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8"/>
  <workbookPr/>
  <mc:AlternateContent xmlns:mc="http://schemas.openxmlformats.org/markup-compatibility/2006">
    <mc:Choice Requires="x15">
      <x15ac:absPath xmlns:x15ac="http://schemas.microsoft.com/office/spreadsheetml/2010/11/ac" url="/Volumes/1 T/01工作/04通知/2020/01/"/>
    </mc:Choice>
  </mc:AlternateContent>
  <xr:revisionPtr revIDLastSave="0" documentId="13_ncr:1_{02A8CB99-36A1-644C-9E27-3FB7041B9A99}" xr6:coauthVersionLast="45" xr6:coauthVersionMax="45" xr10:uidLastSave="{00000000-0000-0000-0000-000000000000}"/>
  <bookViews>
    <workbookView xWindow="0" yWindow="460" windowWidth="33600" windowHeight="19780" tabRatio="934" xr2:uid="{00000000-000D-0000-FFFF-FFFF00000000}"/>
  </bookViews>
  <sheets>
    <sheet name="目录" sheetId="10" r:id="rId1"/>
    <sheet name="主数据" sheetId="9" r:id="rId2"/>
    <sheet name="收费项目" sheetId="48" r:id="rId3"/>
    <sheet name="收费云导出代码" sheetId="49" r:id="rId4"/>
    <sheet name="收费云数据导出" sheetId="46" r:id="rId5"/>
    <sheet name="收费标合同信息维护" sheetId="47" r:id="rId6"/>
  </sheets>
  <definedNames>
    <definedName name="_xlnm._FilterDatabase" localSheetId="4" hidden="1">收费云数据导出!$A$1:$AJ$5754</definedName>
    <definedName name="_xlnm._FilterDatabase" localSheetId="1" hidden="1">主数据!$A$2:$AE$3149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10" l="1"/>
  <c r="B5767" i="46" l="1"/>
  <c r="C5767" i="46"/>
  <c r="E5767" i="46"/>
  <c r="D5767" i="46" s="1"/>
  <c r="G5767" i="46"/>
  <c r="H5767" i="46"/>
  <c r="I5767" i="46"/>
  <c r="B5768" i="46"/>
  <c r="C5768" i="46"/>
  <c r="E5768" i="46"/>
  <c r="D5768" i="46" s="1"/>
  <c r="G5768" i="46"/>
  <c r="H5768" i="46"/>
  <c r="I5768" i="46"/>
  <c r="B5769" i="46"/>
  <c r="C5769" i="46"/>
  <c r="E5769" i="46"/>
  <c r="G5769" i="46"/>
  <c r="H5769" i="46"/>
  <c r="I5769" i="46"/>
  <c r="B5770" i="46"/>
  <c r="C5770" i="46"/>
  <c r="E5770" i="46"/>
  <c r="G5770" i="46"/>
  <c r="H5770" i="46"/>
  <c r="I5770" i="46"/>
  <c r="B5771" i="46"/>
  <c r="C5771" i="46"/>
  <c r="E5771" i="46"/>
  <c r="G5771" i="46"/>
  <c r="H5771" i="46"/>
  <c r="I5771" i="46"/>
  <c r="B5772" i="46"/>
  <c r="C5772" i="46"/>
  <c r="E5772" i="46"/>
  <c r="G5772" i="46"/>
  <c r="H5772" i="46"/>
  <c r="I5772" i="46"/>
  <c r="B5773" i="46"/>
  <c r="C5773" i="46"/>
  <c r="E5773" i="46"/>
  <c r="H5773" i="46"/>
  <c r="G5773" i="46" s="1"/>
  <c r="I5773" i="46" s="1"/>
  <c r="B5774" i="46"/>
  <c r="C5774" i="46"/>
  <c r="E5774" i="46"/>
  <c r="G5774" i="46"/>
  <c r="H5774" i="46"/>
  <c r="I5774" i="46"/>
  <c r="B5775" i="46"/>
  <c r="C5775" i="46"/>
  <c r="E5775" i="46"/>
  <c r="G5775" i="46"/>
  <c r="H5775" i="46"/>
  <c r="I5775" i="46"/>
  <c r="B5776" i="46"/>
  <c r="C5776" i="46"/>
  <c r="E5776" i="46"/>
  <c r="G5776" i="46"/>
  <c r="H5776" i="46"/>
  <c r="I5776" i="46"/>
  <c r="B5777" i="46"/>
  <c r="C5777" i="46"/>
  <c r="E5777" i="46"/>
  <c r="G5777" i="46"/>
  <c r="H5777" i="46"/>
  <c r="I5777" i="46"/>
  <c r="B5778" i="46"/>
  <c r="C5778" i="46"/>
  <c r="E5778" i="46"/>
  <c r="G5778" i="46"/>
  <c r="H5778" i="46"/>
  <c r="I5778" i="46"/>
  <c r="B5779" i="46"/>
  <c r="C5779" i="46"/>
  <c r="E5779" i="46"/>
  <c r="G5779" i="46"/>
  <c r="H5779" i="46"/>
  <c r="I5779" i="46"/>
  <c r="B5780" i="46"/>
  <c r="C5780" i="46"/>
  <c r="E5780" i="46"/>
  <c r="G5780" i="46"/>
  <c r="H5780" i="46"/>
  <c r="I5780" i="46"/>
  <c r="B5781" i="46"/>
  <c r="C5781" i="46"/>
  <c r="E5781" i="46"/>
  <c r="G5781" i="46"/>
  <c r="H5781" i="46"/>
  <c r="I5781" i="46"/>
  <c r="B5782" i="46"/>
  <c r="C5782" i="46"/>
  <c r="E5782" i="46"/>
  <c r="H5782" i="46"/>
  <c r="G5782" i="46" s="1"/>
  <c r="I5782" i="46" s="1"/>
  <c r="B5783" i="46"/>
  <c r="C5783" i="46"/>
  <c r="E5783" i="46"/>
  <c r="H5783" i="46"/>
  <c r="G5783" i="46" s="1"/>
  <c r="I5783" i="46" s="1"/>
  <c r="B5784" i="46"/>
  <c r="C5784" i="46"/>
  <c r="E5784" i="46"/>
  <c r="G5784" i="46"/>
  <c r="H5784" i="46"/>
  <c r="I5784" i="46"/>
  <c r="B5785" i="46"/>
  <c r="C5785" i="46"/>
  <c r="E5785" i="46"/>
  <c r="G5785" i="46"/>
  <c r="H5785" i="46"/>
  <c r="I5785" i="46"/>
  <c r="B5786" i="46"/>
  <c r="C5786" i="46"/>
  <c r="E5786" i="46"/>
  <c r="G5786" i="46"/>
  <c r="H5786" i="46"/>
  <c r="I5786" i="46"/>
  <c r="B5787" i="46"/>
  <c r="C5787" i="46"/>
  <c r="E5787" i="46"/>
  <c r="G5787" i="46"/>
  <c r="H5787" i="46"/>
  <c r="I5787" i="46"/>
  <c r="B5788" i="46"/>
  <c r="C5788" i="46"/>
  <c r="E5788" i="46"/>
  <c r="G5788" i="46"/>
  <c r="H5788" i="46"/>
  <c r="I5788" i="46"/>
  <c r="B5789" i="46"/>
  <c r="C5789" i="46"/>
  <c r="E5789" i="46"/>
  <c r="G5789" i="46"/>
  <c r="H5789" i="46"/>
  <c r="I5789" i="46"/>
  <c r="B5790" i="46"/>
  <c r="C5790" i="46"/>
  <c r="E5790" i="46"/>
  <c r="G5790" i="46"/>
  <c r="H5790" i="46"/>
  <c r="I5790" i="46"/>
  <c r="B5791" i="46"/>
  <c r="C5791" i="46"/>
  <c r="E5791" i="46"/>
  <c r="G5791" i="46"/>
  <c r="H5791" i="46"/>
  <c r="I5791" i="46"/>
  <c r="B5792" i="46"/>
  <c r="C5792" i="46"/>
  <c r="E5792" i="46"/>
  <c r="G5792" i="46"/>
  <c r="H5792" i="46"/>
  <c r="I5792" i="46"/>
  <c r="B5793" i="46"/>
  <c r="C5793" i="46"/>
  <c r="E5793" i="46"/>
  <c r="H5793" i="46"/>
  <c r="G5793" i="46" s="1"/>
  <c r="I5793" i="46" s="1"/>
  <c r="B5794" i="46"/>
  <c r="C5794" i="46"/>
  <c r="E5794" i="46"/>
  <c r="G5794" i="46"/>
  <c r="H5794" i="46"/>
  <c r="I5794" i="46"/>
  <c r="B5795" i="46"/>
  <c r="C5795" i="46"/>
  <c r="E5795" i="46"/>
  <c r="G5795" i="46"/>
  <c r="H5795" i="46"/>
  <c r="I5795" i="46"/>
  <c r="B5796" i="46"/>
  <c r="C5796" i="46"/>
  <c r="E5796" i="46"/>
  <c r="G5796" i="46"/>
  <c r="H5796" i="46"/>
  <c r="I5796" i="46"/>
  <c r="B5797" i="46"/>
  <c r="C5797" i="46"/>
  <c r="E5797" i="46"/>
  <c r="G5797" i="46"/>
  <c r="H5797" i="46"/>
  <c r="I5797" i="46"/>
  <c r="B5798" i="46"/>
  <c r="C5798" i="46"/>
  <c r="E5798" i="46"/>
  <c r="G5798" i="46"/>
  <c r="H5798" i="46"/>
  <c r="I5798" i="46"/>
  <c r="B5799" i="46"/>
  <c r="C5799" i="46"/>
  <c r="E5799" i="46"/>
  <c r="H5799" i="46"/>
  <c r="G5799" i="46" s="1"/>
  <c r="I5799" i="46" s="1"/>
  <c r="B5800" i="46"/>
  <c r="C5800" i="46"/>
  <c r="E5800" i="46"/>
  <c r="G5800" i="46"/>
  <c r="H5800" i="46"/>
  <c r="I5800" i="46"/>
  <c r="B5801" i="46"/>
  <c r="C5801" i="46"/>
  <c r="E5801" i="46"/>
  <c r="G5801" i="46"/>
  <c r="H5801" i="46"/>
  <c r="I5801" i="46"/>
  <c r="B5802" i="46"/>
  <c r="C5802" i="46"/>
  <c r="E5802" i="46"/>
  <c r="G5802" i="46"/>
  <c r="H5802" i="46"/>
  <c r="I5802" i="46"/>
  <c r="B5803" i="46"/>
  <c r="C5803" i="46"/>
  <c r="E5803" i="46"/>
  <c r="G5803" i="46"/>
  <c r="H5803" i="46"/>
  <c r="I5803" i="46"/>
  <c r="B5804" i="46"/>
  <c r="C5804" i="46"/>
  <c r="E5804" i="46"/>
  <c r="G5804" i="46"/>
  <c r="H5804" i="46"/>
  <c r="I5804" i="46"/>
  <c r="B5805" i="46"/>
  <c r="C5805" i="46"/>
  <c r="E5805" i="46"/>
  <c r="G5805" i="46"/>
  <c r="H5805" i="46"/>
  <c r="I5805" i="46"/>
  <c r="B5806" i="46"/>
  <c r="C5806" i="46"/>
  <c r="E5806" i="46"/>
  <c r="G5806" i="46"/>
  <c r="H5806" i="46"/>
  <c r="I5806" i="46"/>
  <c r="B5807" i="46"/>
  <c r="C5807" i="46"/>
  <c r="E5807" i="46"/>
  <c r="G5807" i="46"/>
  <c r="H5807" i="46"/>
  <c r="I5807" i="46"/>
  <c r="B5808" i="46"/>
  <c r="C5808" i="46"/>
  <c r="E5808" i="46"/>
  <c r="G5808" i="46"/>
  <c r="H5808" i="46"/>
  <c r="I5808" i="46"/>
  <c r="B5809" i="46"/>
  <c r="C5809" i="46"/>
  <c r="E5809" i="46"/>
  <c r="G5809" i="46"/>
  <c r="H5809" i="46"/>
  <c r="I5809" i="46"/>
  <c r="B5810" i="46"/>
  <c r="C5810" i="46"/>
  <c r="E5810" i="46"/>
  <c r="G5810" i="46"/>
  <c r="H5810" i="46"/>
  <c r="I5810" i="46"/>
  <c r="B5811" i="46"/>
  <c r="C5811" i="46"/>
  <c r="E5811" i="46"/>
  <c r="G5811" i="46"/>
  <c r="H5811" i="46"/>
  <c r="I5811" i="46"/>
  <c r="B5812" i="46"/>
  <c r="C5812" i="46"/>
  <c r="E5812" i="46"/>
  <c r="G5812" i="46"/>
  <c r="H5812" i="46"/>
  <c r="I5812" i="46"/>
  <c r="B5813" i="46"/>
  <c r="C5813" i="46"/>
  <c r="E5813" i="46"/>
  <c r="G5813" i="46"/>
  <c r="H5813" i="46"/>
  <c r="I5813" i="46"/>
  <c r="B5814" i="46"/>
  <c r="C5814" i="46"/>
  <c r="E5814" i="46"/>
  <c r="G5814" i="46"/>
  <c r="H5814" i="46"/>
  <c r="I5814" i="46"/>
  <c r="B5815" i="46"/>
  <c r="C5815" i="46"/>
  <c r="E5815" i="46"/>
  <c r="G5815" i="46"/>
  <c r="H5815" i="46"/>
  <c r="I5815" i="46"/>
  <c r="B5816" i="46"/>
  <c r="C5816" i="46"/>
  <c r="E5816" i="46"/>
  <c r="G5816" i="46"/>
  <c r="H5816" i="46"/>
  <c r="I5816" i="46"/>
  <c r="B5817" i="46"/>
  <c r="C5817" i="46"/>
  <c r="E5817" i="46"/>
  <c r="G5817" i="46"/>
  <c r="H5817" i="46"/>
  <c r="I5817" i="46"/>
  <c r="B5818" i="46"/>
  <c r="C5818" i="46"/>
  <c r="E5818" i="46"/>
  <c r="G5818" i="46"/>
  <c r="H5818" i="46"/>
  <c r="I5818" i="46"/>
  <c r="B5819" i="46"/>
  <c r="C5819" i="46"/>
  <c r="E5819" i="46"/>
  <c r="H5819" i="46"/>
  <c r="G5819" i="46" s="1"/>
  <c r="I5819" i="46"/>
  <c r="B5820" i="46"/>
  <c r="C5820" i="46"/>
  <c r="E5820" i="46"/>
  <c r="H5820" i="46"/>
  <c r="G5820" i="46" s="1"/>
  <c r="I5820" i="46"/>
  <c r="B5821" i="46"/>
  <c r="C5821" i="46"/>
  <c r="E5821" i="46"/>
  <c r="H5821" i="46"/>
  <c r="G5821" i="46" s="1"/>
  <c r="I5821" i="46"/>
  <c r="B5822" i="46"/>
  <c r="C5822" i="46"/>
  <c r="E5822" i="46"/>
  <c r="G5822" i="46"/>
  <c r="H5822" i="46"/>
  <c r="I5822" i="46"/>
  <c r="B5823" i="46"/>
  <c r="C5823" i="46"/>
  <c r="E5823" i="46"/>
  <c r="G5823" i="46"/>
  <c r="H5823" i="46"/>
  <c r="I5823" i="46"/>
  <c r="B5824" i="46"/>
  <c r="C5824" i="46"/>
  <c r="E5824" i="46"/>
  <c r="G5824" i="46"/>
  <c r="H5824" i="46"/>
  <c r="I5824" i="46"/>
  <c r="B5825" i="46"/>
  <c r="C5825" i="46"/>
  <c r="E5825" i="46"/>
  <c r="G5825" i="46"/>
  <c r="H5825" i="46"/>
  <c r="I5825" i="46"/>
  <c r="B5826" i="46"/>
  <c r="C5826" i="46"/>
  <c r="E5826" i="46"/>
  <c r="G5826" i="46"/>
  <c r="H5826" i="46"/>
  <c r="I5826" i="46"/>
  <c r="B5827" i="46"/>
  <c r="C5827" i="46"/>
  <c r="E5827" i="46"/>
  <c r="G5827" i="46"/>
  <c r="H5827" i="46"/>
  <c r="I5827" i="46"/>
  <c r="B5828" i="46"/>
  <c r="C5828" i="46"/>
  <c r="E5828" i="46"/>
  <c r="G5828" i="46"/>
  <c r="H5828" i="46"/>
  <c r="I5828" i="46"/>
  <c r="B5829" i="46"/>
  <c r="C5829" i="46"/>
  <c r="E5829" i="46"/>
  <c r="H5829" i="46"/>
  <c r="G5829" i="46" s="1"/>
  <c r="I5829" i="46" s="1"/>
  <c r="B5830" i="46"/>
  <c r="C5830" i="46"/>
  <c r="E5830" i="46"/>
  <c r="H5830" i="46"/>
  <c r="G5830" i="46" s="1"/>
  <c r="I5830" i="46"/>
  <c r="B5831" i="46"/>
  <c r="C5831" i="46"/>
  <c r="E5831" i="46"/>
  <c r="H5831" i="46"/>
  <c r="G5831" i="46" s="1"/>
  <c r="I5831" i="46"/>
  <c r="B5832" i="46"/>
  <c r="C5832" i="46"/>
  <c r="E5832" i="46"/>
  <c r="G5832" i="46"/>
  <c r="H5832" i="46"/>
  <c r="I5832" i="46"/>
  <c r="B5833" i="46"/>
  <c r="C5833" i="46"/>
  <c r="E5833" i="46"/>
  <c r="G5833" i="46"/>
  <c r="I5833" i="46" s="1"/>
  <c r="H5833" i="46"/>
  <c r="B5834" i="46"/>
  <c r="C5834" i="46"/>
  <c r="E5834" i="46"/>
  <c r="G5834" i="46"/>
  <c r="I5834" i="46" s="1"/>
  <c r="H5834" i="46"/>
  <c r="B5835" i="46"/>
  <c r="C5835" i="46"/>
  <c r="E5835" i="46"/>
  <c r="G5835" i="46"/>
  <c r="H5835" i="46"/>
  <c r="I5835" i="46"/>
  <c r="B5836" i="46"/>
  <c r="C5836" i="46"/>
  <c r="E5836" i="46"/>
  <c r="H5836" i="46"/>
  <c r="G5836" i="46" s="1"/>
  <c r="I5836" i="46" s="1"/>
  <c r="B5837" i="46"/>
  <c r="C5837" i="46"/>
  <c r="E5837" i="46"/>
  <c r="G5837" i="46"/>
  <c r="I5837" i="46" s="1"/>
  <c r="H5837" i="46"/>
  <c r="B5838" i="46"/>
  <c r="C5838" i="46"/>
  <c r="E5838" i="46"/>
  <c r="G5838" i="46"/>
  <c r="I5838" i="46" s="1"/>
  <c r="H5838" i="46"/>
  <c r="B5839" i="46"/>
  <c r="C5839" i="46"/>
  <c r="E5839" i="46"/>
  <c r="G5839" i="46"/>
  <c r="H5839" i="46"/>
  <c r="I5839" i="46"/>
  <c r="B5840" i="46"/>
  <c r="C5840" i="46"/>
  <c r="E5840" i="46"/>
  <c r="G5840" i="46"/>
  <c r="H5840" i="46"/>
  <c r="I5840" i="46"/>
  <c r="B5841" i="46"/>
  <c r="C5841" i="46"/>
  <c r="E5841" i="46"/>
  <c r="G5841" i="46"/>
  <c r="I5841" i="46" s="1"/>
  <c r="H5841" i="46"/>
  <c r="B5842" i="46"/>
  <c r="C5842" i="46"/>
  <c r="E5842" i="46"/>
  <c r="G5842" i="46"/>
  <c r="I5842" i="46" s="1"/>
  <c r="H5842" i="46"/>
  <c r="B5843" i="46"/>
  <c r="C5843" i="46"/>
  <c r="E5843" i="46"/>
  <c r="G5843" i="46"/>
  <c r="H5843" i="46"/>
  <c r="I5843" i="46"/>
  <c r="B5844" i="46"/>
  <c r="C5844" i="46"/>
  <c r="E5844" i="46"/>
  <c r="G5844" i="46"/>
  <c r="H5844" i="46"/>
  <c r="I5844" i="46"/>
  <c r="B5845" i="46"/>
  <c r="C5845" i="46"/>
  <c r="E5845" i="46"/>
  <c r="G5845" i="46"/>
  <c r="I5845" i="46" s="1"/>
  <c r="H5845" i="46"/>
  <c r="B5846" i="46"/>
  <c r="C5846" i="46"/>
  <c r="E5846" i="46"/>
  <c r="G5846" i="46"/>
  <c r="I5846" i="46" s="1"/>
  <c r="H5846" i="46"/>
  <c r="B5847" i="46"/>
  <c r="C5847" i="46"/>
  <c r="E5847" i="46"/>
  <c r="G5847" i="46"/>
  <c r="H5847" i="46"/>
  <c r="I5847" i="46"/>
  <c r="B5848" i="46"/>
  <c r="C5848" i="46"/>
  <c r="E5848" i="46"/>
  <c r="G5848" i="46"/>
  <c r="H5848" i="46"/>
  <c r="I5848" i="46"/>
  <c r="B5849" i="46"/>
  <c r="C5849" i="46"/>
  <c r="E5849" i="46"/>
  <c r="D5849" i="46" s="1"/>
  <c r="F5849" i="46"/>
  <c r="G5849" i="46"/>
  <c r="I5849" i="46" s="1"/>
  <c r="H5849" i="46"/>
  <c r="B5850" i="46"/>
  <c r="C5850" i="46"/>
  <c r="E5850" i="46"/>
  <c r="D5850" i="46" s="1"/>
  <c r="G5850" i="46"/>
  <c r="I5850" i="46" s="1"/>
  <c r="H5850" i="46"/>
  <c r="B5851" i="46"/>
  <c r="C5851" i="46"/>
  <c r="E5851" i="46"/>
  <c r="D5851" i="46" s="1"/>
  <c r="F5851" i="46"/>
  <c r="G5851" i="46"/>
  <c r="H5851" i="46"/>
  <c r="I5851" i="46"/>
  <c r="B5852" i="46"/>
  <c r="C5852" i="46"/>
  <c r="E5852" i="46"/>
  <c r="D5852" i="46" s="1"/>
  <c r="F5852" i="46" s="1"/>
  <c r="G5852" i="46"/>
  <c r="H5852" i="46"/>
  <c r="I5852" i="46"/>
  <c r="B5853" i="46"/>
  <c r="C5853" i="46"/>
  <c r="E5853" i="46"/>
  <c r="D5853" i="46" s="1"/>
  <c r="F5853" i="46" s="1"/>
  <c r="G5853" i="46"/>
  <c r="H5853" i="46"/>
  <c r="I5853" i="46"/>
  <c r="B5854" i="46"/>
  <c r="C5854" i="46"/>
  <c r="E5854" i="46"/>
  <c r="D5854" i="46" s="1"/>
  <c r="F5854" i="46" s="1"/>
  <c r="G5854" i="46"/>
  <c r="H5854" i="46"/>
  <c r="I5854" i="46"/>
  <c r="B5855" i="46"/>
  <c r="C5855" i="46"/>
  <c r="E5855" i="46"/>
  <c r="D5855" i="46" s="1"/>
  <c r="F5855" i="46" s="1"/>
  <c r="G5855" i="46"/>
  <c r="H5855" i="46"/>
  <c r="I5855" i="46"/>
  <c r="B5856" i="46"/>
  <c r="C5856" i="46"/>
  <c r="E5856" i="46"/>
  <c r="D5856" i="46" s="1"/>
  <c r="F5856" i="46"/>
  <c r="G5856" i="46"/>
  <c r="H5856" i="46"/>
  <c r="I5856" i="46"/>
  <c r="B5857" i="46"/>
  <c r="C5857" i="46"/>
  <c r="E5857" i="46"/>
  <c r="D5857" i="46" s="1"/>
  <c r="F5857" i="46"/>
  <c r="G5857" i="46"/>
  <c r="H5857" i="46"/>
  <c r="I5857" i="46"/>
  <c r="B5858" i="46"/>
  <c r="C5858" i="46"/>
  <c r="E5858" i="46"/>
  <c r="D5858" i="46" s="1"/>
  <c r="F5858" i="46"/>
  <c r="G5858" i="46"/>
  <c r="H5858" i="46"/>
  <c r="I5858" i="46"/>
  <c r="B5859" i="46"/>
  <c r="C5859" i="46"/>
  <c r="E5859" i="46"/>
  <c r="D5859" i="46" s="1"/>
  <c r="F5859" i="46"/>
  <c r="G5859" i="46"/>
  <c r="H5859" i="46"/>
  <c r="I5859" i="46"/>
  <c r="B5860" i="46"/>
  <c r="C5860" i="46"/>
  <c r="E5860" i="46"/>
  <c r="D5860" i="46" s="1"/>
  <c r="F5860" i="46" s="1"/>
  <c r="G5860" i="46"/>
  <c r="H5860" i="46"/>
  <c r="I5860" i="46"/>
  <c r="B5861" i="46"/>
  <c r="C5861" i="46"/>
  <c r="E5861" i="46"/>
  <c r="D5861" i="46" s="1"/>
  <c r="F5861" i="46" s="1"/>
  <c r="G5861" i="46"/>
  <c r="H5861" i="46"/>
  <c r="I5861" i="46"/>
  <c r="B5862" i="46"/>
  <c r="C5862" i="46"/>
  <c r="E5862" i="46"/>
  <c r="D5862" i="46" s="1"/>
  <c r="F5862" i="46" s="1"/>
  <c r="G5862" i="46"/>
  <c r="H5862" i="46"/>
  <c r="I5862" i="46"/>
  <c r="B5863" i="46"/>
  <c r="C5863" i="46"/>
  <c r="E5863" i="46"/>
  <c r="D5863" i="46" s="1"/>
  <c r="F5863" i="46" s="1"/>
  <c r="G5863" i="46"/>
  <c r="H5863" i="46"/>
  <c r="I5863" i="46"/>
  <c r="B5864" i="46"/>
  <c r="C5864" i="46"/>
  <c r="E5864" i="46"/>
  <c r="D5864" i="46" s="1"/>
  <c r="F5864" i="46"/>
  <c r="G5864" i="46"/>
  <c r="H5864" i="46"/>
  <c r="I5864" i="46"/>
  <c r="B5865" i="46"/>
  <c r="C5865" i="46"/>
  <c r="E5865" i="46"/>
  <c r="D5865" i="46" s="1"/>
  <c r="F5865" i="46" s="1"/>
  <c r="G5865" i="46"/>
  <c r="H5865" i="46"/>
  <c r="I5865" i="46"/>
  <c r="B5866" i="46"/>
  <c r="C5866" i="46"/>
  <c r="E5866" i="46"/>
  <c r="D5866" i="46" s="1"/>
  <c r="F5866" i="46" s="1"/>
  <c r="G5866" i="46"/>
  <c r="H5866" i="46"/>
  <c r="I5866" i="46"/>
  <c r="B5867" i="46"/>
  <c r="C5867" i="46"/>
  <c r="E5867" i="46"/>
  <c r="D5867" i="46" s="1"/>
  <c r="F5867" i="46" s="1"/>
  <c r="G5867" i="46"/>
  <c r="H5867" i="46"/>
  <c r="I5867" i="46"/>
  <c r="B5868" i="46"/>
  <c r="C5868" i="46"/>
  <c r="E5868" i="46"/>
  <c r="D5868" i="46" s="1"/>
  <c r="F5868" i="46" s="1"/>
  <c r="G5868" i="46"/>
  <c r="H5868" i="46"/>
  <c r="I5868" i="46"/>
  <c r="B5869" i="46"/>
  <c r="C5869" i="46"/>
  <c r="E5869" i="46"/>
  <c r="D5869" i="46" s="1"/>
  <c r="F5869" i="46"/>
  <c r="G5869" i="46"/>
  <c r="H5869" i="46"/>
  <c r="I5869" i="46"/>
  <c r="B5870" i="46"/>
  <c r="C5870" i="46"/>
  <c r="E5870" i="46"/>
  <c r="D5870" i="46" s="1"/>
  <c r="F5870" i="46" s="1"/>
  <c r="G5870" i="46"/>
  <c r="H5870" i="46"/>
  <c r="I5870" i="46"/>
  <c r="B5871" i="46"/>
  <c r="C5871" i="46"/>
  <c r="E5871" i="46"/>
  <c r="D5871" i="46" s="1"/>
  <c r="F5871" i="46" s="1"/>
  <c r="G5871" i="46"/>
  <c r="H5871" i="46"/>
  <c r="I5871" i="46"/>
  <c r="B5872" i="46"/>
  <c r="C5872" i="46"/>
  <c r="E5872" i="46"/>
  <c r="D5872" i="46" s="1"/>
  <c r="F5872" i="46"/>
  <c r="G5872" i="46"/>
  <c r="H5872" i="46"/>
  <c r="I5872" i="46"/>
  <c r="B5873" i="46"/>
  <c r="C5873" i="46"/>
  <c r="E5873" i="46"/>
  <c r="D5873" i="46" s="1"/>
  <c r="F5873" i="46"/>
  <c r="G5873" i="46"/>
  <c r="H5873" i="46"/>
  <c r="I5873" i="46"/>
  <c r="B5752" i="46"/>
  <c r="C5752" i="46"/>
  <c r="E5752" i="46"/>
  <c r="D5752" i="46" s="1"/>
  <c r="H5752" i="46"/>
  <c r="G5752" i="46" s="1"/>
  <c r="I5752" i="46" s="1"/>
  <c r="B5753" i="46"/>
  <c r="C5753" i="46"/>
  <c r="E5753" i="46"/>
  <c r="D5753" i="46" s="1"/>
  <c r="G5753" i="46"/>
  <c r="H5753" i="46"/>
  <c r="I5753" i="46"/>
  <c r="B5754" i="46"/>
  <c r="C5754" i="46"/>
  <c r="E5754" i="46"/>
  <c r="D5754" i="46" s="1"/>
  <c r="G5754" i="46"/>
  <c r="H5754" i="46"/>
  <c r="I5754" i="46"/>
  <c r="B5755" i="46"/>
  <c r="C5755" i="46"/>
  <c r="E5755" i="46"/>
  <c r="D5755" i="46" s="1"/>
  <c r="G5755" i="46"/>
  <c r="H5755" i="46"/>
  <c r="I5755" i="46"/>
  <c r="B5756" i="46"/>
  <c r="C5756" i="46"/>
  <c r="E5756" i="46"/>
  <c r="D5756" i="46" s="1"/>
  <c r="G5756" i="46"/>
  <c r="H5756" i="46"/>
  <c r="I5756" i="46"/>
  <c r="B5757" i="46"/>
  <c r="C5757" i="46"/>
  <c r="E5757" i="46"/>
  <c r="D5757" i="46" s="1"/>
  <c r="G5757" i="46"/>
  <c r="H5757" i="46"/>
  <c r="I5757" i="46"/>
  <c r="B5758" i="46"/>
  <c r="C5758" i="46"/>
  <c r="E5758" i="46"/>
  <c r="D5758" i="46" s="1"/>
  <c r="G5758" i="46"/>
  <c r="H5758" i="46"/>
  <c r="I5758" i="46"/>
  <c r="B5759" i="46"/>
  <c r="C5759" i="46"/>
  <c r="E5759" i="46"/>
  <c r="D5759" i="46" s="1"/>
  <c r="G5759" i="46"/>
  <c r="H5759" i="46"/>
  <c r="I5759" i="46"/>
  <c r="B5760" i="46"/>
  <c r="C5760" i="46"/>
  <c r="E5760" i="46"/>
  <c r="D5760" i="46" s="1"/>
  <c r="G5760" i="46"/>
  <c r="H5760" i="46"/>
  <c r="I5760" i="46"/>
  <c r="B5761" i="46"/>
  <c r="C5761" i="46"/>
  <c r="E5761" i="46"/>
  <c r="D5761" i="46" s="1"/>
  <c r="G5761" i="46"/>
  <c r="H5761" i="46"/>
  <c r="I5761" i="46"/>
  <c r="B5762" i="46"/>
  <c r="C5762" i="46"/>
  <c r="E5762" i="46"/>
  <c r="D5762" i="46" s="1"/>
  <c r="G5762" i="46"/>
  <c r="H5762" i="46"/>
  <c r="I5762" i="46"/>
  <c r="B5763" i="46"/>
  <c r="C5763" i="46"/>
  <c r="E5763" i="46"/>
  <c r="D5763" i="46" s="1"/>
  <c r="G5763" i="46"/>
  <c r="H5763" i="46"/>
  <c r="I5763" i="46"/>
  <c r="B5764" i="46"/>
  <c r="C5764" i="46"/>
  <c r="E5764" i="46"/>
  <c r="D5764" i="46" s="1"/>
  <c r="G5764" i="46"/>
  <c r="H5764" i="46"/>
  <c r="I5764" i="46"/>
  <c r="B5765" i="46"/>
  <c r="C5765" i="46"/>
  <c r="E5765" i="46"/>
  <c r="D5765" i="46" s="1"/>
  <c r="G5765" i="46"/>
  <c r="H5765" i="46"/>
  <c r="I5765" i="46"/>
  <c r="B5766" i="46"/>
  <c r="C5766" i="46"/>
  <c r="E5766" i="46"/>
  <c r="D5766" i="46" s="1"/>
  <c r="G5766" i="46"/>
  <c r="H5766" i="46"/>
  <c r="I5766" i="46"/>
  <c r="C8" i="47"/>
  <c r="D8" i="47"/>
  <c r="E8" i="47"/>
  <c r="G8" i="47"/>
  <c r="J8" i="47"/>
  <c r="M8" i="47"/>
  <c r="N8" i="47"/>
  <c r="C9" i="47"/>
  <c r="D9" i="47"/>
  <c r="E9" i="47"/>
  <c r="G9" i="47"/>
  <c r="J9" i="47"/>
  <c r="M9" i="47"/>
  <c r="N9" i="47"/>
  <c r="C10" i="47"/>
  <c r="D10" i="47"/>
  <c r="E10" i="47"/>
  <c r="G10" i="47"/>
  <c r="J10" i="47"/>
  <c r="K10" i="47"/>
  <c r="M10" i="47"/>
  <c r="C11" i="47"/>
  <c r="D11" i="47"/>
  <c r="E11" i="47"/>
  <c r="G11" i="47"/>
  <c r="J11" i="47"/>
  <c r="K11" i="47"/>
  <c r="M11" i="47"/>
  <c r="C12" i="47"/>
  <c r="D12" i="47"/>
  <c r="E12" i="47"/>
  <c r="G12" i="47"/>
  <c r="J12" i="47"/>
  <c r="M12" i="47"/>
  <c r="N12" i="47"/>
  <c r="C13" i="47"/>
  <c r="D13" i="47"/>
  <c r="E13" i="47"/>
  <c r="G13" i="47"/>
  <c r="J13" i="47"/>
  <c r="K13" i="47"/>
  <c r="M13" i="47"/>
  <c r="N13" i="47"/>
  <c r="C14" i="47"/>
  <c r="D14" i="47"/>
  <c r="E14" i="47"/>
  <c r="G14" i="47"/>
  <c r="J14" i="47"/>
  <c r="K14" i="47"/>
  <c r="M14" i="47"/>
  <c r="N14" i="47"/>
  <c r="C15" i="47"/>
  <c r="D15" i="47"/>
  <c r="E15" i="47"/>
  <c r="G15" i="47"/>
  <c r="J15" i="47"/>
  <c r="K15" i="47"/>
  <c r="M15" i="47"/>
  <c r="N15" i="47"/>
  <c r="C16" i="47"/>
  <c r="D16" i="47"/>
  <c r="E16" i="47"/>
  <c r="G16" i="47"/>
  <c r="J16" i="47"/>
  <c r="K16" i="47"/>
  <c r="M16" i="47"/>
  <c r="N16" i="47"/>
  <c r="C17" i="47"/>
  <c r="D17" i="47"/>
  <c r="E17" i="47"/>
  <c r="G17" i="47"/>
  <c r="J17" i="47"/>
  <c r="K17" i="47"/>
  <c r="M17" i="47"/>
  <c r="N17" i="47"/>
  <c r="C18" i="47"/>
  <c r="D18" i="47"/>
  <c r="E18" i="47"/>
  <c r="G18" i="47"/>
  <c r="J18" i="47"/>
  <c r="K18" i="47"/>
  <c r="M18" i="47"/>
  <c r="N18" i="47"/>
  <c r="C19" i="47"/>
  <c r="D19" i="47"/>
  <c r="E19" i="47"/>
  <c r="G19" i="47"/>
  <c r="J19" i="47"/>
  <c r="K19" i="47"/>
  <c r="M19" i="47"/>
  <c r="N19" i="47"/>
  <c r="C20" i="47"/>
  <c r="D20" i="47"/>
  <c r="E20" i="47"/>
  <c r="G20" i="47"/>
  <c r="J20" i="47"/>
  <c r="K20" i="47"/>
  <c r="M20" i="47"/>
  <c r="N20" i="47"/>
  <c r="C21" i="47"/>
  <c r="D21" i="47"/>
  <c r="E21" i="47"/>
  <c r="G21" i="47"/>
  <c r="J21" i="47"/>
  <c r="K21" i="47"/>
  <c r="M21" i="47"/>
  <c r="N21" i="47"/>
  <c r="C22" i="47"/>
  <c r="D22" i="47"/>
  <c r="E22" i="47"/>
  <c r="G22" i="47"/>
  <c r="J22" i="47"/>
  <c r="K22" i="47"/>
  <c r="M22" i="47"/>
  <c r="N22" i="47"/>
  <c r="C23" i="47"/>
  <c r="D23" i="47"/>
  <c r="E23" i="47"/>
  <c r="G23" i="47"/>
  <c r="J23" i="47"/>
  <c r="K23" i="47"/>
  <c r="M23" i="47"/>
  <c r="N23" i="47"/>
  <c r="C24" i="47"/>
  <c r="D24" i="47"/>
  <c r="E24" i="47"/>
  <c r="G24" i="47"/>
  <c r="J24" i="47"/>
  <c r="K24" i="47"/>
  <c r="M24" i="47"/>
  <c r="N24" i="47"/>
  <c r="C25" i="47"/>
  <c r="D25" i="47"/>
  <c r="E25" i="47"/>
  <c r="G25" i="47"/>
  <c r="J25" i="47"/>
  <c r="K25" i="47"/>
  <c r="M25" i="47"/>
  <c r="N25" i="47"/>
  <c r="C26" i="47"/>
  <c r="D26" i="47"/>
  <c r="E26" i="47"/>
  <c r="G26" i="47"/>
  <c r="J26" i="47"/>
  <c r="K26" i="47"/>
  <c r="M26" i="47"/>
  <c r="N26" i="47"/>
  <c r="C27" i="47"/>
  <c r="D27" i="47"/>
  <c r="E27" i="47"/>
  <c r="G27" i="47"/>
  <c r="J27" i="47"/>
  <c r="K27" i="47"/>
  <c r="M27" i="47"/>
  <c r="N27" i="47"/>
  <c r="C28" i="47"/>
  <c r="D28" i="47"/>
  <c r="E28" i="47"/>
  <c r="G28" i="47"/>
  <c r="J28" i="47"/>
  <c r="K28" i="47"/>
  <c r="M28" i="47"/>
  <c r="N28" i="47"/>
  <c r="C29" i="47"/>
  <c r="D29" i="47"/>
  <c r="E29" i="47"/>
  <c r="G29" i="47"/>
  <c r="J29" i="47"/>
  <c r="K29" i="47"/>
  <c r="M29" i="47"/>
  <c r="N29" i="47"/>
  <c r="C30" i="47"/>
  <c r="D30" i="47"/>
  <c r="E30" i="47"/>
  <c r="G30" i="47"/>
  <c r="J30" i="47"/>
  <c r="K30" i="47"/>
  <c r="M30" i="47"/>
  <c r="N30" i="47"/>
  <c r="C31" i="47"/>
  <c r="D31" i="47"/>
  <c r="E31" i="47"/>
  <c r="G31" i="47"/>
  <c r="J31" i="47"/>
  <c r="K31" i="47"/>
  <c r="M31" i="47"/>
  <c r="N31" i="47"/>
  <c r="C32" i="47"/>
  <c r="D32" i="47"/>
  <c r="E32" i="47"/>
  <c r="G32" i="47"/>
  <c r="J32" i="47"/>
  <c r="K32" i="47"/>
  <c r="M32" i="47"/>
  <c r="N32" i="47"/>
  <c r="C33" i="47"/>
  <c r="D33" i="47"/>
  <c r="E33" i="47"/>
  <c r="G33" i="47"/>
  <c r="J33" i="47"/>
  <c r="K33" i="47"/>
  <c r="M33" i="47"/>
  <c r="N33" i="47"/>
  <c r="C34" i="47"/>
  <c r="D34" i="47"/>
  <c r="E34" i="47"/>
  <c r="G34" i="47"/>
  <c r="J34" i="47"/>
  <c r="K34" i="47"/>
  <c r="M34" i="47"/>
  <c r="N34" i="47"/>
  <c r="C35" i="47"/>
  <c r="D35" i="47"/>
  <c r="E35" i="47"/>
  <c r="G35" i="47"/>
  <c r="J35" i="47"/>
  <c r="K35" i="47"/>
  <c r="M35" i="47"/>
  <c r="N35" i="47"/>
  <c r="C36" i="47"/>
  <c r="D36" i="47"/>
  <c r="E36" i="47"/>
  <c r="G36" i="47"/>
  <c r="J36" i="47"/>
  <c r="K36" i="47"/>
  <c r="M36" i="47"/>
  <c r="N36" i="47"/>
  <c r="C37" i="47"/>
  <c r="D37" i="47"/>
  <c r="E37" i="47"/>
  <c r="G37" i="47"/>
  <c r="J37" i="47"/>
  <c r="K37" i="47"/>
  <c r="M37" i="47"/>
  <c r="N37" i="47"/>
  <c r="C38" i="47"/>
  <c r="D38" i="47"/>
  <c r="E38" i="47"/>
  <c r="G38" i="47"/>
  <c r="J38" i="47"/>
  <c r="K38" i="47"/>
  <c r="M38" i="47"/>
  <c r="N38" i="47"/>
  <c r="C39" i="47"/>
  <c r="D39" i="47"/>
  <c r="E39" i="47"/>
  <c r="G39" i="47"/>
  <c r="J39" i="47"/>
  <c r="K39" i="47"/>
  <c r="M39" i="47"/>
  <c r="N39" i="47"/>
  <c r="C40" i="47"/>
  <c r="D40" i="47"/>
  <c r="E40" i="47"/>
  <c r="G40" i="47"/>
  <c r="J40" i="47"/>
  <c r="K40" i="47"/>
  <c r="M40" i="47"/>
  <c r="N40" i="47"/>
  <c r="C41" i="47"/>
  <c r="D41" i="47"/>
  <c r="E41" i="47"/>
  <c r="G41" i="47"/>
  <c r="J41" i="47"/>
  <c r="K41" i="47"/>
  <c r="M41" i="47"/>
  <c r="N41" i="47"/>
  <c r="C42" i="47"/>
  <c r="D42" i="47"/>
  <c r="E42" i="47"/>
  <c r="G42" i="47"/>
  <c r="J42" i="47"/>
  <c r="K42" i="47"/>
  <c r="M42" i="47"/>
  <c r="N42" i="47"/>
  <c r="C43" i="47"/>
  <c r="D43" i="47"/>
  <c r="E43" i="47"/>
  <c r="G43" i="47"/>
  <c r="J43" i="47"/>
  <c r="K43" i="47"/>
  <c r="M43" i="47"/>
  <c r="N43" i="47"/>
  <c r="C44" i="47"/>
  <c r="D44" i="47"/>
  <c r="E44" i="47"/>
  <c r="G44" i="47"/>
  <c r="J44" i="47"/>
  <c r="K44" i="47"/>
  <c r="M44" i="47"/>
  <c r="N44" i="47"/>
  <c r="C45" i="47"/>
  <c r="D45" i="47"/>
  <c r="E45" i="47"/>
  <c r="G45" i="47"/>
  <c r="J45" i="47"/>
  <c r="K45" i="47"/>
  <c r="M45" i="47"/>
  <c r="N45" i="47"/>
  <c r="C46" i="47"/>
  <c r="D46" i="47"/>
  <c r="E46" i="47"/>
  <c r="G46" i="47"/>
  <c r="J46" i="47"/>
  <c r="K46" i="47"/>
  <c r="M46" i="47"/>
  <c r="N46" i="47"/>
  <c r="C47" i="47"/>
  <c r="D47" i="47"/>
  <c r="E47" i="47"/>
  <c r="G47" i="47"/>
  <c r="J47" i="47"/>
  <c r="K47" i="47"/>
  <c r="M47" i="47"/>
  <c r="N47" i="47"/>
  <c r="C48" i="47"/>
  <c r="D48" i="47"/>
  <c r="E48" i="47"/>
  <c r="G48" i="47"/>
  <c r="J48" i="47"/>
  <c r="K48" i="47"/>
  <c r="M48" i="47"/>
  <c r="N48" i="47"/>
  <c r="C49" i="47"/>
  <c r="D49" i="47"/>
  <c r="E49" i="47"/>
  <c r="G49" i="47"/>
  <c r="J49" i="47"/>
  <c r="K49" i="47"/>
  <c r="M49" i="47"/>
  <c r="N49" i="47"/>
  <c r="C50" i="47"/>
  <c r="D50" i="47"/>
  <c r="E50" i="47"/>
  <c r="G50" i="47"/>
  <c r="J50" i="47"/>
  <c r="K50" i="47"/>
  <c r="M50" i="47"/>
  <c r="N50" i="47"/>
  <c r="C51" i="47"/>
  <c r="D51" i="47"/>
  <c r="E51" i="47"/>
  <c r="G51" i="47"/>
  <c r="J51" i="47"/>
  <c r="K51" i="47"/>
  <c r="M51" i="47"/>
  <c r="N51" i="47"/>
  <c r="C52" i="47"/>
  <c r="D52" i="47"/>
  <c r="E52" i="47"/>
  <c r="G52" i="47"/>
  <c r="J52" i="47"/>
  <c r="K52" i="47"/>
  <c r="M52" i="47"/>
  <c r="N52" i="47"/>
  <c r="C53" i="47"/>
  <c r="D53" i="47"/>
  <c r="E53" i="47"/>
  <c r="G53" i="47"/>
  <c r="J53" i="47"/>
  <c r="K53" i="47"/>
  <c r="M53" i="47"/>
  <c r="N53" i="47"/>
  <c r="C54" i="47"/>
  <c r="D54" i="47"/>
  <c r="E54" i="47"/>
  <c r="G54" i="47"/>
  <c r="J54" i="47"/>
  <c r="K54" i="47"/>
  <c r="M54" i="47"/>
  <c r="N54" i="47"/>
  <c r="C55" i="47"/>
  <c r="D55" i="47"/>
  <c r="E55" i="47"/>
  <c r="G55" i="47"/>
  <c r="J55" i="47"/>
  <c r="K55" i="47"/>
  <c r="M55" i="47"/>
  <c r="N55" i="47"/>
  <c r="C56" i="47"/>
  <c r="D56" i="47"/>
  <c r="E56" i="47"/>
  <c r="G56" i="47"/>
  <c r="J56" i="47"/>
  <c r="K56" i="47"/>
  <c r="M56" i="47"/>
  <c r="N56" i="47"/>
  <c r="C57" i="47"/>
  <c r="D57" i="47"/>
  <c r="E57" i="47"/>
  <c r="G57" i="47"/>
  <c r="J57" i="47"/>
  <c r="K57" i="47"/>
  <c r="M57" i="47"/>
  <c r="N57" i="47"/>
  <c r="C58" i="47"/>
  <c r="D58" i="47"/>
  <c r="E58" i="47"/>
  <c r="G58" i="47"/>
  <c r="J58" i="47"/>
  <c r="K58" i="47"/>
  <c r="M58" i="47"/>
  <c r="N58" i="47"/>
  <c r="C59" i="47"/>
  <c r="D59" i="47"/>
  <c r="E59" i="47"/>
  <c r="G59" i="47"/>
  <c r="J59" i="47"/>
  <c r="K59" i="47"/>
  <c r="M59" i="47"/>
  <c r="N59" i="47"/>
  <c r="C60" i="47"/>
  <c r="D60" i="47"/>
  <c r="E60" i="47"/>
  <c r="G60" i="47"/>
  <c r="J60" i="47"/>
  <c r="K60" i="47"/>
  <c r="M60" i="47"/>
  <c r="N60" i="47"/>
  <c r="C61" i="47"/>
  <c r="D61" i="47"/>
  <c r="E61" i="47"/>
  <c r="G61" i="47"/>
  <c r="J61" i="47"/>
  <c r="K61" i="47"/>
  <c r="M61" i="47"/>
  <c r="N61" i="47"/>
  <c r="C62" i="47"/>
  <c r="D62" i="47"/>
  <c r="E62" i="47"/>
  <c r="G62" i="47"/>
  <c r="J62" i="47"/>
  <c r="K62" i="47"/>
  <c r="M62" i="47"/>
  <c r="N62" i="47"/>
  <c r="C63" i="47"/>
  <c r="D63" i="47"/>
  <c r="E63" i="47"/>
  <c r="G63" i="47"/>
  <c r="J63" i="47"/>
  <c r="K63" i="47"/>
  <c r="M63" i="47"/>
  <c r="N63" i="47"/>
  <c r="C64" i="47"/>
  <c r="D64" i="47"/>
  <c r="E64" i="47"/>
  <c r="G64" i="47"/>
  <c r="J64" i="47"/>
  <c r="K64" i="47"/>
  <c r="M64" i="47"/>
  <c r="N64" i="47"/>
  <c r="C65" i="47"/>
  <c r="D65" i="47"/>
  <c r="E65" i="47"/>
  <c r="G65" i="47"/>
  <c r="J65" i="47"/>
  <c r="K65" i="47"/>
  <c r="M65" i="47"/>
  <c r="N65" i="47"/>
  <c r="C66" i="47"/>
  <c r="D66" i="47"/>
  <c r="E66" i="47"/>
  <c r="G66" i="47"/>
  <c r="J66" i="47"/>
  <c r="K66" i="47"/>
  <c r="M66" i="47"/>
  <c r="N66" i="47"/>
  <c r="C67" i="47"/>
  <c r="D67" i="47"/>
  <c r="E67" i="47"/>
  <c r="G67" i="47"/>
  <c r="J67" i="47"/>
  <c r="K67" i="47"/>
  <c r="M67" i="47"/>
  <c r="N67" i="47"/>
  <c r="C68" i="47"/>
  <c r="D68" i="47"/>
  <c r="E68" i="47"/>
  <c r="G68" i="47"/>
  <c r="J68" i="47"/>
  <c r="K68" i="47"/>
  <c r="M68" i="47"/>
  <c r="N68" i="47"/>
  <c r="C69" i="47"/>
  <c r="D69" i="47"/>
  <c r="E69" i="47"/>
  <c r="G69" i="47"/>
  <c r="J69" i="47"/>
  <c r="K69" i="47"/>
  <c r="M69" i="47"/>
  <c r="N69" i="47"/>
  <c r="C70" i="47"/>
  <c r="D70" i="47"/>
  <c r="E70" i="47"/>
  <c r="G70" i="47"/>
  <c r="J70" i="47"/>
  <c r="K70" i="47"/>
  <c r="M70" i="47"/>
  <c r="N70" i="47"/>
  <c r="C71" i="47"/>
  <c r="D71" i="47"/>
  <c r="E71" i="47"/>
  <c r="G71" i="47"/>
  <c r="J71" i="47"/>
  <c r="K71" i="47"/>
  <c r="M71" i="47"/>
  <c r="N71" i="47"/>
  <c r="C72" i="47"/>
  <c r="D72" i="47"/>
  <c r="E72" i="47"/>
  <c r="G72" i="47"/>
  <c r="J72" i="47"/>
  <c r="K72" i="47"/>
  <c r="M72" i="47"/>
  <c r="N72" i="47"/>
  <c r="C73" i="47"/>
  <c r="D73" i="47"/>
  <c r="E73" i="47"/>
  <c r="G73" i="47"/>
  <c r="J73" i="47"/>
  <c r="K73" i="47"/>
  <c r="M73" i="47"/>
  <c r="N73" i="47"/>
  <c r="C74" i="47"/>
  <c r="D74" i="47"/>
  <c r="E74" i="47"/>
  <c r="G74" i="47"/>
  <c r="J74" i="47"/>
  <c r="K74" i="47"/>
  <c r="M74" i="47"/>
  <c r="N74" i="47"/>
  <c r="C75" i="47"/>
  <c r="D75" i="47"/>
  <c r="E75" i="47"/>
  <c r="G75" i="47"/>
  <c r="J75" i="47"/>
  <c r="K75" i="47"/>
  <c r="M75" i="47"/>
  <c r="N75" i="47"/>
  <c r="C76" i="47"/>
  <c r="D76" i="47"/>
  <c r="E76" i="47"/>
  <c r="G76" i="47"/>
  <c r="J76" i="47"/>
  <c r="K76" i="47"/>
  <c r="M76" i="47"/>
  <c r="N76" i="47"/>
  <c r="C77" i="47"/>
  <c r="D77" i="47"/>
  <c r="E77" i="47"/>
  <c r="G77" i="47"/>
  <c r="J77" i="47"/>
  <c r="K77" i="47"/>
  <c r="M77" i="47"/>
  <c r="N77" i="47"/>
  <c r="C78" i="47"/>
  <c r="D78" i="47"/>
  <c r="E78" i="47"/>
  <c r="G78" i="47"/>
  <c r="J78" i="47"/>
  <c r="K78" i="47"/>
  <c r="M78" i="47"/>
  <c r="N78" i="47"/>
  <c r="C79" i="47"/>
  <c r="D79" i="47"/>
  <c r="E79" i="47"/>
  <c r="G79" i="47"/>
  <c r="J79" i="47"/>
  <c r="K79" i="47"/>
  <c r="M79" i="47"/>
  <c r="N79" i="47"/>
  <c r="C80" i="47"/>
  <c r="D80" i="47"/>
  <c r="E80" i="47"/>
  <c r="G80" i="47"/>
  <c r="J80" i="47"/>
  <c r="K80" i="47"/>
  <c r="M80" i="47"/>
  <c r="N80" i="47"/>
  <c r="C81" i="47"/>
  <c r="D81" i="47"/>
  <c r="E81" i="47"/>
  <c r="G81" i="47"/>
  <c r="J81" i="47"/>
  <c r="K81" i="47"/>
  <c r="M81" i="47"/>
  <c r="N81" i="47"/>
  <c r="C82" i="47"/>
  <c r="D82" i="47"/>
  <c r="E82" i="47"/>
  <c r="G82" i="47"/>
  <c r="J82" i="47"/>
  <c r="K82" i="47"/>
  <c r="M82" i="47"/>
  <c r="N82" i="47"/>
  <c r="C83" i="47"/>
  <c r="D83" i="47"/>
  <c r="E83" i="47"/>
  <c r="G83" i="47"/>
  <c r="J83" i="47"/>
  <c r="K83" i="47"/>
  <c r="M83" i="47"/>
  <c r="N83" i="47"/>
  <c r="C84" i="47"/>
  <c r="D84" i="47"/>
  <c r="E84" i="47"/>
  <c r="G84" i="47"/>
  <c r="J84" i="47"/>
  <c r="K84" i="47"/>
  <c r="M84" i="47"/>
  <c r="N84" i="47"/>
  <c r="C85" i="47"/>
  <c r="D85" i="47"/>
  <c r="E85" i="47"/>
  <c r="G85" i="47"/>
  <c r="J85" i="47"/>
  <c r="K85" i="47"/>
  <c r="M85" i="47"/>
  <c r="N85" i="47"/>
  <c r="C86" i="47"/>
  <c r="D86" i="47"/>
  <c r="E86" i="47"/>
  <c r="G86" i="47"/>
  <c r="J86" i="47"/>
  <c r="K86" i="47"/>
  <c r="M86" i="47"/>
  <c r="N86" i="47"/>
  <c r="C87" i="47"/>
  <c r="D87" i="47"/>
  <c r="E87" i="47"/>
  <c r="G87" i="47"/>
  <c r="J87" i="47"/>
  <c r="K87" i="47"/>
  <c r="M87" i="47"/>
  <c r="N87" i="47"/>
  <c r="C88" i="47"/>
  <c r="D88" i="47"/>
  <c r="E88" i="47"/>
  <c r="G88" i="47"/>
  <c r="J88" i="47"/>
  <c r="K88" i="47"/>
  <c r="M88" i="47"/>
  <c r="N88" i="47"/>
  <c r="C89" i="47"/>
  <c r="D89" i="47"/>
  <c r="E89" i="47"/>
  <c r="G89" i="47"/>
  <c r="J89" i="47"/>
  <c r="K89" i="47"/>
  <c r="M89" i="47"/>
  <c r="N89" i="47"/>
  <c r="C90" i="47"/>
  <c r="D90" i="47"/>
  <c r="E90" i="47"/>
  <c r="G90" i="47"/>
  <c r="J90" i="47"/>
  <c r="K90" i="47"/>
  <c r="M90" i="47"/>
  <c r="N90" i="47"/>
  <c r="C91" i="47"/>
  <c r="D91" i="47"/>
  <c r="E91" i="47"/>
  <c r="G91" i="47"/>
  <c r="J91" i="47"/>
  <c r="K91" i="47"/>
  <c r="M91" i="47"/>
  <c r="N91" i="47"/>
  <c r="C92" i="47"/>
  <c r="D92" i="47"/>
  <c r="E92" i="47"/>
  <c r="G92" i="47"/>
  <c r="J92" i="47"/>
  <c r="K92" i="47"/>
  <c r="M92" i="47"/>
  <c r="N92" i="47"/>
  <c r="C93" i="47"/>
  <c r="D93" i="47"/>
  <c r="E93" i="47"/>
  <c r="G93" i="47"/>
  <c r="J93" i="47"/>
  <c r="K93" i="47"/>
  <c r="M93" i="47"/>
  <c r="N93" i="47"/>
  <c r="C94" i="47"/>
  <c r="D94" i="47"/>
  <c r="E94" i="47"/>
  <c r="G94" i="47"/>
  <c r="J94" i="47"/>
  <c r="K94" i="47"/>
  <c r="M94" i="47"/>
  <c r="N94" i="47"/>
  <c r="C95" i="47"/>
  <c r="D95" i="47"/>
  <c r="E95" i="47"/>
  <c r="G95" i="47"/>
  <c r="J95" i="47"/>
  <c r="K95" i="47"/>
  <c r="M95" i="47"/>
  <c r="N95" i="47"/>
  <c r="C96" i="47"/>
  <c r="D96" i="47"/>
  <c r="E96" i="47"/>
  <c r="G96" i="47"/>
  <c r="J96" i="47"/>
  <c r="K96" i="47"/>
  <c r="M96" i="47"/>
  <c r="N96" i="47"/>
  <c r="C97" i="47"/>
  <c r="D97" i="47"/>
  <c r="E97" i="47"/>
  <c r="G97" i="47"/>
  <c r="J97" i="47"/>
  <c r="K97" i="47"/>
  <c r="M97" i="47"/>
  <c r="N97" i="47"/>
  <c r="C98" i="47"/>
  <c r="D98" i="47"/>
  <c r="E98" i="47"/>
  <c r="G98" i="47"/>
  <c r="J98" i="47"/>
  <c r="K98" i="47"/>
  <c r="M98" i="47"/>
  <c r="N98" i="47"/>
  <c r="C99" i="47"/>
  <c r="D99" i="47"/>
  <c r="E99" i="47"/>
  <c r="G99" i="47"/>
  <c r="J99" i="47"/>
  <c r="K99" i="47"/>
  <c r="M99" i="47"/>
  <c r="N99" i="47"/>
  <c r="C100" i="47"/>
  <c r="D100" i="47"/>
  <c r="E100" i="47"/>
  <c r="G100" i="47"/>
  <c r="J100" i="47"/>
  <c r="K100" i="47"/>
  <c r="M100" i="47"/>
  <c r="N100" i="47"/>
  <c r="C101" i="47"/>
  <c r="D101" i="47"/>
  <c r="E101" i="47"/>
  <c r="G101" i="47"/>
  <c r="J101" i="47"/>
  <c r="K101" i="47"/>
  <c r="M101" i="47"/>
  <c r="N101" i="47"/>
  <c r="C102" i="47"/>
  <c r="D102" i="47"/>
  <c r="E102" i="47"/>
  <c r="G102" i="47"/>
  <c r="J102" i="47"/>
  <c r="K102" i="47"/>
  <c r="M102" i="47"/>
  <c r="N102" i="47"/>
  <c r="C103" i="47"/>
  <c r="D103" i="47"/>
  <c r="E103" i="47"/>
  <c r="G103" i="47"/>
  <c r="J103" i="47"/>
  <c r="K103" i="47"/>
  <c r="M103" i="47"/>
  <c r="N103" i="47"/>
  <c r="C104" i="47"/>
  <c r="D104" i="47"/>
  <c r="E104" i="47"/>
  <c r="G104" i="47"/>
  <c r="J104" i="47"/>
  <c r="K104" i="47"/>
  <c r="M104" i="47"/>
  <c r="N104" i="47"/>
  <c r="C105" i="47"/>
  <c r="D105" i="47"/>
  <c r="E105" i="47"/>
  <c r="G105" i="47"/>
  <c r="J105" i="47"/>
  <c r="K105" i="47"/>
  <c r="M105" i="47"/>
  <c r="N105" i="47"/>
  <c r="C106" i="47"/>
  <c r="D106" i="47"/>
  <c r="E106" i="47"/>
  <c r="G106" i="47"/>
  <c r="J106" i="47"/>
  <c r="K106" i="47"/>
  <c r="M106" i="47"/>
  <c r="N106" i="47"/>
  <c r="C107" i="47"/>
  <c r="D107" i="47"/>
  <c r="E107" i="47"/>
  <c r="G107" i="47"/>
  <c r="J107" i="47"/>
  <c r="K107" i="47"/>
  <c r="M107" i="47"/>
  <c r="N107" i="47"/>
  <c r="C108" i="47"/>
  <c r="D108" i="47"/>
  <c r="E108" i="47"/>
  <c r="G108" i="47"/>
  <c r="J108" i="47"/>
  <c r="K108" i="47"/>
  <c r="M108" i="47"/>
  <c r="N108" i="47"/>
  <c r="C109" i="47"/>
  <c r="D109" i="47"/>
  <c r="E109" i="47"/>
  <c r="G109" i="47"/>
  <c r="J109" i="47"/>
  <c r="K109" i="47"/>
  <c r="M109" i="47"/>
  <c r="N109" i="47"/>
  <c r="C110" i="47"/>
  <c r="D110" i="47"/>
  <c r="E110" i="47"/>
  <c r="G110" i="47"/>
  <c r="J110" i="47"/>
  <c r="K110" i="47"/>
  <c r="M110" i="47"/>
  <c r="N110" i="47"/>
  <c r="C111" i="47"/>
  <c r="D111" i="47"/>
  <c r="E111" i="47"/>
  <c r="G111" i="47"/>
  <c r="J111" i="47"/>
  <c r="K111" i="47"/>
  <c r="M111" i="47"/>
  <c r="N111" i="47"/>
  <c r="C112" i="47"/>
  <c r="D112" i="47"/>
  <c r="E112" i="47"/>
  <c r="G112" i="47"/>
  <c r="J112" i="47"/>
  <c r="K112" i="47"/>
  <c r="M112" i="47"/>
  <c r="N112" i="47"/>
  <c r="C113" i="47"/>
  <c r="D113" i="47"/>
  <c r="E113" i="47"/>
  <c r="G113" i="47"/>
  <c r="J113" i="47"/>
  <c r="K113" i="47"/>
  <c r="M113" i="47"/>
  <c r="N113" i="47"/>
  <c r="C114" i="47"/>
  <c r="D114" i="47"/>
  <c r="E114" i="47"/>
  <c r="G114" i="47"/>
  <c r="J114" i="47"/>
  <c r="K114" i="47"/>
  <c r="M114" i="47"/>
  <c r="N114" i="47"/>
  <c r="C115" i="47"/>
  <c r="D115" i="47"/>
  <c r="E115" i="47"/>
  <c r="G115" i="47"/>
  <c r="J115" i="47"/>
  <c r="K115" i="47"/>
  <c r="M115" i="47"/>
  <c r="N115" i="47"/>
  <c r="C116" i="47"/>
  <c r="D116" i="47"/>
  <c r="E116" i="47"/>
  <c r="G116" i="47"/>
  <c r="J116" i="47"/>
  <c r="K116" i="47"/>
  <c r="M116" i="47"/>
  <c r="N116" i="47"/>
  <c r="C117" i="47"/>
  <c r="D117" i="47"/>
  <c r="E117" i="47"/>
  <c r="G117" i="47"/>
  <c r="J117" i="47"/>
  <c r="K117" i="47"/>
  <c r="M117" i="47"/>
  <c r="N117" i="47"/>
  <c r="C118" i="47"/>
  <c r="D118" i="47"/>
  <c r="E118" i="47"/>
  <c r="G118" i="47"/>
  <c r="J118" i="47"/>
  <c r="K118" i="47"/>
  <c r="M118" i="47"/>
  <c r="N118" i="47"/>
  <c r="C119" i="47"/>
  <c r="D119" i="47"/>
  <c r="E119" i="47"/>
  <c r="G119" i="47"/>
  <c r="J119" i="47"/>
  <c r="K119" i="47"/>
  <c r="M119" i="47"/>
  <c r="N119" i="47"/>
  <c r="C120" i="47"/>
  <c r="D120" i="47"/>
  <c r="E120" i="47"/>
  <c r="G120" i="47"/>
  <c r="J120" i="47"/>
  <c r="K120" i="47"/>
  <c r="M120" i="47"/>
  <c r="N120" i="47"/>
  <c r="C121" i="47"/>
  <c r="D121" i="47"/>
  <c r="E121" i="47"/>
  <c r="G121" i="47"/>
  <c r="J121" i="47"/>
  <c r="K121" i="47"/>
  <c r="M121" i="47"/>
  <c r="N121" i="47"/>
  <c r="C122" i="47"/>
  <c r="D122" i="47"/>
  <c r="E122" i="47"/>
  <c r="G122" i="47"/>
  <c r="J122" i="47"/>
  <c r="K122" i="47"/>
  <c r="M122" i="47"/>
  <c r="N122" i="47"/>
  <c r="C123" i="47"/>
  <c r="D123" i="47"/>
  <c r="E123" i="47"/>
  <c r="G123" i="47"/>
  <c r="J123" i="47"/>
  <c r="K123" i="47"/>
  <c r="M123" i="47"/>
  <c r="N123" i="47"/>
  <c r="C124" i="47"/>
  <c r="D124" i="47"/>
  <c r="E124" i="47"/>
  <c r="G124" i="47"/>
  <c r="J124" i="47"/>
  <c r="K124" i="47"/>
  <c r="M124" i="47"/>
  <c r="N124" i="47"/>
  <c r="C125" i="47"/>
  <c r="D125" i="47"/>
  <c r="E125" i="47"/>
  <c r="G125" i="47"/>
  <c r="J125" i="47"/>
  <c r="K125" i="47"/>
  <c r="M125" i="47"/>
  <c r="N125" i="47"/>
  <c r="C126" i="47"/>
  <c r="D126" i="47"/>
  <c r="E126" i="47"/>
  <c r="G126" i="47"/>
  <c r="J126" i="47"/>
  <c r="K126" i="47"/>
  <c r="M126" i="47"/>
  <c r="N126" i="47"/>
  <c r="C127" i="47"/>
  <c r="D127" i="47"/>
  <c r="E127" i="47"/>
  <c r="G127" i="47"/>
  <c r="J127" i="47"/>
  <c r="K127" i="47"/>
  <c r="M127" i="47"/>
  <c r="N127" i="47"/>
  <c r="C128" i="47"/>
  <c r="D128" i="47"/>
  <c r="E128" i="47"/>
  <c r="G128" i="47"/>
  <c r="J128" i="47"/>
  <c r="K128" i="47"/>
  <c r="M128" i="47"/>
  <c r="N128" i="47"/>
  <c r="C129" i="47"/>
  <c r="D129" i="47"/>
  <c r="E129" i="47"/>
  <c r="G129" i="47"/>
  <c r="J129" i="47"/>
  <c r="K129" i="47"/>
  <c r="M129" i="47"/>
  <c r="N129" i="47"/>
  <c r="C130" i="47"/>
  <c r="D130" i="47"/>
  <c r="E130" i="47"/>
  <c r="G130" i="47"/>
  <c r="J130" i="47"/>
  <c r="K130" i="47"/>
  <c r="M130" i="47"/>
  <c r="N130" i="47"/>
  <c r="C131" i="47"/>
  <c r="D131" i="47"/>
  <c r="E131" i="47"/>
  <c r="G131" i="47"/>
  <c r="J131" i="47"/>
  <c r="K131" i="47"/>
  <c r="M131" i="47"/>
  <c r="N131" i="47"/>
  <c r="C132" i="47"/>
  <c r="D132" i="47"/>
  <c r="E132" i="47"/>
  <c r="G132" i="47"/>
  <c r="J132" i="47"/>
  <c r="K132" i="47"/>
  <c r="M132" i="47"/>
  <c r="N132" i="47"/>
  <c r="C133" i="47"/>
  <c r="D133" i="47"/>
  <c r="E133" i="47"/>
  <c r="G133" i="47"/>
  <c r="J133" i="47"/>
  <c r="K133" i="47"/>
  <c r="M133" i="47"/>
  <c r="N133" i="47"/>
  <c r="C134" i="47"/>
  <c r="D134" i="47"/>
  <c r="E134" i="47"/>
  <c r="G134" i="47"/>
  <c r="J134" i="47"/>
  <c r="K134" i="47"/>
  <c r="M134" i="47"/>
  <c r="N134" i="47"/>
  <c r="C135" i="47"/>
  <c r="D135" i="47"/>
  <c r="E135" i="47"/>
  <c r="G135" i="47"/>
  <c r="J135" i="47"/>
  <c r="K135" i="47"/>
  <c r="M135" i="47"/>
  <c r="N135" i="47"/>
  <c r="C136" i="47"/>
  <c r="D136" i="47"/>
  <c r="E136" i="47"/>
  <c r="G136" i="47"/>
  <c r="J136" i="47"/>
  <c r="K136" i="47"/>
  <c r="M136" i="47"/>
  <c r="N136" i="47"/>
  <c r="C137" i="47"/>
  <c r="D137" i="47"/>
  <c r="E137" i="47"/>
  <c r="G137" i="47"/>
  <c r="J137" i="47"/>
  <c r="K137" i="47"/>
  <c r="M137" i="47"/>
  <c r="N137" i="47"/>
  <c r="C138" i="47"/>
  <c r="D138" i="47"/>
  <c r="E138" i="47"/>
  <c r="G138" i="47"/>
  <c r="J138" i="47"/>
  <c r="K138" i="47"/>
  <c r="M138" i="47"/>
  <c r="N138" i="47"/>
  <c r="C139" i="47"/>
  <c r="D139" i="47"/>
  <c r="E139" i="47"/>
  <c r="G139" i="47"/>
  <c r="J139" i="47"/>
  <c r="K139" i="47"/>
  <c r="M139" i="47"/>
  <c r="N139" i="47"/>
  <c r="C140" i="47"/>
  <c r="D140" i="47"/>
  <c r="E140" i="47"/>
  <c r="G140" i="47"/>
  <c r="J140" i="47"/>
  <c r="K140" i="47"/>
  <c r="M140" i="47"/>
  <c r="N140" i="47"/>
  <c r="C141" i="47"/>
  <c r="D141" i="47"/>
  <c r="E141" i="47"/>
  <c r="G141" i="47"/>
  <c r="J141" i="47"/>
  <c r="K141" i="47"/>
  <c r="M141" i="47"/>
  <c r="N141" i="47"/>
  <c r="C142" i="47"/>
  <c r="D142" i="47"/>
  <c r="E142" i="47"/>
  <c r="G142" i="47"/>
  <c r="J142" i="47"/>
  <c r="K142" i="47"/>
  <c r="M142" i="47"/>
  <c r="N142" i="47"/>
  <c r="C143" i="47"/>
  <c r="D143" i="47"/>
  <c r="E143" i="47"/>
  <c r="G143" i="47"/>
  <c r="J143" i="47"/>
  <c r="K143" i="47"/>
  <c r="M143" i="47"/>
  <c r="N143" i="47"/>
  <c r="C144" i="47"/>
  <c r="D144" i="47"/>
  <c r="E144" i="47"/>
  <c r="G144" i="47"/>
  <c r="J144" i="47"/>
  <c r="K144" i="47"/>
  <c r="M144" i="47"/>
  <c r="N144" i="47"/>
  <c r="C145" i="47"/>
  <c r="D145" i="47"/>
  <c r="E145" i="47"/>
  <c r="G145" i="47"/>
  <c r="J145" i="47"/>
  <c r="K145" i="47"/>
  <c r="M145" i="47"/>
  <c r="N145" i="47"/>
  <c r="C146" i="47"/>
  <c r="D146" i="47"/>
  <c r="E146" i="47"/>
  <c r="G146" i="47"/>
  <c r="J146" i="47"/>
  <c r="K146" i="47"/>
  <c r="M146" i="47"/>
  <c r="N146" i="47"/>
  <c r="C147" i="47"/>
  <c r="D147" i="47"/>
  <c r="E147" i="47"/>
  <c r="G147" i="47"/>
  <c r="J147" i="47"/>
  <c r="K147" i="47"/>
  <c r="M147" i="47"/>
  <c r="N147" i="47"/>
  <c r="C148" i="47"/>
  <c r="D148" i="47"/>
  <c r="E148" i="47"/>
  <c r="G148" i="47"/>
  <c r="J148" i="47"/>
  <c r="K148" i="47"/>
  <c r="M148" i="47"/>
  <c r="N148" i="47"/>
  <c r="C149" i="47"/>
  <c r="D149" i="47"/>
  <c r="E149" i="47"/>
  <c r="G149" i="47"/>
  <c r="J149" i="47"/>
  <c r="K149" i="47"/>
  <c r="M149" i="47"/>
  <c r="N149" i="47"/>
  <c r="C150" i="47"/>
  <c r="D150" i="47"/>
  <c r="E150" i="47"/>
  <c r="G150" i="47"/>
  <c r="J150" i="47"/>
  <c r="K150" i="47"/>
  <c r="M150" i="47"/>
  <c r="N150" i="47"/>
  <c r="C151" i="47"/>
  <c r="D151" i="47"/>
  <c r="E151" i="47"/>
  <c r="G151" i="47"/>
  <c r="J151" i="47"/>
  <c r="K151" i="47"/>
  <c r="M151" i="47"/>
  <c r="N151" i="47"/>
  <c r="C152" i="47"/>
  <c r="D152" i="47"/>
  <c r="E152" i="47"/>
  <c r="G152" i="47"/>
  <c r="J152" i="47"/>
  <c r="K152" i="47"/>
  <c r="M152" i="47"/>
  <c r="N152" i="47"/>
  <c r="C153" i="47"/>
  <c r="D153" i="47"/>
  <c r="E153" i="47"/>
  <c r="G153" i="47"/>
  <c r="J153" i="47"/>
  <c r="K153" i="47"/>
  <c r="M153" i="47"/>
  <c r="N153" i="47"/>
  <c r="C154" i="47"/>
  <c r="D154" i="47"/>
  <c r="E154" i="47"/>
  <c r="G154" i="47"/>
  <c r="J154" i="47"/>
  <c r="K154" i="47"/>
  <c r="M154" i="47"/>
  <c r="N154" i="47"/>
  <c r="C155" i="47"/>
  <c r="D155" i="47"/>
  <c r="E155" i="47"/>
  <c r="G155" i="47"/>
  <c r="J155" i="47"/>
  <c r="K155" i="47"/>
  <c r="M155" i="47"/>
  <c r="N155" i="47"/>
  <c r="C156" i="47"/>
  <c r="D156" i="47"/>
  <c r="E156" i="47"/>
  <c r="G156" i="47"/>
  <c r="J156" i="47"/>
  <c r="K156" i="47"/>
  <c r="M156" i="47"/>
  <c r="N156" i="47"/>
  <c r="C157" i="47"/>
  <c r="D157" i="47"/>
  <c r="E157" i="47"/>
  <c r="G157" i="47"/>
  <c r="J157" i="47"/>
  <c r="K157" i="47"/>
  <c r="M157" i="47"/>
  <c r="N157" i="47"/>
  <c r="C158" i="47"/>
  <c r="D158" i="47"/>
  <c r="E158" i="47"/>
  <c r="G158" i="47"/>
  <c r="J158" i="47"/>
  <c r="K158" i="47"/>
  <c r="M158" i="47"/>
  <c r="N158" i="47"/>
  <c r="C159" i="47"/>
  <c r="D159" i="47"/>
  <c r="E159" i="47"/>
  <c r="G159" i="47"/>
  <c r="J159" i="47"/>
  <c r="K159" i="47"/>
  <c r="M159" i="47"/>
  <c r="N159" i="47"/>
  <c r="C160" i="47"/>
  <c r="D160" i="47"/>
  <c r="E160" i="47"/>
  <c r="G160" i="47"/>
  <c r="J160" i="47"/>
  <c r="K160" i="47"/>
  <c r="M160" i="47"/>
  <c r="N160" i="47"/>
  <c r="C161" i="47"/>
  <c r="D161" i="47"/>
  <c r="E161" i="47"/>
  <c r="G161" i="47"/>
  <c r="J161" i="47"/>
  <c r="K161" i="47"/>
  <c r="M161" i="47"/>
  <c r="N161" i="47"/>
  <c r="C162" i="47"/>
  <c r="D162" i="47"/>
  <c r="E162" i="47"/>
  <c r="G162" i="47"/>
  <c r="J162" i="47"/>
  <c r="K162" i="47"/>
  <c r="M162" i="47"/>
  <c r="N162" i="47"/>
  <c r="C163" i="47"/>
  <c r="D163" i="47"/>
  <c r="E163" i="47"/>
  <c r="G163" i="47"/>
  <c r="J163" i="47"/>
  <c r="K163" i="47"/>
  <c r="M163" i="47"/>
  <c r="N163" i="47"/>
  <c r="C164" i="47"/>
  <c r="D164" i="47"/>
  <c r="E164" i="47"/>
  <c r="G164" i="47"/>
  <c r="J164" i="47"/>
  <c r="K164" i="47"/>
  <c r="M164" i="47"/>
  <c r="N164" i="47"/>
  <c r="C165" i="47"/>
  <c r="D165" i="47"/>
  <c r="E165" i="47"/>
  <c r="G165" i="47"/>
  <c r="J165" i="47"/>
  <c r="K165" i="47"/>
  <c r="M165" i="47"/>
  <c r="N165" i="47"/>
  <c r="C166" i="47"/>
  <c r="D166" i="47"/>
  <c r="E166" i="47"/>
  <c r="G166" i="47"/>
  <c r="J166" i="47"/>
  <c r="K166" i="47"/>
  <c r="M166" i="47"/>
  <c r="N166" i="47"/>
  <c r="C167" i="47"/>
  <c r="D167" i="47"/>
  <c r="E167" i="47"/>
  <c r="G167" i="47"/>
  <c r="J167" i="47"/>
  <c r="K167" i="47"/>
  <c r="M167" i="47"/>
  <c r="N167" i="47"/>
  <c r="C168" i="47"/>
  <c r="D168" i="47"/>
  <c r="E168" i="47"/>
  <c r="G168" i="47"/>
  <c r="J168" i="47"/>
  <c r="K168" i="47"/>
  <c r="M168" i="47"/>
  <c r="N168" i="47"/>
  <c r="C169" i="47"/>
  <c r="D169" i="47"/>
  <c r="E169" i="47"/>
  <c r="G169" i="47"/>
  <c r="J169" i="47"/>
  <c r="K169" i="47"/>
  <c r="M169" i="47"/>
  <c r="N169" i="47"/>
  <c r="C170" i="47"/>
  <c r="D170" i="47"/>
  <c r="E170" i="47"/>
  <c r="G170" i="47"/>
  <c r="J170" i="47"/>
  <c r="K170" i="47"/>
  <c r="M170" i="47"/>
  <c r="N170" i="47"/>
  <c r="C171" i="47"/>
  <c r="D171" i="47"/>
  <c r="E171" i="47"/>
  <c r="G171" i="47"/>
  <c r="J171" i="47"/>
  <c r="K171" i="47"/>
  <c r="M171" i="47"/>
  <c r="N171" i="47"/>
  <c r="C172" i="47"/>
  <c r="D172" i="47"/>
  <c r="E172" i="47"/>
  <c r="G172" i="47"/>
  <c r="J172" i="47"/>
  <c r="K172" i="47"/>
  <c r="M172" i="47"/>
  <c r="N172" i="47"/>
  <c r="C173" i="47"/>
  <c r="D173" i="47"/>
  <c r="E173" i="47"/>
  <c r="G173" i="47"/>
  <c r="J173" i="47"/>
  <c r="K173" i="47"/>
  <c r="M173" i="47"/>
  <c r="N173" i="47"/>
  <c r="C174" i="47"/>
  <c r="D174" i="47"/>
  <c r="E174" i="47"/>
  <c r="G174" i="47"/>
  <c r="J174" i="47"/>
  <c r="K174" i="47"/>
  <c r="M174" i="47"/>
  <c r="N174" i="47"/>
  <c r="C175" i="47"/>
  <c r="D175" i="47"/>
  <c r="E175" i="47"/>
  <c r="G175" i="47"/>
  <c r="J175" i="47"/>
  <c r="K175" i="47"/>
  <c r="M175" i="47"/>
  <c r="N175" i="47"/>
  <c r="C176" i="47"/>
  <c r="D176" i="47"/>
  <c r="E176" i="47"/>
  <c r="G176" i="47"/>
  <c r="J176" i="47"/>
  <c r="K176" i="47"/>
  <c r="M176" i="47"/>
  <c r="N176" i="47"/>
  <c r="C177" i="47"/>
  <c r="D177" i="47"/>
  <c r="E177" i="47"/>
  <c r="G177" i="47"/>
  <c r="J177" i="47"/>
  <c r="K177" i="47"/>
  <c r="M177" i="47"/>
  <c r="N177" i="47"/>
  <c r="C178" i="47"/>
  <c r="D178" i="47"/>
  <c r="E178" i="47"/>
  <c r="G178" i="47"/>
  <c r="J178" i="47"/>
  <c r="K178" i="47"/>
  <c r="M178" i="47"/>
  <c r="N178" i="47"/>
  <c r="C179" i="47"/>
  <c r="D179" i="47"/>
  <c r="E179" i="47"/>
  <c r="G179" i="47"/>
  <c r="J179" i="47"/>
  <c r="K179" i="47"/>
  <c r="M179" i="47"/>
  <c r="N179" i="47"/>
  <c r="C180" i="47"/>
  <c r="D180" i="47"/>
  <c r="E180" i="47"/>
  <c r="G180" i="47"/>
  <c r="J180" i="47"/>
  <c r="K180" i="47"/>
  <c r="M180" i="47"/>
  <c r="N180" i="47"/>
  <c r="C181" i="47"/>
  <c r="D181" i="47"/>
  <c r="E181" i="47"/>
  <c r="G181" i="47"/>
  <c r="J181" i="47"/>
  <c r="K181" i="47"/>
  <c r="M181" i="47"/>
  <c r="N181" i="47"/>
  <c r="C182" i="47"/>
  <c r="D182" i="47"/>
  <c r="E182" i="47"/>
  <c r="G182" i="47"/>
  <c r="J182" i="47"/>
  <c r="K182" i="47"/>
  <c r="M182" i="47"/>
  <c r="N182" i="47"/>
  <c r="C183" i="47"/>
  <c r="D183" i="47"/>
  <c r="E183" i="47"/>
  <c r="G183" i="47"/>
  <c r="J183" i="47"/>
  <c r="K183" i="47"/>
  <c r="M183" i="47"/>
  <c r="N183" i="47"/>
  <c r="C184" i="47"/>
  <c r="D184" i="47"/>
  <c r="E184" i="47"/>
  <c r="G184" i="47"/>
  <c r="J184" i="47"/>
  <c r="K184" i="47"/>
  <c r="M184" i="47"/>
  <c r="N184" i="47"/>
  <c r="C185" i="47"/>
  <c r="D185" i="47"/>
  <c r="E185" i="47"/>
  <c r="G185" i="47"/>
  <c r="J185" i="47"/>
  <c r="K185" i="47"/>
  <c r="M185" i="47"/>
  <c r="N185" i="47"/>
  <c r="C186" i="47"/>
  <c r="D186" i="47"/>
  <c r="E186" i="47"/>
  <c r="G186" i="47"/>
  <c r="J186" i="47"/>
  <c r="K186" i="47"/>
  <c r="M186" i="47"/>
  <c r="N186" i="47"/>
  <c r="C187" i="47"/>
  <c r="D187" i="47"/>
  <c r="E187" i="47"/>
  <c r="G187" i="47"/>
  <c r="J187" i="47"/>
  <c r="K187" i="47"/>
  <c r="M187" i="47"/>
  <c r="N187" i="47"/>
  <c r="C188" i="47"/>
  <c r="D188" i="47"/>
  <c r="E188" i="47"/>
  <c r="G188" i="47"/>
  <c r="J188" i="47"/>
  <c r="K188" i="47"/>
  <c r="M188" i="47"/>
  <c r="N188" i="47"/>
  <c r="C189" i="47"/>
  <c r="D189" i="47"/>
  <c r="E189" i="47"/>
  <c r="G189" i="47"/>
  <c r="J189" i="47"/>
  <c r="K189" i="47"/>
  <c r="M189" i="47"/>
  <c r="N189" i="47"/>
  <c r="C190" i="47"/>
  <c r="D190" i="47"/>
  <c r="E190" i="47"/>
  <c r="G190" i="47"/>
  <c r="J190" i="47"/>
  <c r="K190" i="47"/>
  <c r="M190" i="47"/>
  <c r="N190" i="47"/>
  <c r="C191" i="47"/>
  <c r="D191" i="47"/>
  <c r="E191" i="47"/>
  <c r="G191" i="47"/>
  <c r="J191" i="47"/>
  <c r="K191" i="47"/>
  <c r="M191" i="47"/>
  <c r="N191" i="47"/>
  <c r="C192" i="47"/>
  <c r="D192" i="47"/>
  <c r="E192" i="47"/>
  <c r="G192" i="47"/>
  <c r="J192" i="47"/>
  <c r="K192" i="47"/>
  <c r="M192" i="47"/>
  <c r="N192" i="47"/>
  <c r="C193" i="47"/>
  <c r="D193" i="47"/>
  <c r="E193" i="47"/>
  <c r="G193" i="47"/>
  <c r="J193" i="47"/>
  <c r="K193" i="47"/>
  <c r="M193" i="47"/>
  <c r="N193" i="47"/>
  <c r="C194" i="47"/>
  <c r="D194" i="47"/>
  <c r="E194" i="47"/>
  <c r="G194" i="47"/>
  <c r="J194" i="47"/>
  <c r="K194" i="47"/>
  <c r="M194" i="47"/>
  <c r="N194" i="47"/>
  <c r="C195" i="47"/>
  <c r="D195" i="47"/>
  <c r="E195" i="47"/>
  <c r="G195" i="47"/>
  <c r="J195" i="47"/>
  <c r="K195" i="47"/>
  <c r="M195" i="47"/>
  <c r="N195" i="47"/>
  <c r="C196" i="47"/>
  <c r="D196" i="47"/>
  <c r="E196" i="47"/>
  <c r="G196" i="47"/>
  <c r="J196" i="47"/>
  <c r="K196" i="47"/>
  <c r="M196" i="47"/>
  <c r="N196" i="47"/>
  <c r="C197" i="47"/>
  <c r="D197" i="47"/>
  <c r="E197" i="47"/>
  <c r="G197" i="47"/>
  <c r="J197" i="47"/>
  <c r="K197" i="47"/>
  <c r="M197" i="47"/>
  <c r="N197" i="47"/>
  <c r="C198" i="47"/>
  <c r="D198" i="47"/>
  <c r="E198" i="47"/>
  <c r="G198" i="47"/>
  <c r="J198" i="47"/>
  <c r="K198" i="47"/>
  <c r="M198" i="47"/>
  <c r="N198" i="47"/>
  <c r="C199" i="47"/>
  <c r="D199" i="47"/>
  <c r="E199" i="47"/>
  <c r="G199" i="47"/>
  <c r="J199" i="47"/>
  <c r="K199" i="47"/>
  <c r="M199" i="47"/>
  <c r="N199" i="47"/>
  <c r="C200" i="47"/>
  <c r="D200" i="47"/>
  <c r="E200" i="47"/>
  <c r="G200" i="47"/>
  <c r="J200" i="47"/>
  <c r="K200" i="47"/>
  <c r="M200" i="47"/>
  <c r="N200" i="47"/>
  <c r="C201" i="47"/>
  <c r="D201" i="47"/>
  <c r="E201" i="47"/>
  <c r="G201" i="47"/>
  <c r="J201" i="47"/>
  <c r="K201" i="47"/>
  <c r="M201" i="47"/>
  <c r="N201" i="47"/>
  <c r="C202" i="47"/>
  <c r="D202" i="47"/>
  <c r="E202" i="47"/>
  <c r="G202" i="47"/>
  <c r="J202" i="47"/>
  <c r="K202" i="47"/>
  <c r="M202" i="47"/>
  <c r="N202" i="47"/>
  <c r="C203" i="47"/>
  <c r="D203" i="47"/>
  <c r="E203" i="47"/>
  <c r="G203" i="47"/>
  <c r="J203" i="47"/>
  <c r="K203" i="47"/>
  <c r="M203" i="47"/>
  <c r="N203" i="47"/>
  <c r="C204" i="47"/>
  <c r="D204" i="47"/>
  <c r="E204" i="47"/>
  <c r="G204" i="47"/>
  <c r="J204" i="47"/>
  <c r="K204" i="47"/>
  <c r="M204" i="47"/>
  <c r="N204" i="47"/>
  <c r="C205" i="47"/>
  <c r="D205" i="47"/>
  <c r="E205" i="47"/>
  <c r="G205" i="47"/>
  <c r="J205" i="47"/>
  <c r="K205" i="47"/>
  <c r="M205" i="47"/>
  <c r="N205" i="47"/>
  <c r="C206" i="47"/>
  <c r="D206" i="47"/>
  <c r="E206" i="47"/>
  <c r="G206" i="47"/>
  <c r="J206" i="47"/>
  <c r="K206" i="47"/>
  <c r="M206" i="47"/>
  <c r="N206" i="47"/>
  <c r="C207" i="47"/>
  <c r="D207" i="47"/>
  <c r="E207" i="47"/>
  <c r="G207" i="47"/>
  <c r="J207" i="47"/>
  <c r="K207" i="47"/>
  <c r="M207" i="47"/>
  <c r="N207" i="47"/>
  <c r="C208" i="47"/>
  <c r="D208" i="47"/>
  <c r="E208" i="47"/>
  <c r="G208" i="47"/>
  <c r="J208" i="47"/>
  <c r="K208" i="47"/>
  <c r="M208" i="47"/>
  <c r="N208" i="47"/>
  <c r="C209" i="47"/>
  <c r="D209" i="47"/>
  <c r="E209" i="47"/>
  <c r="G209" i="47"/>
  <c r="J209" i="47"/>
  <c r="K209" i="47"/>
  <c r="M209" i="47"/>
  <c r="N209" i="47"/>
  <c r="C210" i="47"/>
  <c r="D210" i="47"/>
  <c r="E210" i="47"/>
  <c r="G210" i="47"/>
  <c r="J210" i="47"/>
  <c r="K210" i="47"/>
  <c r="M210" i="47"/>
  <c r="N210" i="47"/>
  <c r="C211" i="47"/>
  <c r="D211" i="47"/>
  <c r="E211" i="47"/>
  <c r="G211" i="47"/>
  <c r="J211" i="47"/>
  <c r="K211" i="47"/>
  <c r="M211" i="47"/>
  <c r="N211" i="47"/>
  <c r="C212" i="47"/>
  <c r="D212" i="47"/>
  <c r="E212" i="47"/>
  <c r="G212" i="47"/>
  <c r="J212" i="47"/>
  <c r="K212" i="47"/>
  <c r="M212" i="47"/>
  <c r="N212" i="47"/>
  <c r="C213" i="47"/>
  <c r="D213" i="47"/>
  <c r="E213" i="47"/>
  <c r="G213" i="47"/>
  <c r="J213" i="47"/>
  <c r="K213" i="47"/>
  <c r="M213" i="47"/>
  <c r="N213" i="47"/>
  <c r="C214" i="47"/>
  <c r="D214" i="47"/>
  <c r="E214" i="47"/>
  <c r="G214" i="47"/>
  <c r="J214" i="47"/>
  <c r="K214" i="47"/>
  <c r="M214" i="47"/>
  <c r="N214" i="47"/>
  <c r="C215" i="47"/>
  <c r="D215" i="47"/>
  <c r="E215" i="47"/>
  <c r="G215" i="47"/>
  <c r="J215" i="47"/>
  <c r="K215" i="47"/>
  <c r="M215" i="47"/>
  <c r="N215" i="47"/>
  <c r="C216" i="47"/>
  <c r="D216" i="47"/>
  <c r="E216" i="47"/>
  <c r="G216" i="47"/>
  <c r="J216" i="47"/>
  <c r="K216" i="47"/>
  <c r="M216" i="47"/>
  <c r="N216" i="47"/>
  <c r="C217" i="47"/>
  <c r="D217" i="47"/>
  <c r="E217" i="47"/>
  <c r="G217" i="47"/>
  <c r="J217" i="47"/>
  <c r="K217" i="47"/>
  <c r="M217" i="47"/>
  <c r="N217" i="47"/>
  <c r="C218" i="47"/>
  <c r="D218" i="47"/>
  <c r="E218" i="47"/>
  <c r="G218" i="47"/>
  <c r="J218" i="47"/>
  <c r="K218" i="47"/>
  <c r="M218" i="47"/>
  <c r="N218" i="47"/>
  <c r="C219" i="47"/>
  <c r="D219" i="47"/>
  <c r="E219" i="47"/>
  <c r="G219" i="47"/>
  <c r="J219" i="47"/>
  <c r="K219" i="47"/>
  <c r="M219" i="47"/>
  <c r="N219" i="47"/>
  <c r="C220" i="47"/>
  <c r="D220" i="47"/>
  <c r="E220" i="47"/>
  <c r="G220" i="47"/>
  <c r="J220" i="47"/>
  <c r="K220" i="47"/>
  <c r="M220" i="47"/>
  <c r="N220" i="47"/>
  <c r="B5" i="10"/>
  <c r="C2" i="46"/>
  <c r="B3" i="46"/>
  <c r="C3" i="46"/>
  <c r="B4" i="46"/>
  <c r="C4" i="46"/>
  <c r="B5" i="46"/>
  <c r="C5" i="46"/>
  <c r="B6" i="46"/>
  <c r="C6" i="46"/>
  <c r="B7" i="46"/>
  <c r="C7" i="46"/>
  <c r="B8" i="46"/>
  <c r="C8" i="46"/>
  <c r="B9" i="46"/>
  <c r="C9" i="46"/>
  <c r="B10" i="46"/>
  <c r="C10" i="46"/>
  <c r="B11" i="46"/>
  <c r="C11" i="46"/>
  <c r="B12" i="46"/>
  <c r="C12" i="46"/>
  <c r="B13" i="46"/>
  <c r="C13" i="46"/>
  <c r="B14" i="46"/>
  <c r="C14" i="46"/>
  <c r="B15" i="46"/>
  <c r="C15" i="46"/>
  <c r="B16" i="46"/>
  <c r="C16" i="46"/>
  <c r="B17" i="46"/>
  <c r="C17" i="46"/>
  <c r="B18" i="46"/>
  <c r="C18" i="46"/>
  <c r="B19" i="46"/>
  <c r="C19" i="46"/>
  <c r="B20" i="46"/>
  <c r="C20" i="46"/>
  <c r="B21" i="46"/>
  <c r="C21" i="46"/>
  <c r="B22" i="46"/>
  <c r="C22" i="46"/>
  <c r="B23" i="46"/>
  <c r="C23" i="46"/>
  <c r="B24" i="46"/>
  <c r="C24" i="46"/>
  <c r="B25" i="46"/>
  <c r="C25" i="46"/>
  <c r="B26" i="46"/>
  <c r="C26" i="46"/>
  <c r="B27" i="46"/>
  <c r="C27" i="46"/>
  <c r="B28" i="46"/>
  <c r="C28" i="46"/>
  <c r="B29" i="46"/>
  <c r="C29" i="46"/>
  <c r="B30" i="46"/>
  <c r="C30" i="46"/>
  <c r="B31" i="46"/>
  <c r="C31" i="46"/>
  <c r="B32" i="46"/>
  <c r="C32" i="46"/>
  <c r="B33" i="46"/>
  <c r="C33" i="46"/>
  <c r="B34" i="46"/>
  <c r="C34" i="46"/>
  <c r="B35" i="46"/>
  <c r="C35" i="46"/>
  <c r="B36" i="46"/>
  <c r="C36" i="46"/>
  <c r="B37" i="46"/>
  <c r="C37" i="46"/>
  <c r="B38" i="46"/>
  <c r="C38" i="46"/>
  <c r="B39" i="46"/>
  <c r="C39" i="46"/>
  <c r="B40" i="46"/>
  <c r="C40" i="46"/>
  <c r="B41" i="46"/>
  <c r="C41" i="46"/>
  <c r="B42" i="46"/>
  <c r="C42" i="46"/>
  <c r="B43" i="46"/>
  <c r="C43" i="46"/>
  <c r="B44" i="46"/>
  <c r="C44" i="46"/>
  <c r="B45" i="46"/>
  <c r="C45" i="46"/>
  <c r="B46" i="46"/>
  <c r="C46" i="46"/>
  <c r="B47" i="46"/>
  <c r="C47" i="46"/>
  <c r="B48" i="46"/>
  <c r="C48" i="46"/>
  <c r="B49" i="46"/>
  <c r="C49" i="46"/>
  <c r="B50" i="46"/>
  <c r="C50" i="46"/>
  <c r="B51" i="46"/>
  <c r="C51" i="46"/>
  <c r="B52" i="46"/>
  <c r="C52" i="46"/>
  <c r="B53" i="46"/>
  <c r="C53" i="46"/>
  <c r="B54" i="46"/>
  <c r="C54" i="46"/>
  <c r="B55" i="46"/>
  <c r="C55" i="46"/>
  <c r="B56" i="46"/>
  <c r="C56" i="46"/>
  <c r="B57" i="46"/>
  <c r="C57" i="46"/>
  <c r="B58" i="46"/>
  <c r="C58" i="46"/>
  <c r="B59" i="46"/>
  <c r="C59" i="46"/>
  <c r="B60" i="46"/>
  <c r="C60" i="46"/>
  <c r="B61" i="46"/>
  <c r="C61" i="46"/>
  <c r="B62" i="46"/>
  <c r="C62" i="46"/>
  <c r="B63" i="46"/>
  <c r="C63" i="46"/>
  <c r="B64" i="46"/>
  <c r="C64" i="46"/>
  <c r="B65" i="46"/>
  <c r="C65" i="46"/>
  <c r="B66" i="46"/>
  <c r="C66" i="46"/>
  <c r="B67" i="46"/>
  <c r="C67" i="46"/>
  <c r="B68" i="46"/>
  <c r="C68" i="46"/>
  <c r="B69" i="46"/>
  <c r="C69" i="46"/>
  <c r="B70" i="46"/>
  <c r="C70" i="46"/>
  <c r="B71" i="46"/>
  <c r="C71" i="46"/>
  <c r="B72" i="46"/>
  <c r="C72" i="46"/>
  <c r="B73" i="46"/>
  <c r="C73" i="46"/>
  <c r="B74" i="46"/>
  <c r="C74" i="46"/>
  <c r="B75" i="46"/>
  <c r="C75" i="46"/>
  <c r="B76" i="46"/>
  <c r="C76" i="46"/>
  <c r="B77" i="46"/>
  <c r="C77" i="46"/>
  <c r="B78" i="46"/>
  <c r="C78" i="46"/>
  <c r="B79" i="46"/>
  <c r="C79" i="46"/>
  <c r="B80" i="46"/>
  <c r="C80" i="46"/>
  <c r="B81" i="46"/>
  <c r="C81" i="46"/>
  <c r="B82" i="46"/>
  <c r="C82" i="46"/>
  <c r="B83" i="46"/>
  <c r="C83" i="46"/>
  <c r="B84" i="46"/>
  <c r="C84" i="46"/>
  <c r="B85" i="46"/>
  <c r="C85" i="46"/>
  <c r="B86" i="46"/>
  <c r="C86" i="46"/>
  <c r="B87" i="46"/>
  <c r="C87" i="46"/>
  <c r="B88" i="46"/>
  <c r="C88" i="46"/>
  <c r="B89" i="46"/>
  <c r="C89" i="46"/>
  <c r="B90" i="46"/>
  <c r="C90" i="46"/>
  <c r="B91" i="46"/>
  <c r="C91" i="46"/>
  <c r="B92" i="46"/>
  <c r="C92" i="46"/>
  <c r="B93" i="46"/>
  <c r="C93" i="46"/>
  <c r="B94" i="46"/>
  <c r="C94" i="46"/>
  <c r="B95" i="46"/>
  <c r="C95" i="46"/>
  <c r="B96" i="46"/>
  <c r="C96" i="46"/>
  <c r="B97" i="46"/>
  <c r="C97" i="46"/>
  <c r="B98" i="46"/>
  <c r="C98" i="46"/>
  <c r="B99" i="46"/>
  <c r="C99" i="46"/>
  <c r="B100" i="46"/>
  <c r="C100" i="46"/>
  <c r="B101" i="46"/>
  <c r="C101" i="46"/>
  <c r="B102" i="46"/>
  <c r="C102" i="46"/>
  <c r="B103" i="46"/>
  <c r="C103" i="46"/>
  <c r="B104" i="46"/>
  <c r="C104" i="46"/>
  <c r="B105" i="46"/>
  <c r="C105" i="46"/>
  <c r="B106" i="46"/>
  <c r="C106" i="46"/>
  <c r="B107" i="46"/>
  <c r="C107" i="46"/>
  <c r="B108" i="46"/>
  <c r="C108" i="46"/>
  <c r="B109" i="46"/>
  <c r="C109" i="46"/>
  <c r="B110" i="46"/>
  <c r="C110" i="46"/>
  <c r="B111" i="46"/>
  <c r="C111" i="46"/>
  <c r="B112" i="46"/>
  <c r="C112" i="46"/>
  <c r="B113" i="46"/>
  <c r="C113" i="46"/>
  <c r="B114" i="46"/>
  <c r="C114" i="46"/>
  <c r="B115" i="46"/>
  <c r="C115" i="46"/>
  <c r="B116" i="46"/>
  <c r="C116" i="46"/>
  <c r="B117" i="46"/>
  <c r="C117" i="46"/>
  <c r="B118" i="46"/>
  <c r="C118" i="46"/>
  <c r="B119" i="46"/>
  <c r="C119" i="46"/>
  <c r="B120" i="46"/>
  <c r="C120" i="46"/>
  <c r="B121" i="46"/>
  <c r="C121" i="46"/>
  <c r="B122" i="46"/>
  <c r="C122" i="46"/>
  <c r="B123" i="46"/>
  <c r="C123" i="46"/>
  <c r="B124" i="46"/>
  <c r="C124" i="46"/>
  <c r="B125" i="46"/>
  <c r="C125" i="46"/>
  <c r="B126" i="46"/>
  <c r="C126" i="46"/>
  <c r="B127" i="46"/>
  <c r="C127" i="46"/>
  <c r="B128" i="46"/>
  <c r="C128" i="46"/>
  <c r="B129" i="46"/>
  <c r="C129" i="46"/>
  <c r="B130" i="46"/>
  <c r="C130" i="46"/>
  <c r="B131" i="46"/>
  <c r="C131" i="46"/>
  <c r="B132" i="46"/>
  <c r="C132" i="46"/>
  <c r="B133" i="46"/>
  <c r="C133" i="46"/>
  <c r="B134" i="46"/>
  <c r="C134" i="46"/>
  <c r="B135" i="46"/>
  <c r="C135" i="46"/>
  <c r="B136" i="46"/>
  <c r="C136" i="46"/>
  <c r="B137" i="46"/>
  <c r="C137" i="46"/>
  <c r="B138" i="46"/>
  <c r="C138" i="46"/>
  <c r="B139" i="46"/>
  <c r="C139" i="46"/>
  <c r="B140" i="46"/>
  <c r="C140" i="46"/>
  <c r="B141" i="46"/>
  <c r="C141" i="46"/>
  <c r="B142" i="46"/>
  <c r="C142" i="46"/>
  <c r="B143" i="46"/>
  <c r="C143" i="46"/>
  <c r="B144" i="46"/>
  <c r="C144" i="46"/>
  <c r="B145" i="46"/>
  <c r="C145" i="46"/>
  <c r="B146" i="46"/>
  <c r="C146" i="46"/>
  <c r="B147" i="46"/>
  <c r="C147" i="46"/>
  <c r="B148" i="46"/>
  <c r="C148" i="46"/>
  <c r="B149" i="46"/>
  <c r="C149" i="46"/>
  <c r="B150" i="46"/>
  <c r="C150" i="46"/>
  <c r="B151" i="46"/>
  <c r="C151" i="46"/>
  <c r="B152" i="46"/>
  <c r="C152" i="46"/>
  <c r="B153" i="46"/>
  <c r="C153" i="46"/>
  <c r="B154" i="46"/>
  <c r="C154" i="46"/>
  <c r="B155" i="46"/>
  <c r="C155" i="46"/>
  <c r="B156" i="46"/>
  <c r="C156" i="46"/>
  <c r="B157" i="46"/>
  <c r="C157" i="46"/>
  <c r="B158" i="46"/>
  <c r="C158" i="46"/>
  <c r="B159" i="46"/>
  <c r="C159" i="46"/>
  <c r="B160" i="46"/>
  <c r="C160" i="46"/>
  <c r="B161" i="46"/>
  <c r="C161" i="46"/>
  <c r="B162" i="46"/>
  <c r="C162" i="46"/>
  <c r="B163" i="46"/>
  <c r="C163" i="46"/>
  <c r="B164" i="46"/>
  <c r="C164" i="46"/>
  <c r="B165" i="46"/>
  <c r="C165" i="46"/>
  <c r="B166" i="46"/>
  <c r="C166" i="46"/>
  <c r="B167" i="46"/>
  <c r="C167" i="46"/>
  <c r="B168" i="46"/>
  <c r="C168" i="46"/>
  <c r="B169" i="46"/>
  <c r="C169" i="46"/>
  <c r="B170" i="46"/>
  <c r="C170" i="46"/>
  <c r="B171" i="46"/>
  <c r="C171" i="46"/>
  <c r="B172" i="46"/>
  <c r="C172" i="46"/>
  <c r="B173" i="46"/>
  <c r="C173" i="46"/>
  <c r="B174" i="46"/>
  <c r="C174" i="46"/>
  <c r="B175" i="46"/>
  <c r="C175" i="46"/>
  <c r="B176" i="46"/>
  <c r="C176" i="46"/>
  <c r="B177" i="46"/>
  <c r="C177" i="46"/>
  <c r="B178" i="46"/>
  <c r="C178" i="46"/>
  <c r="B179" i="46"/>
  <c r="C179" i="46"/>
  <c r="B180" i="46"/>
  <c r="C180" i="46"/>
  <c r="B181" i="46"/>
  <c r="C181" i="46"/>
  <c r="B182" i="46"/>
  <c r="C182" i="46"/>
  <c r="B183" i="46"/>
  <c r="C183" i="46"/>
  <c r="B184" i="46"/>
  <c r="C184" i="46"/>
  <c r="B185" i="46"/>
  <c r="C185" i="46"/>
  <c r="B186" i="46"/>
  <c r="C186" i="46"/>
  <c r="B187" i="46"/>
  <c r="C187" i="46"/>
  <c r="B188" i="46"/>
  <c r="C188" i="46"/>
  <c r="B189" i="46"/>
  <c r="C189" i="46"/>
  <c r="B190" i="46"/>
  <c r="C190" i="46"/>
  <c r="B191" i="46"/>
  <c r="C191" i="46"/>
  <c r="B192" i="46"/>
  <c r="C192" i="46"/>
  <c r="B193" i="46"/>
  <c r="C193" i="46"/>
  <c r="B194" i="46"/>
  <c r="C194" i="46"/>
  <c r="B195" i="46"/>
  <c r="C195" i="46"/>
  <c r="B196" i="46"/>
  <c r="C196" i="46"/>
  <c r="B197" i="46"/>
  <c r="C197" i="46"/>
  <c r="B198" i="46"/>
  <c r="C198" i="46"/>
  <c r="B199" i="46"/>
  <c r="C199" i="46"/>
  <c r="B200" i="46"/>
  <c r="C200" i="46"/>
  <c r="B201" i="46"/>
  <c r="C201" i="46"/>
  <c r="B202" i="46"/>
  <c r="C202" i="46"/>
  <c r="B203" i="46"/>
  <c r="C203" i="46"/>
  <c r="B204" i="46"/>
  <c r="C204" i="46"/>
  <c r="B205" i="46"/>
  <c r="C205" i="46"/>
  <c r="B206" i="46"/>
  <c r="C206" i="46"/>
  <c r="B207" i="46"/>
  <c r="C207" i="46"/>
  <c r="B208" i="46"/>
  <c r="C208" i="46"/>
  <c r="B209" i="46"/>
  <c r="C209" i="46"/>
  <c r="B210" i="46"/>
  <c r="C210" i="46"/>
  <c r="B211" i="46"/>
  <c r="C211" i="46"/>
  <c r="B212" i="46"/>
  <c r="C212" i="46"/>
  <c r="B213" i="46"/>
  <c r="C213" i="46"/>
  <c r="B214" i="46"/>
  <c r="C214" i="46"/>
  <c r="B215" i="46"/>
  <c r="C215" i="46"/>
  <c r="B216" i="46"/>
  <c r="C216" i="46"/>
  <c r="B217" i="46"/>
  <c r="C217" i="46"/>
  <c r="B218" i="46"/>
  <c r="C218" i="46"/>
  <c r="B219" i="46"/>
  <c r="C219" i="46"/>
  <c r="B220" i="46"/>
  <c r="C220" i="46"/>
  <c r="B221" i="46"/>
  <c r="C221" i="46"/>
  <c r="B222" i="46"/>
  <c r="C222" i="46"/>
  <c r="B223" i="46"/>
  <c r="C223" i="46"/>
  <c r="B224" i="46"/>
  <c r="C224" i="46"/>
  <c r="B225" i="46"/>
  <c r="C225" i="46"/>
  <c r="B226" i="46"/>
  <c r="C226" i="46"/>
  <c r="B227" i="46"/>
  <c r="C227" i="46"/>
  <c r="B228" i="46"/>
  <c r="C228" i="46"/>
  <c r="B229" i="46"/>
  <c r="C229" i="46"/>
  <c r="B230" i="46"/>
  <c r="C230" i="46"/>
  <c r="B231" i="46"/>
  <c r="C231" i="46"/>
  <c r="B232" i="46"/>
  <c r="C232" i="46"/>
  <c r="B233" i="46"/>
  <c r="C233" i="46"/>
  <c r="B234" i="46"/>
  <c r="C234" i="46"/>
  <c r="B235" i="46"/>
  <c r="C235" i="46"/>
  <c r="B236" i="46"/>
  <c r="C236" i="46"/>
  <c r="B237" i="46"/>
  <c r="C237" i="46"/>
  <c r="B238" i="46"/>
  <c r="C238" i="46"/>
  <c r="B239" i="46"/>
  <c r="C239" i="46"/>
  <c r="B240" i="46"/>
  <c r="C240" i="46"/>
  <c r="B241" i="46"/>
  <c r="C241" i="46"/>
  <c r="B242" i="46"/>
  <c r="C242" i="46"/>
  <c r="B243" i="46"/>
  <c r="C243" i="46"/>
  <c r="B244" i="46"/>
  <c r="C244" i="46"/>
  <c r="B245" i="46"/>
  <c r="C245" i="46"/>
  <c r="B246" i="46"/>
  <c r="C246" i="46"/>
  <c r="B247" i="46"/>
  <c r="C247" i="46"/>
  <c r="B248" i="46"/>
  <c r="C248" i="46"/>
  <c r="B249" i="46"/>
  <c r="C249" i="46"/>
  <c r="B250" i="46"/>
  <c r="C250" i="46"/>
  <c r="B251" i="46"/>
  <c r="C251" i="46"/>
  <c r="B252" i="46"/>
  <c r="C252" i="46"/>
  <c r="B253" i="46"/>
  <c r="C253" i="46"/>
  <c r="B254" i="46"/>
  <c r="C254" i="46"/>
  <c r="B255" i="46"/>
  <c r="C255" i="46"/>
  <c r="B256" i="46"/>
  <c r="C256" i="46"/>
  <c r="B257" i="46"/>
  <c r="C257" i="46"/>
  <c r="B258" i="46"/>
  <c r="C258" i="46"/>
  <c r="B259" i="46"/>
  <c r="C259" i="46"/>
  <c r="B260" i="46"/>
  <c r="C260" i="46"/>
  <c r="B261" i="46"/>
  <c r="C261" i="46"/>
  <c r="B262" i="46"/>
  <c r="C262" i="46"/>
  <c r="B263" i="46"/>
  <c r="C263" i="46"/>
  <c r="B264" i="46"/>
  <c r="C264" i="46"/>
  <c r="B265" i="46"/>
  <c r="C265" i="46"/>
  <c r="B266" i="46"/>
  <c r="C266" i="46"/>
  <c r="B267" i="46"/>
  <c r="C267" i="46"/>
  <c r="B268" i="46"/>
  <c r="C268" i="46"/>
  <c r="B269" i="46"/>
  <c r="C269" i="46"/>
  <c r="B270" i="46"/>
  <c r="C270" i="46"/>
  <c r="B271" i="46"/>
  <c r="C271" i="46"/>
  <c r="B272" i="46"/>
  <c r="C272" i="46"/>
  <c r="B273" i="46"/>
  <c r="C273" i="46"/>
  <c r="B274" i="46"/>
  <c r="C274" i="46"/>
  <c r="B275" i="46"/>
  <c r="C275" i="46"/>
  <c r="B276" i="46"/>
  <c r="C276" i="46"/>
  <c r="B277" i="46"/>
  <c r="C277" i="46"/>
  <c r="B278" i="46"/>
  <c r="C278" i="46"/>
  <c r="B279" i="46"/>
  <c r="C279" i="46"/>
  <c r="B280" i="46"/>
  <c r="C280" i="46"/>
  <c r="B281" i="46"/>
  <c r="C281" i="46"/>
  <c r="B282" i="46"/>
  <c r="C282" i="46"/>
  <c r="B283" i="46"/>
  <c r="C283" i="46"/>
  <c r="B284" i="46"/>
  <c r="C284" i="46"/>
  <c r="B285" i="46"/>
  <c r="C285" i="46"/>
  <c r="B286" i="46"/>
  <c r="C286" i="46"/>
  <c r="B287" i="46"/>
  <c r="C287" i="46"/>
  <c r="B288" i="46"/>
  <c r="C288" i="46"/>
  <c r="B289" i="46"/>
  <c r="C289" i="46"/>
  <c r="B290" i="46"/>
  <c r="C290" i="46"/>
  <c r="B291" i="46"/>
  <c r="C291" i="46"/>
  <c r="B292" i="46"/>
  <c r="C292" i="46"/>
  <c r="B293" i="46"/>
  <c r="C293" i="46"/>
  <c r="B294" i="46"/>
  <c r="C294" i="46"/>
  <c r="B295" i="46"/>
  <c r="C295" i="46"/>
  <c r="B296" i="46"/>
  <c r="C296" i="46"/>
  <c r="B297" i="46"/>
  <c r="C297" i="46"/>
  <c r="B298" i="46"/>
  <c r="C298" i="46"/>
  <c r="B299" i="46"/>
  <c r="C299" i="46"/>
  <c r="B300" i="46"/>
  <c r="C300" i="46"/>
  <c r="B301" i="46"/>
  <c r="C301" i="46"/>
  <c r="B302" i="46"/>
  <c r="C302" i="46"/>
  <c r="B303" i="46"/>
  <c r="C303" i="46"/>
  <c r="B304" i="46"/>
  <c r="C304" i="46"/>
  <c r="B305" i="46"/>
  <c r="C305" i="46"/>
  <c r="B306" i="46"/>
  <c r="C306" i="46"/>
  <c r="B307" i="46"/>
  <c r="C307" i="46"/>
  <c r="B308" i="46"/>
  <c r="C308" i="46"/>
  <c r="B309" i="46"/>
  <c r="C309" i="46"/>
  <c r="B310" i="46"/>
  <c r="C310" i="46"/>
  <c r="B311" i="46"/>
  <c r="C311" i="46"/>
  <c r="B312" i="46"/>
  <c r="C312" i="46"/>
  <c r="B313" i="46"/>
  <c r="C313" i="46"/>
  <c r="B314" i="46"/>
  <c r="C314" i="46"/>
  <c r="B315" i="46"/>
  <c r="C315" i="46"/>
  <c r="B316" i="46"/>
  <c r="C316" i="46"/>
  <c r="B317" i="46"/>
  <c r="C317" i="46"/>
  <c r="B318" i="46"/>
  <c r="C318" i="46"/>
  <c r="B319" i="46"/>
  <c r="C319" i="46"/>
  <c r="B320" i="46"/>
  <c r="C320" i="46"/>
  <c r="B321" i="46"/>
  <c r="C321" i="46"/>
  <c r="B322" i="46"/>
  <c r="C322" i="46"/>
  <c r="B323" i="46"/>
  <c r="C323" i="46"/>
  <c r="B324" i="46"/>
  <c r="C324" i="46"/>
  <c r="B325" i="46"/>
  <c r="C325" i="46"/>
  <c r="B326" i="46"/>
  <c r="C326" i="46"/>
  <c r="B327" i="46"/>
  <c r="C327" i="46"/>
  <c r="B328" i="46"/>
  <c r="C328" i="46"/>
  <c r="B329" i="46"/>
  <c r="C329" i="46"/>
  <c r="B330" i="46"/>
  <c r="C330" i="46"/>
  <c r="B331" i="46"/>
  <c r="C331" i="46"/>
  <c r="B332" i="46"/>
  <c r="C332" i="46"/>
  <c r="B333" i="46"/>
  <c r="C333" i="46"/>
  <c r="B334" i="46"/>
  <c r="C334" i="46"/>
  <c r="B335" i="46"/>
  <c r="C335" i="46"/>
  <c r="B336" i="46"/>
  <c r="C336" i="46"/>
  <c r="B337" i="46"/>
  <c r="C337" i="46"/>
  <c r="B338" i="46"/>
  <c r="C338" i="46"/>
  <c r="B339" i="46"/>
  <c r="C339" i="46"/>
  <c r="B340" i="46"/>
  <c r="C340" i="46"/>
  <c r="B341" i="46"/>
  <c r="C341" i="46"/>
  <c r="B342" i="46"/>
  <c r="C342" i="46"/>
  <c r="B343" i="46"/>
  <c r="C343" i="46"/>
  <c r="B344" i="46"/>
  <c r="C344" i="46"/>
  <c r="B345" i="46"/>
  <c r="C345" i="46"/>
  <c r="B346" i="46"/>
  <c r="C346" i="46"/>
  <c r="B347" i="46"/>
  <c r="C347" i="46"/>
  <c r="B348" i="46"/>
  <c r="C348" i="46"/>
  <c r="B349" i="46"/>
  <c r="C349" i="46"/>
  <c r="B350" i="46"/>
  <c r="C350" i="46"/>
  <c r="B351" i="46"/>
  <c r="C351" i="46"/>
  <c r="B352" i="46"/>
  <c r="C352" i="46"/>
  <c r="B353" i="46"/>
  <c r="C353" i="46"/>
  <c r="B354" i="46"/>
  <c r="C354" i="46"/>
  <c r="B355" i="46"/>
  <c r="C355" i="46"/>
  <c r="B356" i="46"/>
  <c r="C356" i="46"/>
  <c r="B357" i="46"/>
  <c r="C357" i="46"/>
  <c r="B358" i="46"/>
  <c r="C358" i="46"/>
  <c r="B359" i="46"/>
  <c r="C359" i="46"/>
  <c r="B360" i="46"/>
  <c r="C360" i="46"/>
  <c r="B361" i="46"/>
  <c r="C361" i="46"/>
  <c r="B362" i="46"/>
  <c r="C362" i="46"/>
  <c r="B363" i="46"/>
  <c r="C363" i="46"/>
  <c r="B364" i="46"/>
  <c r="C364" i="46"/>
  <c r="B365" i="46"/>
  <c r="C365" i="46"/>
  <c r="B366" i="46"/>
  <c r="C366" i="46"/>
  <c r="B367" i="46"/>
  <c r="C367" i="46"/>
  <c r="B368" i="46"/>
  <c r="C368" i="46"/>
  <c r="B369" i="46"/>
  <c r="C369" i="46"/>
  <c r="B370" i="46"/>
  <c r="C370" i="46"/>
  <c r="B371" i="46"/>
  <c r="C371" i="46"/>
  <c r="B372" i="46"/>
  <c r="C372" i="46"/>
  <c r="B373" i="46"/>
  <c r="C373" i="46"/>
  <c r="B374" i="46"/>
  <c r="C374" i="46"/>
  <c r="B375" i="46"/>
  <c r="C375" i="46"/>
  <c r="B376" i="46"/>
  <c r="C376" i="46"/>
  <c r="B377" i="46"/>
  <c r="C377" i="46"/>
  <c r="B378" i="46"/>
  <c r="C378" i="46"/>
  <c r="B379" i="46"/>
  <c r="C379" i="46"/>
  <c r="B380" i="46"/>
  <c r="C380" i="46"/>
  <c r="B381" i="46"/>
  <c r="C381" i="46"/>
  <c r="B382" i="46"/>
  <c r="C382" i="46"/>
  <c r="B383" i="46"/>
  <c r="C383" i="46"/>
  <c r="B384" i="46"/>
  <c r="C384" i="46"/>
  <c r="B385" i="46"/>
  <c r="C385" i="46"/>
  <c r="B386" i="46"/>
  <c r="C386" i="46"/>
  <c r="B387" i="46"/>
  <c r="C387" i="46"/>
  <c r="B388" i="46"/>
  <c r="C388" i="46"/>
  <c r="B389" i="46"/>
  <c r="C389" i="46"/>
  <c r="B390" i="46"/>
  <c r="C390" i="46"/>
  <c r="B391" i="46"/>
  <c r="C391" i="46"/>
  <c r="B392" i="46"/>
  <c r="C392" i="46"/>
  <c r="B393" i="46"/>
  <c r="C393" i="46"/>
  <c r="B394" i="46"/>
  <c r="C394" i="46"/>
  <c r="B395" i="46"/>
  <c r="C395" i="46"/>
  <c r="B396" i="46"/>
  <c r="C396" i="46"/>
  <c r="B397" i="46"/>
  <c r="C397" i="46"/>
  <c r="B398" i="46"/>
  <c r="C398" i="46"/>
  <c r="B399" i="46"/>
  <c r="C399" i="46"/>
  <c r="B400" i="46"/>
  <c r="C400" i="46"/>
  <c r="B401" i="46"/>
  <c r="C401" i="46"/>
  <c r="B402" i="46"/>
  <c r="C402" i="46"/>
  <c r="B403" i="46"/>
  <c r="C403" i="46"/>
  <c r="B404" i="46"/>
  <c r="C404" i="46"/>
  <c r="B405" i="46"/>
  <c r="C405" i="46"/>
  <c r="B406" i="46"/>
  <c r="C406" i="46"/>
  <c r="B407" i="46"/>
  <c r="C407" i="46"/>
  <c r="B408" i="46"/>
  <c r="C408" i="46"/>
  <c r="B409" i="46"/>
  <c r="C409" i="46"/>
  <c r="B410" i="46"/>
  <c r="C410" i="46"/>
  <c r="B411" i="46"/>
  <c r="C411" i="46"/>
  <c r="B412" i="46"/>
  <c r="C412" i="46"/>
  <c r="B413" i="46"/>
  <c r="C413" i="46"/>
  <c r="B414" i="46"/>
  <c r="C414" i="46"/>
  <c r="B415" i="46"/>
  <c r="C415" i="46"/>
  <c r="B416" i="46"/>
  <c r="C416" i="46"/>
  <c r="B417" i="46"/>
  <c r="C417" i="46"/>
  <c r="B418" i="46"/>
  <c r="C418" i="46"/>
  <c r="B419" i="46"/>
  <c r="C419" i="46"/>
  <c r="B420" i="46"/>
  <c r="C420" i="46"/>
  <c r="B421" i="46"/>
  <c r="C421" i="46"/>
  <c r="B422" i="46"/>
  <c r="C422" i="46"/>
  <c r="B423" i="46"/>
  <c r="C423" i="46"/>
  <c r="B424" i="46"/>
  <c r="C424" i="46"/>
  <c r="B425" i="46"/>
  <c r="C425" i="46"/>
  <c r="B426" i="46"/>
  <c r="C426" i="46"/>
  <c r="B427" i="46"/>
  <c r="C427" i="46"/>
  <c r="B428" i="46"/>
  <c r="C428" i="46"/>
  <c r="B429" i="46"/>
  <c r="C429" i="46"/>
  <c r="B430" i="46"/>
  <c r="C430" i="46"/>
  <c r="B431" i="46"/>
  <c r="C431" i="46"/>
  <c r="B432" i="46"/>
  <c r="C432" i="46"/>
  <c r="B433" i="46"/>
  <c r="C433" i="46"/>
  <c r="B434" i="46"/>
  <c r="C434" i="46"/>
  <c r="B435" i="46"/>
  <c r="C435" i="46"/>
  <c r="B436" i="46"/>
  <c r="C436" i="46"/>
  <c r="B437" i="46"/>
  <c r="C437" i="46"/>
  <c r="B438" i="46"/>
  <c r="C438" i="46"/>
  <c r="B439" i="46"/>
  <c r="C439" i="46"/>
  <c r="B440" i="46"/>
  <c r="C440" i="46"/>
  <c r="B441" i="46"/>
  <c r="C441" i="46"/>
  <c r="B442" i="46"/>
  <c r="C442" i="46"/>
  <c r="B443" i="46"/>
  <c r="C443" i="46"/>
  <c r="B444" i="46"/>
  <c r="C444" i="46"/>
  <c r="B445" i="46"/>
  <c r="C445" i="46"/>
  <c r="B446" i="46"/>
  <c r="C446" i="46"/>
  <c r="B447" i="46"/>
  <c r="C447" i="46"/>
  <c r="B448" i="46"/>
  <c r="C448" i="46"/>
  <c r="B449" i="46"/>
  <c r="C449" i="46"/>
  <c r="B450" i="46"/>
  <c r="C450" i="46"/>
  <c r="B451" i="46"/>
  <c r="C451" i="46"/>
  <c r="B452" i="46"/>
  <c r="C452" i="46"/>
  <c r="B453" i="46"/>
  <c r="C453" i="46"/>
  <c r="B454" i="46"/>
  <c r="C454" i="46"/>
  <c r="B455" i="46"/>
  <c r="C455" i="46"/>
  <c r="B456" i="46"/>
  <c r="C456" i="46"/>
  <c r="B457" i="46"/>
  <c r="C457" i="46"/>
  <c r="B458" i="46"/>
  <c r="C458" i="46"/>
  <c r="B459" i="46"/>
  <c r="C459" i="46"/>
  <c r="B460" i="46"/>
  <c r="C460" i="46"/>
  <c r="B461" i="46"/>
  <c r="C461" i="46"/>
  <c r="B462" i="46"/>
  <c r="C462" i="46"/>
  <c r="B463" i="46"/>
  <c r="C463" i="46"/>
  <c r="B464" i="46"/>
  <c r="C464" i="46"/>
  <c r="B465" i="46"/>
  <c r="C465" i="46"/>
  <c r="B466" i="46"/>
  <c r="C466" i="46"/>
  <c r="B467" i="46"/>
  <c r="C467" i="46"/>
  <c r="B468" i="46"/>
  <c r="C468" i="46"/>
  <c r="B469" i="46"/>
  <c r="C469" i="46"/>
  <c r="B470" i="46"/>
  <c r="C470" i="46"/>
  <c r="B471" i="46"/>
  <c r="C471" i="46"/>
  <c r="B472" i="46"/>
  <c r="C472" i="46"/>
  <c r="B473" i="46"/>
  <c r="C473" i="46"/>
  <c r="B474" i="46"/>
  <c r="C474" i="46"/>
  <c r="B475" i="46"/>
  <c r="C475" i="46"/>
  <c r="B476" i="46"/>
  <c r="C476" i="46"/>
  <c r="B477" i="46"/>
  <c r="C477" i="46"/>
  <c r="B478" i="46"/>
  <c r="C478" i="46"/>
  <c r="B479" i="46"/>
  <c r="C479" i="46"/>
  <c r="B480" i="46"/>
  <c r="C480" i="46"/>
  <c r="B481" i="46"/>
  <c r="C481" i="46"/>
  <c r="B482" i="46"/>
  <c r="C482" i="46"/>
  <c r="B483" i="46"/>
  <c r="C483" i="46"/>
  <c r="B484" i="46"/>
  <c r="C484" i="46"/>
  <c r="B485" i="46"/>
  <c r="C485" i="46"/>
  <c r="B486" i="46"/>
  <c r="C486" i="46"/>
  <c r="B487" i="46"/>
  <c r="C487" i="46"/>
  <c r="B488" i="46"/>
  <c r="C488" i="46"/>
  <c r="B489" i="46"/>
  <c r="C489" i="46"/>
  <c r="B490" i="46"/>
  <c r="C490" i="46"/>
  <c r="B491" i="46"/>
  <c r="C491" i="46"/>
  <c r="B492" i="46"/>
  <c r="C492" i="46"/>
  <c r="B493" i="46"/>
  <c r="C493" i="46"/>
  <c r="B494" i="46"/>
  <c r="C494" i="46"/>
  <c r="B495" i="46"/>
  <c r="C495" i="46"/>
  <c r="B496" i="46"/>
  <c r="C496" i="46"/>
  <c r="B497" i="46"/>
  <c r="C497" i="46"/>
  <c r="B498" i="46"/>
  <c r="C498" i="46"/>
  <c r="B499" i="46"/>
  <c r="C499" i="46"/>
  <c r="B500" i="46"/>
  <c r="C500" i="46"/>
  <c r="B501" i="46"/>
  <c r="C501" i="46"/>
  <c r="B502" i="46"/>
  <c r="C502" i="46"/>
  <c r="B503" i="46"/>
  <c r="C503" i="46"/>
  <c r="B504" i="46"/>
  <c r="C504" i="46"/>
  <c r="B505" i="46"/>
  <c r="C505" i="46"/>
  <c r="B506" i="46"/>
  <c r="C506" i="46"/>
  <c r="B507" i="46"/>
  <c r="C507" i="46"/>
  <c r="B508" i="46"/>
  <c r="C508" i="46"/>
  <c r="B509" i="46"/>
  <c r="C509" i="46"/>
  <c r="B510" i="46"/>
  <c r="C510" i="46"/>
  <c r="B511" i="46"/>
  <c r="C511" i="46"/>
  <c r="B512" i="46"/>
  <c r="C512" i="46"/>
  <c r="B513" i="46"/>
  <c r="C513" i="46"/>
  <c r="B514" i="46"/>
  <c r="C514" i="46"/>
  <c r="B515" i="46"/>
  <c r="C515" i="46"/>
  <c r="B516" i="46"/>
  <c r="C516" i="46"/>
  <c r="B517" i="46"/>
  <c r="C517" i="46"/>
  <c r="B518" i="46"/>
  <c r="C518" i="46"/>
  <c r="B519" i="46"/>
  <c r="C519" i="46"/>
  <c r="B520" i="46"/>
  <c r="C520" i="46"/>
  <c r="B521" i="46"/>
  <c r="C521" i="46"/>
  <c r="B522" i="46"/>
  <c r="C522" i="46"/>
  <c r="B523" i="46"/>
  <c r="C523" i="46"/>
  <c r="B524" i="46"/>
  <c r="C524" i="46"/>
  <c r="B525" i="46"/>
  <c r="C525" i="46"/>
  <c r="B526" i="46"/>
  <c r="C526" i="46"/>
  <c r="B527" i="46"/>
  <c r="C527" i="46"/>
  <c r="B528" i="46"/>
  <c r="C528" i="46"/>
  <c r="B529" i="46"/>
  <c r="C529" i="46"/>
  <c r="B530" i="46"/>
  <c r="C530" i="46"/>
  <c r="B531" i="46"/>
  <c r="C531" i="46"/>
  <c r="B532" i="46"/>
  <c r="C532" i="46"/>
  <c r="B533" i="46"/>
  <c r="C533" i="46"/>
  <c r="B534" i="46"/>
  <c r="C534" i="46"/>
  <c r="B535" i="46"/>
  <c r="C535" i="46"/>
  <c r="B536" i="46"/>
  <c r="C536" i="46"/>
  <c r="B537" i="46"/>
  <c r="C537" i="46"/>
  <c r="B538" i="46"/>
  <c r="C538" i="46"/>
  <c r="B539" i="46"/>
  <c r="C539" i="46"/>
  <c r="B540" i="46"/>
  <c r="C540" i="46"/>
  <c r="B541" i="46"/>
  <c r="C541" i="46"/>
  <c r="B542" i="46"/>
  <c r="C542" i="46"/>
  <c r="B543" i="46"/>
  <c r="C543" i="46"/>
  <c r="B544" i="46"/>
  <c r="C544" i="46"/>
  <c r="B545" i="46"/>
  <c r="C545" i="46"/>
  <c r="B546" i="46"/>
  <c r="C546" i="46"/>
  <c r="B547" i="46"/>
  <c r="C547" i="46"/>
  <c r="B548" i="46"/>
  <c r="C548" i="46"/>
  <c r="B549" i="46"/>
  <c r="C549" i="46"/>
  <c r="B550" i="46"/>
  <c r="C550" i="46"/>
  <c r="B551" i="46"/>
  <c r="C551" i="46"/>
  <c r="B552" i="46"/>
  <c r="C552" i="46"/>
  <c r="B553" i="46"/>
  <c r="C553" i="46"/>
  <c r="B554" i="46"/>
  <c r="C554" i="46"/>
  <c r="B555" i="46"/>
  <c r="C555" i="46"/>
  <c r="B556" i="46"/>
  <c r="C556" i="46"/>
  <c r="B557" i="46"/>
  <c r="C557" i="46"/>
  <c r="B558" i="46"/>
  <c r="C558" i="46"/>
  <c r="B559" i="46"/>
  <c r="C559" i="46"/>
  <c r="B560" i="46"/>
  <c r="C560" i="46"/>
  <c r="B561" i="46"/>
  <c r="C561" i="46"/>
  <c r="B562" i="46"/>
  <c r="C562" i="46"/>
  <c r="B563" i="46"/>
  <c r="C563" i="46"/>
  <c r="B564" i="46"/>
  <c r="C564" i="46"/>
  <c r="B565" i="46"/>
  <c r="C565" i="46"/>
  <c r="B566" i="46"/>
  <c r="C566" i="46"/>
  <c r="B567" i="46"/>
  <c r="C567" i="46"/>
  <c r="B568" i="46"/>
  <c r="C568" i="46"/>
  <c r="B569" i="46"/>
  <c r="C569" i="46"/>
  <c r="B570" i="46"/>
  <c r="C570" i="46"/>
  <c r="B571" i="46"/>
  <c r="C571" i="46"/>
  <c r="B572" i="46"/>
  <c r="C572" i="46"/>
  <c r="B573" i="46"/>
  <c r="C573" i="46"/>
  <c r="B574" i="46"/>
  <c r="C574" i="46"/>
  <c r="B575" i="46"/>
  <c r="C575" i="46"/>
  <c r="B576" i="46"/>
  <c r="C576" i="46"/>
  <c r="B577" i="46"/>
  <c r="C577" i="46"/>
  <c r="B578" i="46"/>
  <c r="C578" i="46"/>
  <c r="B579" i="46"/>
  <c r="C579" i="46"/>
  <c r="B580" i="46"/>
  <c r="C580" i="46"/>
  <c r="B581" i="46"/>
  <c r="C581" i="46"/>
  <c r="B582" i="46"/>
  <c r="C582" i="46"/>
  <c r="B583" i="46"/>
  <c r="C583" i="46"/>
  <c r="B584" i="46"/>
  <c r="C584" i="46"/>
  <c r="B585" i="46"/>
  <c r="C585" i="46"/>
  <c r="B586" i="46"/>
  <c r="C586" i="46"/>
  <c r="B587" i="46"/>
  <c r="C587" i="46"/>
  <c r="B588" i="46"/>
  <c r="C588" i="46"/>
  <c r="B589" i="46"/>
  <c r="C589" i="46"/>
  <c r="B590" i="46"/>
  <c r="C590" i="46"/>
  <c r="B591" i="46"/>
  <c r="C591" i="46"/>
  <c r="B592" i="46"/>
  <c r="C592" i="46"/>
  <c r="B593" i="46"/>
  <c r="C593" i="46"/>
  <c r="B594" i="46"/>
  <c r="C594" i="46"/>
  <c r="B595" i="46"/>
  <c r="C595" i="46"/>
  <c r="B596" i="46"/>
  <c r="C596" i="46"/>
  <c r="B597" i="46"/>
  <c r="C597" i="46"/>
  <c r="B598" i="46"/>
  <c r="C598" i="46"/>
  <c r="B599" i="46"/>
  <c r="C599" i="46"/>
  <c r="B600" i="46"/>
  <c r="C600" i="46"/>
  <c r="B601" i="46"/>
  <c r="C601" i="46"/>
  <c r="B602" i="46"/>
  <c r="C602" i="46"/>
  <c r="B603" i="46"/>
  <c r="C603" i="46"/>
  <c r="B604" i="46"/>
  <c r="C604" i="46"/>
  <c r="B605" i="46"/>
  <c r="C605" i="46"/>
  <c r="B606" i="46"/>
  <c r="C606" i="46"/>
  <c r="B607" i="46"/>
  <c r="C607" i="46"/>
  <c r="B608" i="46"/>
  <c r="C608" i="46"/>
  <c r="B609" i="46"/>
  <c r="C609" i="46"/>
  <c r="B610" i="46"/>
  <c r="C610" i="46"/>
  <c r="B611" i="46"/>
  <c r="C611" i="46"/>
  <c r="B612" i="46"/>
  <c r="C612" i="46"/>
  <c r="B613" i="46"/>
  <c r="C613" i="46"/>
  <c r="B614" i="46"/>
  <c r="C614" i="46"/>
  <c r="B615" i="46"/>
  <c r="C615" i="46"/>
  <c r="B616" i="46"/>
  <c r="C616" i="46"/>
  <c r="B617" i="46"/>
  <c r="C617" i="46"/>
  <c r="B618" i="46"/>
  <c r="C618" i="46"/>
  <c r="B619" i="46"/>
  <c r="C619" i="46"/>
  <c r="B620" i="46"/>
  <c r="C620" i="46"/>
  <c r="B621" i="46"/>
  <c r="C621" i="46"/>
  <c r="B622" i="46"/>
  <c r="C622" i="46"/>
  <c r="B623" i="46"/>
  <c r="C623" i="46"/>
  <c r="B624" i="46"/>
  <c r="C624" i="46"/>
  <c r="B625" i="46"/>
  <c r="C625" i="46"/>
  <c r="B626" i="46"/>
  <c r="C626" i="46"/>
  <c r="B627" i="46"/>
  <c r="C627" i="46"/>
  <c r="B628" i="46"/>
  <c r="C628" i="46"/>
  <c r="B629" i="46"/>
  <c r="C629" i="46"/>
  <c r="B630" i="46"/>
  <c r="C630" i="46"/>
  <c r="B631" i="46"/>
  <c r="C631" i="46"/>
  <c r="B632" i="46"/>
  <c r="C632" i="46"/>
  <c r="B633" i="46"/>
  <c r="C633" i="46"/>
  <c r="B634" i="46"/>
  <c r="C634" i="46"/>
  <c r="B635" i="46"/>
  <c r="C635" i="46"/>
  <c r="B636" i="46"/>
  <c r="C636" i="46"/>
  <c r="B637" i="46"/>
  <c r="C637" i="46"/>
  <c r="B638" i="46"/>
  <c r="C638" i="46"/>
  <c r="B639" i="46"/>
  <c r="C639" i="46"/>
  <c r="B640" i="46"/>
  <c r="C640" i="46"/>
  <c r="B641" i="46"/>
  <c r="C641" i="46"/>
  <c r="B642" i="46"/>
  <c r="C642" i="46"/>
  <c r="B643" i="46"/>
  <c r="C643" i="46"/>
  <c r="B644" i="46"/>
  <c r="C644" i="46"/>
  <c r="B645" i="46"/>
  <c r="C645" i="46"/>
  <c r="B646" i="46"/>
  <c r="C646" i="46"/>
  <c r="B647" i="46"/>
  <c r="C647" i="46"/>
  <c r="B648" i="46"/>
  <c r="C648" i="46"/>
  <c r="B649" i="46"/>
  <c r="C649" i="46"/>
  <c r="B650" i="46"/>
  <c r="C650" i="46"/>
  <c r="B651" i="46"/>
  <c r="C651" i="46"/>
  <c r="B652" i="46"/>
  <c r="C652" i="46"/>
  <c r="B653" i="46"/>
  <c r="C653" i="46"/>
  <c r="B654" i="46"/>
  <c r="C654" i="46"/>
  <c r="B655" i="46"/>
  <c r="C655" i="46"/>
  <c r="B656" i="46"/>
  <c r="C656" i="46"/>
  <c r="B657" i="46"/>
  <c r="C657" i="46"/>
  <c r="B658" i="46"/>
  <c r="C658" i="46"/>
  <c r="B659" i="46"/>
  <c r="C659" i="46"/>
  <c r="B660" i="46"/>
  <c r="C660" i="46"/>
  <c r="B661" i="46"/>
  <c r="C661" i="46"/>
  <c r="B662" i="46"/>
  <c r="C662" i="46"/>
  <c r="B663" i="46"/>
  <c r="C663" i="46"/>
  <c r="B664" i="46"/>
  <c r="C664" i="46"/>
  <c r="B665" i="46"/>
  <c r="C665" i="46"/>
  <c r="B666" i="46"/>
  <c r="C666" i="46"/>
  <c r="B667" i="46"/>
  <c r="C667" i="46"/>
  <c r="B668" i="46"/>
  <c r="C668" i="46"/>
  <c r="B669" i="46"/>
  <c r="C669" i="46"/>
  <c r="B670" i="46"/>
  <c r="C670" i="46"/>
  <c r="B671" i="46"/>
  <c r="C671" i="46"/>
  <c r="B672" i="46"/>
  <c r="C672" i="46"/>
  <c r="B673" i="46"/>
  <c r="C673" i="46"/>
  <c r="B674" i="46"/>
  <c r="C674" i="46"/>
  <c r="B675" i="46"/>
  <c r="C675" i="46"/>
  <c r="B676" i="46"/>
  <c r="C676" i="46"/>
  <c r="B677" i="46"/>
  <c r="C677" i="46"/>
  <c r="B678" i="46"/>
  <c r="C678" i="46"/>
  <c r="B679" i="46"/>
  <c r="C679" i="46"/>
  <c r="B680" i="46"/>
  <c r="C680" i="46"/>
  <c r="B681" i="46"/>
  <c r="C681" i="46"/>
  <c r="B682" i="46"/>
  <c r="C682" i="46"/>
  <c r="B683" i="46"/>
  <c r="C683" i="46"/>
  <c r="B684" i="46"/>
  <c r="C684" i="46"/>
  <c r="B685" i="46"/>
  <c r="C685" i="46"/>
  <c r="B686" i="46"/>
  <c r="C686" i="46"/>
  <c r="B687" i="46"/>
  <c r="C687" i="46"/>
  <c r="B688" i="46"/>
  <c r="C688" i="46"/>
  <c r="B689" i="46"/>
  <c r="C689" i="46"/>
  <c r="B690" i="46"/>
  <c r="C690" i="46"/>
  <c r="B691" i="46"/>
  <c r="C691" i="46"/>
  <c r="B692" i="46"/>
  <c r="C692" i="46"/>
  <c r="B693" i="46"/>
  <c r="C693" i="46"/>
  <c r="B694" i="46"/>
  <c r="C694" i="46"/>
  <c r="B695" i="46"/>
  <c r="C695" i="46"/>
  <c r="B696" i="46"/>
  <c r="C696" i="46"/>
  <c r="B697" i="46"/>
  <c r="C697" i="46"/>
  <c r="B698" i="46"/>
  <c r="C698" i="46"/>
  <c r="B699" i="46"/>
  <c r="C699" i="46"/>
  <c r="B700" i="46"/>
  <c r="C700" i="46"/>
  <c r="B701" i="46"/>
  <c r="C701" i="46"/>
  <c r="B702" i="46"/>
  <c r="C702" i="46"/>
  <c r="B703" i="46"/>
  <c r="C703" i="46"/>
  <c r="B704" i="46"/>
  <c r="C704" i="46"/>
  <c r="B705" i="46"/>
  <c r="C705" i="46"/>
  <c r="B706" i="46"/>
  <c r="C706" i="46"/>
  <c r="B707" i="46"/>
  <c r="C707" i="46"/>
  <c r="B708" i="46"/>
  <c r="C708" i="46"/>
  <c r="B709" i="46"/>
  <c r="C709" i="46"/>
  <c r="B710" i="46"/>
  <c r="C710" i="46"/>
  <c r="B711" i="46"/>
  <c r="C711" i="46"/>
  <c r="B712" i="46"/>
  <c r="C712" i="46"/>
  <c r="B713" i="46"/>
  <c r="C713" i="46"/>
  <c r="B714" i="46"/>
  <c r="C714" i="46"/>
  <c r="B715" i="46"/>
  <c r="C715" i="46"/>
  <c r="B716" i="46"/>
  <c r="C716" i="46"/>
  <c r="B717" i="46"/>
  <c r="C717" i="46"/>
  <c r="B718" i="46"/>
  <c r="C718" i="46"/>
  <c r="B719" i="46"/>
  <c r="C719" i="46"/>
  <c r="B720" i="46"/>
  <c r="C720" i="46"/>
  <c r="B721" i="46"/>
  <c r="C721" i="46"/>
  <c r="B722" i="46"/>
  <c r="C722" i="46"/>
  <c r="B723" i="46"/>
  <c r="C723" i="46"/>
  <c r="B724" i="46"/>
  <c r="C724" i="46"/>
  <c r="B725" i="46"/>
  <c r="C725" i="46"/>
  <c r="B726" i="46"/>
  <c r="C726" i="46"/>
  <c r="B727" i="46"/>
  <c r="C727" i="46"/>
  <c r="B728" i="46"/>
  <c r="C728" i="46"/>
  <c r="B729" i="46"/>
  <c r="C729" i="46"/>
  <c r="B730" i="46"/>
  <c r="C730" i="46"/>
  <c r="B731" i="46"/>
  <c r="C731" i="46"/>
  <c r="B732" i="46"/>
  <c r="C732" i="46"/>
  <c r="B733" i="46"/>
  <c r="C733" i="46"/>
  <c r="B734" i="46"/>
  <c r="C734" i="46"/>
  <c r="B735" i="46"/>
  <c r="C735" i="46"/>
  <c r="B736" i="46"/>
  <c r="C736" i="46"/>
  <c r="B737" i="46"/>
  <c r="C737" i="46"/>
  <c r="B738" i="46"/>
  <c r="C738" i="46"/>
  <c r="B739" i="46"/>
  <c r="C739" i="46"/>
  <c r="B740" i="46"/>
  <c r="C740" i="46"/>
  <c r="B741" i="46"/>
  <c r="C741" i="46"/>
  <c r="B742" i="46"/>
  <c r="C742" i="46"/>
  <c r="B743" i="46"/>
  <c r="C743" i="46"/>
  <c r="B744" i="46"/>
  <c r="C744" i="46"/>
  <c r="B745" i="46"/>
  <c r="C745" i="46"/>
  <c r="B746" i="46"/>
  <c r="C746" i="46"/>
  <c r="B747" i="46"/>
  <c r="C747" i="46"/>
  <c r="B748" i="46"/>
  <c r="C748" i="46"/>
  <c r="B749" i="46"/>
  <c r="C749" i="46"/>
  <c r="B750" i="46"/>
  <c r="C750" i="46"/>
  <c r="B751" i="46"/>
  <c r="C751" i="46"/>
  <c r="B752" i="46"/>
  <c r="C752" i="46"/>
  <c r="B753" i="46"/>
  <c r="C753" i="46"/>
  <c r="B754" i="46"/>
  <c r="C754" i="46"/>
  <c r="B755" i="46"/>
  <c r="C755" i="46"/>
  <c r="B756" i="46"/>
  <c r="C756" i="46"/>
  <c r="B757" i="46"/>
  <c r="C757" i="46"/>
  <c r="B758" i="46"/>
  <c r="C758" i="46"/>
  <c r="B759" i="46"/>
  <c r="C759" i="46"/>
  <c r="B760" i="46"/>
  <c r="C760" i="46"/>
  <c r="B761" i="46"/>
  <c r="C761" i="46"/>
  <c r="B762" i="46"/>
  <c r="C762" i="46"/>
  <c r="B763" i="46"/>
  <c r="C763" i="46"/>
  <c r="B764" i="46"/>
  <c r="C764" i="46"/>
  <c r="B765" i="46"/>
  <c r="C765" i="46"/>
  <c r="B766" i="46"/>
  <c r="C766" i="46"/>
  <c r="B767" i="46"/>
  <c r="C767" i="46"/>
  <c r="B768" i="46"/>
  <c r="C768" i="46"/>
  <c r="B769" i="46"/>
  <c r="C769" i="46"/>
  <c r="B770" i="46"/>
  <c r="C770" i="46"/>
  <c r="B771" i="46"/>
  <c r="C771" i="46"/>
  <c r="B772" i="46"/>
  <c r="C772" i="46"/>
  <c r="B773" i="46"/>
  <c r="C773" i="46"/>
  <c r="B774" i="46"/>
  <c r="C774" i="46"/>
  <c r="B775" i="46"/>
  <c r="C775" i="46"/>
  <c r="B776" i="46"/>
  <c r="C776" i="46"/>
  <c r="B777" i="46"/>
  <c r="C777" i="46"/>
  <c r="B778" i="46"/>
  <c r="C778" i="46"/>
  <c r="B779" i="46"/>
  <c r="C779" i="46"/>
  <c r="B780" i="46"/>
  <c r="C780" i="46"/>
  <c r="B781" i="46"/>
  <c r="C781" i="46"/>
  <c r="B782" i="46"/>
  <c r="C782" i="46"/>
  <c r="B783" i="46"/>
  <c r="C783" i="46"/>
  <c r="B784" i="46"/>
  <c r="C784" i="46"/>
  <c r="B785" i="46"/>
  <c r="C785" i="46"/>
  <c r="B786" i="46"/>
  <c r="C786" i="46"/>
  <c r="B787" i="46"/>
  <c r="C787" i="46"/>
  <c r="B788" i="46"/>
  <c r="C788" i="46"/>
  <c r="B789" i="46"/>
  <c r="C789" i="46"/>
  <c r="B790" i="46"/>
  <c r="C790" i="46"/>
  <c r="B791" i="46"/>
  <c r="C791" i="46"/>
  <c r="B792" i="46"/>
  <c r="C792" i="46"/>
  <c r="B793" i="46"/>
  <c r="C793" i="46"/>
  <c r="B794" i="46"/>
  <c r="C794" i="46"/>
  <c r="B795" i="46"/>
  <c r="C795" i="46"/>
  <c r="B796" i="46"/>
  <c r="C796" i="46"/>
  <c r="B797" i="46"/>
  <c r="C797" i="46"/>
  <c r="B798" i="46"/>
  <c r="C798" i="46"/>
  <c r="B799" i="46"/>
  <c r="C799" i="46"/>
  <c r="B800" i="46"/>
  <c r="C800" i="46"/>
  <c r="B801" i="46"/>
  <c r="C801" i="46"/>
  <c r="B802" i="46"/>
  <c r="C802" i="46"/>
  <c r="B803" i="46"/>
  <c r="C803" i="46"/>
  <c r="B804" i="46"/>
  <c r="C804" i="46"/>
  <c r="B805" i="46"/>
  <c r="C805" i="46"/>
  <c r="B806" i="46"/>
  <c r="C806" i="46"/>
  <c r="B807" i="46"/>
  <c r="C807" i="46"/>
  <c r="B808" i="46"/>
  <c r="C808" i="46"/>
  <c r="B809" i="46"/>
  <c r="C809" i="46"/>
  <c r="B810" i="46"/>
  <c r="C810" i="46"/>
  <c r="B811" i="46"/>
  <c r="C811" i="46"/>
  <c r="B812" i="46"/>
  <c r="C812" i="46"/>
  <c r="B813" i="46"/>
  <c r="C813" i="46"/>
  <c r="B814" i="46"/>
  <c r="C814" i="46"/>
  <c r="B815" i="46"/>
  <c r="C815" i="46"/>
  <c r="B816" i="46"/>
  <c r="C816" i="46"/>
  <c r="B817" i="46"/>
  <c r="C817" i="46"/>
  <c r="B818" i="46"/>
  <c r="C818" i="46"/>
  <c r="B819" i="46"/>
  <c r="C819" i="46"/>
  <c r="B820" i="46"/>
  <c r="C820" i="46"/>
  <c r="B821" i="46"/>
  <c r="C821" i="46"/>
  <c r="B822" i="46"/>
  <c r="C822" i="46"/>
  <c r="B823" i="46"/>
  <c r="C823" i="46"/>
  <c r="B824" i="46"/>
  <c r="C824" i="46"/>
  <c r="B825" i="46"/>
  <c r="C825" i="46"/>
  <c r="B826" i="46"/>
  <c r="C826" i="46"/>
  <c r="B827" i="46"/>
  <c r="C827" i="46"/>
  <c r="B828" i="46"/>
  <c r="C828" i="46"/>
  <c r="B829" i="46"/>
  <c r="C829" i="46"/>
  <c r="B830" i="46"/>
  <c r="C830" i="46"/>
  <c r="B831" i="46"/>
  <c r="C831" i="46"/>
  <c r="B832" i="46"/>
  <c r="C832" i="46"/>
  <c r="B833" i="46"/>
  <c r="C833" i="46"/>
  <c r="B834" i="46"/>
  <c r="C834" i="46"/>
  <c r="B835" i="46"/>
  <c r="C835" i="46"/>
  <c r="B836" i="46"/>
  <c r="C836" i="46"/>
  <c r="B837" i="46"/>
  <c r="C837" i="46"/>
  <c r="B838" i="46"/>
  <c r="C838" i="46"/>
  <c r="B839" i="46"/>
  <c r="C839" i="46"/>
  <c r="B840" i="46"/>
  <c r="C840" i="46"/>
  <c r="B841" i="46"/>
  <c r="C841" i="46"/>
  <c r="B842" i="46"/>
  <c r="C842" i="46"/>
  <c r="B843" i="46"/>
  <c r="C843" i="46"/>
  <c r="B844" i="46"/>
  <c r="C844" i="46"/>
  <c r="B845" i="46"/>
  <c r="C845" i="46"/>
  <c r="B846" i="46"/>
  <c r="C846" i="46"/>
  <c r="B847" i="46"/>
  <c r="C847" i="46"/>
  <c r="B848" i="46"/>
  <c r="C848" i="46"/>
  <c r="B849" i="46"/>
  <c r="C849" i="46"/>
  <c r="B850" i="46"/>
  <c r="C850" i="46"/>
  <c r="B851" i="46"/>
  <c r="C851" i="46"/>
  <c r="B852" i="46"/>
  <c r="C852" i="46"/>
  <c r="B853" i="46"/>
  <c r="C853" i="46"/>
  <c r="B854" i="46"/>
  <c r="C854" i="46"/>
  <c r="B855" i="46"/>
  <c r="C855" i="46"/>
  <c r="B856" i="46"/>
  <c r="C856" i="46"/>
  <c r="B857" i="46"/>
  <c r="C857" i="46"/>
  <c r="B858" i="46"/>
  <c r="C858" i="46"/>
  <c r="B859" i="46"/>
  <c r="C859" i="46"/>
  <c r="B860" i="46"/>
  <c r="C860" i="46"/>
  <c r="B861" i="46"/>
  <c r="C861" i="46"/>
  <c r="B862" i="46"/>
  <c r="C862" i="46"/>
  <c r="B863" i="46"/>
  <c r="C863" i="46"/>
  <c r="B864" i="46"/>
  <c r="C864" i="46"/>
  <c r="B865" i="46"/>
  <c r="C865" i="46"/>
  <c r="B866" i="46"/>
  <c r="C866" i="46"/>
  <c r="B867" i="46"/>
  <c r="C867" i="46"/>
  <c r="B868" i="46"/>
  <c r="C868" i="46"/>
  <c r="B869" i="46"/>
  <c r="C869" i="46"/>
  <c r="B870" i="46"/>
  <c r="C870" i="46"/>
  <c r="B871" i="46"/>
  <c r="C871" i="46"/>
  <c r="B872" i="46"/>
  <c r="C872" i="46"/>
  <c r="B873" i="46"/>
  <c r="C873" i="46"/>
  <c r="B874" i="46"/>
  <c r="C874" i="46"/>
  <c r="B875" i="46"/>
  <c r="C875" i="46"/>
  <c r="B876" i="46"/>
  <c r="C876" i="46"/>
  <c r="B877" i="46"/>
  <c r="C877" i="46"/>
  <c r="B878" i="46"/>
  <c r="C878" i="46"/>
  <c r="B879" i="46"/>
  <c r="C879" i="46"/>
  <c r="B880" i="46"/>
  <c r="C880" i="46"/>
  <c r="B881" i="46"/>
  <c r="C881" i="46"/>
  <c r="B882" i="46"/>
  <c r="C882" i="46"/>
  <c r="B883" i="46"/>
  <c r="C883" i="46"/>
  <c r="B884" i="46"/>
  <c r="C884" i="46"/>
  <c r="B885" i="46"/>
  <c r="C885" i="46"/>
  <c r="B886" i="46"/>
  <c r="C886" i="46"/>
  <c r="B887" i="46"/>
  <c r="C887" i="46"/>
  <c r="B888" i="46"/>
  <c r="C888" i="46"/>
  <c r="B889" i="46"/>
  <c r="C889" i="46"/>
  <c r="B890" i="46"/>
  <c r="C890" i="46"/>
  <c r="B891" i="46"/>
  <c r="C891" i="46"/>
  <c r="B892" i="46"/>
  <c r="C892" i="46"/>
  <c r="B893" i="46"/>
  <c r="C893" i="46"/>
  <c r="B894" i="46"/>
  <c r="C894" i="46"/>
  <c r="B895" i="46"/>
  <c r="C895" i="46"/>
  <c r="B896" i="46"/>
  <c r="C896" i="46"/>
  <c r="B897" i="46"/>
  <c r="C897" i="46"/>
  <c r="B898" i="46"/>
  <c r="C898" i="46"/>
  <c r="B899" i="46"/>
  <c r="C899" i="46"/>
  <c r="B900" i="46"/>
  <c r="C900" i="46"/>
  <c r="B901" i="46"/>
  <c r="C901" i="46"/>
  <c r="B902" i="46"/>
  <c r="C902" i="46"/>
  <c r="B903" i="46"/>
  <c r="C903" i="46"/>
  <c r="B904" i="46"/>
  <c r="C904" i="46"/>
  <c r="B905" i="46"/>
  <c r="C905" i="46"/>
  <c r="B906" i="46"/>
  <c r="C906" i="46"/>
  <c r="B907" i="46"/>
  <c r="C907" i="46"/>
  <c r="B908" i="46"/>
  <c r="C908" i="46"/>
  <c r="B909" i="46"/>
  <c r="C909" i="46"/>
  <c r="B910" i="46"/>
  <c r="C910" i="46"/>
  <c r="B911" i="46"/>
  <c r="C911" i="46"/>
  <c r="B912" i="46"/>
  <c r="C912" i="46"/>
  <c r="B913" i="46"/>
  <c r="C913" i="46"/>
  <c r="B914" i="46"/>
  <c r="C914" i="46"/>
  <c r="B915" i="46"/>
  <c r="C915" i="46"/>
  <c r="B916" i="46"/>
  <c r="C916" i="46"/>
  <c r="B917" i="46"/>
  <c r="C917" i="46"/>
  <c r="B918" i="46"/>
  <c r="C918" i="46"/>
  <c r="B919" i="46"/>
  <c r="C919" i="46"/>
  <c r="B920" i="46"/>
  <c r="C920" i="46"/>
  <c r="B921" i="46"/>
  <c r="C921" i="46"/>
  <c r="B922" i="46"/>
  <c r="C922" i="46"/>
  <c r="B923" i="46"/>
  <c r="C923" i="46"/>
  <c r="B924" i="46"/>
  <c r="C924" i="46"/>
  <c r="B925" i="46"/>
  <c r="C925" i="46"/>
  <c r="B926" i="46"/>
  <c r="C926" i="46"/>
  <c r="B927" i="46"/>
  <c r="C927" i="46"/>
  <c r="B928" i="46"/>
  <c r="C928" i="46"/>
  <c r="B929" i="46"/>
  <c r="C929" i="46"/>
  <c r="B930" i="46"/>
  <c r="C930" i="46"/>
  <c r="B931" i="46"/>
  <c r="C931" i="46"/>
  <c r="B932" i="46"/>
  <c r="C932" i="46"/>
  <c r="B933" i="46"/>
  <c r="C933" i="46"/>
  <c r="B934" i="46"/>
  <c r="C934" i="46"/>
  <c r="B935" i="46"/>
  <c r="C935" i="46"/>
  <c r="B936" i="46"/>
  <c r="C936" i="46"/>
  <c r="B937" i="46"/>
  <c r="C937" i="46"/>
  <c r="B938" i="46"/>
  <c r="C938" i="46"/>
  <c r="B939" i="46"/>
  <c r="C939" i="46"/>
  <c r="B940" i="46"/>
  <c r="C940" i="46"/>
  <c r="B941" i="46"/>
  <c r="C941" i="46"/>
  <c r="B942" i="46"/>
  <c r="C942" i="46"/>
  <c r="B943" i="46"/>
  <c r="C943" i="46"/>
  <c r="B944" i="46"/>
  <c r="C944" i="46"/>
  <c r="B945" i="46"/>
  <c r="C945" i="46"/>
  <c r="B946" i="46"/>
  <c r="C946" i="46"/>
  <c r="B947" i="46"/>
  <c r="C947" i="46"/>
  <c r="B948" i="46"/>
  <c r="C948" i="46"/>
  <c r="B949" i="46"/>
  <c r="C949" i="46"/>
  <c r="B950" i="46"/>
  <c r="C950" i="46"/>
  <c r="B951" i="46"/>
  <c r="C951" i="46"/>
  <c r="B952" i="46"/>
  <c r="C952" i="46"/>
  <c r="B953" i="46"/>
  <c r="C953" i="46"/>
  <c r="B954" i="46"/>
  <c r="C954" i="46"/>
  <c r="B955" i="46"/>
  <c r="C955" i="46"/>
  <c r="B956" i="46"/>
  <c r="C956" i="46"/>
  <c r="B957" i="46"/>
  <c r="C957" i="46"/>
  <c r="B958" i="46"/>
  <c r="C958" i="46"/>
  <c r="B959" i="46"/>
  <c r="C959" i="46"/>
  <c r="B960" i="46"/>
  <c r="C960" i="46"/>
  <c r="B961" i="46"/>
  <c r="C961" i="46"/>
  <c r="B962" i="46"/>
  <c r="C962" i="46"/>
  <c r="B963" i="46"/>
  <c r="C963" i="46"/>
  <c r="B964" i="46"/>
  <c r="C964" i="46"/>
  <c r="B965" i="46"/>
  <c r="C965" i="46"/>
  <c r="B966" i="46"/>
  <c r="C966" i="46"/>
  <c r="B967" i="46"/>
  <c r="C967" i="46"/>
  <c r="B968" i="46"/>
  <c r="C968" i="46"/>
  <c r="B969" i="46"/>
  <c r="C969" i="46"/>
  <c r="B970" i="46"/>
  <c r="C970" i="46"/>
  <c r="B971" i="46"/>
  <c r="C971" i="46"/>
  <c r="B972" i="46"/>
  <c r="C972" i="46"/>
  <c r="B973" i="46"/>
  <c r="C973" i="46"/>
  <c r="B974" i="46"/>
  <c r="C974" i="46"/>
  <c r="B975" i="46"/>
  <c r="C975" i="46"/>
  <c r="B976" i="46"/>
  <c r="C976" i="46"/>
  <c r="B977" i="46"/>
  <c r="C977" i="46"/>
  <c r="B978" i="46"/>
  <c r="C978" i="46"/>
  <c r="B979" i="46"/>
  <c r="C979" i="46"/>
  <c r="B980" i="46"/>
  <c r="C980" i="46"/>
  <c r="B981" i="46"/>
  <c r="C981" i="46"/>
  <c r="B982" i="46"/>
  <c r="C982" i="46"/>
  <c r="B983" i="46"/>
  <c r="C983" i="46"/>
  <c r="B984" i="46"/>
  <c r="C984" i="46"/>
  <c r="B985" i="46"/>
  <c r="C985" i="46"/>
  <c r="B986" i="46"/>
  <c r="C986" i="46"/>
  <c r="B987" i="46"/>
  <c r="C987" i="46"/>
  <c r="B988" i="46"/>
  <c r="C988" i="46"/>
  <c r="B989" i="46"/>
  <c r="C989" i="46"/>
  <c r="B990" i="46"/>
  <c r="C990" i="46"/>
  <c r="B991" i="46"/>
  <c r="C991" i="46"/>
  <c r="B992" i="46"/>
  <c r="C992" i="46"/>
  <c r="B993" i="46"/>
  <c r="C993" i="46"/>
  <c r="B994" i="46"/>
  <c r="C994" i="46"/>
  <c r="B995" i="46"/>
  <c r="C995" i="46"/>
  <c r="B996" i="46"/>
  <c r="C996" i="46"/>
  <c r="B997" i="46"/>
  <c r="C997" i="46"/>
  <c r="B998" i="46"/>
  <c r="C998" i="46"/>
  <c r="B999" i="46"/>
  <c r="C999" i="46"/>
  <c r="B1000" i="46"/>
  <c r="C1000" i="46"/>
  <c r="B1001" i="46"/>
  <c r="C1001" i="46"/>
  <c r="B1002" i="46"/>
  <c r="C1002" i="46"/>
  <c r="B1003" i="46"/>
  <c r="C1003" i="46"/>
  <c r="B1004" i="46"/>
  <c r="C1004" i="46"/>
  <c r="B1005" i="46"/>
  <c r="C1005" i="46"/>
  <c r="B1006" i="46"/>
  <c r="C1006" i="46"/>
  <c r="B1007" i="46"/>
  <c r="C1007" i="46"/>
  <c r="B1008" i="46"/>
  <c r="C1008" i="46"/>
  <c r="B1009" i="46"/>
  <c r="C1009" i="46"/>
  <c r="B1010" i="46"/>
  <c r="C1010" i="46"/>
  <c r="B1011" i="46"/>
  <c r="C1011" i="46"/>
  <c r="B1012" i="46"/>
  <c r="C1012" i="46"/>
  <c r="B1013" i="46"/>
  <c r="C1013" i="46"/>
  <c r="B1014" i="46"/>
  <c r="C1014" i="46"/>
  <c r="B1015" i="46"/>
  <c r="C1015" i="46"/>
  <c r="B1016" i="46"/>
  <c r="C1016" i="46"/>
  <c r="B1017" i="46"/>
  <c r="C1017" i="46"/>
  <c r="B1018" i="46"/>
  <c r="C1018" i="46"/>
  <c r="B1019" i="46"/>
  <c r="C1019" i="46"/>
  <c r="B1020" i="46"/>
  <c r="C1020" i="46"/>
  <c r="B1021" i="46"/>
  <c r="C1021" i="46"/>
  <c r="B1022" i="46"/>
  <c r="C1022" i="46"/>
  <c r="B1023" i="46"/>
  <c r="C1023" i="46"/>
  <c r="B1024" i="46"/>
  <c r="C1024" i="46"/>
  <c r="B1025" i="46"/>
  <c r="C1025" i="46"/>
  <c r="B1026" i="46"/>
  <c r="C1026" i="46"/>
  <c r="B1027" i="46"/>
  <c r="C1027" i="46"/>
  <c r="B1028" i="46"/>
  <c r="C1028" i="46"/>
  <c r="B1029" i="46"/>
  <c r="C1029" i="46"/>
  <c r="B1030" i="46"/>
  <c r="C1030" i="46"/>
  <c r="B1031" i="46"/>
  <c r="C1031" i="46"/>
  <c r="B1032" i="46"/>
  <c r="C1032" i="46"/>
  <c r="B1033" i="46"/>
  <c r="C1033" i="46"/>
  <c r="B1034" i="46"/>
  <c r="C1034" i="46"/>
  <c r="B1035" i="46"/>
  <c r="C1035" i="46"/>
  <c r="B1036" i="46"/>
  <c r="C1036" i="46"/>
  <c r="B1037" i="46"/>
  <c r="C1037" i="46"/>
  <c r="B1038" i="46"/>
  <c r="C1038" i="46"/>
  <c r="B1039" i="46"/>
  <c r="C1039" i="46"/>
  <c r="B1040" i="46"/>
  <c r="C1040" i="46"/>
  <c r="B1041" i="46"/>
  <c r="C1041" i="46"/>
  <c r="B1042" i="46"/>
  <c r="C1042" i="46"/>
  <c r="B1043" i="46"/>
  <c r="C1043" i="46"/>
  <c r="B1044" i="46"/>
  <c r="C1044" i="46"/>
  <c r="B1045" i="46"/>
  <c r="C1045" i="46"/>
  <c r="B1046" i="46"/>
  <c r="C1046" i="46"/>
  <c r="B1047" i="46"/>
  <c r="C1047" i="46"/>
  <c r="B1048" i="46"/>
  <c r="C1048" i="46"/>
  <c r="B1049" i="46"/>
  <c r="C1049" i="46"/>
  <c r="B1050" i="46"/>
  <c r="C1050" i="46"/>
  <c r="B1051" i="46"/>
  <c r="C1051" i="46"/>
  <c r="B1052" i="46"/>
  <c r="C1052" i="46"/>
  <c r="B1053" i="46"/>
  <c r="C1053" i="46"/>
  <c r="B1054" i="46"/>
  <c r="C1054" i="46"/>
  <c r="B1055" i="46"/>
  <c r="C1055" i="46"/>
  <c r="B1056" i="46"/>
  <c r="C1056" i="46"/>
  <c r="B1057" i="46"/>
  <c r="C1057" i="46"/>
  <c r="B1058" i="46"/>
  <c r="C1058" i="46"/>
  <c r="B1059" i="46"/>
  <c r="C1059" i="46"/>
  <c r="B1060" i="46"/>
  <c r="C1060" i="46"/>
  <c r="B1061" i="46"/>
  <c r="C1061" i="46"/>
  <c r="B1062" i="46"/>
  <c r="C1062" i="46"/>
  <c r="B1063" i="46"/>
  <c r="C1063" i="46"/>
  <c r="B1064" i="46"/>
  <c r="C1064" i="46"/>
  <c r="B1065" i="46"/>
  <c r="C1065" i="46"/>
  <c r="B1066" i="46"/>
  <c r="C1066" i="46"/>
  <c r="B1067" i="46"/>
  <c r="C1067" i="46"/>
  <c r="B1068" i="46"/>
  <c r="C1068" i="46"/>
  <c r="B1069" i="46"/>
  <c r="C1069" i="46"/>
  <c r="B1070" i="46"/>
  <c r="C1070" i="46"/>
  <c r="B1071" i="46"/>
  <c r="C1071" i="46"/>
  <c r="B1072" i="46"/>
  <c r="C1072" i="46"/>
  <c r="B1073" i="46"/>
  <c r="C1073" i="46"/>
  <c r="B1074" i="46"/>
  <c r="C1074" i="46"/>
  <c r="B1075" i="46"/>
  <c r="C1075" i="46"/>
  <c r="B1076" i="46"/>
  <c r="C1076" i="46"/>
  <c r="B1077" i="46"/>
  <c r="C1077" i="46"/>
  <c r="B1078" i="46"/>
  <c r="C1078" i="46"/>
  <c r="B1079" i="46"/>
  <c r="C1079" i="46"/>
  <c r="B1080" i="46"/>
  <c r="C1080" i="46"/>
  <c r="B1081" i="46"/>
  <c r="C1081" i="46"/>
  <c r="B1082" i="46"/>
  <c r="C1082" i="46"/>
  <c r="B1083" i="46"/>
  <c r="C1083" i="46"/>
  <c r="B1084" i="46"/>
  <c r="C1084" i="46"/>
  <c r="B1085" i="46"/>
  <c r="C1085" i="46"/>
  <c r="B1086" i="46"/>
  <c r="C1086" i="46"/>
  <c r="B1087" i="46"/>
  <c r="C1087" i="46"/>
  <c r="B1088" i="46"/>
  <c r="C1088" i="46"/>
  <c r="B1089" i="46"/>
  <c r="C1089" i="46"/>
  <c r="B1090" i="46"/>
  <c r="C1090" i="46"/>
  <c r="B1091" i="46"/>
  <c r="C1091" i="46"/>
  <c r="B1092" i="46"/>
  <c r="C1092" i="46"/>
  <c r="B1093" i="46"/>
  <c r="C1093" i="46"/>
  <c r="B1094" i="46"/>
  <c r="C1094" i="46"/>
  <c r="B1095" i="46"/>
  <c r="C1095" i="46"/>
  <c r="B1096" i="46"/>
  <c r="C1096" i="46"/>
  <c r="B1097" i="46"/>
  <c r="C1097" i="46"/>
  <c r="B1098" i="46"/>
  <c r="C1098" i="46"/>
  <c r="B1099" i="46"/>
  <c r="C1099" i="46"/>
  <c r="B1100" i="46"/>
  <c r="C1100" i="46"/>
  <c r="B1101" i="46"/>
  <c r="C1101" i="46"/>
  <c r="B1102" i="46"/>
  <c r="C1102" i="46"/>
  <c r="B1103" i="46"/>
  <c r="C1103" i="46"/>
  <c r="B1104" i="46"/>
  <c r="C1104" i="46"/>
  <c r="B1105" i="46"/>
  <c r="C1105" i="46"/>
  <c r="B1106" i="46"/>
  <c r="C1106" i="46"/>
  <c r="B1107" i="46"/>
  <c r="C1107" i="46"/>
  <c r="B1108" i="46"/>
  <c r="C1108" i="46"/>
  <c r="B1109" i="46"/>
  <c r="C1109" i="46"/>
  <c r="B1110" i="46"/>
  <c r="C1110" i="46"/>
  <c r="B1111" i="46"/>
  <c r="C1111" i="46"/>
  <c r="B1112" i="46"/>
  <c r="C1112" i="46"/>
  <c r="B1113" i="46"/>
  <c r="C1113" i="46"/>
  <c r="B1114" i="46"/>
  <c r="C1114" i="46"/>
  <c r="B1115" i="46"/>
  <c r="C1115" i="46"/>
  <c r="B1116" i="46"/>
  <c r="C1116" i="46"/>
  <c r="B1117" i="46"/>
  <c r="C1117" i="46"/>
  <c r="B1118" i="46"/>
  <c r="C1118" i="46"/>
  <c r="B1119" i="46"/>
  <c r="C1119" i="46"/>
  <c r="B1120" i="46"/>
  <c r="C1120" i="46"/>
  <c r="B1121" i="46"/>
  <c r="C1121" i="46"/>
  <c r="B1122" i="46"/>
  <c r="C1122" i="46"/>
  <c r="B1123" i="46"/>
  <c r="C1123" i="46"/>
  <c r="B1124" i="46"/>
  <c r="C1124" i="46"/>
  <c r="B1125" i="46"/>
  <c r="C1125" i="46"/>
  <c r="B1126" i="46"/>
  <c r="C1126" i="46"/>
  <c r="B1127" i="46"/>
  <c r="C1127" i="46"/>
  <c r="B1128" i="46"/>
  <c r="C1128" i="46"/>
  <c r="B1129" i="46"/>
  <c r="C1129" i="46"/>
  <c r="B1130" i="46"/>
  <c r="C1130" i="46"/>
  <c r="B1131" i="46"/>
  <c r="C1131" i="46"/>
  <c r="B1132" i="46"/>
  <c r="C1132" i="46"/>
  <c r="B1133" i="46"/>
  <c r="C1133" i="46"/>
  <c r="B1134" i="46"/>
  <c r="C1134" i="46"/>
  <c r="B1135" i="46"/>
  <c r="C1135" i="46"/>
  <c r="B1136" i="46"/>
  <c r="C1136" i="46"/>
  <c r="B1137" i="46"/>
  <c r="C1137" i="46"/>
  <c r="B1138" i="46"/>
  <c r="C1138" i="46"/>
  <c r="B1139" i="46"/>
  <c r="C1139" i="46"/>
  <c r="B1140" i="46"/>
  <c r="C1140" i="46"/>
  <c r="B1141" i="46"/>
  <c r="C1141" i="46"/>
  <c r="B1142" i="46"/>
  <c r="C1142" i="46"/>
  <c r="B1143" i="46"/>
  <c r="C1143" i="46"/>
  <c r="B1144" i="46"/>
  <c r="C1144" i="46"/>
  <c r="B1145" i="46"/>
  <c r="C1145" i="46"/>
  <c r="B1146" i="46"/>
  <c r="C1146" i="46"/>
  <c r="B1147" i="46"/>
  <c r="C1147" i="46"/>
  <c r="B1148" i="46"/>
  <c r="C1148" i="46"/>
  <c r="B1149" i="46"/>
  <c r="C1149" i="46"/>
  <c r="B1150" i="46"/>
  <c r="C1150" i="46"/>
  <c r="B1151" i="46"/>
  <c r="C1151" i="46"/>
  <c r="B1152" i="46"/>
  <c r="C1152" i="46"/>
  <c r="B1153" i="46"/>
  <c r="C1153" i="46"/>
  <c r="B1154" i="46"/>
  <c r="C1154" i="46"/>
  <c r="B1155" i="46"/>
  <c r="C1155" i="46"/>
  <c r="B1156" i="46"/>
  <c r="C1156" i="46"/>
  <c r="B1157" i="46"/>
  <c r="C1157" i="46"/>
  <c r="B1158" i="46"/>
  <c r="C1158" i="46"/>
  <c r="B1159" i="46"/>
  <c r="C1159" i="46"/>
  <c r="B1160" i="46"/>
  <c r="C1160" i="46"/>
  <c r="B1161" i="46"/>
  <c r="C1161" i="46"/>
  <c r="B1162" i="46"/>
  <c r="C1162" i="46"/>
  <c r="B1163" i="46"/>
  <c r="C1163" i="46"/>
  <c r="B1164" i="46"/>
  <c r="C1164" i="46"/>
  <c r="B1165" i="46"/>
  <c r="C1165" i="46"/>
  <c r="B1166" i="46"/>
  <c r="C1166" i="46"/>
  <c r="B1167" i="46"/>
  <c r="C1167" i="46"/>
  <c r="B1168" i="46"/>
  <c r="C1168" i="46"/>
  <c r="B1169" i="46"/>
  <c r="C1169" i="46"/>
  <c r="B1170" i="46"/>
  <c r="C1170" i="46"/>
  <c r="B1171" i="46"/>
  <c r="C1171" i="46"/>
  <c r="B1172" i="46"/>
  <c r="C1172" i="46"/>
  <c r="B1173" i="46"/>
  <c r="C1173" i="46"/>
  <c r="B1174" i="46"/>
  <c r="C1174" i="46"/>
  <c r="B1175" i="46"/>
  <c r="C1175" i="46"/>
  <c r="B1176" i="46"/>
  <c r="C1176" i="46"/>
  <c r="B1177" i="46"/>
  <c r="C1177" i="46"/>
  <c r="B1178" i="46"/>
  <c r="C1178" i="46"/>
  <c r="B1179" i="46"/>
  <c r="C1179" i="46"/>
  <c r="B1180" i="46"/>
  <c r="C1180" i="46"/>
  <c r="B1181" i="46"/>
  <c r="C1181" i="46"/>
  <c r="B1182" i="46"/>
  <c r="C1182" i="46"/>
  <c r="B1183" i="46"/>
  <c r="C1183" i="46"/>
  <c r="B1184" i="46"/>
  <c r="C1184" i="46"/>
  <c r="B1185" i="46"/>
  <c r="C1185" i="46"/>
  <c r="B1186" i="46"/>
  <c r="C1186" i="46"/>
  <c r="B1187" i="46"/>
  <c r="C1187" i="46"/>
  <c r="B1188" i="46"/>
  <c r="C1188" i="46"/>
  <c r="B1189" i="46"/>
  <c r="C1189" i="46"/>
  <c r="B1190" i="46"/>
  <c r="C1190" i="46"/>
  <c r="B1191" i="46"/>
  <c r="C1191" i="46"/>
  <c r="B1192" i="46"/>
  <c r="C1192" i="46"/>
  <c r="B1193" i="46"/>
  <c r="C1193" i="46"/>
  <c r="B1194" i="46"/>
  <c r="C1194" i="46"/>
  <c r="B1195" i="46"/>
  <c r="C1195" i="46"/>
  <c r="B1196" i="46"/>
  <c r="C1196" i="46"/>
  <c r="B1197" i="46"/>
  <c r="C1197" i="46"/>
  <c r="B1198" i="46"/>
  <c r="C1198" i="46"/>
  <c r="B1199" i="46"/>
  <c r="C1199" i="46"/>
  <c r="B1200" i="46"/>
  <c r="C1200" i="46"/>
  <c r="B1201" i="46"/>
  <c r="C1201" i="46"/>
  <c r="B1202" i="46"/>
  <c r="C1202" i="46"/>
  <c r="B1203" i="46"/>
  <c r="C1203" i="46"/>
  <c r="B1204" i="46"/>
  <c r="C1204" i="46"/>
  <c r="B1205" i="46"/>
  <c r="C1205" i="46"/>
  <c r="B1206" i="46"/>
  <c r="C1206" i="46"/>
  <c r="B1207" i="46"/>
  <c r="C1207" i="46"/>
  <c r="B1208" i="46"/>
  <c r="C1208" i="46"/>
  <c r="B1209" i="46"/>
  <c r="C1209" i="46"/>
  <c r="B1210" i="46"/>
  <c r="C1210" i="46"/>
  <c r="B1211" i="46"/>
  <c r="C1211" i="46"/>
  <c r="B1212" i="46"/>
  <c r="C1212" i="46"/>
  <c r="B1213" i="46"/>
  <c r="C1213" i="46"/>
  <c r="B1214" i="46"/>
  <c r="C1214" i="46"/>
  <c r="B1215" i="46"/>
  <c r="C1215" i="46"/>
  <c r="B1216" i="46"/>
  <c r="C1216" i="46"/>
  <c r="B1217" i="46"/>
  <c r="C1217" i="46"/>
  <c r="B1218" i="46"/>
  <c r="C1218" i="46"/>
  <c r="B1219" i="46"/>
  <c r="C1219" i="46"/>
  <c r="B1220" i="46"/>
  <c r="C1220" i="46"/>
  <c r="B1221" i="46"/>
  <c r="C1221" i="46"/>
  <c r="B1222" i="46"/>
  <c r="C1222" i="46"/>
  <c r="B1223" i="46"/>
  <c r="C1223" i="46"/>
  <c r="B1224" i="46"/>
  <c r="C1224" i="46"/>
  <c r="B1225" i="46"/>
  <c r="C1225" i="46"/>
  <c r="B1226" i="46"/>
  <c r="C1226" i="46"/>
  <c r="B1227" i="46"/>
  <c r="C1227" i="46"/>
  <c r="B1228" i="46"/>
  <c r="C1228" i="46"/>
  <c r="B1229" i="46"/>
  <c r="C1229" i="46"/>
  <c r="B1230" i="46"/>
  <c r="C1230" i="46"/>
  <c r="B1231" i="46"/>
  <c r="C1231" i="46"/>
  <c r="B1232" i="46"/>
  <c r="C1232" i="46"/>
  <c r="B1233" i="46"/>
  <c r="C1233" i="46"/>
  <c r="B1234" i="46"/>
  <c r="C1234" i="46"/>
  <c r="B1235" i="46"/>
  <c r="C1235" i="46"/>
  <c r="B1236" i="46"/>
  <c r="C1236" i="46"/>
  <c r="B1237" i="46"/>
  <c r="C1237" i="46"/>
  <c r="B1238" i="46"/>
  <c r="C1238" i="46"/>
  <c r="B1239" i="46"/>
  <c r="C1239" i="46"/>
  <c r="B1240" i="46"/>
  <c r="C1240" i="46"/>
  <c r="B1241" i="46"/>
  <c r="C1241" i="46"/>
  <c r="B1242" i="46"/>
  <c r="C1242" i="46"/>
  <c r="B1243" i="46"/>
  <c r="C1243" i="46"/>
  <c r="B1244" i="46"/>
  <c r="C1244" i="46"/>
  <c r="B1245" i="46"/>
  <c r="C1245" i="46"/>
  <c r="B1246" i="46"/>
  <c r="C1246" i="46"/>
  <c r="B1247" i="46"/>
  <c r="C1247" i="46"/>
  <c r="B1248" i="46"/>
  <c r="C1248" i="46"/>
  <c r="B1249" i="46"/>
  <c r="C1249" i="46"/>
  <c r="B1250" i="46"/>
  <c r="C1250" i="46"/>
  <c r="B1251" i="46"/>
  <c r="C1251" i="46"/>
  <c r="B1252" i="46"/>
  <c r="C1252" i="46"/>
  <c r="B1253" i="46"/>
  <c r="C1253" i="46"/>
  <c r="B1254" i="46"/>
  <c r="C1254" i="46"/>
  <c r="B1255" i="46"/>
  <c r="C1255" i="46"/>
  <c r="B1256" i="46"/>
  <c r="C1256" i="46"/>
  <c r="B1257" i="46"/>
  <c r="C1257" i="46"/>
  <c r="B1258" i="46"/>
  <c r="C1258" i="46"/>
  <c r="B1259" i="46"/>
  <c r="C1259" i="46"/>
  <c r="B1260" i="46"/>
  <c r="C1260" i="46"/>
  <c r="B1261" i="46"/>
  <c r="C1261" i="46"/>
  <c r="B1262" i="46"/>
  <c r="C1262" i="46"/>
  <c r="B1263" i="46"/>
  <c r="C1263" i="46"/>
  <c r="B1264" i="46"/>
  <c r="C1264" i="46"/>
  <c r="B1265" i="46"/>
  <c r="C1265" i="46"/>
  <c r="B1266" i="46"/>
  <c r="C1266" i="46"/>
  <c r="B1267" i="46"/>
  <c r="C1267" i="46"/>
  <c r="B1268" i="46"/>
  <c r="C1268" i="46"/>
  <c r="B1269" i="46"/>
  <c r="C1269" i="46"/>
  <c r="B1270" i="46"/>
  <c r="C1270" i="46"/>
  <c r="B1271" i="46"/>
  <c r="C1271" i="46"/>
  <c r="B1272" i="46"/>
  <c r="C1272" i="46"/>
  <c r="B1273" i="46"/>
  <c r="C1273" i="46"/>
  <c r="B1274" i="46"/>
  <c r="C1274" i="46"/>
  <c r="B1275" i="46"/>
  <c r="C1275" i="46"/>
  <c r="B1276" i="46"/>
  <c r="C1276" i="46"/>
  <c r="B1277" i="46"/>
  <c r="C1277" i="46"/>
  <c r="B1278" i="46"/>
  <c r="C1278" i="46"/>
  <c r="B1279" i="46"/>
  <c r="C1279" i="46"/>
  <c r="B1280" i="46"/>
  <c r="C1280" i="46"/>
  <c r="B1281" i="46"/>
  <c r="C1281" i="46"/>
  <c r="B1282" i="46"/>
  <c r="C1282" i="46"/>
  <c r="B1283" i="46"/>
  <c r="C1283" i="46"/>
  <c r="B1284" i="46"/>
  <c r="C1284" i="46"/>
  <c r="B1285" i="46"/>
  <c r="C1285" i="46"/>
  <c r="B1286" i="46"/>
  <c r="C1286" i="46"/>
  <c r="B1287" i="46"/>
  <c r="C1287" i="46"/>
  <c r="B1288" i="46"/>
  <c r="C1288" i="46"/>
  <c r="B1289" i="46"/>
  <c r="C1289" i="46"/>
  <c r="B1290" i="46"/>
  <c r="C1290" i="46"/>
  <c r="B1291" i="46"/>
  <c r="C1291" i="46"/>
  <c r="B1292" i="46"/>
  <c r="C1292" i="46"/>
  <c r="B1293" i="46"/>
  <c r="C1293" i="46"/>
  <c r="B1294" i="46"/>
  <c r="C1294" i="46"/>
  <c r="B1295" i="46"/>
  <c r="C1295" i="46"/>
  <c r="B1296" i="46"/>
  <c r="C1296" i="46"/>
  <c r="B1297" i="46"/>
  <c r="C1297" i="46"/>
  <c r="B1298" i="46"/>
  <c r="C1298" i="46"/>
  <c r="B1299" i="46"/>
  <c r="C1299" i="46"/>
  <c r="B1300" i="46"/>
  <c r="C1300" i="46"/>
  <c r="B1301" i="46"/>
  <c r="C1301" i="46"/>
  <c r="B1302" i="46"/>
  <c r="C1302" i="46"/>
  <c r="B1303" i="46"/>
  <c r="C1303" i="46"/>
  <c r="B1304" i="46"/>
  <c r="C1304" i="46"/>
  <c r="B1305" i="46"/>
  <c r="C1305" i="46"/>
  <c r="B1306" i="46"/>
  <c r="C1306" i="46"/>
  <c r="B1307" i="46"/>
  <c r="C1307" i="46"/>
  <c r="B1308" i="46"/>
  <c r="C1308" i="46"/>
  <c r="B1309" i="46"/>
  <c r="C1309" i="46"/>
  <c r="B1310" i="46"/>
  <c r="C1310" i="46"/>
  <c r="B1311" i="46"/>
  <c r="C1311" i="46"/>
  <c r="B1312" i="46"/>
  <c r="C1312" i="46"/>
  <c r="B1313" i="46"/>
  <c r="C1313" i="46"/>
  <c r="B1314" i="46"/>
  <c r="C1314" i="46"/>
  <c r="B1315" i="46"/>
  <c r="C1315" i="46"/>
  <c r="B1316" i="46"/>
  <c r="C1316" i="46"/>
  <c r="B1317" i="46"/>
  <c r="C1317" i="46"/>
  <c r="B1318" i="46"/>
  <c r="C1318" i="46"/>
  <c r="B1319" i="46"/>
  <c r="C1319" i="46"/>
  <c r="B1320" i="46"/>
  <c r="C1320" i="46"/>
  <c r="B1321" i="46"/>
  <c r="C1321" i="46"/>
  <c r="B1322" i="46"/>
  <c r="C1322" i="46"/>
  <c r="B1323" i="46"/>
  <c r="C1323" i="46"/>
  <c r="B1324" i="46"/>
  <c r="C1324" i="46"/>
  <c r="B1325" i="46"/>
  <c r="C1325" i="46"/>
  <c r="B1326" i="46"/>
  <c r="C1326" i="46"/>
  <c r="B1327" i="46"/>
  <c r="C1327" i="46"/>
  <c r="B1328" i="46"/>
  <c r="C1328" i="46"/>
  <c r="B1329" i="46"/>
  <c r="C1329" i="46"/>
  <c r="B1330" i="46"/>
  <c r="C1330" i="46"/>
  <c r="B1331" i="46"/>
  <c r="C1331" i="46"/>
  <c r="B1332" i="46"/>
  <c r="C1332" i="46"/>
  <c r="B1333" i="46"/>
  <c r="C1333" i="46"/>
  <c r="B1334" i="46"/>
  <c r="C1334" i="46"/>
  <c r="B1335" i="46"/>
  <c r="C1335" i="46"/>
  <c r="B1336" i="46"/>
  <c r="C1336" i="46"/>
  <c r="B1337" i="46"/>
  <c r="C1337" i="46"/>
  <c r="B1338" i="46"/>
  <c r="C1338" i="46"/>
  <c r="B1339" i="46"/>
  <c r="C1339" i="46"/>
  <c r="B1340" i="46"/>
  <c r="C1340" i="46"/>
  <c r="B1341" i="46"/>
  <c r="C1341" i="46"/>
  <c r="B1342" i="46"/>
  <c r="C1342" i="46"/>
  <c r="B1343" i="46"/>
  <c r="C1343" i="46"/>
  <c r="B1344" i="46"/>
  <c r="C1344" i="46"/>
  <c r="B1345" i="46"/>
  <c r="C1345" i="46"/>
  <c r="B1346" i="46"/>
  <c r="C1346" i="46"/>
  <c r="B1347" i="46"/>
  <c r="C1347" i="46"/>
  <c r="B1348" i="46"/>
  <c r="C1348" i="46"/>
  <c r="B1349" i="46"/>
  <c r="C1349" i="46"/>
  <c r="B1350" i="46"/>
  <c r="C1350" i="46"/>
  <c r="B1351" i="46"/>
  <c r="C1351" i="46"/>
  <c r="B1352" i="46"/>
  <c r="C1352" i="46"/>
  <c r="B1353" i="46"/>
  <c r="C1353" i="46"/>
  <c r="B1354" i="46"/>
  <c r="C1354" i="46"/>
  <c r="B1355" i="46"/>
  <c r="C1355" i="46"/>
  <c r="B1356" i="46"/>
  <c r="C1356" i="46"/>
  <c r="B1357" i="46"/>
  <c r="C1357" i="46"/>
  <c r="B1358" i="46"/>
  <c r="C1358" i="46"/>
  <c r="B1359" i="46"/>
  <c r="C1359" i="46"/>
  <c r="B1360" i="46"/>
  <c r="C1360" i="46"/>
  <c r="B1361" i="46"/>
  <c r="C1361" i="46"/>
  <c r="B1362" i="46"/>
  <c r="C1362" i="46"/>
  <c r="B1363" i="46"/>
  <c r="C1363" i="46"/>
  <c r="B1364" i="46"/>
  <c r="C1364" i="46"/>
  <c r="B1365" i="46"/>
  <c r="C1365" i="46"/>
  <c r="B1366" i="46"/>
  <c r="C1366" i="46"/>
  <c r="B1367" i="46"/>
  <c r="C1367" i="46"/>
  <c r="B1368" i="46"/>
  <c r="C1368" i="46"/>
  <c r="B1369" i="46"/>
  <c r="C1369" i="46"/>
  <c r="B1370" i="46"/>
  <c r="C1370" i="46"/>
  <c r="B1371" i="46"/>
  <c r="C1371" i="46"/>
  <c r="B1372" i="46"/>
  <c r="C1372" i="46"/>
  <c r="B1373" i="46"/>
  <c r="C1373" i="46"/>
  <c r="B1374" i="46"/>
  <c r="C1374" i="46"/>
  <c r="B1375" i="46"/>
  <c r="C1375" i="46"/>
  <c r="B1376" i="46"/>
  <c r="C1376" i="46"/>
  <c r="B1377" i="46"/>
  <c r="C1377" i="46"/>
  <c r="B1378" i="46"/>
  <c r="C1378" i="46"/>
  <c r="B1379" i="46"/>
  <c r="C1379" i="46"/>
  <c r="B1380" i="46"/>
  <c r="C1380" i="46"/>
  <c r="B1381" i="46"/>
  <c r="C1381" i="46"/>
  <c r="B1382" i="46"/>
  <c r="C1382" i="46"/>
  <c r="B1383" i="46"/>
  <c r="C1383" i="46"/>
  <c r="B1384" i="46"/>
  <c r="C1384" i="46"/>
  <c r="B1385" i="46"/>
  <c r="C1385" i="46"/>
  <c r="B1386" i="46"/>
  <c r="C1386" i="46"/>
  <c r="B1387" i="46"/>
  <c r="C1387" i="46"/>
  <c r="B1388" i="46"/>
  <c r="C1388" i="46"/>
  <c r="B1389" i="46"/>
  <c r="C1389" i="46"/>
  <c r="B1390" i="46"/>
  <c r="C1390" i="46"/>
  <c r="B1391" i="46"/>
  <c r="C1391" i="46"/>
  <c r="B1392" i="46"/>
  <c r="C1392" i="46"/>
  <c r="B1393" i="46"/>
  <c r="C1393" i="46"/>
  <c r="B1394" i="46"/>
  <c r="C1394" i="46"/>
  <c r="B1395" i="46"/>
  <c r="C1395" i="46"/>
  <c r="B1396" i="46"/>
  <c r="C1396" i="46"/>
  <c r="B1397" i="46"/>
  <c r="C1397" i="46"/>
  <c r="B1398" i="46"/>
  <c r="C1398" i="46"/>
  <c r="B1399" i="46"/>
  <c r="C1399" i="46"/>
  <c r="B1400" i="46"/>
  <c r="C1400" i="46"/>
  <c r="B1401" i="46"/>
  <c r="C1401" i="46"/>
  <c r="B1402" i="46"/>
  <c r="C1402" i="46"/>
  <c r="B1403" i="46"/>
  <c r="C1403" i="46"/>
  <c r="B1404" i="46"/>
  <c r="C1404" i="46"/>
  <c r="B1405" i="46"/>
  <c r="C1405" i="46"/>
  <c r="B1406" i="46"/>
  <c r="C1406" i="46"/>
  <c r="B1407" i="46"/>
  <c r="C1407" i="46"/>
  <c r="B1408" i="46"/>
  <c r="C1408" i="46"/>
  <c r="B1409" i="46"/>
  <c r="C1409" i="46"/>
  <c r="B1410" i="46"/>
  <c r="C1410" i="46"/>
  <c r="B1411" i="46"/>
  <c r="C1411" i="46"/>
  <c r="B1412" i="46"/>
  <c r="C1412" i="46"/>
  <c r="B1413" i="46"/>
  <c r="C1413" i="46"/>
  <c r="B1414" i="46"/>
  <c r="C1414" i="46"/>
  <c r="B1415" i="46"/>
  <c r="C1415" i="46"/>
  <c r="B1416" i="46"/>
  <c r="C1416" i="46"/>
  <c r="B1417" i="46"/>
  <c r="C1417" i="46"/>
  <c r="B1418" i="46"/>
  <c r="C1418" i="46"/>
  <c r="B1419" i="46"/>
  <c r="C1419" i="46"/>
  <c r="B1420" i="46"/>
  <c r="C1420" i="46"/>
  <c r="B1421" i="46"/>
  <c r="C1421" i="46"/>
  <c r="B1422" i="46"/>
  <c r="C1422" i="46"/>
  <c r="B1423" i="46"/>
  <c r="C1423" i="46"/>
  <c r="B1424" i="46"/>
  <c r="C1424" i="46"/>
  <c r="B1425" i="46"/>
  <c r="C1425" i="46"/>
  <c r="B1426" i="46"/>
  <c r="C1426" i="46"/>
  <c r="B1427" i="46"/>
  <c r="C1427" i="46"/>
  <c r="B1428" i="46"/>
  <c r="C1428" i="46"/>
  <c r="B1429" i="46"/>
  <c r="C1429" i="46"/>
  <c r="B1430" i="46"/>
  <c r="C1430" i="46"/>
  <c r="B1431" i="46"/>
  <c r="C1431" i="46"/>
  <c r="B1432" i="46"/>
  <c r="C1432" i="46"/>
  <c r="B1433" i="46"/>
  <c r="C1433" i="46"/>
  <c r="B1434" i="46"/>
  <c r="C1434" i="46"/>
  <c r="B1435" i="46"/>
  <c r="C1435" i="46"/>
  <c r="B1436" i="46"/>
  <c r="C1436" i="46"/>
  <c r="B1437" i="46"/>
  <c r="C1437" i="46"/>
  <c r="B1438" i="46"/>
  <c r="C1438" i="46"/>
  <c r="B1439" i="46"/>
  <c r="C1439" i="46"/>
  <c r="B1440" i="46"/>
  <c r="C1440" i="46"/>
  <c r="B1441" i="46"/>
  <c r="C1441" i="46"/>
  <c r="B1442" i="46"/>
  <c r="C1442" i="46"/>
  <c r="B1443" i="46"/>
  <c r="C1443" i="46"/>
  <c r="B1444" i="46"/>
  <c r="C1444" i="46"/>
  <c r="B1445" i="46"/>
  <c r="C1445" i="46"/>
  <c r="B1446" i="46"/>
  <c r="C1446" i="46"/>
  <c r="B1447" i="46"/>
  <c r="C1447" i="46"/>
  <c r="B1448" i="46"/>
  <c r="C1448" i="46"/>
  <c r="B1449" i="46"/>
  <c r="C1449" i="46"/>
  <c r="B1450" i="46"/>
  <c r="C1450" i="46"/>
  <c r="B1451" i="46"/>
  <c r="C1451" i="46"/>
  <c r="B1452" i="46"/>
  <c r="C1452" i="46"/>
  <c r="B1453" i="46"/>
  <c r="C1453" i="46"/>
  <c r="B1454" i="46"/>
  <c r="C1454" i="46"/>
  <c r="B1455" i="46"/>
  <c r="C1455" i="46"/>
  <c r="B1456" i="46"/>
  <c r="C1456" i="46"/>
  <c r="B1457" i="46"/>
  <c r="C1457" i="46"/>
  <c r="B1458" i="46"/>
  <c r="C1458" i="46"/>
  <c r="B1459" i="46"/>
  <c r="C1459" i="46"/>
  <c r="B1460" i="46"/>
  <c r="C1460" i="46"/>
  <c r="B1461" i="46"/>
  <c r="C1461" i="46"/>
  <c r="B1462" i="46"/>
  <c r="C1462" i="46"/>
  <c r="B1463" i="46"/>
  <c r="C1463" i="46"/>
  <c r="B1464" i="46"/>
  <c r="C1464" i="46"/>
  <c r="B1465" i="46"/>
  <c r="C1465" i="46"/>
  <c r="B1466" i="46"/>
  <c r="C1466" i="46"/>
  <c r="B1467" i="46"/>
  <c r="C1467" i="46"/>
  <c r="B1468" i="46"/>
  <c r="C1468" i="46"/>
  <c r="B1469" i="46"/>
  <c r="C1469" i="46"/>
  <c r="B1470" i="46"/>
  <c r="C1470" i="46"/>
  <c r="B1471" i="46"/>
  <c r="C1471" i="46"/>
  <c r="B1472" i="46"/>
  <c r="C1472" i="46"/>
  <c r="B1473" i="46"/>
  <c r="C1473" i="46"/>
  <c r="B1474" i="46"/>
  <c r="C1474" i="46"/>
  <c r="B1475" i="46"/>
  <c r="C1475" i="46"/>
  <c r="B1476" i="46"/>
  <c r="C1476" i="46"/>
  <c r="B1477" i="46"/>
  <c r="C1477" i="46"/>
  <c r="B1478" i="46"/>
  <c r="C1478" i="46"/>
  <c r="B1479" i="46"/>
  <c r="C1479" i="46"/>
  <c r="B1480" i="46"/>
  <c r="C1480" i="46"/>
  <c r="B1481" i="46"/>
  <c r="C1481" i="46"/>
  <c r="B1482" i="46"/>
  <c r="C1482" i="46"/>
  <c r="B1483" i="46"/>
  <c r="C1483" i="46"/>
  <c r="B1484" i="46"/>
  <c r="C1484" i="46"/>
  <c r="B1485" i="46"/>
  <c r="C1485" i="46"/>
  <c r="B1486" i="46"/>
  <c r="C1486" i="46"/>
  <c r="B1487" i="46"/>
  <c r="C1487" i="46"/>
  <c r="B1488" i="46"/>
  <c r="C1488" i="46"/>
  <c r="B1489" i="46"/>
  <c r="C1489" i="46"/>
  <c r="B1490" i="46"/>
  <c r="C1490" i="46"/>
  <c r="B1491" i="46"/>
  <c r="C1491" i="46"/>
  <c r="B1492" i="46"/>
  <c r="C1492" i="46"/>
  <c r="B1493" i="46"/>
  <c r="C1493" i="46"/>
  <c r="B1494" i="46"/>
  <c r="C1494" i="46"/>
  <c r="B1495" i="46"/>
  <c r="C1495" i="46"/>
  <c r="B1496" i="46"/>
  <c r="C1496" i="46"/>
  <c r="B1497" i="46"/>
  <c r="C1497" i="46"/>
  <c r="B1498" i="46"/>
  <c r="C1498" i="46"/>
  <c r="B1499" i="46"/>
  <c r="C1499" i="46"/>
  <c r="B1500" i="46"/>
  <c r="C1500" i="46"/>
  <c r="B1501" i="46"/>
  <c r="C1501" i="46"/>
  <c r="B1502" i="46"/>
  <c r="C1502" i="46"/>
  <c r="B1503" i="46"/>
  <c r="C1503" i="46"/>
  <c r="B1504" i="46"/>
  <c r="C1504" i="46"/>
  <c r="B1505" i="46"/>
  <c r="C1505" i="46"/>
  <c r="B1506" i="46"/>
  <c r="C1506" i="46"/>
  <c r="B1507" i="46"/>
  <c r="C1507" i="46"/>
  <c r="B1508" i="46"/>
  <c r="C1508" i="46"/>
  <c r="B1509" i="46"/>
  <c r="C1509" i="46"/>
  <c r="B1510" i="46"/>
  <c r="C1510" i="46"/>
  <c r="B1511" i="46"/>
  <c r="C1511" i="46"/>
  <c r="B1512" i="46"/>
  <c r="C1512" i="46"/>
  <c r="B1513" i="46"/>
  <c r="C1513" i="46"/>
  <c r="B1514" i="46"/>
  <c r="C1514" i="46"/>
  <c r="B1515" i="46"/>
  <c r="C1515" i="46"/>
  <c r="B1516" i="46"/>
  <c r="C1516" i="46"/>
  <c r="B1517" i="46"/>
  <c r="C1517" i="46"/>
  <c r="B1518" i="46"/>
  <c r="C1518" i="46"/>
  <c r="B1519" i="46"/>
  <c r="C1519" i="46"/>
  <c r="B1520" i="46"/>
  <c r="C1520" i="46"/>
  <c r="B1521" i="46"/>
  <c r="C1521" i="46"/>
  <c r="B1522" i="46"/>
  <c r="C1522" i="46"/>
  <c r="B1523" i="46"/>
  <c r="C1523" i="46"/>
  <c r="B1524" i="46"/>
  <c r="C1524" i="46"/>
  <c r="B1525" i="46"/>
  <c r="C1525" i="46"/>
  <c r="B1526" i="46"/>
  <c r="C1526" i="46"/>
  <c r="B1527" i="46"/>
  <c r="C1527" i="46"/>
  <c r="B1528" i="46"/>
  <c r="C1528" i="46"/>
  <c r="B1529" i="46"/>
  <c r="C1529" i="46"/>
  <c r="B1530" i="46"/>
  <c r="C1530" i="46"/>
  <c r="B1531" i="46"/>
  <c r="C1531" i="46"/>
  <c r="B1532" i="46"/>
  <c r="C1532" i="46"/>
  <c r="B1533" i="46"/>
  <c r="C1533" i="46"/>
  <c r="B1534" i="46"/>
  <c r="C1534" i="46"/>
  <c r="B1535" i="46"/>
  <c r="C1535" i="46"/>
  <c r="B1536" i="46"/>
  <c r="C1536" i="46"/>
  <c r="B1537" i="46"/>
  <c r="C1537" i="46"/>
  <c r="B1538" i="46"/>
  <c r="C1538" i="46"/>
  <c r="B1539" i="46"/>
  <c r="C1539" i="46"/>
  <c r="B1540" i="46"/>
  <c r="C1540" i="46"/>
  <c r="B1541" i="46"/>
  <c r="C1541" i="46"/>
  <c r="B1542" i="46"/>
  <c r="C1542" i="46"/>
  <c r="B1543" i="46"/>
  <c r="C1543" i="46"/>
  <c r="B1544" i="46"/>
  <c r="C1544" i="46"/>
  <c r="B1545" i="46"/>
  <c r="C1545" i="46"/>
  <c r="B1546" i="46"/>
  <c r="C1546" i="46"/>
  <c r="B1547" i="46"/>
  <c r="C1547" i="46"/>
  <c r="B1548" i="46"/>
  <c r="C1548" i="46"/>
  <c r="B1549" i="46"/>
  <c r="C1549" i="46"/>
  <c r="B1550" i="46"/>
  <c r="C1550" i="46"/>
  <c r="B1551" i="46"/>
  <c r="C1551" i="46"/>
  <c r="B1552" i="46"/>
  <c r="C1552" i="46"/>
  <c r="B1553" i="46"/>
  <c r="C1553" i="46"/>
  <c r="B1554" i="46"/>
  <c r="C1554" i="46"/>
  <c r="B1555" i="46"/>
  <c r="C1555" i="46"/>
  <c r="B1556" i="46"/>
  <c r="C1556" i="46"/>
  <c r="B1557" i="46"/>
  <c r="C1557" i="46"/>
  <c r="B1558" i="46"/>
  <c r="C1558" i="46"/>
  <c r="B1559" i="46"/>
  <c r="C1559" i="46"/>
  <c r="B1560" i="46"/>
  <c r="C1560" i="46"/>
  <c r="B1561" i="46"/>
  <c r="C1561" i="46"/>
  <c r="B1562" i="46"/>
  <c r="C1562" i="46"/>
  <c r="B1563" i="46"/>
  <c r="C1563" i="46"/>
  <c r="B1564" i="46"/>
  <c r="C1564" i="46"/>
  <c r="B1565" i="46"/>
  <c r="C1565" i="46"/>
  <c r="B1566" i="46"/>
  <c r="C1566" i="46"/>
  <c r="B1567" i="46"/>
  <c r="C1567" i="46"/>
  <c r="B1568" i="46"/>
  <c r="C1568" i="46"/>
  <c r="B1569" i="46"/>
  <c r="C1569" i="46"/>
  <c r="B1570" i="46"/>
  <c r="C1570" i="46"/>
  <c r="B1571" i="46"/>
  <c r="C1571" i="46"/>
  <c r="B1572" i="46"/>
  <c r="C1572" i="46"/>
  <c r="B1573" i="46"/>
  <c r="C1573" i="46"/>
  <c r="B1574" i="46"/>
  <c r="C1574" i="46"/>
  <c r="B1575" i="46"/>
  <c r="C1575" i="46"/>
  <c r="B1576" i="46"/>
  <c r="C1576" i="46"/>
  <c r="B1577" i="46"/>
  <c r="C1577" i="46"/>
  <c r="B1578" i="46"/>
  <c r="C1578" i="46"/>
  <c r="B1579" i="46"/>
  <c r="C1579" i="46"/>
  <c r="B1580" i="46"/>
  <c r="C1580" i="46"/>
  <c r="B1581" i="46"/>
  <c r="C1581" i="46"/>
  <c r="B1582" i="46"/>
  <c r="C1582" i="46"/>
  <c r="B1583" i="46"/>
  <c r="C1583" i="46"/>
  <c r="B1584" i="46"/>
  <c r="C1584" i="46"/>
  <c r="B1585" i="46"/>
  <c r="C1585" i="46"/>
  <c r="B1586" i="46"/>
  <c r="C1586" i="46"/>
  <c r="B1587" i="46"/>
  <c r="C1587" i="46"/>
  <c r="B1588" i="46"/>
  <c r="C1588" i="46"/>
  <c r="B1589" i="46"/>
  <c r="C1589" i="46"/>
  <c r="B1590" i="46"/>
  <c r="C1590" i="46"/>
  <c r="B1591" i="46"/>
  <c r="C1591" i="46"/>
  <c r="B1592" i="46"/>
  <c r="C1592" i="46"/>
  <c r="B1593" i="46"/>
  <c r="C1593" i="46"/>
  <c r="B1594" i="46"/>
  <c r="C1594" i="46"/>
  <c r="B1595" i="46"/>
  <c r="C1595" i="46"/>
  <c r="B1596" i="46"/>
  <c r="C1596" i="46"/>
  <c r="B1597" i="46"/>
  <c r="C1597" i="46"/>
  <c r="B1598" i="46"/>
  <c r="C1598" i="46"/>
  <c r="B1599" i="46"/>
  <c r="C1599" i="46"/>
  <c r="B1600" i="46"/>
  <c r="C1600" i="46"/>
  <c r="B1601" i="46"/>
  <c r="C1601" i="46"/>
  <c r="B1602" i="46"/>
  <c r="C1602" i="46"/>
  <c r="B1603" i="46"/>
  <c r="C1603" i="46"/>
  <c r="B1604" i="46"/>
  <c r="C1604" i="46"/>
  <c r="B1605" i="46"/>
  <c r="C1605" i="46"/>
  <c r="B1606" i="46"/>
  <c r="C1606" i="46"/>
  <c r="B1607" i="46"/>
  <c r="C1607" i="46"/>
  <c r="B1608" i="46"/>
  <c r="C1608" i="46"/>
  <c r="B1609" i="46"/>
  <c r="C1609" i="46"/>
  <c r="B1610" i="46"/>
  <c r="C1610" i="46"/>
  <c r="B1611" i="46"/>
  <c r="C1611" i="46"/>
  <c r="B1612" i="46"/>
  <c r="C1612" i="46"/>
  <c r="B1613" i="46"/>
  <c r="C1613" i="46"/>
  <c r="B1614" i="46"/>
  <c r="C1614" i="46"/>
  <c r="B1615" i="46"/>
  <c r="C1615" i="46"/>
  <c r="B1616" i="46"/>
  <c r="C1616" i="46"/>
  <c r="B1617" i="46"/>
  <c r="C1617" i="46"/>
  <c r="B1618" i="46"/>
  <c r="C1618" i="46"/>
  <c r="B1619" i="46"/>
  <c r="C1619" i="46"/>
  <c r="B1620" i="46"/>
  <c r="C1620" i="46"/>
  <c r="B1621" i="46"/>
  <c r="C1621" i="46"/>
  <c r="B1622" i="46"/>
  <c r="C1622" i="46"/>
  <c r="B1623" i="46"/>
  <c r="C1623" i="46"/>
  <c r="B1624" i="46"/>
  <c r="C1624" i="46"/>
  <c r="B1625" i="46"/>
  <c r="C1625" i="46"/>
  <c r="B1626" i="46"/>
  <c r="C1626" i="46"/>
  <c r="B1627" i="46"/>
  <c r="C1627" i="46"/>
  <c r="B1628" i="46"/>
  <c r="C1628" i="46"/>
  <c r="B1629" i="46"/>
  <c r="C1629" i="46"/>
  <c r="B1630" i="46"/>
  <c r="C1630" i="46"/>
  <c r="B1631" i="46"/>
  <c r="C1631" i="46"/>
  <c r="B1632" i="46"/>
  <c r="C1632" i="46"/>
  <c r="B1633" i="46"/>
  <c r="C1633" i="46"/>
  <c r="B1634" i="46"/>
  <c r="C1634" i="46"/>
  <c r="B1635" i="46"/>
  <c r="C1635" i="46"/>
  <c r="B1636" i="46"/>
  <c r="C1636" i="46"/>
  <c r="B1637" i="46"/>
  <c r="C1637" i="46"/>
  <c r="B1638" i="46"/>
  <c r="C1638" i="46"/>
  <c r="B1639" i="46"/>
  <c r="C1639" i="46"/>
  <c r="B1640" i="46"/>
  <c r="C1640" i="46"/>
  <c r="B1641" i="46"/>
  <c r="C1641" i="46"/>
  <c r="B1642" i="46"/>
  <c r="C1642" i="46"/>
  <c r="B1643" i="46"/>
  <c r="C1643" i="46"/>
  <c r="B1644" i="46"/>
  <c r="C1644" i="46"/>
  <c r="B1645" i="46"/>
  <c r="C1645" i="46"/>
  <c r="B1646" i="46"/>
  <c r="C1646" i="46"/>
  <c r="B1647" i="46"/>
  <c r="C1647" i="46"/>
  <c r="B1648" i="46"/>
  <c r="C1648" i="46"/>
  <c r="B1649" i="46"/>
  <c r="C1649" i="46"/>
  <c r="B1650" i="46"/>
  <c r="C1650" i="46"/>
  <c r="B1651" i="46"/>
  <c r="C1651" i="46"/>
  <c r="B1652" i="46"/>
  <c r="C1652" i="46"/>
  <c r="B1653" i="46"/>
  <c r="C1653" i="46"/>
  <c r="B1654" i="46"/>
  <c r="C1654" i="46"/>
  <c r="B1655" i="46"/>
  <c r="C1655" i="46"/>
  <c r="B1656" i="46"/>
  <c r="C1656" i="46"/>
  <c r="B1657" i="46"/>
  <c r="C1657" i="46"/>
  <c r="B1658" i="46"/>
  <c r="C1658" i="46"/>
  <c r="B1659" i="46"/>
  <c r="C1659" i="46"/>
  <c r="B1660" i="46"/>
  <c r="C1660" i="46"/>
  <c r="B1661" i="46"/>
  <c r="C1661" i="46"/>
  <c r="B1662" i="46"/>
  <c r="C1662" i="46"/>
  <c r="B1663" i="46"/>
  <c r="C1663" i="46"/>
  <c r="B1664" i="46"/>
  <c r="C1664" i="46"/>
  <c r="B1665" i="46"/>
  <c r="C1665" i="46"/>
  <c r="B1666" i="46"/>
  <c r="C1666" i="46"/>
  <c r="B1667" i="46"/>
  <c r="C1667" i="46"/>
  <c r="B1668" i="46"/>
  <c r="C1668" i="46"/>
  <c r="B1669" i="46"/>
  <c r="C1669" i="46"/>
  <c r="B1670" i="46"/>
  <c r="C1670" i="46"/>
  <c r="B1671" i="46"/>
  <c r="C1671" i="46"/>
  <c r="B1672" i="46"/>
  <c r="C1672" i="46"/>
  <c r="B1673" i="46"/>
  <c r="C1673" i="46"/>
  <c r="B1674" i="46"/>
  <c r="C1674" i="46"/>
  <c r="B1675" i="46"/>
  <c r="C1675" i="46"/>
  <c r="B1676" i="46"/>
  <c r="C1676" i="46"/>
  <c r="B1677" i="46"/>
  <c r="C1677" i="46"/>
  <c r="B1678" i="46"/>
  <c r="C1678" i="46"/>
  <c r="B1679" i="46"/>
  <c r="C1679" i="46"/>
  <c r="B1680" i="46"/>
  <c r="C1680" i="46"/>
  <c r="B1681" i="46"/>
  <c r="C1681" i="46"/>
  <c r="B1682" i="46"/>
  <c r="C1682" i="46"/>
  <c r="B1683" i="46"/>
  <c r="C1683" i="46"/>
  <c r="B1684" i="46"/>
  <c r="C1684" i="46"/>
  <c r="B1685" i="46"/>
  <c r="C1685" i="46"/>
  <c r="B1686" i="46"/>
  <c r="C1686" i="46"/>
  <c r="B1687" i="46"/>
  <c r="C1687" i="46"/>
  <c r="B1688" i="46"/>
  <c r="C1688" i="46"/>
  <c r="B1689" i="46"/>
  <c r="C1689" i="46"/>
  <c r="B1690" i="46"/>
  <c r="C1690" i="46"/>
  <c r="B1691" i="46"/>
  <c r="C1691" i="46"/>
  <c r="B1692" i="46"/>
  <c r="C1692" i="46"/>
  <c r="B1693" i="46"/>
  <c r="C1693" i="46"/>
  <c r="B1694" i="46"/>
  <c r="C1694" i="46"/>
  <c r="B1695" i="46"/>
  <c r="C1695" i="46"/>
  <c r="B1696" i="46"/>
  <c r="C1696" i="46"/>
  <c r="B1697" i="46"/>
  <c r="C1697" i="46"/>
  <c r="B1698" i="46"/>
  <c r="C1698" i="46"/>
  <c r="B1699" i="46"/>
  <c r="C1699" i="46"/>
  <c r="B1700" i="46"/>
  <c r="C1700" i="46"/>
  <c r="B1701" i="46"/>
  <c r="C1701" i="46"/>
  <c r="B1702" i="46"/>
  <c r="C1702" i="46"/>
  <c r="B1703" i="46"/>
  <c r="C1703" i="46"/>
  <c r="B1704" i="46"/>
  <c r="C1704" i="46"/>
  <c r="B1705" i="46"/>
  <c r="C1705" i="46"/>
  <c r="B1706" i="46"/>
  <c r="C1706" i="46"/>
  <c r="B1707" i="46"/>
  <c r="C1707" i="46"/>
  <c r="B1708" i="46"/>
  <c r="C1708" i="46"/>
  <c r="B1709" i="46"/>
  <c r="C1709" i="46"/>
  <c r="B1710" i="46"/>
  <c r="C1710" i="46"/>
  <c r="B1711" i="46"/>
  <c r="C1711" i="46"/>
  <c r="B1712" i="46"/>
  <c r="C1712" i="46"/>
  <c r="B1713" i="46"/>
  <c r="C1713" i="46"/>
  <c r="B1714" i="46"/>
  <c r="C1714" i="46"/>
  <c r="B1715" i="46"/>
  <c r="C1715" i="46"/>
  <c r="B1716" i="46"/>
  <c r="C1716" i="46"/>
  <c r="B1717" i="46"/>
  <c r="C1717" i="46"/>
  <c r="B1718" i="46"/>
  <c r="C1718" i="46"/>
  <c r="B1719" i="46"/>
  <c r="C1719" i="46"/>
  <c r="B1720" i="46"/>
  <c r="C1720" i="46"/>
  <c r="B1721" i="46"/>
  <c r="C1721" i="46"/>
  <c r="B1722" i="46"/>
  <c r="C1722" i="46"/>
  <c r="B1723" i="46"/>
  <c r="C1723" i="46"/>
  <c r="B1724" i="46"/>
  <c r="C1724" i="46"/>
  <c r="B1725" i="46"/>
  <c r="C1725" i="46"/>
  <c r="B1726" i="46"/>
  <c r="C1726" i="46"/>
  <c r="B1727" i="46"/>
  <c r="C1727" i="46"/>
  <c r="B1728" i="46"/>
  <c r="C1728" i="46"/>
  <c r="B1729" i="46"/>
  <c r="C1729" i="46"/>
  <c r="B1730" i="46"/>
  <c r="C1730" i="46"/>
  <c r="B1731" i="46"/>
  <c r="C1731" i="46"/>
  <c r="B1732" i="46"/>
  <c r="C1732" i="46"/>
  <c r="B1733" i="46"/>
  <c r="C1733" i="46"/>
  <c r="B1734" i="46"/>
  <c r="C1734" i="46"/>
  <c r="B1735" i="46"/>
  <c r="C1735" i="46"/>
  <c r="B1736" i="46"/>
  <c r="C1736" i="46"/>
  <c r="B1737" i="46"/>
  <c r="C1737" i="46"/>
  <c r="B1738" i="46"/>
  <c r="C1738" i="46"/>
  <c r="B1739" i="46"/>
  <c r="C1739" i="46"/>
  <c r="B1740" i="46"/>
  <c r="C1740" i="46"/>
  <c r="B1741" i="46"/>
  <c r="C1741" i="46"/>
  <c r="B1742" i="46"/>
  <c r="C1742" i="46"/>
  <c r="B1743" i="46"/>
  <c r="C1743" i="46"/>
  <c r="B1744" i="46"/>
  <c r="C1744" i="46"/>
  <c r="B1745" i="46"/>
  <c r="C1745" i="46"/>
  <c r="B1746" i="46"/>
  <c r="C1746" i="46"/>
  <c r="B1747" i="46"/>
  <c r="C1747" i="46"/>
  <c r="B1748" i="46"/>
  <c r="C1748" i="46"/>
  <c r="B1749" i="46"/>
  <c r="C1749" i="46"/>
  <c r="B1750" i="46"/>
  <c r="C1750" i="46"/>
  <c r="B1751" i="46"/>
  <c r="C1751" i="46"/>
  <c r="B1752" i="46"/>
  <c r="C1752" i="46"/>
  <c r="B1753" i="46"/>
  <c r="C1753" i="46"/>
  <c r="B1754" i="46"/>
  <c r="C1754" i="46"/>
  <c r="B1755" i="46"/>
  <c r="C1755" i="46"/>
  <c r="B1756" i="46"/>
  <c r="C1756" i="46"/>
  <c r="B1757" i="46"/>
  <c r="C1757" i="46"/>
  <c r="B1758" i="46"/>
  <c r="C1758" i="46"/>
  <c r="B1759" i="46"/>
  <c r="C1759" i="46"/>
  <c r="B1760" i="46"/>
  <c r="C1760" i="46"/>
  <c r="B1761" i="46"/>
  <c r="C1761" i="46"/>
  <c r="B1762" i="46"/>
  <c r="C1762" i="46"/>
  <c r="B1763" i="46"/>
  <c r="C1763" i="46"/>
  <c r="B1764" i="46"/>
  <c r="C1764" i="46"/>
  <c r="B1765" i="46"/>
  <c r="C1765" i="46"/>
  <c r="B1766" i="46"/>
  <c r="C1766" i="46"/>
  <c r="B1767" i="46"/>
  <c r="C1767" i="46"/>
  <c r="B1768" i="46"/>
  <c r="C1768" i="46"/>
  <c r="B1769" i="46"/>
  <c r="C1769" i="46"/>
  <c r="B1770" i="46"/>
  <c r="C1770" i="46"/>
  <c r="B1771" i="46"/>
  <c r="C1771" i="46"/>
  <c r="B1772" i="46"/>
  <c r="C1772" i="46"/>
  <c r="B1773" i="46"/>
  <c r="C1773" i="46"/>
  <c r="B1774" i="46"/>
  <c r="C1774" i="46"/>
  <c r="B1775" i="46"/>
  <c r="C1775" i="46"/>
  <c r="B1776" i="46"/>
  <c r="C1776" i="46"/>
  <c r="B1777" i="46"/>
  <c r="C1777" i="46"/>
  <c r="B1778" i="46"/>
  <c r="C1778" i="46"/>
  <c r="B1779" i="46"/>
  <c r="C1779" i="46"/>
  <c r="B1780" i="46"/>
  <c r="C1780" i="46"/>
  <c r="B1781" i="46"/>
  <c r="C1781" i="46"/>
  <c r="B1782" i="46"/>
  <c r="C1782" i="46"/>
  <c r="B1783" i="46"/>
  <c r="C1783" i="46"/>
  <c r="B1784" i="46"/>
  <c r="C1784" i="46"/>
  <c r="B1785" i="46"/>
  <c r="C1785" i="46"/>
  <c r="B1786" i="46"/>
  <c r="C1786" i="46"/>
  <c r="B1787" i="46"/>
  <c r="C1787" i="46"/>
  <c r="B1788" i="46"/>
  <c r="C1788" i="46"/>
  <c r="B1789" i="46"/>
  <c r="C1789" i="46"/>
  <c r="B1790" i="46"/>
  <c r="C1790" i="46"/>
  <c r="B1791" i="46"/>
  <c r="C1791" i="46"/>
  <c r="B1792" i="46"/>
  <c r="C1792" i="46"/>
  <c r="B1793" i="46"/>
  <c r="C1793" i="46"/>
  <c r="B1794" i="46"/>
  <c r="C1794" i="46"/>
  <c r="B1795" i="46"/>
  <c r="C1795" i="46"/>
  <c r="B1796" i="46"/>
  <c r="C1796" i="46"/>
  <c r="B1797" i="46"/>
  <c r="C1797" i="46"/>
  <c r="B1798" i="46"/>
  <c r="C1798" i="46"/>
  <c r="B1799" i="46"/>
  <c r="C1799" i="46"/>
  <c r="B1800" i="46"/>
  <c r="C1800" i="46"/>
  <c r="B1801" i="46"/>
  <c r="C1801" i="46"/>
  <c r="B1802" i="46"/>
  <c r="C1802" i="46"/>
  <c r="B1803" i="46"/>
  <c r="C1803" i="46"/>
  <c r="B1804" i="46"/>
  <c r="C1804" i="46"/>
  <c r="B1805" i="46"/>
  <c r="C1805" i="46"/>
  <c r="B1806" i="46"/>
  <c r="C1806" i="46"/>
  <c r="B1807" i="46"/>
  <c r="C1807" i="46"/>
  <c r="B1808" i="46"/>
  <c r="C1808" i="46"/>
  <c r="B1809" i="46"/>
  <c r="C1809" i="46"/>
  <c r="B1810" i="46"/>
  <c r="C1810" i="46"/>
  <c r="B1811" i="46"/>
  <c r="C1811" i="46"/>
  <c r="B1812" i="46"/>
  <c r="C1812" i="46"/>
  <c r="B1813" i="46"/>
  <c r="C1813" i="46"/>
  <c r="B1814" i="46"/>
  <c r="C1814" i="46"/>
  <c r="B1815" i="46"/>
  <c r="C1815" i="46"/>
  <c r="B1816" i="46"/>
  <c r="C1816" i="46"/>
  <c r="B1817" i="46"/>
  <c r="C1817" i="46"/>
  <c r="B1818" i="46"/>
  <c r="C1818" i="46"/>
  <c r="B1819" i="46"/>
  <c r="C1819" i="46"/>
  <c r="B1820" i="46"/>
  <c r="C1820" i="46"/>
  <c r="B1821" i="46"/>
  <c r="C1821" i="46"/>
  <c r="B1822" i="46"/>
  <c r="C1822" i="46"/>
  <c r="B1823" i="46"/>
  <c r="C1823" i="46"/>
  <c r="B1824" i="46"/>
  <c r="C1824" i="46"/>
  <c r="B1825" i="46"/>
  <c r="C1825" i="46"/>
  <c r="B1826" i="46"/>
  <c r="C1826" i="46"/>
  <c r="B1827" i="46"/>
  <c r="C1827" i="46"/>
  <c r="B1828" i="46"/>
  <c r="C1828" i="46"/>
  <c r="B1829" i="46"/>
  <c r="C1829" i="46"/>
  <c r="B1830" i="46"/>
  <c r="C1830" i="46"/>
  <c r="B1831" i="46"/>
  <c r="C1831" i="46"/>
  <c r="B1832" i="46"/>
  <c r="C1832" i="46"/>
  <c r="B1833" i="46"/>
  <c r="C1833" i="46"/>
  <c r="B1834" i="46"/>
  <c r="C1834" i="46"/>
  <c r="B1835" i="46"/>
  <c r="C1835" i="46"/>
  <c r="B1836" i="46"/>
  <c r="C1836" i="46"/>
  <c r="B1837" i="46"/>
  <c r="C1837" i="46"/>
  <c r="B1838" i="46"/>
  <c r="C1838" i="46"/>
  <c r="B1839" i="46"/>
  <c r="C1839" i="46"/>
  <c r="B1840" i="46"/>
  <c r="C1840" i="46"/>
  <c r="B1841" i="46"/>
  <c r="C1841" i="46"/>
  <c r="B1842" i="46"/>
  <c r="C1842" i="46"/>
  <c r="B1843" i="46"/>
  <c r="C1843" i="46"/>
  <c r="B1844" i="46"/>
  <c r="C1844" i="46"/>
  <c r="B1845" i="46"/>
  <c r="C1845" i="46"/>
  <c r="B1846" i="46"/>
  <c r="C1846" i="46"/>
  <c r="B1847" i="46"/>
  <c r="C1847" i="46"/>
  <c r="B1848" i="46"/>
  <c r="C1848" i="46"/>
  <c r="B1849" i="46"/>
  <c r="C1849" i="46"/>
  <c r="B1850" i="46"/>
  <c r="C1850" i="46"/>
  <c r="B1851" i="46"/>
  <c r="C1851" i="46"/>
  <c r="B1852" i="46"/>
  <c r="C1852" i="46"/>
  <c r="B1853" i="46"/>
  <c r="C1853" i="46"/>
  <c r="B1854" i="46"/>
  <c r="C1854" i="46"/>
  <c r="B1855" i="46"/>
  <c r="C1855" i="46"/>
  <c r="B1856" i="46"/>
  <c r="C1856" i="46"/>
  <c r="B1857" i="46"/>
  <c r="C1857" i="46"/>
  <c r="B1858" i="46"/>
  <c r="C1858" i="46"/>
  <c r="B1859" i="46"/>
  <c r="C1859" i="46"/>
  <c r="B1860" i="46"/>
  <c r="C1860" i="46"/>
  <c r="B1861" i="46"/>
  <c r="C1861" i="46"/>
  <c r="B1862" i="46"/>
  <c r="C1862" i="46"/>
  <c r="B1863" i="46"/>
  <c r="C1863" i="46"/>
  <c r="B1864" i="46"/>
  <c r="C1864" i="46"/>
  <c r="B1865" i="46"/>
  <c r="C1865" i="46"/>
  <c r="B1866" i="46"/>
  <c r="C1866" i="46"/>
  <c r="B1867" i="46"/>
  <c r="C1867" i="46"/>
  <c r="B1868" i="46"/>
  <c r="C1868" i="46"/>
  <c r="B1869" i="46"/>
  <c r="C1869" i="46"/>
  <c r="B1870" i="46"/>
  <c r="C1870" i="46"/>
  <c r="B1871" i="46"/>
  <c r="C1871" i="46"/>
  <c r="B1872" i="46"/>
  <c r="C1872" i="46"/>
  <c r="B1873" i="46"/>
  <c r="C1873" i="46"/>
  <c r="B1874" i="46"/>
  <c r="C1874" i="46"/>
  <c r="B1875" i="46"/>
  <c r="C1875" i="46"/>
  <c r="B1876" i="46"/>
  <c r="C1876" i="46"/>
  <c r="B1877" i="46"/>
  <c r="C1877" i="46"/>
  <c r="B1878" i="46"/>
  <c r="C1878" i="46"/>
  <c r="B1879" i="46"/>
  <c r="C1879" i="46"/>
  <c r="B1880" i="46"/>
  <c r="C1880" i="46"/>
  <c r="B1881" i="46"/>
  <c r="C1881" i="46"/>
  <c r="B1882" i="46"/>
  <c r="C1882" i="46"/>
  <c r="B1883" i="46"/>
  <c r="C1883" i="46"/>
  <c r="B1884" i="46"/>
  <c r="C1884" i="46"/>
  <c r="B1885" i="46"/>
  <c r="C1885" i="46"/>
  <c r="B1886" i="46"/>
  <c r="C1886" i="46"/>
  <c r="B1887" i="46"/>
  <c r="C1887" i="46"/>
  <c r="B1888" i="46"/>
  <c r="C1888" i="46"/>
  <c r="B1889" i="46"/>
  <c r="C1889" i="46"/>
  <c r="B1890" i="46"/>
  <c r="C1890" i="46"/>
  <c r="B1891" i="46"/>
  <c r="C1891" i="46"/>
  <c r="B1892" i="46"/>
  <c r="C1892" i="46"/>
  <c r="B1893" i="46"/>
  <c r="C1893" i="46"/>
  <c r="B1894" i="46"/>
  <c r="C1894" i="46"/>
  <c r="B1895" i="46"/>
  <c r="C1895" i="46"/>
  <c r="B1896" i="46"/>
  <c r="C1896" i="46"/>
  <c r="B1897" i="46"/>
  <c r="C1897" i="46"/>
  <c r="B1898" i="46"/>
  <c r="C1898" i="46"/>
  <c r="B1899" i="46"/>
  <c r="C1899" i="46"/>
  <c r="B1900" i="46"/>
  <c r="C1900" i="46"/>
  <c r="B1901" i="46"/>
  <c r="C1901" i="46"/>
  <c r="B1902" i="46"/>
  <c r="C1902" i="46"/>
  <c r="B1903" i="46"/>
  <c r="C1903" i="46"/>
  <c r="B1904" i="46"/>
  <c r="C1904" i="46"/>
  <c r="B1905" i="46"/>
  <c r="C1905" i="46"/>
  <c r="B1906" i="46"/>
  <c r="C1906" i="46"/>
  <c r="B1907" i="46"/>
  <c r="C1907" i="46"/>
  <c r="B1908" i="46"/>
  <c r="C1908" i="46"/>
  <c r="B1909" i="46"/>
  <c r="C1909" i="46"/>
  <c r="B1910" i="46"/>
  <c r="C1910" i="46"/>
  <c r="B1911" i="46"/>
  <c r="C1911" i="46"/>
  <c r="B1912" i="46"/>
  <c r="C1912" i="46"/>
  <c r="B1913" i="46"/>
  <c r="C1913" i="46"/>
  <c r="B1914" i="46"/>
  <c r="C1914" i="46"/>
  <c r="B1915" i="46"/>
  <c r="C1915" i="46"/>
  <c r="B1916" i="46"/>
  <c r="C1916" i="46"/>
  <c r="B1917" i="46"/>
  <c r="C1917" i="46"/>
  <c r="B1918" i="46"/>
  <c r="C1918" i="46"/>
  <c r="B1919" i="46"/>
  <c r="C1919" i="46"/>
  <c r="B1920" i="46"/>
  <c r="C1920" i="46"/>
  <c r="B1921" i="46"/>
  <c r="C1921" i="46"/>
  <c r="B1922" i="46"/>
  <c r="C1922" i="46"/>
  <c r="B1923" i="46"/>
  <c r="C1923" i="46"/>
  <c r="B1924" i="46"/>
  <c r="C1924" i="46"/>
  <c r="B1925" i="46"/>
  <c r="C1925" i="46"/>
  <c r="B1926" i="46"/>
  <c r="C1926" i="46"/>
  <c r="B1927" i="46"/>
  <c r="C1927" i="46"/>
  <c r="B1928" i="46"/>
  <c r="C1928" i="46"/>
  <c r="B1929" i="46"/>
  <c r="C1929" i="46"/>
  <c r="B1930" i="46"/>
  <c r="C1930" i="46"/>
  <c r="B1931" i="46"/>
  <c r="C1931" i="46"/>
  <c r="B1932" i="46"/>
  <c r="C1932" i="46"/>
  <c r="B1933" i="46"/>
  <c r="C1933" i="46"/>
  <c r="B1934" i="46"/>
  <c r="C1934" i="46"/>
  <c r="B1935" i="46"/>
  <c r="C1935" i="46"/>
  <c r="B1936" i="46"/>
  <c r="C1936" i="46"/>
  <c r="B1937" i="46"/>
  <c r="C1937" i="46"/>
  <c r="B1938" i="46"/>
  <c r="C1938" i="46"/>
  <c r="B1939" i="46"/>
  <c r="C1939" i="46"/>
  <c r="B1940" i="46"/>
  <c r="C1940" i="46"/>
  <c r="B1941" i="46"/>
  <c r="C1941" i="46"/>
  <c r="B1942" i="46"/>
  <c r="C1942" i="46"/>
  <c r="B1943" i="46"/>
  <c r="C1943" i="46"/>
  <c r="B1944" i="46"/>
  <c r="C1944" i="46"/>
  <c r="B1945" i="46"/>
  <c r="C1945" i="46"/>
  <c r="B1946" i="46"/>
  <c r="C1946" i="46"/>
  <c r="B1947" i="46"/>
  <c r="C1947" i="46"/>
  <c r="B1948" i="46"/>
  <c r="C1948" i="46"/>
  <c r="B1949" i="46"/>
  <c r="C1949" i="46"/>
  <c r="B1950" i="46"/>
  <c r="C1950" i="46"/>
  <c r="B1951" i="46"/>
  <c r="C1951" i="46"/>
  <c r="B1952" i="46"/>
  <c r="C1952" i="46"/>
  <c r="B1953" i="46"/>
  <c r="C1953" i="46"/>
  <c r="B1954" i="46"/>
  <c r="C1954" i="46"/>
  <c r="B1955" i="46"/>
  <c r="C1955" i="46"/>
  <c r="B1956" i="46"/>
  <c r="C1956" i="46"/>
  <c r="B1957" i="46"/>
  <c r="C1957" i="46"/>
  <c r="B1958" i="46"/>
  <c r="C1958" i="46"/>
  <c r="B1959" i="46"/>
  <c r="C1959" i="46"/>
  <c r="B1960" i="46"/>
  <c r="C1960" i="46"/>
  <c r="B1961" i="46"/>
  <c r="C1961" i="46"/>
  <c r="B1962" i="46"/>
  <c r="C1962" i="46"/>
  <c r="B1963" i="46"/>
  <c r="C1963" i="46"/>
  <c r="B1964" i="46"/>
  <c r="C1964" i="46"/>
  <c r="B1965" i="46"/>
  <c r="C1965" i="46"/>
  <c r="B1966" i="46"/>
  <c r="C1966" i="46"/>
  <c r="B1967" i="46"/>
  <c r="C1967" i="46"/>
  <c r="B1968" i="46"/>
  <c r="C1968" i="46"/>
  <c r="B1969" i="46"/>
  <c r="C1969" i="46"/>
  <c r="B1970" i="46"/>
  <c r="C1970" i="46"/>
  <c r="B1971" i="46"/>
  <c r="C1971" i="46"/>
  <c r="B1972" i="46"/>
  <c r="C1972" i="46"/>
  <c r="B1973" i="46"/>
  <c r="C1973" i="46"/>
  <c r="B1974" i="46"/>
  <c r="C1974" i="46"/>
  <c r="B1975" i="46"/>
  <c r="C1975" i="46"/>
  <c r="B1976" i="46"/>
  <c r="C1976" i="46"/>
  <c r="B1977" i="46"/>
  <c r="C1977" i="46"/>
  <c r="B1978" i="46"/>
  <c r="C1978" i="46"/>
  <c r="B1979" i="46"/>
  <c r="C1979" i="46"/>
  <c r="B1980" i="46"/>
  <c r="C1980" i="46"/>
  <c r="B1981" i="46"/>
  <c r="C1981" i="46"/>
  <c r="B1982" i="46"/>
  <c r="C1982" i="46"/>
  <c r="B1983" i="46"/>
  <c r="C1983" i="46"/>
  <c r="B1984" i="46"/>
  <c r="C1984" i="46"/>
  <c r="B1985" i="46"/>
  <c r="C1985" i="46"/>
  <c r="B1986" i="46"/>
  <c r="C1986" i="46"/>
  <c r="B1987" i="46"/>
  <c r="C1987" i="46"/>
  <c r="B1988" i="46"/>
  <c r="C1988" i="46"/>
  <c r="B1989" i="46"/>
  <c r="C1989" i="46"/>
  <c r="B1990" i="46"/>
  <c r="C1990" i="46"/>
  <c r="B1991" i="46"/>
  <c r="C1991" i="46"/>
  <c r="B1992" i="46"/>
  <c r="C1992" i="46"/>
  <c r="B1993" i="46"/>
  <c r="C1993" i="46"/>
  <c r="B1994" i="46"/>
  <c r="C1994" i="46"/>
  <c r="B1995" i="46"/>
  <c r="C1995" i="46"/>
  <c r="B1996" i="46"/>
  <c r="C1996" i="46"/>
  <c r="B1997" i="46"/>
  <c r="C1997" i="46"/>
  <c r="B1998" i="46"/>
  <c r="C1998" i="46"/>
  <c r="B1999" i="46"/>
  <c r="C1999" i="46"/>
  <c r="B2000" i="46"/>
  <c r="C2000" i="46"/>
  <c r="B2001" i="46"/>
  <c r="C2001" i="46"/>
  <c r="B2002" i="46"/>
  <c r="C2002" i="46"/>
  <c r="B2003" i="46"/>
  <c r="C2003" i="46"/>
  <c r="B2004" i="46"/>
  <c r="C2004" i="46"/>
  <c r="B2005" i="46"/>
  <c r="C2005" i="46"/>
  <c r="B2006" i="46"/>
  <c r="C2006" i="46"/>
  <c r="B2007" i="46"/>
  <c r="C2007" i="46"/>
  <c r="B2008" i="46"/>
  <c r="C2008" i="46"/>
  <c r="B2009" i="46"/>
  <c r="C2009" i="46"/>
  <c r="B2010" i="46"/>
  <c r="C2010" i="46"/>
  <c r="B2011" i="46"/>
  <c r="C2011" i="46"/>
  <c r="B2012" i="46"/>
  <c r="C2012" i="46"/>
  <c r="B2013" i="46"/>
  <c r="C2013" i="46"/>
  <c r="B2014" i="46"/>
  <c r="C2014" i="46"/>
  <c r="B2015" i="46"/>
  <c r="C2015" i="46"/>
  <c r="B2016" i="46"/>
  <c r="C2016" i="46"/>
  <c r="B2017" i="46"/>
  <c r="C2017" i="46"/>
  <c r="B2018" i="46"/>
  <c r="C2018" i="46"/>
  <c r="B2019" i="46"/>
  <c r="C2019" i="46"/>
  <c r="B2020" i="46"/>
  <c r="C2020" i="46"/>
  <c r="B2021" i="46"/>
  <c r="C2021" i="46"/>
  <c r="B2022" i="46"/>
  <c r="C2022" i="46"/>
  <c r="B2023" i="46"/>
  <c r="C2023" i="46"/>
  <c r="B2024" i="46"/>
  <c r="C2024" i="46"/>
  <c r="B2025" i="46"/>
  <c r="C2025" i="46"/>
  <c r="B2026" i="46"/>
  <c r="C2026" i="46"/>
  <c r="B2027" i="46"/>
  <c r="C2027" i="46"/>
  <c r="B2028" i="46"/>
  <c r="C2028" i="46"/>
  <c r="B2029" i="46"/>
  <c r="C2029" i="46"/>
  <c r="B2030" i="46"/>
  <c r="C2030" i="46"/>
  <c r="B2031" i="46"/>
  <c r="C2031" i="46"/>
  <c r="B2032" i="46"/>
  <c r="C2032" i="46"/>
  <c r="B2033" i="46"/>
  <c r="C2033" i="46"/>
  <c r="B2034" i="46"/>
  <c r="C2034" i="46"/>
  <c r="B2035" i="46"/>
  <c r="C2035" i="46"/>
  <c r="B2036" i="46"/>
  <c r="C2036" i="46"/>
  <c r="B2037" i="46"/>
  <c r="C2037" i="46"/>
  <c r="B2038" i="46"/>
  <c r="C2038" i="46"/>
  <c r="B2039" i="46"/>
  <c r="C2039" i="46"/>
  <c r="B2040" i="46"/>
  <c r="C2040" i="46"/>
  <c r="B2041" i="46"/>
  <c r="C2041" i="46"/>
  <c r="B2042" i="46"/>
  <c r="C2042" i="46"/>
  <c r="B2043" i="46"/>
  <c r="C2043" i="46"/>
  <c r="B2044" i="46"/>
  <c r="C2044" i="46"/>
  <c r="B2045" i="46"/>
  <c r="C2045" i="46"/>
  <c r="B2046" i="46"/>
  <c r="C2046" i="46"/>
  <c r="B2047" i="46"/>
  <c r="C2047" i="46"/>
  <c r="B2048" i="46"/>
  <c r="C2048" i="46"/>
  <c r="B2049" i="46"/>
  <c r="C2049" i="46"/>
  <c r="B2050" i="46"/>
  <c r="C2050" i="46"/>
  <c r="B2051" i="46"/>
  <c r="C2051" i="46"/>
  <c r="B2052" i="46"/>
  <c r="C2052" i="46"/>
  <c r="B2053" i="46"/>
  <c r="C2053" i="46"/>
  <c r="B2054" i="46"/>
  <c r="C2054" i="46"/>
  <c r="B2055" i="46"/>
  <c r="C2055" i="46"/>
  <c r="B2056" i="46"/>
  <c r="C2056" i="46"/>
  <c r="B2057" i="46"/>
  <c r="C2057" i="46"/>
  <c r="B2058" i="46"/>
  <c r="C2058" i="46"/>
  <c r="B2059" i="46"/>
  <c r="C2059" i="46"/>
  <c r="B2060" i="46"/>
  <c r="C2060" i="46"/>
  <c r="B2061" i="46"/>
  <c r="C2061" i="46"/>
  <c r="B2062" i="46"/>
  <c r="C2062" i="46"/>
  <c r="B2063" i="46"/>
  <c r="C2063" i="46"/>
  <c r="B2064" i="46"/>
  <c r="C2064" i="46"/>
  <c r="B2065" i="46"/>
  <c r="C2065" i="46"/>
  <c r="B2066" i="46"/>
  <c r="C2066" i="46"/>
  <c r="B2067" i="46"/>
  <c r="C2067" i="46"/>
  <c r="B2068" i="46"/>
  <c r="C2068" i="46"/>
  <c r="B2069" i="46"/>
  <c r="C2069" i="46"/>
  <c r="B2070" i="46"/>
  <c r="C2070" i="46"/>
  <c r="B2071" i="46"/>
  <c r="C2071" i="46"/>
  <c r="B2072" i="46"/>
  <c r="C2072" i="46"/>
  <c r="B2073" i="46"/>
  <c r="C2073" i="46"/>
  <c r="B2074" i="46"/>
  <c r="C2074" i="46"/>
  <c r="B2075" i="46"/>
  <c r="C2075" i="46"/>
  <c r="B2076" i="46"/>
  <c r="C2076" i="46"/>
  <c r="B2077" i="46"/>
  <c r="C2077" i="46"/>
  <c r="B2078" i="46"/>
  <c r="C2078" i="46"/>
  <c r="B2079" i="46"/>
  <c r="C2079" i="46"/>
  <c r="B2080" i="46"/>
  <c r="C2080" i="46"/>
  <c r="B2081" i="46"/>
  <c r="C2081" i="46"/>
  <c r="B2082" i="46"/>
  <c r="C2082" i="46"/>
  <c r="B2083" i="46"/>
  <c r="C2083" i="46"/>
  <c r="B2084" i="46"/>
  <c r="C2084" i="46"/>
  <c r="B2085" i="46"/>
  <c r="C2085" i="46"/>
  <c r="B2086" i="46"/>
  <c r="C2086" i="46"/>
  <c r="B2087" i="46"/>
  <c r="C2087" i="46"/>
  <c r="B2088" i="46"/>
  <c r="C2088" i="46"/>
  <c r="B2089" i="46"/>
  <c r="C2089" i="46"/>
  <c r="B2090" i="46"/>
  <c r="C2090" i="46"/>
  <c r="B2091" i="46"/>
  <c r="C2091" i="46"/>
  <c r="B2092" i="46"/>
  <c r="C2092" i="46"/>
  <c r="B2093" i="46"/>
  <c r="C2093" i="46"/>
  <c r="B2094" i="46"/>
  <c r="C2094" i="46"/>
  <c r="B2095" i="46"/>
  <c r="C2095" i="46"/>
  <c r="B2096" i="46"/>
  <c r="C2096" i="46"/>
  <c r="B2097" i="46"/>
  <c r="C2097" i="46"/>
  <c r="B2098" i="46"/>
  <c r="C2098" i="46"/>
  <c r="B2099" i="46"/>
  <c r="C2099" i="46"/>
  <c r="B2100" i="46"/>
  <c r="C2100" i="46"/>
  <c r="B2101" i="46"/>
  <c r="C2101" i="46"/>
  <c r="B2102" i="46"/>
  <c r="C2102" i="46"/>
  <c r="B2103" i="46"/>
  <c r="C2103" i="46"/>
  <c r="B2104" i="46"/>
  <c r="C2104" i="46"/>
  <c r="B2105" i="46"/>
  <c r="C2105" i="46"/>
  <c r="B2106" i="46"/>
  <c r="C2106" i="46"/>
  <c r="B2107" i="46"/>
  <c r="C2107" i="46"/>
  <c r="B2108" i="46"/>
  <c r="C2108" i="46"/>
  <c r="B2109" i="46"/>
  <c r="C2109" i="46"/>
  <c r="B2110" i="46"/>
  <c r="C2110" i="46"/>
  <c r="B2111" i="46"/>
  <c r="C2111" i="46"/>
  <c r="B2112" i="46"/>
  <c r="C2112" i="46"/>
  <c r="B2113" i="46"/>
  <c r="C2113" i="46"/>
  <c r="B2114" i="46"/>
  <c r="C2114" i="46"/>
  <c r="B2115" i="46"/>
  <c r="C2115" i="46"/>
  <c r="B2116" i="46"/>
  <c r="C2116" i="46"/>
  <c r="B2117" i="46"/>
  <c r="C2117" i="46"/>
  <c r="B2118" i="46"/>
  <c r="C2118" i="46"/>
  <c r="B2119" i="46"/>
  <c r="C2119" i="46"/>
  <c r="B2120" i="46"/>
  <c r="C2120" i="46"/>
  <c r="B2121" i="46"/>
  <c r="C2121" i="46"/>
  <c r="B2122" i="46"/>
  <c r="C2122" i="46"/>
  <c r="B2123" i="46"/>
  <c r="C2123" i="46"/>
  <c r="B2124" i="46"/>
  <c r="C2124" i="46"/>
  <c r="B2125" i="46"/>
  <c r="C2125" i="46"/>
  <c r="B2126" i="46"/>
  <c r="C2126" i="46"/>
  <c r="B2127" i="46"/>
  <c r="C2127" i="46"/>
  <c r="B2128" i="46"/>
  <c r="C2128" i="46"/>
  <c r="B2129" i="46"/>
  <c r="C2129" i="46"/>
  <c r="B2130" i="46"/>
  <c r="C2130" i="46"/>
  <c r="B2131" i="46"/>
  <c r="C2131" i="46"/>
  <c r="B2132" i="46"/>
  <c r="C2132" i="46"/>
  <c r="B2133" i="46"/>
  <c r="C2133" i="46"/>
  <c r="B2134" i="46"/>
  <c r="C2134" i="46"/>
  <c r="B2135" i="46"/>
  <c r="C2135" i="46"/>
  <c r="B2136" i="46"/>
  <c r="C2136" i="46"/>
  <c r="B2137" i="46"/>
  <c r="C2137" i="46"/>
  <c r="B2138" i="46"/>
  <c r="C2138" i="46"/>
  <c r="B2139" i="46"/>
  <c r="C2139" i="46"/>
  <c r="B2140" i="46"/>
  <c r="C2140" i="46"/>
  <c r="B2141" i="46"/>
  <c r="C2141" i="46"/>
  <c r="B2142" i="46"/>
  <c r="C2142" i="46"/>
  <c r="B2143" i="46"/>
  <c r="C2143" i="46"/>
  <c r="B2144" i="46"/>
  <c r="C2144" i="46"/>
  <c r="B2145" i="46"/>
  <c r="C2145" i="46"/>
  <c r="B2146" i="46"/>
  <c r="C2146" i="46"/>
  <c r="B2147" i="46"/>
  <c r="C2147" i="46"/>
  <c r="B2148" i="46"/>
  <c r="C2148" i="46"/>
  <c r="B2149" i="46"/>
  <c r="C2149" i="46"/>
  <c r="B2150" i="46"/>
  <c r="C2150" i="46"/>
  <c r="B2151" i="46"/>
  <c r="C2151" i="46"/>
  <c r="B2152" i="46"/>
  <c r="C2152" i="46"/>
  <c r="B2153" i="46"/>
  <c r="C2153" i="46"/>
  <c r="B2154" i="46"/>
  <c r="C2154" i="46"/>
  <c r="B2155" i="46"/>
  <c r="C2155" i="46"/>
  <c r="B2156" i="46"/>
  <c r="C2156" i="46"/>
  <c r="B2157" i="46"/>
  <c r="C2157" i="46"/>
  <c r="B2158" i="46"/>
  <c r="C2158" i="46"/>
  <c r="B2159" i="46"/>
  <c r="C2159" i="46"/>
  <c r="B2160" i="46"/>
  <c r="C2160" i="46"/>
  <c r="B2161" i="46"/>
  <c r="C2161" i="46"/>
  <c r="B2162" i="46"/>
  <c r="C2162" i="46"/>
  <c r="B2163" i="46"/>
  <c r="C2163" i="46"/>
  <c r="B2164" i="46"/>
  <c r="C2164" i="46"/>
  <c r="B2165" i="46"/>
  <c r="C2165" i="46"/>
  <c r="B2166" i="46"/>
  <c r="C2166" i="46"/>
  <c r="B2167" i="46"/>
  <c r="C2167" i="46"/>
  <c r="B2168" i="46"/>
  <c r="C2168" i="46"/>
  <c r="B2169" i="46"/>
  <c r="C2169" i="46"/>
  <c r="B2170" i="46"/>
  <c r="C2170" i="46"/>
  <c r="B2171" i="46"/>
  <c r="C2171" i="46"/>
  <c r="B2172" i="46"/>
  <c r="C2172" i="46"/>
  <c r="B2173" i="46"/>
  <c r="C2173" i="46"/>
  <c r="B2174" i="46"/>
  <c r="C2174" i="46"/>
  <c r="B2175" i="46"/>
  <c r="C2175" i="46"/>
  <c r="B2176" i="46"/>
  <c r="C2176" i="46"/>
  <c r="B2177" i="46"/>
  <c r="C2177" i="46"/>
  <c r="B2178" i="46"/>
  <c r="C2178" i="46"/>
  <c r="B2179" i="46"/>
  <c r="C2179" i="46"/>
  <c r="B2180" i="46"/>
  <c r="C2180" i="46"/>
  <c r="B2181" i="46"/>
  <c r="C2181" i="46"/>
  <c r="B2182" i="46"/>
  <c r="C2182" i="46"/>
  <c r="B2183" i="46"/>
  <c r="C2183" i="46"/>
  <c r="B2184" i="46"/>
  <c r="C2184" i="46"/>
  <c r="B2185" i="46"/>
  <c r="C2185" i="46"/>
  <c r="B2186" i="46"/>
  <c r="C2186" i="46"/>
  <c r="B2187" i="46"/>
  <c r="C2187" i="46"/>
  <c r="B2188" i="46"/>
  <c r="C2188" i="46"/>
  <c r="B2189" i="46"/>
  <c r="C2189" i="46"/>
  <c r="B2190" i="46"/>
  <c r="C2190" i="46"/>
  <c r="B2191" i="46"/>
  <c r="C2191" i="46"/>
  <c r="B2192" i="46"/>
  <c r="C2192" i="46"/>
  <c r="B2193" i="46"/>
  <c r="C2193" i="46"/>
  <c r="B2194" i="46"/>
  <c r="C2194" i="46"/>
  <c r="B2195" i="46"/>
  <c r="C2195" i="46"/>
  <c r="B2196" i="46"/>
  <c r="C2196" i="46"/>
  <c r="B2197" i="46"/>
  <c r="C2197" i="46"/>
  <c r="B2198" i="46"/>
  <c r="C2198" i="46"/>
  <c r="B2199" i="46"/>
  <c r="C2199" i="46"/>
  <c r="B2200" i="46"/>
  <c r="C2200" i="46"/>
  <c r="B2201" i="46"/>
  <c r="C2201" i="46"/>
  <c r="B2202" i="46"/>
  <c r="C2202" i="46"/>
  <c r="B2203" i="46"/>
  <c r="C2203" i="46"/>
  <c r="B2204" i="46"/>
  <c r="C2204" i="46"/>
  <c r="B2205" i="46"/>
  <c r="C2205" i="46"/>
  <c r="B2206" i="46"/>
  <c r="C2206" i="46"/>
  <c r="B2207" i="46"/>
  <c r="C2207" i="46"/>
  <c r="B2208" i="46"/>
  <c r="C2208" i="46"/>
  <c r="B2209" i="46"/>
  <c r="C2209" i="46"/>
  <c r="B2210" i="46"/>
  <c r="C2210" i="46"/>
  <c r="B2211" i="46"/>
  <c r="C2211" i="46"/>
  <c r="B2212" i="46"/>
  <c r="C2212" i="46"/>
  <c r="B2213" i="46"/>
  <c r="C2213" i="46"/>
  <c r="B2214" i="46"/>
  <c r="C2214" i="46"/>
  <c r="B2215" i="46"/>
  <c r="C2215" i="46"/>
  <c r="B2216" i="46"/>
  <c r="C2216" i="46"/>
  <c r="B2217" i="46"/>
  <c r="C2217" i="46"/>
  <c r="B2218" i="46"/>
  <c r="C2218" i="46"/>
  <c r="B2219" i="46"/>
  <c r="C2219" i="46"/>
  <c r="B2220" i="46"/>
  <c r="C2220" i="46"/>
  <c r="B2221" i="46"/>
  <c r="C2221" i="46"/>
  <c r="B2222" i="46"/>
  <c r="C2222" i="46"/>
  <c r="B2223" i="46"/>
  <c r="C2223" i="46"/>
  <c r="B2224" i="46"/>
  <c r="C2224" i="46"/>
  <c r="B2225" i="46"/>
  <c r="C2225" i="46"/>
  <c r="B2226" i="46"/>
  <c r="C2226" i="46"/>
  <c r="B2227" i="46"/>
  <c r="C2227" i="46"/>
  <c r="B2228" i="46"/>
  <c r="C2228" i="46"/>
  <c r="B2229" i="46"/>
  <c r="C2229" i="46"/>
  <c r="B2230" i="46"/>
  <c r="C2230" i="46"/>
  <c r="B2231" i="46"/>
  <c r="C2231" i="46"/>
  <c r="B2232" i="46"/>
  <c r="C2232" i="46"/>
  <c r="B2233" i="46"/>
  <c r="C2233" i="46"/>
  <c r="B2234" i="46"/>
  <c r="C2234" i="46"/>
  <c r="B2235" i="46"/>
  <c r="C2235" i="46"/>
  <c r="B2236" i="46"/>
  <c r="C2236" i="46"/>
  <c r="B2237" i="46"/>
  <c r="C2237" i="46"/>
  <c r="B2238" i="46"/>
  <c r="C2238" i="46"/>
  <c r="B2239" i="46"/>
  <c r="C2239" i="46"/>
  <c r="B2240" i="46"/>
  <c r="C2240" i="46"/>
  <c r="B2241" i="46"/>
  <c r="C2241" i="46"/>
  <c r="B2242" i="46"/>
  <c r="C2242" i="46"/>
  <c r="B2243" i="46"/>
  <c r="C2243" i="46"/>
  <c r="B2244" i="46"/>
  <c r="C2244" i="46"/>
  <c r="B2245" i="46"/>
  <c r="C2245" i="46"/>
  <c r="B2246" i="46"/>
  <c r="C2246" i="46"/>
  <c r="B2247" i="46"/>
  <c r="C2247" i="46"/>
  <c r="B2248" i="46"/>
  <c r="C2248" i="46"/>
  <c r="B2249" i="46"/>
  <c r="C2249" i="46"/>
  <c r="B2250" i="46"/>
  <c r="C2250" i="46"/>
  <c r="B2251" i="46"/>
  <c r="C2251" i="46"/>
  <c r="B2252" i="46"/>
  <c r="C2252" i="46"/>
  <c r="B2253" i="46"/>
  <c r="C2253" i="46"/>
  <c r="B2254" i="46"/>
  <c r="C2254" i="46"/>
  <c r="B2255" i="46"/>
  <c r="C2255" i="46"/>
  <c r="B2256" i="46"/>
  <c r="C2256" i="46"/>
  <c r="B2257" i="46"/>
  <c r="C2257" i="46"/>
  <c r="B2258" i="46"/>
  <c r="C2258" i="46"/>
  <c r="B2259" i="46"/>
  <c r="C2259" i="46"/>
  <c r="B2260" i="46"/>
  <c r="C2260" i="46"/>
  <c r="B2261" i="46"/>
  <c r="C2261" i="46"/>
  <c r="B2262" i="46"/>
  <c r="C2262" i="46"/>
  <c r="B2263" i="46"/>
  <c r="C2263" i="46"/>
  <c r="B2264" i="46"/>
  <c r="C2264" i="46"/>
  <c r="B2265" i="46"/>
  <c r="C2265" i="46"/>
  <c r="B2266" i="46"/>
  <c r="C2266" i="46"/>
  <c r="B2267" i="46"/>
  <c r="C2267" i="46"/>
  <c r="B2268" i="46"/>
  <c r="C2268" i="46"/>
  <c r="B2269" i="46"/>
  <c r="C2269" i="46"/>
  <c r="B2270" i="46"/>
  <c r="C2270" i="46"/>
  <c r="B2271" i="46"/>
  <c r="C2271" i="46"/>
  <c r="B2272" i="46"/>
  <c r="C2272" i="46"/>
  <c r="B2273" i="46"/>
  <c r="C2273" i="46"/>
  <c r="B2274" i="46"/>
  <c r="C2274" i="46"/>
  <c r="B2275" i="46"/>
  <c r="C2275" i="46"/>
  <c r="B2276" i="46"/>
  <c r="C2276" i="46"/>
  <c r="B2277" i="46"/>
  <c r="C2277" i="46"/>
  <c r="B2278" i="46"/>
  <c r="C2278" i="46"/>
  <c r="B2279" i="46"/>
  <c r="C2279" i="46"/>
  <c r="B2280" i="46"/>
  <c r="C2280" i="46"/>
  <c r="B2281" i="46"/>
  <c r="C2281" i="46"/>
  <c r="B2282" i="46"/>
  <c r="C2282" i="46"/>
  <c r="B2283" i="46"/>
  <c r="C2283" i="46"/>
  <c r="B2284" i="46"/>
  <c r="C2284" i="46"/>
  <c r="B2285" i="46"/>
  <c r="C2285" i="46"/>
  <c r="B2286" i="46"/>
  <c r="C2286" i="46"/>
  <c r="B2287" i="46"/>
  <c r="C2287" i="46"/>
  <c r="B2288" i="46"/>
  <c r="C2288" i="46"/>
  <c r="B2289" i="46"/>
  <c r="C2289" i="46"/>
  <c r="B2290" i="46"/>
  <c r="C2290" i="46"/>
  <c r="B2291" i="46"/>
  <c r="C2291" i="46"/>
  <c r="B2292" i="46"/>
  <c r="C2292" i="46"/>
  <c r="B2293" i="46"/>
  <c r="C2293" i="46"/>
  <c r="B2294" i="46"/>
  <c r="C2294" i="46"/>
  <c r="B2295" i="46"/>
  <c r="C2295" i="46"/>
  <c r="B2296" i="46"/>
  <c r="C2296" i="46"/>
  <c r="B2297" i="46"/>
  <c r="C2297" i="46"/>
  <c r="B2298" i="46"/>
  <c r="C2298" i="46"/>
  <c r="B2299" i="46"/>
  <c r="C2299" i="46"/>
  <c r="B2300" i="46"/>
  <c r="C2300" i="46"/>
  <c r="B2301" i="46"/>
  <c r="C2301" i="46"/>
  <c r="B2302" i="46"/>
  <c r="C2302" i="46"/>
  <c r="B2303" i="46"/>
  <c r="C2303" i="46"/>
  <c r="B2304" i="46"/>
  <c r="C2304" i="46"/>
  <c r="B2305" i="46"/>
  <c r="C2305" i="46"/>
  <c r="B2306" i="46"/>
  <c r="C2306" i="46"/>
  <c r="B2307" i="46"/>
  <c r="C2307" i="46"/>
  <c r="B2308" i="46"/>
  <c r="C2308" i="46"/>
  <c r="B2309" i="46"/>
  <c r="C2309" i="46"/>
  <c r="B2310" i="46"/>
  <c r="C2310" i="46"/>
  <c r="B2311" i="46"/>
  <c r="C2311" i="46"/>
  <c r="B2312" i="46"/>
  <c r="C2312" i="46"/>
  <c r="B2313" i="46"/>
  <c r="C2313" i="46"/>
  <c r="B2314" i="46"/>
  <c r="C2314" i="46"/>
  <c r="B2315" i="46"/>
  <c r="C2315" i="46"/>
  <c r="B2316" i="46"/>
  <c r="C2316" i="46"/>
  <c r="B2317" i="46"/>
  <c r="C2317" i="46"/>
  <c r="B2318" i="46"/>
  <c r="C2318" i="46"/>
  <c r="B2319" i="46"/>
  <c r="C2319" i="46"/>
  <c r="B2320" i="46"/>
  <c r="C2320" i="46"/>
  <c r="B2321" i="46"/>
  <c r="C2321" i="46"/>
  <c r="B2322" i="46"/>
  <c r="C2322" i="46"/>
  <c r="B2323" i="46"/>
  <c r="C2323" i="46"/>
  <c r="B2324" i="46"/>
  <c r="C2324" i="46"/>
  <c r="B2325" i="46"/>
  <c r="C2325" i="46"/>
  <c r="B2326" i="46"/>
  <c r="C2326" i="46"/>
  <c r="B2327" i="46"/>
  <c r="C2327" i="46"/>
  <c r="B2328" i="46"/>
  <c r="C2328" i="46"/>
  <c r="B2329" i="46"/>
  <c r="C2329" i="46"/>
  <c r="B2330" i="46"/>
  <c r="C2330" i="46"/>
  <c r="B2331" i="46"/>
  <c r="C2331" i="46"/>
  <c r="B2332" i="46"/>
  <c r="C2332" i="46"/>
  <c r="B2333" i="46"/>
  <c r="C2333" i="46"/>
  <c r="B2334" i="46"/>
  <c r="C2334" i="46"/>
  <c r="B2335" i="46"/>
  <c r="C2335" i="46"/>
  <c r="B2336" i="46"/>
  <c r="C2336" i="46"/>
  <c r="B2337" i="46"/>
  <c r="C2337" i="46"/>
  <c r="B2338" i="46"/>
  <c r="C2338" i="46"/>
  <c r="B2339" i="46"/>
  <c r="C2339" i="46"/>
  <c r="B2340" i="46"/>
  <c r="C2340" i="46"/>
  <c r="B2341" i="46"/>
  <c r="C2341" i="46"/>
  <c r="B2342" i="46"/>
  <c r="C2342" i="46"/>
  <c r="B2343" i="46"/>
  <c r="C2343" i="46"/>
  <c r="B2344" i="46"/>
  <c r="C2344" i="46"/>
  <c r="B2345" i="46"/>
  <c r="C2345" i="46"/>
  <c r="B2346" i="46"/>
  <c r="C2346" i="46"/>
  <c r="B2347" i="46"/>
  <c r="C2347" i="46"/>
  <c r="B2348" i="46"/>
  <c r="C2348" i="46"/>
  <c r="B2349" i="46"/>
  <c r="C2349" i="46"/>
  <c r="B2350" i="46"/>
  <c r="C2350" i="46"/>
  <c r="B2351" i="46"/>
  <c r="C2351" i="46"/>
  <c r="B2352" i="46"/>
  <c r="C2352" i="46"/>
  <c r="B2353" i="46"/>
  <c r="C2353" i="46"/>
  <c r="B2354" i="46"/>
  <c r="C2354" i="46"/>
  <c r="B2355" i="46"/>
  <c r="C2355" i="46"/>
  <c r="B2356" i="46"/>
  <c r="C2356" i="46"/>
  <c r="B2357" i="46"/>
  <c r="C2357" i="46"/>
  <c r="B2358" i="46"/>
  <c r="C2358" i="46"/>
  <c r="B2359" i="46"/>
  <c r="C2359" i="46"/>
  <c r="B2360" i="46"/>
  <c r="C2360" i="46"/>
  <c r="B2361" i="46"/>
  <c r="C2361" i="46"/>
  <c r="B2362" i="46"/>
  <c r="C2362" i="46"/>
  <c r="B2363" i="46"/>
  <c r="C2363" i="46"/>
  <c r="B2364" i="46"/>
  <c r="C2364" i="46"/>
  <c r="B2365" i="46"/>
  <c r="C2365" i="46"/>
  <c r="B2366" i="46"/>
  <c r="C2366" i="46"/>
  <c r="B2367" i="46"/>
  <c r="C2367" i="46"/>
  <c r="B2368" i="46"/>
  <c r="C2368" i="46"/>
  <c r="B2369" i="46"/>
  <c r="C2369" i="46"/>
  <c r="B2370" i="46"/>
  <c r="C2370" i="46"/>
  <c r="B2371" i="46"/>
  <c r="C2371" i="46"/>
  <c r="B2372" i="46"/>
  <c r="C2372" i="46"/>
  <c r="B2373" i="46"/>
  <c r="C2373" i="46"/>
  <c r="B2374" i="46"/>
  <c r="C2374" i="46"/>
  <c r="B2375" i="46"/>
  <c r="C2375" i="46"/>
  <c r="B2376" i="46"/>
  <c r="C2376" i="46"/>
  <c r="B2377" i="46"/>
  <c r="C2377" i="46"/>
  <c r="B2378" i="46"/>
  <c r="C2378" i="46"/>
  <c r="B2379" i="46"/>
  <c r="C2379" i="46"/>
  <c r="B2380" i="46"/>
  <c r="C2380" i="46"/>
  <c r="B2381" i="46"/>
  <c r="C2381" i="46"/>
  <c r="B2382" i="46"/>
  <c r="C2382" i="46"/>
  <c r="B2383" i="46"/>
  <c r="C2383" i="46"/>
  <c r="B2384" i="46"/>
  <c r="C2384" i="46"/>
  <c r="B2385" i="46"/>
  <c r="C2385" i="46"/>
  <c r="B2386" i="46"/>
  <c r="C2386" i="46"/>
  <c r="B2387" i="46"/>
  <c r="C2387" i="46"/>
  <c r="B2388" i="46"/>
  <c r="C2388" i="46"/>
  <c r="B2389" i="46"/>
  <c r="C2389" i="46"/>
  <c r="B2390" i="46"/>
  <c r="C2390" i="46"/>
  <c r="B2391" i="46"/>
  <c r="C2391" i="46"/>
  <c r="B2392" i="46"/>
  <c r="C2392" i="46"/>
  <c r="B2393" i="46"/>
  <c r="C2393" i="46"/>
  <c r="B2394" i="46"/>
  <c r="C2394" i="46"/>
  <c r="B2395" i="46"/>
  <c r="C2395" i="46"/>
  <c r="B2396" i="46"/>
  <c r="C2396" i="46"/>
  <c r="B2397" i="46"/>
  <c r="C2397" i="46"/>
  <c r="B2398" i="46"/>
  <c r="C2398" i="46"/>
  <c r="B2399" i="46"/>
  <c r="C2399" i="46"/>
  <c r="B2400" i="46"/>
  <c r="C2400" i="46"/>
  <c r="B2401" i="46"/>
  <c r="C2401" i="46"/>
  <c r="B2402" i="46"/>
  <c r="C2402" i="46"/>
  <c r="B2403" i="46"/>
  <c r="C2403" i="46"/>
  <c r="B2404" i="46"/>
  <c r="C2404" i="46"/>
  <c r="B2405" i="46"/>
  <c r="C2405" i="46"/>
  <c r="B2406" i="46"/>
  <c r="C2406" i="46"/>
  <c r="B2407" i="46"/>
  <c r="C2407" i="46"/>
  <c r="B2408" i="46"/>
  <c r="C2408" i="46"/>
  <c r="B2409" i="46"/>
  <c r="C2409" i="46"/>
  <c r="B2410" i="46"/>
  <c r="C2410" i="46"/>
  <c r="B2411" i="46"/>
  <c r="C2411" i="46"/>
  <c r="B2412" i="46"/>
  <c r="C2412" i="46"/>
  <c r="B2413" i="46"/>
  <c r="C2413" i="46"/>
  <c r="B2414" i="46"/>
  <c r="C2414" i="46"/>
  <c r="B2415" i="46"/>
  <c r="C2415" i="46"/>
  <c r="B2416" i="46"/>
  <c r="C2416" i="46"/>
  <c r="B2417" i="46"/>
  <c r="C2417" i="46"/>
  <c r="B2418" i="46"/>
  <c r="C2418" i="46"/>
  <c r="B2419" i="46"/>
  <c r="C2419" i="46"/>
  <c r="B2420" i="46"/>
  <c r="C2420" i="46"/>
  <c r="B2421" i="46"/>
  <c r="C2421" i="46"/>
  <c r="B2422" i="46"/>
  <c r="C2422" i="46"/>
  <c r="B2423" i="46"/>
  <c r="C2423" i="46"/>
  <c r="B2424" i="46"/>
  <c r="C2424" i="46"/>
  <c r="B2425" i="46"/>
  <c r="C2425" i="46"/>
  <c r="B2426" i="46"/>
  <c r="C2426" i="46"/>
  <c r="B2427" i="46"/>
  <c r="C2427" i="46"/>
  <c r="B2428" i="46"/>
  <c r="C2428" i="46"/>
  <c r="B2429" i="46"/>
  <c r="C2429" i="46"/>
  <c r="B2430" i="46"/>
  <c r="C2430" i="46"/>
  <c r="B2431" i="46"/>
  <c r="C2431" i="46"/>
  <c r="B2432" i="46"/>
  <c r="C2432" i="46"/>
  <c r="B2433" i="46"/>
  <c r="C2433" i="46"/>
  <c r="B2434" i="46"/>
  <c r="C2434" i="46"/>
  <c r="B2435" i="46"/>
  <c r="C2435" i="46"/>
  <c r="B2436" i="46"/>
  <c r="C2436" i="46"/>
  <c r="B2437" i="46"/>
  <c r="C2437" i="46"/>
  <c r="B2438" i="46"/>
  <c r="C2438" i="46"/>
  <c r="B2439" i="46"/>
  <c r="C2439" i="46"/>
  <c r="B2440" i="46"/>
  <c r="C2440" i="46"/>
  <c r="B2441" i="46"/>
  <c r="C2441" i="46"/>
  <c r="B2442" i="46"/>
  <c r="C2442" i="46"/>
  <c r="B2443" i="46"/>
  <c r="C2443" i="46"/>
  <c r="B2444" i="46"/>
  <c r="C2444" i="46"/>
  <c r="B2445" i="46"/>
  <c r="C2445" i="46"/>
  <c r="B2446" i="46"/>
  <c r="C2446" i="46"/>
  <c r="B2447" i="46"/>
  <c r="C2447" i="46"/>
  <c r="B2448" i="46"/>
  <c r="C2448" i="46"/>
  <c r="B2449" i="46"/>
  <c r="C2449" i="46"/>
  <c r="B2450" i="46"/>
  <c r="C2450" i="46"/>
  <c r="B2451" i="46"/>
  <c r="C2451" i="46"/>
  <c r="B2452" i="46"/>
  <c r="C2452" i="46"/>
  <c r="B2453" i="46"/>
  <c r="C2453" i="46"/>
  <c r="B2454" i="46"/>
  <c r="C2454" i="46"/>
  <c r="B2455" i="46"/>
  <c r="C2455" i="46"/>
  <c r="B2456" i="46"/>
  <c r="C2456" i="46"/>
  <c r="B2457" i="46"/>
  <c r="C2457" i="46"/>
  <c r="B2458" i="46"/>
  <c r="C2458" i="46"/>
  <c r="B2459" i="46"/>
  <c r="C2459" i="46"/>
  <c r="B2460" i="46"/>
  <c r="C2460" i="46"/>
  <c r="B2461" i="46"/>
  <c r="C2461" i="46"/>
  <c r="B2462" i="46"/>
  <c r="C2462" i="46"/>
  <c r="B2463" i="46"/>
  <c r="C2463" i="46"/>
  <c r="B2464" i="46"/>
  <c r="C2464" i="46"/>
  <c r="B2465" i="46"/>
  <c r="C2465" i="46"/>
  <c r="B2466" i="46"/>
  <c r="C2466" i="46"/>
  <c r="B2467" i="46"/>
  <c r="C2467" i="46"/>
  <c r="B2468" i="46"/>
  <c r="C2468" i="46"/>
  <c r="B2469" i="46"/>
  <c r="C2469" i="46"/>
  <c r="B2470" i="46"/>
  <c r="C2470" i="46"/>
  <c r="B2471" i="46"/>
  <c r="C2471" i="46"/>
  <c r="B2472" i="46"/>
  <c r="C2472" i="46"/>
  <c r="B2473" i="46"/>
  <c r="C2473" i="46"/>
  <c r="B2474" i="46"/>
  <c r="C2474" i="46"/>
  <c r="B2475" i="46"/>
  <c r="C2475" i="46"/>
  <c r="B2476" i="46"/>
  <c r="C2476" i="46"/>
  <c r="B2477" i="46"/>
  <c r="C2477" i="46"/>
  <c r="B2478" i="46"/>
  <c r="C2478" i="46"/>
  <c r="B2479" i="46"/>
  <c r="C2479" i="46"/>
  <c r="B2480" i="46"/>
  <c r="C2480" i="46"/>
  <c r="B2481" i="46"/>
  <c r="C2481" i="46"/>
  <c r="B2482" i="46"/>
  <c r="C2482" i="46"/>
  <c r="B2483" i="46"/>
  <c r="C2483" i="46"/>
  <c r="B2484" i="46"/>
  <c r="C2484" i="46"/>
  <c r="B2485" i="46"/>
  <c r="C2485" i="46"/>
  <c r="B2486" i="46"/>
  <c r="C2486" i="46"/>
  <c r="B2487" i="46"/>
  <c r="C2487" i="46"/>
  <c r="B2488" i="46"/>
  <c r="C2488" i="46"/>
  <c r="B2489" i="46"/>
  <c r="C2489" i="46"/>
  <c r="B2490" i="46"/>
  <c r="C2490" i="46"/>
  <c r="B2491" i="46"/>
  <c r="C2491" i="46"/>
  <c r="B2492" i="46"/>
  <c r="C2492" i="46"/>
  <c r="B2493" i="46"/>
  <c r="C2493" i="46"/>
  <c r="B2494" i="46"/>
  <c r="C2494" i="46"/>
  <c r="B2495" i="46"/>
  <c r="C2495" i="46"/>
  <c r="B2496" i="46"/>
  <c r="C2496" i="46"/>
  <c r="B2497" i="46"/>
  <c r="C2497" i="46"/>
  <c r="B2498" i="46"/>
  <c r="C2498" i="46"/>
  <c r="B2499" i="46"/>
  <c r="C2499" i="46"/>
  <c r="B2500" i="46"/>
  <c r="C2500" i="46"/>
  <c r="B2501" i="46"/>
  <c r="C2501" i="46"/>
  <c r="B2502" i="46"/>
  <c r="C2502" i="46"/>
  <c r="B2503" i="46"/>
  <c r="C2503" i="46"/>
  <c r="B2504" i="46"/>
  <c r="C2504" i="46"/>
  <c r="B2505" i="46"/>
  <c r="C2505" i="46"/>
  <c r="B2506" i="46"/>
  <c r="C2506" i="46"/>
  <c r="B2507" i="46"/>
  <c r="C2507" i="46"/>
  <c r="B2508" i="46"/>
  <c r="C2508" i="46"/>
  <c r="B2509" i="46"/>
  <c r="C2509" i="46"/>
  <c r="B2510" i="46"/>
  <c r="C2510" i="46"/>
  <c r="B2511" i="46"/>
  <c r="C2511" i="46"/>
  <c r="B2512" i="46"/>
  <c r="C2512" i="46"/>
  <c r="B2513" i="46"/>
  <c r="C2513" i="46"/>
  <c r="B2514" i="46"/>
  <c r="C2514" i="46"/>
  <c r="B2515" i="46"/>
  <c r="C2515" i="46"/>
  <c r="B2516" i="46"/>
  <c r="C2516" i="46"/>
  <c r="B2517" i="46"/>
  <c r="C2517" i="46"/>
  <c r="B2518" i="46"/>
  <c r="C2518" i="46"/>
  <c r="B2519" i="46"/>
  <c r="C2519" i="46"/>
  <c r="B2520" i="46"/>
  <c r="C2520" i="46"/>
  <c r="B2521" i="46"/>
  <c r="C2521" i="46"/>
  <c r="B2522" i="46"/>
  <c r="C2522" i="46"/>
  <c r="B2523" i="46"/>
  <c r="C2523" i="46"/>
  <c r="B2524" i="46"/>
  <c r="C2524" i="46"/>
  <c r="B2525" i="46"/>
  <c r="C2525" i="46"/>
  <c r="B2526" i="46"/>
  <c r="C2526" i="46"/>
  <c r="B2527" i="46"/>
  <c r="C2527" i="46"/>
  <c r="B2528" i="46"/>
  <c r="C2528" i="46"/>
  <c r="B2529" i="46"/>
  <c r="C2529" i="46"/>
  <c r="B2530" i="46"/>
  <c r="C2530" i="46"/>
  <c r="B2531" i="46"/>
  <c r="C2531" i="46"/>
  <c r="B2532" i="46"/>
  <c r="C2532" i="46"/>
  <c r="B2533" i="46"/>
  <c r="C2533" i="46"/>
  <c r="B2534" i="46"/>
  <c r="C2534" i="46"/>
  <c r="B2535" i="46"/>
  <c r="C2535" i="46"/>
  <c r="B2536" i="46"/>
  <c r="C2536" i="46"/>
  <c r="B2537" i="46"/>
  <c r="C2537" i="46"/>
  <c r="B2538" i="46"/>
  <c r="C2538" i="46"/>
  <c r="B2539" i="46"/>
  <c r="C2539" i="46"/>
  <c r="B2540" i="46"/>
  <c r="C2540" i="46"/>
  <c r="B2541" i="46"/>
  <c r="C2541" i="46"/>
  <c r="B2542" i="46"/>
  <c r="C2542" i="46"/>
  <c r="B2543" i="46"/>
  <c r="C2543" i="46"/>
  <c r="B2544" i="46"/>
  <c r="C2544" i="46"/>
  <c r="B2545" i="46"/>
  <c r="C2545" i="46"/>
  <c r="B2546" i="46"/>
  <c r="C2546" i="46"/>
  <c r="B2547" i="46"/>
  <c r="C2547" i="46"/>
  <c r="B2548" i="46"/>
  <c r="C2548" i="46"/>
  <c r="B2549" i="46"/>
  <c r="C2549" i="46"/>
  <c r="B2550" i="46"/>
  <c r="C2550" i="46"/>
  <c r="B2551" i="46"/>
  <c r="C2551" i="46"/>
  <c r="B2552" i="46"/>
  <c r="C2552" i="46"/>
  <c r="B2553" i="46"/>
  <c r="C2553" i="46"/>
  <c r="B2554" i="46"/>
  <c r="C2554" i="46"/>
  <c r="B2555" i="46"/>
  <c r="C2555" i="46"/>
  <c r="B2556" i="46"/>
  <c r="C2556" i="46"/>
  <c r="B2557" i="46"/>
  <c r="C2557" i="46"/>
  <c r="B2558" i="46"/>
  <c r="C2558" i="46"/>
  <c r="B2559" i="46"/>
  <c r="C2559" i="46"/>
  <c r="B2560" i="46"/>
  <c r="C2560" i="46"/>
  <c r="B2561" i="46"/>
  <c r="C2561" i="46"/>
  <c r="B2562" i="46"/>
  <c r="C2562" i="46"/>
  <c r="B2563" i="46"/>
  <c r="C2563" i="46"/>
  <c r="B2564" i="46"/>
  <c r="C2564" i="46"/>
  <c r="B2565" i="46"/>
  <c r="C2565" i="46"/>
  <c r="B2566" i="46"/>
  <c r="C2566" i="46"/>
  <c r="B2567" i="46"/>
  <c r="C2567" i="46"/>
  <c r="B2568" i="46"/>
  <c r="C2568" i="46"/>
  <c r="B2569" i="46"/>
  <c r="C2569" i="46"/>
  <c r="B2570" i="46"/>
  <c r="C2570" i="46"/>
  <c r="B2571" i="46"/>
  <c r="C2571" i="46"/>
  <c r="B2572" i="46"/>
  <c r="C2572" i="46"/>
  <c r="B2573" i="46"/>
  <c r="C2573" i="46"/>
  <c r="B2574" i="46"/>
  <c r="C2574" i="46"/>
  <c r="B2575" i="46"/>
  <c r="C2575" i="46"/>
  <c r="B2576" i="46"/>
  <c r="C2576" i="46"/>
  <c r="B2577" i="46"/>
  <c r="C2577" i="46"/>
  <c r="B2578" i="46"/>
  <c r="C2578" i="46"/>
  <c r="B2579" i="46"/>
  <c r="C2579" i="46"/>
  <c r="B2580" i="46"/>
  <c r="C2580" i="46"/>
  <c r="B2581" i="46"/>
  <c r="C2581" i="46"/>
  <c r="B2582" i="46"/>
  <c r="C2582" i="46"/>
  <c r="B2583" i="46"/>
  <c r="C2583" i="46"/>
  <c r="B2584" i="46"/>
  <c r="C2584" i="46"/>
  <c r="B2585" i="46"/>
  <c r="C2585" i="46"/>
  <c r="B2586" i="46"/>
  <c r="C2586" i="46"/>
  <c r="B2587" i="46"/>
  <c r="C2587" i="46"/>
  <c r="B2588" i="46"/>
  <c r="C2588" i="46"/>
  <c r="B2589" i="46"/>
  <c r="C2589" i="46"/>
  <c r="B2590" i="46"/>
  <c r="C2590" i="46"/>
  <c r="B2591" i="46"/>
  <c r="C2591" i="46"/>
  <c r="B2592" i="46"/>
  <c r="C2592" i="46"/>
  <c r="B2593" i="46"/>
  <c r="C2593" i="46"/>
  <c r="B2594" i="46"/>
  <c r="C2594" i="46"/>
  <c r="B2595" i="46"/>
  <c r="C2595" i="46"/>
  <c r="B2596" i="46"/>
  <c r="C2596" i="46"/>
  <c r="B2597" i="46"/>
  <c r="C2597" i="46"/>
  <c r="B2598" i="46"/>
  <c r="C2598" i="46"/>
  <c r="B2599" i="46"/>
  <c r="C2599" i="46"/>
  <c r="B2600" i="46"/>
  <c r="C2600" i="46"/>
  <c r="B2601" i="46"/>
  <c r="C2601" i="46"/>
  <c r="B2602" i="46"/>
  <c r="C2602" i="46"/>
  <c r="B2603" i="46"/>
  <c r="C2603" i="46"/>
  <c r="B2604" i="46"/>
  <c r="C2604" i="46"/>
  <c r="B2605" i="46"/>
  <c r="C2605" i="46"/>
  <c r="B2606" i="46"/>
  <c r="C2606" i="46"/>
  <c r="B2607" i="46"/>
  <c r="C2607" i="46"/>
  <c r="B2608" i="46"/>
  <c r="C2608" i="46"/>
  <c r="B2609" i="46"/>
  <c r="C2609" i="46"/>
  <c r="B2610" i="46"/>
  <c r="C2610" i="46"/>
  <c r="B2611" i="46"/>
  <c r="C2611" i="46"/>
  <c r="B2612" i="46"/>
  <c r="C2612" i="46"/>
  <c r="B2613" i="46"/>
  <c r="C2613" i="46"/>
  <c r="B2614" i="46"/>
  <c r="C2614" i="46"/>
  <c r="B2615" i="46"/>
  <c r="C2615" i="46"/>
  <c r="B2616" i="46"/>
  <c r="C2616" i="46"/>
  <c r="B2617" i="46"/>
  <c r="C2617" i="46"/>
  <c r="B2618" i="46"/>
  <c r="C2618" i="46"/>
  <c r="B2619" i="46"/>
  <c r="C2619" i="46"/>
  <c r="B2620" i="46"/>
  <c r="C2620" i="46"/>
  <c r="B2621" i="46"/>
  <c r="C2621" i="46"/>
  <c r="B2622" i="46"/>
  <c r="C2622" i="46"/>
  <c r="B2623" i="46"/>
  <c r="C2623" i="46"/>
  <c r="B2624" i="46"/>
  <c r="C2624" i="46"/>
  <c r="B2625" i="46"/>
  <c r="C2625" i="46"/>
  <c r="B2626" i="46"/>
  <c r="C2626" i="46"/>
  <c r="B2627" i="46"/>
  <c r="C2627" i="46"/>
  <c r="B2628" i="46"/>
  <c r="C2628" i="46"/>
  <c r="B2629" i="46"/>
  <c r="C2629" i="46"/>
  <c r="B2630" i="46"/>
  <c r="C2630" i="46"/>
  <c r="B2631" i="46"/>
  <c r="C2631" i="46"/>
  <c r="B2632" i="46"/>
  <c r="C2632" i="46"/>
  <c r="B2633" i="46"/>
  <c r="C2633" i="46"/>
  <c r="B2634" i="46"/>
  <c r="C2634" i="46"/>
  <c r="B2635" i="46"/>
  <c r="C2635" i="46"/>
  <c r="B2636" i="46"/>
  <c r="C2636" i="46"/>
  <c r="B2637" i="46"/>
  <c r="C2637" i="46"/>
  <c r="B2638" i="46"/>
  <c r="C2638" i="46"/>
  <c r="B2639" i="46"/>
  <c r="C2639" i="46"/>
  <c r="B2640" i="46"/>
  <c r="C2640" i="46"/>
  <c r="B2641" i="46"/>
  <c r="C2641" i="46"/>
  <c r="B2642" i="46"/>
  <c r="C2642" i="46"/>
  <c r="B2643" i="46"/>
  <c r="C2643" i="46"/>
  <c r="B2644" i="46"/>
  <c r="C2644" i="46"/>
  <c r="B2645" i="46"/>
  <c r="C2645" i="46"/>
  <c r="B2646" i="46"/>
  <c r="C2646" i="46"/>
  <c r="B2647" i="46"/>
  <c r="C2647" i="46"/>
  <c r="B2648" i="46"/>
  <c r="C2648" i="46"/>
  <c r="B2649" i="46"/>
  <c r="C2649" i="46"/>
  <c r="B2650" i="46"/>
  <c r="C2650" i="46"/>
  <c r="B2651" i="46"/>
  <c r="C2651" i="46"/>
  <c r="B2652" i="46"/>
  <c r="C2652" i="46"/>
  <c r="B2653" i="46"/>
  <c r="C2653" i="46"/>
  <c r="B2654" i="46"/>
  <c r="C2654" i="46"/>
  <c r="B2655" i="46"/>
  <c r="C2655" i="46"/>
  <c r="B2656" i="46"/>
  <c r="C2656" i="46"/>
  <c r="B2657" i="46"/>
  <c r="C2657" i="46"/>
  <c r="B2658" i="46"/>
  <c r="C2658" i="46"/>
  <c r="B2659" i="46"/>
  <c r="C2659" i="46"/>
  <c r="B2660" i="46"/>
  <c r="C2660" i="46"/>
  <c r="B2661" i="46"/>
  <c r="C2661" i="46"/>
  <c r="B2662" i="46"/>
  <c r="C2662" i="46"/>
  <c r="B2663" i="46"/>
  <c r="C2663" i="46"/>
  <c r="B2664" i="46"/>
  <c r="C2664" i="46"/>
  <c r="B2665" i="46"/>
  <c r="C2665" i="46"/>
  <c r="B2666" i="46"/>
  <c r="C2666" i="46"/>
  <c r="B2667" i="46"/>
  <c r="C2667" i="46"/>
  <c r="B2668" i="46"/>
  <c r="C2668" i="46"/>
  <c r="B2669" i="46"/>
  <c r="C2669" i="46"/>
  <c r="B2670" i="46"/>
  <c r="C2670" i="46"/>
  <c r="B2671" i="46"/>
  <c r="C2671" i="46"/>
  <c r="B2672" i="46"/>
  <c r="C2672" i="46"/>
  <c r="B2673" i="46"/>
  <c r="C2673" i="46"/>
  <c r="B2674" i="46"/>
  <c r="C2674" i="46"/>
  <c r="B2675" i="46"/>
  <c r="C2675" i="46"/>
  <c r="B2676" i="46"/>
  <c r="C2676" i="46"/>
  <c r="B2677" i="46"/>
  <c r="C2677" i="46"/>
  <c r="B2678" i="46"/>
  <c r="C2678" i="46"/>
  <c r="B2679" i="46"/>
  <c r="C2679" i="46"/>
  <c r="B2680" i="46"/>
  <c r="C2680" i="46"/>
  <c r="B2681" i="46"/>
  <c r="C2681" i="46"/>
  <c r="B2682" i="46"/>
  <c r="C2682" i="46"/>
  <c r="B2683" i="46"/>
  <c r="C2683" i="46"/>
  <c r="B2684" i="46"/>
  <c r="C2684" i="46"/>
  <c r="B2685" i="46"/>
  <c r="C2685" i="46"/>
  <c r="B2686" i="46"/>
  <c r="C2686" i="46"/>
  <c r="B2687" i="46"/>
  <c r="C2687" i="46"/>
  <c r="B2688" i="46"/>
  <c r="C2688" i="46"/>
  <c r="B2689" i="46"/>
  <c r="C2689" i="46"/>
  <c r="B2690" i="46"/>
  <c r="C2690" i="46"/>
  <c r="B2691" i="46"/>
  <c r="C2691" i="46"/>
  <c r="B2692" i="46"/>
  <c r="C2692" i="46"/>
  <c r="B2693" i="46"/>
  <c r="C2693" i="46"/>
  <c r="B2694" i="46"/>
  <c r="C2694" i="46"/>
  <c r="B2695" i="46"/>
  <c r="C2695" i="46"/>
  <c r="B2696" i="46"/>
  <c r="C2696" i="46"/>
  <c r="B2697" i="46"/>
  <c r="C2697" i="46"/>
  <c r="B2698" i="46"/>
  <c r="C2698" i="46"/>
  <c r="B2699" i="46"/>
  <c r="C2699" i="46"/>
  <c r="B2700" i="46"/>
  <c r="C2700" i="46"/>
  <c r="B2701" i="46"/>
  <c r="C2701" i="46"/>
  <c r="B2702" i="46"/>
  <c r="C2702" i="46"/>
  <c r="B2703" i="46"/>
  <c r="C2703" i="46"/>
  <c r="B2704" i="46"/>
  <c r="C2704" i="46"/>
  <c r="B2705" i="46"/>
  <c r="C2705" i="46"/>
  <c r="B2706" i="46"/>
  <c r="C2706" i="46"/>
  <c r="B2707" i="46"/>
  <c r="C2707" i="46"/>
  <c r="B2708" i="46"/>
  <c r="C2708" i="46"/>
  <c r="B2709" i="46"/>
  <c r="C2709" i="46"/>
  <c r="B2710" i="46"/>
  <c r="C2710" i="46"/>
  <c r="B2711" i="46"/>
  <c r="C2711" i="46"/>
  <c r="B2712" i="46"/>
  <c r="C2712" i="46"/>
  <c r="B2713" i="46"/>
  <c r="C2713" i="46"/>
  <c r="B2714" i="46"/>
  <c r="C2714" i="46"/>
  <c r="B2715" i="46"/>
  <c r="C2715" i="46"/>
  <c r="B2716" i="46"/>
  <c r="C2716" i="46"/>
  <c r="B2717" i="46"/>
  <c r="C2717" i="46"/>
  <c r="B2718" i="46"/>
  <c r="C2718" i="46"/>
  <c r="B2719" i="46"/>
  <c r="C2719" i="46"/>
  <c r="B2720" i="46"/>
  <c r="C2720" i="46"/>
  <c r="B2721" i="46"/>
  <c r="C2721" i="46"/>
  <c r="B2722" i="46"/>
  <c r="C2722" i="46"/>
  <c r="B2723" i="46"/>
  <c r="C2723" i="46"/>
  <c r="B2724" i="46"/>
  <c r="C2724" i="46"/>
  <c r="B2725" i="46"/>
  <c r="C2725" i="46"/>
  <c r="B2726" i="46"/>
  <c r="C2726" i="46"/>
  <c r="B2727" i="46"/>
  <c r="C2727" i="46"/>
  <c r="B2728" i="46"/>
  <c r="C2728" i="46"/>
  <c r="B2729" i="46"/>
  <c r="C2729" i="46"/>
  <c r="B2730" i="46"/>
  <c r="C2730" i="46"/>
  <c r="B2731" i="46"/>
  <c r="C2731" i="46"/>
  <c r="B2732" i="46"/>
  <c r="C2732" i="46"/>
  <c r="B2733" i="46"/>
  <c r="C2733" i="46"/>
  <c r="B2734" i="46"/>
  <c r="C2734" i="46"/>
  <c r="B2735" i="46"/>
  <c r="C2735" i="46"/>
  <c r="B2736" i="46"/>
  <c r="C2736" i="46"/>
  <c r="B2737" i="46"/>
  <c r="C2737" i="46"/>
  <c r="B2738" i="46"/>
  <c r="C2738" i="46"/>
  <c r="B2739" i="46"/>
  <c r="C2739" i="46"/>
  <c r="B2740" i="46"/>
  <c r="C2740" i="46"/>
  <c r="B2741" i="46"/>
  <c r="C2741" i="46"/>
  <c r="B2742" i="46"/>
  <c r="C2742" i="46"/>
  <c r="B2743" i="46"/>
  <c r="C2743" i="46"/>
  <c r="B2744" i="46"/>
  <c r="C2744" i="46"/>
  <c r="B2745" i="46"/>
  <c r="C2745" i="46"/>
  <c r="B2746" i="46"/>
  <c r="C2746" i="46"/>
  <c r="B2747" i="46"/>
  <c r="C2747" i="46"/>
  <c r="B2748" i="46"/>
  <c r="C2748" i="46"/>
  <c r="B2749" i="46"/>
  <c r="C2749" i="46"/>
  <c r="B2750" i="46"/>
  <c r="C2750" i="46"/>
  <c r="B2751" i="46"/>
  <c r="C2751" i="46"/>
  <c r="B2752" i="46"/>
  <c r="C2752" i="46"/>
  <c r="B2753" i="46"/>
  <c r="C2753" i="46"/>
  <c r="B2754" i="46"/>
  <c r="C2754" i="46"/>
  <c r="B2755" i="46"/>
  <c r="C2755" i="46"/>
  <c r="B2756" i="46"/>
  <c r="C2756" i="46"/>
  <c r="B2757" i="46"/>
  <c r="C2757" i="46"/>
  <c r="B2758" i="46"/>
  <c r="C2758" i="46"/>
  <c r="B2759" i="46"/>
  <c r="C2759" i="46"/>
  <c r="B2760" i="46"/>
  <c r="C2760" i="46"/>
  <c r="B2761" i="46"/>
  <c r="C2761" i="46"/>
  <c r="B2762" i="46"/>
  <c r="C2762" i="46"/>
  <c r="B2763" i="46"/>
  <c r="C2763" i="46"/>
  <c r="B2764" i="46"/>
  <c r="C2764" i="46"/>
  <c r="B2765" i="46"/>
  <c r="C2765" i="46"/>
  <c r="B2766" i="46"/>
  <c r="C2766" i="46"/>
  <c r="B2767" i="46"/>
  <c r="C2767" i="46"/>
  <c r="B2768" i="46"/>
  <c r="C2768" i="46"/>
  <c r="B2769" i="46"/>
  <c r="C2769" i="46"/>
  <c r="B2770" i="46"/>
  <c r="C2770" i="46"/>
  <c r="B2771" i="46"/>
  <c r="C2771" i="46"/>
  <c r="B2772" i="46"/>
  <c r="C2772" i="46"/>
  <c r="B2773" i="46"/>
  <c r="C2773" i="46"/>
  <c r="B2774" i="46"/>
  <c r="C2774" i="46"/>
  <c r="B2775" i="46"/>
  <c r="C2775" i="46"/>
  <c r="B2776" i="46"/>
  <c r="C2776" i="46"/>
  <c r="B2777" i="46"/>
  <c r="C2777" i="46"/>
  <c r="B2778" i="46"/>
  <c r="C2778" i="46"/>
  <c r="B2779" i="46"/>
  <c r="C2779" i="46"/>
  <c r="B2780" i="46"/>
  <c r="C2780" i="46"/>
  <c r="B2781" i="46"/>
  <c r="C2781" i="46"/>
  <c r="B2782" i="46"/>
  <c r="C2782" i="46"/>
  <c r="B2783" i="46"/>
  <c r="C2783" i="46"/>
  <c r="B2784" i="46"/>
  <c r="C2784" i="46"/>
  <c r="B2785" i="46"/>
  <c r="C2785" i="46"/>
  <c r="B2786" i="46"/>
  <c r="C2786" i="46"/>
  <c r="B2787" i="46"/>
  <c r="C2787" i="46"/>
  <c r="B2788" i="46"/>
  <c r="C2788" i="46"/>
  <c r="B2789" i="46"/>
  <c r="C2789" i="46"/>
  <c r="B2790" i="46"/>
  <c r="C2790" i="46"/>
  <c r="B2791" i="46"/>
  <c r="C2791" i="46"/>
  <c r="B2792" i="46"/>
  <c r="C2792" i="46"/>
  <c r="B2793" i="46"/>
  <c r="C2793" i="46"/>
  <c r="B2794" i="46"/>
  <c r="C2794" i="46"/>
  <c r="B2795" i="46"/>
  <c r="C2795" i="46"/>
  <c r="B2796" i="46"/>
  <c r="C2796" i="46"/>
  <c r="B2797" i="46"/>
  <c r="C2797" i="46"/>
  <c r="B2798" i="46"/>
  <c r="C2798" i="46"/>
  <c r="B2799" i="46"/>
  <c r="C2799" i="46"/>
  <c r="B2800" i="46"/>
  <c r="C2800" i="46"/>
  <c r="B2801" i="46"/>
  <c r="C2801" i="46"/>
  <c r="B2802" i="46"/>
  <c r="C2802" i="46"/>
  <c r="B2803" i="46"/>
  <c r="C2803" i="46"/>
  <c r="B2804" i="46"/>
  <c r="C2804" i="46"/>
  <c r="B2805" i="46"/>
  <c r="C2805" i="46"/>
  <c r="B2806" i="46"/>
  <c r="C2806" i="46"/>
  <c r="B2807" i="46"/>
  <c r="C2807" i="46"/>
  <c r="B2808" i="46"/>
  <c r="C2808" i="46"/>
  <c r="B2809" i="46"/>
  <c r="C2809" i="46"/>
  <c r="B2810" i="46"/>
  <c r="C2810" i="46"/>
  <c r="B2811" i="46"/>
  <c r="C2811" i="46"/>
  <c r="B2812" i="46"/>
  <c r="C2812" i="46"/>
  <c r="B2813" i="46"/>
  <c r="C2813" i="46"/>
  <c r="B2814" i="46"/>
  <c r="C2814" i="46"/>
  <c r="B2815" i="46"/>
  <c r="C2815" i="46"/>
  <c r="B2816" i="46"/>
  <c r="C2816" i="46"/>
  <c r="B2817" i="46"/>
  <c r="C2817" i="46"/>
  <c r="B2818" i="46"/>
  <c r="C2818" i="46"/>
  <c r="B2819" i="46"/>
  <c r="C2819" i="46"/>
  <c r="B2820" i="46"/>
  <c r="C2820" i="46"/>
  <c r="B2821" i="46"/>
  <c r="C2821" i="46"/>
  <c r="B2822" i="46"/>
  <c r="C2822" i="46"/>
  <c r="B2823" i="46"/>
  <c r="C2823" i="46"/>
  <c r="B2824" i="46"/>
  <c r="C2824" i="46"/>
  <c r="B2825" i="46"/>
  <c r="C2825" i="46"/>
  <c r="B2826" i="46"/>
  <c r="C2826" i="46"/>
  <c r="B2827" i="46"/>
  <c r="C2827" i="46"/>
  <c r="B2828" i="46"/>
  <c r="C2828" i="46"/>
  <c r="B2829" i="46"/>
  <c r="C2829" i="46"/>
  <c r="B2830" i="46"/>
  <c r="C2830" i="46"/>
  <c r="B2831" i="46"/>
  <c r="C2831" i="46"/>
  <c r="B2832" i="46"/>
  <c r="C2832" i="46"/>
  <c r="B2833" i="46"/>
  <c r="C2833" i="46"/>
  <c r="B2834" i="46"/>
  <c r="C2834" i="46"/>
  <c r="B2835" i="46"/>
  <c r="C2835" i="46"/>
  <c r="B2836" i="46"/>
  <c r="C2836" i="46"/>
  <c r="B2837" i="46"/>
  <c r="C2837" i="46"/>
  <c r="B2838" i="46"/>
  <c r="C2838" i="46"/>
  <c r="B2839" i="46"/>
  <c r="C2839" i="46"/>
  <c r="B2840" i="46"/>
  <c r="C2840" i="46"/>
  <c r="B2841" i="46"/>
  <c r="C2841" i="46"/>
  <c r="B2842" i="46"/>
  <c r="C2842" i="46"/>
  <c r="B2843" i="46"/>
  <c r="C2843" i="46"/>
  <c r="B2844" i="46"/>
  <c r="C2844" i="46"/>
  <c r="B2845" i="46"/>
  <c r="C2845" i="46"/>
  <c r="B2846" i="46"/>
  <c r="C2846" i="46"/>
  <c r="B2847" i="46"/>
  <c r="C2847" i="46"/>
  <c r="B2848" i="46"/>
  <c r="C2848" i="46"/>
  <c r="B2849" i="46"/>
  <c r="C2849" i="46"/>
  <c r="B2850" i="46"/>
  <c r="C2850" i="46"/>
  <c r="B2851" i="46"/>
  <c r="C2851" i="46"/>
  <c r="B2852" i="46"/>
  <c r="C2852" i="46"/>
  <c r="B2853" i="46"/>
  <c r="C2853" i="46"/>
  <c r="B2854" i="46"/>
  <c r="C2854" i="46"/>
  <c r="B2855" i="46"/>
  <c r="C2855" i="46"/>
  <c r="B2856" i="46"/>
  <c r="C2856" i="46"/>
  <c r="B2857" i="46"/>
  <c r="C2857" i="46"/>
  <c r="B2858" i="46"/>
  <c r="C2858" i="46"/>
  <c r="B2859" i="46"/>
  <c r="C2859" i="46"/>
  <c r="B2860" i="46"/>
  <c r="C2860" i="46"/>
  <c r="B2861" i="46"/>
  <c r="C2861" i="46"/>
  <c r="B2862" i="46"/>
  <c r="C2862" i="46"/>
  <c r="B2863" i="46"/>
  <c r="C2863" i="46"/>
  <c r="B2864" i="46"/>
  <c r="C2864" i="46"/>
  <c r="B2865" i="46"/>
  <c r="C2865" i="46"/>
  <c r="B2866" i="46"/>
  <c r="C2866" i="46"/>
  <c r="B2867" i="46"/>
  <c r="C2867" i="46"/>
  <c r="B2868" i="46"/>
  <c r="C2868" i="46"/>
  <c r="B2869" i="46"/>
  <c r="C2869" i="46"/>
  <c r="B2870" i="46"/>
  <c r="C2870" i="46"/>
  <c r="B2871" i="46"/>
  <c r="C2871" i="46"/>
  <c r="B2872" i="46"/>
  <c r="C2872" i="46"/>
  <c r="B2873" i="46"/>
  <c r="C2873" i="46"/>
  <c r="B2874" i="46"/>
  <c r="C2874" i="46"/>
  <c r="B2875" i="46"/>
  <c r="C2875" i="46"/>
  <c r="B2876" i="46"/>
  <c r="C2876" i="46"/>
  <c r="B2877" i="46"/>
  <c r="C2877" i="46"/>
  <c r="B2878" i="46"/>
  <c r="C2878" i="46"/>
  <c r="B2879" i="46"/>
  <c r="C2879" i="46"/>
  <c r="B2880" i="46"/>
  <c r="C2880" i="46"/>
  <c r="B2881" i="46"/>
  <c r="C2881" i="46"/>
  <c r="B2882" i="46"/>
  <c r="C2882" i="46"/>
  <c r="B2883" i="46"/>
  <c r="C2883" i="46"/>
  <c r="B2884" i="46"/>
  <c r="C2884" i="46"/>
  <c r="B2885" i="46"/>
  <c r="C2885" i="46"/>
  <c r="B2886" i="46"/>
  <c r="C2886" i="46"/>
  <c r="B2887" i="46"/>
  <c r="C2887" i="46"/>
  <c r="B2888" i="46"/>
  <c r="C2888" i="46"/>
  <c r="B2889" i="46"/>
  <c r="C2889" i="46"/>
  <c r="B2890" i="46"/>
  <c r="C2890" i="46"/>
  <c r="B2891" i="46"/>
  <c r="C2891" i="46"/>
  <c r="B2892" i="46"/>
  <c r="C2892" i="46"/>
  <c r="B2893" i="46"/>
  <c r="C2893" i="46"/>
  <c r="B2894" i="46"/>
  <c r="C2894" i="46"/>
  <c r="B2895" i="46"/>
  <c r="C2895" i="46"/>
  <c r="B2896" i="46"/>
  <c r="C2896" i="46"/>
  <c r="B2897" i="46"/>
  <c r="C2897" i="46"/>
  <c r="B2898" i="46"/>
  <c r="C2898" i="46"/>
  <c r="B2899" i="46"/>
  <c r="C2899" i="46"/>
  <c r="B2900" i="46"/>
  <c r="C2900" i="46"/>
  <c r="B2901" i="46"/>
  <c r="C2901" i="46"/>
  <c r="B2902" i="46"/>
  <c r="C2902" i="46"/>
  <c r="B2903" i="46"/>
  <c r="C2903" i="46"/>
  <c r="B2904" i="46"/>
  <c r="C2904" i="46"/>
  <c r="B2905" i="46"/>
  <c r="C2905" i="46"/>
  <c r="B2906" i="46"/>
  <c r="C2906" i="46"/>
  <c r="B2907" i="46"/>
  <c r="C2907" i="46"/>
  <c r="B2908" i="46"/>
  <c r="C2908" i="46"/>
  <c r="B2909" i="46"/>
  <c r="C2909" i="46"/>
  <c r="B2910" i="46"/>
  <c r="C2910" i="46"/>
  <c r="B2911" i="46"/>
  <c r="C2911" i="46"/>
  <c r="B2912" i="46"/>
  <c r="C2912" i="46"/>
  <c r="B2913" i="46"/>
  <c r="C2913" i="46"/>
  <c r="B2914" i="46"/>
  <c r="C2914" i="46"/>
  <c r="B2915" i="46"/>
  <c r="C2915" i="46"/>
  <c r="B2916" i="46"/>
  <c r="C2916" i="46"/>
  <c r="B2917" i="46"/>
  <c r="C2917" i="46"/>
  <c r="B2918" i="46"/>
  <c r="C2918" i="46"/>
  <c r="B2919" i="46"/>
  <c r="C2919" i="46"/>
  <c r="B2920" i="46"/>
  <c r="C2920" i="46"/>
  <c r="B2921" i="46"/>
  <c r="C2921" i="46"/>
  <c r="B2922" i="46"/>
  <c r="C2922" i="46"/>
  <c r="B2923" i="46"/>
  <c r="C2923" i="46"/>
  <c r="B2924" i="46"/>
  <c r="C2924" i="46"/>
  <c r="B2925" i="46"/>
  <c r="C2925" i="46"/>
  <c r="B2926" i="46"/>
  <c r="C2926" i="46"/>
  <c r="B2927" i="46"/>
  <c r="C2927" i="46"/>
  <c r="B2928" i="46"/>
  <c r="C2928" i="46"/>
  <c r="B2929" i="46"/>
  <c r="C2929" i="46"/>
  <c r="B2930" i="46"/>
  <c r="C2930" i="46"/>
  <c r="B2931" i="46"/>
  <c r="C2931" i="46"/>
  <c r="B2932" i="46"/>
  <c r="C2932" i="46"/>
  <c r="B2933" i="46"/>
  <c r="C2933" i="46"/>
  <c r="B2934" i="46"/>
  <c r="C2934" i="46"/>
  <c r="B2935" i="46"/>
  <c r="C2935" i="46"/>
  <c r="B2936" i="46"/>
  <c r="C2936" i="46"/>
  <c r="B2937" i="46"/>
  <c r="C2937" i="46"/>
  <c r="B2938" i="46"/>
  <c r="C2938" i="46"/>
  <c r="B2939" i="46"/>
  <c r="C2939" i="46"/>
  <c r="B2940" i="46"/>
  <c r="C2940" i="46"/>
  <c r="B2941" i="46"/>
  <c r="C2941" i="46"/>
  <c r="B2942" i="46"/>
  <c r="C2942" i="46"/>
  <c r="B2943" i="46"/>
  <c r="C2943" i="46"/>
  <c r="B2944" i="46"/>
  <c r="C2944" i="46"/>
  <c r="B2945" i="46"/>
  <c r="C2945" i="46"/>
  <c r="B2946" i="46"/>
  <c r="C2946" i="46"/>
  <c r="B2947" i="46"/>
  <c r="C2947" i="46"/>
  <c r="B2948" i="46"/>
  <c r="C2948" i="46"/>
  <c r="B2949" i="46"/>
  <c r="C2949" i="46"/>
  <c r="B2950" i="46"/>
  <c r="C2950" i="46"/>
  <c r="B2951" i="46"/>
  <c r="C2951" i="46"/>
  <c r="B2952" i="46"/>
  <c r="C2952" i="46"/>
  <c r="B2953" i="46"/>
  <c r="C2953" i="46"/>
  <c r="B2954" i="46"/>
  <c r="C2954" i="46"/>
  <c r="B2955" i="46"/>
  <c r="C2955" i="46"/>
  <c r="B2956" i="46"/>
  <c r="C2956" i="46"/>
  <c r="B2957" i="46"/>
  <c r="C2957" i="46"/>
  <c r="B2958" i="46"/>
  <c r="C2958" i="46"/>
  <c r="B2959" i="46"/>
  <c r="C2959" i="46"/>
  <c r="B2960" i="46"/>
  <c r="C2960" i="46"/>
  <c r="B2961" i="46"/>
  <c r="C2961" i="46"/>
  <c r="B2962" i="46"/>
  <c r="C2962" i="46"/>
  <c r="B2963" i="46"/>
  <c r="C2963" i="46"/>
  <c r="B2964" i="46"/>
  <c r="C2964" i="46"/>
  <c r="B2965" i="46"/>
  <c r="C2965" i="46"/>
  <c r="B2966" i="46"/>
  <c r="C2966" i="46"/>
  <c r="B2967" i="46"/>
  <c r="C2967" i="46"/>
  <c r="B2968" i="46"/>
  <c r="C2968" i="46"/>
  <c r="B2969" i="46"/>
  <c r="C2969" i="46"/>
  <c r="B2970" i="46"/>
  <c r="C2970" i="46"/>
  <c r="B2971" i="46"/>
  <c r="C2971" i="46"/>
  <c r="B2972" i="46"/>
  <c r="C2972" i="46"/>
  <c r="B2973" i="46"/>
  <c r="C2973" i="46"/>
  <c r="B2974" i="46"/>
  <c r="C2974" i="46"/>
  <c r="B2975" i="46"/>
  <c r="C2975" i="46"/>
  <c r="B2976" i="46"/>
  <c r="C2976" i="46"/>
  <c r="B2977" i="46"/>
  <c r="C2977" i="46"/>
  <c r="B2978" i="46"/>
  <c r="C2978" i="46"/>
  <c r="B2979" i="46"/>
  <c r="C2979" i="46"/>
  <c r="B2980" i="46"/>
  <c r="C2980" i="46"/>
  <c r="B2981" i="46"/>
  <c r="C2981" i="46"/>
  <c r="B2982" i="46"/>
  <c r="C2982" i="46"/>
  <c r="B2983" i="46"/>
  <c r="C2983" i="46"/>
  <c r="B2984" i="46"/>
  <c r="C2984" i="46"/>
  <c r="B2985" i="46"/>
  <c r="C2985" i="46"/>
  <c r="B2986" i="46"/>
  <c r="C2986" i="46"/>
  <c r="B2987" i="46"/>
  <c r="C2987" i="46"/>
  <c r="B2988" i="46"/>
  <c r="C2988" i="46"/>
  <c r="B2989" i="46"/>
  <c r="C2989" i="46"/>
  <c r="B2990" i="46"/>
  <c r="C2990" i="46"/>
  <c r="B2991" i="46"/>
  <c r="C2991" i="46"/>
  <c r="B2992" i="46"/>
  <c r="C2992" i="46"/>
  <c r="B2993" i="46"/>
  <c r="C2993" i="46"/>
  <c r="B2994" i="46"/>
  <c r="C2994" i="46"/>
  <c r="B2995" i="46"/>
  <c r="C2995" i="46"/>
  <c r="B2996" i="46"/>
  <c r="C2996" i="46"/>
  <c r="B2997" i="46"/>
  <c r="C2997" i="46"/>
  <c r="B2998" i="46"/>
  <c r="C2998" i="46"/>
  <c r="B2999" i="46"/>
  <c r="C2999" i="46"/>
  <c r="B3000" i="46"/>
  <c r="C3000" i="46"/>
  <c r="B3001" i="46"/>
  <c r="C3001" i="46"/>
  <c r="B3002" i="46"/>
  <c r="C3002" i="46"/>
  <c r="B3003" i="46"/>
  <c r="C3003" i="46"/>
  <c r="B3004" i="46"/>
  <c r="C3004" i="46"/>
  <c r="B3005" i="46"/>
  <c r="C3005" i="46"/>
  <c r="B3006" i="46"/>
  <c r="C3006" i="46"/>
  <c r="B3007" i="46"/>
  <c r="C3007" i="46"/>
  <c r="B3008" i="46"/>
  <c r="C3008" i="46"/>
  <c r="B3009" i="46"/>
  <c r="C3009" i="46"/>
  <c r="B3010" i="46"/>
  <c r="C3010" i="46"/>
  <c r="B3011" i="46"/>
  <c r="C3011" i="46"/>
  <c r="B3012" i="46"/>
  <c r="C3012" i="46"/>
  <c r="B3013" i="46"/>
  <c r="C3013" i="46"/>
  <c r="B3014" i="46"/>
  <c r="C3014" i="46"/>
  <c r="B3015" i="46"/>
  <c r="C3015" i="46"/>
  <c r="B3016" i="46"/>
  <c r="C3016" i="46"/>
  <c r="B3017" i="46"/>
  <c r="C3017" i="46"/>
  <c r="B3018" i="46"/>
  <c r="C3018" i="46"/>
  <c r="B3019" i="46"/>
  <c r="C3019" i="46"/>
  <c r="B3020" i="46"/>
  <c r="C3020" i="46"/>
  <c r="B3021" i="46"/>
  <c r="C3021" i="46"/>
  <c r="B3022" i="46"/>
  <c r="C3022" i="46"/>
  <c r="B3023" i="46"/>
  <c r="C3023" i="46"/>
  <c r="B3024" i="46"/>
  <c r="C3024" i="46"/>
  <c r="B3025" i="46"/>
  <c r="C3025" i="46"/>
  <c r="B3026" i="46"/>
  <c r="C3026" i="46"/>
  <c r="B3027" i="46"/>
  <c r="C3027" i="46"/>
  <c r="B3028" i="46"/>
  <c r="C3028" i="46"/>
  <c r="B3029" i="46"/>
  <c r="C3029" i="46"/>
  <c r="B3030" i="46"/>
  <c r="C3030" i="46"/>
  <c r="B3031" i="46"/>
  <c r="C3031" i="46"/>
  <c r="B3032" i="46"/>
  <c r="C3032" i="46"/>
  <c r="B3033" i="46"/>
  <c r="C3033" i="46"/>
  <c r="B3034" i="46"/>
  <c r="C3034" i="46"/>
  <c r="B3035" i="46"/>
  <c r="C3035" i="46"/>
  <c r="B3036" i="46"/>
  <c r="C3036" i="46"/>
  <c r="B3037" i="46"/>
  <c r="C3037" i="46"/>
  <c r="B3038" i="46"/>
  <c r="C3038" i="46"/>
  <c r="B3039" i="46"/>
  <c r="C3039" i="46"/>
  <c r="B3040" i="46"/>
  <c r="C3040" i="46"/>
  <c r="B3041" i="46"/>
  <c r="C3041" i="46"/>
  <c r="B3042" i="46"/>
  <c r="C3042" i="46"/>
  <c r="B3043" i="46"/>
  <c r="C3043" i="46"/>
  <c r="B3044" i="46"/>
  <c r="C3044" i="46"/>
  <c r="B3045" i="46"/>
  <c r="C3045" i="46"/>
  <c r="B3046" i="46"/>
  <c r="C3046" i="46"/>
  <c r="B3047" i="46"/>
  <c r="C3047" i="46"/>
  <c r="B3048" i="46"/>
  <c r="C3048" i="46"/>
  <c r="B3049" i="46"/>
  <c r="C3049" i="46"/>
  <c r="B3050" i="46"/>
  <c r="C3050" i="46"/>
  <c r="B3051" i="46"/>
  <c r="C3051" i="46"/>
  <c r="B3052" i="46"/>
  <c r="C3052" i="46"/>
  <c r="B3053" i="46"/>
  <c r="C3053" i="46"/>
  <c r="B3054" i="46"/>
  <c r="C3054" i="46"/>
  <c r="B3055" i="46"/>
  <c r="C3055" i="46"/>
  <c r="B3056" i="46"/>
  <c r="C3056" i="46"/>
  <c r="B3057" i="46"/>
  <c r="C3057" i="46"/>
  <c r="B3058" i="46"/>
  <c r="C3058" i="46"/>
  <c r="B3059" i="46"/>
  <c r="C3059" i="46"/>
  <c r="B3060" i="46"/>
  <c r="C3060" i="46"/>
  <c r="B3061" i="46"/>
  <c r="C3061" i="46"/>
  <c r="B3062" i="46"/>
  <c r="C3062" i="46"/>
  <c r="B3063" i="46"/>
  <c r="C3063" i="46"/>
  <c r="B3064" i="46"/>
  <c r="C3064" i="46"/>
  <c r="B3065" i="46"/>
  <c r="C3065" i="46"/>
  <c r="B3066" i="46"/>
  <c r="C3066" i="46"/>
  <c r="B3067" i="46"/>
  <c r="C3067" i="46"/>
  <c r="B3068" i="46"/>
  <c r="C3068" i="46"/>
  <c r="B3069" i="46"/>
  <c r="C3069" i="46"/>
  <c r="B3070" i="46"/>
  <c r="C3070" i="46"/>
  <c r="B3071" i="46"/>
  <c r="C3071" i="46"/>
  <c r="B3072" i="46"/>
  <c r="C3072" i="46"/>
  <c r="B3073" i="46"/>
  <c r="C3073" i="46"/>
  <c r="B3074" i="46"/>
  <c r="C3074" i="46"/>
  <c r="B3075" i="46"/>
  <c r="C3075" i="46"/>
  <c r="B3076" i="46"/>
  <c r="C3076" i="46"/>
  <c r="B3077" i="46"/>
  <c r="C3077" i="46"/>
  <c r="B3078" i="46"/>
  <c r="C3078" i="46"/>
  <c r="B3079" i="46"/>
  <c r="C3079" i="46"/>
  <c r="B3080" i="46"/>
  <c r="C3080" i="46"/>
  <c r="B3081" i="46"/>
  <c r="C3081" i="46"/>
  <c r="B3082" i="46"/>
  <c r="C3082" i="46"/>
  <c r="B3083" i="46"/>
  <c r="C3083" i="46"/>
  <c r="B3084" i="46"/>
  <c r="C3084" i="46"/>
  <c r="B3085" i="46"/>
  <c r="C3085" i="46"/>
  <c r="B3086" i="46"/>
  <c r="C3086" i="46"/>
  <c r="B3087" i="46"/>
  <c r="C3087" i="46"/>
  <c r="B3088" i="46"/>
  <c r="C3088" i="46"/>
  <c r="B3089" i="46"/>
  <c r="C3089" i="46"/>
  <c r="B3090" i="46"/>
  <c r="C3090" i="46"/>
  <c r="B3091" i="46"/>
  <c r="C3091" i="46"/>
  <c r="B3092" i="46"/>
  <c r="C3092" i="46"/>
  <c r="B3093" i="46"/>
  <c r="C3093" i="46"/>
  <c r="B3094" i="46"/>
  <c r="C3094" i="46"/>
  <c r="B3095" i="46"/>
  <c r="C3095" i="46"/>
  <c r="B3096" i="46"/>
  <c r="C3096" i="46"/>
  <c r="B3097" i="46"/>
  <c r="C3097" i="46"/>
  <c r="B3098" i="46"/>
  <c r="C3098" i="46"/>
  <c r="B3099" i="46"/>
  <c r="C3099" i="46"/>
  <c r="B3100" i="46"/>
  <c r="C3100" i="46"/>
  <c r="B3101" i="46"/>
  <c r="C3101" i="46"/>
  <c r="B3102" i="46"/>
  <c r="C3102" i="46"/>
  <c r="B3103" i="46"/>
  <c r="C3103" i="46"/>
  <c r="B3104" i="46"/>
  <c r="C3104" i="46"/>
  <c r="B3105" i="46"/>
  <c r="C3105" i="46"/>
  <c r="B3106" i="46"/>
  <c r="C3106" i="46"/>
  <c r="B3107" i="46"/>
  <c r="C3107" i="46"/>
  <c r="B3108" i="46"/>
  <c r="C3108" i="46"/>
  <c r="B3109" i="46"/>
  <c r="C3109" i="46"/>
  <c r="B3110" i="46"/>
  <c r="C3110" i="46"/>
  <c r="B3111" i="46"/>
  <c r="C3111" i="46"/>
  <c r="B3112" i="46"/>
  <c r="C3112" i="46"/>
  <c r="B3113" i="46"/>
  <c r="C3113" i="46"/>
  <c r="B3114" i="46"/>
  <c r="C3114" i="46"/>
  <c r="B3115" i="46"/>
  <c r="C3115" i="46"/>
  <c r="B3116" i="46"/>
  <c r="C3116" i="46"/>
  <c r="B3117" i="46"/>
  <c r="C3117" i="46"/>
  <c r="B3118" i="46"/>
  <c r="C3118" i="46"/>
  <c r="B3119" i="46"/>
  <c r="C3119" i="46"/>
  <c r="B3120" i="46"/>
  <c r="C3120" i="46"/>
  <c r="B3121" i="46"/>
  <c r="C3121" i="46"/>
  <c r="B3122" i="46"/>
  <c r="C3122" i="46"/>
  <c r="B3123" i="46"/>
  <c r="C3123" i="46"/>
  <c r="B3124" i="46"/>
  <c r="C3124" i="46"/>
  <c r="B3125" i="46"/>
  <c r="C3125" i="46"/>
  <c r="B3126" i="46"/>
  <c r="C3126" i="46"/>
  <c r="B3127" i="46"/>
  <c r="C3127" i="46"/>
  <c r="B3128" i="46"/>
  <c r="C3128" i="46"/>
  <c r="B3129" i="46"/>
  <c r="C3129" i="46"/>
  <c r="B3130" i="46"/>
  <c r="C3130" i="46"/>
  <c r="B3131" i="46"/>
  <c r="C3131" i="46"/>
  <c r="B3132" i="46"/>
  <c r="C3132" i="46"/>
  <c r="B3133" i="46"/>
  <c r="C3133" i="46"/>
  <c r="B3134" i="46"/>
  <c r="C3134" i="46"/>
  <c r="B3135" i="46"/>
  <c r="C3135" i="46"/>
  <c r="B3136" i="46"/>
  <c r="C3136" i="46"/>
  <c r="B3137" i="46"/>
  <c r="C3137" i="46"/>
  <c r="B3138" i="46"/>
  <c r="C3138" i="46"/>
  <c r="B3139" i="46"/>
  <c r="C3139" i="46"/>
  <c r="B3140" i="46"/>
  <c r="C3140" i="46"/>
  <c r="B3141" i="46"/>
  <c r="C3141" i="46"/>
  <c r="B3142" i="46"/>
  <c r="C3142" i="46"/>
  <c r="B3143" i="46"/>
  <c r="C3143" i="46"/>
  <c r="B3144" i="46"/>
  <c r="C3144" i="46"/>
  <c r="B3145" i="46"/>
  <c r="C3145" i="46"/>
  <c r="B3146" i="46"/>
  <c r="C3146" i="46"/>
  <c r="B3147" i="46"/>
  <c r="C3147" i="46"/>
  <c r="B3148" i="46"/>
  <c r="C3148" i="46"/>
  <c r="B3149" i="46"/>
  <c r="C3149" i="46"/>
  <c r="B3150" i="46"/>
  <c r="C3150" i="46"/>
  <c r="B3151" i="46"/>
  <c r="C3151" i="46"/>
  <c r="B3152" i="46"/>
  <c r="C3152" i="46"/>
  <c r="B3153" i="46"/>
  <c r="C3153" i="46"/>
  <c r="B3154" i="46"/>
  <c r="C3154" i="46"/>
  <c r="B3155" i="46"/>
  <c r="C3155" i="46"/>
  <c r="B3156" i="46"/>
  <c r="C3156" i="46"/>
  <c r="B3157" i="46"/>
  <c r="C3157" i="46"/>
  <c r="B3158" i="46"/>
  <c r="C3158" i="46"/>
  <c r="B3159" i="46"/>
  <c r="C3159" i="46"/>
  <c r="B3160" i="46"/>
  <c r="C3160" i="46"/>
  <c r="B3161" i="46"/>
  <c r="C3161" i="46"/>
  <c r="B3162" i="46"/>
  <c r="C3162" i="46"/>
  <c r="B3163" i="46"/>
  <c r="C3163" i="46"/>
  <c r="B3164" i="46"/>
  <c r="C3164" i="46"/>
  <c r="B3165" i="46"/>
  <c r="C3165" i="46"/>
  <c r="B3166" i="46"/>
  <c r="C3166" i="46"/>
  <c r="B3167" i="46"/>
  <c r="C3167" i="46"/>
  <c r="B3168" i="46"/>
  <c r="C3168" i="46"/>
  <c r="B3169" i="46"/>
  <c r="C3169" i="46"/>
  <c r="B3170" i="46"/>
  <c r="C3170" i="46"/>
  <c r="B3171" i="46"/>
  <c r="C3171" i="46"/>
  <c r="B3172" i="46"/>
  <c r="C3172" i="46"/>
  <c r="B3173" i="46"/>
  <c r="C3173" i="46"/>
  <c r="B3174" i="46"/>
  <c r="C3174" i="46"/>
  <c r="B3175" i="46"/>
  <c r="C3175" i="46"/>
  <c r="B3176" i="46"/>
  <c r="C3176" i="46"/>
  <c r="B3177" i="46"/>
  <c r="C3177" i="46"/>
  <c r="B3178" i="46"/>
  <c r="C3178" i="46"/>
  <c r="B3179" i="46"/>
  <c r="C3179" i="46"/>
  <c r="B3180" i="46"/>
  <c r="C3180" i="46"/>
  <c r="B3181" i="46"/>
  <c r="C3181" i="46"/>
  <c r="B3182" i="46"/>
  <c r="C3182" i="46"/>
  <c r="B3183" i="46"/>
  <c r="C3183" i="46"/>
  <c r="B3184" i="46"/>
  <c r="C3184" i="46"/>
  <c r="B3185" i="46"/>
  <c r="C3185" i="46"/>
  <c r="B3186" i="46"/>
  <c r="C3186" i="46"/>
  <c r="B3187" i="46"/>
  <c r="C3187" i="46"/>
  <c r="B3188" i="46"/>
  <c r="C3188" i="46"/>
  <c r="B3189" i="46"/>
  <c r="C3189" i="46"/>
  <c r="B3190" i="46"/>
  <c r="C3190" i="46"/>
  <c r="B3191" i="46"/>
  <c r="C3191" i="46"/>
  <c r="B3192" i="46"/>
  <c r="C3192" i="46"/>
  <c r="B3193" i="46"/>
  <c r="C3193" i="46"/>
  <c r="B3194" i="46"/>
  <c r="C3194" i="46"/>
  <c r="B3195" i="46"/>
  <c r="C3195" i="46"/>
  <c r="B3196" i="46"/>
  <c r="C3196" i="46"/>
  <c r="B3197" i="46"/>
  <c r="C3197" i="46"/>
  <c r="B3198" i="46"/>
  <c r="C3198" i="46"/>
  <c r="B3199" i="46"/>
  <c r="C3199" i="46"/>
  <c r="B3200" i="46"/>
  <c r="C3200" i="46"/>
  <c r="B3201" i="46"/>
  <c r="C3201" i="46"/>
  <c r="B3202" i="46"/>
  <c r="C3202" i="46"/>
  <c r="B3203" i="46"/>
  <c r="C3203" i="46"/>
  <c r="B3204" i="46"/>
  <c r="C3204" i="46"/>
  <c r="B3205" i="46"/>
  <c r="C3205" i="46"/>
  <c r="B3206" i="46"/>
  <c r="C3206" i="46"/>
  <c r="B3207" i="46"/>
  <c r="C3207" i="46"/>
  <c r="B3208" i="46"/>
  <c r="C3208" i="46"/>
  <c r="B3209" i="46"/>
  <c r="C3209" i="46"/>
  <c r="B3210" i="46"/>
  <c r="C3210" i="46"/>
  <c r="B3211" i="46"/>
  <c r="C3211" i="46"/>
  <c r="B3212" i="46"/>
  <c r="C3212" i="46"/>
  <c r="B3213" i="46"/>
  <c r="C3213" i="46"/>
  <c r="B3214" i="46"/>
  <c r="C3214" i="46"/>
  <c r="B3215" i="46"/>
  <c r="C3215" i="46"/>
  <c r="B3216" i="46"/>
  <c r="C3216" i="46"/>
  <c r="B3217" i="46"/>
  <c r="C3217" i="46"/>
  <c r="B3218" i="46"/>
  <c r="C3218" i="46"/>
  <c r="B3219" i="46"/>
  <c r="C3219" i="46"/>
  <c r="B3220" i="46"/>
  <c r="C3220" i="46"/>
  <c r="B3221" i="46"/>
  <c r="C3221" i="46"/>
  <c r="B3222" i="46"/>
  <c r="C3222" i="46"/>
  <c r="B3223" i="46"/>
  <c r="C3223" i="46"/>
  <c r="B3224" i="46"/>
  <c r="C3224" i="46"/>
  <c r="B3225" i="46"/>
  <c r="C3225" i="46"/>
  <c r="B3226" i="46"/>
  <c r="C3226" i="46"/>
  <c r="B3227" i="46"/>
  <c r="C3227" i="46"/>
  <c r="B3228" i="46"/>
  <c r="C3228" i="46"/>
  <c r="B3229" i="46"/>
  <c r="C3229" i="46"/>
  <c r="B3230" i="46"/>
  <c r="C3230" i="46"/>
  <c r="B3231" i="46"/>
  <c r="C3231" i="46"/>
  <c r="B3232" i="46"/>
  <c r="C3232" i="46"/>
  <c r="B3233" i="46"/>
  <c r="C3233" i="46"/>
  <c r="B3234" i="46"/>
  <c r="C3234" i="46"/>
  <c r="B3235" i="46"/>
  <c r="C3235" i="46"/>
  <c r="B3236" i="46"/>
  <c r="C3236" i="46"/>
  <c r="B3237" i="46"/>
  <c r="C3237" i="46"/>
  <c r="B3238" i="46"/>
  <c r="C3238" i="46"/>
  <c r="B3239" i="46"/>
  <c r="C3239" i="46"/>
  <c r="B3240" i="46"/>
  <c r="C3240" i="46"/>
  <c r="B3241" i="46"/>
  <c r="C3241" i="46"/>
  <c r="B3242" i="46"/>
  <c r="C3242" i="46"/>
  <c r="B3243" i="46"/>
  <c r="C3243" i="46"/>
  <c r="B3244" i="46"/>
  <c r="C3244" i="46"/>
  <c r="B3245" i="46"/>
  <c r="C3245" i="46"/>
  <c r="B3246" i="46"/>
  <c r="C3246" i="46"/>
  <c r="B3247" i="46"/>
  <c r="C3247" i="46"/>
  <c r="B3248" i="46"/>
  <c r="C3248" i="46"/>
  <c r="B3249" i="46"/>
  <c r="C3249" i="46"/>
  <c r="B3250" i="46"/>
  <c r="C3250" i="46"/>
  <c r="B3251" i="46"/>
  <c r="C3251" i="46"/>
  <c r="B3252" i="46"/>
  <c r="C3252" i="46"/>
  <c r="B3253" i="46"/>
  <c r="C3253" i="46"/>
  <c r="B3254" i="46"/>
  <c r="C3254" i="46"/>
  <c r="B3255" i="46"/>
  <c r="C3255" i="46"/>
  <c r="B3256" i="46"/>
  <c r="C3256" i="46"/>
  <c r="B3257" i="46"/>
  <c r="C3257" i="46"/>
  <c r="B3258" i="46"/>
  <c r="C3258" i="46"/>
  <c r="B3259" i="46"/>
  <c r="C3259" i="46"/>
  <c r="B3260" i="46"/>
  <c r="C3260" i="46"/>
  <c r="B3261" i="46"/>
  <c r="C3261" i="46"/>
  <c r="B3262" i="46"/>
  <c r="C3262" i="46"/>
  <c r="B3263" i="46"/>
  <c r="C3263" i="46"/>
  <c r="B3264" i="46"/>
  <c r="C3264" i="46"/>
  <c r="B3265" i="46"/>
  <c r="C3265" i="46"/>
  <c r="B3266" i="46"/>
  <c r="C3266" i="46"/>
  <c r="B3267" i="46"/>
  <c r="C3267" i="46"/>
  <c r="B3268" i="46"/>
  <c r="C3268" i="46"/>
  <c r="B3269" i="46"/>
  <c r="C3269" i="46"/>
  <c r="B3270" i="46"/>
  <c r="C3270" i="46"/>
  <c r="B3271" i="46"/>
  <c r="C3271" i="46"/>
  <c r="B3272" i="46"/>
  <c r="C3272" i="46"/>
  <c r="B3273" i="46"/>
  <c r="C3273" i="46"/>
  <c r="B3274" i="46"/>
  <c r="C3274" i="46"/>
  <c r="B3275" i="46"/>
  <c r="C3275" i="46"/>
  <c r="B3276" i="46"/>
  <c r="C3276" i="46"/>
  <c r="B3277" i="46"/>
  <c r="C3277" i="46"/>
  <c r="B3278" i="46"/>
  <c r="C3278" i="46"/>
  <c r="B3279" i="46"/>
  <c r="C3279" i="46"/>
  <c r="B3280" i="46"/>
  <c r="C3280" i="46"/>
  <c r="B3281" i="46"/>
  <c r="C3281" i="46"/>
  <c r="B3282" i="46"/>
  <c r="C3282" i="46"/>
  <c r="B3283" i="46"/>
  <c r="C3283" i="46"/>
  <c r="B3284" i="46"/>
  <c r="C3284" i="46"/>
  <c r="B3285" i="46"/>
  <c r="C3285" i="46"/>
  <c r="B3286" i="46"/>
  <c r="C3286" i="46"/>
  <c r="B3287" i="46"/>
  <c r="C3287" i="46"/>
  <c r="B3288" i="46"/>
  <c r="C3288" i="46"/>
  <c r="B3289" i="46"/>
  <c r="C3289" i="46"/>
  <c r="B3290" i="46"/>
  <c r="C3290" i="46"/>
  <c r="B3291" i="46"/>
  <c r="C3291" i="46"/>
  <c r="B3292" i="46"/>
  <c r="C3292" i="46"/>
  <c r="B3293" i="46"/>
  <c r="C3293" i="46"/>
  <c r="B3294" i="46"/>
  <c r="C3294" i="46"/>
  <c r="B3295" i="46"/>
  <c r="C3295" i="46"/>
  <c r="B3296" i="46"/>
  <c r="C3296" i="46"/>
  <c r="B3297" i="46"/>
  <c r="C3297" i="46"/>
  <c r="B3298" i="46"/>
  <c r="C3298" i="46"/>
  <c r="B3299" i="46"/>
  <c r="C3299" i="46"/>
  <c r="B3300" i="46"/>
  <c r="C3300" i="46"/>
  <c r="B3301" i="46"/>
  <c r="C3301" i="46"/>
  <c r="B3302" i="46"/>
  <c r="C3302" i="46"/>
  <c r="B3303" i="46"/>
  <c r="C3303" i="46"/>
  <c r="B3304" i="46"/>
  <c r="C3304" i="46"/>
  <c r="B3305" i="46"/>
  <c r="C3305" i="46"/>
  <c r="B3306" i="46"/>
  <c r="C3306" i="46"/>
  <c r="B3307" i="46"/>
  <c r="C3307" i="46"/>
  <c r="B3308" i="46"/>
  <c r="C3308" i="46"/>
  <c r="B3309" i="46"/>
  <c r="C3309" i="46"/>
  <c r="B3310" i="46"/>
  <c r="C3310" i="46"/>
  <c r="B3311" i="46"/>
  <c r="C3311" i="46"/>
  <c r="B3312" i="46"/>
  <c r="C3312" i="46"/>
  <c r="B3313" i="46"/>
  <c r="C3313" i="46"/>
  <c r="B3314" i="46"/>
  <c r="C3314" i="46"/>
  <c r="B3315" i="46"/>
  <c r="C3315" i="46"/>
  <c r="B3316" i="46"/>
  <c r="C3316" i="46"/>
  <c r="B3317" i="46"/>
  <c r="C3317" i="46"/>
  <c r="B3318" i="46"/>
  <c r="C3318" i="46"/>
  <c r="B3319" i="46"/>
  <c r="C3319" i="46"/>
  <c r="B3320" i="46"/>
  <c r="C3320" i="46"/>
  <c r="B3321" i="46"/>
  <c r="C3321" i="46"/>
  <c r="B3322" i="46"/>
  <c r="C3322" i="46"/>
  <c r="B3323" i="46"/>
  <c r="C3323" i="46"/>
  <c r="B3324" i="46"/>
  <c r="C3324" i="46"/>
  <c r="B3325" i="46"/>
  <c r="C3325" i="46"/>
  <c r="B3326" i="46"/>
  <c r="C3326" i="46"/>
  <c r="B3327" i="46"/>
  <c r="C3327" i="46"/>
  <c r="B3328" i="46"/>
  <c r="C3328" i="46"/>
  <c r="B3329" i="46"/>
  <c r="C3329" i="46"/>
  <c r="B3330" i="46"/>
  <c r="C3330" i="46"/>
  <c r="B3331" i="46"/>
  <c r="C3331" i="46"/>
  <c r="B3332" i="46"/>
  <c r="C3332" i="46"/>
  <c r="B3333" i="46"/>
  <c r="C3333" i="46"/>
  <c r="B3334" i="46"/>
  <c r="C3334" i="46"/>
  <c r="B3335" i="46"/>
  <c r="C3335" i="46"/>
  <c r="B3336" i="46"/>
  <c r="C3336" i="46"/>
  <c r="B3337" i="46"/>
  <c r="C3337" i="46"/>
  <c r="B3338" i="46"/>
  <c r="C3338" i="46"/>
  <c r="B3339" i="46"/>
  <c r="C3339" i="46"/>
  <c r="B3340" i="46"/>
  <c r="C3340" i="46"/>
  <c r="B3341" i="46"/>
  <c r="C3341" i="46"/>
  <c r="B3342" i="46"/>
  <c r="C3342" i="46"/>
  <c r="B3343" i="46"/>
  <c r="C3343" i="46"/>
  <c r="B3344" i="46"/>
  <c r="C3344" i="46"/>
  <c r="B3345" i="46"/>
  <c r="C3345" i="46"/>
  <c r="B3346" i="46"/>
  <c r="C3346" i="46"/>
  <c r="B3347" i="46"/>
  <c r="C3347" i="46"/>
  <c r="B3348" i="46"/>
  <c r="C3348" i="46"/>
  <c r="B3349" i="46"/>
  <c r="C3349" i="46"/>
  <c r="B3350" i="46"/>
  <c r="C3350" i="46"/>
  <c r="B3351" i="46"/>
  <c r="C3351" i="46"/>
  <c r="B3352" i="46"/>
  <c r="C3352" i="46"/>
  <c r="B3353" i="46"/>
  <c r="C3353" i="46"/>
  <c r="B3354" i="46"/>
  <c r="C3354" i="46"/>
  <c r="B3355" i="46"/>
  <c r="C3355" i="46"/>
  <c r="B3356" i="46"/>
  <c r="C3356" i="46"/>
  <c r="B3357" i="46"/>
  <c r="C3357" i="46"/>
  <c r="B3358" i="46"/>
  <c r="C3358" i="46"/>
  <c r="B3359" i="46"/>
  <c r="C3359" i="46"/>
  <c r="B3360" i="46"/>
  <c r="C3360" i="46"/>
  <c r="B3361" i="46"/>
  <c r="C3361" i="46"/>
  <c r="B3362" i="46"/>
  <c r="C3362" i="46"/>
  <c r="B3363" i="46"/>
  <c r="C3363" i="46"/>
  <c r="B3364" i="46"/>
  <c r="C3364" i="46"/>
  <c r="B3365" i="46"/>
  <c r="C3365" i="46"/>
  <c r="B3366" i="46"/>
  <c r="C3366" i="46"/>
  <c r="B3367" i="46"/>
  <c r="C3367" i="46"/>
  <c r="B3368" i="46"/>
  <c r="C3368" i="46"/>
  <c r="B3369" i="46"/>
  <c r="C3369" i="46"/>
  <c r="B3370" i="46"/>
  <c r="C3370" i="46"/>
  <c r="B3371" i="46"/>
  <c r="C3371" i="46"/>
  <c r="B3372" i="46"/>
  <c r="C3372" i="46"/>
  <c r="B3373" i="46"/>
  <c r="C3373" i="46"/>
  <c r="B3374" i="46"/>
  <c r="C3374" i="46"/>
  <c r="B3375" i="46"/>
  <c r="C3375" i="46"/>
  <c r="B3376" i="46"/>
  <c r="C3376" i="46"/>
  <c r="B3377" i="46"/>
  <c r="C3377" i="46"/>
  <c r="B3378" i="46"/>
  <c r="C3378" i="46"/>
  <c r="B3379" i="46"/>
  <c r="C3379" i="46"/>
  <c r="B3380" i="46"/>
  <c r="C3380" i="46"/>
  <c r="B3381" i="46"/>
  <c r="C3381" i="46"/>
  <c r="B3382" i="46"/>
  <c r="C3382" i="46"/>
  <c r="B3383" i="46"/>
  <c r="C3383" i="46"/>
  <c r="B3384" i="46"/>
  <c r="C3384" i="46"/>
  <c r="B3385" i="46"/>
  <c r="C3385" i="46"/>
  <c r="B3386" i="46"/>
  <c r="C3386" i="46"/>
  <c r="B3387" i="46"/>
  <c r="C3387" i="46"/>
  <c r="B3388" i="46"/>
  <c r="C3388" i="46"/>
  <c r="B3389" i="46"/>
  <c r="C3389" i="46"/>
  <c r="B3390" i="46"/>
  <c r="C3390" i="46"/>
  <c r="B3391" i="46"/>
  <c r="C3391" i="46"/>
  <c r="B3392" i="46"/>
  <c r="C3392" i="46"/>
  <c r="B3393" i="46"/>
  <c r="C3393" i="46"/>
  <c r="B3394" i="46"/>
  <c r="C3394" i="46"/>
  <c r="B3395" i="46"/>
  <c r="C3395" i="46"/>
  <c r="B3396" i="46"/>
  <c r="C3396" i="46"/>
  <c r="B3397" i="46"/>
  <c r="C3397" i="46"/>
  <c r="B3398" i="46"/>
  <c r="C3398" i="46"/>
  <c r="B3399" i="46"/>
  <c r="C3399" i="46"/>
  <c r="B3400" i="46"/>
  <c r="C3400" i="46"/>
  <c r="B3401" i="46"/>
  <c r="C3401" i="46"/>
  <c r="B3402" i="46"/>
  <c r="C3402" i="46"/>
  <c r="B3403" i="46"/>
  <c r="C3403" i="46"/>
  <c r="B3404" i="46"/>
  <c r="C3404" i="46"/>
  <c r="B3405" i="46"/>
  <c r="C3405" i="46"/>
  <c r="B3406" i="46"/>
  <c r="C3406" i="46"/>
  <c r="B3407" i="46"/>
  <c r="C3407" i="46"/>
  <c r="B3408" i="46"/>
  <c r="C3408" i="46"/>
  <c r="B3409" i="46"/>
  <c r="C3409" i="46"/>
  <c r="B3410" i="46"/>
  <c r="C3410" i="46"/>
  <c r="B3411" i="46"/>
  <c r="C3411" i="46"/>
  <c r="B3412" i="46"/>
  <c r="C3412" i="46"/>
  <c r="B3413" i="46"/>
  <c r="C3413" i="46"/>
  <c r="B3414" i="46"/>
  <c r="C3414" i="46"/>
  <c r="B3415" i="46"/>
  <c r="C3415" i="46"/>
  <c r="B3416" i="46"/>
  <c r="C3416" i="46"/>
  <c r="B3417" i="46"/>
  <c r="C3417" i="46"/>
  <c r="B3418" i="46"/>
  <c r="C3418" i="46"/>
  <c r="B3419" i="46"/>
  <c r="C3419" i="46"/>
  <c r="B3420" i="46"/>
  <c r="C3420" i="46"/>
  <c r="B3421" i="46"/>
  <c r="C3421" i="46"/>
  <c r="B3422" i="46"/>
  <c r="C3422" i="46"/>
  <c r="B3423" i="46"/>
  <c r="C3423" i="46"/>
  <c r="B3424" i="46"/>
  <c r="C3424" i="46"/>
  <c r="B3425" i="46"/>
  <c r="C3425" i="46"/>
  <c r="B3426" i="46"/>
  <c r="C3426" i="46"/>
  <c r="B3427" i="46"/>
  <c r="C3427" i="46"/>
  <c r="B3428" i="46"/>
  <c r="C3428" i="46"/>
  <c r="B3429" i="46"/>
  <c r="C3429" i="46"/>
  <c r="B3430" i="46"/>
  <c r="C3430" i="46"/>
  <c r="B3431" i="46"/>
  <c r="C3431" i="46"/>
  <c r="B3432" i="46"/>
  <c r="C3432" i="46"/>
  <c r="B3433" i="46"/>
  <c r="C3433" i="46"/>
  <c r="B3434" i="46"/>
  <c r="C3434" i="46"/>
  <c r="B3435" i="46"/>
  <c r="C3435" i="46"/>
  <c r="B3436" i="46"/>
  <c r="C3436" i="46"/>
  <c r="B3437" i="46"/>
  <c r="C3437" i="46"/>
  <c r="B3438" i="46"/>
  <c r="C3438" i="46"/>
  <c r="B3439" i="46"/>
  <c r="C3439" i="46"/>
  <c r="B3440" i="46"/>
  <c r="C3440" i="46"/>
  <c r="B3441" i="46"/>
  <c r="C3441" i="46"/>
  <c r="B3442" i="46"/>
  <c r="C3442" i="46"/>
  <c r="B3443" i="46"/>
  <c r="C3443" i="46"/>
  <c r="B3444" i="46"/>
  <c r="C3444" i="46"/>
  <c r="B3445" i="46"/>
  <c r="C3445" i="46"/>
  <c r="B3446" i="46"/>
  <c r="C3446" i="46"/>
  <c r="B3447" i="46"/>
  <c r="C3447" i="46"/>
  <c r="B3448" i="46"/>
  <c r="C3448" i="46"/>
  <c r="B3449" i="46"/>
  <c r="C3449" i="46"/>
  <c r="B3450" i="46"/>
  <c r="C3450" i="46"/>
  <c r="B3451" i="46"/>
  <c r="C3451" i="46"/>
  <c r="B3452" i="46"/>
  <c r="C3452" i="46"/>
  <c r="B3453" i="46"/>
  <c r="C3453" i="46"/>
  <c r="B3454" i="46"/>
  <c r="C3454" i="46"/>
  <c r="B3455" i="46"/>
  <c r="C3455" i="46"/>
  <c r="B3456" i="46"/>
  <c r="C3456" i="46"/>
  <c r="B3457" i="46"/>
  <c r="C3457" i="46"/>
  <c r="B3458" i="46"/>
  <c r="C3458" i="46"/>
  <c r="B3459" i="46"/>
  <c r="C3459" i="46"/>
  <c r="B3460" i="46"/>
  <c r="C3460" i="46"/>
  <c r="B3461" i="46"/>
  <c r="C3461" i="46"/>
  <c r="B3462" i="46"/>
  <c r="C3462" i="46"/>
  <c r="B3463" i="46"/>
  <c r="C3463" i="46"/>
  <c r="B3464" i="46"/>
  <c r="C3464" i="46"/>
  <c r="B3465" i="46"/>
  <c r="C3465" i="46"/>
  <c r="B3466" i="46"/>
  <c r="C3466" i="46"/>
  <c r="B3467" i="46"/>
  <c r="C3467" i="46"/>
  <c r="B3468" i="46"/>
  <c r="C3468" i="46"/>
  <c r="B3469" i="46"/>
  <c r="C3469" i="46"/>
  <c r="B3470" i="46"/>
  <c r="C3470" i="46"/>
  <c r="B3471" i="46"/>
  <c r="C3471" i="46"/>
  <c r="B3472" i="46"/>
  <c r="C3472" i="46"/>
  <c r="B3473" i="46"/>
  <c r="C3473" i="46"/>
  <c r="B3474" i="46"/>
  <c r="C3474" i="46"/>
  <c r="B3475" i="46"/>
  <c r="C3475" i="46"/>
  <c r="B3476" i="46"/>
  <c r="C3476" i="46"/>
  <c r="B3477" i="46"/>
  <c r="C3477" i="46"/>
  <c r="B3478" i="46"/>
  <c r="C3478" i="46"/>
  <c r="B3479" i="46"/>
  <c r="C3479" i="46"/>
  <c r="B3480" i="46"/>
  <c r="C3480" i="46"/>
  <c r="B3481" i="46"/>
  <c r="C3481" i="46"/>
  <c r="B3482" i="46"/>
  <c r="C3482" i="46"/>
  <c r="B3483" i="46"/>
  <c r="C3483" i="46"/>
  <c r="B3484" i="46"/>
  <c r="C3484" i="46"/>
  <c r="B3485" i="46"/>
  <c r="C3485" i="46"/>
  <c r="B3486" i="46"/>
  <c r="C3486" i="46"/>
  <c r="B3487" i="46"/>
  <c r="C3487" i="46"/>
  <c r="B3488" i="46"/>
  <c r="C3488" i="46"/>
  <c r="B3489" i="46"/>
  <c r="C3489" i="46"/>
  <c r="B3490" i="46"/>
  <c r="C3490" i="46"/>
  <c r="B3491" i="46"/>
  <c r="C3491" i="46"/>
  <c r="B3492" i="46"/>
  <c r="C3492" i="46"/>
  <c r="B3493" i="46"/>
  <c r="C3493" i="46"/>
  <c r="B3494" i="46"/>
  <c r="C3494" i="46"/>
  <c r="B3495" i="46"/>
  <c r="C3495" i="46"/>
  <c r="B3496" i="46"/>
  <c r="C3496" i="46"/>
  <c r="B3497" i="46"/>
  <c r="C3497" i="46"/>
  <c r="B3498" i="46"/>
  <c r="C3498" i="46"/>
  <c r="B3499" i="46"/>
  <c r="C3499" i="46"/>
  <c r="B3500" i="46"/>
  <c r="C3500" i="46"/>
  <c r="B3501" i="46"/>
  <c r="C3501" i="46"/>
  <c r="B3502" i="46"/>
  <c r="C3502" i="46"/>
  <c r="B3503" i="46"/>
  <c r="C3503" i="46"/>
  <c r="B3504" i="46"/>
  <c r="C3504" i="46"/>
  <c r="B3505" i="46"/>
  <c r="C3505" i="46"/>
  <c r="B3506" i="46"/>
  <c r="C3506" i="46"/>
  <c r="B3507" i="46"/>
  <c r="C3507" i="46"/>
  <c r="B3508" i="46"/>
  <c r="C3508" i="46"/>
  <c r="B3509" i="46"/>
  <c r="C3509" i="46"/>
  <c r="B3510" i="46"/>
  <c r="C3510" i="46"/>
  <c r="B3511" i="46"/>
  <c r="C3511" i="46"/>
  <c r="B3512" i="46"/>
  <c r="C3512" i="46"/>
  <c r="B3513" i="46"/>
  <c r="C3513" i="46"/>
  <c r="B3514" i="46"/>
  <c r="C3514" i="46"/>
  <c r="B3515" i="46"/>
  <c r="C3515" i="46"/>
  <c r="B3516" i="46"/>
  <c r="C3516" i="46"/>
  <c r="B3517" i="46"/>
  <c r="C3517" i="46"/>
  <c r="B3518" i="46"/>
  <c r="C3518" i="46"/>
  <c r="B3519" i="46"/>
  <c r="C3519" i="46"/>
  <c r="B3520" i="46"/>
  <c r="C3520" i="46"/>
  <c r="B3521" i="46"/>
  <c r="C3521" i="46"/>
  <c r="B3522" i="46"/>
  <c r="C3522" i="46"/>
  <c r="B3523" i="46"/>
  <c r="C3523" i="46"/>
  <c r="B3524" i="46"/>
  <c r="C3524" i="46"/>
  <c r="B3525" i="46"/>
  <c r="C3525" i="46"/>
  <c r="B3526" i="46"/>
  <c r="C3526" i="46"/>
  <c r="B3527" i="46"/>
  <c r="C3527" i="46"/>
  <c r="B3528" i="46"/>
  <c r="C3528" i="46"/>
  <c r="B3529" i="46"/>
  <c r="C3529" i="46"/>
  <c r="B3530" i="46"/>
  <c r="C3530" i="46"/>
  <c r="B3531" i="46"/>
  <c r="C3531" i="46"/>
  <c r="B3532" i="46"/>
  <c r="C3532" i="46"/>
  <c r="B3533" i="46"/>
  <c r="C3533" i="46"/>
  <c r="B3534" i="46"/>
  <c r="C3534" i="46"/>
  <c r="B3535" i="46"/>
  <c r="C3535" i="46"/>
  <c r="B3536" i="46"/>
  <c r="C3536" i="46"/>
  <c r="B3537" i="46"/>
  <c r="C3537" i="46"/>
  <c r="B3538" i="46"/>
  <c r="C3538" i="46"/>
  <c r="B3539" i="46"/>
  <c r="C3539" i="46"/>
  <c r="B3540" i="46"/>
  <c r="C3540" i="46"/>
  <c r="B3541" i="46"/>
  <c r="C3541" i="46"/>
  <c r="B3542" i="46"/>
  <c r="C3542" i="46"/>
  <c r="B3543" i="46"/>
  <c r="C3543" i="46"/>
  <c r="B3544" i="46"/>
  <c r="C3544" i="46"/>
  <c r="B3545" i="46"/>
  <c r="C3545" i="46"/>
  <c r="B3546" i="46"/>
  <c r="C3546" i="46"/>
  <c r="B3547" i="46"/>
  <c r="C3547" i="46"/>
  <c r="B3548" i="46"/>
  <c r="C3548" i="46"/>
  <c r="B3549" i="46"/>
  <c r="C3549" i="46"/>
  <c r="B3550" i="46"/>
  <c r="C3550" i="46"/>
  <c r="B3551" i="46"/>
  <c r="C3551" i="46"/>
  <c r="B3552" i="46"/>
  <c r="C3552" i="46"/>
  <c r="B3553" i="46"/>
  <c r="C3553" i="46"/>
  <c r="B3554" i="46"/>
  <c r="C3554" i="46"/>
  <c r="B3555" i="46"/>
  <c r="C3555" i="46"/>
  <c r="B3556" i="46"/>
  <c r="C3556" i="46"/>
  <c r="B3557" i="46"/>
  <c r="C3557" i="46"/>
  <c r="B3558" i="46"/>
  <c r="C3558" i="46"/>
  <c r="B3559" i="46"/>
  <c r="C3559" i="46"/>
  <c r="B3560" i="46"/>
  <c r="C3560" i="46"/>
  <c r="B3561" i="46"/>
  <c r="C3561" i="46"/>
  <c r="B3562" i="46"/>
  <c r="C3562" i="46"/>
  <c r="B3563" i="46"/>
  <c r="C3563" i="46"/>
  <c r="B3564" i="46"/>
  <c r="C3564" i="46"/>
  <c r="B3565" i="46"/>
  <c r="C3565" i="46"/>
  <c r="B3566" i="46"/>
  <c r="C3566" i="46"/>
  <c r="B3567" i="46"/>
  <c r="C3567" i="46"/>
  <c r="B3568" i="46"/>
  <c r="C3568" i="46"/>
  <c r="B3569" i="46"/>
  <c r="C3569" i="46"/>
  <c r="B3570" i="46"/>
  <c r="C3570" i="46"/>
  <c r="B3571" i="46"/>
  <c r="C3571" i="46"/>
  <c r="B3572" i="46"/>
  <c r="C3572" i="46"/>
  <c r="B3573" i="46"/>
  <c r="C3573" i="46"/>
  <c r="B3574" i="46"/>
  <c r="C3574" i="46"/>
  <c r="B3575" i="46"/>
  <c r="C3575" i="46"/>
  <c r="B3576" i="46"/>
  <c r="C3576" i="46"/>
  <c r="B3577" i="46"/>
  <c r="C3577" i="46"/>
  <c r="B3578" i="46"/>
  <c r="C3578" i="46"/>
  <c r="B3579" i="46"/>
  <c r="C3579" i="46"/>
  <c r="B3580" i="46"/>
  <c r="C3580" i="46"/>
  <c r="B3581" i="46"/>
  <c r="C3581" i="46"/>
  <c r="B3582" i="46"/>
  <c r="C3582" i="46"/>
  <c r="B3583" i="46"/>
  <c r="C3583" i="46"/>
  <c r="B3584" i="46"/>
  <c r="C3584" i="46"/>
  <c r="B3585" i="46"/>
  <c r="C3585" i="46"/>
  <c r="B3586" i="46"/>
  <c r="C3586" i="46"/>
  <c r="B3587" i="46"/>
  <c r="C3587" i="46"/>
  <c r="B3588" i="46"/>
  <c r="C3588" i="46"/>
  <c r="B3589" i="46"/>
  <c r="C3589" i="46"/>
  <c r="B3590" i="46"/>
  <c r="C3590" i="46"/>
  <c r="B3591" i="46"/>
  <c r="C3591" i="46"/>
  <c r="B3592" i="46"/>
  <c r="C3592" i="46"/>
  <c r="B3593" i="46"/>
  <c r="C3593" i="46"/>
  <c r="B3594" i="46"/>
  <c r="C3594" i="46"/>
  <c r="B3595" i="46"/>
  <c r="C3595" i="46"/>
  <c r="B3596" i="46"/>
  <c r="C3596" i="46"/>
  <c r="B3597" i="46"/>
  <c r="C3597" i="46"/>
  <c r="B3598" i="46"/>
  <c r="C3598" i="46"/>
  <c r="B3599" i="46"/>
  <c r="C3599" i="46"/>
  <c r="B3600" i="46"/>
  <c r="C3600" i="46"/>
  <c r="B3601" i="46"/>
  <c r="C3601" i="46"/>
  <c r="B3602" i="46"/>
  <c r="C3602" i="46"/>
  <c r="B3603" i="46"/>
  <c r="C3603" i="46"/>
  <c r="B3604" i="46"/>
  <c r="C3604" i="46"/>
  <c r="B3605" i="46"/>
  <c r="C3605" i="46"/>
  <c r="B3606" i="46"/>
  <c r="C3606" i="46"/>
  <c r="B3607" i="46"/>
  <c r="C3607" i="46"/>
  <c r="B3608" i="46"/>
  <c r="C3608" i="46"/>
  <c r="B3609" i="46"/>
  <c r="C3609" i="46"/>
  <c r="B3610" i="46"/>
  <c r="C3610" i="46"/>
  <c r="B3611" i="46"/>
  <c r="C3611" i="46"/>
  <c r="B3612" i="46"/>
  <c r="C3612" i="46"/>
  <c r="B3613" i="46"/>
  <c r="C3613" i="46"/>
  <c r="B3614" i="46"/>
  <c r="C3614" i="46"/>
  <c r="B3615" i="46"/>
  <c r="C3615" i="46"/>
  <c r="B3616" i="46"/>
  <c r="C3616" i="46"/>
  <c r="B3617" i="46"/>
  <c r="C3617" i="46"/>
  <c r="B3618" i="46"/>
  <c r="C3618" i="46"/>
  <c r="B3619" i="46"/>
  <c r="C3619" i="46"/>
  <c r="B3620" i="46"/>
  <c r="C3620" i="46"/>
  <c r="B3621" i="46"/>
  <c r="C3621" i="46"/>
  <c r="B3622" i="46"/>
  <c r="C3622" i="46"/>
  <c r="B3623" i="46"/>
  <c r="C3623" i="46"/>
  <c r="B3624" i="46"/>
  <c r="C3624" i="46"/>
  <c r="B3625" i="46"/>
  <c r="C3625" i="46"/>
  <c r="B3626" i="46"/>
  <c r="C3626" i="46"/>
  <c r="B3627" i="46"/>
  <c r="C3627" i="46"/>
  <c r="B3628" i="46"/>
  <c r="C3628" i="46"/>
  <c r="B3629" i="46"/>
  <c r="C3629" i="46"/>
  <c r="B3630" i="46"/>
  <c r="C3630" i="46"/>
  <c r="B3631" i="46"/>
  <c r="C3631" i="46"/>
  <c r="B3632" i="46"/>
  <c r="C3632" i="46"/>
  <c r="B3633" i="46"/>
  <c r="C3633" i="46"/>
  <c r="B3634" i="46"/>
  <c r="C3634" i="46"/>
  <c r="B3635" i="46"/>
  <c r="C3635" i="46"/>
  <c r="B3636" i="46"/>
  <c r="C3636" i="46"/>
  <c r="B3637" i="46"/>
  <c r="C3637" i="46"/>
  <c r="B3638" i="46"/>
  <c r="C3638" i="46"/>
  <c r="B3639" i="46"/>
  <c r="C3639" i="46"/>
  <c r="B3640" i="46"/>
  <c r="C3640" i="46"/>
  <c r="B3641" i="46"/>
  <c r="C3641" i="46"/>
  <c r="B3642" i="46"/>
  <c r="C3642" i="46"/>
  <c r="B3643" i="46"/>
  <c r="C3643" i="46"/>
  <c r="B3644" i="46"/>
  <c r="C3644" i="46"/>
  <c r="B3645" i="46"/>
  <c r="C3645" i="46"/>
  <c r="B3646" i="46"/>
  <c r="C3646" i="46"/>
  <c r="B3647" i="46"/>
  <c r="C3647" i="46"/>
  <c r="B3648" i="46"/>
  <c r="C3648" i="46"/>
  <c r="B3649" i="46"/>
  <c r="C3649" i="46"/>
  <c r="B3650" i="46"/>
  <c r="C3650" i="46"/>
  <c r="B3651" i="46"/>
  <c r="C3651" i="46"/>
  <c r="B3652" i="46"/>
  <c r="C3652" i="46"/>
  <c r="B3653" i="46"/>
  <c r="C3653" i="46"/>
  <c r="B3654" i="46"/>
  <c r="C3654" i="46"/>
  <c r="B3655" i="46"/>
  <c r="C3655" i="46"/>
  <c r="B3656" i="46"/>
  <c r="C3656" i="46"/>
  <c r="B3657" i="46"/>
  <c r="C3657" i="46"/>
  <c r="B3658" i="46"/>
  <c r="C3658" i="46"/>
  <c r="B3659" i="46"/>
  <c r="C3659" i="46"/>
  <c r="B3660" i="46"/>
  <c r="C3660" i="46"/>
  <c r="B3661" i="46"/>
  <c r="C3661" i="46"/>
  <c r="B3662" i="46"/>
  <c r="C3662" i="46"/>
  <c r="B3663" i="46"/>
  <c r="C3663" i="46"/>
  <c r="B3664" i="46"/>
  <c r="C3664" i="46"/>
  <c r="B3665" i="46"/>
  <c r="C3665" i="46"/>
  <c r="B3666" i="46"/>
  <c r="C3666" i="46"/>
  <c r="B3667" i="46"/>
  <c r="C3667" i="46"/>
  <c r="B3668" i="46"/>
  <c r="C3668" i="46"/>
  <c r="B3669" i="46"/>
  <c r="C3669" i="46"/>
  <c r="B3670" i="46"/>
  <c r="C3670" i="46"/>
  <c r="B3671" i="46"/>
  <c r="C3671" i="46"/>
  <c r="B3672" i="46"/>
  <c r="C3672" i="46"/>
  <c r="B3673" i="46"/>
  <c r="C3673" i="46"/>
  <c r="B3674" i="46"/>
  <c r="C3674" i="46"/>
  <c r="B3675" i="46"/>
  <c r="C3675" i="46"/>
  <c r="B3676" i="46"/>
  <c r="C3676" i="46"/>
  <c r="B3677" i="46"/>
  <c r="C3677" i="46"/>
  <c r="B3678" i="46"/>
  <c r="C3678" i="46"/>
  <c r="B3679" i="46"/>
  <c r="C3679" i="46"/>
  <c r="B3680" i="46"/>
  <c r="C3680" i="46"/>
  <c r="B3681" i="46"/>
  <c r="C3681" i="46"/>
  <c r="B3682" i="46"/>
  <c r="C3682" i="46"/>
  <c r="B3683" i="46"/>
  <c r="C3683" i="46"/>
  <c r="B3684" i="46"/>
  <c r="C3684" i="46"/>
  <c r="B3685" i="46"/>
  <c r="C3685" i="46"/>
  <c r="B3686" i="46"/>
  <c r="C3686" i="46"/>
  <c r="B3687" i="46"/>
  <c r="C3687" i="46"/>
  <c r="B3688" i="46"/>
  <c r="C3688" i="46"/>
  <c r="B3689" i="46"/>
  <c r="C3689" i="46"/>
  <c r="B3690" i="46"/>
  <c r="C3690" i="46"/>
  <c r="B3691" i="46"/>
  <c r="C3691" i="46"/>
  <c r="B3692" i="46"/>
  <c r="C3692" i="46"/>
  <c r="B3693" i="46"/>
  <c r="C3693" i="46"/>
  <c r="B3694" i="46"/>
  <c r="C3694" i="46"/>
  <c r="B3695" i="46"/>
  <c r="C3695" i="46"/>
  <c r="B3696" i="46"/>
  <c r="C3696" i="46"/>
  <c r="B3697" i="46"/>
  <c r="C3697" i="46"/>
  <c r="B3698" i="46"/>
  <c r="C3698" i="46"/>
  <c r="B3699" i="46"/>
  <c r="C3699" i="46"/>
  <c r="B3700" i="46"/>
  <c r="C3700" i="46"/>
  <c r="B3701" i="46"/>
  <c r="C3701" i="46"/>
  <c r="B3702" i="46"/>
  <c r="C3702" i="46"/>
  <c r="B3703" i="46"/>
  <c r="C3703" i="46"/>
  <c r="B3704" i="46"/>
  <c r="C3704" i="46"/>
  <c r="B3705" i="46"/>
  <c r="C3705" i="46"/>
  <c r="B3706" i="46"/>
  <c r="C3706" i="46"/>
  <c r="B3707" i="46"/>
  <c r="C3707" i="46"/>
  <c r="B3708" i="46"/>
  <c r="C3708" i="46"/>
  <c r="B3709" i="46"/>
  <c r="C3709" i="46"/>
  <c r="B3710" i="46"/>
  <c r="C3710" i="46"/>
  <c r="B3711" i="46"/>
  <c r="C3711" i="46"/>
  <c r="B3712" i="46"/>
  <c r="C3712" i="46"/>
  <c r="B3713" i="46"/>
  <c r="C3713" i="46"/>
  <c r="B3714" i="46"/>
  <c r="C3714" i="46"/>
  <c r="B3715" i="46"/>
  <c r="C3715" i="46"/>
  <c r="B3716" i="46"/>
  <c r="C3716" i="46"/>
  <c r="B3717" i="46"/>
  <c r="C3717" i="46"/>
  <c r="B3718" i="46"/>
  <c r="C3718" i="46"/>
  <c r="B3719" i="46"/>
  <c r="C3719" i="46"/>
  <c r="B3720" i="46"/>
  <c r="C3720" i="46"/>
  <c r="B3721" i="46"/>
  <c r="C3721" i="46"/>
  <c r="B3722" i="46"/>
  <c r="C3722" i="46"/>
  <c r="B3723" i="46"/>
  <c r="C3723" i="46"/>
  <c r="B3724" i="46"/>
  <c r="C3724" i="46"/>
  <c r="B3725" i="46"/>
  <c r="C3725" i="46"/>
  <c r="B3726" i="46"/>
  <c r="C3726" i="46"/>
  <c r="B3727" i="46"/>
  <c r="C3727" i="46"/>
  <c r="B3728" i="46"/>
  <c r="C3728" i="46"/>
  <c r="B3729" i="46"/>
  <c r="C3729" i="46"/>
  <c r="B3730" i="46"/>
  <c r="C3730" i="46"/>
  <c r="B3731" i="46"/>
  <c r="C3731" i="46"/>
  <c r="B3732" i="46"/>
  <c r="C3732" i="46"/>
  <c r="B3733" i="46"/>
  <c r="C3733" i="46"/>
  <c r="B3734" i="46"/>
  <c r="C3734" i="46"/>
  <c r="B3735" i="46"/>
  <c r="C3735" i="46"/>
  <c r="B3736" i="46"/>
  <c r="C3736" i="46"/>
  <c r="B3737" i="46"/>
  <c r="C3737" i="46"/>
  <c r="B3738" i="46"/>
  <c r="C3738" i="46"/>
  <c r="B3739" i="46"/>
  <c r="C3739" i="46"/>
  <c r="B3740" i="46"/>
  <c r="C3740" i="46"/>
  <c r="B3741" i="46"/>
  <c r="C3741" i="46"/>
  <c r="B3742" i="46"/>
  <c r="C3742" i="46"/>
  <c r="B3743" i="46"/>
  <c r="C3743" i="46"/>
  <c r="B3744" i="46"/>
  <c r="C3744" i="46"/>
  <c r="B3745" i="46"/>
  <c r="C3745" i="46"/>
  <c r="B3746" i="46"/>
  <c r="C3746" i="46"/>
  <c r="B3747" i="46"/>
  <c r="C3747" i="46"/>
  <c r="B3748" i="46"/>
  <c r="C3748" i="46"/>
  <c r="B3749" i="46"/>
  <c r="C3749" i="46"/>
  <c r="B3750" i="46"/>
  <c r="C3750" i="46"/>
  <c r="B3751" i="46"/>
  <c r="C3751" i="46"/>
  <c r="B3752" i="46"/>
  <c r="C3752" i="46"/>
  <c r="B3753" i="46"/>
  <c r="C3753" i="46"/>
  <c r="B3754" i="46"/>
  <c r="C3754" i="46"/>
  <c r="B3755" i="46"/>
  <c r="C3755" i="46"/>
  <c r="B3756" i="46"/>
  <c r="C3756" i="46"/>
  <c r="B3757" i="46"/>
  <c r="C3757" i="46"/>
  <c r="B3758" i="46"/>
  <c r="C3758" i="46"/>
  <c r="B3759" i="46"/>
  <c r="C3759" i="46"/>
  <c r="B3760" i="46"/>
  <c r="C3760" i="46"/>
  <c r="B3761" i="46"/>
  <c r="C3761" i="46"/>
  <c r="B3762" i="46"/>
  <c r="C3762" i="46"/>
  <c r="B3763" i="46"/>
  <c r="C3763" i="46"/>
  <c r="B3764" i="46"/>
  <c r="C3764" i="46"/>
  <c r="B3765" i="46"/>
  <c r="C3765" i="46"/>
  <c r="B3766" i="46"/>
  <c r="C3766" i="46"/>
  <c r="B3767" i="46"/>
  <c r="C3767" i="46"/>
  <c r="B3768" i="46"/>
  <c r="C3768" i="46"/>
  <c r="B3769" i="46"/>
  <c r="C3769" i="46"/>
  <c r="B3770" i="46"/>
  <c r="C3770" i="46"/>
  <c r="B3771" i="46"/>
  <c r="C3771" i="46"/>
  <c r="B3772" i="46"/>
  <c r="C3772" i="46"/>
  <c r="B3773" i="46"/>
  <c r="C3773" i="46"/>
  <c r="B3774" i="46"/>
  <c r="C3774" i="46"/>
  <c r="B3775" i="46"/>
  <c r="C3775" i="46"/>
  <c r="B3776" i="46"/>
  <c r="C3776" i="46"/>
  <c r="B3777" i="46"/>
  <c r="C3777" i="46"/>
  <c r="B3778" i="46"/>
  <c r="C3778" i="46"/>
  <c r="B3779" i="46"/>
  <c r="C3779" i="46"/>
  <c r="B3780" i="46"/>
  <c r="C3780" i="46"/>
  <c r="B3781" i="46"/>
  <c r="C3781" i="46"/>
  <c r="B3782" i="46"/>
  <c r="C3782" i="46"/>
  <c r="B3783" i="46"/>
  <c r="C3783" i="46"/>
  <c r="B3784" i="46"/>
  <c r="C3784" i="46"/>
  <c r="B3785" i="46"/>
  <c r="C3785" i="46"/>
  <c r="B3786" i="46"/>
  <c r="C3786" i="46"/>
  <c r="B3787" i="46"/>
  <c r="C3787" i="46"/>
  <c r="B3788" i="46"/>
  <c r="C3788" i="46"/>
  <c r="B3789" i="46"/>
  <c r="C3789" i="46"/>
  <c r="B3790" i="46"/>
  <c r="C3790" i="46"/>
  <c r="B3791" i="46"/>
  <c r="C3791" i="46"/>
  <c r="B3792" i="46"/>
  <c r="C3792" i="46"/>
  <c r="B3793" i="46"/>
  <c r="C3793" i="46"/>
  <c r="B3794" i="46"/>
  <c r="C3794" i="46"/>
  <c r="B3795" i="46"/>
  <c r="C3795" i="46"/>
  <c r="B3796" i="46"/>
  <c r="C3796" i="46"/>
  <c r="B3797" i="46"/>
  <c r="C3797" i="46"/>
  <c r="B3798" i="46"/>
  <c r="C3798" i="46"/>
  <c r="B3799" i="46"/>
  <c r="C3799" i="46"/>
  <c r="B3800" i="46"/>
  <c r="C3800" i="46"/>
  <c r="B3801" i="46"/>
  <c r="C3801" i="46"/>
  <c r="B3802" i="46"/>
  <c r="C3802" i="46"/>
  <c r="B3803" i="46"/>
  <c r="C3803" i="46"/>
  <c r="B3804" i="46"/>
  <c r="C3804" i="46"/>
  <c r="B3805" i="46"/>
  <c r="C3805" i="46"/>
  <c r="B3806" i="46"/>
  <c r="C3806" i="46"/>
  <c r="B3807" i="46"/>
  <c r="C3807" i="46"/>
  <c r="B3808" i="46"/>
  <c r="C3808" i="46"/>
  <c r="B3809" i="46"/>
  <c r="C3809" i="46"/>
  <c r="B3810" i="46"/>
  <c r="C3810" i="46"/>
  <c r="B3811" i="46"/>
  <c r="C3811" i="46"/>
  <c r="B3812" i="46"/>
  <c r="C3812" i="46"/>
  <c r="B3813" i="46"/>
  <c r="C3813" i="46"/>
  <c r="B3814" i="46"/>
  <c r="C3814" i="46"/>
  <c r="B3815" i="46"/>
  <c r="C3815" i="46"/>
  <c r="B3816" i="46"/>
  <c r="C3816" i="46"/>
  <c r="B3817" i="46"/>
  <c r="C3817" i="46"/>
  <c r="B3818" i="46"/>
  <c r="C3818" i="46"/>
  <c r="B3819" i="46"/>
  <c r="C3819" i="46"/>
  <c r="B3820" i="46"/>
  <c r="C3820" i="46"/>
  <c r="B3821" i="46"/>
  <c r="C3821" i="46"/>
  <c r="B3822" i="46"/>
  <c r="C3822" i="46"/>
  <c r="B3823" i="46"/>
  <c r="C3823" i="46"/>
  <c r="B3824" i="46"/>
  <c r="C3824" i="46"/>
  <c r="B3825" i="46"/>
  <c r="C3825" i="46"/>
  <c r="B3826" i="46"/>
  <c r="C3826" i="46"/>
  <c r="B3827" i="46"/>
  <c r="C3827" i="46"/>
  <c r="B3828" i="46"/>
  <c r="C3828" i="46"/>
  <c r="B3829" i="46"/>
  <c r="C3829" i="46"/>
  <c r="B3830" i="46"/>
  <c r="C3830" i="46"/>
  <c r="B3831" i="46"/>
  <c r="C3831" i="46"/>
  <c r="B3832" i="46"/>
  <c r="C3832" i="46"/>
  <c r="B3833" i="46"/>
  <c r="C3833" i="46"/>
  <c r="B3834" i="46"/>
  <c r="C3834" i="46"/>
  <c r="B3835" i="46"/>
  <c r="C3835" i="46"/>
  <c r="B3836" i="46"/>
  <c r="C3836" i="46"/>
  <c r="B3837" i="46"/>
  <c r="C3837" i="46"/>
  <c r="B3838" i="46"/>
  <c r="C3838" i="46"/>
  <c r="B3839" i="46"/>
  <c r="C3839" i="46"/>
  <c r="B3840" i="46"/>
  <c r="C3840" i="46"/>
  <c r="B3841" i="46"/>
  <c r="C3841" i="46"/>
  <c r="B3842" i="46"/>
  <c r="C3842" i="46"/>
  <c r="B3843" i="46"/>
  <c r="C3843" i="46"/>
  <c r="B3844" i="46"/>
  <c r="C3844" i="46"/>
  <c r="B3845" i="46"/>
  <c r="C3845" i="46"/>
  <c r="B3846" i="46"/>
  <c r="C3846" i="46"/>
  <c r="B3847" i="46"/>
  <c r="C3847" i="46"/>
  <c r="B3848" i="46"/>
  <c r="C3848" i="46"/>
  <c r="B3849" i="46"/>
  <c r="C3849" i="46"/>
  <c r="B3850" i="46"/>
  <c r="C3850" i="46"/>
  <c r="B3851" i="46"/>
  <c r="C3851" i="46"/>
  <c r="B3852" i="46"/>
  <c r="C3852" i="46"/>
  <c r="B3853" i="46"/>
  <c r="C3853" i="46"/>
  <c r="B3854" i="46"/>
  <c r="C3854" i="46"/>
  <c r="B3855" i="46"/>
  <c r="C3855" i="46"/>
  <c r="B3856" i="46"/>
  <c r="C3856" i="46"/>
  <c r="B3857" i="46"/>
  <c r="C3857" i="46"/>
  <c r="B3858" i="46"/>
  <c r="C3858" i="46"/>
  <c r="B3859" i="46"/>
  <c r="C3859" i="46"/>
  <c r="B3860" i="46"/>
  <c r="C3860" i="46"/>
  <c r="B3861" i="46"/>
  <c r="C3861" i="46"/>
  <c r="B3862" i="46"/>
  <c r="C3862" i="46"/>
  <c r="B3863" i="46"/>
  <c r="C3863" i="46"/>
  <c r="B3864" i="46"/>
  <c r="C3864" i="46"/>
  <c r="B3865" i="46"/>
  <c r="C3865" i="46"/>
  <c r="B3866" i="46"/>
  <c r="C3866" i="46"/>
  <c r="B3867" i="46"/>
  <c r="C3867" i="46"/>
  <c r="B3868" i="46"/>
  <c r="C3868" i="46"/>
  <c r="B3869" i="46"/>
  <c r="C3869" i="46"/>
  <c r="B3870" i="46"/>
  <c r="C3870" i="46"/>
  <c r="B3871" i="46"/>
  <c r="C3871" i="46"/>
  <c r="B3872" i="46"/>
  <c r="C3872" i="46"/>
  <c r="B3873" i="46"/>
  <c r="C3873" i="46"/>
  <c r="B3874" i="46"/>
  <c r="C3874" i="46"/>
  <c r="B3875" i="46"/>
  <c r="C3875" i="46"/>
  <c r="B3876" i="46"/>
  <c r="C3876" i="46"/>
  <c r="B3877" i="46"/>
  <c r="C3877" i="46"/>
  <c r="B3878" i="46"/>
  <c r="C3878" i="46"/>
  <c r="B3879" i="46"/>
  <c r="C3879" i="46"/>
  <c r="B3880" i="46"/>
  <c r="C3880" i="46"/>
  <c r="B3881" i="46"/>
  <c r="C3881" i="46"/>
  <c r="B3882" i="46"/>
  <c r="C3882" i="46"/>
  <c r="B3883" i="46"/>
  <c r="C3883" i="46"/>
  <c r="B3884" i="46"/>
  <c r="C3884" i="46"/>
  <c r="B3885" i="46"/>
  <c r="C3885" i="46"/>
  <c r="B3886" i="46"/>
  <c r="C3886" i="46"/>
  <c r="B3887" i="46"/>
  <c r="C3887" i="46"/>
  <c r="B3888" i="46"/>
  <c r="C3888" i="46"/>
  <c r="B3889" i="46"/>
  <c r="C3889" i="46"/>
  <c r="B3890" i="46"/>
  <c r="C3890" i="46"/>
  <c r="B3891" i="46"/>
  <c r="C3891" i="46"/>
  <c r="B3892" i="46"/>
  <c r="C3892" i="46"/>
  <c r="B3893" i="46"/>
  <c r="C3893" i="46"/>
  <c r="B3894" i="46"/>
  <c r="C3894" i="46"/>
  <c r="B3895" i="46"/>
  <c r="C3895" i="46"/>
  <c r="B3896" i="46"/>
  <c r="C3896" i="46"/>
  <c r="B3897" i="46"/>
  <c r="C3897" i="46"/>
  <c r="B3898" i="46"/>
  <c r="C3898" i="46"/>
  <c r="B3899" i="46"/>
  <c r="C3899" i="46"/>
  <c r="B3900" i="46"/>
  <c r="C3900" i="46"/>
  <c r="B3901" i="46"/>
  <c r="C3901" i="46"/>
  <c r="B3902" i="46"/>
  <c r="C3902" i="46"/>
  <c r="B3903" i="46"/>
  <c r="C3903" i="46"/>
  <c r="B3904" i="46"/>
  <c r="C3904" i="46"/>
  <c r="B3905" i="46"/>
  <c r="C3905" i="46"/>
  <c r="B3906" i="46"/>
  <c r="C3906" i="46"/>
  <c r="B3907" i="46"/>
  <c r="C3907" i="46"/>
  <c r="B3908" i="46"/>
  <c r="C3908" i="46"/>
  <c r="B3909" i="46"/>
  <c r="C3909" i="46"/>
  <c r="B3910" i="46"/>
  <c r="C3910" i="46"/>
  <c r="B3911" i="46"/>
  <c r="C3911" i="46"/>
  <c r="B3912" i="46"/>
  <c r="C3912" i="46"/>
  <c r="B3913" i="46"/>
  <c r="C3913" i="46"/>
  <c r="B3914" i="46"/>
  <c r="C3914" i="46"/>
  <c r="B3915" i="46"/>
  <c r="C3915" i="46"/>
  <c r="B3916" i="46"/>
  <c r="C3916" i="46"/>
  <c r="B3917" i="46"/>
  <c r="C3917" i="46"/>
  <c r="B3918" i="46"/>
  <c r="C3918" i="46"/>
  <c r="B3919" i="46"/>
  <c r="C3919" i="46"/>
  <c r="B3920" i="46"/>
  <c r="C3920" i="46"/>
  <c r="B3921" i="46"/>
  <c r="C3921" i="46"/>
  <c r="B3922" i="46"/>
  <c r="C3922" i="46"/>
  <c r="B3923" i="46"/>
  <c r="C3923" i="46"/>
  <c r="B3924" i="46"/>
  <c r="C3924" i="46"/>
  <c r="B3925" i="46"/>
  <c r="C3925" i="46"/>
  <c r="B3926" i="46"/>
  <c r="C3926" i="46"/>
  <c r="B3927" i="46"/>
  <c r="C3927" i="46"/>
  <c r="B3928" i="46"/>
  <c r="C3928" i="46"/>
  <c r="B3929" i="46"/>
  <c r="C3929" i="46"/>
  <c r="B3930" i="46"/>
  <c r="C3930" i="46"/>
  <c r="B3931" i="46"/>
  <c r="C3931" i="46"/>
  <c r="B3932" i="46"/>
  <c r="C3932" i="46"/>
  <c r="B3933" i="46"/>
  <c r="C3933" i="46"/>
  <c r="B3934" i="46"/>
  <c r="C3934" i="46"/>
  <c r="B3935" i="46"/>
  <c r="C3935" i="46"/>
  <c r="B3936" i="46"/>
  <c r="C3936" i="46"/>
  <c r="B3937" i="46"/>
  <c r="C3937" i="46"/>
  <c r="B3938" i="46"/>
  <c r="C3938" i="46"/>
  <c r="B3939" i="46"/>
  <c r="C3939" i="46"/>
  <c r="B3940" i="46"/>
  <c r="C3940" i="46"/>
  <c r="B3941" i="46"/>
  <c r="C3941" i="46"/>
  <c r="B3942" i="46"/>
  <c r="C3942" i="46"/>
  <c r="B3943" i="46"/>
  <c r="C3943" i="46"/>
  <c r="B3944" i="46"/>
  <c r="C3944" i="46"/>
  <c r="B3945" i="46"/>
  <c r="C3945" i="46"/>
  <c r="B3946" i="46"/>
  <c r="C3946" i="46"/>
  <c r="B3947" i="46"/>
  <c r="C3947" i="46"/>
  <c r="B3948" i="46"/>
  <c r="C3948" i="46"/>
  <c r="B3949" i="46"/>
  <c r="C3949" i="46"/>
  <c r="B3950" i="46"/>
  <c r="C3950" i="46"/>
  <c r="B3951" i="46"/>
  <c r="C3951" i="46"/>
  <c r="B3952" i="46"/>
  <c r="C3952" i="46"/>
  <c r="B3953" i="46"/>
  <c r="C3953" i="46"/>
  <c r="B3954" i="46"/>
  <c r="C3954" i="46"/>
  <c r="B3955" i="46"/>
  <c r="C3955" i="46"/>
  <c r="B3956" i="46"/>
  <c r="C3956" i="46"/>
  <c r="B3957" i="46"/>
  <c r="C3957" i="46"/>
  <c r="B3958" i="46"/>
  <c r="C3958" i="46"/>
  <c r="B3959" i="46"/>
  <c r="C3959" i="46"/>
  <c r="B3960" i="46"/>
  <c r="C3960" i="46"/>
  <c r="B3961" i="46"/>
  <c r="C3961" i="46"/>
  <c r="B3962" i="46"/>
  <c r="C3962" i="46"/>
  <c r="B3963" i="46"/>
  <c r="C3963" i="46"/>
  <c r="B3964" i="46"/>
  <c r="C3964" i="46"/>
  <c r="B3965" i="46"/>
  <c r="C3965" i="46"/>
  <c r="B3966" i="46"/>
  <c r="C3966" i="46"/>
  <c r="B3967" i="46"/>
  <c r="C3967" i="46"/>
  <c r="B3968" i="46"/>
  <c r="C3968" i="46"/>
  <c r="B3969" i="46"/>
  <c r="C3969" i="46"/>
  <c r="B3970" i="46"/>
  <c r="C3970" i="46"/>
  <c r="B3971" i="46"/>
  <c r="C3971" i="46"/>
  <c r="B3972" i="46"/>
  <c r="C3972" i="46"/>
  <c r="B3973" i="46"/>
  <c r="C3973" i="46"/>
  <c r="B3974" i="46"/>
  <c r="C3974" i="46"/>
  <c r="B3975" i="46"/>
  <c r="C3975" i="46"/>
  <c r="B3976" i="46"/>
  <c r="C3976" i="46"/>
  <c r="B3977" i="46"/>
  <c r="C3977" i="46"/>
  <c r="B3978" i="46"/>
  <c r="C3978" i="46"/>
  <c r="B3979" i="46"/>
  <c r="C3979" i="46"/>
  <c r="B3980" i="46"/>
  <c r="C3980" i="46"/>
  <c r="B3981" i="46"/>
  <c r="C3981" i="46"/>
  <c r="B3982" i="46"/>
  <c r="C3982" i="46"/>
  <c r="B3983" i="46"/>
  <c r="C3983" i="46"/>
  <c r="B3984" i="46"/>
  <c r="C3984" i="46"/>
  <c r="B3985" i="46"/>
  <c r="C3985" i="46"/>
  <c r="B3986" i="46"/>
  <c r="C3986" i="46"/>
  <c r="B3987" i="46"/>
  <c r="C3987" i="46"/>
  <c r="B3988" i="46"/>
  <c r="C3988" i="46"/>
  <c r="B3989" i="46"/>
  <c r="C3989" i="46"/>
  <c r="B3990" i="46"/>
  <c r="C3990" i="46"/>
  <c r="B3991" i="46"/>
  <c r="C3991" i="46"/>
  <c r="B3992" i="46"/>
  <c r="C3992" i="46"/>
  <c r="B3993" i="46"/>
  <c r="C3993" i="46"/>
  <c r="B3994" i="46"/>
  <c r="C3994" i="46"/>
  <c r="B3995" i="46"/>
  <c r="C3995" i="46"/>
  <c r="B3996" i="46"/>
  <c r="C3996" i="46"/>
  <c r="B3997" i="46"/>
  <c r="C3997" i="46"/>
  <c r="B3998" i="46"/>
  <c r="C3998" i="46"/>
  <c r="B3999" i="46"/>
  <c r="C3999" i="46"/>
  <c r="B4000" i="46"/>
  <c r="C4000" i="46"/>
  <c r="B4001" i="46"/>
  <c r="C4001" i="46"/>
  <c r="B4002" i="46"/>
  <c r="C4002" i="46"/>
  <c r="B4003" i="46"/>
  <c r="C4003" i="46"/>
  <c r="B4004" i="46"/>
  <c r="C4004" i="46"/>
  <c r="B4005" i="46"/>
  <c r="C4005" i="46"/>
  <c r="B4006" i="46"/>
  <c r="C4006" i="46"/>
  <c r="B4007" i="46"/>
  <c r="C4007" i="46"/>
  <c r="B4008" i="46"/>
  <c r="C4008" i="46"/>
  <c r="B4009" i="46"/>
  <c r="C4009" i="46"/>
  <c r="B4010" i="46"/>
  <c r="C4010" i="46"/>
  <c r="B4011" i="46"/>
  <c r="C4011" i="46"/>
  <c r="B4012" i="46"/>
  <c r="C4012" i="46"/>
  <c r="B4013" i="46"/>
  <c r="C4013" i="46"/>
  <c r="B4014" i="46"/>
  <c r="C4014" i="46"/>
  <c r="B4015" i="46"/>
  <c r="C4015" i="46"/>
  <c r="B4016" i="46"/>
  <c r="C4016" i="46"/>
  <c r="B4017" i="46"/>
  <c r="C4017" i="46"/>
  <c r="B4018" i="46"/>
  <c r="C4018" i="46"/>
  <c r="B4019" i="46"/>
  <c r="C4019" i="46"/>
  <c r="B4020" i="46"/>
  <c r="C4020" i="46"/>
  <c r="B4021" i="46"/>
  <c r="C4021" i="46"/>
  <c r="B4022" i="46"/>
  <c r="C4022" i="46"/>
  <c r="B4023" i="46"/>
  <c r="C4023" i="46"/>
  <c r="B4024" i="46"/>
  <c r="C4024" i="46"/>
  <c r="B4025" i="46"/>
  <c r="C4025" i="46"/>
  <c r="B4026" i="46"/>
  <c r="C4026" i="46"/>
  <c r="B4027" i="46"/>
  <c r="C4027" i="46"/>
  <c r="B4028" i="46"/>
  <c r="C4028" i="46"/>
  <c r="B4029" i="46"/>
  <c r="C4029" i="46"/>
  <c r="B4030" i="46"/>
  <c r="C4030" i="46"/>
  <c r="B4031" i="46"/>
  <c r="C4031" i="46"/>
  <c r="B4032" i="46"/>
  <c r="C4032" i="46"/>
  <c r="B4033" i="46"/>
  <c r="C4033" i="46"/>
  <c r="B4034" i="46"/>
  <c r="C4034" i="46"/>
  <c r="B4035" i="46"/>
  <c r="C4035" i="46"/>
  <c r="B4036" i="46"/>
  <c r="C4036" i="46"/>
  <c r="B4037" i="46"/>
  <c r="C4037" i="46"/>
  <c r="B4038" i="46"/>
  <c r="C4038" i="46"/>
  <c r="B4039" i="46"/>
  <c r="C4039" i="46"/>
  <c r="B4040" i="46"/>
  <c r="C4040" i="46"/>
  <c r="B4041" i="46"/>
  <c r="C4041" i="46"/>
  <c r="B4042" i="46"/>
  <c r="C4042" i="46"/>
  <c r="B4043" i="46"/>
  <c r="C4043" i="46"/>
  <c r="B4044" i="46"/>
  <c r="C4044" i="46"/>
  <c r="B4045" i="46"/>
  <c r="C4045" i="46"/>
  <c r="B4046" i="46"/>
  <c r="C4046" i="46"/>
  <c r="B4047" i="46"/>
  <c r="C4047" i="46"/>
  <c r="B4048" i="46"/>
  <c r="C4048" i="46"/>
  <c r="B4049" i="46"/>
  <c r="C4049" i="46"/>
  <c r="B4050" i="46"/>
  <c r="C4050" i="46"/>
  <c r="B4051" i="46"/>
  <c r="C4051" i="46"/>
  <c r="B4052" i="46"/>
  <c r="C4052" i="46"/>
  <c r="B4053" i="46"/>
  <c r="C4053" i="46"/>
  <c r="B4054" i="46"/>
  <c r="C4054" i="46"/>
  <c r="B4055" i="46"/>
  <c r="C4055" i="46"/>
  <c r="B4056" i="46"/>
  <c r="C4056" i="46"/>
  <c r="B4057" i="46"/>
  <c r="C4057" i="46"/>
  <c r="B4058" i="46"/>
  <c r="C4058" i="46"/>
  <c r="B4059" i="46"/>
  <c r="C4059" i="46"/>
  <c r="B4060" i="46"/>
  <c r="C4060" i="46"/>
  <c r="B4061" i="46"/>
  <c r="C4061" i="46"/>
  <c r="B4062" i="46"/>
  <c r="C4062" i="46"/>
  <c r="B4063" i="46"/>
  <c r="C4063" i="46"/>
  <c r="B4064" i="46"/>
  <c r="C4064" i="46"/>
  <c r="B4065" i="46"/>
  <c r="C4065" i="46"/>
  <c r="B4066" i="46"/>
  <c r="C4066" i="46"/>
  <c r="B4067" i="46"/>
  <c r="C4067" i="46"/>
  <c r="B4068" i="46"/>
  <c r="C4068" i="46"/>
  <c r="B4069" i="46"/>
  <c r="C4069" i="46"/>
  <c r="B4070" i="46"/>
  <c r="C4070" i="46"/>
  <c r="B4071" i="46"/>
  <c r="C4071" i="46"/>
  <c r="B4072" i="46"/>
  <c r="C4072" i="46"/>
  <c r="B4073" i="46"/>
  <c r="C4073" i="46"/>
  <c r="B4074" i="46"/>
  <c r="C4074" i="46"/>
  <c r="B4075" i="46"/>
  <c r="C4075" i="46"/>
  <c r="B4076" i="46"/>
  <c r="C4076" i="46"/>
  <c r="B4077" i="46"/>
  <c r="C4077" i="46"/>
  <c r="B4078" i="46"/>
  <c r="C4078" i="46"/>
  <c r="B4079" i="46"/>
  <c r="C4079" i="46"/>
  <c r="B4080" i="46"/>
  <c r="C4080" i="46"/>
  <c r="B4081" i="46"/>
  <c r="C4081" i="46"/>
  <c r="B4082" i="46"/>
  <c r="C4082" i="46"/>
  <c r="B4083" i="46"/>
  <c r="C4083" i="46"/>
  <c r="B4084" i="46"/>
  <c r="C4084" i="46"/>
  <c r="B4085" i="46"/>
  <c r="C4085" i="46"/>
  <c r="B4086" i="46"/>
  <c r="C4086" i="46"/>
  <c r="B4087" i="46"/>
  <c r="C4087" i="46"/>
  <c r="B4088" i="46"/>
  <c r="C4088" i="46"/>
  <c r="B4089" i="46"/>
  <c r="C4089" i="46"/>
  <c r="B4090" i="46"/>
  <c r="C4090" i="46"/>
  <c r="B4091" i="46"/>
  <c r="C4091" i="46"/>
  <c r="B4092" i="46"/>
  <c r="C4092" i="46"/>
  <c r="B4093" i="46"/>
  <c r="C4093" i="46"/>
  <c r="B4094" i="46"/>
  <c r="C4094" i="46"/>
  <c r="B4095" i="46"/>
  <c r="C4095" i="46"/>
  <c r="B4096" i="46"/>
  <c r="C4096" i="46"/>
  <c r="B4097" i="46"/>
  <c r="C4097" i="46"/>
  <c r="B4098" i="46"/>
  <c r="C4098" i="46"/>
  <c r="B4099" i="46"/>
  <c r="C4099" i="46"/>
  <c r="B4100" i="46"/>
  <c r="C4100" i="46"/>
  <c r="B4101" i="46"/>
  <c r="C4101" i="46"/>
  <c r="B4102" i="46"/>
  <c r="C4102" i="46"/>
  <c r="B4103" i="46"/>
  <c r="C4103" i="46"/>
  <c r="B4104" i="46"/>
  <c r="C4104" i="46"/>
  <c r="B4105" i="46"/>
  <c r="C4105" i="46"/>
  <c r="B4106" i="46"/>
  <c r="C4106" i="46"/>
  <c r="B4107" i="46"/>
  <c r="C4107" i="46"/>
  <c r="B4108" i="46"/>
  <c r="C4108" i="46"/>
  <c r="B4109" i="46"/>
  <c r="C4109" i="46"/>
  <c r="B4110" i="46"/>
  <c r="C4110" i="46"/>
  <c r="B4111" i="46"/>
  <c r="C4111" i="46"/>
  <c r="B4112" i="46"/>
  <c r="C4112" i="46"/>
  <c r="B4113" i="46"/>
  <c r="C4113" i="46"/>
  <c r="B4114" i="46"/>
  <c r="C4114" i="46"/>
  <c r="B4115" i="46"/>
  <c r="C4115" i="46"/>
  <c r="B4116" i="46"/>
  <c r="C4116" i="46"/>
  <c r="B4117" i="46"/>
  <c r="C4117" i="46"/>
  <c r="B4118" i="46"/>
  <c r="C4118" i="46"/>
  <c r="B4119" i="46"/>
  <c r="C4119" i="46"/>
  <c r="B4120" i="46"/>
  <c r="C4120" i="46"/>
  <c r="B4121" i="46"/>
  <c r="C4121" i="46"/>
  <c r="B4122" i="46"/>
  <c r="C4122" i="46"/>
  <c r="B4123" i="46"/>
  <c r="C4123" i="46"/>
  <c r="B4124" i="46"/>
  <c r="C4124" i="46"/>
  <c r="B4125" i="46"/>
  <c r="C4125" i="46"/>
  <c r="B4126" i="46"/>
  <c r="C4126" i="46"/>
  <c r="B4127" i="46"/>
  <c r="C4127" i="46"/>
  <c r="B4128" i="46"/>
  <c r="C4128" i="46"/>
  <c r="B4129" i="46"/>
  <c r="C4129" i="46"/>
  <c r="B4130" i="46"/>
  <c r="C4130" i="46"/>
  <c r="B4131" i="46"/>
  <c r="C4131" i="46"/>
  <c r="B4132" i="46"/>
  <c r="C4132" i="46"/>
  <c r="B4133" i="46"/>
  <c r="C4133" i="46"/>
  <c r="B4134" i="46"/>
  <c r="C4134" i="46"/>
  <c r="B4135" i="46"/>
  <c r="C4135" i="46"/>
  <c r="B4136" i="46"/>
  <c r="C4136" i="46"/>
  <c r="B4137" i="46"/>
  <c r="C4137" i="46"/>
  <c r="B4138" i="46"/>
  <c r="C4138" i="46"/>
  <c r="B4139" i="46"/>
  <c r="C4139" i="46"/>
  <c r="B4140" i="46"/>
  <c r="C4140" i="46"/>
  <c r="B4141" i="46"/>
  <c r="C4141" i="46"/>
  <c r="B4142" i="46"/>
  <c r="C4142" i="46"/>
  <c r="B4143" i="46"/>
  <c r="C4143" i="46"/>
  <c r="B4144" i="46"/>
  <c r="C4144" i="46"/>
  <c r="B4145" i="46"/>
  <c r="C4145" i="46"/>
  <c r="B4146" i="46"/>
  <c r="C4146" i="46"/>
  <c r="B4147" i="46"/>
  <c r="C4147" i="46"/>
  <c r="B4148" i="46"/>
  <c r="C4148" i="46"/>
  <c r="B4149" i="46"/>
  <c r="C4149" i="46"/>
  <c r="B4150" i="46"/>
  <c r="C4150" i="46"/>
  <c r="B4151" i="46"/>
  <c r="C4151" i="46"/>
  <c r="B4152" i="46"/>
  <c r="C4152" i="46"/>
  <c r="B4153" i="46"/>
  <c r="C4153" i="46"/>
  <c r="B4154" i="46"/>
  <c r="C4154" i="46"/>
  <c r="B4155" i="46"/>
  <c r="C4155" i="46"/>
  <c r="B4156" i="46"/>
  <c r="C4156" i="46"/>
  <c r="B4157" i="46"/>
  <c r="C4157" i="46"/>
  <c r="B4158" i="46"/>
  <c r="C4158" i="46"/>
  <c r="B4159" i="46"/>
  <c r="C4159" i="46"/>
  <c r="B4160" i="46"/>
  <c r="C4160" i="46"/>
  <c r="B4161" i="46"/>
  <c r="C4161" i="46"/>
  <c r="B4162" i="46"/>
  <c r="C4162" i="46"/>
  <c r="B4163" i="46"/>
  <c r="C4163" i="46"/>
  <c r="B4164" i="46"/>
  <c r="C4164" i="46"/>
  <c r="B4165" i="46"/>
  <c r="C4165" i="46"/>
  <c r="B4166" i="46"/>
  <c r="C4166" i="46"/>
  <c r="B4167" i="46"/>
  <c r="C4167" i="46"/>
  <c r="B4168" i="46"/>
  <c r="C4168" i="46"/>
  <c r="B4169" i="46"/>
  <c r="C4169" i="46"/>
  <c r="B4170" i="46"/>
  <c r="C4170" i="46"/>
  <c r="B4171" i="46"/>
  <c r="C4171" i="46"/>
  <c r="B4172" i="46"/>
  <c r="C4172" i="46"/>
  <c r="B4173" i="46"/>
  <c r="C4173" i="46"/>
  <c r="B4174" i="46"/>
  <c r="C4174" i="46"/>
  <c r="B4175" i="46"/>
  <c r="C4175" i="46"/>
  <c r="B4176" i="46"/>
  <c r="C4176" i="46"/>
  <c r="B4177" i="46"/>
  <c r="C4177" i="46"/>
  <c r="B4178" i="46"/>
  <c r="C4178" i="46"/>
  <c r="B4179" i="46"/>
  <c r="C4179" i="46"/>
  <c r="B4180" i="46"/>
  <c r="C4180" i="46"/>
  <c r="B4181" i="46"/>
  <c r="C4181" i="46"/>
  <c r="B4182" i="46"/>
  <c r="C4182" i="46"/>
  <c r="B4183" i="46"/>
  <c r="C4183" i="46"/>
  <c r="B4184" i="46"/>
  <c r="C4184" i="46"/>
  <c r="B4185" i="46"/>
  <c r="C4185" i="46"/>
  <c r="B4186" i="46"/>
  <c r="C4186" i="46"/>
  <c r="B4187" i="46"/>
  <c r="C4187" i="46"/>
  <c r="B4188" i="46"/>
  <c r="C4188" i="46"/>
  <c r="B4189" i="46"/>
  <c r="C4189" i="46"/>
  <c r="B4190" i="46"/>
  <c r="C4190" i="46"/>
  <c r="B4191" i="46"/>
  <c r="C4191" i="46"/>
  <c r="B4192" i="46"/>
  <c r="C4192" i="46"/>
  <c r="B4193" i="46"/>
  <c r="C4193" i="46"/>
  <c r="B4194" i="46"/>
  <c r="C4194" i="46"/>
  <c r="B4195" i="46"/>
  <c r="C4195" i="46"/>
  <c r="B4196" i="46"/>
  <c r="C4196" i="46"/>
  <c r="B4197" i="46"/>
  <c r="C4197" i="46"/>
  <c r="B4198" i="46"/>
  <c r="C4198" i="46"/>
  <c r="B4199" i="46"/>
  <c r="C4199" i="46"/>
  <c r="B4200" i="46"/>
  <c r="C4200" i="46"/>
  <c r="B4201" i="46"/>
  <c r="C4201" i="46"/>
  <c r="B4202" i="46"/>
  <c r="C4202" i="46"/>
  <c r="B4203" i="46"/>
  <c r="C4203" i="46"/>
  <c r="B4204" i="46"/>
  <c r="C4204" i="46"/>
  <c r="B4205" i="46"/>
  <c r="C4205" i="46"/>
  <c r="B4206" i="46"/>
  <c r="C4206" i="46"/>
  <c r="B4207" i="46"/>
  <c r="C4207" i="46"/>
  <c r="B4208" i="46"/>
  <c r="C4208" i="46"/>
  <c r="B4209" i="46"/>
  <c r="C4209" i="46"/>
  <c r="B4210" i="46"/>
  <c r="C4210" i="46"/>
  <c r="B4211" i="46"/>
  <c r="C4211" i="46"/>
  <c r="B4212" i="46"/>
  <c r="C4212" i="46"/>
  <c r="B4213" i="46"/>
  <c r="C4213" i="46"/>
  <c r="B4214" i="46"/>
  <c r="C4214" i="46"/>
  <c r="B4215" i="46"/>
  <c r="C4215" i="46"/>
  <c r="B4216" i="46"/>
  <c r="C4216" i="46"/>
  <c r="B4217" i="46"/>
  <c r="C4217" i="46"/>
  <c r="B4218" i="46"/>
  <c r="C4218" i="46"/>
  <c r="B4219" i="46"/>
  <c r="C4219" i="46"/>
  <c r="B4220" i="46"/>
  <c r="C4220" i="46"/>
  <c r="B4221" i="46"/>
  <c r="C4221" i="46"/>
  <c r="B4222" i="46"/>
  <c r="C4222" i="46"/>
  <c r="B4223" i="46"/>
  <c r="C4223" i="46"/>
  <c r="B4224" i="46"/>
  <c r="C4224" i="46"/>
  <c r="B4225" i="46"/>
  <c r="C4225" i="46"/>
  <c r="B4226" i="46"/>
  <c r="C4226" i="46"/>
  <c r="B4227" i="46"/>
  <c r="C4227" i="46"/>
  <c r="B4228" i="46"/>
  <c r="C4228" i="46"/>
  <c r="B4229" i="46"/>
  <c r="C4229" i="46"/>
  <c r="B4230" i="46"/>
  <c r="C4230" i="46"/>
  <c r="B4231" i="46"/>
  <c r="C4231" i="46"/>
  <c r="B4232" i="46"/>
  <c r="C4232" i="46"/>
  <c r="B4233" i="46"/>
  <c r="C4233" i="46"/>
  <c r="B4234" i="46"/>
  <c r="C4234" i="46"/>
  <c r="B4235" i="46"/>
  <c r="C4235" i="46"/>
  <c r="B4236" i="46"/>
  <c r="C4236" i="46"/>
  <c r="B4237" i="46"/>
  <c r="C4237" i="46"/>
  <c r="B4238" i="46"/>
  <c r="C4238" i="46"/>
  <c r="B4239" i="46"/>
  <c r="C4239" i="46"/>
  <c r="B4240" i="46"/>
  <c r="C4240" i="46"/>
  <c r="B4241" i="46"/>
  <c r="C4241" i="46"/>
  <c r="B4242" i="46"/>
  <c r="C4242" i="46"/>
  <c r="B4243" i="46"/>
  <c r="C4243" i="46"/>
  <c r="B4244" i="46"/>
  <c r="C4244" i="46"/>
  <c r="B4245" i="46"/>
  <c r="C4245" i="46"/>
  <c r="B4246" i="46"/>
  <c r="C4246" i="46"/>
  <c r="B4247" i="46"/>
  <c r="C4247" i="46"/>
  <c r="B4248" i="46"/>
  <c r="C4248" i="46"/>
  <c r="B4249" i="46"/>
  <c r="C4249" i="46"/>
  <c r="B4250" i="46"/>
  <c r="C4250" i="46"/>
  <c r="B4251" i="46"/>
  <c r="C4251" i="46"/>
  <c r="B4252" i="46"/>
  <c r="C4252" i="46"/>
  <c r="B4253" i="46"/>
  <c r="C4253" i="46"/>
  <c r="B4254" i="46"/>
  <c r="C4254" i="46"/>
  <c r="B4255" i="46"/>
  <c r="C4255" i="46"/>
  <c r="B4256" i="46"/>
  <c r="C4256" i="46"/>
  <c r="B4257" i="46"/>
  <c r="C4257" i="46"/>
  <c r="B4258" i="46"/>
  <c r="C4258" i="46"/>
  <c r="B4259" i="46"/>
  <c r="C4259" i="46"/>
  <c r="B4260" i="46"/>
  <c r="C4260" i="46"/>
  <c r="B4261" i="46"/>
  <c r="C4261" i="46"/>
  <c r="B4262" i="46"/>
  <c r="C4262" i="46"/>
  <c r="B4263" i="46"/>
  <c r="C4263" i="46"/>
  <c r="B4264" i="46"/>
  <c r="C4264" i="46"/>
  <c r="B4265" i="46"/>
  <c r="C4265" i="46"/>
  <c r="B4266" i="46"/>
  <c r="C4266" i="46"/>
  <c r="B4267" i="46"/>
  <c r="C4267" i="46"/>
  <c r="B4268" i="46"/>
  <c r="C4268" i="46"/>
  <c r="B4269" i="46"/>
  <c r="C4269" i="46"/>
  <c r="B4270" i="46"/>
  <c r="C4270" i="46"/>
  <c r="B4271" i="46"/>
  <c r="C4271" i="46"/>
  <c r="B4272" i="46"/>
  <c r="C4272" i="46"/>
  <c r="B4273" i="46"/>
  <c r="C4273" i="46"/>
  <c r="B4274" i="46"/>
  <c r="C4274" i="46"/>
  <c r="B4275" i="46"/>
  <c r="C4275" i="46"/>
  <c r="B4276" i="46"/>
  <c r="C4276" i="46"/>
  <c r="B4277" i="46"/>
  <c r="C4277" i="46"/>
  <c r="B4278" i="46"/>
  <c r="C4278" i="46"/>
  <c r="B4279" i="46"/>
  <c r="C4279" i="46"/>
  <c r="B4280" i="46"/>
  <c r="C4280" i="46"/>
  <c r="B4281" i="46"/>
  <c r="C4281" i="46"/>
  <c r="B4282" i="46"/>
  <c r="C4282" i="46"/>
  <c r="B4283" i="46"/>
  <c r="C4283" i="46"/>
  <c r="B4284" i="46"/>
  <c r="C4284" i="46"/>
  <c r="B4285" i="46"/>
  <c r="C4285" i="46"/>
  <c r="B4286" i="46"/>
  <c r="C4286" i="46"/>
  <c r="B4287" i="46"/>
  <c r="C4287" i="46"/>
  <c r="B4288" i="46"/>
  <c r="C4288" i="46"/>
  <c r="B4289" i="46"/>
  <c r="C4289" i="46"/>
  <c r="B4290" i="46"/>
  <c r="C4290" i="46"/>
  <c r="B4291" i="46"/>
  <c r="C4291" i="46"/>
  <c r="B4292" i="46"/>
  <c r="C4292" i="46"/>
  <c r="B4293" i="46"/>
  <c r="C4293" i="46"/>
  <c r="B4294" i="46"/>
  <c r="C4294" i="46"/>
  <c r="B4295" i="46"/>
  <c r="C4295" i="46"/>
  <c r="B4296" i="46"/>
  <c r="C4296" i="46"/>
  <c r="B4297" i="46"/>
  <c r="C4297" i="46"/>
  <c r="B4298" i="46"/>
  <c r="C4298" i="46"/>
  <c r="B4299" i="46"/>
  <c r="C4299" i="46"/>
  <c r="B4300" i="46"/>
  <c r="C4300" i="46"/>
  <c r="B4301" i="46"/>
  <c r="C4301" i="46"/>
  <c r="B4302" i="46"/>
  <c r="C4302" i="46"/>
  <c r="B4303" i="46"/>
  <c r="C4303" i="46"/>
  <c r="B4304" i="46"/>
  <c r="C4304" i="46"/>
  <c r="B4305" i="46"/>
  <c r="C4305" i="46"/>
  <c r="B4306" i="46"/>
  <c r="C4306" i="46"/>
  <c r="B4307" i="46"/>
  <c r="C4307" i="46"/>
  <c r="B4308" i="46"/>
  <c r="C4308" i="46"/>
  <c r="B4309" i="46"/>
  <c r="C4309" i="46"/>
  <c r="B4310" i="46"/>
  <c r="C4310" i="46"/>
  <c r="B4311" i="46"/>
  <c r="C4311" i="46"/>
  <c r="B4312" i="46"/>
  <c r="C4312" i="46"/>
  <c r="B4313" i="46"/>
  <c r="C4313" i="46"/>
  <c r="B4314" i="46"/>
  <c r="C4314" i="46"/>
  <c r="B4315" i="46"/>
  <c r="C4315" i="46"/>
  <c r="B4316" i="46"/>
  <c r="C4316" i="46"/>
  <c r="B4317" i="46"/>
  <c r="C4317" i="46"/>
  <c r="B4318" i="46"/>
  <c r="C4318" i="46"/>
  <c r="B4319" i="46"/>
  <c r="C4319" i="46"/>
  <c r="B4320" i="46"/>
  <c r="C4320" i="46"/>
  <c r="B4321" i="46"/>
  <c r="C4321" i="46"/>
  <c r="B4322" i="46"/>
  <c r="C4322" i="46"/>
  <c r="B4323" i="46"/>
  <c r="C4323" i="46"/>
  <c r="B4324" i="46"/>
  <c r="C4324" i="46"/>
  <c r="B4325" i="46"/>
  <c r="C4325" i="46"/>
  <c r="B4326" i="46"/>
  <c r="C4326" i="46"/>
  <c r="B4327" i="46"/>
  <c r="C4327" i="46"/>
  <c r="B4328" i="46"/>
  <c r="C4328" i="46"/>
  <c r="B4329" i="46"/>
  <c r="C4329" i="46"/>
  <c r="B4330" i="46"/>
  <c r="C4330" i="46"/>
  <c r="B4331" i="46"/>
  <c r="C4331" i="46"/>
  <c r="B4332" i="46"/>
  <c r="C4332" i="46"/>
  <c r="B4333" i="46"/>
  <c r="C4333" i="46"/>
  <c r="B4334" i="46"/>
  <c r="C4334" i="46"/>
  <c r="B4335" i="46"/>
  <c r="C4335" i="46"/>
  <c r="B4336" i="46"/>
  <c r="C4336" i="46"/>
  <c r="B4337" i="46"/>
  <c r="C4337" i="46"/>
  <c r="B4338" i="46"/>
  <c r="C4338" i="46"/>
  <c r="B4339" i="46"/>
  <c r="C4339" i="46"/>
  <c r="B4340" i="46"/>
  <c r="C4340" i="46"/>
  <c r="B4341" i="46"/>
  <c r="C4341" i="46"/>
  <c r="B4342" i="46"/>
  <c r="C4342" i="46"/>
  <c r="B4343" i="46"/>
  <c r="C4343" i="46"/>
  <c r="B4344" i="46"/>
  <c r="C4344" i="46"/>
  <c r="B4345" i="46"/>
  <c r="C4345" i="46"/>
  <c r="B4346" i="46"/>
  <c r="C4346" i="46"/>
  <c r="B4347" i="46"/>
  <c r="C4347" i="46"/>
  <c r="B4348" i="46"/>
  <c r="C4348" i="46"/>
  <c r="B4349" i="46"/>
  <c r="C4349" i="46"/>
  <c r="B4350" i="46"/>
  <c r="C4350" i="46"/>
  <c r="B4351" i="46"/>
  <c r="C4351" i="46"/>
  <c r="B4352" i="46"/>
  <c r="C4352" i="46"/>
  <c r="B4353" i="46"/>
  <c r="C4353" i="46"/>
  <c r="B4354" i="46"/>
  <c r="C4354" i="46"/>
  <c r="B4355" i="46"/>
  <c r="C4355" i="46"/>
  <c r="B4356" i="46"/>
  <c r="C4356" i="46"/>
  <c r="B4357" i="46"/>
  <c r="C4357" i="46"/>
  <c r="B4358" i="46"/>
  <c r="C4358" i="46"/>
  <c r="B4359" i="46"/>
  <c r="C4359" i="46"/>
  <c r="B4360" i="46"/>
  <c r="C4360" i="46"/>
  <c r="B4361" i="46"/>
  <c r="C4361" i="46"/>
  <c r="B4362" i="46"/>
  <c r="C4362" i="46"/>
  <c r="B4363" i="46"/>
  <c r="C4363" i="46"/>
  <c r="B4364" i="46"/>
  <c r="C4364" i="46"/>
  <c r="B4365" i="46"/>
  <c r="C4365" i="46"/>
  <c r="B4366" i="46"/>
  <c r="C4366" i="46"/>
  <c r="B4367" i="46"/>
  <c r="C4367" i="46"/>
  <c r="B4368" i="46"/>
  <c r="C4368" i="46"/>
  <c r="B4369" i="46"/>
  <c r="C4369" i="46"/>
  <c r="B4370" i="46"/>
  <c r="C4370" i="46"/>
  <c r="B4371" i="46"/>
  <c r="C4371" i="46"/>
  <c r="B4372" i="46"/>
  <c r="C4372" i="46"/>
  <c r="B4373" i="46"/>
  <c r="C4373" i="46"/>
  <c r="B4374" i="46"/>
  <c r="C4374" i="46"/>
  <c r="B4375" i="46"/>
  <c r="C4375" i="46"/>
  <c r="B4376" i="46"/>
  <c r="C4376" i="46"/>
  <c r="B4377" i="46"/>
  <c r="C4377" i="46"/>
  <c r="B4378" i="46"/>
  <c r="C4378" i="46"/>
  <c r="B4379" i="46"/>
  <c r="C4379" i="46"/>
  <c r="B4380" i="46"/>
  <c r="C4380" i="46"/>
  <c r="B4381" i="46"/>
  <c r="C4381" i="46"/>
  <c r="B4382" i="46"/>
  <c r="C4382" i="46"/>
  <c r="B4383" i="46"/>
  <c r="C4383" i="46"/>
  <c r="B4384" i="46"/>
  <c r="C4384" i="46"/>
  <c r="B4385" i="46"/>
  <c r="C4385" i="46"/>
  <c r="B4386" i="46"/>
  <c r="C4386" i="46"/>
  <c r="B4387" i="46"/>
  <c r="C4387" i="46"/>
  <c r="B4388" i="46"/>
  <c r="C4388" i="46"/>
  <c r="B4389" i="46"/>
  <c r="C4389" i="46"/>
  <c r="B4390" i="46"/>
  <c r="C4390" i="46"/>
  <c r="B4391" i="46"/>
  <c r="C4391" i="46"/>
  <c r="B4392" i="46"/>
  <c r="C4392" i="46"/>
  <c r="B4393" i="46"/>
  <c r="C4393" i="46"/>
  <c r="B4394" i="46"/>
  <c r="C4394" i="46"/>
  <c r="B4395" i="46"/>
  <c r="C4395" i="46"/>
  <c r="B4396" i="46"/>
  <c r="C4396" i="46"/>
  <c r="B4397" i="46"/>
  <c r="C4397" i="46"/>
  <c r="B4398" i="46"/>
  <c r="C4398" i="46"/>
  <c r="B4399" i="46"/>
  <c r="C4399" i="46"/>
  <c r="B4400" i="46"/>
  <c r="C4400" i="46"/>
  <c r="B4401" i="46"/>
  <c r="C4401" i="46"/>
  <c r="B4402" i="46"/>
  <c r="C4402" i="46"/>
  <c r="B4403" i="46"/>
  <c r="C4403" i="46"/>
  <c r="B4404" i="46"/>
  <c r="C4404" i="46"/>
  <c r="B4405" i="46"/>
  <c r="C4405" i="46"/>
  <c r="B4406" i="46"/>
  <c r="C4406" i="46"/>
  <c r="B4407" i="46"/>
  <c r="C4407" i="46"/>
  <c r="B4408" i="46"/>
  <c r="C4408" i="46"/>
  <c r="B4409" i="46"/>
  <c r="C4409" i="46"/>
  <c r="B4410" i="46"/>
  <c r="C4410" i="46"/>
  <c r="B4411" i="46"/>
  <c r="C4411" i="46"/>
  <c r="B4412" i="46"/>
  <c r="C4412" i="46"/>
  <c r="B4413" i="46"/>
  <c r="C4413" i="46"/>
  <c r="B4414" i="46"/>
  <c r="C4414" i="46"/>
  <c r="B4415" i="46"/>
  <c r="C4415" i="46"/>
  <c r="B4416" i="46"/>
  <c r="C4416" i="46"/>
  <c r="B4417" i="46"/>
  <c r="C4417" i="46"/>
  <c r="B4418" i="46"/>
  <c r="C4418" i="46"/>
  <c r="B4419" i="46"/>
  <c r="C4419" i="46"/>
  <c r="B4420" i="46"/>
  <c r="C4420" i="46"/>
  <c r="B4421" i="46"/>
  <c r="C4421" i="46"/>
  <c r="B4422" i="46"/>
  <c r="C4422" i="46"/>
  <c r="B4423" i="46"/>
  <c r="C4423" i="46"/>
  <c r="B4424" i="46"/>
  <c r="C4424" i="46"/>
  <c r="B4425" i="46"/>
  <c r="C4425" i="46"/>
  <c r="B4426" i="46"/>
  <c r="C4426" i="46"/>
  <c r="B4427" i="46"/>
  <c r="C4427" i="46"/>
  <c r="B4428" i="46"/>
  <c r="C4428" i="46"/>
  <c r="B4429" i="46"/>
  <c r="C4429" i="46"/>
  <c r="B4430" i="46"/>
  <c r="C4430" i="46"/>
  <c r="B4431" i="46"/>
  <c r="C4431" i="46"/>
  <c r="B4432" i="46"/>
  <c r="C4432" i="46"/>
  <c r="B4433" i="46"/>
  <c r="C4433" i="46"/>
  <c r="B4434" i="46"/>
  <c r="C4434" i="46"/>
  <c r="B4435" i="46"/>
  <c r="C4435" i="46"/>
  <c r="B4436" i="46"/>
  <c r="C4436" i="46"/>
  <c r="B4437" i="46"/>
  <c r="C4437" i="46"/>
  <c r="B4438" i="46"/>
  <c r="C4438" i="46"/>
  <c r="B4439" i="46"/>
  <c r="C4439" i="46"/>
  <c r="B4440" i="46"/>
  <c r="C4440" i="46"/>
  <c r="B4441" i="46"/>
  <c r="C4441" i="46"/>
  <c r="B4442" i="46"/>
  <c r="C4442" i="46"/>
  <c r="B4443" i="46"/>
  <c r="C4443" i="46"/>
  <c r="B4444" i="46"/>
  <c r="C4444" i="46"/>
  <c r="B4445" i="46"/>
  <c r="C4445" i="46"/>
  <c r="B4446" i="46"/>
  <c r="C4446" i="46"/>
  <c r="B4447" i="46"/>
  <c r="C4447" i="46"/>
  <c r="B4448" i="46"/>
  <c r="C4448" i="46"/>
  <c r="B4449" i="46"/>
  <c r="C4449" i="46"/>
  <c r="B4450" i="46"/>
  <c r="C4450" i="46"/>
  <c r="B4451" i="46"/>
  <c r="C4451" i="46"/>
  <c r="B4452" i="46"/>
  <c r="C4452" i="46"/>
  <c r="B4453" i="46"/>
  <c r="C4453" i="46"/>
  <c r="B4454" i="46"/>
  <c r="C4454" i="46"/>
  <c r="B4455" i="46"/>
  <c r="C4455" i="46"/>
  <c r="B4456" i="46"/>
  <c r="C4456" i="46"/>
  <c r="B4457" i="46"/>
  <c r="C4457" i="46"/>
  <c r="B4458" i="46"/>
  <c r="C4458" i="46"/>
  <c r="B4459" i="46"/>
  <c r="C4459" i="46"/>
  <c r="B4460" i="46"/>
  <c r="C4460" i="46"/>
  <c r="B4461" i="46"/>
  <c r="C4461" i="46"/>
  <c r="B4462" i="46"/>
  <c r="C4462" i="46"/>
  <c r="B4463" i="46"/>
  <c r="C4463" i="46"/>
  <c r="B4464" i="46"/>
  <c r="C4464" i="46"/>
  <c r="B4465" i="46"/>
  <c r="C4465" i="46"/>
  <c r="B4466" i="46"/>
  <c r="C4466" i="46"/>
  <c r="B4467" i="46"/>
  <c r="C4467" i="46"/>
  <c r="B4468" i="46"/>
  <c r="C4468" i="46"/>
  <c r="B4469" i="46"/>
  <c r="C4469" i="46"/>
  <c r="B4470" i="46"/>
  <c r="C4470" i="46"/>
  <c r="B4471" i="46"/>
  <c r="C4471" i="46"/>
  <c r="B4472" i="46"/>
  <c r="C4472" i="46"/>
  <c r="B4473" i="46"/>
  <c r="C4473" i="46"/>
  <c r="B4474" i="46"/>
  <c r="C4474" i="46"/>
  <c r="B4475" i="46"/>
  <c r="C4475" i="46"/>
  <c r="B4476" i="46"/>
  <c r="C4476" i="46"/>
  <c r="B4477" i="46"/>
  <c r="C4477" i="46"/>
  <c r="B4478" i="46"/>
  <c r="C4478" i="46"/>
  <c r="B4479" i="46"/>
  <c r="C4479" i="46"/>
  <c r="B4480" i="46"/>
  <c r="C4480" i="46"/>
  <c r="B4481" i="46"/>
  <c r="C4481" i="46"/>
  <c r="B4482" i="46"/>
  <c r="C4482" i="46"/>
  <c r="B4483" i="46"/>
  <c r="C4483" i="46"/>
  <c r="B4484" i="46"/>
  <c r="C4484" i="46"/>
  <c r="B4485" i="46"/>
  <c r="C4485" i="46"/>
  <c r="B4486" i="46"/>
  <c r="C4486" i="46"/>
  <c r="B4487" i="46"/>
  <c r="C4487" i="46"/>
  <c r="B4488" i="46"/>
  <c r="C4488" i="46"/>
  <c r="B4489" i="46"/>
  <c r="C4489" i="46"/>
  <c r="B4490" i="46"/>
  <c r="C4490" i="46"/>
  <c r="B4491" i="46"/>
  <c r="C4491" i="46"/>
  <c r="B4492" i="46"/>
  <c r="C4492" i="46"/>
  <c r="B4493" i="46"/>
  <c r="C4493" i="46"/>
  <c r="B4494" i="46"/>
  <c r="C4494" i="46"/>
  <c r="B4495" i="46"/>
  <c r="C4495" i="46"/>
  <c r="B4496" i="46"/>
  <c r="C4496" i="46"/>
  <c r="B4497" i="46"/>
  <c r="C4497" i="46"/>
  <c r="B4498" i="46"/>
  <c r="C4498" i="46"/>
  <c r="B4499" i="46"/>
  <c r="C4499" i="46"/>
  <c r="B4500" i="46"/>
  <c r="C4500" i="46"/>
  <c r="B4501" i="46"/>
  <c r="C4501" i="46"/>
  <c r="B4502" i="46"/>
  <c r="C4502" i="46"/>
  <c r="B4503" i="46"/>
  <c r="C4503" i="46"/>
  <c r="B4504" i="46"/>
  <c r="C4504" i="46"/>
  <c r="B4505" i="46"/>
  <c r="C4505" i="46"/>
  <c r="B4506" i="46"/>
  <c r="C4506" i="46"/>
  <c r="B4507" i="46"/>
  <c r="C4507" i="46"/>
  <c r="B4508" i="46"/>
  <c r="C4508" i="46"/>
  <c r="B4509" i="46"/>
  <c r="C4509" i="46"/>
  <c r="B4510" i="46"/>
  <c r="C4510" i="46"/>
  <c r="B4511" i="46"/>
  <c r="C4511" i="46"/>
  <c r="B4512" i="46"/>
  <c r="C4512" i="46"/>
  <c r="B4513" i="46"/>
  <c r="C4513" i="46"/>
  <c r="B4514" i="46"/>
  <c r="C4514" i="46"/>
  <c r="B4515" i="46"/>
  <c r="C4515" i="46"/>
  <c r="B4516" i="46"/>
  <c r="C4516" i="46"/>
  <c r="B4517" i="46"/>
  <c r="C4517" i="46"/>
  <c r="B4518" i="46"/>
  <c r="C4518" i="46"/>
  <c r="B4519" i="46"/>
  <c r="C4519" i="46"/>
  <c r="B4520" i="46"/>
  <c r="C4520" i="46"/>
  <c r="B4521" i="46"/>
  <c r="C4521" i="46"/>
  <c r="B4522" i="46"/>
  <c r="C4522" i="46"/>
  <c r="B4523" i="46"/>
  <c r="C4523" i="46"/>
  <c r="B4524" i="46"/>
  <c r="C4524" i="46"/>
  <c r="B4525" i="46"/>
  <c r="C4525" i="46"/>
  <c r="B4526" i="46"/>
  <c r="C4526" i="46"/>
  <c r="B4527" i="46"/>
  <c r="C4527" i="46"/>
  <c r="B4528" i="46"/>
  <c r="C4528" i="46"/>
  <c r="B4529" i="46"/>
  <c r="C4529" i="46"/>
  <c r="B4530" i="46"/>
  <c r="C4530" i="46"/>
  <c r="B4531" i="46"/>
  <c r="C4531" i="46"/>
  <c r="B4532" i="46"/>
  <c r="C4532" i="46"/>
  <c r="B4533" i="46"/>
  <c r="C4533" i="46"/>
  <c r="B4534" i="46"/>
  <c r="C4534" i="46"/>
  <c r="B4535" i="46"/>
  <c r="C4535" i="46"/>
  <c r="B4536" i="46"/>
  <c r="C4536" i="46"/>
  <c r="B4537" i="46"/>
  <c r="C4537" i="46"/>
  <c r="B4538" i="46"/>
  <c r="C4538" i="46"/>
  <c r="B4539" i="46"/>
  <c r="C4539" i="46"/>
  <c r="B4540" i="46"/>
  <c r="C4540" i="46"/>
  <c r="B4541" i="46"/>
  <c r="C4541" i="46"/>
  <c r="B4542" i="46"/>
  <c r="C4542" i="46"/>
  <c r="B4543" i="46"/>
  <c r="C4543" i="46"/>
  <c r="B4544" i="46"/>
  <c r="C4544" i="46"/>
  <c r="B4545" i="46"/>
  <c r="C4545" i="46"/>
  <c r="B4546" i="46"/>
  <c r="C4546" i="46"/>
  <c r="B4547" i="46"/>
  <c r="C4547" i="46"/>
  <c r="B4548" i="46"/>
  <c r="C4548" i="46"/>
  <c r="B4549" i="46"/>
  <c r="C4549" i="46"/>
  <c r="B4550" i="46"/>
  <c r="C4550" i="46"/>
  <c r="B4551" i="46"/>
  <c r="C4551" i="46"/>
  <c r="B4552" i="46"/>
  <c r="C4552" i="46"/>
  <c r="B4553" i="46"/>
  <c r="C4553" i="46"/>
  <c r="B4554" i="46"/>
  <c r="C4554" i="46"/>
  <c r="B4555" i="46"/>
  <c r="C4555" i="46"/>
  <c r="B4556" i="46"/>
  <c r="C4556" i="46"/>
  <c r="B4557" i="46"/>
  <c r="C4557" i="46"/>
  <c r="B4558" i="46"/>
  <c r="C4558" i="46"/>
  <c r="B4559" i="46"/>
  <c r="C4559" i="46"/>
  <c r="B4560" i="46"/>
  <c r="C4560" i="46"/>
  <c r="B4561" i="46"/>
  <c r="C4561" i="46"/>
  <c r="B4562" i="46"/>
  <c r="C4562" i="46"/>
  <c r="B4563" i="46"/>
  <c r="C4563" i="46"/>
  <c r="B4564" i="46"/>
  <c r="C4564" i="46"/>
  <c r="B4565" i="46"/>
  <c r="C4565" i="46"/>
  <c r="B4566" i="46"/>
  <c r="C4566" i="46"/>
  <c r="B4567" i="46"/>
  <c r="C4567" i="46"/>
  <c r="B4568" i="46"/>
  <c r="C4568" i="46"/>
  <c r="B4569" i="46"/>
  <c r="C4569" i="46"/>
  <c r="B4570" i="46"/>
  <c r="C4570" i="46"/>
  <c r="B4571" i="46"/>
  <c r="C4571" i="46"/>
  <c r="B4572" i="46"/>
  <c r="C4572" i="46"/>
  <c r="B4573" i="46"/>
  <c r="C4573" i="46"/>
  <c r="B4574" i="46"/>
  <c r="C4574" i="46"/>
  <c r="B4575" i="46"/>
  <c r="C4575" i="46"/>
  <c r="B4576" i="46"/>
  <c r="C4576" i="46"/>
  <c r="B4577" i="46"/>
  <c r="C4577" i="46"/>
  <c r="B4578" i="46"/>
  <c r="C4578" i="46"/>
  <c r="B4579" i="46"/>
  <c r="C4579" i="46"/>
  <c r="B4580" i="46"/>
  <c r="C4580" i="46"/>
  <c r="B4581" i="46"/>
  <c r="C4581" i="46"/>
  <c r="B4582" i="46"/>
  <c r="C4582" i="46"/>
  <c r="B4583" i="46"/>
  <c r="C4583" i="46"/>
  <c r="B4584" i="46"/>
  <c r="C4584" i="46"/>
  <c r="B4585" i="46"/>
  <c r="C4585" i="46"/>
  <c r="B4586" i="46"/>
  <c r="C4586" i="46"/>
  <c r="B4587" i="46"/>
  <c r="C4587" i="46"/>
  <c r="B4588" i="46"/>
  <c r="C4588" i="46"/>
  <c r="B4589" i="46"/>
  <c r="C4589" i="46"/>
  <c r="B4590" i="46"/>
  <c r="C4590" i="46"/>
  <c r="B4591" i="46"/>
  <c r="C4591" i="46"/>
  <c r="B4592" i="46"/>
  <c r="C4592" i="46"/>
  <c r="B4593" i="46"/>
  <c r="C4593" i="46"/>
  <c r="B4594" i="46"/>
  <c r="C4594" i="46"/>
  <c r="B4595" i="46"/>
  <c r="C4595" i="46"/>
  <c r="B4596" i="46"/>
  <c r="C4596" i="46"/>
  <c r="B4597" i="46"/>
  <c r="C4597" i="46"/>
  <c r="B4598" i="46"/>
  <c r="C4598" i="46"/>
  <c r="B4599" i="46"/>
  <c r="C4599" i="46"/>
  <c r="B4600" i="46"/>
  <c r="C4600" i="46"/>
  <c r="B4601" i="46"/>
  <c r="C4601" i="46"/>
  <c r="B4602" i="46"/>
  <c r="C4602" i="46"/>
  <c r="B4603" i="46"/>
  <c r="C4603" i="46"/>
  <c r="B4604" i="46"/>
  <c r="C4604" i="46"/>
  <c r="B4605" i="46"/>
  <c r="C4605" i="46"/>
  <c r="B4606" i="46"/>
  <c r="C4606" i="46"/>
  <c r="B4607" i="46"/>
  <c r="C4607" i="46"/>
  <c r="B4608" i="46"/>
  <c r="C4608" i="46"/>
  <c r="B4609" i="46"/>
  <c r="C4609" i="46"/>
  <c r="B4610" i="46"/>
  <c r="C4610" i="46"/>
  <c r="B4611" i="46"/>
  <c r="C4611" i="46"/>
  <c r="B4612" i="46"/>
  <c r="C4612" i="46"/>
  <c r="B4613" i="46"/>
  <c r="C4613" i="46"/>
  <c r="B4614" i="46"/>
  <c r="C4614" i="46"/>
  <c r="B4615" i="46"/>
  <c r="C4615" i="46"/>
  <c r="B4616" i="46"/>
  <c r="C4616" i="46"/>
  <c r="B4617" i="46"/>
  <c r="C4617" i="46"/>
  <c r="B4618" i="46"/>
  <c r="C4618" i="46"/>
  <c r="B4619" i="46"/>
  <c r="C4619" i="46"/>
  <c r="B4620" i="46"/>
  <c r="C4620" i="46"/>
  <c r="B4621" i="46"/>
  <c r="C4621" i="46"/>
  <c r="B4622" i="46"/>
  <c r="C4622" i="46"/>
  <c r="B4623" i="46"/>
  <c r="C4623" i="46"/>
  <c r="B4624" i="46"/>
  <c r="C4624" i="46"/>
  <c r="B4625" i="46"/>
  <c r="C4625" i="46"/>
  <c r="B4626" i="46"/>
  <c r="C4626" i="46"/>
  <c r="B4627" i="46"/>
  <c r="C4627" i="46"/>
  <c r="B4628" i="46"/>
  <c r="C4628" i="46"/>
  <c r="B4629" i="46"/>
  <c r="C4629" i="46"/>
  <c r="B4630" i="46"/>
  <c r="C4630" i="46"/>
  <c r="B4631" i="46"/>
  <c r="C4631" i="46"/>
  <c r="B4632" i="46"/>
  <c r="C4632" i="46"/>
  <c r="B4633" i="46"/>
  <c r="C4633" i="46"/>
  <c r="B4634" i="46"/>
  <c r="C4634" i="46"/>
  <c r="B4635" i="46"/>
  <c r="C4635" i="46"/>
  <c r="B4636" i="46"/>
  <c r="C4636" i="46"/>
  <c r="B4637" i="46"/>
  <c r="C4637" i="46"/>
  <c r="B4638" i="46"/>
  <c r="C4638" i="46"/>
  <c r="B4639" i="46"/>
  <c r="C4639" i="46"/>
  <c r="B4640" i="46"/>
  <c r="C4640" i="46"/>
  <c r="B4641" i="46"/>
  <c r="C4641" i="46"/>
  <c r="B4642" i="46"/>
  <c r="C4642" i="46"/>
  <c r="B4643" i="46"/>
  <c r="C4643" i="46"/>
  <c r="B4644" i="46"/>
  <c r="C4644" i="46"/>
  <c r="B4645" i="46"/>
  <c r="C4645" i="46"/>
  <c r="B4646" i="46"/>
  <c r="C4646" i="46"/>
  <c r="B4647" i="46"/>
  <c r="C4647" i="46"/>
  <c r="B4648" i="46"/>
  <c r="C4648" i="46"/>
  <c r="B4649" i="46"/>
  <c r="C4649" i="46"/>
  <c r="B4650" i="46"/>
  <c r="C4650" i="46"/>
  <c r="B4651" i="46"/>
  <c r="C4651" i="46"/>
  <c r="B4652" i="46"/>
  <c r="C4652" i="46"/>
  <c r="B4653" i="46"/>
  <c r="C4653" i="46"/>
  <c r="B4654" i="46"/>
  <c r="C4654" i="46"/>
  <c r="B4655" i="46"/>
  <c r="C4655" i="46"/>
  <c r="B4656" i="46"/>
  <c r="C4656" i="46"/>
  <c r="B4657" i="46"/>
  <c r="C4657" i="46"/>
  <c r="B4658" i="46"/>
  <c r="C4658" i="46"/>
  <c r="B4659" i="46"/>
  <c r="C4659" i="46"/>
  <c r="B4660" i="46"/>
  <c r="C4660" i="46"/>
  <c r="B4661" i="46"/>
  <c r="C4661" i="46"/>
  <c r="B4662" i="46"/>
  <c r="C4662" i="46"/>
  <c r="B4663" i="46"/>
  <c r="C4663" i="46"/>
  <c r="B4664" i="46"/>
  <c r="C4664" i="46"/>
  <c r="B4665" i="46"/>
  <c r="C4665" i="46"/>
  <c r="B4666" i="46"/>
  <c r="C4666" i="46"/>
  <c r="B4667" i="46"/>
  <c r="C4667" i="46"/>
  <c r="B4668" i="46"/>
  <c r="C4668" i="46"/>
  <c r="B4669" i="46"/>
  <c r="C4669" i="46"/>
  <c r="B4670" i="46"/>
  <c r="C4670" i="46"/>
  <c r="B4671" i="46"/>
  <c r="C4671" i="46"/>
  <c r="B4672" i="46"/>
  <c r="C4672" i="46"/>
  <c r="B4673" i="46"/>
  <c r="C4673" i="46"/>
  <c r="B4674" i="46"/>
  <c r="C4674" i="46"/>
  <c r="B4675" i="46"/>
  <c r="C4675" i="46"/>
  <c r="B4676" i="46"/>
  <c r="C4676" i="46"/>
  <c r="B4677" i="46"/>
  <c r="C4677" i="46"/>
  <c r="B4678" i="46"/>
  <c r="C4678" i="46"/>
  <c r="B4679" i="46"/>
  <c r="C4679" i="46"/>
  <c r="B4680" i="46"/>
  <c r="C4680" i="46"/>
  <c r="B4681" i="46"/>
  <c r="C4681" i="46"/>
  <c r="B4682" i="46"/>
  <c r="C4682" i="46"/>
  <c r="B4683" i="46"/>
  <c r="C4683" i="46"/>
  <c r="B4684" i="46"/>
  <c r="C4684" i="46"/>
  <c r="B4685" i="46"/>
  <c r="C4685" i="46"/>
  <c r="B4686" i="46"/>
  <c r="C4686" i="46"/>
  <c r="B4687" i="46"/>
  <c r="C4687" i="46"/>
  <c r="B4688" i="46"/>
  <c r="C4688" i="46"/>
  <c r="B4689" i="46"/>
  <c r="C4689" i="46"/>
  <c r="B4690" i="46"/>
  <c r="C4690" i="46"/>
  <c r="B4691" i="46"/>
  <c r="C4691" i="46"/>
  <c r="B4692" i="46"/>
  <c r="C4692" i="46"/>
  <c r="B4693" i="46"/>
  <c r="C4693" i="46"/>
  <c r="B4694" i="46"/>
  <c r="C4694" i="46"/>
  <c r="B4695" i="46"/>
  <c r="C4695" i="46"/>
  <c r="B4696" i="46"/>
  <c r="C4696" i="46"/>
  <c r="B4697" i="46"/>
  <c r="C4697" i="46"/>
  <c r="B4698" i="46"/>
  <c r="C4698" i="46"/>
  <c r="B4699" i="46"/>
  <c r="C4699" i="46"/>
  <c r="B4700" i="46"/>
  <c r="C4700" i="46"/>
  <c r="B4701" i="46"/>
  <c r="C4701" i="46"/>
  <c r="B4702" i="46"/>
  <c r="C4702" i="46"/>
  <c r="B4703" i="46"/>
  <c r="C4703" i="46"/>
  <c r="B4704" i="46"/>
  <c r="C4704" i="46"/>
  <c r="B4705" i="46"/>
  <c r="C4705" i="46"/>
  <c r="B4706" i="46"/>
  <c r="C4706" i="46"/>
  <c r="B4707" i="46"/>
  <c r="C4707" i="46"/>
  <c r="B4708" i="46"/>
  <c r="C4708" i="46"/>
  <c r="B4709" i="46"/>
  <c r="C4709" i="46"/>
  <c r="B4710" i="46"/>
  <c r="C4710" i="46"/>
  <c r="B4711" i="46"/>
  <c r="C4711" i="46"/>
  <c r="B4712" i="46"/>
  <c r="C4712" i="46"/>
  <c r="B4713" i="46"/>
  <c r="C4713" i="46"/>
  <c r="B4714" i="46"/>
  <c r="C4714" i="46"/>
  <c r="B4715" i="46"/>
  <c r="C4715" i="46"/>
  <c r="B4716" i="46"/>
  <c r="C4716" i="46"/>
  <c r="B4717" i="46"/>
  <c r="C4717" i="46"/>
  <c r="B4718" i="46"/>
  <c r="C4718" i="46"/>
  <c r="B4719" i="46"/>
  <c r="C4719" i="46"/>
  <c r="B4720" i="46"/>
  <c r="C4720" i="46"/>
  <c r="B4721" i="46"/>
  <c r="C4721" i="46"/>
  <c r="B4722" i="46"/>
  <c r="C4722" i="46"/>
  <c r="B4723" i="46"/>
  <c r="C4723" i="46"/>
  <c r="B4724" i="46"/>
  <c r="C4724" i="46"/>
  <c r="B4725" i="46"/>
  <c r="C4725" i="46"/>
  <c r="B4726" i="46"/>
  <c r="C4726" i="46"/>
  <c r="B4727" i="46"/>
  <c r="C4727" i="46"/>
  <c r="B4728" i="46"/>
  <c r="C4728" i="46"/>
  <c r="B4729" i="46"/>
  <c r="C4729" i="46"/>
  <c r="B4730" i="46"/>
  <c r="C4730" i="46"/>
  <c r="B4731" i="46"/>
  <c r="C4731" i="46"/>
  <c r="B4732" i="46"/>
  <c r="C4732" i="46"/>
  <c r="B4733" i="46"/>
  <c r="C4733" i="46"/>
  <c r="B4734" i="46"/>
  <c r="C4734" i="46"/>
  <c r="B4735" i="46"/>
  <c r="C4735" i="46"/>
  <c r="B4736" i="46"/>
  <c r="C4736" i="46"/>
  <c r="B4737" i="46"/>
  <c r="C4737" i="46"/>
  <c r="B4738" i="46"/>
  <c r="C4738" i="46"/>
  <c r="B4739" i="46"/>
  <c r="C4739" i="46"/>
  <c r="B4740" i="46"/>
  <c r="C4740" i="46"/>
  <c r="B4741" i="46"/>
  <c r="C4741" i="46"/>
  <c r="B4742" i="46"/>
  <c r="C4742" i="46"/>
  <c r="B4743" i="46"/>
  <c r="C4743" i="46"/>
  <c r="B4744" i="46"/>
  <c r="C4744" i="46"/>
  <c r="B4745" i="46"/>
  <c r="C4745" i="46"/>
  <c r="B4746" i="46"/>
  <c r="C4746" i="46"/>
  <c r="B4747" i="46"/>
  <c r="C4747" i="46"/>
  <c r="B4748" i="46"/>
  <c r="C4748" i="46"/>
  <c r="B4749" i="46"/>
  <c r="C4749" i="46"/>
  <c r="B4750" i="46"/>
  <c r="C4750" i="46"/>
  <c r="B4751" i="46"/>
  <c r="C4751" i="46"/>
  <c r="B4752" i="46"/>
  <c r="C4752" i="46"/>
  <c r="B4753" i="46"/>
  <c r="C4753" i="46"/>
  <c r="B4754" i="46"/>
  <c r="C4754" i="46"/>
  <c r="B4755" i="46"/>
  <c r="C4755" i="46"/>
  <c r="B4756" i="46"/>
  <c r="C4756" i="46"/>
  <c r="B4757" i="46"/>
  <c r="C4757" i="46"/>
  <c r="B4758" i="46"/>
  <c r="C4758" i="46"/>
  <c r="B4759" i="46"/>
  <c r="C4759" i="46"/>
  <c r="B4760" i="46"/>
  <c r="C4760" i="46"/>
  <c r="B4761" i="46"/>
  <c r="C4761" i="46"/>
  <c r="B4762" i="46"/>
  <c r="C4762" i="46"/>
  <c r="B4763" i="46"/>
  <c r="C4763" i="46"/>
  <c r="B4764" i="46"/>
  <c r="C4764" i="46"/>
  <c r="B4765" i="46"/>
  <c r="C4765" i="46"/>
  <c r="B4766" i="46"/>
  <c r="C4766" i="46"/>
  <c r="B4767" i="46"/>
  <c r="C4767" i="46"/>
  <c r="B4768" i="46"/>
  <c r="C4768" i="46"/>
  <c r="B4769" i="46"/>
  <c r="C4769" i="46"/>
  <c r="B4770" i="46"/>
  <c r="C4770" i="46"/>
  <c r="B4771" i="46"/>
  <c r="C4771" i="46"/>
  <c r="B4772" i="46"/>
  <c r="C4772" i="46"/>
  <c r="B4773" i="46"/>
  <c r="C4773" i="46"/>
  <c r="B4774" i="46"/>
  <c r="C4774" i="46"/>
  <c r="B4775" i="46"/>
  <c r="C4775" i="46"/>
  <c r="B4776" i="46"/>
  <c r="C4776" i="46"/>
  <c r="B4777" i="46"/>
  <c r="C4777" i="46"/>
  <c r="B4778" i="46"/>
  <c r="C4778" i="46"/>
  <c r="B4779" i="46"/>
  <c r="C4779" i="46"/>
  <c r="B4780" i="46"/>
  <c r="C4780" i="46"/>
  <c r="B4781" i="46"/>
  <c r="C4781" i="46"/>
  <c r="B4782" i="46"/>
  <c r="C4782" i="46"/>
  <c r="B4783" i="46"/>
  <c r="C4783" i="46"/>
  <c r="B4784" i="46"/>
  <c r="C4784" i="46"/>
  <c r="B4785" i="46"/>
  <c r="C4785" i="46"/>
  <c r="B4786" i="46"/>
  <c r="C4786" i="46"/>
  <c r="B4787" i="46"/>
  <c r="C4787" i="46"/>
  <c r="B4788" i="46"/>
  <c r="C4788" i="46"/>
  <c r="B4789" i="46"/>
  <c r="C4789" i="46"/>
  <c r="B4790" i="46"/>
  <c r="C4790" i="46"/>
  <c r="B4791" i="46"/>
  <c r="C4791" i="46"/>
  <c r="B4792" i="46"/>
  <c r="C4792" i="46"/>
  <c r="B4793" i="46"/>
  <c r="C4793" i="46"/>
  <c r="B4794" i="46"/>
  <c r="C4794" i="46"/>
  <c r="B4795" i="46"/>
  <c r="C4795" i="46"/>
  <c r="B4796" i="46"/>
  <c r="C4796" i="46"/>
  <c r="B4797" i="46"/>
  <c r="C4797" i="46"/>
  <c r="B4798" i="46"/>
  <c r="C4798" i="46"/>
  <c r="B4799" i="46"/>
  <c r="C4799" i="46"/>
  <c r="B4800" i="46"/>
  <c r="C4800" i="46"/>
  <c r="B4801" i="46"/>
  <c r="C4801" i="46"/>
  <c r="B4802" i="46"/>
  <c r="C4802" i="46"/>
  <c r="B4803" i="46"/>
  <c r="C4803" i="46"/>
  <c r="B4804" i="46"/>
  <c r="C4804" i="46"/>
  <c r="B4805" i="46"/>
  <c r="C4805" i="46"/>
  <c r="B4806" i="46"/>
  <c r="C4806" i="46"/>
  <c r="B4807" i="46"/>
  <c r="C4807" i="46"/>
  <c r="B4808" i="46"/>
  <c r="C4808" i="46"/>
  <c r="B4809" i="46"/>
  <c r="C4809" i="46"/>
  <c r="B4810" i="46"/>
  <c r="C4810" i="46"/>
  <c r="B4811" i="46"/>
  <c r="C4811" i="46"/>
  <c r="B4812" i="46"/>
  <c r="C4812" i="46"/>
  <c r="B4813" i="46"/>
  <c r="C4813" i="46"/>
  <c r="B4814" i="46"/>
  <c r="C4814" i="46"/>
  <c r="B4815" i="46"/>
  <c r="C4815" i="46"/>
  <c r="B4816" i="46"/>
  <c r="C4816" i="46"/>
  <c r="B4817" i="46"/>
  <c r="C4817" i="46"/>
  <c r="B4818" i="46"/>
  <c r="C4818" i="46"/>
  <c r="B4819" i="46"/>
  <c r="C4819" i="46"/>
  <c r="B4820" i="46"/>
  <c r="C4820" i="46"/>
  <c r="B4821" i="46"/>
  <c r="C4821" i="46"/>
  <c r="B4822" i="46"/>
  <c r="C4822" i="46"/>
  <c r="B4823" i="46"/>
  <c r="C4823" i="46"/>
  <c r="B4824" i="46"/>
  <c r="C4824" i="46"/>
  <c r="B4825" i="46"/>
  <c r="C4825" i="46"/>
  <c r="B4826" i="46"/>
  <c r="C4826" i="46"/>
  <c r="B4827" i="46"/>
  <c r="C4827" i="46"/>
  <c r="B4828" i="46"/>
  <c r="C4828" i="46"/>
  <c r="B4829" i="46"/>
  <c r="C4829" i="46"/>
  <c r="B4830" i="46"/>
  <c r="C4830" i="46"/>
  <c r="B4831" i="46"/>
  <c r="C4831" i="46"/>
  <c r="B4832" i="46"/>
  <c r="C4832" i="46"/>
  <c r="B4833" i="46"/>
  <c r="C4833" i="46"/>
  <c r="B4834" i="46"/>
  <c r="C4834" i="46"/>
  <c r="B4835" i="46"/>
  <c r="C4835" i="46"/>
  <c r="B4836" i="46"/>
  <c r="C4836" i="46"/>
  <c r="B4837" i="46"/>
  <c r="C4837" i="46"/>
  <c r="B4838" i="46"/>
  <c r="C4838" i="46"/>
  <c r="B4839" i="46"/>
  <c r="C4839" i="46"/>
  <c r="B4840" i="46"/>
  <c r="C4840" i="46"/>
  <c r="B4841" i="46"/>
  <c r="C4841" i="46"/>
  <c r="B4842" i="46"/>
  <c r="C4842" i="46"/>
  <c r="B4843" i="46"/>
  <c r="C4843" i="46"/>
  <c r="B4844" i="46"/>
  <c r="C4844" i="46"/>
  <c r="B4845" i="46"/>
  <c r="C4845" i="46"/>
  <c r="B4846" i="46"/>
  <c r="C4846" i="46"/>
  <c r="B4847" i="46"/>
  <c r="C4847" i="46"/>
  <c r="B4848" i="46"/>
  <c r="C4848" i="46"/>
  <c r="B4849" i="46"/>
  <c r="C4849" i="46"/>
  <c r="B4850" i="46"/>
  <c r="C4850" i="46"/>
  <c r="B4851" i="46"/>
  <c r="C4851" i="46"/>
  <c r="B4852" i="46"/>
  <c r="C4852" i="46"/>
  <c r="B4853" i="46"/>
  <c r="C4853" i="46"/>
  <c r="B4854" i="46"/>
  <c r="C4854" i="46"/>
  <c r="B4855" i="46"/>
  <c r="C4855" i="46"/>
  <c r="B4856" i="46"/>
  <c r="C4856" i="46"/>
  <c r="B4857" i="46"/>
  <c r="C4857" i="46"/>
  <c r="B4858" i="46"/>
  <c r="C4858" i="46"/>
  <c r="B4859" i="46"/>
  <c r="C4859" i="46"/>
  <c r="B4860" i="46"/>
  <c r="C4860" i="46"/>
  <c r="B4861" i="46"/>
  <c r="C4861" i="46"/>
  <c r="B4862" i="46"/>
  <c r="C4862" i="46"/>
  <c r="B4863" i="46"/>
  <c r="C4863" i="46"/>
  <c r="B4864" i="46"/>
  <c r="C4864" i="46"/>
  <c r="B4865" i="46"/>
  <c r="C4865" i="46"/>
  <c r="B4866" i="46"/>
  <c r="C4866" i="46"/>
  <c r="B4867" i="46"/>
  <c r="C4867" i="46"/>
  <c r="B4868" i="46"/>
  <c r="C4868" i="46"/>
  <c r="B4869" i="46"/>
  <c r="C4869" i="46"/>
  <c r="B4870" i="46"/>
  <c r="C4870" i="46"/>
  <c r="B4871" i="46"/>
  <c r="C4871" i="46"/>
  <c r="B4872" i="46"/>
  <c r="C4872" i="46"/>
  <c r="B4873" i="46"/>
  <c r="C4873" i="46"/>
  <c r="B4874" i="46"/>
  <c r="C4874" i="46"/>
  <c r="B4875" i="46"/>
  <c r="C4875" i="46"/>
  <c r="B4876" i="46"/>
  <c r="C4876" i="46"/>
  <c r="B4877" i="46"/>
  <c r="C4877" i="46"/>
  <c r="B4878" i="46"/>
  <c r="C4878" i="46"/>
  <c r="B4879" i="46"/>
  <c r="C4879" i="46"/>
  <c r="B4880" i="46"/>
  <c r="C4880" i="46"/>
  <c r="B4881" i="46"/>
  <c r="C4881" i="46"/>
  <c r="B4882" i="46"/>
  <c r="C4882" i="46"/>
  <c r="B4883" i="46"/>
  <c r="C4883" i="46"/>
  <c r="B4884" i="46"/>
  <c r="C4884" i="46"/>
  <c r="B4885" i="46"/>
  <c r="C4885" i="46"/>
  <c r="B4886" i="46"/>
  <c r="C4886" i="46"/>
  <c r="B4887" i="46"/>
  <c r="C4887" i="46"/>
  <c r="B4888" i="46"/>
  <c r="C4888" i="46"/>
  <c r="B4889" i="46"/>
  <c r="C4889" i="46"/>
  <c r="B4890" i="46"/>
  <c r="C4890" i="46"/>
  <c r="B4891" i="46"/>
  <c r="C4891" i="46"/>
  <c r="B4892" i="46"/>
  <c r="C4892" i="46"/>
  <c r="B4893" i="46"/>
  <c r="C4893" i="46"/>
  <c r="B4894" i="46"/>
  <c r="C4894" i="46"/>
  <c r="B4895" i="46"/>
  <c r="C4895" i="46"/>
  <c r="B4896" i="46"/>
  <c r="C4896" i="46"/>
  <c r="B4897" i="46"/>
  <c r="C4897" i="46"/>
  <c r="B4898" i="46"/>
  <c r="C4898" i="46"/>
  <c r="B4899" i="46"/>
  <c r="C4899" i="46"/>
  <c r="B4900" i="46"/>
  <c r="C4900" i="46"/>
  <c r="B4901" i="46"/>
  <c r="C4901" i="46"/>
  <c r="B4902" i="46"/>
  <c r="C4902" i="46"/>
  <c r="B4903" i="46"/>
  <c r="C4903" i="46"/>
  <c r="B4904" i="46"/>
  <c r="C4904" i="46"/>
  <c r="B4905" i="46"/>
  <c r="C4905" i="46"/>
  <c r="B4906" i="46"/>
  <c r="C4906" i="46"/>
  <c r="B4907" i="46"/>
  <c r="C4907" i="46"/>
  <c r="B4908" i="46"/>
  <c r="C4908" i="46"/>
  <c r="B4909" i="46"/>
  <c r="C4909" i="46"/>
  <c r="B4910" i="46"/>
  <c r="C4910" i="46"/>
  <c r="B4911" i="46"/>
  <c r="C4911" i="46"/>
  <c r="B4912" i="46"/>
  <c r="C4912" i="46"/>
  <c r="B4913" i="46"/>
  <c r="C4913" i="46"/>
  <c r="B4914" i="46"/>
  <c r="C4914" i="46"/>
  <c r="B4915" i="46"/>
  <c r="C4915" i="46"/>
  <c r="B4916" i="46"/>
  <c r="C4916" i="46"/>
  <c r="B4917" i="46"/>
  <c r="C4917" i="46"/>
  <c r="B4918" i="46"/>
  <c r="C4918" i="46"/>
  <c r="B4919" i="46"/>
  <c r="C4919" i="46"/>
  <c r="B4920" i="46"/>
  <c r="C4920" i="46"/>
  <c r="B4921" i="46"/>
  <c r="C4921" i="46"/>
  <c r="B4922" i="46"/>
  <c r="C4922" i="46"/>
  <c r="B4923" i="46"/>
  <c r="C4923" i="46"/>
  <c r="B4924" i="46"/>
  <c r="C4924" i="46"/>
  <c r="B4925" i="46"/>
  <c r="C4925" i="46"/>
  <c r="B4926" i="46"/>
  <c r="C4926" i="46"/>
  <c r="B4927" i="46"/>
  <c r="C4927" i="46"/>
  <c r="B4928" i="46"/>
  <c r="C4928" i="46"/>
  <c r="B4929" i="46"/>
  <c r="C4929" i="46"/>
  <c r="B4930" i="46"/>
  <c r="C4930" i="46"/>
  <c r="B4931" i="46"/>
  <c r="C4931" i="46"/>
  <c r="B4932" i="46"/>
  <c r="C4932" i="46"/>
  <c r="B4933" i="46"/>
  <c r="C4933" i="46"/>
  <c r="B4934" i="46"/>
  <c r="C4934" i="46"/>
  <c r="B4935" i="46"/>
  <c r="C4935" i="46"/>
  <c r="B4936" i="46"/>
  <c r="C4936" i="46"/>
  <c r="B4937" i="46"/>
  <c r="C4937" i="46"/>
  <c r="B4938" i="46"/>
  <c r="C4938" i="46"/>
  <c r="B4939" i="46"/>
  <c r="C4939" i="46"/>
  <c r="B4940" i="46"/>
  <c r="C4940" i="46"/>
  <c r="B4941" i="46"/>
  <c r="C4941" i="46"/>
  <c r="B4942" i="46"/>
  <c r="C4942" i="46"/>
  <c r="B4943" i="46"/>
  <c r="C4943" i="46"/>
  <c r="B4944" i="46"/>
  <c r="C4944" i="46"/>
  <c r="B4945" i="46"/>
  <c r="C4945" i="46"/>
  <c r="B4946" i="46"/>
  <c r="C4946" i="46"/>
  <c r="B4947" i="46"/>
  <c r="C4947" i="46"/>
  <c r="B4948" i="46"/>
  <c r="C4948" i="46"/>
  <c r="B4949" i="46"/>
  <c r="C4949" i="46"/>
  <c r="B4950" i="46"/>
  <c r="C4950" i="46"/>
  <c r="B4951" i="46"/>
  <c r="C4951" i="46"/>
  <c r="B4952" i="46"/>
  <c r="C4952" i="46"/>
  <c r="B4953" i="46"/>
  <c r="C4953" i="46"/>
  <c r="B4954" i="46"/>
  <c r="C4954" i="46"/>
  <c r="B4955" i="46"/>
  <c r="C4955" i="46"/>
  <c r="B4956" i="46"/>
  <c r="C4956" i="46"/>
  <c r="B4957" i="46"/>
  <c r="C4957" i="46"/>
  <c r="B4958" i="46"/>
  <c r="C4958" i="46"/>
  <c r="B4959" i="46"/>
  <c r="C4959" i="46"/>
  <c r="B4960" i="46"/>
  <c r="C4960" i="46"/>
  <c r="B4961" i="46"/>
  <c r="C4961" i="46"/>
  <c r="B4962" i="46"/>
  <c r="C4962" i="46"/>
  <c r="B4963" i="46"/>
  <c r="C4963" i="46"/>
  <c r="B4964" i="46"/>
  <c r="C4964" i="46"/>
  <c r="B4965" i="46"/>
  <c r="C4965" i="46"/>
  <c r="B4966" i="46"/>
  <c r="C4966" i="46"/>
  <c r="B4967" i="46"/>
  <c r="C4967" i="46"/>
  <c r="B4968" i="46"/>
  <c r="C4968" i="46"/>
  <c r="B4969" i="46"/>
  <c r="C4969" i="46"/>
  <c r="B4970" i="46"/>
  <c r="C4970" i="46"/>
  <c r="B4971" i="46"/>
  <c r="C4971" i="46"/>
  <c r="B4972" i="46"/>
  <c r="C4972" i="46"/>
  <c r="B4973" i="46"/>
  <c r="C4973" i="46"/>
  <c r="B4974" i="46"/>
  <c r="C4974" i="46"/>
  <c r="B4975" i="46"/>
  <c r="C4975" i="46"/>
  <c r="B4976" i="46"/>
  <c r="C4976" i="46"/>
  <c r="B4977" i="46"/>
  <c r="C4977" i="46"/>
  <c r="B4978" i="46"/>
  <c r="C4978" i="46"/>
  <c r="B4979" i="46"/>
  <c r="C4979" i="46"/>
  <c r="B4980" i="46"/>
  <c r="C4980" i="46"/>
  <c r="B4981" i="46"/>
  <c r="C4981" i="46"/>
  <c r="B4982" i="46"/>
  <c r="C4982" i="46"/>
  <c r="B4983" i="46"/>
  <c r="C4983" i="46"/>
  <c r="B4984" i="46"/>
  <c r="C4984" i="46"/>
  <c r="B4985" i="46"/>
  <c r="C4985" i="46"/>
  <c r="B4986" i="46"/>
  <c r="C4986" i="46"/>
  <c r="B4987" i="46"/>
  <c r="C4987" i="46"/>
  <c r="B4988" i="46"/>
  <c r="C4988" i="46"/>
  <c r="B4989" i="46"/>
  <c r="C4989" i="46"/>
  <c r="B4990" i="46"/>
  <c r="C4990" i="46"/>
  <c r="B4991" i="46"/>
  <c r="C4991" i="46"/>
  <c r="B4992" i="46"/>
  <c r="C4992" i="46"/>
  <c r="B4993" i="46"/>
  <c r="C4993" i="46"/>
  <c r="B4994" i="46"/>
  <c r="C4994" i="46"/>
  <c r="B4995" i="46"/>
  <c r="C4995" i="46"/>
  <c r="B4996" i="46"/>
  <c r="C4996" i="46"/>
  <c r="B4997" i="46"/>
  <c r="C4997" i="46"/>
  <c r="B4998" i="46"/>
  <c r="C4998" i="46"/>
  <c r="B4999" i="46"/>
  <c r="C4999" i="46"/>
  <c r="B5000" i="46"/>
  <c r="C5000" i="46"/>
  <c r="B5001" i="46"/>
  <c r="C5001" i="46"/>
  <c r="B5002" i="46"/>
  <c r="C5002" i="46"/>
  <c r="B5003" i="46"/>
  <c r="C5003" i="46"/>
  <c r="B5004" i="46"/>
  <c r="C5004" i="46"/>
  <c r="B5005" i="46"/>
  <c r="C5005" i="46"/>
  <c r="B5006" i="46"/>
  <c r="C5006" i="46"/>
  <c r="B5007" i="46"/>
  <c r="C5007" i="46"/>
  <c r="B5008" i="46"/>
  <c r="C5008" i="46"/>
  <c r="B5009" i="46"/>
  <c r="C5009" i="46"/>
  <c r="B5010" i="46"/>
  <c r="C5010" i="46"/>
  <c r="B5011" i="46"/>
  <c r="C5011" i="46"/>
  <c r="B5012" i="46"/>
  <c r="C5012" i="46"/>
  <c r="B5013" i="46"/>
  <c r="C5013" i="46"/>
  <c r="B5014" i="46"/>
  <c r="C5014" i="46"/>
  <c r="B5015" i="46"/>
  <c r="C5015" i="46"/>
  <c r="B5016" i="46"/>
  <c r="C5016" i="46"/>
  <c r="B5017" i="46"/>
  <c r="C5017" i="46"/>
  <c r="B5018" i="46"/>
  <c r="C5018" i="46"/>
  <c r="B5019" i="46"/>
  <c r="C5019" i="46"/>
  <c r="B5020" i="46"/>
  <c r="C5020" i="46"/>
  <c r="B5021" i="46"/>
  <c r="C5021" i="46"/>
  <c r="B5022" i="46"/>
  <c r="C5022" i="46"/>
  <c r="B5023" i="46"/>
  <c r="C5023" i="46"/>
  <c r="B5024" i="46"/>
  <c r="C5024" i="46"/>
  <c r="B5025" i="46"/>
  <c r="C5025" i="46"/>
  <c r="B5026" i="46"/>
  <c r="C5026" i="46"/>
  <c r="B5027" i="46"/>
  <c r="C5027" i="46"/>
  <c r="B5028" i="46"/>
  <c r="C5028" i="46"/>
  <c r="B5029" i="46"/>
  <c r="C5029" i="46"/>
  <c r="B5030" i="46"/>
  <c r="C5030" i="46"/>
  <c r="B5031" i="46"/>
  <c r="C5031" i="46"/>
  <c r="B5032" i="46"/>
  <c r="C5032" i="46"/>
  <c r="B5033" i="46"/>
  <c r="C5033" i="46"/>
  <c r="B5034" i="46"/>
  <c r="C5034" i="46"/>
  <c r="B5035" i="46"/>
  <c r="C5035" i="46"/>
  <c r="B5036" i="46"/>
  <c r="C5036" i="46"/>
  <c r="B5037" i="46"/>
  <c r="C5037" i="46"/>
  <c r="B5038" i="46"/>
  <c r="C5038" i="46"/>
  <c r="B5039" i="46"/>
  <c r="C5039" i="46"/>
  <c r="B5040" i="46"/>
  <c r="C5040" i="46"/>
  <c r="B5041" i="46"/>
  <c r="C5041" i="46"/>
  <c r="B5042" i="46"/>
  <c r="C5042" i="46"/>
  <c r="B5043" i="46"/>
  <c r="C5043" i="46"/>
  <c r="B5044" i="46"/>
  <c r="C5044" i="46"/>
  <c r="B5045" i="46"/>
  <c r="C5045" i="46"/>
  <c r="B5046" i="46"/>
  <c r="C5046" i="46"/>
  <c r="B5047" i="46"/>
  <c r="C5047" i="46"/>
  <c r="B5048" i="46"/>
  <c r="C5048" i="46"/>
  <c r="B5049" i="46"/>
  <c r="C5049" i="46"/>
  <c r="B5050" i="46"/>
  <c r="C5050" i="46"/>
  <c r="B5051" i="46"/>
  <c r="C5051" i="46"/>
  <c r="B5052" i="46"/>
  <c r="C5052" i="46"/>
  <c r="B5053" i="46"/>
  <c r="C5053" i="46"/>
  <c r="B5054" i="46"/>
  <c r="C5054" i="46"/>
  <c r="B5055" i="46"/>
  <c r="C5055" i="46"/>
  <c r="B5056" i="46"/>
  <c r="C5056" i="46"/>
  <c r="B5057" i="46"/>
  <c r="C5057" i="46"/>
  <c r="B5058" i="46"/>
  <c r="C5058" i="46"/>
  <c r="B5059" i="46"/>
  <c r="C5059" i="46"/>
  <c r="B5060" i="46"/>
  <c r="C5060" i="46"/>
  <c r="B5061" i="46"/>
  <c r="C5061" i="46"/>
  <c r="B5062" i="46"/>
  <c r="C5062" i="46"/>
  <c r="B5063" i="46"/>
  <c r="C5063" i="46"/>
  <c r="B5064" i="46"/>
  <c r="C5064" i="46"/>
  <c r="B5065" i="46"/>
  <c r="C5065" i="46"/>
  <c r="B5066" i="46"/>
  <c r="C5066" i="46"/>
  <c r="B5067" i="46"/>
  <c r="C5067" i="46"/>
  <c r="B5068" i="46"/>
  <c r="C5068" i="46"/>
  <c r="B5069" i="46"/>
  <c r="C5069" i="46"/>
  <c r="B5070" i="46"/>
  <c r="C5070" i="46"/>
  <c r="B5071" i="46"/>
  <c r="C5071" i="46"/>
  <c r="B5072" i="46"/>
  <c r="C5072" i="46"/>
  <c r="B5073" i="46"/>
  <c r="C5073" i="46"/>
  <c r="B5074" i="46"/>
  <c r="C5074" i="46"/>
  <c r="B5075" i="46"/>
  <c r="C5075" i="46"/>
  <c r="B5076" i="46"/>
  <c r="C5076" i="46"/>
  <c r="B5077" i="46"/>
  <c r="C5077" i="46"/>
  <c r="B5078" i="46"/>
  <c r="C5078" i="46"/>
  <c r="B5079" i="46"/>
  <c r="C5079" i="46"/>
  <c r="B5080" i="46"/>
  <c r="C5080" i="46"/>
  <c r="B5081" i="46"/>
  <c r="C5081" i="46"/>
  <c r="B5082" i="46"/>
  <c r="C5082" i="46"/>
  <c r="B5083" i="46"/>
  <c r="C5083" i="46"/>
  <c r="B5084" i="46"/>
  <c r="C5084" i="46"/>
  <c r="B5085" i="46"/>
  <c r="C5085" i="46"/>
  <c r="B5086" i="46"/>
  <c r="C5086" i="46"/>
  <c r="B5087" i="46"/>
  <c r="C5087" i="46"/>
  <c r="B5088" i="46"/>
  <c r="C5088" i="46"/>
  <c r="B5089" i="46"/>
  <c r="C5089" i="46"/>
  <c r="B5090" i="46"/>
  <c r="C5090" i="46"/>
  <c r="B5091" i="46"/>
  <c r="C5091" i="46"/>
  <c r="B5092" i="46"/>
  <c r="C5092" i="46"/>
  <c r="B5093" i="46"/>
  <c r="C5093" i="46"/>
  <c r="B5094" i="46"/>
  <c r="C5094" i="46"/>
  <c r="B5095" i="46"/>
  <c r="C5095" i="46"/>
  <c r="B5096" i="46"/>
  <c r="C5096" i="46"/>
  <c r="B5097" i="46"/>
  <c r="C5097" i="46"/>
  <c r="B5098" i="46"/>
  <c r="C5098" i="46"/>
  <c r="B5099" i="46"/>
  <c r="C5099" i="46"/>
  <c r="B5100" i="46"/>
  <c r="C5100" i="46"/>
  <c r="B5101" i="46"/>
  <c r="C5101" i="46"/>
  <c r="B5102" i="46"/>
  <c r="C5102" i="46"/>
  <c r="B5103" i="46"/>
  <c r="C5103" i="46"/>
  <c r="B5104" i="46"/>
  <c r="C5104" i="46"/>
  <c r="B5105" i="46"/>
  <c r="C5105" i="46"/>
  <c r="B5106" i="46"/>
  <c r="C5106" i="46"/>
  <c r="B5107" i="46"/>
  <c r="C5107" i="46"/>
  <c r="B5108" i="46"/>
  <c r="C5108" i="46"/>
  <c r="B5109" i="46"/>
  <c r="C5109" i="46"/>
  <c r="B5110" i="46"/>
  <c r="C5110" i="46"/>
  <c r="B5111" i="46"/>
  <c r="C5111" i="46"/>
  <c r="B5112" i="46"/>
  <c r="C5112" i="46"/>
  <c r="B5113" i="46"/>
  <c r="C5113" i="46"/>
  <c r="B5114" i="46"/>
  <c r="C5114" i="46"/>
  <c r="B5115" i="46"/>
  <c r="C5115" i="46"/>
  <c r="B5116" i="46"/>
  <c r="C5116" i="46"/>
  <c r="B5117" i="46"/>
  <c r="C5117" i="46"/>
  <c r="B5118" i="46"/>
  <c r="C5118" i="46"/>
  <c r="B5119" i="46"/>
  <c r="C5119" i="46"/>
  <c r="B5120" i="46"/>
  <c r="C5120" i="46"/>
  <c r="B5121" i="46"/>
  <c r="C5121" i="46"/>
  <c r="B5122" i="46"/>
  <c r="C5122" i="46"/>
  <c r="B5123" i="46"/>
  <c r="C5123" i="46"/>
  <c r="B5124" i="46"/>
  <c r="C5124" i="46"/>
  <c r="B5125" i="46"/>
  <c r="C5125" i="46"/>
  <c r="B5126" i="46"/>
  <c r="C5126" i="46"/>
  <c r="B5127" i="46"/>
  <c r="C5127" i="46"/>
  <c r="B5128" i="46"/>
  <c r="C5128" i="46"/>
  <c r="B5129" i="46"/>
  <c r="C5129" i="46"/>
  <c r="B5130" i="46"/>
  <c r="C5130" i="46"/>
  <c r="B5131" i="46"/>
  <c r="C5131" i="46"/>
  <c r="B5132" i="46"/>
  <c r="C5132" i="46"/>
  <c r="B5133" i="46"/>
  <c r="C5133" i="46"/>
  <c r="B5134" i="46"/>
  <c r="C5134" i="46"/>
  <c r="B5135" i="46"/>
  <c r="C5135" i="46"/>
  <c r="B5136" i="46"/>
  <c r="C5136" i="46"/>
  <c r="B5137" i="46"/>
  <c r="C5137" i="46"/>
  <c r="B5138" i="46"/>
  <c r="C5138" i="46"/>
  <c r="B5139" i="46"/>
  <c r="C5139" i="46"/>
  <c r="B5140" i="46"/>
  <c r="C5140" i="46"/>
  <c r="B5141" i="46"/>
  <c r="C5141" i="46"/>
  <c r="B5142" i="46"/>
  <c r="C5142" i="46"/>
  <c r="B5143" i="46"/>
  <c r="C5143" i="46"/>
  <c r="B5144" i="46"/>
  <c r="C5144" i="46"/>
  <c r="B5145" i="46"/>
  <c r="C5145" i="46"/>
  <c r="B5146" i="46"/>
  <c r="C5146" i="46"/>
  <c r="B5147" i="46"/>
  <c r="C5147" i="46"/>
  <c r="B5148" i="46"/>
  <c r="C5148" i="46"/>
  <c r="B5149" i="46"/>
  <c r="C5149" i="46"/>
  <c r="B5150" i="46"/>
  <c r="C5150" i="46"/>
  <c r="B5151" i="46"/>
  <c r="C5151" i="46"/>
  <c r="B5152" i="46"/>
  <c r="C5152" i="46"/>
  <c r="B5153" i="46"/>
  <c r="C5153" i="46"/>
  <c r="B5154" i="46"/>
  <c r="C5154" i="46"/>
  <c r="B5155" i="46"/>
  <c r="C5155" i="46"/>
  <c r="B5156" i="46"/>
  <c r="C5156" i="46"/>
  <c r="B5157" i="46"/>
  <c r="C5157" i="46"/>
  <c r="B5158" i="46"/>
  <c r="C5158" i="46"/>
  <c r="B5159" i="46"/>
  <c r="C5159" i="46"/>
  <c r="B5160" i="46"/>
  <c r="C5160" i="46"/>
  <c r="B5161" i="46"/>
  <c r="C5161" i="46"/>
  <c r="B5162" i="46"/>
  <c r="C5162" i="46"/>
  <c r="B5163" i="46"/>
  <c r="C5163" i="46"/>
  <c r="B5164" i="46"/>
  <c r="C5164" i="46"/>
  <c r="B5165" i="46"/>
  <c r="C5165" i="46"/>
  <c r="B5166" i="46"/>
  <c r="C5166" i="46"/>
  <c r="B5167" i="46"/>
  <c r="C5167" i="46"/>
  <c r="B5168" i="46"/>
  <c r="C5168" i="46"/>
  <c r="B5169" i="46"/>
  <c r="C5169" i="46"/>
  <c r="B5170" i="46"/>
  <c r="C5170" i="46"/>
  <c r="B5171" i="46"/>
  <c r="C5171" i="46"/>
  <c r="B5172" i="46"/>
  <c r="C5172" i="46"/>
  <c r="B5173" i="46"/>
  <c r="C5173" i="46"/>
  <c r="B5174" i="46"/>
  <c r="C5174" i="46"/>
  <c r="B5175" i="46"/>
  <c r="C5175" i="46"/>
  <c r="B5176" i="46"/>
  <c r="C5176" i="46"/>
  <c r="B5177" i="46"/>
  <c r="C5177" i="46"/>
  <c r="B5178" i="46"/>
  <c r="C5178" i="46"/>
  <c r="B5179" i="46"/>
  <c r="C5179" i="46"/>
  <c r="B5180" i="46"/>
  <c r="C5180" i="46"/>
  <c r="B5181" i="46"/>
  <c r="C5181" i="46"/>
  <c r="B5182" i="46"/>
  <c r="C5182" i="46"/>
  <c r="B5183" i="46"/>
  <c r="C5183" i="46"/>
  <c r="B5184" i="46"/>
  <c r="C5184" i="46"/>
  <c r="B5185" i="46"/>
  <c r="C5185" i="46"/>
  <c r="B5186" i="46"/>
  <c r="C5186" i="46"/>
  <c r="B5187" i="46"/>
  <c r="C5187" i="46"/>
  <c r="B5188" i="46"/>
  <c r="C5188" i="46"/>
  <c r="B5189" i="46"/>
  <c r="C5189" i="46"/>
  <c r="B5190" i="46"/>
  <c r="C5190" i="46"/>
  <c r="B5191" i="46"/>
  <c r="C5191" i="46"/>
  <c r="B5192" i="46"/>
  <c r="C5192" i="46"/>
  <c r="B5193" i="46"/>
  <c r="C5193" i="46"/>
  <c r="B5194" i="46"/>
  <c r="C5194" i="46"/>
  <c r="B5195" i="46"/>
  <c r="C5195" i="46"/>
  <c r="B5196" i="46"/>
  <c r="C5196" i="46"/>
  <c r="B5197" i="46"/>
  <c r="C5197" i="46"/>
  <c r="B5198" i="46"/>
  <c r="C5198" i="46"/>
  <c r="B5199" i="46"/>
  <c r="C5199" i="46"/>
  <c r="B5200" i="46"/>
  <c r="C5200" i="46"/>
  <c r="B5201" i="46"/>
  <c r="C5201" i="46"/>
  <c r="B5202" i="46"/>
  <c r="C5202" i="46"/>
  <c r="B5203" i="46"/>
  <c r="C5203" i="46"/>
  <c r="B5204" i="46"/>
  <c r="C5204" i="46"/>
  <c r="B5205" i="46"/>
  <c r="C5205" i="46"/>
  <c r="B5206" i="46"/>
  <c r="C5206" i="46"/>
  <c r="B5207" i="46"/>
  <c r="C5207" i="46"/>
  <c r="B5208" i="46"/>
  <c r="C5208" i="46"/>
  <c r="B5209" i="46"/>
  <c r="C5209" i="46"/>
  <c r="B5210" i="46"/>
  <c r="C5210" i="46"/>
  <c r="B5211" i="46"/>
  <c r="C5211" i="46"/>
  <c r="B5212" i="46"/>
  <c r="C5212" i="46"/>
  <c r="B5213" i="46"/>
  <c r="C5213" i="46"/>
  <c r="B5214" i="46"/>
  <c r="C5214" i="46"/>
  <c r="B5215" i="46"/>
  <c r="C5215" i="46"/>
  <c r="B5216" i="46"/>
  <c r="C5216" i="46"/>
  <c r="B5217" i="46"/>
  <c r="C5217" i="46"/>
  <c r="B5218" i="46"/>
  <c r="C5218" i="46"/>
  <c r="B5219" i="46"/>
  <c r="C5219" i="46"/>
  <c r="B5220" i="46"/>
  <c r="C5220" i="46"/>
  <c r="B5221" i="46"/>
  <c r="C5221" i="46"/>
  <c r="B5222" i="46"/>
  <c r="C5222" i="46"/>
  <c r="B5223" i="46"/>
  <c r="C5223" i="46"/>
  <c r="B5224" i="46"/>
  <c r="C5224" i="46"/>
  <c r="B5225" i="46"/>
  <c r="C5225" i="46"/>
  <c r="B5226" i="46"/>
  <c r="C5226" i="46"/>
  <c r="B5227" i="46"/>
  <c r="C5227" i="46"/>
  <c r="B5228" i="46"/>
  <c r="C5228" i="46"/>
  <c r="B5229" i="46"/>
  <c r="C5229" i="46"/>
  <c r="B5230" i="46"/>
  <c r="C5230" i="46"/>
  <c r="B5231" i="46"/>
  <c r="C5231" i="46"/>
  <c r="B5232" i="46"/>
  <c r="C5232" i="46"/>
  <c r="B5233" i="46"/>
  <c r="C5233" i="46"/>
  <c r="B5234" i="46"/>
  <c r="C5234" i="46"/>
  <c r="B5235" i="46"/>
  <c r="C5235" i="46"/>
  <c r="B5236" i="46"/>
  <c r="C5236" i="46"/>
  <c r="B5237" i="46"/>
  <c r="C5237" i="46"/>
  <c r="B5238" i="46"/>
  <c r="C5238" i="46"/>
  <c r="B5239" i="46"/>
  <c r="C5239" i="46"/>
  <c r="B5240" i="46"/>
  <c r="C5240" i="46"/>
  <c r="B5241" i="46"/>
  <c r="C5241" i="46"/>
  <c r="B5242" i="46"/>
  <c r="C5242" i="46"/>
  <c r="B5243" i="46"/>
  <c r="C5243" i="46"/>
  <c r="B5244" i="46"/>
  <c r="C5244" i="46"/>
  <c r="B5245" i="46"/>
  <c r="C5245" i="46"/>
  <c r="B5246" i="46"/>
  <c r="C5246" i="46"/>
  <c r="B5247" i="46"/>
  <c r="C5247" i="46"/>
  <c r="B5248" i="46"/>
  <c r="C5248" i="46"/>
  <c r="B5249" i="46"/>
  <c r="C5249" i="46"/>
  <c r="B5250" i="46"/>
  <c r="C5250" i="46"/>
  <c r="B5251" i="46"/>
  <c r="C5251" i="46"/>
  <c r="B5252" i="46"/>
  <c r="C5252" i="46"/>
  <c r="B5253" i="46"/>
  <c r="C5253" i="46"/>
  <c r="B5254" i="46"/>
  <c r="C5254" i="46"/>
  <c r="B5255" i="46"/>
  <c r="C5255" i="46"/>
  <c r="B5256" i="46"/>
  <c r="C5256" i="46"/>
  <c r="B5257" i="46"/>
  <c r="C5257" i="46"/>
  <c r="B5258" i="46"/>
  <c r="C5258" i="46"/>
  <c r="B5259" i="46"/>
  <c r="C5259" i="46"/>
  <c r="B5260" i="46"/>
  <c r="C5260" i="46"/>
  <c r="B5261" i="46"/>
  <c r="C5261" i="46"/>
  <c r="B5262" i="46"/>
  <c r="C5262" i="46"/>
  <c r="B5263" i="46"/>
  <c r="C5263" i="46"/>
  <c r="B5264" i="46"/>
  <c r="C5264" i="46"/>
  <c r="B5265" i="46"/>
  <c r="C5265" i="46"/>
  <c r="B5266" i="46"/>
  <c r="C5266" i="46"/>
  <c r="B5267" i="46"/>
  <c r="C5267" i="46"/>
  <c r="B5268" i="46"/>
  <c r="C5268" i="46"/>
  <c r="B5269" i="46"/>
  <c r="C5269" i="46"/>
  <c r="B5270" i="46"/>
  <c r="C5270" i="46"/>
  <c r="B5271" i="46"/>
  <c r="C5271" i="46"/>
  <c r="B5272" i="46"/>
  <c r="C5272" i="46"/>
  <c r="B5273" i="46"/>
  <c r="C5273" i="46"/>
  <c r="B5274" i="46"/>
  <c r="C5274" i="46"/>
  <c r="B5275" i="46"/>
  <c r="C5275" i="46"/>
  <c r="B5276" i="46"/>
  <c r="C5276" i="46"/>
  <c r="B5277" i="46"/>
  <c r="C5277" i="46"/>
  <c r="B5278" i="46"/>
  <c r="C5278" i="46"/>
  <c r="B5279" i="46"/>
  <c r="C5279" i="46"/>
  <c r="B5280" i="46"/>
  <c r="C5280" i="46"/>
  <c r="B5281" i="46"/>
  <c r="C5281" i="46"/>
  <c r="B5282" i="46"/>
  <c r="C5282" i="46"/>
  <c r="B5283" i="46"/>
  <c r="C5283" i="46"/>
  <c r="B5284" i="46"/>
  <c r="C5284" i="46"/>
  <c r="B5285" i="46"/>
  <c r="C5285" i="46"/>
  <c r="B5286" i="46"/>
  <c r="C5286" i="46"/>
  <c r="B5287" i="46"/>
  <c r="C5287" i="46"/>
  <c r="B5288" i="46"/>
  <c r="C5288" i="46"/>
  <c r="B5289" i="46"/>
  <c r="C5289" i="46"/>
  <c r="B5290" i="46"/>
  <c r="C5290" i="46"/>
  <c r="B5291" i="46"/>
  <c r="C5291" i="46"/>
  <c r="B5292" i="46"/>
  <c r="C5292" i="46"/>
  <c r="B5293" i="46"/>
  <c r="C5293" i="46"/>
  <c r="B5294" i="46"/>
  <c r="C5294" i="46"/>
  <c r="B5295" i="46"/>
  <c r="C5295" i="46"/>
  <c r="B5296" i="46"/>
  <c r="C5296" i="46"/>
  <c r="B5297" i="46"/>
  <c r="C5297" i="46"/>
  <c r="B5298" i="46"/>
  <c r="C5298" i="46"/>
  <c r="B5299" i="46"/>
  <c r="C5299" i="46"/>
  <c r="B5300" i="46"/>
  <c r="C5300" i="46"/>
  <c r="B5301" i="46"/>
  <c r="C5301" i="46"/>
  <c r="B5302" i="46"/>
  <c r="C5302" i="46"/>
  <c r="B5303" i="46"/>
  <c r="C5303" i="46"/>
  <c r="B5304" i="46"/>
  <c r="C5304" i="46"/>
  <c r="B5305" i="46"/>
  <c r="C5305" i="46"/>
  <c r="B5306" i="46"/>
  <c r="C5306" i="46"/>
  <c r="B5307" i="46"/>
  <c r="C5307" i="46"/>
  <c r="B5308" i="46"/>
  <c r="C5308" i="46"/>
  <c r="B5309" i="46"/>
  <c r="C5309" i="46"/>
  <c r="B5310" i="46"/>
  <c r="C5310" i="46"/>
  <c r="B5311" i="46"/>
  <c r="C5311" i="46"/>
  <c r="B5312" i="46"/>
  <c r="C5312" i="46"/>
  <c r="B5313" i="46"/>
  <c r="C5313" i="46"/>
  <c r="B5314" i="46"/>
  <c r="C5314" i="46"/>
  <c r="B5315" i="46"/>
  <c r="C5315" i="46"/>
  <c r="B5316" i="46"/>
  <c r="C5316" i="46"/>
  <c r="B5317" i="46"/>
  <c r="C5317" i="46"/>
  <c r="B5318" i="46"/>
  <c r="C5318" i="46"/>
  <c r="B5319" i="46"/>
  <c r="C5319" i="46"/>
  <c r="B5320" i="46"/>
  <c r="C5320" i="46"/>
  <c r="B5321" i="46"/>
  <c r="C5321" i="46"/>
  <c r="B5322" i="46"/>
  <c r="C5322" i="46"/>
  <c r="B5323" i="46"/>
  <c r="C5323" i="46"/>
  <c r="B5324" i="46"/>
  <c r="C5324" i="46"/>
  <c r="B5325" i="46"/>
  <c r="C5325" i="46"/>
  <c r="B5326" i="46"/>
  <c r="C5326" i="46"/>
  <c r="B5327" i="46"/>
  <c r="C5327" i="46"/>
  <c r="B5328" i="46"/>
  <c r="C5328" i="46"/>
  <c r="B5329" i="46"/>
  <c r="C5329" i="46"/>
  <c r="B5330" i="46"/>
  <c r="C5330" i="46"/>
  <c r="B5331" i="46"/>
  <c r="C5331" i="46"/>
  <c r="B5332" i="46"/>
  <c r="C5332" i="46"/>
  <c r="B5333" i="46"/>
  <c r="C5333" i="46"/>
  <c r="B5334" i="46"/>
  <c r="C5334" i="46"/>
  <c r="B5335" i="46"/>
  <c r="C5335" i="46"/>
  <c r="B5336" i="46"/>
  <c r="C5336" i="46"/>
  <c r="B5337" i="46"/>
  <c r="C5337" i="46"/>
  <c r="B5338" i="46"/>
  <c r="C5338" i="46"/>
  <c r="B5339" i="46"/>
  <c r="C5339" i="46"/>
  <c r="B5340" i="46"/>
  <c r="C5340" i="46"/>
  <c r="B5341" i="46"/>
  <c r="C5341" i="46"/>
  <c r="B5342" i="46"/>
  <c r="C5342" i="46"/>
  <c r="B5343" i="46"/>
  <c r="C5343" i="46"/>
  <c r="B5344" i="46"/>
  <c r="C5344" i="46"/>
  <c r="B5345" i="46"/>
  <c r="C5345" i="46"/>
  <c r="B5346" i="46"/>
  <c r="C5346" i="46"/>
  <c r="B5347" i="46"/>
  <c r="C5347" i="46"/>
  <c r="B5348" i="46"/>
  <c r="C5348" i="46"/>
  <c r="B5349" i="46"/>
  <c r="C5349" i="46"/>
  <c r="B5350" i="46"/>
  <c r="C5350" i="46"/>
  <c r="B5351" i="46"/>
  <c r="C5351" i="46"/>
  <c r="B5352" i="46"/>
  <c r="C5352" i="46"/>
  <c r="B5353" i="46"/>
  <c r="C5353" i="46"/>
  <c r="B5354" i="46"/>
  <c r="C5354" i="46"/>
  <c r="B5355" i="46"/>
  <c r="C5355" i="46"/>
  <c r="B5356" i="46"/>
  <c r="C5356" i="46"/>
  <c r="B5357" i="46"/>
  <c r="C5357" i="46"/>
  <c r="B5358" i="46"/>
  <c r="C5358" i="46"/>
  <c r="B5359" i="46"/>
  <c r="C5359" i="46"/>
  <c r="B5360" i="46"/>
  <c r="C5360" i="46"/>
  <c r="B5361" i="46"/>
  <c r="C5361" i="46"/>
  <c r="B5362" i="46"/>
  <c r="C5362" i="46"/>
  <c r="B5363" i="46"/>
  <c r="C5363" i="46"/>
  <c r="B5364" i="46"/>
  <c r="C5364" i="46"/>
  <c r="B5365" i="46"/>
  <c r="C5365" i="46"/>
  <c r="B5366" i="46"/>
  <c r="C5366" i="46"/>
  <c r="B5367" i="46"/>
  <c r="C5367" i="46"/>
  <c r="B5368" i="46"/>
  <c r="C5368" i="46"/>
  <c r="B5369" i="46"/>
  <c r="C5369" i="46"/>
  <c r="B5370" i="46"/>
  <c r="C5370" i="46"/>
  <c r="B5371" i="46"/>
  <c r="C5371" i="46"/>
  <c r="B5372" i="46"/>
  <c r="C5372" i="46"/>
  <c r="B5373" i="46"/>
  <c r="C5373" i="46"/>
  <c r="B5374" i="46"/>
  <c r="C5374" i="46"/>
  <c r="B5375" i="46"/>
  <c r="C5375" i="46"/>
  <c r="B5376" i="46"/>
  <c r="C5376" i="46"/>
  <c r="B5377" i="46"/>
  <c r="C5377" i="46"/>
  <c r="B5378" i="46"/>
  <c r="C5378" i="46"/>
  <c r="B5379" i="46"/>
  <c r="C5379" i="46"/>
  <c r="B5380" i="46"/>
  <c r="C5380" i="46"/>
  <c r="B5381" i="46"/>
  <c r="C5381" i="46"/>
  <c r="B5382" i="46"/>
  <c r="C5382" i="46"/>
  <c r="B5383" i="46"/>
  <c r="C5383" i="46"/>
  <c r="B5384" i="46"/>
  <c r="C5384" i="46"/>
  <c r="B5385" i="46"/>
  <c r="C5385" i="46"/>
  <c r="B5386" i="46"/>
  <c r="C5386" i="46"/>
  <c r="B5387" i="46"/>
  <c r="C5387" i="46"/>
  <c r="B5388" i="46"/>
  <c r="C5388" i="46"/>
  <c r="B5389" i="46"/>
  <c r="C5389" i="46"/>
  <c r="B5390" i="46"/>
  <c r="C5390" i="46"/>
  <c r="B5391" i="46"/>
  <c r="C5391" i="46"/>
  <c r="B5392" i="46"/>
  <c r="C5392" i="46"/>
  <c r="B5393" i="46"/>
  <c r="C5393" i="46"/>
  <c r="B5394" i="46"/>
  <c r="C5394" i="46"/>
  <c r="B5395" i="46"/>
  <c r="C5395" i="46"/>
  <c r="B5396" i="46"/>
  <c r="C5396" i="46"/>
  <c r="B5397" i="46"/>
  <c r="C5397" i="46"/>
  <c r="B5398" i="46"/>
  <c r="C5398" i="46"/>
  <c r="B5399" i="46"/>
  <c r="C5399" i="46"/>
  <c r="B5400" i="46"/>
  <c r="C5400" i="46"/>
  <c r="B5401" i="46"/>
  <c r="C5401" i="46"/>
  <c r="B5402" i="46"/>
  <c r="C5402" i="46"/>
  <c r="B5403" i="46"/>
  <c r="C5403" i="46"/>
  <c r="B5404" i="46"/>
  <c r="C5404" i="46"/>
  <c r="B5405" i="46"/>
  <c r="C5405" i="46"/>
  <c r="B5406" i="46"/>
  <c r="C5406" i="46"/>
  <c r="B5407" i="46"/>
  <c r="C5407" i="46"/>
  <c r="B5408" i="46"/>
  <c r="C5408" i="46"/>
  <c r="B5409" i="46"/>
  <c r="C5409" i="46"/>
  <c r="B5410" i="46"/>
  <c r="C5410" i="46"/>
  <c r="B5411" i="46"/>
  <c r="C5411" i="46"/>
  <c r="B5412" i="46"/>
  <c r="C5412" i="46"/>
  <c r="B5413" i="46"/>
  <c r="C5413" i="46"/>
  <c r="B5414" i="46"/>
  <c r="C5414" i="46"/>
  <c r="B5415" i="46"/>
  <c r="C5415" i="46"/>
  <c r="B5416" i="46"/>
  <c r="C5416" i="46"/>
  <c r="B5417" i="46"/>
  <c r="C5417" i="46"/>
  <c r="B5418" i="46"/>
  <c r="C5418" i="46"/>
  <c r="B5419" i="46"/>
  <c r="C5419" i="46"/>
  <c r="B5420" i="46"/>
  <c r="C5420" i="46"/>
  <c r="B5421" i="46"/>
  <c r="C5421" i="46"/>
  <c r="B5422" i="46"/>
  <c r="C5422" i="46"/>
  <c r="B5423" i="46"/>
  <c r="C5423" i="46"/>
  <c r="B5424" i="46"/>
  <c r="C5424" i="46"/>
  <c r="B5425" i="46"/>
  <c r="C5425" i="46"/>
  <c r="B5426" i="46"/>
  <c r="C5426" i="46"/>
  <c r="B5427" i="46"/>
  <c r="C5427" i="46"/>
  <c r="B5428" i="46"/>
  <c r="C5428" i="46"/>
  <c r="B5429" i="46"/>
  <c r="C5429" i="46"/>
  <c r="B5430" i="46"/>
  <c r="C5430" i="46"/>
  <c r="B5431" i="46"/>
  <c r="C5431" i="46"/>
  <c r="B5432" i="46"/>
  <c r="C5432" i="46"/>
  <c r="B5433" i="46"/>
  <c r="C5433" i="46"/>
  <c r="B5434" i="46"/>
  <c r="C5434" i="46"/>
  <c r="B5435" i="46"/>
  <c r="C5435" i="46"/>
  <c r="B5436" i="46"/>
  <c r="C5436" i="46"/>
  <c r="B5437" i="46"/>
  <c r="C5437" i="46"/>
  <c r="B5438" i="46"/>
  <c r="C5438" i="46"/>
  <c r="B5439" i="46"/>
  <c r="C5439" i="46"/>
  <c r="B5440" i="46"/>
  <c r="C5440" i="46"/>
  <c r="B5441" i="46"/>
  <c r="C5441" i="46"/>
  <c r="B5442" i="46"/>
  <c r="C5442" i="46"/>
  <c r="B5443" i="46"/>
  <c r="C5443" i="46"/>
  <c r="B5444" i="46"/>
  <c r="C5444" i="46"/>
  <c r="B5445" i="46"/>
  <c r="C5445" i="46"/>
  <c r="B5446" i="46"/>
  <c r="C5446" i="46"/>
  <c r="B5447" i="46"/>
  <c r="C5447" i="46"/>
  <c r="B5448" i="46"/>
  <c r="C5448" i="46"/>
  <c r="B5449" i="46"/>
  <c r="C5449" i="46"/>
  <c r="B5450" i="46"/>
  <c r="C5450" i="46"/>
  <c r="B5451" i="46"/>
  <c r="C5451" i="46"/>
  <c r="B5452" i="46"/>
  <c r="C5452" i="46"/>
  <c r="B5453" i="46"/>
  <c r="C5453" i="46"/>
  <c r="B5454" i="46"/>
  <c r="C5454" i="46"/>
  <c r="B5455" i="46"/>
  <c r="C5455" i="46"/>
  <c r="B5456" i="46"/>
  <c r="C5456" i="46"/>
  <c r="B5457" i="46"/>
  <c r="C5457" i="46"/>
  <c r="B5458" i="46"/>
  <c r="C5458" i="46"/>
  <c r="B5459" i="46"/>
  <c r="C5459" i="46"/>
  <c r="B5460" i="46"/>
  <c r="C5460" i="46"/>
  <c r="B5461" i="46"/>
  <c r="C5461" i="46"/>
  <c r="B5462" i="46"/>
  <c r="C5462" i="46"/>
  <c r="B5463" i="46"/>
  <c r="C5463" i="46"/>
  <c r="B5464" i="46"/>
  <c r="C5464" i="46"/>
  <c r="B5465" i="46"/>
  <c r="C5465" i="46"/>
  <c r="B5466" i="46"/>
  <c r="C5466" i="46"/>
  <c r="B5467" i="46"/>
  <c r="C5467" i="46"/>
  <c r="B5468" i="46"/>
  <c r="C5468" i="46"/>
  <c r="B5469" i="46"/>
  <c r="C5469" i="46"/>
  <c r="B5470" i="46"/>
  <c r="C5470" i="46"/>
  <c r="B5471" i="46"/>
  <c r="C5471" i="46"/>
  <c r="B5472" i="46"/>
  <c r="C5472" i="46"/>
  <c r="B5473" i="46"/>
  <c r="C5473" i="46"/>
  <c r="B5474" i="46"/>
  <c r="C5474" i="46"/>
  <c r="B5475" i="46"/>
  <c r="C5475" i="46"/>
  <c r="B5476" i="46"/>
  <c r="C5476" i="46"/>
  <c r="B5477" i="46"/>
  <c r="C5477" i="46"/>
  <c r="B5478" i="46"/>
  <c r="C5478" i="46"/>
  <c r="B5479" i="46"/>
  <c r="C5479" i="46"/>
  <c r="B5480" i="46"/>
  <c r="C5480" i="46"/>
  <c r="B5481" i="46"/>
  <c r="C5481" i="46"/>
  <c r="B5482" i="46"/>
  <c r="C5482" i="46"/>
  <c r="B5483" i="46"/>
  <c r="C5483" i="46"/>
  <c r="B5484" i="46"/>
  <c r="C5484" i="46"/>
  <c r="B5485" i="46"/>
  <c r="C5485" i="46"/>
  <c r="B5486" i="46"/>
  <c r="C5486" i="46"/>
  <c r="B5487" i="46"/>
  <c r="C5487" i="46"/>
  <c r="B5488" i="46"/>
  <c r="C5488" i="46"/>
  <c r="B5489" i="46"/>
  <c r="C5489" i="46"/>
  <c r="B5490" i="46"/>
  <c r="C5490" i="46"/>
  <c r="B5491" i="46"/>
  <c r="C5491" i="46"/>
  <c r="B5492" i="46"/>
  <c r="C5492" i="46"/>
  <c r="B5493" i="46"/>
  <c r="C5493" i="46"/>
  <c r="B5494" i="46"/>
  <c r="C5494" i="46"/>
  <c r="B5495" i="46"/>
  <c r="C5495" i="46"/>
  <c r="B5496" i="46"/>
  <c r="C5496" i="46"/>
  <c r="B5497" i="46"/>
  <c r="C5497" i="46"/>
  <c r="B5498" i="46"/>
  <c r="C5498" i="46"/>
  <c r="B5499" i="46"/>
  <c r="C5499" i="46"/>
  <c r="B5500" i="46"/>
  <c r="C5500" i="46"/>
  <c r="B5501" i="46"/>
  <c r="C5501" i="46"/>
  <c r="B5502" i="46"/>
  <c r="C5502" i="46"/>
  <c r="B5503" i="46"/>
  <c r="C5503" i="46"/>
  <c r="B5504" i="46"/>
  <c r="C5504" i="46"/>
  <c r="B5505" i="46"/>
  <c r="C5505" i="46"/>
  <c r="B5506" i="46"/>
  <c r="C5506" i="46"/>
  <c r="B5507" i="46"/>
  <c r="C5507" i="46"/>
  <c r="B5508" i="46"/>
  <c r="C5508" i="46"/>
  <c r="B5509" i="46"/>
  <c r="C5509" i="46"/>
  <c r="B5510" i="46"/>
  <c r="C5510" i="46"/>
  <c r="B5511" i="46"/>
  <c r="C5511" i="46"/>
  <c r="B5512" i="46"/>
  <c r="C5512" i="46"/>
  <c r="B5513" i="46"/>
  <c r="C5513" i="46"/>
  <c r="B5514" i="46"/>
  <c r="C5514" i="46"/>
  <c r="B5515" i="46"/>
  <c r="C5515" i="46"/>
  <c r="B5516" i="46"/>
  <c r="C5516" i="46"/>
  <c r="B5517" i="46"/>
  <c r="C5517" i="46"/>
  <c r="B5518" i="46"/>
  <c r="C5518" i="46"/>
  <c r="B5519" i="46"/>
  <c r="C5519" i="46"/>
  <c r="B5520" i="46"/>
  <c r="C5520" i="46"/>
  <c r="B5521" i="46"/>
  <c r="C5521" i="46"/>
  <c r="B5522" i="46"/>
  <c r="C5522" i="46"/>
  <c r="B5523" i="46"/>
  <c r="C5523" i="46"/>
  <c r="B5524" i="46"/>
  <c r="C5524" i="46"/>
  <c r="B5525" i="46"/>
  <c r="C5525" i="46"/>
  <c r="B5526" i="46"/>
  <c r="C5526" i="46"/>
  <c r="B5527" i="46"/>
  <c r="C5527" i="46"/>
  <c r="B5528" i="46"/>
  <c r="C5528" i="46"/>
  <c r="B5529" i="46"/>
  <c r="C5529" i="46"/>
  <c r="B5530" i="46"/>
  <c r="C5530" i="46"/>
  <c r="B5531" i="46"/>
  <c r="C5531" i="46"/>
  <c r="B5532" i="46"/>
  <c r="C5532" i="46"/>
  <c r="B5533" i="46"/>
  <c r="C5533" i="46"/>
  <c r="B5534" i="46"/>
  <c r="C5534" i="46"/>
  <c r="B5535" i="46"/>
  <c r="C5535" i="46"/>
  <c r="B5536" i="46"/>
  <c r="C5536" i="46"/>
  <c r="B5537" i="46"/>
  <c r="C5537" i="46"/>
  <c r="B5538" i="46"/>
  <c r="C5538" i="46"/>
  <c r="B5539" i="46"/>
  <c r="C5539" i="46"/>
  <c r="B5540" i="46"/>
  <c r="C5540" i="46"/>
  <c r="B5541" i="46"/>
  <c r="C5541" i="46"/>
  <c r="B5542" i="46"/>
  <c r="C5542" i="46"/>
  <c r="B5543" i="46"/>
  <c r="C5543" i="46"/>
  <c r="B5544" i="46"/>
  <c r="C5544" i="46"/>
  <c r="B5545" i="46"/>
  <c r="C5545" i="46"/>
  <c r="B5546" i="46"/>
  <c r="C5546" i="46"/>
  <c r="B5547" i="46"/>
  <c r="C5547" i="46"/>
  <c r="B5548" i="46"/>
  <c r="C5548" i="46"/>
  <c r="B5549" i="46"/>
  <c r="C5549" i="46"/>
  <c r="B5550" i="46"/>
  <c r="C5550" i="46"/>
  <c r="B5551" i="46"/>
  <c r="C5551" i="46"/>
  <c r="B5552" i="46"/>
  <c r="C5552" i="46"/>
  <c r="B5553" i="46"/>
  <c r="C5553" i="46"/>
  <c r="B5554" i="46"/>
  <c r="C5554" i="46"/>
  <c r="B5555" i="46"/>
  <c r="C5555" i="46"/>
  <c r="B5556" i="46"/>
  <c r="C5556" i="46"/>
  <c r="B5557" i="46"/>
  <c r="C5557" i="46"/>
  <c r="B5558" i="46"/>
  <c r="C5558" i="46"/>
  <c r="B5559" i="46"/>
  <c r="C5559" i="46"/>
  <c r="B5560" i="46"/>
  <c r="C5560" i="46"/>
  <c r="B5561" i="46"/>
  <c r="C5561" i="46"/>
  <c r="B5562" i="46"/>
  <c r="C5562" i="46"/>
  <c r="B5563" i="46"/>
  <c r="C5563" i="46"/>
  <c r="B5564" i="46"/>
  <c r="C5564" i="46"/>
  <c r="B5565" i="46"/>
  <c r="C5565" i="46"/>
  <c r="B5566" i="46"/>
  <c r="C5566" i="46"/>
  <c r="B5567" i="46"/>
  <c r="C5567" i="46"/>
  <c r="B5568" i="46"/>
  <c r="C5568" i="46"/>
  <c r="B5569" i="46"/>
  <c r="C5569" i="46"/>
  <c r="B5570" i="46"/>
  <c r="C5570" i="46"/>
  <c r="B5571" i="46"/>
  <c r="C5571" i="46"/>
  <c r="B5572" i="46"/>
  <c r="C5572" i="46"/>
  <c r="B5573" i="46"/>
  <c r="C5573" i="46"/>
  <c r="B5574" i="46"/>
  <c r="C5574" i="46"/>
  <c r="B5575" i="46"/>
  <c r="C5575" i="46"/>
  <c r="B5576" i="46"/>
  <c r="C5576" i="46"/>
  <c r="B5577" i="46"/>
  <c r="C5577" i="46"/>
  <c r="B5578" i="46"/>
  <c r="C5578" i="46"/>
  <c r="B5579" i="46"/>
  <c r="C5579" i="46"/>
  <c r="B5580" i="46"/>
  <c r="C5580" i="46"/>
  <c r="B5581" i="46"/>
  <c r="C5581" i="46"/>
  <c r="B5582" i="46"/>
  <c r="C5582" i="46"/>
  <c r="B5583" i="46"/>
  <c r="C5583" i="46"/>
  <c r="B5584" i="46"/>
  <c r="C5584" i="46"/>
  <c r="B5585" i="46"/>
  <c r="C5585" i="46"/>
  <c r="B5586" i="46"/>
  <c r="C5586" i="46"/>
  <c r="B5587" i="46"/>
  <c r="C5587" i="46"/>
  <c r="B5588" i="46"/>
  <c r="C5588" i="46"/>
  <c r="B5589" i="46"/>
  <c r="C5589" i="46"/>
  <c r="B5590" i="46"/>
  <c r="C5590" i="46"/>
  <c r="B5591" i="46"/>
  <c r="C5591" i="46"/>
  <c r="B5592" i="46"/>
  <c r="C5592" i="46"/>
  <c r="B5593" i="46"/>
  <c r="C5593" i="46"/>
  <c r="B5594" i="46"/>
  <c r="C5594" i="46"/>
  <c r="B5595" i="46"/>
  <c r="C5595" i="46"/>
  <c r="B5596" i="46"/>
  <c r="C5596" i="46"/>
  <c r="B5597" i="46"/>
  <c r="C5597" i="46"/>
  <c r="B5598" i="46"/>
  <c r="C5598" i="46"/>
  <c r="B5599" i="46"/>
  <c r="C5599" i="46"/>
  <c r="B5600" i="46"/>
  <c r="C5600" i="46"/>
  <c r="B5601" i="46"/>
  <c r="C5601" i="46"/>
  <c r="B5602" i="46"/>
  <c r="C5602" i="46"/>
  <c r="B5603" i="46"/>
  <c r="C5603" i="46"/>
  <c r="B5604" i="46"/>
  <c r="C5604" i="46"/>
  <c r="B5605" i="46"/>
  <c r="C5605" i="46"/>
  <c r="B5606" i="46"/>
  <c r="C5606" i="46"/>
  <c r="B5607" i="46"/>
  <c r="C5607" i="46"/>
  <c r="B5608" i="46"/>
  <c r="C5608" i="46"/>
  <c r="B5609" i="46"/>
  <c r="C5609" i="46"/>
  <c r="B5610" i="46"/>
  <c r="C5610" i="46"/>
  <c r="B5611" i="46"/>
  <c r="C5611" i="46"/>
  <c r="B5612" i="46"/>
  <c r="C5612" i="46"/>
  <c r="B5613" i="46"/>
  <c r="C5613" i="46"/>
  <c r="B5614" i="46"/>
  <c r="C5614" i="46"/>
  <c r="B5615" i="46"/>
  <c r="C5615" i="46"/>
  <c r="B5616" i="46"/>
  <c r="C5616" i="46"/>
  <c r="B5617" i="46"/>
  <c r="C5617" i="46"/>
  <c r="B5618" i="46"/>
  <c r="C5618" i="46"/>
  <c r="B5619" i="46"/>
  <c r="C5619" i="46"/>
  <c r="B5620" i="46"/>
  <c r="C5620" i="46"/>
  <c r="B5621" i="46"/>
  <c r="C5621" i="46"/>
  <c r="B5622" i="46"/>
  <c r="C5622" i="46"/>
  <c r="B5623" i="46"/>
  <c r="C5623" i="46"/>
  <c r="B5624" i="46"/>
  <c r="C5624" i="46"/>
  <c r="B5625" i="46"/>
  <c r="C5625" i="46"/>
  <c r="B5626" i="46"/>
  <c r="C5626" i="46"/>
  <c r="B5627" i="46"/>
  <c r="C5627" i="46"/>
  <c r="B5628" i="46"/>
  <c r="C5628" i="46"/>
  <c r="B5629" i="46"/>
  <c r="C5629" i="46"/>
  <c r="B5630" i="46"/>
  <c r="C5630" i="46"/>
  <c r="B5631" i="46"/>
  <c r="C5631" i="46"/>
  <c r="B5632" i="46"/>
  <c r="C5632" i="46"/>
  <c r="B5633" i="46"/>
  <c r="C5633" i="46"/>
  <c r="B5634" i="46"/>
  <c r="C5634" i="46"/>
  <c r="B5635" i="46"/>
  <c r="C5635" i="46"/>
  <c r="B5636" i="46"/>
  <c r="C5636" i="46"/>
  <c r="B5637" i="46"/>
  <c r="C5637" i="46"/>
  <c r="B5638" i="46"/>
  <c r="C5638" i="46"/>
  <c r="B5639" i="46"/>
  <c r="C5639" i="46"/>
  <c r="B5640" i="46"/>
  <c r="C5640" i="46"/>
  <c r="B5641" i="46"/>
  <c r="C5641" i="46"/>
  <c r="B5642" i="46"/>
  <c r="C5642" i="46"/>
  <c r="B5643" i="46"/>
  <c r="C5643" i="46"/>
  <c r="B5644" i="46"/>
  <c r="C5644" i="46"/>
  <c r="B5645" i="46"/>
  <c r="C5645" i="46"/>
  <c r="B5646" i="46"/>
  <c r="C5646" i="46"/>
  <c r="B5647" i="46"/>
  <c r="C5647" i="46"/>
  <c r="B5648" i="46"/>
  <c r="C5648" i="46"/>
  <c r="B5649" i="46"/>
  <c r="C5649" i="46"/>
  <c r="B5650" i="46"/>
  <c r="C5650" i="46"/>
  <c r="B5651" i="46"/>
  <c r="C5651" i="46"/>
  <c r="B5652" i="46"/>
  <c r="C5652" i="46"/>
  <c r="B5653" i="46"/>
  <c r="C5653" i="46"/>
  <c r="B5654" i="46"/>
  <c r="C5654" i="46"/>
  <c r="B5655" i="46"/>
  <c r="C5655" i="46"/>
  <c r="B5656" i="46"/>
  <c r="C5656" i="46"/>
  <c r="B5657" i="46"/>
  <c r="C5657" i="46"/>
  <c r="B5658" i="46"/>
  <c r="C5658" i="46"/>
  <c r="B5659" i="46"/>
  <c r="C5659" i="46"/>
  <c r="B5660" i="46"/>
  <c r="C5660" i="46"/>
  <c r="B5661" i="46"/>
  <c r="C5661" i="46"/>
  <c r="B5662" i="46"/>
  <c r="C5662" i="46"/>
  <c r="B5663" i="46"/>
  <c r="C5663" i="46"/>
  <c r="B5664" i="46"/>
  <c r="C5664" i="46"/>
  <c r="B5665" i="46"/>
  <c r="C5665" i="46"/>
  <c r="B5666" i="46"/>
  <c r="C5666" i="46"/>
  <c r="B5667" i="46"/>
  <c r="C5667" i="46"/>
  <c r="B5668" i="46"/>
  <c r="C5668" i="46"/>
  <c r="B5669" i="46"/>
  <c r="C5669" i="46"/>
  <c r="B5670" i="46"/>
  <c r="C5670" i="46"/>
  <c r="B5671" i="46"/>
  <c r="C5671" i="46"/>
  <c r="B5672" i="46"/>
  <c r="C5672" i="46"/>
  <c r="B5673" i="46"/>
  <c r="C5673" i="46"/>
  <c r="B5674" i="46"/>
  <c r="C5674" i="46"/>
  <c r="B5675" i="46"/>
  <c r="C5675" i="46"/>
  <c r="B5676" i="46"/>
  <c r="C5676" i="46"/>
  <c r="B5677" i="46"/>
  <c r="C5677" i="46"/>
  <c r="B5678" i="46"/>
  <c r="C5678" i="46"/>
  <c r="B5679" i="46"/>
  <c r="C5679" i="46"/>
  <c r="B5680" i="46"/>
  <c r="C5680" i="46"/>
  <c r="B5681" i="46"/>
  <c r="C5681" i="46"/>
  <c r="B5682" i="46"/>
  <c r="C5682" i="46"/>
  <c r="B5683" i="46"/>
  <c r="C5683" i="46"/>
  <c r="B5684" i="46"/>
  <c r="C5684" i="46"/>
  <c r="B5685" i="46"/>
  <c r="C5685" i="46"/>
  <c r="B5686" i="46"/>
  <c r="C5686" i="46"/>
  <c r="B5687" i="46"/>
  <c r="C5687" i="46"/>
  <c r="B5688" i="46"/>
  <c r="C5688" i="46"/>
  <c r="B5689" i="46"/>
  <c r="C5689" i="46"/>
  <c r="B5690" i="46"/>
  <c r="C5690" i="46"/>
  <c r="B5691" i="46"/>
  <c r="C5691" i="46"/>
  <c r="B5692" i="46"/>
  <c r="C5692" i="46"/>
  <c r="B5693" i="46"/>
  <c r="C5693" i="46"/>
  <c r="B5694" i="46"/>
  <c r="C5694" i="46"/>
  <c r="B5695" i="46"/>
  <c r="C5695" i="46"/>
  <c r="B5696" i="46"/>
  <c r="C5696" i="46"/>
  <c r="B5697" i="46"/>
  <c r="C5697" i="46"/>
  <c r="B5698" i="46"/>
  <c r="C5698" i="46"/>
  <c r="B5699" i="46"/>
  <c r="C5699" i="46"/>
  <c r="B5700" i="46"/>
  <c r="C5700" i="46"/>
  <c r="B5701" i="46"/>
  <c r="C5701" i="46"/>
  <c r="B5702" i="46"/>
  <c r="C5702" i="46"/>
  <c r="B5703" i="46"/>
  <c r="C5703" i="46"/>
  <c r="B5704" i="46"/>
  <c r="C5704" i="46"/>
  <c r="B5705" i="46"/>
  <c r="C5705" i="46"/>
  <c r="B5706" i="46"/>
  <c r="C5706" i="46"/>
  <c r="B5707" i="46"/>
  <c r="C5707" i="46"/>
  <c r="B5708" i="46"/>
  <c r="C5708" i="46"/>
  <c r="B5709" i="46"/>
  <c r="C5709" i="46"/>
  <c r="B5710" i="46"/>
  <c r="C5710" i="46"/>
  <c r="B5711" i="46"/>
  <c r="C5711" i="46"/>
  <c r="B5712" i="46"/>
  <c r="C5712" i="46"/>
  <c r="B5713" i="46"/>
  <c r="C5713" i="46"/>
  <c r="B5714" i="46"/>
  <c r="C5714" i="46"/>
  <c r="B5715" i="46"/>
  <c r="C5715" i="46"/>
  <c r="B5716" i="46"/>
  <c r="C5716" i="46"/>
  <c r="B5717" i="46"/>
  <c r="C5717" i="46"/>
  <c r="B5718" i="46"/>
  <c r="C5718" i="46"/>
  <c r="B5719" i="46"/>
  <c r="C5719" i="46"/>
  <c r="B5720" i="46"/>
  <c r="C5720" i="46"/>
  <c r="B5721" i="46"/>
  <c r="C5721" i="46"/>
  <c r="B5722" i="46"/>
  <c r="C5722" i="46"/>
  <c r="B5723" i="46"/>
  <c r="C5723" i="46"/>
  <c r="B5724" i="46"/>
  <c r="C5724" i="46"/>
  <c r="B5725" i="46"/>
  <c r="C5725" i="46"/>
  <c r="B5726" i="46"/>
  <c r="C5726" i="46"/>
  <c r="B5727" i="46"/>
  <c r="C5727" i="46"/>
  <c r="B5728" i="46"/>
  <c r="C5728" i="46"/>
  <c r="B5729" i="46"/>
  <c r="C5729" i="46"/>
  <c r="B5730" i="46"/>
  <c r="C5730" i="46"/>
  <c r="B5731" i="46"/>
  <c r="C5731" i="46"/>
  <c r="B5732" i="46"/>
  <c r="C5732" i="46"/>
  <c r="B5733" i="46"/>
  <c r="C5733" i="46"/>
  <c r="B5734" i="46"/>
  <c r="C5734" i="46"/>
  <c r="B5735" i="46"/>
  <c r="C5735" i="46"/>
  <c r="B5736" i="46"/>
  <c r="C5736" i="46"/>
  <c r="B5737" i="46"/>
  <c r="C5737" i="46"/>
  <c r="B5738" i="46"/>
  <c r="C5738" i="46"/>
  <c r="B5739" i="46"/>
  <c r="C5739" i="46"/>
  <c r="B5740" i="46"/>
  <c r="C5740" i="46"/>
  <c r="B5741" i="46"/>
  <c r="C5741" i="46"/>
  <c r="B5742" i="46"/>
  <c r="C5742" i="46"/>
  <c r="B5743" i="46"/>
  <c r="C5743" i="46"/>
  <c r="B5744" i="46"/>
  <c r="C5744" i="46"/>
  <c r="B5745" i="46"/>
  <c r="C5745" i="46"/>
  <c r="B5746" i="46"/>
  <c r="C5746" i="46"/>
  <c r="B5747" i="46"/>
  <c r="C5747" i="46"/>
  <c r="B5748" i="46"/>
  <c r="C5748" i="46"/>
  <c r="B5749" i="46"/>
  <c r="C5749" i="46"/>
  <c r="B5750" i="46"/>
  <c r="C5750" i="46"/>
  <c r="B5751" i="46"/>
  <c r="C5751" i="46"/>
  <c r="J5" i="47"/>
  <c r="K5" i="47"/>
  <c r="B5" i="47"/>
  <c r="D5" i="47" s="1"/>
  <c r="B4" i="47"/>
  <c r="C4" i="47" s="1"/>
  <c r="N7" i="47"/>
  <c r="N6" i="47"/>
  <c r="N2" i="47"/>
  <c r="K6" i="47"/>
  <c r="K3" i="47"/>
  <c r="D5821" i="46" l="1"/>
  <c r="F5821" i="46"/>
  <c r="D5818" i="46"/>
  <c r="F5818" i="46"/>
  <c r="D5814" i="46"/>
  <c r="F5814" i="46" s="1"/>
  <c r="D5810" i="46"/>
  <c r="F5810" i="46" s="1"/>
  <c r="D5806" i="46"/>
  <c r="F5806" i="46"/>
  <c r="D5802" i="46"/>
  <c r="F5802" i="46"/>
  <c r="D5791" i="46"/>
  <c r="F5791" i="46" s="1"/>
  <c r="D5787" i="46"/>
  <c r="F5787" i="46"/>
  <c r="D5780" i="46"/>
  <c r="F5780" i="46"/>
  <c r="D5776" i="46"/>
  <c r="F5776" i="46"/>
  <c r="D5847" i="46"/>
  <c r="F5847" i="46"/>
  <c r="D5843" i="46"/>
  <c r="F5843" i="46"/>
  <c r="D5839" i="46"/>
  <c r="F5839" i="46"/>
  <c r="D5835" i="46"/>
  <c r="F5835" i="46"/>
  <c r="D5829" i="46"/>
  <c r="F5829" i="46"/>
  <c r="D5825" i="46"/>
  <c r="F5825" i="46" s="1"/>
  <c r="D5799" i="46"/>
  <c r="F5799" i="46"/>
  <c r="D5795" i="46"/>
  <c r="F5795" i="46"/>
  <c r="D5773" i="46"/>
  <c r="F5773" i="46"/>
  <c r="D5769" i="46"/>
  <c r="F5769" i="46" s="1"/>
  <c r="D5819" i="46"/>
  <c r="F5819" i="46"/>
  <c r="D5815" i="46"/>
  <c r="F5815" i="46"/>
  <c r="D5811" i="46"/>
  <c r="F5811" i="46" s="1"/>
  <c r="D5807" i="46"/>
  <c r="F5807" i="46" s="1"/>
  <c r="D5803" i="46"/>
  <c r="F5803" i="46"/>
  <c r="D5792" i="46"/>
  <c r="F5792" i="46"/>
  <c r="D5788" i="46"/>
  <c r="F5788" i="46" s="1"/>
  <c r="D5784" i="46"/>
  <c r="F5784" i="46"/>
  <c r="D5781" i="46"/>
  <c r="F5781" i="46"/>
  <c r="D5777" i="46"/>
  <c r="F5777" i="46"/>
  <c r="D5848" i="46"/>
  <c r="F5848" i="46" s="1"/>
  <c r="D5836" i="46"/>
  <c r="F5836" i="46"/>
  <c r="D5826" i="46"/>
  <c r="F5826" i="46"/>
  <c r="D5822" i="46"/>
  <c r="F5822" i="46"/>
  <c r="D5796" i="46"/>
  <c r="F5796" i="46" s="1"/>
  <c r="D5770" i="46"/>
  <c r="F5770" i="46" s="1"/>
  <c r="D5844" i="46"/>
  <c r="F5844" i="46"/>
  <c r="D5840" i="46"/>
  <c r="F5840" i="46"/>
  <c r="D5832" i="46"/>
  <c r="F5832" i="46"/>
  <c r="F5850" i="46"/>
  <c r="D5845" i="46"/>
  <c r="F5845" i="46" s="1"/>
  <c r="D5841" i="46"/>
  <c r="F5841" i="46" s="1"/>
  <c r="D5837" i="46"/>
  <c r="F5837" i="46" s="1"/>
  <c r="D5833" i="46"/>
  <c r="F5833" i="46"/>
  <c r="D5830" i="46"/>
  <c r="F5830" i="46"/>
  <c r="D5816" i="46"/>
  <c r="F5816" i="46" s="1"/>
  <c r="D5812" i="46"/>
  <c r="F5812" i="46" s="1"/>
  <c r="D5808" i="46"/>
  <c r="F5808" i="46"/>
  <c r="D5804" i="46"/>
  <c r="F5804" i="46" s="1"/>
  <c r="D5800" i="46"/>
  <c r="F5800" i="46"/>
  <c r="D5793" i="46"/>
  <c r="F5793" i="46"/>
  <c r="D5789" i="46"/>
  <c r="F5789" i="46"/>
  <c r="D5785" i="46"/>
  <c r="F5785" i="46"/>
  <c r="D5782" i="46"/>
  <c r="F5782" i="46"/>
  <c r="D5778" i="46"/>
  <c r="F5778" i="46"/>
  <c r="D5774" i="46"/>
  <c r="F5774" i="46"/>
  <c r="D5827" i="46"/>
  <c r="F5827" i="46"/>
  <c r="D5823" i="46"/>
  <c r="F5823" i="46"/>
  <c r="D5820" i="46"/>
  <c r="F5820" i="46"/>
  <c r="D5797" i="46"/>
  <c r="F5797" i="46"/>
  <c r="D5771" i="46"/>
  <c r="F5771" i="46" s="1"/>
  <c r="D5817" i="46"/>
  <c r="F5817" i="46" s="1"/>
  <c r="D5813" i="46"/>
  <c r="F5813" i="46" s="1"/>
  <c r="D5809" i="46"/>
  <c r="F5809" i="46"/>
  <c r="D5805" i="46"/>
  <c r="F5805" i="46" s="1"/>
  <c r="D5801" i="46"/>
  <c r="F5801" i="46" s="1"/>
  <c r="D5790" i="46"/>
  <c r="F5790" i="46" s="1"/>
  <c r="D5786" i="46"/>
  <c r="F5786" i="46"/>
  <c r="D5779" i="46"/>
  <c r="F5779" i="46"/>
  <c r="D5775" i="46"/>
  <c r="F5775" i="46"/>
  <c r="D5846" i="46"/>
  <c r="F5846" i="46" s="1"/>
  <c r="D5842" i="46"/>
  <c r="F5842" i="46"/>
  <c r="D5838" i="46"/>
  <c r="F5838" i="46"/>
  <c r="D5834" i="46"/>
  <c r="F5834" i="46"/>
  <c r="D5831" i="46"/>
  <c r="F5831" i="46"/>
  <c r="D5828" i="46"/>
  <c r="F5828" i="46"/>
  <c r="D5824" i="46"/>
  <c r="F5824" i="46" s="1"/>
  <c r="D5798" i="46"/>
  <c r="F5798" i="46" s="1"/>
  <c r="D5794" i="46"/>
  <c r="F5794" i="46" s="1"/>
  <c r="D5783" i="46"/>
  <c r="F5783" i="46"/>
  <c r="D5772" i="46"/>
  <c r="F5772" i="46" s="1"/>
  <c r="F5768" i="46"/>
  <c r="F5767" i="46"/>
  <c r="F5766" i="46"/>
  <c r="F5765" i="46"/>
  <c r="F5764" i="46"/>
  <c r="F5763" i="46"/>
  <c r="F5762" i="46"/>
  <c r="F5761" i="46"/>
  <c r="F5760" i="46"/>
  <c r="F5759" i="46"/>
  <c r="F5758" i="46"/>
  <c r="F5757" i="46"/>
  <c r="F5756" i="46"/>
  <c r="F5755" i="46"/>
  <c r="F5754" i="46"/>
  <c r="F5753" i="46"/>
  <c r="F5752" i="46"/>
  <c r="C5" i="47"/>
  <c r="G5" i="47"/>
  <c r="M5" i="47" s="1"/>
  <c r="E5" i="47"/>
  <c r="G4" i="47"/>
  <c r="M4" i="47" s="1"/>
  <c r="N4" i="47" s="1"/>
  <c r="E4" i="47"/>
  <c r="D4" i="47"/>
  <c r="C6" i="47"/>
  <c r="D6" i="47"/>
  <c r="C7" i="47"/>
  <c r="D7" i="47"/>
  <c r="G7" i="47"/>
  <c r="J7" i="47"/>
  <c r="M7" i="47"/>
  <c r="E6" i="47"/>
  <c r="G6" i="47"/>
  <c r="M6" i="47" s="1"/>
  <c r="J6" i="47"/>
  <c r="B6" i="10"/>
  <c r="B4" i="10"/>
  <c r="G3" i="46"/>
  <c r="I3" i="46" s="1"/>
  <c r="G5" i="46"/>
  <c r="I5" i="46" s="1"/>
  <c r="G6" i="46"/>
  <c r="I6" i="46" s="1"/>
  <c r="G10" i="46"/>
  <c r="I10" i="46" s="1"/>
  <c r="G32" i="46"/>
  <c r="I32" i="46" s="1"/>
  <c r="G33" i="46"/>
  <c r="I33" i="46" s="1"/>
  <c r="G34" i="46"/>
  <c r="I34" i="46" s="1"/>
  <c r="G35" i="46"/>
  <c r="I35" i="46" s="1"/>
  <c r="G38" i="46"/>
  <c r="I38" i="46" s="1"/>
  <c r="G39" i="46"/>
  <c r="I39" i="46" s="1"/>
  <c r="G43" i="46"/>
  <c r="I43" i="46" s="1"/>
  <c r="G44" i="46"/>
  <c r="I44" i="46" s="1"/>
  <c r="G48" i="46"/>
  <c r="I48" i="46" s="1"/>
  <c r="G49" i="46"/>
  <c r="I49" i="46" s="1"/>
  <c r="G52" i="46"/>
  <c r="I52" i="46" s="1"/>
  <c r="G53" i="46"/>
  <c r="I53" i="46" s="1"/>
  <c r="G54" i="46"/>
  <c r="I54" i="46" s="1"/>
  <c r="G57" i="46"/>
  <c r="I57" i="46" s="1"/>
  <c r="G58" i="46"/>
  <c r="I58" i="46" s="1"/>
  <c r="G59" i="46"/>
  <c r="I59" i="46" s="1"/>
  <c r="G60" i="46"/>
  <c r="I60" i="46" s="1"/>
  <c r="G61" i="46"/>
  <c r="I61" i="46" s="1"/>
  <c r="G62" i="46"/>
  <c r="I62" i="46" s="1"/>
  <c r="G63" i="46"/>
  <c r="I63" i="46" s="1"/>
  <c r="G65" i="46"/>
  <c r="I65" i="46" s="1"/>
  <c r="G66" i="46"/>
  <c r="I66" i="46" s="1"/>
  <c r="G69" i="46"/>
  <c r="I69" i="46" s="1"/>
  <c r="G71" i="46"/>
  <c r="I71" i="46" s="1"/>
  <c r="G75" i="46"/>
  <c r="I75" i="46" s="1"/>
  <c r="G77" i="46"/>
  <c r="I77" i="46" s="1"/>
  <c r="G78" i="46"/>
  <c r="I78" i="46" s="1"/>
  <c r="G79" i="46"/>
  <c r="I79" i="46" s="1"/>
  <c r="G80" i="46"/>
  <c r="I80" i="46" s="1"/>
  <c r="G81" i="46"/>
  <c r="I81" i="46" s="1"/>
  <c r="G82" i="46"/>
  <c r="I82" i="46" s="1"/>
  <c r="G84" i="46"/>
  <c r="I84" i="46" s="1"/>
  <c r="G85" i="46"/>
  <c r="I85" i="46" s="1"/>
  <c r="G88" i="46"/>
  <c r="I88" i="46" s="1"/>
  <c r="G90" i="46"/>
  <c r="I90" i="46" s="1"/>
  <c r="G91" i="46"/>
  <c r="I91" i="46" s="1"/>
  <c r="G92" i="46"/>
  <c r="I92" i="46" s="1"/>
  <c r="G94" i="46"/>
  <c r="I94" i="46" s="1"/>
  <c r="G95" i="46"/>
  <c r="I95" i="46" s="1"/>
  <c r="G96" i="46"/>
  <c r="I96" i="46" s="1"/>
  <c r="G97" i="46"/>
  <c r="I97" i="46" s="1"/>
  <c r="G100" i="46"/>
  <c r="I100" i="46" s="1"/>
  <c r="G101" i="46"/>
  <c r="I101" i="46" s="1"/>
  <c r="G102" i="46"/>
  <c r="I102" i="46" s="1"/>
  <c r="G103" i="46"/>
  <c r="I103" i="46" s="1"/>
  <c r="G104" i="46"/>
  <c r="I104" i="46" s="1"/>
  <c r="G105" i="46"/>
  <c r="I105" i="46" s="1"/>
  <c r="G106" i="46"/>
  <c r="I106" i="46" s="1"/>
  <c r="G112" i="46"/>
  <c r="I112" i="46" s="1"/>
  <c r="G113" i="46"/>
  <c r="I113" i="46" s="1"/>
  <c r="G114" i="46"/>
  <c r="I114" i="46" s="1"/>
  <c r="G115" i="46"/>
  <c r="I115" i="46" s="1"/>
  <c r="G116" i="46"/>
  <c r="I116" i="46" s="1"/>
  <c r="G117" i="46"/>
  <c r="I117" i="46" s="1"/>
  <c r="G119" i="46"/>
  <c r="I119" i="46" s="1"/>
  <c r="G120" i="46"/>
  <c r="I120" i="46" s="1"/>
  <c r="G121" i="46"/>
  <c r="I121" i="46" s="1"/>
  <c r="G122" i="46"/>
  <c r="I122" i="46" s="1"/>
  <c r="G124" i="46"/>
  <c r="I124" i="46" s="1"/>
  <c r="G125" i="46"/>
  <c r="I125" i="46" s="1"/>
  <c r="G126" i="46"/>
  <c r="I126" i="46" s="1"/>
  <c r="G127" i="46"/>
  <c r="I127" i="46" s="1"/>
  <c r="G128" i="46"/>
  <c r="I128" i="46" s="1"/>
  <c r="G133" i="46"/>
  <c r="I133" i="46" s="1"/>
  <c r="G142" i="46"/>
  <c r="I142" i="46" s="1"/>
  <c r="G143" i="46"/>
  <c r="I143" i="46" s="1"/>
  <c r="G144" i="46"/>
  <c r="I144" i="46" s="1"/>
  <c r="G146" i="46"/>
  <c r="I146" i="46" s="1"/>
  <c r="G147" i="46"/>
  <c r="I147" i="46" s="1"/>
  <c r="G148" i="46"/>
  <c r="I148" i="46" s="1"/>
  <c r="G155" i="46"/>
  <c r="I155" i="46" s="1"/>
  <c r="G156" i="46"/>
  <c r="I156" i="46" s="1"/>
  <c r="G157" i="46"/>
  <c r="I157" i="46" s="1"/>
  <c r="G158" i="46"/>
  <c r="I158" i="46" s="1"/>
  <c r="G159" i="46"/>
  <c r="I159" i="46" s="1"/>
  <c r="G160" i="46"/>
  <c r="I160" i="46" s="1"/>
  <c r="G161" i="46"/>
  <c r="I161" i="46" s="1"/>
  <c r="G162" i="46"/>
  <c r="I162" i="46" s="1"/>
  <c r="G163" i="46"/>
  <c r="I163" i="46" s="1"/>
  <c r="G173" i="46"/>
  <c r="I173" i="46" s="1"/>
  <c r="G177" i="46"/>
  <c r="I177" i="46" s="1"/>
  <c r="G178" i="46"/>
  <c r="I178" i="46" s="1"/>
  <c r="G179" i="46"/>
  <c r="I179" i="46" s="1"/>
  <c r="G185" i="46"/>
  <c r="I185" i="46" s="1"/>
  <c r="G186" i="46"/>
  <c r="I186" i="46" s="1"/>
  <c r="G187" i="46"/>
  <c r="I187" i="46" s="1"/>
  <c r="G188" i="46"/>
  <c r="I188" i="46" s="1"/>
  <c r="G189" i="46"/>
  <c r="I189" i="46" s="1"/>
  <c r="G190" i="46"/>
  <c r="I190" i="46" s="1"/>
  <c r="G191" i="46"/>
  <c r="I191" i="46" s="1"/>
  <c r="G195" i="46"/>
  <c r="I195" i="46" s="1"/>
  <c r="G198" i="46"/>
  <c r="I198" i="46" s="1"/>
  <c r="G199" i="46"/>
  <c r="I199" i="46" s="1"/>
  <c r="G200" i="46"/>
  <c r="I200" i="46" s="1"/>
  <c r="G205" i="46"/>
  <c r="I205" i="46" s="1"/>
  <c r="G208" i="46"/>
  <c r="I208" i="46" s="1"/>
  <c r="G210" i="46"/>
  <c r="I210" i="46" s="1"/>
  <c r="G213" i="46"/>
  <c r="I213" i="46" s="1"/>
  <c r="G214" i="46"/>
  <c r="I214" i="46" s="1"/>
  <c r="G215" i="46"/>
  <c r="I215" i="46" s="1"/>
  <c r="G217" i="46"/>
  <c r="I217" i="46" s="1"/>
  <c r="G224" i="46"/>
  <c r="I224" i="46" s="1"/>
  <c r="G225" i="46"/>
  <c r="I225" i="46" s="1"/>
  <c r="G226" i="46"/>
  <c r="I226" i="46" s="1"/>
  <c r="G227" i="46"/>
  <c r="I227" i="46" s="1"/>
  <c r="G228" i="46"/>
  <c r="I228" i="46" s="1"/>
  <c r="G229" i="46"/>
  <c r="I229" i="46" s="1"/>
  <c r="G230" i="46"/>
  <c r="I230" i="46" s="1"/>
  <c r="G233" i="46"/>
  <c r="I233" i="46" s="1"/>
  <c r="G235" i="46"/>
  <c r="I235" i="46" s="1"/>
  <c r="G236" i="46"/>
  <c r="I236" i="46" s="1"/>
  <c r="G241" i="46"/>
  <c r="I241" i="46" s="1"/>
  <c r="G243" i="46"/>
  <c r="I243" i="46" s="1"/>
  <c r="G244" i="46"/>
  <c r="I244" i="46" s="1"/>
  <c r="G246" i="46"/>
  <c r="I246" i="46" s="1"/>
  <c r="G247" i="46"/>
  <c r="I247" i="46" s="1"/>
  <c r="G248" i="46"/>
  <c r="I248" i="46" s="1"/>
  <c r="G253" i="46"/>
  <c r="I253" i="46" s="1"/>
  <c r="G254" i="46"/>
  <c r="I254" i="46" s="1"/>
  <c r="G256" i="46"/>
  <c r="I256" i="46" s="1"/>
  <c r="G257" i="46"/>
  <c r="I257" i="46" s="1"/>
  <c r="G258" i="46"/>
  <c r="I258" i="46" s="1"/>
  <c r="G259" i="46"/>
  <c r="I259" i="46" s="1"/>
  <c r="G260" i="46"/>
  <c r="I260" i="46" s="1"/>
  <c r="G261" i="46"/>
  <c r="I261" i="46" s="1"/>
  <c r="G271" i="46"/>
  <c r="I271" i="46" s="1"/>
  <c r="G275" i="46"/>
  <c r="I275" i="46" s="1"/>
  <c r="G276" i="46"/>
  <c r="I276" i="46" s="1"/>
  <c r="G277" i="46"/>
  <c r="I277" i="46" s="1"/>
  <c r="G278" i="46"/>
  <c r="I278" i="46" s="1"/>
  <c r="G279" i="46"/>
  <c r="I279" i="46" s="1"/>
  <c r="G282" i="46"/>
  <c r="I282" i="46" s="1"/>
  <c r="G283" i="46"/>
  <c r="I283" i="46" s="1"/>
  <c r="G284" i="46"/>
  <c r="I284" i="46" s="1"/>
  <c r="G285" i="46"/>
  <c r="I285" i="46" s="1"/>
  <c r="G286" i="46"/>
  <c r="I286" i="46" s="1"/>
  <c r="G287" i="46"/>
  <c r="I287" i="46" s="1"/>
  <c r="G288" i="46"/>
  <c r="I288" i="46" s="1"/>
  <c r="G289" i="46"/>
  <c r="I289" i="46" s="1"/>
  <c r="G296" i="46"/>
  <c r="I296" i="46" s="1"/>
  <c r="G297" i="46"/>
  <c r="I297" i="46" s="1"/>
  <c r="G302" i="46"/>
  <c r="I302" i="46" s="1"/>
  <c r="G304" i="46"/>
  <c r="I304" i="46" s="1"/>
  <c r="G308" i="46"/>
  <c r="I308" i="46" s="1"/>
  <c r="G309" i="46"/>
  <c r="I309" i="46" s="1"/>
  <c r="G310" i="46"/>
  <c r="I310" i="46" s="1"/>
  <c r="G319" i="46"/>
  <c r="I319" i="46" s="1"/>
  <c r="G320" i="46"/>
  <c r="I320" i="46" s="1"/>
  <c r="G323" i="46"/>
  <c r="I323" i="46" s="1"/>
  <c r="G325" i="46"/>
  <c r="I325" i="46" s="1"/>
  <c r="G332" i="46"/>
  <c r="I332" i="46" s="1"/>
  <c r="G334" i="46"/>
  <c r="I334" i="46" s="1"/>
  <c r="G338" i="46"/>
  <c r="I338" i="46" s="1"/>
  <c r="G339" i="46"/>
  <c r="I339" i="46" s="1"/>
  <c r="G341" i="46"/>
  <c r="I341" i="46" s="1"/>
  <c r="G342" i="46"/>
  <c r="I342" i="46" s="1"/>
  <c r="G344" i="46"/>
  <c r="I344" i="46" s="1"/>
  <c r="G356" i="46"/>
  <c r="I356" i="46" s="1"/>
  <c r="G357" i="46"/>
  <c r="I357" i="46" s="1"/>
  <c r="G358" i="46"/>
  <c r="I358" i="46" s="1"/>
  <c r="G359" i="46"/>
  <c r="I359" i="46" s="1"/>
  <c r="G365" i="46"/>
  <c r="I365" i="46" s="1"/>
  <c r="G366" i="46"/>
  <c r="I366" i="46" s="1"/>
  <c r="G367" i="46"/>
  <c r="I367" i="46" s="1"/>
  <c r="G369" i="46"/>
  <c r="I369" i="46" s="1"/>
  <c r="G373" i="46"/>
  <c r="I373" i="46" s="1"/>
  <c r="G375" i="46"/>
  <c r="I375" i="46" s="1"/>
  <c r="G376" i="46"/>
  <c r="I376" i="46" s="1"/>
  <c r="G378" i="46"/>
  <c r="I378" i="46" s="1"/>
  <c r="G379" i="46"/>
  <c r="I379" i="46" s="1"/>
  <c r="G382" i="46"/>
  <c r="I382" i="46" s="1"/>
  <c r="G384" i="46"/>
  <c r="I384" i="46" s="1"/>
  <c r="G386" i="46"/>
  <c r="I386" i="46" s="1"/>
  <c r="G387" i="46"/>
  <c r="I387" i="46" s="1"/>
  <c r="G388" i="46"/>
  <c r="I388" i="46" s="1"/>
  <c r="G392" i="46"/>
  <c r="I392" i="46" s="1"/>
  <c r="G394" i="46"/>
  <c r="I394" i="46" s="1"/>
  <c r="G399" i="46"/>
  <c r="I399" i="46" s="1"/>
  <c r="G400" i="46"/>
  <c r="I400" i="46" s="1"/>
  <c r="G402" i="46"/>
  <c r="I402" i="46" s="1"/>
  <c r="G403" i="46"/>
  <c r="I403" i="46" s="1"/>
  <c r="G405" i="46"/>
  <c r="I405" i="46" s="1"/>
  <c r="G406" i="46"/>
  <c r="I406" i="46" s="1"/>
  <c r="G407" i="46"/>
  <c r="I407" i="46" s="1"/>
  <c r="G408" i="46"/>
  <c r="I408" i="46" s="1"/>
  <c r="G417" i="46"/>
  <c r="I417" i="46" s="1"/>
  <c r="G418" i="46"/>
  <c r="I418" i="46" s="1"/>
  <c r="G421" i="46"/>
  <c r="I421" i="46" s="1"/>
  <c r="G423" i="46"/>
  <c r="I423" i="46" s="1"/>
  <c r="G430" i="46"/>
  <c r="I430" i="46" s="1"/>
  <c r="G432" i="46"/>
  <c r="I432" i="46" s="1"/>
  <c r="G437" i="46"/>
  <c r="I437" i="46" s="1"/>
  <c r="G438" i="46"/>
  <c r="I438" i="46" s="1"/>
  <c r="G440" i="46"/>
  <c r="I440" i="46" s="1"/>
  <c r="G455" i="46"/>
  <c r="I455" i="46" s="1"/>
  <c r="G458" i="46"/>
  <c r="I458" i="46" s="1"/>
  <c r="G459" i="46"/>
  <c r="I459" i="46" s="1"/>
  <c r="G463" i="46"/>
  <c r="I463" i="46" s="1"/>
  <c r="G465" i="46"/>
  <c r="I465" i="46" s="1"/>
  <c r="G467" i="46"/>
  <c r="I467" i="46" s="1"/>
  <c r="G471" i="46"/>
  <c r="I471" i="46" s="1"/>
  <c r="G473" i="46"/>
  <c r="I473" i="46" s="1"/>
  <c r="G476" i="46"/>
  <c r="I476" i="46" s="1"/>
  <c r="G477" i="46"/>
  <c r="I477" i="46" s="1"/>
  <c r="G482" i="46"/>
  <c r="I482" i="46" s="1"/>
  <c r="G485" i="46"/>
  <c r="I485" i="46" s="1"/>
  <c r="G490" i="46"/>
  <c r="I490" i="46" s="1"/>
  <c r="G494" i="46"/>
  <c r="I494" i="46" s="1"/>
  <c r="G501" i="46"/>
  <c r="I501" i="46" s="1"/>
  <c r="G503" i="46"/>
  <c r="I503" i="46" s="1"/>
  <c r="G507" i="46"/>
  <c r="I507" i="46" s="1"/>
  <c r="G513" i="46"/>
  <c r="I513" i="46" s="1"/>
  <c r="G514" i="46"/>
  <c r="I514" i="46" s="1"/>
  <c r="G515" i="46"/>
  <c r="I515" i="46" s="1"/>
  <c r="G517" i="46"/>
  <c r="I517" i="46" s="1"/>
  <c r="G518" i="46"/>
  <c r="I518" i="46" s="1"/>
  <c r="G519" i="46"/>
  <c r="I519" i="46" s="1"/>
  <c r="G520" i="46"/>
  <c r="I520" i="46" s="1"/>
  <c r="G521" i="46"/>
  <c r="I521" i="46" s="1"/>
  <c r="G522" i="46"/>
  <c r="I522" i="46" s="1"/>
  <c r="G523" i="46"/>
  <c r="I523" i="46" s="1"/>
  <c r="G524" i="46"/>
  <c r="I524" i="46" s="1"/>
  <c r="G525" i="46"/>
  <c r="I525" i="46" s="1"/>
  <c r="G526" i="46"/>
  <c r="I526" i="46" s="1"/>
  <c r="G527" i="46"/>
  <c r="I527" i="46" s="1"/>
  <c r="G528" i="46"/>
  <c r="I528" i="46" s="1"/>
  <c r="G529" i="46"/>
  <c r="I529" i="46" s="1"/>
  <c r="G530" i="46"/>
  <c r="I530" i="46" s="1"/>
  <c r="G531" i="46"/>
  <c r="I531" i="46" s="1"/>
  <c r="G535" i="46"/>
  <c r="I535" i="46" s="1"/>
  <c r="G536" i="46"/>
  <c r="I536" i="46" s="1"/>
  <c r="G538" i="46"/>
  <c r="I538" i="46" s="1"/>
  <c r="G539" i="46"/>
  <c r="I539" i="46" s="1"/>
  <c r="G546" i="46"/>
  <c r="I546" i="46" s="1"/>
  <c r="G549" i="46"/>
  <c r="I549" i="46" s="1"/>
  <c r="G551" i="46"/>
  <c r="I551" i="46" s="1"/>
  <c r="G553" i="46"/>
  <c r="I553" i="46" s="1"/>
  <c r="G556" i="46"/>
  <c r="I556" i="46" s="1"/>
  <c r="G558" i="46"/>
  <c r="I558" i="46" s="1"/>
  <c r="G576" i="46"/>
  <c r="I576" i="46" s="1"/>
  <c r="G579" i="46"/>
  <c r="I579" i="46" s="1"/>
  <c r="G580" i="46"/>
  <c r="I580" i="46" s="1"/>
  <c r="G583" i="46"/>
  <c r="I583" i="46" s="1"/>
  <c r="G586" i="46"/>
  <c r="I586" i="46" s="1"/>
  <c r="G588" i="46"/>
  <c r="I588" i="46" s="1"/>
  <c r="G599" i="46"/>
  <c r="I599" i="46" s="1"/>
  <c r="G622" i="46"/>
  <c r="I622" i="46" s="1"/>
  <c r="G624" i="46"/>
  <c r="I624" i="46" s="1"/>
  <c r="G625" i="46"/>
  <c r="I625" i="46" s="1"/>
  <c r="G626" i="46"/>
  <c r="I626" i="46" s="1"/>
  <c r="G637" i="46"/>
  <c r="I637" i="46" s="1"/>
  <c r="G639" i="46"/>
  <c r="I639" i="46" s="1"/>
  <c r="G640" i="46"/>
  <c r="I640" i="46" s="1"/>
  <c r="G641" i="46"/>
  <c r="I641" i="46" s="1"/>
  <c r="G643" i="46"/>
  <c r="I643" i="46" s="1"/>
  <c r="G644" i="46"/>
  <c r="I644" i="46" s="1"/>
  <c r="G645" i="46"/>
  <c r="I645" i="46" s="1"/>
  <c r="G652" i="46"/>
  <c r="I652" i="46" s="1"/>
  <c r="G653" i="46"/>
  <c r="I653" i="46" s="1"/>
  <c r="G654" i="46"/>
  <c r="I654" i="46" s="1"/>
  <c r="G656" i="46"/>
  <c r="I656" i="46" s="1"/>
  <c r="G657" i="46"/>
  <c r="I657" i="46" s="1"/>
  <c r="G660" i="46"/>
  <c r="I660" i="46" s="1"/>
  <c r="G670" i="46"/>
  <c r="I670" i="46" s="1"/>
  <c r="G674" i="46"/>
  <c r="I674" i="46" s="1"/>
  <c r="G675" i="46"/>
  <c r="I675" i="46" s="1"/>
  <c r="G676" i="46"/>
  <c r="I676" i="46" s="1"/>
  <c r="G677" i="46"/>
  <c r="I677" i="46" s="1"/>
  <c r="G678" i="46"/>
  <c r="I678" i="46" s="1"/>
  <c r="G680" i="46"/>
  <c r="I680" i="46" s="1"/>
  <c r="G681" i="46"/>
  <c r="I681" i="46" s="1"/>
  <c r="G682" i="46"/>
  <c r="I682" i="46" s="1"/>
  <c r="G684" i="46"/>
  <c r="I684" i="46" s="1"/>
  <c r="G685" i="46"/>
  <c r="I685" i="46" s="1"/>
  <c r="G686" i="46"/>
  <c r="I686" i="46" s="1"/>
  <c r="G688" i="46"/>
  <c r="I688" i="46" s="1"/>
  <c r="G691" i="46"/>
  <c r="I691" i="46" s="1"/>
  <c r="G692" i="46"/>
  <c r="I692" i="46" s="1"/>
  <c r="G697" i="46"/>
  <c r="I697" i="46" s="1"/>
  <c r="G700" i="46"/>
  <c r="I700" i="46" s="1"/>
  <c r="G701" i="46"/>
  <c r="I701" i="46" s="1"/>
  <c r="G704" i="46"/>
  <c r="I704" i="46" s="1"/>
  <c r="G712" i="46"/>
  <c r="I712" i="46" s="1"/>
  <c r="G720" i="46"/>
  <c r="I720" i="46" s="1"/>
  <c r="G735" i="46"/>
  <c r="I735" i="46" s="1"/>
  <c r="G737" i="46"/>
  <c r="I737" i="46" s="1"/>
  <c r="G738" i="46"/>
  <c r="I738" i="46" s="1"/>
  <c r="G739" i="46"/>
  <c r="I739" i="46" s="1"/>
  <c r="G740" i="46"/>
  <c r="I740" i="46" s="1"/>
  <c r="G741" i="46"/>
  <c r="I741" i="46" s="1"/>
  <c r="G742" i="46"/>
  <c r="I742" i="46" s="1"/>
  <c r="G743" i="46"/>
  <c r="I743" i="46" s="1"/>
  <c r="G744" i="46"/>
  <c r="I744" i="46" s="1"/>
  <c r="G750" i="46"/>
  <c r="I750" i="46" s="1"/>
  <c r="G757" i="46"/>
  <c r="I757" i="46" s="1"/>
  <c r="G758" i="46"/>
  <c r="I758" i="46" s="1"/>
  <c r="G759" i="46"/>
  <c r="I759" i="46" s="1"/>
  <c r="G763" i="46"/>
  <c r="I763" i="46" s="1"/>
  <c r="G764" i="46"/>
  <c r="I764" i="46" s="1"/>
  <c r="G765" i="46"/>
  <c r="I765" i="46" s="1"/>
  <c r="G766" i="46"/>
  <c r="I766" i="46" s="1"/>
  <c r="G767" i="46"/>
  <c r="I767" i="46" s="1"/>
  <c r="G769" i="46"/>
  <c r="I769" i="46" s="1"/>
  <c r="G770" i="46"/>
  <c r="I770" i="46" s="1"/>
  <c r="G771" i="46"/>
  <c r="I771" i="46" s="1"/>
  <c r="G772" i="46"/>
  <c r="I772" i="46" s="1"/>
  <c r="G773" i="46"/>
  <c r="I773" i="46" s="1"/>
  <c r="G774" i="46"/>
  <c r="I774" i="46" s="1"/>
  <c r="G775" i="46"/>
  <c r="I775" i="46" s="1"/>
  <c r="G776" i="46"/>
  <c r="I776" i="46" s="1"/>
  <c r="G777" i="46"/>
  <c r="I777" i="46" s="1"/>
  <c r="G778" i="46"/>
  <c r="I778" i="46" s="1"/>
  <c r="G779" i="46"/>
  <c r="I779" i="46" s="1"/>
  <c r="G780" i="46"/>
  <c r="I780" i="46" s="1"/>
  <c r="G781" i="46"/>
  <c r="I781" i="46" s="1"/>
  <c r="G782" i="46"/>
  <c r="I782" i="46" s="1"/>
  <c r="G783" i="46"/>
  <c r="I783" i="46" s="1"/>
  <c r="G784" i="46"/>
  <c r="I784" i="46" s="1"/>
  <c r="G785" i="46"/>
  <c r="I785" i="46" s="1"/>
  <c r="G786" i="46"/>
  <c r="I786" i="46" s="1"/>
  <c r="G787" i="46"/>
  <c r="I787" i="46" s="1"/>
  <c r="G788" i="46"/>
  <c r="I788" i="46" s="1"/>
  <c r="G789" i="46"/>
  <c r="I789" i="46" s="1"/>
  <c r="G790" i="46"/>
  <c r="I790" i="46" s="1"/>
  <c r="G791" i="46"/>
  <c r="I791" i="46" s="1"/>
  <c r="G793" i="46"/>
  <c r="I793" i="46" s="1"/>
  <c r="G794" i="46"/>
  <c r="I794" i="46" s="1"/>
  <c r="G795" i="46"/>
  <c r="I795" i="46" s="1"/>
  <c r="G796" i="46"/>
  <c r="I796" i="46" s="1"/>
  <c r="G797" i="46"/>
  <c r="I797" i="46" s="1"/>
  <c r="G798" i="46"/>
  <c r="I798" i="46" s="1"/>
  <c r="G799" i="46"/>
  <c r="I799" i="46" s="1"/>
  <c r="G800" i="46"/>
  <c r="I800" i="46" s="1"/>
  <c r="G801" i="46"/>
  <c r="I801" i="46" s="1"/>
  <c r="G802" i="46"/>
  <c r="I802" i="46" s="1"/>
  <c r="G803" i="46"/>
  <c r="I803" i="46" s="1"/>
  <c r="G804" i="46"/>
  <c r="I804" i="46" s="1"/>
  <c r="G805" i="46"/>
  <c r="I805" i="46" s="1"/>
  <c r="G813" i="46"/>
  <c r="I813" i="46" s="1"/>
  <c r="G814" i="46"/>
  <c r="I814" i="46" s="1"/>
  <c r="G815" i="46"/>
  <c r="I815" i="46" s="1"/>
  <c r="G816" i="46"/>
  <c r="I816" i="46" s="1"/>
  <c r="G823" i="46"/>
  <c r="I823" i="46" s="1"/>
  <c r="G824" i="46"/>
  <c r="I824" i="46" s="1"/>
  <c r="G825" i="46"/>
  <c r="I825" i="46" s="1"/>
  <c r="G826" i="46"/>
  <c r="I826" i="46" s="1"/>
  <c r="G827" i="46"/>
  <c r="I827" i="46" s="1"/>
  <c r="G828" i="46"/>
  <c r="I828" i="46" s="1"/>
  <c r="G829" i="46"/>
  <c r="I829" i="46" s="1"/>
  <c r="G830" i="46"/>
  <c r="I830" i="46" s="1"/>
  <c r="G831" i="46"/>
  <c r="I831" i="46" s="1"/>
  <c r="G832" i="46"/>
  <c r="I832" i="46" s="1"/>
  <c r="G833" i="46"/>
  <c r="I833" i="46" s="1"/>
  <c r="G834" i="46"/>
  <c r="I834" i="46" s="1"/>
  <c r="G835" i="46"/>
  <c r="I835" i="46" s="1"/>
  <c r="G836" i="46"/>
  <c r="I836" i="46" s="1"/>
  <c r="G837" i="46"/>
  <c r="I837" i="46" s="1"/>
  <c r="G838" i="46"/>
  <c r="I838" i="46" s="1"/>
  <c r="G839" i="46"/>
  <c r="I839" i="46" s="1"/>
  <c r="G840" i="46"/>
  <c r="I840" i="46" s="1"/>
  <c r="G841" i="46"/>
  <c r="I841" i="46" s="1"/>
  <c r="G842" i="46"/>
  <c r="I842" i="46" s="1"/>
  <c r="G843" i="46"/>
  <c r="I843" i="46" s="1"/>
  <c r="G844" i="46"/>
  <c r="I844" i="46" s="1"/>
  <c r="G845" i="46"/>
  <c r="I845" i="46" s="1"/>
  <c r="G846" i="46"/>
  <c r="I846" i="46" s="1"/>
  <c r="G858" i="46"/>
  <c r="I858" i="46" s="1"/>
  <c r="G859" i="46"/>
  <c r="I859" i="46" s="1"/>
  <c r="G860" i="46"/>
  <c r="I860" i="46" s="1"/>
  <c r="G861" i="46"/>
  <c r="I861" i="46" s="1"/>
  <c r="G862" i="46"/>
  <c r="I862" i="46" s="1"/>
  <c r="G863" i="46"/>
  <c r="I863" i="46" s="1"/>
  <c r="G865" i="46"/>
  <c r="I865" i="46" s="1"/>
  <c r="G866" i="46"/>
  <c r="I866" i="46" s="1"/>
  <c r="G867" i="46"/>
  <c r="I867" i="46" s="1"/>
  <c r="G868" i="46"/>
  <c r="I868" i="46" s="1"/>
  <c r="G869" i="46"/>
  <c r="I869" i="46" s="1"/>
  <c r="G870" i="46"/>
  <c r="I870" i="46" s="1"/>
  <c r="G871" i="46"/>
  <c r="I871" i="46" s="1"/>
  <c r="G877" i="46"/>
  <c r="I877" i="46" s="1"/>
  <c r="G878" i="46"/>
  <c r="I878" i="46" s="1"/>
  <c r="G879" i="46"/>
  <c r="I879" i="46" s="1"/>
  <c r="G880" i="46"/>
  <c r="I880" i="46" s="1"/>
  <c r="G881" i="46"/>
  <c r="I881" i="46" s="1"/>
  <c r="G882" i="46"/>
  <c r="I882" i="46" s="1"/>
  <c r="G893" i="46"/>
  <c r="I893" i="46" s="1"/>
  <c r="G894" i="46"/>
  <c r="I894" i="46" s="1"/>
  <c r="G895" i="46"/>
  <c r="I895" i="46" s="1"/>
  <c r="G896" i="46"/>
  <c r="I896" i="46" s="1"/>
  <c r="G897" i="46"/>
  <c r="I897" i="46" s="1"/>
  <c r="G898" i="46"/>
  <c r="I898" i="46" s="1"/>
  <c r="G899" i="46"/>
  <c r="I899" i="46" s="1"/>
  <c r="G900" i="46"/>
  <c r="I900" i="46" s="1"/>
  <c r="G901" i="46"/>
  <c r="I901" i="46" s="1"/>
  <c r="G902" i="46"/>
  <c r="I902" i="46" s="1"/>
  <c r="G910" i="46"/>
  <c r="I910" i="46" s="1"/>
  <c r="G912" i="46"/>
  <c r="I912" i="46" s="1"/>
  <c r="G913" i="46"/>
  <c r="I913" i="46" s="1"/>
  <c r="G915" i="46"/>
  <c r="I915" i="46" s="1"/>
  <c r="G917" i="46"/>
  <c r="I917" i="46" s="1"/>
  <c r="G918" i="46"/>
  <c r="I918" i="46" s="1"/>
  <c r="G920" i="46"/>
  <c r="I920" i="46" s="1"/>
  <c r="G921" i="46"/>
  <c r="I921" i="46" s="1"/>
  <c r="G922" i="46"/>
  <c r="I922" i="46" s="1"/>
  <c r="G934" i="46"/>
  <c r="I934" i="46" s="1"/>
  <c r="G935" i="46"/>
  <c r="I935" i="46" s="1"/>
  <c r="G936" i="46"/>
  <c r="I936" i="46" s="1"/>
  <c r="G937" i="46"/>
  <c r="I937" i="46" s="1"/>
  <c r="G938" i="46"/>
  <c r="I938" i="46" s="1"/>
  <c r="G939" i="46"/>
  <c r="I939" i="46" s="1"/>
  <c r="G940" i="46"/>
  <c r="I940" i="46" s="1"/>
  <c r="G942" i="46"/>
  <c r="I942" i="46" s="1"/>
  <c r="G950" i="46"/>
  <c r="I950" i="46" s="1"/>
  <c r="G952" i="46"/>
  <c r="I952" i="46" s="1"/>
  <c r="G953" i="46"/>
  <c r="I953" i="46" s="1"/>
  <c r="G964" i="46"/>
  <c r="I964" i="46" s="1"/>
  <c r="G965" i="46"/>
  <c r="I965" i="46" s="1"/>
  <c r="G966" i="46"/>
  <c r="I966" i="46" s="1"/>
  <c r="G967" i="46"/>
  <c r="I967" i="46" s="1"/>
  <c r="G969" i="46"/>
  <c r="I969" i="46" s="1"/>
  <c r="G970" i="46"/>
  <c r="I970" i="46" s="1"/>
  <c r="G971" i="46"/>
  <c r="I971" i="46" s="1"/>
  <c r="G972" i="46"/>
  <c r="I972" i="46" s="1"/>
  <c r="G973" i="46"/>
  <c r="I973" i="46" s="1"/>
  <c r="G974" i="46"/>
  <c r="I974" i="46" s="1"/>
  <c r="G975" i="46"/>
  <c r="I975" i="46" s="1"/>
  <c r="G976" i="46"/>
  <c r="I976" i="46" s="1"/>
  <c r="G977" i="46"/>
  <c r="I977" i="46" s="1"/>
  <c r="G978" i="46"/>
  <c r="I978" i="46" s="1"/>
  <c r="G979" i="46"/>
  <c r="I979" i="46" s="1"/>
  <c r="G980" i="46"/>
  <c r="I980" i="46" s="1"/>
  <c r="G981" i="46"/>
  <c r="I981" i="46" s="1"/>
  <c r="G983" i="46"/>
  <c r="I983" i="46" s="1"/>
  <c r="G984" i="46"/>
  <c r="I984" i="46" s="1"/>
  <c r="G990" i="46"/>
  <c r="I990" i="46" s="1"/>
  <c r="G991" i="46"/>
  <c r="I991" i="46" s="1"/>
  <c r="G992" i="46"/>
  <c r="I992" i="46" s="1"/>
  <c r="G993" i="46"/>
  <c r="I993" i="46" s="1"/>
  <c r="G995" i="46"/>
  <c r="I995" i="46" s="1"/>
  <c r="G997" i="46"/>
  <c r="I997" i="46" s="1"/>
  <c r="G998" i="46"/>
  <c r="I998" i="46" s="1"/>
  <c r="G1000" i="46"/>
  <c r="I1000" i="46" s="1"/>
  <c r="G1001" i="46"/>
  <c r="I1001" i="46" s="1"/>
  <c r="G1002" i="46"/>
  <c r="I1002" i="46" s="1"/>
  <c r="G1005" i="46"/>
  <c r="I1005" i="46" s="1"/>
  <c r="G1007" i="46"/>
  <c r="I1007" i="46" s="1"/>
  <c r="G1010" i="46"/>
  <c r="I1010" i="46" s="1"/>
  <c r="G1016" i="46"/>
  <c r="I1016" i="46" s="1"/>
  <c r="G1020" i="46"/>
  <c r="I1020" i="46" s="1"/>
  <c r="G1021" i="46"/>
  <c r="I1021" i="46" s="1"/>
  <c r="G1023" i="46"/>
  <c r="I1023" i="46" s="1"/>
  <c r="G1024" i="46"/>
  <c r="I1024" i="46" s="1"/>
  <c r="G1025" i="46"/>
  <c r="I1025" i="46" s="1"/>
  <c r="G1026" i="46"/>
  <c r="I1026" i="46" s="1"/>
  <c r="G1027" i="46"/>
  <c r="I1027" i="46" s="1"/>
  <c r="G1028" i="46"/>
  <c r="I1028" i="46" s="1"/>
  <c r="G1029" i="46"/>
  <c r="I1029" i="46" s="1"/>
  <c r="G1030" i="46"/>
  <c r="I1030" i="46" s="1"/>
  <c r="G1031" i="46"/>
  <c r="I1031" i="46" s="1"/>
  <c r="G1032" i="46"/>
  <c r="I1032" i="46" s="1"/>
  <c r="G1033" i="46"/>
  <c r="I1033" i="46" s="1"/>
  <c r="G1034" i="46"/>
  <c r="I1034" i="46" s="1"/>
  <c r="G1035" i="46"/>
  <c r="I1035" i="46" s="1"/>
  <c r="G1036" i="46"/>
  <c r="I1036" i="46" s="1"/>
  <c r="G1037" i="46"/>
  <c r="I1037" i="46" s="1"/>
  <c r="G1038" i="46"/>
  <c r="I1038" i="46" s="1"/>
  <c r="G1040" i="46"/>
  <c r="I1040" i="46" s="1"/>
  <c r="G1041" i="46"/>
  <c r="I1041" i="46" s="1"/>
  <c r="G1042" i="46"/>
  <c r="I1042" i="46" s="1"/>
  <c r="G1043" i="46"/>
  <c r="I1043" i="46" s="1"/>
  <c r="G1044" i="46"/>
  <c r="I1044" i="46" s="1"/>
  <c r="G1046" i="46"/>
  <c r="I1046" i="46" s="1"/>
  <c r="G1047" i="46"/>
  <c r="I1047" i="46" s="1"/>
  <c r="G1048" i="46"/>
  <c r="I1048" i="46" s="1"/>
  <c r="G1049" i="46"/>
  <c r="I1049" i="46" s="1"/>
  <c r="G1052" i="46"/>
  <c r="I1052" i="46" s="1"/>
  <c r="G1053" i="46"/>
  <c r="I1053" i="46" s="1"/>
  <c r="G1054" i="46"/>
  <c r="I1054" i="46" s="1"/>
  <c r="G1055" i="46"/>
  <c r="I1055" i="46" s="1"/>
  <c r="G1061" i="46"/>
  <c r="I1061" i="46" s="1"/>
  <c r="G1062" i="46"/>
  <c r="I1062" i="46" s="1"/>
  <c r="G1063" i="46"/>
  <c r="I1063" i="46" s="1"/>
  <c r="G1064" i="46"/>
  <c r="I1064" i="46" s="1"/>
  <c r="G1066" i="46"/>
  <c r="I1066" i="46" s="1"/>
  <c r="G1068" i="46"/>
  <c r="I1068" i="46" s="1"/>
  <c r="G1069" i="46"/>
  <c r="I1069" i="46" s="1"/>
  <c r="G1071" i="46"/>
  <c r="I1071" i="46" s="1"/>
  <c r="G1072" i="46"/>
  <c r="I1072" i="46" s="1"/>
  <c r="G1073" i="46"/>
  <c r="I1073" i="46" s="1"/>
  <c r="G1074" i="46"/>
  <c r="I1074" i="46" s="1"/>
  <c r="G1078" i="46"/>
  <c r="I1078" i="46" s="1"/>
  <c r="G1085" i="46"/>
  <c r="I1085" i="46" s="1"/>
  <c r="G1086" i="46"/>
  <c r="I1086" i="46" s="1"/>
  <c r="G1087" i="46"/>
  <c r="I1087" i="46" s="1"/>
  <c r="G1089" i="46"/>
  <c r="I1089" i="46" s="1"/>
  <c r="G1090" i="46"/>
  <c r="I1090" i="46" s="1"/>
  <c r="G1091" i="46"/>
  <c r="I1091" i="46" s="1"/>
  <c r="G1092" i="46"/>
  <c r="I1092" i="46" s="1"/>
  <c r="G1093" i="46"/>
  <c r="I1093" i="46" s="1"/>
  <c r="G1094" i="46"/>
  <c r="I1094" i="46" s="1"/>
  <c r="G1095" i="46"/>
  <c r="I1095" i="46" s="1"/>
  <c r="G1096" i="46"/>
  <c r="I1096" i="46" s="1"/>
  <c r="G1097" i="46"/>
  <c r="I1097" i="46" s="1"/>
  <c r="G1098" i="46"/>
  <c r="I1098" i="46" s="1"/>
  <c r="G1099" i="46"/>
  <c r="I1099" i="46" s="1"/>
  <c r="G1100" i="46"/>
  <c r="I1100" i="46" s="1"/>
  <c r="G1104" i="46"/>
  <c r="I1104" i="46" s="1"/>
  <c r="G1105" i="46"/>
  <c r="I1105" i="46" s="1"/>
  <c r="G1106" i="46"/>
  <c r="I1106" i="46" s="1"/>
  <c r="G1107" i="46"/>
  <c r="I1107" i="46" s="1"/>
  <c r="G1108" i="46"/>
  <c r="I1108" i="46" s="1"/>
  <c r="G1109" i="46"/>
  <c r="I1109" i="46" s="1"/>
  <c r="G1110" i="46"/>
  <c r="I1110" i="46" s="1"/>
  <c r="G1111" i="46"/>
  <c r="I1111" i="46" s="1"/>
  <c r="G1112" i="46"/>
  <c r="I1112" i="46" s="1"/>
  <c r="G1113" i="46"/>
  <c r="I1113" i="46" s="1"/>
  <c r="G1114" i="46"/>
  <c r="I1114" i="46" s="1"/>
  <c r="G1115" i="46"/>
  <c r="I1115" i="46" s="1"/>
  <c r="G1116" i="46"/>
  <c r="I1116" i="46" s="1"/>
  <c r="G1117" i="46"/>
  <c r="I1117" i="46" s="1"/>
  <c r="G1118" i="46"/>
  <c r="I1118" i="46" s="1"/>
  <c r="G1120" i="46"/>
  <c r="I1120" i="46" s="1"/>
  <c r="G1121" i="46"/>
  <c r="I1121" i="46" s="1"/>
  <c r="G1126" i="46"/>
  <c r="I1126" i="46" s="1"/>
  <c r="G1127" i="46"/>
  <c r="I1127" i="46" s="1"/>
  <c r="G1129" i="46"/>
  <c r="I1129" i="46" s="1"/>
  <c r="G1131" i="46"/>
  <c r="I1131" i="46" s="1"/>
  <c r="G1133" i="46"/>
  <c r="I1133" i="46" s="1"/>
  <c r="G1136" i="46"/>
  <c r="I1136" i="46" s="1"/>
  <c r="G1137" i="46"/>
  <c r="I1137" i="46" s="1"/>
  <c r="G1141" i="46"/>
  <c r="I1141" i="46" s="1"/>
  <c r="G1142" i="46"/>
  <c r="I1142" i="46" s="1"/>
  <c r="G1143" i="46"/>
  <c r="I1143" i="46" s="1"/>
  <c r="G1144" i="46"/>
  <c r="I1144" i="46" s="1"/>
  <c r="G1145" i="46"/>
  <c r="I1145" i="46" s="1"/>
  <c r="G1159" i="46"/>
  <c r="I1159" i="46" s="1"/>
  <c r="G1160" i="46"/>
  <c r="I1160" i="46" s="1"/>
  <c r="G1161" i="46"/>
  <c r="I1161" i="46" s="1"/>
  <c r="G1162" i="46"/>
  <c r="I1162" i="46" s="1"/>
  <c r="G1173" i="46"/>
  <c r="I1173" i="46" s="1"/>
  <c r="G1174" i="46"/>
  <c r="I1174" i="46" s="1"/>
  <c r="G1175" i="46"/>
  <c r="I1175" i="46" s="1"/>
  <c r="G1176" i="46"/>
  <c r="I1176" i="46" s="1"/>
  <c r="G1177" i="46"/>
  <c r="I1177" i="46" s="1"/>
  <c r="G1178" i="46"/>
  <c r="I1178" i="46" s="1"/>
  <c r="G1179" i="46"/>
  <c r="I1179" i="46" s="1"/>
  <c r="G1180" i="46"/>
  <c r="I1180" i="46" s="1"/>
  <c r="G1181" i="46"/>
  <c r="I1181" i="46" s="1"/>
  <c r="G1182" i="46"/>
  <c r="I1182" i="46" s="1"/>
  <c r="G1186" i="46"/>
  <c r="I1186" i="46" s="1"/>
  <c r="G1187" i="46"/>
  <c r="I1187" i="46" s="1"/>
  <c r="G1188" i="46"/>
  <c r="I1188" i="46" s="1"/>
  <c r="G1189" i="46"/>
  <c r="I1189" i="46" s="1"/>
  <c r="G1190" i="46"/>
  <c r="I1190" i="46" s="1"/>
  <c r="G1191" i="46"/>
  <c r="I1191" i="46" s="1"/>
  <c r="G1192" i="46"/>
  <c r="I1192" i="46" s="1"/>
  <c r="G1193" i="46"/>
  <c r="I1193" i="46" s="1"/>
  <c r="G1194" i="46"/>
  <c r="I1194" i="46" s="1"/>
  <c r="G1195" i="46"/>
  <c r="I1195" i="46" s="1"/>
  <c r="G1196" i="46"/>
  <c r="I1196" i="46" s="1"/>
  <c r="G1197" i="46"/>
  <c r="I1197" i="46" s="1"/>
  <c r="G1198" i="46"/>
  <c r="I1198" i="46" s="1"/>
  <c r="G1199" i="46"/>
  <c r="I1199" i="46" s="1"/>
  <c r="G1202" i="46"/>
  <c r="I1202" i="46" s="1"/>
  <c r="G1203" i="46"/>
  <c r="I1203" i="46" s="1"/>
  <c r="G1211" i="46"/>
  <c r="I1211" i="46" s="1"/>
  <c r="G1212" i="46"/>
  <c r="I1212" i="46" s="1"/>
  <c r="G1213" i="46"/>
  <c r="I1213" i="46" s="1"/>
  <c r="G1215" i="46"/>
  <c r="I1215" i="46" s="1"/>
  <c r="G1219" i="46"/>
  <c r="I1219" i="46" s="1"/>
  <c r="G1223" i="46"/>
  <c r="I1223" i="46" s="1"/>
  <c r="G1224" i="46"/>
  <c r="I1224" i="46" s="1"/>
  <c r="G1225" i="46"/>
  <c r="I1225" i="46" s="1"/>
  <c r="G1226" i="46"/>
  <c r="I1226" i="46" s="1"/>
  <c r="G1239" i="46"/>
  <c r="I1239" i="46" s="1"/>
  <c r="G1240" i="46"/>
  <c r="I1240" i="46" s="1"/>
  <c r="G1241" i="46"/>
  <c r="I1241" i="46" s="1"/>
  <c r="G1242" i="46"/>
  <c r="I1242" i="46" s="1"/>
  <c r="G1243" i="46"/>
  <c r="I1243" i="46" s="1"/>
  <c r="G1244" i="46"/>
  <c r="I1244" i="46" s="1"/>
  <c r="G1255" i="46"/>
  <c r="I1255" i="46" s="1"/>
  <c r="G1256" i="46"/>
  <c r="I1256" i="46" s="1"/>
  <c r="G1257" i="46"/>
  <c r="I1257" i="46" s="1"/>
  <c r="G1258" i="46"/>
  <c r="I1258" i="46" s="1"/>
  <c r="G1259" i="46"/>
  <c r="I1259" i="46" s="1"/>
  <c r="G1260" i="46"/>
  <c r="I1260" i="46" s="1"/>
  <c r="G1261" i="46"/>
  <c r="I1261" i="46" s="1"/>
  <c r="G1262" i="46"/>
  <c r="I1262" i="46" s="1"/>
  <c r="G1263" i="46"/>
  <c r="I1263" i="46" s="1"/>
  <c r="G1265" i="46"/>
  <c r="I1265" i="46" s="1"/>
  <c r="G1266" i="46"/>
  <c r="I1266" i="46" s="1"/>
  <c r="G1268" i="46"/>
  <c r="I1268" i="46" s="1"/>
  <c r="G1269" i="46"/>
  <c r="I1269" i="46" s="1"/>
  <c r="G1270" i="46"/>
  <c r="I1270" i="46" s="1"/>
  <c r="G1271" i="46"/>
  <c r="I1271" i="46" s="1"/>
  <c r="G1272" i="46"/>
  <c r="I1272" i="46" s="1"/>
  <c r="G1273" i="46"/>
  <c r="I1273" i="46" s="1"/>
  <c r="G1274" i="46"/>
  <c r="I1274" i="46" s="1"/>
  <c r="G1276" i="46"/>
  <c r="I1276" i="46" s="1"/>
  <c r="G1277" i="46"/>
  <c r="I1277" i="46" s="1"/>
  <c r="G1278" i="46"/>
  <c r="I1278" i="46" s="1"/>
  <c r="G1279" i="46"/>
  <c r="I1279" i="46" s="1"/>
  <c r="G1283" i="46"/>
  <c r="I1283" i="46" s="1"/>
  <c r="G1286" i="46"/>
  <c r="I1286" i="46" s="1"/>
  <c r="G1287" i="46"/>
  <c r="I1287" i="46" s="1"/>
  <c r="G1289" i="46"/>
  <c r="I1289" i="46" s="1"/>
  <c r="G1290" i="46"/>
  <c r="I1290" i="46" s="1"/>
  <c r="G1291" i="46"/>
  <c r="I1291" i="46" s="1"/>
  <c r="G1295" i="46"/>
  <c r="I1295" i="46" s="1"/>
  <c r="G1296" i="46"/>
  <c r="I1296" i="46" s="1"/>
  <c r="G1297" i="46"/>
  <c r="I1297" i="46" s="1"/>
  <c r="G1298" i="46"/>
  <c r="I1298" i="46" s="1"/>
  <c r="G1299" i="46"/>
  <c r="I1299" i="46" s="1"/>
  <c r="G1303" i="46"/>
  <c r="I1303" i="46" s="1"/>
  <c r="G1304" i="46"/>
  <c r="I1304" i="46" s="1"/>
  <c r="G1305" i="46"/>
  <c r="I1305" i="46" s="1"/>
  <c r="G1306" i="46"/>
  <c r="I1306" i="46" s="1"/>
  <c r="G1307" i="46"/>
  <c r="I1307" i="46" s="1"/>
  <c r="G1308" i="46"/>
  <c r="I1308" i="46" s="1"/>
  <c r="G1309" i="46"/>
  <c r="I1309" i="46" s="1"/>
  <c r="G1310" i="46"/>
  <c r="I1310" i="46" s="1"/>
  <c r="G1318" i="46"/>
  <c r="I1318" i="46" s="1"/>
  <c r="G1319" i="46"/>
  <c r="I1319" i="46" s="1"/>
  <c r="G1320" i="46"/>
  <c r="I1320" i="46" s="1"/>
  <c r="G1322" i="46"/>
  <c r="I1322" i="46" s="1"/>
  <c r="G1323" i="46"/>
  <c r="I1323" i="46" s="1"/>
  <c r="G1326" i="46"/>
  <c r="I1326" i="46" s="1"/>
  <c r="G1327" i="46"/>
  <c r="I1327" i="46" s="1"/>
  <c r="G1331" i="46"/>
  <c r="I1331" i="46" s="1"/>
  <c r="G1332" i="46"/>
  <c r="I1332" i="46" s="1"/>
  <c r="G1334" i="46"/>
  <c r="I1334" i="46" s="1"/>
  <c r="G1336" i="46"/>
  <c r="I1336" i="46" s="1"/>
  <c r="G1337" i="46"/>
  <c r="I1337" i="46" s="1"/>
  <c r="G1338" i="46"/>
  <c r="I1338" i="46" s="1"/>
  <c r="G1339" i="46"/>
  <c r="I1339" i="46" s="1"/>
  <c r="G1340" i="46"/>
  <c r="I1340" i="46" s="1"/>
  <c r="G1341" i="46"/>
  <c r="I1341" i="46" s="1"/>
  <c r="G1342" i="46"/>
  <c r="I1342" i="46" s="1"/>
  <c r="G1343" i="46"/>
  <c r="I1343" i="46" s="1"/>
  <c r="G1344" i="46"/>
  <c r="I1344" i="46" s="1"/>
  <c r="G1345" i="46"/>
  <c r="I1345" i="46" s="1"/>
  <c r="G1346" i="46"/>
  <c r="I1346" i="46" s="1"/>
  <c r="G1347" i="46"/>
  <c r="I1347" i="46" s="1"/>
  <c r="G1349" i="46"/>
  <c r="I1349" i="46" s="1"/>
  <c r="G1350" i="46"/>
  <c r="I1350" i="46" s="1"/>
  <c r="G1355" i="46"/>
  <c r="I1355" i="46" s="1"/>
  <c r="G1356" i="46"/>
  <c r="I1356" i="46" s="1"/>
  <c r="G1357" i="46"/>
  <c r="I1357" i="46" s="1"/>
  <c r="G1358" i="46"/>
  <c r="I1358" i="46" s="1"/>
  <c r="G1360" i="46"/>
  <c r="I1360" i="46" s="1"/>
  <c r="G1371" i="46"/>
  <c r="I1371" i="46" s="1"/>
  <c r="G1373" i="46"/>
  <c r="I1373" i="46" s="1"/>
  <c r="G1374" i="46"/>
  <c r="I1374" i="46" s="1"/>
  <c r="G1375" i="46"/>
  <c r="I1375" i="46" s="1"/>
  <c r="G1376" i="46"/>
  <c r="I1376" i="46" s="1"/>
  <c r="G1377" i="46"/>
  <c r="I1377" i="46" s="1"/>
  <c r="G1378" i="46"/>
  <c r="I1378" i="46" s="1"/>
  <c r="G1379" i="46"/>
  <c r="I1379" i="46" s="1"/>
  <c r="G1380" i="46"/>
  <c r="I1380" i="46" s="1"/>
  <c r="G1382" i="46"/>
  <c r="I1382" i="46" s="1"/>
  <c r="G1383" i="46"/>
  <c r="I1383" i="46" s="1"/>
  <c r="G1384" i="46"/>
  <c r="I1384" i="46" s="1"/>
  <c r="G1385" i="46"/>
  <c r="I1385" i="46" s="1"/>
  <c r="G1386" i="46"/>
  <c r="I1386" i="46" s="1"/>
  <c r="G1387" i="46"/>
  <c r="I1387" i="46" s="1"/>
  <c r="G1388" i="46"/>
  <c r="I1388" i="46" s="1"/>
  <c r="G1389" i="46"/>
  <c r="I1389" i="46" s="1"/>
  <c r="G1390" i="46"/>
  <c r="I1390" i="46" s="1"/>
  <c r="G1391" i="46"/>
  <c r="I1391" i="46" s="1"/>
  <c r="G1392" i="46"/>
  <c r="I1392" i="46" s="1"/>
  <c r="G1393" i="46"/>
  <c r="I1393" i="46" s="1"/>
  <c r="G1394" i="46"/>
  <c r="I1394" i="46" s="1"/>
  <c r="G1395" i="46"/>
  <c r="I1395" i="46" s="1"/>
  <c r="G1396" i="46"/>
  <c r="I1396" i="46" s="1"/>
  <c r="G1397" i="46"/>
  <c r="I1397" i="46" s="1"/>
  <c r="G1398" i="46"/>
  <c r="I1398" i="46" s="1"/>
  <c r="G1399" i="46"/>
  <c r="I1399" i="46" s="1"/>
  <c r="G1400" i="46"/>
  <c r="I1400" i="46" s="1"/>
  <c r="G1402" i="46"/>
  <c r="I1402" i="46" s="1"/>
  <c r="G1403" i="46"/>
  <c r="I1403" i="46" s="1"/>
  <c r="G1404" i="46"/>
  <c r="I1404" i="46" s="1"/>
  <c r="G1405" i="46"/>
  <c r="I1405" i="46" s="1"/>
  <c r="G1406" i="46"/>
  <c r="I1406" i="46" s="1"/>
  <c r="G1407" i="46"/>
  <c r="I1407" i="46" s="1"/>
  <c r="G1410" i="46"/>
  <c r="I1410" i="46" s="1"/>
  <c r="G1411" i="46"/>
  <c r="I1411" i="46" s="1"/>
  <c r="G1413" i="46"/>
  <c r="I1413" i="46" s="1"/>
  <c r="G1414" i="46"/>
  <c r="I1414" i="46" s="1"/>
  <c r="G1415" i="46"/>
  <c r="I1415" i="46" s="1"/>
  <c r="G1416" i="46"/>
  <c r="I1416" i="46" s="1"/>
  <c r="G1419" i="46"/>
  <c r="I1419" i="46" s="1"/>
  <c r="G1420" i="46"/>
  <c r="I1420" i="46" s="1"/>
  <c r="G1421" i="46"/>
  <c r="I1421" i="46" s="1"/>
  <c r="G1422" i="46"/>
  <c r="I1422" i="46" s="1"/>
  <c r="G1423" i="46"/>
  <c r="I1423" i="46" s="1"/>
  <c r="G1425" i="46"/>
  <c r="I1425" i="46" s="1"/>
  <c r="G1428" i="46"/>
  <c r="I1428" i="46" s="1"/>
  <c r="G1429" i="46"/>
  <c r="I1429" i="46" s="1"/>
  <c r="G1430" i="46"/>
  <c r="I1430" i="46" s="1"/>
  <c r="G1431" i="46"/>
  <c r="I1431" i="46" s="1"/>
  <c r="G1432" i="46"/>
  <c r="I1432" i="46" s="1"/>
  <c r="G1433" i="46"/>
  <c r="I1433" i="46" s="1"/>
  <c r="G1434" i="46"/>
  <c r="I1434" i="46" s="1"/>
  <c r="G1440" i="46"/>
  <c r="I1440" i="46" s="1"/>
  <c r="G1441" i="46"/>
  <c r="I1441" i="46" s="1"/>
  <c r="G1442" i="46"/>
  <c r="I1442" i="46" s="1"/>
  <c r="G1443" i="46"/>
  <c r="I1443" i="46" s="1"/>
  <c r="G1444" i="46"/>
  <c r="I1444" i="46" s="1"/>
  <c r="G1445" i="46"/>
  <c r="I1445" i="46" s="1"/>
  <c r="G1456" i="46"/>
  <c r="I1456" i="46" s="1"/>
  <c r="G1457" i="46"/>
  <c r="I1457" i="46" s="1"/>
  <c r="G1458" i="46"/>
  <c r="I1458" i="46" s="1"/>
  <c r="G1459" i="46"/>
  <c r="I1459" i="46" s="1"/>
  <c r="G1460" i="46"/>
  <c r="I1460" i="46" s="1"/>
  <c r="G1461" i="46"/>
  <c r="I1461" i="46" s="1"/>
  <c r="G1463" i="46"/>
  <c r="I1463" i="46" s="1"/>
  <c r="G1464" i="46"/>
  <c r="I1464" i="46" s="1"/>
  <c r="G1465" i="46"/>
  <c r="I1465" i="46" s="1"/>
  <c r="G1467" i="46"/>
  <c r="I1467" i="46" s="1"/>
  <c r="G1468" i="46"/>
  <c r="I1468" i="46" s="1"/>
  <c r="G1469" i="46"/>
  <c r="I1469" i="46" s="1"/>
  <c r="G1470" i="46"/>
  <c r="I1470" i="46" s="1"/>
  <c r="G1471" i="46"/>
  <c r="I1471" i="46" s="1"/>
  <c r="G1472" i="46"/>
  <c r="I1472" i="46" s="1"/>
  <c r="G1473" i="46"/>
  <c r="I1473" i="46" s="1"/>
  <c r="G1474" i="46"/>
  <c r="I1474" i="46" s="1"/>
  <c r="G1475" i="46"/>
  <c r="I1475" i="46" s="1"/>
  <c r="G1476" i="46"/>
  <c r="I1476" i="46" s="1"/>
  <c r="G1477" i="46"/>
  <c r="I1477" i="46" s="1"/>
  <c r="G1478" i="46"/>
  <c r="I1478" i="46" s="1"/>
  <c r="G1479" i="46"/>
  <c r="I1479" i="46" s="1"/>
  <c r="G1480" i="46"/>
  <c r="I1480" i="46" s="1"/>
  <c r="G1481" i="46"/>
  <c r="I1481" i="46" s="1"/>
  <c r="G1482" i="46"/>
  <c r="I1482" i="46" s="1"/>
  <c r="G1483" i="46"/>
  <c r="I1483" i="46" s="1"/>
  <c r="G1484" i="46"/>
  <c r="I1484" i="46" s="1"/>
  <c r="G1485" i="46"/>
  <c r="I1485" i="46" s="1"/>
  <c r="G1486" i="46"/>
  <c r="I1486" i="46" s="1"/>
  <c r="G1488" i="46"/>
  <c r="I1488" i="46" s="1"/>
  <c r="G1489" i="46"/>
  <c r="I1489" i="46" s="1"/>
  <c r="G1490" i="46"/>
  <c r="I1490" i="46" s="1"/>
  <c r="G1491" i="46"/>
  <c r="I1491" i="46" s="1"/>
  <c r="G1493" i="46"/>
  <c r="I1493" i="46" s="1"/>
  <c r="G1494" i="46"/>
  <c r="I1494" i="46" s="1"/>
  <c r="G1495" i="46"/>
  <c r="I1495" i="46" s="1"/>
  <c r="G1496" i="46"/>
  <c r="I1496" i="46" s="1"/>
  <c r="G1497" i="46"/>
  <c r="I1497" i="46" s="1"/>
  <c r="G1498" i="46"/>
  <c r="I1498" i="46" s="1"/>
  <c r="G1499" i="46"/>
  <c r="I1499" i="46" s="1"/>
  <c r="G1500" i="46"/>
  <c r="I1500" i="46" s="1"/>
  <c r="G1501" i="46"/>
  <c r="I1501" i="46" s="1"/>
  <c r="G1504" i="46"/>
  <c r="I1504" i="46" s="1"/>
  <c r="G1505" i="46"/>
  <c r="I1505" i="46" s="1"/>
  <c r="G1506" i="46"/>
  <c r="I1506" i="46" s="1"/>
  <c r="G1507" i="46"/>
  <c r="I1507" i="46" s="1"/>
  <c r="G1508" i="46"/>
  <c r="I1508" i="46" s="1"/>
  <c r="G1513" i="46"/>
  <c r="I1513" i="46" s="1"/>
  <c r="G1514" i="46"/>
  <c r="I1514" i="46" s="1"/>
  <c r="G1515" i="46"/>
  <c r="I1515" i="46" s="1"/>
  <c r="G1516" i="46"/>
  <c r="I1516" i="46" s="1"/>
  <c r="G1517" i="46"/>
  <c r="I1517" i="46" s="1"/>
  <c r="G1518" i="46"/>
  <c r="I1518" i="46" s="1"/>
  <c r="G1519" i="46"/>
  <c r="I1519" i="46" s="1"/>
  <c r="G1520" i="46"/>
  <c r="I1520" i="46" s="1"/>
  <c r="G1521" i="46"/>
  <c r="I1521" i="46" s="1"/>
  <c r="G1522" i="46"/>
  <c r="I1522" i="46" s="1"/>
  <c r="G1523" i="46"/>
  <c r="I1523" i="46" s="1"/>
  <c r="G1525" i="46"/>
  <c r="I1525" i="46" s="1"/>
  <c r="G1526" i="46"/>
  <c r="I1526" i="46" s="1"/>
  <c r="G1527" i="46"/>
  <c r="I1527" i="46" s="1"/>
  <c r="G1528" i="46"/>
  <c r="I1528" i="46" s="1"/>
  <c r="G1529" i="46"/>
  <c r="I1529" i="46" s="1"/>
  <c r="G1530" i="46"/>
  <c r="I1530" i="46" s="1"/>
  <c r="G1531" i="46"/>
  <c r="I1531" i="46" s="1"/>
  <c r="G1532" i="46"/>
  <c r="I1532" i="46" s="1"/>
  <c r="G1533" i="46"/>
  <c r="I1533" i="46" s="1"/>
  <c r="G1534" i="46"/>
  <c r="I1534" i="46" s="1"/>
  <c r="G1536" i="46"/>
  <c r="I1536" i="46" s="1"/>
  <c r="G1539" i="46"/>
  <c r="I1539" i="46" s="1"/>
  <c r="G1540" i="46"/>
  <c r="I1540" i="46" s="1"/>
  <c r="G1541" i="46"/>
  <c r="I1541" i="46" s="1"/>
  <c r="G1542" i="46"/>
  <c r="I1542" i="46" s="1"/>
  <c r="G1543" i="46"/>
  <c r="I1543" i="46" s="1"/>
  <c r="G1544" i="46"/>
  <c r="I1544" i="46" s="1"/>
  <c r="G1545" i="46"/>
  <c r="I1545" i="46" s="1"/>
  <c r="G1546" i="46"/>
  <c r="I1546" i="46" s="1"/>
  <c r="G1548" i="46"/>
  <c r="I1548" i="46" s="1"/>
  <c r="G1549" i="46"/>
  <c r="I1549" i="46" s="1"/>
  <c r="G1550" i="46"/>
  <c r="I1550" i="46" s="1"/>
  <c r="G1551" i="46"/>
  <c r="I1551" i="46" s="1"/>
  <c r="G1552" i="46"/>
  <c r="I1552" i="46" s="1"/>
  <c r="G1553" i="46"/>
  <c r="I1553" i="46" s="1"/>
  <c r="G1554" i="46"/>
  <c r="I1554" i="46" s="1"/>
  <c r="G1555" i="46"/>
  <c r="I1555" i="46" s="1"/>
  <c r="G1556" i="46"/>
  <c r="I1556" i="46" s="1"/>
  <c r="G1557" i="46"/>
  <c r="I1557" i="46" s="1"/>
  <c r="G1558" i="46"/>
  <c r="I1558" i="46" s="1"/>
  <c r="G1559" i="46"/>
  <c r="I1559" i="46" s="1"/>
  <c r="G1560" i="46"/>
  <c r="I1560" i="46" s="1"/>
  <c r="G1561" i="46"/>
  <c r="I1561" i="46" s="1"/>
  <c r="G1562" i="46"/>
  <c r="I1562" i="46" s="1"/>
  <c r="G1563" i="46"/>
  <c r="I1563" i="46" s="1"/>
  <c r="G1598" i="46"/>
  <c r="I1598" i="46" s="1"/>
  <c r="G1599" i="46"/>
  <c r="I1599" i="46" s="1"/>
  <c r="G1600" i="46"/>
  <c r="I1600" i="46" s="1"/>
  <c r="G1601" i="46"/>
  <c r="I1601" i="46" s="1"/>
  <c r="G1602" i="46"/>
  <c r="I1602" i="46" s="1"/>
  <c r="G1603" i="46"/>
  <c r="I1603" i="46" s="1"/>
  <c r="G1604" i="46"/>
  <c r="I1604" i="46" s="1"/>
  <c r="G1605" i="46"/>
  <c r="I1605" i="46" s="1"/>
  <c r="G1606" i="46"/>
  <c r="I1606" i="46" s="1"/>
  <c r="G1607" i="46"/>
  <c r="I1607" i="46" s="1"/>
  <c r="G1608" i="46"/>
  <c r="I1608" i="46" s="1"/>
  <c r="G1609" i="46"/>
  <c r="I1609" i="46" s="1"/>
  <c r="G1612" i="46"/>
  <c r="I1612" i="46" s="1"/>
  <c r="G1615" i="46"/>
  <c r="I1615" i="46" s="1"/>
  <c r="G1616" i="46"/>
  <c r="I1616" i="46" s="1"/>
  <c r="G1617" i="46"/>
  <c r="I1617" i="46" s="1"/>
  <c r="G1619" i="46"/>
  <c r="I1619" i="46" s="1"/>
  <c r="G1620" i="46"/>
  <c r="I1620" i="46" s="1"/>
  <c r="G1621" i="46"/>
  <c r="I1621" i="46" s="1"/>
  <c r="G1622" i="46"/>
  <c r="I1622" i="46" s="1"/>
  <c r="G1623" i="46"/>
  <c r="I1623" i="46" s="1"/>
  <c r="G1624" i="46"/>
  <c r="I1624" i="46" s="1"/>
  <c r="G1625" i="46"/>
  <c r="I1625" i="46" s="1"/>
  <c r="G1626" i="46"/>
  <c r="I1626" i="46" s="1"/>
  <c r="G1627" i="46"/>
  <c r="I1627" i="46" s="1"/>
  <c r="G1628" i="46"/>
  <c r="I1628" i="46" s="1"/>
  <c r="G1629" i="46"/>
  <c r="I1629" i="46" s="1"/>
  <c r="G1630" i="46"/>
  <c r="I1630" i="46" s="1"/>
  <c r="G1632" i="46"/>
  <c r="I1632" i="46" s="1"/>
  <c r="G1633" i="46"/>
  <c r="I1633" i="46" s="1"/>
  <c r="G1634" i="46"/>
  <c r="I1634" i="46" s="1"/>
  <c r="G1635" i="46"/>
  <c r="I1635" i="46" s="1"/>
  <c r="G1636" i="46"/>
  <c r="I1636" i="46" s="1"/>
  <c r="G1637" i="46"/>
  <c r="I1637" i="46" s="1"/>
  <c r="G1638" i="46"/>
  <c r="I1638" i="46" s="1"/>
  <c r="G1639" i="46"/>
  <c r="I1639" i="46" s="1"/>
  <c r="G1640" i="46"/>
  <c r="I1640" i="46" s="1"/>
  <c r="G1641" i="46"/>
  <c r="I1641" i="46" s="1"/>
  <c r="G1642" i="46"/>
  <c r="I1642" i="46" s="1"/>
  <c r="G1643" i="46"/>
  <c r="I1643" i="46" s="1"/>
  <c r="G1644" i="46"/>
  <c r="I1644" i="46" s="1"/>
  <c r="G1645" i="46"/>
  <c r="I1645" i="46" s="1"/>
  <c r="G1646" i="46"/>
  <c r="I1646" i="46" s="1"/>
  <c r="G1647" i="46"/>
  <c r="I1647" i="46" s="1"/>
  <c r="G1648" i="46"/>
  <c r="I1648" i="46" s="1"/>
  <c r="G1689" i="46"/>
  <c r="I1689" i="46" s="1"/>
  <c r="G1690" i="46"/>
  <c r="I1690" i="46" s="1"/>
  <c r="G1691" i="46"/>
  <c r="I1691" i="46" s="1"/>
  <c r="G1693" i="46"/>
  <c r="I1693" i="46" s="1"/>
  <c r="G1694" i="46"/>
  <c r="I1694" i="46" s="1"/>
  <c r="G1697" i="46"/>
  <c r="I1697" i="46" s="1"/>
  <c r="G1700" i="46"/>
  <c r="I1700" i="46" s="1"/>
  <c r="G1701" i="46"/>
  <c r="I1701" i="46" s="1"/>
  <c r="G1702" i="46"/>
  <c r="I1702" i="46" s="1"/>
  <c r="G1704" i="46"/>
  <c r="I1704" i="46" s="1"/>
  <c r="G1705" i="46"/>
  <c r="I1705" i="46" s="1"/>
  <c r="G1706" i="46"/>
  <c r="I1706" i="46" s="1"/>
  <c r="G1707" i="46"/>
  <c r="I1707" i="46" s="1"/>
  <c r="G1708" i="46"/>
  <c r="I1708" i="46" s="1"/>
  <c r="G1709" i="46"/>
  <c r="I1709" i="46" s="1"/>
  <c r="G1710" i="46"/>
  <c r="I1710" i="46" s="1"/>
  <c r="G1711" i="46"/>
  <c r="I1711" i="46" s="1"/>
  <c r="G1712" i="46"/>
  <c r="I1712" i="46" s="1"/>
  <c r="G1713" i="46"/>
  <c r="I1713" i="46" s="1"/>
  <c r="G1714" i="46"/>
  <c r="I1714" i="46" s="1"/>
  <c r="G1715" i="46"/>
  <c r="I1715" i="46" s="1"/>
  <c r="G1719" i="46"/>
  <c r="I1719" i="46" s="1"/>
  <c r="G1720" i="46"/>
  <c r="I1720" i="46" s="1"/>
  <c r="G1721" i="46"/>
  <c r="I1721" i="46" s="1"/>
  <c r="G1722" i="46"/>
  <c r="I1722" i="46" s="1"/>
  <c r="G1723" i="46"/>
  <c r="I1723" i="46" s="1"/>
  <c r="G1724" i="46"/>
  <c r="I1724" i="46" s="1"/>
  <c r="G1754" i="46"/>
  <c r="I1754" i="46" s="1"/>
  <c r="G1756" i="46"/>
  <c r="I1756" i="46" s="1"/>
  <c r="G1757" i="46"/>
  <c r="I1757" i="46" s="1"/>
  <c r="G1758" i="46"/>
  <c r="I1758" i="46" s="1"/>
  <c r="G1769" i="46"/>
  <c r="I1769" i="46" s="1"/>
  <c r="G1788" i="46"/>
  <c r="I1788" i="46" s="1"/>
  <c r="G1789" i="46"/>
  <c r="I1789" i="46" s="1"/>
  <c r="G1790" i="46"/>
  <c r="I1790" i="46" s="1"/>
  <c r="G1791" i="46"/>
  <c r="I1791" i="46" s="1"/>
  <c r="G1793" i="46"/>
  <c r="I1793" i="46" s="1"/>
  <c r="G1794" i="46"/>
  <c r="I1794" i="46" s="1"/>
  <c r="G1795" i="46"/>
  <c r="I1795" i="46" s="1"/>
  <c r="G1798" i="46"/>
  <c r="I1798" i="46" s="1"/>
  <c r="G1799" i="46"/>
  <c r="I1799" i="46" s="1"/>
  <c r="G1801" i="46"/>
  <c r="I1801" i="46" s="1"/>
  <c r="G1802" i="46"/>
  <c r="I1802" i="46" s="1"/>
  <c r="G1803" i="46"/>
  <c r="I1803" i="46" s="1"/>
  <c r="G1836" i="46"/>
  <c r="I1836" i="46" s="1"/>
  <c r="G1837" i="46"/>
  <c r="I1837" i="46" s="1"/>
  <c r="G1838" i="46"/>
  <c r="I1838" i="46" s="1"/>
  <c r="G1839" i="46"/>
  <c r="I1839" i="46" s="1"/>
  <c r="G1841" i="46"/>
  <c r="I1841" i="46" s="1"/>
  <c r="G1842" i="46"/>
  <c r="I1842" i="46" s="1"/>
  <c r="G1843" i="46"/>
  <c r="I1843" i="46" s="1"/>
  <c r="G1844" i="46"/>
  <c r="I1844" i="46" s="1"/>
  <c r="G1867" i="46"/>
  <c r="I1867" i="46" s="1"/>
  <c r="G1868" i="46"/>
  <c r="I1868" i="46" s="1"/>
  <c r="G1869" i="46"/>
  <c r="I1869" i="46" s="1"/>
  <c r="G1870" i="46"/>
  <c r="I1870" i="46" s="1"/>
  <c r="G1872" i="46"/>
  <c r="I1872" i="46" s="1"/>
  <c r="G1873" i="46"/>
  <c r="I1873" i="46" s="1"/>
  <c r="G1874" i="46"/>
  <c r="I1874" i="46" s="1"/>
  <c r="G1875" i="46"/>
  <c r="I1875" i="46" s="1"/>
  <c r="G1877" i="46"/>
  <c r="I1877" i="46" s="1"/>
  <c r="G1879" i="46"/>
  <c r="I1879" i="46" s="1"/>
  <c r="G1882" i="46"/>
  <c r="I1882" i="46" s="1"/>
  <c r="G1883" i="46"/>
  <c r="I1883" i="46" s="1"/>
  <c r="G1884" i="46"/>
  <c r="I1884" i="46" s="1"/>
  <c r="G1885" i="46"/>
  <c r="I1885" i="46" s="1"/>
  <c r="G1886" i="46"/>
  <c r="I1886" i="46" s="1"/>
  <c r="G1887" i="46"/>
  <c r="I1887" i="46" s="1"/>
  <c r="G1888" i="46"/>
  <c r="I1888" i="46" s="1"/>
  <c r="G1889" i="46"/>
  <c r="I1889" i="46" s="1"/>
  <c r="G1890" i="46"/>
  <c r="I1890" i="46" s="1"/>
  <c r="G1891" i="46"/>
  <c r="I1891" i="46" s="1"/>
  <c r="G1893" i="46"/>
  <c r="I1893" i="46" s="1"/>
  <c r="G1894" i="46"/>
  <c r="I1894" i="46" s="1"/>
  <c r="G1895" i="46"/>
  <c r="I1895" i="46" s="1"/>
  <c r="G1896" i="46"/>
  <c r="I1896" i="46" s="1"/>
  <c r="G1897" i="46"/>
  <c r="I1897" i="46" s="1"/>
  <c r="G1898" i="46"/>
  <c r="I1898" i="46" s="1"/>
  <c r="G1899" i="46"/>
  <c r="I1899" i="46" s="1"/>
  <c r="G1904" i="46"/>
  <c r="I1904" i="46" s="1"/>
  <c r="G1905" i="46"/>
  <c r="I1905" i="46" s="1"/>
  <c r="G1906" i="46"/>
  <c r="I1906" i="46" s="1"/>
  <c r="G1908" i="46"/>
  <c r="I1908" i="46" s="1"/>
  <c r="G1909" i="46"/>
  <c r="I1909" i="46" s="1"/>
  <c r="G1910" i="46"/>
  <c r="I1910" i="46" s="1"/>
  <c r="G1911" i="46"/>
  <c r="I1911" i="46" s="1"/>
  <c r="G1915" i="46"/>
  <c r="I1915" i="46" s="1"/>
  <c r="G1916" i="46"/>
  <c r="I1916" i="46" s="1"/>
  <c r="G1917" i="46"/>
  <c r="I1917" i="46" s="1"/>
  <c r="G1918" i="46"/>
  <c r="I1918" i="46" s="1"/>
  <c r="G1919" i="46"/>
  <c r="I1919" i="46" s="1"/>
  <c r="G1920" i="46"/>
  <c r="I1920" i="46" s="1"/>
  <c r="G1921" i="46"/>
  <c r="I1921" i="46" s="1"/>
  <c r="G1922" i="46"/>
  <c r="I1922" i="46" s="1"/>
  <c r="G1923" i="46"/>
  <c r="I1923" i="46" s="1"/>
  <c r="G1924" i="46"/>
  <c r="I1924" i="46" s="1"/>
  <c r="G1931" i="46"/>
  <c r="I1931" i="46" s="1"/>
  <c r="G1932" i="46"/>
  <c r="I1932" i="46" s="1"/>
  <c r="G1933" i="46"/>
  <c r="I1933" i="46" s="1"/>
  <c r="G1934" i="46"/>
  <c r="I1934" i="46" s="1"/>
  <c r="G1935" i="46"/>
  <c r="I1935" i="46" s="1"/>
  <c r="G1942" i="46"/>
  <c r="I1942" i="46" s="1"/>
  <c r="G1943" i="46"/>
  <c r="I1943" i="46" s="1"/>
  <c r="G1944" i="46"/>
  <c r="I1944" i="46" s="1"/>
  <c r="G1945" i="46"/>
  <c r="I1945" i="46" s="1"/>
  <c r="G1946" i="46"/>
  <c r="I1946" i="46" s="1"/>
  <c r="G1947" i="46"/>
  <c r="I1947" i="46" s="1"/>
  <c r="G1948" i="46"/>
  <c r="I1948" i="46" s="1"/>
  <c r="G1949" i="46"/>
  <c r="I1949" i="46" s="1"/>
  <c r="G1950" i="46"/>
  <c r="I1950" i="46" s="1"/>
  <c r="G1951" i="46"/>
  <c r="I1951" i="46" s="1"/>
  <c r="G1952" i="46"/>
  <c r="I1952" i="46" s="1"/>
  <c r="G1953" i="46"/>
  <c r="I1953" i="46" s="1"/>
  <c r="G1954" i="46"/>
  <c r="I1954" i="46" s="1"/>
  <c r="G1958" i="46"/>
  <c r="I1958" i="46" s="1"/>
  <c r="G1959" i="46"/>
  <c r="I1959" i="46" s="1"/>
  <c r="G1960" i="46"/>
  <c r="I1960" i="46" s="1"/>
  <c r="G1965" i="46"/>
  <c r="I1965" i="46" s="1"/>
  <c r="G1966" i="46"/>
  <c r="I1966" i="46" s="1"/>
  <c r="G1967" i="46"/>
  <c r="I1967" i="46" s="1"/>
  <c r="G1968" i="46"/>
  <c r="I1968" i="46" s="1"/>
  <c r="G1969" i="46"/>
  <c r="I1969" i="46" s="1"/>
  <c r="G1970" i="46"/>
  <c r="I1970" i="46" s="1"/>
  <c r="G1972" i="46"/>
  <c r="I1972" i="46" s="1"/>
  <c r="G1973" i="46"/>
  <c r="I1973" i="46" s="1"/>
  <c r="G1975" i="46"/>
  <c r="I1975" i="46" s="1"/>
  <c r="G1976" i="46"/>
  <c r="I1976" i="46" s="1"/>
  <c r="G1977" i="46"/>
  <c r="I1977" i="46" s="1"/>
  <c r="G1978" i="46"/>
  <c r="I1978" i="46" s="1"/>
  <c r="G1983" i="46"/>
  <c r="I1983" i="46" s="1"/>
  <c r="G1985" i="46"/>
  <c r="I1985" i="46" s="1"/>
  <c r="G1986" i="46"/>
  <c r="I1986" i="46" s="1"/>
  <c r="G1987" i="46"/>
  <c r="I1987" i="46" s="1"/>
  <c r="G1988" i="46"/>
  <c r="I1988" i="46" s="1"/>
  <c r="G1989" i="46"/>
  <c r="I1989" i="46" s="1"/>
  <c r="G1990" i="46"/>
  <c r="I1990" i="46" s="1"/>
  <c r="G1991" i="46"/>
  <c r="I1991" i="46" s="1"/>
  <c r="G1992" i="46"/>
  <c r="I1992" i="46" s="1"/>
  <c r="G1993" i="46"/>
  <c r="I1993" i="46" s="1"/>
  <c r="G1994" i="46"/>
  <c r="I1994" i="46" s="1"/>
  <c r="G1995" i="46"/>
  <c r="I1995" i="46" s="1"/>
  <c r="G1996" i="46"/>
  <c r="I1996" i="46" s="1"/>
  <c r="G1997" i="46"/>
  <c r="I1997" i="46" s="1"/>
  <c r="G1998" i="46"/>
  <c r="I1998" i="46" s="1"/>
  <c r="G1999" i="46"/>
  <c r="I1999" i="46" s="1"/>
  <c r="G2000" i="46"/>
  <c r="I2000" i="46" s="1"/>
  <c r="G2001" i="46"/>
  <c r="I2001" i="46" s="1"/>
  <c r="G2002" i="46"/>
  <c r="I2002" i="46" s="1"/>
  <c r="G2003" i="46"/>
  <c r="I2003" i="46" s="1"/>
  <c r="G2004" i="46"/>
  <c r="I2004" i="46" s="1"/>
  <c r="G2005" i="46"/>
  <c r="I2005" i="46" s="1"/>
  <c r="G2006" i="46"/>
  <c r="I2006" i="46" s="1"/>
  <c r="G2007" i="46"/>
  <c r="I2007" i="46" s="1"/>
  <c r="G2008" i="46"/>
  <c r="I2008" i="46" s="1"/>
  <c r="G2009" i="46"/>
  <c r="I2009" i="46" s="1"/>
  <c r="G2026" i="46"/>
  <c r="I2026" i="46" s="1"/>
  <c r="G2027" i="46"/>
  <c r="I2027" i="46" s="1"/>
  <c r="G2028" i="46"/>
  <c r="I2028" i="46" s="1"/>
  <c r="G2029" i="46"/>
  <c r="I2029" i="46" s="1"/>
  <c r="G2030" i="46"/>
  <c r="I2030" i="46" s="1"/>
  <c r="G2031" i="46"/>
  <c r="I2031" i="46" s="1"/>
  <c r="G2032" i="46"/>
  <c r="I2032" i="46" s="1"/>
  <c r="G2033" i="46"/>
  <c r="I2033" i="46" s="1"/>
  <c r="G2034" i="46"/>
  <c r="I2034" i="46" s="1"/>
  <c r="G2038" i="46"/>
  <c r="I2038" i="46" s="1"/>
  <c r="G2052" i="46"/>
  <c r="I2052" i="46" s="1"/>
  <c r="G2053" i="46"/>
  <c r="I2053" i="46" s="1"/>
  <c r="G2055" i="46"/>
  <c r="I2055" i="46" s="1"/>
  <c r="G2056" i="46"/>
  <c r="I2056" i="46" s="1"/>
  <c r="G2057" i="46"/>
  <c r="I2057" i="46" s="1"/>
  <c r="G2058" i="46"/>
  <c r="I2058" i="46" s="1"/>
  <c r="G2059" i="46"/>
  <c r="I2059" i="46" s="1"/>
  <c r="G2063" i="46"/>
  <c r="I2063" i="46" s="1"/>
  <c r="G2065" i="46"/>
  <c r="I2065" i="46" s="1"/>
  <c r="G2066" i="46"/>
  <c r="I2066" i="46" s="1"/>
  <c r="G2067" i="46"/>
  <c r="I2067" i="46" s="1"/>
  <c r="G2068" i="46"/>
  <c r="I2068" i="46" s="1"/>
  <c r="G2069" i="46"/>
  <c r="I2069" i="46" s="1"/>
  <c r="G2070" i="46"/>
  <c r="I2070" i="46" s="1"/>
  <c r="G2071" i="46"/>
  <c r="I2071" i="46" s="1"/>
  <c r="G2072" i="46"/>
  <c r="I2072" i="46" s="1"/>
  <c r="G2073" i="46"/>
  <c r="I2073" i="46" s="1"/>
  <c r="G2074" i="46"/>
  <c r="I2074" i="46" s="1"/>
  <c r="G2075" i="46"/>
  <c r="I2075" i="46" s="1"/>
  <c r="G2076" i="46"/>
  <c r="I2076" i="46" s="1"/>
  <c r="G2094" i="46"/>
  <c r="I2094" i="46" s="1"/>
  <c r="G2095" i="46"/>
  <c r="I2095" i="46" s="1"/>
  <c r="G2096" i="46"/>
  <c r="I2096" i="46" s="1"/>
  <c r="G2097" i="46"/>
  <c r="I2097" i="46" s="1"/>
  <c r="G2098" i="46"/>
  <c r="I2098" i="46" s="1"/>
  <c r="G2099" i="46"/>
  <c r="I2099" i="46" s="1"/>
  <c r="G2100" i="46"/>
  <c r="I2100" i="46" s="1"/>
  <c r="G2101" i="46"/>
  <c r="I2101" i="46" s="1"/>
  <c r="G2102" i="46"/>
  <c r="I2102" i="46" s="1"/>
  <c r="G2116" i="46"/>
  <c r="I2116" i="46" s="1"/>
  <c r="G2117" i="46"/>
  <c r="I2117" i="46" s="1"/>
  <c r="G2118" i="46"/>
  <c r="I2118" i="46" s="1"/>
  <c r="G2119" i="46"/>
  <c r="I2119" i="46" s="1"/>
  <c r="G2120" i="46"/>
  <c r="I2120" i="46" s="1"/>
  <c r="G2123" i="46"/>
  <c r="I2123" i="46" s="1"/>
  <c r="G2124" i="46"/>
  <c r="I2124" i="46" s="1"/>
  <c r="G2125" i="46"/>
  <c r="I2125" i="46" s="1"/>
  <c r="G2129" i="46"/>
  <c r="I2129" i="46" s="1"/>
  <c r="G2132" i="46"/>
  <c r="I2132" i="46" s="1"/>
  <c r="G2134" i="46"/>
  <c r="I2134" i="46" s="1"/>
  <c r="G2135" i="46"/>
  <c r="I2135" i="46" s="1"/>
  <c r="G2136" i="46"/>
  <c r="I2136" i="46" s="1"/>
  <c r="G2137" i="46"/>
  <c r="I2137" i="46" s="1"/>
  <c r="G2138" i="46"/>
  <c r="I2138" i="46" s="1"/>
  <c r="G2139" i="46"/>
  <c r="I2139" i="46" s="1"/>
  <c r="G2140" i="46"/>
  <c r="I2140" i="46" s="1"/>
  <c r="G2153" i="46"/>
  <c r="I2153" i="46" s="1"/>
  <c r="G2156" i="46"/>
  <c r="I2156" i="46" s="1"/>
  <c r="G2157" i="46"/>
  <c r="I2157" i="46" s="1"/>
  <c r="G2158" i="46"/>
  <c r="I2158" i="46" s="1"/>
  <c r="G2159" i="46"/>
  <c r="I2159" i="46" s="1"/>
  <c r="G2160" i="46"/>
  <c r="I2160" i="46" s="1"/>
  <c r="G2161" i="46"/>
  <c r="I2161" i="46" s="1"/>
  <c r="G2162" i="46"/>
  <c r="I2162" i="46" s="1"/>
  <c r="G2163" i="46"/>
  <c r="I2163" i="46" s="1"/>
  <c r="G2166" i="46"/>
  <c r="I2166" i="46" s="1"/>
  <c r="G2167" i="46"/>
  <c r="I2167" i="46" s="1"/>
  <c r="G2168" i="46"/>
  <c r="I2168" i="46" s="1"/>
  <c r="G2169" i="46"/>
  <c r="I2169" i="46" s="1"/>
  <c r="G2170" i="46"/>
  <c r="I2170" i="46" s="1"/>
  <c r="G2171" i="46"/>
  <c r="I2171" i="46" s="1"/>
  <c r="G2175" i="46"/>
  <c r="I2175" i="46" s="1"/>
  <c r="G2177" i="46"/>
  <c r="I2177" i="46" s="1"/>
  <c r="G2179" i="46"/>
  <c r="I2179" i="46" s="1"/>
  <c r="G2180" i="46"/>
  <c r="I2180" i="46" s="1"/>
  <c r="G2181" i="46"/>
  <c r="I2181" i="46" s="1"/>
  <c r="G2182" i="46"/>
  <c r="I2182" i="46" s="1"/>
  <c r="G2187" i="46"/>
  <c r="I2187" i="46" s="1"/>
  <c r="G2188" i="46"/>
  <c r="I2188" i="46" s="1"/>
  <c r="G2189" i="46"/>
  <c r="I2189" i="46" s="1"/>
  <c r="G2193" i="46"/>
  <c r="I2193" i="46" s="1"/>
  <c r="G2196" i="46"/>
  <c r="I2196" i="46" s="1"/>
  <c r="G2198" i="46"/>
  <c r="I2198" i="46" s="1"/>
  <c r="G2199" i="46"/>
  <c r="I2199" i="46" s="1"/>
  <c r="G2200" i="46"/>
  <c r="I2200" i="46" s="1"/>
  <c r="G2201" i="46"/>
  <c r="I2201" i="46" s="1"/>
  <c r="G2202" i="46"/>
  <c r="I2202" i="46" s="1"/>
  <c r="G2203" i="46"/>
  <c r="I2203" i="46" s="1"/>
  <c r="G2204" i="46"/>
  <c r="I2204" i="46" s="1"/>
  <c r="G2205" i="46"/>
  <c r="I2205" i="46" s="1"/>
  <c r="G2206" i="46"/>
  <c r="I2206" i="46" s="1"/>
  <c r="G2207" i="46"/>
  <c r="I2207" i="46" s="1"/>
  <c r="G2208" i="46"/>
  <c r="I2208" i="46" s="1"/>
  <c r="G2211" i="46"/>
  <c r="I2211" i="46" s="1"/>
  <c r="G2214" i="46"/>
  <c r="I2214" i="46" s="1"/>
  <c r="G2217" i="46"/>
  <c r="I2217" i="46" s="1"/>
  <c r="G2220" i="46"/>
  <c r="I2220" i="46" s="1"/>
  <c r="G2221" i="46"/>
  <c r="I2221" i="46" s="1"/>
  <c r="G2222" i="46"/>
  <c r="I2222" i="46" s="1"/>
  <c r="G2224" i="46"/>
  <c r="I2224" i="46" s="1"/>
  <c r="G2225" i="46"/>
  <c r="I2225" i="46" s="1"/>
  <c r="G2226" i="46"/>
  <c r="I2226" i="46" s="1"/>
  <c r="G2227" i="46"/>
  <c r="I2227" i="46" s="1"/>
  <c r="G2230" i="46"/>
  <c r="I2230" i="46" s="1"/>
  <c r="G2231" i="46"/>
  <c r="I2231" i="46" s="1"/>
  <c r="G2232" i="46"/>
  <c r="I2232" i="46" s="1"/>
  <c r="G2233" i="46"/>
  <c r="I2233" i="46" s="1"/>
  <c r="G2234" i="46"/>
  <c r="I2234" i="46" s="1"/>
  <c r="G2235" i="46"/>
  <c r="I2235" i="46" s="1"/>
  <c r="G2239" i="46"/>
  <c r="I2239" i="46" s="1"/>
  <c r="G2241" i="46"/>
  <c r="I2241" i="46" s="1"/>
  <c r="G2243" i="46"/>
  <c r="I2243" i="46" s="1"/>
  <c r="G2244" i="46"/>
  <c r="I2244" i="46" s="1"/>
  <c r="G2245" i="46"/>
  <c r="I2245" i="46" s="1"/>
  <c r="G2246" i="46"/>
  <c r="I2246" i="46" s="1"/>
  <c r="G2250" i="46"/>
  <c r="I2250" i="46" s="1"/>
  <c r="G2251" i="46"/>
  <c r="I2251" i="46" s="1"/>
  <c r="G2252" i="46"/>
  <c r="I2252" i="46" s="1"/>
  <c r="G2253" i="46"/>
  <c r="I2253" i="46" s="1"/>
  <c r="G2254" i="46"/>
  <c r="I2254" i="46" s="1"/>
  <c r="G2255" i="46"/>
  <c r="I2255" i="46" s="1"/>
  <c r="G2256" i="46"/>
  <c r="I2256" i="46" s="1"/>
  <c r="G2257" i="46"/>
  <c r="I2257" i="46" s="1"/>
  <c r="G2258" i="46"/>
  <c r="I2258" i="46" s="1"/>
  <c r="G2259" i="46"/>
  <c r="I2259" i="46" s="1"/>
  <c r="G2260" i="46"/>
  <c r="I2260" i="46" s="1"/>
  <c r="G2261" i="46"/>
  <c r="I2261" i="46" s="1"/>
  <c r="G2262" i="46"/>
  <c r="I2262" i="46" s="1"/>
  <c r="G2263" i="46"/>
  <c r="I2263" i="46" s="1"/>
  <c r="G2264" i="46"/>
  <c r="I2264" i="46" s="1"/>
  <c r="G2265" i="46"/>
  <c r="I2265" i="46" s="1"/>
  <c r="G2266" i="46"/>
  <c r="I2266" i="46" s="1"/>
  <c r="G2278" i="46"/>
  <c r="I2278" i="46" s="1"/>
  <c r="G2279" i="46"/>
  <c r="I2279" i="46" s="1"/>
  <c r="G2291" i="46"/>
  <c r="I2291" i="46" s="1"/>
  <c r="G2293" i="46"/>
  <c r="I2293" i="46" s="1"/>
  <c r="G2296" i="46"/>
  <c r="I2296" i="46" s="1"/>
  <c r="G2297" i="46"/>
  <c r="I2297" i="46" s="1"/>
  <c r="G2298" i="46"/>
  <c r="I2298" i="46" s="1"/>
  <c r="G2299" i="46"/>
  <c r="I2299" i="46" s="1"/>
  <c r="G2300" i="46"/>
  <c r="I2300" i="46" s="1"/>
  <c r="G2301" i="46"/>
  <c r="I2301" i="46" s="1"/>
  <c r="G2307" i="46"/>
  <c r="I2307" i="46" s="1"/>
  <c r="G2308" i="46"/>
  <c r="I2308" i="46" s="1"/>
  <c r="G2309" i="46"/>
  <c r="I2309" i="46" s="1"/>
  <c r="G2310" i="46"/>
  <c r="I2310" i="46" s="1"/>
  <c r="G2312" i="46"/>
  <c r="I2312" i="46" s="1"/>
  <c r="G2313" i="46"/>
  <c r="I2313" i="46" s="1"/>
  <c r="G2314" i="46"/>
  <c r="I2314" i="46" s="1"/>
  <c r="G2316" i="46"/>
  <c r="I2316" i="46" s="1"/>
  <c r="G2319" i="46"/>
  <c r="I2319" i="46" s="1"/>
  <c r="G2320" i="46"/>
  <c r="I2320" i="46" s="1"/>
  <c r="G2321" i="46"/>
  <c r="I2321" i="46" s="1"/>
  <c r="G2322" i="46"/>
  <c r="I2322" i="46" s="1"/>
  <c r="G2324" i="46"/>
  <c r="I2324" i="46" s="1"/>
  <c r="G2329" i="46"/>
  <c r="I2329" i="46" s="1"/>
  <c r="G2330" i="46"/>
  <c r="I2330" i="46" s="1"/>
  <c r="G2337" i="46"/>
  <c r="I2337" i="46" s="1"/>
  <c r="G2338" i="46"/>
  <c r="I2338" i="46" s="1"/>
  <c r="G2342" i="46"/>
  <c r="I2342" i="46" s="1"/>
  <c r="G2343" i="46"/>
  <c r="I2343" i="46" s="1"/>
  <c r="G2344" i="46"/>
  <c r="I2344" i="46" s="1"/>
  <c r="G2351" i="46"/>
  <c r="I2351" i="46" s="1"/>
  <c r="G2355" i="46"/>
  <c r="I2355" i="46" s="1"/>
  <c r="G2356" i="46"/>
  <c r="I2356" i="46" s="1"/>
  <c r="G2357" i="46"/>
  <c r="I2357" i="46" s="1"/>
  <c r="G2360" i="46"/>
  <c r="I2360" i="46" s="1"/>
  <c r="G2361" i="46"/>
  <c r="I2361" i="46" s="1"/>
  <c r="G2362" i="46"/>
  <c r="I2362" i="46" s="1"/>
  <c r="G2363" i="46"/>
  <c r="I2363" i="46" s="1"/>
  <c r="G2364" i="46"/>
  <c r="I2364" i="46" s="1"/>
  <c r="G2365" i="46"/>
  <c r="I2365" i="46" s="1"/>
  <c r="G2367" i="46"/>
  <c r="I2367" i="46" s="1"/>
  <c r="G2368" i="46"/>
  <c r="I2368" i="46" s="1"/>
  <c r="G2374" i="46"/>
  <c r="I2374" i="46" s="1"/>
  <c r="G2375" i="46"/>
  <c r="I2375" i="46" s="1"/>
  <c r="G2376" i="46"/>
  <c r="I2376" i="46" s="1"/>
  <c r="G2377" i="46"/>
  <c r="I2377" i="46" s="1"/>
  <c r="G2379" i="46"/>
  <c r="I2379" i="46" s="1"/>
  <c r="G2380" i="46"/>
  <c r="I2380" i="46" s="1"/>
  <c r="G2381" i="46"/>
  <c r="I2381" i="46" s="1"/>
  <c r="G2383" i="46"/>
  <c r="I2383" i="46" s="1"/>
  <c r="G2386" i="46"/>
  <c r="I2386" i="46" s="1"/>
  <c r="G2387" i="46"/>
  <c r="I2387" i="46" s="1"/>
  <c r="G2388" i="46"/>
  <c r="I2388" i="46" s="1"/>
  <c r="G2389" i="46"/>
  <c r="I2389" i="46" s="1"/>
  <c r="G2394" i="46"/>
  <c r="I2394" i="46" s="1"/>
  <c r="G2395" i="46"/>
  <c r="I2395" i="46" s="1"/>
  <c r="G2399" i="46"/>
  <c r="I2399" i="46" s="1"/>
  <c r="G2400" i="46"/>
  <c r="I2400" i="46" s="1"/>
  <c r="G2403" i="46"/>
  <c r="I2403" i="46" s="1"/>
  <c r="G2404" i="46"/>
  <c r="I2404" i="46" s="1"/>
  <c r="G2407" i="46"/>
  <c r="I2407" i="46" s="1"/>
  <c r="G2408" i="46"/>
  <c r="I2408" i="46" s="1"/>
  <c r="G2410" i="46"/>
  <c r="I2410" i="46" s="1"/>
  <c r="G2411" i="46"/>
  <c r="I2411" i="46" s="1"/>
  <c r="G2412" i="46"/>
  <c r="I2412" i="46" s="1"/>
  <c r="G2413" i="46"/>
  <c r="I2413" i="46" s="1"/>
  <c r="G2414" i="46"/>
  <c r="I2414" i="46" s="1"/>
  <c r="G2415" i="46"/>
  <c r="I2415" i="46" s="1"/>
  <c r="G2416" i="46"/>
  <c r="I2416" i="46" s="1"/>
  <c r="G2417" i="46"/>
  <c r="I2417" i="46" s="1"/>
  <c r="G2418" i="46"/>
  <c r="I2418" i="46" s="1"/>
  <c r="G2420" i="46"/>
  <c r="I2420" i="46" s="1"/>
  <c r="G2421" i="46"/>
  <c r="I2421" i="46" s="1"/>
  <c r="G2422" i="46"/>
  <c r="I2422" i="46" s="1"/>
  <c r="G2423" i="46"/>
  <c r="I2423" i="46" s="1"/>
  <c r="G2425" i="46"/>
  <c r="I2425" i="46" s="1"/>
  <c r="G2426" i="46"/>
  <c r="I2426" i="46" s="1"/>
  <c r="G2427" i="46"/>
  <c r="I2427" i="46" s="1"/>
  <c r="G2428" i="46"/>
  <c r="I2428" i="46" s="1"/>
  <c r="G2429" i="46"/>
  <c r="I2429" i="46" s="1"/>
  <c r="G2430" i="46"/>
  <c r="I2430" i="46" s="1"/>
  <c r="G2431" i="46"/>
  <c r="I2431" i="46" s="1"/>
  <c r="G2432" i="46"/>
  <c r="I2432" i="46" s="1"/>
  <c r="G2433" i="46"/>
  <c r="I2433" i="46" s="1"/>
  <c r="G2436" i="46"/>
  <c r="I2436" i="46" s="1"/>
  <c r="G2437" i="46"/>
  <c r="I2437" i="46" s="1"/>
  <c r="G2439" i="46"/>
  <c r="I2439" i="46" s="1"/>
  <c r="G2440" i="46"/>
  <c r="I2440" i="46" s="1"/>
  <c r="G2441" i="46"/>
  <c r="I2441" i="46" s="1"/>
  <c r="G2442" i="46"/>
  <c r="I2442" i="46" s="1"/>
  <c r="G2443" i="46"/>
  <c r="I2443" i="46" s="1"/>
  <c r="G2444" i="46"/>
  <c r="I2444" i="46" s="1"/>
  <c r="G2445" i="46"/>
  <c r="I2445" i="46" s="1"/>
  <c r="G2446" i="46"/>
  <c r="I2446" i="46" s="1"/>
  <c r="G2447" i="46"/>
  <c r="I2447" i="46" s="1"/>
  <c r="G2450" i="46"/>
  <c r="I2450" i="46" s="1"/>
  <c r="G2451" i="46"/>
  <c r="I2451" i="46" s="1"/>
  <c r="G2452" i="46"/>
  <c r="I2452" i="46" s="1"/>
  <c r="G2453" i="46"/>
  <c r="I2453" i="46" s="1"/>
  <c r="G2454" i="46"/>
  <c r="I2454" i="46" s="1"/>
  <c r="G2455" i="46"/>
  <c r="I2455" i="46" s="1"/>
  <c r="G2456" i="46"/>
  <c r="I2456" i="46" s="1"/>
  <c r="G2457" i="46"/>
  <c r="I2457" i="46" s="1"/>
  <c r="G2461" i="46"/>
  <c r="I2461" i="46" s="1"/>
  <c r="G2462" i="46"/>
  <c r="I2462" i="46" s="1"/>
  <c r="G2465" i="46"/>
  <c r="I2465" i="46" s="1"/>
  <c r="G2466" i="46"/>
  <c r="I2466" i="46" s="1"/>
  <c r="G2467" i="46"/>
  <c r="I2467" i="46" s="1"/>
  <c r="G2468" i="46"/>
  <c r="I2468" i="46" s="1"/>
  <c r="G2469" i="46"/>
  <c r="I2469" i="46" s="1"/>
  <c r="G2470" i="46"/>
  <c r="I2470" i="46" s="1"/>
  <c r="G2473" i="46"/>
  <c r="I2473" i="46" s="1"/>
  <c r="G2474" i="46"/>
  <c r="I2474" i="46" s="1"/>
  <c r="G2475" i="46"/>
  <c r="I2475" i="46" s="1"/>
  <c r="G2476" i="46"/>
  <c r="I2476" i="46" s="1"/>
  <c r="G2477" i="46"/>
  <c r="I2477" i="46" s="1"/>
  <c r="G2478" i="46"/>
  <c r="I2478" i="46" s="1"/>
  <c r="G2479" i="46"/>
  <c r="I2479" i="46" s="1"/>
  <c r="G2484" i="46"/>
  <c r="I2484" i="46" s="1"/>
  <c r="G2489" i="46"/>
  <c r="I2489" i="46" s="1"/>
  <c r="G2490" i="46"/>
  <c r="I2490" i="46" s="1"/>
  <c r="G2491" i="46"/>
  <c r="I2491" i="46" s="1"/>
  <c r="G2492" i="46"/>
  <c r="I2492" i="46" s="1"/>
  <c r="G2493" i="46"/>
  <c r="I2493" i="46" s="1"/>
  <c r="G2495" i="46"/>
  <c r="I2495" i="46" s="1"/>
  <c r="G2498" i="46"/>
  <c r="I2498" i="46" s="1"/>
  <c r="G2507" i="46"/>
  <c r="I2507" i="46" s="1"/>
  <c r="G2508" i="46"/>
  <c r="I2508" i="46" s="1"/>
  <c r="G2521" i="46"/>
  <c r="I2521" i="46" s="1"/>
  <c r="G2522" i="46"/>
  <c r="I2522" i="46" s="1"/>
  <c r="G2523" i="46"/>
  <c r="I2523" i="46" s="1"/>
  <c r="G2524" i="46"/>
  <c r="I2524" i="46" s="1"/>
  <c r="G2525" i="46"/>
  <c r="I2525" i="46" s="1"/>
  <c r="G2526" i="46"/>
  <c r="I2526" i="46" s="1"/>
  <c r="G2527" i="46"/>
  <c r="I2527" i="46" s="1"/>
  <c r="G2528" i="46"/>
  <c r="I2528" i="46" s="1"/>
  <c r="G2529" i="46"/>
  <c r="I2529" i="46" s="1"/>
  <c r="G2530" i="46"/>
  <c r="I2530" i="46" s="1"/>
  <c r="G2531" i="46"/>
  <c r="I2531" i="46" s="1"/>
  <c r="G2532" i="46"/>
  <c r="I2532" i="46" s="1"/>
  <c r="G2533" i="46"/>
  <c r="I2533" i="46" s="1"/>
  <c r="G2535" i="46"/>
  <c r="I2535" i="46" s="1"/>
  <c r="G2536" i="46"/>
  <c r="I2536" i="46" s="1"/>
  <c r="G2537" i="46"/>
  <c r="I2537" i="46" s="1"/>
  <c r="G2539" i="46"/>
  <c r="I2539" i="46" s="1"/>
  <c r="G2540" i="46"/>
  <c r="I2540" i="46" s="1"/>
  <c r="G2541" i="46"/>
  <c r="I2541" i="46" s="1"/>
  <c r="G2546" i="46"/>
  <c r="I2546" i="46" s="1"/>
  <c r="G2551" i="46"/>
  <c r="I2551" i="46" s="1"/>
  <c r="G2552" i="46"/>
  <c r="I2552" i="46" s="1"/>
  <c r="G2553" i="46"/>
  <c r="I2553" i="46" s="1"/>
  <c r="G2554" i="46"/>
  <c r="I2554" i="46" s="1"/>
  <c r="G2555" i="46"/>
  <c r="I2555" i="46" s="1"/>
  <c r="G2557" i="46"/>
  <c r="I2557" i="46" s="1"/>
  <c r="G2558" i="46"/>
  <c r="I2558" i="46" s="1"/>
  <c r="G2559" i="46"/>
  <c r="I2559" i="46" s="1"/>
  <c r="G2560" i="46"/>
  <c r="I2560" i="46" s="1"/>
  <c r="G2562" i="46"/>
  <c r="I2562" i="46" s="1"/>
  <c r="G2569" i="46"/>
  <c r="I2569" i="46" s="1"/>
  <c r="G2570" i="46"/>
  <c r="I2570" i="46" s="1"/>
  <c r="G2583" i="46"/>
  <c r="I2583" i="46" s="1"/>
  <c r="G2584" i="46"/>
  <c r="I2584" i="46" s="1"/>
  <c r="G2585" i="46"/>
  <c r="I2585" i="46" s="1"/>
  <c r="G2586" i="46"/>
  <c r="I2586" i="46" s="1"/>
  <c r="G2587" i="46"/>
  <c r="I2587" i="46" s="1"/>
  <c r="G2588" i="46"/>
  <c r="I2588" i="46" s="1"/>
  <c r="G2589" i="46"/>
  <c r="I2589" i="46" s="1"/>
  <c r="G2590" i="46"/>
  <c r="I2590" i="46" s="1"/>
  <c r="G2591" i="46"/>
  <c r="I2591" i="46" s="1"/>
  <c r="G2592" i="46"/>
  <c r="I2592" i="46" s="1"/>
  <c r="G2593" i="46"/>
  <c r="I2593" i="46" s="1"/>
  <c r="G2595" i="46"/>
  <c r="I2595" i="46" s="1"/>
  <c r="G2596" i="46"/>
  <c r="I2596" i="46" s="1"/>
  <c r="G2597" i="46"/>
  <c r="I2597" i="46" s="1"/>
  <c r="G2598" i="46"/>
  <c r="I2598" i="46" s="1"/>
  <c r="G2599" i="46"/>
  <c r="I2599" i="46" s="1"/>
  <c r="G2601" i="46"/>
  <c r="I2601" i="46" s="1"/>
  <c r="G2602" i="46"/>
  <c r="I2602" i="46" s="1"/>
  <c r="G2603" i="46"/>
  <c r="I2603" i="46" s="1"/>
  <c r="G2604" i="46"/>
  <c r="I2604" i="46" s="1"/>
  <c r="G2605" i="46"/>
  <c r="I2605" i="46" s="1"/>
  <c r="G2606" i="46"/>
  <c r="I2606" i="46" s="1"/>
  <c r="G2607" i="46"/>
  <c r="I2607" i="46" s="1"/>
  <c r="G2608" i="46"/>
  <c r="I2608" i="46" s="1"/>
  <c r="G2609" i="46"/>
  <c r="I2609" i="46" s="1"/>
  <c r="G2610" i="46"/>
  <c r="I2610" i="46" s="1"/>
  <c r="G2611" i="46"/>
  <c r="I2611" i="46" s="1"/>
  <c r="G2612" i="46"/>
  <c r="I2612" i="46" s="1"/>
  <c r="G2613" i="46"/>
  <c r="I2613" i="46" s="1"/>
  <c r="G2614" i="46"/>
  <c r="I2614" i="46" s="1"/>
  <c r="G2615" i="46"/>
  <c r="I2615" i="46" s="1"/>
  <c r="G2616" i="46"/>
  <c r="I2616" i="46" s="1"/>
  <c r="G2617" i="46"/>
  <c r="I2617" i="46" s="1"/>
  <c r="G2618" i="46"/>
  <c r="I2618" i="46" s="1"/>
  <c r="G2619" i="46"/>
  <c r="I2619" i="46" s="1"/>
  <c r="G2620" i="46"/>
  <c r="I2620" i="46" s="1"/>
  <c r="G2621" i="46"/>
  <c r="I2621" i="46" s="1"/>
  <c r="G2622" i="46"/>
  <c r="I2622" i="46" s="1"/>
  <c r="G2623" i="46"/>
  <c r="I2623" i="46" s="1"/>
  <c r="G2624" i="46"/>
  <c r="I2624" i="46" s="1"/>
  <c r="G2625" i="46"/>
  <c r="I2625" i="46" s="1"/>
  <c r="G2626" i="46"/>
  <c r="I2626" i="46" s="1"/>
  <c r="G2627" i="46"/>
  <c r="I2627" i="46" s="1"/>
  <c r="G2628" i="46"/>
  <c r="I2628" i="46" s="1"/>
  <c r="G2629" i="46"/>
  <c r="I2629" i="46" s="1"/>
  <c r="G2630" i="46"/>
  <c r="I2630" i="46" s="1"/>
  <c r="G2631" i="46"/>
  <c r="I2631" i="46" s="1"/>
  <c r="G2632" i="46"/>
  <c r="I2632" i="46" s="1"/>
  <c r="G2633" i="46"/>
  <c r="I2633" i="46" s="1"/>
  <c r="G2634" i="46"/>
  <c r="I2634" i="46" s="1"/>
  <c r="G2661" i="46"/>
  <c r="I2661" i="46" s="1"/>
  <c r="G2662" i="46"/>
  <c r="I2662" i="46" s="1"/>
  <c r="G2663" i="46"/>
  <c r="I2663" i="46" s="1"/>
  <c r="G2664" i="46"/>
  <c r="I2664" i="46" s="1"/>
  <c r="G2665" i="46"/>
  <c r="I2665" i="46" s="1"/>
  <c r="G2666" i="46"/>
  <c r="I2666" i="46" s="1"/>
  <c r="G2668" i="46"/>
  <c r="I2668" i="46" s="1"/>
  <c r="G2669" i="46"/>
  <c r="I2669" i="46" s="1"/>
  <c r="G2670" i="46"/>
  <c r="I2670" i="46" s="1"/>
  <c r="G2671" i="46"/>
  <c r="I2671" i="46" s="1"/>
  <c r="G2672" i="46"/>
  <c r="I2672" i="46" s="1"/>
  <c r="G2673" i="46"/>
  <c r="I2673" i="46" s="1"/>
  <c r="G2674" i="46"/>
  <c r="I2674" i="46" s="1"/>
  <c r="G2675" i="46"/>
  <c r="I2675" i="46" s="1"/>
  <c r="G2679" i="46"/>
  <c r="I2679" i="46" s="1"/>
  <c r="G2680" i="46"/>
  <c r="I2680" i="46" s="1"/>
  <c r="G2681" i="46"/>
  <c r="I2681" i="46" s="1"/>
  <c r="G2682" i="46"/>
  <c r="I2682" i="46" s="1"/>
  <c r="G2683" i="46"/>
  <c r="I2683" i="46" s="1"/>
  <c r="G2684" i="46"/>
  <c r="I2684" i="46" s="1"/>
  <c r="G2685" i="46"/>
  <c r="I2685" i="46" s="1"/>
  <c r="G2686" i="46"/>
  <c r="I2686" i="46" s="1"/>
  <c r="G2687" i="46"/>
  <c r="I2687" i="46" s="1"/>
  <c r="G2688" i="46"/>
  <c r="I2688" i="46" s="1"/>
  <c r="G2715" i="46"/>
  <c r="I2715" i="46" s="1"/>
  <c r="G2716" i="46"/>
  <c r="I2716" i="46" s="1"/>
  <c r="G2718" i="46"/>
  <c r="I2718" i="46" s="1"/>
  <c r="G2719" i="46"/>
  <c r="I2719" i="46" s="1"/>
  <c r="G2721" i="46"/>
  <c r="I2721" i="46" s="1"/>
  <c r="G2722" i="46"/>
  <c r="I2722" i="46" s="1"/>
  <c r="G2723" i="46"/>
  <c r="I2723" i="46" s="1"/>
  <c r="G2724" i="46"/>
  <c r="I2724" i="46" s="1"/>
  <c r="G2725" i="46"/>
  <c r="I2725" i="46" s="1"/>
  <c r="G2729" i="46"/>
  <c r="I2729" i="46" s="1"/>
  <c r="G2730" i="46"/>
  <c r="I2730" i="46" s="1"/>
  <c r="G2731" i="46"/>
  <c r="I2731" i="46" s="1"/>
  <c r="G2732" i="46"/>
  <c r="I2732" i="46" s="1"/>
  <c r="G2733" i="46"/>
  <c r="I2733" i="46" s="1"/>
  <c r="G2734" i="46"/>
  <c r="I2734" i="46" s="1"/>
  <c r="G2735" i="46"/>
  <c r="I2735" i="46" s="1"/>
  <c r="G2736" i="46"/>
  <c r="I2736" i="46" s="1"/>
  <c r="G2737" i="46"/>
  <c r="I2737" i="46" s="1"/>
  <c r="G2738" i="46"/>
  <c r="I2738" i="46" s="1"/>
  <c r="G2739" i="46"/>
  <c r="I2739" i="46" s="1"/>
  <c r="G2741" i="46"/>
  <c r="I2741" i="46" s="1"/>
  <c r="G2742" i="46"/>
  <c r="I2742" i="46" s="1"/>
  <c r="G2743" i="46"/>
  <c r="I2743" i="46" s="1"/>
  <c r="G2745" i="46"/>
  <c r="I2745" i="46" s="1"/>
  <c r="G2749" i="46"/>
  <c r="I2749" i="46" s="1"/>
  <c r="G2750" i="46"/>
  <c r="I2750" i="46" s="1"/>
  <c r="G2753" i="46"/>
  <c r="I2753" i="46" s="1"/>
  <c r="G2755" i="46"/>
  <c r="I2755" i="46" s="1"/>
  <c r="G2757" i="46"/>
  <c r="I2757" i="46" s="1"/>
  <c r="G2758" i="46"/>
  <c r="I2758" i="46" s="1"/>
  <c r="G2760" i="46"/>
  <c r="I2760" i="46" s="1"/>
  <c r="G2762" i="46"/>
  <c r="I2762" i="46" s="1"/>
  <c r="G2763" i="46"/>
  <c r="I2763" i="46" s="1"/>
  <c r="G2765" i="46"/>
  <c r="I2765" i="46" s="1"/>
  <c r="G2767" i="46"/>
  <c r="I2767" i="46" s="1"/>
  <c r="G2768" i="46"/>
  <c r="I2768" i="46" s="1"/>
  <c r="G2769" i="46"/>
  <c r="I2769" i="46" s="1"/>
  <c r="G2771" i="46"/>
  <c r="I2771" i="46" s="1"/>
  <c r="G2772" i="46"/>
  <c r="I2772" i="46" s="1"/>
  <c r="G2774" i="46"/>
  <c r="I2774" i="46" s="1"/>
  <c r="G2775" i="46"/>
  <c r="I2775" i="46" s="1"/>
  <c r="G2777" i="46"/>
  <c r="I2777" i="46" s="1"/>
  <c r="G2778" i="46"/>
  <c r="I2778" i="46" s="1"/>
  <c r="G2779" i="46"/>
  <c r="I2779" i="46" s="1"/>
  <c r="G2780" i="46"/>
  <c r="I2780" i="46" s="1"/>
  <c r="G2781" i="46"/>
  <c r="I2781" i="46" s="1"/>
  <c r="G2782" i="46"/>
  <c r="I2782" i="46" s="1"/>
  <c r="G2783" i="46"/>
  <c r="I2783" i="46" s="1"/>
  <c r="G2784" i="46"/>
  <c r="I2784" i="46" s="1"/>
  <c r="G2785" i="46"/>
  <c r="I2785" i="46" s="1"/>
  <c r="G2786" i="46"/>
  <c r="I2786" i="46" s="1"/>
  <c r="G2787" i="46"/>
  <c r="I2787" i="46" s="1"/>
  <c r="G2789" i="46"/>
  <c r="I2789" i="46" s="1"/>
  <c r="G2790" i="46"/>
  <c r="I2790" i="46" s="1"/>
  <c r="G2793" i="46"/>
  <c r="I2793" i="46" s="1"/>
  <c r="G2795" i="46"/>
  <c r="I2795" i="46" s="1"/>
  <c r="G2799" i="46"/>
  <c r="I2799" i="46" s="1"/>
  <c r="G2800" i="46"/>
  <c r="I2800" i="46" s="1"/>
  <c r="G2806" i="46"/>
  <c r="I2806" i="46" s="1"/>
  <c r="G2808" i="46"/>
  <c r="I2808" i="46" s="1"/>
  <c r="G2809" i="46"/>
  <c r="I2809" i="46" s="1"/>
  <c r="G2811" i="46"/>
  <c r="I2811" i="46" s="1"/>
  <c r="G2813" i="46"/>
  <c r="I2813" i="46" s="1"/>
  <c r="G2814" i="46"/>
  <c r="I2814" i="46" s="1"/>
  <c r="G2816" i="46"/>
  <c r="I2816" i="46" s="1"/>
  <c r="G2818" i="46"/>
  <c r="I2818" i="46" s="1"/>
  <c r="G2819" i="46"/>
  <c r="I2819" i="46" s="1"/>
  <c r="G2820" i="46"/>
  <c r="I2820" i="46" s="1"/>
  <c r="G2829" i="46"/>
  <c r="I2829" i="46" s="1"/>
  <c r="G2830" i="46"/>
  <c r="I2830" i="46" s="1"/>
  <c r="G2831" i="46"/>
  <c r="I2831" i="46" s="1"/>
  <c r="G2832" i="46"/>
  <c r="I2832" i="46" s="1"/>
  <c r="G2833" i="46"/>
  <c r="I2833" i="46" s="1"/>
  <c r="G2834" i="46"/>
  <c r="I2834" i="46" s="1"/>
  <c r="G2835" i="46"/>
  <c r="I2835" i="46" s="1"/>
  <c r="G2836" i="46"/>
  <c r="I2836" i="46" s="1"/>
  <c r="G2837" i="46"/>
  <c r="I2837" i="46" s="1"/>
  <c r="G2838" i="46"/>
  <c r="I2838" i="46" s="1"/>
  <c r="G2840" i="46"/>
  <c r="I2840" i="46" s="1"/>
  <c r="G2841" i="46"/>
  <c r="I2841" i="46" s="1"/>
  <c r="G2844" i="46"/>
  <c r="I2844" i="46" s="1"/>
  <c r="G2846" i="46"/>
  <c r="I2846" i="46" s="1"/>
  <c r="G2852" i="46"/>
  <c r="I2852" i="46" s="1"/>
  <c r="G2853" i="46"/>
  <c r="I2853" i="46" s="1"/>
  <c r="G2855" i="46"/>
  <c r="I2855" i="46" s="1"/>
  <c r="G2859" i="46"/>
  <c r="I2859" i="46" s="1"/>
  <c r="G2860" i="46"/>
  <c r="I2860" i="46" s="1"/>
  <c r="G2861" i="46"/>
  <c r="I2861" i="46" s="1"/>
  <c r="G2862" i="46"/>
  <c r="I2862" i="46" s="1"/>
  <c r="G2863" i="46"/>
  <c r="I2863" i="46" s="1"/>
  <c r="G2865" i="46"/>
  <c r="I2865" i="46" s="1"/>
  <c r="G2866" i="46"/>
  <c r="I2866" i="46" s="1"/>
  <c r="G2867" i="46"/>
  <c r="I2867" i="46" s="1"/>
  <c r="G2868" i="46"/>
  <c r="I2868" i="46" s="1"/>
  <c r="G2869" i="46"/>
  <c r="I2869" i="46" s="1"/>
  <c r="G2870" i="46"/>
  <c r="I2870" i="46" s="1"/>
  <c r="G2871" i="46"/>
  <c r="I2871" i="46" s="1"/>
  <c r="G2880" i="46"/>
  <c r="I2880" i="46" s="1"/>
  <c r="G2881" i="46"/>
  <c r="I2881" i="46" s="1"/>
  <c r="G2882" i="46"/>
  <c r="I2882" i="46" s="1"/>
  <c r="G2883" i="46"/>
  <c r="I2883" i="46" s="1"/>
  <c r="G2884" i="46"/>
  <c r="I2884" i="46" s="1"/>
  <c r="G2885" i="46"/>
  <c r="I2885" i="46" s="1"/>
  <c r="G2886" i="46"/>
  <c r="I2886" i="46" s="1"/>
  <c r="G2887" i="46"/>
  <c r="I2887" i="46" s="1"/>
  <c r="G2888" i="46"/>
  <c r="I2888" i="46" s="1"/>
  <c r="G2889" i="46"/>
  <c r="I2889" i="46" s="1"/>
  <c r="G2890" i="46"/>
  <c r="I2890" i="46" s="1"/>
  <c r="G2891" i="46"/>
  <c r="I2891" i="46" s="1"/>
  <c r="G2892" i="46"/>
  <c r="I2892" i="46" s="1"/>
  <c r="G2893" i="46"/>
  <c r="I2893" i="46" s="1"/>
  <c r="G2894" i="46"/>
  <c r="I2894" i="46" s="1"/>
  <c r="G2895" i="46"/>
  <c r="I2895" i="46" s="1"/>
  <c r="G2896" i="46"/>
  <c r="I2896" i="46" s="1"/>
  <c r="G2897" i="46"/>
  <c r="I2897" i="46" s="1"/>
  <c r="G2899" i="46"/>
  <c r="I2899" i="46" s="1"/>
  <c r="G2900" i="46"/>
  <c r="I2900" i="46" s="1"/>
  <c r="G2912" i="46"/>
  <c r="I2912" i="46" s="1"/>
  <c r="G2914" i="46"/>
  <c r="I2914" i="46" s="1"/>
  <c r="G2916" i="46"/>
  <c r="I2916" i="46" s="1"/>
  <c r="G2917" i="46"/>
  <c r="I2917" i="46" s="1"/>
  <c r="G2918" i="46"/>
  <c r="I2918" i="46" s="1"/>
  <c r="G2920" i="46"/>
  <c r="I2920" i="46" s="1"/>
  <c r="G2921" i="46"/>
  <c r="I2921" i="46" s="1"/>
  <c r="G2922" i="46"/>
  <c r="I2922" i="46" s="1"/>
  <c r="G2923" i="46"/>
  <c r="I2923" i="46" s="1"/>
  <c r="G2925" i="46"/>
  <c r="I2925" i="46" s="1"/>
  <c r="G2926" i="46"/>
  <c r="I2926" i="46" s="1"/>
  <c r="G2927" i="46"/>
  <c r="I2927" i="46" s="1"/>
  <c r="G2928" i="46"/>
  <c r="I2928" i="46" s="1"/>
  <c r="G2929" i="46"/>
  <c r="I2929" i="46" s="1"/>
  <c r="G2930" i="46"/>
  <c r="I2930" i="46" s="1"/>
  <c r="G2931" i="46"/>
  <c r="I2931" i="46" s="1"/>
  <c r="G2932" i="46"/>
  <c r="I2932" i="46" s="1"/>
  <c r="G2933" i="46"/>
  <c r="I2933" i="46" s="1"/>
  <c r="G2935" i="46"/>
  <c r="I2935" i="46" s="1"/>
  <c r="G2937" i="46"/>
  <c r="I2937" i="46" s="1"/>
  <c r="G2939" i="46"/>
  <c r="I2939" i="46" s="1"/>
  <c r="G2943" i="46"/>
  <c r="I2943" i="46" s="1"/>
  <c r="G2944" i="46"/>
  <c r="I2944" i="46" s="1"/>
  <c r="G2945" i="46"/>
  <c r="I2945" i="46" s="1"/>
  <c r="G2946" i="46"/>
  <c r="I2946" i="46" s="1"/>
  <c r="G2947" i="46"/>
  <c r="I2947" i="46" s="1"/>
  <c r="G2948" i="46"/>
  <c r="I2948" i="46" s="1"/>
  <c r="G2949" i="46"/>
  <c r="I2949" i="46" s="1"/>
  <c r="G2950" i="46"/>
  <c r="I2950" i="46" s="1"/>
  <c r="G2951" i="46"/>
  <c r="I2951" i="46" s="1"/>
  <c r="G2952" i="46"/>
  <c r="I2952" i="46" s="1"/>
  <c r="G2960" i="46"/>
  <c r="I2960" i="46" s="1"/>
  <c r="G2961" i="46"/>
  <c r="I2961" i="46" s="1"/>
  <c r="G2964" i="46"/>
  <c r="I2964" i="46" s="1"/>
  <c r="G2966" i="46"/>
  <c r="I2966" i="46" s="1"/>
  <c r="G2967" i="46"/>
  <c r="I2967" i="46" s="1"/>
  <c r="G2968" i="46"/>
  <c r="I2968" i="46" s="1"/>
  <c r="G2969" i="46"/>
  <c r="I2969" i="46" s="1"/>
  <c r="G2970" i="46"/>
  <c r="I2970" i="46" s="1"/>
  <c r="G2972" i="46"/>
  <c r="I2972" i="46" s="1"/>
  <c r="G2973" i="46"/>
  <c r="I2973" i="46" s="1"/>
  <c r="G2974" i="46"/>
  <c r="I2974" i="46" s="1"/>
  <c r="G2975" i="46"/>
  <c r="I2975" i="46" s="1"/>
  <c r="G2977" i="46"/>
  <c r="I2977" i="46" s="1"/>
  <c r="G2978" i="46"/>
  <c r="I2978" i="46" s="1"/>
  <c r="G2979" i="46"/>
  <c r="I2979" i="46" s="1"/>
  <c r="G2980" i="46"/>
  <c r="I2980" i="46" s="1"/>
  <c r="G2981" i="46"/>
  <c r="I2981" i="46" s="1"/>
  <c r="G2982" i="46"/>
  <c r="I2982" i="46" s="1"/>
  <c r="G2983" i="46"/>
  <c r="I2983" i="46" s="1"/>
  <c r="G2984" i="46"/>
  <c r="I2984" i="46" s="1"/>
  <c r="G2985" i="46"/>
  <c r="I2985" i="46" s="1"/>
  <c r="G2987" i="46"/>
  <c r="I2987" i="46" s="1"/>
  <c r="G2989" i="46"/>
  <c r="I2989" i="46" s="1"/>
  <c r="G2991" i="46"/>
  <c r="I2991" i="46" s="1"/>
  <c r="G2995" i="46"/>
  <c r="I2995" i="46" s="1"/>
  <c r="G2996" i="46"/>
  <c r="I2996" i="46" s="1"/>
  <c r="G2997" i="46"/>
  <c r="I2997" i="46" s="1"/>
  <c r="G2998" i="46"/>
  <c r="I2998" i="46" s="1"/>
  <c r="G2999" i="46"/>
  <c r="I2999" i="46" s="1"/>
  <c r="G3000" i="46"/>
  <c r="I3000" i="46" s="1"/>
  <c r="G3001" i="46"/>
  <c r="I3001" i="46" s="1"/>
  <c r="G3002" i="46"/>
  <c r="I3002" i="46" s="1"/>
  <c r="G3003" i="46"/>
  <c r="I3003" i="46" s="1"/>
  <c r="G3004" i="46"/>
  <c r="I3004" i="46" s="1"/>
  <c r="G3006" i="46"/>
  <c r="I3006" i="46" s="1"/>
  <c r="G3007" i="46"/>
  <c r="I3007" i="46" s="1"/>
  <c r="G3008" i="46"/>
  <c r="I3008" i="46" s="1"/>
  <c r="G3009" i="46"/>
  <c r="I3009" i="46" s="1"/>
  <c r="G3010" i="46"/>
  <c r="I3010" i="46" s="1"/>
  <c r="G3011" i="46"/>
  <c r="I3011" i="46" s="1"/>
  <c r="G3012" i="46"/>
  <c r="I3012" i="46" s="1"/>
  <c r="G3013" i="46"/>
  <c r="I3013" i="46" s="1"/>
  <c r="G3014" i="46"/>
  <c r="I3014" i="46" s="1"/>
  <c r="G3015" i="46"/>
  <c r="I3015" i="46" s="1"/>
  <c r="G3016" i="46"/>
  <c r="I3016" i="46" s="1"/>
  <c r="G3017" i="46"/>
  <c r="I3017" i="46" s="1"/>
  <c r="G3018" i="46"/>
  <c r="I3018" i="46" s="1"/>
  <c r="G3019" i="46"/>
  <c r="I3019" i="46" s="1"/>
  <c r="G3020" i="46"/>
  <c r="I3020" i="46" s="1"/>
  <c r="G3021" i="46"/>
  <c r="I3021" i="46" s="1"/>
  <c r="G3022" i="46"/>
  <c r="I3022" i="46" s="1"/>
  <c r="G3023" i="46"/>
  <c r="I3023" i="46" s="1"/>
  <c r="G3024" i="46"/>
  <c r="I3024" i="46" s="1"/>
  <c r="G3025" i="46"/>
  <c r="I3025" i="46" s="1"/>
  <c r="G3026" i="46"/>
  <c r="I3026" i="46" s="1"/>
  <c r="G3027" i="46"/>
  <c r="I3027" i="46" s="1"/>
  <c r="G3028" i="46"/>
  <c r="I3028" i="46" s="1"/>
  <c r="G3029" i="46"/>
  <c r="I3029" i="46" s="1"/>
  <c r="G3030" i="46"/>
  <c r="I3030" i="46" s="1"/>
  <c r="G3031" i="46"/>
  <c r="I3031" i="46" s="1"/>
  <c r="G3032" i="46"/>
  <c r="I3032" i="46" s="1"/>
  <c r="G3033" i="46"/>
  <c r="I3033" i="46" s="1"/>
  <c r="G3034" i="46"/>
  <c r="I3034" i="46" s="1"/>
  <c r="G3035" i="46"/>
  <c r="I3035" i="46" s="1"/>
  <c r="G3036" i="46"/>
  <c r="I3036" i="46" s="1"/>
  <c r="G3037" i="46"/>
  <c r="I3037" i="46" s="1"/>
  <c r="G3038" i="46"/>
  <c r="I3038" i="46" s="1"/>
  <c r="G3039" i="46"/>
  <c r="I3039" i="46" s="1"/>
  <c r="G3040" i="46"/>
  <c r="I3040" i="46" s="1"/>
  <c r="G3041" i="46"/>
  <c r="I3041" i="46" s="1"/>
  <c r="G3042" i="46"/>
  <c r="I3042" i="46" s="1"/>
  <c r="G3043" i="46"/>
  <c r="I3043" i="46" s="1"/>
  <c r="G3044" i="46"/>
  <c r="I3044" i="46" s="1"/>
  <c r="G3045" i="46"/>
  <c r="I3045" i="46" s="1"/>
  <c r="G3046" i="46"/>
  <c r="I3046" i="46" s="1"/>
  <c r="G3047" i="46"/>
  <c r="I3047" i="46" s="1"/>
  <c r="G3048" i="46"/>
  <c r="I3048" i="46" s="1"/>
  <c r="G3049" i="46"/>
  <c r="I3049" i="46" s="1"/>
  <c r="G3050" i="46"/>
  <c r="I3050" i="46" s="1"/>
  <c r="G3051" i="46"/>
  <c r="I3051" i="46" s="1"/>
  <c r="G3052" i="46"/>
  <c r="I3052" i="46" s="1"/>
  <c r="G3053" i="46"/>
  <c r="I3053" i="46" s="1"/>
  <c r="G3054" i="46"/>
  <c r="I3054" i="46" s="1"/>
  <c r="G3055" i="46"/>
  <c r="I3055" i="46" s="1"/>
  <c r="G3056" i="46"/>
  <c r="I3056" i="46" s="1"/>
  <c r="G3057" i="46"/>
  <c r="I3057" i="46" s="1"/>
  <c r="G3058" i="46"/>
  <c r="I3058" i="46" s="1"/>
  <c r="G3059" i="46"/>
  <c r="I3059" i="46" s="1"/>
  <c r="G3060" i="46"/>
  <c r="I3060" i="46" s="1"/>
  <c r="G3061" i="46"/>
  <c r="I3061" i="46" s="1"/>
  <c r="G3062" i="46"/>
  <c r="I3062" i="46" s="1"/>
  <c r="G3063" i="46"/>
  <c r="I3063" i="46" s="1"/>
  <c r="G3064" i="46"/>
  <c r="I3064" i="46" s="1"/>
  <c r="G3065" i="46"/>
  <c r="I3065" i="46" s="1"/>
  <c r="G3066" i="46"/>
  <c r="I3066" i="46" s="1"/>
  <c r="G3067" i="46"/>
  <c r="I3067" i="46" s="1"/>
  <c r="G3068" i="46"/>
  <c r="I3068" i="46" s="1"/>
  <c r="G3069" i="46"/>
  <c r="I3069" i="46" s="1"/>
  <c r="G3070" i="46"/>
  <c r="I3070" i="46" s="1"/>
  <c r="G3071" i="46"/>
  <c r="I3071" i="46" s="1"/>
  <c r="G3072" i="46"/>
  <c r="I3072" i="46" s="1"/>
  <c r="G3073" i="46"/>
  <c r="I3073" i="46" s="1"/>
  <c r="G3074" i="46"/>
  <c r="I3074" i="46" s="1"/>
  <c r="G3075" i="46"/>
  <c r="I3075" i="46" s="1"/>
  <c r="G3076" i="46"/>
  <c r="I3076" i="46" s="1"/>
  <c r="G3077" i="46"/>
  <c r="I3077" i="46" s="1"/>
  <c r="G3078" i="46"/>
  <c r="I3078" i="46" s="1"/>
  <c r="G3079" i="46"/>
  <c r="I3079" i="46" s="1"/>
  <c r="G3080" i="46"/>
  <c r="I3080" i="46" s="1"/>
  <c r="G3081" i="46"/>
  <c r="I3081" i="46" s="1"/>
  <c r="G3082" i="46"/>
  <c r="I3082" i="46" s="1"/>
  <c r="G3083" i="46"/>
  <c r="I3083" i="46" s="1"/>
  <c r="G3084" i="46"/>
  <c r="I3084" i="46" s="1"/>
  <c r="G3085" i="46"/>
  <c r="I3085" i="46" s="1"/>
  <c r="G3086" i="46"/>
  <c r="I3086" i="46" s="1"/>
  <c r="G3088" i="46"/>
  <c r="I3088" i="46" s="1"/>
  <c r="G3089" i="46"/>
  <c r="I3089" i="46" s="1"/>
  <c r="G3090" i="46"/>
  <c r="I3090" i="46" s="1"/>
  <c r="G3091" i="46"/>
  <c r="I3091" i="46" s="1"/>
  <c r="G3092" i="46"/>
  <c r="I3092" i="46" s="1"/>
  <c r="G3093" i="46"/>
  <c r="I3093" i="46" s="1"/>
  <c r="G3094" i="46"/>
  <c r="I3094" i="46" s="1"/>
  <c r="G3095" i="46"/>
  <c r="I3095" i="46" s="1"/>
  <c r="G3096" i="46"/>
  <c r="I3096" i="46" s="1"/>
  <c r="G3097" i="46"/>
  <c r="I3097" i="46" s="1"/>
  <c r="G3098" i="46"/>
  <c r="I3098" i="46" s="1"/>
  <c r="G3099" i="46"/>
  <c r="I3099" i="46" s="1"/>
  <c r="G3100" i="46"/>
  <c r="I3100" i="46" s="1"/>
  <c r="G3101" i="46"/>
  <c r="I3101" i="46" s="1"/>
  <c r="G3102" i="46"/>
  <c r="I3102" i="46" s="1"/>
  <c r="G3103" i="46"/>
  <c r="I3103" i="46" s="1"/>
  <c r="G3104" i="46"/>
  <c r="I3104" i="46" s="1"/>
  <c r="G3105" i="46"/>
  <c r="I3105" i="46" s="1"/>
  <c r="G3107" i="46"/>
  <c r="I3107" i="46" s="1"/>
  <c r="G3108" i="46"/>
  <c r="I3108" i="46" s="1"/>
  <c r="G3109" i="46"/>
  <c r="I3109" i="46" s="1"/>
  <c r="G3110" i="46"/>
  <c r="I3110" i="46" s="1"/>
  <c r="G3111" i="46"/>
  <c r="I3111" i="46" s="1"/>
  <c r="G3112" i="46"/>
  <c r="I3112" i="46" s="1"/>
  <c r="G3113" i="46"/>
  <c r="I3113" i="46" s="1"/>
  <c r="G3114" i="46"/>
  <c r="I3114" i="46" s="1"/>
  <c r="G3115" i="46"/>
  <c r="I3115" i="46" s="1"/>
  <c r="G3118" i="46"/>
  <c r="I3118" i="46" s="1"/>
  <c r="G3119" i="46"/>
  <c r="I3119" i="46" s="1"/>
  <c r="G3120" i="46"/>
  <c r="I3120" i="46" s="1"/>
  <c r="G3121" i="46"/>
  <c r="I3121" i="46" s="1"/>
  <c r="G3123" i="46"/>
  <c r="I3123" i="46" s="1"/>
  <c r="G3124" i="46"/>
  <c r="I3124" i="46" s="1"/>
  <c r="G3125" i="46"/>
  <c r="I3125" i="46" s="1"/>
  <c r="G3126" i="46"/>
  <c r="I3126" i="46" s="1"/>
  <c r="G3127" i="46"/>
  <c r="I3127" i="46" s="1"/>
  <c r="G3128" i="46"/>
  <c r="I3128" i="46" s="1"/>
  <c r="G3129" i="46"/>
  <c r="I3129" i="46" s="1"/>
  <c r="G3130" i="46"/>
  <c r="I3130" i="46" s="1"/>
  <c r="G3131" i="46"/>
  <c r="I3131" i="46" s="1"/>
  <c r="G3132" i="46"/>
  <c r="I3132" i="46" s="1"/>
  <c r="G3133" i="46"/>
  <c r="I3133" i="46" s="1"/>
  <c r="G3134" i="46"/>
  <c r="I3134" i="46" s="1"/>
  <c r="G3135" i="46"/>
  <c r="I3135" i="46" s="1"/>
  <c r="G3136" i="46"/>
  <c r="I3136" i="46" s="1"/>
  <c r="G3137" i="46"/>
  <c r="I3137" i="46" s="1"/>
  <c r="G3141" i="46"/>
  <c r="I3141" i="46" s="1"/>
  <c r="G3143" i="46"/>
  <c r="I3143" i="46" s="1"/>
  <c r="G3144" i="46"/>
  <c r="I3144" i="46" s="1"/>
  <c r="G3145" i="46"/>
  <c r="I3145" i="46" s="1"/>
  <c r="G3146" i="46"/>
  <c r="I3146" i="46" s="1"/>
  <c r="G3147" i="46"/>
  <c r="I3147" i="46" s="1"/>
  <c r="G3148" i="46"/>
  <c r="I3148" i="46" s="1"/>
  <c r="G3149" i="46"/>
  <c r="I3149" i="46" s="1"/>
  <c r="G3150" i="46"/>
  <c r="I3150" i="46" s="1"/>
  <c r="G3151" i="46"/>
  <c r="I3151" i="46" s="1"/>
  <c r="G3152" i="46"/>
  <c r="I3152" i="46" s="1"/>
  <c r="G3153" i="46"/>
  <c r="I3153" i="46" s="1"/>
  <c r="G3154" i="46"/>
  <c r="I3154" i="46" s="1"/>
  <c r="G3155" i="46"/>
  <c r="I3155" i="46" s="1"/>
  <c r="G3156" i="46"/>
  <c r="I3156" i="46" s="1"/>
  <c r="G3157" i="46"/>
  <c r="I3157" i="46" s="1"/>
  <c r="G3159" i="46"/>
  <c r="I3159" i="46" s="1"/>
  <c r="G3162" i="46"/>
  <c r="I3162" i="46" s="1"/>
  <c r="G3163" i="46"/>
  <c r="I3163" i="46" s="1"/>
  <c r="G3164" i="46"/>
  <c r="I3164" i="46" s="1"/>
  <c r="G3165" i="46"/>
  <c r="I3165" i="46" s="1"/>
  <c r="G3166" i="46"/>
  <c r="I3166" i="46" s="1"/>
  <c r="G3167" i="46"/>
  <c r="I3167" i="46" s="1"/>
  <c r="G3168" i="46"/>
  <c r="I3168" i="46" s="1"/>
  <c r="G3169" i="46"/>
  <c r="I3169" i="46" s="1"/>
  <c r="G3174" i="46"/>
  <c r="I3174" i="46" s="1"/>
  <c r="G3175" i="46"/>
  <c r="I3175" i="46" s="1"/>
  <c r="G3176" i="46"/>
  <c r="I3176" i="46" s="1"/>
  <c r="G3178" i="46"/>
  <c r="I3178" i="46" s="1"/>
  <c r="G3179" i="46"/>
  <c r="I3179" i="46" s="1"/>
  <c r="G3180" i="46"/>
  <c r="I3180" i="46" s="1"/>
  <c r="G3181" i="46"/>
  <c r="I3181" i="46" s="1"/>
  <c r="G3182" i="46"/>
  <c r="I3182" i="46" s="1"/>
  <c r="G3183" i="46"/>
  <c r="I3183" i="46" s="1"/>
  <c r="G3184" i="46"/>
  <c r="I3184" i="46" s="1"/>
  <c r="G3185" i="46"/>
  <c r="I3185" i="46" s="1"/>
  <c r="G3186" i="46"/>
  <c r="I3186" i="46" s="1"/>
  <c r="G3187" i="46"/>
  <c r="I3187" i="46" s="1"/>
  <c r="G3188" i="46"/>
  <c r="I3188" i="46" s="1"/>
  <c r="G3189" i="46"/>
  <c r="I3189" i="46" s="1"/>
  <c r="G3190" i="46"/>
  <c r="I3190" i="46" s="1"/>
  <c r="G3193" i="46"/>
  <c r="I3193" i="46" s="1"/>
  <c r="G3198" i="46"/>
  <c r="I3198" i="46" s="1"/>
  <c r="G3199" i="46"/>
  <c r="I3199" i="46" s="1"/>
  <c r="G3200" i="46"/>
  <c r="I3200" i="46" s="1"/>
  <c r="G3201" i="46"/>
  <c r="I3201" i="46" s="1"/>
  <c r="G3202" i="46"/>
  <c r="I3202" i="46" s="1"/>
  <c r="G3203" i="46"/>
  <c r="I3203" i="46" s="1"/>
  <c r="G3204" i="46"/>
  <c r="I3204" i="46" s="1"/>
  <c r="G3205" i="46"/>
  <c r="I3205" i="46" s="1"/>
  <c r="G3206" i="46"/>
  <c r="I3206" i="46" s="1"/>
  <c r="G3207" i="46"/>
  <c r="I3207" i="46" s="1"/>
  <c r="G3208" i="46"/>
  <c r="I3208" i="46" s="1"/>
  <c r="G3209" i="46"/>
  <c r="I3209" i="46" s="1"/>
  <c r="G3210" i="46"/>
  <c r="I3210" i="46" s="1"/>
  <c r="G3211" i="46"/>
  <c r="I3211" i="46" s="1"/>
  <c r="G3213" i="46"/>
  <c r="I3213" i="46" s="1"/>
  <c r="G3217" i="46"/>
  <c r="I3217" i="46" s="1"/>
  <c r="G3218" i="46"/>
  <c r="I3218" i="46" s="1"/>
  <c r="G3222" i="46"/>
  <c r="I3222" i="46" s="1"/>
  <c r="G3228" i="46"/>
  <c r="I3228" i="46" s="1"/>
  <c r="G3229" i="46"/>
  <c r="I3229" i="46" s="1"/>
  <c r="G3230" i="46"/>
  <c r="I3230" i="46" s="1"/>
  <c r="G3231" i="46"/>
  <c r="I3231" i="46" s="1"/>
  <c r="G3232" i="46"/>
  <c r="I3232" i="46" s="1"/>
  <c r="G3233" i="46"/>
  <c r="I3233" i="46" s="1"/>
  <c r="G3234" i="46"/>
  <c r="I3234" i="46" s="1"/>
  <c r="G3236" i="46"/>
  <c r="I3236" i="46" s="1"/>
  <c r="G3237" i="46"/>
  <c r="I3237" i="46" s="1"/>
  <c r="G3238" i="46"/>
  <c r="I3238" i="46" s="1"/>
  <c r="G3239" i="46"/>
  <c r="I3239" i="46" s="1"/>
  <c r="G3240" i="46"/>
  <c r="I3240" i="46" s="1"/>
  <c r="G3241" i="46"/>
  <c r="I3241" i="46" s="1"/>
  <c r="G3242" i="46"/>
  <c r="I3242" i="46" s="1"/>
  <c r="G3243" i="46"/>
  <c r="I3243" i="46" s="1"/>
  <c r="G3244" i="46"/>
  <c r="I3244" i="46" s="1"/>
  <c r="G3247" i="46"/>
  <c r="I3247" i="46" s="1"/>
  <c r="G3250" i="46"/>
  <c r="I3250" i="46" s="1"/>
  <c r="G3251" i="46"/>
  <c r="I3251" i="46" s="1"/>
  <c r="G3252" i="46"/>
  <c r="I3252" i="46" s="1"/>
  <c r="G3253" i="46"/>
  <c r="I3253" i="46" s="1"/>
  <c r="G3254" i="46"/>
  <c r="I3254" i="46" s="1"/>
  <c r="G3255" i="46"/>
  <c r="I3255" i="46" s="1"/>
  <c r="G3256" i="46"/>
  <c r="I3256" i="46" s="1"/>
  <c r="G3257" i="46"/>
  <c r="I3257" i="46" s="1"/>
  <c r="G3258" i="46"/>
  <c r="I3258" i="46" s="1"/>
  <c r="G3259" i="46"/>
  <c r="I3259" i="46" s="1"/>
  <c r="G3260" i="46"/>
  <c r="I3260" i="46" s="1"/>
  <c r="G3261" i="46"/>
  <c r="I3261" i="46" s="1"/>
  <c r="G3262" i="46"/>
  <c r="I3262" i="46" s="1"/>
  <c r="G3263" i="46"/>
  <c r="I3263" i="46" s="1"/>
  <c r="G3266" i="46"/>
  <c r="I3266" i="46" s="1"/>
  <c r="G3267" i="46"/>
  <c r="I3267" i="46" s="1"/>
  <c r="G3268" i="46"/>
  <c r="I3268" i="46" s="1"/>
  <c r="G3271" i="46"/>
  <c r="I3271" i="46" s="1"/>
  <c r="G3272" i="46"/>
  <c r="I3272" i="46" s="1"/>
  <c r="G3276" i="46"/>
  <c r="I3276" i="46" s="1"/>
  <c r="G3278" i="46"/>
  <c r="I3278" i="46" s="1"/>
  <c r="G3279" i="46"/>
  <c r="I3279" i="46" s="1"/>
  <c r="G3280" i="46"/>
  <c r="I3280" i="46" s="1"/>
  <c r="G3281" i="46"/>
  <c r="I3281" i="46" s="1"/>
  <c r="G3282" i="46"/>
  <c r="I3282" i="46" s="1"/>
  <c r="G3283" i="46"/>
  <c r="I3283" i="46" s="1"/>
  <c r="G3284" i="46"/>
  <c r="I3284" i="46" s="1"/>
  <c r="G3285" i="46"/>
  <c r="I3285" i="46" s="1"/>
  <c r="G3286" i="46"/>
  <c r="I3286" i="46" s="1"/>
  <c r="G3287" i="46"/>
  <c r="I3287" i="46" s="1"/>
  <c r="G3288" i="46"/>
  <c r="I3288" i="46" s="1"/>
  <c r="G3289" i="46"/>
  <c r="I3289" i="46" s="1"/>
  <c r="G3290" i="46"/>
  <c r="I3290" i="46" s="1"/>
  <c r="G3291" i="46"/>
  <c r="I3291" i="46" s="1"/>
  <c r="G3292" i="46"/>
  <c r="I3292" i="46" s="1"/>
  <c r="G3293" i="46"/>
  <c r="I3293" i="46" s="1"/>
  <c r="G3294" i="46"/>
  <c r="I3294" i="46" s="1"/>
  <c r="G3295" i="46"/>
  <c r="I3295" i="46" s="1"/>
  <c r="G3296" i="46"/>
  <c r="I3296" i="46" s="1"/>
  <c r="G3297" i="46"/>
  <c r="I3297" i="46" s="1"/>
  <c r="G3298" i="46"/>
  <c r="I3298" i="46" s="1"/>
  <c r="G3299" i="46"/>
  <c r="I3299" i="46" s="1"/>
  <c r="G3300" i="46"/>
  <c r="I3300" i="46" s="1"/>
  <c r="G3301" i="46"/>
  <c r="I3301" i="46" s="1"/>
  <c r="G3302" i="46"/>
  <c r="I3302" i="46" s="1"/>
  <c r="G3303" i="46"/>
  <c r="I3303" i="46" s="1"/>
  <c r="G3304" i="46"/>
  <c r="I3304" i="46" s="1"/>
  <c r="G3315" i="46"/>
  <c r="I3315" i="46" s="1"/>
  <c r="G3316" i="46"/>
  <c r="I3316" i="46" s="1"/>
  <c r="G3317" i="46"/>
  <c r="I3317" i="46" s="1"/>
  <c r="G3318" i="46"/>
  <c r="I3318" i="46" s="1"/>
  <c r="G3319" i="46"/>
  <c r="I3319" i="46" s="1"/>
  <c r="G3320" i="46"/>
  <c r="I3320" i="46" s="1"/>
  <c r="G3321" i="46"/>
  <c r="I3321" i="46" s="1"/>
  <c r="G3322" i="46"/>
  <c r="I3322" i="46" s="1"/>
  <c r="G3323" i="46"/>
  <c r="I3323" i="46" s="1"/>
  <c r="G3324" i="46"/>
  <c r="I3324" i="46" s="1"/>
  <c r="G3325" i="46"/>
  <c r="I3325" i="46" s="1"/>
  <c r="G3328" i="46"/>
  <c r="I3328" i="46" s="1"/>
  <c r="G3330" i="46"/>
  <c r="I3330" i="46" s="1"/>
  <c r="G3331" i="46"/>
  <c r="I3331" i="46" s="1"/>
  <c r="G3332" i="46"/>
  <c r="I3332" i="46" s="1"/>
  <c r="G3333" i="46"/>
  <c r="I3333" i="46" s="1"/>
  <c r="G3344" i="46"/>
  <c r="I3344" i="46" s="1"/>
  <c r="G3345" i="46"/>
  <c r="I3345" i="46" s="1"/>
  <c r="G3346" i="46"/>
  <c r="I3346" i="46" s="1"/>
  <c r="G3348" i="46"/>
  <c r="I3348" i="46" s="1"/>
  <c r="G3349" i="46"/>
  <c r="I3349" i="46" s="1"/>
  <c r="G3350" i="46"/>
  <c r="I3350" i="46" s="1"/>
  <c r="G3351" i="46"/>
  <c r="I3351" i="46" s="1"/>
  <c r="G3352" i="46"/>
  <c r="I3352" i="46" s="1"/>
  <c r="G3353" i="46"/>
  <c r="I3353" i="46" s="1"/>
  <c r="G3354" i="46"/>
  <c r="I3354" i="46" s="1"/>
  <c r="G3355" i="46"/>
  <c r="I3355" i="46" s="1"/>
  <c r="G3356" i="46"/>
  <c r="I3356" i="46" s="1"/>
  <c r="G3357" i="46"/>
  <c r="I3357" i="46" s="1"/>
  <c r="G3360" i="46"/>
  <c r="I3360" i="46" s="1"/>
  <c r="G3363" i="46"/>
  <c r="I3363" i="46" s="1"/>
  <c r="G3366" i="46"/>
  <c r="I3366" i="46" s="1"/>
  <c r="G3367" i="46"/>
  <c r="I3367" i="46" s="1"/>
  <c r="G3368" i="46"/>
  <c r="I3368" i="46" s="1"/>
  <c r="G3369" i="46"/>
  <c r="I3369" i="46" s="1"/>
  <c r="G3370" i="46"/>
  <c r="I3370" i="46" s="1"/>
  <c r="G3371" i="46"/>
  <c r="I3371" i="46" s="1"/>
  <c r="G3372" i="46"/>
  <c r="I3372" i="46" s="1"/>
  <c r="G3373" i="46"/>
  <c r="I3373" i="46" s="1"/>
  <c r="G3374" i="46"/>
  <c r="I3374" i="46" s="1"/>
  <c r="G3385" i="46"/>
  <c r="I3385" i="46" s="1"/>
  <c r="G3386" i="46"/>
  <c r="I3386" i="46" s="1"/>
  <c r="G3388" i="46"/>
  <c r="I3388" i="46" s="1"/>
  <c r="G3389" i="46"/>
  <c r="I3389" i="46" s="1"/>
  <c r="G3390" i="46"/>
  <c r="I3390" i="46" s="1"/>
  <c r="G3391" i="46"/>
  <c r="I3391" i="46" s="1"/>
  <c r="G3392" i="46"/>
  <c r="I3392" i="46" s="1"/>
  <c r="G3393" i="46"/>
  <c r="I3393" i="46" s="1"/>
  <c r="G3394" i="46"/>
  <c r="I3394" i="46" s="1"/>
  <c r="G3395" i="46"/>
  <c r="I3395" i="46" s="1"/>
  <c r="G3398" i="46"/>
  <c r="I3398" i="46" s="1"/>
  <c r="G3400" i="46"/>
  <c r="I3400" i="46" s="1"/>
  <c r="G3401" i="46"/>
  <c r="I3401" i="46" s="1"/>
  <c r="G3402" i="46"/>
  <c r="I3402" i="46" s="1"/>
  <c r="G3403" i="46"/>
  <c r="I3403" i="46" s="1"/>
  <c r="G3414" i="46"/>
  <c r="I3414" i="46" s="1"/>
  <c r="G3415" i="46"/>
  <c r="I3415" i="46" s="1"/>
  <c r="G3416" i="46"/>
  <c r="I3416" i="46" s="1"/>
  <c r="G3418" i="46"/>
  <c r="I3418" i="46" s="1"/>
  <c r="G3419" i="46"/>
  <c r="I3419" i="46" s="1"/>
  <c r="G3420" i="46"/>
  <c r="I3420" i="46" s="1"/>
  <c r="G3421" i="46"/>
  <c r="I3421" i="46" s="1"/>
  <c r="G3422" i="46"/>
  <c r="I3422" i="46" s="1"/>
  <c r="G3423" i="46"/>
  <c r="I3423" i="46" s="1"/>
  <c r="G3424" i="46"/>
  <c r="I3424" i="46" s="1"/>
  <c r="G3425" i="46"/>
  <c r="I3425" i="46" s="1"/>
  <c r="G3426" i="46"/>
  <c r="I3426" i="46" s="1"/>
  <c r="G3427" i="46"/>
  <c r="I3427" i="46" s="1"/>
  <c r="G3430" i="46"/>
  <c r="I3430" i="46" s="1"/>
  <c r="G3433" i="46"/>
  <c r="I3433" i="46" s="1"/>
  <c r="G3436" i="46"/>
  <c r="I3436" i="46" s="1"/>
  <c r="G3437" i="46"/>
  <c r="I3437" i="46" s="1"/>
  <c r="G3438" i="46"/>
  <c r="I3438" i="46" s="1"/>
  <c r="G3439" i="46"/>
  <c r="I3439" i="46" s="1"/>
  <c r="G3440" i="46"/>
  <c r="I3440" i="46" s="1"/>
  <c r="G3441" i="46"/>
  <c r="I3441" i="46" s="1"/>
  <c r="G3442" i="46"/>
  <c r="I3442" i="46" s="1"/>
  <c r="G3443" i="46"/>
  <c r="I3443" i="46" s="1"/>
  <c r="G3444" i="46"/>
  <c r="I3444" i="46" s="1"/>
  <c r="G3445" i="46"/>
  <c r="I3445" i="46" s="1"/>
  <c r="G3446" i="46"/>
  <c r="I3446" i="46" s="1"/>
  <c r="G3447" i="46"/>
  <c r="I3447" i="46" s="1"/>
  <c r="G3448" i="46"/>
  <c r="I3448" i="46" s="1"/>
  <c r="G3449" i="46"/>
  <c r="I3449" i="46" s="1"/>
  <c r="G3450" i="46"/>
  <c r="I3450" i="46" s="1"/>
  <c r="G3451" i="46"/>
  <c r="I3451" i="46" s="1"/>
  <c r="G3452" i="46"/>
  <c r="I3452" i="46" s="1"/>
  <c r="G3453" i="46"/>
  <c r="I3453" i="46" s="1"/>
  <c r="G3454" i="46"/>
  <c r="I3454" i="46" s="1"/>
  <c r="G3455" i="46"/>
  <c r="I3455" i="46" s="1"/>
  <c r="G3456" i="46"/>
  <c r="I3456" i="46" s="1"/>
  <c r="G3458" i="46"/>
  <c r="I3458" i="46" s="1"/>
  <c r="G3459" i="46"/>
  <c r="I3459" i="46" s="1"/>
  <c r="G3460" i="46"/>
  <c r="I3460" i="46" s="1"/>
  <c r="G3461" i="46"/>
  <c r="I3461" i="46" s="1"/>
  <c r="G3463" i="46"/>
  <c r="I3463" i="46" s="1"/>
  <c r="G3464" i="46"/>
  <c r="I3464" i="46" s="1"/>
  <c r="G3465" i="46"/>
  <c r="I3465" i="46" s="1"/>
  <c r="G3466" i="46"/>
  <c r="I3466" i="46" s="1"/>
  <c r="G3467" i="46"/>
  <c r="I3467" i="46" s="1"/>
  <c r="G3468" i="46"/>
  <c r="I3468" i="46" s="1"/>
  <c r="G3469" i="46"/>
  <c r="I3469" i="46" s="1"/>
  <c r="G3470" i="46"/>
  <c r="I3470" i="46" s="1"/>
  <c r="G3471" i="46"/>
  <c r="I3471" i="46" s="1"/>
  <c r="G3472" i="46"/>
  <c r="I3472" i="46" s="1"/>
  <c r="G3473" i="46"/>
  <c r="I3473" i="46" s="1"/>
  <c r="G3474" i="46"/>
  <c r="I3474" i="46" s="1"/>
  <c r="G3475" i="46"/>
  <c r="I3475" i="46" s="1"/>
  <c r="G3477" i="46"/>
  <c r="I3477" i="46" s="1"/>
  <c r="G3478" i="46"/>
  <c r="I3478" i="46" s="1"/>
  <c r="G3479" i="46"/>
  <c r="I3479" i="46" s="1"/>
  <c r="G3480" i="46"/>
  <c r="I3480" i="46" s="1"/>
  <c r="G3481" i="46"/>
  <c r="I3481" i="46" s="1"/>
  <c r="G3482" i="46"/>
  <c r="I3482" i="46" s="1"/>
  <c r="G3483" i="46"/>
  <c r="I3483" i="46" s="1"/>
  <c r="G3484" i="46"/>
  <c r="I3484" i="46" s="1"/>
  <c r="G3485" i="46"/>
  <c r="I3485" i="46" s="1"/>
  <c r="G3486" i="46"/>
  <c r="I3486" i="46" s="1"/>
  <c r="G3487" i="46"/>
  <c r="I3487" i="46" s="1"/>
  <c r="G3488" i="46"/>
  <c r="I3488" i="46" s="1"/>
  <c r="G3489" i="46"/>
  <c r="I3489" i="46" s="1"/>
  <c r="G3490" i="46"/>
  <c r="I3490" i="46" s="1"/>
  <c r="G3491" i="46"/>
  <c r="I3491" i="46" s="1"/>
  <c r="G3494" i="46"/>
  <c r="I3494" i="46" s="1"/>
  <c r="G3495" i="46"/>
  <c r="I3495" i="46" s="1"/>
  <c r="G3496" i="46"/>
  <c r="I3496" i="46" s="1"/>
  <c r="G3497" i="46"/>
  <c r="I3497" i="46" s="1"/>
  <c r="G3498" i="46"/>
  <c r="I3498" i="46" s="1"/>
  <c r="G3499" i="46"/>
  <c r="I3499" i="46" s="1"/>
  <c r="G3500" i="46"/>
  <c r="I3500" i="46" s="1"/>
  <c r="G3501" i="46"/>
  <c r="I3501" i="46" s="1"/>
  <c r="G3502" i="46"/>
  <c r="I3502" i="46" s="1"/>
  <c r="G3503" i="46"/>
  <c r="I3503" i="46" s="1"/>
  <c r="G3504" i="46"/>
  <c r="I3504" i="46" s="1"/>
  <c r="G3505" i="46"/>
  <c r="I3505" i="46" s="1"/>
  <c r="G3506" i="46"/>
  <c r="I3506" i="46" s="1"/>
  <c r="G3507" i="46"/>
  <c r="I3507" i="46" s="1"/>
  <c r="G3508" i="46"/>
  <c r="I3508" i="46" s="1"/>
  <c r="G3510" i="46"/>
  <c r="I3510" i="46" s="1"/>
  <c r="G3512" i="46"/>
  <c r="I3512" i="46" s="1"/>
  <c r="G3513" i="46"/>
  <c r="I3513" i="46" s="1"/>
  <c r="G3514" i="46"/>
  <c r="I3514" i="46" s="1"/>
  <c r="G3519" i="46"/>
  <c r="I3519" i="46" s="1"/>
  <c r="G3520" i="46"/>
  <c r="I3520" i="46" s="1"/>
  <c r="G3521" i="46"/>
  <c r="I3521" i="46" s="1"/>
  <c r="G3522" i="46"/>
  <c r="I3522" i="46" s="1"/>
  <c r="G3523" i="46"/>
  <c r="I3523" i="46" s="1"/>
  <c r="G3524" i="46"/>
  <c r="I3524" i="46" s="1"/>
  <c r="G3525" i="46"/>
  <c r="I3525" i="46" s="1"/>
  <c r="G3526" i="46"/>
  <c r="I3526" i="46" s="1"/>
  <c r="G3527" i="46"/>
  <c r="I3527" i="46" s="1"/>
  <c r="G3528" i="46"/>
  <c r="I3528" i="46" s="1"/>
  <c r="G3529" i="46"/>
  <c r="I3529" i="46" s="1"/>
  <c r="G3530" i="46"/>
  <c r="I3530" i="46" s="1"/>
  <c r="G3531" i="46"/>
  <c r="I3531" i="46" s="1"/>
  <c r="G3533" i="46"/>
  <c r="I3533" i="46" s="1"/>
  <c r="G3534" i="46"/>
  <c r="I3534" i="46" s="1"/>
  <c r="G3536" i="46"/>
  <c r="I3536" i="46" s="1"/>
  <c r="G3537" i="46"/>
  <c r="I3537" i="46" s="1"/>
  <c r="G3538" i="46"/>
  <c r="I3538" i="46" s="1"/>
  <c r="G3561" i="46"/>
  <c r="I3561" i="46" s="1"/>
  <c r="G3562" i="46"/>
  <c r="I3562" i="46" s="1"/>
  <c r="G3565" i="46"/>
  <c r="I3565" i="46" s="1"/>
  <c r="G3566" i="46"/>
  <c r="I3566" i="46" s="1"/>
  <c r="G3567" i="46"/>
  <c r="I3567" i="46" s="1"/>
  <c r="G3568" i="46"/>
  <c r="I3568" i="46" s="1"/>
  <c r="G3569" i="46"/>
  <c r="I3569" i="46" s="1"/>
  <c r="G3579" i="46"/>
  <c r="I3579" i="46" s="1"/>
  <c r="G3581" i="46"/>
  <c r="I3581" i="46" s="1"/>
  <c r="G3584" i="46"/>
  <c r="I3584" i="46" s="1"/>
  <c r="G3585" i="46"/>
  <c r="I3585" i="46" s="1"/>
  <c r="G3590" i="46"/>
  <c r="I3590" i="46" s="1"/>
  <c r="G3591" i="46"/>
  <c r="I3591" i="46" s="1"/>
  <c r="G3592" i="46"/>
  <c r="I3592" i="46" s="1"/>
  <c r="G3593" i="46"/>
  <c r="I3593" i="46" s="1"/>
  <c r="G3594" i="46"/>
  <c r="I3594" i="46" s="1"/>
  <c r="G3596" i="46"/>
  <c r="I3596" i="46" s="1"/>
  <c r="G3597" i="46"/>
  <c r="I3597" i="46" s="1"/>
  <c r="G3598" i="46"/>
  <c r="I3598" i="46" s="1"/>
  <c r="G3599" i="46"/>
  <c r="I3599" i="46" s="1"/>
  <c r="G3606" i="46"/>
  <c r="I3606" i="46" s="1"/>
  <c r="G3608" i="46"/>
  <c r="I3608" i="46" s="1"/>
  <c r="G3610" i="46"/>
  <c r="I3610" i="46" s="1"/>
  <c r="G3633" i="46"/>
  <c r="I3633" i="46" s="1"/>
  <c r="G3634" i="46"/>
  <c r="I3634" i="46" s="1"/>
  <c r="G3635" i="46"/>
  <c r="I3635" i="46" s="1"/>
  <c r="G3636" i="46"/>
  <c r="I3636" i="46" s="1"/>
  <c r="G3637" i="46"/>
  <c r="I3637" i="46" s="1"/>
  <c r="G3638" i="46"/>
  <c r="I3638" i="46" s="1"/>
  <c r="G3639" i="46"/>
  <c r="I3639" i="46" s="1"/>
  <c r="G3640" i="46"/>
  <c r="I3640" i="46" s="1"/>
  <c r="G3641" i="46"/>
  <c r="I3641" i="46" s="1"/>
  <c r="G3651" i="46"/>
  <c r="I3651" i="46" s="1"/>
  <c r="G3652" i="46"/>
  <c r="I3652" i="46" s="1"/>
  <c r="G3653" i="46"/>
  <c r="I3653" i="46" s="1"/>
  <c r="G3684" i="46"/>
  <c r="I3684" i="46" s="1"/>
  <c r="G3685" i="46"/>
  <c r="I3685" i="46" s="1"/>
  <c r="G3686" i="46"/>
  <c r="I3686" i="46" s="1"/>
  <c r="G3687" i="46"/>
  <c r="I3687" i="46" s="1"/>
  <c r="G3757" i="46"/>
  <c r="I3757" i="46" s="1"/>
  <c r="G3759" i="46"/>
  <c r="I3759" i="46" s="1"/>
  <c r="G3760" i="46"/>
  <c r="I3760" i="46" s="1"/>
  <c r="G3761" i="46"/>
  <c r="I3761" i="46" s="1"/>
  <c r="G3762" i="46"/>
  <c r="I3762" i="46" s="1"/>
  <c r="G3827" i="46"/>
  <c r="I3827" i="46" s="1"/>
  <c r="G3842" i="46"/>
  <c r="I3842" i="46" s="1"/>
  <c r="G3843" i="46"/>
  <c r="I3843" i="46" s="1"/>
  <c r="G3844" i="46"/>
  <c r="I3844" i="46" s="1"/>
  <c r="G3845" i="46"/>
  <c r="I3845" i="46" s="1"/>
  <c r="G3846" i="46"/>
  <c r="I3846" i="46" s="1"/>
  <c r="G3848" i="46"/>
  <c r="I3848" i="46" s="1"/>
  <c r="G3849" i="46"/>
  <c r="I3849" i="46" s="1"/>
  <c r="G3850" i="46"/>
  <c r="I3850" i="46" s="1"/>
  <c r="G3851" i="46"/>
  <c r="I3851" i="46" s="1"/>
  <c r="G3852" i="46"/>
  <c r="I3852" i="46" s="1"/>
  <c r="G3853" i="46"/>
  <c r="I3853" i="46" s="1"/>
  <c r="G3854" i="46"/>
  <c r="I3854" i="46" s="1"/>
  <c r="G3859" i="46"/>
  <c r="I3859" i="46" s="1"/>
  <c r="G3869" i="46"/>
  <c r="I3869" i="46" s="1"/>
  <c r="G3870" i="46"/>
  <c r="I3870" i="46" s="1"/>
  <c r="G3876" i="46"/>
  <c r="I3876" i="46" s="1"/>
  <c r="G3878" i="46"/>
  <c r="I3878" i="46" s="1"/>
  <c r="G3879" i="46"/>
  <c r="I3879" i="46" s="1"/>
  <c r="G3883" i="46"/>
  <c r="I3883" i="46" s="1"/>
  <c r="G3884" i="46"/>
  <c r="I3884" i="46" s="1"/>
  <c r="G3885" i="46"/>
  <c r="I3885" i="46" s="1"/>
  <c r="G3886" i="46"/>
  <c r="I3886" i="46" s="1"/>
  <c r="G3887" i="46"/>
  <c r="I3887" i="46" s="1"/>
  <c r="G3888" i="46"/>
  <c r="I3888" i="46" s="1"/>
  <c r="G3889" i="46"/>
  <c r="I3889" i="46" s="1"/>
  <c r="G3890" i="46"/>
  <c r="I3890" i="46" s="1"/>
  <c r="G3891" i="46"/>
  <c r="I3891" i="46" s="1"/>
  <c r="G3892" i="46"/>
  <c r="I3892" i="46" s="1"/>
  <c r="G3893" i="46"/>
  <c r="I3893" i="46" s="1"/>
  <c r="G3894" i="46"/>
  <c r="I3894" i="46" s="1"/>
  <c r="G3897" i="46"/>
  <c r="I3897" i="46" s="1"/>
  <c r="G3898" i="46"/>
  <c r="I3898" i="46" s="1"/>
  <c r="G3899" i="46"/>
  <c r="I3899" i="46" s="1"/>
  <c r="G3900" i="46"/>
  <c r="I3900" i="46" s="1"/>
  <c r="G3901" i="46"/>
  <c r="I3901" i="46" s="1"/>
  <c r="G3912" i="46"/>
  <c r="I3912" i="46" s="1"/>
  <c r="G3913" i="46"/>
  <c r="I3913" i="46" s="1"/>
  <c r="G3914" i="46"/>
  <c r="I3914" i="46" s="1"/>
  <c r="G3915" i="46"/>
  <c r="I3915" i="46" s="1"/>
  <c r="G3916" i="46"/>
  <c r="I3916" i="46" s="1"/>
  <c r="G3917" i="46"/>
  <c r="I3917" i="46" s="1"/>
  <c r="G3918" i="46"/>
  <c r="I3918" i="46" s="1"/>
  <c r="G3919" i="46"/>
  <c r="I3919" i="46" s="1"/>
  <c r="G3920" i="46"/>
  <c r="I3920" i="46" s="1"/>
  <c r="G3922" i="46"/>
  <c r="I3922" i="46" s="1"/>
  <c r="G3923" i="46"/>
  <c r="I3923" i="46" s="1"/>
  <c r="G3924" i="46"/>
  <c r="I3924" i="46" s="1"/>
  <c r="G3925" i="46"/>
  <c r="I3925" i="46" s="1"/>
  <c r="G3926" i="46"/>
  <c r="I3926" i="46" s="1"/>
  <c r="G3927" i="46"/>
  <c r="I3927" i="46" s="1"/>
  <c r="G3928" i="46"/>
  <c r="I3928" i="46" s="1"/>
  <c r="G3941" i="46"/>
  <c r="I3941" i="46" s="1"/>
  <c r="G3942" i="46"/>
  <c r="I3942" i="46" s="1"/>
  <c r="G3943" i="46"/>
  <c r="I3943" i="46" s="1"/>
  <c r="G3944" i="46"/>
  <c r="I3944" i="46" s="1"/>
  <c r="G3945" i="46"/>
  <c r="I3945" i="46" s="1"/>
  <c r="G3946" i="46"/>
  <c r="I3946" i="46" s="1"/>
  <c r="G3947" i="46"/>
  <c r="I3947" i="46" s="1"/>
  <c r="G3948" i="46"/>
  <c r="I3948" i="46" s="1"/>
  <c r="G3949" i="46"/>
  <c r="I3949" i="46" s="1"/>
  <c r="G3955" i="46"/>
  <c r="I3955" i="46" s="1"/>
  <c r="G3956" i="46"/>
  <c r="I3956" i="46" s="1"/>
  <c r="G3958" i="46"/>
  <c r="I3958" i="46" s="1"/>
  <c r="G3959" i="46"/>
  <c r="I3959" i="46" s="1"/>
  <c r="G3960" i="46"/>
  <c r="I3960" i="46" s="1"/>
  <c r="G3961" i="46"/>
  <c r="I3961" i="46" s="1"/>
  <c r="G3962" i="46"/>
  <c r="I3962" i="46" s="1"/>
  <c r="G3963" i="46"/>
  <c r="I3963" i="46" s="1"/>
  <c r="G3964" i="46"/>
  <c r="I3964" i="46" s="1"/>
  <c r="G3965" i="46"/>
  <c r="I3965" i="46" s="1"/>
  <c r="G3966" i="46"/>
  <c r="I3966" i="46" s="1"/>
  <c r="G3969" i="46"/>
  <c r="I3969" i="46" s="1"/>
  <c r="G3970" i="46"/>
  <c r="I3970" i="46" s="1"/>
  <c r="G3971" i="46"/>
  <c r="I3971" i="46" s="1"/>
  <c r="G3972" i="46"/>
  <c r="I3972" i="46" s="1"/>
  <c r="G3973" i="46"/>
  <c r="I3973" i="46" s="1"/>
  <c r="G3976" i="46"/>
  <c r="I3976" i="46" s="1"/>
  <c r="G3977" i="46"/>
  <c r="I3977" i="46" s="1"/>
  <c r="G3979" i="46"/>
  <c r="I3979" i="46" s="1"/>
  <c r="G3982" i="46"/>
  <c r="I3982" i="46" s="1"/>
  <c r="G3983" i="46"/>
  <c r="I3983" i="46" s="1"/>
  <c r="G3984" i="46"/>
  <c r="I3984" i="46" s="1"/>
  <c r="G3985" i="46"/>
  <c r="I3985" i="46" s="1"/>
  <c r="G3986" i="46"/>
  <c r="I3986" i="46" s="1"/>
  <c r="G3987" i="46"/>
  <c r="I3987" i="46" s="1"/>
  <c r="G3988" i="46"/>
  <c r="I3988" i="46" s="1"/>
  <c r="G3989" i="46"/>
  <c r="I3989" i="46" s="1"/>
  <c r="G3990" i="46"/>
  <c r="I3990" i="46" s="1"/>
  <c r="G3991" i="46"/>
  <c r="I3991" i="46" s="1"/>
  <c r="G3992" i="46"/>
  <c r="I3992" i="46" s="1"/>
  <c r="G3993" i="46"/>
  <c r="I3993" i="46" s="1"/>
  <c r="G3994" i="46"/>
  <c r="I3994" i="46" s="1"/>
  <c r="G3995" i="46"/>
  <c r="I3995" i="46" s="1"/>
  <c r="G3996" i="46"/>
  <c r="I3996" i="46" s="1"/>
  <c r="G3997" i="46"/>
  <c r="I3997" i="46" s="1"/>
  <c r="G3998" i="46"/>
  <c r="I3998" i="46" s="1"/>
  <c r="G3999" i="46"/>
  <c r="I3999" i="46" s="1"/>
  <c r="G4000" i="46"/>
  <c r="I4000" i="46" s="1"/>
  <c r="G4001" i="46"/>
  <c r="I4001" i="46" s="1"/>
  <c r="G4002" i="46"/>
  <c r="I4002" i="46" s="1"/>
  <c r="G4004" i="46"/>
  <c r="I4004" i="46" s="1"/>
  <c r="G4005" i="46"/>
  <c r="I4005" i="46" s="1"/>
  <c r="G4006" i="46"/>
  <c r="I4006" i="46" s="1"/>
  <c r="G4024" i="46"/>
  <c r="I4024" i="46" s="1"/>
  <c r="G4025" i="46"/>
  <c r="I4025" i="46" s="1"/>
  <c r="G4026" i="46"/>
  <c r="I4026" i="46" s="1"/>
  <c r="G4027" i="46"/>
  <c r="I4027" i="46" s="1"/>
  <c r="G4028" i="46"/>
  <c r="I4028" i="46" s="1"/>
  <c r="G4029" i="46"/>
  <c r="I4029" i="46" s="1"/>
  <c r="G4030" i="46"/>
  <c r="I4030" i="46" s="1"/>
  <c r="G4031" i="46"/>
  <c r="I4031" i="46" s="1"/>
  <c r="G4032" i="46"/>
  <c r="I4032" i="46" s="1"/>
  <c r="G4033" i="46"/>
  <c r="I4033" i="46" s="1"/>
  <c r="G4036" i="46"/>
  <c r="I4036" i="46" s="1"/>
  <c r="G4039" i="46"/>
  <c r="I4039" i="46" s="1"/>
  <c r="G4040" i="46"/>
  <c r="I4040" i="46" s="1"/>
  <c r="G4041" i="46"/>
  <c r="I4041" i="46" s="1"/>
  <c r="G4042" i="46"/>
  <c r="I4042" i="46" s="1"/>
  <c r="G4043" i="46"/>
  <c r="I4043" i="46" s="1"/>
  <c r="G4044" i="46"/>
  <c r="I4044" i="46" s="1"/>
  <c r="G4045" i="46"/>
  <c r="I4045" i="46" s="1"/>
  <c r="G4046" i="46"/>
  <c r="I4046" i="46" s="1"/>
  <c r="G4047" i="46"/>
  <c r="I4047" i="46" s="1"/>
  <c r="G4048" i="46"/>
  <c r="I4048" i="46" s="1"/>
  <c r="G4049" i="46"/>
  <c r="I4049" i="46" s="1"/>
  <c r="G4050" i="46"/>
  <c r="I4050" i="46" s="1"/>
  <c r="G4051" i="46"/>
  <c r="I4051" i="46" s="1"/>
  <c r="G4052" i="46"/>
  <c r="I4052" i="46" s="1"/>
  <c r="G4053" i="46"/>
  <c r="I4053" i="46" s="1"/>
  <c r="G4054" i="46"/>
  <c r="I4054" i="46" s="1"/>
  <c r="G4055" i="46"/>
  <c r="I4055" i="46" s="1"/>
  <c r="G4057" i="46"/>
  <c r="I4057" i="46" s="1"/>
  <c r="G4058" i="46"/>
  <c r="I4058" i="46" s="1"/>
  <c r="G4059" i="46"/>
  <c r="I4059" i="46" s="1"/>
  <c r="G4060" i="46"/>
  <c r="I4060" i="46" s="1"/>
  <c r="G4061" i="46"/>
  <c r="I4061" i="46" s="1"/>
  <c r="G4062" i="46"/>
  <c r="I4062" i="46" s="1"/>
  <c r="G4063" i="46"/>
  <c r="I4063" i="46" s="1"/>
  <c r="G4064" i="46"/>
  <c r="I4064" i="46" s="1"/>
  <c r="G4065" i="46"/>
  <c r="I4065" i="46" s="1"/>
  <c r="G4067" i="46"/>
  <c r="I4067" i="46" s="1"/>
  <c r="G4083" i="46"/>
  <c r="I4083" i="46" s="1"/>
  <c r="G4088" i="46"/>
  <c r="I4088" i="46" s="1"/>
  <c r="G4100" i="46"/>
  <c r="I4100" i="46" s="1"/>
  <c r="G4103" i="46"/>
  <c r="I4103" i="46" s="1"/>
  <c r="G4104" i="46"/>
  <c r="I4104" i="46" s="1"/>
  <c r="G4105" i="46"/>
  <c r="I4105" i="46" s="1"/>
  <c r="G4106" i="46"/>
  <c r="I4106" i="46" s="1"/>
  <c r="G4107" i="46"/>
  <c r="I4107" i="46" s="1"/>
  <c r="G4108" i="46"/>
  <c r="I4108" i="46" s="1"/>
  <c r="G4117" i="46"/>
  <c r="I4117" i="46" s="1"/>
  <c r="G4118" i="46"/>
  <c r="I4118" i="46" s="1"/>
  <c r="G4119" i="46"/>
  <c r="I4119" i="46" s="1"/>
  <c r="G4121" i="46"/>
  <c r="I4121" i="46" s="1"/>
  <c r="G4129" i="46"/>
  <c r="I4129" i="46" s="1"/>
  <c r="G4130" i="46"/>
  <c r="I4130" i="46" s="1"/>
  <c r="G4132" i="46"/>
  <c r="I4132" i="46" s="1"/>
  <c r="G4134" i="46"/>
  <c r="I4134" i="46" s="1"/>
  <c r="G4135" i="46"/>
  <c r="I4135" i="46" s="1"/>
  <c r="G4136" i="46"/>
  <c r="I4136" i="46" s="1"/>
  <c r="G4137" i="46"/>
  <c r="I4137" i="46" s="1"/>
  <c r="G4149" i="46"/>
  <c r="I4149" i="46" s="1"/>
  <c r="G4150" i="46"/>
  <c r="I4150" i="46" s="1"/>
  <c r="G4151" i="46"/>
  <c r="I4151" i="46" s="1"/>
  <c r="G4152" i="46"/>
  <c r="I4152" i="46" s="1"/>
  <c r="G4153" i="46"/>
  <c r="I4153" i="46" s="1"/>
  <c r="G4154" i="46"/>
  <c r="I4154" i="46" s="1"/>
  <c r="G4166" i="46"/>
  <c r="I4166" i="46" s="1"/>
  <c r="G4167" i="46"/>
  <c r="I4167" i="46" s="1"/>
  <c r="G4168" i="46"/>
  <c r="I4168" i="46" s="1"/>
  <c r="G4169" i="46"/>
  <c r="I4169" i="46" s="1"/>
  <c r="G4170" i="46"/>
  <c r="I4170" i="46" s="1"/>
  <c r="G4171" i="46"/>
  <c r="I4171" i="46" s="1"/>
  <c r="G4174" i="46"/>
  <c r="I4174" i="46" s="1"/>
  <c r="G4175" i="46"/>
  <c r="I4175" i="46" s="1"/>
  <c r="G4189" i="46"/>
  <c r="I4189" i="46" s="1"/>
  <c r="G4204" i="46"/>
  <c r="I4204" i="46" s="1"/>
  <c r="G4205" i="46"/>
  <c r="I4205" i="46" s="1"/>
  <c r="G4206" i="46"/>
  <c r="I4206" i="46" s="1"/>
  <c r="G4216" i="46"/>
  <c r="I4216" i="46" s="1"/>
  <c r="G4217" i="46"/>
  <c r="I4217" i="46" s="1"/>
  <c r="G4218" i="46"/>
  <c r="I4218" i="46" s="1"/>
  <c r="G4219" i="46"/>
  <c r="I4219" i="46" s="1"/>
  <c r="G4220" i="46"/>
  <c r="I4220" i="46" s="1"/>
  <c r="G4221" i="46"/>
  <c r="I4221" i="46" s="1"/>
  <c r="G4222" i="46"/>
  <c r="I4222" i="46" s="1"/>
  <c r="G4223" i="46"/>
  <c r="I4223" i="46" s="1"/>
  <c r="G4234" i="46"/>
  <c r="I4234" i="46" s="1"/>
  <c r="G4235" i="46"/>
  <c r="I4235" i="46" s="1"/>
  <c r="G4236" i="46"/>
  <c r="I4236" i="46" s="1"/>
  <c r="G4258" i="46"/>
  <c r="I4258" i="46" s="1"/>
  <c r="G4260" i="46"/>
  <c r="I4260" i="46" s="1"/>
  <c r="G4261" i="46"/>
  <c r="I4261" i="46" s="1"/>
  <c r="G4262" i="46"/>
  <c r="I4262" i="46" s="1"/>
  <c r="G4278" i="46"/>
  <c r="I4278" i="46" s="1"/>
  <c r="G4287" i="46"/>
  <c r="I4287" i="46" s="1"/>
  <c r="G4288" i="46"/>
  <c r="I4288" i="46" s="1"/>
  <c r="G4289" i="46"/>
  <c r="I4289" i="46" s="1"/>
  <c r="G4290" i="46"/>
  <c r="I4290" i="46" s="1"/>
  <c r="G4291" i="46"/>
  <c r="I4291" i="46" s="1"/>
  <c r="G4292" i="46"/>
  <c r="I4292" i="46" s="1"/>
  <c r="G4293" i="46"/>
  <c r="I4293" i="46" s="1"/>
  <c r="G4294" i="46"/>
  <c r="I4294" i="46" s="1"/>
  <c r="G4295" i="46"/>
  <c r="I4295" i="46" s="1"/>
  <c r="G4323" i="46"/>
  <c r="I4323" i="46" s="1"/>
  <c r="G4324" i="46"/>
  <c r="I4324" i="46" s="1"/>
  <c r="G4325" i="46"/>
  <c r="I4325" i="46" s="1"/>
  <c r="G4326" i="46"/>
  <c r="I4326" i="46" s="1"/>
  <c r="G4327" i="46"/>
  <c r="I4327" i="46" s="1"/>
  <c r="G4328" i="46"/>
  <c r="I4328" i="46" s="1"/>
  <c r="G4329" i="46"/>
  <c r="I4329" i="46" s="1"/>
  <c r="G4331" i="46"/>
  <c r="I4331" i="46" s="1"/>
  <c r="G4332" i="46"/>
  <c r="I4332" i="46" s="1"/>
  <c r="G4333" i="46"/>
  <c r="I4333" i="46" s="1"/>
  <c r="G4334" i="46"/>
  <c r="I4334" i="46" s="1"/>
  <c r="G4335" i="46"/>
  <c r="I4335" i="46" s="1"/>
  <c r="G4336" i="46"/>
  <c r="I4336" i="46" s="1"/>
  <c r="G4337" i="46"/>
  <c r="I4337" i="46" s="1"/>
  <c r="G4341" i="46"/>
  <c r="I4341" i="46" s="1"/>
  <c r="G4342" i="46"/>
  <c r="I4342" i="46" s="1"/>
  <c r="G4350" i="46"/>
  <c r="I4350" i="46" s="1"/>
  <c r="G4351" i="46"/>
  <c r="I4351" i="46" s="1"/>
  <c r="G4352" i="46"/>
  <c r="I4352" i="46" s="1"/>
  <c r="G4353" i="46"/>
  <c r="I4353" i="46" s="1"/>
  <c r="G4354" i="46"/>
  <c r="I4354" i="46" s="1"/>
  <c r="G4356" i="46"/>
  <c r="I4356" i="46" s="1"/>
  <c r="G4395" i="46"/>
  <c r="I4395" i="46" s="1"/>
  <c r="G4401" i="46"/>
  <c r="I4401" i="46" s="1"/>
  <c r="G4402" i="46"/>
  <c r="I4402" i="46" s="1"/>
  <c r="G4414" i="46"/>
  <c r="I4414" i="46" s="1"/>
  <c r="G4419" i="46"/>
  <c r="I4419" i="46" s="1"/>
  <c r="G4422" i="46"/>
  <c r="I4422" i="46" s="1"/>
  <c r="G4423" i="46"/>
  <c r="I4423" i="46" s="1"/>
  <c r="G4428" i="46"/>
  <c r="I4428" i="46" s="1"/>
  <c r="G4429" i="46"/>
  <c r="I4429" i="46" s="1"/>
  <c r="G4430" i="46"/>
  <c r="I4430" i="46" s="1"/>
  <c r="G4431" i="46"/>
  <c r="I4431" i="46" s="1"/>
  <c r="G4433" i="46"/>
  <c r="I4433" i="46" s="1"/>
  <c r="G4455" i="46"/>
  <c r="I4455" i="46" s="1"/>
  <c r="G4456" i="46"/>
  <c r="I4456" i="46" s="1"/>
  <c r="G4457" i="46"/>
  <c r="I4457" i="46" s="1"/>
  <c r="G4458" i="46"/>
  <c r="I4458" i="46" s="1"/>
  <c r="G4459" i="46"/>
  <c r="I4459" i="46" s="1"/>
  <c r="G4460" i="46"/>
  <c r="I4460" i="46" s="1"/>
  <c r="G4461" i="46"/>
  <c r="I4461" i="46" s="1"/>
  <c r="G4462" i="46"/>
  <c r="I4462" i="46" s="1"/>
  <c r="G4463" i="46"/>
  <c r="I4463" i="46" s="1"/>
  <c r="G4465" i="46"/>
  <c r="I4465" i="46" s="1"/>
  <c r="G4469" i="46"/>
  <c r="I4469" i="46" s="1"/>
  <c r="G4470" i="46"/>
  <c r="I4470" i="46" s="1"/>
  <c r="G4471" i="46"/>
  <c r="I4471" i="46" s="1"/>
  <c r="G4472" i="46"/>
  <c r="I4472" i="46" s="1"/>
  <c r="G4478" i="46"/>
  <c r="I4478" i="46" s="1"/>
  <c r="G4479" i="46"/>
  <c r="I4479" i="46" s="1"/>
  <c r="G4491" i="46"/>
  <c r="I4491" i="46" s="1"/>
  <c r="G4492" i="46"/>
  <c r="I4492" i="46" s="1"/>
  <c r="G4496" i="46"/>
  <c r="I4496" i="46" s="1"/>
  <c r="G4497" i="46"/>
  <c r="I4497" i="46" s="1"/>
  <c r="G4498" i="46"/>
  <c r="I4498" i="46" s="1"/>
  <c r="G4499" i="46"/>
  <c r="I4499" i="46" s="1"/>
  <c r="G4503" i="46"/>
  <c r="I4503" i="46" s="1"/>
  <c r="G4505" i="46"/>
  <c r="I4505" i="46" s="1"/>
  <c r="G4506" i="46"/>
  <c r="I4506" i="46" s="1"/>
  <c r="G4507" i="46"/>
  <c r="I4507" i="46" s="1"/>
  <c r="G4508" i="46"/>
  <c r="I4508" i="46" s="1"/>
  <c r="G4509" i="46"/>
  <c r="I4509" i="46" s="1"/>
  <c r="G4512" i="46"/>
  <c r="I4512" i="46" s="1"/>
  <c r="G4513" i="46"/>
  <c r="I4513" i="46" s="1"/>
  <c r="G4517" i="46"/>
  <c r="I4517" i="46" s="1"/>
  <c r="G4518" i="46"/>
  <c r="I4518" i="46" s="1"/>
  <c r="G4519" i="46"/>
  <c r="I4519" i="46" s="1"/>
  <c r="G4520" i="46"/>
  <c r="I4520" i="46" s="1"/>
  <c r="G4521" i="46"/>
  <c r="I4521" i="46" s="1"/>
  <c r="G4522" i="46"/>
  <c r="I4522" i="46" s="1"/>
  <c r="G4523" i="46"/>
  <c r="I4523" i="46" s="1"/>
  <c r="G4524" i="46"/>
  <c r="I4524" i="46" s="1"/>
  <c r="G4525" i="46"/>
  <c r="I4525" i="46" s="1"/>
  <c r="G4526" i="46"/>
  <c r="I4526" i="46" s="1"/>
  <c r="G4531" i="46"/>
  <c r="I4531" i="46" s="1"/>
  <c r="G4532" i="46"/>
  <c r="I4532" i="46" s="1"/>
  <c r="G4533" i="46"/>
  <c r="I4533" i="46" s="1"/>
  <c r="G4534" i="46"/>
  <c r="I4534" i="46" s="1"/>
  <c r="G4535" i="46"/>
  <c r="I4535" i="46" s="1"/>
  <c r="G4536" i="46"/>
  <c r="I4536" i="46" s="1"/>
  <c r="G4537" i="46"/>
  <c r="I4537" i="46" s="1"/>
  <c r="G4538" i="46"/>
  <c r="I4538" i="46" s="1"/>
  <c r="G4539" i="46"/>
  <c r="I4539" i="46" s="1"/>
  <c r="G4540" i="46"/>
  <c r="I4540" i="46" s="1"/>
  <c r="G4541" i="46"/>
  <c r="I4541" i="46" s="1"/>
  <c r="G4542" i="46"/>
  <c r="I4542" i="46" s="1"/>
  <c r="G4543" i="46"/>
  <c r="I4543" i="46" s="1"/>
  <c r="G4544" i="46"/>
  <c r="I4544" i="46" s="1"/>
  <c r="G4545" i="46"/>
  <c r="I4545" i="46" s="1"/>
  <c r="G4546" i="46"/>
  <c r="I4546" i="46" s="1"/>
  <c r="G4547" i="46"/>
  <c r="I4547" i="46" s="1"/>
  <c r="G4548" i="46"/>
  <c r="I4548" i="46" s="1"/>
  <c r="G4549" i="46"/>
  <c r="I4549" i="46" s="1"/>
  <c r="G4550" i="46"/>
  <c r="I4550" i="46" s="1"/>
  <c r="G4552" i="46"/>
  <c r="I4552" i="46" s="1"/>
  <c r="G4553" i="46"/>
  <c r="I4553" i="46" s="1"/>
  <c r="G4554" i="46"/>
  <c r="I4554" i="46" s="1"/>
  <c r="G4555" i="46"/>
  <c r="I4555" i="46" s="1"/>
  <c r="G4556" i="46"/>
  <c r="I4556" i="46" s="1"/>
  <c r="G4557" i="46"/>
  <c r="I4557" i="46" s="1"/>
  <c r="G4558" i="46"/>
  <c r="I4558" i="46" s="1"/>
  <c r="G4559" i="46"/>
  <c r="I4559" i="46" s="1"/>
  <c r="G4560" i="46"/>
  <c r="I4560" i="46" s="1"/>
  <c r="G4561" i="46"/>
  <c r="I4561" i="46" s="1"/>
  <c r="G4567" i="46"/>
  <c r="I4567" i="46" s="1"/>
  <c r="G4568" i="46"/>
  <c r="I4568" i="46" s="1"/>
  <c r="G4574" i="46"/>
  <c r="I4574" i="46" s="1"/>
  <c r="G4575" i="46"/>
  <c r="I4575" i="46" s="1"/>
  <c r="G4582" i="46"/>
  <c r="I4582" i="46" s="1"/>
  <c r="G4583" i="46"/>
  <c r="I4583" i="46" s="1"/>
  <c r="G4584" i="46"/>
  <c r="I4584" i="46" s="1"/>
  <c r="G4585" i="46"/>
  <c r="I4585" i="46" s="1"/>
  <c r="G4586" i="46"/>
  <c r="I4586" i="46" s="1"/>
  <c r="G4587" i="46"/>
  <c r="I4587" i="46" s="1"/>
  <c r="G4588" i="46"/>
  <c r="I4588" i="46" s="1"/>
  <c r="G4589" i="46"/>
  <c r="I4589" i="46" s="1"/>
  <c r="G4590" i="46"/>
  <c r="I4590" i="46" s="1"/>
  <c r="G4591" i="46"/>
  <c r="I4591" i="46" s="1"/>
  <c r="G4592" i="46"/>
  <c r="I4592" i="46" s="1"/>
  <c r="G4593" i="46"/>
  <c r="I4593" i="46" s="1"/>
  <c r="G4594" i="46"/>
  <c r="I4594" i="46" s="1"/>
  <c r="G4595" i="46"/>
  <c r="I4595" i="46" s="1"/>
  <c r="G4597" i="46"/>
  <c r="I4597" i="46" s="1"/>
  <c r="G4598" i="46"/>
  <c r="I4598" i="46" s="1"/>
  <c r="G4599" i="46"/>
  <c r="I4599" i="46" s="1"/>
  <c r="G4600" i="46"/>
  <c r="I4600" i="46" s="1"/>
  <c r="G4601" i="46"/>
  <c r="I4601" i="46" s="1"/>
  <c r="G4602" i="46"/>
  <c r="I4602" i="46" s="1"/>
  <c r="G4603" i="46"/>
  <c r="I4603" i="46" s="1"/>
  <c r="G4604" i="46"/>
  <c r="I4604" i="46" s="1"/>
  <c r="G4605" i="46"/>
  <c r="I4605" i="46" s="1"/>
  <c r="G4606" i="46"/>
  <c r="I4606" i="46" s="1"/>
  <c r="G4607" i="46"/>
  <c r="I4607" i="46" s="1"/>
  <c r="G4608" i="46"/>
  <c r="I4608" i="46" s="1"/>
  <c r="G4609" i="46"/>
  <c r="I4609" i="46" s="1"/>
  <c r="G4610" i="46"/>
  <c r="I4610" i="46" s="1"/>
  <c r="G4611" i="46"/>
  <c r="I4611" i="46" s="1"/>
  <c r="G4612" i="46"/>
  <c r="I4612" i="46" s="1"/>
  <c r="G4613" i="46"/>
  <c r="I4613" i="46" s="1"/>
  <c r="G4614" i="46"/>
  <c r="I4614" i="46" s="1"/>
  <c r="G4615" i="46"/>
  <c r="I4615" i="46" s="1"/>
  <c r="G4616" i="46"/>
  <c r="I4616" i="46" s="1"/>
  <c r="G4617" i="46"/>
  <c r="I4617" i="46" s="1"/>
  <c r="G4619" i="46"/>
  <c r="I4619" i="46" s="1"/>
  <c r="G4621" i="46"/>
  <c r="I4621" i="46" s="1"/>
  <c r="G4622" i="46"/>
  <c r="I4622" i="46" s="1"/>
  <c r="G4623" i="46"/>
  <c r="I4623" i="46" s="1"/>
  <c r="G4624" i="46"/>
  <c r="I4624" i="46" s="1"/>
  <c r="G4625" i="46"/>
  <c r="I4625" i="46" s="1"/>
  <c r="G4626" i="46"/>
  <c r="I4626" i="46" s="1"/>
  <c r="G4629" i="46"/>
  <c r="I4629" i="46" s="1"/>
  <c r="G4630" i="46"/>
  <c r="I4630" i="46" s="1"/>
  <c r="G4631" i="46"/>
  <c r="I4631" i="46" s="1"/>
  <c r="G4632" i="46"/>
  <c r="I4632" i="46" s="1"/>
  <c r="G4633" i="46"/>
  <c r="I4633" i="46" s="1"/>
  <c r="G4634" i="46"/>
  <c r="I4634" i="46" s="1"/>
  <c r="G4636" i="46"/>
  <c r="I4636" i="46" s="1"/>
  <c r="G4637" i="46"/>
  <c r="I4637" i="46" s="1"/>
  <c r="G4639" i="46"/>
  <c r="I4639" i="46" s="1"/>
  <c r="G4643" i="46"/>
  <c r="I4643" i="46" s="1"/>
  <c r="G4644" i="46"/>
  <c r="I4644" i="46" s="1"/>
  <c r="G4651" i="46"/>
  <c r="I4651" i="46" s="1"/>
  <c r="G4662" i="46"/>
  <c r="I4662" i="46" s="1"/>
  <c r="G4663" i="46"/>
  <c r="I4663" i="46" s="1"/>
  <c r="G4664" i="46"/>
  <c r="I4664" i="46" s="1"/>
  <c r="G4665" i="46"/>
  <c r="I4665" i="46" s="1"/>
  <c r="G4666" i="46"/>
  <c r="I4666" i="46" s="1"/>
  <c r="G4667" i="46"/>
  <c r="I4667" i="46" s="1"/>
  <c r="G4668" i="46"/>
  <c r="I4668" i="46" s="1"/>
  <c r="G4669" i="46"/>
  <c r="I4669" i="46" s="1"/>
  <c r="G4672" i="46"/>
  <c r="I4672" i="46" s="1"/>
  <c r="G4673" i="46"/>
  <c r="I4673" i="46" s="1"/>
  <c r="G4675" i="46"/>
  <c r="I4675" i="46" s="1"/>
  <c r="G4676" i="46"/>
  <c r="I4676" i="46" s="1"/>
  <c r="G4677" i="46"/>
  <c r="I4677" i="46" s="1"/>
  <c r="G4686" i="46"/>
  <c r="I4686" i="46" s="1"/>
  <c r="G4687" i="46"/>
  <c r="I4687" i="46" s="1"/>
  <c r="G4689" i="46"/>
  <c r="I4689" i="46" s="1"/>
  <c r="G4691" i="46"/>
  <c r="I4691" i="46" s="1"/>
  <c r="G4692" i="46"/>
  <c r="I4692" i="46" s="1"/>
  <c r="G4693" i="46"/>
  <c r="I4693" i="46" s="1"/>
  <c r="G4694" i="46"/>
  <c r="I4694" i="46" s="1"/>
  <c r="G4695" i="46"/>
  <c r="I4695" i="46" s="1"/>
  <c r="G4696" i="46"/>
  <c r="I4696" i="46" s="1"/>
  <c r="G4699" i="46"/>
  <c r="I4699" i="46" s="1"/>
  <c r="G4700" i="46"/>
  <c r="I4700" i="46" s="1"/>
  <c r="G4701" i="46"/>
  <c r="I4701" i="46" s="1"/>
  <c r="G4703" i="46"/>
  <c r="I4703" i="46" s="1"/>
  <c r="G4704" i="46"/>
  <c r="I4704" i="46" s="1"/>
  <c r="G4705" i="46"/>
  <c r="I4705" i="46" s="1"/>
  <c r="G4706" i="46"/>
  <c r="I4706" i="46" s="1"/>
  <c r="G4707" i="46"/>
  <c r="I4707" i="46" s="1"/>
  <c r="G4709" i="46"/>
  <c r="I4709" i="46" s="1"/>
  <c r="G4710" i="46"/>
  <c r="I4710" i="46" s="1"/>
  <c r="G4713" i="46"/>
  <c r="I4713" i="46" s="1"/>
  <c r="G4714" i="46"/>
  <c r="I4714" i="46" s="1"/>
  <c r="G4715" i="46"/>
  <c r="I4715" i="46" s="1"/>
  <c r="G4719" i="46"/>
  <c r="I4719" i="46" s="1"/>
  <c r="G4720" i="46"/>
  <c r="I4720" i="46" s="1"/>
  <c r="G4721" i="46"/>
  <c r="I4721" i="46" s="1"/>
  <c r="G4734" i="46"/>
  <c r="I4734" i="46" s="1"/>
  <c r="G4735" i="46"/>
  <c r="I4735" i="46" s="1"/>
  <c r="G4736" i="46"/>
  <c r="I4736" i="46" s="1"/>
  <c r="G4739" i="46"/>
  <c r="I4739" i="46" s="1"/>
  <c r="G4742" i="46"/>
  <c r="I4742" i="46" s="1"/>
  <c r="G4756" i="46"/>
  <c r="I4756" i="46" s="1"/>
  <c r="G4757" i="46"/>
  <c r="I4757" i="46" s="1"/>
  <c r="G4758" i="46"/>
  <c r="I4758" i="46" s="1"/>
  <c r="G4759" i="46"/>
  <c r="I4759" i="46" s="1"/>
  <c r="G4760" i="46"/>
  <c r="I4760" i="46" s="1"/>
  <c r="G4761" i="46"/>
  <c r="I4761" i="46" s="1"/>
  <c r="G4762" i="46"/>
  <c r="I4762" i="46" s="1"/>
  <c r="G4763" i="46"/>
  <c r="I4763" i="46" s="1"/>
  <c r="G4764" i="46"/>
  <c r="I4764" i="46" s="1"/>
  <c r="G4765" i="46"/>
  <c r="I4765" i="46" s="1"/>
  <c r="G4766" i="46"/>
  <c r="I4766" i="46" s="1"/>
  <c r="G4768" i="46"/>
  <c r="I4768" i="46" s="1"/>
  <c r="G4769" i="46"/>
  <c r="I4769" i="46" s="1"/>
  <c r="G4770" i="46"/>
  <c r="I4770" i="46" s="1"/>
  <c r="G4771" i="46"/>
  <c r="I4771" i="46" s="1"/>
  <c r="G4774" i="46"/>
  <c r="I4774" i="46" s="1"/>
  <c r="G4775" i="46"/>
  <c r="I4775" i="46" s="1"/>
  <c r="G4776" i="46"/>
  <c r="I4776" i="46" s="1"/>
  <c r="G4777" i="46"/>
  <c r="I4777" i="46" s="1"/>
  <c r="G4778" i="46"/>
  <c r="I4778" i="46" s="1"/>
  <c r="G4779" i="46"/>
  <c r="I4779" i="46" s="1"/>
  <c r="G4780" i="46"/>
  <c r="I4780" i="46" s="1"/>
  <c r="G4781" i="46"/>
  <c r="I4781" i="46" s="1"/>
  <c r="G4782" i="46"/>
  <c r="I4782" i="46" s="1"/>
  <c r="G4783" i="46"/>
  <c r="I4783" i="46" s="1"/>
  <c r="G4784" i="46"/>
  <c r="I4784" i="46" s="1"/>
  <c r="G4785" i="46"/>
  <c r="I4785" i="46" s="1"/>
  <c r="G4786" i="46"/>
  <c r="I4786" i="46" s="1"/>
  <c r="G4790" i="46"/>
  <c r="I4790" i="46" s="1"/>
  <c r="G4791" i="46"/>
  <c r="I4791" i="46" s="1"/>
  <c r="G4792" i="46"/>
  <c r="I4792" i="46" s="1"/>
  <c r="G4793" i="46"/>
  <c r="I4793" i="46" s="1"/>
  <c r="G4794" i="46"/>
  <c r="I4794" i="46" s="1"/>
  <c r="G4795" i="46"/>
  <c r="I4795" i="46" s="1"/>
  <c r="G4796" i="46"/>
  <c r="I4796" i="46" s="1"/>
  <c r="G4800" i="46"/>
  <c r="I4800" i="46" s="1"/>
  <c r="G4801" i="46"/>
  <c r="I4801" i="46" s="1"/>
  <c r="G4802" i="46"/>
  <c r="I4802" i="46" s="1"/>
  <c r="G4805" i="46"/>
  <c r="I4805" i="46" s="1"/>
  <c r="G4806" i="46"/>
  <c r="I4806" i="46" s="1"/>
  <c r="G4807" i="46"/>
  <c r="I4807" i="46" s="1"/>
  <c r="G4810" i="46"/>
  <c r="I4810" i="46" s="1"/>
  <c r="G4811" i="46"/>
  <c r="I4811" i="46" s="1"/>
  <c r="G4812" i="46"/>
  <c r="I4812" i="46" s="1"/>
  <c r="G4813" i="46"/>
  <c r="I4813" i="46" s="1"/>
  <c r="G4821" i="46"/>
  <c r="I4821" i="46" s="1"/>
  <c r="G4822" i="46"/>
  <c r="I4822" i="46" s="1"/>
  <c r="G4823" i="46"/>
  <c r="I4823" i="46" s="1"/>
  <c r="G4824" i="46"/>
  <c r="I4824" i="46" s="1"/>
  <c r="G4825" i="46"/>
  <c r="I4825" i="46" s="1"/>
  <c r="G4827" i="46"/>
  <c r="I4827" i="46" s="1"/>
  <c r="G4828" i="46"/>
  <c r="I4828" i="46" s="1"/>
  <c r="G4829" i="46"/>
  <c r="I4829" i="46" s="1"/>
  <c r="G4830" i="46"/>
  <c r="I4830" i="46" s="1"/>
  <c r="G4831" i="46"/>
  <c r="I4831" i="46" s="1"/>
  <c r="G4832" i="46"/>
  <c r="I4832" i="46" s="1"/>
  <c r="G4833" i="46"/>
  <c r="I4833" i="46" s="1"/>
  <c r="G4834" i="46"/>
  <c r="I4834" i="46" s="1"/>
  <c r="G4835" i="46"/>
  <c r="I4835" i="46" s="1"/>
  <c r="G4836" i="46"/>
  <c r="I4836" i="46" s="1"/>
  <c r="G4837" i="46"/>
  <c r="I4837" i="46" s="1"/>
  <c r="G4838" i="46"/>
  <c r="I4838" i="46" s="1"/>
  <c r="G4839" i="46"/>
  <c r="I4839" i="46" s="1"/>
  <c r="G4840" i="46"/>
  <c r="I4840" i="46" s="1"/>
  <c r="G4841" i="46"/>
  <c r="I4841" i="46" s="1"/>
  <c r="G4842" i="46"/>
  <c r="I4842" i="46" s="1"/>
  <c r="G4843" i="46"/>
  <c r="I4843" i="46" s="1"/>
  <c r="G4844" i="46"/>
  <c r="I4844" i="46" s="1"/>
  <c r="G4845" i="46"/>
  <c r="I4845" i="46" s="1"/>
  <c r="G4846" i="46"/>
  <c r="I4846" i="46" s="1"/>
  <c r="G4847" i="46"/>
  <c r="I4847" i="46" s="1"/>
  <c r="G4848" i="46"/>
  <c r="I4848" i="46" s="1"/>
  <c r="G4849" i="46"/>
  <c r="I4849" i="46" s="1"/>
  <c r="G4851" i="46"/>
  <c r="I4851" i="46" s="1"/>
  <c r="G4855" i="46"/>
  <c r="I4855" i="46" s="1"/>
  <c r="G4856" i="46"/>
  <c r="I4856" i="46" s="1"/>
  <c r="G4857" i="46"/>
  <c r="I4857" i="46" s="1"/>
  <c r="G4858" i="46"/>
  <c r="I4858" i="46" s="1"/>
  <c r="G4859" i="46"/>
  <c r="I4859" i="46" s="1"/>
  <c r="G4860" i="46"/>
  <c r="I4860" i="46" s="1"/>
  <c r="G4863" i="46"/>
  <c r="I4863" i="46" s="1"/>
  <c r="G4864" i="46"/>
  <c r="I4864" i="46" s="1"/>
  <c r="G4867" i="46"/>
  <c r="I4867" i="46" s="1"/>
  <c r="G4869" i="46"/>
  <c r="I4869" i="46" s="1"/>
  <c r="G4870" i="46"/>
  <c r="I4870" i="46" s="1"/>
  <c r="G4871" i="46"/>
  <c r="I4871" i="46" s="1"/>
  <c r="G4872" i="46"/>
  <c r="I4872" i="46" s="1"/>
  <c r="G4873" i="46"/>
  <c r="I4873" i="46" s="1"/>
  <c r="G4874" i="46"/>
  <c r="I4874" i="46" s="1"/>
  <c r="G4875" i="46"/>
  <c r="I4875" i="46" s="1"/>
  <c r="G4876" i="46"/>
  <c r="I4876" i="46" s="1"/>
  <c r="G4877" i="46"/>
  <c r="I4877" i="46" s="1"/>
  <c r="G4880" i="46"/>
  <c r="I4880" i="46" s="1"/>
  <c r="G4882" i="46"/>
  <c r="I4882" i="46" s="1"/>
  <c r="G4884" i="46"/>
  <c r="I4884" i="46" s="1"/>
  <c r="G4888" i="46"/>
  <c r="I4888" i="46" s="1"/>
  <c r="G4889" i="46"/>
  <c r="I4889" i="46" s="1"/>
  <c r="G4890" i="46"/>
  <c r="I4890" i="46" s="1"/>
  <c r="G4891" i="46"/>
  <c r="I4891" i="46" s="1"/>
  <c r="G4892" i="46"/>
  <c r="I4892" i="46" s="1"/>
  <c r="G4893" i="46"/>
  <c r="I4893" i="46" s="1"/>
  <c r="G4895" i="46"/>
  <c r="I4895" i="46" s="1"/>
  <c r="G4896" i="46"/>
  <c r="I4896" i="46" s="1"/>
  <c r="G4898" i="46"/>
  <c r="I4898" i="46" s="1"/>
  <c r="G4899" i="46"/>
  <c r="I4899" i="46" s="1"/>
  <c r="G4900" i="46"/>
  <c r="I4900" i="46" s="1"/>
  <c r="G4901" i="46"/>
  <c r="I4901" i="46" s="1"/>
  <c r="G4912" i="46"/>
  <c r="I4912" i="46" s="1"/>
  <c r="G4913" i="46"/>
  <c r="I4913" i="46" s="1"/>
  <c r="G4914" i="46"/>
  <c r="I4914" i="46" s="1"/>
  <c r="G4915" i="46"/>
  <c r="I4915" i="46" s="1"/>
  <c r="G4916" i="46"/>
  <c r="I4916" i="46" s="1"/>
  <c r="G4917" i="46"/>
  <c r="I4917" i="46" s="1"/>
  <c r="G4918" i="46"/>
  <c r="I4918" i="46" s="1"/>
  <c r="G4919" i="46"/>
  <c r="I4919" i="46" s="1"/>
  <c r="G4920" i="46"/>
  <c r="I4920" i="46" s="1"/>
  <c r="G4930" i="46"/>
  <c r="I4930" i="46" s="1"/>
  <c r="G4933" i="46"/>
  <c r="I4933" i="46" s="1"/>
  <c r="G4934" i="46"/>
  <c r="I4934" i="46" s="1"/>
  <c r="G4937" i="46"/>
  <c r="I4937" i="46" s="1"/>
  <c r="G4939" i="46"/>
  <c r="I4939" i="46" s="1"/>
  <c r="G4940" i="46"/>
  <c r="I4940" i="46" s="1"/>
  <c r="G4941" i="46"/>
  <c r="I4941" i="46" s="1"/>
  <c r="G4942" i="46"/>
  <c r="I4942" i="46" s="1"/>
  <c r="G4943" i="46"/>
  <c r="I4943" i="46" s="1"/>
  <c r="G4944" i="46"/>
  <c r="I4944" i="46" s="1"/>
  <c r="G4945" i="46"/>
  <c r="I4945" i="46" s="1"/>
  <c r="G4946" i="46"/>
  <c r="I4946" i="46" s="1"/>
  <c r="G4947" i="46"/>
  <c r="I4947" i="46" s="1"/>
  <c r="G4958" i="46"/>
  <c r="I4958" i="46" s="1"/>
  <c r="G4959" i="46"/>
  <c r="I4959" i="46" s="1"/>
  <c r="G4960" i="46"/>
  <c r="I4960" i="46" s="1"/>
  <c r="G4961" i="46"/>
  <c r="I4961" i="46" s="1"/>
  <c r="G4962" i="46"/>
  <c r="I4962" i="46" s="1"/>
  <c r="G4963" i="46"/>
  <c r="I4963" i="46" s="1"/>
  <c r="G4965" i="46"/>
  <c r="I4965" i="46" s="1"/>
  <c r="G4966" i="46"/>
  <c r="I4966" i="46" s="1"/>
  <c r="G4967" i="46"/>
  <c r="I4967" i="46" s="1"/>
  <c r="G4968" i="46"/>
  <c r="I4968" i="46" s="1"/>
  <c r="G4969" i="46"/>
  <c r="I4969" i="46" s="1"/>
  <c r="G4970" i="46"/>
  <c r="I4970" i="46" s="1"/>
  <c r="G4971" i="46"/>
  <c r="I4971" i="46" s="1"/>
  <c r="G4982" i="46"/>
  <c r="I4982" i="46" s="1"/>
  <c r="G4983" i="46"/>
  <c r="I4983" i="46" s="1"/>
  <c r="G4984" i="46"/>
  <c r="I4984" i="46" s="1"/>
  <c r="G4985" i="46"/>
  <c r="I4985" i="46" s="1"/>
  <c r="G4986" i="46"/>
  <c r="I4986" i="46" s="1"/>
  <c r="G4987" i="46"/>
  <c r="I4987" i="46" s="1"/>
  <c r="G4988" i="46"/>
  <c r="I4988" i="46" s="1"/>
  <c r="G4989" i="46"/>
  <c r="I4989" i="46" s="1"/>
  <c r="G4990" i="46"/>
  <c r="I4990" i="46" s="1"/>
  <c r="G5000" i="46"/>
  <c r="I5000" i="46" s="1"/>
  <c r="G5001" i="46"/>
  <c r="I5001" i="46" s="1"/>
  <c r="G5002" i="46"/>
  <c r="I5002" i="46" s="1"/>
  <c r="G5003" i="46"/>
  <c r="I5003" i="46" s="1"/>
  <c r="G5005" i="46"/>
  <c r="I5005" i="46" s="1"/>
  <c r="G5009" i="46"/>
  <c r="I5009" i="46" s="1"/>
  <c r="G5010" i="46"/>
  <c r="I5010" i="46" s="1"/>
  <c r="G5011" i="46"/>
  <c r="I5011" i="46" s="1"/>
  <c r="G5012" i="46"/>
  <c r="I5012" i="46" s="1"/>
  <c r="G5013" i="46"/>
  <c r="I5013" i="46" s="1"/>
  <c r="G5014" i="46"/>
  <c r="I5014" i="46" s="1"/>
  <c r="G5015" i="46"/>
  <c r="I5015" i="46" s="1"/>
  <c r="G5016" i="46"/>
  <c r="I5016" i="46" s="1"/>
  <c r="G5017" i="46"/>
  <c r="I5017" i="46" s="1"/>
  <c r="G5018" i="46"/>
  <c r="I5018" i="46" s="1"/>
  <c r="G5027" i="46"/>
  <c r="I5027" i="46" s="1"/>
  <c r="G5028" i="46"/>
  <c r="I5028" i="46" s="1"/>
  <c r="G5029" i="46"/>
  <c r="I5029" i="46" s="1"/>
  <c r="G5030" i="46"/>
  <c r="I5030" i="46" s="1"/>
  <c r="G5031" i="46"/>
  <c r="I5031" i="46" s="1"/>
  <c r="G5032" i="46"/>
  <c r="I5032" i="46" s="1"/>
  <c r="G5033" i="46"/>
  <c r="I5033" i="46" s="1"/>
  <c r="G5034" i="46"/>
  <c r="I5034" i="46" s="1"/>
  <c r="G5036" i="46"/>
  <c r="I5036" i="46" s="1"/>
  <c r="G5037" i="46"/>
  <c r="I5037" i="46" s="1"/>
  <c r="G5039" i="46"/>
  <c r="I5039" i="46" s="1"/>
  <c r="G5040" i="46"/>
  <c r="I5040" i="46" s="1"/>
  <c r="G5041" i="46"/>
  <c r="I5041" i="46" s="1"/>
  <c r="G5042" i="46"/>
  <c r="I5042" i="46" s="1"/>
  <c r="G5043" i="46"/>
  <c r="I5043" i="46" s="1"/>
  <c r="G5044" i="46"/>
  <c r="I5044" i="46" s="1"/>
  <c r="G5045" i="46"/>
  <c r="I5045" i="46" s="1"/>
  <c r="G5046" i="46"/>
  <c r="I5046" i="46" s="1"/>
  <c r="G5047" i="46"/>
  <c r="I5047" i="46" s="1"/>
  <c r="G5048" i="46"/>
  <c r="I5048" i="46" s="1"/>
  <c r="G5049" i="46"/>
  <c r="I5049" i="46" s="1"/>
  <c r="G5050" i="46"/>
  <c r="I5050" i="46" s="1"/>
  <c r="G5051" i="46"/>
  <c r="I5051" i="46" s="1"/>
  <c r="G5052" i="46"/>
  <c r="I5052" i="46" s="1"/>
  <c r="G5053" i="46"/>
  <c r="I5053" i="46" s="1"/>
  <c r="G5054" i="46"/>
  <c r="I5054" i="46" s="1"/>
  <c r="G5055" i="46"/>
  <c r="I5055" i="46" s="1"/>
  <c r="G5056" i="46"/>
  <c r="I5056" i="46" s="1"/>
  <c r="G5057" i="46"/>
  <c r="I5057" i="46" s="1"/>
  <c r="G5058" i="46"/>
  <c r="I5058" i="46" s="1"/>
  <c r="G5059" i="46"/>
  <c r="I5059" i="46" s="1"/>
  <c r="G5060" i="46"/>
  <c r="I5060" i="46" s="1"/>
  <c r="G5062" i="46"/>
  <c r="I5062" i="46" s="1"/>
  <c r="G5063" i="46"/>
  <c r="I5063" i="46" s="1"/>
  <c r="G5065" i="46"/>
  <c r="I5065" i="46" s="1"/>
  <c r="G5066" i="46"/>
  <c r="I5066" i="46" s="1"/>
  <c r="G5067" i="46"/>
  <c r="I5067" i="46" s="1"/>
  <c r="G5072" i="46"/>
  <c r="I5072" i="46" s="1"/>
  <c r="G5073" i="46"/>
  <c r="I5073" i="46" s="1"/>
  <c r="G5075" i="46"/>
  <c r="I5075" i="46" s="1"/>
  <c r="G5081" i="46"/>
  <c r="I5081" i="46" s="1"/>
  <c r="G5082" i="46"/>
  <c r="I5082" i="46" s="1"/>
  <c r="G5084" i="46"/>
  <c r="I5084" i="46" s="1"/>
  <c r="G5085" i="46"/>
  <c r="I5085" i="46" s="1"/>
  <c r="G5086" i="46"/>
  <c r="I5086" i="46" s="1"/>
  <c r="G5087" i="46"/>
  <c r="I5087" i="46" s="1"/>
  <c r="G5088" i="46"/>
  <c r="I5088" i="46" s="1"/>
  <c r="G5089" i="46"/>
  <c r="I5089" i="46" s="1"/>
  <c r="G5090" i="46"/>
  <c r="I5090" i="46" s="1"/>
  <c r="G5091" i="46"/>
  <c r="I5091" i="46" s="1"/>
  <c r="G5092" i="46"/>
  <c r="I5092" i="46" s="1"/>
  <c r="G5093" i="46"/>
  <c r="I5093" i="46" s="1"/>
  <c r="G5094" i="46"/>
  <c r="I5094" i="46" s="1"/>
  <c r="G5095" i="46"/>
  <c r="I5095" i="46" s="1"/>
  <c r="G5096" i="46"/>
  <c r="I5096" i="46" s="1"/>
  <c r="G5097" i="46"/>
  <c r="I5097" i="46" s="1"/>
  <c r="G5098" i="46"/>
  <c r="I5098" i="46" s="1"/>
  <c r="G5099" i="46"/>
  <c r="I5099" i="46" s="1"/>
  <c r="G5100" i="46"/>
  <c r="I5100" i="46" s="1"/>
  <c r="G5101" i="46"/>
  <c r="I5101" i="46" s="1"/>
  <c r="G5102" i="46"/>
  <c r="I5102" i="46" s="1"/>
  <c r="G5106" i="46"/>
  <c r="I5106" i="46" s="1"/>
  <c r="G5108" i="46"/>
  <c r="I5108" i="46" s="1"/>
  <c r="G5110" i="46"/>
  <c r="I5110" i="46" s="1"/>
  <c r="G5111" i="46"/>
  <c r="I5111" i="46" s="1"/>
  <c r="G5113" i="46"/>
  <c r="I5113" i="46" s="1"/>
  <c r="G5114" i="46"/>
  <c r="I5114" i="46" s="1"/>
  <c r="G5115" i="46"/>
  <c r="I5115" i="46" s="1"/>
  <c r="G5116" i="46"/>
  <c r="I5116" i="46" s="1"/>
  <c r="G5117" i="46"/>
  <c r="I5117" i="46" s="1"/>
  <c r="G5118" i="46"/>
  <c r="I5118" i="46" s="1"/>
  <c r="G5119" i="46"/>
  <c r="I5119" i="46" s="1"/>
  <c r="G5120" i="46"/>
  <c r="I5120" i="46" s="1"/>
  <c r="G5121" i="46"/>
  <c r="I5121" i="46" s="1"/>
  <c r="G5122" i="46"/>
  <c r="I5122" i="46" s="1"/>
  <c r="G5123" i="46"/>
  <c r="I5123" i="46" s="1"/>
  <c r="G5124" i="46"/>
  <c r="I5124" i="46" s="1"/>
  <c r="G5125" i="46"/>
  <c r="I5125" i="46" s="1"/>
  <c r="G5126" i="46"/>
  <c r="I5126" i="46" s="1"/>
  <c r="G5127" i="46"/>
  <c r="I5127" i="46" s="1"/>
  <c r="G5128" i="46"/>
  <c r="I5128" i="46" s="1"/>
  <c r="G5129" i="46"/>
  <c r="I5129" i="46" s="1"/>
  <c r="G5130" i="46"/>
  <c r="I5130" i="46" s="1"/>
  <c r="G5131" i="46"/>
  <c r="I5131" i="46" s="1"/>
  <c r="G5132" i="46"/>
  <c r="I5132" i="46" s="1"/>
  <c r="G5133" i="46"/>
  <c r="I5133" i="46" s="1"/>
  <c r="G5134" i="46"/>
  <c r="I5134" i="46" s="1"/>
  <c r="G5135" i="46"/>
  <c r="I5135" i="46" s="1"/>
  <c r="G5136" i="46"/>
  <c r="I5136" i="46" s="1"/>
  <c r="G5137" i="46"/>
  <c r="I5137" i="46" s="1"/>
  <c r="G5138" i="46"/>
  <c r="I5138" i="46" s="1"/>
  <c r="G5139" i="46"/>
  <c r="I5139" i="46" s="1"/>
  <c r="G5140" i="46"/>
  <c r="I5140" i="46" s="1"/>
  <c r="G5141" i="46"/>
  <c r="I5141" i="46" s="1"/>
  <c r="G5146" i="46"/>
  <c r="I5146" i="46" s="1"/>
  <c r="G5147" i="46"/>
  <c r="I5147" i="46" s="1"/>
  <c r="G5148" i="46"/>
  <c r="I5148" i="46" s="1"/>
  <c r="G5149" i="46"/>
  <c r="I5149" i="46" s="1"/>
  <c r="G5150" i="46"/>
  <c r="I5150" i="46" s="1"/>
  <c r="G5155" i="46"/>
  <c r="I5155" i="46" s="1"/>
  <c r="G5156" i="46"/>
  <c r="I5156" i="46" s="1"/>
  <c r="G5159" i="46"/>
  <c r="I5159" i="46" s="1"/>
  <c r="G5160" i="46"/>
  <c r="I5160" i="46" s="1"/>
  <c r="G5161" i="46"/>
  <c r="I5161" i="46" s="1"/>
  <c r="G5162" i="46"/>
  <c r="I5162" i="46" s="1"/>
  <c r="G5163" i="46"/>
  <c r="I5163" i="46" s="1"/>
  <c r="G5168" i="46"/>
  <c r="I5168" i="46" s="1"/>
  <c r="G5170" i="46"/>
  <c r="I5170" i="46" s="1"/>
  <c r="G5171" i="46"/>
  <c r="I5171" i="46" s="1"/>
  <c r="G5172" i="46"/>
  <c r="I5172" i="46" s="1"/>
  <c r="G5173" i="46"/>
  <c r="I5173" i="46" s="1"/>
  <c r="G5174" i="46"/>
  <c r="I5174" i="46" s="1"/>
  <c r="G5175" i="46"/>
  <c r="I5175" i="46" s="1"/>
  <c r="G5176" i="46"/>
  <c r="I5176" i="46" s="1"/>
  <c r="G5177" i="46"/>
  <c r="I5177" i="46" s="1"/>
  <c r="G5178" i="46"/>
  <c r="I5178" i="46" s="1"/>
  <c r="G5179" i="46"/>
  <c r="I5179" i="46" s="1"/>
  <c r="G5183" i="46"/>
  <c r="I5183" i="46" s="1"/>
  <c r="G5185" i="46"/>
  <c r="I5185" i="46" s="1"/>
  <c r="G5186" i="46"/>
  <c r="I5186" i="46" s="1"/>
  <c r="G5187" i="46"/>
  <c r="I5187" i="46" s="1"/>
  <c r="G5188" i="46"/>
  <c r="I5188" i="46" s="1"/>
  <c r="G5189" i="46"/>
  <c r="I5189" i="46" s="1"/>
  <c r="G5190" i="46"/>
  <c r="I5190" i="46" s="1"/>
  <c r="G5191" i="46"/>
  <c r="I5191" i="46" s="1"/>
  <c r="G5192" i="46"/>
  <c r="I5192" i="46" s="1"/>
  <c r="G5193" i="46"/>
  <c r="I5193" i="46" s="1"/>
  <c r="G5194" i="46"/>
  <c r="I5194" i="46" s="1"/>
  <c r="G5195" i="46"/>
  <c r="I5195" i="46" s="1"/>
  <c r="G5196" i="46"/>
  <c r="I5196" i="46" s="1"/>
  <c r="G5197" i="46"/>
  <c r="I5197" i="46" s="1"/>
  <c r="G5198" i="46"/>
  <c r="I5198" i="46" s="1"/>
  <c r="G5210" i="46"/>
  <c r="I5210" i="46" s="1"/>
  <c r="G5211" i="46"/>
  <c r="I5211" i="46" s="1"/>
  <c r="G5212" i="46"/>
  <c r="I5212" i="46" s="1"/>
  <c r="G5213" i="46"/>
  <c r="I5213" i="46" s="1"/>
  <c r="G5214" i="46"/>
  <c r="I5214" i="46" s="1"/>
  <c r="G5215" i="46"/>
  <c r="I5215" i="46" s="1"/>
  <c r="G5216" i="46"/>
  <c r="I5216" i="46" s="1"/>
  <c r="G5217" i="46"/>
  <c r="I5217" i="46" s="1"/>
  <c r="G5218" i="46"/>
  <c r="I5218" i="46" s="1"/>
  <c r="G5219" i="46"/>
  <c r="I5219" i="46" s="1"/>
  <c r="G5220" i="46"/>
  <c r="I5220" i="46" s="1"/>
  <c r="G5221" i="46"/>
  <c r="I5221" i="46" s="1"/>
  <c r="G5222" i="46"/>
  <c r="I5222" i="46" s="1"/>
  <c r="G5223" i="46"/>
  <c r="I5223" i="46" s="1"/>
  <c r="G5224" i="46"/>
  <c r="I5224" i="46" s="1"/>
  <c r="G5225" i="46"/>
  <c r="I5225" i="46" s="1"/>
  <c r="G5226" i="46"/>
  <c r="I5226" i="46" s="1"/>
  <c r="G5227" i="46"/>
  <c r="I5227" i="46" s="1"/>
  <c r="G5228" i="46"/>
  <c r="I5228" i="46" s="1"/>
  <c r="G5229" i="46"/>
  <c r="I5229" i="46" s="1"/>
  <c r="G5230" i="46"/>
  <c r="I5230" i="46" s="1"/>
  <c r="G5231" i="46"/>
  <c r="I5231" i="46" s="1"/>
  <c r="G5232" i="46"/>
  <c r="I5232" i="46" s="1"/>
  <c r="G5233" i="46"/>
  <c r="I5233" i="46" s="1"/>
  <c r="G5234" i="46"/>
  <c r="I5234" i="46" s="1"/>
  <c r="G5235" i="46"/>
  <c r="I5235" i="46" s="1"/>
  <c r="G5236" i="46"/>
  <c r="I5236" i="46" s="1"/>
  <c r="G5237" i="46"/>
  <c r="I5237" i="46" s="1"/>
  <c r="G5238" i="46"/>
  <c r="I5238" i="46" s="1"/>
  <c r="G5239" i="46"/>
  <c r="I5239" i="46" s="1"/>
  <c r="G5244" i="46"/>
  <c r="I5244" i="46" s="1"/>
  <c r="G5246" i="46"/>
  <c r="I5246" i="46" s="1"/>
  <c r="G5247" i="46"/>
  <c r="I5247" i="46" s="1"/>
  <c r="G5248" i="46"/>
  <c r="I5248" i="46" s="1"/>
  <c r="G5249" i="46"/>
  <c r="I5249" i="46" s="1"/>
  <c r="G5250" i="46"/>
  <c r="I5250" i="46" s="1"/>
  <c r="G5251" i="46"/>
  <c r="I5251" i="46" s="1"/>
  <c r="G5252" i="46"/>
  <c r="I5252" i="46" s="1"/>
  <c r="G5253" i="46"/>
  <c r="I5253" i="46" s="1"/>
  <c r="G5254" i="46"/>
  <c r="I5254" i="46" s="1"/>
  <c r="G5255" i="46"/>
  <c r="I5255" i="46" s="1"/>
  <c r="G5256" i="46"/>
  <c r="I5256" i="46" s="1"/>
  <c r="G5257" i="46"/>
  <c r="I5257" i="46" s="1"/>
  <c r="G5258" i="46"/>
  <c r="I5258" i="46" s="1"/>
  <c r="G5261" i="46"/>
  <c r="I5261" i="46" s="1"/>
  <c r="G5262" i="46"/>
  <c r="I5262" i="46" s="1"/>
  <c r="G5266" i="46"/>
  <c r="I5266" i="46" s="1"/>
  <c r="G5267" i="46"/>
  <c r="I5267" i="46" s="1"/>
  <c r="G5269" i="46"/>
  <c r="I5269" i="46" s="1"/>
  <c r="G5270" i="46"/>
  <c r="I5270" i="46" s="1"/>
  <c r="G5271" i="46"/>
  <c r="I5271" i="46" s="1"/>
  <c r="G5276" i="46"/>
  <c r="I5276" i="46" s="1"/>
  <c r="G5277" i="46"/>
  <c r="I5277" i="46" s="1"/>
  <c r="G5278" i="46"/>
  <c r="I5278" i="46" s="1"/>
  <c r="G5279" i="46"/>
  <c r="I5279" i="46" s="1"/>
  <c r="G5280" i="46"/>
  <c r="I5280" i="46" s="1"/>
  <c r="G5281" i="46"/>
  <c r="I5281" i="46" s="1"/>
  <c r="G5282" i="46"/>
  <c r="I5282" i="46" s="1"/>
  <c r="G5294" i="46"/>
  <c r="I5294" i="46" s="1"/>
  <c r="G5295" i="46"/>
  <c r="I5295" i="46" s="1"/>
  <c r="G5296" i="46"/>
  <c r="I5296" i="46" s="1"/>
  <c r="G5297" i="46"/>
  <c r="I5297" i="46" s="1"/>
  <c r="G5298" i="46"/>
  <c r="I5298" i="46" s="1"/>
  <c r="G5299" i="46"/>
  <c r="I5299" i="46" s="1"/>
  <c r="G5300" i="46"/>
  <c r="I5300" i="46" s="1"/>
  <c r="G5302" i="46"/>
  <c r="I5302" i="46" s="1"/>
  <c r="G5303" i="46"/>
  <c r="I5303" i="46" s="1"/>
  <c r="G5304" i="46"/>
  <c r="I5304" i="46" s="1"/>
  <c r="G5305" i="46"/>
  <c r="I5305" i="46" s="1"/>
  <c r="G5306" i="46"/>
  <c r="I5306" i="46" s="1"/>
  <c r="G5311" i="46"/>
  <c r="I5311" i="46" s="1"/>
  <c r="G5312" i="46"/>
  <c r="I5312" i="46" s="1"/>
  <c r="G5313" i="46"/>
  <c r="I5313" i="46" s="1"/>
  <c r="G5314" i="46"/>
  <c r="I5314" i="46" s="1"/>
  <c r="G5315" i="46"/>
  <c r="I5315" i="46" s="1"/>
  <c r="G5316" i="46"/>
  <c r="I5316" i="46" s="1"/>
  <c r="G5317" i="46"/>
  <c r="I5317" i="46" s="1"/>
  <c r="G5318" i="46"/>
  <c r="I5318" i="46" s="1"/>
  <c r="G5320" i="46"/>
  <c r="I5320" i="46" s="1"/>
  <c r="G5321" i="46"/>
  <c r="I5321" i="46" s="1"/>
  <c r="G5322" i="46"/>
  <c r="I5322" i="46" s="1"/>
  <c r="G5323" i="46"/>
  <c r="I5323" i="46" s="1"/>
  <c r="G5324" i="46"/>
  <c r="I5324" i="46" s="1"/>
  <c r="G5325" i="46"/>
  <c r="I5325" i="46" s="1"/>
  <c r="G5326" i="46"/>
  <c r="I5326" i="46" s="1"/>
  <c r="G5327" i="46"/>
  <c r="I5327" i="46" s="1"/>
  <c r="G5328" i="46"/>
  <c r="I5328" i="46" s="1"/>
  <c r="G5329" i="46"/>
  <c r="I5329" i="46" s="1"/>
  <c r="G5331" i="46"/>
  <c r="I5331" i="46" s="1"/>
  <c r="G5332" i="46"/>
  <c r="I5332" i="46" s="1"/>
  <c r="G5333" i="46"/>
  <c r="I5333" i="46" s="1"/>
  <c r="G5334" i="46"/>
  <c r="I5334" i="46" s="1"/>
  <c r="G5335" i="46"/>
  <c r="I5335" i="46" s="1"/>
  <c r="G5336" i="46"/>
  <c r="I5336" i="46" s="1"/>
  <c r="G5337" i="46"/>
  <c r="I5337" i="46" s="1"/>
  <c r="G5338" i="46"/>
  <c r="I5338" i="46" s="1"/>
  <c r="G5339" i="46"/>
  <c r="I5339" i="46" s="1"/>
  <c r="G5347" i="46"/>
  <c r="I5347" i="46" s="1"/>
  <c r="G5348" i="46"/>
  <c r="I5348" i="46" s="1"/>
  <c r="G5349" i="46"/>
  <c r="I5349" i="46" s="1"/>
  <c r="G5350" i="46"/>
  <c r="I5350" i="46" s="1"/>
  <c r="G5351" i="46"/>
  <c r="I5351" i="46" s="1"/>
  <c r="G5352" i="46"/>
  <c r="I5352" i="46" s="1"/>
  <c r="G5353" i="46"/>
  <c r="I5353" i="46" s="1"/>
  <c r="G5354" i="46"/>
  <c r="I5354" i="46" s="1"/>
  <c r="G5355" i="46"/>
  <c r="I5355" i="46" s="1"/>
  <c r="G5356" i="46"/>
  <c r="I5356" i="46" s="1"/>
  <c r="G5357" i="46"/>
  <c r="I5357" i="46" s="1"/>
  <c r="G5358" i="46"/>
  <c r="I5358" i="46" s="1"/>
  <c r="G5361" i="46"/>
  <c r="I5361" i="46" s="1"/>
  <c r="G5362" i="46"/>
  <c r="I5362" i="46" s="1"/>
  <c r="G5363" i="46"/>
  <c r="I5363" i="46" s="1"/>
  <c r="G5364" i="46"/>
  <c r="I5364" i="46" s="1"/>
  <c r="G5365" i="46"/>
  <c r="I5365" i="46" s="1"/>
  <c r="G5366" i="46"/>
  <c r="I5366" i="46" s="1"/>
  <c r="G5367" i="46"/>
  <c r="I5367" i="46" s="1"/>
  <c r="G5368" i="46"/>
  <c r="I5368" i="46" s="1"/>
  <c r="G5369" i="46"/>
  <c r="I5369" i="46" s="1"/>
  <c r="G5370" i="46"/>
  <c r="I5370" i="46" s="1"/>
  <c r="G5371" i="46"/>
  <c r="I5371" i="46" s="1"/>
  <c r="G5372" i="46"/>
  <c r="I5372" i="46" s="1"/>
  <c r="G5373" i="46"/>
  <c r="I5373" i="46" s="1"/>
  <c r="G5374" i="46"/>
  <c r="I5374" i="46" s="1"/>
  <c r="G5375" i="46"/>
  <c r="I5375" i="46" s="1"/>
  <c r="G5376" i="46"/>
  <c r="I5376" i="46" s="1"/>
  <c r="G5377" i="46"/>
  <c r="I5377" i="46" s="1"/>
  <c r="G5378" i="46"/>
  <c r="I5378" i="46" s="1"/>
  <c r="G5381" i="46"/>
  <c r="I5381" i="46" s="1"/>
  <c r="G5382" i="46"/>
  <c r="I5382" i="46" s="1"/>
  <c r="G5386" i="46"/>
  <c r="I5386" i="46" s="1"/>
  <c r="G5387" i="46"/>
  <c r="I5387" i="46" s="1"/>
  <c r="G5389" i="46"/>
  <c r="I5389" i="46" s="1"/>
  <c r="G5390" i="46"/>
  <c r="I5390" i="46" s="1"/>
  <c r="G5393" i="46"/>
  <c r="I5393" i="46" s="1"/>
  <c r="G5394" i="46"/>
  <c r="I5394" i="46" s="1"/>
  <c r="G5395" i="46"/>
  <c r="I5395" i="46" s="1"/>
  <c r="G5396" i="46"/>
  <c r="I5396" i="46" s="1"/>
  <c r="G5397" i="46"/>
  <c r="I5397" i="46" s="1"/>
  <c r="G5398" i="46"/>
  <c r="I5398" i="46" s="1"/>
  <c r="G5399" i="46"/>
  <c r="I5399" i="46" s="1"/>
  <c r="G5400" i="46"/>
  <c r="I5400" i="46" s="1"/>
  <c r="G5401" i="46"/>
  <c r="I5401" i="46" s="1"/>
  <c r="G5402" i="46"/>
  <c r="I5402" i="46" s="1"/>
  <c r="G5403" i="46"/>
  <c r="I5403" i="46" s="1"/>
  <c r="G5404" i="46"/>
  <c r="I5404" i="46" s="1"/>
  <c r="G5405" i="46"/>
  <c r="I5405" i="46" s="1"/>
  <c r="G5406" i="46"/>
  <c r="I5406" i="46" s="1"/>
  <c r="G5407" i="46"/>
  <c r="I5407" i="46" s="1"/>
  <c r="G5408" i="46"/>
  <c r="I5408" i="46" s="1"/>
  <c r="G5409" i="46"/>
  <c r="I5409" i="46" s="1"/>
  <c r="G5417" i="46"/>
  <c r="I5417" i="46" s="1"/>
  <c r="G5418" i="46"/>
  <c r="I5418" i="46" s="1"/>
  <c r="G5419" i="46"/>
  <c r="I5419" i="46" s="1"/>
  <c r="G5420" i="46"/>
  <c r="I5420" i="46" s="1"/>
  <c r="G5422" i="46"/>
  <c r="I5422" i="46" s="1"/>
  <c r="G5423" i="46"/>
  <c r="I5423" i="46" s="1"/>
  <c r="G5424" i="46"/>
  <c r="I5424" i="46" s="1"/>
  <c r="G5425" i="46"/>
  <c r="I5425" i="46" s="1"/>
  <c r="G5426" i="46"/>
  <c r="I5426" i="46" s="1"/>
  <c r="G5431" i="46"/>
  <c r="I5431" i="46" s="1"/>
  <c r="G5432" i="46"/>
  <c r="I5432" i="46" s="1"/>
  <c r="G5433" i="46"/>
  <c r="I5433" i="46" s="1"/>
  <c r="G5434" i="46"/>
  <c r="I5434" i="46" s="1"/>
  <c r="G5435" i="46"/>
  <c r="I5435" i="46" s="1"/>
  <c r="G5436" i="46"/>
  <c r="I5436" i="46" s="1"/>
  <c r="G5437" i="46"/>
  <c r="I5437" i="46" s="1"/>
  <c r="G5441" i="46"/>
  <c r="I5441" i="46" s="1"/>
  <c r="G5442" i="46"/>
  <c r="I5442" i="46" s="1"/>
  <c r="G5444" i="46"/>
  <c r="I5444" i="46" s="1"/>
  <c r="G5447" i="46"/>
  <c r="I5447" i="46" s="1"/>
  <c r="G5448" i="46"/>
  <c r="I5448" i="46" s="1"/>
  <c r="G5449" i="46"/>
  <c r="I5449" i="46" s="1"/>
  <c r="G5450" i="46"/>
  <c r="I5450" i="46" s="1"/>
  <c r="G5451" i="46"/>
  <c r="I5451" i="46" s="1"/>
  <c r="G5452" i="46"/>
  <c r="I5452" i="46" s="1"/>
  <c r="G5453" i="46"/>
  <c r="I5453" i="46" s="1"/>
  <c r="G5454" i="46"/>
  <c r="I5454" i="46" s="1"/>
  <c r="G5455" i="46"/>
  <c r="I5455" i="46" s="1"/>
  <c r="G5456" i="46"/>
  <c r="I5456" i="46" s="1"/>
  <c r="G5457" i="46"/>
  <c r="I5457" i="46" s="1"/>
  <c r="G5458" i="46"/>
  <c r="I5458" i="46" s="1"/>
  <c r="G5459" i="46"/>
  <c r="I5459" i="46" s="1"/>
  <c r="G5460" i="46"/>
  <c r="I5460" i="46" s="1"/>
  <c r="G5461" i="46"/>
  <c r="I5461" i="46" s="1"/>
  <c r="G5462" i="46"/>
  <c r="I5462" i="46" s="1"/>
  <c r="G5463" i="46"/>
  <c r="I5463" i="46" s="1"/>
  <c r="G5464" i="46"/>
  <c r="I5464" i="46" s="1"/>
  <c r="G5465" i="46"/>
  <c r="I5465" i="46" s="1"/>
  <c r="G5466" i="46"/>
  <c r="I5466" i="46" s="1"/>
  <c r="G5467" i="46"/>
  <c r="I5467" i="46" s="1"/>
  <c r="G5468" i="46"/>
  <c r="I5468" i="46" s="1"/>
  <c r="G5469" i="46"/>
  <c r="I5469" i="46" s="1"/>
  <c r="G5470" i="46"/>
  <c r="I5470" i="46" s="1"/>
  <c r="G5471" i="46"/>
  <c r="I5471" i="46" s="1"/>
  <c r="G5472" i="46"/>
  <c r="I5472" i="46" s="1"/>
  <c r="G5473" i="46"/>
  <c r="I5473" i="46" s="1"/>
  <c r="G5474" i="46"/>
  <c r="I5474" i="46" s="1"/>
  <c r="G5475" i="46"/>
  <c r="I5475" i="46" s="1"/>
  <c r="G5476" i="46"/>
  <c r="I5476" i="46" s="1"/>
  <c r="G5477" i="46"/>
  <c r="I5477" i="46" s="1"/>
  <c r="G5478" i="46"/>
  <c r="I5478" i="46" s="1"/>
  <c r="G5481" i="46"/>
  <c r="I5481" i="46" s="1"/>
  <c r="G5482" i="46"/>
  <c r="I5482" i="46" s="1"/>
  <c r="G5483" i="46"/>
  <c r="I5483" i="46" s="1"/>
  <c r="G5487" i="46"/>
  <c r="I5487" i="46" s="1"/>
  <c r="G5488" i="46"/>
  <c r="I5488" i="46" s="1"/>
  <c r="G5492" i="46"/>
  <c r="I5492" i="46" s="1"/>
  <c r="G5493" i="46"/>
  <c r="I5493" i="46" s="1"/>
  <c r="G5494" i="46"/>
  <c r="I5494" i="46" s="1"/>
  <c r="G5495" i="46"/>
  <c r="I5495" i="46" s="1"/>
  <c r="G5496" i="46"/>
  <c r="I5496" i="46" s="1"/>
  <c r="G5497" i="46"/>
  <c r="I5497" i="46" s="1"/>
  <c r="G5498" i="46"/>
  <c r="I5498" i="46" s="1"/>
  <c r="G5501" i="46"/>
  <c r="I5501" i="46" s="1"/>
  <c r="G5503" i="46"/>
  <c r="I5503" i="46" s="1"/>
  <c r="G5504" i="46"/>
  <c r="I5504" i="46" s="1"/>
  <c r="G5505" i="46"/>
  <c r="I5505" i="46" s="1"/>
  <c r="G5506" i="46"/>
  <c r="I5506" i="46" s="1"/>
  <c r="G5507" i="46"/>
  <c r="I5507" i="46" s="1"/>
  <c r="G5508" i="46"/>
  <c r="I5508" i="46" s="1"/>
  <c r="G5509" i="46"/>
  <c r="I5509" i="46" s="1"/>
  <c r="G5510" i="46"/>
  <c r="I5510" i="46" s="1"/>
  <c r="G5514" i="46"/>
  <c r="I5514" i="46" s="1"/>
  <c r="G5515" i="46"/>
  <c r="I5515" i="46" s="1"/>
  <c r="G5516" i="46"/>
  <c r="I5516" i="46" s="1"/>
  <c r="G5517" i="46"/>
  <c r="I5517" i="46" s="1"/>
  <c r="G5526" i="46"/>
  <c r="I5526" i="46" s="1"/>
  <c r="G5527" i="46"/>
  <c r="I5527" i="46" s="1"/>
  <c r="G5528" i="46"/>
  <c r="I5528" i="46" s="1"/>
  <c r="G5532" i="46"/>
  <c r="I5532" i="46" s="1"/>
  <c r="G5539" i="46"/>
  <c r="I5539" i="46" s="1"/>
  <c r="G5540" i="46"/>
  <c r="I5540" i="46" s="1"/>
  <c r="G5541" i="46"/>
  <c r="I5541" i="46" s="1"/>
  <c r="G5542" i="46"/>
  <c r="I5542" i="46" s="1"/>
  <c r="G5543" i="46"/>
  <c r="I5543" i="46" s="1"/>
  <c r="G5544" i="46"/>
  <c r="I5544" i="46" s="1"/>
  <c r="G5545" i="46"/>
  <c r="I5545" i="46" s="1"/>
  <c r="G5546" i="46"/>
  <c r="I5546" i="46" s="1"/>
  <c r="G5547" i="46"/>
  <c r="I5547" i="46" s="1"/>
  <c r="G5548" i="46"/>
  <c r="I5548" i="46" s="1"/>
  <c r="G5549" i="46"/>
  <c r="I5549" i="46" s="1"/>
  <c r="G5550" i="46"/>
  <c r="I5550" i="46" s="1"/>
  <c r="G5551" i="46"/>
  <c r="I5551" i="46" s="1"/>
  <c r="G5552" i="46"/>
  <c r="I5552" i="46" s="1"/>
  <c r="G5556" i="46"/>
  <c r="I5556" i="46" s="1"/>
  <c r="G5557" i="46"/>
  <c r="I5557" i="46" s="1"/>
  <c r="G5559" i="46"/>
  <c r="I5559" i="46" s="1"/>
  <c r="G5563" i="46"/>
  <c r="I5563" i="46" s="1"/>
  <c r="G5564" i="46"/>
  <c r="I5564" i="46" s="1"/>
  <c r="G5565" i="46"/>
  <c r="I5565" i="46" s="1"/>
  <c r="G5566" i="46"/>
  <c r="I5566" i="46" s="1"/>
  <c r="G5567" i="46"/>
  <c r="I5567" i="46" s="1"/>
  <c r="G5568" i="46"/>
  <c r="I5568" i="46" s="1"/>
  <c r="G5569" i="46"/>
  <c r="I5569" i="46" s="1"/>
  <c r="G5570" i="46"/>
  <c r="I5570" i="46" s="1"/>
  <c r="G5571" i="46"/>
  <c r="I5571" i="46" s="1"/>
  <c r="G5573" i="46"/>
  <c r="I5573" i="46" s="1"/>
  <c r="G5574" i="46"/>
  <c r="I5574" i="46" s="1"/>
  <c r="G5575" i="46"/>
  <c r="I5575" i="46" s="1"/>
  <c r="G5576" i="46"/>
  <c r="I5576" i="46" s="1"/>
  <c r="G5577" i="46"/>
  <c r="I5577" i="46" s="1"/>
  <c r="G5578" i="46"/>
  <c r="I5578" i="46" s="1"/>
  <c r="G5579" i="46"/>
  <c r="I5579" i="46" s="1"/>
  <c r="G5580" i="46"/>
  <c r="I5580" i="46" s="1"/>
  <c r="G5581" i="46"/>
  <c r="I5581" i="46" s="1"/>
  <c r="G5582" i="46"/>
  <c r="I5582" i="46" s="1"/>
  <c r="G5583" i="46"/>
  <c r="I5583" i="46" s="1"/>
  <c r="G5584" i="46"/>
  <c r="I5584" i="46" s="1"/>
  <c r="G5585" i="46"/>
  <c r="I5585" i="46" s="1"/>
  <c r="G5586" i="46"/>
  <c r="I5586" i="46" s="1"/>
  <c r="G5587" i="46"/>
  <c r="I5587" i="46" s="1"/>
  <c r="G5588" i="46"/>
  <c r="I5588" i="46" s="1"/>
  <c r="G5590" i="46"/>
  <c r="I5590" i="46" s="1"/>
  <c r="G5591" i="46"/>
  <c r="I5591" i="46" s="1"/>
  <c r="G5592" i="46"/>
  <c r="I5592" i="46" s="1"/>
  <c r="G5593" i="46"/>
  <c r="I5593" i="46" s="1"/>
  <c r="G5594" i="46"/>
  <c r="I5594" i="46" s="1"/>
  <c r="G5595" i="46"/>
  <c r="I5595" i="46" s="1"/>
  <c r="G5596" i="46"/>
  <c r="I5596" i="46" s="1"/>
  <c r="G5602" i="46"/>
  <c r="I5602" i="46" s="1"/>
  <c r="G5603" i="46"/>
  <c r="I5603" i="46" s="1"/>
  <c r="G5607" i="46"/>
  <c r="I5607" i="46" s="1"/>
  <c r="G5608" i="46"/>
  <c r="I5608" i="46" s="1"/>
  <c r="G5609" i="46"/>
  <c r="I5609" i="46" s="1"/>
  <c r="G5610" i="46"/>
  <c r="I5610" i="46" s="1"/>
  <c r="G5611" i="46"/>
  <c r="I5611" i="46" s="1"/>
  <c r="G5612" i="46"/>
  <c r="I5612" i="46" s="1"/>
  <c r="G5613" i="46"/>
  <c r="I5613" i="46" s="1"/>
  <c r="G5616" i="46"/>
  <c r="I5616" i="46" s="1"/>
  <c r="G5618" i="46"/>
  <c r="I5618" i="46" s="1"/>
  <c r="G5619" i="46"/>
  <c r="I5619" i="46" s="1"/>
  <c r="G5620" i="46"/>
  <c r="I5620" i="46" s="1"/>
  <c r="G5621" i="46"/>
  <c r="I5621" i="46" s="1"/>
  <c r="G5622" i="46"/>
  <c r="I5622" i="46" s="1"/>
  <c r="G5623" i="46"/>
  <c r="I5623" i="46" s="1"/>
  <c r="G5624" i="46"/>
  <c r="I5624" i="46" s="1"/>
  <c r="G5625" i="46"/>
  <c r="I5625" i="46" s="1"/>
  <c r="G5626" i="46"/>
  <c r="I5626" i="46" s="1"/>
  <c r="G5630" i="46"/>
  <c r="I5630" i="46" s="1"/>
  <c r="G5631" i="46"/>
  <c r="I5631" i="46" s="1"/>
  <c r="G5632" i="46"/>
  <c r="I5632" i="46" s="1"/>
  <c r="G5641" i="46"/>
  <c r="I5641" i="46" s="1"/>
  <c r="G5642" i="46"/>
  <c r="I5642" i="46" s="1"/>
  <c r="G5643" i="46"/>
  <c r="I5643" i="46" s="1"/>
  <c r="G5644" i="46"/>
  <c r="I5644" i="46" s="1"/>
  <c r="G5645" i="46"/>
  <c r="I5645" i="46" s="1"/>
  <c r="G5646" i="46"/>
  <c r="I5646" i="46" s="1"/>
  <c r="G5647" i="46"/>
  <c r="I5647" i="46" s="1"/>
  <c r="G5654" i="46"/>
  <c r="I5654" i="46" s="1"/>
  <c r="G5657" i="46"/>
  <c r="I5657" i="46" s="1"/>
  <c r="G5658" i="46"/>
  <c r="I5658" i="46" s="1"/>
  <c r="G5659" i="46"/>
  <c r="I5659" i="46" s="1"/>
  <c r="G5660" i="46"/>
  <c r="I5660" i="46" s="1"/>
  <c r="G5661" i="46"/>
  <c r="I5661" i="46" s="1"/>
  <c r="G5662" i="46"/>
  <c r="I5662" i="46" s="1"/>
  <c r="G5663" i="46"/>
  <c r="I5663" i="46" s="1"/>
  <c r="G5666" i="46"/>
  <c r="I5666" i="46" s="1"/>
  <c r="G5667" i="46"/>
  <c r="I5667" i="46" s="1"/>
  <c r="G5668" i="46"/>
  <c r="I5668" i="46" s="1"/>
  <c r="G5669" i="46"/>
  <c r="I5669" i="46" s="1"/>
  <c r="G5672" i="46"/>
  <c r="I5672" i="46" s="1"/>
  <c r="G5673" i="46"/>
  <c r="I5673" i="46" s="1"/>
  <c r="G5674" i="46"/>
  <c r="I5674" i="46" s="1"/>
  <c r="G5676" i="46"/>
  <c r="I5676" i="46" s="1"/>
  <c r="G5677" i="46"/>
  <c r="I5677" i="46" s="1"/>
  <c r="G5680" i="46"/>
  <c r="I5680" i="46" s="1"/>
  <c r="G5682" i="46"/>
  <c r="I5682" i="46" s="1"/>
  <c r="G5683" i="46"/>
  <c r="I5683" i="46" s="1"/>
  <c r="G5684" i="46"/>
  <c r="I5684" i="46" s="1"/>
  <c r="G5685" i="46"/>
  <c r="I5685" i="46" s="1"/>
  <c r="G5686" i="46"/>
  <c r="I5686" i="46" s="1"/>
  <c r="G5687" i="46"/>
  <c r="I5687" i="46" s="1"/>
  <c r="G5688" i="46"/>
  <c r="I5688" i="46" s="1"/>
  <c r="G5690" i="46"/>
  <c r="I5690" i="46" s="1"/>
  <c r="G5691" i="46"/>
  <c r="I5691" i="46" s="1"/>
  <c r="G5692" i="46"/>
  <c r="I5692" i="46" s="1"/>
  <c r="G5693" i="46"/>
  <c r="I5693" i="46" s="1"/>
  <c r="G5694" i="46"/>
  <c r="I5694" i="46" s="1"/>
  <c r="G5695" i="46"/>
  <c r="I5695" i="46" s="1"/>
  <c r="G5696" i="46"/>
  <c r="I5696" i="46" s="1"/>
  <c r="G5697" i="46"/>
  <c r="I5697" i="46" s="1"/>
  <c r="G5698" i="46"/>
  <c r="I5698" i="46" s="1"/>
  <c r="G5699" i="46"/>
  <c r="I5699" i="46" s="1"/>
  <c r="G5700" i="46"/>
  <c r="I5700" i="46" s="1"/>
  <c r="G5704" i="46"/>
  <c r="I5704" i="46" s="1"/>
  <c r="G5705" i="46"/>
  <c r="I5705" i="46" s="1"/>
  <c r="G5707" i="46"/>
  <c r="I5707" i="46" s="1"/>
  <c r="G5708" i="46"/>
  <c r="I5708" i="46" s="1"/>
  <c r="G5709" i="46"/>
  <c r="I5709" i="46" s="1"/>
  <c r="G5710" i="46"/>
  <c r="I5710" i="46" s="1"/>
  <c r="G5714" i="46"/>
  <c r="I5714" i="46" s="1"/>
  <c r="G5718" i="46"/>
  <c r="I5718" i="46" s="1"/>
  <c r="G5719" i="46"/>
  <c r="I5719" i="46" s="1"/>
  <c r="G5720" i="46"/>
  <c r="I5720" i="46" s="1"/>
  <c r="G5721" i="46"/>
  <c r="I5721" i="46" s="1"/>
  <c r="G5722" i="46"/>
  <c r="I5722" i="46" s="1"/>
  <c r="G5723" i="46"/>
  <c r="I5723" i="46" s="1"/>
  <c r="G5724" i="46"/>
  <c r="I5724" i="46" s="1"/>
  <c r="G5725" i="46"/>
  <c r="I5725" i="46" s="1"/>
  <c r="G5726" i="46"/>
  <c r="I5726" i="46" s="1"/>
  <c r="G5727" i="46"/>
  <c r="I5727" i="46" s="1"/>
  <c r="G5728" i="46"/>
  <c r="I5728" i="46" s="1"/>
  <c r="G5729" i="46"/>
  <c r="I5729" i="46" s="1"/>
  <c r="G5730" i="46"/>
  <c r="I5730" i="46" s="1"/>
  <c r="G5731" i="46"/>
  <c r="I5731" i="46" s="1"/>
  <c r="G5732" i="46"/>
  <c r="I5732" i="46" s="1"/>
  <c r="G5733" i="46"/>
  <c r="I5733" i="46" s="1"/>
  <c r="G5734" i="46"/>
  <c r="I5734" i="46" s="1"/>
  <c r="G5735" i="46"/>
  <c r="I5735" i="46" s="1"/>
  <c r="G5736" i="46"/>
  <c r="I5736" i="46" s="1"/>
  <c r="G5737" i="46"/>
  <c r="I5737" i="46" s="1"/>
  <c r="G5738" i="46"/>
  <c r="I5738" i="46" s="1"/>
  <c r="G5739" i="46"/>
  <c r="I5739" i="46" s="1"/>
  <c r="G5740" i="46"/>
  <c r="I5740" i="46" s="1"/>
  <c r="G5741" i="46"/>
  <c r="I5741" i="46" s="1"/>
  <c r="G5742" i="46"/>
  <c r="I5742" i="46" s="1"/>
  <c r="G5743" i="46"/>
  <c r="I5743" i="46" s="1"/>
  <c r="G5744" i="46"/>
  <c r="I5744" i="46" s="1"/>
  <c r="G5748" i="46"/>
  <c r="I5748" i="46" s="1"/>
  <c r="G5749" i="46"/>
  <c r="I5749" i="46" s="1"/>
  <c r="G5750" i="46"/>
  <c r="I5750" i="46" s="1"/>
  <c r="G2" i="46"/>
  <c r="I2" i="46" s="1"/>
  <c r="M2" i="47"/>
  <c r="E3" i="46"/>
  <c r="D3" i="46" s="1"/>
  <c r="E4" i="46"/>
  <c r="D4" i="46" s="1"/>
  <c r="E5" i="46"/>
  <c r="D5" i="46" s="1"/>
  <c r="E6" i="46"/>
  <c r="D6" i="46" s="1"/>
  <c r="E7" i="46"/>
  <c r="E8" i="46"/>
  <c r="D8" i="46" s="1"/>
  <c r="E9" i="46"/>
  <c r="D9" i="46" s="1"/>
  <c r="E10" i="46"/>
  <c r="E11" i="46"/>
  <c r="E12" i="46"/>
  <c r="E13" i="46"/>
  <c r="E14" i="46"/>
  <c r="E15" i="46"/>
  <c r="D15" i="46" s="1"/>
  <c r="E16" i="46"/>
  <c r="E17" i="46"/>
  <c r="E18" i="46"/>
  <c r="E19" i="46"/>
  <c r="E20" i="46"/>
  <c r="E21" i="46"/>
  <c r="E22" i="46"/>
  <c r="E23" i="46"/>
  <c r="E24" i="46"/>
  <c r="E25" i="46"/>
  <c r="E26" i="46"/>
  <c r="E27" i="46"/>
  <c r="D27" i="46" s="1"/>
  <c r="E28" i="46"/>
  <c r="D28" i="46" s="1"/>
  <c r="E29" i="46"/>
  <c r="D29" i="46" s="1"/>
  <c r="E30" i="46"/>
  <c r="D30" i="46" s="1"/>
  <c r="E31" i="46"/>
  <c r="D31" i="46" s="1"/>
  <c r="E32" i="46"/>
  <c r="D32" i="46" s="1"/>
  <c r="E33" i="46"/>
  <c r="D33" i="46" s="1"/>
  <c r="E34" i="46"/>
  <c r="D34" i="46" s="1"/>
  <c r="E35" i="46"/>
  <c r="D35" i="46" s="1"/>
  <c r="E36" i="46"/>
  <c r="E37" i="46"/>
  <c r="E38" i="46"/>
  <c r="E39" i="46"/>
  <c r="E40" i="46"/>
  <c r="E41" i="46"/>
  <c r="E42" i="46"/>
  <c r="E43" i="46"/>
  <c r="E44" i="46"/>
  <c r="D44" i="46" s="1"/>
  <c r="E45" i="46"/>
  <c r="D45" i="46" s="1"/>
  <c r="E46" i="46"/>
  <c r="D46" i="46" s="1"/>
  <c r="E47" i="46"/>
  <c r="D47" i="46" s="1"/>
  <c r="E48" i="46"/>
  <c r="D48" i="46" s="1"/>
  <c r="E49" i="46"/>
  <c r="D49" i="46" s="1"/>
  <c r="E50" i="46"/>
  <c r="E51" i="46"/>
  <c r="E52" i="46"/>
  <c r="D52" i="46" s="1"/>
  <c r="E53" i="46"/>
  <c r="D53" i="46" s="1"/>
  <c r="E54" i="46"/>
  <c r="D54" i="46" s="1"/>
  <c r="E55" i="46"/>
  <c r="D55" i="46" s="1"/>
  <c r="E56" i="46"/>
  <c r="D56" i="46" s="1"/>
  <c r="E57" i="46"/>
  <c r="D57" i="46" s="1"/>
  <c r="E58" i="46"/>
  <c r="D58" i="46" s="1"/>
  <c r="E59" i="46"/>
  <c r="D59" i="46" s="1"/>
  <c r="E60" i="46"/>
  <c r="D60" i="46" s="1"/>
  <c r="E61" i="46"/>
  <c r="D61" i="46" s="1"/>
  <c r="E62" i="46"/>
  <c r="D62" i="46" s="1"/>
  <c r="E63" i="46"/>
  <c r="D63" i="46" s="1"/>
  <c r="E64" i="46"/>
  <c r="D64" i="46" s="1"/>
  <c r="E65" i="46"/>
  <c r="D65" i="46" s="1"/>
  <c r="E66" i="46"/>
  <c r="D66" i="46" s="1"/>
  <c r="E67" i="46"/>
  <c r="D67" i="46" s="1"/>
  <c r="E68" i="46"/>
  <c r="E69" i="46"/>
  <c r="D69" i="46" s="1"/>
  <c r="E70" i="46"/>
  <c r="E71" i="46"/>
  <c r="D71" i="46" s="1"/>
  <c r="E72" i="46"/>
  <c r="E73" i="46"/>
  <c r="D73" i="46" s="1"/>
  <c r="E74" i="46"/>
  <c r="D74" i="46" s="1"/>
  <c r="E75" i="46"/>
  <c r="D75" i="46" s="1"/>
  <c r="E76" i="46"/>
  <c r="E77" i="46"/>
  <c r="E78" i="46"/>
  <c r="E79" i="46"/>
  <c r="D79" i="46" s="1"/>
  <c r="E80" i="46"/>
  <c r="E81" i="46"/>
  <c r="D81" i="46" s="1"/>
  <c r="E82" i="46"/>
  <c r="D82" i="46" s="1"/>
  <c r="E83" i="46"/>
  <c r="D83" i="46" s="1"/>
  <c r="E84" i="46"/>
  <c r="D84" i="46" s="1"/>
  <c r="E85" i="46"/>
  <c r="D85" i="46" s="1"/>
  <c r="E86" i="46"/>
  <c r="D86" i="46" s="1"/>
  <c r="E87" i="46"/>
  <c r="D87" i="46" s="1"/>
  <c r="E88" i="46"/>
  <c r="D88" i="46" s="1"/>
  <c r="E89" i="46"/>
  <c r="D89" i="46" s="1"/>
  <c r="E90" i="46"/>
  <c r="D90" i="46" s="1"/>
  <c r="E91" i="46"/>
  <c r="D91" i="46" s="1"/>
  <c r="E92" i="46"/>
  <c r="D92" i="46" s="1"/>
  <c r="E93" i="46"/>
  <c r="D93" i="46" s="1"/>
  <c r="E94" i="46"/>
  <c r="E95" i="46"/>
  <c r="D95" i="46" s="1"/>
  <c r="E96" i="46"/>
  <c r="D96" i="46" s="1"/>
  <c r="E97" i="46"/>
  <c r="D97" i="46" s="1"/>
  <c r="E98" i="46"/>
  <c r="D98" i="46" s="1"/>
  <c r="E99" i="46"/>
  <c r="D99" i="46" s="1"/>
  <c r="E100" i="46"/>
  <c r="E101" i="46"/>
  <c r="D101" i="46" s="1"/>
  <c r="E102" i="46"/>
  <c r="D102" i="46" s="1"/>
  <c r="E103" i="46"/>
  <c r="E104" i="46"/>
  <c r="E105" i="46"/>
  <c r="D105" i="46" s="1"/>
  <c r="E106" i="46"/>
  <c r="D106" i="46" s="1"/>
  <c r="E107" i="46"/>
  <c r="E108" i="46"/>
  <c r="E109" i="46"/>
  <c r="E110" i="46"/>
  <c r="E111" i="46"/>
  <c r="E112" i="46"/>
  <c r="D112" i="46" s="1"/>
  <c r="E113" i="46"/>
  <c r="D113" i="46" s="1"/>
  <c r="E114" i="46"/>
  <c r="D114" i="46" s="1"/>
  <c r="E115" i="46"/>
  <c r="D115" i="46" s="1"/>
  <c r="E116" i="46"/>
  <c r="D116" i="46" s="1"/>
  <c r="E117" i="46"/>
  <c r="D117" i="46" s="1"/>
  <c r="E118" i="46"/>
  <c r="D118" i="46" s="1"/>
  <c r="E119" i="46"/>
  <c r="E120" i="46"/>
  <c r="E121" i="46"/>
  <c r="E122" i="46"/>
  <c r="D122" i="46" s="1"/>
  <c r="E123" i="46"/>
  <c r="D123" i="46" s="1"/>
  <c r="E124" i="46"/>
  <c r="E125" i="46"/>
  <c r="D125" i="46" s="1"/>
  <c r="E126" i="46"/>
  <c r="D126" i="46" s="1"/>
  <c r="E127" i="46"/>
  <c r="D127" i="46" s="1"/>
  <c r="E128" i="46"/>
  <c r="D128" i="46" s="1"/>
  <c r="E129" i="46"/>
  <c r="E130" i="46"/>
  <c r="E131" i="46"/>
  <c r="E132" i="46"/>
  <c r="E133" i="46"/>
  <c r="D133" i="46" s="1"/>
  <c r="E134" i="46"/>
  <c r="E135" i="46"/>
  <c r="E136" i="46"/>
  <c r="E137" i="46"/>
  <c r="E138" i="46"/>
  <c r="E139" i="46"/>
  <c r="E140" i="46"/>
  <c r="E141" i="46"/>
  <c r="E142" i="46"/>
  <c r="D142" i="46" s="1"/>
  <c r="E143" i="46"/>
  <c r="D143" i="46" s="1"/>
  <c r="E144" i="46"/>
  <c r="D144" i="46" s="1"/>
  <c r="E145" i="46"/>
  <c r="D145" i="46" s="1"/>
  <c r="E146" i="46"/>
  <c r="D146" i="46" s="1"/>
  <c r="E147" i="46"/>
  <c r="D147" i="46" s="1"/>
  <c r="E148" i="46"/>
  <c r="D148" i="46" s="1"/>
  <c r="E149" i="46"/>
  <c r="D149" i="46" s="1"/>
  <c r="E150" i="46"/>
  <c r="E151" i="46"/>
  <c r="E152" i="46"/>
  <c r="E153" i="46"/>
  <c r="E154" i="46"/>
  <c r="E155" i="46"/>
  <c r="E156" i="46"/>
  <c r="D156" i="46" s="1"/>
  <c r="E157" i="46"/>
  <c r="D157" i="46" s="1"/>
  <c r="E158" i="46"/>
  <c r="E159" i="46"/>
  <c r="E160" i="46"/>
  <c r="E161" i="46"/>
  <c r="E162" i="46"/>
  <c r="E163" i="46"/>
  <c r="E164" i="46"/>
  <c r="E165" i="46"/>
  <c r="E166" i="46"/>
  <c r="D166" i="46" s="1"/>
  <c r="E167" i="46"/>
  <c r="E168" i="46"/>
  <c r="E169" i="46"/>
  <c r="E170" i="46"/>
  <c r="E171" i="46"/>
  <c r="E172" i="46"/>
  <c r="E173" i="46"/>
  <c r="E174" i="46"/>
  <c r="E175" i="46"/>
  <c r="E176" i="46"/>
  <c r="E177" i="46"/>
  <c r="D177" i="46" s="1"/>
  <c r="E178" i="46"/>
  <c r="D178" i="46" s="1"/>
  <c r="E179" i="46"/>
  <c r="D179" i="46" s="1"/>
  <c r="E180" i="46"/>
  <c r="D180" i="46" s="1"/>
  <c r="E181" i="46"/>
  <c r="D181" i="46" s="1"/>
  <c r="E182" i="46"/>
  <c r="D182" i="46" s="1"/>
  <c r="E183" i="46"/>
  <c r="E184" i="46"/>
  <c r="D184" i="46" s="1"/>
  <c r="E185" i="46"/>
  <c r="D185" i="46" s="1"/>
  <c r="E186" i="46"/>
  <c r="D186" i="46" s="1"/>
  <c r="E187" i="46"/>
  <c r="D187" i="46" s="1"/>
  <c r="E188" i="46"/>
  <c r="D188" i="46" s="1"/>
  <c r="E189" i="46"/>
  <c r="D189" i="46" s="1"/>
  <c r="E190" i="46"/>
  <c r="D190" i="46" s="1"/>
  <c r="E191" i="46"/>
  <c r="D191" i="46" s="1"/>
  <c r="E192" i="46"/>
  <c r="E193" i="46"/>
  <c r="E194" i="46"/>
  <c r="E195" i="46"/>
  <c r="E196" i="46"/>
  <c r="E197" i="46"/>
  <c r="E198" i="46"/>
  <c r="E199" i="46"/>
  <c r="E200" i="46"/>
  <c r="E201" i="46"/>
  <c r="E202" i="46"/>
  <c r="E203" i="46"/>
  <c r="E204" i="46"/>
  <c r="E205" i="46"/>
  <c r="E206" i="46"/>
  <c r="E207" i="46"/>
  <c r="E208" i="46"/>
  <c r="E209" i="46"/>
  <c r="E210" i="46"/>
  <c r="E211" i="46"/>
  <c r="E212" i="46"/>
  <c r="E213" i="46"/>
  <c r="E214" i="46"/>
  <c r="E215" i="46"/>
  <c r="D215" i="46" s="1"/>
  <c r="E216" i="46"/>
  <c r="D216" i="46" s="1"/>
  <c r="E217" i="46"/>
  <c r="E218" i="46"/>
  <c r="D218" i="46" s="1"/>
  <c r="E219" i="46"/>
  <c r="D219" i="46" s="1"/>
  <c r="E220" i="46"/>
  <c r="D220" i="46" s="1"/>
  <c r="E221" i="46"/>
  <c r="D221" i="46" s="1"/>
  <c r="E222" i="46"/>
  <c r="D222" i="46" s="1"/>
  <c r="E223" i="46"/>
  <c r="E224" i="46"/>
  <c r="E225" i="46"/>
  <c r="E226" i="46"/>
  <c r="D226" i="46" s="1"/>
  <c r="E227" i="46"/>
  <c r="D227" i="46" s="1"/>
  <c r="E228" i="46"/>
  <c r="E229" i="46"/>
  <c r="E230" i="46"/>
  <c r="E231" i="46"/>
  <c r="E232" i="46"/>
  <c r="D232" i="46" s="1"/>
  <c r="E233" i="46"/>
  <c r="D233" i="46" s="1"/>
  <c r="E234" i="46"/>
  <c r="E235" i="46"/>
  <c r="E236" i="46"/>
  <c r="D236" i="46" s="1"/>
  <c r="E237" i="46"/>
  <c r="E238" i="46"/>
  <c r="E239" i="46"/>
  <c r="E240" i="46"/>
  <c r="E241" i="46"/>
  <c r="E242" i="46"/>
  <c r="E243" i="46"/>
  <c r="E244" i="46"/>
  <c r="D244" i="46" s="1"/>
  <c r="E245" i="46"/>
  <c r="D245" i="46" s="1"/>
  <c r="E246" i="46"/>
  <c r="D246" i="46" s="1"/>
  <c r="E247" i="46"/>
  <c r="D247" i="46" s="1"/>
  <c r="E248" i="46"/>
  <c r="E249" i="46"/>
  <c r="D249" i="46" s="1"/>
  <c r="E250" i="46"/>
  <c r="E251" i="46"/>
  <c r="E252" i="46"/>
  <c r="D252" i="46" s="1"/>
  <c r="E253" i="46"/>
  <c r="E254" i="46"/>
  <c r="D254" i="46" s="1"/>
  <c r="E255" i="46"/>
  <c r="E256" i="46"/>
  <c r="E257" i="46"/>
  <c r="D257" i="46" s="1"/>
  <c r="E258" i="46"/>
  <c r="E259" i="46"/>
  <c r="E260" i="46"/>
  <c r="E261" i="46"/>
  <c r="D261" i="46" s="1"/>
  <c r="E262" i="46"/>
  <c r="D262" i="46" s="1"/>
  <c r="E263" i="46"/>
  <c r="E264" i="46"/>
  <c r="E265" i="46"/>
  <c r="D265" i="46" s="1"/>
  <c r="E266" i="46"/>
  <c r="E267" i="46"/>
  <c r="E268" i="46"/>
  <c r="D268" i="46" s="1"/>
  <c r="E269" i="46"/>
  <c r="D269" i="46" s="1"/>
  <c r="E270" i="46"/>
  <c r="D270" i="46" s="1"/>
  <c r="E271" i="46"/>
  <c r="D271" i="46" s="1"/>
  <c r="E272" i="46"/>
  <c r="E273" i="46"/>
  <c r="E274" i="46"/>
  <c r="E275" i="46"/>
  <c r="E276" i="46"/>
  <c r="E277" i="46"/>
  <c r="E278" i="46"/>
  <c r="E279" i="46"/>
  <c r="E280" i="46"/>
  <c r="E281" i="46"/>
  <c r="E282" i="46"/>
  <c r="E283" i="46"/>
  <c r="E284" i="46"/>
  <c r="D284" i="46" s="1"/>
  <c r="E285" i="46"/>
  <c r="D285" i="46" s="1"/>
  <c r="E286" i="46"/>
  <c r="E287" i="46"/>
  <c r="D287" i="46" s="1"/>
  <c r="E288" i="46"/>
  <c r="D288" i="46" s="1"/>
  <c r="E289" i="46"/>
  <c r="E290" i="46"/>
  <c r="E291" i="46"/>
  <c r="D291" i="46" s="1"/>
  <c r="E292" i="46"/>
  <c r="E293" i="46"/>
  <c r="E294" i="46"/>
  <c r="E295" i="46"/>
  <c r="E296" i="46"/>
  <c r="E297" i="46"/>
  <c r="D297" i="46" s="1"/>
  <c r="E298" i="46"/>
  <c r="E299" i="46"/>
  <c r="E300" i="46"/>
  <c r="E301" i="46"/>
  <c r="E302" i="46"/>
  <c r="E303" i="46"/>
  <c r="E304" i="46"/>
  <c r="E305" i="46"/>
  <c r="E306" i="46"/>
  <c r="E307" i="46"/>
  <c r="E308" i="46"/>
  <c r="D308" i="46" s="1"/>
  <c r="E309" i="46"/>
  <c r="E310" i="46"/>
  <c r="D310" i="46" s="1"/>
  <c r="E311" i="46"/>
  <c r="E312" i="46"/>
  <c r="E313" i="46"/>
  <c r="E314" i="46"/>
  <c r="E315" i="46"/>
  <c r="E316" i="46"/>
  <c r="E317" i="46"/>
  <c r="E318" i="46"/>
  <c r="E319" i="46"/>
  <c r="E320" i="46"/>
  <c r="E321" i="46"/>
  <c r="E322" i="46"/>
  <c r="E323" i="46"/>
  <c r="E324" i="46"/>
  <c r="E325" i="46"/>
  <c r="E326" i="46"/>
  <c r="D326" i="46" s="1"/>
  <c r="E327" i="46"/>
  <c r="E328" i="46"/>
  <c r="E329" i="46"/>
  <c r="E330" i="46"/>
  <c r="E331" i="46"/>
  <c r="E332" i="46"/>
  <c r="E333" i="46"/>
  <c r="E334" i="46"/>
  <c r="E335" i="46"/>
  <c r="E336" i="46"/>
  <c r="E337" i="46"/>
  <c r="E338" i="46"/>
  <c r="E339" i="46"/>
  <c r="E340" i="46"/>
  <c r="D340" i="46" s="1"/>
  <c r="E341" i="46"/>
  <c r="D341" i="46" s="1"/>
  <c r="E342" i="46"/>
  <c r="D342" i="46" s="1"/>
  <c r="E343" i="46"/>
  <c r="E344" i="46"/>
  <c r="D344" i="46" s="1"/>
  <c r="E345" i="46"/>
  <c r="D345" i="46" s="1"/>
  <c r="E346" i="46"/>
  <c r="D346" i="46" s="1"/>
  <c r="E347" i="46"/>
  <c r="E348" i="46"/>
  <c r="E349" i="46"/>
  <c r="E350" i="46"/>
  <c r="E351" i="46"/>
  <c r="E352" i="46"/>
  <c r="E353" i="46"/>
  <c r="E354" i="46"/>
  <c r="D354" i="46" s="1"/>
  <c r="E355" i="46"/>
  <c r="E356" i="46"/>
  <c r="E357" i="46"/>
  <c r="E358" i="46"/>
  <c r="D358" i="46" s="1"/>
  <c r="E359" i="46"/>
  <c r="D359" i="46" s="1"/>
  <c r="E360" i="46"/>
  <c r="E361" i="46"/>
  <c r="D361" i="46" s="1"/>
  <c r="E362" i="46"/>
  <c r="D362" i="46" s="1"/>
  <c r="E363" i="46"/>
  <c r="E364" i="46"/>
  <c r="D364" i="46" s="1"/>
  <c r="E365" i="46"/>
  <c r="E366" i="46"/>
  <c r="E367" i="46"/>
  <c r="D367" i="46" s="1"/>
  <c r="E368" i="46"/>
  <c r="E369" i="46"/>
  <c r="E370" i="46"/>
  <c r="E371" i="46"/>
  <c r="D371" i="46" s="1"/>
  <c r="E372" i="46"/>
  <c r="E373" i="46"/>
  <c r="E374" i="46"/>
  <c r="E375" i="46"/>
  <c r="D375" i="46" s="1"/>
  <c r="E376" i="46"/>
  <c r="D376" i="46" s="1"/>
  <c r="E377" i="46"/>
  <c r="E378" i="46"/>
  <c r="E379" i="46"/>
  <c r="E380" i="46"/>
  <c r="E381" i="46"/>
  <c r="E382" i="46"/>
  <c r="E383" i="46"/>
  <c r="E384" i="46"/>
  <c r="E385" i="46"/>
  <c r="E386" i="46"/>
  <c r="E387" i="46"/>
  <c r="D387" i="46" s="1"/>
  <c r="E388" i="46"/>
  <c r="D388" i="46" s="1"/>
  <c r="E389" i="46"/>
  <c r="E390" i="46"/>
  <c r="E391" i="46"/>
  <c r="E392" i="46"/>
  <c r="E393" i="46"/>
  <c r="E394" i="46"/>
  <c r="E395" i="46"/>
  <c r="E396" i="46"/>
  <c r="E397" i="46"/>
  <c r="E398" i="46"/>
  <c r="E399" i="46"/>
  <c r="E400" i="46"/>
  <c r="E401" i="46"/>
  <c r="E402" i="46"/>
  <c r="D402" i="46" s="1"/>
  <c r="E403" i="46"/>
  <c r="D403" i="46" s="1"/>
  <c r="E404" i="46"/>
  <c r="E405" i="46"/>
  <c r="E406" i="46"/>
  <c r="E407" i="46"/>
  <c r="E408" i="46"/>
  <c r="E409" i="46"/>
  <c r="E410" i="46"/>
  <c r="E411" i="46"/>
  <c r="E412" i="46"/>
  <c r="E413" i="46"/>
  <c r="E414" i="46"/>
  <c r="E415" i="46"/>
  <c r="E416" i="46"/>
  <c r="E417" i="46"/>
  <c r="E418" i="46"/>
  <c r="E419" i="46"/>
  <c r="E420" i="46"/>
  <c r="E421" i="46"/>
  <c r="E422" i="46"/>
  <c r="E423" i="46"/>
  <c r="E424" i="46"/>
  <c r="E425" i="46"/>
  <c r="E426" i="46"/>
  <c r="E427" i="46"/>
  <c r="E428" i="46"/>
  <c r="E429" i="46"/>
  <c r="E430" i="46"/>
  <c r="E431" i="46"/>
  <c r="E432" i="46"/>
  <c r="E433" i="46"/>
  <c r="E434" i="46"/>
  <c r="E435" i="46"/>
  <c r="E436" i="46"/>
  <c r="E437" i="46"/>
  <c r="D437" i="46" s="1"/>
  <c r="E438" i="46"/>
  <c r="D438" i="46" s="1"/>
  <c r="E439" i="46"/>
  <c r="E440" i="46"/>
  <c r="D440" i="46" s="1"/>
  <c r="E441" i="46"/>
  <c r="E442" i="46"/>
  <c r="E443" i="46"/>
  <c r="E444" i="46"/>
  <c r="E445" i="46"/>
  <c r="E446" i="46"/>
  <c r="E447" i="46"/>
  <c r="E448" i="46"/>
  <c r="E449" i="46"/>
  <c r="E450" i="46"/>
  <c r="D450" i="46" s="1"/>
  <c r="E451" i="46"/>
  <c r="E452" i="46"/>
  <c r="E453" i="46"/>
  <c r="E454" i="46"/>
  <c r="E455" i="46"/>
  <c r="D455" i="46" s="1"/>
  <c r="E456" i="46"/>
  <c r="E457" i="46"/>
  <c r="E458" i="46"/>
  <c r="E459" i="46"/>
  <c r="E460" i="46"/>
  <c r="E461" i="46"/>
  <c r="E462" i="46"/>
  <c r="E463" i="46"/>
  <c r="E464" i="46"/>
  <c r="E465" i="46"/>
  <c r="E466" i="46"/>
  <c r="E467" i="46"/>
  <c r="E468" i="46"/>
  <c r="E469" i="46"/>
  <c r="E470" i="46"/>
  <c r="E471" i="46"/>
  <c r="E472" i="46"/>
  <c r="E473" i="46"/>
  <c r="E474" i="46"/>
  <c r="E475" i="46"/>
  <c r="D475" i="46" s="1"/>
  <c r="E476" i="46"/>
  <c r="E477" i="46"/>
  <c r="E478" i="46"/>
  <c r="D478" i="46" s="1"/>
  <c r="E479" i="46"/>
  <c r="E480" i="46"/>
  <c r="E481" i="46"/>
  <c r="E482" i="46"/>
  <c r="D482" i="46" s="1"/>
  <c r="E483" i="46"/>
  <c r="E484" i="46"/>
  <c r="E485" i="46"/>
  <c r="E486" i="46"/>
  <c r="E487" i="46"/>
  <c r="E488" i="46"/>
  <c r="E489" i="46"/>
  <c r="E490" i="46"/>
  <c r="E491" i="46"/>
  <c r="E492" i="46"/>
  <c r="E493" i="46"/>
  <c r="E494" i="46"/>
  <c r="E495" i="46"/>
  <c r="E496" i="46"/>
  <c r="E497" i="46"/>
  <c r="E498" i="46"/>
  <c r="E499" i="46"/>
  <c r="E500" i="46"/>
  <c r="E501" i="46"/>
  <c r="E502" i="46"/>
  <c r="E503" i="46"/>
  <c r="E504" i="46"/>
  <c r="E505" i="46"/>
  <c r="E506" i="46"/>
  <c r="E507" i="46"/>
  <c r="D507" i="46" s="1"/>
  <c r="E508" i="46"/>
  <c r="E509" i="46"/>
  <c r="E510" i="46"/>
  <c r="E511" i="46"/>
  <c r="E512" i="46"/>
  <c r="E513" i="46"/>
  <c r="E514" i="46"/>
  <c r="D514" i="46" s="1"/>
  <c r="E515" i="46"/>
  <c r="D515" i="46" s="1"/>
  <c r="E516" i="46"/>
  <c r="E517" i="46"/>
  <c r="E518" i="46"/>
  <c r="E519" i="46"/>
  <c r="E520" i="46"/>
  <c r="E521" i="46"/>
  <c r="E522" i="46"/>
  <c r="E523" i="46"/>
  <c r="E524" i="46"/>
  <c r="D524" i="46" s="1"/>
  <c r="E525" i="46"/>
  <c r="D525" i="46" s="1"/>
  <c r="E526" i="46"/>
  <c r="D526" i="46" s="1"/>
  <c r="E527" i="46"/>
  <c r="D527" i="46" s="1"/>
  <c r="E528" i="46"/>
  <c r="D528" i="46" s="1"/>
  <c r="E529" i="46"/>
  <c r="D529" i="46" s="1"/>
  <c r="E530" i="46"/>
  <c r="D530" i="46" s="1"/>
  <c r="E531" i="46"/>
  <c r="D531" i="46" s="1"/>
  <c r="E532" i="46"/>
  <c r="D532" i="46" s="1"/>
  <c r="E533" i="46"/>
  <c r="D533" i="46" s="1"/>
  <c r="E534" i="46"/>
  <c r="D534" i="46" s="1"/>
  <c r="E535" i="46"/>
  <c r="D535" i="46" s="1"/>
  <c r="E536" i="46"/>
  <c r="E537" i="46"/>
  <c r="E538" i="46"/>
  <c r="E539" i="46"/>
  <c r="E540" i="46"/>
  <c r="E541" i="46"/>
  <c r="E542" i="46"/>
  <c r="E543" i="46"/>
  <c r="E544" i="46"/>
  <c r="E545" i="46"/>
  <c r="D545" i="46" s="1"/>
  <c r="E546" i="46"/>
  <c r="D546" i="46" s="1"/>
  <c r="E547" i="46"/>
  <c r="D547" i="46" s="1"/>
  <c r="E548" i="46"/>
  <c r="E549" i="46"/>
  <c r="E550" i="46"/>
  <c r="E551" i="46"/>
  <c r="E552" i="46"/>
  <c r="E553" i="46"/>
  <c r="E554" i="46"/>
  <c r="E555" i="46"/>
  <c r="D555" i="46" s="1"/>
  <c r="E556" i="46"/>
  <c r="E557" i="46"/>
  <c r="E558" i="46"/>
  <c r="E559" i="46"/>
  <c r="E560" i="46"/>
  <c r="E561" i="46"/>
  <c r="E562" i="46"/>
  <c r="D562" i="46" s="1"/>
  <c r="E563" i="46"/>
  <c r="E564" i="46"/>
  <c r="E565" i="46"/>
  <c r="E566" i="46"/>
  <c r="E567" i="46"/>
  <c r="E568" i="46"/>
  <c r="E569" i="46"/>
  <c r="E570" i="46"/>
  <c r="E571" i="46"/>
  <c r="E572" i="46"/>
  <c r="E573" i="46"/>
  <c r="E574" i="46"/>
  <c r="E575" i="46"/>
  <c r="E576" i="46"/>
  <c r="E577" i="46"/>
  <c r="E578" i="46"/>
  <c r="D578" i="46" s="1"/>
  <c r="E579" i="46"/>
  <c r="D579" i="46" s="1"/>
  <c r="E580" i="46"/>
  <c r="D580" i="46" s="1"/>
  <c r="E581" i="46"/>
  <c r="E582" i="46"/>
  <c r="D582" i="46" s="1"/>
  <c r="E583" i="46"/>
  <c r="D583" i="46" s="1"/>
  <c r="E584" i="46"/>
  <c r="D584" i="46" s="1"/>
  <c r="E585" i="46"/>
  <c r="E586" i="46"/>
  <c r="D586" i="46" s="1"/>
  <c r="E587" i="46"/>
  <c r="E588" i="46"/>
  <c r="D588" i="46" s="1"/>
  <c r="E589" i="46"/>
  <c r="E590" i="46"/>
  <c r="E591" i="46"/>
  <c r="E592" i="46"/>
  <c r="E593" i="46"/>
  <c r="E594" i="46"/>
  <c r="E595" i="46"/>
  <c r="E596" i="46"/>
  <c r="E597" i="46"/>
  <c r="E598" i="46"/>
  <c r="E599" i="46"/>
  <c r="E600" i="46"/>
  <c r="E601" i="46"/>
  <c r="E602" i="46"/>
  <c r="E603" i="46"/>
  <c r="E604" i="46"/>
  <c r="E605" i="46"/>
  <c r="E606" i="46"/>
  <c r="E607" i="46"/>
  <c r="E608" i="46"/>
  <c r="E609" i="46"/>
  <c r="E610" i="46"/>
  <c r="E611" i="46"/>
  <c r="E612" i="46"/>
  <c r="E613" i="46"/>
  <c r="E614" i="46"/>
  <c r="E615" i="46"/>
  <c r="E616" i="46"/>
  <c r="E617" i="46"/>
  <c r="E618" i="46"/>
  <c r="E619" i="46"/>
  <c r="E620" i="46"/>
  <c r="E621" i="46"/>
  <c r="E622" i="46"/>
  <c r="E623" i="46"/>
  <c r="E624" i="46"/>
  <c r="D624" i="46" s="1"/>
  <c r="E625" i="46"/>
  <c r="E626" i="46"/>
  <c r="D626" i="46" s="1"/>
  <c r="E627" i="46"/>
  <c r="E628" i="46"/>
  <c r="E629" i="46"/>
  <c r="E630" i="46"/>
  <c r="E631" i="46"/>
  <c r="E632" i="46"/>
  <c r="E633" i="46"/>
  <c r="E634" i="46"/>
  <c r="E635" i="46"/>
  <c r="E636" i="46"/>
  <c r="E637" i="46"/>
  <c r="D637" i="46" s="1"/>
  <c r="E638" i="46"/>
  <c r="E639" i="46"/>
  <c r="E640" i="46"/>
  <c r="D640" i="46" s="1"/>
  <c r="E641" i="46"/>
  <c r="D641" i="46" s="1"/>
  <c r="E642" i="46"/>
  <c r="D642" i="46" s="1"/>
  <c r="E643" i="46"/>
  <c r="D643" i="46" s="1"/>
  <c r="E644" i="46"/>
  <c r="E645" i="46"/>
  <c r="E646" i="46"/>
  <c r="D646" i="46" s="1"/>
  <c r="E647" i="46"/>
  <c r="E648" i="46"/>
  <c r="E649" i="46"/>
  <c r="E650" i="46"/>
  <c r="E651" i="46"/>
  <c r="E652" i="46"/>
  <c r="D652" i="46" s="1"/>
  <c r="E653" i="46"/>
  <c r="E654" i="46"/>
  <c r="E655" i="46"/>
  <c r="E656" i="46"/>
  <c r="D656" i="46" s="1"/>
  <c r="E657" i="46"/>
  <c r="D657" i="46" s="1"/>
  <c r="E658" i="46"/>
  <c r="E659" i="46"/>
  <c r="E660" i="46"/>
  <c r="D660" i="46" s="1"/>
  <c r="E661" i="46"/>
  <c r="D661" i="46" s="1"/>
  <c r="E662" i="46"/>
  <c r="D662" i="46" s="1"/>
  <c r="E663" i="46"/>
  <c r="E664" i="46"/>
  <c r="E665" i="46"/>
  <c r="D665" i="46" s="1"/>
  <c r="E666" i="46"/>
  <c r="D666" i="46" s="1"/>
  <c r="E667" i="46"/>
  <c r="D667" i="46" s="1"/>
  <c r="E668" i="46"/>
  <c r="D668" i="46" s="1"/>
  <c r="E669" i="46"/>
  <c r="D669" i="46" s="1"/>
  <c r="E670" i="46"/>
  <c r="D670" i="46" s="1"/>
  <c r="E671" i="46"/>
  <c r="D671" i="46" s="1"/>
  <c r="E672" i="46"/>
  <c r="D672" i="46" s="1"/>
  <c r="E673" i="46"/>
  <c r="D673" i="46" s="1"/>
  <c r="E674" i="46"/>
  <c r="D674" i="46" s="1"/>
  <c r="E675" i="46"/>
  <c r="D675" i="46" s="1"/>
  <c r="E676" i="46"/>
  <c r="D676" i="46" s="1"/>
  <c r="E677" i="46"/>
  <c r="E678" i="46"/>
  <c r="D678" i="46" s="1"/>
  <c r="E679" i="46"/>
  <c r="D679" i="46" s="1"/>
  <c r="E680" i="46"/>
  <c r="D680" i="46" s="1"/>
  <c r="E681" i="46"/>
  <c r="D681" i="46" s="1"/>
  <c r="E682" i="46"/>
  <c r="D682" i="46" s="1"/>
  <c r="E683" i="46"/>
  <c r="D683" i="46" s="1"/>
  <c r="E684" i="46"/>
  <c r="D684" i="46" s="1"/>
  <c r="E685" i="46"/>
  <c r="D685" i="46" s="1"/>
  <c r="E686" i="46"/>
  <c r="D686" i="46" s="1"/>
  <c r="E687" i="46"/>
  <c r="D687" i="46" s="1"/>
  <c r="E688" i="46"/>
  <c r="D688" i="46" s="1"/>
  <c r="E689" i="46"/>
  <c r="D689" i="46" s="1"/>
  <c r="E690" i="46"/>
  <c r="D690" i="46" s="1"/>
  <c r="E691" i="46"/>
  <c r="D691" i="46" s="1"/>
  <c r="E692" i="46"/>
  <c r="D692" i="46" s="1"/>
  <c r="E693" i="46"/>
  <c r="D693" i="46" s="1"/>
  <c r="E694" i="46"/>
  <c r="E695" i="46"/>
  <c r="D695" i="46" s="1"/>
  <c r="E696" i="46"/>
  <c r="E697" i="46"/>
  <c r="D697" i="46" s="1"/>
  <c r="E698" i="46"/>
  <c r="D698" i="46" s="1"/>
  <c r="E699" i="46"/>
  <c r="D699" i="46" s="1"/>
  <c r="E700" i="46"/>
  <c r="D700" i="46" s="1"/>
  <c r="E701" i="46"/>
  <c r="E702" i="46"/>
  <c r="D702" i="46" s="1"/>
  <c r="E703" i="46"/>
  <c r="D703" i="46" s="1"/>
  <c r="E704" i="46"/>
  <c r="D704" i="46" s="1"/>
  <c r="E705" i="46"/>
  <c r="D705" i="46" s="1"/>
  <c r="E706" i="46"/>
  <c r="D706" i="46" s="1"/>
  <c r="E707" i="46"/>
  <c r="D707" i="46" s="1"/>
  <c r="E708" i="46"/>
  <c r="D708" i="46" s="1"/>
  <c r="E709" i="46"/>
  <c r="D709" i="46" s="1"/>
  <c r="E710" i="46"/>
  <c r="D710" i="46" s="1"/>
  <c r="E711" i="46"/>
  <c r="D711" i="46" s="1"/>
  <c r="E712" i="46"/>
  <c r="D712" i="46" s="1"/>
  <c r="E713" i="46"/>
  <c r="D713" i="46" s="1"/>
  <c r="E714" i="46"/>
  <c r="D714" i="46" s="1"/>
  <c r="E715" i="46"/>
  <c r="D715" i="46" s="1"/>
  <c r="E716" i="46"/>
  <c r="D716" i="46" s="1"/>
  <c r="E717" i="46"/>
  <c r="D717" i="46" s="1"/>
  <c r="E718" i="46"/>
  <c r="E719" i="46"/>
  <c r="D719" i="46" s="1"/>
  <c r="E720" i="46"/>
  <c r="D720" i="46" s="1"/>
  <c r="E721" i="46"/>
  <c r="E722" i="46"/>
  <c r="E723" i="46"/>
  <c r="E724" i="46"/>
  <c r="E725" i="46"/>
  <c r="E726" i="46"/>
  <c r="E727" i="46"/>
  <c r="D727" i="46" s="1"/>
  <c r="E728" i="46"/>
  <c r="D728" i="46" s="1"/>
  <c r="E729" i="46"/>
  <c r="D729" i="46" s="1"/>
  <c r="E730" i="46"/>
  <c r="D730" i="46" s="1"/>
  <c r="E731" i="46"/>
  <c r="E732" i="46"/>
  <c r="E733" i="46"/>
  <c r="D733" i="46" s="1"/>
  <c r="E734" i="46"/>
  <c r="D734" i="46" s="1"/>
  <c r="E735" i="46"/>
  <c r="D735" i="46" s="1"/>
  <c r="E736" i="46"/>
  <c r="E737" i="46"/>
  <c r="E738" i="46"/>
  <c r="D738" i="46" s="1"/>
  <c r="E739" i="46"/>
  <c r="E740" i="46"/>
  <c r="E741" i="46"/>
  <c r="E742" i="46"/>
  <c r="E743" i="46"/>
  <c r="D743" i="46" s="1"/>
  <c r="E744" i="46"/>
  <c r="D744" i="46" s="1"/>
  <c r="E745" i="46"/>
  <c r="D745" i="46" s="1"/>
  <c r="E746" i="46"/>
  <c r="D746" i="46" s="1"/>
  <c r="E747" i="46"/>
  <c r="D747" i="46" s="1"/>
  <c r="E748" i="46"/>
  <c r="D748" i="46" s="1"/>
  <c r="E749" i="46"/>
  <c r="D749" i="46" s="1"/>
  <c r="E750" i="46"/>
  <c r="D750" i="46" s="1"/>
  <c r="E751" i="46"/>
  <c r="E752" i="46"/>
  <c r="E753" i="46"/>
  <c r="D753" i="46" s="1"/>
  <c r="E754" i="46"/>
  <c r="E755" i="46"/>
  <c r="E756" i="46"/>
  <c r="D756" i="46" s="1"/>
  <c r="E757" i="46"/>
  <c r="D757" i="46" s="1"/>
  <c r="E758" i="46"/>
  <c r="D758" i="46" s="1"/>
  <c r="E759" i="46"/>
  <c r="E760" i="46"/>
  <c r="D760" i="46" s="1"/>
  <c r="E761" i="46"/>
  <c r="D761" i="46" s="1"/>
  <c r="E762" i="46"/>
  <c r="D762" i="46" s="1"/>
  <c r="E763" i="46"/>
  <c r="D763" i="46" s="1"/>
  <c r="E764" i="46"/>
  <c r="D764" i="46" s="1"/>
  <c r="E765" i="46"/>
  <c r="D765" i="46" s="1"/>
  <c r="E766" i="46"/>
  <c r="D766" i="46" s="1"/>
  <c r="E767" i="46"/>
  <c r="D767" i="46" s="1"/>
  <c r="E768" i="46"/>
  <c r="E769" i="46"/>
  <c r="D769" i="46" s="1"/>
  <c r="E770" i="46"/>
  <c r="D770" i="46" s="1"/>
  <c r="E771" i="46"/>
  <c r="D771" i="46" s="1"/>
  <c r="E772" i="46"/>
  <c r="D772" i="46" s="1"/>
  <c r="E773" i="46"/>
  <c r="D773" i="46" s="1"/>
  <c r="E774" i="46"/>
  <c r="D774" i="46" s="1"/>
  <c r="E775" i="46"/>
  <c r="D775" i="46" s="1"/>
  <c r="E776" i="46"/>
  <c r="D776" i="46" s="1"/>
  <c r="E777" i="46"/>
  <c r="D777" i="46" s="1"/>
  <c r="E778" i="46"/>
  <c r="D778" i="46" s="1"/>
  <c r="E779" i="46"/>
  <c r="D779" i="46" s="1"/>
  <c r="E780" i="46"/>
  <c r="D780" i="46" s="1"/>
  <c r="E781" i="46"/>
  <c r="E782" i="46"/>
  <c r="E783" i="46"/>
  <c r="D783" i="46" s="1"/>
  <c r="E784" i="46"/>
  <c r="D784" i="46" s="1"/>
  <c r="E785" i="46"/>
  <c r="D785" i="46" s="1"/>
  <c r="E786" i="46"/>
  <c r="D786" i="46" s="1"/>
  <c r="E787" i="46"/>
  <c r="D787" i="46" s="1"/>
  <c r="E788" i="46"/>
  <c r="D788" i="46" s="1"/>
  <c r="E789" i="46"/>
  <c r="D789" i="46" s="1"/>
  <c r="E790" i="46"/>
  <c r="D790" i="46" s="1"/>
  <c r="E791" i="46"/>
  <c r="E792" i="46"/>
  <c r="E793" i="46"/>
  <c r="E794" i="46"/>
  <c r="E795" i="46"/>
  <c r="E796" i="46"/>
  <c r="E797" i="46"/>
  <c r="E798" i="46"/>
  <c r="E799" i="46"/>
  <c r="E800" i="46"/>
  <c r="D800" i="46" s="1"/>
  <c r="E801" i="46"/>
  <c r="D801" i="46" s="1"/>
  <c r="E802" i="46"/>
  <c r="D802" i="46" s="1"/>
  <c r="E803" i="46"/>
  <c r="E804" i="46"/>
  <c r="D804" i="46" s="1"/>
  <c r="E805" i="46"/>
  <c r="D805" i="46" s="1"/>
  <c r="E806" i="46"/>
  <c r="E807" i="46"/>
  <c r="E808" i="46"/>
  <c r="E809" i="46"/>
  <c r="E810" i="46"/>
  <c r="E811" i="46"/>
  <c r="E812" i="46"/>
  <c r="E813" i="46"/>
  <c r="D813" i="46" s="1"/>
  <c r="E814" i="46"/>
  <c r="D814" i="46" s="1"/>
  <c r="E815" i="46"/>
  <c r="E816" i="46"/>
  <c r="D816" i="46" s="1"/>
  <c r="E817" i="46"/>
  <c r="E818" i="46"/>
  <c r="D818" i="46" s="1"/>
  <c r="E819" i="46"/>
  <c r="D819" i="46" s="1"/>
  <c r="E820" i="46"/>
  <c r="D820" i="46" s="1"/>
  <c r="E821" i="46"/>
  <c r="D821" i="46" s="1"/>
  <c r="E822" i="46"/>
  <c r="E823" i="46"/>
  <c r="D823" i="46" s="1"/>
  <c r="E824" i="46"/>
  <c r="D824" i="46" s="1"/>
  <c r="E825" i="46"/>
  <c r="D825" i="46" s="1"/>
  <c r="E826" i="46"/>
  <c r="D826" i="46" s="1"/>
  <c r="E827" i="46"/>
  <c r="D827" i="46" s="1"/>
  <c r="E828" i="46"/>
  <c r="D828" i="46" s="1"/>
  <c r="E829" i="46"/>
  <c r="D829" i="46" s="1"/>
  <c r="E830" i="46"/>
  <c r="D830" i="46" s="1"/>
  <c r="E831" i="46"/>
  <c r="D831" i="46" s="1"/>
  <c r="E832" i="46"/>
  <c r="D832" i="46" s="1"/>
  <c r="E833" i="46"/>
  <c r="D833" i="46" s="1"/>
  <c r="E834" i="46"/>
  <c r="D834" i="46" s="1"/>
  <c r="E835" i="46"/>
  <c r="D835" i="46" s="1"/>
  <c r="E836" i="46"/>
  <c r="D836" i="46" s="1"/>
  <c r="E837" i="46"/>
  <c r="D837" i="46" s="1"/>
  <c r="E838" i="46"/>
  <c r="D838" i="46" s="1"/>
  <c r="E839" i="46"/>
  <c r="D839" i="46" s="1"/>
  <c r="E840" i="46"/>
  <c r="D840" i="46" s="1"/>
  <c r="E841" i="46"/>
  <c r="D841" i="46" s="1"/>
  <c r="E842" i="46"/>
  <c r="D842" i="46" s="1"/>
  <c r="E843" i="46"/>
  <c r="D843" i="46" s="1"/>
  <c r="E844" i="46"/>
  <c r="D844" i="46" s="1"/>
  <c r="E845" i="46"/>
  <c r="D845" i="46" s="1"/>
  <c r="E846" i="46"/>
  <c r="D846" i="46" s="1"/>
  <c r="E847" i="46"/>
  <c r="D847" i="46" s="1"/>
  <c r="E848" i="46"/>
  <c r="D848" i="46" s="1"/>
  <c r="E849" i="46"/>
  <c r="E850" i="46"/>
  <c r="E851" i="46"/>
  <c r="E852" i="46"/>
  <c r="E853" i="46"/>
  <c r="E854" i="46"/>
  <c r="E855" i="46"/>
  <c r="E856" i="46"/>
  <c r="E857" i="46"/>
  <c r="D857" i="46" s="1"/>
  <c r="E858" i="46"/>
  <c r="D858" i="46" s="1"/>
  <c r="E859" i="46"/>
  <c r="D859" i="46" s="1"/>
  <c r="E860" i="46"/>
  <c r="E861" i="46"/>
  <c r="D861" i="46" s="1"/>
  <c r="E862" i="46"/>
  <c r="D862" i="46" s="1"/>
  <c r="E863" i="46"/>
  <c r="D863" i="46" s="1"/>
  <c r="E864" i="46"/>
  <c r="D864" i="46" s="1"/>
  <c r="E865" i="46"/>
  <c r="E866" i="46"/>
  <c r="E867" i="46"/>
  <c r="E868" i="46"/>
  <c r="D868" i="46" s="1"/>
  <c r="E869" i="46"/>
  <c r="E870" i="46"/>
  <c r="D870" i="46" s="1"/>
  <c r="E871" i="46"/>
  <c r="D871" i="46" s="1"/>
  <c r="E872" i="46"/>
  <c r="E873" i="46"/>
  <c r="E874" i="46"/>
  <c r="E875" i="46"/>
  <c r="E876" i="46"/>
  <c r="E877" i="46"/>
  <c r="D877" i="46" s="1"/>
  <c r="E878" i="46"/>
  <c r="D878" i="46" s="1"/>
  <c r="E879" i="46"/>
  <c r="D879" i="46" s="1"/>
  <c r="E880" i="46"/>
  <c r="D880" i="46" s="1"/>
  <c r="E881" i="46"/>
  <c r="D881" i="46" s="1"/>
  <c r="E882" i="46"/>
  <c r="D882" i="46" s="1"/>
  <c r="E883" i="46"/>
  <c r="E884" i="46"/>
  <c r="E885" i="46"/>
  <c r="E886" i="46"/>
  <c r="E887" i="46"/>
  <c r="E888" i="46"/>
  <c r="E889" i="46"/>
  <c r="E890" i="46"/>
  <c r="E891" i="46"/>
  <c r="E892" i="46"/>
  <c r="D892" i="46" s="1"/>
  <c r="E893" i="46"/>
  <c r="D893" i="46" s="1"/>
  <c r="E894" i="46"/>
  <c r="D894" i="46" s="1"/>
  <c r="E895" i="46"/>
  <c r="D895" i="46" s="1"/>
  <c r="E896" i="46"/>
  <c r="D896" i="46" s="1"/>
  <c r="E897" i="46"/>
  <c r="D897" i="46" s="1"/>
  <c r="E898" i="46"/>
  <c r="D898" i="46" s="1"/>
  <c r="E899" i="46"/>
  <c r="D899" i="46" s="1"/>
  <c r="E900" i="46"/>
  <c r="D900" i="46" s="1"/>
  <c r="E901" i="46"/>
  <c r="D901" i="46" s="1"/>
  <c r="E902" i="46"/>
  <c r="D902" i="46" s="1"/>
  <c r="E903" i="46"/>
  <c r="D903" i="46" s="1"/>
  <c r="E904" i="46"/>
  <c r="D904" i="46" s="1"/>
  <c r="E905" i="46"/>
  <c r="D905" i="46" s="1"/>
  <c r="E906" i="46"/>
  <c r="D906" i="46" s="1"/>
  <c r="E907" i="46"/>
  <c r="D907" i="46" s="1"/>
  <c r="E908" i="46"/>
  <c r="D908" i="46" s="1"/>
  <c r="E909" i="46"/>
  <c r="D909" i="46" s="1"/>
  <c r="E910" i="46"/>
  <c r="D910" i="46" s="1"/>
  <c r="E911" i="46"/>
  <c r="E912" i="46"/>
  <c r="D912" i="46" s="1"/>
  <c r="E913" i="46"/>
  <c r="D913" i="46" s="1"/>
  <c r="E914" i="46"/>
  <c r="D914" i="46" s="1"/>
  <c r="E915" i="46"/>
  <c r="D915" i="46" s="1"/>
  <c r="E916" i="46"/>
  <c r="E917" i="46"/>
  <c r="D917" i="46" s="1"/>
  <c r="E918" i="46"/>
  <c r="D918" i="46" s="1"/>
  <c r="E919" i="46"/>
  <c r="D919" i="46" s="1"/>
  <c r="E920" i="46"/>
  <c r="D920" i="46" s="1"/>
  <c r="E921" i="46"/>
  <c r="D921" i="46" s="1"/>
  <c r="E922" i="46"/>
  <c r="D922" i="46" s="1"/>
  <c r="E923" i="46"/>
  <c r="D923" i="46" s="1"/>
  <c r="E924" i="46"/>
  <c r="D924" i="46" s="1"/>
  <c r="E925" i="46"/>
  <c r="D925" i="46" s="1"/>
  <c r="E926" i="46"/>
  <c r="D926" i="46" s="1"/>
  <c r="E927" i="46"/>
  <c r="D927" i="46" s="1"/>
  <c r="E928" i="46"/>
  <c r="D928" i="46" s="1"/>
  <c r="E929" i="46"/>
  <c r="D929" i="46" s="1"/>
  <c r="E930" i="46"/>
  <c r="D930" i="46" s="1"/>
  <c r="E931" i="46"/>
  <c r="D931" i="46" s="1"/>
  <c r="E932" i="46"/>
  <c r="E933" i="46"/>
  <c r="E934" i="46"/>
  <c r="D934" i="46" s="1"/>
  <c r="E935" i="46"/>
  <c r="D935" i="46" s="1"/>
  <c r="E936" i="46"/>
  <c r="E937" i="46"/>
  <c r="E938" i="46"/>
  <c r="E939" i="46"/>
  <c r="E940" i="46"/>
  <c r="E941" i="46"/>
  <c r="E942" i="46"/>
  <c r="E943" i="46"/>
  <c r="E944" i="46"/>
  <c r="E945" i="46"/>
  <c r="D945" i="46" s="1"/>
  <c r="E946" i="46"/>
  <c r="D946" i="46" s="1"/>
  <c r="E947" i="46"/>
  <c r="E948" i="46"/>
  <c r="E949" i="46"/>
  <c r="D949" i="46" s="1"/>
  <c r="E950" i="46"/>
  <c r="D950" i="46" s="1"/>
  <c r="E951" i="46"/>
  <c r="E952" i="46"/>
  <c r="D952" i="46" s="1"/>
  <c r="E953" i="46"/>
  <c r="D953" i="46" s="1"/>
  <c r="E954" i="46"/>
  <c r="D954" i="46" s="1"/>
  <c r="E955" i="46"/>
  <c r="D955" i="46" s="1"/>
  <c r="E956" i="46"/>
  <c r="D956" i="46" s="1"/>
  <c r="E957" i="46"/>
  <c r="D957" i="46" s="1"/>
  <c r="E958" i="46"/>
  <c r="D958" i="46" s="1"/>
  <c r="E959" i="46"/>
  <c r="D959" i="46" s="1"/>
  <c r="E960" i="46"/>
  <c r="D960" i="46" s="1"/>
  <c r="E961" i="46"/>
  <c r="D961" i="46" s="1"/>
  <c r="E962" i="46"/>
  <c r="D962" i="46" s="1"/>
  <c r="E963" i="46"/>
  <c r="D963" i="46" s="1"/>
  <c r="E964" i="46"/>
  <c r="D964" i="46" s="1"/>
  <c r="E965" i="46"/>
  <c r="D965" i="46" s="1"/>
  <c r="E966" i="46"/>
  <c r="D966" i="46" s="1"/>
  <c r="E967" i="46"/>
  <c r="D967" i="46" s="1"/>
  <c r="E968" i="46"/>
  <c r="E969" i="46"/>
  <c r="D969" i="46" s="1"/>
  <c r="E970" i="46"/>
  <c r="D970" i="46" s="1"/>
  <c r="E971" i="46"/>
  <c r="D971" i="46" s="1"/>
  <c r="E972" i="46"/>
  <c r="D972" i="46" s="1"/>
  <c r="E973" i="46"/>
  <c r="D973" i="46" s="1"/>
  <c r="E974" i="46"/>
  <c r="D974" i="46" s="1"/>
  <c r="E975" i="46"/>
  <c r="E976" i="46"/>
  <c r="E977" i="46"/>
  <c r="E978" i="46"/>
  <c r="E979" i="46"/>
  <c r="E980" i="46"/>
  <c r="E981" i="46"/>
  <c r="E982" i="46"/>
  <c r="E983" i="46"/>
  <c r="E984" i="46"/>
  <c r="D984" i="46" s="1"/>
  <c r="E985" i="46"/>
  <c r="E986" i="46"/>
  <c r="E987" i="46"/>
  <c r="E988" i="46"/>
  <c r="E989" i="46"/>
  <c r="E990" i="46"/>
  <c r="D990" i="46" s="1"/>
  <c r="E991" i="46"/>
  <c r="D991" i="46" s="1"/>
  <c r="E992" i="46"/>
  <c r="D992" i="46" s="1"/>
  <c r="E993" i="46"/>
  <c r="D993" i="46" s="1"/>
  <c r="E994" i="46"/>
  <c r="D994" i="46" s="1"/>
  <c r="E995" i="46"/>
  <c r="D995" i="46" s="1"/>
  <c r="E996" i="46"/>
  <c r="E997" i="46"/>
  <c r="D997" i="46" s="1"/>
  <c r="E998" i="46"/>
  <c r="D998" i="46" s="1"/>
  <c r="E999" i="46"/>
  <c r="E1000" i="46"/>
  <c r="D1000" i="46" s="1"/>
  <c r="E1001" i="46"/>
  <c r="D1001" i="46" s="1"/>
  <c r="E1002" i="46"/>
  <c r="D1002" i="46" s="1"/>
  <c r="E1003" i="46"/>
  <c r="D1003" i="46" s="1"/>
  <c r="E1004" i="46"/>
  <c r="D1004" i="46" s="1"/>
  <c r="E1005" i="46"/>
  <c r="D1005" i="46" s="1"/>
  <c r="E1006" i="46"/>
  <c r="E1007" i="46"/>
  <c r="D1007" i="46" s="1"/>
  <c r="E1008" i="46"/>
  <c r="E1009" i="46"/>
  <c r="E1010" i="46"/>
  <c r="E1011" i="46"/>
  <c r="E1012" i="46"/>
  <c r="E1013" i="46"/>
  <c r="E1014" i="46"/>
  <c r="D1014" i="46" s="1"/>
  <c r="E1015" i="46"/>
  <c r="D1015" i="46" s="1"/>
  <c r="E1016" i="46"/>
  <c r="D1016" i="46" s="1"/>
  <c r="E1017" i="46"/>
  <c r="E1018" i="46"/>
  <c r="E1019" i="46"/>
  <c r="E1020" i="46"/>
  <c r="D1020" i="46" s="1"/>
  <c r="E1021" i="46"/>
  <c r="D1021" i="46" s="1"/>
  <c r="E1022" i="46"/>
  <c r="E1023" i="46"/>
  <c r="E1024" i="46"/>
  <c r="E1025" i="46"/>
  <c r="E1026" i="46"/>
  <c r="E1027" i="46"/>
  <c r="E1028" i="46"/>
  <c r="E1029" i="46"/>
  <c r="E1030" i="46"/>
  <c r="E1031" i="46"/>
  <c r="D1031" i="46" s="1"/>
  <c r="E1032" i="46"/>
  <c r="D1032" i="46" s="1"/>
  <c r="E1033" i="46"/>
  <c r="E1034" i="46"/>
  <c r="E1035" i="46"/>
  <c r="D1035" i="46" s="1"/>
  <c r="E1036" i="46"/>
  <c r="D1036" i="46" s="1"/>
  <c r="E1037" i="46"/>
  <c r="D1037" i="46" s="1"/>
  <c r="E1038" i="46"/>
  <c r="D1038" i="46" s="1"/>
  <c r="E1039" i="46"/>
  <c r="D1039" i="46" s="1"/>
  <c r="E1040" i="46"/>
  <c r="D1040" i="46" s="1"/>
  <c r="E1041" i="46"/>
  <c r="D1041" i="46" s="1"/>
  <c r="E1042" i="46"/>
  <c r="D1042" i="46" s="1"/>
  <c r="E1043" i="46"/>
  <c r="D1043" i="46" s="1"/>
  <c r="E1044" i="46"/>
  <c r="D1044" i="46" s="1"/>
  <c r="E1045" i="46"/>
  <c r="D1045" i="46" s="1"/>
  <c r="E1046" i="46"/>
  <c r="E1047" i="46"/>
  <c r="E1048" i="46"/>
  <c r="E1049" i="46"/>
  <c r="E1050" i="46"/>
  <c r="E1051" i="46"/>
  <c r="D1051" i="46" s="1"/>
  <c r="E1052" i="46"/>
  <c r="E1053" i="46"/>
  <c r="D1053" i="46" s="1"/>
  <c r="E1054" i="46"/>
  <c r="D1054" i="46" s="1"/>
  <c r="E1055" i="46"/>
  <c r="D1055" i="46" s="1"/>
  <c r="E1056" i="46"/>
  <c r="D1056" i="46" s="1"/>
  <c r="E1057" i="46"/>
  <c r="D1057" i="46" s="1"/>
  <c r="E1058" i="46"/>
  <c r="D1058" i="46" s="1"/>
  <c r="E1059" i="46"/>
  <c r="D1059" i="46" s="1"/>
  <c r="E1060" i="46"/>
  <c r="D1060" i="46" s="1"/>
  <c r="E1061" i="46"/>
  <c r="D1061" i="46" s="1"/>
  <c r="E1062" i="46"/>
  <c r="D1062" i="46" s="1"/>
  <c r="E1063" i="46"/>
  <c r="D1063" i="46" s="1"/>
  <c r="E1064" i="46"/>
  <c r="D1064" i="46" s="1"/>
  <c r="E1065" i="46"/>
  <c r="D1065" i="46" s="1"/>
  <c r="E1066" i="46"/>
  <c r="D1066" i="46" s="1"/>
  <c r="E1067" i="46"/>
  <c r="D1067" i="46" s="1"/>
  <c r="E1068" i="46"/>
  <c r="D1068" i="46" s="1"/>
  <c r="E1069" i="46"/>
  <c r="D1069" i="46" s="1"/>
  <c r="E1070" i="46"/>
  <c r="D1070" i="46" s="1"/>
  <c r="E1071" i="46"/>
  <c r="D1071" i="46" s="1"/>
  <c r="E1072" i="46"/>
  <c r="D1072" i="46" s="1"/>
  <c r="E1073" i="46"/>
  <c r="D1073" i="46" s="1"/>
  <c r="E1074" i="46"/>
  <c r="D1074" i="46" s="1"/>
  <c r="E1075" i="46"/>
  <c r="E1076" i="46"/>
  <c r="E1077" i="46"/>
  <c r="E1078" i="46"/>
  <c r="D1078" i="46" s="1"/>
  <c r="E1079" i="46"/>
  <c r="D1079" i="46" s="1"/>
  <c r="E1080" i="46"/>
  <c r="D1080" i="46" s="1"/>
  <c r="E1081" i="46"/>
  <c r="E1082" i="46"/>
  <c r="E1083" i="46"/>
  <c r="E1084" i="46"/>
  <c r="E1085" i="46"/>
  <c r="E1086" i="46"/>
  <c r="D1086" i="46" s="1"/>
  <c r="E1087" i="46"/>
  <c r="D1087" i="46" s="1"/>
  <c r="E1088" i="46"/>
  <c r="D1088" i="46" s="1"/>
  <c r="E1089" i="46"/>
  <c r="D1089" i="46" s="1"/>
  <c r="E1090" i="46"/>
  <c r="D1090" i="46" s="1"/>
  <c r="E1091" i="46"/>
  <c r="D1091" i="46" s="1"/>
  <c r="E1092" i="46"/>
  <c r="E1093" i="46"/>
  <c r="E1094" i="46"/>
  <c r="D1094" i="46" s="1"/>
  <c r="E1095" i="46"/>
  <c r="D1095" i="46" s="1"/>
  <c r="E1096" i="46"/>
  <c r="E1097" i="46"/>
  <c r="D1097" i="46" s="1"/>
  <c r="E1098" i="46"/>
  <c r="E1099" i="46"/>
  <c r="E1100" i="46"/>
  <c r="E1101" i="46"/>
  <c r="E1102" i="46"/>
  <c r="E1103" i="46"/>
  <c r="E1104" i="46"/>
  <c r="D1104" i="46" s="1"/>
  <c r="E1105" i="46"/>
  <c r="D1105" i="46" s="1"/>
  <c r="E1106" i="46"/>
  <c r="D1106" i="46" s="1"/>
  <c r="E1107" i="46"/>
  <c r="E1108" i="46"/>
  <c r="E1109" i="46"/>
  <c r="E1110" i="46"/>
  <c r="E1111" i="46"/>
  <c r="E1112" i="46"/>
  <c r="E1113" i="46"/>
  <c r="E1114" i="46"/>
  <c r="D1114" i="46" s="1"/>
  <c r="E1115" i="46"/>
  <c r="D1115" i="46" s="1"/>
  <c r="E1116" i="46"/>
  <c r="D1116" i="46" s="1"/>
  <c r="E1117" i="46"/>
  <c r="D1117" i="46" s="1"/>
  <c r="E1118" i="46"/>
  <c r="D1118" i="46" s="1"/>
  <c r="E1119" i="46"/>
  <c r="D1119" i="46" s="1"/>
  <c r="E1120" i="46"/>
  <c r="D1120" i="46" s="1"/>
  <c r="E1121" i="46"/>
  <c r="D1121" i="46" s="1"/>
  <c r="E1122" i="46"/>
  <c r="E1123" i="46"/>
  <c r="E1124" i="46"/>
  <c r="E1125" i="46"/>
  <c r="E1126" i="46"/>
  <c r="D1126" i="46" s="1"/>
  <c r="E1127" i="46"/>
  <c r="D1127" i="46" s="1"/>
  <c r="E1128" i="46"/>
  <c r="E1129" i="46"/>
  <c r="D1129" i="46" s="1"/>
  <c r="E1130" i="46"/>
  <c r="D1130" i="46" s="1"/>
  <c r="E1131" i="46"/>
  <c r="E1132" i="46"/>
  <c r="E1133" i="46"/>
  <c r="E1134" i="46"/>
  <c r="E1135" i="46"/>
  <c r="E1136" i="46"/>
  <c r="D1136" i="46" s="1"/>
  <c r="E1137" i="46"/>
  <c r="D1137" i="46" s="1"/>
  <c r="E1138" i="46"/>
  <c r="E1139" i="46"/>
  <c r="E1140" i="46"/>
  <c r="E1141" i="46"/>
  <c r="D1141" i="46" s="1"/>
  <c r="E1142" i="46"/>
  <c r="D1142" i="46" s="1"/>
  <c r="E1143" i="46"/>
  <c r="D1143" i="46" s="1"/>
  <c r="E1144" i="46"/>
  <c r="D1144" i="46" s="1"/>
  <c r="E1145" i="46"/>
  <c r="D1145" i="46" s="1"/>
  <c r="E1146" i="46"/>
  <c r="E1147" i="46"/>
  <c r="E1148" i="46"/>
  <c r="E1149" i="46"/>
  <c r="E1150" i="46"/>
  <c r="E1151" i="46"/>
  <c r="E1152" i="46"/>
  <c r="E1153" i="46"/>
  <c r="E1154" i="46"/>
  <c r="E1155" i="46"/>
  <c r="E1156" i="46"/>
  <c r="E1157" i="46"/>
  <c r="D1157" i="46" s="1"/>
  <c r="E1158" i="46"/>
  <c r="D1158" i="46" s="1"/>
  <c r="E1159" i="46"/>
  <c r="D1159" i="46" s="1"/>
  <c r="E1160" i="46"/>
  <c r="D1160" i="46" s="1"/>
  <c r="E1161" i="46"/>
  <c r="D1161" i="46" s="1"/>
  <c r="E1162" i="46"/>
  <c r="D1162" i="46" s="1"/>
  <c r="E1163" i="46"/>
  <c r="E1164" i="46"/>
  <c r="E1165" i="46"/>
  <c r="E1166" i="46"/>
  <c r="E1167" i="46"/>
  <c r="E1168" i="46"/>
  <c r="E1169" i="46"/>
  <c r="E1170" i="46"/>
  <c r="E1171" i="46"/>
  <c r="E1172" i="46"/>
  <c r="E1173" i="46"/>
  <c r="D1173" i="46" s="1"/>
  <c r="E1174" i="46"/>
  <c r="D1174" i="46" s="1"/>
  <c r="E1175" i="46"/>
  <c r="D1175" i="46" s="1"/>
  <c r="E1176" i="46"/>
  <c r="D1176" i="46" s="1"/>
  <c r="E1177" i="46"/>
  <c r="D1177" i="46" s="1"/>
  <c r="E1178" i="46"/>
  <c r="D1178" i="46" s="1"/>
  <c r="E1179" i="46"/>
  <c r="D1179" i="46" s="1"/>
  <c r="E1180" i="46"/>
  <c r="D1180" i="46" s="1"/>
  <c r="E1181" i="46"/>
  <c r="D1181" i="46" s="1"/>
  <c r="E1182" i="46"/>
  <c r="D1182" i="46" s="1"/>
  <c r="E1183" i="46"/>
  <c r="D1183" i="46" s="1"/>
  <c r="E1184" i="46"/>
  <c r="D1184" i="46" s="1"/>
  <c r="E1185" i="46"/>
  <c r="E1186" i="46"/>
  <c r="E1187" i="46"/>
  <c r="E1188" i="46"/>
  <c r="E1189" i="46"/>
  <c r="E1190" i="46"/>
  <c r="E1191" i="46"/>
  <c r="D1191" i="46" s="1"/>
  <c r="E1192" i="46"/>
  <c r="D1192" i="46" s="1"/>
  <c r="E1193" i="46"/>
  <c r="E1194" i="46"/>
  <c r="E1195" i="46"/>
  <c r="D1195" i="46" s="1"/>
  <c r="E1196" i="46"/>
  <c r="D1196" i="46" s="1"/>
  <c r="E1197" i="46"/>
  <c r="D1197" i="46" s="1"/>
  <c r="E1198" i="46"/>
  <c r="D1198" i="46" s="1"/>
  <c r="E1199" i="46"/>
  <c r="D1199" i="46" s="1"/>
  <c r="E1200" i="46"/>
  <c r="E1201" i="46"/>
  <c r="E1202" i="46"/>
  <c r="D1202" i="46" s="1"/>
  <c r="E1203" i="46"/>
  <c r="D1203" i="46" s="1"/>
  <c r="E1204" i="46"/>
  <c r="D1204" i="46" s="1"/>
  <c r="E1205" i="46"/>
  <c r="D1205" i="46" s="1"/>
  <c r="E1206" i="46"/>
  <c r="D1206" i="46" s="1"/>
  <c r="E1207" i="46"/>
  <c r="D1207" i="46" s="1"/>
  <c r="E1208" i="46"/>
  <c r="E1209" i="46"/>
  <c r="E1210" i="46"/>
  <c r="E1211" i="46"/>
  <c r="D1211" i="46" s="1"/>
  <c r="E1212" i="46"/>
  <c r="D1212" i="46" s="1"/>
  <c r="E1213" i="46"/>
  <c r="D1213" i="46" s="1"/>
  <c r="E1214" i="46"/>
  <c r="D1214" i="46" s="1"/>
  <c r="E1215" i="46"/>
  <c r="D1215" i="46" s="1"/>
  <c r="E1216" i="46"/>
  <c r="E1217" i="46"/>
  <c r="E1218" i="46"/>
  <c r="E1219" i="46"/>
  <c r="D1219" i="46" s="1"/>
  <c r="E1220" i="46"/>
  <c r="D1220" i="46" s="1"/>
  <c r="E1221" i="46"/>
  <c r="D1221" i="46" s="1"/>
  <c r="E1222" i="46"/>
  <c r="D1222" i="46" s="1"/>
  <c r="E1223" i="46"/>
  <c r="D1223" i="46" s="1"/>
  <c r="E1224" i="46"/>
  <c r="D1224" i="46" s="1"/>
  <c r="E1225" i="46"/>
  <c r="D1225" i="46" s="1"/>
  <c r="E1226" i="46"/>
  <c r="D1226" i="46" s="1"/>
  <c r="E1227" i="46"/>
  <c r="E1228" i="46"/>
  <c r="E1229" i="46"/>
  <c r="E1230" i="46"/>
  <c r="E1231" i="46"/>
  <c r="E1232" i="46"/>
  <c r="E1233" i="46"/>
  <c r="E1234" i="46"/>
  <c r="D1234" i="46" s="1"/>
  <c r="E1235" i="46"/>
  <c r="D1235" i="46" s="1"/>
  <c r="E1236" i="46"/>
  <c r="D1236" i="46" s="1"/>
  <c r="E1237" i="46"/>
  <c r="E1238" i="46"/>
  <c r="D1238" i="46" s="1"/>
  <c r="E1239" i="46"/>
  <c r="D1239" i="46" s="1"/>
  <c r="E1240" i="46"/>
  <c r="D1240" i="46" s="1"/>
  <c r="E1241" i="46"/>
  <c r="D1241" i="46" s="1"/>
  <c r="E1242" i="46"/>
  <c r="D1242" i="46" s="1"/>
  <c r="E1243" i="46"/>
  <c r="D1243" i="46" s="1"/>
  <c r="E1244" i="46"/>
  <c r="E1245" i="46"/>
  <c r="E1246" i="46"/>
  <c r="E1247" i="46"/>
  <c r="E1248" i="46"/>
  <c r="D1248" i="46" s="1"/>
  <c r="E1249" i="46"/>
  <c r="E1250" i="46"/>
  <c r="E1251" i="46"/>
  <c r="E1252" i="46"/>
  <c r="E1253" i="46"/>
  <c r="E1254" i="46"/>
  <c r="E1255" i="46"/>
  <c r="D1255" i="46" s="1"/>
  <c r="E1256" i="46"/>
  <c r="D1256" i="46" s="1"/>
  <c r="E1257" i="46"/>
  <c r="D1257" i="46" s="1"/>
  <c r="E1258" i="46"/>
  <c r="D1258" i="46" s="1"/>
  <c r="E1259" i="46"/>
  <c r="D1259" i="46" s="1"/>
  <c r="E1260" i="46"/>
  <c r="D1260" i="46" s="1"/>
  <c r="E1261" i="46"/>
  <c r="D1261" i="46" s="1"/>
  <c r="E1262" i="46"/>
  <c r="D1262" i="46" s="1"/>
  <c r="E1263" i="46"/>
  <c r="E1264" i="46"/>
  <c r="E1265" i="46"/>
  <c r="E1266" i="46"/>
  <c r="D1266" i="46" s="1"/>
  <c r="E1267" i="46"/>
  <c r="E1268" i="46"/>
  <c r="D1268" i="46" s="1"/>
  <c r="E1269" i="46"/>
  <c r="D1269" i="46" s="1"/>
  <c r="E1270" i="46"/>
  <c r="D1270" i="46" s="1"/>
  <c r="E1271" i="46"/>
  <c r="D1271" i="46" s="1"/>
  <c r="E1272" i="46"/>
  <c r="E1273" i="46"/>
  <c r="D1273" i="46" s="1"/>
  <c r="E1274" i="46"/>
  <c r="D1274" i="46" s="1"/>
  <c r="E1275" i="46"/>
  <c r="E1276" i="46"/>
  <c r="E1277" i="46"/>
  <c r="E1278" i="46"/>
  <c r="D1278" i="46" s="1"/>
  <c r="E1279" i="46"/>
  <c r="D1279" i="46" s="1"/>
  <c r="E1280" i="46"/>
  <c r="E1281" i="46"/>
  <c r="E1282" i="46"/>
  <c r="E1283" i="46"/>
  <c r="E1284" i="46"/>
  <c r="E1285" i="46"/>
  <c r="E1286" i="46"/>
  <c r="E1287" i="46"/>
  <c r="E1288" i="46"/>
  <c r="E1289" i="46"/>
  <c r="D1289" i="46" s="1"/>
  <c r="E1290" i="46"/>
  <c r="E1291" i="46"/>
  <c r="E1292" i="46"/>
  <c r="E1293" i="46"/>
  <c r="E1294" i="46"/>
  <c r="D1294" i="46" s="1"/>
  <c r="E1295" i="46"/>
  <c r="D1295" i="46" s="1"/>
  <c r="E1296" i="46"/>
  <c r="E1297" i="46"/>
  <c r="E1298" i="46"/>
  <c r="E1299" i="46"/>
  <c r="D1299" i="46" s="1"/>
  <c r="E1300" i="46"/>
  <c r="D1300" i="46" s="1"/>
  <c r="E1301" i="46"/>
  <c r="D1301" i="46" s="1"/>
  <c r="E1302" i="46"/>
  <c r="E1303" i="46"/>
  <c r="E1304" i="46"/>
  <c r="D1304" i="46" s="1"/>
  <c r="E1305" i="46"/>
  <c r="D1305" i="46" s="1"/>
  <c r="E1306" i="46"/>
  <c r="E1307" i="46"/>
  <c r="D1307" i="46" s="1"/>
  <c r="E1308" i="46"/>
  <c r="E1309" i="46"/>
  <c r="E1310" i="46"/>
  <c r="E1311" i="46"/>
  <c r="D1311" i="46" s="1"/>
  <c r="E1312" i="46"/>
  <c r="D1312" i="46" s="1"/>
  <c r="E1313" i="46"/>
  <c r="E1314" i="46"/>
  <c r="E1315" i="46"/>
  <c r="E1316" i="46"/>
  <c r="E1317" i="46"/>
  <c r="E1318" i="46"/>
  <c r="E1319" i="46"/>
  <c r="D1319" i="46" s="1"/>
  <c r="E1320" i="46"/>
  <c r="D1320" i="46" s="1"/>
  <c r="E1321" i="46"/>
  <c r="D1321" i="46" s="1"/>
  <c r="E1322" i="46"/>
  <c r="D1322" i="46" s="1"/>
  <c r="E1323" i="46"/>
  <c r="E1324" i="46"/>
  <c r="E1325" i="46"/>
  <c r="E1326" i="46"/>
  <c r="D1326" i="46" s="1"/>
  <c r="E1327" i="46"/>
  <c r="E1328" i="46"/>
  <c r="E1329" i="46"/>
  <c r="D1329" i="46" s="1"/>
  <c r="E1330" i="46"/>
  <c r="D1330" i="46" s="1"/>
  <c r="E1331" i="46"/>
  <c r="D1331" i="46" s="1"/>
  <c r="E1332" i="46"/>
  <c r="D1332" i="46" s="1"/>
  <c r="E1333" i="46"/>
  <c r="D1333" i="46" s="1"/>
  <c r="E1334" i="46"/>
  <c r="D1334" i="46" s="1"/>
  <c r="E1335" i="46"/>
  <c r="D1335" i="46" s="1"/>
  <c r="E1336" i="46"/>
  <c r="D1336" i="46" s="1"/>
  <c r="E1337" i="46"/>
  <c r="E1338" i="46"/>
  <c r="E1339" i="46"/>
  <c r="E1340" i="46"/>
  <c r="D1340" i="46" s="1"/>
  <c r="E1341" i="46"/>
  <c r="D1341" i="46" s="1"/>
  <c r="E1342" i="46"/>
  <c r="D1342" i="46" s="1"/>
  <c r="E1343" i="46"/>
  <c r="D1343" i="46" s="1"/>
  <c r="E1344" i="46"/>
  <c r="D1344" i="46" s="1"/>
  <c r="E1345" i="46"/>
  <c r="E1346" i="46"/>
  <c r="D1346" i="46" s="1"/>
  <c r="E1347" i="46"/>
  <c r="D1347" i="46" s="1"/>
  <c r="E1348" i="46"/>
  <c r="D1348" i="46" s="1"/>
  <c r="E1349" i="46"/>
  <c r="D1349" i="46" s="1"/>
  <c r="E1350" i="46"/>
  <c r="D1350" i="46" s="1"/>
  <c r="E1351" i="46"/>
  <c r="E1352" i="46"/>
  <c r="E1353" i="46"/>
  <c r="E1354" i="46"/>
  <c r="E1355" i="46"/>
  <c r="D1355" i="46" s="1"/>
  <c r="E1356" i="46"/>
  <c r="D1356" i="46" s="1"/>
  <c r="E1357" i="46"/>
  <c r="D1357" i="46" s="1"/>
  <c r="E1358" i="46"/>
  <c r="D1358" i="46" s="1"/>
  <c r="E1359" i="46"/>
  <c r="D1359" i="46" s="1"/>
  <c r="E1360" i="46"/>
  <c r="E1361" i="46"/>
  <c r="E1362" i="46"/>
  <c r="E1363" i="46"/>
  <c r="E1364" i="46"/>
  <c r="E1365" i="46"/>
  <c r="E1366" i="46"/>
  <c r="E1367" i="46"/>
  <c r="E1368" i="46"/>
  <c r="E1369" i="46"/>
  <c r="E1370" i="46"/>
  <c r="E1371" i="46"/>
  <c r="D1371" i="46" s="1"/>
  <c r="E1372" i="46"/>
  <c r="D1372" i="46" s="1"/>
  <c r="E1373" i="46"/>
  <c r="D1373" i="46" s="1"/>
  <c r="E1374" i="46"/>
  <c r="D1374" i="46" s="1"/>
  <c r="E1375" i="46"/>
  <c r="D1375" i="46" s="1"/>
  <c r="E1376" i="46"/>
  <c r="D1376" i="46" s="1"/>
  <c r="E1377" i="46"/>
  <c r="D1377" i="46" s="1"/>
  <c r="E1378" i="46"/>
  <c r="D1378" i="46" s="1"/>
  <c r="E1379" i="46"/>
  <c r="D1379" i="46" s="1"/>
  <c r="E1380" i="46"/>
  <c r="E1381" i="46"/>
  <c r="E1382" i="46"/>
  <c r="D1382" i="46" s="1"/>
  <c r="E1383" i="46"/>
  <c r="D1383" i="46" s="1"/>
  <c r="E1384" i="46"/>
  <c r="D1384" i="46" s="1"/>
  <c r="E1385" i="46"/>
  <c r="D1385" i="46" s="1"/>
  <c r="E1386" i="46"/>
  <c r="D1386" i="46" s="1"/>
  <c r="E1387" i="46"/>
  <c r="D1387" i="46" s="1"/>
  <c r="E1388" i="46"/>
  <c r="D1388" i="46" s="1"/>
  <c r="E1389" i="46"/>
  <c r="D1389" i="46" s="1"/>
  <c r="E1390" i="46"/>
  <c r="D1390" i="46" s="1"/>
  <c r="E1391" i="46"/>
  <c r="D1391" i="46" s="1"/>
  <c r="E1392" i="46"/>
  <c r="D1392" i="46" s="1"/>
  <c r="E1393" i="46"/>
  <c r="D1393" i="46" s="1"/>
  <c r="E1394" i="46"/>
  <c r="D1394" i="46" s="1"/>
  <c r="E1395" i="46"/>
  <c r="D1395" i="46" s="1"/>
  <c r="E1396" i="46"/>
  <c r="D1396" i="46" s="1"/>
  <c r="E1397" i="46"/>
  <c r="D1397" i="46" s="1"/>
  <c r="E1398" i="46"/>
  <c r="D1398" i="46" s="1"/>
  <c r="E1399" i="46"/>
  <c r="D1399" i="46" s="1"/>
  <c r="E1400" i="46"/>
  <c r="D1400" i="46" s="1"/>
  <c r="E1401" i="46"/>
  <c r="D1401" i="46" s="1"/>
  <c r="E1402" i="46"/>
  <c r="E1403" i="46"/>
  <c r="E1404" i="46"/>
  <c r="E1405" i="46"/>
  <c r="D1405" i="46" s="1"/>
  <c r="E1406" i="46"/>
  <c r="D1406" i="46" s="1"/>
  <c r="E1407" i="46"/>
  <c r="D1407" i="46" s="1"/>
  <c r="E1408" i="46"/>
  <c r="D1408" i="46" s="1"/>
  <c r="E1409" i="46"/>
  <c r="D1409" i="46" s="1"/>
  <c r="E1410" i="46"/>
  <c r="D1410" i="46" s="1"/>
  <c r="E1411" i="46"/>
  <c r="D1411" i="46" s="1"/>
  <c r="E1412" i="46"/>
  <c r="D1412" i="46" s="1"/>
  <c r="E1413" i="46"/>
  <c r="D1413" i="46" s="1"/>
  <c r="E1414" i="46"/>
  <c r="D1414" i="46" s="1"/>
  <c r="E1415" i="46"/>
  <c r="D1415" i="46" s="1"/>
  <c r="E1416" i="46"/>
  <c r="D1416" i="46" s="1"/>
  <c r="E1417" i="46"/>
  <c r="E1418" i="46"/>
  <c r="E1419" i="46"/>
  <c r="D1419" i="46" s="1"/>
  <c r="E1420" i="46"/>
  <c r="D1420" i="46" s="1"/>
  <c r="E1421" i="46"/>
  <c r="D1421" i="46" s="1"/>
  <c r="E1422" i="46"/>
  <c r="D1422" i="46" s="1"/>
  <c r="E1423" i="46"/>
  <c r="D1423" i="46" s="1"/>
  <c r="E1424" i="46"/>
  <c r="E1425" i="46"/>
  <c r="E1426" i="46"/>
  <c r="E1427" i="46"/>
  <c r="E1428" i="46"/>
  <c r="E1429" i="46"/>
  <c r="D1429" i="46" s="1"/>
  <c r="E1430" i="46"/>
  <c r="E1431" i="46"/>
  <c r="E1432" i="46"/>
  <c r="E1433" i="46"/>
  <c r="E1434" i="46"/>
  <c r="D1434" i="46" s="1"/>
  <c r="E1435" i="46"/>
  <c r="E1436" i="46"/>
  <c r="D1436" i="46" s="1"/>
  <c r="E1437" i="46"/>
  <c r="E1438" i="46"/>
  <c r="E1439" i="46"/>
  <c r="E1440" i="46"/>
  <c r="D1440" i="46" s="1"/>
  <c r="E1441" i="46"/>
  <c r="D1441" i="46" s="1"/>
  <c r="E1442" i="46"/>
  <c r="D1442" i="46" s="1"/>
  <c r="E1443" i="46"/>
  <c r="D1443" i="46" s="1"/>
  <c r="E1444" i="46"/>
  <c r="D1444" i="46" s="1"/>
  <c r="E1445" i="46"/>
  <c r="D1445" i="46" s="1"/>
  <c r="E1446" i="46"/>
  <c r="D1446" i="46" s="1"/>
  <c r="E1447" i="46"/>
  <c r="D1447" i="46" s="1"/>
  <c r="E1448" i="46"/>
  <c r="D1448" i="46" s="1"/>
  <c r="E1449" i="46"/>
  <c r="D1449" i="46" s="1"/>
  <c r="E1450" i="46"/>
  <c r="E1451" i="46"/>
  <c r="D1451" i="46" s="1"/>
  <c r="E1452" i="46"/>
  <c r="E1453" i="46"/>
  <c r="E1454" i="46"/>
  <c r="D1454" i="46" s="1"/>
  <c r="E1455" i="46"/>
  <c r="D1455" i="46" s="1"/>
  <c r="E1456" i="46"/>
  <c r="D1456" i="46" s="1"/>
  <c r="E1457" i="46"/>
  <c r="D1457" i="46" s="1"/>
  <c r="E1458" i="46"/>
  <c r="E1459" i="46"/>
  <c r="E1460" i="46"/>
  <c r="E1461" i="46"/>
  <c r="E1462" i="46"/>
  <c r="E1463" i="46"/>
  <c r="E1464" i="46"/>
  <c r="D1464" i="46" s="1"/>
  <c r="E1465" i="46"/>
  <c r="D1465" i="46" s="1"/>
  <c r="E1466" i="46"/>
  <c r="E1467" i="46"/>
  <c r="D1467" i="46" s="1"/>
  <c r="E1468" i="46"/>
  <c r="D1468" i="46" s="1"/>
  <c r="E1469" i="46"/>
  <c r="D1469" i="46" s="1"/>
  <c r="E1470" i="46"/>
  <c r="D1470" i="46" s="1"/>
  <c r="E1471" i="46"/>
  <c r="D1471" i="46" s="1"/>
  <c r="E1472" i="46"/>
  <c r="D1472" i="46" s="1"/>
  <c r="E1473" i="46"/>
  <c r="D1473" i="46" s="1"/>
  <c r="E1474" i="46"/>
  <c r="D1474" i="46" s="1"/>
  <c r="E1475" i="46"/>
  <c r="D1475" i="46" s="1"/>
  <c r="E1476" i="46"/>
  <c r="D1476" i="46" s="1"/>
  <c r="E1477" i="46"/>
  <c r="D1477" i="46" s="1"/>
  <c r="E1478" i="46"/>
  <c r="D1478" i="46" s="1"/>
  <c r="E1479" i="46"/>
  <c r="D1479" i="46" s="1"/>
  <c r="E1480" i="46"/>
  <c r="D1480" i="46" s="1"/>
  <c r="E1481" i="46"/>
  <c r="D1481" i="46" s="1"/>
  <c r="E1482" i="46"/>
  <c r="D1482" i="46" s="1"/>
  <c r="E1483" i="46"/>
  <c r="D1483" i="46" s="1"/>
  <c r="E1484" i="46"/>
  <c r="D1484" i="46" s="1"/>
  <c r="E1485" i="46"/>
  <c r="D1485" i="46" s="1"/>
  <c r="E1486" i="46"/>
  <c r="D1486" i="46" s="1"/>
  <c r="E1487" i="46"/>
  <c r="E1488" i="46"/>
  <c r="D1488" i="46" s="1"/>
  <c r="E1489" i="46"/>
  <c r="D1489" i="46" s="1"/>
  <c r="E1490" i="46"/>
  <c r="D1490" i="46" s="1"/>
  <c r="E1491" i="46"/>
  <c r="D1491" i="46" s="1"/>
  <c r="E1492" i="46"/>
  <c r="D1492" i="46" s="1"/>
  <c r="E1493" i="46"/>
  <c r="D1493" i="46" s="1"/>
  <c r="E1494" i="46"/>
  <c r="D1494" i="46" s="1"/>
  <c r="E1495" i="46"/>
  <c r="D1495" i="46" s="1"/>
  <c r="E1496" i="46"/>
  <c r="D1496" i="46" s="1"/>
  <c r="E1497" i="46"/>
  <c r="D1497" i="46" s="1"/>
  <c r="E1498" i="46"/>
  <c r="D1498" i="46" s="1"/>
  <c r="E1499" i="46"/>
  <c r="D1499" i="46" s="1"/>
  <c r="E1500" i="46"/>
  <c r="D1500" i="46" s="1"/>
  <c r="E1501" i="46"/>
  <c r="D1501" i="46" s="1"/>
  <c r="E1502" i="46"/>
  <c r="D1502" i="46" s="1"/>
  <c r="E1503" i="46"/>
  <c r="E1504" i="46"/>
  <c r="D1504" i="46" s="1"/>
  <c r="E1505" i="46"/>
  <c r="D1505" i="46" s="1"/>
  <c r="E1506" i="46"/>
  <c r="D1506" i="46" s="1"/>
  <c r="E1507" i="46"/>
  <c r="D1507" i="46" s="1"/>
  <c r="E1508" i="46"/>
  <c r="D1508" i="46" s="1"/>
  <c r="E1509" i="46"/>
  <c r="D1509" i="46" s="1"/>
  <c r="E1510" i="46"/>
  <c r="E1511" i="46"/>
  <c r="D1511" i="46" s="1"/>
  <c r="E1512" i="46"/>
  <c r="D1512" i="46" s="1"/>
  <c r="E1513" i="46"/>
  <c r="D1513" i="46" s="1"/>
  <c r="E1514" i="46"/>
  <c r="D1514" i="46" s="1"/>
  <c r="E1515" i="46"/>
  <c r="D1515" i="46" s="1"/>
  <c r="E1516" i="46"/>
  <c r="D1516" i="46" s="1"/>
  <c r="E1517" i="46"/>
  <c r="D1517" i="46" s="1"/>
  <c r="E1518" i="46"/>
  <c r="D1518" i="46" s="1"/>
  <c r="E1519" i="46"/>
  <c r="D1519" i="46" s="1"/>
  <c r="E1520" i="46"/>
  <c r="D1520" i="46" s="1"/>
  <c r="E1521" i="46"/>
  <c r="D1521" i="46" s="1"/>
  <c r="E1522" i="46"/>
  <c r="D1522" i="46" s="1"/>
  <c r="E1523" i="46"/>
  <c r="D1523" i="46" s="1"/>
  <c r="E1524" i="46"/>
  <c r="D1524" i="46" s="1"/>
  <c r="E1525" i="46"/>
  <c r="D1525" i="46" s="1"/>
  <c r="E1526" i="46"/>
  <c r="E1527" i="46"/>
  <c r="E1528" i="46"/>
  <c r="E1529" i="46"/>
  <c r="E1530" i="46"/>
  <c r="E1531" i="46"/>
  <c r="D1531" i="46" s="1"/>
  <c r="E1532" i="46"/>
  <c r="D1532" i="46" s="1"/>
  <c r="E1533" i="46"/>
  <c r="D1533" i="46" s="1"/>
  <c r="E1534" i="46"/>
  <c r="D1534" i="46" s="1"/>
  <c r="E1535" i="46"/>
  <c r="D1535" i="46" s="1"/>
  <c r="E1536" i="46"/>
  <c r="D1536" i="46" s="1"/>
  <c r="E1537" i="46"/>
  <c r="D1537" i="46" s="1"/>
  <c r="E1538" i="46"/>
  <c r="D1538" i="46" s="1"/>
  <c r="E1539" i="46"/>
  <c r="D1539" i="46" s="1"/>
  <c r="E1540" i="46"/>
  <c r="D1540" i="46" s="1"/>
  <c r="E1541" i="46"/>
  <c r="D1541" i="46" s="1"/>
  <c r="E1542" i="46"/>
  <c r="D1542" i="46" s="1"/>
  <c r="E1543" i="46"/>
  <c r="D1543" i="46" s="1"/>
  <c r="E1544" i="46"/>
  <c r="D1544" i="46" s="1"/>
  <c r="E1545" i="46"/>
  <c r="D1545" i="46" s="1"/>
  <c r="E1546" i="46"/>
  <c r="D1546" i="46" s="1"/>
  <c r="E1547" i="46"/>
  <c r="D1547" i="46" s="1"/>
  <c r="E1548" i="46"/>
  <c r="D1548" i="46" s="1"/>
  <c r="E1549" i="46"/>
  <c r="D1549" i="46" s="1"/>
  <c r="E1550" i="46"/>
  <c r="D1550" i="46" s="1"/>
  <c r="E1551" i="46"/>
  <c r="D1551" i="46" s="1"/>
  <c r="E1552" i="46"/>
  <c r="E1553" i="46"/>
  <c r="D1553" i="46" s="1"/>
  <c r="E1554" i="46"/>
  <c r="D1554" i="46" s="1"/>
  <c r="E1555" i="46"/>
  <c r="D1555" i="46" s="1"/>
  <c r="E1556" i="46"/>
  <c r="D1556" i="46" s="1"/>
  <c r="E1557" i="46"/>
  <c r="D1557" i="46" s="1"/>
  <c r="E1558" i="46"/>
  <c r="D1558" i="46" s="1"/>
  <c r="E1559" i="46"/>
  <c r="D1559" i="46" s="1"/>
  <c r="E1560" i="46"/>
  <c r="D1560" i="46" s="1"/>
  <c r="E1561" i="46"/>
  <c r="E1562" i="46"/>
  <c r="D1562" i="46" s="1"/>
  <c r="E1563" i="46"/>
  <c r="D1563" i="46" s="1"/>
  <c r="E1564" i="46"/>
  <c r="E1565" i="46"/>
  <c r="E1566" i="46"/>
  <c r="E1567" i="46"/>
  <c r="E1568" i="46"/>
  <c r="E1569" i="46"/>
  <c r="E1570" i="46"/>
  <c r="E1571" i="46"/>
  <c r="E1572" i="46"/>
  <c r="E1573" i="46"/>
  <c r="E1574" i="46"/>
  <c r="E1575" i="46"/>
  <c r="E1576" i="46"/>
  <c r="E1577" i="46"/>
  <c r="E1578" i="46"/>
  <c r="E1579" i="46"/>
  <c r="E1580" i="46"/>
  <c r="E1581" i="46"/>
  <c r="E1582" i="46"/>
  <c r="E1583" i="46"/>
  <c r="E1584" i="46"/>
  <c r="E1585" i="46"/>
  <c r="E1586" i="46"/>
  <c r="E1587" i="46"/>
  <c r="E1588" i="46"/>
  <c r="E1589" i="46"/>
  <c r="E1590" i="46"/>
  <c r="E1591" i="46"/>
  <c r="E1592" i="46"/>
  <c r="E1593" i="46"/>
  <c r="E1594" i="46"/>
  <c r="E1595" i="46"/>
  <c r="E1596" i="46"/>
  <c r="E1597" i="46"/>
  <c r="E1598" i="46"/>
  <c r="E1599" i="46"/>
  <c r="E1600" i="46"/>
  <c r="E1601" i="46"/>
  <c r="E1602" i="46"/>
  <c r="E1603" i="46"/>
  <c r="D1603" i="46" s="1"/>
  <c r="E1604" i="46"/>
  <c r="E1605" i="46"/>
  <c r="D1605" i="46" s="1"/>
  <c r="E1606" i="46"/>
  <c r="D1606" i="46" s="1"/>
  <c r="E1607" i="46"/>
  <c r="E1608" i="46"/>
  <c r="E1609" i="46"/>
  <c r="E1610" i="46"/>
  <c r="E1611" i="46"/>
  <c r="E1612" i="46"/>
  <c r="E1613" i="46"/>
  <c r="E1614" i="46"/>
  <c r="E1615" i="46"/>
  <c r="D1615" i="46" s="1"/>
  <c r="E1616" i="46"/>
  <c r="E1617" i="46"/>
  <c r="D1617" i="46" s="1"/>
  <c r="E1618" i="46"/>
  <c r="E1619" i="46"/>
  <c r="D1619" i="46" s="1"/>
  <c r="E1620" i="46"/>
  <c r="D1620" i="46" s="1"/>
  <c r="E1621" i="46"/>
  <c r="D1621" i="46" s="1"/>
  <c r="E1622" i="46"/>
  <c r="D1622" i="46" s="1"/>
  <c r="E1623" i="46"/>
  <c r="D1623" i="46" s="1"/>
  <c r="E1624" i="46"/>
  <c r="D1624" i="46" s="1"/>
  <c r="E1625" i="46"/>
  <c r="D1625" i="46" s="1"/>
  <c r="E1626" i="46"/>
  <c r="D1626" i="46" s="1"/>
  <c r="E1627" i="46"/>
  <c r="D1627" i="46" s="1"/>
  <c r="E1628" i="46"/>
  <c r="D1628" i="46" s="1"/>
  <c r="E1629" i="46"/>
  <c r="D1629" i="46" s="1"/>
  <c r="E1630" i="46"/>
  <c r="D1630" i="46" s="1"/>
  <c r="E1631" i="46"/>
  <c r="E1632" i="46"/>
  <c r="D1632" i="46" s="1"/>
  <c r="E1633" i="46"/>
  <c r="D1633" i="46" s="1"/>
  <c r="E1634" i="46"/>
  <c r="D1634" i="46" s="1"/>
  <c r="E1635" i="46"/>
  <c r="D1635" i="46" s="1"/>
  <c r="E1636" i="46"/>
  <c r="D1636" i="46" s="1"/>
  <c r="E1637" i="46"/>
  <c r="D1637" i="46" s="1"/>
  <c r="E1638" i="46"/>
  <c r="D1638" i="46" s="1"/>
  <c r="E1639" i="46"/>
  <c r="D1639" i="46" s="1"/>
  <c r="E1640" i="46"/>
  <c r="D1640" i="46" s="1"/>
  <c r="E1641" i="46"/>
  <c r="D1641" i="46" s="1"/>
  <c r="E1642" i="46"/>
  <c r="D1642" i="46" s="1"/>
  <c r="E1643" i="46"/>
  <c r="D1643" i="46" s="1"/>
  <c r="E1644" i="46"/>
  <c r="E1645" i="46"/>
  <c r="D1645" i="46" s="1"/>
  <c r="E1646" i="46"/>
  <c r="D1646" i="46" s="1"/>
  <c r="E1647" i="46"/>
  <c r="D1647" i="46" s="1"/>
  <c r="E1648" i="46"/>
  <c r="D1648" i="46" s="1"/>
  <c r="E1649" i="46"/>
  <c r="D1649" i="46" s="1"/>
  <c r="E1650" i="46"/>
  <c r="D1650" i="46" s="1"/>
  <c r="E1651" i="46"/>
  <c r="D1651" i="46" s="1"/>
  <c r="E1652" i="46"/>
  <c r="D1652" i="46" s="1"/>
  <c r="E1653" i="46"/>
  <c r="D1653" i="46" s="1"/>
  <c r="E1654" i="46"/>
  <c r="D1654" i="46" s="1"/>
  <c r="E1655" i="46"/>
  <c r="E1656" i="46"/>
  <c r="D1656" i="46" s="1"/>
  <c r="E1657" i="46"/>
  <c r="D1657" i="46" s="1"/>
  <c r="E1658" i="46"/>
  <c r="D1658" i="46" s="1"/>
  <c r="E1659" i="46"/>
  <c r="D1659" i="46" s="1"/>
  <c r="E1660" i="46"/>
  <c r="D1660" i="46" s="1"/>
  <c r="E1661" i="46"/>
  <c r="D1661" i="46" s="1"/>
  <c r="E1662" i="46"/>
  <c r="E1663" i="46"/>
  <c r="E1664" i="46"/>
  <c r="E1665" i="46"/>
  <c r="E1666" i="46"/>
  <c r="E1667" i="46"/>
  <c r="E1668" i="46"/>
  <c r="D1668" i="46" s="1"/>
  <c r="E1669" i="46"/>
  <c r="D1669" i="46" s="1"/>
  <c r="E1670" i="46"/>
  <c r="D1670" i="46" s="1"/>
  <c r="E1671" i="46"/>
  <c r="D1671" i="46" s="1"/>
  <c r="E1672" i="46"/>
  <c r="E1673" i="46"/>
  <c r="E1674" i="46"/>
  <c r="E1675" i="46"/>
  <c r="E1676" i="46"/>
  <c r="E1677" i="46"/>
  <c r="E1678" i="46"/>
  <c r="E1679" i="46"/>
  <c r="E1680" i="46"/>
  <c r="E1681" i="46"/>
  <c r="E1682" i="46"/>
  <c r="E1683" i="46"/>
  <c r="E1684" i="46"/>
  <c r="E1685" i="46"/>
  <c r="E1686" i="46"/>
  <c r="E1687" i="46"/>
  <c r="E1688" i="46"/>
  <c r="E1689" i="46"/>
  <c r="E1690" i="46"/>
  <c r="E1691" i="46"/>
  <c r="E1692" i="46"/>
  <c r="E1693" i="46"/>
  <c r="E1694" i="46"/>
  <c r="D1694" i="46" s="1"/>
  <c r="E1695" i="46"/>
  <c r="D1695" i="46" s="1"/>
  <c r="E1696" i="46"/>
  <c r="D1696" i="46" s="1"/>
  <c r="E1697" i="46"/>
  <c r="D1697" i="46" s="1"/>
  <c r="E1698" i="46"/>
  <c r="E1699" i="46"/>
  <c r="D1699" i="46" s="1"/>
  <c r="E1700" i="46"/>
  <c r="D1700" i="46" s="1"/>
  <c r="E1701" i="46"/>
  <c r="D1701" i="46" s="1"/>
  <c r="E1702" i="46"/>
  <c r="D1702" i="46" s="1"/>
  <c r="E1703" i="46"/>
  <c r="D1703" i="46" s="1"/>
  <c r="E1704" i="46"/>
  <c r="D1704" i="46" s="1"/>
  <c r="E1705" i="46"/>
  <c r="D1705" i="46" s="1"/>
  <c r="E1706" i="46"/>
  <c r="D1706" i="46" s="1"/>
  <c r="E1707" i="46"/>
  <c r="D1707" i="46" s="1"/>
  <c r="E1708" i="46"/>
  <c r="D1708" i="46" s="1"/>
  <c r="E1709" i="46"/>
  <c r="D1709" i="46" s="1"/>
  <c r="E1710" i="46"/>
  <c r="D1710" i="46" s="1"/>
  <c r="E1711" i="46"/>
  <c r="D1711" i="46" s="1"/>
  <c r="E1712" i="46"/>
  <c r="D1712" i="46" s="1"/>
  <c r="E1713" i="46"/>
  <c r="D1713" i="46" s="1"/>
  <c r="E1714" i="46"/>
  <c r="D1714" i="46" s="1"/>
  <c r="E1715" i="46"/>
  <c r="D1715" i="46" s="1"/>
  <c r="E1716" i="46"/>
  <c r="E1717" i="46"/>
  <c r="E1718" i="46"/>
  <c r="E1719" i="46"/>
  <c r="D1719" i="46" s="1"/>
  <c r="E1720" i="46"/>
  <c r="D1720" i="46" s="1"/>
  <c r="E1721" i="46"/>
  <c r="D1721" i="46" s="1"/>
  <c r="E1722" i="46"/>
  <c r="E1723" i="46"/>
  <c r="D1723" i="46" s="1"/>
  <c r="E1724" i="46"/>
  <c r="E1725" i="46"/>
  <c r="E1726" i="46"/>
  <c r="E1727" i="46"/>
  <c r="E1728" i="46"/>
  <c r="E1729" i="46"/>
  <c r="E1730" i="46"/>
  <c r="E1731" i="46"/>
  <c r="E1732" i="46"/>
  <c r="E1733" i="46"/>
  <c r="E1734" i="46"/>
  <c r="E1735" i="46"/>
  <c r="E1736" i="46"/>
  <c r="E1737" i="46"/>
  <c r="E1738" i="46"/>
  <c r="E1739" i="46"/>
  <c r="E1740" i="46"/>
  <c r="E1741" i="46"/>
  <c r="E1742" i="46"/>
  <c r="E1743" i="46"/>
  <c r="E1744" i="46"/>
  <c r="E1745" i="46"/>
  <c r="E1746" i="46"/>
  <c r="E1747" i="46"/>
  <c r="E1748" i="46"/>
  <c r="E1749" i="46"/>
  <c r="E1750" i="46"/>
  <c r="E1751" i="46"/>
  <c r="E1752" i="46"/>
  <c r="E1753" i="46"/>
  <c r="D1753" i="46" s="1"/>
  <c r="E1754" i="46"/>
  <c r="E1755" i="46"/>
  <c r="E1756" i="46"/>
  <c r="E1757" i="46"/>
  <c r="E1758" i="46"/>
  <c r="D1758" i="46" s="1"/>
  <c r="E1759" i="46"/>
  <c r="E1760" i="46"/>
  <c r="E1761" i="46"/>
  <c r="E1762" i="46"/>
  <c r="D1762" i="46" s="1"/>
  <c r="E1763" i="46"/>
  <c r="D1763" i="46" s="1"/>
  <c r="E1764" i="46"/>
  <c r="D1764" i="46" s="1"/>
  <c r="E1765" i="46"/>
  <c r="D1765" i="46" s="1"/>
  <c r="E1766" i="46"/>
  <c r="E1767" i="46"/>
  <c r="E1768" i="46"/>
  <c r="E1769" i="46"/>
  <c r="E1770" i="46"/>
  <c r="E1771" i="46"/>
  <c r="E1772" i="46"/>
  <c r="E1773" i="46"/>
  <c r="E1774" i="46"/>
  <c r="E1775" i="46"/>
  <c r="E1776" i="46"/>
  <c r="E1777" i="46"/>
  <c r="E1778" i="46"/>
  <c r="E1779" i="46"/>
  <c r="E1780" i="46"/>
  <c r="E1781" i="46"/>
  <c r="E1782" i="46"/>
  <c r="E1783" i="46"/>
  <c r="E1784" i="46"/>
  <c r="E1785" i="46"/>
  <c r="E1786" i="46"/>
  <c r="E1787" i="46"/>
  <c r="E1788" i="46"/>
  <c r="D1788" i="46" s="1"/>
  <c r="E1789" i="46"/>
  <c r="E1790" i="46"/>
  <c r="E1791" i="46"/>
  <c r="D1791" i="46" s="1"/>
  <c r="E1792" i="46"/>
  <c r="E1793" i="46"/>
  <c r="E1794" i="46"/>
  <c r="D1794" i="46" s="1"/>
  <c r="E1795" i="46"/>
  <c r="D1795" i="46" s="1"/>
  <c r="E1796" i="46"/>
  <c r="E1797" i="46"/>
  <c r="E1798" i="46"/>
  <c r="E1799" i="46"/>
  <c r="D1799" i="46" s="1"/>
  <c r="E1800" i="46"/>
  <c r="E1801" i="46"/>
  <c r="D1801" i="46" s="1"/>
  <c r="E1802" i="46"/>
  <c r="D1802" i="46" s="1"/>
  <c r="E1803" i="46"/>
  <c r="D1803" i="46" s="1"/>
  <c r="E1804" i="46"/>
  <c r="D1804" i="46" s="1"/>
  <c r="E1805" i="46"/>
  <c r="D1805" i="46" s="1"/>
  <c r="E1806" i="46"/>
  <c r="D1806" i="46" s="1"/>
  <c r="E1807" i="46"/>
  <c r="D1807" i="46" s="1"/>
  <c r="E1808" i="46"/>
  <c r="D1808" i="46" s="1"/>
  <c r="E1809" i="46"/>
  <c r="D1809" i="46" s="1"/>
  <c r="E1810" i="46"/>
  <c r="D1810" i="46" s="1"/>
  <c r="E1811" i="46"/>
  <c r="D1811" i="46" s="1"/>
  <c r="E1812" i="46"/>
  <c r="D1812" i="46" s="1"/>
  <c r="E1813" i="46"/>
  <c r="D1813" i="46" s="1"/>
  <c r="E1814" i="46"/>
  <c r="D1814" i="46" s="1"/>
  <c r="E1815" i="46"/>
  <c r="D1815" i="46" s="1"/>
  <c r="E1816" i="46"/>
  <c r="D1816" i="46" s="1"/>
  <c r="E1817" i="46"/>
  <c r="E1818" i="46"/>
  <c r="D1818" i="46" s="1"/>
  <c r="E1819" i="46"/>
  <c r="D1819" i="46" s="1"/>
  <c r="E1820" i="46"/>
  <c r="D1820" i="46" s="1"/>
  <c r="E1821" i="46"/>
  <c r="D1821" i="46" s="1"/>
  <c r="E1822" i="46"/>
  <c r="E1823" i="46"/>
  <c r="D1823" i="46" s="1"/>
  <c r="E1824" i="46"/>
  <c r="E1825" i="46"/>
  <c r="D1825" i="46" s="1"/>
  <c r="E1826" i="46"/>
  <c r="D1826" i="46" s="1"/>
  <c r="E1827" i="46"/>
  <c r="D1827" i="46" s="1"/>
  <c r="E1828" i="46"/>
  <c r="E1829" i="46"/>
  <c r="E1830" i="46"/>
  <c r="D1830" i="46" s="1"/>
  <c r="E1831" i="46"/>
  <c r="D1831" i="46" s="1"/>
  <c r="E1832" i="46"/>
  <c r="D1832" i="46" s="1"/>
  <c r="E1833" i="46"/>
  <c r="E1834" i="46"/>
  <c r="E1835" i="46"/>
  <c r="E1836" i="46"/>
  <c r="D1836" i="46" s="1"/>
  <c r="E1837" i="46"/>
  <c r="D1837" i="46" s="1"/>
  <c r="E1838" i="46"/>
  <c r="D1838" i="46" s="1"/>
  <c r="E1839" i="46"/>
  <c r="D1839" i="46" s="1"/>
  <c r="E1840" i="46"/>
  <c r="D1840" i="46" s="1"/>
  <c r="E1841" i="46"/>
  <c r="D1841" i="46" s="1"/>
  <c r="E1842" i="46"/>
  <c r="D1842" i="46" s="1"/>
  <c r="E1843" i="46"/>
  <c r="D1843" i="46" s="1"/>
  <c r="E1844" i="46"/>
  <c r="D1844" i="46" s="1"/>
  <c r="E1845" i="46"/>
  <c r="D1845" i="46" s="1"/>
  <c r="E1846" i="46"/>
  <c r="E1847" i="46"/>
  <c r="E1848" i="46"/>
  <c r="E1849" i="46"/>
  <c r="E1850" i="46"/>
  <c r="E1851" i="46"/>
  <c r="E1852" i="46"/>
  <c r="D1852" i="46" s="1"/>
  <c r="E1853" i="46"/>
  <c r="D1853" i="46" s="1"/>
  <c r="E1854" i="46"/>
  <c r="D1854" i="46" s="1"/>
  <c r="E1855" i="46"/>
  <c r="D1855" i="46" s="1"/>
  <c r="E1856" i="46"/>
  <c r="E1857" i="46"/>
  <c r="D1857" i="46" s="1"/>
  <c r="E1858" i="46"/>
  <c r="D1858" i="46" s="1"/>
  <c r="E1859" i="46"/>
  <c r="D1859" i="46" s="1"/>
  <c r="E1860" i="46"/>
  <c r="D1860" i="46" s="1"/>
  <c r="E1861" i="46"/>
  <c r="E1862" i="46"/>
  <c r="E1863" i="46"/>
  <c r="D1863" i="46" s="1"/>
  <c r="E1864" i="46"/>
  <c r="D1864" i="46" s="1"/>
  <c r="E1865" i="46"/>
  <c r="E1866" i="46"/>
  <c r="D1866" i="46" s="1"/>
  <c r="E1867" i="46"/>
  <c r="E1868" i="46"/>
  <c r="D1868" i="46" s="1"/>
  <c r="E1869" i="46"/>
  <c r="E1870" i="46"/>
  <c r="E1871" i="46"/>
  <c r="D1871" i="46" s="1"/>
  <c r="E1872" i="46"/>
  <c r="E1873" i="46"/>
  <c r="E1874" i="46"/>
  <c r="E1875" i="46"/>
  <c r="E1876" i="46"/>
  <c r="D1876" i="46" s="1"/>
  <c r="E1877" i="46"/>
  <c r="D1877" i="46" s="1"/>
  <c r="E1878" i="46"/>
  <c r="D1878" i="46" s="1"/>
  <c r="E1879" i="46"/>
  <c r="D1879" i="46" s="1"/>
  <c r="E1880" i="46"/>
  <c r="D1880" i="46" s="1"/>
  <c r="E1881" i="46"/>
  <c r="D1881" i="46" s="1"/>
  <c r="E1882" i="46"/>
  <c r="D1882" i="46" s="1"/>
  <c r="E1883" i="46"/>
  <c r="D1883" i="46" s="1"/>
  <c r="E1884" i="46"/>
  <c r="D1884" i="46" s="1"/>
  <c r="E1885" i="46"/>
  <c r="D1885" i="46" s="1"/>
  <c r="E1886" i="46"/>
  <c r="D1886" i="46" s="1"/>
  <c r="E1887" i="46"/>
  <c r="D1887" i="46" s="1"/>
  <c r="E1888" i="46"/>
  <c r="D1888" i="46" s="1"/>
  <c r="E1889" i="46"/>
  <c r="D1889" i="46" s="1"/>
  <c r="E1890" i="46"/>
  <c r="D1890" i="46" s="1"/>
  <c r="E1891" i="46"/>
  <c r="D1891" i="46" s="1"/>
  <c r="E1892" i="46"/>
  <c r="E1893" i="46"/>
  <c r="D1893" i="46" s="1"/>
  <c r="E1894" i="46"/>
  <c r="D1894" i="46" s="1"/>
  <c r="E1895" i="46"/>
  <c r="D1895" i="46" s="1"/>
  <c r="E1896" i="46"/>
  <c r="D1896" i="46" s="1"/>
  <c r="E1897" i="46"/>
  <c r="D1897" i="46" s="1"/>
  <c r="E1898" i="46"/>
  <c r="D1898" i="46" s="1"/>
  <c r="E1899" i="46"/>
  <c r="D1899" i="46" s="1"/>
  <c r="E1900" i="46"/>
  <c r="D1900" i="46" s="1"/>
  <c r="E1901" i="46"/>
  <c r="E1902" i="46"/>
  <c r="D1902" i="46" s="1"/>
  <c r="E1903" i="46"/>
  <c r="E1904" i="46"/>
  <c r="E1905" i="46"/>
  <c r="E1906" i="46"/>
  <c r="E1907" i="46"/>
  <c r="E1908" i="46"/>
  <c r="E1909" i="46"/>
  <c r="E1910" i="46"/>
  <c r="E1911" i="46"/>
  <c r="E1912" i="46"/>
  <c r="E1913" i="46"/>
  <c r="D1913" i="46" s="1"/>
  <c r="E1914" i="46"/>
  <c r="E1915" i="46"/>
  <c r="E1916" i="46"/>
  <c r="E1917" i="46"/>
  <c r="E1918" i="46"/>
  <c r="E1919" i="46"/>
  <c r="E1920" i="46"/>
  <c r="E1921" i="46"/>
  <c r="E1922" i="46"/>
  <c r="E1923" i="46"/>
  <c r="E1924" i="46"/>
  <c r="E1925" i="46"/>
  <c r="E1926" i="46"/>
  <c r="E1927" i="46"/>
  <c r="E1928" i="46"/>
  <c r="D1928" i="46" s="1"/>
  <c r="E1929" i="46"/>
  <c r="E1930" i="46"/>
  <c r="D1930" i="46" s="1"/>
  <c r="E1931" i="46"/>
  <c r="D1931" i="46" s="1"/>
  <c r="E1932" i="46"/>
  <c r="D1932" i="46" s="1"/>
  <c r="E1933" i="46"/>
  <c r="D1933" i="46" s="1"/>
  <c r="E1934" i="46"/>
  <c r="D1934" i="46" s="1"/>
  <c r="E1935" i="46"/>
  <c r="E1936" i="46"/>
  <c r="E1937" i="46"/>
  <c r="E1938" i="46"/>
  <c r="E1939" i="46"/>
  <c r="E1940" i="46"/>
  <c r="E1941" i="46"/>
  <c r="E1942" i="46"/>
  <c r="E1943" i="46"/>
  <c r="E1944" i="46"/>
  <c r="D1944" i="46" s="1"/>
  <c r="E1945" i="46"/>
  <c r="D1945" i="46" s="1"/>
  <c r="E1946" i="46"/>
  <c r="D1946" i="46" s="1"/>
  <c r="E1947" i="46"/>
  <c r="D1947" i="46" s="1"/>
  <c r="E1948" i="46"/>
  <c r="D1948" i="46" s="1"/>
  <c r="E1949" i="46"/>
  <c r="D1949" i="46" s="1"/>
  <c r="E1950" i="46"/>
  <c r="D1950" i="46" s="1"/>
  <c r="E1951" i="46"/>
  <c r="D1951" i="46" s="1"/>
  <c r="E1952" i="46"/>
  <c r="D1952" i="46" s="1"/>
  <c r="E1953" i="46"/>
  <c r="D1953" i="46" s="1"/>
  <c r="E1954" i="46"/>
  <c r="E1955" i="46"/>
  <c r="E1956" i="46"/>
  <c r="E1957" i="46"/>
  <c r="E1958" i="46"/>
  <c r="D1958" i="46" s="1"/>
  <c r="E1959" i="46"/>
  <c r="D1959" i="46" s="1"/>
  <c r="E1960" i="46"/>
  <c r="D1960" i="46" s="1"/>
  <c r="E1961" i="46"/>
  <c r="E1962" i="46"/>
  <c r="E1963" i="46"/>
  <c r="E1964" i="46"/>
  <c r="E1965" i="46"/>
  <c r="E1966" i="46"/>
  <c r="E1967" i="46"/>
  <c r="E1968" i="46"/>
  <c r="D1968" i="46" s="1"/>
  <c r="E1969" i="46"/>
  <c r="D1969" i="46" s="1"/>
  <c r="E1970" i="46"/>
  <c r="E1971" i="46"/>
  <c r="E1972" i="46"/>
  <c r="E1973" i="46"/>
  <c r="E1974" i="46"/>
  <c r="E1975" i="46"/>
  <c r="E1976" i="46"/>
  <c r="E1977" i="46"/>
  <c r="D1977" i="46" s="1"/>
  <c r="E1978" i="46"/>
  <c r="D1978" i="46" s="1"/>
  <c r="E1979" i="46"/>
  <c r="E1980" i="46"/>
  <c r="E1981" i="46"/>
  <c r="E1982" i="46"/>
  <c r="E1983" i="46"/>
  <c r="E1984" i="46"/>
  <c r="E1985" i="46"/>
  <c r="D1985" i="46" s="1"/>
  <c r="E1986" i="46"/>
  <c r="D1986" i="46" s="1"/>
  <c r="E1987" i="46"/>
  <c r="D1987" i="46" s="1"/>
  <c r="E1988" i="46"/>
  <c r="D1988" i="46" s="1"/>
  <c r="E1989" i="46"/>
  <c r="D1989" i="46" s="1"/>
  <c r="E1990" i="46"/>
  <c r="D1990" i="46" s="1"/>
  <c r="E1991" i="46"/>
  <c r="D1991" i="46" s="1"/>
  <c r="E1992" i="46"/>
  <c r="D1992" i="46" s="1"/>
  <c r="E1993" i="46"/>
  <c r="D1993" i="46" s="1"/>
  <c r="E1994" i="46"/>
  <c r="D1994" i="46" s="1"/>
  <c r="E1995" i="46"/>
  <c r="D1995" i="46" s="1"/>
  <c r="E1996" i="46"/>
  <c r="D1996" i="46" s="1"/>
  <c r="E1997" i="46"/>
  <c r="D1997" i="46" s="1"/>
  <c r="E1998" i="46"/>
  <c r="D1998" i="46" s="1"/>
  <c r="E1999" i="46"/>
  <c r="D1999" i="46" s="1"/>
  <c r="E2000" i="46"/>
  <c r="D2000" i="46" s="1"/>
  <c r="E2001" i="46"/>
  <c r="D2001" i="46" s="1"/>
  <c r="E2002" i="46"/>
  <c r="D2002" i="46" s="1"/>
  <c r="E2003" i="46"/>
  <c r="E2004" i="46"/>
  <c r="E2005" i="46"/>
  <c r="E2006" i="46"/>
  <c r="E2007" i="46"/>
  <c r="E2008" i="46"/>
  <c r="E2009" i="46"/>
  <c r="E2010" i="46"/>
  <c r="E2011" i="46"/>
  <c r="E2012" i="46"/>
  <c r="E2013" i="46"/>
  <c r="E2014" i="46"/>
  <c r="E2015" i="46"/>
  <c r="E2016" i="46"/>
  <c r="E2017" i="46"/>
  <c r="E2018" i="46"/>
  <c r="E2019" i="46"/>
  <c r="E2020" i="46"/>
  <c r="E2021" i="46"/>
  <c r="E2022" i="46"/>
  <c r="E2023" i="46"/>
  <c r="E2024" i="46"/>
  <c r="E2025" i="46"/>
  <c r="E2026" i="46"/>
  <c r="E2027" i="46"/>
  <c r="E2028" i="46"/>
  <c r="E2029" i="46"/>
  <c r="E2030" i="46"/>
  <c r="D2030" i="46" s="1"/>
  <c r="E2031" i="46"/>
  <c r="D2031" i="46" s="1"/>
  <c r="E2032" i="46"/>
  <c r="D2032" i="46" s="1"/>
  <c r="E2033" i="46"/>
  <c r="D2033" i="46" s="1"/>
  <c r="E2034" i="46"/>
  <c r="D2034" i="46" s="1"/>
  <c r="E2035" i="46"/>
  <c r="E2036" i="46"/>
  <c r="E2037" i="46"/>
  <c r="E2038" i="46"/>
  <c r="E2039" i="46"/>
  <c r="E2040" i="46"/>
  <c r="E2041" i="46"/>
  <c r="E2042" i="46"/>
  <c r="E2043" i="46"/>
  <c r="E2044" i="46"/>
  <c r="E2045" i="46"/>
  <c r="E2046" i="46"/>
  <c r="E2047" i="46"/>
  <c r="E2048" i="46"/>
  <c r="E2049" i="46"/>
  <c r="E2050" i="46"/>
  <c r="E2051" i="46"/>
  <c r="E2052" i="46"/>
  <c r="E2053" i="46"/>
  <c r="E2054" i="46"/>
  <c r="D2054" i="46" s="1"/>
  <c r="E2055" i="46"/>
  <c r="E2056" i="46"/>
  <c r="E2057" i="46"/>
  <c r="D2057" i="46" s="1"/>
  <c r="E2058" i="46"/>
  <c r="D2058" i="46" s="1"/>
  <c r="E2059" i="46"/>
  <c r="D2059" i="46" s="1"/>
  <c r="E2060" i="46"/>
  <c r="D2060" i="46" s="1"/>
  <c r="E2061" i="46"/>
  <c r="E2062" i="46"/>
  <c r="E2063" i="46"/>
  <c r="E2064" i="46"/>
  <c r="D2064" i="46" s="1"/>
  <c r="E2065" i="46"/>
  <c r="D2065" i="46" s="1"/>
  <c r="E2066" i="46"/>
  <c r="D2066" i="46" s="1"/>
  <c r="E2067" i="46"/>
  <c r="D2067" i="46" s="1"/>
  <c r="E2068" i="46"/>
  <c r="D2068" i="46" s="1"/>
  <c r="E2069" i="46"/>
  <c r="D2069" i="46" s="1"/>
  <c r="E2070" i="46"/>
  <c r="D2070" i="46" s="1"/>
  <c r="E2071" i="46"/>
  <c r="D2071" i="46" s="1"/>
  <c r="E2072" i="46"/>
  <c r="D2072" i="46" s="1"/>
  <c r="E2073" i="46"/>
  <c r="D2073" i="46" s="1"/>
  <c r="E2074" i="46"/>
  <c r="D2074" i="46" s="1"/>
  <c r="E2075" i="46"/>
  <c r="D2075" i="46" s="1"/>
  <c r="E2076" i="46"/>
  <c r="E2077" i="46"/>
  <c r="E2078" i="46"/>
  <c r="E2079" i="46"/>
  <c r="E2080" i="46"/>
  <c r="E2081" i="46"/>
  <c r="E2082" i="46"/>
  <c r="D2082" i="46" s="1"/>
  <c r="E2083" i="46"/>
  <c r="E2084" i="46"/>
  <c r="E2085" i="46"/>
  <c r="E2086" i="46"/>
  <c r="E2087" i="46"/>
  <c r="E2088" i="46"/>
  <c r="E2089" i="46"/>
  <c r="D2089" i="46" s="1"/>
  <c r="E2090" i="46"/>
  <c r="E2091" i="46"/>
  <c r="E2092" i="46"/>
  <c r="D2092" i="46" s="1"/>
  <c r="E2093" i="46"/>
  <c r="E2094" i="46"/>
  <c r="E2095" i="46"/>
  <c r="D2095" i="46" s="1"/>
  <c r="E2096" i="46"/>
  <c r="D2096" i="46" s="1"/>
  <c r="E2097" i="46"/>
  <c r="D2097" i="46" s="1"/>
  <c r="E2098" i="46"/>
  <c r="D2098" i="46" s="1"/>
  <c r="E2099" i="46"/>
  <c r="D2099" i="46" s="1"/>
  <c r="E2100" i="46"/>
  <c r="D2100" i="46" s="1"/>
  <c r="E2101" i="46"/>
  <c r="D2101" i="46" s="1"/>
  <c r="E2102" i="46"/>
  <c r="D2102" i="46" s="1"/>
  <c r="E2103" i="46"/>
  <c r="D2103" i="46" s="1"/>
  <c r="E2104" i="46"/>
  <c r="D2104" i="46" s="1"/>
  <c r="E2105" i="46"/>
  <c r="D2105" i="46" s="1"/>
  <c r="E2106" i="46"/>
  <c r="D2106" i="46" s="1"/>
  <c r="E2107" i="46"/>
  <c r="D2107" i="46" s="1"/>
  <c r="E2108" i="46"/>
  <c r="D2108" i="46" s="1"/>
  <c r="E2109" i="46"/>
  <c r="D2109" i="46" s="1"/>
  <c r="E2110" i="46"/>
  <c r="D2110" i="46" s="1"/>
  <c r="E2111" i="46"/>
  <c r="D2111" i="46" s="1"/>
  <c r="E2112" i="46"/>
  <c r="D2112" i="46" s="1"/>
  <c r="E2113" i="46"/>
  <c r="D2113" i="46" s="1"/>
  <c r="E2114" i="46"/>
  <c r="E2115" i="46"/>
  <c r="E2116" i="46"/>
  <c r="E2117" i="46"/>
  <c r="D2117" i="46" s="1"/>
  <c r="E2118" i="46"/>
  <c r="E2119" i="46"/>
  <c r="D2119" i="46" s="1"/>
  <c r="E2120" i="46"/>
  <c r="D2120" i="46" s="1"/>
  <c r="E2121" i="46"/>
  <c r="E2122" i="46"/>
  <c r="E2123" i="46"/>
  <c r="D2123" i="46" s="1"/>
  <c r="E2124" i="46"/>
  <c r="D2124" i="46" s="1"/>
  <c r="E2125" i="46"/>
  <c r="D2125" i="46" s="1"/>
  <c r="E2126" i="46"/>
  <c r="E2127" i="46"/>
  <c r="E2128" i="46"/>
  <c r="E2129" i="46"/>
  <c r="E2130" i="46"/>
  <c r="E2131" i="46"/>
  <c r="E2132" i="46"/>
  <c r="D2132" i="46" s="1"/>
  <c r="E2133" i="46"/>
  <c r="D2133" i="46" s="1"/>
  <c r="E2134" i="46"/>
  <c r="D2134" i="46" s="1"/>
  <c r="E2135" i="46"/>
  <c r="D2135" i="46" s="1"/>
  <c r="E2136" i="46"/>
  <c r="D2136" i="46" s="1"/>
  <c r="E2137" i="46"/>
  <c r="D2137" i="46" s="1"/>
  <c r="E2138" i="46"/>
  <c r="D2138" i="46" s="1"/>
  <c r="E2139" i="46"/>
  <c r="D2139" i="46" s="1"/>
  <c r="E2140" i="46"/>
  <c r="D2140" i="46" s="1"/>
  <c r="E2141" i="46"/>
  <c r="D2141" i="46" s="1"/>
  <c r="E2142" i="46"/>
  <c r="D2142" i="46" s="1"/>
  <c r="E2143" i="46"/>
  <c r="D2143" i="46" s="1"/>
  <c r="E2144" i="46"/>
  <c r="D2144" i="46" s="1"/>
  <c r="E2145" i="46"/>
  <c r="D2145" i="46" s="1"/>
  <c r="E2146" i="46"/>
  <c r="D2146" i="46" s="1"/>
  <c r="E2147" i="46"/>
  <c r="D2147" i="46" s="1"/>
  <c r="E2148" i="46"/>
  <c r="D2148" i="46" s="1"/>
  <c r="E2149" i="46"/>
  <c r="E2150" i="46"/>
  <c r="D2150" i="46" s="1"/>
  <c r="E2151" i="46"/>
  <c r="E2152" i="46"/>
  <c r="D2152" i="46" s="1"/>
  <c r="E2153" i="46"/>
  <c r="D2153" i="46" s="1"/>
  <c r="E2154" i="46"/>
  <c r="E2155" i="46"/>
  <c r="E2156" i="46"/>
  <c r="D2156" i="46" s="1"/>
  <c r="E2157" i="46"/>
  <c r="D2157" i="46" s="1"/>
  <c r="E2158" i="46"/>
  <c r="D2158" i="46" s="1"/>
  <c r="E2159" i="46"/>
  <c r="E2160" i="46"/>
  <c r="E2161" i="46"/>
  <c r="D2161" i="46" s="1"/>
  <c r="E2162" i="46"/>
  <c r="D2162" i="46" s="1"/>
  <c r="E2163" i="46"/>
  <c r="D2163" i="46" s="1"/>
  <c r="E2164" i="46"/>
  <c r="E2165" i="46"/>
  <c r="E2166" i="46"/>
  <c r="D2166" i="46" s="1"/>
  <c r="E2167" i="46"/>
  <c r="D2167" i="46" s="1"/>
  <c r="E2168" i="46"/>
  <c r="D2168" i="46" s="1"/>
  <c r="E2169" i="46"/>
  <c r="D2169" i="46" s="1"/>
  <c r="E2170" i="46"/>
  <c r="D2170" i="46" s="1"/>
  <c r="E2171" i="46"/>
  <c r="D2171" i="46" s="1"/>
  <c r="E2172" i="46"/>
  <c r="E2173" i="46"/>
  <c r="E2174" i="46"/>
  <c r="E2175" i="46"/>
  <c r="D2175" i="46" s="1"/>
  <c r="E2176" i="46"/>
  <c r="D2176" i="46" s="1"/>
  <c r="E2177" i="46"/>
  <c r="E2178" i="46"/>
  <c r="D2178" i="46" s="1"/>
  <c r="E2179" i="46"/>
  <c r="E2180" i="46"/>
  <c r="E2181" i="46"/>
  <c r="E2182" i="46"/>
  <c r="E2183" i="46"/>
  <c r="E2184" i="46"/>
  <c r="E2185" i="46"/>
  <c r="E2186" i="46"/>
  <c r="E2187" i="46"/>
  <c r="E2188" i="46"/>
  <c r="E2189" i="46"/>
  <c r="D2189" i="46" s="1"/>
  <c r="E2190" i="46"/>
  <c r="D2190" i="46" s="1"/>
  <c r="E2191" i="46"/>
  <c r="D2191" i="46" s="1"/>
  <c r="E2192" i="46"/>
  <c r="D2192" i="46" s="1"/>
  <c r="E2193" i="46"/>
  <c r="D2193" i="46" s="1"/>
  <c r="E2194" i="46"/>
  <c r="D2194" i="46" s="1"/>
  <c r="E2195" i="46"/>
  <c r="D2195" i="46" s="1"/>
  <c r="E2196" i="46"/>
  <c r="D2196" i="46" s="1"/>
  <c r="E2197" i="46"/>
  <c r="E2198" i="46"/>
  <c r="D2198" i="46" s="1"/>
  <c r="E2199" i="46"/>
  <c r="D2199" i="46" s="1"/>
  <c r="E2200" i="46"/>
  <c r="D2200" i="46" s="1"/>
  <c r="E2201" i="46"/>
  <c r="D2201" i="46" s="1"/>
  <c r="E2202" i="46"/>
  <c r="E2203" i="46"/>
  <c r="D2203" i="46" s="1"/>
  <c r="E2204" i="46"/>
  <c r="D2204" i="46" s="1"/>
  <c r="E2205" i="46"/>
  <c r="D2205" i="46" s="1"/>
  <c r="E2206" i="46"/>
  <c r="D2206" i="46" s="1"/>
  <c r="E2207" i="46"/>
  <c r="D2207" i="46" s="1"/>
  <c r="E2208" i="46"/>
  <c r="D2208" i="46" s="1"/>
  <c r="E2209" i="46"/>
  <c r="D2209" i="46" s="1"/>
  <c r="E2210" i="46"/>
  <c r="E2211" i="46"/>
  <c r="D2211" i="46" s="1"/>
  <c r="E2212" i="46"/>
  <c r="E2213" i="46"/>
  <c r="E2214" i="46"/>
  <c r="D2214" i="46" s="1"/>
  <c r="E2215" i="46"/>
  <c r="D2215" i="46" s="1"/>
  <c r="E2216" i="46"/>
  <c r="E2217" i="46"/>
  <c r="D2217" i="46" s="1"/>
  <c r="E2218" i="46"/>
  <c r="D2218" i="46" s="1"/>
  <c r="E2219" i="46"/>
  <c r="E2220" i="46"/>
  <c r="D2220" i="46" s="1"/>
  <c r="E2221" i="46"/>
  <c r="D2221" i="46" s="1"/>
  <c r="E2222" i="46"/>
  <c r="D2222" i="46" s="1"/>
  <c r="E2223" i="46"/>
  <c r="E2224" i="46"/>
  <c r="D2224" i="46" s="1"/>
  <c r="E2225" i="46"/>
  <c r="D2225" i="46" s="1"/>
  <c r="E2226" i="46"/>
  <c r="D2226" i="46" s="1"/>
  <c r="E2227" i="46"/>
  <c r="D2227" i="46" s="1"/>
  <c r="E2228" i="46"/>
  <c r="E2229" i="46"/>
  <c r="D2229" i="46" s="1"/>
  <c r="E2230" i="46"/>
  <c r="D2230" i="46" s="1"/>
  <c r="E2231" i="46"/>
  <c r="D2231" i="46" s="1"/>
  <c r="E2232" i="46"/>
  <c r="D2232" i="46" s="1"/>
  <c r="E2233" i="46"/>
  <c r="D2233" i="46" s="1"/>
  <c r="E2234" i="46"/>
  <c r="D2234" i="46" s="1"/>
  <c r="E2235" i="46"/>
  <c r="D2235" i="46" s="1"/>
  <c r="E2236" i="46"/>
  <c r="D2236" i="46" s="1"/>
  <c r="E2237" i="46"/>
  <c r="D2237" i="46" s="1"/>
  <c r="E2238" i="46"/>
  <c r="D2238" i="46" s="1"/>
  <c r="E2239" i="46"/>
  <c r="E2240" i="46"/>
  <c r="D2240" i="46" s="1"/>
  <c r="E2241" i="46"/>
  <c r="D2241" i="46" s="1"/>
  <c r="E2242" i="46"/>
  <c r="D2242" i="46" s="1"/>
  <c r="E2243" i="46"/>
  <c r="D2243" i="46" s="1"/>
  <c r="E2244" i="46"/>
  <c r="D2244" i="46" s="1"/>
  <c r="E2245" i="46"/>
  <c r="D2245" i="46" s="1"/>
  <c r="E2246" i="46"/>
  <c r="D2246" i="46" s="1"/>
  <c r="E2247" i="46"/>
  <c r="D2247" i="46" s="1"/>
  <c r="E2248" i="46"/>
  <c r="E2249" i="46"/>
  <c r="D2249" i="46" s="1"/>
  <c r="E2250" i="46"/>
  <c r="D2250" i="46" s="1"/>
  <c r="E2251" i="46"/>
  <c r="D2251" i="46" s="1"/>
  <c r="E2252" i="46"/>
  <c r="D2252" i="46" s="1"/>
  <c r="E2253" i="46"/>
  <c r="D2253" i="46" s="1"/>
  <c r="E2254" i="46"/>
  <c r="E2255" i="46"/>
  <c r="D2255" i="46" s="1"/>
  <c r="E2256" i="46"/>
  <c r="E2257" i="46"/>
  <c r="D2257" i="46" s="1"/>
  <c r="E2258" i="46"/>
  <c r="D2258" i="46" s="1"/>
  <c r="E2259" i="46"/>
  <c r="D2259" i="46" s="1"/>
  <c r="E2260" i="46"/>
  <c r="D2260" i="46" s="1"/>
  <c r="E2261" i="46"/>
  <c r="D2261" i="46" s="1"/>
  <c r="E2262" i="46"/>
  <c r="D2262" i="46" s="1"/>
  <c r="E2263" i="46"/>
  <c r="D2263" i="46" s="1"/>
  <c r="E2264" i="46"/>
  <c r="D2264" i="46" s="1"/>
  <c r="E2265" i="46"/>
  <c r="D2265" i="46" s="1"/>
  <c r="E2266" i="46"/>
  <c r="D2266" i="46" s="1"/>
  <c r="E2267" i="46"/>
  <c r="D2267" i="46" s="1"/>
  <c r="E2268" i="46"/>
  <c r="E2269" i="46"/>
  <c r="E2270" i="46"/>
  <c r="E2271" i="46"/>
  <c r="E2272" i="46"/>
  <c r="E2273" i="46"/>
  <c r="D2273" i="46" s="1"/>
  <c r="E2274" i="46"/>
  <c r="D2274" i="46" s="1"/>
  <c r="E2275" i="46"/>
  <c r="E2276" i="46"/>
  <c r="E2277" i="46"/>
  <c r="D2277" i="46" s="1"/>
  <c r="E2278" i="46"/>
  <c r="D2278" i="46" s="1"/>
  <c r="E2279" i="46"/>
  <c r="D2279" i="46" s="1"/>
  <c r="E2280" i="46"/>
  <c r="D2280" i="46" s="1"/>
  <c r="E2281" i="46"/>
  <c r="E2282" i="46"/>
  <c r="E2283" i="46"/>
  <c r="E2284" i="46"/>
  <c r="E2285" i="46"/>
  <c r="E2286" i="46"/>
  <c r="E2287" i="46"/>
  <c r="E2288" i="46"/>
  <c r="E2289" i="46"/>
  <c r="E2290" i="46"/>
  <c r="E2291" i="46"/>
  <c r="D2291" i="46" s="1"/>
  <c r="E2292" i="46"/>
  <c r="D2292" i="46" s="1"/>
  <c r="E2293" i="46"/>
  <c r="D2293" i="46" s="1"/>
  <c r="E2294" i="46"/>
  <c r="E2295" i="46"/>
  <c r="E2296" i="46"/>
  <c r="E2297" i="46"/>
  <c r="E2298" i="46"/>
  <c r="D2298" i="46" s="1"/>
  <c r="E2299" i="46"/>
  <c r="D2299" i="46" s="1"/>
  <c r="E2300" i="46"/>
  <c r="D2300" i="46" s="1"/>
  <c r="E2301" i="46"/>
  <c r="D2301" i="46" s="1"/>
  <c r="E2302" i="46"/>
  <c r="E2303" i="46"/>
  <c r="E2304" i="46"/>
  <c r="E2305" i="46"/>
  <c r="E2306" i="46"/>
  <c r="E2307" i="46"/>
  <c r="D2307" i="46" s="1"/>
  <c r="E2308" i="46"/>
  <c r="D2308" i="46" s="1"/>
  <c r="E2309" i="46"/>
  <c r="D2309" i="46" s="1"/>
  <c r="E2310" i="46"/>
  <c r="D2310" i="46" s="1"/>
  <c r="E2311" i="46"/>
  <c r="E2312" i="46"/>
  <c r="E2313" i="46"/>
  <c r="E2314" i="46"/>
  <c r="E2315" i="46"/>
  <c r="E2316" i="46"/>
  <c r="E2317" i="46"/>
  <c r="E2318" i="46"/>
  <c r="E2319" i="46"/>
  <c r="D2319" i="46" s="1"/>
  <c r="E2320" i="46"/>
  <c r="E2321" i="46"/>
  <c r="E2322" i="46"/>
  <c r="E2323" i="46"/>
  <c r="E2324" i="46"/>
  <c r="D2324" i="46" s="1"/>
  <c r="E2325" i="46"/>
  <c r="E2326" i="46"/>
  <c r="E2327" i="46"/>
  <c r="E2328" i="46"/>
  <c r="E2329" i="46"/>
  <c r="E2330" i="46"/>
  <c r="D2330" i="46" s="1"/>
  <c r="E2331" i="46"/>
  <c r="D2331" i="46" s="1"/>
  <c r="E2332" i="46"/>
  <c r="D2332" i="46" s="1"/>
  <c r="E2333" i="46"/>
  <c r="D2333" i="46" s="1"/>
  <c r="E2334" i="46"/>
  <c r="D2334" i="46" s="1"/>
  <c r="E2335" i="46"/>
  <c r="D2335" i="46" s="1"/>
  <c r="E2336" i="46"/>
  <c r="D2336" i="46" s="1"/>
  <c r="E2337" i="46"/>
  <c r="D2337" i="46" s="1"/>
  <c r="E2338" i="46"/>
  <c r="D2338" i="46" s="1"/>
  <c r="E2339" i="46"/>
  <c r="D2339" i="46" s="1"/>
  <c r="E2340" i="46"/>
  <c r="E2341" i="46"/>
  <c r="E2342" i="46"/>
  <c r="D2342" i="46" s="1"/>
  <c r="E2343" i="46"/>
  <c r="D2343" i="46" s="1"/>
  <c r="E2344" i="46"/>
  <c r="E2345" i="46"/>
  <c r="E2346" i="46"/>
  <c r="E2347" i="46"/>
  <c r="E2348" i="46"/>
  <c r="E2349" i="46"/>
  <c r="E2350" i="46"/>
  <c r="D2350" i="46" s="1"/>
  <c r="E2351" i="46"/>
  <c r="D2351" i="46" s="1"/>
  <c r="E2352" i="46"/>
  <c r="D2352" i="46" s="1"/>
  <c r="E2353" i="46"/>
  <c r="D2353" i="46" s="1"/>
  <c r="E2354" i="46"/>
  <c r="E2355" i="46"/>
  <c r="D2355" i="46" s="1"/>
  <c r="E2356" i="46"/>
  <c r="D2356" i="46" s="1"/>
  <c r="E2357" i="46"/>
  <c r="E2358" i="46"/>
  <c r="E2359" i="46"/>
  <c r="E2360" i="46"/>
  <c r="E2361" i="46"/>
  <c r="E2362" i="46"/>
  <c r="D2362" i="46" s="1"/>
  <c r="E2363" i="46"/>
  <c r="D2363" i="46" s="1"/>
  <c r="E2364" i="46"/>
  <c r="D2364" i="46" s="1"/>
  <c r="E2365" i="46"/>
  <c r="D2365" i="46" s="1"/>
  <c r="E2366" i="46"/>
  <c r="D2366" i="46" s="1"/>
  <c r="E2367" i="46"/>
  <c r="D2367" i="46" s="1"/>
  <c r="E2368" i="46"/>
  <c r="D2368" i="46" s="1"/>
  <c r="E2369" i="46"/>
  <c r="D2369" i="46" s="1"/>
  <c r="E2370" i="46"/>
  <c r="D2370" i="46" s="1"/>
  <c r="E2371" i="46"/>
  <c r="D2371" i="46" s="1"/>
  <c r="E2372" i="46"/>
  <c r="D2372" i="46" s="1"/>
  <c r="E2373" i="46"/>
  <c r="E2374" i="46"/>
  <c r="E2375" i="46"/>
  <c r="D2375" i="46" s="1"/>
  <c r="E2376" i="46"/>
  <c r="D2376" i="46" s="1"/>
  <c r="E2377" i="46"/>
  <c r="D2377" i="46" s="1"/>
  <c r="E2378" i="46"/>
  <c r="D2378" i="46" s="1"/>
  <c r="E2379" i="46"/>
  <c r="E2380" i="46"/>
  <c r="E2381" i="46"/>
  <c r="D2381" i="46" s="1"/>
  <c r="E2382" i="46"/>
  <c r="D2382" i="46" s="1"/>
  <c r="E2383" i="46"/>
  <c r="E2384" i="46"/>
  <c r="E2385" i="46"/>
  <c r="D2385" i="46" s="1"/>
  <c r="E2386" i="46"/>
  <c r="D2386" i="46" s="1"/>
  <c r="E2387" i="46"/>
  <c r="D2387" i="46" s="1"/>
  <c r="E2388" i="46"/>
  <c r="D2388" i="46" s="1"/>
  <c r="E2389" i="46"/>
  <c r="D2389" i="46" s="1"/>
  <c r="E2390" i="46"/>
  <c r="D2390" i="46" s="1"/>
  <c r="E2391" i="46"/>
  <c r="D2391" i="46" s="1"/>
  <c r="E2392" i="46"/>
  <c r="D2392" i="46" s="1"/>
  <c r="E2393" i="46"/>
  <c r="D2393" i="46" s="1"/>
  <c r="E2394" i="46"/>
  <c r="D2394" i="46" s="1"/>
  <c r="E2395" i="46"/>
  <c r="D2395" i="46" s="1"/>
  <c r="E2396" i="46"/>
  <c r="E2397" i="46"/>
  <c r="E2398" i="46"/>
  <c r="E2399" i="46"/>
  <c r="D2399" i="46" s="1"/>
  <c r="E2400" i="46"/>
  <c r="D2400" i="46" s="1"/>
  <c r="E2401" i="46"/>
  <c r="D2401" i="46" s="1"/>
  <c r="E2402" i="46"/>
  <c r="E2403" i="46"/>
  <c r="D2403" i="46" s="1"/>
  <c r="E2404" i="46"/>
  <c r="D2404" i="46" s="1"/>
  <c r="E2405" i="46"/>
  <c r="D2405" i="46" s="1"/>
  <c r="E2406" i="46"/>
  <c r="D2406" i="46" s="1"/>
  <c r="E2407" i="46"/>
  <c r="E2408" i="46"/>
  <c r="E2409" i="46"/>
  <c r="E2410" i="46"/>
  <c r="E2411" i="46"/>
  <c r="E2412" i="46"/>
  <c r="E2413" i="46"/>
  <c r="E2414" i="46"/>
  <c r="E2415" i="46"/>
  <c r="E2416" i="46"/>
  <c r="E2417" i="46"/>
  <c r="E2418" i="46"/>
  <c r="E2419" i="46"/>
  <c r="E2420" i="46"/>
  <c r="E2421" i="46"/>
  <c r="D2421" i="46" s="1"/>
  <c r="E2422" i="46"/>
  <c r="D2422" i="46" s="1"/>
  <c r="E2423" i="46"/>
  <c r="D2423" i="46" s="1"/>
  <c r="E2424" i="46"/>
  <c r="D2424" i="46" s="1"/>
  <c r="E2425" i="46"/>
  <c r="D2425" i="46" s="1"/>
  <c r="E2426" i="46"/>
  <c r="D2426" i="46" s="1"/>
  <c r="E2427" i="46"/>
  <c r="D2427" i="46" s="1"/>
  <c r="E2428" i="46"/>
  <c r="D2428" i="46" s="1"/>
  <c r="E2429" i="46"/>
  <c r="D2429" i="46" s="1"/>
  <c r="E2430" i="46"/>
  <c r="D2430" i="46" s="1"/>
  <c r="E2431" i="46"/>
  <c r="D2431" i="46" s="1"/>
  <c r="E2432" i="46"/>
  <c r="D2432" i="46" s="1"/>
  <c r="E2433" i="46"/>
  <c r="D2433" i="46" s="1"/>
  <c r="E2434" i="46"/>
  <c r="E2435" i="46"/>
  <c r="E2436" i="46"/>
  <c r="E2437" i="46"/>
  <c r="E2438" i="46"/>
  <c r="E2439" i="46"/>
  <c r="E2440" i="46"/>
  <c r="D2440" i="46" s="1"/>
  <c r="E2441" i="46"/>
  <c r="E2442" i="46"/>
  <c r="D2442" i="46" s="1"/>
  <c r="E2443" i="46"/>
  <c r="D2443" i="46" s="1"/>
  <c r="E2444" i="46"/>
  <c r="E2445" i="46"/>
  <c r="D2445" i="46" s="1"/>
  <c r="E2446" i="46"/>
  <c r="D2446" i="46" s="1"/>
  <c r="E2447" i="46"/>
  <c r="E2448" i="46"/>
  <c r="E2449" i="46"/>
  <c r="E2450" i="46"/>
  <c r="E2451" i="46"/>
  <c r="E2452" i="46"/>
  <c r="E2453" i="46"/>
  <c r="E2454" i="46"/>
  <c r="E2455" i="46"/>
  <c r="E2456" i="46"/>
  <c r="D2456" i="46" s="1"/>
  <c r="E2457" i="46"/>
  <c r="D2457" i="46" s="1"/>
  <c r="E2458" i="46"/>
  <c r="D2458" i="46" s="1"/>
  <c r="E2459" i="46"/>
  <c r="D2459" i="46" s="1"/>
  <c r="E2460" i="46"/>
  <c r="D2460" i="46" s="1"/>
  <c r="E2461" i="46"/>
  <c r="E2462" i="46"/>
  <c r="D2462" i="46" s="1"/>
  <c r="E2463" i="46"/>
  <c r="D2463" i="46" s="1"/>
  <c r="E2464" i="46"/>
  <c r="D2464" i="46" s="1"/>
  <c r="E2465" i="46"/>
  <c r="E2466" i="46"/>
  <c r="D2466" i="46" s="1"/>
  <c r="E2467" i="46"/>
  <c r="D2467" i="46" s="1"/>
  <c r="E2468" i="46"/>
  <c r="D2468" i="46" s="1"/>
  <c r="E2469" i="46"/>
  <c r="D2469" i="46" s="1"/>
  <c r="E2470" i="46"/>
  <c r="D2470" i="46" s="1"/>
  <c r="E2471" i="46"/>
  <c r="D2471" i="46" s="1"/>
  <c r="E2472" i="46"/>
  <c r="E2473" i="46"/>
  <c r="D2473" i="46" s="1"/>
  <c r="E2474" i="46"/>
  <c r="D2474" i="46" s="1"/>
  <c r="E2475" i="46"/>
  <c r="D2475" i="46" s="1"/>
  <c r="E2476" i="46"/>
  <c r="D2476" i="46" s="1"/>
  <c r="E2477" i="46"/>
  <c r="E2478" i="46"/>
  <c r="D2478" i="46" s="1"/>
  <c r="E2479" i="46"/>
  <c r="E2480" i="46"/>
  <c r="E2481" i="46"/>
  <c r="D2481" i="46" s="1"/>
  <c r="E2482" i="46"/>
  <c r="E2483" i="46"/>
  <c r="E2484" i="46"/>
  <c r="E2485" i="46"/>
  <c r="E2486" i="46"/>
  <c r="E2487" i="46"/>
  <c r="E2488" i="46"/>
  <c r="D2488" i="46" s="1"/>
  <c r="E2489" i="46"/>
  <c r="D2489" i="46" s="1"/>
  <c r="E2490" i="46"/>
  <c r="D2490" i="46" s="1"/>
  <c r="E2491" i="46"/>
  <c r="E2492" i="46"/>
  <c r="D2492" i="46" s="1"/>
  <c r="E2493" i="46"/>
  <c r="D2493" i="46" s="1"/>
  <c r="E2494" i="46"/>
  <c r="E2495" i="46"/>
  <c r="D2495" i="46" s="1"/>
  <c r="E2496" i="46"/>
  <c r="D2496" i="46" s="1"/>
  <c r="E2497" i="46"/>
  <c r="D2497" i="46" s="1"/>
  <c r="E2498" i="46"/>
  <c r="D2498" i="46" s="1"/>
  <c r="E2499" i="46"/>
  <c r="E2500" i="46"/>
  <c r="E2501" i="46"/>
  <c r="E2502" i="46"/>
  <c r="E2503" i="46"/>
  <c r="E2504" i="46"/>
  <c r="E2505" i="46"/>
  <c r="E2506" i="46"/>
  <c r="E2507" i="46"/>
  <c r="E2508" i="46"/>
  <c r="E2509" i="46"/>
  <c r="E2510" i="46"/>
  <c r="E2511" i="46"/>
  <c r="E2512" i="46"/>
  <c r="E2513" i="46"/>
  <c r="E2514" i="46"/>
  <c r="E2515" i="46"/>
  <c r="E2516" i="46"/>
  <c r="E2517" i="46"/>
  <c r="E2518" i="46"/>
  <c r="E2519" i="46"/>
  <c r="E2520" i="46"/>
  <c r="D2520" i="46" s="1"/>
  <c r="E2521" i="46"/>
  <c r="D2521" i="46" s="1"/>
  <c r="E2522" i="46"/>
  <c r="D2522" i="46" s="1"/>
  <c r="E2523" i="46"/>
  <c r="D2523" i="46" s="1"/>
  <c r="E2524" i="46"/>
  <c r="D2524" i="46" s="1"/>
  <c r="E2525" i="46"/>
  <c r="D2525" i="46" s="1"/>
  <c r="E2526" i="46"/>
  <c r="E2527" i="46"/>
  <c r="E2528" i="46"/>
  <c r="E2529" i="46"/>
  <c r="D2529" i="46" s="1"/>
  <c r="E2530" i="46"/>
  <c r="D2530" i="46" s="1"/>
  <c r="E2531" i="46"/>
  <c r="D2531" i="46" s="1"/>
  <c r="E2532" i="46"/>
  <c r="E2533" i="46"/>
  <c r="E2534" i="46"/>
  <c r="D2534" i="46" s="1"/>
  <c r="E2535" i="46"/>
  <c r="D2535" i="46" s="1"/>
  <c r="E2536" i="46"/>
  <c r="D2536" i="46" s="1"/>
  <c r="E2537" i="46"/>
  <c r="E2538" i="46"/>
  <c r="E2539" i="46"/>
  <c r="D2539" i="46" s="1"/>
  <c r="E2540" i="46"/>
  <c r="D2540" i="46" s="1"/>
  <c r="E2541" i="46"/>
  <c r="D2541" i="46" s="1"/>
  <c r="E2542" i="46"/>
  <c r="D2542" i="46" s="1"/>
  <c r="E2543" i="46"/>
  <c r="D2543" i="46" s="1"/>
  <c r="E2544" i="46"/>
  <c r="D2544" i="46" s="1"/>
  <c r="E2545" i="46"/>
  <c r="D2545" i="46" s="1"/>
  <c r="E2546" i="46"/>
  <c r="D2546" i="46" s="1"/>
  <c r="E2547" i="46"/>
  <c r="D2547" i="46" s="1"/>
  <c r="E2548" i="46"/>
  <c r="D2548" i="46" s="1"/>
  <c r="E2549" i="46"/>
  <c r="D2549" i="46" s="1"/>
  <c r="E2550" i="46"/>
  <c r="D2550" i="46" s="1"/>
  <c r="E2551" i="46"/>
  <c r="E2552" i="46"/>
  <c r="D2552" i="46" s="1"/>
  <c r="E2553" i="46"/>
  <c r="D2553" i="46" s="1"/>
  <c r="E2554" i="46"/>
  <c r="E2555" i="46"/>
  <c r="D2555" i="46" s="1"/>
  <c r="E2556" i="46"/>
  <c r="D2556" i="46" s="1"/>
  <c r="E2557" i="46"/>
  <c r="D2557" i="46" s="1"/>
  <c r="E2558" i="46"/>
  <c r="D2558" i="46" s="1"/>
  <c r="E2559" i="46"/>
  <c r="D2559" i="46" s="1"/>
  <c r="E2560" i="46"/>
  <c r="D2560" i="46" s="1"/>
  <c r="E2561" i="46"/>
  <c r="D2561" i="46" s="1"/>
  <c r="E2562" i="46"/>
  <c r="D2562" i="46" s="1"/>
  <c r="E2563" i="46"/>
  <c r="D2563" i="46" s="1"/>
  <c r="E2564" i="46"/>
  <c r="D2564" i="46" s="1"/>
  <c r="E2565" i="46"/>
  <c r="D2565" i="46" s="1"/>
  <c r="E2566" i="46"/>
  <c r="D2566" i="46" s="1"/>
  <c r="E2567" i="46"/>
  <c r="E2568" i="46"/>
  <c r="D2568" i="46" s="1"/>
  <c r="E2569" i="46"/>
  <c r="D2569" i="46" s="1"/>
  <c r="E2570" i="46"/>
  <c r="D2570" i="46" s="1"/>
  <c r="E2571" i="46"/>
  <c r="D2571" i="46" s="1"/>
  <c r="E2572" i="46"/>
  <c r="D2572" i="46" s="1"/>
  <c r="E2573" i="46"/>
  <c r="D2573" i="46" s="1"/>
  <c r="E2574" i="46"/>
  <c r="D2574" i="46" s="1"/>
  <c r="E2575" i="46"/>
  <c r="D2575" i="46" s="1"/>
  <c r="E2576" i="46"/>
  <c r="D2576" i="46" s="1"/>
  <c r="E2577" i="46"/>
  <c r="D2577" i="46" s="1"/>
  <c r="E2578" i="46"/>
  <c r="E2579" i="46"/>
  <c r="D2579" i="46" s="1"/>
  <c r="E2580" i="46"/>
  <c r="D2580" i="46" s="1"/>
  <c r="E2581" i="46"/>
  <c r="D2581" i="46" s="1"/>
  <c r="E2582" i="46"/>
  <c r="D2582" i="46" s="1"/>
  <c r="E2583" i="46"/>
  <c r="D2583" i="46" s="1"/>
  <c r="E2584" i="46"/>
  <c r="D2584" i="46" s="1"/>
  <c r="E2585" i="46"/>
  <c r="D2585" i="46" s="1"/>
  <c r="E2586" i="46"/>
  <c r="D2586" i="46" s="1"/>
  <c r="E2587" i="46"/>
  <c r="D2587" i="46" s="1"/>
  <c r="E2588" i="46"/>
  <c r="D2588" i="46" s="1"/>
  <c r="E2589" i="46"/>
  <c r="D2589" i="46" s="1"/>
  <c r="E2590" i="46"/>
  <c r="D2590" i="46" s="1"/>
  <c r="E2591" i="46"/>
  <c r="E2592" i="46"/>
  <c r="E2593" i="46"/>
  <c r="E2594" i="46"/>
  <c r="D2594" i="46" s="1"/>
  <c r="E2595" i="46"/>
  <c r="D2595" i="46" s="1"/>
  <c r="E2596" i="46"/>
  <c r="D2596" i="46" s="1"/>
  <c r="E2597" i="46"/>
  <c r="E2598" i="46"/>
  <c r="E2599" i="46"/>
  <c r="D2599" i="46" s="1"/>
  <c r="E2600" i="46"/>
  <c r="D2600" i="46" s="1"/>
  <c r="E2601" i="46"/>
  <c r="D2601" i="46" s="1"/>
  <c r="E2602" i="46"/>
  <c r="E2603" i="46"/>
  <c r="E2604" i="46"/>
  <c r="D2604" i="46" s="1"/>
  <c r="E2605" i="46"/>
  <c r="D2605" i="46" s="1"/>
  <c r="E2606" i="46"/>
  <c r="D2606" i="46" s="1"/>
  <c r="E2607" i="46"/>
  <c r="D2607" i="46" s="1"/>
  <c r="E2608" i="46"/>
  <c r="D2608" i="46" s="1"/>
  <c r="E2609" i="46"/>
  <c r="D2609" i="46" s="1"/>
  <c r="E2610" i="46"/>
  <c r="D2610" i="46" s="1"/>
  <c r="E2611" i="46"/>
  <c r="D2611" i="46" s="1"/>
  <c r="E2612" i="46"/>
  <c r="D2612" i="46" s="1"/>
  <c r="E2613" i="46"/>
  <c r="D2613" i="46" s="1"/>
  <c r="E2614" i="46"/>
  <c r="D2614" i="46" s="1"/>
  <c r="E2615" i="46"/>
  <c r="D2615" i="46" s="1"/>
  <c r="E2616" i="46"/>
  <c r="D2616" i="46" s="1"/>
  <c r="E2617" i="46"/>
  <c r="D2617" i="46" s="1"/>
  <c r="E2618" i="46"/>
  <c r="D2618" i="46" s="1"/>
  <c r="E2619" i="46"/>
  <c r="D2619" i="46" s="1"/>
  <c r="E2620" i="46"/>
  <c r="D2620" i="46" s="1"/>
  <c r="E2621" i="46"/>
  <c r="D2621" i="46" s="1"/>
  <c r="E2622" i="46"/>
  <c r="D2622" i="46" s="1"/>
  <c r="E2623" i="46"/>
  <c r="D2623" i="46" s="1"/>
  <c r="E2624" i="46"/>
  <c r="D2624" i="46" s="1"/>
  <c r="E2625" i="46"/>
  <c r="D2625" i="46" s="1"/>
  <c r="E2626" i="46"/>
  <c r="D2626" i="46" s="1"/>
  <c r="E2627" i="46"/>
  <c r="D2627" i="46" s="1"/>
  <c r="E2628" i="46"/>
  <c r="D2628" i="46" s="1"/>
  <c r="E2629" i="46"/>
  <c r="D2629" i="46" s="1"/>
  <c r="E2630" i="46"/>
  <c r="D2630" i="46" s="1"/>
  <c r="E2631" i="46"/>
  <c r="E2632" i="46"/>
  <c r="E2633" i="46"/>
  <c r="E2634" i="46"/>
  <c r="E2635" i="46"/>
  <c r="E2636" i="46"/>
  <c r="E2637" i="46"/>
  <c r="E2638" i="46"/>
  <c r="E2639" i="46"/>
  <c r="E2640" i="46"/>
  <c r="E2641" i="46"/>
  <c r="E2642" i="46"/>
  <c r="E2643" i="46"/>
  <c r="E2644" i="46"/>
  <c r="E2645" i="46"/>
  <c r="E2646" i="46"/>
  <c r="E2647" i="46"/>
  <c r="E2648" i="46"/>
  <c r="E2649" i="46"/>
  <c r="E2650" i="46"/>
  <c r="E2651" i="46"/>
  <c r="E2652" i="46"/>
  <c r="E2653" i="46"/>
  <c r="E2654" i="46"/>
  <c r="E2655" i="46"/>
  <c r="E2656" i="46"/>
  <c r="E2657" i="46"/>
  <c r="E2658" i="46"/>
  <c r="E2659" i="46"/>
  <c r="E2660" i="46"/>
  <c r="E2661" i="46"/>
  <c r="E2662" i="46"/>
  <c r="E2663" i="46"/>
  <c r="E2664" i="46"/>
  <c r="E2665" i="46"/>
  <c r="D2665" i="46" s="1"/>
  <c r="E2666" i="46"/>
  <c r="D2666" i="46" s="1"/>
  <c r="E2667" i="46"/>
  <c r="E2668" i="46"/>
  <c r="D2668" i="46" s="1"/>
  <c r="E2669" i="46"/>
  <c r="E2670" i="46"/>
  <c r="D2670" i="46" s="1"/>
  <c r="E2671" i="46"/>
  <c r="D2671" i="46" s="1"/>
  <c r="E2672" i="46"/>
  <c r="D2672" i="46" s="1"/>
  <c r="E2673" i="46"/>
  <c r="D2673" i="46" s="1"/>
  <c r="E2674" i="46"/>
  <c r="E2675" i="46"/>
  <c r="E2676" i="46"/>
  <c r="D2676" i="46" s="1"/>
  <c r="E2677" i="46"/>
  <c r="E2678" i="46"/>
  <c r="E2679" i="46"/>
  <c r="D2679" i="46" s="1"/>
  <c r="E2680" i="46"/>
  <c r="D2680" i="46" s="1"/>
  <c r="E2681" i="46"/>
  <c r="D2681" i="46" s="1"/>
  <c r="E2682" i="46"/>
  <c r="D2682" i="46" s="1"/>
  <c r="E2683" i="46"/>
  <c r="D2683" i="46" s="1"/>
  <c r="E2684" i="46"/>
  <c r="D2684" i="46" s="1"/>
  <c r="E2685" i="46"/>
  <c r="D2685" i="46" s="1"/>
  <c r="E2686" i="46"/>
  <c r="E2687" i="46"/>
  <c r="D2687" i="46" s="1"/>
  <c r="E2688" i="46"/>
  <c r="D2688" i="46" s="1"/>
  <c r="E2689" i="46"/>
  <c r="D2689" i="46" s="1"/>
  <c r="E2690" i="46"/>
  <c r="E2691" i="46"/>
  <c r="D2691" i="46" s="1"/>
  <c r="E2692" i="46"/>
  <c r="D2692" i="46" s="1"/>
  <c r="E2693" i="46"/>
  <c r="D2693" i="46" s="1"/>
  <c r="E2694" i="46"/>
  <c r="D2694" i="46" s="1"/>
  <c r="E2695" i="46"/>
  <c r="D2695" i="46" s="1"/>
  <c r="E2696" i="46"/>
  <c r="D2696" i="46" s="1"/>
  <c r="E2697" i="46"/>
  <c r="E2698" i="46"/>
  <c r="D2698" i="46" s="1"/>
  <c r="E2699" i="46"/>
  <c r="D2699" i="46" s="1"/>
  <c r="E2700" i="46"/>
  <c r="D2700" i="46" s="1"/>
  <c r="E2701" i="46"/>
  <c r="D2701" i="46" s="1"/>
  <c r="E2702" i="46"/>
  <c r="D2702" i="46" s="1"/>
  <c r="E2703" i="46"/>
  <c r="D2703" i="46" s="1"/>
  <c r="E2704" i="46"/>
  <c r="D2704" i="46" s="1"/>
  <c r="E2705" i="46"/>
  <c r="D2705" i="46" s="1"/>
  <c r="E2706" i="46"/>
  <c r="E2707" i="46"/>
  <c r="E2708" i="46"/>
  <c r="E2709" i="46"/>
  <c r="D2709" i="46" s="1"/>
  <c r="E2710" i="46"/>
  <c r="E2711" i="46"/>
  <c r="E2712" i="46"/>
  <c r="E2713" i="46"/>
  <c r="E2714" i="46"/>
  <c r="E2715" i="46"/>
  <c r="E2716" i="46"/>
  <c r="E2717" i="46"/>
  <c r="E2718" i="46"/>
  <c r="E2719" i="46"/>
  <c r="E2720" i="46"/>
  <c r="E2721" i="46"/>
  <c r="E2722" i="46"/>
  <c r="D2722" i="46" s="1"/>
  <c r="E2723" i="46"/>
  <c r="D2723" i="46" s="1"/>
  <c r="E2724" i="46"/>
  <c r="D2724" i="46" s="1"/>
  <c r="E2725" i="46"/>
  <c r="E2726" i="46"/>
  <c r="E2727" i="46"/>
  <c r="E2728" i="46"/>
  <c r="E2729" i="46"/>
  <c r="E2730" i="46"/>
  <c r="E2731" i="46"/>
  <c r="E2732" i="46"/>
  <c r="E2733" i="46"/>
  <c r="D2733" i="46" s="1"/>
  <c r="E2734" i="46"/>
  <c r="E2735" i="46"/>
  <c r="D2735" i="46" s="1"/>
  <c r="E2736" i="46"/>
  <c r="E2737" i="46"/>
  <c r="E2738" i="46"/>
  <c r="E2739" i="46"/>
  <c r="E2740" i="46"/>
  <c r="D2740" i="46" s="1"/>
  <c r="E2741" i="46"/>
  <c r="E2742" i="46"/>
  <c r="E2743" i="46"/>
  <c r="D2743" i="46" s="1"/>
  <c r="E2744" i="46"/>
  <c r="E2745" i="46"/>
  <c r="E2746" i="46"/>
  <c r="E2747" i="46"/>
  <c r="E2748" i="46"/>
  <c r="E2749" i="46"/>
  <c r="E2750" i="46"/>
  <c r="E2751" i="46"/>
  <c r="E2752" i="46"/>
  <c r="E2753" i="46"/>
  <c r="E2754" i="46"/>
  <c r="E2755" i="46"/>
  <c r="E2756" i="46"/>
  <c r="E2757" i="46"/>
  <c r="E2758" i="46"/>
  <c r="E2759" i="46"/>
  <c r="E2760" i="46"/>
  <c r="E2761" i="46"/>
  <c r="E2762" i="46"/>
  <c r="E2763" i="46"/>
  <c r="E2764" i="46"/>
  <c r="E2765" i="46"/>
  <c r="E2766" i="46"/>
  <c r="E2767" i="46"/>
  <c r="E2768" i="46"/>
  <c r="D2768" i="46" s="1"/>
  <c r="E2769" i="46"/>
  <c r="D2769" i="46" s="1"/>
  <c r="E2770" i="46"/>
  <c r="D2770" i="46" s="1"/>
  <c r="E2771" i="46"/>
  <c r="D2771" i="46" s="1"/>
  <c r="E2772" i="46"/>
  <c r="E2773" i="46"/>
  <c r="E2774" i="46"/>
  <c r="E2775" i="46"/>
  <c r="E2776" i="46"/>
  <c r="E2777" i="46"/>
  <c r="E2778" i="46"/>
  <c r="E2779" i="46"/>
  <c r="E2780" i="46"/>
  <c r="E2781" i="46"/>
  <c r="E2782" i="46"/>
  <c r="E2783" i="46"/>
  <c r="D2783" i="46" s="1"/>
  <c r="E2784" i="46"/>
  <c r="E2785" i="46"/>
  <c r="E2786" i="46"/>
  <c r="E2787" i="46"/>
  <c r="E2788" i="46"/>
  <c r="E2789" i="46"/>
  <c r="E2790" i="46"/>
  <c r="E2791" i="46"/>
  <c r="E2792" i="46"/>
  <c r="E2793" i="46"/>
  <c r="E2794" i="46"/>
  <c r="E2795" i="46"/>
  <c r="E2796" i="46"/>
  <c r="E2797" i="46"/>
  <c r="E2798" i="46"/>
  <c r="E2799" i="46"/>
  <c r="D2799" i="46" s="1"/>
  <c r="E2800" i="46"/>
  <c r="D2800" i="46" s="1"/>
  <c r="E2801" i="46"/>
  <c r="D2801" i="46" s="1"/>
  <c r="E2802" i="46"/>
  <c r="E2803" i="46"/>
  <c r="E2804" i="46"/>
  <c r="E2805" i="46"/>
  <c r="E2806" i="46"/>
  <c r="D2806" i="46" s="1"/>
  <c r="E2807" i="46"/>
  <c r="D2807" i="46" s="1"/>
  <c r="E2808" i="46"/>
  <c r="D2808" i="46" s="1"/>
  <c r="E2809" i="46"/>
  <c r="D2809" i="46" s="1"/>
  <c r="E2810" i="46"/>
  <c r="D2810" i="46" s="1"/>
  <c r="E2811" i="46"/>
  <c r="D2811" i="46" s="1"/>
  <c r="E2812" i="46"/>
  <c r="D2812" i="46" s="1"/>
  <c r="E2813" i="46"/>
  <c r="D2813" i="46" s="1"/>
  <c r="E2814" i="46"/>
  <c r="D2814" i="46" s="1"/>
  <c r="E2815" i="46"/>
  <c r="D2815" i="46" s="1"/>
  <c r="E2816" i="46"/>
  <c r="D2816" i="46" s="1"/>
  <c r="E2817" i="46"/>
  <c r="E2818" i="46"/>
  <c r="D2818" i="46" s="1"/>
  <c r="E2819" i="46"/>
  <c r="D2819" i="46" s="1"/>
  <c r="E2820" i="46"/>
  <c r="D2820" i="46" s="1"/>
  <c r="E2821" i="46"/>
  <c r="E2822" i="46"/>
  <c r="E2823" i="46"/>
  <c r="E2824" i="46"/>
  <c r="E2825" i="46"/>
  <c r="E2826" i="46"/>
  <c r="E2827" i="46"/>
  <c r="E2828" i="46"/>
  <c r="E2829" i="46"/>
  <c r="D2829" i="46" s="1"/>
  <c r="E2830" i="46"/>
  <c r="D2830" i="46" s="1"/>
  <c r="E2831" i="46"/>
  <c r="E2832" i="46"/>
  <c r="D2832" i="46" s="1"/>
  <c r="E2833" i="46"/>
  <c r="D2833" i="46" s="1"/>
  <c r="E2834" i="46"/>
  <c r="D2834" i="46" s="1"/>
  <c r="E2835" i="46"/>
  <c r="D2835" i="46" s="1"/>
  <c r="E2836" i="46"/>
  <c r="D2836" i="46" s="1"/>
  <c r="E2837" i="46"/>
  <c r="D2837" i="46" s="1"/>
  <c r="E2838" i="46"/>
  <c r="D2838" i="46" s="1"/>
  <c r="E2839" i="46"/>
  <c r="D2839" i="46" s="1"/>
  <c r="E2840" i="46"/>
  <c r="D2840" i="46" s="1"/>
  <c r="E2841" i="46"/>
  <c r="D2841" i="46" s="1"/>
  <c r="E2842" i="46"/>
  <c r="E2843" i="46"/>
  <c r="D2843" i="46" s="1"/>
  <c r="E2844" i="46"/>
  <c r="D2844" i="46" s="1"/>
  <c r="E2845" i="46"/>
  <c r="D2845" i="46" s="1"/>
  <c r="E2846" i="46"/>
  <c r="D2846" i="46" s="1"/>
  <c r="E2847" i="46"/>
  <c r="E2848" i="46"/>
  <c r="E2849" i="46"/>
  <c r="D2849" i="46" s="1"/>
  <c r="E2850" i="46"/>
  <c r="E2851" i="46"/>
  <c r="E2852" i="46"/>
  <c r="D2852" i="46" s="1"/>
  <c r="E2853" i="46"/>
  <c r="D2853" i="46" s="1"/>
  <c r="E2854" i="46"/>
  <c r="D2854" i="46" s="1"/>
  <c r="E2855" i="46"/>
  <c r="D2855" i="46" s="1"/>
  <c r="E2856" i="46"/>
  <c r="E2857" i="46"/>
  <c r="E2858" i="46"/>
  <c r="E2859" i="46"/>
  <c r="D2859" i="46" s="1"/>
  <c r="E2860" i="46"/>
  <c r="D2860" i="46" s="1"/>
  <c r="E2861" i="46"/>
  <c r="D2861" i="46" s="1"/>
  <c r="E2862" i="46"/>
  <c r="D2862" i="46" s="1"/>
  <c r="E2863" i="46"/>
  <c r="D2863" i="46" s="1"/>
  <c r="E2864" i="46"/>
  <c r="E2865" i="46"/>
  <c r="D2865" i="46" s="1"/>
  <c r="E2866" i="46"/>
  <c r="D2866" i="46" s="1"/>
  <c r="E2867" i="46"/>
  <c r="D2867" i="46" s="1"/>
  <c r="E2868" i="46"/>
  <c r="D2868" i="46" s="1"/>
  <c r="E2869" i="46"/>
  <c r="D2869" i="46" s="1"/>
  <c r="E2870" i="46"/>
  <c r="D2870" i="46" s="1"/>
  <c r="E2871" i="46"/>
  <c r="D2871" i="46" s="1"/>
  <c r="E2872" i="46"/>
  <c r="E2873" i="46"/>
  <c r="D2873" i="46" s="1"/>
  <c r="E2874" i="46"/>
  <c r="D2874" i="46" s="1"/>
  <c r="E2875" i="46"/>
  <c r="D2875" i="46" s="1"/>
  <c r="E2876" i="46"/>
  <c r="D2876" i="46" s="1"/>
  <c r="E2877" i="46"/>
  <c r="D2877" i="46" s="1"/>
  <c r="E2878" i="46"/>
  <c r="D2878" i="46" s="1"/>
  <c r="E2879" i="46"/>
  <c r="D2879" i="46" s="1"/>
  <c r="E2880" i="46"/>
  <c r="D2880" i="46" s="1"/>
  <c r="E2881" i="46"/>
  <c r="D2881" i="46" s="1"/>
  <c r="E2882" i="46"/>
  <c r="D2882" i="46" s="1"/>
  <c r="E2883" i="46"/>
  <c r="D2883" i="46" s="1"/>
  <c r="E2884" i="46"/>
  <c r="D2884" i="46" s="1"/>
  <c r="E2885" i="46"/>
  <c r="E2886" i="46"/>
  <c r="E2887" i="46"/>
  <c r="E2888" i="46"/>
  <c r="E2889" i="46"/>
  <c r="E2890" i="46"/>
  <c r="E2891" i="46"/>
  <c r="D2891" i="46" s="1"/>
  <c r="E2892" i="46"/>
  <c r="D2892" i="46" s="1"/>
  <c r="E2893" i="46"/>
  <c r="E2894" i="46"/>
  <c r="E2895" i="46"/>
  <c r="E2896" i="46"/>
  <c r="E2897" i="46"/>
  <c r="D2897" i="46" s="1"/>
  <c r="E2898" i="46"/>
  <c r="D2898" i="46" s="1"/>
  <c r="E2899" i="46"/>
  <c r="D2899" i="46" s="1"/>
  <c r="E2900" i="46"/>
  <c r="D2900" i="46" s="1"/>
  <c r="E2901" i="46"/>
  <c r="E2902" i="46"/>
  <c r="E2903" i="46"/>
  <c r="E2904" i="46"/>
  <c r="E2905" i="46"/>
  <c r="E2906" i="46"/>
  <c r="E2907" i="46"/>
  <c r="E2908" i="46"/>
  <c r="E2909" i="46"/>
  <c r="E2910" i="46"/>
  <c r="E2911" i="46"/>
  <c r="E2912" i="46"/>
  <c r="D2912" i="46" s="1"/>
  <c r="E2913" i="46"/>
  <c r="E2914" i="46"/>
  <c r="D2914" i="46" s="1"/>
  <c r="E2915" i="46"/>
  <c r="D2915" i="46" s="1"/>
  <c r="E2916" i="46"/>
  <c r="D2916" i="46" s="1"/>
  <c r="E2917" i="46"/>
  <c r="D2917" i="46" s="1"/>
  <c r="E2918" i="46"/>
  <c r="D2918" i="46" s="1"/>
  <c r="E2919" i="46"/>
  <c r="E2920" i="46"/>
  <c r="D2920" i="46" s="1"/>
  <c r="E2921" i="46"/>
  <c r="D2921" i="46" s="1"/>
  <c r="E2922" i="46"/>
  <c r="E2923" i="46"/>
  <c r="D2923" i="46" s="1"/>
  <c r="E2924" i="46"/>
  <c r="E2925" i="46"/>
  <c r="E2926" i="46"/>
  <c r="D2926" i="46" s="1"/>
  <c r="E2927" i="46"/>
  <c r="D2927" i="46" s="1"/>
  <c r="E2928" i="46"/>
  <c r="D2928" i="46" s="1"/>
  <c r="E2929" i="46"/>
  <c r="D2929" i="46" s="1"/>
  <c r="E2930" i="46"/>
  <c r="D2930" i="46" s="1"/>
  <c r="E2931" i="46"/>
  <c r="D2931" i="46" s="1"/>
  <c r="E2932" i="46"/>
  <c r="E2933" i="46"/>
  <c r="D2933" i="46" s="1"/>
  <c r="E2934" i="46"/>
  <c r="E2935" i="46"/>
  <c r="E2936" i="46"/>
  <c r="E2937" i="46"/>
  <c r="E2938" i="46"/>
  <c r="E2939" i="46"/>
  <c r="D2939" i="46" s="1"/>
  <c r="E2940" i="46"/>
  <c r="E2941" i="46"/>
  <c r="D2941" i="46" s="1"/>
  <c r="E2942" i="46"/>
  <c r="E2943" i="46"/>
  <c r="E2944" i="46"/>
  <c r="D2944" i="46" s="1"/>
  <c r="E2945" i="46"/>
  <c r="D2945" i="46" s="1"/>
  <c r="E2946" i="46"/>
  <c r="D2946" i="46" s="1"/>
  <c r="E2947" i="46"/>
  <c r="E2948" i="46"/>
  <c r="E2949" i="46"/>
  <c r="E2950" i="46"/>
  <c r="E2951" i="46"/>
  <c r="E2952" i="46"/>
  <c r="E2953" i="46"/>
  <c r="E2954" i="46"/>
  <c r="E2955" i="46"/>
  <c r="E2956" i="46"/>
  <c r="E2957" i="46"/>
  <c r="D2957" i="46" s="1"/>
  <c r="E2958" i="46"/>
  <c r="E2959" i="46"/>
  <c r="E2960" i="46"/>
  <c r="E2961" i="46"/>
  <c r="E2962" i="46"/>
  <c r="E2963" i="46"/>
  <c r="E2964" i="46"/>
  <c r="E2965" i="46"/>
  <c r="E2966" i="46"/>
  <c r="D2966" i="46" s="1"/>
  <c r="E2967" i="46"/>
  <c r="D2967" i="46" s="1"/>
  <c r="E2968" i="46"/>
  <c r="D2968" i="46" s="1"/>
  <c r="E2969" i="46"/>
  <c r="D2969" i="46" s="1"/>
  <c r="E2970" i="46"/>
  <c r="D2970" i="46" s="1"/>
  <c r="E2971" i="46"/>
  <c r="D2971" i="46" s="1"/>
  <c r="E2972" i="46"/>
  <c r="D2972" i="46" s="1"/>
  <c r="E2973" i="46"/>
  <c r="D2973" i="46" s="1"/>
  <c r="E2974" i="46"/>
  <c r="D2974" i="46" s="1"/>
  <c r="E2975" i="46"/>
  <c r="D2975" i="46" s="1"/>
  <c r="E2976" i="46"/>
  <c r="D2976" i="46" s="1"/>
  <c r="E2977" i="46"/>
  <c r="D2977" i="46" s="1"/>
  <c r="E2978" i="46"/>
  <c r="D2978" i="46" s="1"/>
  <c r="E2979" i="46"/>
  <c r="D2979" i="46" s="1"/>
  <c r="E2980" i="46"/>
  <c r="D2980" i="46" s="1"/>
  <c r="E2981" i="46"/>
  <c r="D2981" i="46" s="1"/>
  <c r="E2982" i="46"/>
  <c r="D2982" i="46" s="1"/>
  <c r="E2983" i="46"/>
  <c r="D2983" i="46" s="1"/>
  <c r="E2984" i="46"/>
  <c r="D2984" i="46" s="1"/>
  <c r="E2985" i="46"/>
  <c r="D2985" i="46" s="1"/>
  <c r="E2986" i="46"/>
  <c r="D2986" i="46" s="1"/>
  <c r="E2987" i="46"/>
  <c r="D2987" i="46" s="1"/>
  <c r="E2988" i="46"/>
  <c r="D2988" i="46" s="1"/>
  <c r="E2989" i="46"/>
  <c r="D2989" i="46" s="1"/>
  <c r="E2990" i="46"/>
  <c r="D2990" i="46" s="1"/>
  <c r="E2991" i="46"/>
  <c r="D2991" i="46" s="1"/>
  <c r="E2992" i="46"/>
  <c r="D2992" i="46" s="1"/>
  <c r="E2993" i="46"/>
  <c r="D2993" i="46" s="1"/>
  <c r="E2994" i="46"/>
  <c r="D2994" i="46" s="1"/>
  <c r="E2995" i="46"/>
  <c r="D2995" i="46" s="1"/>
  <c r="E2996" i="46"/>
  <c r="D2996" i="46" s="1"/>
  <c r="E2997" i="46"/>
  <c r="D2997" i="46" s="1"/>
  <c r="E2998" i="46"/>
  <c r="E2999" i="46"/>
  <c r="E3000" i="46"/>
  <c r="E3001" i="46"/>
  <c r="E3002" i="46"/>
  <c r="E3003" i="46"/>
  <c r="E3004" i="46"/>
  <c r="E3005" i="46"/>
  <c r="E3006" i="46"/>
  <c r="E3007" i="46"/>
  <c r="E3008" i="46"/>
  <c r="E3009" i="46"/>
  <c r="E3010" i="46"/>
  <c r="E3011" i="46"/>
  <c r="D3011" i="46" s="1"/>
  <c r="E3012" i="46"/>
  <c r="D3012" i="46" s="1"/>
  <c r="E3013" i="46"/>
  <c r="D3013" i="46" s="1"/>
  <c r="E3014" i="46"/>
  <c r="D3014" i="46" s="1"/>
  <c r="E3015" i="46"/>
  <c r="D3015" i="46" s="1"/>
  <c r="E3016" i="46"/>
  <c r="D3016" i="46" s="1"/>
  <c r="E3017" i="46"/>
  <c r="D3017" i="46" s="1"/>
  <c r="E3018" i="46"/>
  <c r="D3018" i="46" s="1"/>
  <c r="E3019" i="46"/>
  <c r="D3019" i="46" s="1"/>
  <c r="E3020" i="46"/>
  <c r="D3020" i="46" s="1"/>
  <c r="E3021" i="46"/>
  <c r="D3021" i="46" s="1"/>
  <c r="E3022" i="46"/>
  <c r="D3022" i="46" s="1"/>
  <c r="E3023" i="46"/>
  <c r="D3023" i="46" s="1"/>
  <c r="E3024" i="46"/>
  <c r="D3024" i="46" s="1"/>
  <c r="E3025" i="46"/>
  <c r="D3025" i="46" s="1"/>
  <c r="E3026" i="46"/>
  <c r="D3026" i="46" s="1"/>
  <c r="E3027" i="46"/>
  <c r="D3027" i="46" s="1"/>
  <c r="E3028" i="46"/>
  <c r="D3028" i="46" s="1"/>
  <c r="E3029" i="46"/>
  <c r="D3029" i="46" s="1"/>
  <c r="E3030" i="46"/>
  <c r="D3030" i="46" s="1"/>
  <c r="E3031" i="46"/>
  <c r="D3031" i="46" s="1"/>
  <c r="E3032" i="46"/>
  <c r="D3032" i="46" s="1"/>
  <c r="E3033" i="46"/>
  <c r="D3033" i="46" s="1"/>
  <c r="E3034" i="46"/>
  <c r="D3034" i="46" s="1"/>
  <c r="E3035" i="46"/>
  <c r="D3035" i="46" s="1"/>
  <c r="E3036" i="46"/>
  <c r="D3036" i="46" s="1"/>
  <c r="E3037" i="46"/>
  <c r="D3037" i="46" s="1"/>
  <c r="E3038" i="46"/>
  <c r="D3038" i="46" s="1"/>
  <c r="E3039" i="46"/>
  <c r="D3039" i="46" s="1"/>
  <c r="E3040" i="46"/>
  <c r="D3040" i="46" s="1"/>
  <c r="E3041" i="46"/>
  <c r="D3041" i="46" s="1"/>
  <c r="E3042" i="46"/>
  <c r="D3042" i="46" s="1"/>
  <c r="E3043" i="46"/>
  <c r="D3043" i="46" s="1"/>
  <c r="E3044" i="46"/>
  <c r="D3044" i="46" s="1"/>
  <c r="E3045" i="46"/>
  <c r="D3045" i="46" s="1"/>
  <c r="E3046" i="46"/>
  <c r="D3046" i="46" s="1"/>
  <c r="E3047" i="46"/>
  <c r="D3047" i="46" s="1"/>
  <c r="E3048" i="46"/>
  <c r="D3048" i="46" s="1"/>
  <c r="E3049" i="46"/>
  <c r="D3049" i="46" s="1"/>
  <c r="E3050" i="46"/>
  <c r="D3050" i="46" s="1"/>
  <c r="E3051" i="46"/>
  <c r="E3052" i="46"/>
  <c r="E3053" i="46"/>
  <c r="E3054" i="46"/>
  <c r="E3055" i="46"/>
  <c r="E3056" i="46"/>
  <c r="E3057" i="46"/>
  <c r="E3058" i="46"/>
  <c r="E3059" i="46"/>
  <c r="E3060" i="46"/>
  <c r="D3060" i="46" s="1"/>
  <c r="E3061" i="46"/>
  <c r="E3062" i="46"/>
  <c r="D3062" i="46" s="1"/>
  <c r="E3063" i="46"/>
  <c r="D3063" i="46" s="1"/>
  <c r="E3064" i="46"/>
  <c r="D3064" i="46" s="1"/>
  <c r="E3065" i="46"/>
  <c r="D3065" i="46" s="1"/>
  <c r="E3066" i="46"/>
  <c r="D3066" i="46" s="1"/>
  <c r="E3067" i="46"/>
  <c r="D3067" i="46" s="1"/>
  <c r="E3068" i="46"/>
  <c r="E3069" i="46"/>
  <c r="D3069" i="46" s="1"/>
  <c r="E3070" i="46"/>
  <c r="D3070" i="46" s="1"/>
  <c r="E3071" i="46"/>
  <c r="D3071" i="46" s="1"/>
  <c r="E3072" i="46"/>
  <c r="D3072" i="46" s="1"/>
  <c r="E3073" i="46"/>
  <c r="D3073" i="46" s="1"/>
  <c r="E3074" i="46"/>
  <c r="E3075" i="46"/>
  <c r="E3076" i="46"/>
  <c r="E3077" i="46"/>
  <c r="E3078" i="46"/>
  <c r="E3079" i="46"/>
  <c r="E3080" i="46"/>
  <c r="D3080" i="46" s="1"/>
  <c r="E3081" i="46"/>
  <c r="D3081" i="46" s="1"/>
  <c r="E3082" i="46"/>
  <c r="D3082" i="46" s="1"/>
  <c r="E3083" i="46"/>
  <c r="D3083" i="46" s="1"/>
  <c r="E3084" i="46"/>
  <c r="D3084" i="46" s="1"/>
  <c r="E3085" i="46"/>
  <c r="D3085" i="46" s="1"/>
  <c r="E3086" i="46"/>
  <c r="D3086" i="46" s="1"/>
  <c r="E3087" i="46"/>
  <c r="E3088" i="46"/>
  <c r="E3089" i="46"/>
  <c r="D3089" i="46" s="1"/>
  <c r="E3090" i="46"/>
  <c r="E3091" i="46"/>
  <c r="D3091" i="46" s="1"/>
  <c r="E3092" i="46"/>
  <c r="E3093" i="46"/>
  <c r="D3093" i="46" s="1"/>
  <c r="E3094" i="46"/>
  <c r="D3094" i="46" s="1"/>
  <c r="E3095" i="46"/>
  <c r="D3095" i="46" s="1"/>
  <c r="E3096" i="46"/>
  <c r="D3096" i="46" s="1"/>
  <c r="E3097" i="46"/>
  <c r="D3097" i="46" s="1"/>
  <c r="E3098" i="46"/>
  <c r="D3098" i="46" s="1"/>
  <c r="E3099" i="46"/>
  <c r="D3099" i="46" s="1"/>
  <c r="E3100" i="46"/>
  <c r="D3100" i="46" s="1"/>
  <c r="E3101" i="46"/>
  <c r="D3101" i="46" s="1"/>
  <c r="E3102" i="46"/>
  <c r="D3102" i="46" s="1"/>
  <c r="E3103" i="46"/>
  <c r="D3103" i="46" s="1"/>
  <c r="E3104" i="46"/>
  <c r="E3105" i="46"/>
  <c r="D3105" i="46" s="1"/>
  <c r="E3106" i="46"/>
  <c r="E3107" i="46"/>
  <c r="D3107" i="46" s="1"/>
  <c r="E3108" i="46"/>
  <c r="D3108" i="46" s="1"/>
  <c r="E3109" i="46"/>
  <c r="D3109" i="46" s="1"/>
  <c r="E3110" i="46"/>
  <c r="D3110" i="46" s="1"/>
  <c r="E3111" i="46"/>
  <c r="D3111" i="46" s="1"/>
  <c r="E3112" i="46"/>
  <c r="E3113" i="46"/>
  <c r="E3114" i="46"/>
  <c r="D3114" i="46" s="1"/>
  <c r="E3115" i="46"/>
  <c r="D3115" i="46" s="1"/>
  <c r="E3116" i="46"/>
  <c r="E3117" i="46"/>
  <c r="E3118" i="46"/>
  <c r="E3119" i="46"/>
  <c r="E3120" i="46"/>
  <c r="D3120" i="46" s="1"/>
  <c r="E3121" i="46"/>
  <c r="D3121" i="46" s="1"/>
  <c r="E3122" i="46"/>
  <c r="E3123" i="46"/>
  <c r="D3123" i="46" s="1"/>
  <c r="E3124" i="46"/>
  <c r="D3124" i="46" s="1"/>
  <c r="E3125" i="46"/>
  <c r="E3126" i="46"/>
  <c r="E3127" i="46"/>
  <c r="D3127" i="46" s="1"/>
  <c r="E3128" i="46"/>
  <c r="D3128" i="46" s="1"/>
  <c r="E3129" i="46"/>
  <c r="D3129" i="46" s="1"/>
  <c r="E3130" i="46"/>
  <c r="D3130" i="46" s="1"/>
  <c r="E3131" i="46"/>
  <c r="D3131" i="46" s="1"/>
  <c r="E3132" i="46"/>
  <c r="D3132" i="46" s="1"/>
  <c r="E3133" i="46"/>
  <c r="D3133" i="46" s="1"/>
  <c r="E3134" i="46"/>
  <c r="D3134" i="46" s="1"/>
  <c r="E3135" i="46"/>
  <c r="E3136" i="46"/>
  <c r="E3137" i="46"/>
  <c r="E3138" i="46"/>
  <c r="E3139" i="46"/>
  <c r="E3140" i="46"/>
  <c r="E3141" i="46"/>
  <c r="D3141" i="46" s="1"/>
  <c r="E3142" i="46"/>
  <c r="D3142" i="46" s="1"/>
  <c r="E3143" i="46"/>
  <c r="D3143" i="46" s="1"/>
  <c r="E3144" i="46"/>
  <c r="D3144" i="46" s="1"/>
  <c r="E3145" i="46"/>
  <c r="D3145" i="46" s="1"/>
  <c r="E3146" i="46"/>
  <c r="D3146" i="46" s="1"/>
  <c r="E3147" i="46"/>
  <c r="D3147" i="46" s="1"/>
  <c r="E3148" i="46"/>
  <c r="D3148" i="46" s="1"/>
  <c r="E3149" i="46"/>
  <c r="D3149" i="46" s="1"/>
  <c r="E3150" i="46"/>
  <c r="D3150" i="46" s="1"/>
  <c r="E3151" i="46"/>
  <c r="D3151" i="46" s="1"/>
  <c r="E3152" i="46"/>
  <c r="D3152" i="46" s="1"/>
  <c r="E3153" i="46"/>
  <c r="D3153" i="46" s="1"/>
  <c r="E3154" i="46"/>
  <c r="D3154" i="46" s="1"/>
  <c r="E3155" i="46"/>
  <c r="E3156" i="46"/>
  <c r="D3156" i="46" s="1"/>
  <c r="E3157" i="46"/>
  <c r="D3157" i="46" s="1"/>
  <c r="E3158" i="46"/>
  <c r="E3159" i="46"/>
  <c r="E3160" i="46"/>
  <c r="E3161" i="46"/>
  <c r="E3162" i="46"/>
  <c r="E3163" i="46"/>
  <c r="D3163" i="46" s="1"/>
  <c r="E3164" i="46"/>
  <c r="E3165" i="46"/>
  <c r="D3165" i="46" s="1"/>
  <c r="E3166" i="46"/>
  <c r="D3166" i="46" s="1"/>
  <c r="E3167" i="46"/>
  <c r="D3167" i="46" s="1"/>
  <c r="E3168" i="46"/>
  <c r="D3168" i="46" s="1"/>
  <c r="E3169" i="46"/>
  <c r="D3169" i="46" s="1"/>
  <c r="E3170" i="46"/>
  <c r="E3171" i="46"/>
  <c r="E3172" i="46"/>
  <c r="E3173" i="46"/>
  <c r="E3174" i="46"/>
  <c r="D3174" i="46" s="1"/>
  <c r="E3175" i="46"/>
  <c r="D3175" i="46" s="1"/>
  <c r="E3176" i="46"/>
  <c r="E3177" i="46"/>
  <c r="D3177" i="46" s="1"/>
  <c r="E3178" i="46"/>
  <c r="D3178" i="46" s="1"/>
  <c r="E3179" i="46"/>
  <c r="D3179" i="46" s="1"/>
  <c r="E3180" i="46"/>
  <c r="D3180" i="46" s="1"/>
  <c r="E3181" i="46"/>
  <c r="D3181" i="46" s="1"/>
  <c r="E3182" i="46"/>
  <c r="D3182" i="46" s="1"/>
  <c r="E3183" i="46"/>
  <c r="D3183" i="46" s="1"/>
  <c r="E3184" i="46"/>
  <c r="D3184" i="46" s="1"/>
  <c r="E3185" i="46"/>
  <c r="D3185" i="46" s="1"/>
  <c r="E3186" i="46"/>
  <c r="D3186" i="46" s="1"/>
  <c r="E3187" i="46"/>
  <c r="D3187" i="46" s="1"/>
  <c r="E3188" i="46"/>
  <c r="D3188" i="46" s="1"/>
  <c r="E3189" i="46"/>
  <c r="D3189" i="46" s="1"/>
  <c r="E3190" i="46"/>
  <c r="E3191" i="46"/>
  <c r="E3192" i="46"/>
  <c r="E3193" i="46"/>
  <c r="E3194" i="46"/>
  <c r="E3195" i="46"/>
  <c r="E3196" i="46"/>
  <c r="E3197" i="46"/>
  <c r="D3197" i="46" s="1"/>
  <c r="E3198" i="46"/>
  <c r="D3198" i="46" s="1"/>
  <c r="E3199" i="46"/>
  <c r="D3199" i="46" s="1"/>
  <c r="E3200" i="46"/>
  <c r="D3200" i="46" s="1"/>
  <c r="E3201" i="46"/>
  <c r="E3202" i="46"/>
  <c r="D3202" i="46" s="1"/>
  <c r="E3203" i="46"/>
  <c r="D3203" i="46" s="1"/>
  <c r="E3204" i="46"/>
  <c r="E3205" i="46"/>
  <c r="E3206" i="46"/>
  <c r="D3206" i="46" s="1"/>
  <c r="E3207" i="46"/>
  <c r="D3207" i="46" s="1"/>
  <c r="E3208" i="46"/>
  <c r="D3208" i="46" s="1"/>
  <c r="E3209" i="46"/>
  <c r="E3210" i="46"/>
  <c r="D3210" i="46" s="1"/>
  <c r="E3211" i="46"/>
  <c r="D3211" i="46" s="1"/>
  <c r="E3212" i="46"/>
  <c r="D3212" i="46" s="1"/>
  <c r="E3213" i="46"/>
  <c r="D3213" i="46" s="1"/>
  <c r="E3214" i="46"/>
  <c r="D3214" i="46" s="1"/>
  <c r="E3215" i="46"/>
  <c r="E3216" i="46"/>
  <c r="E3217" i="46"/>
  <c r="D3217" i="46" s="1"/>
  <c r="E3218" i="46"/>
  <c r="D3218" i="46" s="1"/>
  <c r="E3219" i="46"/>
  <c r="E3220" i="46"/>
  <c r="E3221" i="46"/>
  <c r="E3222" i="46"/>
  <c r="D3222" i="46" s="1"/>
  <c r="E3223" i="46"/>
  <c r="E3224" i="46"/>
  <c r="D3224" i="46" s="1"/>
  <c r="E3225" i="46"/>
  <c r="D3225" i="46" s="1"/>
  <c r="E3226" i="46"/>
  <c r="D3226" i="46" s="1"/>
  <c r="E3227" i="46"/>
  <c r="D3227" i="46" s="1"/>
  <c r="E3228" i="46"/>
  <c r="D3228" i="46" s="1"/>
  <c r="E3229" i="46"/>
  <c r="D3229" i="46" s="1"/>
  <c r="E3230" i="46"/>
  <c r="D3230" i="46" s="1"/>
  <c r="E3231" i="46"/>
  <c r="E3232" i="46"/>
  <c r="E3233" i="46"/>
  <c r="E3234" i="46"/>
  <c r="E3235" i="46"/>
  <c r="E3236" i="46"/>
  <c r="E3237" i="46"/>
  <c r="E3238" i="46"/>
  <c r="E3239" i="46"/>
  <c r="E3240" i="46"/>
  <c r="D3240" i="46" s="1"/>
  <c r="E3241" i="46"/>
  <c r="E3242" i="46"/>
  <c r="E3243" i="46"/>
  <c r="D3243" i="46" s="1"/>
  <c r="E3244" i="46"/>
  <c r="D3244" i="46" s="1"/>
  <c r="E3245" i="46"/>
  <c r="D3245" i="46" s="1"/>
  <c r="E3246" i="46"/>
  <c r="D3246" i="46" s="1"/>
  <c r="E3247" i="46"/>
  <c r="D3247" i="46" s="1"/>
  <c r="E3248" i="46"/>
  <c r="E3249" i="46"/>
  <c r="D3249" i="46" s="1"/>
  <c r="E3250" i="46"/>
  <c r="D3250" i="46" s="1"/>
  <c r="E3251" i="46"/>
  <c r="D3251" i="46" s="1"/>
  <c r="E3252" i="46"/>
  <c r="D3252" i="46" s="1"/>
  <c r="E3253" i="46"/>
  <c r="D3253" i="46" s="1"/>
  <c r="E3254" i="46"/>
  <c r="D3254" i="46" s="1"/>
  <c r="E3255" i="46"/>
  <c r="D3255" i="46" s="1"/>
  <c r="E3256" i="46"/>
  <c r="D3256" i="46" s="1"/>
  <c r="E3257" i="46"/>
  <c r="D3257" i="46" s="1"/>
  <c r="E3258" i="46"/>
  <c r="D3258" i="46" s="1"/>
  <c r="E3259" i="46"/>
  <c r="D3259" i="46" s="1"/>
  <c r="E3260" i="46"/>
  <c r="D3260" i="46" s="1"/>
  <c r="E3261" i="46"/>
  <c r="D3261" i="46" s="1"/>
  <c r="E3262" i="46"/>
  <c r="D3262" i="46" s="1"/>
  <c r="E3263" i="46"/>
  <c r="E3264" i="46"/>
  <c r="E3265" i="46"/>
  <c r="E3266" i="46"/>
  <c r="D3266" i="46" s="1"/>
  <c r="E3267" i="46"/>
  <c r="D3267" i="46" s="1"/>
  <c r="E3268" i="46"/>
  <c r="D3268" i="46" s="1"/>
  <c r="E3269" i="46"/>
  <c r="D3269" i="46" s="1"/>
  <c r="E3270" i="46"/>
  <c r="D3270" i="46" s="1"/>
  <c r="E3271" i="46"/>
  <c r="D3271" i="46" s="1"/>
  <c r="E3272" i="46"/>
  <c r="D3272" i="46" s="1"/>
  <c r="E3273" i="46"/>
  <c r="D3273" i="46" s="1"/>
  <c r="E3274" i="46"/>
  <c r="D3274" i="46" s="1"/>
  <c r="E3275" i="46"/>
  <c r="D3275" i="46" s="1"/>
  <c r="E3276" i="46"/>
  <c r="E3277" i="46"/>
  <c r="E3278" i="46"/>
  <c r="E3279" i="46"/>
  <c r="E3280" i="46"/>
  <c r="E3281" i="46"/>
  <c r="E3282" i="46"/>
  <c r="E3283" i="46"/>
  <c r="E3284" i="46"/>
  <c r="E3285" i="46"/>
  <c r="E3286" i="46"/>
  <c r="E3287" i="46"/>
  <c r="D3287" i="46" s="1"/>
  <c r="E3288" i="46"/>
  <c r="D3288" i="46" s="1"/>
  <c r="E3289" i="46"/>
  <c r="E3290" i="46"/>
  <c r="D3290" i="46" s="1"/>
  <c r="E3291" i="46"/>
  <c r="E3292" i="46"/>
  <c r="E3293" i="46"/>
  <c r="E3294" i="46"/>
  <c r="E3295" i="46"/>
  <c r="E3296" i="46"/>
  <c r="E3297" i="46"/>
  <c r="E3298" i="46"/>
  <c r="D3298" i="46" s="1"/>
  <c r="E3299" i="46"/>
  <c r="D3299" i="46" s="1"/>
  <c r="E3300" i="46"/>
  <c r="D3300" i="46" s="1"/>
  <c r="E3301" i="46"/>
  <c r="E3302" i="46"/>
  <c r="D3302" i="46" s="1"/>
  <c r="E3303" i="46"/>
  <c r="D3303" i="46" s="1"/>
  <c r="E3304" i="46"/>
  <c r="D3304" i="46" s="1"/>
  <c r="E3305" i="46"/>
  <c r="E3306" i="46"/>
  <c r="E3307" i="46"/>
  <c r="E3308" i="46"/>
  <c r="E3309" i="46"/>
  <c r="E3310" i="46"/>
  <c r="E3311" i="46"/>
  <c r="E3312" i="46"/>
  <c r="E3313" i="46"/>
  <c r="E3314" i="46"/>
  <c r="E3315" i="46"/>
  <c r="D3315" i="46" s="1"/>
  <c r="E3316" i="46"/>
  <c r="D3316" i="46" s="1"/>
  <c r="E3317" i="46"/>
  <c r="D3317" i="46" s="1"/>
  <c r="E3318" i="46"/>
  <c r="D3318" i="46" s="1"/>
  <c r="E3319" i="46"/>
  <c r="D3319" i="46" s="1"/>
  <c r="E3320" i="46"/>
  <c r="D3320" i="46" s="1"/>
  <c r="E3321" i="46"/>
  <c r="D3321" i="46" s="1"/>
  <c r="E3322" i="46"/>
  <c r="D3322" i="46" s="1"/>
  <c r="E3323" i="46"/>
  <c r="D3323" i="46" s="1"/>
  <c r="E3324" i="46"/>
  <c r="D3324" i="46" s="1"/>
  <c r="E3325" i="46"/>
  <c r="D3325" i="46" s="1"/>
  <c r="E3326" i="46"/>
  <c r="E3327" i="46"/>
  <c r="E3328" i="46"/>
  <c r="E3329" i="46"/>
  <c r="E3330" i="46"/>
  <c r="E3331" i="46"/>
  <c r="E3332" i="46"/>
  <c r="E3333" i="46"/>
  <c r="E3334" i="46"/>
  <c r="E3335" i="46"/>
  <c r="E3336" i="46"/>
  <c r="E3337" i="46"/>
  <c r="E3338" i="46"/>
  <c r="E3339" i="46"/>
  <c r="E3340" i="46"/>
  <c r="E3341" i="46"/>
  <c r="E3342" i="46"/>
  <c r="E3343" i="46"/>
  <c r="E3344" i="46"/>
  <c r="E3345" i="46"/>
  <c r="E3346" i="46"/>
  <c r="E3347" i="46"/>
  <c r="D3347" i="46" s="1"/>
  <c r="E3348" i="46"/>
  <c r="E3349" i="46"/>
  <c r="D3349" i="46" s="1"/>
  <c r="E3350" i="46"/>
  <c r="D3350" i="46" s="1"/>
  <c r="E3351" i="46"/>
  <c r="D3351" i="46" s="1"/>
  <c r="E3352" i="46"/>
  <c r="D3352" i="46" s="1"/>
  <c r="E3353" i="46"/>
  <c r="E3354" i="46"/>
  <c r="E3355" i="46"/>
  <c r="E3356" i="46"/>
  <c r="E3357" i="46"/>
  <c r="D3357" i="46" s="1"/>
  <c r="E3358" i="46"/>
  <c r="E3359" i="46"/>
  <c r="E3360" i="46"/>
  <c r="D3360" i="46" s="1"/>
  <c r="E3361" i="46"/>
  <c r="D3361" i="46" s="1"/>
  <c r="E3362" i="46"/>
  <c r="E3363" i="46"/>
  <c r="D3363" i="46" s="1"/>
  <c r="E3364" i="46"/>
  <c r="D3364" i="46" s="1"/>
  <c r="E3365" i="46"/>
  <c r="D3365" i="46" s="1"/>
  <c r="E3366" i="46"/>
  <c r="D3366" i="46" s="1"/>
  <c r="E3367" i="46"/>
  <c r="D3367" i="46" s="1"/>
  <c r="E3368" i="46"/>
  <c r="D3368" i="46" s="1"/>
  <c r="E3369" i="46"/>
  <c r="D3369" i="46" s="1"/>
  <c r="E3370" i="46"/>
  <c r="D3370" i="46" s="1"/>
  <c r="E3371" i="46"/>
  <c r="D3371" i="46" s="1"/>
  <c r="E3372" i="46"/>
  <c r="D3372" i="46" s="1"/>
  <c r="E3373" i="46"/>
  <c r="D3373" i="46" s="1"/>
  <c r="E3374" i="46"/>
  <c r="D3374" i="46" s="1"/>
  <c r="E3375" i="46"/>
  <c r="D3375" i="46" s="1"/>
  <c r="E3376" i="46"/>
  <c r="D3376" i="46" s="1"/>
  <c r="E3377" i="46"/>
  <c r="D3377" i="46" s="1"/>
  <c r="E3378" i="46"/>
  <c r="D3378" i="46" s="1"/>
  <c r="E3379" i="46"/>
  <c r="D3379" i="46" s="1"/>
  <c r="E3380" i="46"/>
  <c r="D3380" i="46" s="1"/>
  <c r="E3381" i="46"/>
  <c r="D3381" i="46" s="1"/>
  <c r="E3382" i="46"/>
  <c r="D3382" i="46" s="1"/>
  <c r="E3383" i="46"/>
  <c r="D3383" i="46" s="1"/>
  <c r="E3384" i="46"/>
  <c r="D3384" i="46" s="1"/>
  <c r="E3385" i="46"/>
  <c r="D3385" i="46" s="1"/>
  <c r="E3386" i="46"/>
  <c r="E3387" i="46"/>
  <c r="E3388" i="46"/>
  <c r="D3388" i="46" s="1"/>
  <c r="E3389" i="46"/>
  <c r="D3389" i="46" s="1"/>
  <c r="E3390" i="46"/>
  <c r="D3390" i="46" s="1"/>
  <c r="E3391" i="46"/>
  <c r="D3391" i="46" s="1"/>
  <c r="E3392" i="46"/>
  <c r="D3392" i="46" s="1"/>
  <c r="E3393" i="46"/>
  <c r="D3393" i="46" s="1"/>
  <c r="E3394" i="46"/>
  <c r="D3394" i="46" s="1"/>
  <c r="E3395" i="46"/>
  <c r="E3396" i="46"/>
  <c r="D3396" i="46" s="1"/>
  <c r="E3397" i="46"/>
  <c r="D3397" i="46" s="1"/>
  <c r="E3398" i="46"/>
  <c r="D3398" i="46" s="1"/>
  <c r="E3399" i="46"/>
  <c r="D3399" i="46" s="1"/>
  <c r="E3400" i="46"/>
  <c r="D3400" i="46" s="1"/>
  <c r="E3401" i="46"/>
  <c r="D3401" i="46" s="1"/>
  <c r="E3402" i="46"/>
  <c r="D3402" i="46" s="1"/>
  <c r="E3403" i="46"/>
  <c r="D3403" i="46" s="1"/>
  <c r="E3404" i="46"/>
  <c r="D3404" i="46" s="1"/>
  <c r="E3405" i="46"/>
  <c r="D3405" i="46" s="1"/>
  <c r="E3406" i="46"/>
  <c r="D3406" i="46" s="1"/>
  <c r="E3407" i="46"/>
  <c r="D3407" i="46" s="1"/>
  <c r="E3408" i="46"/>
  <c r="D3408" i="46" s="1"/>
  <c r="E3409" i="46"/>
  <c r="D3409" i="46" s="1"/>
  <c r="E3410" i="46"/>
  <c r="D3410" i="46" s="1"/>
  <c r="E3411" i="46"/>
  <c r="D3411" i="46" s="1"/>
  <c r="E3412" i="46"/>
  <c r="D3412" i="46" s="1"/>
  <c r="E3413" i="46"/>
  <c r="E3414" i="46"/>
  <c r="D3414" i="46" s="1"/>
  <c r="E3415" i="46"/>
  <c r="D3415" i="46" s="1"/>
  <c r="E3416" i="46"/>
  <c r="D3416" i="46" s="1"/>
  <c r="E3417" i="46"/>
  <c r="D3417" i="46" s="1"/>
  <c r="E3418" i="46"/>
  <c r="D3418" i="46" s="1"/>
  <c r="E3419" i="46"/>
  <c r="D3419" i="46" s="1"/>
  <c r="E3420" i="46"/>
  <c r="D3420" i="46" s="1"/>
  <c r="E3421" i="46"/>
  <c r="E3422" i="46"/>
  <c r="D3422" i="46" s="1"/>
  <c r="E3423" i="46"/>
  <c r="E3424" i="46"/>
  <c r="E3425" i="46"/>
  <c r="E3426" i="46"/>
  <c r="D3426" i="46" s="1"/>
  <c r="E3427" i="46"/>
  <c r="D3427" i="46" s="1"/>
  <c r="E3428" i="46"/>
  <c r="D3428" i="46" s="1"/>
  <c r="E3429" i="46"/>
  <c r="D3429" i="46" s="1"/>
  <c r="E3430" i="46"/>
  <c r="D3430" i="46" s="1"/>
  <c r="E3431" i="46"/>
  <c r="D3431" i="46" s="1"/>
  <c r="E3432" i="46"/>
  <c r="D3432" i="46" s="1"/>
  <c r="E3433" i="46"/>
  <c r="D3433" i="46" s="1"/>
  <c r="E3434" i="46"/>
  <c r="E3435" i="46"/>
  <c r="D3435" i="46" s="1"/>
  <c r="E3436" i="46"/>
  <c r="D3436" i="46" s="1"/>
  <c r="E3437" i="46"/>
  <c r="D3437" i="46" s="1"/>
  <c r="E3438" i="46"/>
  <c r="D3438" i="46" s="1"/>
  <c r="E3439" i="46"/>
  <c r="E3440" i="46"/>
  <c r="E3441" i="46"/>
  <c r="D3441" i="46" s="1"/>
  <c r="E3442" i="46"/>
  <c r="D3442" i="46" s="1"/>
  <c r="E3443" i="46"/>
  <c r="D3443" i="46" s="1"/>
  <c r="E3444" i="46"/>
  <c r="D3444" i="46" s="1"/>
  <c r="E3445" i="46"/>
  <c r="D3445" i="46" s="1"/>
  <c r="E3446" i="46"/>
  <c r="E3447" i="46"/>
  <c r="E3448" i="46"/>
  <c r="D3448" i="46" s="1"/>
  <c r="E3449" i="46"/>
  <c r="D3449" i="46" s="1"/>
  <c r="E3450" i="46"/>
  <c r="D3450" i="46" s="1"/>
  <c r="E3451" i="46"/>
  <c r="D3451" i="46" s="1"/>
  <c r="E3452" i="46"/>
  <c r="D3452" i="46" s="1"/>
  <c r="E3453" i="46"/>
  <c r="D3453" i="46" s="1"/>
  <c r="E3454" i="46"/>
  <c r="D3454" i="46" s="1"/>
  <c r="E3455" i="46"/>
  <c r="D3455" i="46" s="1"/>
  <c r="E3456" i="46"/>
  <c r="D3456" i="46" s="1"/>
  <c r="E3457" i="46"/>
  <c r="D3457" i="46" s="1"/>
  <c r="E3458" i="46"/>
  <c r="D3458" i="46" s="1"/>
  <c r="E3459" i="46"/>
  <c r="E3460" i="46"/>
  <c r="D3460" i="46" s="1"/>
  <c r="E3461" i="46"/>
  <c r="E3462" i="46"/>
  <c r="E3463" i="46"/>
  <c r="D3463" i="46" s="1"/>
  <c r="E3464" i="46"/>
  <c r="D3464" i="46" s="1"/>
  <c r="E3465" i="46"/>
  <c r="D3465" i="46" s="1"/>
  <c r="E3466" i="46"/>
  <c r="D3466" i="46" s="1"/>
  <c r="E3467" i="46"/>
  <c r="D3467" i="46" s="1"/>
  <c r="E3468" i="46"/>
  <c r="D3468" i="46" s="1"/>
  <c r="E3469" i="46"/>
  <c r="D3469" i="46" s="1"/>
  <c r="E3470" i="46"/>
  <c r="D3470" i="46" s="1"/>
  <c r="E3471" i="46"/>
  <c r="D3471" i="46" s="1"/>
  <c r="E3472" i="46"/>
  <c r="D3472" i="46" s="1"/>
  <c r="E3473" i="46"/>
  <c r="D3473" i="46" s="1"/>
  <c r="E3474" i="46"/>
  <c r="D3474" i="46" s="1"/>
  <c r="E3475" i="46"/>
  <c r="D3475" i="46" s="1"/>
  <c r="E3476" i="46"/>
  <c r="D3476" i="46" s="1"/>
  <c r="E3477" i="46"/>
  <c r="D3477" i="46" s="1"/>
  <c r="E3478" i="46"/>
  <c r="D3478" i="46" s="1"/>
  <c r="E3479" i="46"/>
  <c r="E3480" i="46"/>
  <c r="D3480" i="46" s="1"/>
  <c r="E3481" i="46"/>
  <c r="D3481" i="46" s="1"/>
  <c r="E3482" i="46"/>
  <c r="D3482" i="46" s="1"/>
  <c r="E3483" i="46"/>
  <c r="D3483" i="46" s="1"/>
  <c r="E3484" i="46"/>
  <c r="E3485" i="46"/>
  <c r="D3485" i="46" s="1"/>
  <c r="E3486" i="46"/>
  <c r="D3486" i="46" s="1"/>
  <c r="E3487" i="46"/>
  <c r="D3487" i="46" s="1"/>
  <c r="E3488" i="46"/>
  <c r="D3488" i="46" s="1"/>
  <c r="E3489" i="46"/>
  <c r="D3489" i="46" s="1"/>
  <c r="E3490" i="46"/>
  <c r="D3490" i="46" s="1"/>
  <c r="E3491" i="46"/>
  <c r="D3491" i="46" s="1"/>
  <c r="E3492" i="46"/>
  <c r="E3493" i="46"/>
  <c r="E3494" i="46"/>
  <c r="D3494" i="46" s="1"/>
  <c r="E3495" i="46"/>
  <c r="D3495" i="46" s="1"/>
  <c r="E3496" i="46"/>
  <c r="D3496" i="46" s="1"/>
  <c r="E3497" i="46"/>
  <c r="D3497" i="46" s="1"/>
  <c r="E3498" i="46"/>
  <c r="D3498" i="46" s="1"/>
  <c r="E3499" i="46"/>
  <c r="D3499" i="46" s="1"/>
  <c r="E3500" i="46"/>
  <c r="D3500" i="46" s="1"/>
  <c r="E3501" i="46"/>
  <c r="D3501" i="46" s="1"/>
  <c r="E3502" i="46"/>
  <c r="D3502" i="46" s="1"/>
  <c r="E3503" i="46"/>
  <c r="D3503" i="46" s="1"/>
  <c r="E3504" i="46"/>
  <c r="D3504" i="46" s="1"/>
  <c r="E3505" i="46"/>
  <c r="E3506" i="46"/>
  <c r="D3506" i="46" s="1"/>
  <c r="E3507" i="46"/>
  <c r="D3507" i="46" s="1"/>
  <c r="E3508" i="46"/>
  <c r="D3508" i="46" s="1"/>
  <c r="E3509" i="46"/>
  <c r="E3510" i="46"/>
  <c r="E3511" i="46"/>
  <c r="E3512" i="46"/>
  <c r="D3512" i="46" s="1"/>
  <c r="E3513" i="46"/>
  <c r="D3513" i="46" s="1"/>
  <c r="E3514" i="46"/>
  <c r="D3514" i="46" s="1"/>
  <c r="E3515" i="46"/>
  <c r="E3516" i="46"/>
  <c r="E3517" i="46"/>
  <c r="E3518" i="46"/>
  <c r="E3519" i="46"/>
  <c r="D3519" i="46" s="1"/>
  <c r="E3520" i="46"/>
  <c r="D3520" i="46" s="1"/>
  <c r="E3521" i="46"/>
  <c r="D3521" i="46" s="1"/>
  <c r="E3522" i="46"/>
  <c r="D3522" i="46" s="1"/>
  <c r="E3523" i="46"/>
  <c r="D3523" i="46" s="1"/>
  <c r="E3524" i="46"/>
  <c r="D3524" i="46" s="1"/>
  <c r="E3525" i="46"/>
  <c r="D3525" i="46" s="1"/>
  <c r="E3526" i="46"/>
  <c r="D3526" i="46" s="1"/>
  <c r="E3527" i="46"/>
  <c r="D3527" i="46" s="1"/>
  <c r="E3528" i="46"/>
  <c r="D3528" i="46" s="1"/>
  <c r="E3529" i="46"/>
  <c r="D3529" i="46" s="1"/>
  <c r="E3530" i="46"/>
  <c r="D3530" i="46" s="1"/>
  <c r="E3531" i="46"/>
  <c r="D3531" i="46" s="1"/>
  <c r="E3532" i="46"/>
  <c r="E3533" i="46"/>
  <c r="E3534" i="46"/>
  <c r="E3535" i="46"/>
  <c r="E3536" i="46"/>
  <c r="E3537" i="46"/>
  <c r="E3538" i="46"/>
  <c r="D3538" i="46" s="1"/>
  <c r="E3539" i="46"/>
  <c r="E3540" i="46"/>
  <c r="E3541" i="46"/>
  <c r="E3542" i="46"/>
  <c r="E3543" i="46"/>
  <c r="E3544" i="46"/>
  <c r="E3545" i="46"/>
  <c r="E3546" i="46"/>
  <c r="E3547" i="46"/>
  <c r="E3548" i="46"/>
  <c r="E3549" i="46"/>
  <c r="E3550" i="46"/>
  <c r="E3551" i="46"/>
  <c r="E3552" i="46"/>
  <c r="E3553" i="46"/>
  <c r="E3554" i="46"/>
  <c r="E3555" i="46"/>
  <c r="E3556" i="46"/>
  <c r="E3557" i="46"/>
  <c r="E3558" i="46"/>
  <c r="E3559" i="46"/>
  <c r="E3560" i="46"/>
  <c r="E3561" i="46"/>
  <c r="E3562" i="46"/>
  <c r="E3563" i="46"/>
  <c r="E3564" i="46"/>
  <c r="E3565" i="46"/>
  <c r="D3565" i="46" s="1"/>
  <c r="E3566" i="46"/>
  <c r="D3566" i="46" s="1"/>
  <c r="E3567" i="46"/>
  <c r="D3567" i="46" s="1"/>
  <c r="E3568" i="46"/>
  <c r="E3569" i="46"/>
  <c r="E3570" i="46"/>
  <c r="E3571" i="46"/>
  <c r="E3572" i="46"/>
  <c r="E3573" i="46"/>
  <c r="E3574" i="46"/>
  <c r="E3575" i="46"/>
  <c r="E3576" i="46"/>
  <c r="E3577" i="46"/>
  <c r="E3578" i="46"/>
  <c r="E3579" i="46"/>
  <c r="E3580" i="46"/>
  <c r="E3581" i="46"/>
  <c r="D3581" i="46" s="1"/>
  <c r="E3582" i="46"/>
  <c r="D3582" i="46" s="1"/>
  <c r="E3583" i="46"/>
  <c r="E3584" i="46"/>
  <c r="D3584" i="46" s="1"/>
  <c r="E3585" i="46"/>
  <c r="D3585" i="46" s="1"/>
  <c r="E3586" i="46"/>
  <c r="D3586" i="46" s="1"/>
  <c r="E3587" i="46"/>
  <c r="D3587" i="46" s="1"/>
  <c r="E3588" i="46"/>
  <c r="D3588" i="46" s="1"/>
  <c r="E3589" i="46"/>
  <c r="D3589" i="46" s="1"/>
  <c r="E3590" i="46"/>
  <c r="D3590" i="46" s="1"/>
  <c r="E3591" i="46"/>
  <c r="D3591" i="46" s="1"/>
  <c r="E3592" i="46"/>
  <c r="D3592" i="46" s="1"/>
  <c r="E3593" i="46"/>
  <c r="D3593" i="46" s="1"/>
  <c r="E3594" i="46"/>
  <c r="D3594" i="46" s="1"/>
  <c r="E3595" i="46"/>
  <c r="D3595" i="46" s="1"/>
  <c r="E3596" i="46"/>
  <c r="D3596" i="46" s="1"/>
  <c r="E3597" i="46"/>
  <c r="D3597" i="46" s="1"/>
  <c r="E3598" i="46"/>
  <c r="E3599" i="46"/>
  <c r="E3600" i="46"/>
  <c r="E3601" i="46"/>
  <c r="D3601" i="46" s="1"/>
  <c r="E3602" i="46"/>
  <c r="E3603" i="46"/>
  <c r="E3604" i="46"/>
  <c r="E3605" i="46"/>
  <c r="E3606" i="46"/>
  <c r="D3606" i="46" s="1"/>
  <c r="E3607" i="46"/>
  <c r="D3607" i="46" s="1"/>
  <c r="E3608" i="46"/>
  <c r="D3608" i="46" s="1"/>
  <c r="E3609" i="46"/>
  <c r="E3610" i="46"/>
  <c r="D3610" i="46" s="1"/>
  <c r="E3611" i="46"/>
  <c r="E3612" i="46"/>
  <c r="E3613" i="46"/>
  <c r="D3613" i="46" s="1"/>
  <c r="E3614" i="46"/>
  <c r="E3615" i="46"/>
  <c r="E3616" i="46"/>
  <c r="E3617" i="46"/>
  <c r="D3617" i="46" s="1"/>
  <c r="E3618" i="46"/>
  <c r="D3618" i="46" s="1"/>
  <c r="E3619" i="46"/>
  <c r="D3619" i="46" s="1"/>
  <c r="E3620" i="46"/>
  <c r="D3620" i="46" s="1"/>
  <c r="E3621" i="46"/>
  <c r="D3621" i="46" s="1"/>
  <c r="E3622" i="46"/>
  <c r="E3623" i="46"/>
  <c r="D3623" i="46" s="1"/>
  <c r="E3624" i="46"/>
  <c r="D3624" i="46" s="1"/>
  <c r="E3625" i="46"/>
  <c r="D3625" i="46" s="1"/>
  <c r="E3626" i="46"/>
  <c r="E3627" i="46"/>
  <c r="D3627" i="46" s="1"/>
  <c r="E3628" i="46"/>
  <c r="D3628" i="46" s="1"/>
  <c r="E3629" i="46"/>
  <c r="D3629" i="46" s="1"/>
  <c r="E3630" i="46"/>
  <c r="E3631" i="46"/>
  <c r="E3632" i="46"/>
  <c r="E3633" i="46"/>
  <c r="D3633" i="46" s="1"/>
  <c r="E3634" i="46"/>
  <c r="E3635" i="46"/>
  <c r="E3636" i="46"/>
  <c r="D3636" i="46" s="1"/>
  <c r="E3637" i="46"/>
  <c r="D3637" i="46" s="1"/>
  <c r="E3638" i="46"/>
  <c r="D3638" i="46" s="1"/>
  <c r="E3639" i="46"/>
  <c r="D3639" i="46" s="1"/>
  <c r="E3640" i="46"/>
  <c r="D3640" i="46" s="1"/>
  <c r="E3641" i="46"/>
  <c r="D3641" i="46" s="1"/>
  <c r="E3642" i="46"/>
  <c r="D3642" i="46" s="1"/>
  <c r="E3643" i="46"/>
  <c r="D3643" i="46" s="1"/>
  <c r="E3644" i="46"/>
  <c r="D3644" i="46" s="1"/>
  <c r="E3645" i="46"/>
  <c r="D3645" i="46" s="1"/>
  <c r="E3646" i="46"/>
  <c r="D3646" i="46" s="1"/>
  <c r="E3647" i="46"/>
  <c r="D3647" i="46" s="1"/>
  <c r="E3648" i="46"/>
  <c r="D3648" i="46" s="1"/>
  <c r="E3649" i="46"/>
  <c r="D3649" i="46" s="1"/>
  <c r="E3650" i="46"/>
  <c r="D3650" i="46" s="1"/>
  <c r="E3651" i="46"/>
  <c r="E3652" i="46"/>
  <c r="D3652" i="46" s="1"/>
  <c r="E3653" i="46"/>
  <c r="D3653" i="46" s="1"/>
  <c r="E3654" i="46"/>
  <c r="E3655" i="46"/>
  <c r="E3656" i="46"/>
  <c r="E3657" i="46"/>
  <c r="E3658" i="46"/>
  <c r="E3659" i="46"/>
  <c r="E3660" i="46"/>
  <c r="E3661" i="46"/>
  <c r="E3662" i="46"/>
  <c r="E3663" i="46"/>
  <c r="E3664" i="46"/>
  <c r="E3665" i="46"/>
  <c r="E3666" i="46"/>
  <c r="E3667" i="46"/>
  <c r="E3668" i="46"/>
  <c r="E3669" i="46"/>
  <c r="E3670" i="46"/>
  <c r="E3671" i="46"/>
  <c r="E3672" i="46"/>
  <c r="E3673" i="46"/>
  <c r="E3674" i="46"/>
  <c r="E3675" i="46"/>
  <c r="E3676" i="46"/>
  <c r="E3677" i="46"/>
  <c r="E3678" i="46"/>
  <c r="E3679" i="46"/>
  <c r="E3680" i="46"/>
  <c r="E3681" i="46"/>
  <c r="E3682" i="46"/>
  <c r="E3683" i="46"/>
  <c r="E3684" i="46"/>
  <c r="E3685" i="46"/>
  <c r="E3686" i="46"/>
  <c r="E3687" i="46"/>
  <c r="E3688" i="46"/>
  <c r="E3689" i="46"/>
  <c r="E3690" i="46"/>
  <c r="E3691" i="46"/>
  <c r="E3692" i="46"/>
  <c r="E3693" i="46"/>
  <c r="E3694" i="46"/>
  <c r="E3695" i="46"/>
  <c r="E3696" i="46"/>
  <c r="E3697" i="46"/>
  <c r="E3698" i="46"/>
  <c r="E3699" i="46"/>
  <c r="E3700" i="46"/>
  <c r="E3701" i="46"/>
  <c r="E3702" i="46"/>
  <c r="E3703" i="46"/>
  <c r="E3704" i="46"/>
  <c r="E3705" i="46"/>
  <c r="E3706" i="46"/>
  <c r="E3707" i="46"/>
  <c r="E3708" i="46"/>
  <c r="E3709" i="46"/>
  <c r="E3710" i="46"/>
  <c r="E3711" i="46"/>
  <c r="E3712" i="46"/>
  <c r="E3713" i="46"/>
  <c r="E3714" i="46"/>
  <c r="E3715" i="46"/>
  <c r="E3716" i="46"/>
  <c r="E3717" i="46"/>
  <c r="E3718" i="46"/>
  <c r="E3719" i="46"/>
  <c r="E3720" i="46"/>
  <c r="E3721" i="46"/>
  <c r="E3722" i="46"/>
  <c r="E3723" i="46"/>
  <c r="E3724" i="46"/>
  <c r="E3725" i="46"/>
  <c r="E3726" i="46"/>
  <c r="E3727" i="46"/>
  <c r="E3728" i="46"/>
  <c r="E3729" i="46"/>
  <c r="E3730" i="46"/>
  <c r="E3731" i="46"/>
  <c r="E3732" i="46"/>
  <c r="E3733" i="46"/>
  <c r="E3734" i="46"/>
  <c r="E3735" i="46"/>
  <c r="E3736" i="46"/>
  <c r="E3737" i="46"/>
  <c r="E3738" i="46"/>
  <c r="E3739" i="46"/>
  <c r="E3740" i="46"/>
  <c r="E3741" i="46"/>
  <c r="E3742" i="46"/>
  <c r="E3743" i="46"/>
  <c r="E3744" i="46"/>
  <c r="E3745" i="46"/>
  <c r="E3746" i="46"/>
  <c r="E3747" i="46"/>
  <c r="E3748" i="46"/>
  <c r="E3749" i="46"/>
  <c r="E3750" i="46"/>
  <c r="E3751" i="46"/>
  <c r="E3752" i="46"/>
  <c r="E3753" i="46"/>
  <c r="D3753" i="46" s="1"/>
  <c r="E3754" i="46"/>
  <c r="E3755" i="46"/>
  <c r="D3755" i="46" s="1"/>
  <c r="E3756" i="46"/>
  <c r="D3756" i="46" s="1"/>
  <c r="E3757" i="46"/>
  <c r="D3757" i="46" s="1"/>
  <c r="E3758" i="46"/>
  <c r="E3759" i="46"/>
  <c r="D3759" i="46" s="1"/>
  <c r="E3760" i="46"/>
  <c r="E3761" i="46"/>
  <c r="D3761" i="46" s="1"/>
  <c r="E3762" i="46"/>
  <c r="D3762" i="46" s="1"/>
  <c r="E3763" i="46"/>
  <c r="E3764" i="46"/>
  <c r="E3765" i="46"/>
  <c r="D3765" i="46" s="1"/>
  <c r="E3766" i="46"/>
  <c r="E3767" i="46"/>
  <c r="E3768" i="46"/>
  <c r="E3769" i="46"/>
  <c r="D3769" i="46" s="1"/>
  <c r="E3770" i="46"/>
  <c r="D3770" i="46" s="1"/>
  <c r="E3771" i="46"/>
  <c r="D3771" i="46" s="1"/>
  <c r="E3772" i="46"/>
  <c r="D3772" i="46" s="1"/>
  <c r="E3773" i="46"/>
  <c r="D3773" i="46" s="1"/>
  <c r="E3774" i="46"/>
  <c r="D3774" i="46" s="1"/>
  <c r="E3775" i="46"/>
  <c r="D3775" i="46" s="1"/>
  <c r="E3776" i="46"/>
  <c r="D3776" i="46" s="1"/>
  <c r="E3777" i="46"/>
  <c r="D3777" i="46" s="1"/>
  <c r="E3778" i="46"/>
  <c r="D3778" i="46" s="1"/>
  <c r="E3779" i="46"/>
  <c r="D3779" i="46" s="1"/>
  <c r="E3780" i="46"/>
  <c r="D3780" i="46" s="1"/>
  <c r="E3781" i="46"/>
  <c r="D3781" i="46" s="1"/>
  <c r="E3782" i="46"/>
  <c r="D3782" i="46" s="1"/>
  <c r="E3783" i="46"/>
  <c r="D3783" i="46" s="1"/>
  <c r="E3784" i="46"/>
  <c r="D3784" i="46" s="1"/>
  <c r="E3785" i="46"/>
  <c r="D3785" i="46" s="1"/>
  <c r="E3786" i="46"/>
  <c r="D3786" i="46" s="1"/>
  <c r="E3787" i="46"/>
  <c r="D3787" i="46" s="1"/>
  <c r="E3788" i="46"/>
  <c r="D3788" i="46" s="1"/>
  <c r="E3789" i="46"/>
  <c r="D3789" i="46" s="1"/>
  <c r="E3790" i="46"/>
  <c r="D3790" i="46" s="1"/>
  <c r="E3791" i="46"/>
  <c r="D3791" i="46" s="1"/>
  <c r="E3792" i="46"/>
  <c r="D3792" i="46" s="1"/>
  <c r="E3793" i="46"/>
  <c r="D3793" i="46" s="1"/>
  <c r="E3794" i="46"/>
  <c r="E3795" i="46"/>
  <c r="E3796" i="46"/>
  <c r="E3797" i="46"/>
  <c r="E3798" i="46"/>
  <c r="E3799" i="46"/>
  <c r="E3800" i="46"/>
  <c r="E3801" i="46"/>
  <c r="E3802" i="46"/>
  <c r="E3803" i="46"/>
  <c r="E3804" i="46"/>
  <c r="E3805" i="46"/>
  <c r="E3806" i="46"/>
  <c r="E3807" i="46"/>
  <c r="E3808" i="46"/>
  <c r="E3809" i="46"/>
  <c r="E3810" i="46"/>
  <c r="E3811" i="46"/>
  <c r="E3812" i="46"/>
  <c r="E3813" i="46"/>
  <c r="E3814" i="46"/>
  <c r="D3814" i="46" s="1"/>
  <c r="E3815" i="46"/>
  <c r="D3815" i="46" s="1"/>
  <c r="E3816" i="46"/>
  <c r="D3816" i="46" s="1"/>
  <c r="E3817" i="46"/>
  <c r="E3818" i="46"/>
  <c r="E3819" i="46"/>
  <c r="E3820" i="46"/>
  <c r="D3820" i="46" s="1"/>
  <c r="E3821" i="46"/>
  <c r="D3821" i="46" s="1"/>
  <c r="E3822" i="46"/>
  <c r="D3822" i="46" s="1"/>
  <c r="E3823" i="46"/>
  <c r="D3823" i="46" s="1"/>
  <c r="E3824" i="46"/>
  <c r="D3824" i="46" s="1"/>
  <c r="E3825" i="46"/>
  <c r="D3825" i="46" s="1"/>
  <c r="E3826" i="46"/>
  <c r="D3826" i="46" s="1"/>
  <c r="E3827" i="46"/>
  <c r="D3827" i="46" s="1"/>
  <c r="E3828" i="46"/>
  <c r="E3829" i="46"/>
  <c r="E3830" i="46"/>
  <c r="E3831" i="46"/>
  <c r="E3832" i="46"/>
  <c r="E3833" i="46"/>
  <c r="E3834" i="46"/>
  <c r="E3835" i="46"/>
  <c r="E3836" i="46"/>
  <c r="E3837" i="46"/>
  <c r="D3837" i="46" s="1"/>
  <c r="E3838" i="46"/>
  <c r="D3838" i="46" s="1"/>
  <c r="E3839" i="46"/>
  <c r="D3839" i="46" s="1"/>
  <c r="E3840" i="46"/>
  <c r="D3840" i="46" s="1"/>
  <c r="E3841" i="46"/>
  <c r="D3841" i="46" s="1"/>
  <c r="E3842" i="46"/>
  <c r="D3842" i="46" s="1"/>
  <c r="E3843" i="46"/>
  <c r="D3843" i="46" s="1"/>
  <c r="E3844" i="46"/>
  <c r="D3844" i="46" s="1"/>
  <c r="E3845" i="46"/>
  <c r="D3845" i="46" s="1"/>
  <c r="E3846" i="46"/>
  <c r="E3847" i="46"/>
  <c r="E3848" i="46"/>
  <c r="E3849" i="46"/>
  <c r="E3850" i="46"/>
  <c r="E3851" i="46"/>
  <c r="E3852" i="46"/>
  <c r="D3852" i="46" s="1"/>
  <c r="E3853" i="46"/>
  <c r="D3853" i="46" s="1"/>
  <c r="E3854" i="46"/>
  <c r="D3854" i="46" s="1"/>
  <c r="E3855" i="46"/>
  <c r="E3856" i="46"/>
  <c r="E3857" i="46"/>
  <c r="E3858" i="46"/>
  <c r="E3859" i="46"/>
  <c r="E3860" i="46"/>
  <c r="E3861" i="46"/>
  <c r="D3861" i="46" s="1"/>
  <c r="E3862" i="46"/>
  <c r="E3863" i="46"/>
  <c r="E3864" i="46"/>
  <c r="E3865" i="46"/>
  <c r="E3866" i="46"/>
  <c r="E3867" i="46"/>
  <c r="E3868" i="46"/>
  <c r="E3869" i="46"/>
  <c r="D3869" i="46" s="1"/>
  <c r="E3870" i="46"/>
  <c r="D3870" i="46" s="1"/>
  <c r="E3871" i="46"/>
  <c r="E3872" i="46"/>
  <c r="D3872" i="46" s="1"/>
  <c r="E3873" i="46"/>
  <c r="D3873" i="46" s="1"/>
  <c r="E3874" i="46"/>
  <c r="D3874" i="46" s="1"/>
  <c r="E3875" i="46"/>
  <c r="D3875" i="46" s="1"/>
  <c r="E3876" i="46"/>
  <c r="D3876" i="46" s="1"/>
  <c r="E3877" i="46"/>
  <c r="D3877" i="46" s="1"/>
  <c r="E3878" i="46"/>
  <c r="E3879" i="46"/>
  <c r="E3880" i="46"/>
  <c r="E3881" i="46"/>
  <c r="E3882" i="46"/>
  <c r="E3883" i="46"/>
  <c r="D3883" i="46" s="1"/>
  <c r="E3884" i="46"/>
  <c r="D3884" i="46" s="1"/>
  <c r="E3885" i="46"/>
  <c r="E3886" i="46"/>
  <c r="E3887" i="46"/>
  <c r="D3887" i="46" s="1"/>
  <c r="E3888" i="46"/>
  <c r="D3888" i="46" s="1"/>
  <c r="E3889" i="46"/>
  <c r="D3889" i="46" s="1"/>
  <c r="E3890" i="46"/>
  <c r="D3890" i="46" s="1"/>
  <c r="E3891" i="46"/>
  <c r="D3891" i="46" s="1"/>
  <c r="E3892" i="46"/>
  <c r="D3892" i="46" s="1"/>
  <c r="E3893" i="46"/>
  <c r="D3893" i="46" s="1"/>
  <c r="E3894" i="46"/>
  <c r="D3894" i="46" s="1"/>
  <c r="E3895" i="46"/>
  <c r="E3896" i="46"/>
  <c r="E3897" i="46"/>
  <c r="D3897" i="46" s="1"/>
  <c r="E3898" i="46"/>
  <c r="D3898" i="46" s="1"/>
  <c r="E3899" i="46"/>
  <c r="E3900" i="46"/>
  <c r="D3900" i="46" s="1"/>
  <c r="E3901" i="46"/>
  <c r="D3901" i="46" s="1"/>
  <c r="E3902" i="46"/>
  <c r="E3903" i="46"/>
  <c r="E3904" i="46"/>
  <c r="E3905" i="46"/>
  <c r="E3906" i="46"/>
  <c r="E3907" i="46"/>
  <c r="D3907" i="46" s="1"/>
  <c r="E3908" i="46"/>
  <c r="E3909" i="46"/>
  <c r="E3910" i="46"/>
  <c r="E3911" i="46"/>
  <c r="D3911" i="46" s="1"/>
  <c r="E3912" i="46"/>
  <c r="D3912" i="46" s="1"/>
  <c r="E3913" i="46"/>
  <c r="D3913" i="46" s="1"/>
  <c r="E3914" i="46"/>
  <c r="E3915" i="46"/>
  <c r="E3916" i="46"/>
  <c r="D3916" i="46" s="1"/>
  <c r="E3917" i="46"/>
  <c r="D3917" i="46" s="1"/>
  <c r="E3918" i="46"/>
  <c r="D3918" i="46" s="1"/>
  <c r="E3919" i="46"/>
  <c r="E3920" i="46"/>
  <c r="E3921" i="46"/>
  <c r="E3922" i="46"/>
  <c r="E3923" i="46"/>
  <c r="E3924" i="46"/>
  <c r="D3924" i="46" s="1"/>
  <c r="E3925" i="46"/>
  <c r="D3925" i="46" s="1"/>
  <c r="E3926" i="46"/>
  <c r="D3926" i="46" s="1"/>
  <c r="E3927" i="46"/>
  <c r="D3927" i="46" s="1"/>
  <c r="E3928" i="46"/>
  <c r="E3929" i="46"/>
  <c r="E3930" i="46"/>
  <c r="D3930" i="46" s="1"/>
  <c r="E3931" i="46"/>
  <c r="D3931" i="46" s="1"/>
  <c r="E3932" i="46"/>
  <c r="E3933" i="46"/>
  <c r="D3933" i="46" s="1"/>
  <c r="E3934" i="46"/>
  <c r="D3934" i="46" s="1"/>
  <c r="E3935" i="46"/>
  <c r="E3936" i="46"/>
  <c r="E3937" i="46"/>
  <c r="D3937" i="46" s="1"/>
  <c r="E3938" i="46"/>
  <c r="D3938" i="46" s="1"/>
  <c r="E3939" i="46"/>
  <c r="D3939" i="46" s="1"/>
  <c r="E3940" i="46"/>
  <c r="E3941" i="46"/>
  <c r="E3942" i="46"/>
  <c r="D3942" i="46" s="1"/>
  <c r="E3943" i="46"/>
  <c r="D3943" i="46" s="1"/>
  <c r="E3944" i="46"/>
  <c r="D3944" i="46" s="1"/>
  <c r="E3945" i="46"/>
  <c r="D3945" i="46" s="1"/>
  <c r="E3946" i="46"/>
  <c r="D3946" i="46" s="1"/>
  <c r="E3947" i="46"/>
  <c r="D3947" i="46" s="1"/>
  <c r="E3948" i="46"/>
  <c r="D3948" i="46" s="1"/>
  <c r="E3949" i="46"/>
  <c r="D3949" i="46" s="1"/>
  <c r="E3950" i="46"/>
  <c r="E3951" i="46"/>
  <c r="E3952" i="46"/>
  <c r="D3952" i="46" s="1"/>
  <c r="E3953" i="46"/>
  <c r="D3953" i="46" s="1"/>
  <c r="E3954" i="46"/>
  <c r="D3954" i="46" s="1"/>
  <c r="E3955" i="46"/>
  <c r="D3955" i="46" s="1"/>
  <c r="E3956" i="46"/>
  <c r="D3956" i="46" s="1"/>
  <c r="E3957" i="46"/>
  <c r="E3958" i="46"/>
  <c r="D3958" i="46" s="1"/>
  <c r="E3959" i="46"/>
  <c r="D3959" i="46" s="1"/>
  <c r="E3960" i="46"/>
  <c r="D3960" i="46" s="1"/>
  <c r="E3961" i="46"/>
  <c r="D3961" i="46" s="1"/>
  <c r="E3962" i="46"/>
  <c r="D3962" i="46" s="1"/>
  <c r="E3963" i="46"/>
  <c r="D3963" i="46" s="1"/>
  <c r="E3964" i="46"/>
  <c r="D3964" i="46" s="1"/>
  <c r="E3965" i="46"/>
  <c r="D3965" i="46" s="1"/>
  <c r="E3966" i="46"/>
  <c r="D3966" i="46" s="1"/>
  <c r="E3967" i="46"/>
  <c r="D3967" i="46" s="1"/>
  <c r="E3968" i="46"/>
  <c r="D3968" i="46" s="1"/>
  <c r="E3969" i="46"/>
  <c r="D3969" i="46" s="1"/>
  <c r="E3970" i="46"/>
  <c r="D3970" i="46" s="1"/>
  <c r="E3971" i="46"/>
  <c r="D3971" i="46" s="1"/>
  <c r="E3972" i="46"/>
  <c r="D3972" i="46" s="1"/>
  <c r="E3973" i="46"/>
  <c r="D3973" i="46" s="1"/>
  <c r="E3974" i="46"/>
  <c r="D3974" i="46" s="1"/>
  <c r="E3975" i="46"/>
  <c r="D3975" i="46" s="1"/>
  <c r="E3976" i="46"/>
  <c r="D3976" i="46" s="1"/>
  <c r="E3977" i="46"/>
  <c r="D3977" i="46" s="1"/>
  <c r="E3978" i="46"/>
  <c r="D3978" i="46" s="1"/>
  <c r="E3979" i="46"/>
  <c r="D3979" i="46" s="1"/>
  <c r="E3980" i="46"/>
  <c r="D3980" i="46" s="1"/>
  <c r="E3981" i="46"/>
  <c r="D3981" i="46" s="1"/>
  <c r="E3982" i="46"/>
  <c r="D3982" i="46" s="1"/>
  <c r="E3983" i="46"/>
  <c r="D3983" i="46" s="1"/>
  <c r="E3984" i="46"/>
  <c r="D3984" i="46" s="1"/>
  <c r="E3985" i="46"/>
  <c r="D3985" i="46" s="1"/>
  <c r="E3986" i="46"/>
  <c r="D3986" i="46" s="1"/>
  <c r="E3987" i="46"/>
  <c r="E3988" i="46"/>
  <c r="E3989" i="46"/>
  <c r="D3989" i="46" s="1"/>
  <c r="E3990" i="46"/>
  <c r="D3990" i="46" s="1"/>
  <c r="E3991" i="46"/>
  <c r="E3992" i="46"/>
  <c r="D3992" i="46" s="1"/>
  <c r="E3993" i="46"/>
  <c r="D3993" i="46" s="1"/>
  <c r="E3994" i="46"/>
  <c r="D3994" i="46" s="1"/>
  <c r="E3995" i="46"/>
  <c r="D3995" i="46" s="1"/>
  <c r="E3996" i="46"/>
  <c r="E3997" i="46"/>
  <c r="E3998" i="46"/>
  <c r="D3998" i="46" s="1"/>
  <c r="E3999" i="46"/>
  <c r="D3999" i="46" s="1"/>
  <c r="E4000" i="46"/>
  <c r="D4000" i="46" s="1"/>
  <c r="E4001" i="46"/>
  <c r="D4001" i="46" s="1"/>
  <c r="E4002" i="46"/>
  <c r="D4002" i="46" s="1"/>
  <c r="E4003" i="46"/>
  <c r="D4003" i="46" s="1"/>
  <c r="E4004" i="46"/>
  <c r="D4004" i="46" s="1"/>
  <c r="E4005" i="46"/>
  <c r="D4005" i="46" s="1"/>
  <c r="E4006" i="46"/>
  <c r="D4006" i="46" s="1"/>
  <c r="E4007" i="46"/>
  <c r="E4008" i="46"/>
  <c r="E4009" i="46"/>
  <c r="E4010" i="46"/>
  <c r="E4011" i="46"/>
  <c r="E4012" i="46"/>
  <c r="E4013" i="46"/>
  <c r="E4014" i="46"/>
  <c r="E4015" i="46"/>
  <c r="E4016" i="46"/>
  <c r="E4017" i="46"/>
  <c r="E4018" i="46"/>
  <c r="D4018" i="46" s="1"/>
  <c r="E4019" i="46"/>
  <c r="D4019" i="46" s="1"/>
  <c r="E4020" i="46"/>
  <c r="E4021" i="46"/>
  <c r="E4022" i="46"/>
  <c r="E4023" i="46"/>
  <c r="E4024" i="46"/>
  <c r="D4024" i="46" s="1"/>
  <c r="E4025" i="46"/>
  <c r="D4025" i="46" s="1"/>
  <c r="E4026" i="46"/>
  <c r="D4026" i="46" s="1"/>
  <c r="E4027" i="46"/>
  <c r="D4027" i="46" s="1"/>
  <c r="E4028" i="46"/>
  <c r="E4029" i="46"/>
  <c r="E4030" i="46"/>
  <c r="E4031" i="46"/>
  <c r="E4032" i="46"/>
  <c r="E4033" i="46"/>
  <c r="E4034" i="46"/>
  <c r="D4034" i="46" s="1"/>
  <c r="E4035" i="46"/>
  <c r="E4036" i="46"/>
  <c r="E4037" i="46"/>
  <c r="E4038" i="46"/>
  <c r="E4039" i="46"/>
  <c r="E4040" i="46"/>
  <c r="D4040" i="46" s="1"/>
  <c r="E4041" i="46"/>
  <c r="D4041" i="46" s="1"/>
  <c r="E4042" i="46"/>
  <c r="D4042" i="46" s="1"/>
  <c r="E4043" i="46"/>
  <c r="D4043" i="46" s="1"/>
  <c r="E4044" i="46"/>
  <c r="D4044" i="46" s="1"/>
  <c r="E4045" i="46"/>
  <c r="D4045" i="46" s="1"/>
  <c r="E4046" i="46"/>
  <c r="E4047" i="46"/>
  <c r="E4048" i="46"/>
  <c r="E4049" i="46"/>
  <c r="D4049" i="46" s="1"/>
  <c r="E4050" i="46"/>
  <c r="E4051" i="46"/>
  <c r="E4052" i="46"/>
  <c r="E4053" i="46"/>
  <c r="E4054" i="46"/>
  <c r="E4055" i="46"/>
  <c r="E4056" i="46"/>
  <c r="E4057" i="46"/>
  <c r="E4058" i="46"/>
  <c r="E4059" i="46"/>
  <c r="D4059" i="46" s="1"/>
  <c r="E4060" i="46"/>
  <c r="D4060" i="46" s="1"/>
  <c r="E4061" i="46"/>
  <c r="D4061" i="46" s="1"/>
  <c r="E4062" i="46"/>
  <c r="D4062" i="46" s="1"/>
  <c r="E4063" i="46"/>
  <c r="E4064" i="46"/>
  <c r="D4064" i="46" s="1"/>
  <c r="E4065" i="46"/>
  <c r="D4065" i="46" s="1"/>
  <c r="E4066" i="46"/>
  <c r="E4067" i="46"/>
  <c r="E4068" i="46"/>
  <c r="E4069" i="46"/>
  <c r="D4069" i="46" s="1"/>
  <c r="E4070" i="46"/>
  <c r="D4070" i="46" s="1"/>
  <c r="E4071" i="46"/>
  <c r="D4071" i="46" s="1"/>
  <c r="E4072" i="46"/>
  <c r="D4072" i="46" s="1"/>
  <c r="E4073" i="46"/>
  <c r="E4074" i="46"/>
  <c r="D4074" i="46" s="1"/>
  <c r="E4075" i="46"/>
  <c r="D4075" i="46" s="1"/>
  <c r="E4076" i="46"/>
  <c r="E4077" i="46"/>
  <c r="E4078" i="46"/>
  <c r="E4079" i="46"/>
  <c r="E4080" i="46"/>
  <c r="E4081" i="46"/>
  <c r="E4082" i="46"/>
  <c r="D4082" i="46" s="1"/>
  <c r="E4083" i="46"/>
  <c r="D4083" i="46" s="1"/>
  <c r="E4084" i="46"/>
  <c r="D4084" i="46" s="1"/>
  <c r="E4085" i="46"/>
  <c r="D4085" i="46" s="1"/>
  <c r="E4086" i="46"/>
  <c r="D4086" i="46" s="1"/>
  <c r="E4087" i="46"/>
  <c r="D4087" i="46" s="1"/>
  <c r="E4088" i="46"/>
  <c r="D4088" i="46" s="1"/>
  <c r="E4089" i="46"/>
  <c r="E4090" i="46"/>
  <c r="E4091" i="46"/>
  <c r="E4092" i="46"/>
  <c r="E4093" i="46"/>
  <c r="E4094" i="46"/>
  <c r="E4095" i="46"/>
  <c r="E4096" i="46"/>
  <c r="E4097" i="46"/>
  <c r="E4098" i="46"/>
  <c r="E4099" i="46"/>
  <c r="D4099" i="46" s="1"/>
  <c r="E4100" i="46"/>
  <c r="D4100" i="46" s="1"/>
  <c r="E4101" i="46"/>
  <c r="D4101" i="46" s="1"/>
  <c r="E4102" i="46"/>
  <c r="D4102" i="46" s="1"/>
  <c r="E4103" i="46"/>
  <c r="D4103" i="46" s="1"/>
  <c r="E4104" i="46"/>
  <c r="D4104" i="46" s="1"/>
  <c r="E4105" i="46"/>
  <c r="D4105" i="46" s="1"/>
  <c r="E4106" i="46"/>
  <c r="D4106" i="46" s="1"/>
  <c r="E4107" i="46"/>
  <c r="D4107" i="46" s="1"/>
  <c r="E4108" i="46"/>
  <c r="D4108" i="46" s="1"/>
  <c r="E4109" i="46"/>
  <c r="E4110" i="46"/>
  <c r="E4111" i="46"/>
  <c r="E4112" i="46"/>
  <c r="E4113" i="46"/>
  <c r="E4114" i="46"/>
  <c r="E4115" i="46"/>
  <c r="E4116" i="46"/>
  <c r="E4117" i="46"/>
  <c r="D4117" i="46" s="1"/>
  <c r="E4118" i="46"/>
  <c r="D4118" i="46" s="1"/>
  <c r="E4119" i="46"/>
  <c r="D4119" i="46" s="1"/>
  <c r="E4120" i="46"/>
  <c r="D4120" i="46" s="1"/>
  <c r="E4121" i="46"/>
  <c r="D4121" i="46" s="1"/>
  <c r="E4122" i="46"/>
  <c r="D4122" i="46" s="1"/>
  <c r="E4123" i="46"/>
  <c r="E4124" i="46"/>
  <c r="E4125" i="46"/>
  <c r="E4126" i="46"/>
  <c r="E4127" i="46"/>
  <c r="E4128" i="46"/>
  <c r="E4129" i="46"/>
  <c r="D4129" i="46" s="1"/>
  <c r="E4130" i="46"/>
  <c r="D4130" i="46" s="1"/>
  <c r="E4131" i="46"/>
  <c r="D4131" i="46" s="1"/>
  <c r="E4132" i="46"/>
  <c r="D4132" i="46" s="1"/>
  <c r="E4133" i="46"/>
  <c r="D4133" i="46" s="1"/>
  <c r="E4134" i="46"/>
  <c r="D4134" i="46" s="1"/>
  <c r="E4135" i="46"/>
  <c r="D4135" i="46" s="1"/>
  <c r="E4136" i="46"/>
  <c r="D4136" i="46" s="1"/>
  <c r="E4137" i="46"/>
  <c r="D4137" i="46" s="1"/>
  <c r="E4138" i="46"/>
  <c r="E4139" i="46"/>
  <c r="E4140" i="46"/>
  <c r="E4141" i="46"/>
  <c r="E4142" i="46"/>
  <c r="E4143" i="46"/>
  <c r="E4144" i="46"/>
  <c r="E4145" i="46"/>
  <c r="E4146" i="46"/>
  <c r="E4147" i="46"/>
  <c r="D4147" i="46" s="1"/>
  <c r="E4148" i="46"/>
  <c r="D4148" i="46" s="1"/>
  <c r="E4149" i="46"/>
  <c r="D4149" i="46" s="1"/>
  <c r="E4150" i="46"/>
  <c r="D4150" i="46" s="1"/>
  <c r="E4151" i="46"/>
  <c r="D4151" i="46" s="1"/>
  <c r="E4152" i="46"/>
  <c r="D4152" i="46" s="1"/>
  <c r="E4153" i="46"/>
  <c r="D4153" i="46" s="1"/>
  <c r="E4154" i="46"/>
  <c r="D4154" i="46" s="1"/>
  <c r="E4155" i="46"/>
  <c r="E4156" i="46"/>
  <c r="E4157" i="46"/>
  <c r="E4158" i="46"/>
  <c r="E4159" i="46"/>
  <c r="E4160" i="46"/>
  <c r="E4161" i="46"/>
  <c r="E4162" i="46"/>
  <c r="E4163" i="46"/>
  <c r="E4164" i="46"/>
  <c r="E4165" i="46"/>
  <c r="D4165" i="46" s="1"/>
  <c r="E4166" i="46"/>
  <c r="D4166" i="46" s="1"/>
  <c r="E4167" i="46"/>
  <c r="D4167" i="46" s="1"/>
  <c r="E4168" i="46"/>
  <c r="D4168" i="46" s="1"/>
  <c r="E4169" i="46"/>
  <c r="D4169" i="46" s="1"/>
  <c r="E4170" i="46"/>
  <c r="D4170" i="46" s="1"/>
  <c r="E4171" i="46"/>
  <c r="D4171" i="46" s="1"/>
  <c r="E4172" i="46"/>
  <c r="E4173" i="46"/>
  <c r="E4174" i="46"/>
  <c r="D4174" i="46" s="1"/>
  <c r="E4175" i="46"/>
  <c r="D4175" i="46" s="1"/>
  <c r="E4176" i="46"/>
  <c r="E4177" i="46"/>
  <c r="E4178" i="46"/>
  <c r="E4179" i="46"/>
  <c r="E4180" i="46"/>
  <c r="E4181" i="46"/>
  <c r="E4182" i="46"/>
  <c r="E4183" i="46"/>
  <c r="E4184" i="46"/>
  <c r="E4185" i="46"/>
  <c r="E4186" i="46"/>
  <c r="E4187" i="46"/>
  <c r="E4188" i="46"/>
  <c r="E4189" i="46"/>
  <c r="D4189" i="46" s="1"/>
  <c r="E4190" i="46"/>
  <c r="D4190" i="46" s="1"/>
  <c r="E4191" i="46"/>
  <c r="D4191" i="46" s="1"/>
  <c r="E4192" i="46"/>
  <c r="E4193" i="46"/>
  <c r="E4194" i="46"/>
  <c r="E4195" i="46"/>
  <c r="E4196" i="46"/>
  <c r="E4197" i="46"/>
  <c r="E4198" i="46"/>
  <c r="E4199" i="46"/>
  <c r="E4200" i="46"/>
  <c r="E4201" i="46"/>
  <c r="E4202" i="46"/>
  <c r="E4203" i="46"/>
  <c r="E4204" i="46"/>
  <c r="D4204" i="46" s="1"/>
  <c r="E4205" i="46"/>
  <c r="D4205" i="46" s="1"/>
  <c r="E4206" i="46"/>
  <c r="D4206" i="46" s="1"/>
  <c r="E4207" i="46"/>
  <c r="D4207" i="46" s="1"/>
  <c r="E4208" i="46"/>
  <c r="E4209" i="46"/>
  <c r="E4210" i="46"/>
  <c r="E4211" i="46"/>
  <c r="E4212" i="46"/>
  <c r="E4213" i="46"/>
  <c r="E4214" i="46"/>
  <c r="E4215" i="46"/>
  <c r="E4216" i="46"/>
  <c r="D4216" i="46" s="1"/>
  <c r="E4217" i="46"/>
  <c r="D4217" i="46" s="1"/>
  <c r="E4218" i="46"/>
  <c r="D4218" i="46" s="1"/>
  <c r="E4219" i="46"/>
  <c r="D4219" i="46" s="1"/>
  <c r="E4220" i="46"/>
  <c r="D4220" i="46" s="1"/>
  <c r="E4221" i="46"/>
  <c r="D4221" i="46" s="1"/>
  <c r="E4222" i="46"/>
  <c r="D4222" i="46" s="1"/>
  <c r="E4223" i="46"/>
  <c r="D4223" i="46" s="1"/>
  <c r="E4224" i="46"/>
  <c r="D4224" i="46" s="1"/>
  <c r="E4225" i="46"/>
  <c r="D4225" i="46" s="1"/>
  <c r="E4226" i="46"/>
  <c r="E4227" i="46"/>
  <c r="D4227" i="46" s="1"/>
  <c r="E4228" i="46"/>
  <c r="D4228" i="46" s="1"/>
  <c r="E4229" i="46"/>
  <c r="D4229" i="46" s="1"/>
  <c r="E4230" i="46"/>
  <c r="E4231" i="46"/>
  <c r="D4231" i="46" s="1"/>
  <c r="E4232" i="46"/>
  <c r="D4232" i="46" s="1"/>
  <c r="E4233" i="46"/>
  <c r="D4233" i="46" s="1"/>
  <c r="E4234" i="46"/>
  <c r="E4235" i="46"/>
  <c r="E4236" i="46"/>
  <c r="E4237" i="46"/>
  <c r="E4238" i="46"/>
  <c r="E4239" i="46"/>
  <c r="E4240" i="46"/>
  <c r="E4241" i="46"/>
  <c r="E4242" i="46"/>
  <c r="E4243" i="46"/>
  <c r="E4244" i="46"/>
  <c r="E4245" i="46"/>
  <c r="E4246" i="46"/>
  <c r="E4247" i="46"/>
  <c r="E4248" i="46"/>
  <c r="E4249" i="46"/>
  <c r="E4250" i="46"/>
  <c r="E4251" i="46"/>
  <c r="E4252" i="46"/>
  <c r="E4253" i="46"/>
  <c r="E4254" i="46"/>
  <c r="D4254" i="46" s="1"/>
  <c r="E4255" i="46"/>
  <c r="D4255" i="46" s="1"/>
  <c r="E4256" i="46"/>
  <c r="D4256" i="46" s="1"/>
  <c r="E4257" i="46"/>
  <c r="D4257" i="46" s="1"/>
  <c r="E4258" i="46"/>
  <c r="D4258" i="46" s="1"/>
  <c r="E4259" i="46"/>
  <c r="E4260" i="46"/>
  <c r="D4260" i="46" s="1"/>
  <c r="E4261" i="46"/>
  <c r="D4261" i="46" s="1"/>
  <c r="E4262" i="46"/>
  <c r="D4262" i="46" s="1"/>
  <c r="E4263" i="46"/>
  <c r="D4263" i="46" s="1"/>
  <c r="E4264" i="46"/>
  <c r="D4264" i="46" s="1"/>
  <c r="E4265" i="46"/>
  <c r="D4265" i="46" s="1"/>
  <c r="E4266" i="46"/>
  <c r="E4267" i="46"/>
  <c r="E4268" i="46"/>
  <c r="E4269" i="46"/>
  <c r="D4269" i="46" s="1"/>
  <c r="E4270" i="46"/>
  <c r="D4270" i="46" s="1"/>
  <c r="E4271" i="46"/>
  <c r="D4271" i="46" s="1"/>
  <c r="E4272" i="46"/>
  <c r="D4272" i="46" s="1"/>
  <c r="E4273" i="46"/>
  <c r="E4274" i="46"/>
  <c r="E4275" i="46"/>
  <c r="E4276" i="46"/>
  <c r="E4277" i="46"/>
  <c r="E4278" i="46"/>
  <c r="D4278" i="46" s="1"/>
  <c r="E4279" i="46"/>
  <c r="D4279" i="46" s="1"/>
  <c r="E4280" i="46"/>
  <c r="D4280" i="46" s="1"/>
  <c r="E4281" i="46"/>
  <c r="E4282" i="46"/>
  <c r="D4282" i="46" s="1"/>
  <c r="E4283" i="46"/>
  <c r="D4283" i="46" s="1"/>
  <c r="E4284" i="46"/>
  <c r="D4284" i="46" s="1"/>
  <c r="E4285" i="46"/>
  <c r="D4285" i="46" s="1"/>
  <c r="E4286" i="46"/>
  <c r="D4286" i="46" s="1"/>
  <c r="E4287" i="46"/>
  <c r="D4287" i="46" s="1"/>
  <c r="E4288" i="46"/>
  <c r="D4288" i="46" s="1"/>
  <c r="E4289" i="46"/>
  <c r="D4289" i="46" s="1"/>
  <c r="E4290" i="46"/>
  <c r="D4290" i="46" s="1"/>
  <c r="E4291" i="46"/>
  <c r="D4291" i="46" s="1"/>
  <c r="E4292" i="46"/>
  <c r="D4292" i="46" s="1"/>
  <c r="E4293" i="46"/>
  <c r="D4293" i="46" s="1"/>
  <c r="E4294" i="46"/>
  <c r="D4294" i="46" s="1"/>
  <c r="E4295" i="46"/>
  <c r="D4295" i="46" s="1"/>
  <c r="E4296" i="46"/>
  <c r="E4297" i="46"/>
  <c r="E4298" i="46"/>
  <c r="E4299" i="46"/>
  <c r="E4300" i="46"/>
  <c r="E4301" i="46"/>
  <c r="E4302" i="46"/>
  <c r="E4303" i="46"/>
  <c r="E4304" i="46"/>
  <c r="E4305" i="46"/>
  <c r="E4306" i="46"/>
  <c r="E4307" i="46"/>
  <c r="E4308" i="46"/>
  <c r="E4309" i="46"/>
  <c r="E4310" i="46"/>
  <c r="E4311" i="46"/>
  <c r="E4312" i="46"/>
  <c r="E4313" i="46"/>
  <c r="E4314" i="46"/>
  <c r="E4315" i="46"/>
  <c r="E4316" i="46"/>
  <c r="E4317" i="46"/>
  <c r="E4318" i="46"/>
  <c r="E4319" i="46"/>
  <c r="D4319" i="46" s="1"/>
  <c r="E4320" i="46"/>
  <c r="D4320" i="46" s="1"/>
  <c r="E4321" i="46"/>
  <c r="D4321" i="46" s="1"/>
  <c r="E4322" i="46"/>
  <c r="E4323" i="46"/>
  <c r="E4324" i="46"/>
  <c r="D4324" i="46" s="1"/>
  <c r="E4325" i="46"/>
  <c r="D4325" i="46" s="1"/>
  <c r="E4326" i="46"/>
  <c r="D4326" i="46" s="1"/>
  <c r="E4327" i="46"/>
  <c r="E4328" i="46"/>
  <c r="D4328" i="46" s="1"/>
  <c r="E4329" i="46"/>
  <c r="D4329" i="46" s="1"/>
  <c r="E4330" i="46"/>
  <c r="D4330" i="46" s="1"/>
  <c r="E4331" i="46"/>
  <c r="D4331" i="46" s="1"/>
  <c r="E4332" i="46"/>
  <c r="D4332" i="46" s="1"/>
  <c r="E4333" i="46"/>
  <c r="D4333" i="46" s="1"/>
  <c r="E4334" i="46"/>
  <c r="E4335" i="46"/>
  <c r="D4335" i="46" s="1"/>
  <c r="E4336" i="46"/>
  <c r="D4336" i="46" s="1"/>
  <c r="E4337" i="46"/>
  <c r="D4337" i="46" s="1"/>
  <c r="E4338" i="46"/>
  <c r="E4339" i="46"/>
  <c r="E4340" i="46"/>
  <c r="E4341" i="46"/>
  <c r="D4341" i="46" s="1"/>
  <c r="E4342" i="46"/>
  <c r="D4342" i="46" s="1"/>
  <c r="E4343" i="46"/>
  <c r="E4344" i="46"/>
  <c r="E4345" i="46"/>
  <c r="E4346" i="46"/>
  <c r="E4347" i="46"/>
  <c r="E4348" i="46"/>
  <c r="E4349" i="46"/>
  <c r="E4350" i="46"/>
  <c r="D4350" i="46" s="1"/>
  <c r="E4351" i="46"/>
  <c r="D4351" i="46" s="1"/>
  <c r="E4352" i="46"/>
  <c r="D4352" i="46" s="1"/>
  <c r="E4353" i="46"/>
  <c r="D4353" i="46" s="1"/>
  <c r="E4354" i="46"/>
  <c r="D4354" i="46" s="1"/>
  <c r="E4355" i="46"/>
  <c r="E4356" i="46"/>
  <c r="E4357" i="46"/>
  <c r="E4358" i="46"/>
  <c r="E4359" i="46"/>
  <c r="E4360" i="46"/>
  <c r="E4361" i="46"/>
  <c r="E4362" i="46"/>
  <c r="E4363" i="46"/>
  <c r="E4364" i="46"/>
  <c r="E4365" i="46"/>
  <c r="E4366" i="46"/>
  <c r="E4367" i="46"/>
  <c r="E4368" i="46"/>
  <c r="E4369" i="46"/>
  <c r="E4370" i="46"/>
  <c r="E4371" i="46"/>
  <c r="E4372" i="46"/>
  <c r="E4373" i="46"/>
  <c r="E4374" i="46"/>
  <c r="E4375" i="46"/>
  <c r="E4376" i="46"/>
  <c r="E4377" i="46"/>
  <c r="E4378" i="46"/>
  <c r="E4379" i="46"/>
  <c r="D4379" i="46" s="1"/>
  <c r="E4380" i="46"/>
  <c r="D4380" i="46" s="1"/>
  <c r="E4381" i="46"/>
  <c r="E4382" i="46"/>
  <c r="E4383" i="46"/>
  <c r="D4383" i="46" s="1"/>
  <c r="E4384" i="46"/>
  <c r="D4384" i="46" s="1"/>
  <c r="E4385" i="46"/>
  <c r="D4385" i="46" s="1"/>
  <c r="E4386" i="46"/>
  <c r="D4386" i="46" s="1"/>
  <c r="E4387" i="46"/>
  <c r="D4387" i="46" s="1"/>
  <c r="E4388" i="46"/>
  <c r="D4388" i="46" s="1"/>
  <c r="E4389" i="46"/>
  <c r="D4389" i="46" s="1"/>
  <c r="E4390" i="46"/>
  <c r="D4390" i="46" s="1"/>
  <c r="E4391" i="46"/>
  <c r="D4391" i="46" s="1"/>
  <c r="E4392" i="46"/>
  <c r="D4392" i="46" s="1"/>
  <c r="E4393" i="46"/>
  <c r="D4393" i="46" s="1"/>
  <c r="E4394" i="46"/>
  <c r="D4394" i="46" s="1"/>
  <c r="E4395" i="46"/>
  <c r="E4396" i="46"/>
  <c r="E4397" i="46"/>
  <c r="E4398" i="46"/>
  <c r="E4399" i="46"/>
  <c r="E4400" i="46"/>
  <c r="E4401" i="46"/>
  <c r="D4401" i="46" s="1"/>
  <c r="E4402" i="46"/>
  <c r="D4402" i="46" s="1"/>
  <c r="E4403" i="46"/>
  <c r="E4404" i="46"/>
  <c r="E4405" i="46"/>
  <c r="E4406" i="46"/>
  <c r="E4407" i="46"/>
  <c r="E4408" i="46"/>
  <c r="E4409" i="46"/>
  <c r="E4410" i="46"/>
  <c r="E4411" i="46"/>
  <c r="E4412" i="46"/>
  <c r="E4413" i="46"/>
  <c r="E4414" i="46"/>
  <c r="D4414" i="46" s="1"/>
  <c r="E4415" i="46"/>
  <c r="E4416" i="46"/>
  <c r="E4417" i="46"/>
  <c r="E4418" i="46"/>
  <c r="E4419" i="46"/>
  <c r="D4419" i="46" s="1"/>
  <c r="E4420" i="46"/>
  <c r="D4420" i="46" s="1"/>
  <c r="E4421" i="46"/>
  <c r="E4422" i="46"/>
  <c r="E4423" i="46"/>
  <c r="D4423" i="46" s="1"/>
  <c r="E4424" i="46"/>
  <c r="E4425" i="46"/>
  <c r="E4426" i="46"/>
  <c r="D4426" i="46" s="1"/>
  <c r="E4427" i="46"/>
  <c r="E4428" i="46"/>
  <c r="D4428" i="46" s="1"/>
  <c r="E4429" i="46"/>
  <c r="D4429" i="46" s="1"/>
  <c r="E4430" i="46"/>
  <c r="D4430" i="46" s="1"/>
  <c r="E4431" i="46"/>
  <c r="D4431" i="46" s="1"/>
  <c r="E4432" i="46"/>
  <c r="D4432" i="46" s="1"/>
  <c r="E4433" i="46"/>
  <c r="D4433" i="46" s="1"/>
  <c r="E4434" i="46"/>
  <c r="D4434" i="46" s="1"/>
  <c r="E4435" i="46"/>
  <c r="E4436" i="46"/>
  <c r="D4436" i="46" s="1"/>
  <c r="E4437" i="46"/>
  <c r="E4438" i="46"/>
  <c r="E4439" i="46"/>
  <c r="D4439" i="46" s="1"/>
  <c r="E4440" i="46"/>
  <c r="D4440" i="46" s="1"/>
  <c r="E4441" i="46"/>
  <c r="D4441" i="46" s="1"/>
  <c r="E4442" i="46"/>
  <c r="D4442" i="46" s="1"/>
  <c r="E4443" i="46"/>
  <c r="D4443" i="46" s="1"/>
  <c r="E4444" i="46"/>
  <c r="E4445" i="46"/>
  <c r="D4445" i="46" s="1"/>
  <c r="E4446" i="46"/>
  <c r="D4446" i="46" s="1"/>
  <c r="E4447" i="46"/>
  <c r="D4447" i="46" s="1"/>
  <c r="E4448" i="46"/>
  <c r="D4448" i="46" s="1"/>
  <c r="E4449" i="46"/>
  <c r="D4449" i="46" s="1"/>
  <c r="E4450" i="46"/>
  <c r="D4450" i="46" s="1"/>
  <c r="E4451" i="46"/>
  <c r="D4451" i="46" s="1"/>
  <c r="E4452" i="46"/>
  <c r="D4452" i="46" s="1"/>
  <c r="E4453" i="46"/>
  <c r="D4453" i="46" s="1"/>
  <c r="E4454" i="46"/>
  <c r="D4454" i="46" s="1"/>
  <c r="E4455" i="46"/>
  <c r="D4455" i="46" s="1"/>
  <c r="E4456" i="46"/>
  <c r="D4456" i="46" s="1"/>
  <c r="E4457" i="46"/>
  <c r="D4457" i="46" s="1"/>
  <c r="E4458" i="46"/>
  <c r="D4458" i="46" s="1"/>
  <c r="E4459" i="46"/>
  <c r="D4459" i="46" s="1"/>
  <c r="E4460" i="46"/>
  <c r="D4460" i="46" s="1"/>
  <c r="E4461" i="46"/>
  <c r="D4461" i="46" s="1"/>
  <c r="E4462" i="46"/>
  <c r="D4462" i="46" s="1"/>
  <c r="E4463" i="46"/>
  <c r="D4463" i="46" s="1"/>
  <c r="E4464" i="46"/>
  <c r="D4464" i="46" s="1"/>
  <c r="E4465" i="46"/>
  <c r="D4465" i="46" s="1"/>
  <c r="E4466" i="46"/>
  <c r="E4467" i="46"/>
  <c r="D4467" i="46" s="1"/>
  <c r="E4468" i="46"/>
  <c r="E4469" i="46"/>
  <c r="D4469" i="46" s="1"/>
  <c r="E4470" i="46"/>
  <c r="D4470" i="46" s="1"/>
  <c r="E4471" i="46"/>
  <c r="D4471" i="46" s="1"/>
  <c r="E4472" i="46"/>
  <c r="D4472" i="46" s="1"/>
  <c r="E4473" i="46"/>
  <c r="D4473" i="46" s="1"/>
  <c r="E4474" i="46"/>
  <c r="D4474" i="46" s="1"/>
  <c r="E4475" i="46"/>
  <c r="D4475" i="46" s="1"/>
  <c r="E4476" i="46"/>
  <c r="D4476" i="46" s="1"/>
  <c r="E4477" i="46"/>
  <c r="D4477" i="46" s="1"/>
  <c r="E4478" i="46"/>
  <c r="D4478" i="46" s="1"/>
  <c r="E4479" i="46"/>
  <c r="D4479" i="46" s="1"/>
  <c r="E4480" i="46"/>
  <c r="D4480" i="46" s="1"/>
  <c r="E4481" i="46"/>
  <c r="D4481" i="46" s="1"/>
  <c r="E4482" i="46"/>
  <c r="D4482" i="46" s="1"/>
  <c r="E4483" i="46"/>
  <c r="D4483" i="46" s="1"/>
  <c r="E4484" i="46"/>
  <c r="D4484" i="46" s="1"/>
  <c r="E4485" i="46"/>
  <c r="D4485" i="46" s="1"/>
  <c r="E4486" i="46"/>
  <c r="D4486" i="46" s="1"/>
  <c r="E4487" i="46"/>
  <c r="D4487" i="46" s="1"/>
  <c r="E4488" i="46"/>
  <c r="D4488" i="46" s="1"/>
  <c r="E4489" i="46"/>
  <c r="E4490" i="46"/>
  <c r="E4491" i="46"/>
  <c r="D4491" i="46" s="1"/>
  <c r="E4492" i="46"/>
  <c r="D4492" i="46" s="1"/>
  <c r="E4493" i="46"/>
  <c r="D4493" i="46" s="1"/>
  <c r="E4494" i="46"/>
  <c r="D4494" i="46" s="1"/>
  <c r="E4495" i="46"/>
  <c r="D4495" i="46" s="1"/>
  <c r="E4496" i="46"/>
  <c r="D4496" i="46" s="1"/>
  <c r="E4497" i="46"/>
  <c r="D4497" i="46" s="1"/>
  <c r="E4498" i="46"/>
  <c r="E4499" i="46"/>
  <c r="D4499" i="46" s="1"/>
  <c r="E4500" i="46"/>
  <c r="E4501" i="46"/>
  <c r="D4501" i="46" s="1"/>
  <c r="E4502" i="46"/>
  <c r="E4503" i="46"/>
  <c r="D4503" i="46" s="1"/>
  <c r="E4504" i="46"/>
  <c r="E4505" i="46"/>
  <c r="E4506" i="46"/>
  <c r="D4506" i="46" s="1"/>
  <c r="E4507" i="46"/>
  <c r="D4507" i="46" s="1"/>
  <c r="E4508" i="46"/>
  <c r="D4508" i="46" s="1"/>
  <c r="E4509" i="46"/>
  <c r="D4509" i="46" s="1"/>
  <c r="E4510" i="46"/>
  <c r="E4511" i="46"/>
  <c r="E4512" i="46"/>
  <c r="D4512" i="46" s="1"/>
  <c r="E4513" i="46"/>
  <c r="D4513" i="46" s="1"/>
  <c r="E4514" i="46"/>
  <c r="D4514" i="46" s="1"/>
  <c r="E4515" i="46"/>
  <c r="D4515" i="46" s="1"/>
  <c r="E4516" i="46"/>
  <c r="D4516" i="46" s="1"/>
  <c r="E4517" i="46"/>
  <c r="D4517" i="46" s="1"/>
  <c r="E4518" i="46"/>
  <c r="D4518" i="46" s="1"/>
  <c r="E4519" i="46"/>
  <c r="D4519" i="46" s="1"/>
  <c r="E4520" i="46"/>
  <c r="D4520" i="46" s="1"/>
  <c r="E4521" i="46"/>
  <c r="D4521" i="46" s="1"/>
  <c r="E4522" i="46"/>
  <c r="D4522" i="46" s="1"/>
  <c r="E4523" i="46"/>
  <c r="E4524" i="46"/>
  <c r="E4525" i="46"/>
  <c r="E4526" i="46"/>
  <c r="E4527" i="46"/>
  <c r="E4528" i="46"/>
  <c r="E4529" i="46"/>
  <c r="E4530" i="46"/>
  <c r="E4531" i="46"/>
  <c r="D4531" i="46" s="1"/>
  <c r="E4532" i="46"/>
  <c r="D4532" i="46" s="1"/>
  <c r="E4533" i="46"/>
  <c r="D4533" i="46" s="1"/>
  <c r="E4534" i="46"/>
  <c r="D4534" i="46" s="1"/>
  <c r="E4535" i="46"/>
  <c r="D4535" i="46" s="1"/>
  <c r="E4536" i="46"/>
  <c r="D4536" i="46" s="1"/>
  <c r="E4537" i="46"/>
  <c r="D4537" i="46" s="1"/>
  <c r="E4538" i="46"/>
  <c r="D4538" i="46" s="1"/>
  <c r="E4539" i="46"/>
  <c r="D4539" i="46" s="1"/>
  <c r="E4540" i="46"/>
  <c r="D4540" i="46" s="1"/>
  <c r="E4541" i="46"/>
  <c r="D4541" i="46" s="1"/>
  <c r="E4542" i="46"/>
  <c r="D4542" i="46" s="1"/>
  <c r="E4543" i="46"/>
  <c r="D4543" i="46" s="1"/>
  <c r="E4544" i="46"/>
  <c r="D4544" i="46" s="1"/>
  <c r="E4545" i="46"/>
  <c r="D4545" i="46" s="1"/>
  <c r="E4546" i="46"/>
  <c r="D4546" i="46" s="1"/>
  <c r="E4547" i="46"/>
  <c r="D4547" i="46" s="1"/>
  <c r="E4548" i="46"/>
  <c r="D4548" i="46" s="1"/>
  <c r="E4549" i="46"/>
  <c r="D4549" i="46" s="1"/>
  <c r="E4550" i="46"/>
  <c r="D4550" i="46" s="1"/>
  <c r="E4551" i="46"/>
  <c r="E4552" i="46"/>
  <c r="D4552" i="46" s="1"/>
  <c r="E4553" i="46"/>
  <c r="E4554" i="46"/>
  <c r="D4554" i="46" s="1"/>
  <c r="E4555" i="46"/>
  <c r="D4555" i="46" s="1"/>
  <c r="E4556" i="46"/>
  <c r="D4556" i="46" s="1"/>
  <c r="E4557" i="46"/>
  <c r="D4557" i="46" s="1"/>
  <c r="E4558" i="46"/>
  <c r="D4558" i="46" s="1"/>
  <c r="E4559" i="46"/>
  <c r="E4560" i="46"/>
  <c r="E4561" i="46"/>
  <c r="D4561" i="46" s="1"/>
  <c r="E4562" i="46"/>
  <c r="D4562" i="46" s="1"/>
  <c r="E4563" i="46"/>
  <c r="E4564" i="46"/>
  <c r="D4564" i="46" s="1"/>
  <c r="E4565" i="46"/>
  <c r="E4566" i="46"/>
  <c r="D4566" i="46" s="1"/>
  <c r="E4567" i="46"/>
  <c r="E4568" i="46"/>
  <c r="D4568" i="46" s="1"/>
  <c r="E4569" i="46"/>
  <c r="E4570" i="46"/>
  <c r="D4570" i="46" s="1"/>
  <c r="E4571" i="46"/>
  <c r="E4572" i="46"/>
  <c r="E4573" i="46"/>
  <c r="E4574" i="46"/>
  <c r="E4575" i="46"/>
  <c r="E4576" i="46"/>
  <c r="E4577" i="46"/>
  <c r="E4578" i="46"/>
  <c r="E4579" i="46"/>
  <c r="E4580" i="46"/>
  <c r="E4581" i="46"/>
  <c r="E4582" i="46"/>
  <c r="D4582" i="46" s="1"/>
  <c r="E4583" i="46"/>
  <c r="E4584" i="46"/>
  <c r="E4585" i="46"/>
  <c r="D4585" i="46" s="1"/>
  <c r="E4586" i="46"/>
  <c r="D4586" i="46" s="1"/>
  <c r="E4587" i="46"/>
  <c r="D4587" i="46" s="1"/>
  <c r="E4588" i="46"/>
  <c r="D4588" i="46" s="1"/>
  <c r="E4589" i="46"/>
  <c r="D4589" i="46" s="1"/>
  <c r="E4590" i="46"/>
  <c r="D4590" i="46" s="1"/>
  <c r="E4591" i="46"/>
  <c r="D4591" i="46" s="1"/>
  <c r="E4592" i="46"/>
  <c r="D4592" i="46" s="1"/>
  <c r="E4593" i="46"/>
  <c r="D4593" i="46" s="1"/>
  <c r="E4594" i="46"/>
  <c r="D4594" i="46" s="1"/>
  <c r="E4595" i="46"/>
  <c r="D4595" i="46" s="1"/>
  <c r="E4596" i="46"/>
  <c r="D4596" i="46" s="1"/>
  <c r="E4597" i="46"/>
  <c r="D4597" i="46" s="1"/>
  <c r="E4598" i="46"/>
  <c r="D4598" i="46" s="1"/>
  <c r="E4599" i="46"/>
  <c r="D4599" i="46" s="1"/>
  <c r="E4600" i="46"/>
  <c r="D4600" i="46" s="1"/>
  <c r="E4601" i="46"/>
  <c r="D4601" i="46" s="1"/>
  <c r="E4602" i="46"/>
  <c r="D4602" i="46" s="1"/>
  <c r="E4603" i="46"/>
  <c r="D4603" i="46" s="1"/>
  <c r="E4604" i="46"/>
  <c r="D4604" i="46" s="1"/>
  <c r="E4605" i="46"/>
  <c r="D4605" i="46" s="1"/>
  <c r="E4606" i="46"/>
  <c r="D4606" i="46" s="1"/>
  <c r="E4607" i="46"/>
  <c r="D4607" i="46" s="1"/>
  <c r="E4608" i="46"/>
  <c r="D4608" i="46" s="1"/>
  <c r="E4609" i="46"/>
  <c r="D4609" i="46" s="1"/>
  <c r="E4610" i="46"/>
  <c r="D4610" i="46" s="1"/>
  <c r="E4611" i="46"/>
  <c r="D4611" i="46" s="1"/>
  <c r="E4612" i="46"/>
  <c r="D4612" i="46" s="1"/>
  <c r="E4613" i="46"/>
  <c r="D4613" i="46" s="1"/>
  <c r="E4614" i="46"/>
  <c r="D4614" i="46" s="1"/>
  <c r="E4615" i="46"/>
  <c r="D4615" i="46" s="1"/>
  <c r="E4616" i="46"/>
  <c r="D4616" i="46" s="1"/>
  <c r="E4617" i="46"/>
  <c r="D4617" i="46" s="1"/>
  <c r="E4618" i="46"/>
  <c r="E4619" i="46"/>
  <c r="D4619" i="46" s="1"/>
  <c r="E4620" i="46"/>
  <c r="E4621" i="46"/>
  <c r="D4621" i="46" s="1"/>
  <c r="E4622" i="46"/>
  <c r="D4622" i="46" s="1"/>
  <c r="E4623" i="46"/>
  <c r="D4623" i="46" s="1"/>
  <c r="E4624" i="46"/>
  <c r="D4624" i="46" s="1"/>
  <c r="E4625" i="46"/>
  <c r="D4625" i="46" s="1"/>
  <c r="E4626" i="46"/>
  <c r="D4626" i="46" s="1"/>
  <c r="E4627" i="46"/>
  <c r="E4628" i="46"/>
  <c r="E4629" i="46"/>
  <c r="E4630" i="46"/>
  <c r="E4631" i="46"/>
  <c r="D4631" i="46" s="1"/>
  <c r="E4632" i="46"/>
  <c r="D4632" i="46" s="1"/>
  <c r="E4633" i="46"/>
  <c r="D4633" i="46" s="1"/>
  <c r="E4634" i="46"/>
  <c r="D4634" i="46" s="1"/>
  <c r="E4635" i="46"/>
  <c r="D4635" i="46" s="1"/>
  <c r="E4636" i="46"/>
  <c r="D4636" i="46" s="1"/>
  <c r="E4637" i="46"/>
  <c r="D4637" i="46" s="1"/>
  <c r="E4638" i="46"/>
  <c r="E4639" i="46"/>
  <c r="D4639" i="46" s="1"/>
  <c r="E4640" i="46"/>
  <c r="D4640" i="46" s="1"/>
  <c r="E4641" i="46"/>
  <c r="E4642" i="46"/>
  <c r="E4643" i="46"/>
  <c r="E4644" i="46"/>
  <c r="E4645" i="46"/>
  <c r="E4646" i="46"/>
  <c r="D4646" i="46" s="1"/>
  <c r="E4647" i="46"/>
  <c r="E4648" i="46"/>
  <c r="D4648" i="46" s="1"/>
  <c r="E4649" i="46"/>
  <c r="D4649" i="46" s="1"/>
  <c r="E4650" i="46"/>
  <c r="D4650" i="46" s="1"/>
  <c r="E4651" i="46"/>
  <c r="D4651" i="46" s="1"/>
  <c r="E4652" i="46"/>
  <c r="E4653" i="46"/>
  <c r="E4654" i="46"/>
  <c r="E4655" i="46"/>
  <c r="E4656" i="46"/>
  <c r="E4657" i="46"/>
  <c r="E4658" i="46"/>
  <c r="E4659" i="46"/>
  <c r="E4660" i="46"/>
  <c r="E4661" i="46"/>
  <c r="E4662" i="46"/>
  <c r="D4662" i="46" s="1"/>
  <c r="E4663" i="46"/>
  <c r="D4663" i="46" s="1"/>
  <c r="E4664" i="46"/>
  <c r="D4664" i="46" s="1"/>
  <c r="E4665" i="46"/>
  <c r="E4666" i="46"/>
  <c r="D4666" i="46" s="1"/>
  <c r="E4667" i="46"/>
  <c r="D4667" i="46" s="1"/>
  <c r="E4668" i="46"/>
  <c r="D4668" i="46" s="1"/>
  <c r="E4669" i="46"/>
  <c r="D4669" i="46" s="1"/>
  <c r="E4670" i="46"/>
  <c r="D4670" i="46" s="1"/>
  <c r="E4671" i="46"/>
  <c r="E4672" i="46"/>
  <c r="E4673" i="46"/>
  <c r="D4673" i="46" s="1"/>
  <c r="E4674" i="46"/>
  <c r="E4675" i="46"/>
  <c r="D4675" i="46" s="1"/>
  <c r="E4676" i="46"/>
  <c r="D4676" i="46" s="1"/>
  <c r="E4677" i="46"/>
  <c r="D4677" i="46" s="1"/>
  <c r="E4678" i="46"/>
  <c r="E4679" i="46"/>
  <c r="E4680" i="46"/>
  <c r="E4681" i="46"/>
  <c r="E4682" i="46"/>
  <c r="E4683" i="46"/>
  <c r="E4684" i="46"/>
  <c r="E4685" i="46"/>
  <c r="E4686" i="46"/>
  <c r="D4686" i="46" s="1"/>
  <c r="E4687" i="46"/>
  <c r="D4687" i="46" s="1"/>
  <c r="E4688" i="46"/>
  <c r="D4688" i="46" s="1"/>
  <c r="E4689" i="46"/>
  <c r="D4689" i="46" s="1"/>
  <c r="E4690" i="46"/>
  <c r="D4690" i="46" s="1"/>
  <c r="E4691" i="46"/>
  <c r="D4691" i="46" s="1"/>
  <c r="E4692" i="46"/>
  <c r="D4692" i="46" s="1"/>
  <c r="E4693" i="46"/>
  <c r="D4693" i="46" s="1"/>
  <c r="E4694" i="46"/>
  <c r="D4694" i="46" s="1"/>
  <c r="E4695" i="46"/>
  <c r="D4695" i="46" s="1"/>
  <c r="E4696" i="46"/>
  <c r="D4696" i="46" s="1"/>
  <c r="E4697" i="46"/>
  <c r="E4698" i="46"/>
  <c r="D4698" i="46" s="1"/>
  <c r="E4699" i="46"/>
  <c r="D4699" i="46" s="1"/>
  <c r="E4700" i="46"/>
  <c r="E4701" i="46"/>
  <c r="E4702" i="46"/>
  <c r="E4703" i="46"/>
  <c r="D4703" i="46" s="1"/>
  <c r="E4704" i="46"/>
  <c r="E4705" i="46"/>
  <c r="D4705" i="46" s="1"/>
  <c r="E4706" i="46"/>
  <c r="D4706" i="46" s="1"/>
  <c r="E4707" i="46"/>
  <c r="D4707" i="46" s="1"/>
  <c r="E4708" i="46"/>
  <c r="D4708" i="46" s="1"/>
  <c r="E4709" i="46"/>
  <c r="D4709" i="46" s="1"/>
  <c r="E4710" i="46"/>
  <c r="D4710" i="46" s="1"/>
  <c r="E4711" i="46"/>
  <c r="D4711" i="46" s="1"/>
  <c r="E4712" i="46"/>
  <c r="D4712" i="46" s="1"/>
  <c r="E4713" i="46"/>
  <c r="E4714" i="46"/>
  <c r="E4715" i="46"/>
  <c r="E4716" i="46"/>
  <c r="E4717" i="46"/>
  <c r="E4718" i="46"/>
  <c r="E4719" i="46"/>
  <c r="D4719" i="46" s="1"/>
  <c r="E4720" i="46"/>
  <c r="D4720" i="46" s="1"/>
  <c r="E4721" i="46"/>
  <c r="D4721" i="46" s="1"/>
  <c r="E4722" i="46"/>
  <c r="D4722" i="46" s="1"/>
  <c r="E4723" i="46"/>
  <c r="D4723" i="46" s="1"/>
  <c r="E4724" i="46"/>
  <c r="D4724" i="46" s="1"/>
  <c r="E4725" i="46"/>
  <c r="D4725" i="46" s="1"/>
  <c r="E4726" i="46"/>
  <c r="E4727" i="46"/>
  <c r="E4728" i="46"/>
  <c r="E4729" i="46"/>
  <c r="D4729" i="46" s="1"/>
  <c r="E4730" i="46"/>
  <c r="E4731" i="46"/>
  <c r="E4732" i="46"/>
  <c r="E4733" i="46"/>
  <c r="E4734" i="46"/>
  <c r="D4734" i="46" s="1"/>
  <c r="E4735" i="46"/>
  <c r="D4735" i="46" s="1"/>
  <c r="E4736" i="46"/>
  <c r="D4736" i="46" s="1"/>
  <c r="E4737" i="46"/>
  <c r="E4738" i="46"/>
  <c r="E4739" i="46"/>
  <c r="D4739" i="46" s="1"/>
  <c r="E4740" i="46"/>
  <c r="D4740" i="46" s="1"/>
  <c r="E4741" i="46"/>
  <c r="D4741" i="46" s="1"/>
  <c r="E4742" i="46"/>
  <c r="D4742" i="46" s="1"/>
  <c r="E4743" i="46"/>
  <c r="E4744" i="46"/>
  <c r="E4745" i="46"/>
  <c r="E4746" i="46"/>
  <c r="E4747" i="46"/>
  <c r="E4748" i="46"/>
  <c r="E4749" i="46"/>
  <c r="E4750" i="46"/>
  <c r="D4750" i="46" s="1"/>
  <c r="E4751" i="46"/>
  <c r="D4751" i="46" s="1"/>
  <c r="E4752" i="46"/>
  <c r="E4753" i="46"/>
  <c r="D4753" i="46" s="1"/>
  <c r="E4754" i="46"/>
  <c r="D4754" i="46" s="1"/>
  <c r="E4755" i="46"/>
  <c r="D4755" i="46" s="1"/>
  <c r="E4756" i="46"/>
  <c r="E4757" i="46"/>
  <c r="D4757" i="46" s="1"/>
  <c r="E4758" i="46"/>
  <c r="D4758" i="46" s="1"/>
  <c r="E4759" i="46"/>
  <c r="E4760" i="46"/>
  <c r="E4761" i="46"/>
  <c r="E4762" i="46"/>
  <c r="E4763" i="46"/>
  <c r="E4764" i="46"/>
  <c r="D4764" i="46" s="1"/>
  <c r="E4765" i="46"/>
  <c r="E4766" i="46"/>
  <c r="E4767" i="46"/>
  <c r="D4767" i="46" s="1"/>
  <c r="E4768" i="46"/>
  <c r="D4768" i="46" s="1"/>
  <c r="E4769" i="46"/>
  <c r="D4769" i="46" s="1"/>
  <c r="E4770" i="46"/>
  <c r="E4771" i="46"/>
  <c r="D4771" i="46" s="1"/>
  <c r="E4772" i="46"/>
  <c r="D4772" i="46" s="1"/>
  <c r="E4773" i="46"/>
  <c r="D4773" i="46" s="1"/>
  <c r="E4774" i="46"/>
  <c r="D4774" i="46" s="1"/>
  <c r="E4775" i="46"/>
  <c r="D4775" i="46" s="1"/>
  <c r="E4776" i="46"/>
  <c r="D4776" i="46" s="1"/>
  <c r="E4777" i="46"/>
  <c r="D4777" i="46" s="1"/>
  <c r="E4778" i="46"/>
  <c r="D4778" i="46" s="1"/>
  <c r="E4779" i="46"/>
  <c r="D4779" i="46" s="1"/>
  <c r="E4780" i="46"/>
  <c r="D4780" i="46" s="1"/>
  <c r="E4781" i="46"/>
  <c r="D4781" i="46" s="1"/>
  <c r="E4782" i="46"/>
  <c r="D4782" i="46" s="1"/>
  <c r="E4783" i="46"/>
  <c r="D4783" i="46" s="1"/>
  <c r="E4784" i="46"/>
  <c r="E4785" i="46"/>
  <c r="E4786" i="46"/>
  <c r="E4787" i="46"/>
  <c r="E4788" i="46"/>
  <c r="D4788" i="46" s="1"/>
  <c r="E4789" i="46"/>
  <c r="D4789" i="46" s="1"/>
  <c r="E4790" i="46"/>
  <c r="D4790" i="46" s="1"/>
  <c r="E4791" i="46"/>
  <c r="D4791" i="46" s="1"/>
  <c r="E4792" i="46"/>
  <c r="D4792" i="46" s="1"/>
  <c r="E4793" i="46"/>
  <c r="D4793" i="46" s="1"/>
  <c r="E4794" i="46"/>
  <c r="D4794" i="46" s="1"/>
  <c r="E4795" i="46"/>
  <c r="D4795" i="46" s="1"/>
  <c r="E4796" i="46"/>
  <c r="D4796" i="46" s="1"/>
  <c r="E4797" i="46"/>
  <c r="D4797" i="46" s="1"/>
  <c r="E4798" i="46"/>
  <c r="D4798" i="46" s="1"/>
  <c r="E4799" i="46"/>
  <c r="E4800" i="46"/>
  <c r="E4801" i="46"/>
  <c r="E4802" i="46"/>
  <c r="E4803" i="46"/>
  <c r="E4804" i="46"/>
  <c r="E4805" i="46"/>
  <c r="E4806" i="46"/>
  <c r="D4806" i="46" s="1"/>
  <c r="E4807" i="46"/>
  <c r="E4808" i="46"/>
  <c r="E4809" i="46"/>
  <c r="E4810" i="46"/>
  <c r="D4810" i="46" s="1"/>
  <c r="E4811" i="46"/>
  <c r="E4812" i="46"/>
  <c r="E4813" i="46"/>
  <c r="E4814" i="46"/>
  <c r="E4815" i="46"/>
  <c r="E4816" i="46"/>
  <c r="E4817" i="46"/>
  <c r="E4818" i="46"/>
  <c r="E4819" i="46"/>
  <c r="E4820" i="46"/>
  <c r="E4821" i="46"/>
  <c r="E4822" i="46"/>
  <c r="D4822" i="46" s="1"/>
  <c r="E4823" i="46"/>
  <c r="D4823" i="46" s="1"/>
  <c r="E4824" i="46"/>
  <c r="D4824" i="46" s="1"/>
  <c r="E4825" i="46"/>
  <c r="D4825" i="46" s="1"/>
  <c r="E4826" i="46"/>
  <c r="E4827" i="46"/>
  <c r="E4828" i="46"/>
  <c r="E4829" i="46"/>
  <c r="E4830" i="46"/>
  <c r="E4831" i="46"/>
  <c r="E4832" i="46"/>
  <c r="E4833" i="46"/>
  <c r="D4833" i="46" s="1"/>
  <c r="E4834" i="46"/>
  <c r="D4834" i="46" s="1"/>
  <c r="E4835" i="46"/>
  <c r="E4836" i="46"/>
  <c r="D4836" i="46" s="1"/>
  <c r="E4837" i="46"/>
  <c r="D4837" i="46" s="1"/>
  <c r="E4838" i="46"/>
  <c r="D4838" i="46" s="1"/>
  <c r="E4839" i="46"/>
  <c r="E4840" i="46"/>
  <c r="D4840" i="46" s="1"/>
  <c r="E4841" i="46"/>
  <c r="E4842" i="46"/>
  <c r="E4843" i="46"/>
  <c r="E4844" i="46"/>
  <c r="E4845" i="46"/>
  <c r="D4845" i="46" s="1"/>
  <c r="E4846" i="46"/>
  <c r="D4846" i="46" s="1"/>
  <c r="E4847" i="46"/>
  <c r="D4847" i="46" s="1"/>
  <c r="E4848" i="46"/>
  <c r="E4849" i="46"/>
  <c r="D4849" i="46" s="1"/>
  <c r="E4850" i="46"/>
  <c r="E4851" i="46"/>
  <c r="D4851" i="46" s="1"/>
  <c r="E4852" i="46"/>
  <c r="E4853" i="46"/>
  <c r="E4854" i="46"/>
  <c r="E4855" i="46"/>
  <c r="D4855" i="46" s="1"/>
  <c r="E4856" i="46"/>
  <c r="D4856" i="46" s="1"/>
  <c r="E4857" i="46"/>
  <c r="D4857" i="46" s="1"/>
  <c r="E4858" i="46"/>
  <c r="D4858" i="46" s="1"/>
  <c r="E4859" i="46"/>
  <c r="D4859" i="46" s="1"/>
  <c r="E4860" i="46"/>
  <c r="D4860" i="46" s="1"/>
  <c r="E4861" i="46"/>
  <c r="E4862" i="46"/>
  <c r="E4863" i="46"/>
  <c r="D4863" i="46" s="1"/>
  <c r="E4864" i="46"/>
  <c r="D4864" i="46" s="1"/>
  <c r="E4865" i="46"/>
  <c r="E4866" i="46"/>
  <c r="E4867" i="46"/>
  <c r="D4867" i="46" s="1"/>
  <c r="E4868" i="46"/>
  <c r="E4869" i="46"/>
  <c r="D4869" i="46" s="1"/>
  <c r="E4870" i="46"/>
  <c r="D4870" i="46" s="1"/>
  <c r="E4871" i="46"/>
  <c r="D4871" i="46" s="1"/>
  <c r="E4872" i="46"/>
  <c r="D4872" i="46" s="1"/>
  <c r="E4873" i="46"/>
  <c r="D4873" i="46" s="1"/>
  <c r="E4874" i="46"/>
  <c r="D4874" i="46" s="1"/>
  <c r="E4875" i="46"/>
  <c r="D4875" i="46" s="1"/>
  <c r="E4876" i="46"/>
  <c r="D4876" i="46" s="1"/>
  <c r="E4877" i="46"/>
  <c r="D4877" i="46" s="1"/>
  <c r="E4878" i="46"/>
  <c r="E4879" i="46"/>
  <c r="D4879" i="46" s="1"/>
  <c r="E4880" i="46"/>
  <c r="D4880" i="46" s="1"/>
  <c r="E4881" i="46"/>
  <c r="E4882" i="46"/>
  <c r="D4882" i="46" s="1"/>
  <c r="E4883" i="46"/>
  <c r="E4884" i="46"/>
  <c r="D4884" i="46" s="1"/>
  <c r="E4885" i="46"/>
  <c r="E4886" i="46"/>
  <c r="E4887" i="46"/>
  <c r="E4888" i="46"/>
  <c r="D4888" i="46" s="1"/>
  <c r="E4889" i="46"/>
  <c r="E4890" i="46"/>
  <c r="D4890" i="46" s="1"/>
  <c r="E4891" i="46"/>
  <c r="D4891" i="46" s="1"/>
  <c r="E4892" i="46"/>
  <c r="D4892" i="46" s="1"/>
  <c r="E4893" i="46"/>
  <c r="D4893" i="46" s="1"/>
  <c r="E4894" i="46"/>
  <c r="E4895" i="46"/>
  <c r="D4895" i="46" s="1"/>
  <c r="E4896" i="46"/>
  <c r="D4896" i="46" s="1"/>
  <c r="E4897" i="46"/>
  <c r="D4897" i="46" s="1"/>
  <c r="E4898" i="46"/>
  <c r="D4898" i="46" s="1"/>
  <c r="E4899" i="46"/>
  <c r="D4899" i="46" s="1"/>
  <c r="E4900" i="46"/>
  <c r="D4900" i="46" s="1"/>
  <c r="E4901" i="46"/>
  <c r="E4902" i="46"/>
  <c r="E4903" i="46"/>
  <c r="E4904" i="46"/>
  <c r="E4905" i="46"/>
  <c r="E4906" i="46"/>
  <c r="E4907" i="46"/>
  <c r="E4908" i="46"/>
  <c r="E4909" i="46"/>
  <c r="E4910" i="46"/>
  <c r="E4911" i="46"/>
  <c r="E4912" i="46"/>
  <c r="D4912" i="46" s="1"/>
  <c r="E4913" i="46"/>
  <c r="D4913" i="46" s="1"/>
  <c r="E4914" i="46"/>
  <c r="D4914" i="46" s="1"/>
  <c r="E4915" i="46"/>
  <c r="D4915" i="46" s="1"/>
  <c r="E4916" i="46"/>
  <c r="D4916" i="46" s="1"/>
  <c r="E4917" i="46"/>
  <c r="E4918" i="46"/>
  <c r="E4919" i="46"/>
  <c r="D4919" i="46" s="1"/>
  <c r="E4920" i="46"/>
  <c r="D4920" i="46" s="1"/>
  <c r="E4921" i="46"/>
  <c r="E4922" i="46"/>
  <c r="E4923" i="46"/>
  <c r="E4924" i="46"/>
  <c r="E4925" i="46"/>
  <c r="E4926" i="46"/>
  <c r="E4927" i="46"/>
  <c r="E4928" i="46"/>
  <c r="E4929" i="46"/>
  <c r="E4930" i="46"/>
  <c r="D4930" i="46" s="1"/>
  <c r="E4931" i="46"/>
  <c r="D4931" i="46" s="1"/>
  <c r="E4932" i="46"/>
  <c r="D4932" i="46" s="1"/>
  <c r="E4933" i="46"/>
  <c r="D4933" i="46" s="1"/>
  <c r="E4934" i="46"/>
  <c r="D4934" i="46" s="1"/>
  <c r="E4935" i="46"/>
  <c r="D4935" i="46" s="1"/>
  <c r="E4936" i="46"/>
  <c r="E4937" i="46"/>
  <c r="E4938" i="46"/>
  <c r="E4939" i="46"/>
  <c r="E4940" i="46"/>
  <c r="E4941" i="46"/>
  <c r="E4942" i="46"/>
  <c r="E4943" i="46"/>
  <c r="E4944" i="46"/>
  <c r="E4945" i="46"/>
  <c r="E4946" i="46"/>
  <c r="E4947" i="46"/>
  <c r="D4947" i="46" s="1"/>
  <c r="E4948" i="46"/>
  <c r="D4948" i="46" s="1"/>
  <c r="E4949" i="46"/>
  <c r="E4950" i="46"/>
  <c r="E4951" i="46"/>
  <c r="E4952" i="46"/>
  <c r="E4953" i="46"/>
  <c r="E4954" i="46"/>
  <c r="E4955" i="46"/>
  <c r="E4956" i="46"/>
  <c r="E4957" i="46"/>
  <c r="E4958" i="46"/>
  <c r="E4959" i="46"/>
  <c r="E4960" i="46"/>
  <c r="D4960" i="46" s="1"/>
  <c r="E4961" i="46"/>
  <c r="D4961" i="46" s="1"/>
  <c r="E4962" i="46"/>
  <c r="D4962" i="46" s="1"/>
  <c r="E4963" i="46"/>
  <c r="D4963" i="46" s="1"/>
  <c r="E4964" i="46"/>
  <c r="E4965" i="46"/>
  <c r="E4966" i="46"/>
  <c r="E4967" i="46"/>
  <c r="E4968" i="46"/>
  <c r="E4969" i="46"/>
  <c r="E4970" i="46"/>
  <c r="D4970" i="46" s="1"/>
  <c r="E4971" i="46"/>
  <c r="D4971" i="46" s="1"/>
  <c r="E4972" i="46"/>
  <c r="E4973" i="46"/>
  <c r="E4974" i="46"/>
  <c r="E4975" i="46"/>
  <c r="D4975" i="46" s="1"/>
  <c r="E4976" i="46"/>
  <c r="D4976" i="46" s="1"/>
  <c r="E4977" i="46"/>
  <c r="D4977" i="46" s="1"/>
  <c r="E4978" i="46"/>
  <c r="D4978" i="46" s="1"/>
  <c r="E4979" i="46"/>
  <c r="D4979" i="46" s="1"/>
  <c r="E4980" i="46"/>
  <c r="D4980" i="46" s="1"/>
  <c r="E4981" i="46"/>
  <c r="D4981" i="46" s="1"/>
  <c r="E4982" i="46"/>
  <c r="D4982" i="46" s="1"/>
  <c r="E4983" i="46"/>
  <c r="D4983" i="46" s="1"/>
  <c r="E4984" i="46"/>
  <c r="D4984" i="46" s="1"/>
  <c r="E4985" i="46"/>
  <c r="D4985" i="46" s="1"/>
  <c r="E4986" i="46"/>
  <c r="D4986" i="46" s="1"/>
  <c r="E4987" i="46"/>
  <c r="D4987" i="46" s="1"/>
  <c r="E4988" i="46"/>
  <c r="D4988" i="46" s="1"/>
  <c r="E4989" i="46"/>
  <c r="D4989" i="46" s="1"/>
  <c r="E4990" i="46"/>
  <c r="D4990" i="46" s="1"/>
  <c r="E4991" i="46"/>
  <c r="E4992" i="46"/>
  <c r="D4992" i="46" s="1"/>
  <c r="E4993" i="46"/>
  <c r="D4993" i="46" s="1"/>
  <c r="E4994" i="46"/>
  <c r="E4995" i="46"/>
  <c r="E4996" i="46"/>
  <c r="E4997" i="46"/>
  <c r="E4998" i="46"/>
  <c r="E4999" i="46"/>
  <c r="E5000" i="46"/>
  <c r="E5001" i="46"/>
  <c r="E5002" i="46"/>
  <c r="D5002" i="46" s="1"/>
  <c r="E5003" i="46"/>
  <c r="D5003" i="46" s="1"/>
  <c r="E5004" i="46"/>
  <c r="E5005" i="46"/>
  <c r="D5005" i="46" s="1"/>
  <c r="E5006" i="46"/>
  <c r="E5007" i="46"/>
  <c r="E5008" i="46"/>
  <c r="D5008" i="46" s="1"/>
  <c r="E5009" i="46"/>
  <c r="D5009" i="46" s="1"/>
  <c r="E5010" i="46"/>
  <c r="D5010" i="46" s="1"/>
  <c r="E5011" i="46"/>
  <c r="D5011" i="46" s="1"/>
  <c r="E5012" i="46"/>
  <c r="D5012" i="46" s="1"/>
  <c r="E5013" i="46"/>
  <c r="D5013" i="46" s="1"/>
  <c r="E5014" i="46"/>
  <c r="D5014" i="46" s="1"/>
  <c r="E5015" i="46"/>
  <c r="D5015" i="46" s="1"/>
  <c r="E5016" i="46"/>
  <c r="D5016" i="46" s="1"/>
  <c r="E5017" i="46"/>
  <c r="D5017" i="46" s="1"/>
  <c r="E5018" i="46"/>
  <c r="D5018" i="46" s="1"/>
  <c r="E5019" i="46"/>
  <c r="E5020" i="46"/>
  <c r="E5021" i="46"/>
  <c r="E5022" i="46"/>
  <c r="E5023" i="46"/>
  <c r="E5024" i="46"/>
  <c r="E5025" i="46"/>
  <c r="E5026" i="46"/>
  <c r="D5026" i="46" s="1"/>
  <c r="E5027" i="46"/>
  <c r="D5027" i="46" s="1"/>
  <c r="E5028" i="46"/>
  <c r="D5028" i="46" s="1"/>
  <c r="E5029" i="46"/>
  <c r="D5029" i="46" s="1"/>
  <c r="E5030" i="46"/>
  <c r="D5030" i="46" s="1"/>
  <c r="E5031" i="46"/>
  <c r="D5031" i="46" s="1"/>
  <c r="E5032" i="46"/>
  <c r="D5032" i="46" s="1"/>
  <c r="E5033" i="46"/>
  <c r="D5033" i="46" s="1"/>
  <c r="E5034" i="46"/>
  <c r="E5035" i="46"/>
  <c r="E5036" i="46"/>
  <c r="E5037" i="46"/>
  <c r="D5037" i="46" s="1"/>
  <c r="E5038" i="46"/>
  <c r="E5039" i="46"/>
  <c r="E5040" i="46"/>
  <c r="D5040" i="46" s="1"/>
  <c r="E5041" i="46"/>
  <c r="D5041" i="46" s="1"/>
  <c r="E5042" i="46"/>
  <c r="D5042" i="46" s="1"/>
  <c r="E5043" i="46"/>
  <c r="E5044" i="46"/>
  <c r="D5044" i="46" s="1"/>
  <c r="E5045" i="46"/>
  <c r="D5045" i="46" s="1"/>
  <c r="E5046" i="46"/>
  <c r="E5047" i="46"/>
  <c r="D5047" i="46" s="1"/>
  <c r="E5048" i="46"/>
  <c r="D5048" i="46" s="1"/>
  <c r="E5049" i="46"/>
  <c r="E5050" i="46"/>
  <c r="E5051" i="46"/>
  <c r="D5051" i="46" s="1"/>
  <c r="E5052" i="46"/>
  <c r="D5052" i="46" s="1"/>
  <c r="E5053" i="46"/>
  <c r="D5053" i="46" s="1"/>
  <c r="E5054" i="46"/>
  <c r="D5054" i="46" s="1"/>
  <c r="E5055" i="46"/>
  <c r="D5055" i="46" s="1"/>
  <c r="E5056" i="46"/>
  <c r="D5056" i="46" s="1"/>
  <c r="E5057" i="46"/>
  <c r="D5057" i="46" s="1"/>
  <c r="E5058" i="46"/>
  <c r="D5058" i="46" s="1"/>
  <c r="E5059" i="46"/>
  <c r="D5059" i="46" s="1"/>
  <c r="E5060" i="46"/>
  <c r="E5061" i="46"/>
  <c r="E5062" i="46"/>
  <c r="E5063" i="46"/>
  <c r="D5063" i="46" s="1"/>
  <c r="E5064" i="46"/>
  <c r="D5064" i="46" s="1"/>
  <c r="E5065" i="46"/>
  <c r="D5065" i="46" s="1"/>
  <c r="E5066" i="46"/>
  <c r="D5066" i="46" s="1"/>
  <c r="E5067" i="46"/>
  <c r="E5068" i="46"/>
  <c r="E5069" i="46"/>
  <c r="E5070" i="46"/>
  <c r="D5070" i="46" s="1"/>
  <c r="E5071" i="46"/>
  <c r="D5071" i="46" s="1"/>
  <c r="E5072" i="46"/>
  <c r="D5072" i="46" s="1"/>
  <c r="E5073" i="46"/>
  <c r="D5073" i="46" s="1"/>
  <c r="E5074" i="46"/>
  <c r="D5074" i="46" s="1"/>
  <c r="E5075" i="46"/>
  <c r="E5076" i="46"/>
  <c r="E5077" i="46"/>
  <c r="E5078" i="46"/>
  <c r="E5079" i="46"/>
  <c r="E5080" i="46"/>
  <c r="E5081" i="46"/>
  <c r="E5082" i="46"/>
  <c r="D5082" i="46" s="1"/>
  <c r="E5083" i="46"/>
  <c r="E5084" i="46"/>
  <c r="D5084" i="46" s="1"/>
  <c r="E5085" i="46"/>
  <c r="D5085" i="46" s="1"/>
  <c r="E5086" i="46"/>
  <c r="D5086" i="46" s="1"/>
  <c r="E5087" i="46"/>
  <c r="D5087" i="46" s="1"/>
  <c r="E5088" i="46"/>
  <c r="D5088" i="46" s="1"/>
  <c r="E5089" i="46"/>
  <c r="D5089" i="46" s="1"/>
  <c r="E5090" i="46"/>
  <c r="D5090" i="46" s="1"/>
  <c r="E5091" i="46"/>
  <c r="D5091" i="46" s="1"/>
  <c r="E5092" i="46"/>
  <c r="D5092" i="46" s="1"/>
  <c r="E5093" i="46"/>
  <c r="D5093" i="46" s="1"/>
  <c r="E5094" i="46"/>
  <c r="E5095" i="46"/>
  <c r="D5095" i="46" s="1"/>
  <c r="E5096" i="46"/>
  <c r="D5096" i="46" s="1"/>
  <c r="E5097" i="46"/>
  <c r="D5097" i="46" s="1"/>
  <c r="E5098" i="46"/>
  <c r="D5098" i="46" s="1"/>
  <c r="E5099" i="46"/>
  <c r="D5099" i="46" s="1"/>
  <c r="E5100" i="46"/>
  <c r="D5100" i="46" s="1"/>
  <c r="E5101" i="46"/>
  <c r="D5101" i="46" s="1"/>
  <c r="E5102" i="46"/>
  <c r="D5102" i="46" s="1"/>
  <c r="E5103" i="46"/>
  <c r="E5104" i="46"/>
  <c r="E5105" i="46"/>
  <c r="E5106" i="46"/>
  <c r="E5107" i="46"/>
  <c r="D5107" i="46" s="1"/>
  <c r="E5108" i="46"/>
  <c r="E5109" i="46"/>
  <c r="D5109" i="46" s="1"/>
  <c r="E5110" i="46"/>
  <c r="D5110" i="46" s="1"/>
  <c r="E5111" i="46"/>
  <c r="E5112" i="46"/>
  <c r="E5113" i="46"/>
  <c r="D5113" i="46" s="1"/>
  <c r="E5114" i="46"/>
  <c r="D5114" i="46" s="1"/>
  <c r="E5115" i="46"/>
  <c r="D5115" i="46" s="1"/>
  <c r="E5116" i="46"/>
  <c r="D5116" i="46" s="1"/>
  <c r="E5117" i="46"/>
  <c r="D5117" i="46" s="1"/>
  <c r="E5118" i="46"/>
  <c r="D5118" i="46" s="1"/>
  <c r="E5119" i="46"/>
  <c r="D5119" i="46" s="1"/>
  <c r="E5120" i="46"/>
  <c r="D5120" i="46" s="1"/>
  <c r="E5121" i="46"/>
  <c r="D5121" i="46" s="1"/>
  <c r="E5122" i="46"/>
  <c r="D5122" i="46" s="1"/>
  <c r="E5123" i="46"/>
  <c r="D5123" i="46" s="1"/>
  <c r="E5124" i="46"/>
  <c r="D5124" i="46" s="1"/>
  <c r="E5125" i="46"/>
  <c r="D5125" i="46" s="1"/>
  <c r="E5126" i="46"/>
  <c r="D5126" i="46" s="1"/>
  <c r="E5127" i="46"/>
  <c r="D5127" i="46" s="1"/>
  <c r="E5128" i="46"/>
  <c r="D5128" i="46" s="1"/>
  <c r="E5129" i="46"/>
  <c r="D5129" i="46" s="1"/>
  <c r="E5130" i="46"/>
  <c r="D5130" i="46" s="1"/>
  <c r="E5131" i="46"/>
  <c r="D5131" i="46" s="1"/>
  <c r="E5132" i="46"/>
  <c r="D5132" i="46" s="1"/>
  <c r="E5133" i="46"/>
  <c r="D5133" i="46" s="1"/>
  <c r="E5134" i="46"/>
  <c r="D5134" i="46" s="1"/>
  <c r="E5135" i="46"/>
  <c r="D5135" i="46" s="1"/>
  <c r="E5136" i="46"/>
  <c r="D5136" i="46" s="1"/>
  <c r="E5137" i="46"/>
  <c r="D5137" i="46" s="1"/>
  <c r="E5138" i="46"/>
  <c r="D5138" i="46" s="1"/>
  <c r="E5139" i="46"/>
  <c r="D5139" i="46" s="1"/>
  <c r="E5140" i="46"/>
  <c r="D5140" i="46" s="1"/>
  <c r="E5141" i="46"/>
  <c r="D5141" i="46" s="1"/>
  <c r="E5142" i="46"/>
  <c r="D5142" i="46" s="1"/>
  <c r="E5143" i="46"/>
  <c r="D5143" i="46" s="1"/>
  <c r="E5144" i="46"/>
  <c r="D5144" i="46" s="1"/>
  <c r="E5145" i="46"/>
  <c r="D5145" i="46" s="1"/>
  <c r="E5146" i="46"/>
  <c r="D5146" i="46" s="1"/>
  <c r="E5147" i="46"/>
  <c r="D5147" i="46" s="1"/>
  <c r="E5148" i="46"/>
  <c r="D5148" i="46" s="1"/>
  <c r="E5149" i="46"/>
  <c r="D5149" i="46" s="1"/>
  <c r="E5150" i="46"/>
  <c r="D5150" i="46" s="1"/>
  <c r="E5151" i="46"/>
  <c r="E5152" i="46"/>
  <c r="D5152" i="46" s="1"/>
  <c r="E5153" i="46"/>
  <c r="D5153" i="46" s="1"/>
  <c r="E5154" i="46"/>
  <c r="E5155" i="46"/>
  <c r="D5155" i="46" s="1"/>
  <c r="E5156" i="46"/>
  <c r="D5156" i="46" s="1"/>
  <c r="E5157" i="46"/>
  <c r="D5157" i="46" s="1"/>
  <c r="E5158" i="46"/>
  <c r="E5159" i="46"/>
  <c r="D5159" i="46" s="1"/>
  <c r="E5160" i="46"/>
  <c r="D5160" i="46" s="1"/>
  <c r="E5161" i="46"/>
  <c r="D5161" i="46" s="1"/>
  <c r="E5162" i="46"/>
  <c r="D5162" i="46" s="1"/>
  <c r="E5163" i="46"/>
  <c r="E5164" i="46"/>
  <c r="E5165" i="46"/>
  <c r="E5166" i="46"/>
  <c r="E5167" i="46"/>
  <c r="E5168" i="46"/>
  <c r="D5168" i="46" s="1"/>
  <c r="E5169" i="46"/>
  <c r="E5170" i="46"/>
  <c r="E5171" i="46"/>
  <c r="D5171" i="46" s="1"/>
  <c r="E5172" i="46"/>
  <c r="E5173" i="46"/>
  <c r="E5174" i="46"/>
  <c r="D5174" i="46" s="1"/>
  <c r="E5175" i="46"/>
  <c r="D5175" i="46" s="1"/>
  <c r="E5176" i="46"/>
  <c r="E5177" i="46"/>
  <c r="E5178" i="46"/>
  <c r="E5179" i="46"/>
  <c r="E5180" i="46"/>
  <c r="D5180" i="46" s="1"/>
  <c r="E5181" i="46"/>
  <c r="D5181" i="46" s="1"/>
  <c r="E5182" i="46"/>
  <c r="D5182" i="46" s="1"/>
  <c r="E5183" i="46"/>
  <c r="D5183" i="46" s="1"/>
  <c r="E5184" i="46"/>
  <c r="E5185" i="46"/>
  <c r="E5186" i="46"/>
  <c r="E5187" i="46"/>
  <c r="E5188" i="46"/>
  <c r="D5188" i="46" s="1"/>
  <c r="E5189" i="46"/>
  <c r="D5189" i="46" s="1"/>
  <c r="E5190" i="46"/>
  <c r="D5190" i="46" s="1"/>
  <c r="E5191" i="46"/>
  <c r="D5191" i="46" s="1"/>
  <c r="E5192" i="46"/>
  <c r="D5192" i="46" s="1"/>
  <c r="E5193" i="46"/>
  <c r="E5194" i="46"/>
  <c r="E5195" i="46"/>
  <c r="D5195" i="46" s="1"/>
  <c r="E5196" i="46"/>
  <c r="D5196" i="46" s="1"/>
  <c r="E5197" i="46"/>
  <c r="D5197" i="46" s="1"/>
  <c r="E5198" i="46"/>
  <c r="D5198" i="46" s="1"/>
  <c r="E5199" i="46"/>
  <c r="E5200" i="46"/>
  <c r="E5201" i="46"/>
  <c r="E5202" i="46"/>
  <c r="E5203" i="46"/>
  <c r="E5204" i="46"/>
  <c r="E5205" i="46"/>
  <c r="E5206" i="46"/>
  <c r="E5207" i="46"/>
  <c r="E5208" i="46"/>
  <c r="E5209" i="46"/>
  <c r="E5210" i="46"/>
  <c r="D5210" i="46" s="1"/>
  <c r="E5211" i="46"/>
  <c r="D5211" i="46" s="1"/>
  <c r="E5212" i="46"/>
  <c r="D5212" i="46" s="1"/>
  <c r="E5213" i="46"/>
  <c r="D5213" i="46" s="1"/>
  <c r="E5214" i="46"/>
  <c r="D5214" i="46" s="1"/>
  <c r="E5215" i="46"/>
  <c r="D5215" i="46" s="1"/>
  <c r="E5216" i="46"/>
  <c r="E5217" i="46"/>
  <c r="E5218" i="46"/>
  <c r="E5219" i="46"/>
  <c r="E5220" i="46"/>
  <c r="E5221" i="46"/>
  <c r="E5222" i="46"/>
  <c r="E5223" i="46"/>
  <c r="E5224" i="46"/>
  <c r="E5225" i="46"/>
  <c r="E5226" i="46"/>
  <c r="E5227" i="46"/>
  <c r="E5228" i="46"/>
  <c r="D5228" i="46" s="1"/>
  <c r="E5229" i="46"/>
  <c r="D5229" i="46" s="1"/>
  <c r="E5230" i="46"/>
  <c r="D5230" i="46" s="1"/>
  <c r="E5231" i="46"/>
  <c r="E5232" i="46"/>
  <c r="D5232" i="46" s="1"/>
  <c r="E5233" i="46"/>
  <c r="D5233" i="46" s="1"/>
  <c r="E5234" i="46"/>
  <c r="D5234" i="46" s="1"/>
  <c r="E5235" i="46"/>
  <c r="E5236" i="46"/>
  <c r="E5237" i="46"/>
  <c r="E5238" i="46"/>
  <c r="E5239" i="46"/>
  <c r="E5240" i="46"/>
  <c r="D5240" i="46" s="1"/>
  <c r="E5241" i="46"/>
  <c r="D5241" i="46" s="1"/>
  <c r="E5242" i="46"/>
  <c r="D5242" i="46" s="1"/>
  <c r="E5243" i="46"/>
  <c r="E5244" i="46"/>
  <c r="D5244" i="46" s="1"/>
  <c r="E5245" i="46"/>
  <c r="E5246" i="46"/>
  <c r="E5247" i="46"/>
  <c r="D5247" i="46" s="1"/>
  <c r="E5248" i="46"/>
  <c r="D5248" i="46" s="1"/>
  <c r="E5249" i="46"/>
  <c r="E5250" i="46"/>
  <c r="D5250" i="46" s="1"/>
  <c r="E5251" i="46"/>
  <c r="D5251" i="46" s="1"/>
  <c r="E5252" i="46"/>
  <c r="D5252" i="46" s="1"/>
  <c r="E5253" i="46"/>
  <c r="D5253" i="46" s="1"/>
  <c r="E5254" i="46"/>
  <c r="D5254" i="46" s="1"/>
  <c r="E5255" i="46"/>
  <c r="D5255" i="46" s="1"/>
  <c r="E5256" i="46"/>
  <c r="D5256" i="46" s="1"/>
  <c r="E5257" i="46"/>
  <c r="D5257" i="46" s="1"/>
  <c r="E5258" i="46"/>
  <c r="D5258" i="46" s="1"/>
  <c r="E5259" i="46"/>
  <c r="E5260" i="46"/>
  <c r="E5261" i="46"/>
  <c r="D5261" i="46" s="1"/>
  <c r="E5262" i="46"/>
  <c r="E5263" i="46"/>
  <c r="E5264" i="46"/>
  <c r="E5265" i="46"/>
  <c r="E5266" i="46"/>
  <c r="D5266" i="46" s="1"/>
  <c r="E5267" i="46"/>
  <c r="D5267" i="46" s="1"/>
  <c r="E5268" i="46"/>
  <c r="E5269" i="46"/>
  <c r="D5269" i="46" s="1"/>
  <c r="E5270" i="46"/>
  <c r="D5270" i="46" s="1"/>
  <c r="E5271" i="46"/>
  <c r="D5271" i="46" s="1"/>
  <c r="E5272" i="46"/>
  <c r="D5272" i="46" s="1"/>
  <c r="E5273" i="46"/>
  <c r="E5274" i="46"/>
  <c r="E5275" i="46"/>
  <c r="D5275" i="46" s="1"/>
  <c r="E5276" i="46"/>
  <c r="D5276" i="46" s="1"/>
  <c r="E5277" i="46"/>
  <c r="D5277" i="46" s="1"/>
  <c r="E5278" i="46"/>
  <c r="D5278" i="46" s="1"/>
  <c r="E5279" i="46"/>
  <c r="E5280" i="46"/>
  <c r="E5281" i="46"/>
  <c r="E5282" i="46"/>
  <c r="D5282" i="46" s="1"/>
  <c r="E5283" i="46"/>
  <c r="D5283" i="46" s="1"/>
  <c r="E5284" i="46"/>
  <c r="E5285" i="46"/>
  <c r="D5285" i="46" s="1"/>
  <c r="E5286" i="46"/>
  <c r="D5286" i="46" s="1"/>
  <c r="E5287" i="46"/>
  <c r="D5287" i="46" s="1"/>
  <c r="E5288" i="46"/>
  <c r="D5288" i="46" s="1"/>
  <c r="E5289" i="46"/>
  <c r="D5289" i="46" s="1"/>
  <c r="E5290" i="46"/>
  <c r="E5291" i="46"/>
  <c r="E5292" i="46"/>
  <c r="E5293" i="46"/>
  <c r="E5294" i="46"/>
  <c r="E5295" i="46"/>
  <c r="E5296" i="46"/>
  <c r="D5296" i="46" s="1"/>
  <c r="E5297" i="46"/>
  <c r="E5298" i="46"/>
  <c r="D5298" i="46" s="1"/>
  <c r="E5299" i="46"/>
  <c r="D5299" i="46" s="1"/>
  <c r="E5300" i="46"/>
  <c r="E5301" i="46"/>
  <c r="E5302" i="46"/>
  <c r="E5303" i="46"/>
  <c r="E5304" i="46"/>
  <c r="D5304" i="46" s="1"/>
  <c r="E5305" i="46"/>
  <c r="D5305" i="46" s="1"/>
  <c r="E5306" i="46"/>
  <c r="D5306" i="46" s="1"/>
  <c r="E5307" i="46"/>
  <c r="E5308" i="46"/>
  <c r="E5309" i="46"/>
  <c r="E5310" i="46"/>
  <c r="E5311" i="46"/>
  <c r="D5311" i="46" s="1"/>
  <c r="E5312" i="46"/>
  <c r="D5312" i="46" s="1"/>
  <c r="E5313" i="46"/>
  <c r="D5313" i="46" s="1"/>
  <c r="E5314" i="46"/>
  <c r="D5314" i="46" s="1"/>
  <c r="E5315" i="46"/>
  <c r="E5316" i="46"/>
  <c r="D5316" i="46" s="1"/>
  <c r="E5317" i="46"/>
  <c r="D5317" i="46" s="1"/>
  <c r="E5318" i="46"/>
  <c r="E5319" i="46"/>
  <c r="D5319" i="46" s="1"/>
  <c r="E5320" i="46"/>
  <c r="D5320" i="46" s="1"/>
  <c r="E5321" i="46"/>
  <c r="D5321" i="46" s="1"/>
  <c r="E5322" i="46"/>
  <c r="D5322" i="46" s="1"/>
  <c r="E5323" i="46"/>
  <c r="E5324" i="46"/>
  <c r="D5324" i="46" s="1"/>
  <c r="E5325" i="46"/>
  <c r="D5325" i="46" s="1"/>
  <c r="E5326" i="46"/>
  <c r="D5326" i="46" s="1"/>
  <c r="E5327" i="46"/>
  <c r="D5327" i="46" s="1"/>
  <c r="E5328" i="46"/>
  <c r="D5328" i="46" s="1"/>
  <c r="E5329" i="46"/>
  <c r="D5329" i="46" s="1"/>
  <c r="E5330" i="46"/>
  <c r="E5331" i="46"/>
  <c r="E5332" i="46"/>
  <c r="E5333" i="46"/>
  <c r="D5333" i="46" s="1"/>
  <c r="E5334" i="46"/>
  <c r="D5334" i="46" s="1"/>
  <c r="E5335" i="46"/>
  <c r="D5335" i="46" s="1"/>
  <c r="E5336" i="46"/>
  <c r="D5336" i="46" s="1"/>
  <c r="E5337" i="46"/>
  <c r="E5338" i="46"/>
  <c r="E5339" i="46"/>
  <c r="D5339" i="46" s="1"/>
  <c r="E5340" i="46"/>
  <c r="E5341" i="46"/>
  <c r="D5341" i="46" s="1"/>
  <c r="E5342" i="46"/>
  <c r="E5343" i="46"/>
  <c r="E5344" i="46"/>
  <c r="D5344" i="46" s="1"/>
  <c r="E5345" i="46"/>
  <c r="E5346" i="46"/>
  <c r="E5347" i="46"/>
  <c r="E5348" i="46"/>
  <c r="E5349" i="46"/>
  <c r="E5350" i="46"/>
  <c r="D5350" i="46" s="1"/>
  <c r="E5351" i="46"/>
  <c r="D5351" i="46" s="1"/>
  <c r="E5352" i="46"/>
  <c r="D5352" i="46" s="1"/>
  <c r="E5353" i="46"/>
  <c r="D5353" i="46" s="1"/>
  <c r="E5354" i="46"/>
  <c r="D5354" i="46" s="1"/>
  <c r="E5355" i="46"/>
  <c r="D5355" i="46" s="1"/>
  <c r="E5356" i="46"/>
  <c r="D5356" i="46" s="1"/>
  <c r="E5357" i="46"/>
  <c r="E5358" i="46"/>
  <c r="E5359" i="46"/>
  <c r="E5360" i="46"/>
  <c r="E5361" i="46"/>
  <c r="D5361" i="46" s="1"/>
  <c r="E5362" i="46"/>
  <c r="D5362" i="46" s="1"/>
  <c r="E5363" i="46"/>
  <c r="D5363" i="46" s="1"/>
  <c r="E5364" i="46"/>
  <c r="D5364" i="46" s="1"/>
  <c r="E5365" i="46"/>
  <c r="D5365" i="46" s="1"/>
  <c r="E5366" i="46"/>
  <c r="D5366" i="46" s="1"/>
  <c r="E5367" i="46"/>
  <c r="D5367" i="46" s="1"/>
  <c r="E5368" i="46"/>
  <c r="E5369" i="46"/>
  <c r="E5370" i="46"/>
  <c r="D5370" i="46" s="1"/>
  <c r="E5371" i="46"/>
  <c r="D5371" i="46" s="1"/>
  <c r="E5372" i="46"/>
  <c r="D5372" i="46" s="1"/>
  <c r="E5373" i="46"/>
  <c r="D5373" i="46" s="1"/>
  <c r="E5374" i="46"/>
  <c r="E5375" i="46"/>
  <c r="E5376" i="46"/>
  <c r="E5377" i="46"/>
  <c r="E5378" i="46"/>
  <c r="E5379" i="46"/>
  <c r="E5380" i="46"/>
  <c r="E5381" i="46"/>
  <c r="D5381" i="46" s="1"/>
  <c r="E5382" i="46"/>
  <c r="D5382" i="46" s="1"/>
  <c r="E5383" i="46"/>
  <c r="D5383" i="46" s="1"/>
  <c r="E5384" i="46"/>
  <c r="D5384" i="46" s="1"/>
  <c r="E5385" i="46"/>
  <c r="D5385" i="46" s="1"/>
  <c r="E5386" i="46"/>
  <c r="D5386" i="46" s="1"/>
  <c r="E5387" i="46"/>
  <c r="D5387" i="46" s="1"/>
  <c r="E5388" i="46"/>
  <c r="D5388" i="46" s="1"/>
  <c r="E5389" i="46"/>
  <c r="E5390" i="46"/>
  <c r="E5391" i="46"/>
  <c r="E5392" i="46"/>
  <c r="E5393" i="46"/>
  <c r="D5393" i="46" s="1"/>
  <c r="E5394" i="46"/>
  <c r="D5394" i="46" s="1"/>
  <c r="E5395" i="46"/>
  <c r="D5395" i="46" s="1"/>
  <c r="E5396" i="46"/>
  <c r="D5396" i="46" s="1"/>
  <c r="E5397" i="46"/>
  <c r="D5397" i="46" s="1"/>
  <c r="E5398" i="46"/>
  <c r="D5398" i="46" s="1"/>
  <c r="E5399" i="46"/>
  <c r="D5399" i="46" s="1"/>
  <c r="E5400" i="46"/>
  <c r="D5400" i="46" s="1"/>
  <c r="E5401" i="46"/>
  <c r="D5401" i="46" s="1"/>
  <c r="E5402" i="46"/>
  <c r="D5402" i="46" s="1"/>
  <c r="E5403" i="46"/>
  <c r="D5403" i="46" s="1"/>
  <c r="E5404" i="46"/>
  <c r="D5404" i="46" s="1"/>
  <c r="E5405" i="46"/>
  <c r="D5405" i="46" s="1"/>
  <c r="E5406" i="46"/>
  <c r="D5406" i="46" s="1"/>
  <c r="E5407" i="46"/>
  <c r="D5407" i="46" s="1"/>
  <c r="E5408" i="46"/>
  <c r="D5408" i="46" s="1"/>
  <c r="E5409" i="46"/>
  <c r="D5409" i="46" s="1"/>
  <c r="E5410" i="46"/>
  <c r="E5411" i="46"/>
  <c r="E5412" i="46"/>
  <c r="E5413" i="46"/>
  <c r="E5414" i="46"/>
  <c r="E5415" i="46"/>
  <c r="E5416" i="46"/>
  <c r="E5417" i="46"/>
  <c r="D5417" i="46" s="1"/>
  <c r="E5418" i="46"/>
  <c r="D5418" i="46" s="1"/>
  <c r="E5419" i="46"/>
  <c r="D5419" i="46" s="1"/>
  <c r="E5420" i="46"/>
  <c r="D5420" i="46" s="1"/>
  <c r="E5421" i="46"/>
  <c r="E5422" i="46"/>
  <c r="E5423" i="46"/>
  <c r="D5423" i="46" s="1"/>
  <c r="E5424" i="46"/>
  <c r="D5424" i="46" s="1"/>
  <c r="E5425" i="46"/>
  <c r="D5425" i="46" s="1"/>
  <c r="E5426" i="46"/>
  <c r="E5427" i="46"/>
  <c r="D5427" i="46" s="1"/>
  <c r="E5428" i="46"/>
  <c r="D5428" i="46" s="1"/>
  <c r="E5429" i="46"/>
  <c r="D5429" i="46" s="1"/>
  <c r="E5430" i="46"/>
  <c r="D5430" i="46" s="1"/>
  <c r="E5431" i="46"/>
  <c r="D5431" i="46" s="1"/>
  <c r="E5432" i="46"/>
  <c r="D5432" i="46" s="1"/>
  <c r="E5433" i="46"/>
  <c r="D5433" i="46" s="1"/>
  <c r="E5434" i="46"/>
  <c r="D5434" i="46" s="1"/>
  <c r="E5435" i="46"/>
  <c r="D5435" i="46" s="1"/>
  <c r="E5436" i="46"/>
  <c r="D5436" i="46" s="1"/>
  <c r="E5437" i="46"/>
  <c r="D5437" i="46" s="1"/>
  <c r="E5438" i="46"/>
  <c r="E5439" i="46"/>
  <c r="E5440" i="46"/>
  <c r="E5441" i="46"/>
  <c r="D5441" i="46" s="1"/>
  <c r="E5442" i="46"/>
  <c r="D5442" i="46" s="1"/>
  <c r="E5443" i="46"/>
  <c r="E5444" i="46"/>
  <c r="D5444" i="46" s="1"/>
  <c r="E5445" i="46"/>
  <c r="E5446" i="46"/>
  <c r="E5447" i="46"/>
  <c r="D5447" i="46" s="1"/>
  <c r="E5448" i="46"/>
  <c r="D5448" i="46" s="1"/>
  <c r="E5449" i="46"/>
  <c r="E5450" i="46"/>
  <c r="E5451" i="46"/>
  <c r="D5451" i="46" s="1"/>
  <c r="E5452" i="46"/>
  <c r="D5452" i="46" s="1"/>
  <c r="E5453" i="46"/>
  <c r="D5453" i="46" s="1"/>
  <c r="E5454" i="46"/>
  <c r="D5454" i="46" s="1"/>
  <c r="E5455" i="46"/>
  <c r="D5455" i="46" s="1"/>
  <c r="E5456" i="46"/>
  <c r="D5456" i="46" s="1"/>
  <c r="E5457" i="46"/>
  <c r="D5457" i="46" s="1"/>
  <c r="E5458" i="46"/>
  <c r="D5458" i="46" s="1"/>
  <c r="E5459" i="46"/>
  <c r="E5460" i="46"/>
  <c r="D5460" i="46" s="1"/>
  <c r="E5461" i="46"/>
  <c r="D5461" i="46" s="1"/>
  <c r="E5462" i="46"/>
  <c r="D5462" i="46" s="1"/>
  <c r="E5463" i="46"/>
  <c r="E5464" i="46"/>
  <c r="D5464" i="46" s="1"/>
  <c r="E5465" i="46"/>
  <c r="D5465" i="46" s="1"/>
  <c r="E5466" i="46"/>
  <c r="D5466" i="46" s="1"/>
  <c r="E5467" i="46"/>
  <c r="E5468" i="46"/>
  <c r="D5468" i="46" s="1"/>
  <c r="E5469" i="46"/>
  <c r="D5469" i="46" s="1"/>
  <c r="E5470" i="46"/>
  <c r="D5470" i="46" s="1"/>
  <c r="E5471" i="46"/>
  <c r="D5471" i="46" s="1"/>
  <c r="E5472" i="46"/>
  <c r="D5472" i="46" s="1"/>
  <c r="E5473" i="46"/>
  <c r="D5473" i="46" s="1"/>
  <c r="E5474" i="46"/>
  <c r="D5474" i="46" s="1"/>
  <c r="E5475" i="46"/>
  <c r="D5475" i="46" s="1"/>
  <c r="E5476" i="46"/>
  <c r="E5477" i="46"/>
  <c r="D5477" i="46" s="1"/>
  <c r="E5478" i="46"/>
  <c r="E5479" i="46"/>
  <c r="E5480" i="46"/>
  <c r="D5480" i="46" s="1"/>
  <c r="E5481" i="46"/>
  <c r="D5481" i="46" s="1"/>
  <c r="E5482" i="46"/>
  <c r="D5482" i="46" s="1"/>
  <c r="E5483" i="46"/>
  <c r="E5484" i="46"/>
  <c r="E5485" i="46"/>
  <c r="E5486" i="46"/>
  <c r="E5487" i="46"/>
  <c r="D5487" i="46" s="1"/>
  <c r="E5488" i="46"/>
  <c r="D5488" i="46" s="1"/>
  <c r="E5489" i="46"/>
  <c r="D5489" i="46" s="1"/>
  <c r="E5490" i="46"/>
  <c r="E5491" i="46"/>
  <c r="E5492" i="46"/>
  <c r="D5492" i="46" s="1"/>
  <c r="E5493" i="46"/>
  <c r="D5493" i="46" s="1"/>
  <c r="E5494" i="46"/>
  <c r="D5494" i="46" s="1"/>
  <c r="E5495" i="46"/>
  <c r="D5495" i="46" s="1"/>
  <c r="E5496" i="46"/>
  <c r="E5497" i="46"/>
  <c r="E5498" i="46"/>
  <c r="E5499" i="46"/>
  <c r="E5500" i="46"/>
  <c r="E5501" i="46"/>
  <c r="E5502" i="46"/>
  <c r="E5503" i="46"/>
  <c r="D5503" i="46" s="1"/>
  <c r="E5504" i="46"/>
  <c r="D5504" i="46" s="1"/>
  <c r="E5505" i="46"/>
  <c r="D5505" i="46" s="1"/>
  <c r="E5506" i="46"/>
  <c r="D5506" i="46" s="1"/>
  <c r="E5507" i="46"/>
  <c r="D5507" i="46" s="1"/>
  <c r="E5508" i="46"/>
  <c r="D5508" i="46" s="1"/>
  <c r="E5509" i="46"/>
  <c r="D5509" i="46" s="1"/>
  <c r="E5510" i="46"/>
  <c r="D5510" i="46" s="1"/>
  <c r="E5511" i="46"/>
  <c r="D5511" i="46" s="1"/>
  <c r="E5512" i="46"/>
  <c r="D5512" i="46" s="1"/>
  <c r="E5513" i="46"/>
  <c r="E5514" i="46"/>
  <c r="D5514" i="46" s="1"/>
  <c r="E5515" i="46"/>
  <c r="E5516" i="46"/>
  <c r="E5517" i="46"/>
  <c r="D5517" i="46" s="1"/>
  <c r="E5518" i="46"/>
  <c r="D5518" i="46" s="1"/>
  <c r="E5519" i="46"/>
  <c r="D5519" i="46" s="1"/>
  <c r="E5520" i="46"/>
  <c r="E5521" i="46"/>
  <c r="E5522" i="46"/>
  <c r="E5523" i="46"/>
  <c r="E5524" i="46"/>
  <c r="E5525" i="46"/>
  <c r="E5526" i="46"/>
  <c r="D5526" i="46" s="1"/>
  <c r="E5527" i="46"/>
  <c r="D5527" i="46" s="1"/>
  <c r="E5528" i="46"/>
  <c r="D5528" i="46" s="1"/>
  <c r="E5529" i="46"/>
  <c r="D5529" i="46" s="1"/>
  <c r="E5530" i="46"/>
  <c r="D5530" i="46" s="1"/>
  <c r="E5531" i="46"/>
  <c r="D5531" i="46" s="1"/>
  <c r="E5532" i="46"/>
  <c r="D5532" i="46" s="1"/>
  <c r="E5533" i="46"/>
  <c r="E5534" i="46"/>
  <c r="E5535" i="46"/>
  <c r="D5535" i="46" s="1"/>
  <c r="E5536" i="46"/>
  <c r="E5537" i="46"/>
  <c r="E5538" i="46"/>
  <c r="E5539" i="46"/>
  <c r="D5539" i="46" s="1"/>
  <c r="E5540" i="46"/>
  <c r="D5540" i="46" s="1"/>
  <c r="E5541" i="46"/>
  <c r="D5541" i="46" s="1"/>
  <c r="E5542" i="46"/>
  <c r="D5542" i="46" s="1"/>
  <c r="E5543" i="46"/>
  <c r="D5543" i="46" s="1"/>
  <c r="E5544" i="46"/>
  <c r="D5544" i="46" s="1"/>
  <c r="E5545" i="46"/>
  <c r="D5545" i="46" s="1"/>
  <c r="E5546" i="46"/>
  <c r="D5546" i="46" s="1"/>
  <c r="E5547" i="46"/>
  <c r="D5547" i="46" s="1"/>
  <c r="E5548" i="46"/>
  <c r="D5548" i="46" s="1"/>
  <c r="E5549" i="46"/>
  <c r="D5549" i="46" s="1"/>
  <c r="E5550" i="46"/>
  <c r="D5550" i="46" s="1"/>
  <c r="E5551" i="46"/>
  <c r="D5551" i="46" s="1"/>
  <c r="E5552" i="46"/>
  <c r="E5553" i="46"/>
  <c r="E5554" i="46"/>
  <c r="E5555" i="46"/>
  <c r="D5555" i="46" s="1"/>
  <c r="E5556" i="46"/>
  <c r="D5556" i="46" s="1"/>
  <c r="E5557" i="46"/>
  <c r="D5557" i="46" s="1"/>
  <c r="E5558" i="46"/>
  <c r="D5558" i="46" s="1"/>
  <c r="E5559" i="46"/>
  <c r="D5559" i="46" s="1"/>
  <c r="E5560" i="46"/>
  <c r="D5560" i="46" s="1"/>
  <c r="E5561" i="46"/>
  <c r="E5562" i="46"/>
  <c r="D5562" i="46" s="1"/>
  <c r="E5563" i="46"/>
  <c r="D5563" i="46" s="1"/>
  <c r="E5564" i="46"/>
  <c r="D5564" i="46" s="1"/>
  <c r="E5565" i="46"/>
  <c r="D5565" i="46" s="1"/>
  <c r="E5566" i="46"/>
  <c r="D5566" i="46" s="1"/>
  <c r="E5567" i="46"/>
  <c r="D5567" i="46" s="1"/>
  <c r="E5568" i="46"/>
  <c r="D5568" i="46" s="1"/>
  <c r="E5569" i="46"/>
  <c r="D5569" i="46" s="1"/>
  <c r="E5570" i="46"/>
  <c r="D5570" i="46" s="1"/>
  <c r="E5571" i="46"/>
  <c r="D5571" i="46" s="1"/>
  <c r="E5572" i="46"/>
  <c r="E5573" i="46"/>
  <c r="D5573" i="46" s="1"/>
  <c r="E5574" i="46"/>
  <c r="D5574" i="46" s="1"/>
  <c r="E5575" i="46"/>
  <c r="D5575" i="46" s="1"/>
  <c r="E5576" i="46"/>
  <c r="D5576" i="46" s="1"/>
  <c r="E5577" i="46"/>
  <c r="D5577" i="46" s="1"/>
  <c r="E5578" i="46"/>
  <c r="D5578" i="46" s="1"/>
  <c r="E5579" i="46"/>
  <c r="D5579" i="46" s="1"/>
  <c r="E5580" i="46"/>
  <c r="D5580" i="46" s="1"/>
  <c r="E5581" i="46"/>
  <c r="D5581" i="46" s="1"/>
  <c r="E5582" i="46"/>
  <c r="D5582" i="46" s="1"/>
  <c r="E5583" i="46"/>
  <c r="D5583" i="46" s="1"/>
  <c r="E5584" i="46"/>
  <c r="D5584" i="46" s="1"/>
  <c r="E5585" i="46"/>
  <c r="D5585" i="46" s="1"/>
  <c r="E5586" i="46"/>
  <c r="D5586" i="46" s="1"/>
  <c r="E5587" i="46"/>
  <c r="D5587" i="46" s="1"/>
  <c r="E5588" i="46"/>
  <c r="D5588" i="46" s="1"/>
  <c r="E5589" i="46"/>
  <c r="E5590" i="46"/>
  <c r="D5590" i="46" s="1"/>
  <c r="E5591" i="46"/>
  <c r="D5591" i="46" s="1"/>
  <c r="E5592" i="46"/>
  <c r="D5592" i="46" s="1"/>
  <c r="E5593" i="46"/>
  <c r="D5593" i="46" s="1"/>
  <c r="E5594" i="46"/>
  <c r="D5594" i="46" s="1"/>
  <c r="E5595" i="46"/>
  <c r="D5595" i="46" s="1"/>
  <c r="E5596" i="46"/>
  <c r="D5596" i="46" s="1"/>
  <c r="E5597" i="46"/>
  <c r="E5598" i="46"/>
  <c r="E5599" i="46"/>
  <c r="E5600" i="46"/>
  <c r="D5600" i="46" s="1"/>
  <c r="E5601" i="46"/>
  <c r="D5601" i="46" s="1"/>
  <c r="E5602" i="46"/>
  <c r="D5602" i="46" s="1"/>
  <c r="E5603" i="46"/>
  <c r="D5603" i="46" s="1"/>
  <c r="E5604" i="46"/>
  <c r="D5604" i="46" s="1"/>
  <c r="E5605" i="46"/>
  <c r="D5605" i="46" s="1"/>
  <c r="E5606" i="46"/>
  <c r="D5606" i="46" s="1"/>
  <c r="E5607" i="46"/>
  <c r="D5607" i="46" s="1"/>
  <c r="E5608" i="46"/>
  <c r="D5608" i="46" s="1"/>
  <c r="E5609" i="46"/>
  <c r="D5609" i="46" s="1"/>
  <c r="E5610" i="46"/>
  <c r="D5610" i="46" s="1"/>
  <c r="E5611" i="46"/>
  <c r="D5611" i="46" s="1"/>
  <c r="E5612" i="46"/>
  <c r="D5612" i="46" s="1"/>
  <c r="E5613" i="46"/>
  <c r="D5613" i="46" s="1"/>
  <c r="E5614" i="46"/>
  <c r="D5614" i="46" s="1"/>
  <c r="E5615" i="46"/>
  <c r="D5615" i="46" s="1"/>
  <c r="E5616" i="46"/>
  <c r="D5616" i="46" s="1"/>
  <c r="E5617" i="46"/>
  <c r="D5617" i="46" s="1"/>
  <c r="E5618" i="46"/>
  <c r="D5618" i="46" s="1"/>
  <c r="E5619" i="46"/>
  <c r="D5619" i="46" s="1"/>
  <c r="E5620" i="46"/>
  <c r="D5620" i="46" s="1"/>
  <c r="E5621" i="46"/>
  <c r="D5621" i="46" s="1"/>
  <c r="E5622" i="46"/>
  <c r="D5622" i="46" s="1"/>
  <c r="E5623" i="46"/>
  <c r="D5623" i="46" s="1"/>
  <c r="E5624" i="46"/>
  <c r="D5624" i="46" s="1"/>
  <c r="E5625" i="46"/>
  <c r="D5625" i="46" s="1"/>
  <c r="E5626" i="46"/>
  <c r="D5626" i="46" s="1"/>
  <c r="E5627" i="46"/>
  <c r="E5628" i="46"/>
  <c r="E5629" i="46"/>
  <c r="E5630" i="46"/>
  <c r="D5630" i="46" s="1"/>
  <c r="E5631" i="46"/>
  <c r="D5631" i="46" s="1"/>
  <c r="E5632" i="46"/>
  <c r="D5632" i="46" s="1"/>
  <c r="E5633" i="46"/>
  <c r="E5634" i="46"/>
  <c r="E5635" i="46"/>
  <c r="D5635" i="46" s="1"/>
  <c r="E5636" i="46"/>
  <c r="D5636" i="46" s="1"/>
  <c r="E5637" i="46"/>
  <c r="E5638" i="46"/>
  <c r="D5638" i="46" s="1"/>
  <c r="E5639" i="46"/>
  <c r="D5639" i="46" s="1"/>
  <c r="E5640" i="46"/>
  <c r="D5640" i="46" s="1"/>
  <c r="E5641" i="46"/>
  <c r="D5641" i="46" s="1"/>
  <c r="E5642" i="46"/>
  <c r="D5642" i="46" s="1"/>
  <c r="E5643" i="46"/>
  <c r="D5643" i="46" s="1"/>
  <c r="E5644" i="46"/>
  <c r="D5644" i="46" s="1"/>
  <c r="E5645" i="46"/>
  <c r="D5645" i="46" s="1"/>
  <c r="E5646" i="46"/>
  <c r="D5646" i="46" s="1"/>
  <c r="E5647" i="46"/>
  <c r="D5647" i="46" s="1"/>
  <c r="E5648" i="46"/>
  <c r="D5648" i="46" s="1"/>
  <c r="E5649" i="46"/>
  <c r="D5649" i="46" s="1"/>
  <c r="E5650" i="46"/>
  <c r="E5651" i="46"/>
  <c r="D5651" i="46" s="1"/>
  <c r="E5652" i="46"/>
  <c r="D5652" i="46" s="1"/>
  <c r="E5653" i="46"/>
  <c r="D5653" i="46" s="1"/>
  <c r="E5654" i="46"/>
  <c r="D5654" i="46" s="1"/>
  <c r="E5655" i="46"/>
  <c r="E5656" i="46"/>
  <c r="E5657" i="46"/>
  <c r="E5658" i="46"/>
  <c r="E5659" i="46"/>
  <c r="E5660" i="46"/>
  <c r="E5661" i="46"/>
  <c r="E5662" i="46"/>
  <c r="E5663" i="46"/>
  <c r="E5664" i="46"/>
  <c r="E5665" i="46"/>
  <c r="E5666" i="46"/>
  <c r="E5667" i="46"/>
  <c r="E5668" i="46"/>
  <c r="E5669" i="46"/>
  <c r="E5670" i="46"/>
  <c r="D5670" i="46" s="1"/>
  <c r="E5671" i="46"/>
  <c r="D5671" i="46" s="1"/>
  <c r="E5672" i="46"/>
  <c r="D5672" i="46" s="1"/>
  <c r="E5673" i="46"/>
  <c r="D5673" i="46" s="1"/>
  <c r="E5674" i="46"/>
  <c r="E5675" i="46"/>
  <c r="E5676" i="46"/>
  <c r="D5676" i="46" s="1"/>
  <c r="E5677" i="46"/>
  <c r="D5677" i="46" s="1"/>
  <c r="E5678" i="46"/>
  <c r="D5678" i="46" s="1"/>
  <c r="E5679" i="46"/>
  <c r="D5679" i="46" s="1"/>
  <c r="E5680" i="46"/>
  <c r="D5680" i="46" s="1"/>
  <c r="E5681" i="46"/>
  <c r="E5682" i="46"/>
  <c r="E5683" i="46"/>
  <c r="D5683" i="46" s="1"/>
  <c r="E5684" i="46"/>
  <c r="E5685" i="46"/>
  <c r="D5685" i="46" s="1"/>
  <c r="E5686" i="46"/>
  <c r="D5686" i="46" s="1"/>
  <c r="E5687" i="46"/>
  <c r="D5687" i="46" s="1"/>
  <c r="E5688" i="46"/>
  <c r="D5688" i="46" s="1"/>
  <c r="E5689" i="46"/>
  <c r="D5689" i="46" s="1"/>
  <c r="E5690" i="46"/>
  <c r="E5691" i="46"/>
  <c r="E5692" i="46"/>
  <c r="D5692" i="46" s="1"/>
  <c r="E5693" i="46"/>
  <c r="D5693" i="46" s="1"/>
  <c r="E5694" i="46"/>
  <c r="D5694" i="46" s="1"/>
  <c r="E5695" i="46"/>
  <c r="D5695" i="46" s="1"/>
  <c r="E5696" i="46"/>
  <c r="D5696" i="46" s="1"/>
  <c r="E5697" i="46"/>
  <c r="D5697" i="46" s="1"/>
  <c r="E5698" i="46"/>
  <c r="D5698" i="46" s="1"/>
  <c r="E5699" i="46"/>
  <c r="D5699" i="46" s="1"/>
  <c r="E5700" i="46"/>
  <c r="D5700" i="46" s="1"/>
  <c r="E5701" i="46"/>
  <c r="E5702" i="46"/>
  <c r="E5703" i="46"/>
  <c r="E5704" i="46"/>
  <c r="D5704" i="46" s="1"/>
  <c r="E5705" i="46"/>
  <c r="E5706" i="46"/>
  <c r="D5706" i="46" s="1"/>
  <c r="E5707" i="46"/>
  <c r="D5707" i="46" s="1"/>
  <c r="E5708" i="46"/>
  <c r="D5708" i="46" s="1"/>
  <c r="E5709" i="46"/>
  <c r="E5710" i="46"/>
  <c r="D5710" i="46" s="1"/>
  <c r="E5711" i="46"/>
  <c r="E5712" i="46"/>
  <c r="E5713" i="46"/>
  <c r="E5714" i="46"/>
  <c r="E5715" i="46"/>
  <c r="D5715" i="46" s="1"/>
  <c r="E5716" i="46"/>
  <c r="E5717" i="46"/>
  <c r="D5717" i="46" s="1"/>
  <c r="E5718" i="46"/>
  <c r="D5718" i="46" s="1"/>
  <c r="E5719" i="46"/>
  <c r="E5720" i="46"/>
  <c r="D5720" i="46" s="1"/>
  <c r="E5721" i="46"/>
  <c r="D5721" i="46" s="1"/>
  <c r="E5722" i="46"/>
  <c r="D5722" i="46" s="1"/>
  <c r="E5723" i="46"/>
  <c r="D5723" i="46" s="1"/>
  <c r="E5724" i="46"/>
  <c r="E5725" i="46"/>
  <c r="D5725" i="46" s="1"/>
  <c r="E5726" i="46"/>
  <c r="D5726" i="46" s="1"/>
  <c r="E5727" i="46"/>
  <c r="D5727" i="46" s="1"/>
  <c r="E5728" i="46"/>
  <c r="E5729" i="46"/>
  <c r="D5729" i="46" s="1"/>
  <c r="E5730" i="46"/>
  <c r="D5730" i="46" s="1"/>
  <c r="E5731" i="46"/>
  <c r="D5731" i="46" s="1"/>
  <c r="E5732" i="46"/>
  <c r="D5732" i="46" s="1"/>
  <c r="E5733" i="46"/>
  <c r="D5733" i="46" s="1"/>
  <c r="E5734" i="46"/>
  <c r="D5734" i="46" s="1"/>
  <c r="E5735" i="46"/>
  <c r="D5735" i="46" s="1"/>
  <c r="E5736" i="46"/>
  <c r="D5736" i="46" s="1"/>
  <c r="E5737" i="46"/>
  <c r="E5738" i="46"/>
  <c r="E5739" i="46"/>
  <c r="E5740" i="46"/>
  <c r="E5741" i="46"/>
  <c r="D5741" i="46" s="1"/>
  <c r="E5742" i="46"/>
  <c r="D5742" i="46" s="1"/>
  <c r="E5743" i="46"/>
  <c r="D5743" i="46" s="1"/>
  <c r="E5744" i="46"/>
  <c r="D5744" i="46" s="1"/>
  <c r="E5745" i="46"/>
  <c r="E5746" i="46"/>
  <c r="D5746" i="46" s="1"/>
  <c r="E5747" i="46"/>
  <c r="D5747" i="46" s="1"/>
  <c r="E5748" i="46"/>
  <c r="D5748" i="46" s="1"/>
  <c r="E5749" i="46"/>
  <c r="D5749" i="46" s="1"/>
  <c r="E5750" i="46"/>
  <c r="E5751" i="46"/>
  <c r="D5751" i="46" s="1"/>
  <c r="E2" i="46"/>
  <c r="H3" i="46"/>
  <c r="H4" i="46"/>
  <c r="G4" i="46" s="1"/>
  <c r="H5" i="46"/>
  <c r="H6" i="46"/>
  <c r="H7" i="46"/>
  <c r="G7" i="46" s="1"/>
  <c r="H8" i="46"/>
  <c r="G8" i="46" s="1"/>
  <c r="I8" i="46" s="1"/>
  <c r="H9" i="46"/>
  <c r="G9" i="46" s="1"/>
  <c r="H10" i="46"/>
  <c r="H11" i="46"/>
  <c r="G11" i="46" s="1"/>
  <c r="H12" i="46"/>
  <c r="G12" i="46" s="1"/>
  <c r="H13" i="46"/>
  <c r="G13" i="46" s="1"/>
  <c r="H14" i="46"/>
  <c r="G14" i="46" s="1"/>
  <c r="H15" i="46"/>
  <c r="G15" i="46" s="1"/>
  <c r="H16" i="46"/>
  <c r="G16" i="46" s="1"/>
  <c r="H17" i="46"/>
  <c r="G17" i="46" s="1"/>
  <c r="H18" i="46"/>
  <c r="G18" i="46" s="1"/>
  <c r="H19" i="46"/>
  <c r="G19" i="46" s="1"/>
  <c r="H20" i="46"/>
  <c r="G20" i="46" s="1"/>
  <c r="H21" i="46"/>
  <c r="G21" i="46" s="1"/>
  <c r="H22" i="46"/>
  <c r="G22" i="46" s="1"/>
  <c r="H23" i="46"/>
  <c r="G23" i="46" s="1"/>
  <c r="H24" i="46"/>
  <c r="G24" i="46" s="1"/>
  <c r="H25" i="46"/>
  <c r="G25" i="46" s="1"/>
  <c r="H26" i="46"/>
  <c r="G26" i="46" s="1"/>
  <c r="H27" i="46"/>
  <c r="G27" i="46" s="1"/>
  <c r="H28" i="46"/>
  <c r="G28" i="46" s="1"/>
  <c r="H29" i="46"/>
  <c r="G29" i="46" s="1"/>
  <c r="H30" i="46"/>
  <c r="G30" i="46" s="1"/>
  <c r="H31" i="46"/>
  <c r="G31" i="46" s="1"/>
  <c r="H32" i="46"/>
  <c r="H33" i="46"/>
  <c r="H34" i="46"/>
  <c r="H35" i="46"/>
  <c r="H36" i="46"/>
  <c r="G36" i="46" s="1"/>
  <c r="H37" i="46"/>
  <c r="G37" i="46" s="1"/>
  <c r="H38" i="46"/>
  <c r="H39" i="46"/>
  <c r="H40" i="46"/>
  <c r="G40" i="46" s="1"/>
  <c r="H41" i="46"/>
  <c r="G41" i="46" s="1"/>
  <c r="H42" i="46"/>
  <c r="G42" i="46" s="1"/>
  <c r="H43" i="46"/>
  <c r="H44" i="46"/>
  <c r="H45" i="46"/>
  <c r="G45" i="46" s="1"/>
  <c r="H46" i="46"/>
  <c r="G46" i="46" s="1"/>
  <c r="H47" i="46"/>
  <c r="G47" i="46" s="1"/>
  <c r="H48" i="46"/>
  <c r="H49" i="46"/>
  <c r="H50" i="46"/>
  <c r="G50" i="46" s="1"/>
  <c r="H51" i="46"/>
  <c r="G51" i="46" s="1"/>
  <c r="H52" i="46"/>
  <c r="H53" i="46"/>
  <c r="H54" i="46"/>
  <c r="H55" i="46"/>
  <c r="G55" i="46" s="1"/>
  <c r="H56" i="46"/>
  <c r="G56" i="46" s="1"/>
  <c r="H57" i="46"/>
  <c r="H58" i="46"/>
  <c r="H59" i="46"/>
  <c r="H60" i="46"/>
  <c r="H61" i="46"/>
  <c r="H62" i="46"/>
  <c r="H63" i="46"/>
  <c r="H64" i="46"/>
  <c r="G64" i="46" s="1"/>
  <c r="H65" i="46"/>
  <c r="H66" i="46"/>
  <c r="H67" i="46"/>
  <c r="G67" i="46" s="1"/>
  <c r="H68" i="46"/>
  <c r="G68" i="46" s="1"/>
  <c r="H69" i="46"/>
  <c r="H70" i="46"/>
  <c r="G70" i="46" s="1"/>
  <c r="H71" i="46"/>
  <c r="H72" i="46"/>
  <c r="G72" i="46" s="1"/>
  <c r="H73" i="46"/>
  <c r="G73" i="46" s="1"/>
  <c r="H74" i="46"/>
  <c r="G74" i="46" s="1"/>
  <c r="H75" i="46"/>
  <c r="H76" i="46"/>
  <c r="G76" i="46" s="1"/>
  <c r="H77" i="46"/>
  <c r="H78" i="46"/>
  <c r="H79" i="46"/>
  <c r="H80" i="46"/>
  <c r="H81" i="46"/>
  <c r="H82" i="46"/>
  <c r="H83" i="46"/>
  <c r="G83" i="46" s="1"/>
  <c r="H84" i="46"/>
  <c r="H85" i="46"/>
  <c r="H86" i="46"/>
  <c r="G86" i="46" s="1"/>
  <c r="H87" i="46"/>
  <c r="G87" i="46" s="1"/>
  <c r="H88" i="46"/>
  <c r="H89" i="46"/>
  <c r="G89" i="46" s="1"/>
  <c r="H90" i="46"/>
  <c r="H91" i="46"/>
  <c r="H92" i="46"/>
  <c r="H93" i="46"/>
  <c r="G93" i="46" s="1"/>
  <c r="H94" i="46"/>
  <c r="H95" i="46"/>
  <c r="H96" i="46"/>
  <c r="H97" i="46"/>
  <c r="H98" i="46"/>
  <c r="G98" i="46" s="1"/>
  <c r="H99" i="46"/>
  <c r="G99" i="46" s="1"/>
  <c r="H100" i="46"/>
  <c r="H101" i="46"/>
  <c r="H102" i="46"/>
  <c r="H103" i="46"/>
  <c r="H104" i="46"/>
  <c r="H105" i="46"/>
  <c r="H106" i="46"/>
  <c r="H107" i="46"/>
  <c r="G107" i="46" s="1"/>
  <c r="H108" i="46"/>
  <c r="G108" i="46" s="1"/>
  <c r="H109" i="46"/>
  <c r="G109" i="46" s="1"/>
  <c r="H110" i="46"/>
  <c r="G110" i="46" s="1"/>
  <c r="H111" i="46"/>
  <c r="G111" i="46" s="1"/>
  <c r="H112" i="46"/>
  <c r="H113" i="46"/>
  <c r="H114" i="46"/>
  <c r="H115" i="46"/>
  <c r="H116" i="46"/>
  <c r="H117" i="46"/>
  <c r="H118" i="46"/>
  <c r="G118" i="46" s="1"/>
  <c r="H119" i="46"/>
  <c r="H120" i="46"/>
  <c r="H121" i="46"/>
  <c r="H122" i="46"/>
  <c r="H123" i="46"/>
  <c r="G123" i="46" s="1"/>
  <c r="H124" i="46"/>
  <c r="H125" i="46"/>
  <c r="H126" i="46"/>
  <c r="H127" i="46"/>
  <c r="H128" i="46"/>
  <c r="H129" i="46"/>
  <c r="G129" i="46" s="1"/>
  <c r="H130" i="46"/>
  <c r="G130" i="46" s="1"/>
  <c r="H131" i="46"/>
  <c r="G131" i="46" s="1"/>
  <c r="H132" i="46"/>
  <c r="G132" i="46" s="1"/>
  <c r="H133" i="46"/>
  <c r="H134" i="46"/>
  <c r="G134" i="46" s="1"/>
  <c r="H135" i="46"/>
  <c r="G135" i="46" s="1"/>
  <c r="H136" i="46"/>
  <c r="G136" i="46" s="1"/>
  <c r="H137" i="46"/>
  <c r="G137" i="46" s="1"/>
  <c r="H138" i="46"/>
  <c r="G138" i="46" s="1"/>
  <c r="H139" i="46"/>
  <c r="G139" i="46" s="1"/>
  <c r="H140" i="46"/>
  <c r="G140" i="46" s="1"/>
  <c r="H141" i="46"/>
  <c r="G141" i="46" s="1"/>
  <c r="H142" i="46"/>
  <c r="H143" i="46"/>
  <c r="H144" i="46"/>
  <c r="H145" i="46"/>
  <c r="G145" i="46" s="1"/>
  <c r="H146" i="46"/>
  <c r="H147" i="46"/>
  <c r="H148" i="46"/>
  <c r="H149" i="46"/>
  <c r="G149" i="46" s="1"/>
  <c r="H150" i="46"/>
  <c r="G150" i="46" s="1"/>
  <c r="H151" i="46"/>
  <c r="G151" i="46" s="1"/>
  <c r="H152" i="46"/>
  <c r="G152" i="46" s="1"/>
  <c r="H153" i="46"/>
  <c r="G153" i="46" s="1"/>
  <c r="H154" i="46"/>
  <c r="G154" i="46" s="1"/>
  <c r="H155" i="46"/>
  <c r="H156" i="46"/>
  <c r="H157" i="46"/>
  <c r="H158" i="46"/>
  <c r="H159" i="46"/>
  <c r="H160" i="46"/>
  <c r="H161" i="46"/>
  <c r="H162" i="46"/>
  <c r="H163" i="46"/>
  <c r="H164" i="46"/>
  <c r="G164" i="46" s="1"/>
  <c r="H165" i="46"/>
  <c r="G165" i="46" s="1"/>
  <c r="H166" i="46"/>
  <c r="G166" i="46" s="1"/>
  <c r="H167" i="46"/>
  <c r="G167" i="46" s="1"/>
  <c r="H168" i="46"/>
  <c r="G168" i="46" s="1"/>
  <c r="H169" i="46"/>
  <c r="G169" i="46" s="1"/>
  <c r="H170" i="46"/>
  <c r="G170" i="46" s="1"/>
  <c r="H171" i="46"/>
  <c r="G171" i="46" s="1"/>
  <c r="H172" i="46"/>
  <c r="G172" i="46" s="1"/>
  <c r="H173" i="46"/>
  <c r="H174" i="46"/>
  <c r="G174" i="46" s="1"/>
  <c r="H175" i="46"/>
  <c r="G175" i="46" s="1"/>
  <c r="H176" i="46"/>
  <c r="G176" i="46" s="1"/>
  <c r="H177" i="46"/>
  <c r="H178" i="46"/>
  <c r="H179" i="46"/>
  <c r="H180" i="46"/>
  <c r="G180" i="46" s="1"/>
  <c r="H181" i="46"/>
  <c r="G181" i="46" s="1"/>
  <c r="H182" i="46"/>
  <c r="G182" i="46" s="1"/>
  <c r="H183" i="46"/>
  <c r="G183" i="46" s="1"/>
  <c r="H184" i="46"/>
  <c r="G184" i="46" s="1"/>
  <c r="H185" i="46"/>
  <c r="H186" i="46"/>
  <c r="H187" i="46"/>
  <c r="H188" i="46"/>
  <c r="H189" i="46"/>
  <c r="H190" i="46"/>
  <c r="H191" i="46"/>
  <c r="H192" i="46"/>
  <c r="G192" i="46" s="1"/>
  <c r="H193" i="46"/>
  <c r="G193" i="46" s="1"/>
  <c r="H194" i="46"/>
  <c r="G194" i="46" s="1"/>
  <c r="H195" i="46"/>
  <c r="H196" i="46"/>
  <c r="G196" i="46" s="1"/>
  <c r="H197" i="46"/>
  <c r="G197" i="46" s="1"/>
  <c r="H198" i="46"/>
  <c r="H199" i="46"/>
  <c r="H200" i="46"/>
  <c r="H201" i="46"/>
  <c r="G201" i="46" s="1"/>
  <c r="H202" i="46"/>
  <c r="G202" i="46" s="1"/>
  <c r="H203" i="46"/>
  <c r="G203" i="46" s="1"/>
  <c r="H204" i="46"/>
  <c r="G204" i="46" s="1"/>
  <c r="H205" i="46"/>
  <c r="H206" i="46"/>
  <c r="G206" i="46" s="1"/>
  <c r="H207" i="46"/>
  <c r="G207" i="46" s="1"/>
  <c r="H208" i="46"/>
  <c r="H209" i="46"/>
  <c r="G209" i="46" s="1"/>
  <c r="H210" i="46"/>
  <c r="H211" i="46"/>
  <c r="G211" i="46" s="1"/>
  <c r="H212" i="46"/>
  <c r="G212" i="46" s="1"/>
  <c r="H213" i="46"/>
  <c r="H214" i="46"/>
  <c r="H215" i="46"/>
  <c r="H216" i="46"/>
  <c r="G216" i="46" s="1"/>
  <c r="H217" i="46"/>
  <c r="H218" i="46"/>
  <c r="G218" i="46" s="1"/>
  <c r="H219" i="46"/>
  <c r="G219" i="46" s="1"/>
  <c r="H220" i="46"/>
  <c r="G220" i="46" s="1"/>
  <c r="H221" i="46"/>
  <c r="G221" i="46" s="1"/>
  <c r="H222" i="46"/>
  <c r="G222" i="46" s="1"/>
  <c r="H223" i="46"/>
  <c r="G223" i="46" s="1"/>
  <c r="H224" i="46"/>
  <c r="H225" i="46"/>
  <c r="H226" i="46"/>
  <c r="H227" i="46"/>
  <c r="H228" i="46"/>
  <c r="H229" i="46"/>
  <c r="H230" i="46"/>
  <c r="H231" i="46"/>
  <c r="G231" i="46" s="1"/>
  <c r="H232" i="46"/>
  <c r="G232" i="46" s="1"/>
  <c r="H233" i="46"/>
  <c r="H234" i="46"/>
  <c r="G234" i="46" s="1"/>
  <c r="H235" i="46"/>
  <c r="H236" i="46"/>
  <c r="H237" i="46"/>
  <c r="G237" i="46" s="1"/>
  <c r="H238" i="46"/>
  <c r="G238" i="46" s="1"/>
  <c r="H239" i="46"/>
  <c r="G239" i="46" s="1"/>
  <c r="H240" i="46"/>
  <c r="G240" i="46" s="1"/>
  <c r="H241" i="46"/>
  <c r="H242" i="46"/>
  <c r="G242" i="46" s="1"/>
  <c r="H243" i="46"/>
  <c r="H244" i="46"/>
  <c r="H245" i="46"/>
  <c r="G245" i="46" s="1"/>
  <c r="H246" i="46"/>
  <c r="H247" i="46"/>
  <c r="H248" i="46"/>
  <c r="H249" i="46"/>
  <c r="G249" i="46" s="1"/>
  <c r="H250" i="46"/>
  <c r="G250" i="46" s="1"/>
  <c r="H251" i="46"/>
  <c r="G251" i="46" s="1"/>
  <c r="H252" i="46"/>
  <c r="G252" i="46" s="1"/>
  <c r="H253" i="46"/>
  <c r="H254" i="46"/>
  <c r="H255" i="46"/>
  <c r="G255" i="46" s="1"/>
  <c r="H256" i="46"/>
  <c r="H257" i="46"/>
  <c r="H258" i="46"/>
  <c r="H259" i="46"/>
  <c r="H260" i="46"/>
  <c r="H261" i="46"/>
  <c r="H262" i="46"/>
  <c r="G262" i="46" s="1"/>
  <c r="H263" i="46"/>
  <c r="G263" i="46" s="1"/>
  <c r="H264" i="46"/>
  <c r="G264" i="46" s="1"/>
  <c r="H265" i="46"/>
  <c r="G265" i="46" s="1"/>
  <c r="H266" i="46"/>
  <c r="G266" i="46" s="1"/>
  <c r="H267" i="46"/>
  <c r="G267" i="46" s="1"/>
  <c r="H268" i="46"/>
  <c r="G268" i="46" s="1"/>
  <c r="H269" i="46"/>
  <c r="G269" i="46" s="1"/>
  <c r="H270" i="46"/>
  <c r="G270" i="46" s="1"/>
  <c r="H271" i="46"/>
  <c r="H272" i="46"/>
  <c r="G272" i="46" s="1"/>
  <c r="H273" i="46"/>
  <c r="G273" i="46" s="1"/>
  <c r="H274" i="46"/>
  <c r="G274" i="46" s="1"/>
  <c r="H275" i="46"/>
  <c r="H276" i="46"/>
  <c r="H277" i="46"/>
  <c r="H278" i="46"/>
  <c r="H279" i="46"/>
  <c r="H280" i="46"/>
  <c r="G280" i="46" s="1"/>
  <c r="H281" i="46"/>
  <c r="G281" i="46" s="1"/>
  <c r="H282" i="46"/>
  <c r="H283" i="46"/>
  <c r="H284" i="46"/>
  <c r="H285" i="46"/>
  <c r="H286" i="46"/>
  <c r="H287" i="46"/>
  <c r="H288" i="46"/>
  <c r="H289" i="46"/>
  <c r="H290" i="46"/>
  <c r="G290" i="46" s="1"/>
  <c r="H291" i="46"/>
  <c r="G291" i="46" s="1"/>
  <c r="H292" i="46"/>
  <c r="G292" i="46" s="1"/>
  <c r="H293" i="46"/>
  <c r="G293" i="46" s="1"/>
  <c r="H294" i="46"/>
  <c r="G294" i="46" s="1"/>
  <c r="H295" i="46"/>
  <c r="G295" i="46" s="1"/>
  <c r="H296" i="46"/>
  <c r="H297" i="46"/>
  <c r="H298" i="46"/>
  <c r="G298" i="46" s="1"/>
  <c r="H299" i="46"/>
  <c r="G299" i="46" s="1"/>
  <c r="H300" i="46"/>
  <c r="G300" i="46" s="1"/>
  <c r="H301" i="46"/>
  <c r="G301" i="46" s="1"/>
  <c r="H302" i="46"/>
  <c r="H303" i="46"/>
  <c r="G303" i="46" s="1"/>
  <c r="H304" i="46"/>
  <c r="H305" i="46"/>
  <c r="G305" i="46" s="1"/>
  <c r="H306" i="46"/>
  <c r="G306" i="46" s="1"/>
  <c r="H307" i="46"/>
  <c r="G307" i="46" s="1"/>
  <c r="H308" i="46"/>
  <c r="H309" i="46"/>
  <c r="H310" i="46"/>
  <c r="H311" i="46"/>
  <c r="G311" i="46" s="1"/>
  <c r="H312" i="46"/>
  <c r="G312" i="46" s="1"/>
  <c r="H313" i="46"/>
  <c r="G313" i="46" s="1"/>
  <c r="H314" i="46"/>
  <c r="G314" i="46" s="1"/>
  <c r="H315" i="46"/>
  <c r="G315" i="46" s="1"/>
  <c r="H316" i="46"/>
  <c r="G316" i="46" s="1"/>
  <c r="H317" i="46"/>
  <c r="G317" i="46" s="1"/>
  <c r="H318" i="46"/>
  <c r="G318" i="46" s="1"/>
  <c r="H319" i="46"/>
  <c r="H320" i="46"/>
  <c r="H321" i="46"/>
  <c r="G321" i="46" s="1"/>
  <c r="H322" i="46"/>
  <c r="G322" i="46" s="1"/>
  <c r="H323" i="46"/>
  <c r="H324" i="46"/>
  <c r="G324" i="46" s="1"/>
  <c r="H325" i="46"/>
  <c r="H326" i="46"/>
  <c r="G326" i="46" s="1"/>
  <c r="H327" i="46"/>
  <c r="G327" i="46" s="1"/>
  <c r="H328" i="46"/>
  <c r="G328" i="46" s="1"/>
  <c r="H329" i="46"/>
  <c r="G329" i="46" s="1"/>
  <c r="H330" i="46"/>
  <c r="G330" i="46" s="1"/>
  <c r="H331" i="46"/>
  <c r="G331" i="46" s="1"/>
  <c r="H332" i="46"/>
  <c r="H333" i="46"/>
  <c r="G333" i="46" s="1"/>
  <c r="H334" i="46"/>
  <c r="H335" i="46"/>
  <c r="G335" i="46" s="1"/>
  <c r="H336" i="46"/>
  <c r="G336" i="46" s="1"/>
  <c r="H337" i="46"/>
  <c r="G337" i="46" s="1"/>
  <c r="H338" i="46"/>
  <c r="H339" i="46"/>
  <c r="H340" i="46"/>
  <c r="G340" i="46" s="1"/>
  <c r="H341" i="46"/>
  <c r="H342" i="46"/>
  <c r="H343" i="46"/>
  <c r="G343" i="46" s="1"/>
  <c r="H344" i="46"/>
  <c r="H345" i="46"/>
  <c r="G345" i="46" s="1"/>
  <c r="H346" i="46"/>
  <c r="G346" i="46" s="1"/>
  <c r="H347" i="46"/>
  <c r="G347" i="46" s="1"/>
  <c r="H348" i="46"/>
  <c r="G348" i="46" s="1"/>
  <c r="H349" i="46"/>
  <c r="G349" i="46" s="1"/>
  <c r="H350" i="46"/>
  <c r="G350" i="46" s="1"/>
  <c r="H351" i="46"/>
  <c r="G351" i="46" s="1"/>
  <c r="H352" i="46"/>
  <c r="G352" i="46" s="1"/>
  <c r="H353" i="46"/>
  <c r="G353" i="46" s="1"/>
  <c r="H354" i="46"/>
  <c r="G354" i="46" s="1"/>
  <c r="H355" i="46"/>
  <c r="G355" i="46" s="1"/>
  <c r="H356" i="46"/>
  <c r="H357" i="46"/>
  <c r="H358" i="46"/>
  <c r="H359" i="46"/>
  <c r="H360" i="46"/>
  <c r="G360" i="46" s="1"/>
  <c r="H361" i="46"/>
  <c r="G361" i="46" s="1"/>
  <c r="H362" i="46"/>
  <c r="G362" i="46" s="1"/>
  <c r="H363" i="46"/>
  <c r="G363" i="46" s="1"/>
  <c r="H364" i="46"/>
  <c r="G364" i="46" s="1"/>
  <c r="H365" i="46"/>
  <c r="H366" i="46"/>
  <c r="H367" i="46"/>
  <c r="H368" i="46"/>
  <c r="G368" i="46" s="1"/>
  <c r="H369" i="46"/>
  <c r="H370" i="46"/>
  <c r="G370" i="46" s="1"/>
  <c r="H371" i="46"/>
  <c r="G371" i="46" s="1"/>
  <c r="H372" i="46"/>
  <c r="G372" i="46" s="1"/>
  <c r="H373" i="46"/>
  <c r="H374" i="46"/>
  <c r="G374" i="46" s="1"/>
  <c r="H375" i="46"/>
  <c r="H376" i="46"/>
  <c r="H377" i="46"/>
  <c r="G377" i="46" s="1"/>
  <c r="H378" i="46"/>
  <c r="H379" i="46"/>
  <c r="H380" i="46"/>
  <c r="G380" i="46" s="1"/>
  <c r="H381" i="46"/>
  <c r="G381" i="46" s="1"/>
  <c r="H382" i="46"/>
  <c r="H383" i="46"/>
  <c r="G383" i="46" s="1"/>
  <c r="H384" i="46"/>
  <c r="H385" i="46"/>
  <c r="G385" i="46" s="1"/>
  <c r="H386" i="46"/>
  <c r="H387" i="46"/>
  <c r="H388" i="46"/>
  <c r="H389" i="46"/>
  <c r="G389" i="46" s="1"/>
  <c r="H390" i="46"/>
  <c r="G390" i="46" s="1"/>
  <c r="H391" i="46"/>
  <c r="G391" i="46" s="1"/>
  <c r="H392" i="46"/>
  <c r="H393" i="46"/>
  <c r="G393" i="46" s="1"/>
  <c r="H394" i="46"/>
  <c r="H395" i="46"/>
  <c r="G395" i="46" s="1"/>
  <c r="H396" i="46"/>
  <c r="G396" i="46" s="1"/>
  <c r="H397" i="46"/>
  <c r="G397" i="46" s="1"/>
  <c r="H398" i="46"/>
  <c r="G398" i="46" s="1"/>
  <c r="H399" i="46"/>
  <c r="H400" i="46"/>
  <c r="H401" i="46"/>
  <c r="G401" i="46" s="1"/>
  <c r="H402" i="46"/>
  <c r="H403" i="46"/>
  <c r="H404" i="46"/>
  <c r="G404" i="46" s="1"/>
  <c r="H405" i="46"/>
  <c r="H406" i="46"/>
  <c r="H407" i="46"/>
  <c r="H408" i="46"/>
  <c r="H409" i="46"/>
  <c r="G409" i="46" s="1"/>
  <c r="H410" i="46"/>
  <c r="G410" i="46" s="1"/>
  <c r="H411" i="46"/>
  <c r="G411" i="46" s="1"/>
  <c r="H412" i="46"/>
  <c r="G412" i="46" s="1"/>
  <c r="H413" i="46"/>
  <c r="G413" i="46" s="1"/>
  <c r="H414" i="46"/>
  <c r="G414" i="46" s="1"/>
  <c r="H415" i="46"/>
  <c r="G415" i="46" s="1"/>
  <c r="H416" i="46"/>
  <c r="G416" i="46" s="1"/>
  <c r="H417" i="46"/>
  <c r="H418" i="46"/>
  <c r="H419" i="46"/>
  <c r="G419" i="46" s="1"/>
  <c r="H420" i="46"/>
  <c r="G420" i="46" s="1"/>
  <c r="H421" i="46"/>
  <c r="H422" i="46"/>
  <c r="G422" i="46" s="1"/>
  <c r="H423" i="46"/>
  <c r="H424" i="46"/>
  <c r="G424" i="46" s="1"/>
  <c r="H425" i="46"/>
  <c r="G425" i="46" s="1"/>
  <c r="H426" i="46"/>
  <c r="G426" i="46" s="1"/>
  <c r="H427" i="46"/>
  <c r="G427" i="46" s="1"/>
  <c r="H428" i="46"/>
  <c r="G428" i="46" s="1"/>
  <c r="H429" i="46"/>
  <c r="G429" i="46" s="1"/>
  <c r="H430" i="46"/>
  <c r="H431" i="46"/>
  <c r="G431" i="46" s="1"/>
  <c r="H432" i="46"/>
  <c r="H433" i="46"/>
  <c r="G433" i="46" s="1"/>
  <c r="H434" i="46"/>
  <c r="G434" i="46" s="1"/>
  <c r="H435" i="46"/>
  <c r="G435" i="46" s="1"/>
  <c r="H436" i="46"/>
  <c r="G436" i="46" s="1"/>
  <c r="H437" i="46"/>
  <c r="H438" i="46"/>
  <c r="H439" i="46"/>
  <c r="G439" i="46" s="1"/>
  <c r="H440" i="46"/>
  <c r="H441" i="46"/>
  <c r="G441" i="46" s="1"/>
  <c r="H442" i="46"/>
  <c r="G442" i="46" s="1"/>
  <c r="H443" i="46"/>
  <c r="G443" i="46" s="1"/>
  <c r="H444" i="46"/>
  <c r="G444" i="46" s="1"/>
  <c r="H445" i="46"/>
  <c r="G445" i="46" s="1"/>
  <c r="H446" i="46"/>
  <c r="G446" i="46" s="1"/>
  <c r="H447" i="46"/>
  <c r="G447" i="46" s="1"/>
  <c r="H448" i="46"/>
  <c r="G448" i="46" s="1"/>
  <c r="H449" i="46"/>
  <c r="G449" i="46" s="1"/>
  <c r="H450" i="46"/>
  <c r="G450" i="46" s="1"/>
  <c r="H451" i="46"/>
  <c r="G451" i="46" s="1"/>
  <c r="H452" i="46"/>
  <c r="G452" i="46" s="1"/>
  <c r="H453" i="46"/>
  <c r="G453" i="46" s="1"/>
  <c r="H454" i="46"/>
  <c r="G454" i="46" s="1"/>
  <c r="H455" i="46"/>
  <c r="H456" i="46"/>
  <c r="G456" i="46" s="1"/>
  <c r="H457" i="46"/>
  <c r="G457" i="46" s="1"/>
  <c r="H458" i="46"/>
  <c r="H459" i="46"/>
  <c r="H460" i="46"/>
  <c r="G460" i="46" s="1"/>
  <c r="H461" i="46"/>
  <c r="G461" i="46" s="1"/>
  <c r="H462" i="46"/>
  <c r="G462" i="46" s="1"/>
  <c r="H463" i="46"/>
  <c r="H464" i="46"/>
  <c r="G464" i="46" s="1"/>
  <c r="H465" i="46"/>
  <c r="H466" i="46"/>
  <c r="G466" i="46" s="1"/>
  <c r="H467" i="46"/>
  <c r="H468" i="46"/>
  <c r="G468" i="46" s="1"/>
  <c r="H469" i="46"/>
  <c r="G469" i="46" s="1"/>
  <c r="H470" i="46"/>
  <c r="G470" i="46" s="1"/>
  <c r="H471" i="46"/>
  <c r="H472" i="46"/>
  <c r="G472" i="46" s="1"/>
  <c r="H473" i="46"/>
  <c r="H474" i="46"/>
  <c r="G474" i="46" s="1"/>
  <c r="H475" i="46"/>
  <c r="G475" i="46" s="1"/>
  <c r="H476" i="46"/>
  <c r="H477" i="46"/>
  <c r="H478" i="46"/>
  <c r="G478" i="46" s="1"/>
  <c r="H479" i="46"/>
  <c r="G479" i="46" s="1"/>
  <c r="H480" i="46"/>
  <c r="G480" i="46" s="1"/>
  <c r="H481" i="46"/>
  <c r="G481" i="46" s="1"/>
  <c r="H482" i="46"/>
  <c r="H483" i="46"/>
  <c r="G483" i="46" s="1"/>
  <c r="H484" i="46"/>
  <c r="G484" i="46" s="1"/>
  <c r="H485" i="46"/>
  <c r="H486" i="46"/>
  <c r="G486" i="46" s="1"/>
  <c r="H487" i="46"/>
  <c r="G487" i="46" s="1"/>
  <c r="H488" i="46"/>
  <c r="G488" i="46" s="1"/>
  <c r="H489" i="46"/>
  <c r="G489" i="46" s="1"/>
  <c r="H490" i="46"/>
  <c r="H491" i="46"/>
  <c r="G491" i="46" s="1"/>
  <c r="H492" i="46"/>
  <c r="G492" i="46" s="1"/>
  <c r="H493" i="46"/>
  <c r="G493" i="46" s="1"/>
  <c r="H494" i="46"/>
  <c r="H495" i="46"/>
  <c r="G495" i="46" s="1"/>
  <c r="H496" i="46"/>
  <c r="G496" i="46" s="1"/>
  <c r="H497" i="46"/>
  <c r="G497" i="46" s="1"/>
  <c r="H498" i="46"/>
  <c r="G498" i="46" s="1"/>
  <c r="H499" i="46"/>
  <c r="G499" i="46" s="1"/>
  <c r="H500" i="46"/>
  <c r="G500" i="46" s="1"/>
  <c r="H501" i="46"/>
  <c r="H502" i="46"/>
  <c r="G502" i="46" s="1"/>
  <c r="H503" i="46"/>
  <c r="H504" i="46"/>
  <c r="G504" i="46" s="1"/>
  <c r="H505" i="46"/>
  <c r="G505" i="46" s="1"/>
  <c r="H506" i="46"/>
  <c r="G506" i="46" s="1"/>
  <c r="H507" i="46"/>
  <c r="H508" i="46"/>
  <c r="G508" i="46" s="1"/>
  <c r="H509" i="46"/>
  <c r="G509" i="46" s="1"/>
  <c r="H510" i="46"/>
  <c r="G510" i="46" s="1"/>
  <c r="H511" i="46"/>
  <c r="G511" i="46" s="1"/>
  <c r="H512" i="46"/>
  <c r="G512" i="46" s="1"/>
  <c r="H513" i="46"/>
  <c r="H514" i="46"/>
  <c r="H515" i="46"/>
  <c r="H516" i="46"/>
  <c r="G516" i="46" s="1"/>
  <c r="H517" i="46"/>
  <c r="H518" i="46"/>
  <c r="H519" i="46"/>
  <c r="H520" i="46"/>
  <c r="H521" i="46"/>
  <c r="H522" i="46"/>
  <c r="H523" i="46"/>
  <c r="H524" i="46"/>
  <c r="H525" i="46"/>
  <c r="H526" i="46"/>
  <c r="H527" i="46"/>
  <c r="H528" i="46"/>
  <c r="H529" i="46"/>
  <c r="H530" i="46"/>
  <c r="H531" i="46"/>
  <c r="H532" i="46"/>
  <c r="G532" i="46" s="1"/>
  <c r="H533" i="46"/>
  <c r="G533" i="46" s="1"/>
  <c r="H534" i="46"/>
  <c r="G534" i="46" s="1"/>
  <c r="H535" i="46"/>
  <c r="H536" i="46"/>
  <c r="H537" i="46"/>
  <c r="G537" i="46" s="1"/>
  <c r="H538" i="46"/>
  <c r="H539" i="46"/>
  <c r="H540" i="46"/>
  <c r="G540" i="46" s="1"/>
  <c r="H541" i="46"/>
  <c r="G541" i="46" s="1"/>
  <c r="H542" i="46"/>
  <c r="G542" i="46" s="1"/>
  <c r="H543" i="46"/>
  <c r="G543" i="46" s="1"/>
  <c r="H544" i="46"/>
  <c r="G544" i="46" s="1"/>
  <c r="H545" i="46"/>
  <c r="G545" i="46" s="1"/>
  <c r="H546" i="46"/>
  <c r="H547" i="46"/>
  <c r="G547" i="46" s="1"/>
  <c r="H548" i="46"/>
  <c r="G548" i="46" s="1"/>
  <c r="H549" i="46"/>
  <c r="H550" i="46"/>
  <c r="G550" i="46" s="1"/>
  <c r="H551" i="46"/>
  <c r="H552" i="46"/>
  <c r="G552" i="46" s="1"/>
  <c r="H553" i="46"/>
  <c r="H554" i="46"/>
  <c r="G554" i="46" s="1"/>
  <c r="H555" i="46"/>
  <c r="G555" i="46" s="1"/>
  <c r="H556" i="46"/>
  <c r="H557" i="46"/>
  <c r="G557" i="46" s="1"/>
  <c r="H558" i="46"/>
  <c r="H559" i="46"/>
  <c r="G559" i="46" s="1"/>
  <c r="H560" i="46"/>
  <c r="G560" i="46" s="1"/>
  <c r="H561" i="46"/>
  <c r="G561" i="46" s="1"/>
  <c r="H562" i="46"/>
  <c r="G562" i="46" s="1"/>
  <c r="H563" i="46"/>
  <c r="G563" i="46" s="1"/>
  <c r="H564" i="46"/>
  <c r="G564" i="46" s="1"/>
  <c r="H565" i="46"/>
  <c r="G565" i="46" s="1"/>
  <c r="H566" i="46"/>
  <c r="G566" i="46" s="1"/>
  <c r="H567" i="46"/>
  <c r="G567" i="46" s="1"/>
  <c r="H568" i="46"/>
  <c r="G568" i="46" s="1"/>
  <c r="H569" i="46"/>
  <c r="G569" i="46" s="1"/>
  <c r="H570" i="46"/>
  <c r="G570" i="46" s="1"/>
  <c r="H571" i="46"/>
  <c r="G571" i="46" s="1"/>
  <c r="H572" i="46"/>
  <c r="G572" i="46" s="1"/>
  <c r="H573" i="46"/>
  <c r="G573" i="46" s="1"/>
  <c r="H574" i="46"/>
  <c r="G574" i="46" s="1"/>
  <c r="H575" i="46"/>
  <c r="G575" i="46" s="1"/>
  <c r="H576" i="46"/>
  <c r="H577" i="46"/>
  <c r="G577" i="46" s="1"/>
  <c r="H578" i="46"/>
  <c r="G578" i="46" s="1"/>
  <c r="H579" i="46"/>
  <c r="H580" i="46"/>
  <c r="H581" i="46"/>
  <c r="G581" i="46" s="1"/>
  <c r="H582" i="46"/>
  <c r="G582" i="46" s="1"/>
  <c r="H583" i="46"/>
  <c r="H584" i="46"/>
  <c r="G584" i="46" s="1"/>
  <c r="H585" i="46"/>
  <c r="G585" i="46" s="1"/>
  <c r="H586" i="46"/>
  <c r="H587" i="46"/>
  <c r="G587" i="46" s="1"/>
  <c r="H588" i="46"/>
  <c r="H589" i="46"/>
  <c r="G589" i="46" s="1"/>
  <c r="H590" i="46"/>
  <c r="G590" i="46" s="1"/>
  <c r="H591" i="46"/>
  <c r="G591" i="46" s="1"/>
  <c r="H592" i="46"/>
  <c r="G592" i="46" s="1"/>
  <c r="H593" i="46"/>
  <c r="G593" i="46" s="1"/>
  <c r="H594" i="46"/>
  <c r="G594" i="46" s="1"/>
  <c r="H595" i="46"/>
  <c r="G595" i="46" s="1"/>
  <c r="H596" i="46"/>
  <c r="G596" i="46" s="1"/>
  <c r="H597" i="46"/>
  <c r="G597" i="46" s="1"/>
  <c r="H598" i="46"/>
  <c r="G598" i="46" s="1"/>
  <c r="H599" i="46"/>
  <c r="H600" i="46"/>
  <c r="G600" i="46" s="1"/>
  <c r="H601" i="46"/>
  <c r="G601" i="46" s="1"/>
  <c r="H602" i="46"/>
  <c r="G602" i="46" s="1"/>
  <c r="H603" i="46"/>
  <c r="G603" i="46" s="1"/>
  <c r="H604" i="46"/>
  <c r="G604" i="46" s="1"/>
  <c r="H605" i="46"/>
  <c r="G605" i="46" s="1"/>
  <c r="H606" i="46"/>
  <c r="G606" i="46" s="1"/>
  <c r="H607" i="46"/>
  <c r="G607" i="46" s="1"/>
  <c r="H608" i="46"/>
  <c r="G608" i="46" s="1"/>
  <c r="H609" i="46"/>
  <c r="G609" i="46" s="1"/>
  <c r="H610" i="46"/>
  <c r="G610" i="46" s="1"/>
  <c r="H611" i="46"/>
  <c r="G611" i="46" s="1"/>
  <c r="H612" i="46"/>
  <c r="G612" i="46" s="1"/>
  <c r="H613" i="46"/>
  <c r="G613" i="46" s="1"/>
  <c r="H614" i="46"/>
  <c r="G614" i="46" s="1"/>
  <c r="H615" i="46"/>
  <c r="G615" i="46" s="1"/>
  <c r="H616" i="46"/>
  <c r="G616" i="46" s="1"/>
  <c r="H617" i="46"/>
  <c r="G617" i="46" s="1"/>
  <c r="H618" i="46"/>
  <c r="G618" i="46" s="1"/>
  <c r="H619" i="46"/>
  <c r="G619" i="46" s="1"/>
  <c r="H620" i="46"/>
  <c r="G620" i="46" s="1"/>
  <c r="H621" i="46"/>
  <c r="G621" i="46" s="1"/>
  <c r="H622" i="46"/>
  <c r="H623" i="46"/>
  <c r="G623" i="46" s="1"/>
  <c r="H624" i="46"/>
  <c r="H625" i="46"/>
  <c r="H626" i="46"/>
  <c r="H627" i="46"/>
  <c r="G627" i="46" s="1"/>
  <c r="H628" i="46"/>
  <c r="G628" i="46" s="1"/>
  <c r="H629" i="46"/>
  <c r="G629" i="46" s="1"/>
  <c r="H630" i="46"/>
  <c r="G630" i="46" s="1"/>
  <c r="H631" i="46"/>
  <c r="G631" i="46" s="1"/>
  <c r="H632" i="46"/>
  <c r="G632" i="46" s="1"/>
  <c r="H633" i="46"/>
  <c r="G633" i="46" s="1"/>
  <c r="H634" i="46"/>
  <c r="G634" i="46" s="1"/>
  <c r="H635" i="46"/>
  <c r="G635" i="46" s="1"/>
  <c r="H636" i="46"/>
  <c r="G636" i="46" s="1"/>
  <c r="H637" i="46"/>
  <c r="H638" i="46"/>
  <c r="G638" i="46" s="1"/>
  <c r="H639" i="46"/>
  <c r="H640" i="46"/>
  <c r="H641" i="46"/>
  <c r="H642" i="46"/>
  <c r="G642" i="46" s="1"/>
  <c r="H643" i="46"/>
  <c r="H644" i="46"/>
  <c r="H645" i="46"/>
  <c r="H646" i="46"/>
  <c r="G646" i="46" s="1"/>
  <c r="H647" i="46"/>
  <c r="G647" i="46" s="1"/>
  <c r="H648" i="46"/>
  <c r="G648" i="46" s="1"/>
  <c r="H649" i="46"/>
  <c r="G649" i="46" s="1"/>
  <c r="H650" i="46"/>
  <c r="G650" i="46" s="1"/>
  <c r="H651" i="46"/>
  <c r="G651" i="46" s="1"/>
  <c r="H652" i="46"/>
  <c r="H653" i="46"/>
  <c r="H654" i="46"/>
  <c r="H655" i="46"/>
  <c r="G655" i="46" s="1"/>
  <c r="H656" i="46"/>
  <c r="H657" i="46"/>
  <c r="H658" i="46"/>
  <c r="G658" i="46" s="1"/>
  <c r="H659" i="46"/>
  <c r="G659" i="46" s="1"/>
  <c r="H660" i="46"/>
  <c r="H661" i="46"/>
  <c r="G661" i="46" s="1"/>
  <c r="H662" i="46"/>
  <c r="G662" i="46" s="1"/>
  <c r="H663" i="46"/>
  <c r="G663" i="46" s="1"/>
  <c r="H664" i="46"/>
  <c r="G664" i="46" s="1"/>
  <c r="H665" i="46"/>
  <c r="G665" i="46" s="1"/>
  <c r="H666" i="46"/>
  <c r="G666" i="46" s="1"/>
  <c r="H667" i="46"/>
  <c r="G667" i="46" s="1"/>
  <c r="H668" i="46"/>
  <c r="G668" i="46" s="1"/>
  <c r="H669" i="46"/>
  <c r="G669" i="46" s="1"/>
  <c r="H670" i="46"/>
  <c r="H671" i="46"/>
  <c r="G671" i="46" s="1"/>
  <c r="H672" i="46"/>
  <c r="G672" i="46" s="1"/>
  <c r="H673" i="46"/>
  <c r="G673" i="46" s="1"/>
  <c r="H674" i="46"/>
  <c r="H675" i="46"/>
  <c r="H676" i="46"/>
  <c r="H677" i="46"/>
  <c r="H678" i="46"/>
  <c r="H679" i="46"/>
  <c r="G679" i="46" s="1"/>
  <c r="H680" i="46"/>
  <c r="H681" i="46"/>
  <c r="H682" i="46"/>
  <c r="H683" i="46"/>
  <c r="G683" i="46" s="1"/>
  <c r="H684" i="46"/>
  <c r="H685" i="46"/>
  <c r="H686" i="46"/>
  <c r="H687" i="46"/>
  <c r="G687" i="46" s="1"/>
  <c r="H688" i="46"/>
  <c r="H689" i="46"/>
  <c r="G689" i="46" s="1"/>
  <c r="H690" i="46"/>
  <c r="G690" i="46" s="1"/>
  <c r="H691" i="46"/>
  <c r="H692" i="46"/>
  <c r="H693" i="46"/>
  <c r="G693" i="46" s="1"/>
  <c r="H694" i="46"/>
  <c r="G694" i="46" s="1"/>
  <c r="H695" i="46"/>
  <c r="G695" i="46" s="1"/>
  <c r="H696" i="46"/>
  <c r="G696" i="46" s="1"/>
  <c r="H697" i="46"/>
  <c r="H698" i="46"/>
  <c r="G698" i="46" s="1"/>
  <c r="H699" i="46"/>
  <c r="G699" i="46" s="1"/>
  <c r="H700" i="46"/>
  <c r="H701" i="46"/>
  <c r="H702" i="46"/>
  <c r="G702" i="46" s="1"/>
  <c r="H703" i="46"/>
  <c r="G703" i="46" s="1"/>
  <c r="H704" i="46"/>
  <c r="H705" i="46"/>
  <c r="G705" i="46" s="1"/>
  <c r="H706" i="46"/>
  <c r="G706" i="46" s="1"/>
  <c r="H707" i="46"/>
  <c r="G707" i="46" s="1"/>
  <c r="H708" i="46"/>
  <c r="G708" i="46" s="1"/>
  <c r="H709" i="46"/>
  <c r="G709" i="46" s="1"/>
  <c r="H710" i="46"/>
  <c r="G710" i="46" s="1"/>
  <c r="H711" i="46"/>
  <c r="G711" i="46" s="1"/>
  <c r="H712" i="46"/>
  <c r="H713" i="46"/>
  <c r="G713" i="46" s="1"/>
  <c r="H714" i="46"/>
  <c r="G714" i="46" s="1"/>
  <c r="H715" i="46"/>
  <c r="G715" i="46" s="1"/>
  <c r="H716" i="46"/>
  <c r="G716" i="46" s="1"/>
  <c r="H717" i="46"/>
  <c r="G717" i="46" s="1"/>
  <c r="H718" i="46"/>
  <c r="G718" i="46" s="1"/>
  <c r="H719" i="46"/>
  <c r="G719" i="46" s="1"/>
  <c r="H720" i="46"/>
  <c r="H721" i="46"/>
  <c r="G721" i="46" s="1"/>
  <c r="H722" i="46"/>
  <c r="G722" i="46" s="1"/>
  <c r="H723" i="46"/>
  <c r="G723" i="46" s="1"/>
  <c r="H724" i="46"/>
  <c r="G724" i="46" s="1"/>
  <c r="H725" i="46"/>
  <c r="G725" i="46" s="1"/>
  <c r="H726" i="46"/>
  <c r="G726" i="46" s="1"/>
  <c r="H727" i="46"/>
  <c r="G727" i="46" s="1"/>
  <c r="H728" i="46"/>
  <c r="G728" i="46" s="1"/>
  <c r="H729" i="46"/>
  <c r="G729" i="46" s="1"/>
  <c r="H730" i="46"/>
  <c r="G730" i="46" s="1"/>
  <c r="H731" i="46"/>
  <c r="G731" i="46" s="1"/>
  <c r="H732" i="46"/>
  <c r="G732" i="46" s="1"/>
  <c r="H733" i="46"/>
  <c r="G733" i="46" s="1"/>
  <c r="H734" i="46"/>
  <c r="G734" i="46" s="1"/>
  <c r="H735" i="46"/>
  <c r="H736" i="46"/>
  <c r="G736" i="46" s="1"/>
  <c r="H737" i="46"/>
  <c r="H738" i="46"/>
  <c r="H739" i="46"/>
  <c r="H740" i="46"/>
  <c r="H741" i="46"/>
  <c r="H742" i="46"/>
  <c r="H743" i="46"/>
  <c r="H744" i="46"/>
  <c r="H745" i="46"/>
  <c r="G745" i="46" s="1"/>
  <c r="H746" i="46"/>
  <c r="G746" i="46" s="1"/>
  <c r="H747" i="46"/>
  <c r="G747" i="46" s="1"/>
  <c r="H748" i="46"/>
  <c r="G748" i="46" s="1"/>
  <c r="H749" i="46"/>
  <c r="G749" i="46" s="1"/>
  <c r="H750" i="46"/>
  <c r="H751" i="46"/>
  <c r="G751" i="46" s="1"/>
  <c r="H752" i="46"/>
  <c r="G752" i="46" s="1"/>
  <c r="H753" i="46"/>
  <c r="G753" i="46" s="1"/>
  <c r="H754" i="46"/>
  <c r="G754" i="46" s="1"/>
  <c r="H755" i="46"/>
  <c r="G755" i="46" s="1"/>
  <c r="H756" i="46"/>
  <c r="G756" i="46" s="1"/>
  <c r="H757" i="46"/>
  <c r="H758" i="46"/>
  <c r="H759" i="46"/>
  <c r="H760" i="46"/>
  <c r="G760" i="46" s="1"/>
  <c r="H761" i="46"/>
  <c r="G761" i="46" s="1"/>
  <c r="H762" i="46"/>
  <c r="G762" i="46" s="1"/>
  <c r="H763" i="46"/>
  <c r="H764" i="46"/>
  <c r="H765" i="46"/>
  <c r="H766" i="46"/>
  <c r="H767" i="46"/>
  <c r="H768" i="46"/>
  <c r="G768" i="46" s="1"/>
  <c r="H769" i="46"/>
  <c r="H770" i="46"/>
  <c r="H771" i="46"/>
  <c r="H772" i="46"/>
  <c r="H773" i="46"/>
  <c r="H774" i="46"/>
  <c r="H775" i="46"/>
  <c r="H776" i="46"/>
  <c r="H777" i="46"/>
  <c r="H778" i="46"/>
  <c r="H779" i="46"/>
  <c r="H780" i="46"/>
  <c r="H781" i="46"/>
  <c r="H782" i="46"/>
  <c r="H783" i="46"/>
  <c r="H784" i="46"/>
  <c r="H785" i="46"/>
  <c r="H786" i="46"/>
  <c r="H787" i="46"/>
  <c r="H788" i="46"/>
  <c r="H789" i="46"/>
  <c r="H790" i="46"/>
  <c r="H791" i="46"/>
  <c r="H792" i="46"/>
  <c r="G792" i="46" s="1"/>
  <c r="H793" i="46"/>
  <c r="H794" i="46"/>
  <c r="H795" i="46"/>
  <c r="H796" i="46"/>
  <c r="H797" i="46"/>
  <c r="H798" i="46"/>
  <c r="H799" i="46"/>
  <c r="H800" i="46"/>
  <c r="H801" i="46"/>
  <c r="H802" i="46"/>
  <c r="H803" i="46"/>
  <c r="H804" i="46"/>
  <c r="H805" i="46"/>
  <c r="H806" i="46"/>
  <c r="G806" i="46" s="1"/>
  <c r="H807" i="46"/>
  <c r="G807" i="46" s="1"/>
  <c r="H808" i="46"/>
  <c r="G808" i="46" s="1"/>
  <c r="H809" i="46"/>
  <c r="G809" i="46" s="1"/>
  <c r="H810" i="46"/>
  <c r="G810" i="46" s="1"/>
  <c r="H811" i="46"/>
  <c r="G811" i="46" s="1"/>
  <c r="H812" i="46"/>
  <c r="G812" i="46" s="1"/>
  <c r="H813" i="46"/>
  <c r="H814" i="46"/>
  <c r="H815" i="46"/>
  <c r="H816" i="46"/>
  <c r="H817" i="46"/>
  <c r="G817" i="46" s="1"/>
  <c r="H818" i="46"/>
  <c r="G818" i="46" s="1"/>
  <c r="H819" i="46"/>
  <c r="G819" i="46" s="1"/>
  <c r="H820" i="46"/>
  <c r="G820" i="46" s="1"/>
  <c r="H821" i="46"/>
  <c r="G821" i="46" s="1"/>
  <c r="H822" i="46"/>
  <c r="G822" i="46" s="1"/>
  <c r="H823" i="46"/>
  <c r="H824" i="46"/>
  <c r="H825" i="46"/>
  <c r="H826" i="46"/>
  <c r="H827" i="46"/>
  <c r="H828" i="46"/>
  <c r="H829" i="46"/>
  <c r="H830" i="46"/>
  <c r="H831" i="46"/>
  <c r="H832" i="46"/>
  <c r="H833" i="46"/>
  <c r="H834" i="46"/>
  <c r="H835" i="46"/>
  <c r="H836" i="46"/>
  <c r="H837" i="46"/>
  <c r="H838" i="46"/>
  <c r="H839" i="46"/>
  <c r="H840" i="46"/>
  <c r="H841" i="46"/>
  <c r="H842" i="46"/>
  <c r="H843" i="46"/>
  <c r="H844" i="46"/>
  <c r="H845" i="46"/>
  <c r="H846" i="46"/>
  <c r="H847" i="46"/>
  <c r="G847" i="46" s="1"/>
  <c r="H848" i="46"/>
  <c r="G848" i="46" s="1"/>
  <c r="H849" i="46"/>
  <c r="G849" i="46" s="1"/>
  <c r="H850" i="46"/>
  <c r="G850" i="46" s="1"/>
  <c r="H851" i="46"/>
  <c r="G851" i="46" s="1"/>
  <c r="H852" i="46"/>
  <c r="G852" i="46" s="1"/>
  <c r="H853" i="46"/>
  <c r="G853" i="46" s="1"/>
  <c r="H854" i="46"/>
  <c r="G854" i="46" s="1"/>
  <c r="H855" i="46"/>
  <c r="G855" i="46" s="1"/>
  <c r="H856" i="46"/>
  <c r="G856" i="46" s="1"/>
  <c r="H857" i="46"/>
  <c r="G857" i="46" s="1"/>
  <c r="H858" i="46"/>
  <c r="H859" i="46"/>
  <c r="H860" i="46"/>
  <c r="H861" i="46"/>
  <c r="H862" i="46"/>
  <c r="H863" i="46"/>
  <c r="H864" i="46"/>
  <c r="G864" i="46" s="1"/>
  <c r="H865" i="46"/>
  <c r="H866" i="46"/>
  <c r="H867" i="46"/>
  <c r="H868" i="46"/>
  <c r="H869" i="46"/>
  <c r="H870" i="46"/>
  <c r="H871" i="46"/>
  <c r="H872" i="46"/>
  <c r="G872" i="46" s="1"/>
  <c r="H873" i="46"/>
  <c r="G873" i="46" s="1"/>
  <c r="H874" i="46"/>
  <c r="G874" i="46" s="1"/>
  <c r="H875" i="46"/>
  <c r="G875" i="46" s="1"/>
  <c r="H876" i="46"/>
  <c r="G876" i="46" s="1"/>
  <c r="H877" i="46"/>
  <c r="H878" i="46"/>
  <c r="H879" i="46"/>
  <c r="H880" i="46"/>
  <c r="H881" i="46"/>
  <c r="H882" i="46"/>
  <c r="H883" i="46"/>
  <c r="G883" i="46" s="1"/>
  <c r="H884" i="46"/>
  <c r="G884" i="46" s="1"/>
  <c r="H885" i="46"/>
  <c r="G885" i="46" s="1"/>
  <c r="H886" i="46"/>
  <c r="G886" i="46" s="1"/>
  <c r="H887" i="46"/>
  <c r="G887" i="46" s="1"/>
  <c r="H888" i="46"/>
  <c r="G888" i="46" s="1"/>
  <c r="H889" i="46"/>
  <c r="G889" i="46" s="1"/>
  <c r="H890" i="46"/>
  <c r="G890" i="46" s="1"/>
  <c r="H891" i="46"/>
  <c r="G891" i="46" s="1"/>
  <c r="H892" i="46"/>
  <c r="G892" i="46" s="1"/>
  <c r="H893" i="46"/>
  <c r="H894" i="46"/>
  <c r="H895" i="46"/>
  <c r="H896" i="46"/>
  <c r="H897" i="46"/>
  <c r="H898" i="46"/>
  <c r="H899" i="46"/>
  <c r="H900" i="46"/>
  <c r="H901" i="46"/>
  <c r="H902" i="46"/>
  <c r="H903" i="46"/>
  <c r="G903" i="46" s="1"/>
  <c r="H904" i="46"/>
  <c r="G904" i="46" s="1"/>
  <c r="H905" i="46"/>
  <c r="G905" i="46" s="1"/>
  <c r="H906" i="46"/>
  <c r="G906" i="46" s="1"/>
  <c r="H907" i="46"/>
  <c r="G907" i="46" s="1"/>
  <c r="H908" i="46"/>
  <c r="G908" i="46" s="1"/>
  <c r="H909" i="46"/>
  <c r="G909" i="46" s="1"/>
  <c r="H910" i="46"/>
  <c r="H911" i="46"/>
  <c r="G911" i="46" s="1"/>
  <c r="H912" i="46"/>
  <c r="H913" i="46"/>
  <c r="H914" i="46"/>
  <c r="G914" i="46" s="1"/>
  <c r="H915" i="46"/>
  <c r="H916" i="46"/>
  <c r="G916" i="46" s="1"/>
  <c r="H917" i="46"/>
  <c r="H918" i="46"/>
  <c r="H919" i="46"/>
  <c r="G919" i="46" s="1"/>
  <c r="H920" i="46"/>
  <c r="H921" i="46"/>
  <c r="H922" i="46"/>
  <c r="H923" i="46"/>
  <c r="G923" i="46" s="1"/>
  <c r="H924" i="46"/>
  <c r="G924" i="46" s="1"/>
  <c r="H925" i="46"/>
  <c r="G925" i="46" s="1"/>
  <c r="H926" i="46"/>
  <c r="G926" i="46" s="1"/>
  <c r="H927" i="46"/>
  <c r="G927" i="46" s="1"/>
  <c r="H928" i="46"/>
  <c r="G928" i="46" s="1"/>
  <c r="H929" i="46"/>
  <c r="G929" i="46" s="1"/>
  <c r="H930" i="46"/>
  <c r="G930" i="46" s="1"/>
  <c r="H931" i="46"/>
  <c r="G931" i="46" s="1"/>
  <c r="H932" i="46"/>
  <c r="G932" i="46" s="1"/>
  <c r="H933" i="46"/>
  <c r="G933" i="46" s="1"/>
  <c r="H934" i="46"/>
  <c r="H935" i="46"/>
  <c r="H936" i="46"/>
  <c r="H937" i="46"/>
  <c r="H938" i="46"/>
  <c r="H939" i="46"/>
  <c r="H940" i="46"/>
  <c r="H941" i="46"/>
  <c r="G941" i="46" s="1"/>
  <c r="H942" i="46"/>
  <c r="H943" i="46"/>
  <c r="G943" i="46" s="1"/>
  <c r="H944" i="46"/>
  <c r="G944" i="46" s="1"/>
  <c r="H945" i="46"/>
  <c r="G945" i="46" s="1"/>
  <c r="H946" i="46"/>
  <c r="G946" i="46" s="1"/>
  <c r="H947" i="46"/>
  <c r="G947" i="46" s="1"/>
  <c r="H948" i="46"/>
  <c r="G948" i="46" s="1"/>
  <c r="H949" i="46"/>
  <c r="G949" i="46" s="1"/>
  <c r="H950" i="46"/>
  <c r="H951" i="46"/>
  <c r="G951" i="46" s="1"/>
  <c r="H952" i="46"/>
  <c r="H953" i="46"/>
  <c r="H954" i="46"/>
  <c r="G954" i="46" s="1"/>
  <c r="H955" i="46"/>
  <c r="G955" i="46" s="1"/>
  <c r="H956" i="46"/>
  <c r="G956" i="46" s="1"/>
  <c r="H957" i="46"/>
  <c r="G957" i="46" s="1"/>
  <c r="H958" i="46"/>
  <c r="G958" i="46" s="1"/>
  <c r="H959" i="46"/>
  <c r="G959" i="46" s="1"/>
  <c r="H960" i="46"/>
  <c r="G960" i="46" s="1"/>
  <c r="H961" i="46"/>
  <c r="G961" i="46" s="1"/>
  <c r="H962" i="46"/>
  <c r="G962" i="46" s="1"/>
  <c r="H963" i="46"/>
  <c r="G963" i="46" s="1"/>
  <c r="H964" i="46"/>
  <c r="H965" i="46"/>
  <c r="H966" i="46"/>
  <c r="H967" i="46"/>
  <c r="H968" i="46"/>
  <c r="G968" i="46" s="1"/>
  <c r="H969" i="46"/>
  <c r="H970" i="46"/>
  <c r="H971" i="46"/>
  <c r="H972" i="46"/>
  <c r="H973" i="46"/>
  <c r="H974" i="46"/>
  <c r="H975" i="46"/>
  <c r="H976" i="46"/>
  <c r="H977" i="46"/>
  <c r="H978" i="46"/>
  <c r="H979" i="46"/>
  <c r="H980" i="46"/>
  <c r="H981" i="46"/>
  <c r="H982" i="46"/>
  <c r="G982" i="46" s="1"/>
  <c r="H983" i="46"/>
  <c r="H984" i="46"/>
  <c r="H985" i="46"/>
  <c r="G985" i="46" s="1"/>
  <c r="H986" i="46"/>
  <c r="G986" i="46" s="1"/>
  <c r="H987" i="46"/>
  <c r="G987" i="46" s="1"/>
  <c r="H988" i="46"/>
  <c r="G988" i="46" s="1"/>
  <c r="H989" i="46"/>
  <c r="G989" i="46" s="1"/>
  <c r="H990" i="46"/>
  <c r="H991" i="46"/>
  <c r="H992" i="46"/>
  <c r="H993" i="46"/>
  <c r="H994" i="46"/>
  <c r="G994" i="46" s="1"/>
  <c r="H995" i="46"/>
  <c r="H996" i="46"/>
  <c r="G996" i="46" s="1"/>
  <c r="H997" i="46"/>
  <c r="H998" i="46"/>
  <c r="H999" i="46"/>
  <c r="G999" i="46" s="1"/>
  <c r="H1000" i="46"/>
  <c r="H1001" i="46"/>
  <c r="H1002" i="46"/>
  <c r="H1003" i="46"/>
  <c r="G1003" i="46" s="1"/>
  <c r="H1004" i="46"/>
  <c r="G1004" i="46" s="1"/>
  <c r="H1005" i="46"/>
  <c r="H1006" i="46"/>
  <c r="G1006" i="46" s="1"/>
  <c r="H1007" i="46"/>
  <c r="H1008" i="46"/>
  <c r="G1008" i="46" s="1"/>
  <c r="H1009" i="46"/>
  <c r="G1009" i="46" s="1"/>
  <c r="H1010" i="46"/>
  <c r="H1011" i="46"/>
  <c r="G1011" i="46" s="1"/>
  <c r="H1012" i="46"/>
  <c r="G1012" i="46" s="1"/>
  <c r="H1013" i="46"/>
  <c r="G1013" i="46" s="1"/>
  <c r="H1014" i="46"/>
  <c r="G1014" i="46" s="1"/>
  <c r="H1015" i="46"/>
  <c r="G1015" i="46" s="1"/>
  <c r="H1016" i="46"/>
  <c r="H1017" i="46"/>
  <c r="G1017" i="46" s="1"/>
  <c r="H1018" i="46"/>
  <c r="G1018" i="46" s="1"/>
  <c r="H1019" i="46"/>
  <c r="G1019" i="46" s="1"/>
  <c r="H1020" i="46"/>
  <c r="H1021" i="46"/>
  <c r="H1022" i="46"/>
  <c r="G1022" i="46" s="1"/>
  <c r="H1023" i="46"/>
  <c r="H1024" i="46"/>
  <c r="H1025" i="46"/>
  <c r="H1026" i="46"/>
  <c r="H1027" i="46"/>
  <c r="H1028" i="46"/>
  <c r="H1029" i="46"/>
  <c r="H1030" i="46"/>
  <c r="H1031" i="46"/>
  <c r="H1032" i="46"/>
  <c r="H1033" i="46"/>
  <c r="H1034" i="46"/>
  <c r="H1035" i="46"/>
  <c r="H1036" i="46"/>
  <c r="H1037" i="46"/>
  <c r="H1038" i="46"/>
  <c r="H1039" i="46"/>
  <c r="G1039" i="46" s="1"/>
  <c r="H1040" i="46"/>
  <c r="H1041" i="46"/>
  <c r="H1042" i="46"/>
  <c r="H1043" i="46"/>
  <c r="H1044" i="46"/>
  <c r="H1045" i="46"/>
  <c r="G1045" i="46" s="1"/>
  <c r="H1046" i="46"/>
  <c r="H1047" i="46"/>
  <c r="H1048" i="46"/>
  <c r="H1049" i="46"/>
  <c r="H1050" i="46"/>
  <c r="G1050" i="46" s="1"/>
  <c r="H1051" i="46"/>
  <c r="G1051" i="46" s="1"/>
  <c r="H1052" i="46"/>
  <c r="H1053" i="46"/>
  <c r="H1054" i="46"/>
  <c r="H1055" i="46"/>
  <c r="H1056" i="46"/>
  <c r="G1056" i="46" s="1"/>
  <c r="H1057" i="46"/>
  <c r="G1057" i="46" s="1"/>
  <c r="H1058" i="46"/>
  <c r="G1058" i="46" s="1"/>
  <c r="H1059" i="46"/>
  <c r="G1059" i="46" s="1"/>
  <c r="H1060" i="46"/>
  <c r="G1060" i="46" s="1"/>
  <c r="H1061" i="46"/>
  <c r="H1062" i="46"/>
  <c r="H1063" i="46"/>
  <c r="H1064" i="46"/>
  <c r="H1065" i="46"/>
  <c r="G1065" i="46" s="1"/>
  <c r="H1066" i="46"/>
  <c r="H1067" i="46"/>
  <c r="G1067" i="46" s="1"/>
  <c r="H1068" i="46"/>
  <c r="H1069" i="46"/>
  <c r="H1070" i="46"/>
  <c r="G1070" i="46" s="1"/>
  <c r="H1071" i="46"/>
  <c r="H1072" i="46"/>
  <c r="H1073" i="46"/>
  <c r="H1074" i="46"/>
  <c r="H1075" i="46"/>
  <c r="G1075" i="46" s="1"/>
  <c r="H1076" i="46"/>
  <c r="G1076" i="46" s="1"/>
  <c r="H1077" i="46"/>
  <c r="G1077" i="46" s="1"/>
  <c r="H1078" i="46"/>
  <c r="H1079" i="46"/>
  <c r="G1079" i="46" s="1"/>
  <c r="H1080" i="46"/>
  <c r="G1080" i="46" s="1"/>
  <c r="H1081" i="46"/>
  <c r="G1081" i="46" s="1"/>
  <c r="H1082" i="46"/>
  <c r="G1082" i="46" s="1"/>
  <c r="H1083" i="46"/>
  <c r="G1083" i="46" s="1"/>
  <c r="H1084" i="46"/>
  <c r="G1084" i="46" s="1"/>
  <c r="H1085" i="46"/>
  <c r="H1086" i="46"/>
  <c r="H1087" i="46"/>
  <c r="H1088" i="46"/>
  <c r="G1088" i="46" s="1"/>
  <c r="H1089" i="46"/>
  <c r="H1090" i="46"/>
  <c r="H1091" i="46"/>
  <c r="H1092" i="46"/>
  <c r="H1093" i="46"/>
  <c r="H1094" i="46"/>
  <c r="H1095" i="46"/>
  <c r="H1096" i="46"/>
  <c r="H1097" i="46"/>
  <c r="H1098" i="46"/>
  <c r="H1099" i="46"/>
  <c r="H1100" i="46"/>
  <c r="H1101" i="46"/>
  <c r="G1101" i="46" s="1"/>
  <c r="H1102" i="46"/>
  <c r="G1102" i="46" s="1"/>
  <c r="H1103" i="46"/>
  <c r="G1103" i="46" s="1"/>
  <c r="H1104" i="46"/>
  <c r="H1105" i="46"/>
  <c r="H1106" i="46"/>
  <c r="H1107" i="46"/>
  <c r="H1108" i="46"/>
  <c r="H1109" i="46"/>
  <c r="H1110" i="46"/>
  <c r="H1111" i="46"/>
  <c r="H1112" i="46"/>
  <c r="H1113" i="46"/>
  <c r="H1114" i="46"/>
  <c r="H1115" i="46"/>
  <c r="H1116" i="46"/>
  <c r="H1117" i="46"/>
  <c r="H1118" i="46"/>
  <c r="H1119" i="46"/>
  <c r="G1119" i="46" s="1"/>
  <c r="H1120" i="46"/>
  <c r="H1121" i="46"/>
  <c r="H1122" i="46"/>
  <c r="G1122" i="46" s="1"/>
  <c r="H1123" i="46"/>
  <c r="G1123" i="46" s="1"/>
  <c r="H1124" i="46"/>
  <c r="G1124" i="46" s="1"/>
  <c r="H1125" i="46"/>
  <c r="G1125" i="46" s="1"/>
  <c r="H1126" i="46"/>
  <c r="H1127" i="46"/>
  <c r="H1128" i="46"/>
  <c r="G1128" i="46" s="1"/>
  <c r="H1129" i="46"/>
  <c r="H1130" i="46"/>
  <c r="G1130" i="46" s="1"/>
  <c r="H1131" i="46"/>
  <c r="H1132" i="46"/>
  <c r="G1132" i="46" s="1"/>
  <c r="H1133" i="46"/>
  <c r="H1134" i="46"/>
  <c r="G1134" i="46" s="1"/>
  <c r="H1135" i="46"/>
  <c r="G1135" i="46" s="1"/>
  <c r="H1136" i="46"/>
  <c r="H1137" i="46"/>
  <c r="H1138" i="46"/>
  <c r="G1138" i="46" s="1"/>
  <c r="H1139" i="46"/>
  <c r="G1139" i="46" s="1"/>
  <c r="H1140" i="46"/>
  <c r="G1140" i="46" s="1"/>
  <c r="H1141" i="46"/>
  <c r="H1142" i="46"/>
  <c r="H1143" i="46"/>
  <c r="H1144" i="46"/>
  <c r="H1145" i="46"/>
  <c r="H1146" i="46"/>
  <c r="G1146" i="46" s="1"/>
  <c r="H1147" i="46"/>
  <c r="G1147" i="46" s="1"/>
  <c r="H1148" i="46"/>
  <c r="G1148" i="46" s="1"/>
  <c r="H1149" i="46"/>
  <c r="G1149" i="46" s="1"/>
  <c r="H1150" i="46"/>
  <c r="G1150" i="46" s="1"/>
  <c r="H1151" i="46"/>
  <c r="G1151" i="46" s="1"/>
  <c r="H1152" i="46"/>
  <c r="G1152" i="46" s="1"/>
  <c r="H1153" i="46"/>
  <c r="G1153" i="46" s="1"/>
  <c r="H1154" i="46"/>
  <c r="G1154" i="46" s="1"/>
  <c r="H1155" i="46"/>
  <c r="G1155" i="46" s="1"/>
  <c r="H1156" i="46"/>
  <c r="G1156" i="46" s="1"/>
  <c r="H1157" i="46"/>
  <c r="G1157" i="46" s="1"/>
  <c r="H1158" i="46"/>
  <c r="G1158" i="46" s="1"/>
  <c r="H1159" i="46"/>
  <c r="H1160" i="46"/>
  <c r="H1161" i="46"/>
  <c r="H1162" i="46"/>
  <c r="H1163" i="46"/>
  <c r="G1163" i="46" s="1"/>
  <c r="H1164" i="46"/>
  <c r="G1164" i="46" s="1"/>
  <c r="H1165" i="46"/>
  <c r="G1165" i="46" s="1"/>
  <c r="H1166" i="46"/>
  <c r="G1166" i="46" s="1"/>
  <c r="H1167" i="46"/>
  <c r="G1167" i="46" s="1"/>
  <c r="H1168" i="46"/>
  <c r="G1168" i="46" s="1"/>
  <c r="H1169" i="46"/>
  <c r="G1169" i="46" s="1"/>
  <c r="H1170" i="46"/>
  <c r="G1170" i="46" s="1"/>
  <c r="H1171" i="46"/>
  <c r="G1171" i="46" s="1"/>
  <c r="H1172" i="46"/>
  <c r="G1172" i="46" s="1"/>
  <c r="H1173" i="46"/>
  <c r="H1174" i="46"/>
  <c r="H1175" i="46"/>
  <c r="H1176" i="46"/>
  <c r="H1177" i="46"/>
  <c r="H1178" i="46"/>
  <c r="H1179" i="46"/>
  <c r="H1180" i="46"/>
  <c r="H1181" i="46"/>
  <c r="H1182" i="46"/>
  <c r="H1183" i="46"/>
  <c r="G1183" i="46" s="1"/>
  <c r="H1184" i="46"/>
  <c r="G1184" i="46" s="1"/>
  <c r="H1185" i="46"/>
  <c r="G1185" i="46" s="1"/>
  <c r="H1186" i="46"/>
  <c r="H1187" i="46"/>
  <c r="H1188" i="46"/>
  <c r="H1189" i="46"/>
  <c r="H1190" i="46"/>
  <c r="H1191" i="46"/>
  <c r="H1192" i="46"/>
  <c r="H1193" i="46"/>
  <c r="H1194" i="46"/>
  <c r="H1195" i="46"/>
  <c r="H1196" i="46"/>
  <c r="H1197" i="46"/>
  <c r="H1198" i="46"/>
  <c r="H1199" i="46"/>
  <c r="H1200" i="46"/>
  <c r="G1200" i="46" s="1"/>
  <c r="H1201" i="46"/>
  <c r="G1201" i="46" s="1"/>
  <c r="H1202" i="46"/>
  <c r="H1203" i="46"/>
  <c r="H1204" i="46"/>
  <c r="G1204" i="46" s="1"/>
  <c r="H1205" i="46"/>
  <c r="G1205" i="46" s="1"/>
  <c r="H1206" i="46"/>
  <c r="G1206" i="46" s="1"/>
  <c r="H1207" i="46"/>
  <c r="G1207" i="46" s="1"/>
  <c r="H1208" i="46"/>
  <c r="G1208" i="46" s="1"/>
  <c r="H1209" i="46"/>
  <c r="G1209" i="46" s="1"/>
  <c r="H1210" i="46"/>
  <c r="G1210" i="46" s="1"/>
  <c r="H1211" i="46"/>
  <c r="H1212" i="46"/>
  <c r="H1213" i="46"/>
  <c r="H1214" i="46"/>
  <c r="G1214" i="46" s="1"/>
  <c r="H1215" i="46"/>
  <c r="H1216" i="46"/>
  <c r="G1216" i="46" s="1"/>
  <c r="H1217" i="46"/>
  <c r="G1217" i="46" s="1"/>
  <c r="H1218" i="46"/>
  <c r="G1218" i="46" s="1"/>
  <c r="H1219" i="46"/>
  <c r="H1220" i="46"/>
  <c r="G1220" i="46" s="1"/>
  <c r="H1221" i="46"/>
  <c r="G1221" i="46" s="1"/>
  <c r="H1222" i="46"/>
  <c r="G1222" i="46" s="1"/>
  <c r="H1223" i="46"/>
  <c r="H1224" i="46"/>
  <c r="H1225" i="46"/>
  <c r="H1226" i="46"/>
  <c r="H1227" i="46"/>
  <c r="G1227" i="46" s="1"/>
  <c r="H1228" i="46"/>
  <c r="G1228" i="46" s="1"/>
  <c r="H1229" i="46"/>
  <c r="G1229" i="46" s="1"/>
  <c r="H1230" i="46"/>
  <c r="G1230" i="46" s="1"/>
  <c r="H1231" i="46"/>
  <c r="G1231" i="46" s="1"/>
  <c r="H1232" i="46"/>
  <c r="G1232" i="46" s="1"/>
  <c r="H1233" i="46"/>
  <c r="G1233" i="46" s="1"/>
  <c r="H1234" i="46"/>
  <c r="G1234" i="46" s="1"/>
  <c r="H1235" i="46"/>
  <c r="G1235" i="46" s="1"/>
  <c r="H1236" i="46"/>
  <c r="G1236" i="46" s="1"/>
  <c r="H1237" i="46"/>
  <c r="G1237" i="46" s="1"/>
  <c r="H1238" i="46"/>
  <c r="G1238" i="46" s="1"/>
  <c r="H1239" i="46"/>
  <c r="H1240" i="46"/>
  <c r="H1241" i="46"/>
  <c r="H1242" i="46"/>
  <c r="H1243" i="46"/>
  <c r="H1244" i="46"/>
  <c r="H1245" i="46"/>
  <c r="G1245" i="46" s="1"/>
  <c r="H1246" i="46"/>
  <c r="G1246" i="46" s="1"/>
  <c r="H1247" i="46"/>
  <c r="G1247" i="46" s="1"/>
  <c r="H1248" i="46"/>
  <c r="G1248" i="46" s="1"/>
  <c r="H1249" i="46"/>
  <c r="G1249" i="46" s="1"/>
  <c r="H1250" i="46"/>
  <c r="G1250" i="46" s="1"/>
  <c r="H1251" i="46"/>
  <c r="G1251" i="46" s="1"/>
  <c r="H1252" i="46"/>
  <c r="G1252" i="46" s="1"/>
  <c r="H1253" i="46"/>
  <c r="G1253" i="46" s="1"/>
  <c r="H1254" i="46"/>
  <c r="G1254" i="46" s="1"/>
  <c r="H1255" i="46"/>
  <c r="H1256" i="46"/>
  <c r="H1257" i="46"/>
  <c r="H1258" i="46"/>
  <c r="H1259" i="46"/>
  <c r="H1260" i="46"/>
  <c r="H1261" i="46"/>
  <c r="H1262" i="46"/>
  <c r="H1263" i="46"/>
  <c r="H1264" i="46"/>
  <c r="G1264" i="46" s="1"/>
  <c r="H1265" i="46"/>
  <c r="H1266" i="46"/>
  <c r="H1267" i="46"/>
  <c r="G1267" i="46" s="1"/>
  <c r="H1268" i="46"/>
  <c r="H1269" i="46"/>
  <c r="H1270" i="46"/>
  <c r="H1271" i="46"/>
  <c r="H1272" i="46"/>
  <c r="H1273" i="46"/>
  <c r="H1274" i="46"/>
  <c r="H1275" i="46"/>
  <c r="G1275" i="46" s="1"/>
  <c r="H1276" i="46"/>
  <c r="H1277" i="46"/>
  <c r="H1278" i="46"/>
  <c r="H1279" i="46"/>
  <c r="H1280" i="46"/>
  <c r="G1280" i="46" s="1"/>
  <c r="H1281" i="46"/>
  <c r="G1281" i="46" s="1"/>
  <c r="H1282" i="46"/>
  <c r="G1282" i="46" s="1"/>
  <c r="H1283" i="46"/>
  <c r="H1284" i="46"/>
  <c r="G1284" i="46" s="1"/>
  <c r="H1285" i="46"/>
  <c r="G1285" i="46" s="1"/>
  <c r="H1286" i="46"/>
  <c r="H1287" i="46"/>
  <c r="H1288" i="46"/>
  <c r="G1288" i="46" s="1"/>
  <c r="H1289" i="46"/>
  <c r="H1290" i="46"/>
  <c r="H1291" i="46"/>
  <c r="H1292" i="46"/>
  <c r="G1292" i="46" s="1"/>
  <c r="H1293" i="46"/>
  <c r="G1293" i="46" s="1"/>
  <c r="H1294" i="46"/>
  <c r="G1294" i="46" s="1"/>
  <c r="H1295" i="46"/>
  <c r="H1296" i="46"/>
  <c r="H1297" i="46"/>
  <c r="H1298" i="46"/>
  <c r="H1299" i="46"/>
  <c r="H1300" i="46"/>
  <c r="G1300" i="46" s="1"/>
  <c r="H1301" i="46"/>
  <c r="G1301" i="46" s="1"/>
  <c r="H1302" i="46"/>
  <c r="G1302" i="46" s="1"/>
  <c r="H1303" i="46"/>
  <c r="H1304" i="46"/>
  <c r="H1305" i="46"/>
  <c r="H1306" i="46"/>
  <c r="H1307" i="46"/>
  <c r="H1308" i="46"/>
  <c r="H1309" i="46"/>
  <c r="H1310" i="46"/>
  <c r="H1311" i="46"/>
  <c r="G1311" i="46" s="1"/>
  <c r="H1312" i="46"/>
  <c r="G1312" i="46" s="1"/>
  <c r="H1313" i="46"/>
  <c r="G1313" i="46" s="1"/>
  <c r="H1314" i="46"/>
  <c r="G1314" i="46" s="1"/>
  <c r="H1315" i="46"/>
  <c r="G1315" i="46" s="1"/>
  <c r="H1316" i="46"/>
  <c r="G1316" i="46" s="1"/>
  <c r="H1317" i="46"/>
  <c r="G1317" i="46" s="1"/>
  <c r="H1318" i="46"/>
  <c r="H1319" i="46"/>
  <c r="H1320" i="46"/>
  <c r="H1321" i="46"/>
  <c r="G1321" i="46" s="1"/>
  <c r="H1322" i="46"/>
  <c r="H1323" i="46"/>
  <c r="H1324" i="46"/>
  <c r="G1324" i="46" s="1"/>
  <c r="H1325" i="46"/>
  <c r="G1325" i="46" s="1"/>
  <c r="H1326" i="46"/>
  <c r="H1327" i="46"/>
  <c r="H1328" i="46"/>
  <c r="G1328" i="46" s="1"/>
  <c r="H1329" i="46"/>
  <c r="G1329" i="46" s="1"/>
  <c r="H1330" i="46"/>
  <c r="G1330" i="46" s="1"/>
  <c r="H1331" i="46"/>
  <c r="H1332" i="46"/>
  <c r="H1333" i="46"/>
  <c r="G1333" i="46" s="1"/>
  <c r="H1334" i="46"/>
  <c r="H1335" i="46"/>
  <c r="G1335" i="46" s="1"/>
  <c r="H1336" i="46"/>
  <c r="H1337" i="46"/>
  <c r="H1338" i="46"/>
  <c r="H1339" i="46"/>
  <c r="H1340" i="46"/>
  <c r="H1341" i="46"/>
  <c r="H1342" i="46"/>
  <c r="H1343" i="46"/>
  <c r="H1344" i="46"/>
  <c r="H1345" i="46"/>
  <c r="H1346" i="46"/>
  <c r="H1347" i="46"/>
  <c r="H1348" i="46"/>
  <c r="G1348" i="46" s="1"/>
  <c r="H1349" i="46"/>
  <c r="H1350" i="46"/>
  <c r="H1351" i="46"/>
  <c r="G1351" i="46" s="1"/>
  <c r="H1352" i="46"/>
  <c r="G1352" i="46" s="1"/>
  <c r="H1353" i="46"/>
  <c r="G1353" i="46" s="1"/>
  <c r="H1354" i="46"/>
  <c r="G1354" i="46" s="1"/>
  <c r="H1355" i="46"/>
  <c r="H1356" i="46"/>
  <c r="H1357" i="46"/>
  <c r="H1358" i="46"/>
  <c r="H1359" i="46"/>
  <c r="G1359" i="46" s="1"/>
  <c r="H1360" i="46"/>
  <c r="H1361" i="46"/>
  <c r="G1361" i="46" s="1"/>
  <c r="H1362" i="46"/>
  <c r="G1362" i="46" s="1"/>
  <c r="H1363" i="46"/>
  <c r="G1363" i="46" s="1"/>
  <c r="H1364" i="46"/>
  <c r="G1364" i="46" s="1"/>
  <c r="H1365" i="46"/>
  <c r="G1365" i="46" s="1"/>
  <c r="H1366" i="46"/>
  <c r="G1366" i="46" s="1"/>
  <c r="H1367" i="46"/>
  <c r="G1367" i="46" s="1"/>
  <c r="H1368" i="46"/>
  <c r="G1368" i="46" s="1"/>
  <c r="H1369" i="46"/>
  <c r="G1369" i="46" s="1"/>
  <c r="H1370" i="46"/>
  <c r="G1370" i="46" s="1"/>
  <c r="H1371" i="46"/>
  <c r="H1372" i="46"/>
  <c r="G1372" i="46" s="1"/>
  <c r="H1373" i="46"/>
  <c r="H1374" i="46"/>
  <c r="H1375" i="46"/>
  <c r="H1376" i="46"/>
  <c r="H1377" i="46"/>
  <c r="H1378" i="46"/>
  <c r="H1379" i="46"/>
  <c r="H1380" i="46"/>
  <c r="H1381" i="46"/>
  <c r="G1381" i="46" s="1"/>
  <c r="H1382" i="46"/>
  <c r="H1383" i="46"/>
  <c r="H1384" i="46"/>
  <c r="H1385" i="46"/>
  <c r="H1386" i="46"/>
  <c r="H1387" i="46"/>
  <c r="H1388" i="46"/>
  <c r="H1389" i="46"/>
  <c r="H1390" i="46"/>
  <c r="H1391" i="46"/>
  <c r="H1392" i="46"/>
  <c r="H1393" i="46"/>
  <c r="H1394" i="46"/>
  <c r="H1395" i="46"/>
  <c r="H1396" i="46"/>
  <c r="H1397" i="46"/>
  <c r="H1398" i="46"/>
  <c r="H1399" i="46"/>
  <c r="H1400" i="46"/>
  <c r="H1401" i="46"/>
  <c r="G1401" i="46" s="1"/>
  <c r="H1402" i="46"/>
  <c r="H1403" i="46"/>
  <c r="H1404" i="46"/>
  <c r="H1405" i="46"/>
  <c r="H1406" i="46"/>
  <c r="H1407" i="46"/>
  <c r="H1408" i="46"/>
  <c r="G1408" i="46" s="1"/>
  <c r="H1409" i="46"/>
  <c r="G1409" i="46" s="1"/>
  <c r="H1410" i="46"/>
  <c r="H1411" i="46"/>
  <c r="H1412" i="46"/>
  <c r="G1412" i="46" s="1"/>
  <c r="H1413" i="46"/>
  <c r="H1414" i="46"/>
  <c r="H1415" i="46"/>
  <c r="H1416" i="46"/>
  <c r="H1417" i="46"/>
  <c r="G1417" i="46" s="1"/>
  <c r="H1418" i="46"/>
  <c r="G1418" i="46" s="1"/>
  <c r="H1419" i="46"/>
  <c r="H1420" i="46"/>
  <c r="H1421" i="46"/>
  <c r="H1422" i="46"/>
  <c r="H1423" i="46"/>
  <c r="H1424" i="46"/>
  <c r="G1424" i="46" s="1"/>
  <c r="H1425" i="46"/>
  <c r="H1426" i="46"/>
  <c r="G1426" i="46" s="1"/>
  <c r="H1427" i="46"/>
  <c r="G1427" i="46" s="1"/>
  <c r="H1428" i="46"/>
  <c r="H1429" i="46"/>
  <c r="H1430" i="46"/>
  <c r="H1431" i="46"/>
  <c r="H1432" i="46"/>
  <c r="H1433" i="46"/>
  <c r="H1434" i="46"/>
  <c r="H1435" i="46"/>
  <c r="G1435" i="46" s="1"/>
  <c r="H1436" i="46"/>
  <c r="G1436" i="46" s="1"/>
  <c r="H1437" i="46"/>
  <c r="G1437" i="46" s="1"/>
  <c r="H1438" i="46"/>
  <c r="G1438" i="46" s="1"/>
  <c r="H1439" i="46"/>
  <c r="G1439" i="46" s="1"/>
  <c r="H1440" i="46"/>
  <c r="H1441" i="46"/>
  <c r="H1442" i="46"/>
  <c r="H1443" i="46"/>
  <c r="H1444" i="46"/>
  <c r="H1445" i="46"/>
  <c r="H1446" i="46"/>
  <c r="G1446" i="46" s="1"/>
  <c r="H1447" i="46"/>
  <c r="G1447" i="46" s="1"/>
  <c r="H1448" i="46"/>
  <c r="G1448" i="46" s="1"/>
  <c r="H1449" i="46"/>
  <c r="G1449" i="46" s="1"/>
  <c r="H1450" i="46"/>
  <c r="G1450" i="46" s="1"/>
  <c r="H1451" i="46"/>
  <c r="G1451" i="46" s="1"/>
  <c r="H1452" i="46"/>
  <c r="G1452" i="46" s="1"/>
  <c r="H1453" i="46"/>
  <c r="G1453" i="46" s="1"/>
  <c r="H1454" i="46"/>
  <c r="G1454" i="46" s="1"/>
  <c r="H1455" i="46"/>
  <c r="G1455" i="46" s="1"/>
  <c r="H1456" i="46"/>
  <c r="H1457" i="46"/>
  <c r="H1458" i="46"/>
  <c r="H1459" i="46"/>
  <c r="H1460" i="46"/>
  <c r="H1461" i="46"/>
  <c r="H1462" i="46"/>
  <c r="G1462" i="46" s="1"/>
  <c r="H1463" i="46"/>
  <c r="H1464" i="46"/>
  <c r="H1465" i="46"/>
  <c r="H1466" i="46"/>
  <c r="G1466" i="46" s="1"/>
  <c r="H1467" i="46"/>
  <c r="H1468" i="46"/>
  <c r="H1469" i="46"/>
  <c r="H1470" i="46"/>
  <c r="H1471" i="46"/>
  <c r="H1472" i="46"/>
  <c r="H1473" i="46"/>
  <c r="H1474" i="46"/>
  <c r="H1475" i="46"/>
  <c r="H1476" i="46"/>
  <c r="H1477" i="46"/>
  <c r="H1478" i="46"/>
  <c r="H1479" i="46"/>
  <c r="H1480" i="46"/>
  <c r="H1481" i="46"/>
  <c r="H1482" i="46"/>
  <c r="H1483" i="46"/>
  <c r="H1484" i="46"/>
  <c r="H1485" i="46"/>
  <c r="H1486" i="46"/>
  <c r="H1487" i="46"/>
  <c r="G1487" i="46" s="1"/>
  <c r="H1488" i="46"/>
  <c r="H1489" i="46"/>
  <c r="H1490" i="46"/>
  <c r="H1491" i="46"/>
  <c r="H1492" i="46"/>
  <c r="G1492" i="46" s="1"/>
  <c r="H1493" i="46"/>
  <c r="H1494" i="46"/>
  <c r="H1495" i="46"/>
  <c r="H1496" i="46"/>
  <c r="H1497" i="46"/>
  <c r="H1498" i="46"/>
  <c r="H1499" i="46"/>
  <c r="H1500" i="46"/>
  <c r="H1501" i="46"/>
  <c r="H1502" i="46"/>
  <c r="G1502" i="46" s="1"/>
  <c r="H1503" i="46"/>
  <c r="G1503" i="46" s="1"/>
  <c r="H1504" i="46"/>
  <c r="H1505" i="46"/>
  <c r="H1506" i="46"/>
  <c r="H1507" i="46"/>
  <c r="H1508" i="46"/>
  <c r="H1509" i="46"/>
  <c r="G1509" i="46" s="1"/>
  <c r="H1510" i="46"/>
  <c r="G1510" i="46" s="1"/>
  <c r="H1511" i="46"/>
  <c r="G1511" i="46" s="1"/>
  <c r="H1512" i="46"/>
  <c r="G1512" i="46" s="1"/>
  <c r="H1513" i="46"/>
  <c r="H1514" i="46"/>
  <c r="H1515" i="46"/>
  <c r="H1516" i="46"/>
  <c r="H1517" i="46"/>
  <c r="H1518" i="46"/>
  <c r="H1519" i="46"/>
  <c r="H1520" i="46"/>
  <c r="H1521" i="46"/>
  <c r="H1522" i="46"/>
  <c r="H1523" i="46"/>
  <c r="H1524" i="46"/>
  <c r="G1524" i="46" s="1"/>
  <c r="H1525" i="46"/>
  <c r="H1526" i="46"/>
  <c r="H1527" i="46"/>
  <c r="H1528" i="46"/>
  <c r="H1529" i="46"/>
  <c r="H1530" i="46"/>
  <c r="H1531" i="46"/>
  <c r="H1532" i="46"/>
  <c r="H1533" i="46"/>
  <c r="H1534" i="46"/>
  <c r="H1535" i="46"/>
  <c r="G1535" i="46" s="1"/>
  <c r="H1536" i="46"/>
  <c r="H1537" i="46"/>
  <c r="G1537" i="46" s="1"/>
  <c r="H1538" i="46"/>
  <c r="G1538" i="46" s="1"/>
  <c r="H1539" i="46"/>
  <c r="H1540" i="46"/>
  <c r="H1541" i="46"/>
  <c r="H1542" i="46"/>
  <c r="H1543" i="46"/>
  <c r="H1544" i="46"/>
  <c r="H1545" i="46"/>
  <c r="H1546" i="46"/>
  <c r="H1547" i="46"/>
  <c r="G1547" i="46" s="1"/>
  <c r="H1548" i="46"/>
  <c r="H1549" i="46"/>
  <c r="H1550" i="46"/>
  <c r="H1551" i="46"/>
  <c r="H1552" i="46"/>
  <c r="H1553" i="46"/>
  <c r="H1554" i="46"/>
  <c r="H1555" i="46"/>
  <c r="H1556" i="46"/>
  <c r="H1557" i="46"/>
  <c r="H1558" i="46"/>
  <c r="H1559" i="46"/>
  <c r="H1560" i="46"/>
  <c r="H1561" i="46"/>
  <c r="H1562" i="46"/>
  <c r="H1563" i="46"/>
  <c r="H1564" i="46"/>
  <c r="G1564" i="46" s="1"/>
  <c r="H1565" i="46"/>
  <c r="G1565" i="46" s="1"/>
  <c r="H1566" i="46"/>
  <c r="G1566" i="46" s="1"/>
  <c r="H1567" i="46"/>
  <c r="G1567" i="46" s="1"/>
  <c r="H1568" i="46"/>
  <c r="G1568" i="46" s="1"/>
  <c r="H1569" i="46"/>
  <c r="G1569" i="46" s="1"/>
  <c r="H1570" i="46"/>
  <c r="G1570" i="46" s="1"/>
  <c r="H1571" i="46"/>
  <c r="G1571" i="46" s="1"/>
  <c r="H1572" i="46"/>
  <c r="G1572" i="46" s="1"/>
  <c r="H1573" i="46"/>
  <c r="G1573" i="46" s="1"/>
  <c r="H1574" i="46"/>
  <c r="G1574" i="46" s="1"/>
  <c r="H1575" i="46"/>
  <c r="G1575" i="46" s="1"/>
  <c r="H1576" i="46"/>
  <c r="G1576" i="46" s="1"/>
  <c r="H1577" i="46"/>
  <c r="G1577" i="46" s="1"/>
  <c r="H1578" i="46"/>
  <c r="G1578" i="46" s="1"/>
  <c r="H1579" i="46"/>
  <c r="G1579" i="46" s="1"/>
  <c r="H1580" i="46"/>
  <c r="G1580" i="46" s="1"/>
  <c r="H1581" i="46"/>
  <c r="G1581" i="46" s="1"/>
  <c r="H1582" i="46"/>
  <c r="G1582" i="46" s="1"/>
  <c r="H1583" i="46"/>
  <c r="G1583" i="46" s="1"/>
  <c r="H1584" i="46"/>
  <c r="G1584" i="46" s="1"/>
  <c r="H1585" i="46"/>
  <c r="G1585" i="46" s="1"/>
  <c r="H1586" i="46"/>
  <c r="G1586" i="46" s="1"/>
  <c r="H1587" i="46"/>
  <c r="G1587" i="46" s="1"/>
  <c r="H1588" i="46"/>
  <c r="G1588" i="46" s="1"/>
  <c r="H1589" i="46"/>
  <c r="G1589" i="46" s="1"/>
  <c r="H1590" i="46"/>
  <c r="G1590" i="46" s="1"/>
  <c r="H1591" i="46"/>
  <c r="G1591" i="46" s="1"/>
  <c r="H1592" i="46"/>
  <c r="G1592" i="46" s="1"/>
  <c r="H1593" i="46"/>
  <c r="G1593" i="46" s="1"/>
  <c r="H1594" i="46"/>
  <c r="G1594" i="46" s="1"/>
  <c r="H1595" i="46"/>
  <c r="G1595" i="46" s="1"/>
  <c r="H1596" i="46"/>
  <c r="G1596" i="46" s="1"/>
  <c r="H1597" i="46"/>
  <c r="G1597" i="46" s="1"/>
  <c r="H1598" i="46"/>
  <c r="H1599" i="46"/>
  <c r="H1600" i="46"/>
  <c r="H1601" i="46"/>
  <c r="H1602" i="46"/>
  <c r="H1603" i="46"/>
  <c r="H1604" i="46"/>
  <c r="H1605" i="46"/>
  <c r="H1606" i="46"/>
  <c r="H1607" i="46"/>
  <c r="H1608" i="46"/>
  <c r="H1609" i="46"/>
  <c r="H1610" i="46"/>
  <c r="G1610" i="46" s="1"/>
  <c r="H1611" i="46"/>
  <c r="G1611" i="46" s="1"/>
  <c r="H1612" i="46"/>
  <c r="H1613" i="46"/>
  <c r="G1613" i="46" s="1"/>
  <c r="H1614" i="46"/>
  <c r="G1614" i="46" s="1"/>
  <c r="H1615" i="46"/>
  <c r="H1616" i="46"/>
  <c r="H1617" i="46"/>
  <c r="H1618" i="46"/>
  <c r="G1618" i="46" s="1"/>
  <c r="H1619" i="46"/>
  <c r="H1620" i="46"/>
  <c r="H1621" i="46"/>
  <c r="H1622" i="46"/>
  <c r="H1623" i="46"/>
  <c r="H1624" i="46"/>
  <c r="H1625" i="46"/>
  <c r="H1626" i="46"/>
  <c r="H1627" i="46"/>
  <c r="H1628" i="46"/>
  <c r="H1629" i="46"/>
  <c r="H1630" i="46"/>
  <c r="H1631" i="46"/>
  <c r="G1631" i="46" s="1"/>
  <c r="H1632" i="46"/>
  <c r="H1633" i="46"/>
  <c r="H1634" i="46"/>
  <c r="H1635" i="46"/>
  <c r="H1636" i="46"/>
  <c r="H1637" i="46"/>
  <c r="H1638" i="46"/>
  <c r="H1639" i="46"/>
  <c r="H1640" i="46"/>
  <c r="H1641" i="46"/>
  <c r="H1642" i="46"/>
  <c r="H1643" i="46"/>
  <c r="H1644" i="46"/>
  <c r="H1645" i="46"/>
  <c r="H1646" i="46"/>
  <c r="H1647" i="46"/>
  <c r="H1648" i="46"/>
  <c r="H1649" i="46"/>
  <c r="G1649" i="46" s="1"/>
  <c r="H1650" i="46"/>
  <c r="G1650" i="46" s="1"/>
  <c r="H1651" i="46"/>
  <c r="G1651" i="46" s="1"/>
  <c r="H1652" i="46"/>
  <c r="G1652" i="46" s="1"/>
  <c r="H1653" i="46"/>
  <c r="G1653" i="46" s="1"/>
  <c r="H1654" i="46"/>
  <c r="G1654" i="46" s="1"/>
  <c r="H1655" i="46"/>
  <c r="G1655" i="46" s="1"/>
  <c r="H1656" i="46"/>
  <c r="G1656" i="46" s="1"/>
  <c r="H1657" i="46"/>
  <c r="G1657" i="46" s="1"/>
  <c r="H1658" i="46"/>
  <c r="G1658" i="46" s="1"/>
  <c r="H1659" i="46"/>
  <c r="G1659" i="46" s="1"/>
  <c r="H1660" i="46"/>
  <c r="G1660" i="46" s="1"/>
  <c r="H1661" i="46"/>
  <c r="G1661" i="46" s="1"/>
  <c r="H1662" i="46"/>
  <c r="G1662" i="46" s="1"/>
  <c r="H1663" i="46"/>
  <c r="G1663" i="46" s="1"/>
  <c r="H1664" i="46"/>
  <c r="G1664" i="46" s="1"/>
  <c r="H1665" i="46"/>
  <c r="G1665" i="46" s="1"/>
  <c r="H1666" i="46"/>
  <c r="G1666" i="46" s="1"/>
  <c r="H1667" i="46"/>
  <c r="G1667" i="46" s="1"/>
  <c r="H1668" i="46"/>
  <c r="G1668" i="46" s="1"/>
  <c r="H1669" i="46"/>
  <c r="G1669" i="46" s="1"/>
  <c r="H1670" i="46"/>
  <c r="G1670" i="46" s="1"/>
  <c r="H1671" i="46"/>
  <c r="G1671" i="46" s="1"/>
  <c r="H1672" i="46"/>
  <c r="G1672" i="46" s="1"/>
  <c r="H1673" i="46"/>
  <c r="G1673" i="46" s="1"/>
  <c r="H1674" i="46"/>
  <c r="G1674" i="46" s="1"/>
  <c r="H1675" i="46"/>
  <c r="G1675" i="46" s="1"/>
  <c r="H1676" i="46"/>
  <c r="G1676" i="46" s="1"/>
  <c r="H1677" i="46"/>
  <c r="G1677" i="46" s="1"/>
  <c r="H1678" i="46"/>
  <c r="G1678" i="46" s="1"/>
  <c r="H1679" i="46"/>
  <c r="G1679" i="46" s="1"/>
  <c r="H1680" i="46"/>
  <c r="G1680" i="46" s="1"/>
  <c r="H1681" i="46"/>
  <c r="G1681" i="46" s="1"/>
  <c r="H1682" i="46"/>
  <c r="G1682" i="46" s="1"/>
  <c r="H1683" i="46"/>
  <c r="G1683" i="46" s="1"/>
  <c r="H1684" i="46"/>
  <c r="G1684" i="46" s="1"/>
  <c r="H1685" i="46"/>
  <c r="G1685" i="46" s="1"/>
  <c r="H1686" i="46"/>
  <c r="G1686" i="46" s="1"/>
  <c r="H1687" i="46"/>
  <c r="G1687" i="46" s="1"/>
  <c r="H1688" i="46"/>
  <c r="G1688" i="46" s="1"/>
  <c r="H1689" i="46"/>
  <c r="H1690" i="46"/>
  <c r="H1691" i="46"/>
  <c r="H1692" i="46"/>
  <c r="G1692" i="46" s="1"/>
  <c r="H1693" i="46"/>
  <c r="H1694" i="46"/>
  <c r="H1695" i="46"/>
  <c r="G1695" i="46" s="1"/>
  <c r="H1696" i="46"/>
  <c r="G1696" i="46" s="1"/>
  <c r="H1697" i="46"/>
  <c r="H1698" i="46"/>
  <c r="G1698" i="46" s="1"/>
  <c r="H1699" i="46"/>
  <c r="G1699" i="46" s="1"/>
  <c r="H1700" i="46"/>
  <c r="H1701" i="46"/>
  <c r="H1702" i="46"/>
  <c r="H1703" i="46"/>
  <c r="G1703" i="46" s="1"/>
  <c r="H1704" i="46"/>
  <c r="H1705" i="46"/>
  <c r="H1706" i="46"/>
  <c r="H1707" i="46"/>
  <c r="H1708" i="46"/>
  <c r="H1709" i="46"/>
  <c r="H1710" i="46"/>
  <c r="H1711" i="46"/>
  <c r="H1712" i="46"/>
  <c r="H1713" i="46"/>
  <c r="H1714" i="46"/>
  <c r="H1715" i="46"/>
  <c r="H1716" i="46"/>
  <c r="G1716" i="46" s="1"/>
  <c r="H1717" i="46"/>
  <c r="G1717" i="46" s="1"/>
  <c r="H1718" i="46"/>
  <c r="G1718" i="46" s="1"/>
  <c r="H1719" i="46"/>
  <c r="H1720" i="46"/>
  <c r="H1721" i="46"/>
  <c r="H1722" i="46"/>
  <c r="H1723" i="46"/>
  <c r="H1724" i="46"/>
  <c r="H1725" i="46"/>
  <c r="G1725" i="46" s="1"/>
  <c r="H1726" i="46"/>
  <c r="G1726" i="46" s="1"/>
  <c r="H1727" i="46"/>
  <c r="G1727" i="46" s="1"/>
  <c r="H1728" i="46"/>
  <c r="G1728" i="46" s="1"/>
  <c r="H1729" i="46"/>
  <c r="G1729" i="46" s="1"/>
  <c r="H1730" i="46"/>
  <c r="G1730" i="46" s="1"/>
  <c r="H1731" i="46"/>
  <c r="G1731" i="46" s="1"/>
  <c r="H1732" i="46"/>
  <c r="G1732" i="46" s="1"/>
  <c r="H1733" i="46"/>
  <c r="G1733" i="46" s="1"/>
  <c r="H1734" i="46"/>
  <c r="G1734" i="46" s="1"/>
  <c r="H1735" i="46"/>
  <c r="G1735" i="46" s="1"/>
  <c r="H1736" i="46"/>
  <c r="G1736" i="46" s="1"/>
  <c r="H1737" i="46"/>
  <c r="G1737" i="46" s="1"/>
  <c r="H1738" i="46"/>
  <c r="G1738" i="46" s="1"/>
  <c r="H1739" i="46"/>
  <c r="G1739" i="46" s="1"/>
  <c r="H1740" i="46"/>
  <c r="G1740" i="46" s="1"/>
  <c r="H1741" i="46"/>
  <c r="G1741" i="46" s="1"/>
  <c r="H1742" i="46"/>
  <c r="G1742" i="46" s="1"/>
  <c r="H1743" i="46"/>
  <c r="G1743" i="46" s="1"/>
  <c r="H1744" i="46"/>
  <c r="G1744" i="46" s="1"/>
  <c r="H1745" i="46"/>
  <c r="G1745" i="46" s="1"/>
  <c r="H1746" i="46"/>
  <c r="G1746" i="46" s="1"/>
  <c r="H1747" i="46"/>
  <c r="G1747" i="46" s="1"/>
  <c r="H1748" i="46"/>
  <c r="G1748" i="46" s="1"/>
  <c r="H1749" i="46"/>
  <c r="G1749" i="46" s="1"/>
  <c r="H1750" i="46"/>
  <c r="G1750" i="46" s="1"/>
  <c r="H1751" i="46"/>
  <c r="G1751" i="46" s="1"/>
  <c r="H1752" i="46"/>
  <c r="G1752" i="46" s="1"/>
  <c r="H1753" i="46"/>
  <c r="G1753" i="46" s="1"/>
  <c r="H1754" i="46"/>
  <c r="H1755" i="46"/>
  <c r="G1755" i="46" s="1"/>
  <c r="H1756" i="46"/>
  <c r="H1757" i="46"/>
  <c r="H1758" i="46"/>
  <c r="H1759" i="46"/>
  <c r="G1759" i="46" s="1"/>
  <c r="H1760" i="46"/>
  <c r="G1760" i="46" s="1"/>
  <c r="H1761" i="46"/>
  <c r="G1761" i="46" s="1"/>
  <c r="H1762" i="46"/>
  <c r="G1762" i="46" s="1"/>
  <c r="H1763" i="46"/>
  <c r="G1763" i="46" s="1"/>
  <c r="H1764" i="46"/>
  <c r="G1764" i="46" s="1"/>
  <c r="H1765" i="46"/>
  <c r="G1765" i="46" s="1"/>
  <c r="H1766" i="46"/>
  <c r="G1766" i="46" s="1"/>
  <c r="H1767" i="46"/>
  <c r="G1767" i="46" s="1"/>
  <c r="H1768" i="46"/>
  <c r="G1768" i="46" s="1"/>
  <c r="H1769" i="46"/>
  <c r="H1770" i="46"/>
  <c r="G1770" i="46" s="1"/>
  <c r="H1771" i="46"/>
  <c r="G1771" i="46" s="1"/>
  <c r="H1772" i="46"/>
  <c r="G1772" i="46" s="1"/>
  <c r="H1773" i="46"/>
  <c r="G1773" i="46" s="1"/>
  <c r="H1774" i="46"/>
  <c r="G1774" i="46" s="1"/>
  <c r="H1775" i="46"/>
  <c r="G1775" i="46" s="1"/>
  <c r="H1776" i="46"/>
  <c r="G1776" i="46" s="1"/>
  <c r="H1777" i="46"/>
  <c r="G1777" i="46" s="1"/>
  <c r="H1778" i="46"/>
  <c r="G1778" i="46" s="1"/>
  <c r="H1779" i="46"/>
  <c r="G1779" i="46" s="1"/>
  <c r="H1780" i="46"/>
  <c r="G1780" i="46" s="1"/>
  <c r="H1781" i="46"/>
  <c r="G1781" i="46" s="1"/>
  <c r="H1782" i="46"/>
  <c r="G1782" i="46" s="1"/>
  <c r="H1783" i="46"/>
  <c r="G1783" i="46" s="1"/>
  <c r="H1784" i="46"/>
  <c r="G1784" i="46" s="1"/>
  <c r="H1785" i="46"/>
  <c r="G1785" i="46" s="1"/>
  <c r="H1786" i="46"/>
  <c r="G1786" i="46" s="1"/>
  <c r="H1787" i="46"/>
  <c r="G1787" i="46" s="1"/>
  <c r="H1788" i="46"/>
  <c r="H1789" i="46"/>
  <c r="H1790" i="46"/>
  <c r="H1791" i="46"/>
  <c r="H1792" i="46"/>
  <c r="G1792" i="46" s="1"/>
  <c r="H1793" i="46"/>
  <c r="H1794" i="46"/>
  <c r="H1795" i="46"/>
  <c r="H1796" i="46"/>
  <c r="G1796" i="46" s="1"/>
  <c r="H1797" i="46"/>
  <c r="G1797" i="46" s="1"/>
  <c r="H1798" i="46"/>
  <c r="H1799" i="46"/>
  <c r="H1800" i="46"/>
  <c r="G1800" i="46" s="1"/>
  <c r="H1801" i="46"/>
  <c r="H1802" i="46"/>
  <c r="H1803" i="46"/>
  <c r="H1804" i="46"/>
  <c r="G1804" i="46" s="1"/>
  <c r="H1805" i="46"/>
  <c r="G1805" i="46" s="1"/>
  <c r="H1806" i="46"/>
  <c r="G1806" i="46" s="1"/>
  <c r="H1807" i="46"/>
  <c r="G1807" i="46" s="1"/>
  <c r="H1808" i="46"/>
  <c r="G1808" i="46" s="1"/>
  <c r="H1809" i="46"/>
  <c r="G1809" i="46" s="1"/>
  <c r="H1810" i="46"/>
  <c r="G1810" i="46" s="1"/>
  <c r="H1811" i="46"/>
  <c r="G1811" i="46" s="1"/>
  <c r="H1812" i="46"/>
  <c r="G1812" i="46" s="1"/>
  <c r="H1813" i="46"/>
  <c r="G1813" i="46" s="1"/>
  <c r="H1814" i="46"/>
  <c r="G1814" i="46" s="1"/>
  <c r="H1815" i="46"/>
  <c r="G1815" i="46" s="1"/>
  <c r="H1816" i="46"/>
  <c r="G1816" i="46" s="1"/>
  <c r="H1817" i="46"/>
  <c r="G1817" i="46" s="1"/>
  <c r="H1818" i="46"/>
  <c r="G1818" i="46" s="1"/>
  <c r="H1819" i="46"/>
  <c r="G1819" i="46" s="1"/>
  <c r="H1820" i="46"/>
  <c r="G1820" i="46" s="1"/>
  <c r="H1821" i="46"/>
  <c r="G1821" i="46" s="1"/>
  <c r="H1822" i="46"/>
  <c r="G1822" i="46" s="1"/>
  <c r="H1823" i="46"/>
  <c r="G1823" i="46" s="1"/>
  <c r="H1824" i="46"/>
  <c r="G1824" i="46" s="1"/>
  <c r="H1825" i="46"/>
  <c r="G1825" i="46" s="1"/>
  <c r="H1826" i="46"/>
  <c r="G1826" i="46" s="1"/>
  <c r="H1827" i="46"/>
  <c r="G1827" i="46" s="1"/>
  <c r="H1828" i="46"/>
  <c r="G1828" i="46" s="1"/>
  <c r="H1829" i="46"/>
  <c r="G1829" i="46" s="1"/>
  <c r="H1830" i="46"/>
  <c r="G1830" i="46" s="1"/>
  <c r="H1831" i="46"/>
  <c r="G1831" i="46" s="1"/>
  <c r="H1832" i="46"/>
  <c r="G1832" i="46" s="1"/>
  <c r="H1833" i="46"/>
  <c r="G1833" i="46" s="1"/>
  <c r="H1834" i="46"/>
  <c r="G1834" i="46" s="1"/>
  <c r="H1835" i="46"/>
  <c r="G1835" i="46" s="1"/>
  <c r="H1836" i="46"/>
  <c r="H1837" i="46"/>
  <c r="H1838" i="46"/>
  <c r="H1839" i="46"/>
  <c r="H1840" i="46"/>
  <c r="G1840" i="46" s="1"/>
  <c r="H1841" i="46"/>
  <c r="H1842" i="46"/>
  <c r="H1843" i="46"/>
  <c r="H1844" i="46"/>
  <c r="H1845" i="46"/>
  <c r="G1845" i="46" s="1"/>
  <c r="H1846" i="46"/>
  <c r="G1846" i="46" s="1"/>
  <c r="H1847" i="46"/>
  <c r="G1847" i="46" s="1"/>
  <c r="H1848" i="46"/>
  <c r="G1848" i="46" s="1"/>
  <c r="H1849" i="46"/>
  <c r="G1849" i="46" s="1"/>
  <c r="H1850" i="46"/>
  <c r="G1850" i="46" s="1"/>
  <c r="H1851" i="46"/>
  <c r="G1851" i="46" s="1"/>
  <c r="H1852" i="46"/>
  <c r="G1852" i="46" s="1"/>
  <c r="H1853" i="46"/>
  <c r="G1853" i="46" s="1"/>
  <c r="H1854" i="46"/>
  <c r="G1854" i="46" s="1"/>
  <c r="H1855" i="46"/>
  <c r="G1855" i="46" s="1"/>
  <c r="H1856" i="46"/>
  <c r="G1856" i="46" s="1"/>
  <c r="H1857" i="46"/>
  <c r="G1857" i="46" s="1"/>
  <c r="H1858" i="46"/>
  <c r="G1858" i="46" s="1"/>
  <c r="H1859" i="46"/>
  <c r="G1859" i="46" s="1"/>
  <c r="H1860" i="46"/>
  <c r="G1860" i="46" s="1"/>
  <c r="H1861" i="46"/>
  <c r="G1861" i="46" s="1"/>
  <c r="H1862" i="46"/>
  <c r="G1862" i="46" s="1"/>
  <c r="H1863" i="46"/>
  <c r="G1863" i="46" s="1"/>
  <c r="H1864" i="46"/>
  <c r="G1864" i="46" s="1"/>
  <c r="H1865" i="46"/>
  <c r="G1865" i="46" s="1"/>
  <c r="H1866" i="46"/>
  <c r="G1866" i="46" s="1"/>
  <c r="H1867" i="46"/>
  <c r="H1868" i="46"/>
  <c r="H1869" i="46"/>
  <c r="H1870" i="46"/>
  <c r="H1871" i="46"/>
  <c r="G1871" i="46" s="1"/>
  <c r="H1872" i="46"/>
  <c r="H1873" i="46"/>
  <c r="H1874" i="46"/>
  <c r="H1875" i="46"/>
  <c r="H1876" i="46"/>
  <c r="G1876" i="46" s="1"/>
  <c r="H1877" i="46"/>
  <c r="H1878" i="46"/>
  <c r="G1878" i="46" s="1"/>
  <c r="H1879" i="46"/>
  <c r="H1880" i="46"/>
  <c r="G1880" i="46" s="1"/>
  <c r="H1881" i="46"/>
  <c r="G1881" i="46" s="1"/>
  <c r="H1882" i="46"/>
  <c r="H1883" i="46"/>
  <c r="H1884" i="46"/>
  <c r="H1885" i="46"/>
  <c r="H1886" i="46"/>
  <c r="H1887" i="46"/>
  <c r="H1888" i="46"/>
  <c r="H1889" i="46"/>
  <c r="H1890" i="46"/>
  <c r="H1891" i="46"/>
  <c r="H1892" i="46"/>
  <c r="G1892" i="46" s="1"/>
  <c r="H1893" i="46"/>
  <c r="H1894" i="46"/>
  <c r="H1895" i="46"/>
  <c r="H1896" i="46"/>
  <c r="H1897" i="46"/>
  <c r="H1898" i="46"/>
  <c r="H1899" i="46"/>
  <c r="H1900" i="46"/>
  <c r="G1900" i="46" s="1"/>
  <c r="H1901" i="46"/>
  <c r="G1901" i="46" s="1"/>
  <c r="H1902" i="46"/>
  <c r="G1902" i="46" s="1"/>
  <c r="H1903" i="46"/>
  <c r="G1903" i="46" s="1"/>
  <c r="H1904" i="46"/>
  <c r="H1905" i="46"/>
  <c r="H1906" i="46"/>
  <c r="H1907" i="46"/>
  <c r="G1907" i="46" s="1"/>
  <c r="H1908" i="46"/>
  <c r="H1909" i="46"/>
  <c r="H1910" i="46"/>
  <c r="H1911" i="46"/>
  <c r="H1912" i="46"/>
  <c r="G1912" i="46" s="1"/>
  <c r="H1913" i="46"/>
  <c r="G1913" i="46" s="1"/>
  <c r="H1914" i="46"/>
  <c r="G1914" i="46" s="1"/>
  <c r="H1915" i="46"/>
  <c r="H1916" i="46"/>
  <c r="H1917" i="46"/>
  <c r="H1918" i="46"/>
  <c r="H1919" i="46"/>
  <c r="H1920" i="46"/>
  <c r="H1921" i="46"/>
  <c r="H1922" i="46"/>
  <c r="H1923" i="46"/>
  <c r="H1924" i="46"/>
  <c r="H1925" i="46"/>
  <c r="G1925" i="46" s="1"/>
  <c r="H1926" i="46"/>
  <c r="G1926" i="46" s="1"/>
  <c r="H1927" i="46"/>
  <c r="G1927" i="46" s="1"/>
  <c r="H1928" i="46"/>
  <c r="G1928" i="46" s="1"/>
  <c r="H1929" i="46"/>
  <c r="G1929" i="46" s="1"/>
  <c r="H1930" i="46"/>
  <c r="G1930" i="46" s="1"/>
  <c r="H1931" i="46"/>
  <c r="H1932" i="46"/>
  <c r="H1933" i="46"/>
  <c r="H1934" i="46"/>
  <c r="H1935" i="46"/>
  <c r="H1936" i="46"/>
  <c r="G1936" i="46" s="1"/>
  <c r="H1937" i="46"/>
  <c r="G1937" i="46" s="1"/>
  <c r="H1938" i="46"/>
  <c r="G1938" i="46" s="1"/>
  <c r="H1939" i="46"/>
  <c r="G1939" i="46" s="1"/>
  <c r="H1940" i="46"/>
  <c r="G1940" i="46" s="1"/>
  <c r="H1941" i="46"/>
  <c r="G1941" i="46" s="1"/>
  <c r="H1942" i="46"/>
  <c r="H1943" i="46"/>
  <c r="H1944" i="46"/>
  <c r="H1945" i="46"/>
  <c r="H1946" i="46"/>
  <c r="H1947" i="46"/>
  <c r="H1948" i="46"/>
  <c r="H1949" i="46"/>
  <c r="H1950" i="46"/>
  <c r="H1951" i="46"/>
  <c r="H1952" i="46"/>
  <c r="H1953" i="46"/>
  <c r="H1954" i="46"/>
  <c r="H1955" i="46"/>
  <c r="G1955" i="46" s="1"/>
  <c r="H1956" i="46"/>
  <c r="G1956" i="46" s="1"/>
  <c r="H1957" i="46"/>
  <c r="G1957" i="46" s="1"/>
  <c r="H1958" i="46"/>
  <c r="H1959" i="46"/>
  <c r="H1960" i="46"/>
  <c r="H1961" i="46"/>
  <c r="G1961" i="46" s="1"/>
  <c r="H1962" i="46"/>
  <c r="G1962" i="46" s="1"/>
  <c r="H1963" i="46"/>
  <c r="G1963" i="46" s="1"/>
  <c r="H1964" i="46"/>
  <c r="G1964" i="46" s="1"/>
  <c r="H1965" i="46"/>
  <c r="H1966" i="46"/>
  <c r="H1967" i="46"/>
  <c r="H1968" i="46"/>
  <c r="H1969" i="46"/>
  <c r="H1970" i="46"/>
  <c r="H1971" i="46"/>
  <c r="G1971" i="46" s="1"/>
  <c r="H1972" i="46"/>
  <c r="H1973" i="46"/>
  <c r="H1974" i="46"/>
  <c r="G1974" i="46" s="1"/>
  <c r="H1975" i="46"/>
  <c r="H1976" i="46"/>
  <c r="H1977" i="46"/>
  <c r="H1978" i="46"/>
  <c r="H1979" i="46"/>
  <c r="G1979" i="46" s="1"/>
  <c r="H1980" i="46"/>
  <c r="G1980" i="46" s="1"/>
  <c r="H1981" i="46"/>
  <c r="G1981" i="46" s="1"/>
  <c r="H1982" i="46"/>
  <c r="G1982" i="46" s="1"/>
  <c r="H1983" i="46"/>
  <c r="H1984" i="46"/>
  <c r="G1984" i="46" s="1"/>
  <c r="H1985" i="46"/>
  <c r="H1986" i="46"/>
  <c r="H1987" i="46"/>
  <c r="H1988" i="46"/>
  <c r="H1989" i="46"/>
  <c r="H1990" i="46"/>
  <c r="H1991" i="46"/>
  <c r="H1992" i="46"/>
  <c r="H1993" i="46"/>
  <c r="H1994" i="46"/>
  <c r="H1995" i="46"/>
  <c r="H1996" i="46"/>
  <c r="H1997" i="46"/>
  <c r="H1998" i="46"/>
  <c r="H1999" i="46"/>
  <c r="H2000" i="46"/>
  <c r="H2001" i="46"/>
  <c r="H2002" i="46"/>
  <c r="H2003" i="46"/>
  <c r="H2004" i="46"/>
  <c r="H2005" i="46"/>
  <c r="H2006" i="46"/>
  <c r="H2007" i="46"/>
  <c r="H2008" i="46"/>
  <c r="H2009" i="46"/>
  <c r="H2010" i="46"/>
  <c r="G2010" i="46" s="1"/>
  <c r="H2011" i="46"/>
  <c r="G2011" i="46" s="1"/>
  <c r="H2012" i="46"/>
  <c r="G2012" i="46" s="1"/>
  <c r="H2013" i="46"/>
  <c r="G2013" i="46" s="1"/>
  <c r="H2014" i="46"/>
  <c r="G2014" i="46" s="1"/>
  <c r="H2015" i="46"/>
  <c r="G2015" i="46" s="1"/>
  <c r="H2016" i="46"/>
  <c r="G2016" i="46" s="1"/>
  <c r="H2017" i="46"/>
  <c r="G2017" i="46" s="1"/>
  <c r="H2018" i="46"/>
  <c r="G2018" i="46" s="1"/>
  <c r="H2019" i="46"/>
  <c r="G2019" i="46" s="1"/>
  <c r="H2020" i="46"/>
  <c r="G2020" i="46" s="1"/>
  <c r="H2021" i="46"/>
  <c r="G2021" i="46" s="1"/>
  <c r="H2022" i="46"/>
  <c r="G2022" i="46" s="1"/>
  <c r="H2023" i="46"/>
  <c r="G2023" i="46" s="1"/>
  <c r="H2024" i="46"/>
  <c r="G2024" i="46" s="1"/>
  <c r="H2025" i="46"/>
  <c r="G2025" i="46" s="1"/>
  <c r="H2026" i="46"/>
  <c r="H2027" i="46"/>
  <c r="H2028" i="46"/>
  <c r="H2029" i="46"/>
  <c r="H2030" i="46"/>
  <c r="H2031" i="46"/>
  <c r="H2032" i="46"/>
  <c r="H2033" i="46"/>
  <c r="H2034" i="46"/>
  <c r="H2035" i="46"/>
  <c r="G2035" i="46" s="1"/>
  <c r="H2036" i="46"/>
  <c r="G2036" i="46" s="1"/>
  <c r="H2037" i="46"/>
  <c r="G2037" i="46" s="1"/>
  <c r="H2038" i="46"/>
  <c r="H2039" i="46"/>
  <c r="G2039" i="46" s="1"/>
  <c r="H2040" i="46"/>
  <c r="G2040" i="46" s="1"/>
  <c r="H2041" i="46"/>
  <c r="G2041" i="46" s="1"/>
  <c r="H2042" i="46"/>
  <c r="G2042" i="46" s="1"/>
  <c r="H2043" i="46"/>
  <c r="G2043" i="46" s="1"/>
  <c r="H2044" i="46"/>
  <c r="G2044" i="46" s="1"/>
  <c r="H2045" i="46"/>
  <c r="G2045" i="46" s="1"/>
  <c r="H2046" i="46"/>
  <c r="G2046" i="46" s="1"/>
  <c r="H2047" i="46"/>
  <c r="G2047" i="46" s="1"/>
  <c r="H2048" i="46"/>
  <c r="G2048" i="46" s="1"/>
  <c r="H2049" i="46"/>
  <c r="G2049" i="46" s="1"/>
  <c r="H2050" i="46"/>
  <c r="G2050" i="46" s="1"/>
  <c r="H2051" i="46"/>
  <c r="G2051" i="46" s="1"/>
  <c r="H2052" i="46"/>
  <c r="H2053" i="46"/>
  <c r="H2054" i="46"/>
  <c r="G2054" i="46" s="1"/>
  <c r="H2055" i="46"/>
  <c r="H2056" i="46"/>
  <c r="H2057" i="46"/>
  <c r="H2058" i="46"/>
  <c r="H2059" i="46"/>
  <c r="H2060" i="46"/>
  <c r="G2060" i="46" s="1"/>
  <c r="H2061" i="46"/>
  <c r="G2061" i="46" s="1"/>
  <c r="H2062" i="46"/>
  <c r="G2062" i="46" s="1"/>
  <c r="H2063" i="46"/>
  <c r="H2064" i="46"/>
  <c r="G2064" i="46" s="1"/>
  <c r="H2065" i="46"/>
  <c r="H2066" i="46"/>
  <c r="H2067" i="46"/>
  <c r="H2068" i="46"/>
  <c r="H2069" i="46"/>
  <c r="H2070" i="46"/>
  <c r="H2071" i="46"/>
  <c r="H2072" i="46"/>
  <c r="H2073" i="46"/>
  <c r="H2074" i="46"/>
  <c r="H2075" i="46"/>
  <c r="H2076" i="46"/>
  <c r="H2077" i="46"/>
  <c r="G2077" i="46" s="1"/>
  <c r="H2078" i="46"/>
  <c r="G2078" i="46" s="1"/>
  <c r="H2079" i="46"/>
  <c r="G2079" i="46" s="1"/>
  <c r="H2080" i="46"/>
  <c r="G2080" i="46" s="1"/>
  <c r="H2081" i="46"/>
  <c r="G2081" i="46" s="1"/>
  <c r="H2082" i="46"/>
  <c r="G2082" i="46" s="1"/>
  <c r="H2083" i="46"/>
  <c r="G2083" i="46" s="1"/>
  <c r="H2084" i="46"/>
  <c r="G2084" i="46" s="1"/>
  <c r="H2085" i="46"/>
  <c r="G2085" i="46" s="1"/>
  <c r="H2086" i="46"/>
  <c r="G2086" i="46" s="1"/>
  <c r="H2087" i="46"/>
  <c r="G2087" i="46" s="1"/>
  <c r="H2088" i="46"/>
  <c r="G2088" i="46" s="1"/>
  <c r="H2089" i="46"/>
  <c r="G2089" i="46" s="1"/>
  <c r="H2090" i="46"/>
  <c r="G2090" i="46" s="1"/>
  <c r="H2091" i="46"/>
  <c r="G2091" i="46" s="1"/>
  <c r="H2092" i="46"/>
  <c r="G2092" i="46" s="1"/>
  <c r="H2093" i="46"/>
  <c r="G2093" i="46" s="1"/>
  <c r="H2094" i="46"/>
  <c r="H2095" i="46"/>
  <c r="H2096" i="46"/>
  <c r="H2097" i="46"/>
  <c r="H2098" i="46"/>
  <c r="H2099" i="46"/>
  <c r="H2100" i="46"/>
  <c r="H2101" i="46"/>
  <c r="H2102" i="46"/>
  <c r="H2103" i="46"/>
  <c r="G2103" i="46" s="1"/>
  <c r="H2104" i="46"/>
  <c r="G2104" i="46" s="1"/>
  <c r="H2105" i="46"/>
  <c r="G2105" i="46" s="1"/>
  <c r="H2106" i="46"/>
  <c r="G2106" i="46" s="1"/>
  <c r="H2107" i="46"/>
  <c r="G2107" i="46" s="1"/>
  <c r="H2108" i="46"/>
  <c r="G2108" i="46" s="1"/>
  <c r="H2109" i="46"/>
  <c r="G2109" i="46" s="1"/>
  <c r="H2110" i="46"/>
  <c r="G2110" i="46" s="1"/>
  <c r="H2111" i="46"/>
  <c r="G2111" i="46" s="1"/>
  <c r="H2112" i="46"/>
  <c r="G2112" i="46" s="1"/>
  <c r="H2113" i="46"/>
  <c r="G2113" i="46" s="1"/>
  <c r="H2114" i="46"/>
  <c r="G2114" i="46" s="1"/>
  <c r="H2115" i="46"/>
  <c r="G2115" i="46" s="1"/>
  <c r="H2116" i="46"/>
  <c r="H2117" i="46"/>
  <c r="H2118" i="46"/>
  <c r="H2119" i="46"/>
  <c r="H2120" i="46"/>
  <c r="H2121" i="46"/>
  <c r="G2121" i="46" s="1"/>
  <c r="H2122" i="46"/>
  <c r="G2122" i="46" s="1"/>
  <c r="H2123" i="46"/>
  <c r="H2124" i="46"/>
  <c r="H2125" i="46"/>
  <c r="H2126" i="46"/>
  <c r="G2126" i="46" s="1"/>
  <c r="H2127" i="46"/>
  <c r="G2127" i="46" s="1"/>
  <c r="H2128" i="46"/>
  <c r="G2128" i="46" s="1"/>
  <c r="H2129" i="46"/>
  <c r="H2130" i="46"/>
  <c r="G2130" i="46" s="1"/>
  <c r="H2131" i="46"/>
  <c r="G2131" i="46" s="1"/>
  <c r="H2132" i="46"/>
  <c r="H2133" i="46"/>
  <c r="G2133" i="46" s="1"/>
  <c r="H2134" i="46"/>
  <c r="H2135" i="46"/>
  <c r="H2136" i="46"/>
  <c r="H2137" i="46"/>
  <c r="H2138" i="46"/>
  <c r="H2139" i="46"/>
  <c r="H2140" i="46"/>
  <c r="H2141" i="46"/>
  <c r="G2141" i="46" s="1"/>
  <c r="H2142" i="46"/>
  <c r="G2142" i="46" s="1"/>
  <c r="H2143" i="46"/>
  <c r="G2143" i="46" s="1"/>
  <c r="H2144" i="46"/>
  <c r="G2144" i="46" s="1"/>
  <c r="H2145" i="46"/>
  <c r="G2145" i="46" s="1"/>
  <c r="H2146" i="46"/>
  <c r="G2146" i="46" s="1"/>
  <c r="H2147" i="46"/>
  <c r="G2147" i="46" s="1"/>
  <c r="H2148" i="46"/>
  <c r="G2148" i="46" s="1"/>
  <c r="H2149" i="46"/>
  <c r="G2149" i="46" s="1"/>
  <c r="H2150" i="46"/>
  <c r="G2150" i="46" s="1"/>
  <c r="H2151" i="46"/>
  <c r="G2151" i="46" s="1"/>
  <c r="H2152" i="46"/>
  <c r="G2152" i="46" s="1"/>
  <c r="H2153" i="46"/>
  <c r="H2154" i="46"/>
  <c r="G2154" i="46" s="1"/>
  <c r="H2155" i="46"/>
  <c r="G2155" i="46" s="1"/>
  <c r="H2156" i="46"/>
  <c r="H2157" i="46"/>
  <c r="H2158" i="46"/>
  <c r="H2159" i="46"/>
  <c r="H2160" i="46"/>
  <c r="H2161" i="46"/>
  <c r="H2162" i="46"/>
  <c r="H2163" i="46"/>
  <c r="H2164" i="46"/>
  <c r="G2164" i="46" s="1"/>
  <c r="H2165" i="46"/>
  <c r="G2165" i="46" s="1"/>
  <c r="H2166" i="46"/>
  <c r="H2167" i="46"/>
  <c r="H2168" i="46"/>
  <c r="H2169" i="46"/>
  <c r="H2170" i="46"/>
  <c r="H2171" i="46"/>
  <c r="H2172" i="46"/>
  <c r="G2172" i="46" s="1"/>
  <c r="H2173" i="46"/>
  <c r="G2173" i="46" s="1"/>
  <c r="H2174" i="46"/>
  <c r="G2174" i="46" s="1"/>
  <c r="H2175" i="46"/>
  <c r="H2176" i="46"/>
  <c r="G2176" i="46" s="1"/>
  <c r="H2177" i="46"/>
  <c r="H2178" i="46"/>
  <c r="G2178" i="46" s="1"/>
  <c r="H2179" i="46"/>
  <c r="H2180" i="46"/>
  <c r="H2181" i="46"/>
  <c r="H2182" i="46"/>
  <c r="H2183" i="46"/>
  <c r="G2183" i="46" s="1"/>
  <c r="H2184" i="46"/>
  <c r="G2184" i="46" s="1"/>
  <c r="H2185" i="46"/>
  <c r="G2185" i="46" s="1"/>
  <c r="H2186" i="46"/>
  <c r="G2186" i="46" s="1"/>
  <c r="H2187" i="46"/>
  <c r="H2188" i="46"/>
  <c r="H2189" i="46"/>
  <c r="H2190" i="46"/>
  <c r="G2190" i="46" s="1"/>
  <c r="H2191" i="46"/>
  <c r="G2191" i="46" s="1"/>
  <c r="H2192" i="46"/>
  <c r="G2192" i="46" s="1"/>
  <c r="H2193" i="46"/>
  <c r="H2194" i="46"/>
  <c r="G2194" i="46" s="1"/>
  <c r="H2195" i="46"/>
  <c r="G2195" i="46" s="1"/>
  <c r="H2196" i="46"/>
  <c r="H2197" i="46"/>
  <c r="G2197" i="46" s="1"/>
  <c r="H2198" i="46"/>
  <c r="H2199" i="46"/>
  <c r="H2200" i="46"/>
  <c r="H2201" i="46"/>
  <c r="H2202" i="46"/>
  <c r="H2203" i="46"/>
  <c r="H2204" i="46"/>
  <c r="H2205" i="46"/>
  <c r="H2206" i="46"/>
  <c r="H2207" i="46"/>
  <c r="H2208" i="46"/>
  <c r="H2209" i="46"/>
  <c r="G2209" i="46" s="1"/>
  <c r="H2210" i="46"/>
  <c r="G2210" i="46" s="1"/>
  <c r="H2211" i="46"/>
  <c r="H2212" i="46"/>
  <c r="G2212" i="46" s="1"/>
  <c r="H2213" i="46"/>
  <c r="G2213" i="46" s="1"/>
  <c r="H2214" i="46"/>
  <c r="H2215" i="46"/>
  <c r="G2215" i="46" s="1"/>
  <c r="H2216" i="46"/>
  <c r="G2216" i="46" s="1"/>
  <c r="H2217" i="46"/>
  <c r="H2218" i="46"/>
  <c r="G2218" i="46" s="1"/>
  <c r="H2219" i="46"/>
  <c r="G2219" i="46" s="1"/>
  <c r="H2220" i="46"/>
  <c r="H2221" i="46"/>
  <c r="H2222" i="46"/>
  <c r="H2223" i="46"/>
  <c r="G2223" i="46" s="1"/>
  <c r="H2224" i="46"/>
  <c r="H2225" i="46"/>
  <c r="H2226" i="46"/>
  <c r="H2227" i="46"/>
  <c r="H2228" i="46"/>
  <c r="G2228" i="46" s="1"/>
  <c r="H2229" i="46"/>
  <c r="G2229" i="46" s="1"/>
  <c r="H2230" i="46"/>
  <c r="H2231" i="46"/>
  <c r="H2232" i="46"/>
  <c r="H2233" i="46"/>
  <c r="H2234" i="46"/>
  <c r="H2235" i="46"/>
  <c r="H2236" i="46"/>
  <c r="G2236" i="46" s="1"/>
  <c r="H2237" i="46"/>
  <c r="G2237" i="46" s="1"/>
  <c r="H2238" i="46"/>
  <c r="G2238" i="46" s="1"/>
  <c r="H2239" i="46"/>
  <c r="H2240" i="46"/>
  <c r="G2240" i="46" s="1"/>
  <c r="H2241" i="46"/>
  <c r="H2242" i="46"/>
  <c r="G2242" i="46" s="1"/>
  <c r="H2243" i="46"/>
  <c r="H2244" i="46"/>
  <c r="H2245" i="46"/>
  <c r="H2246" i="46"/>
  <c r="H2247" i="46"/>
  <c r="G2247" i="46" s="1"/>
  <c r="H2248" i="46"/>
  <c r="G2248" i="46" s="1"/>
  <c r="H2249" i="46"/>
  <c r="G2249" i="46" s="1"/>
  <c r="H2250" i="46"/>
  <c r="H2251" i="46"/>
  <c r="H2252" i="46"/>
  <c r="H2253" i="46"/>
  <c r="H2254" i="46"/>
  <c r="H2255" i="46"/>
  <c r="H2256" i="46"/>
  <c r="H2257" i="46"/>
  <c r="H2258" i="46"/>
  <c r="H2259" i="46"/>
  <c r="H2260" i="46"/>
  <c r="H2261" i="46"/>
  <c r="H2262" i="46"/>
  <c r="H2263" i="46"/>
  <c r="H2264" i="46"/>
  <c r="H2265" i="46"/>
  <c r="H2266" i="46"/>
  <c r="H2267" i="46"/>
  <c r="G2267" i="46" s="1"/>
  <c r="H2268" i="46"/>
  <c r="G2268" i="46" s="1"/>
  <c r="H2269" i="46"/>
  <c r="G2269" i="46" s="1"/>
  <c r="H2270" i="46"/>
  <c r="G2270" i="46" s="1"/>
  <c r="H2271" i="46"/>
  <c r="G2271" i="46" s="1"/>
  <c r="H2272" i="46"/>
  <c r="G2272" i="46" s="1"/>
  <c r="H2273" i="46"/>
  <c r="G2273" i="46" s="1"/>
  <c r="H2274" i="46"/>
  <c r="G2274" i="46" s="1"/>
  <c r="H2275" i="46"/>
  <c r="G2275" i="46" s="1"/>
  <c r="H2276" i="46"/>
  <c r="G2276" i="46" s="1"/>
  <c r="H2277" i="46"/>
  <c r="G2277" i="46" s="1"/>
  <c r="H2278" i="46"/>
  <c r="H2279" i="46"/>
  <c r="H2280" i="46"/>
  <c r="G2280" i="46" s="1"/>
  <c r="H2281" i="46"/>
  <c r="G2281" i="46" s="1"/>
  <c r="H2282" i="46"/>
  <c r="G2282" i="46" s="1"/>
  <c r="H2283" i="46"/>
  <c r="G2283" i="46" s="1"/>
  <c r="H2284" i="46"/>
  <c r="G2284" i="46" s="1"/>
  <c r="H2285" i="46"/>
  <c r="G2285" i="46" s="1"/>
  <c r="H2286" i="46"/>
  <c r="G2286" i="46" s="1"/>
  <c r="H2287" i="46"/>
  <c r="G2287" i="46" s="1"/>
  <c r="H2288" i="46"/>
  <c r="G2288" i="46" s="1"/>
  <c r="H2289" i="46"/>
  <c r="G2289" i="46" s="1"/>
  <c r="H2290" i="46"/>
  <c r="G2290" i="46" s="1"/>
  <c r="H2291" i="46"/>
  <c r="H2292" i="46"/>
  <c r="G2292" i="46" s="1"/>
  <c r="H2293" i="46"/>
  <c r="H2294" i="46"/>
  <c r="G2294" i="46" s="1"/>
  <c r="H2295" i="46"/>
  <c r="G2295" i="46" s="1"/>
  <c r="H2296" i="46"/>
  <c r="H2297" i="46"/>
  <c r="H2298" i="46"/>
  <c r="H2299" i="46"/>
  <c r="H2300" i="46"/>
  <c r="H2301" i="46"/>
  <c r="H2302" i="46"/>
  <c r="G2302" i="46" s="1"/>
  <c r="H2303" i="46"/>
  <c r="G2303" i="46" s="1"/>
  <c r="H2304" i="46"/>
  <c r="G2304" i="46" s="1"/>
  <c r="H2305" i="46"/>
  <c r="G2305" i="46" s="1"/>
  <c r="H2306" i="46"/>
  <c r="G2306" i="46" s="1"/>
  <c r="H2307" i="46"/>
  <c r="H2308" i="46"/>
  <c r="H2309" i="46"/>
  <c r="H2310" i="46"/>
  <c r="H2311" i="46"/>
  <c r="G2311" i="46" s="1"/>
  <c r="H2312" i="46"/>
  <c r="H2313" i="46"/>
  <c r="H2314" i="46"/>
  <c r="H2315" i="46"/>
  <c r="G2315" i="46" s="1"/>
  <c r="H2316" i="46"/>
  <c r="H2317" i="46"/>
  <c r="G2317" i="46" s="1"/>
  <c r="H2318" i="46"/>
  <c r="G2318" i="46" s="1"/>
  <c r="H2319" i="46"/>
  <c r="H2320" i="46"/>
  <c r="H2321" i="46"/>
  <c r="H2322" i="46"/>
  <c r="H2323" i="46"/>
  <c r="G2323" i="46" s="1"/>
  <c r="H2324" i="46"/>
  <c r="H2325" i="46"/>
  <c r="G2325" i="46" s="1"/>
  <c r="H2326" i="46"/>
  <c r="G2326" i="46" s="1"/>
  <c r="H2327" i="46"/>
  <c r="G2327" i="46" s="1"/>
  <c r="H2328" i="46"/>
  <c r="G2328" i="46" s="1"/>
  <c r="H2329" i="46"/>
  <c r="H2330" i="46"/>
  <c r="H2331" i="46"/>
  <c r="G2331" i="46" s="1"/>
  <c r="H2332" i="46"/>
  <c r="G2332" i="46" s="1"/>
  <c r="H2333" i="46"/>
  <c r="G2333" i="46" s="1"/>
  <c r="H2334" i="46"/>
  <c r="G2334" i="46" s="1"/>
  <c r="H2335" i="46"/>
  <c r="G2335" i="46" s="1"/>
  <c r="H2336" i="46"/>
  <c r="G2336" i="46" s="1"/>
  <c r="H2337" i="46"/>
  <c r="H2338" i="46"/>
  <c r="H2339" i="46"/>
  <c r="G2339" i="46" s="1"/>
  <c r="H2340" i="46"/>
  <c r="G2340" i="46" s="1"/>
  <c r="H2341" i="46"/>
  <c r="G2341" i="46" s="1"/>
  <c r="H2342" i="46"/>
  <c r="H2343" i="46"/>
  <c r="H2344" i="46"/>
  <c r="H2345" i="46"/>
  <c r="G2345" i="46" s="1"/>
  <c r="H2346" i="46"/>
  <c r="G2346" i="46" s="1"/>
  <c r="H2347" i="46"/>
  <c r="G2347" i="46" s="1"/>
  <c r="H2348" i="46"/>
  <c r="G2348" i="46" s="1"/>
  <c r="H2349" i="46"/>
  <c r="G2349" i="46" s="1"/>
  <c r="H2350" i="46"/>
  <c r="G2350" i="46" s="1"/>
  <c r="H2351" i="46"/>
  <c r="H2352" i="46"/>
  <c r="G2352" i="46" s="1"/>
  <c r="H2353" i="46"/>
  <c r="G2353" i="46" s="1"/>
  <c r="H2354" i="46"/>
  <c r="G2354" i="46" s="1"/>
  <c r="H2355" i="46"/>
  <c r="H2356" i="46"/>
  <c r="H2357" i="46"/>
  <c r="H2358" i="46"/>
  <c r="G2358" i="46" s="1"/>
  <c r="H2359" i="46"/>
  <c r="G2359" i="46" s="1"/>
  <c r="H2360" i="46"/>
  <c r="H2361" i="46"/>
  <c r="H2362" i="46"/>
  <c r="H2363" i="46"/>
  <c r="H2364" i="46"/>
  <c r="H2365" i="46"/>
  <c r="H2366" i="46"/>
  <c r="G2366" i="46" s="1"/>
  <c r="H2367" i="46"/>
  <c r="H2368" i="46"/>
  <c r="H2369" i="46"/>
  <c r="G2369" i="46" s="1"/>
  <c r="H2370" i="46"/>
  <c r="G2370" i="46" s="1"/>
  <c r="H2371" i="46"/>
  <c r="G2371" i="46" s="1"/>
  <c r="H2372" i="46"/>
  <c r="G2372" i="46" s="1"/>
  <c r="H2373" i="46"/>
  <c r="G2373" i="46" s="1"/>
  <c r="H2374" i="46"/>
  <c r="H2375" i="46"/>
  <c r="H2376" i="46"/>
  <c r="H2377" i="46"/>
  <c r="H2378" i="46"/>
  <c r="G2378" i="46" s="1"/>
  <c r="H2379" i="46"/>
  <c r="H2380" i="46"/>
  <c r="H2381" i="46"/>
  <c r="H2382" i="46"/>
  <c r="G2382" i="46" s="1"/>
  <c r="H2383" i="46"/>
  <c r="H2384" i="46"/>
  <c r="G2384" i="46" s="1"/>
  <c r="H2385" i="46"/>
  <c r="G2385" i="46" s="1"/>
  <c r="H2386" i="46"/>
  <c r="H2387" i="46"/>
  <c r="H2388" i="46"/>
  <c r="H2389" i="46"/>
  <c r="H2390" i="46"/>
  <c r="G2390" i="46" s="1"/>
  <c r="H2391" i="46"/>
  <c r="G2391" i="46" s="1"/>
  <c r="H2392" i="46"/>
  <c r="G2392" i="46" s="1"/>
  <c r="H2393" i="46"/>
  <c r="G2393" i="46" s="1"/>
  <c r="H2394" i="46"/>
  <c r="H2395" i="46"/>
  <c r="H2396" i="46"/>
  <c r="G2396" i="46" s="1"/>
  <c r="H2397" i="46"/>
  <c r="G2397" i="46" s="1"/>
  <c r="H2398" i="46"/>
  <c r="G2398" i="46" s="1"/>
  <c r="H2399" i="46"/>
  <c r="H2400" i="46"/>
  <c r="H2401" i="46"/>
  <c r="G2401" i="46" s="1"/>
  <c r="H2402" i="46"/>
  <c r="G2402" i="46" s="1"/>
  <c r="H2403" i="46"/>
  <c r="H2404" i="46"/>
  <c r="H2405" i="46"/>
  <c r="G2405" i="46" s="1"/>
  <c r="H2406" i="46"/>
  <c r="G2406" i="46" s="1"/>
  <c r="H2407" i="46"/>
  <c r="H2408" i="46"/>
  <c r="H2409" i="46"/>
  <c r="G2409" i="46" s="1"/>
  <c r="H2410" i="46"/>
  <c r="H2411" i="46"/>
  <c r="H2412" i="46"/>
  <c r="H2413" i="46"/>
  <c r="H2414" i="46"/>
  <c r="H2415" i="46"/>
  <c r="H2416" i="46"/>
  <c r="H2417" i="46"/>
  <c r="H2418" i="46"/>
  <c r="H2419" i="46"/>
  <c r="G2419" i="46" s="1"/>
  <c r="H2420" i="46"/>
  <c r="H2421" i="46"/>
  <c r="H2422" i="46"/>
  <c r="H2423" i="46"/>
  <c r="H2424" i="46"/>
  <c r="G2424" i="46" s="1"/>
  <c r="H2425" i="46"/>
  <c r="H2426" i="46"/>
  <c r="H2427" i="46"/>
  <c r="H2428" i="46"/>
  <c r="H2429" i="46"/>
  <c r="H2430" i="46"/>
  <c r="H2431" i="46"/>
  <c r="H2432" i="46"/>
  <c r="H2433" i="46"/>
  <c r="H2434" i="46"/>
  <c r="G2434" i="46" s="1"/>
  <c r="H2435" i="46"/>
  <c r="G2435" i="46" s="1"/>
  <c r="H2436" i="46"/>
  <c r="H2437" i="46"/>
  <c r="H2438" i="46"/>
  <c r="G2438" i="46" s="1"/>
  <c r="H2439" i="46"/>
  <c r="H2440" i="46"/>
  <c r="H2441" i="46"/>
  <c r="H2442" i="46"/>
  <c r="H2443" i="46"/>
  <c r="H2444" i="46"/>
  <c r="H2445" i="46"/>
  <c r="H2446" i="46"/>
  <c r="H2447" i="46"/>
  <c r="H2448" i="46"/>
  <c r="G2448" i="46" s="1"/>
  <c r="H2449" i="46"/>
  <c r="G2449" i="46" s="1"/>
  <c r="H2450" i="46"/>
  <c r="H2451" i="46"/>
  <c r="H2452" i="46"/>
  <c r="H2453" i="46"/>
  <c r="H2454" i="46"/>
  <c r="H2455" i="46"/>
  <c r="H2456" i="46"/>
  <c r="H2457" i="46"/>
  <c r="H2458" i="46"/>
  <c r="G2458" i="46" s="1"/>
  <c r="H2459" i="46"/>
  <c r="G2459" i="46" s="1"/>
  <c r="H2460" i="46"/>
  <c r="G2460" i="46" s="1"/>
  <c r="H2461" i="46"/>
  <c r="H2462" i="46"/>
  <c r="H2463" i="46"/>
  <c r="G2463" i="46" s="1"/>
  <c r="H2464" i="46"/>
  <c r="G2464" i="46" s="1"/>
  <c r="H2465" i="46"/>
  <c r="H2466" i="46"/>
  <c r="H2467" i="46"/>
  <c r="H2468" i="46"/>
  <c r="H2469" i="46"/>
  <c r="H2470" i="46"/>
  <c r="H2471" i="46"/>
  <c r="G2471" i="46" s="1"/>
  <c r="H2472" i="46"/>
  <c r="G2472" i="46" s="1"/>
  <c r="H2473" i="46"/>
  <c r="H2474" i="46"/>
  <c r="H2475" i="46"/>
  <c r="H2476" i="46"/>
  <c r="H2477" i="46"/>
  <c r="H2478" i="46"/>
  <c r="H2479" i="46"/>
  <c r="H2480" i="46"/>
  <c r="G2480" i="46" s="1"/>
  <c r="H2481" i="46"/>
  <c r="G2481" i="46" s="1"/>
  <c r="H2482" i="46"/>
  <c r="G2482" i="46" s="1"/>
  <c r="H2483" i="46"/>
  <c r="G2483" i="46" s="1"/>
  <c r="H2484" i="46"/>
  <c r="H2485" i="46"/>
  <c r="G2485" i="46" s="1"/>
  <c r="H2486" i="46"/>
  <c r="G2486" i="46" s="1"/>
  <c r="H2487" i="46"/>
  <c r="G2487" i="46" s="1"/>
  <c r="H2488" i="46"/>
  <c r="G2488" i="46" s="1"/>
  <c r="H2489" i="46"/>
  <c r="H2490" i="46"/>
  <c r="H2491" i="46"/>
  <c r="H2492" i="46"/>
  <c r="H2493" i="46"/>
  <c r="H2494" i="46"/>
  <c r="G2494" i="46" s="1"/>
  <c r="H2495" i="46"/>
  <c r="H2496" i="46"/>
  <c r="G2496" i="46" s="1"/>
  <c r="H2497" i="46"/>
  <c r="G2497" i="46" s="1"/>
  <c r="H2498" i="46"/>
  <c r="H2499" i="46"/>
  <c r="G2499" i="46" s="1"/>
  <c r="H2500" i="46"/>
  <c r="G2500" i="46" s="1"/>
  <c r="H2501" i="46"/>
  <c r="G2501" i="46" s="1"/>
  <c r="H2502" i="46"/>
  <c r="G2502" i="46" s="1"/>
  <c r="H2503" i="46"/>
  <c r="G2503" i="46" s="1"/>
  <c r="H2504" i="46"/>
  <c r="G2504" i="46" s="1"/>
  <c r="H2505" i="46"/>
  <c r="G2505" i="46" s="1"/>
  <c r="H2506" i="46"/>
  <c r="G2506" i="46" s="1"/>
  <c r="H2507" i="46"/>
  <c r="H2508" i="46"/>
  <c r="H2509" i="46"/>
  <c r="G2509" i="46" s="1"/>
  <c r="H2510" i="46"/>
  <c r="G2510" i="46" s="1"/>
  <c r="H2511" i="46"/>
  <c r="G2511" i="46" s="1"/>
  <c r="H2512" i="46"/>
  <c r="G2512" i="46" s="1"/>
  <c r="H2513" i="46"/>
  <c r="G2513" i="46" s="1"/>
  <c r="H2514" i="46"/>
  <c r="G2514" i="46" s="1"/>
  <c r="H2515" i="46"/>
  <c r="G2515" i="46" s="1"/>
  <c r="H2516" i="46"/>
  <c r="G2516" i="46" s="1"/>
  <c r="H2517" i="46"/>
  <c r="G2517" i="46" s="1"/>
  <c r="H2518" i="46"/>
  <c r="G2518" i="46" s="1"/>
  <c r="H2519" i="46"/>
  <c r="G2519" i="46" s="1"/>
  <c r="H2520" i="46"/>
  <c r="G2520" i="46" s="1"/>
  <c r="H2521" i="46"/>
  <c r="H2522" i="46"/>
  <c r="H2523" i="46"/>
  <c r="H2524" i="46"/>
  <c r="H2525" i="46"/>
  <c r="H2526" i="46"/>
  <c r="H2527" i="46"/>
  <c r="H2528" i="46"/>
  <c r="H2529" i="46"/>
  <c r="H2530" i="46"/>
  <c r="H2531" i="46"/>
  <c r="H2532" i="46"/>
  <c r="H2533" i="46"/>
  <c r="H2534" i="46"/>
  <c r="G2534" i="46" s="1"/>
  <c r="H2535" i="46"/>
  <c r="H2536" i="46"/>
  <c r="H2537" i="46"/>
  <c r="H2538" i="46"/>
  <c r="G2538" i="46" s="1"/>
  <c r="H2539" i="46"/>
  <c r="H2540" i="46"/>
  <c r="H2541" i="46"/>
  <c r="H2542" i="46"/>
  <c r="G2542" i="46" s="1"/>
  <c r="H2543" i="46"/>
  <c r="G2543" i="46" s="1"/>
  <c r="H2544" i="46"/>
  <c r="G2544" i="46" s="1"/>
  <c r="H2545" i="46"/>
  <c r="G2545" i="46" s="1"/>
  <c r="H2546" i="46"/>
  <c r="H2547" i="46"/>
  <c r="G2547" i="46" s="1"/>
  <c r="H2548" i="46"/>
  <c r="G2548" i="46" s="1"/>
  <c r="H2549" i="46"/>
  <c r="G2549" i="46" s="1"/>
  <c r="H2550" i="46"/>
  <c r="G2550" i="46" s="1"/>
  <c r="H2551" i="46"/>
  <c r="H2552" i="46"/>
  <c r="H2553" i="46"/>
  <c r="H2554" i="46"/>
  <c r="H2555" i="46"/>
  <c r="H2556" i="46"/>
  <c r="G2556" i="46" s="1"/>
  <c r="H2557" i="46"/>
  <c r="H2558" i="46"/>
  <c r="H2559" i="46"/>
  <c r="H2560" i="46"/>
  <c r="H2561" i="46"/>
  <c r="G2561" i="46" s="1"/>
  <c r="H2562" i="46"/>
  <c r="H2563" i="46"/>
  <c r="G2563" i="46" s="1"/>
  <c r="H2564" i="46"/>
  <c r="G2564" i="46" s="1"/>
  <c r="H2565" i="46"/>
  <c r="G2565" i="46" s="1"/>
  <c r="H2566" i="46"/>
  <c r="G2566" i="46" s="1"/>
  <c r="H2567" i="46"/>
  <c r="G2567" i="46" s="1"/>
  <c r="H2568" i="46"/>
  <c r="G2568" i="46" s="1"/>
  <c r="H2569" i="46"/>
  <c r="H2570" i="46"/>
  <c r="H2571" i="46"/>
  <c r="G2571" i="46" s="1"/>
  <c r="H2572" i="46"/>
  <c r="G2572" i="46" s="1"/>
  <c r="H2573" i="46"/>
  <c r="G2573" i="46" s="1"/>
  <c r="H2574" i="46"/>
  <c r="G2574" i="46" s="1"/>
  <c r="H2575" i="46"/>
  <c r="G2575" i="46" s="1"/>
  <c r="H2576" i="46"/>
  <c r="G2576" i="46" s="1"/>
  <c r="H2577" i="46"/>
  <c r="G2577" i="46" s="1"/>
  <c r="H2578" i="46"/>
  <c r="G2578" i="46" s="1"/>
  <c r="H2579" i="46"/>
  <c r="G2579" i="46" s="1"/>
  <c r="H2580" i="46"/>
  <c r="G2580" i="46" s="1"/>
  <c r="H2581" i="46"/>
  <c r="G2581" i="46" s="1"/>
  <c r="H2582" i="46"/>
  <c r="G2582" i="46" s="1"/>
  <c r="H2583" i="46"/>
  <c r="H2584" i="46"/>
  <c r="H2585" i="46"/>
  <c r="H2586" i="46"/>
  <c r="H2587" i="46"/>
  <c r="H2588" i="46"/>
  <c r="H2589" i="46"/>
  <c r="H2590" i="46"/>
  <c r="H2591" i="46"/>
  <c r="H2592" i="46"/>
  <c r="H2593" i="46"/>
  <c r="H2594" i="46"/>
  <c r="G2594" i="46" s="1"/>
  <c r="H2595" i="46"/>
  <c r="H2596" i="46"/>
  <c r="H2597" i="46"/>
  <c r="H2598" i="46"/>
  <c r="H2599" i="46"/>
  <c r="H2600" i="46"/>
  <c r="G2600" i="46" s="1"/>
  <c r="H2601" i="46"/>
  <c r="H2602" i="46"/>
  <c r="H2603" i="46"/>
  <c r="H2604" i="46"/>
  <c r="H2605" i="46"/>
  <c r="H2606" i="46"/>
  <c r="H2607" i="46"/>
  <c r="H2608" i="46"/>
  <c r="H2609" i="46"/>
  <c r="H2610" i="46"/>
  <c r="H2611" i="46"/>
  <c r="H2612" i="46"/>
  <c r="H2613" i="46"/>
  <c r="H2614" i="46"/>
  <c r="H2615" i="46"/>
  <c r="H2616" i="46"/>
  <c r="H2617" i="46"/>
  <c r="H2618" i="46"/>
  <c r="H2619" i="46"/>
  <c r="H2620" i="46"/>
  <c r="H2621" i="46"/>
  <c r="H2622" i="46"/>
  <c r="H2623" i="46"/>
  <c r="H2624" i="46"/>
  <c r="H2625" i="46"/>
  <c r="H2626" i="46"/>
  <c r="H2627" i="46"/>
  <c r="H2628" i="46"/>
  <c r="H2629" i="46"/>
  <c r="H2630" i="46"/>
  <c r="H2631" i="46"/>
  <c r="H2632" i="46"/>
  <c r="H2633" i="46"/>
  <c r="H2634" i="46"/>
  <c r="H2635" i="46"/>
  <c r="G2635" i="46" s="1"/>
  <c r="H2636" i="46"/>
  <c r="G2636" i="46" s="1"/>
  <c r="H2637" i="46"/>
  <c r="G2637" i="46" s="1"/>
  <c r="H2638" i="46"/>
  <c r="G2638" i="46" s="1"/>
  <c r="H2639" i="46"/>
  <c r="G2639" i="46" s="1"/>
  <c r="H2640" i="46"/>
  <c r="G2640" i="46" s="1"/>
  <c r="H2641" i="46"/>
  <c r="G2641" i="46" s="1"/>
  <c r="H2642" i="46"/>
  <c r="G2642" i="46" s="1"/>
  <c r="H2643" i="46"/>
  <c r="G2643" i="46" s="1"/>
  <c r="H2644" i="46"/>
  <c r="G2644" i="46" s="1"/>
  <c r="H2645" i="46"/>
  <c r="G2645" i="46" s="1"/>
  <c r="H2646" i="46"/>
  <c r="G2646" i="46" s="1"/>
  <c r="H2647" i="46"/>
  <c r="G2647" i="46" s="1"/>
  <c r="H2648" i="46"/>
  <c r="G2648" i="46" s="1"/>
  <c r="H2649" i="46"/>
  <c r="G2649" i="46" s="1"/>
  <c r="H2650" i="46"/>
  <c r="G2650" i="46" s="1"/>
  <c r="H2651" i="46"/>
  <c r="G2651" i="46" s="1"/>
  <c r="H2652" i="46"/>
  <c r="G2652" i="46" s="1"/>
  <c r="H2653" i="46"/>
  <c r="G2653" i="46" s="1"/>
  <c r="H2654" i="46"/>
  <c r="G2654" i="46" s="1"/>
  <c r="H2655" i="46"/>
  <c r="G2655" i="46" s="1"/>
  <c r="H2656" i="46"/>
  <c r="G2656" i="46" s="1"/>
  <c r="H2657" i="46"/>
  <c r="G2657" i="46" s="1"/>
  <c r="H2658" i="46"/>
  <c r="G2658" i="46" s="1"/>
  <c r="H2659" i="46"/>
  <c r="G2659" i="46" s="1"/>
  <c r="H2660" i="46"/>
  <c r="G2660" i="46" s="1"/>
  <c r="H2661" i="46"/>
  <c r="H2662" i="46"/>
  <c r="H2663" i="46"/>
  <c r="H2664" i="46"/>
  <c r="H2665" i="46"/>
  <c r="H2666" i="46"/>
  <c r="H2667" i="46"/>
  <c r="G2667" i="46" s="1"/>
  <c r="H2668" i="46"/>
  <c r="H2669" i="46"/>
  <c r="H2670" i="46"/>
  <c r="H2671" i="46"/>
  <c r="H2672" i="46"/>
  <c r="H2673" i="46"/>
  <c r="H2674" i="46"/>
  <c r="H2675" i="46"/>
  <c r="H2676" i="46"/>
  <c r="G2676" i="46" s="1"/>
  <c r="H2677" i="46"/>
  <c r="G2677" i="46" s="1"/>
  <c r="H2678" i="46"/>
  <c r="G2678" i="46" s="1"/>
  <c r="H2679" i="46"/>
  <c r="H2680" i="46"/>
  <c r="H2681" i="46"/>
  <c r="H2682" i="46"/>
  <c r="H2683" i="46"/>
  <c r="H2684" i="46"/>
  <c r="H2685" i="46"/>
  <c r="H2686" i="46"/>
  <c r="H2687" i="46"/>
  <c r="H2688" i="46"/>
  <c r="H2689" i="46"/>
  <c r="G2689" i="46" s="1"/>
  <c r="H2690" i="46"/>
  <c r="G2690" i="46" s="1"/>
  <c r="H2691" i="46"/>
  <c r="G2691" i="46" s="1"/>
  <c r="H2692" i="46"/>
  <c r="G2692" i="46" s="1"/>
  <c r="H2693" i="46"/>
  <c r="G2693" i="46" s="1"/>
  <c r="H2694" i="46"/>
  <c r="G2694" i="46" s="1"/>
  <c r="H2695" i="46"/>
  <c r="G2695" i="46" s="1"/>
  <c r="H2696" i="46"/>
  <c r="G2696" i="46" s="1"/>
  <c r="H2697" i="46"/>
  <c r="G2697" i="46" s="1"/>
  <c r="H2698" i="46"/>
  <c r="G2698" i="46" s="1"/>
  <c r="H2699" i="46"/>
  <c r="G2699" i="46" s="1"/>
  <c r="H2700" i="46"/>
  <c r="G2700" i="46" s="1"/>
  <c r="H2701" i="46"/>
  <c r="G2701" i="46" s="1"/>
  <c r="H2702" i="46"/>
  <c r="G2702" i="46" s="1"/>
  <c r="H2703" i="46"/>
  <c r="G2703" i="46" s="1"/>
  <c r="H2704" i="46"/>
  <c r="G2704" i="46" s="1"/>
  <c r="H2705" i="46"/>
  <c r="G2705" i="46" s="1"/>
  <c r="H2706" i="46"/>
  <c r="G2706" i="46" s="1"/>
  <c r="H2707" i="46"/>
  <c r="G2707" i="46" s="1"/>
  <c r="H2708" i="46"/>
  <c r="G2708" i="46" s="1"/>
  <c r="H2709" i="46"/>
  <c r="G2709" i="46" s="1"/>
  <c r="H2710" i="46"/>
  <c r="G2710" i="46" s="1"/>
  <c r="H2711" i="46"/>
  <c r="G2711" i="46" s="1"/>
  <c r="H2712" i="46"/>
  <c r="G2712" i="46" s="1"/>
  <c r="H2713" i="46"/>
  <c r="G2713" i="46" s="1"/>
  <c r="H2714" i="46"/>
  <c r="G2714" i="46" s="1"/>
  <c r="H2715" i="46"/>
  <c r="H2716" i="46"/>
  <c r="H2717" i="46"/>
  <c r="G2717" i="46" s="1"/>
  <c r="H2718" i="46"/>
  <c r="H2719" i="46"/>
  <c r="H2720" i="46"/>
  <c r="G2720" i="46" s="1"/>
  <c r="H2721" i="46"/>
  <c r="H2722" i="46"/>
  <c r="H2723" i="46"/>
  <c r="H2724" i="46"/>
  <c r="H2725" i="46"/>
  <c r="H2726" i="46"/>
  <c r="G2726" i="46" s="1"/>
  <c r="H2727" i="46"/>
  <c r="G2727" i="46" s="1"/>
  <c r="H2728" i="46"/>
  <c r="G2728" i="46" s="1"/>
  <c r="H2729" i="46"/>
  <c r="H2730" i="46"/>
  <c r="H2731" i="46"/>
  <c r="H2732" i="46"/>
  <c r="H2733" i="46"/>
  <c r="H2734" i="46"/>
  <c r="H2735" i="46"/>
  <c r="H2736" i="46"/>
  <c r="H2737" i="46"/>
  <c r="H2738" i="46"/>
  <c r="H2739" i="46"/>
  <c r="H2740" i="46"/>
  <c r="G2740" i="46" s="1"/>
  <c r="H2741" i="46"/>
  <c r="H2742" i="46"/>
  <c r="H2743" i="46"/>
  <c r="H2744" i="46"/>
  <c r="G2744" i="46" s="1"/>
  <c r="H2745" i="46"/>
  <c r="H2746" i="46"/>
  <c r="G2746" i="46" s="1"/>
  <c r="H2747" i="46"/>
  <c r="G2747" i="46" s="1"/>
  <c r="H2748" i="46"/>
  <c r="G2748" i="46" s="1"/>
  <c r="H2749" i="46"/>
  <c r="H2750" i="46"/>
  <c r="H2751" i="46"/>
  <c r="G2751" i="46" s="1"/>
  <c r="H2752" i="46"/>
  <c r="G2752" i="46" s="1"/>
  <c r="H2753" i="46"/>
  <c r="H2754" i="46"/>
  <c r="G2754" i="46" s="1"/>
  <c r="H2755" i="46"/>
  <c r="H2756" i="46"/>
  <c r="G2756" i="46" s="1"/>
  <c r="H2757" i="46"/>
  <c r="H2758" i="46"/>
  <c r="H2759" i="46"/>
  <c r="G2759" i="46" s="1"/>
  <c r="H2760" i="46"/>
  <c r="H2761" i="46"/>
  <c r="G2761" i="46" s="1"/>
  <c r="H2762" i="46"/>
  <c r="H2763" i="46"/>
  <c r="H2764" i="46"/>
  <c r="G2764" i="46" s="1"/>
  <c r="H2765" i="46"/>
  <c r="H2766" i="46"/>
  <c r="G2766" i="46" s="1"/>
  <c r="H2767" i="46"/>
  <c r="H2768" i="46"/>
  <c r="H2769" i="46"/>
  <c r="H2770" i="46"/>
  <c r="G2770" i="46" s="1"/>
  <c r="H2771" i="46"/>
  <c r="H2772" i="46"/>
  <c r="H2773" i="46"/>
  <c r="G2773" i="46" s="1"/>
  <c r="H2774" i="46"/>
  <c r="H2775" i="46"/>
  <c r="H2776" i="46"/>
  <c r="G2776" i="46" s="1"/>
  <c r="H2777" i="46"/>
  <c r="H2778" i="46"/>
  <c r="H2779" i="46"/>
  <c r="H2780" i="46"/>
  <c r="H2781" i="46"/>
  <c r="H2782" i="46"/>
  <c r="H2783" i="46"/>
  <c r="H2784" i="46"/>
  <c r="H2785" i="46"/>
  <c r="H2786" i="46"/>
  <c r="H2787" i="46"/>
  <c r="H2788" i="46"/>
  <c r="G2788" i="46" s="1"/>
  <c r="H2789" i="46"/>
  <c r="H2790" i="46"/>
  <c r="H2791" i="46"/>
  <c r="G2791" i="46" s="1"/>
  <c r="H2792" i="46"/>
  <c r="G2792" i="46" s="1"/>
  <c r="H2793" i="46"/>
  <c r="H2794" i="46"/>
  <c r="G2794" i="46" s="1"/>
  <c r="H2795" i="46"/>
  <c r="H2796" i="46"/>
  <c r="G2796" i="46" s="1"/>
  <c r="H2797" i="46"/>
  <c r="G2797" i="46" s="1"/>
  <c r="H2798" i="46"/>
  <c r="G2798" i="46" s="1"/>
  <c r="H2799" i="46"/>
  <c r="H2800" i="46"/>
  <c r="H2801" i="46"/>
  <c r="G2801" i="46" s="1"/>
  <c r="H2802" i="46"/>
  <c r="G2802" i="46" s="1"/>
  <c r="H2803" i="46"/>
  <c r="G2803" i="46" s="1"/>
  <c r="H2804" i="46"/>
  <c r="G2804" i="46" s="1"/>
  <c r="H2805" i="46"/>
  <c r="G2805" i="46" s="1"/>
  <c r="H2806" i="46"/>
  <c r="H2807" i="46"/>
  <c r="G2807" i="46" s="1"/>
  <c r="H2808" i="46"/>
  <c r="H2809" i="46"/>
  <c r="H2810" i="46"/>
  <c r="G2810" i="46" s="1"/>
  <c r="H2811" i="46"/>
  <c r="H2812" i="46"/>
  <c r="G2812" i="46" s="1"/>
  <c r="H2813" i="46"/>
  <c r="H2814" i="46"/>
  <c r="H2815" i="46"/>
  <c r="G2815" i="46" s="1"/>
  <c r="H2816" i="46"/>
  <c r="H2817" i="46"/>
  <c r="G2817" i="46" s="1"/>
  <c r="H2818" i="46"/>
  <c r="H2819" i="46"/>
  <c r="H2820" i="46"/>
  <c r="H2821" i="46"/>
  <c r="G2821" i="46" s="1"/>
  <c r="H2822" i="46"/>
  <c r="G2822" i="46" s="1"/>
  <c r="H2823" i="46"/>
  <c r="G2823" i="46" s="1"/>
  <c r="H2824" i="46"/>
  <c r="G2824" i="46" s="1"/>
  <c r="H2825" i="46"/>
  <c r="G2825" i="46" s="1"/>
  <c r="H2826" i="46"/>
  <c r="G2826" i="46" s="1"/>
  <c r="H2827" i="46"/>
  <c r="G2827" i="46" s="1"/>
  <c r="H2828" i="46"/>
  <c r="G2828" i="46" s="1"/>
  <c r="H2829" i="46"/>
  <c r="H2830" i="46"/>
  <c r="H2831" i="46"/>
  <c r="H2832" i="46"/>
  <c r="H2833" i="46"/>
  <c r="H2834" i="46"/>
  <c r="H2835" i="46"/>
  <c r="H2836" i="46"/>
  <c r="H2837" i="46"/>
  <c r="H2838" i="46"/>
  <c r="H2839" i="46"/>
  <c r="G2839" i="46" s="1"/>
  <c r="H2840" i="46"/>
  <c r="H2841" i="46"/>
  <c r="H2842" i="46"/>
  <c r="G2842" i="46" s="1"/>
  <c r="H2843" i="46"/>
  <c r="G2843" i="46" s="1"/>
  <c r="H2844" i="46"/>
  <c r="H2845" i="46"/>
  <c r="G2845" i="46" s="1"/>
  <c r="H2846" i="46"/>
  <c r="H2847" i="46"/>
  <c r="G2847" i="46" s="1"/>
  <c r="H2848" i="46"/>
  <c r="G2848" i="46" s="1"/>
  <c r="H2849" i="46"/>
  <c r="G2849" i="46" s="1"/>
  <c r="H2850" i="46"/>
  <c r="G2850" i="46" s="1"/>
  <c r="H2851" i="46"/>
  <c r="G2851" i="46" s="1"/>
  <c r="H2852" i="46"/>
  <c r="H2853" i="46"/>
  <c r="H2854" i="46"/>
  <c r="G2854" i="46" s="1"/>
  <c r="H2855" i="46"/>
  <c r="H2856" i="46"/>
  <c r="G2856" i="46" s="1"/>
  <c r="H2857" i="46"/>
  <c r="G2857" i="46" s="1"/>
  <c r="H2858" i="46"/>
  <c r="G2858" i="46" s="1"/>
  <c r="H2859" i="46"/>
  <c r="H2860" i="46"/>
  <c r="H2861" i="46"/>
  <c r="H2862" i="46"/>
  <c r="H2863" i="46"/>
  <c r="H2864" i="46"/>
  <c r="G2864" i="46" s="1"/>
  <c r="H2865" i="46"/>
  <c r="H2866" i="46"/>
  <c r="H2867" i="46"/>
  <c r="H2868" i="46"/>
  <c r="H2869" i="46"/>
  <c r="H2870" i="46"/>
  <c r="H2871" i="46"/>
  <c r="H2872" i="46"/>
  <c r="G2872" i="46" s="1"/>
  <c r="H2873" i="46"/>
  <c r="G2873" i="46" s="1"/>
  <c r="H2874" i="46"/>
  <c r="G2874" i="46" s="1"/>
  <c r="H2875" i="46"/>
  <c r="G2875" i="46" s="1"/>
  <c r="H2876" i="46"/>
  <c r="G2876" i="46" s="1"/>
  <c r="H2877" i="46"/>
  <c r="G2877" i="46" s="1"/>
  <c r="H2878" i="46"/>
  <c r="G2878" i="46" s="1"/>
  <c r="H2879" i="46"/>
  <c r="G2879" i="46" s="1"/>
  <c r="H2880" i="46"/>
  <c r="H2881" i="46"/>
  <c r="H2882" i="46"/>
  <c r="H2883" i="46"/>
  <c r="H2884" i="46"/>
  <c r="H2885" i="46"/>
  <c r="H2886" i="46"/>
  <c r="H2887" i="46"/>
  <c r="H2888" i="46"/>
  <c r="H2889" i="46"/>
  <c r="H2890" i="46"/>
  <c r="H2891" i="46"/>
  <c r="H2892" i="46"/>
  <c r="H2893" i="46"/>
  <c r="H2894" i="46"/>
  <c r="H2895" i="46"/>
  <c r="H2896" i="46"/>
  <c r="H2897" i="46"/>
  <c r="H2898" i="46"/>
  <c r="G2898" i="46" s="1"/>
  <c r="H2899" i="46"/>
  <c r="H2900" i="46"/>
  <c r="H2901" i="46"/>
  <c r="G2901" i="46" s="1"/>
  <c r="H2902" i="46"/>
  <c r="G2902" i="46" s="1"/>
  <c r="H2903" i="46"/>
  <c r="G2903" i="46" s="1"/>
  <c r="H2904" i="46"/>
  <c r="G2904" i="46" s="1"/>
  <c r="H2905" i="46"/>
  <c r="G2905" i="46" s="1"/>
  <c r="H2906" i="46"/>
  <c r="G2906" i="46" s="1"/>
  <c r="H2907" i="46"/>
  <c r="G2907" i="46" s="1"/>
  <c r="H2908" i="46"/>
  <c r="G2908" i="46" s="1"/>
  <c r="H2909" i="46"/>
  <c r="G2909" i="46" s="1"/>
  <c r="H2910" i="46"/>
  <c r="G2910" i="46" s="1"/>
  <c r="H2911" i="46"/>
  <c r="G2911" i="46" s="1"/>
  <c r="H2912" i="46"/>
  <c r="H2913" i="46"/>
  <c r="G2913" i="46" s="1"/>
  <c r="H2914" i="46"/>
  <c r="H2915" i="46"/>
  <c r="G2915" i="46" s="1"/>
  <c r="H2916" i="46"/>
  <c r="H2917" i="46"/>
  <c r="H2918" i="46"/>
  <c r="H2919" i="46"/>
  <c r="G2919" i="46" s="1"/>
  <c r="H2920" i="46"/>
  <c r="H2921" i="46"/>
  <c r="H2922" i="46"/>
  <c r="H2923" i="46"/>
  <c r="H2924" i="46"/>
  <c r="G2924" i="46" s="1"/>
  <c r="H2925" i="46"/>
  <c r="H2926" i="46"/>
  <c r="H2927" i="46"/>
  <c r="H2928" i="46"/>
  <c r="H2929" i="46"/>
  <c r="H2930" i="46"/>
  <c r="H2931" i="46"/>
  <c r="H2932" i="46"/>
  <c r="H2933" i="46"/>
  <c r="H2934" i="46"/>
  <c r="G2934" i="46" s="1"/>
  <c r="H2935" i="46"/>
  <c r="H2936" i="46"/>
  <c r="G2936" i="46" s="1"/>
  <c r="H2937" i="46"/>
  <c r="H2938" i="46"/>
  <c r="G2938" i="46" s="1"/>
  <c r="H2939" i="46"/>
  <c r="H2940" i="46"/>
  <c r="G2940" i="46" s="1"/>
  <c r="H2941" i="46"/>
  <c r="G2941" i="46" s="1"/>
  <c r="H2942" i="46"/>
  <c r="G2942" i="46" s="1"/>
  <c r="H2943" i="46"/>
  <c r="H2944" i="46"/>
  <c r="H2945" i="46"/>
  <c r="H2946" i="46"/>
  <c r="H2947" i="46"/>
  <c r="H2948" i="46"/>
  <c r="H2949" i="46"/>
  <c r="H2950" i="46"/>
  <c r="H2951" i="46"/>
  <c r="H2952" i="46"/>
  <c r="H2953" i="46"/>
  <c r="G2953" i="46" s="1"/>
  <c r="H2954" i="46"/>
  <c r="G2954" i="46" s="1"/>
  <c r="H2955" i="46"/>
  <c r="G2955" i="46" s="1"/>
  <c r="H2956" i="46"/>
  <c r="G2956" i="46" s="1"/>
  <c r="H2957" i="46"/>
  <c r="G2957" i="46" s="1"/>
  <c r="H2958" i="46"/>
  <c r="G2958" i="46" s="1"/>
  <c r="H2959" i="46"/>
  <c r="G2959" i="46" s="1"/>
  <c r="H2960" i="46"/>
  <c r="H2961" i="46"/>
  <c r="H2962" i="46"/>
  <c r="G2962" i="46" s="1"/>
  <c r="H2963" i="46"/>
  <c r="G2963" i="46" s="1"/>
  <c r="H2964" i="46"/>
  <c r="H2965" i="46"/>
  <c r="G2965" i="46" s="1"/>
  <c r="H2966" i="46"/>
  <c r="H2967" i="46"/>
  <c r="H2968" i="46"/>
  <c r="H2969" i="46"/>
  <c r="H2970" i="46"/>
  <c r="H2971" i="46"/>
  <c r="G2971" i="46" s="1"/>
  <c r="H2972" i="46"/>
  <c r="H2973" i="46"/>
  <c r="H2974" i="46"/>
  <c r="H2975" i="46"/>
  <c r="H2976" i="46"/>
  <c r="G2976" i="46" s="1"/>
  <c r="H2977" i="46"/>
  <c r="H2978" i="46"/>
  <c r="H2979" i="46"/>
  <c r="H2980" i="46"/>
  <c r="H2981" i="46"/>
  <c r="H2982" i="46"/>
  <c r="H2983" i="46"/>
  <c r="H2984" i="46"/>
  <c r="H2985" i="46"/>
  <c r="H2986" i="46"/>
  <c r="G2986" i="46" s="1"/>
  <c r="H2987" i="46"/>
  <c r="H2988" i="46"/>
  <c r="G2988" i="46" s="1"/>
  <c r="H2989" i="46"/>
  <c r="H2990" i="46"/>
  <c r="G2990" i="46" s="1"/>
  <c r="H2991" i="46"/>
  <c r="H2992" i="46"/>
  <c r="G2992" i="46" s="1"/>
  <c r="H2993" i="46"/>
  <c r="G2993" i="46" s="1"/>
  <c r="H2994" i="46"/>
  <c r="G2994" i="46" s="1"/>
  <c r="H2995" i="46"/>
  <c r="H2996" i="46"/>
  <c r="H2997" i="46"/>
  <c r="H2998" i="46"/>
  <c r="H2999" i="46"/>
  <c r="H3000" i="46"/>
  <c r="H3001" i="46"/>
  <c r="H3002" i="46"/>
  <c r="H3003" i="46"/>
  <c r="H3004" i="46"/>
  <c r="H3005" i="46"/>
  <c r="G3005" i="46" s="1"/>
  <c r="H3006" i="46"/>
  <c r="H3007" i="46"/>
  <c r="H3008" i="46"/>
  <c r="H3009" i="46"/>
  <c r="H3010" i="46"/>
  <c r="H3011" i="46"/>
  <c r="H3012" i="46"/>
  <c r="H3013" i="46"/>
  <c r="H3014" i="46"/>
  <c r="H3015" i="46"/>
  <c r="H3016" i="46"/>
  <c r="H3017" i="46"/>
  <c r="H3018" i="46"/>
  <c r="H3019" i="46"/>
  <c r="H3020" i="46"/>
  <c r="H3021" i="46"/>
  <c r="H3022" i="46"/>
  <c r="H3023" i="46"/>
  <c r="H3024" i="46"/>
  <c r="H3025" i="46"/>
  <c r="H3026" i="46"/>
  <c r="H3027" i="46"/>
  <c r="H3028" i="46"/>
  <c r="H3029" i="46"/>
  <c r="H3030" i="46"/>
  <c r="H3031" i="46"/>
  <c r="H3032" i="46"/>
  <c r="H3033" i="46"/>
  <c r="H3034" i="46"/>
  <c r="H3035" i="46"/>
  <c r="H3036" i="46"/>
  <c r="H3037" i="46"/>
  <c r="H3038" i="46"/>
  <c r="H3039" i="46"/>
  <c r="H3040" i="46"/>
  <c r="H3041" i="46"/>
  <c r="H3042" i="46"/>
  <c r="H3043" i="46"/>
  <c r="H3044" i="46"/>
  <c r="H3045" i="46"/>
  <c r="H3046" i="46"/>
  <c r="H3047" i="46"/>
  <c r="H3048" i="46"/>
  <c r="H3049" i="46"/>
  <c r="H3050" i="46"/>
  <c r="H3051" i="46"/>
  <c r="H3052" i="46"/>
  <c r="H3053" i="46"/>
  <c r="H3054" i="46"/>
  <c r="H3055" i="46"/>
  <c r="H3056" i="46"/>
  <c r="H3057" i="46"/>
  <c r="H3058" i="46"/>
  <c r="H3059" i="46"/>
  <c r="H3060" i="46"/>
  <c r="H3061" i="46"/>
  <c r="H3062" i="46"/>
  <c r="H3063" i="46"/>
  <c r="H3064" i="46"/>
  <c r="H3065" i="46"/>
  <c r="H3066" i="46"/>
  <c r="H3067" i="46"/>
  <c r="H3068" i="46"/>
  <c r="H3069" i="46"/>
  <c r="H3070" i="46"/>
  <c r="H3071" i="46"/>
  <c r="H3072" i="46"/>
  <c r="H3073" i="46"/>
  <c r="H3074" i="46"/>
  <c r="H3075" i="46"/>
  <c r="H3076" i="46"/>
  <c r="H3077" i="46"/>
  <c r="H3078" i="46"/>
  <c r="H3079" i="46"/>
  <c r="H3080" i="46"/>
  <c r="H3081" i="46"/>
  <c r="H3082" i="46"/>
  <c r="H3083" i="46"/>
  <c r="H3084" i="46"/>
  <c r="H3085" i="46"/>
  <c r="H3086" i="46"/>
  <c r="H3087" i="46"/>
  <c r="G3087" i="46" s="1"/>
  <c r="H3088" i="46"/>
  <c r="H3089" i="46"/>
  <c r="H3090" i="46"/>
  <c r="H3091" i="46"/>
  <c r="H3092" i="46"/>
  <c r="H3093" i="46"/>
  <c r="H3094" i="46"/>
  <c r="H3095" i="46"/>
  <c r="H3096" i="46"/>
  <c r="H3097" i="46"/>
  <c r="H3098" i="46"/>
  <c r="H3099" i="46"/>
  <c r="H3100" i="46"/>
  <c r="H3101" i="46"/>
  <c r="H3102" i="46"/>
  <c r="H3103" i="46"/>
  <c r="H3104" i="46"/>
  <c r="H3105" i="46"/>
  <c r="H3106" i="46"/>
  <c r="G3106" i="46" s="1"/>
  <c r="H3107" i="46"/>
  <c r="H3108" i="46"/>
  <c r="H3109" i="46"/>
  <c r="H3110" i="46"/>
  <c r="H3111" i="46"/>
  <c r="H3112" i="46"/>
  <c r="H3113" i="46"/>
  <c r="H3114" i="46"/>
  <c r="H3115" i="46"/>
  <c r="H3116" i="46"/>
  <c r="G3116" i="46" s="1"/>
  <c r="H3117" i="46"/>
  <c r="G3117" i="46" s="1"/>
  <c r="H3118" i="46"/>
  <c r="H3119" i="46"/>
  <c r="H3120" i="46"/>
  <c r="H3121" i="46"/>
  <c r="H3122" i="46"/>
  <c r="G3122" i="46" s="1"/>
  <c r="H3123" i="46"/>
  <c r="H3124" i="46"/>
  <c r="H3125" i="46"/>
  <c r="H3126" i="46"/>
  <c r="H3127" i="46"/>
  <c r="H3128" i="46"/>
  <c r="H3129" i="46"/>
  <c r="H3130" i="46"/>
  <c r="H3131" i="46"/>
  <c r="H3132" i="46"/>
  <c r="H3133" i="46"/>
  <c r="H3134" i="46"/>
  <c r="H3135" i="46"/>
  <c r="H3136" i="46"/>
  <c r="H3137" i="46"/>
  <c r="H3138" i="46"/>
  <c r="G3138" i="46" s="1"/>
  <c r="H3139" i="46"/>
  <c r="G3139" i="46" s="1"/>
  <c r="H3140" i="46"/>
  <c r="G3140" i="46" s="1"/>
  <c r="H3141" i="46"/>
  <c r="H3142" i="46"/>
  <c r="G3142" i="46" s="1"/>
  <c r="H3143" i="46"/>
  <c r="H3144" i="46"/>
  <c r="H3145" i="46"/>
  <c r="H3146" i="46"/>
  <c r="H3147" i="46"/>
  <c r="H3148" i="46"/>
  <c r="H3149" i="46"/>
  <c r="H3150" i="46"/>
  <c r="H3151" i="46"/>
  <c r="H3152" i="46"/>
  <c r="H3153" i="46"/>
  <c r="H3154" i="46"/>
  <c r="H3155" i="46"/>
  <c r="H3156" i="46"/>
  <c r="H3157" i="46"/>
  <c r="H3158" i="46"/>
  <c r="G3158" i="46" s="1"/>
  <c r="H3159" i="46"/>
  <c r="H3160" i="46"/>
  <c r="G3160" i="46" s="1"/>
  <c r="H3161" i="46"/>
  <c r="G3161" i="46" s="1"/>
  <c r="H3162" i="46"/>
  <c r="H3163" i="46"/>
  <c r="H3164" i="46"/>
  <c r="H3165" i="46"/>
  <c r="H3166" i="46"/>
  <c r="H3167" i="46"/>
  <c r="H3168" i="46"/>
  <c r="H3169" i="46"/>
  <c r="H3170" i="46"/>
  <c r="G3170" i="46" s="1"/>
  <c r="H3171" i="46"/>
  <c r="G3171" i="46" s="1"/>
  <c r="H3172" i="46"/>
  <c r="G3172" i="46" s="1"/>
  <c r="H3173" i="46"/>
  <c r="G3173" i="46" s="1"/>
  <c r="H3174" i="46"/>
  <c r="H3175" i="46"/>
  <c r="H3176" i="46"/>
  <c r="H3177" i="46"/>
  <c r="G3177" i="46" s="1"/>
  <c r="H3178" i="46"/>
  <c r="H3179" i="46"/>
  <c r="H3180" i="46"/>
  <c r="H3181" i="46"/>
  <c r="H3182" i="46"/>
  <c r="H3183" i="46"/>
  <c r="H3184" i="46"/>
  <c r="H3185" i="46"/>
  <c r="H3186" i="46"/>
  <c r="H3187" i="46"/>
  <c r="H3188" i="46"/>
  <c r="H3189" i="46"/>
  <c r="H3190" i="46"/>
  <c r="H3191" i="46"/>
  <c r="G3191" i="46" s="1"/>
  <c r="H3192" i="46"/>
  <c r="G3192" i="46" s="1"/>
  <c r="H3193" i="46"/>
  <c r="H3194" i="46"/>
  <c r="G3194" i="46" s="1"/>
  <c r="H3195" i="46"/>
  <c r="G3195" i="46" s="1"/>
  <c r="H3196" i="46"/>
  <c r="G3196" i="46" s="1"/>
  <c r="H3197" i="46"/>
  <c r="G3197" i="46" s="1"/>
  <c r="H3198" i="46"/>
  <c r="H3199" i="46"/>
  <c r="H3200" i="46"/>
  <c r="H3201" i="46"/>
  <c r="H3202" i="46"/>
  <c r="H3203" i="46"/>
  <c r="H3204" i="46"/>
  <c r="H3205" i="46"/>
  <c r="H3206" i="46"/>
  <c r="H3207" i="46"/>
  <c r="H3208" i="46"/>
  <c r="H3209" i="46"/>
  <c r="H3210" i="46"/>
  <c r="H3211" i="46"/>
  <c r="H3212" i="46"/>
  <c r="G3212" i="46" s="1"/>
  <c r="H3213" i="46"/>
  <c r="H3214" i="46"/>
  <c r="G3214" i="46" s="1"/>
  <c r="H3215" i="46"/>
  <c r="G3215" i="46" s="1"/>
  <c r="H3216" i="46"/>
  <c r="G3216" i="46" s="1"/>
  <c r="H3217" i="46"/>
  <c r="H3218" i="46"/>
  <c r="H3219" i="46"/>
  <c r="G3219" i="46" s="1"/>
  <c r="H3220" i="46"/>
  <c r="G3220" i="46" s="1"/>
  <c r="H3221" i="46"/>
  <c r="G3221" i="46" s="1"/>
  <c r="H3222" i="46"/>
  <c r="H3223" i="46"/>
  <c r="G3223" i="46" s="1"/>
  <c r="H3224" i="46"/>
  <c r="G3224" i="46" s="1"/>
  <c r="H3225" i="46"/>
  <c r="G3225" i="46" s="1"/>
  <c r="H3226" i="46"/>
  <c r="G3226" i="46" s="1"/>
  <c r="H3227" i="46"/>
  <c r="G3227" i="46" s="1"/>
  <c r="H3228" i="46"/>
  <c r="H3229" i="46"/>
  <c r="H3230" i="46"/>
  <c r="H3231" i="46"/>
  <c r="H3232" i="46"/>
  <c r="H3233" i="46"/>
  <c r="H3234" i="46"/>
  <c r="H3235" i="46"/>
  <c r="G3235" i="46" s="1"/>
  <c r="H3236" i="46"/>
  <c r="H3237" i="46"/>
  <c r="H3238" i="46"/>
  <c r="H3239" i="46"/>
  <c r="H3240" i="46"/>
  <c r="H3241" i="46"/>
  <c r="H3242" i="46"/>
  <c r="H3243" i="46"/>
  <c r="H3244" i="46"/>
  <c r="H3245" i="46"/>
  <c r="G3245" i="46" s="1"/>
  <c r="H3246" i="46"/>
  <c r="G3246" i="46" s="1"/>
  <c r="H3247" i="46"/>
  <c r="H3248" i="46"/>
  <c r="G3248" i="46" s="1"/>
  <c r="H3249" i="46"/>
  <c r="G3249" i="46" s="1"/>
  <c r="H3250" i="46"/>
  <c r="H3251" i="46"/>
  <c r="H3252" i="46"/>
  <c r="H3253" i="46"/>
  <c r="H3254" i="46"/>
  <c r="H3255" i="46"/>
  <c r="H3256" i="46"/>
  <c r="H3257" i="46"/>
  <c r="H3258" i="46"/>
  <c r="H3259" i="46"/>
  <c r="H3260" i="46"/>
  <c r="H3261" i="46"/>
  <c r="H3262" i="46"/>
  <c r="H3263" i="46"/>
  <c r="H3264" i="46"/>
  <c r="G3264" i="46" s="1"/>
  <c r="H3265" i="46"/>
  <c r="G3265" i="46" s="1"/>
  <c r="H3266" i="46"/>
  <c r="H3267" i="46"/>
  <c r="H3268" i="46"/>
  <c r="H3269" i="46"/>
  <c r="G3269" i="46" s="1"/>
  <c r="H3270" i="46"/>
  <c r="G3270" i="46" s="1"/>
  <c r="H3271" i="46"/>
  <c r="H3272" i="46"/>
  <c r="H3273" i="46"/>
  <c r="G3273" i="46" s="1"/>
  <c r="H3274" i="46"/>
  <c r="G3274" i="46" s="1"/>
  <c r="H3275" i="46"/>
  <c r="G3275" i="46" s="1"/>
  <c r="H3276" i="46"/>
  <c r="H3277" i="46"/>
  <c r="G3277" i="46" s="1"/>
  <c r="H3278" i="46"/>
  <c r="H3279" i="46"/>
  <c r="H3280" i="46"/>
  <c r="H3281" i="46"/>
  <c r="H3282" i="46"/>
  <c r="H3283" i="46"/>
  <c r="H3284" i="46"/>
  <c r="H3285" i="46"/>
  <c r="H3286" i="46"/>
  <c r="H3287" i="46"/>
  <c r="H3288" i="46"/>
  <c r="H3289" i="46"/>
  <c r="H3290" i="46"/>
  <c r="H3291" i="46"/>
  <c r="H3292" i="46"/>
  <c r="H3293" i="46"/>
  <c r="H3294" i="46"/>
  <c r="H3295" i="46"/>
  <c r="H3296" i="46"/>
  <c r="H3297" i="46"/>
  <c r="H3298" i="46"/>
  <c r="H3299" i="46"/>
  <c r="H3300" i="46"/>
  <c r="H3301" i="46"/>
  <c r="H3302" i="46"/>
  <c r="H3303" i="46"/>
  <c r="H3304" i="46"/>
  <c r="H3305" i="46"/>
  <c r="G3305" i="46" s="1"/>
  <c r="H3306" i="46"/>
  <c r="G3306" i="46" s="1"/>
  <c r="H3307" i="46"/>
  <c r="G3307" i="46" s="1"/>
  <c r="H3308" i="46"/>
  <c r="G3308" i="46" s="1"/>
  <c r="H3309" i="46"/>
  <c r="G3309" i="46" s="1"/>
  <c r="H3310" i="46"/>
  <c r="G3310" i="46" s="1"/>
  <c r="H3311" i="46"/>
  <c r="G3311" i="46" s="1"/>
  <c r="H3312" i="46"/>
  <c r="G3312" i="46" s="1"/>
  <c r="H3313" i="46"/>
  <c r="G3313" i="46" s="1"/>
  <c r="H3314" i="46"/>
  <c r="G3314" i="46" s="1"/>
  <c r="H3315" i="46"/>
  <c r="H3316" i="46"/>
  <c r="H3317" i="46"/>
  <c r="H3318" i="46"/>
  <c r="H3319" i="46"/>
  <c r="H3320" i="46"/>
  <c r="H3321" i="46"/>
  <c r="H3322" i="46"/>
  <c r="H3323" i="46"/>
  <c r="H3324" i="46"/>
  <c r="H3325" i="46"/>
  <c r="H3326" i="46"/>
  <c r="G3326" i="46" s="1"/>
  <c r="H3327" i="46"/>
  <c r="G3327" i="46" s="1"/>
  <c r="H3328" i="46"/>
  <c r="H3329" i="46"/>
  <c r="G3329" i="46" s="1"/>
  <c r="H3330" i="46"/>
  <c r="H3331" i="46"/>
  <c r="H3332" i="46"/>
  <c r="H3333" i="46"/>
  <c r="H3334" i="46"/>
  <c r="G3334" i="46" s="1"/>
  <c r="H3335" i="46"/>
  <c r="G3335" i="46" s="1"/>
  <c r="H3336" i="46"/>
  <c r="G3336" i="46" s="1"/>
  <c r="H3337" i="46"/>
  <c r="G3337" i="46" s="1"/>
  <c r="H3338" i="46"/>
  <c r="G3338" i="46" s="1"/>
  <c r="H3339" i="46"/>
  <c r="G3339" i="46" s="1"/>
  <c r="H3340" i="46"/>
  <c r="G3340" i="46" s="1"/>
  <c r="H3341" i="46"/>
  <c r="G3341" i="46" s="1"/>
  <c r="H3342" i="46"/>
  <c r="G3342" i="46" s="1"/>
  <c r="H3343" i="46"/>
  <c r="G3343" i="46" s="1"/>
  <c r="H3344" i="46"/>
  <c r="H3345" i="46"/>
  <c r="H3346" i="46"/>
  <c r="H3347" i="46"/>
  <c r="G3347" i="46" s="1"/>
  <c r="H3348" i="46"/>
  <c r="H3349" i="46"/>
  <c r="H3350" i="46"/>
  <c r="H3351" i="46"/>
  <c r="H3352" i="46"/>
  <c r="H3353" i="46"/>
  <c r="H3354" i="46"/>
  <c r="H3355" i="46"/>
  <c r="H3356" i="46"/>
  <c r="H3357" i="46"/>
  <c r="H3358" i="46"/>
  <c r="G3358" i="46" s="1"/>
  <c r="H3359" i="46"/>
  <c r="G3359" i="46" s="1"/>
  <c r="H3360" i="46"/>
  <c r="H3361" i="46"/>
  <c r="G3361" i="46" s="1"/>
  <c r="H3362" i="46"/>
  <c r="G3362" i="46" s="1"/>
  <c r="H3363" i="46"/>
  <c r="H3364" i="46"/>
  <c r="G3364" i="46" s="1"/>
  <c r="H3365" i="46"/>
  <c r="G3365" i="46" s="1"/>
  <c r="H3366" i="46"/>
  <c r="H3367" i="46"/>
  <c r="H3368" i="46"/>
  <c r="H3369" i="46"/>
  <c r="H3370" i="46"/>
  <c r="H3371" i="46"/>
  <c r="H3372" i="46"/>
  <c r="H3373" i="46"/>
  <c r="H3374" i="46"/>
  <c r="H3375" i="46"/>
  <c r="G3375" i="46" s="1"/>
  <c r="H3376" i="46"/>
  <c r="G3376" i="46" s="1"/>
  <c r="H3377" i="46"/>
  <c r="G3377" i="46" s="1"/>
  <c r="H3378" i="46"/>
  <c r="G3378" i="46" s="1"/>
  <c r="H3379" i="46"/>
  <c r="G3379" i="46" s="1"/>
  <c r="H3380" i="46"/>
  <c r="G3380" i="46" s="1"/>
  <c r="H3381" i="46"/>
  <c r="G3381" i="46" s="1"/>
  <c r="H3382" i="46"/>
  <c r="G3382" i="46" s="1"/>
  <c r="H3383" i="46"/>
  <c r="G3383" i="46" s="1"/>
  <c r="H3384" i="46"/>
  <c r="G3384" i="46" s="1"/>
  <c r="H3385" i="46"/>
  <c r="H3386" i="46"/>
  <c r="H3387" i="46"/>
  <c r="G3387" i="46" s="1"/>
  <c r="H3388" i="46"/>
  <c r="H3389" i="46"/>
  <c r="H3390" i="46"/>
  <c r="H3391" i="46"/>
  <c r="H3392" i="46"/>
  <c r="H3393" i="46"/>
  <c r="H3394" i="46"/>
  <c r="H3395" i="46"/>
  <c r="H3396" i="46"/>
  <c r="G3396" i="46" s="1"/>
  <c r="H3397" i="46"/>
  <c r="G3397" i="46" s="1"/>
  <c r="H3398" i="46"/>
  <c r="H3399" i="46"/>
  <c r="G3399" i="46" s="1"/>
  <c r="H3400" i="46"/>
  <c r="H3401" i="46"/>
  <c r="H3402" i="46"/>
  <c r="H3403" i="46"/>
  <c r="H3404" i="46"/>
  <c r="G3404" i="46" s="1"/>
  <c r="H3405" i="46"/>
  <c r="G3405" i="46" s="1"/>
  <c r="H3406" i="46"/>
  <c r="G3406" i="46" s="1"/>
  <c r="H3407" i="46"/>
  <c r="G3407" i="46" s="1"/>
  <c r="H3408" i="46"/>
  <c r="G3408" i="46" s="1"/>
  <c r="H3409" i="46"/>
  <c r="G3409" i="46" s="1"/>
  <c r="H3410" i="46"/>
  <c r="G3410" i="46" s="1"/>
  <c r="H3411" i="46"/>
  <c r="G3411" i="46" s="1"/>
  <c r="H3412" i="46"/>
  <c r="G3412" i="46" s="1"/>
  <c r="H3413" i="46"/>
  <c r="G3413" i="46" s="1"/>
  <c r="H3414" i="46"/>
  <c r="H3415" i="46"/>
  <c r="H3416" i="46"/>
  <c r="H3417" i="46"/>
  <c r="G3417" i="46" s="1"/>
  <c r="H3418" i="46"/>
  <c r="H3419" i="46"/>
  <c r="H3420" i="46"/>
  <c r="H3421" i="46"/>
  <c r="H3422" i="46"/>
  <c r="H3423" i="46"/>
  <c r="H3424" i="46"/>
  <c r="H3425" i="46"/>
  <c r="H3426" i="46"/>
  <c r="H3427" i="46"/>
  <c r="H3428" i="46"/>
  <c r="G3428" i="46" s="1"/>
  <c r="H3429" i="46"/>
  <c r="G3429" i="46" s="1"/>
  <c r="H3430" i="46"/>
  <c r="H3431" i="46"/>
  <c r="G3431" i="46" s="1"/>
  <c r="H3432" i="46"/>
  <c r="G3432" i="46" s="1"/>
  <c r="H3433" i="46"/>
  <c r="H3434" i="46"/>
  <c r="G3434" i="46" s="1"/>
  <c r="H3435" i="46"/>
  <c r="G3435" i="46" s="1"/>
  <c r="H3436" i="46"/>
  <c r="H3437" i="46"/>
  <c r="H3438" i="46"/>
  <c r="H3439" i="46"/>
  <c r="H3440" i="46"/>
  <c r="H3441" i="46"/>
  <c r="H3442" i="46"/>
  <c r="H3443" i="46"/>
  <c r="H3444" i="46"/>
  <c r="H3445" i="46"/>
  <c r="H3446" i="46"/>
  <c r="H3447" i="46"/>
  <c r="H3448" i="46"/>
  <c r="H3449" i="46"/>
  <c r="H3450" i="46"/>
  <c r="H3451" i="46"/>
  <c r="H3452" i="46"/>
  <c r="H3453" i="46"/>
  <c r="H3454" i="46"/>
  <c r="H3455" i="46"/>
  <c r="H3456" i="46"/>
  <c r="H3457" i="46"/>
  <c r="G3457" i="46" s="1"/>
  <c r="H3458" i="46"/>
  <c r="H3459" i="46"/>
  <c r="H3460" i="46"/>
  <c r="H3461" i="46"/>
  <c r="H3462" i="46"/>
  <c r="G3462" i="46" s="1"/>
  <c r="H3463" i="46"/>
  <c r="H3464" i="46"/>
  <c r="H3465" i="46"/>
  <c r="H3466" i="46"/>
  <c r="H3467" i="46"/>
  <c r="H3468" i="46"/>
  <c r="H3469" i="46"/>
  <c r="H3470" i="46"/>
  <c r="H3471" i="46"/>
  <c r="H3472" i="46"/>
  <c r="H3473" i="46"/>
  <c r="H3474" i="46"/>
  <c r="H3475" i="46"/>
  <c r="H3476" i="46"/>
  <c r="G3476" i="46" s="1"/>
  <c r="H3477" i="46"/>
  <c r="H3478" i="46"/>
  <c r="H3479" i="46"/>
  <c r="H3480" i="46"/>
  <c r="H3481" i="46"/>
  <c r="H3482" i="46"/>
  <c r="H3483" i="46"/>
  <c r="H3484" i="46"/>
  <c r="H3485" i="46"/>
  <c r="H3486" i="46"/>
  <c r="H3487" i="46"/>
  <c r="H3488" i="46"/>
  <c r="H3489" i="46"/>
  <c r="H3490" i="46"/>
  <c r="H3491" i="46"/>
  <c r="H3492" i="46"/>
  <c r="G3492" i="46" s="1"/>
  <c r="H3493" i="46"/>
  <c r="G3493" i="46" s="1"/>
  <c r="H3494" i="46"/>
  <c r="H3495" i="46"/>
  <c r="H3496" i="46"/>
  <c r="H3497" i="46"/>
  <c r="H3498" i="46"/>
  <c r="H3499" i="46"/>
  <c r="H3500" i="46"/>
  <c r="H3501" i="46"/>
  <c r="H3502" i="46"/>
  <c r="H3503" i="46"/>
  <c r="H3504" i="46"/>
  <c r="H3505" i="46"/>
  <c r="H3506" i="46"/>
  <c r="H3507" i="46"/>
  <c r="H3508" i="46"/>
  <c r="H3509" i="46"/>
  <c r="G3509" i="46" s="1"/>
  <c r="H3510" i="46"/>
  <c r="H3511" i="46"/>
  <c r="G3511" i="46" s="1"/>
  <c r="H3512" i="46"/>
  <c r="H3513" i="46"/>
  <c r="H3514" i="46"/>
  <c r="H3515" i="46"/>
  <c r="G3515" i="46" s="1"/>
  <c r="H3516" i="46"/>
  <c r="G3516" i="46" s="1"/>
  <c r="H3517" i="46"/>
  <c r="G3517" i="46" s="1"/>
  <c r="H3518" i="46"/>
  <c r="G3518" i="46" s="1"/>
  <c r="H3519" i="46"/>
  <c r="H3520" i="46"/>
  <c r="H3521" i="46"/>
  <c r="H3522" i="46"/>
  <c r="H3523" i="46"/>
  <c r="H3524" i="46"/>
  <c r="H3525" i="46"/>
  <c r="H3526" i="46"/>
  <c r="H3527" i="46"/>
  <c r="H3528" i="46"/>
  <c r="H3529" i="46"/>
  <c r="H3530" i="46"/>
  <c r="H3531" i="46"/>
  <c r="H3532" i="46"/>
  <c r="G3532" i="46" s="1"/>
  <c r="H3533" i="46"/>
  <c r="H3534" i="46"/>
  <c r="H3535" i="46"/>
  <c r="G3535" i="46" s="1"/>
  <c r="H3536" i="46"/>
  <c r="H3537" i="46"/>
  <c r="H3538" i="46"/>
  <c r="H3539" i="46"/>
  <c r="G3539" i="46" s="1"/>
  <c r="H3540" i="46"/>
  <c r="G3540" i="46" s="1"/>
  <c r="H3541" i="46"/>
  <c r="G3541" i="46" s="1"/>
  <c r="H3542" i="46"/>
  <c r="G3542" i="46" s="1"/>
  <c r="H3543" i="46"/>
  <c r="G3543" i="46" s="1"/>
  <c r="H3544" i="46"/>
  <c r="G3544" i="46" s="1"/>
  <c r="H3545" i="46"/>
  <c r="G3545" i="46" s="1"/>
  <c r="H3546" i="46"/>
  <c r="G3546" i="46" s="1"/>
  <c r="H3547" i="46"/>
  <c r="G3547" i="46" s="1"/>
  <c r="H3548" i="46"/>
  <c r="G3548" i="46" s="1"/>
  <c r="H3549" i="46"/>
  <c r="G3549" i="46" s="1"/>
  <c r="H3550" i="46"/>
  <c r="G3550" i="46" s="1"/>
  <c r="H3551" i="46"/>
  <c r="G3551" i="46" s="1"/>
  <c r="H3552" i="46"/>
  <c r="G3552" i="46" s="1"/>
  <c r="H3553" i="46"/>
  <c r="G3553" i="46" s="1"/>
  <c r="H3554" i="46"/>
  <c r="G3554" i="46" s="1"/>
  <c r="H3555" i="46"/>
  <c r="G3555" i="46" s="1"/>
  <c r="H3556" i="46"/>
  <c r="G3556" i="46" s="1"/>
  <c r="H3557" i="46"/>
  <c r="G3557" i="46" s="1"/>
  <c r="H3558" i="46"/>
  <c r="G3558" i="46" s="1"/>
  <c r="H3559" i="46"/>
  <c r="G3559" i="46" s="1"/>
  <c r="H3560" i="46"/>
  <c r="G3560" i="46" s="1"/>
  <c r="H3561" i="46"/>
  <c r="H3562" i="46"/>
  <c r="H3563" i="46"/>
  <c r="G3563" i="46" s="1"/>
  <c r="H3564" i="46"/>
  <c r="G3564" i="46" s="1"/>
  <c r="H3565" i="46"/>
  <c r="H3566" i="46"/>
  <c r="H3567" i="46"/>
  <c r="H3568" i="46"/>
  <c r="H3569" i="46"/>
  <c r="H3570" i="46"/>
  <c r="G3570" i="46" s="1"/>
  <c r="H3571" i="46"/>
  <c r="G3571" i="46" s="1"/>
  <c r="H3572" i="46"/>
  <c r="G3572" i="46" s="1"/>
  <c r="H3573" i="46"/>
  <c r="G3573" i="46" s="1"/>
  <c r="H3574" i="46"/>
  <c r="G3574" i="46" s="1"/>
  <c r="H3575" i="46"/>
  <c r="G3575" i="46" s="1"/>
  <c r="H3576" i="46"/>
  <c r="G3576" i="46" s="1"/>
  <c r="H3577" i="46"/>
  <c r="G3577" i="46" s="1"/>
  <c r="H3578" i="46"/>
  <c r="G3578" i="46" s="1"/>
  <c r="H3579" i="46"/>
  <c r="H3580" i="46"/>
  <c r="G3580" i="46" s="1"/>
  <c r="H3581" i="46"/>
  <c r="H3582" i="46"/>
  <c r="G3582" i="46" s="1"/>
  <c r="H3583" i="46"/>
  <c r="G3583" i="46" s="1"/>
  <c r="H3584" i="46"/>
  <c r="H3585" i="46"/>
  <c r="H3586" i="46"/>
  <c r="G3586" i="46" s="1"/>
  <c r="H3587" i="46"/>
  <c r="G3587" i="46" s="1"/>
  <c r="H3588" i="46"/>
  <c r="G3588" i="46" s="1"/>
  <c r="H3589" i="46"/>
  <c r="G3589" i="46" s="1"/>
  <c r="H3590" i="46"/>
  <c r="H3591" i="46"/>
  <c r="H3592" i="46"/>
  <c r="H3593" i="46"/>
  <c r="H3594" i="46"/>
  <c r="H3595" i="46"/>
  <c r="G3595" i="46" s="1"/>
  <c r="H3596" i="46"/>
  <c r="H3597" i="46"/>
  <c r="H3598" i="46"/>
  <c r="H3599" i="46"/>
  <c r="H3600" i="46"/>
  <c r="G3600" i="46" s="1"/>
  <c r="H3601" i="46"/>
  <c r="G3601" i="46" s="1"/>
  <c r="H3602" i="46"/>
  <c r="G3602" i="46" s="1"/>
  <c r="H3603" i="46"/>
  <c r="G3603" i="46" s="1"/>
  <c r="H3604" i="46"/>
  <c r="G3604" i="46" s="1"/>
  <c r="H3605" i="46"/>
  <c r="G3605" i="46" s="1"/>
  <c r="H3606" i="46"/>
  <c r="H3607" i="46"/>
  <c r="G3607" i="46" s="1"/>
  <c r="H3608" i="46"/>
  <c r="H3609" i="46"/>
  <c r="G3609" i="46" s="1"/>
  <c r="H3610" i="46"/>
  <c r="H3611" i="46"/>
  <c r="G3611" i="46" s="1"/>
  <c r="H3612" i="46"/>
  <c r="G3612" i="46" s="1"/>
  <c r="H3613" i="46"/>
  <c r="G3613" i="46" s="1"/>
  <c r="H3614" i="46"/>
  <c r="G3614" i="46" s="1"/>
  <c r="H3615" i="46"/>
  <c r="G3615" i="46" s="1"/>
  <c r="H3616" i="46"/>
  <c r="G3616" i="46" s="1"/>
  <c r="H3617" i="46"/>
  <c r="G3617" i="46" s="1"/>
  <c r="H3618" i="46"/>
  <c r="G3618" i="46" s="1"/>
  <c r="H3619" i="46"/>
  <c r="G3619" i="46" s="1"/>
  <c r="H3620" i="46"/>
  <c r="G3620" i="46" s="1"/>
  <c r="H3621" i="46"/>
  <c r="G3621" i="46" s="1"/>
  <c r="H3622" i="46"/>
  <c r="G3622" i="46" s="1"/>
  <c r="H3623" i="46"/>
  <c r="G3623" i="46" s="1"/>
  <c r="H3624" i="46"/>
  <c r="G3624" i="46" s="1"/>
  <c r="H3625" i="46"/>
  <c r="G3625" i="46" s="1"/>
  <c r="H3626" i="46"/>
  <c r="G3626" i="46" s="1"/>
  <c r="H3627" i="46"/>
  <c r="G3627" i="46" s="1"/>
  <c r="H3628" i="46"/>
  <c r="G3628" i="46" s="1"/>
  <c r="H3629" i="46"/>
  <c r="G3629" i="46" s="1"/>
  <c r="H3630" i="46"/>
  <c r="G3630" i="46" s="1"/>
  <c r="H3631" i="46"/>
  <c r="G3631" i="46" s="1"/>
  <c r="H3632" i="46"/>
  <c r="G3632" i="46" s="1"/>
  <c r="H3633" i="46"/>
  <c r="H3634" i="46"/>
  <c r="H3635" i="46"/>
  <c r="H3636" i="46"/>
  <c r="H3637" i="46"/>
  <c r="H3638" i="46"/>
  <c r="H3639" i="46"/>
  <c r="H3640" i="46"/>
  <c r="H3641" i="46"/>
  <c r="H3642" i="46"/>
  <c r="G3642" i="46" s="1"/>
  <c r="H3643" i="46"/>
  <c r="G3643" i="46" s="1"/>
  <c r="H3644" i="46"/>
  <c r="G3644" i="46" s="1"/>
  <c r="H3645" i="46"/>
  <c r="G3645" i="46" s="1"/>
  <c r="H3646" i="46"/>
  <c r="G3646" i="46" s="1"/>
  <c r="H3647" i="46"/>
  <c r="G3647" i="46" s="1"/>
  <c r="H3648" i="46"/>
  <c r="G3648" i="46" s="1"/>
  <c r="H3649" i="46"/>
  <c r="G3649" i="46" s="1"/>
  <c r="H3650" i="46"/>
  <c r="G3650" i="46" s="1"/>
  <c r="H3651" i="46"/>
  <c r="H3652" i="46"/>
  <c r="H3653" i="46"/>
  <c r="H3654" i="46"/>
  <c r="G3654" i="46" s="1"/>
  <c r="H3655" i="46"/>
  <c r="G3655" i="46" s="1"/>
  <c r="H3656" i="46"/>
  <c r="G3656" i="46" s="1"/>
  <c r="H3657" i="46"/>
  <c r="G3657" i="46" s="1"/>
  <c r="H3658" i="46"/>
  <c r="G3658" i="46" s="1"/>
  <c r="H3659" i="46"/>
  <c r="G3659" i="46" s="1"/>
  <c r="H3660" i="46"/>
  <c r="G3660" i="46" s="1"/>
  <c r="H3661" i="46"/>
  <c r="G3661" i="46" s="1"/>
  <c r="H3662" i="46"/>
  <c r="G3662" i="46" s="1"/>
  <c r="H3663" i="46"/>
  <c r="G3663" i="46" s="1"/>
  <c r="H3664" i="46"/>
  <c r="G3664" i="46" s="1"/>
  <c r="H3665" i="46"/>
  <c r="G3665" i="46" s="1"/>
  <c r="H3666" i="46"/>
  <c r="G3666" i="46" s="1"/>
  <c r="H3667" i="46"/>
  <c r="G3667" i="46" s="1"/>
  <c r="H3668" i="46"/>
  <c r="G3668" i="46" s="1"/>
  <c r="H3669" i="46"/>
  <c r="G3669" i="46" s="1"/>
  <c r="H3670" i="46"/>
  <c r="G3670" i="46" s="1"/>
  <c r="H3671" i="46"/>
  <c r="G3671" i="46" s="1"/>
  <c r="H3672" i="46"/>
  <c r="G3672" i="46" s="1"/>
  <c r="H3673" i="46"/>
  <c r="G3673" i="46" s="1"/>
  <c r="H3674" i="46"/>
  <c r="G3674" i="46" s="1"/>
  <c r="H3675" i="46"/>
  <c r="G3675" i="46" s="1"/>
  <c r="H3676" i="46"/>
  <c r="G3676" i="46" s="1"/>
  <c r="H3677" i="46"/>
  <c r="G3677" i="46" s="1"/>
  <c r="H3678" i="46"/>
  <c r="G3678" i="46" s="1"/>
  <c r="H3679" i="46"/>
  <c r="G3679" i="46" s="1"/>
  <c r="H3680" i="46"/>
  <c r="G3680" i="46" s="1"/>
  <c r="H3681" i="46"/>
  <c r="G3681" i="46" s="1"/>
  <c r="H3682" i="46"/>
  <c r="G3682" i="46" s="1"/>
  <c r="H3683" i="46"/>
  <c r="G3683" i="46" s="1"/>
  <c r="H3684" i="46"/>
  <c r="H3685" i="46"/>
  <c r="H3686" i="46"/>
  <c r="H3687" i="46"/>
  <c r="H3688" i="46"/>
  <c r="G3688" i="46" s="1"/>
  <c r="H3689" i="46"/>
  <c r="G3689" i="46" s="1"/>
  <c r="H3690" i="46"/>
  <c r="G3690" i="46" s="1"/>
  <c r="H3691" i="46"/>
  <c r="G3691" i="46" s="1"/>
  <c r="H3692" i="46"/>
  <c r="G3692" i="46" s="1"/>
  <c r="H3693" i="46"/>
  <c r="G3693" i="46" s="1"/>
  <c r="H3694" i="46"/>
  <c r="G3694" i="46" s="1"/>
  <c r="H3695" i="46"/>
  <c r="G3695" i="46" s="1"/>
  <c r="H3696" i="46"/>
  <c r="G3696" i="46" s="1"/>
  <c r="H3697" i="46"/>
  <c r="G3697" i="46" s="1"/>
  <c r="H3698" i="46"/>
  <c r="G3698" i="46" s="1"/>
  <c r="H3699" i="46"/>
  <c r="G3699" i="46" s="1"/>
  <c r="H3700" i="46"/>
  <c r="G3700" i="46" s="1"/>
  <c r="H3701" i="46"/>
  <c r="G3701" i="46" s="1"/>
  <c r="H3702" i="46"/>
  <c r="G3702" i="46" s="1"/>
  <c r="H3703" i="46"/>
  <c r="G3703" i="46" s="1"/>
  <c r="H3704" i="46"/>
  <c r="G3704" i="46" s="1"/>
  <c r="H3705" i="46"/>
  <c r="G3705" i="46" s="1"/>
  <c r="H3706" i="46"/>
  <c r="G3706" i="46" s="1"/>
  <c r="H3707" i="46"/>
  <c r="G3707" i="46" s="1"/>
  <c r="H3708" i="46"/>
  <c r="G3708" i="46" s="1"/>
  <c r="H3709" i="46"/>
  <c r="G3709" i="46" s="1"/>
  <c r="H3710" i="46"/>
  <c r="G3710" i="46" s="1"/>
  <c r="H3711" i="46"/>
  <c r="G3711" i="46" s="1"/>
  <c r="H3712" i="46"/>
  <c r="G3712" i="46" s="1"/>
  <c r="H3713" i="46"/>
  <c r="G3713" i="46" s="1"/>
  <c r="H3714" i="46"/>
  <c r="G3714" i="46" s="1"/>
  <c r="H3715" i="46"/>
  <c r="G3715" i="46" s="1"/>
  <c r="H3716" i="46"/>
  <c r="G3716" i="46" s="1"/>
  <c r="H3717" i="46"/>
  <c r="G3717" i="46" s="1"/>
  <c r="H3718" i="46"/>
  <c r="G3718" i="46" s="1"/>
  <c r="H3719" i="46"/>
  <c r="G3719" i="46" s="1"/>
  <c r="H3720" i="46"/>
  <c r="G3720" i="46" s="1"/>
  <c r="H3721" i="46"/>
  <c r="G3721" i="46" s="1"/>
  <c r="H3722" i="46"/>
  <c r="G3722" i="46" s="1"/>
  <c r="H3723" i="46"/>
  <c r="G3723" i="46" s="1"/>
  <c r="H3724" i="46"/>
  <c r="G3724" i="46" s="1"/>
  <c r="H3725" i="46"/>
  <c r="G3725" i="46" s="1"/>
  <c r="H3726" i="46"/>
  <c r="G3726" i="46" s="1"/>
  <c r="H3727" i="46"/>
  <c r="G3727" i="46" s="1"/>
  <c r="H3728" i="46"/>
  <c r="G3728" i="46" s="1"/>
  <c r="H3729" i="46"/>
  <c r="G3729" i="46" s="1"/>
  <c r="H3730" i="46"/>
  <c r="G3730" i="46" s="1"/>
  <c r="H3731" i="46"/>
  <c r="G3731" i="46" s="1"/>
  <c r="H3732" i="46"/>
  <c r="G3732" i="46" s="1"/>
  <c r="H3733" i="46"/>
  <c r="G3733" i="46" s="1"/>
  <c r="H3734" i="46"/>
  <c r="G3734" i="46" s="1"/>
  <c r="H3735" i="46"/>
  <c r="G3735" i="46" s="1"/>
  <c r="H3736" i="46"/>
  <c r="G3736" i="46" s="1"/>
  <c r="H3737" i="46"/>
  <c r="G3737" i="46" s="1"/>
  <c r="H3738" i="46"/>
  <c r="G3738" i="46" s="1"/>
  <c r="H3739" i="46"/>
  <c r="G3739" i="46" s="1"/>
  <c r="H3740" i="46"/>
  <c r="G3740" i="46" s="1"/>
  <c r="H3741" i="46"/>
  <c r="G3741" i="46" s="1"/>
  <c r="H3742" i="46"/>
  <c r="G3742" i="46" s="1"/>
  <c r="H3743" i="46"/>
  <c r="G3743" i="46" s="1"/>
  <c r="H3744" i="46"/>
  <c r="G3744" i="46" s="1"/>
  <c r="H3745" i="46"/>
  <c r="G3745" i="46" s="1"/>
  <c r="H3746" i="46"/>
  <c r="G3746" i="46" s="1"/>
  <c r="H3747" i="46"/>
  <c r="G3747" i="46" s="1"/>
  <c r="H3748" i="46"/>
  <c r="G3748" i="46" s="1"/>
  <c r="H3749" i="46"/>
  <c r="G3749" i="46" s="1"/>
  <c r="H3750" i="46"/>
  <c r="G3750" i="46" s="1"/>
  <c r="H3751" i="46"/>
  <c r="G3751" i="46" s="1"/>
  <c r="H3752" i="46"/>
  <c r="G3752" i="46" s="1"/>
  <c r="H3753" i="46"/>
  <c r="G3753" i="46" s="1"/>
  <c r="H3754" i="46"/>
  <c r="G3754" i="46" s="1"/>
  <c r="H3755" i="46"/>
  <c r="G3755" i="46" s="1"/>
  <c r="H3756" i="46"/>
  <c r="G3756" i="46" s="1"/>
  <c r="H3757" i="46"/>
  <c r="H3758" i="46"/>
  <c r="G3758" i="46" s="1"/>
  <c r="H3759" i="46"/>
  <c r="H3760" i="46"/>
  <c r="H3761" i="46"/>
  <c r="H3762" i="46"/>
  <c r="H3763" i="46"/>
  <c r="G3763" i="46" s="1"/>
  <c r="H3764" i="46"/>
  <c r="G3764" i="46" s="1"/>
  <c r="H3765" i="46"/>
  <c r="G3765" i="46" s="1"/>
  <c r="H3766" i="46"/>
  <c r="G3766" i="46" s="1"/>
  <c r="H3767" i="46"/>
  <c r="G3767" i="46" s="1"/>
  <c r="H3768" i="46"/>
  <c r="G3768" i="46" s="1"/>
  <c r="H3769" i="46"/>
  <c r="G3769" i="46" s="1"/>
  <c r="H3770" i="46"/>
  <c r="G3770" i="46" s="1"/>
  <c r="H3771" i="46"/>
  <c r="G3771" i="46" s="1"/>
  <c r="H3772" i="46"/>
  <c r="G3772" i="46" s="1"/>
  <c r="H3773" i="46"/>
  <c r="G3773" i="46" s="1"/>
  <c r="H3774" i="46"/>
  <c r="G3774" i="46" s="1"/>
  <c r="H3775" i="46"/>
  <c r="G3775" i="46" s="1"/>
  <c r="H3776" i="46"/>
  <c r="G3776" i="46" s="1"/>
  <c r="H3777" i="46"/>
  <c r="G3777" i="46" s="1"/>
  <c r="H3778" i="46"/>
  <c r="G3778" i="46" s="1"/>
  <c r="H3779" i="46"/>
  <c r="G3779" i="46" s="1"/>
  <c r="H3780" i="46"/>
  <c r="G3780" i="46" s="1"/>
  <c r="H3781" i="46"/>
  <c r="G3781" i="46" s="1"/>
  <c r="H3782" i="46"/>
  <c r="G3782" i="46" s="1"/>
  <c r="H3783" i="46"/>
  <c r="G3783" i="46" s="1"/>
  <c r="H3784" i="46"/>
  <c r="G3784" i="46" s="1"/>
  <c r="H3785" i="46"/>
  <c r="G3785" i="46" s="1"/>
  <c r="H3786" i="46"/>
  <c r="G3786" i="46" s="1"/>
  <c r="H3787" i="46"/>
  <c r="G3787" i="46" s="1"/>
  <c r="H3788" i="46"/>
  <c r="G3788" i="46" s="1"/>
  <c r="H3789" i="46"/>
  <c r="G3789" i="46" s="1"/>
  <c r="H3790" i="46"/>
  <c r="G3790" i="46" s="1"/>
  <c r="H3791" i="46"/>
  <c r="G3791" i="46" s="1"/>
  <c r="H3792" i="46"/>
  <c r="G3792" i="46" s="1"/>
  <c r="H3793" i="46"/>
  <c r="G3793" i="46" s="1"/>
  <c r="H3794" i="46"/>
  <c r="G3794" i="46" s="1"/>
  <c r="H3795" i="46"/>
  <c r="G3795" i="46" s="1"/>
  <c r="H3796" i="46"/>
  <c r="G3796" i="46" s="1"/>
  <c r="H3797" i="46"/>
  <c r="G3797" i="46" s="1"/>
  <c r="H3798" i="46"/>
  <c r="G3798" i="46" s="1"/>
  <c r="H3799" i="46"/>
  <c r="G3799" i="46" s="1"/>
  <c r="H3800" i="46"/>
  <c r="G3800" i="46" s="1"/>
  <c r="H3801" i="46"/>
  <c r="G3801" i="46" s="1"/>
  <c r="H3802" i="46"/>
  <c r="G3802" i="46" s="1"/>
  <c r="H3803" i="46"/>
  <c r="G3803" i="46" s="1"/>
  <c r="H3804" i="46"/>
  <c r="G3804" i="46" s="1"/>
  <c r="H3805" i="46"/>
  <c r="G3805" i="46" s="1"/>
  <c r="H3806" i="46"/>
  <c r="G3806" i="46" s="1"/>
  <c r="H3807" i="46"/>
  <c r="G3807" i="46" s="1"/>
  <c r="H3808" i="46"/>
  <c r="G3808" i="46" s="1"/>
  <c r="H3809" i="46"/>
  <c r="G3809" i="46" s="1"/>
  <c r="H3810" i="46"/>
  <c r="G3810" i="46" s="1"/>
  <c r="H3811" i="46"/>
  <c r="G3811" i="46" s="1"/>
  <c r="H3812" i="46"/>
  <c r="G3812" i="46" s="1"/>
  <c r="H3813" i="46"/>
  <c r="G3813" i="46" s="1"/>
  <c r="H3814" i="46"/>
  <c r="G3814" i="46" s="1"/>
  <c r="H3815" i="46"/>
  <c r="G3815" i="46" s="1"/>
  <c r="H3816" i="46"/>
  <c r="G3816" i="46" s="1"/>
  <c r="H3817" i="46"/>
  <c r="G3817" i="46" s="1"/>
  <c r="H3818" i="46"/>
  <c r="G3818" i="46" s="1"/>
  <c r="H3819" i="46"/>
  <c r="G3819" i="46" s="1"/>
  <c r="H3820" i="46"/>
  <c r="G3820" i="46" s="1"/>
  <c r="H3821" i="46"/>
  <c r="G3821" i="46" s="1"/>
  <c r="H3822" i="46"/>
  <c r="G3822" i="46" s="1"/>
  <c r="H3823" i="46"/>
  <c r="G3823" i="46" s="1"/>
  <c r="H3824" i="46"/>
  <c r="G3824" i="46" s="1"/>
  <c r="H3825" i="46"/>
  <c r="G3825" i="46" s="1"/>
  <c r="H3826" i="46"/>
  <c r="G3826" i="46" s="1"/>
  <c r="H3827" i="46"/>
  <c r="H3828" i="46"/>
  <c r="G3828" i="46" s="1"/>
  <c r="H3829" i="46"/>
  <c r="G3829" i="46" s="1"/>
  <c r="H3830" i="46"/>
  <c r="G3830" i="46" s="1"/>
  <c r="H3831" i="46"/>
  <c r="G3831" i="46" s="1"/>
  <c r="H3832" i="46"/>
  <c r="G3832" i="46" s="1"/>
  <c r="H3833" i="46"/>
  <c r="G3833" i="46" s="1"/>
  <c r="H3834" i="46"/>
  <c r="G3834" i="46" s="1"/>
  <c r="H3835" i="46"/>
  <c r="G3835" i="46" s="1"/>
  <c r="H3836" i="46"/>
  <c r="G3836" i="46" s="1"/>
  <c r="H3837" i="46"/>
  <c r="G3837" i="46" s="1"/>
  <c r="H3838" i="46"/>
  <c r="G3838" i="46" s="1"/>
  <c r="H3839" i="46"/>
  <c r="G3839" i="46" s="1"/>
  <c r="H3840" i="46"/>
  <c r="G3840" i="46" s="1"/>
  <c r="H3841" i="46"/>
  <c r="G3841" i="46" s="1"/>
  <c r="H3842" i="46"/>
  <c r="H3843" i="46"/>
  <c r="H3844" i="46"/>
  <c r="H3845" i="46"/>
  <c r="H3846" i="46"/>
  <c r="H3847" i="46"/>
  <c r="G3847" i="46" s="1"/>
  <c r="H3848" i="46"/>
  <c r="H3849" i="46"/>
  <c r="H3850" i="46"/>
  <c r="H3851" i="46"/>
  <c r="H3852" i="46"/>
  <c r="H3853" i="46"/>
  <c r="H3854" i="46"/>
  <c r="H3855" i="46"/>
  <c r="G3855" i="46" s="1"/>
  <c r="H3856" i="46"/>
  <c r="G3856" i="46" s="1"/>
  <c r="H3857" i="46"/>
  <c r="G3857" i="46" s="1"/>
  <c r="H3858" i="46"/>
  <c r="G3858" i="46" s="1"/>
  <c r="H3859" i="46"/>
  <c r="H3860" i="46"/>
  <c r="G3860" i="46" s="1"/>
  <c r="H3861" i="46"/>
  <c r="G3861" i="46" s="1"/>
  <c r="H3862" i="46"/>
  <c r="G3862" i="46" s="1"/>
  <c r="H3863" i="46"/>
  <c r="G3863" i="46" s="1"/>
  <c r="H3864" i="46"/>
  <c r="G3864" i="46" s="1"/>
  <c r="H3865" i="46"/>
  <c r="G3865" i="46" s="1"/>
  <c r="H3866" i="46"/>
  <c r="G3866" i="46" s="1"/>
  <c r="H3867" i="46"/>
  <c r="G3867" i="46" s="1"/>
  <c r="H3868" i="46"/>
  <c r="G3868" i="46" s="1"/>
  <c r="H3869" i="46"/>
  <c r="H3870" i="46"/>
  <c r="H3871" i="46"/>
  <c r="G3871" i="46" s="1"/>
  <c r="H3872" i="46"/>
  <c r="G3872" i="46" s="1"/>
  <c r="H3873" i="46"/>
  <c r="G3873" i="46" s="1"/>
  <c r="H3874" i="46"/>
  <c r="G3874" i="46" s="1"/>
  <c r="H3875" i="46"/>
  <c r="G3875" i="46" s="1"/>
  <c r="H3876" i="46"/>
  <c r="H3877" i="46"/>
  <c r="G3877" i="46" s="1"/>
  <c r="H3878" i="46"/>
  <c r="H3879" i="46"/>
  <c r="H3880" i="46"/>
  <c r="G3880" i="46" s="1"/>
  <c r="H3881" i="46"/>
  <c r="G3881" i="46" s="1"/>
  <c r="H3882" i="46"/>
  <c r="G3882" i="46" s="1"/>
  <c r="H3883" i="46"/>
  <c r="H3884" i="46"/>
  <c r="H3885" i="46"/>
  <c r="H3886" i="46"/>
  <c r="H3887" i="46"/>
  <c r="H3888" i="46"/>
  <c r="H3889" i="46"/>
  <c r="H3890" i="46"/>
  <c r="H3891" i="46"/>
  <c r="H3892" i="46"/>
  <c r="H3893" i="46"/>
  <c r="H3894" i="46"/>
  <c r="H3895" i="46"/>
  <c r="G3895" i="46" s="1"/>
  <c r="H3896" i="46"/>
  <c r="G3896" i="46" s="1"/>
  <c r="H3897" i="46"/>
  <c r="H3898" i="46"/>
  <c r="H3899" i="46"/>
  <c r="H3900" i="46"/>
  <c r="H3901" i="46"/>
  <c r="H3902" i="46"/>
  <c r="G3902" i="46" s="1"/>
  <c r="H3903" i="46"/>
  <c r="G3903" i="46" s="1"/>
  <c r="H3904" i="46"/>
  <c r="G3904" i="46" s="1"/>
  <c r="H3905" i="46"/>
  <c r="G3905" i="46" s="1"/>
  <c r="H3906" i="46"/>
  <c r="G3906" i="46" s="1"/>
  <c r="H3907" i="46"/>
  <c r="G3907" i="46" s="1"/>
  <c r="H3908" i="46"/>
  <c r="G3908" i="46" s="1"/>
  <c r="H3909" i="46"/>
  <c r="G3909" i="46" s="1"/>
  <c r="H3910" i="46"/>
  <c r="G3910" i="46" s="1"/>
  <c r="H3911" i="46"/>
  <c r="G3911" i="46" s="1"/>
  <c r="H3912" i="46"/>
  <c r="H3913" i="46"/>
  <c r="H3914" i="46"/>
  <c r="H3915" i="46"/>
  <c r="H3916" i="46"/>
  <c r="H3917" i="46"/>
  <c r="H3918" i="46"/>
  <c r="H3919" i="46"/>
  <c r="H3920" i="46"/>
  <c r="H3921" i="46"/>
  <c r="G3921" i="46" s="1"/>
  <c r="H3922" i="46"/>
  <c r="H3923" i="46"/>
  <c r="H3924" i="46"/>
  <c r="H3925" i="46"/>
  <c r="H3926" i="46"/>
  <c r="H3927" i="46"/>
  <c r="H3928" i="46"/>
  <c r="H3929" i="46"/>
  <c r="G3929" i="46" s="1"/>
  <c r="H3930" i="46"/>
  <c r="G3930" i="46" s="1"/>
  <c r="H3931" i="46"/>
  <c r="G3931" i="46" s="1"/>
  <c r="H3932" i="46"/>
  <c r="G3932" i="46" s="1"/>
  <c r="H3933" i="46"/>
  <c r="G3933" i="46" s="1"/>
  <c r="H3934" i="46"/>
  <c r="G3934" i="46" s="1"/>
  <c r="H3935" i="46"/>
  <c r="G3935" i="46" s="1"/>
  <c r="H3936" i="46"/>
  <c r="G3936" i="46" s="1"/>
  <c r="H3937" i="46"/>
  <c r="G3937" i="46" s="1"/>
  <c r="H3938" i="46"/>
  <c r="G3938" i="46" s="1"/>
  <c r="H3939" i="46"/>
  <c r="G3939" i="46" s="1"/>
  <c r="H3940" i="46"/>
  <c r="G3940" i="46" s="1"/>
  <c r="H3941" i="46"/>
  <c r="H3942" i="46"/>
  <c r="H3943" i="46"/>
  <c r="H3944" i="46"/>
  <c r="H3945" i="46"/>
  <c r="H3946" i="46"/>
  <c r="H3947" i="46"/>
  <c r="H3948" i="46"/>
  <c r="H3949" i="46"/>
  <c r="H3950" i="46"/>
  <c r="G3950" i="46" s="1"/>
  <c r="H3951" i="46"/>
  <c r="G3951" i="46" s="1"/>
  <c r="H3952" i="46"/>
  <c r="G3952" i="46" s="1"/>
  <c r="H3953" i="46"/>
  <c r="G3953" i="46" s="1"/>
  <c r="H3954" i="46"/>
  <c r="G3954" i="46" s="1"/>
  <c r="H3955" i="46"/>
  <c r="H3956" i="46"/>
  <c r="H3957" i="46"/>
  <c r="G3957" i="46" s="1"/>
  <c r="H3958" i="46"/>
  <c r="H3959" i="46"/>
  <c r="H3960" i="46"/>
  <c r="H3961" i="46"/>
  <c r="H3962" i="46"/>
  <c r="H3963" i="46"/>
  <c r="H3964" i="46"/>
  <c r="H3965" i="46"/>
  <c r="H3966" i="46"/>
  <c r="H3967" i="46"/>
  <c r="G3967" i="46" s="1"/>
  <c r="H3968" i="46"/>
  <c r="G3968" i="46" s="1"/>
  <c r="H3969" i="46"/>
  <c r="H3970" i="46"/>
  <c r="H3971" i="46"/>
  <c r="H3972" i="46"/>
  <c r="H3973" i="46"/>
  <c r="H3974" i="46"/>
  <c r="G3974" i="46" s="1"/>
  <c r="H3975" i="46"/>
  <c r="G3975" i="46" s="1"/>
  <c r="H3976" i="46"/>
  <c r="H3977" i="46"/>
  <c r="H3978" i="46"/>
  <c r="G3978" i="46" s="1"/>
  <c r="H3979" i="46"/>
  <c r="H3980" i="46"/>
  <c r="G3980" i="46" s="1"/>
  <c r="H3981" i="46"/>
  <c r="G3981" i="46" s="1"/>
  <c r="H3982" i="46"/>
  <c r="H3983" i="46"/>
  <c r="H3984" i="46"/>
  <c r="H3985" i="46"/>
  <c r="H3986" i="46"/>
  <c r="H3987" i="46"/>
  <c r="H3988" i="46"/>
  <c r="H3989" i="46"/>
  <c r="H3990" i="46"/>
  <c r="H3991" i="46"/>
  <c r="H3992" i="46"/>
  <c r="H3993" i="46"/>
  <c r="H3994" i="46"/>
  <c r="H3995" i="46"/>
  <c r="H3996" i="46"/>
  <c r="H3997" i="46"/>
  <c r="H3998" i="46"/>
  <c r="H3999" i="46"/>
  <c r="H4000" i="46"/>
  <c r="H4001" i="46"/>
  <c r="H4002" i="46"/>
  <c r="H4003" i="46"/>
  <c r="G4003" i="46" s="1"/>
  <c r="H4004" i="46"/>
  <c r="H4005" i="46"/>
  <c r="H4006" i="46"/>
  <c r="H4007" i="46"/>
  <c r="G4007" i="46" s="1"/>
  <c r="H4008" i="46"/>
  <c r="G4008" i="46" s="1"/>
  <c r="H4009" i="46"/>
  <c r="G4009" i="46" s="1"/>
  <c r="H4010" i="46"/>
  <c r="G4010" i="46" s="1"/>
  <c r="H4011" i="46"/>
  <c r="G4011" i="46" s="1"/>
  <c r="H4012" i="46"/>
  <c r="G4012" i="46" s="1"/>
  <c r="H4013" i="46"/>
  <c r="G4013" i="46" s="1"/>
  <c r="H4014" i="46"/>
  <c r="G4014" i="46" s="1"/>
  <c r="H4015" i="46"/>
  <c r="G4015" i="46" s="1"/>
  <c r="H4016" i="46"/>
  <c r="G4016" i="46" s="1"/>
  <c r="H4017" i="46"/>
  <c r="G4017" i="46" s="1"/>
  <c r="H4018" i="46"/>
  <c r="G4018" i="46" s="1"/>
  <c r="H4019" i="46"/>
  <c r="G4019" i="46" s="1"/>
  <c r="H4020" i="46"/>
  <c r="G4020" i="46" s="1"/>
  <c r="H4021" i="46"/>
  <c r="G4021" i="46" s="1"/>
  <c r="H4022" i="46"/>
  <c r="G4022" i="46" s="1"/>
  <c r="H4023" i="46"/>
  <c r="G4023" i="46" s="1"/>
  <c r="H4024" i="46"/>
  <c r="H4025" i="46"/>
  <c r="H4026" i="46"/>
  <c r="H4027" i="46"/>
  <c r="H4028" i="46"/>
  <c r="H4029" i="46"/>
  <c r="H4030" i="46"/>
  <c r="H4031" i="46"/>
  <c r="H4032" i="46"/>
  <c r="H4033" i="46"/>
  <c r="H4034" i="46"/>
  <c r="G4034" i="46" s="1"/>
  <c r="H4035" i="46"/>
  <c r="G4035" i="46" s="1"/>
  <c r="H4036" i="46"/>
  <c r="H4037" i="46"/>
  <c r="G4037" i="46" s="1"/>
  <c r="H4038" i="46"/>
  <c r="G4038" i="46" s="1"/>
  <c r="H4039" i="46"/>
  <c r="H4040" i="46"/>
  <c r="H4041" i="46"/>
  <c r="H4042" i="46"/>
  <c r="H4043" i="46"/>
  <c r="H4044" i="46"/>
  <c r="H4045" i="46"/>
  <c r="H4046" i="46"/>
  <c r="H4047" i="46"/>
  <c r="H4048" i="46"/>
  <c r="H4049" i="46"/>
  <c r="H4050" i="46"/>
  <c r="H4051" i="46"/>
  <c r="H4052" i="46"/>
  <c r="H4053" i="46"/>
  <c r="H4054" i="46"/>
  <c r="H4055" i="46"/>
  <c r="H4056" i="46"/>
  <c r="G4056" i="46" s="1"/>
  <c r="H4057" i="46"/>
  <c r="H4058" i="46"/>
  <c r="H4059" i="46"/>
  <c r="H4060" i="46"/>
  <c r="H4061" i="46"/>
  <c r="H4062" i="46"/>
  <c r="H4063" i="46"/>
  <c r="H4064" i="46"/>
  <c r="H4065" i="46"/>
  <c r="H4066" i="46"/>
  <c r="G4066" i="46" s="1"/>
  <c r="H4067" i="46"/>
  <c r="H4068" i="46"/>
  <c r="G4068" i="46" s="1"/>
  <c r="H4069" i="46"/>
  <c r="G4069" i="46" s="1"/>
  <c r="H4070" i="46"/>
  <c r="G4070" i="46" s="1"/>
  <c r="H4071" i="46"/>
  <c r="G4071" i="46" s="1"/>
  <c r="H4072" i="46"/>
  <c r="G4072" i="46" s="1"/>
  <c r="H4073" i="46"/>
  <c r="G4073" i="46" s="1"/>
  <c r="H4074" i="46"/>
  <c r="G4074" i="46" s="1"/>
  <c r="H4075" i="46"/>
  <c r="G4075" i="46" s="1"/>
  <c r="H4076" i="46"/>
  <c r="G4076" i="46" s="1"/>
  <c r="H4077" i="46"/>
  <c r="G4077" i="46" s="1"/>
  <c r="H4078" i="46"/>
  <c r="G4078" i="46" s="1"/>
  <c r="H4079" i="46"/>
  <c r="G4079" i="46" s="1"/>
  <c r="H4080" i="46"/>
  <c r="G4080" i="46" s="1"/>
  <c r="H4081" i="46"/>
  <c r="G4081" i="46" s="1"/>
  <c r="H4082" i="46"/>
  <c r="G4082" i="46" s="1"/>
  <c r="H4083" i="46"/>
  <c r="H4084" i="46"/>
  <c r="G4084" i="46" s="1"/>
  <c r="H4085" i="46"/>
  <c r="G4085" i="46" s="1"/>
  <c r="H4086" i="46"/>
  <c r="G4086" i="46" s="1"/>
  <c r="H4087" i="46"/>
  <c r="G4087" i="46" s="1"/>
  <c r="H4088" i="46"/>
  <c r="H4089" i="46"/>
  <c r="G4089" i="46" s="1"/>
  <c r="H4090" i="46"/>
  <c r="G4090" i="46" s="1"/>
  <c r="H4091" i="46"/>
  <c r="G4091" i="46" s="1"/>
  <c r="H4092" i="46"/>
  <c r="G4092" i="46" s="1"/>
  <c r="H4093" i="46"/>
  <c r="G4093" i="46" s="1"/>
  <c r="H4094" i="46"/>
  <c r="G4094" i="46" s="1"/>
  <c r="H4095" i="46"/>
  <c r="G4095" i="46" s="1"/>
  <c r="H4096" i="46"/>
  <c r="G4096" i="46" s="1"/>
  <c r="H4097" i="46"/>
  <c r="G4097" i="46" s="1"/>
  <c r="H4098" i="46"/>
  <c r="G4098" i="46" s="1"/>
  <c r="H4099" i="46"/>
  <c r="G4099" i="46" s="1"/>
  <c r="H4100" i="46"/>
  <c r="H4101" i="46"/>
  <c r="G4101" i="46" s="1"/>
  <c r="H4102" i="46"/>
  <c r="G4102" i="46" s="1"/>
  <c r="H4103" i="46"/>
  <c r="H4104" i="46"/>
  <c r="H4105" i="46"/>
  <c r="H4106" i="46"/>
  <c r="H4107" i="46"/>
  <c r="H4108" i="46"/>
  <c r="H4109" i="46"/>
  <c r="G4109" i="46" s="1"/>
  <c r="H4110" i="46"/>
  <c r="G4110" i="46" s="1"/>
  <c r="H4111" i="46"/>
  <c r="G4111" i="46" s="1"/>
  <c r="H4112" i="46"/>
  <c r="G4112" i="46" s="1"/>
  <c r="H4113" i="46"/>
  <c r="G4113" i="46" s="1"/>
  <c r="H4114" i="46"/>
  <c r="G4114" i="46" s="1"/>
  <c r="H4115" i="46"/>
  <c r="G4115" i="46" s="1"/>
  <c r="H4116" i="46"/>
  <c r="G4116" i="46" s="1"/>
  <c r="H4117" i="46"/>
  <c r="H4118" i="46"/>
  <c r="H4119" i="46"/>
  <c r="H4120" i="46"/>
  <c r="G4120" i="46" s="1"/>
  <c r="H4121" i="46"/>
  <c r="H4122" i="46"/>
  <c r="G4122" i="46" s="1"/>
  <c r="H4123" i="46"/>
  <c r="G4123" i="46" s="1"/>
  <c r="H4124" i="46"/>
  <c r="G4124" i="46" s="1"/>
  <c r="H4125" i="46"/>
  <c r="G4125" i="46" s="1"/>
  <c r="H4126" i="46"/>
  <c r="G4126" i="46" s="1"/>
  <c r="H4127" i="46"/>
  <c r="G4127" i="46" s="1"/>
  <c r="H4128" i="46"/>
  <c r="G4128" i="46" s="1"/>
  <c r="H4129" i="46"/>
  <c r="H4130" i="46"/>
  <c r="H4131" i="46"/>
  <c r="G4131" i="46" s="1"/>
  <c r="H4132" i="46"/>
  <c r="H4133" i="46"/>
  <c r="G4133" i="46" s="1"/>
  <c r="H4134" i="46"/>
  <c r="H4135" i="46"/>
  <c r="H4136" i="46"/>
  <c r="H4137" i="46"/>
  <c r="H4138" i="46"/>
  <c r="G4138" i="46" s="1"/>
  <c r="H4139" i="46"/>
  <c r="G4139" i="46" s="1"/>
  <c r="H4140" i="46"/>
  <c r="G4140" i="46" s="1"/>
  <c r="H4141" i="46"/>
  <c r="G4141" i="46" s="1"/>
  <c r="H4142" i="46"/>
  <c r="G4142" i="46" s="1"/>
  <c r="H4143" i="46"/>
  <c r="G4143" i="46" s="1"/>
  <c r="H4144" i="46"/>
  <c r="G4144" i="46" s="1"/>
  <c r="H4145" i="46"/>
  <c r="G4145" i="46" s="1"/>
  <c r="H4146" i="46"/>
  <c r="G4146" i="46" s="1"/>
  <c r="H4147" i="46"/>
  <c r="G4147" i="46" s="1"/>
  <c r="H4148" i="46"/>
  <c r="G4148" i="46" s="1"/>
  <c r="H4149" i="46"/>
  <c r="H4150" i="46"/>
  <c r="H4151" i="46"/>
  <c r="H4152" i="46"/>
  <c r="H4153" i="46"/>
  <c r="H4154" i="46"/>
  <c r="H4155" i="46"/>
  <c r="G4155" i="46" s="1"/>
  <c r="H4156" i="46"/>
  <c r="G4156" i="46" s="1"/>
  <c r="H4157" i="46"/>
  <c r="G4157" i="46" s="1"/>
  <c r="H4158" i="46"/>
  <c r="G4158" i="46" s="1"/>
  <c r="H4159" i="46"/>
  <c r="G4159" i="46" s="1"/>
  <c r="H4160" i="46"/>
  <c r="G4160" i="46" s="1"/>
  <c r="H4161" i="46"/>
  <c r="G4161" i="46" s="1"/>
  <c r="H4162" i="46"/>
  <c r="G4162" i="46" s="1"/>
  <c r="H4163" i="46"/>
  <c r="G4163" i="46" s="1"/>
  <c r="H4164" i="46"/>
  <c r="G4164" i="46" s="1"/>
  <c r="H4165" i="46"/>
  <c r="G4165" i="46" s="1"/>
  <c r="H4166" i="46"/>
  <c r="H4167" i="46"/>
  <c r="H4168" i="46"/>
  <c r="H4169" i="46"/>
  <c r="H4170" i="46"/>
  <c r="H4171" i="46"/>
  <c r="H4172" i="46"/>
  <c r="G4172" i="46" s="1"/>
  <c r="H4173" i="46"/>
  <c r="G4173" i="46" s="1"/>
  <c r="H4174" i="46"/>
  <c r="H4175" i="46"/>
  <c r="H4176" i="46"/>
  <c r="G4176" i="46" s="1"/>
  <c r="H4177" i="46"/>
  <c r="G4177" i="46" s="1"/>
  <c r="H4178" i="46"/>
  <c r="G4178" i="46" s="1"/>
  <c r="H4179" i="46"/>
  <c r="G4179" i="46" s="1"/>
  <c r="H4180" i="46"/>
  <c r="G4180" i="46" s="1"/>
  <c r="H4181" i="46"/>
  <c r="G4181" i="46" s="1"/>
  <c r="H4182" i="46"/>
  <c r="G4182" i="46" s="1"/>
  <c r="H4183" i="46"/>
  <c r="G4183" i="46" s="1"/>
  <c r="H4184" i="46"/>
  <c r="G4184" i="46" s="1"/>
  <c r="H4185" i="46"/>
  <c r="G4185" i="46" s="1"/>
  <c r="H4186" i="46"/>
  <c r="G4186" i="46" s="1"/>
  <c r="H4187" i="46"/>
  <c r="G4187" i="46" s="1"/>
  <c r="H4188" i="46"/>
  <c r="G4188" i="46" s="1"/>
  <c r="H4189" i="46"/>
  <c r="H4190" i="46"/>
  <c r="G4190" i="46" s="1"/>
  <c r="H4191" i="46"/>
  <c r="G4191" i="46" s="1"/>
  <c r="H4192" i="46"/>
  <c r="G4192" i="46" s="1"/>
  <c r="H4193" i="46"/>
  <c r="G4193" i="46" s="1"/>
  <c r="H4194" i="46"/>
  <c r="G4194" i="46" s="1"/>
  <c r="H4195" i="46"/>
  <c r="G4195" i="46" s="1"/>
  <c r="H4196" i="46"/>
  <c r="G4196" i="46" s="1"/>
  <c r="H4197" i="46"/>
  <c r="G4197" i="46" s="1"/>
  <c r="H4198" i="46"/>
  <c r="G4198" i="46" s="1"/>
  <c r="H4199" i="46"/>
  <c r="G4199" i="46" s="1"/>
  <c r="H4200" i="46"/>
  <c r="G4200" i="46" s="1"/>
  <c r="H4201" i="46"/>
  <c r="G4201" i="46" s="1"/>
  <c r="H4202" i="46"/>
  <c r="G4202" i="46" s="1"/>
  <c r="H4203" i="46"/>
  <c r="G4203" i="46" s="1"/>
  <c r="H4204" i="46"/>
  <c r="H4205" i="46"/>
  <c r="H4206" i="46"/>
  <c r="H4207" i="46"/>
  <c r="G4207" i="46" s="1"/>
  <c r="H4208" i="46"/>
  <c r="G4208" i="46" s="1"/>
  <c r="H4209" i="46"/>
  <c r="G4209" i="46" s="1"/>
  <c r="H4210" i="46"/>
  <c r="G4210" i="46" s="1"/>
  <c r="H4211" i="46"/>
  <c r="G4211" i="46" s="1"/>
  <c r="H4212" i="46"/>
  <c r="G4212" i="46" s="1"/>
  <c r="H4213" i="46"/>
  <c r="G4213" i="46" s="1"/>
  <c r="H4214" i="46"/>
  <c r="G4214" i="46" s="1"/>
  <c r="H4215" i="46"/>
  <c r="G4215" i="46" s="1"/>
  <c r="H4216" i="46"/>
  <c r="H4217" i="46"/>
  <c r="H4218" i="46"/>
  <c r="H4219" i="46"/>
  <c r="H4220" i="46"/>
  <c r="H4221" i="46"/>
  <c r="H4222" i="46"/>
  <c r="H4223" i="46"/>
  <c r="H4224" i="46"/>
  <c r="G4224" i="46" s="1"/>
  <c r="H4225" i="46"/>
  <c r="G4225" i="46" s="1"/>
  <c r="H4226" i="46"/>
  <c r="G4226" i="46" s="1"/>
  <c r="H4227" i="46"/>
  <c r="G4227" i="46" s="1"/>
  <c r="H4228" i="46"/>
  <c r="G4228" i="46" s="1"/>
  <c r="H4229" i="46"/>
  <c r="G4229" i="46" s="1"/>
  <c r="H4230" i="46"/>
  <c r="G4230" i="46" s="1"/>
  <c r="H4231" i="46"/>
  <c r="G4231" i="46" s="1"/>
  <c r="H4232" i="46"/>
  <c r="G4232" i="46" s="1"/>
  <c r="H4233" i="46"/>
  <c r="G4233" i="46" s="1"/>
  <c r="H4234" i="46"/>
  <c r="H4235" i="46"/>
  <c r="H4236" i="46"/>
  <c r="H4237" i="46"/>
  <c r="G4237" i="46" s="1"/>
  <c r="H4238" i="46"/>
  <c r="G4238" i="46" s="1"/>
  <c r="H4239" i="46"/>
  <c r="G4239" i="46" s="1"/>
  <c r="H4240" i="46"/>
  <c r="G4240" i="46" s="1"/>
  <c r="H4241" i="46"/>
  <c r="G4241" i="46" s="1"/>
  <c r="H4242" i="46"/>
  <c r="G4242" i="46" s="1"/>
  <c r="H4243" i="46"/>
  <c r="G4243" i="46" s="1"/>
  <c r="H4244" i="46"/>
  <c r="G4244" i="46" s="1"/>
  <c r="H4245" i="46"/>
  <c r="G4245" i="46" s="1"/>
  <c r="H4246" i="46"/>
  <c r="G4246" i="46" s="1"/>
  <c r="H4247" i="46"/>
  <c r="G4247" i="46" s="1"/>
  <c r="H4248" i="46"/>
  <c r="G4248" i="46" s="1"/>
  <c r="H4249" i="46"/>
  <c r="G4249" i="46" s="1"/>
  <c r="H4250" i="46"/>
  <c r="G4250" i="46" s="1"/>
  <c r="H4251" i="46"/>
  <c r="G4251" i="46" s="1"/>
  <c r="H4252" i="46"/>
  <c r="G4252" i="46" s="1"/>
  <c r="H4253" i="46"/>
  <c r="G4253" i="46" s="1"/>
  <c r="H4254" i="46"/>
  <c r="G4254" i="46" s="1"/>
  <c r="H4255" i="46"/>
  <c r="G4255" i="46" s="1"/>
  <c r="H4256" i="46"/>
  <c r="G4256" i="46" s="1"/>
  <c r="H4257" i="46"/>
  <c r="G4257" i="46" s="1"/>
  <c r="H4258" i="46"/>
  <c r="H4259" i="46"/>
  <c r="G4259" i="46" s="1"/>
  <c r="H4260" i="46"/>
  <c r="H4261" i="46"/>
  <c r="H4262" i="46"/>
  <c r="H4263" i="46"/>
  <c r="G4263" i="46" s="1"/>
  <c r="H4264" i="46"/>
  <c r="G4264" i="46" s="1"/>
  <c r="H4265" i="46"/>
  <c r="G4265" i="46" s="1"/>
  <c r="H4266" i="46"/>
  <c r="G4266" i="46" s="1"/>
  <c r="H4267" i="46"/>
  <c r="G4267" i="46" s="1"/>
  <c r="H4268" i="46"/>
  <c r="G4268" i="46" s="1"/>
  <c r="H4269" i="46"/>
  <c r="G4269" i="46" s="1"/>
  <c r="H4270" i="46"/>
  <c r="G4270" i="46" s="1"/>
  <c r="H4271" i="46"/>
  <c r="G4271" i="46" s="1"/>
  <c r="H4272" i="46"/>
  <c r="G4272" i="46" s="1"/>
  <c r="H4273" i="46"/>
  <c r="G4273" i="46" s="1"/>
  <c r="H4274" i="46"/>
  <c r="G4274" i="46" s="1"/>
  <c r="H4275" i="46"/>
  <c r="G4275" i="46" s="1"/>
  <c r="H4276" i="46"/>
  <c r="G4276" i="46" s="1"/>
  <c r="H4277" i="46"/>
  <c r="G4277" i="46" s="1"/>
  <c r="H4278" i="46"/>
  <c r="H4279" i="46"/>
  <c r="G4279" i="46" s="1"/>
  <c r="H4280" i="46"/>
  <c r="G4280" i="46" s="1"/>
  <c r="H4281" i="46"/>
  <c r="G4281" i="46" s="1"/>
  <c r="H4282" i="46"/>
  <c r="G4282" i="46" s="1"/>
  <c r="H4283" i="46"/>
  <c r="G4283" i="46" s="1"/>
  <c r="H4284" i="46"/>
  <c r="G4284" i="46" s="1"/>
  <c r="H4285" i="46"/>
  <c r="G4285" i="46" s="1"/>
  <c r="H4286" i="46"/>
  <c r="G4286" i="46" s="1"/>
  <c r="H4287" i="46"/>
  <c r="H4288" i="46"/>
  <c r="H4289" i="46"/>
  <c r="H4290" i="46"/>
  <c r="H4291" i="46"/>
  <c r="H4292" i="46"/>
  <c r="H4293" i="46"/>
  <c r="H4294" i="46"/>
  <c r="H4295" i="46"/>
  <c r="H4296" i="46"/>
  <c r="G4296" i="46" s="1"/>
  <c r="H4297" i="46"/>
  <c r="G4297" i="46" s="1"/>
  <c r="H4298" i="46"/>
  <c r="G4298" i="46" s="1"/>
  <c r="H4299" i="46"/>
  <c r="G4299" i="46" s="1"/>
  <c r="H4300" i="46"/>
  <c r="G4300" i="46" s="1"/>
  <c r="H4301" i="46"/>
  <c r="G4301" i="46" s="1"/>
  <c r="H4302" i="46"/>
  <c r="G4302" i="46" s="1"/>
  <c r="H4303" i="46"/>
  <c r="G4303" i="46" s="1"/>
  <c r="H4304" i="46"/>
  <c r="G4304" i="46" s="1"/>
  <c r="H4305" i="46"/>
  <c r="G4305" i="46" s="1"/>
  <c r="H4306" i="46"/>
  <c r="G4306" i="46" s="1"/>
  <c r="H4307" i="46"/>
  <c r="G4307" i="46" s="1"/>
  <c r="H4308" i="46"/>
  <c r="G4308" i="46" s="1"/>
  <c r="H4309" i="46"/>
  <c r="G4309" i="46" s="1"/>
  <c r="H4310" i="46"/>
  <c r="G4310" i="46" s="1"/>
  <c r="H4311" i="46"/>
  <c r="G4311" i="46" s="1"/>
  <c r="H4312" i="46"/>
  <c r="G4312" i="46" s="1"/>
  <c r="H4313" i="46"/>
  <c r="G4313" i="46" s="1"/>
  <c r="H4314" i="46"/>
  <c r="G4314" i="46" s="1"/>
  <c r="H4315" i="46"/>
  <c r="G4315" i="46" s="1"/>
  <c r="H4316" i="46"/>
  <c r="G4316" i="46" s="1"/>
  <c r="H4317" i="46"/>
  <c r="G4317" i="46" s="1"/>
  <c r="H4318" i="46"/>
  <c r="G4318" i="46" s="1"/>
  <c r="H4319" i="46"/>
  <c r="G4319" i="46" s="1"/>
  <c r="H4320" i="46"/>
  <c r="G4320" i="46" s="1"/>
  <c r="H4321" i="46"/>
  <c r="G4321" i="46" s="1"/>
  <c r="H4322" i="46"/>
  <c r="G4322" i="46" s="1"/>
  <c r="H4323" i="46"/>
  <c r="H4324" i="46"/>
  <c r="H4325" i="46"/>
  <c r="H4326" i="46"/>
  <c r="H4327" i="46"/>
  <c r="H4328" i="46"/>
  <c r="H4329" i="46"/>
  <c r="H4330" i="46"/>
  <c r="G4330" i="46" s="1"/>
  <c r="H4331" i="46"/>
  <c r="H4332" i="46"/>
  <c r="H4333" i="46"/>
  <c r="H4334" i="46"/>
  <c r="H4335" i="46"/>
  <c r="H4336" i="46"/>
  <c r="H4337" i="46"/>
  <c r="H4338" i="46"/>
  <c r="G4338" i="46" s="1"/>
  <c r="H4339" i="46"/>
  <c r="G4339" i="46" s="1"/>
  <c r="H4340" i="46"/>
  <c r="G4340" i="46" s="1"/>
  <c r="H4341" i="46"/>
  <c r="H4342" i="46"/>
  <c r="H4343" i="46"/>
  <c r="G4343" i="46" s="1"/>
  <c r="H4344" i="46"/>
  <c r="G4344" i="46" s="1"/>
  <c r="H4345" i="46"/>
  <c r="G4345" i="46" s="1"/>
  <c r="H4346" i="46"/>
  <c r="G4346" i="46" s="1"/>
  <c r="H4347" i="46"/>
  <c r="G4347" i="46" s="1"/>
  <c r="H4348" i="46"/>
  <c r="G4348" i="46" s="1"/>
  <c r="H4349" i="46"/>
  <c r="G4349" i="46" s="1"/>
  <c r="H4350" i="46"/>
  <c r="H4351" i="46"/>
  <c r="H4352" i="46"/>
  <c r="H4353" i="46"/>
  <c r="H4354" i="46"/>
  <c r="H4355" i="46"/>
  <c r="G4355" i="46" s="1"/>
  <c r="H4356" i="46"/>
  <c r="H4357" i="46"/>
  <c r="G4357" i="46" s="1"/>
  <c r="H4358" i="46"/>
  <c r="G4358" i="46" s="1"/>
  <c r="H4359" i="46"/>
  <c r="G4359" i="46" s="1"/>
  <c r="H4360" i="46"/>
  <c r="G4360" i="46" s="1"/>
  <c r="H4361" i="46"/>
  <c r="G4361" i="46" s="1"/>
  <c r="H4362" i="46"/>
  <c r="G4362" i="46" s="1"/>
  <c r="H4363" i="46"/>
  <c r="G4363" i="46" s="1"/>
  <c r="H4364" i="46"/>
  <c r="G4364" i="46" s="1"/>
  <c r="H4365" i="46"/>
  <c r="G4365" i="46" s="1"/>
  <c r="H4366" i="46"/>
  <c r="G4366" i="46" s="1"/>
  <c r="H4367" i="46"/>
  <c r="G4367" i="46" s="1"/>
  <c r="H4368" i="46"/>
  <c r="G4368" i="46" s="1"/>
  <c r="H4369" i="46"/>
  <c r="G4369" i="46" s="1"/>
  <c r="H4370" i="46"/>
  <c r="G4370" i="46" s="1"/>
  <c r="H4371" i="46"/>
  <c r="G4371" i="46" s="1"/>
  <c r="H4372" i="46"/>
  <c r="G4372" i="46" s="1"/>
  <c r="H4373" i="46"/>
  <c r="G4373" i="46" s="1"/>
  <c r="H4374" i="46"/>
  <c r="G4374" i="46" s="1"/>
  <c r="H4375" i="46"/>
  <c r="G4375" i="46" s="1"/>
  <c r="H4376" i="46"/>
  <c r="G4376" i="46" s="1"/>
  <c r="H4377" i="46"/>
  <c r="G4377" i="46" s="1"/>
  <c r="H4378" i="46"/>
  <c r="G4378" i="46" s="1"/>
  <c r="H4379" i="46"/>
  <c r="G4379" i="46" s="1"/>
  <c r="H4380" i="46"/>
  <c r="G4380" i="46" s="1"/>
  <c r="H4381" i="46"/>
  <c r="G4381" i="46" s="1"/>
  <c r="H4382" i="46"/>
  <c r="G4382" i="46" s="1"/>
  <c r="H4383" i="46"/>
  <c r="G4383" i="46" s="1"/>
  <c r="H4384" i="46"/>
  <c r="G4384" i="46" s="1"/>
  <c r="H4385" i="46"/>
  <c r="G4385" i="46" s="1"/>
  <c r="H4386" i="46"/>
  <c r="G4386" i="46" s="1"/>
  <c r="H4387" i="46"/>
  <c r="G4387" i="46" s="1"/>
  <c r="H4388" i="46"/>
  <c r="G4388" i="46" s="1"/>
  <c r="H4389" i="46"/>
  <c r="G4389" i="46" s="1"/>
  <c r="H4390" i="46"/>
  <c r="G4390" i="46" s="1"/>
  <c r="H4391" i="46"/>
  <c r="G4391" i="46" s="1"/>
  <c r="H4392" i="46"/>
  <c r="G4392" i="46" s="1"/>
  <c r="H4393" i="46"/>
  <c r="G4393" i="46" s="1"/>
  <c r="H4394" i="46"/>
  <c r="G4394" i="46" s="1"/>
  <c r="H4395" i="46"/>
  <c r="H4396" i="46"/>
  <c r="G4396" i="46" s="1"/>
  <c r="H4397" i="46"/>
  <c r="G4397" i="46" s="1"/>
  <c r="H4398" i="46"/>
  <c r="G4398" i="46" s="1"/>
  <c r="H4399" i="46"/>
  <c r="G4399" i="46" s="1"/>
  <c r="H4400" i="46"/>
  <c r="G4400" i="46" s="1"/>
  <c r="H4401" i="46"/>
  <c r="H4402" i="46"/>
  <c r="H4403" i="46"/>
  <c r="G4403" i="46" s="1"/>
  <c r="H4404" i="46"/>
  <c r="G4404" i="46" s="1"/>
  <c r="H4405" i="46"/>
  <c r="G4405" i="46" s="1"/>
  <c r="H4406" i="46"/>
  <c r="G4406" i="46" s="1"/>
  <c r="H4407" i="46"/>
  <c r="G4407" i="46" s="1"/>
  <c r="H4408" i="46"/>
  <c r="G4408" i="46" s="1"/>
  <c r="H4409" i="46"/>
  <c r="G4409" i="46" s="1"/>
  <c r="H4410" i="46"/>
  <c r="G4410" i="46" s="1"/>
  <c r="H4411" i="46"/>
  <c r="G4411" i="46" s="1"/>
  <c r="H4412" i="46"/>
  <c r="G4412" i="46" s="1"/>
  <c r="H4413" i="46"/>
  <c r="G4413" i="46" s="1"/>
  <c r="H4414" i="46"/>
  <c r="H4415" i="46"/>
  <c r="G4415" i="46" s="1"/>
  <c r="H4416" i="46"/>
  <c r="G4416" i="46" s="1"/>
  <c r="H4417" i="46"/>
  <c r="G4417" i="46" s="1"/>
  <c r="H4418" i="46"/>
  <c r="G4418" i="46" s="1"/>
  <c r="H4419" i="46"/>
  <c r="H4420" i="46"/>
  <c r="G4420" i="46" s="1"/>
  <c r="H4421" i="46"/>
  <c r="G4421" i="46" s="1"/>
  <c r="H4422" i="46"/>
  <c r="H4423" i="46"/>
  <c r="H4424" i="46"/>
  <c r="G4424" i="46" s="1"/>
  <c r="H4425" i="46"/>
  <c r="G4425" i="46" s="1"/>
  <c r="H4426" i="46"/>
  <c r="G4426" i="46" s="1"/>
  <c r="H4427" i="46"/>
  <c r="G4427" i="46" s="1"/>
  <c r="H4428" i="46"/>
  <c r="H4429" i="46"/>
  <c r="H4430" i="46"/>
  <c r="H4431" i="46"/>
  <c r="H4432" i="46"/>
  <c r="G4432" i="46" s="1"/>
  <c r="H4433" i="46"/>
  <c r="H4434" i="46"/>
  <c r="G4434" i="46" s="1"/>
  <c r="H4435" i="46"/>
  <c r="G4435" i="46" s="1"/>
  <c r="H4436" i="46"/>
  <c r="G4436" i="46" s="1"/>
  <c r="H4437" i="46"/>
  <c r="G4437" i="46" s="1"/>
  <c r="H4438" i="46"/>
  <c r="G4438" i="46" s="1"/>
  <c r="H4439" i="46"/>
  <c r="G4439" i="46" s="1"/>
  <c r="H4440" i="46"/>
  <c r="G4440" i="46" s="1"/>
  <c r="H4441" i="46"/>
  <c r="G4441" i="46" s="1"/>
  <c r="H4442" i="46"/>
  <c r="G4442" i="46" s="1"/>
  <c r="H4443" i="46"/>
  <c r="G4443" i="46" s="1"/>
  <c r="H4444" i="46"/>
  <c r="G4444" i="46" s="1"/>
  <c r="H4445" i="46"/>
  <c r="G4445" i="46" s="1"/>
  <c r="H4446" i="46"/>
  <c r="G4446" i="46" s="1"/>
  <c r="H4447" i="46"/>
  <c r="G4447" i="46" s="1"/>
  <c r="H4448" i="46"/>
  <c r="G4448" i="46" s="1"/>
  <c r="H4449" i="46"/>
  <c r="G4449" i="46" s="1"/>
  <c r="H4450" i="46"/>
  <c r="G4450" i="46" s="1"/>
  <c r="H4451" i="46"/>
  <c r="G4451" i="46" s="1"/>
  <c r="H4452" i="46"/>
  <c r="G4452" i="46" s="1"/>
  <c r="H4453" i="46"/>
  <c r="G4453" i="46" s="1"/>
  <c r="H4454" i="46"/>
  <c r="G4454" i="46" s="1"/>
  <c r="H4455" i="46"/>
  <c r="H4456" i="46"/>
  <c r="H4457" i="46"/>
  <c r="H4458" i="46"/>
  <c r="H4459" i="46"/>
  <c r="H4460" i="46"/>
  <c r="H4461" i="46"/>
  <c r="H4462" i="46"/>
  <c r="H4463" i="46"/>
  <c r="H4464" i="46"/>
  <c r="G4464" i="46" s="1"/>
  <c r="H4465" i="46"/>
  <c r="H4466" i="46"/>
  <c r="G4466" i="46" s="1"/>
  <c r="H4467" i="46"/>
  <c r="G4467" i="46" s="1"/>
  <c r="H4468" i="46"/>
  <c r="G4468" i="46" s="1"/>
  <c r="H4469" i="46"/>
  <c r="H4470" i="46"/>
  <c r="H4471" i="46"/>
  <c r="H4472" i="46"/>
  <c r="H4473" i="46"/>
  <c r="G4473" i="46" s="1"/>
  <c r="H4474" i="46"/>
  <c r="G4474" i="46" s="1"/>
  <c r="H4475" i="46"/>
  <c r="G4475" i="46" s="1"/>
  <c r="H4476" i="46"/>
  <c r="G4476" i="46" s="1"/>
  <c r="H4477" i="46"/>
  <c r="G4477" i="46" s="1"/>
  <c r="H4478" i="46"/>
  <c r="H4479" i="46"/>
  <c r="H4480" i="46"/>
  <c r="G4480" i="46" s="1"/>
  <c r="H4481" i="46"/>
  <c r="G4481" i="46" s="1"/>
  <c r="H4482" i="46"/>
  <c r="G4482" i="46" s="1"/>
  <c r="H4483" i="46"/>
  <c r="G4483" i="46" s="1"/>
  <c r="H4484" i="46"/>
  <c r="G4484" i="46" s="1"/>
  <c r="H4485" i="46"/>
  <c r="G4485" i="46" s="1"/>
  <c r="H4486" i="46"/>
  <c r="G4486" i="46" s="1"/>
  <c r="H4487" i="46"/>
  <c r="G4487" i="46" s="1"/>
  <c r="H4488" i="46"/>
  <c r="G4488" i="46" s="1"/>
  <c r="H4489" i="46"/>
  <c r="G4489" i="46" s="1"/>
  <c r="H4490" i="46"/>
  <c r="G4490" i="46" s="1"/>
  <c r="H4491" i="46"/>
  <c r="H4492" i="46"/>
  <c r="H4493" i="46"/>
  <c r="G4493" i="46" s="1"/>
  <c r="H4494" i="46"/>
  <c r="G4494" i="46" s="1"/>
  <c r="H4495" i="46"/>
  <c r="G4495" i="46" s="1"/>
  <c r="H4496" i="46"/>
  <c r="H4497" i="46"/>
  <c r="H4498" i="46"/>
  <c r="H4499" i="46"/>
  <c r="H4500" i="46"/>
  <c r="G4500" i="46" s="1"/>
  <c r="H4501" i="46"/>
  <c r="G4501" i="46" s="1"/>
  <c r="H4502" i="46"/>
  <c r="G4502" i="46" s="1"/>
  <c r="H4503" i="46"/>
  <c r="H4504" i="46"/>
  <c r="G4504" i="46" s="1"/>
  <c r="H4505" i="46"/>
  <c r="H4506" i="46"/>
  <c r="H4507" i="46"/>
  <c r="H4508" i="46"/>
  <c r="H4509" i="46"/>
  <c r="H4510" i="46"/>
  <c r="G4510" i="46" s="1"/>
  <c r="H4511" i="46"/>
  <c r="G4511" i="46" s="1"/>
  <c r="H4512" i="46"/>
  <c r="H4513" i="46"/>
  <c r="H4514" i="46"/>
  <c r="G4514" i="46" s="1"/>
  <c r="H4515" i="46"/>
  <c r="G4515" i="46" s="1"/>
  <c r="H4516" i="46"/>
  <c r="G4516" i="46" s="1"/>
  <c r="H4517" i="46"/>
  <c r="H4518" i="46"/>
  <c r="H4519" i="46"/>
  <c r="H4520" i="46"/>
  <c r="H4521" i="46"/>
  <c r="H4522" i="46"/>
  <c r="H4523" i="46"/>
  <c r="H4524" i="46"/>
  <c r="H4525" i="46"/>
  <c r="H4526" i="46"/>
  <c r="H4527" i="46"/>
  <c r="G4527" i="46" s="1"/>
  <c r="H4528" i="46"/>
  <c r="G4528" i="46" s="1"/>
  <c r="H4529" i="46"/>
  <c r="G4529" i="46" s="1"/>
  <c r="H4530" i="46"/>
  <c r="G4530" i="46" s="1"/>
  <c r="H4531" i="46"/>
  <c r="H4532" i="46"/>
  <c r="H4533" i="46"/>
  <c r="H4534" i="46"/>
  <c r="H4535" i="46"/>
  <c r="H4536" i="46"/>
  <c r="H4537" i="46"/>
  <c r="H4538" i="46"/>
  <c r="H4539" i="46"/>
  <c r="H4540" i="46"/>
  <c r="H4541" i="46"/>
  <c r="H4542" i="46"/>
  <c r="H4543" i="46"/>
  <c r="H4544" i="46"/>
  <c r="H4545" i="46"/>
  <c r="H4546" i="46"/>
  <c r="H4547" i="46"/>
  <c r="H4548" i="46"/>
  <c r="H4549" i="46"/>
  <c r="H4550" i="46"/>
  <c r="H4551" i="46"/>
  <c r="G4551" i="46" s="1"/>
  <c r="H4552" i="46"/>
  <c r="H4553" i="46"/>
  <c r="H4554" i="46"/>
  <c r="H4555" i="46"/>
  <c r="H4556" i="46"/>
  <c r="H4557" i="46"/>
  <c r="H4558" i="46"/>
  <c r="H4559" i="46"/>
  <c r="H4560" i="46"/>
  <c r="H4561" i="46"/>
  <c r="H4562" i="46"/>
  <c r="G4562" i="46" s="1"/>
  <c r="H4563" i="46"/>
  <c r="G4563" i="46" s="1"/>
  <c r="H4564" i="46"/>
  <c r="G4564" i="46" s="1"/>
  <c r="H4565" i="46"/>
  <c r="G4565" i="46" s="1"/>
  <c r="H4566" i="46"/>
  <c r="G4566" i="46" s="1"/>
  <c r="H4567" i="46"/>
  <c r="H4568" i="46"/>
  <c r="H4569" i="46"/>
  <c r="G4569" i="46" s="1"/>
  <c r="H4570" i="46"/>
  <c r="G4570" i="46" s="1"/>
  <c r="H4571" i="46"/>
  <c r="G4571" i="46" s="1"/>
  <c r="H4572" i="46"/>
  <c r="G4572" i="46" s="1"/>
  <c r="H4573" i="46"/>
  <c r="G4573" i="46" s="1"/>
  <c r="H4574" i="46"/>
  <c r="H4575" i="46"/>
  <c r="H4576" i="46"/>
  <c r="G4576" i="46" s="1"/>
  <c r="H4577" i="46"/>
  <c r="G4577" i="46" s="1"/>
  <c r="H4578" i="46"/>
  <c r="G4578" i="46" s="1"/>
  <c r="H4579" i="46"/>
  <c r="G4579" i="46" s="1"/>
  <c r="H4580" i="46"/>
  <c r="G4580" i="46" s="1"/>
  <c r="H4581" i="46"/>
  <c r="G4581" i="46" s="1"/>
  <c r="H4582" i="46"/>
  <c r="H4583" i="46"/>
  <c r="H4584" i="46"/>
  <c r="H4585" i="46"/>
  <c r="H4586" i="46"/>
  <c r="H4587" i="46"/>
  <c r="H4588" i="46"/>
  <c r="H4589" i="46"/>
  <c r="H4590" i="46"/>
  <c r="H4591" i="46"/>
  <c r="H4592" i="46"/>
  <c r="H4593" i="46"/>
  <c r="H4594" i="46"/>
  <c r="H4595" i="46"/>
  <c r="H4596" i="46"/>
  <c r="G4596" i="46" s="1"/>
  <c r="H4597" i="46"/>
  <c r="H4598" i="46"/>
  <c r="H4599" i="46"/>
  <c r="H4600" i="46"/>
  <c r="H4601" i="46"/>
  <c r="H4602" i="46"/>
  <c r="H4603" i="46"/>
  <c r="H4604" i="46"/>
  <c r="H4605" i="46"/>
  <c r="H4606" i="46"/>
  <c r="H4607" i="46"/>
  <c r="H4608" i="46"/>
  <c r="H4609" i="46"/>
  <c r="H4610" i="46"/>
  <c r="H4611" i="46"/>
  <c r="H4612" i="46"/>
  <c r="H4613" i="46"/>
  <c r="H4614" i="46"/>
  <c r="H4615" i="46"/>
  <c r="H4616" i="46"/>
  <c r="H4617" i="46"/>
  <c r="H4618" i="46"/>
  <c r="G4618" i="46" s="1"/>
  <c r="H4619" i="46"/>
  <c r="H4620" i="46"/>
  <c r="G4620" i="46" s="1"/>
  <c r="H4621" i="46"/>
  <c r="H4622" i="46"/>
  <c r="H4623" i="46"/>
  <c r="H4624" i="46"/>
  <c r="H4625" i="46"/>
  <c r="H4626" i="46"/>
  <c r="H4627" i="46"/>
  <c r="G4627" i="46" s="1"/>
  <c r="H4628" i="46"/>
  <c r="G4628" i="46" s="1"/>
  <c r="H4629" i="46"/>
  <c r="H4630" i="46"/>
  <c r="H4631" i="46"/>
  <c r="H4632" i="46"/>
  <c r="H4633" i="46"/>
  <c r="H4634" i="46"/>
  <c r="H4635" i="46"/>
  <c r="G4635" i="46" s="1"/>
  <c r="H4636" i="46"/>
  <c r="H4637" i="46"/>
  <c r="H4638" i="46"/>
  <c r="G4638" i="46" s="1"/>
  <c r="H4639" i="46"/>
  <c r="H4640" i="46"/>
  <c r="G4640" i="46" s="1"/>
  <c r="H4641" i="46"/>
  <c r="G4641" i="46" s="1"/>
  <c r="H4642" i="46"/>
  <c r="G4642" i="46" s="1"/>
  <c r="H4643" i="46"/>
  <c r="H4644" i="46"/>
  <c r="H4645" i="46"/>
  <c r="G4645" i="46" s="1"/>
  <c r="H4646" i="46"/>
  <c r="G4646" i="46" s="1"/>
  <c r="H4647" i="46"/>
  <c r="G4647" i="46" s="1"/>
  <c r="H4648" i="46"/>
  <c r="G4648" i="46" s="1"/>
  <c r="H4649" i="46"/>
  <c r="G4649" i="46" s="1"/>
  <c r="H4650" i="46"/>
  <c r="G4650" i="46" s="1"/>
  <c r="H4651" i="46"/>
  <c r="H4652" i="46"/>
  <c r="G4652" i="46" s="1"/>
  <c r="H4653" i="46"/>
  <c r="G4653" i="46" s="1"/>
  <c r="H4654" i="46"/>
  <c r="G4654" i="46" s="1"/>
  <c r="H4655" i="46"/>
  <c r="G4655" i="46" s="1"/>
  <c r="H4656" i="46"/>
  <c r="G4656" i="46" s="1"/>
  <c r="H4657" i="46"/>
  <c r="G4657" i="46" s="1"/>
  <c r="H4658" i="46"/>
  <c r="G4658" i="46" s="1"/>
  <c r="H4659" i="46"/>
  <c r="G4659" i="46" s="1"/>
  <c r="H4660" i="46"/>
  <c r="G4660" i="46" s="1"/>
  <c r="H4661" i="46"/>
  <c r="G4661" i="46" s="1"/>
  <c r="H4662" i="46"/>
  <c r="H4663" i="46"/>
  <c r="H4664" i="46"/>
  <c r="H4665" i="46"/>
  <c r="H4666" i="46"/>
  <c r="H4667" i="46"/>
  <c r="H4668" i="46"/>
  <c r="H4669" i="46"/>
  <c r="H4670" i="46"/>
  <c r="G4670" i="46" s="1"/>
  <c r="H4671" i="46"/>
  <c r="G4671" i="46" s="1"/>
  <c r="H4672" i="46"/>
  <c r="H4673" i="46"/>
  <c r="H4674" i="46"/>
  <c r="G4674" i="46" s="1"/>
  <c r="H4675" i="46"/>
  <c r="H4676" i="46"/>
  <c r="H4677" i="46"/>
  <c r="H4678" i="46"/>
  <c r="G4678" i="46" s="1"/>
  <c r="H4679" i="46"/>
  <c r="G4679" i="46" s="1"/>
  <c r="H4680" i="46"/>
  <c r="G4680" i="46" s="1"/>
  <c r="H4681" i="46"/>
  <c r="G4681" i="46" s="1"/>
  <c r="H4682" i="46"/>
  <c r="G4682" i="46" s="1"/>
  <c r="H4683" i="46"/>
  <c r="G4683" i="46" s="1"/>
  <c r="H4684" i="46"/>
  <c r="G4684" i="46" s="1"/>
  <c r="H4685" i="46"/>
  <c r="G4685" i="46" s="1"/>
  <c r="H4686" i="46"/>
  <c r="H4687" i="46"/>
  <c r="H4688" i="46"/>
  <c r="G4688" i="46" s="1"/>
  <c r="H4689" i="46"/>
  <c r="H4690" i="46"/>
  <c r="G4690" i="46" s="1"/>
  <c r="H4691" i="46"/>
  <c r="H4692" i="46"/>
  <c r="H4693" i="46"/>
  <c r="H4694" i="46"/>
  <c r="H4695" i="46"/>
  <c r="H4696" i="46"/>
  <c r="H4697" i="46"/>
  <c r="G4697" i="46" s="1"/>
  <c r="H4698" i="46"/>
  <c r="G4698" i="46" s="1"/>
  <c r="H4699" i="46"/>
  <c r="H4700" i="46"/>
  <c r="H4701" i="46"/>
  <c r="H4702" i="46"/>
  <c r="G4702" i="46" s="1"/>
  <c r="H4703" i="46"/>
  <c r="H4704" i="46"/>
  <c r="H4705" i="46"/>
  <c r="H4706" i="46"/>
  <c r="H4707" i="46"/>
  <c r="H4708" i="46"/>
  <c r="G4708" i="46" s="1"/>
  <c r="H4709" i="46"/>
  <c r="H4710" i="46"/>
  <c r="H4711" i="46"/>
  <c r="G4711" i="46" s="1"/>
  <c r="H4712" i="46"/>
  <c r="G4712" i="46" s="1"/>
  <c r="H4713" i="46"/>
  <c r="H4714" i="46"/>
  <c r="H4715" i="46"/>
  <c r="H4716" i="46"/>
  <c r="G4716" i="46" s="1"/>
  <c r="H4717" i="46"/>
  <c r="G4717" i="46" s="1"/>
  <c r="H4718" i="46"/>
  <c r="G4718" i="46" s="1"/>
  <c r="H4719" i="46"/>
  <c r="H4720" i="46"/>
  <c r="H4721" i="46"/>
  <c r="H4722" i="46"/>
  <c r="G4722" i="46" s="1"/>
  <c r="H4723" i="46"/>
  <c r="G4723" i="46" s="1"/>
  <c r="H4724" i="46"/>
  <c r="G4724" i="46" s="1"/>
  <c r="H4725" i="46"/>
  <c r="G4725" i="46" s="1"/>
  <c r="H4726" i="46"/>
  <c r="G4726" i="46" s="1"/>
  <c r="H4727" i="46"/>
  <c r="G4727" i="46" s="1"/>
  <c r="H4728" i="46"/>
  <c r="G4728" i="46" s="1"/>
  <c r="H4729" i="46"/>
  <c r="G4729" i="46" s="1"/>
  <c r="H4730" i="46"/>
  <c r="G4730" i="46" s="1"/>
  <c r="H4731" i="46"/>
  <c r="G4731" i="46" s="1"/>
  <c r="H4732" i="46"/>
  <c r="G4732" i="46" s="1"/>
  <c r="H4733" i="46"/>
  <c r="G4733" i="46" s="1"/>
  <c r="H4734" i="46"/>
  <c r="H4735" i="46"/>
  <c r="H4736" i="46"/>
  <c r="H4737" i="46"/>
  <c r="G4737" i="46" s="1"/>
  <c r="H4738" i="46"/>
  <c r="G4738" i="46" s="1"/>
  <c r="H4739" i="46"/>
  <c r="H4740" i="46"/>
  <c r="G4740" i="46" s="1"/>
  <c r="H4741" i="46"/>
  <c r="G4741" i="46" s="1"/>
  <c r="H4742" i="46"/>
  <c r="H4743" i="46"/>
  <c r="G4743" i="46" s="1"/>
  <c r="H4744" i="46"/>
  <c r="G4744" i="46" s="1"/>
  <c r="H4745" i="46"/>
  <c r="G4745" i="46" s="1"/>
  <c r="H4746" i="46"/>
  <c r="G4746" i="46" s="1"/>
  <c r="H4747" i="46"/>
  <c r="G4747" i="46" s="1"/>
  <c r="H4748" i="46"/>
  <c r="G4748" i="46" s="1"/>
  <c r="H4749" i="46"/>
  <c r="G4749" i="46" s="1"/>
  <c r="H4750" i="46"/>
  <c r="G4750" i="46" s="1"/>
  <c r="H4751" i="46"/>
  <c r="G4751" i="46" s="1"/>
  <c r="H4752" i="46"/>
  <c r="G4752" i="46" s="1"/>
  <c r="H4753" i="46"/>
  <c r="G4753" i="46" s="1"/>
  <c r="H4754" i="46"/>
  <c r="G4754" i="46" s="1"/>
  <c r="H4755" i="46"/>
  <c r="G4755" i="46" s="1"/>
  <c r="H4756" i="46"/>
  <c r="H4757" i="46"/>
  <c r="H4758" i="46"/>
  <c r="H4759" i="46"/>
  <c r="H4760" i="46"/>
  <c r="H4761" i="46"/>
  <c r="H4762" i="46"/>
  <c r="H4763" i="46"/>
  <c r="H4764" i="46"/>
  <c r="H4765" i="46"/>
  <c r="H4766" i="46"/>
  <c r="H4767" i="46"/>
  <c r="G4767" i="46" s="1"/>
  <c r="H4768" i="46"/>
  <c r="H4769" i="46"/>
  <c r="H4770" i="46"/>
  <c r="H4771" i="46"/>
  <c r="H4772" i="46"/>
  <c r="G4772" i="46" s="1"/>
  <c r="H4773" i="46"/>
  <c r="G4773" i="46" s="1"/>
  <c r="H4774" i="46"/>
  <c r="H4775" i="46"/>
  <c r="H4776" i="46"/>
  <c r="H4777" i="46"/>
  <c r="H4778" i="46"/>
  <c r="H4779" i="46"/>
  <c r="H4780" i="46"/>
  <c r="H4781" i="46"/>
  <c r="H4782" i="46"/>
  <c r="H4783" i="46"/>
  <c r="H4784" i="46"/>
  <c r="H4785" i="46"/>
  <c r="H4786" i="46"/>
  <c r="H4787" i="46"/>
  <c r="G4787" i="46" s="1"/>
  <c r="H4788" i="46"/>
  <c r="G4788" i="46" s="1"/>
  <c r="H4789" i="46"/>
  <c r="G4789" i="46" s="1"/>
  <c r="H4790" i="46"/>
  <c r="H4791" i="46"/>
  <c r="H4792" i="46"/>
  <c r="H4793" i="46"/>
  <c r="H4794" i="46"/>
  <c r="H4795" i="46"/>
  <c r="H4796" i="46"/>
  <c r="H4797" i="46"/>
  <c r="G4797" i="46" s="1"/>
  <c r="H4798" i="46"/>
  <c r="G4798" i="46" s="1"/>
  <c r="H4799" i="46"/>
  <c r="G4799" i="46" s="1"/>
  <c r="H4800" i="46"/>
  <c r="H4801" i="46"/>
  <c r="H4802" i="46"/>
  <c r="H4803" i="46"/>
  <c r="G4803" i="46" s="1"/>
  <c r="H4804" i="46"/>
  <c r="G4804" i="46" s="1"/>
  <c r="H4805" i="46"/>
  <c r="H4806" i="46"/>
  <c r="H4807" i="46"/>
  <c r="H4808" i="46"/>
  <c r="G4808" i="46" s="1"/>
  <c r="H4809" i="46"/>
  <c r="G4809" i="46" s="1"/>
  <c r="H4810" i="46"/>
  <c r="H4811" i="46"/>
  <c r="H4812" i="46"/>
  <c r="H4813" i="46"/>
  <c r="H4814" i="46"/>
  <c r="G4814" i="46" s="1"/>
  <c r="H4815" i="46"/>
  <c r="G4815" i="46" s="1"/>
  <c r="H4816" i="46"/>
  <c r="G4816" i="46" s="1"/>
  <c r="H4817" i="46"/>
  <c r="G4817" i="46" s="1"/>
  <c r="H4818" i="46"/>
  <c r="G4818" i="46" s="1"/>
  <c r="H4819" i="46"/>
  <c r="G4819" i="46" s="1"/>
  <c r="H4820" i="46"/>
  <c r="G4820" i="46" s="1"/>
  <c r="H4821" i="46"/>
  <c r="H4822" i="46"/>
  <c r="H4823" i="46"/>
  <c r="H4824" i="46"/>
  <c r="H4825" i="46"/>
  <c r="H4826" i="46"/>
  <c r="G4826" i="46" s="1"/>
  <c r="H4827" i="46"/>
  <c r="H4828" i="46"/>
  <c r="H4829" i="46"/>
  <c r="H4830" i="46"/>
  <c r="H4831" i="46"/>
  <c r="H4832" i="46"/>
  <c r="H4833" i="46"/>
  <c r="H4834" i="46"/>
  <c r="H4835" i="46"/>
  <c r="H4836" i="46"/>
  <c r="H4837" i="46"/>
  <c r="H4838" i="46"/>
  <c r="H4839" i="46"/>
  <c r="H4840" i="46"/>
  <c r="H4841" i="46"/>
  <c r="H4842" i="46"/>
  <c r="H4843" i="46"/>
  <c r="H4844" i="46"/>
  <c r="H4845" i="46"/>
  <c r="H4846" i="46"/>
  <c r="H4847" i="46"/>
  <c r="H4848" i="46"/>
  <c r="H4849" i="46"/>
  <c r="H4850" i="46"/>
  <c r="G4850" i="46" s="1"/>
  <c r="H4851" i="46"/>
  <c r="H4852" i="46"/>
  <c r="G4852" i="46" s="1"/>
  <c r="H4853" i="46"/>
  <c r="G4853" i="46" s="1"/>
  <c r="H4854" i="46"/>
  <c r="G4854" i="46" s="1"/>
  <c r="H4855" i="46"/>
  <c r="H4856" i="46"/>
  <c r="H4857" i="46"/>
  <c r="H4858" i="46"/>
  <c r="H4859" i="46"/>
  <c r="H4860" i="46"/>
  <c r="H4861" i="46"/>
  <c r="G4861" i="46" s="1"/>
  <c r="H4862" i="46"/>
  <c r="G4862" i="46" s="1"/>
  <c r="H4863" i="46"/>
  <c r="H4864" i="46"/>
  <c r="H4865" i="46"/>
  <c r="G4865" i="46" s="1"/>
  <c r="H4866" i="46"/>
  <c r="G4866" i="46" s="1"/>
  <c r="H4867" i="46"/>
  <c r="H4868" i="46"/>
  <c r="G4868" i="46" s="1"/>
  <c r="H4869" i="46"/>
  <c r="H4870" i="46"/>
  <c r="H4871" i="46"/>
  <c r="H4872" i="46"/>
  <c r="H4873" i="46"/>
  <c r="H4874" i="46"/>
  <c r="H4875" i="46"/>
  <c r="H4876" i="46"/>
  <c r="H4877" i="46"/>
  <c r="H4878" i="46"/>
  <c r="G4878" i="46" s="1"/>
  <c r="H4879" i="46"/>
  <c r="G4879" i="46" s="1"/>
  <c r="H4880" i="46"/>
  <c r="H4881" i="46"/>
  <c r="G4881" i="46" s="1"/>
  <c r="H4882" i="46"/>
  <c r="H4883" i="46"/>
  <c r="G4883" i="46" s="1"/>
  <c r="H4884" i="46"/>
  <c r="H4885" i="46"/>
  <c r="G4885" i="46" s="1"/>
  <c r="H4886" i="46"/>
  <c r="G4886" i="46" s="1"/>
  <c r="H4887" i="46"/>
  <c r="G4887" i="46" s="1"/>
  <c r="H4888" i="46"/>
  <c r="H4889" i="46"/>
  <c r="H4890" i="46"/>
  <c r="H4891" i="46"/>
  <c r="H4892" i="46"/>
  <c r="H4893" i="46"/>
  <c r="H4894" i="46"/>
  <c r="G4894" i="46" s="1"/>
  <c r="H4895" i="46"/>
  <c r="H4896" i="46"/>
  <c r="H4897" i="46"/>
  <c r="G4897" i="46" s="1"/>
  <c r="H4898" i="46"/>
  <c r="H4899" i="46"/>
  <c r="H4900" i="46"/>
  <c r="H4901" i="46"/>
  <c r="H4902" i="46"/>
  <c r="G4902" i="46" s="1"/>
  <c r="H4903" i="46"/>
  <c r="G4903" i="46" s="1"/>
  <c r="H4904" i="46"/>
  <c r="G4904" i="46" s="1"/>
  <c r="H4905" i="46"/>
  <c r="G4905" i="46" s="1"/>
  <c r="H4906" i="46"/>
  <c r="G4906" i="46" s="1"/>
  <c r="H4907" i="46"/>
  <c r="G4907" i="46" s="1"/>
  <c r="H4908" i="46"/>
  <c r="G4908" i="46" s="1"/>
  <c r="H4909" i="46"/>
  <c r="G4909" i="46" s="1"/>
  <c r="H4910" i="46"/>
  <c r="G4910" i="46" s="1"/>
  <c r="H4911" i="46"/>
  <c r="G4911" i="46" s="1"/>
  <c r="H4912" i="46"/>
  <c r="H4913" i="46"/>
  <c r="H4914" i="46"/>
  <c r="H4915" i="46"/>
  <c r="H4916" i="46"/>
  <c r="H4917" i="46"/>
  <c r="H4918" i="46"/>
  <c r="H4919" i="46"/>
  <c r="H4920" i="46"/>
  <c r="H4921" i="46"/>
  <c r="G4921" i="46" s="1"/>
  <c r="H4922" i="46"/>
  <c r="G4922" i="46" s="1"/>
  <c r="H4923" i="46"/>
  <c r="G4923" i="46" s="1"/>
  <c r="H4924" i="46"/>
  <c r="G4924" i="46" s="1"/>
  <c r="H4925" i="46"/>
  <c r="G4925" i="46" s="1"/>
  <c r="H4926" i="46"/>
  <c r="G4926" i="46" s="1"/>
  <c r="H4927" i="46"/>
  <c r="G4927" i="46" s="1"/>
  <c r="H4928" i="46"/>
  <c r="G4928" i="46" s="1"/>
  <c r="H4929" i="46"/>
  <c r="G4929" i="46" s="1"/>
  <c r="H4930" i="46"/>
  <c r="H4931" i="46"/>
  <c r="G4931" i="46" s="1"/>
  <c r="H4932" i="46"/>
  <c r="G4932" i="46" s="1"/>
  <c r="H4933" i="46"/>
  <c r="H4934" i="46"/>
  <c r="H4935" i="46"/>
  <c r="G4935" i="46" s="1"/>
  <c r="H4936" i="46"/>
  <c r="G4936" i="46" s="1"/>
  <c r="H4937" i="46"/>
  <c r="H4938" i="46"/>
  <c r="G4938" i="46" s="1"/>
  <c r="H4939" i="46"/>
  <c r="H4940" i="46"/>
  <c r="H4941" i="46"/>
  <c r="H4942" i="46"/>
  <c r="H4943" i="46"/>
  <c r="H4944" i="46"/>
  <c r="H4945" i="46"/>
  <c r="H4946" i="46"/>
  <c r="H4947" i="46"/>
  <c r="H4948" i="46"/>
  <c r="G4948" i="46" s="1"/>
  <c r="H4949" i="46"/>
  <c r="G4949" i="46" s="1"/>
  <c r="H4950" i="46"/>
  <c r="G4950" i="46" s="1"/>
  <c r="H4951" i="46"/>
  <c r="G4951" i="46" s="1"/>
  <c r="H4952" i="46"/>
  <c r="G4952" i="46" s="1"/>
  <c r="H4953" i="46"/>
  <c r="G4953" i="46" s="1"/>
  <c r="H4954" i="46"/>
  <c r="G4954" i="46" s="1"/>
  <c r="H4955" i="46"/>
  <c r="G4955" i="46" s="1"/>
  <c r="H4956" i="46"/>
  <c r="G4956" i="46" s="1"/>
  <c r="H4957" i="46"/>
  <c r="G4957" i="46" s="1"/>
  <c r="H4958" i="46"/>
  <c r="H4959" i="46"/>
  <c r="H4960" i="46"/>
  <c r="H4961" i="46"/>
  <c r="H4962" i="46"/>
  <c r="H4963" i="46"/>
  <c r="H4964" i="46"/>
  <c r="G4964" i="46" s="1"/>
  <c r="H4965" i="46"/>
  <c r="H4966" i="46"/>
  <c r="H4967" i="46"/>
  <c r="H4968" i="46"/>
  <c r="H4969" i="46"/>
  <c r="H4970" i="46"/>
  <c r="H4971" i="46"/>
  <c r="H4972" i="46"/>
  <c r="G4972" i="46" s="1"/>
  <c r="H4973" i="46"/>
  <c r="G4973" i="46" s="1"/>
  <c r="H4974" i="46"/>
  <c r="G4974" i="46" s="1"/>
  <c r="H4975" i="46"/>
  <c r="G4975" i="46" s="1"/>
  <c r="H4976" i="46"/>
  <c r="G4976" i="46" s="1"/>
  <c r="H4977" i="46"/>
  <c r="G4977" i="46" s="1"/>
  <c r="H4978" i="46"/>
  <c r="G4978" i="46" s="1"/>
  <c r="H4979" i="46"/>
  <c r="G4979" i="46" s="1"/>
  <c r="H4980" i="46"/>
  <c r="G4980" i="46" s="1"/>
  <c r="H4981" i="46"/>
  <c r="G4981" i="46" s="1"/>
  <c r="H4982" i="46"/>
  <c r="H4983" i="46"/>
  <c r="H4984" i="46"/>
  <c r="H4985" i="46"/>
  <c r="H4986" i="46"/>
  <c r="H4987" i="46"/>
  <c r="H4988" i="46"/>
  <c r="H4989" i="46"/>
  <c r="H4990" i="46"/>
  <c r="H4991" i="46"/>
  <c r="G4991" i="46" s="1"/>
  <c r="H4992" i="46"/>
  <c r="G4992" i="46" s="1"/>
  <c r="H4993" i="46"/>
  <c r="G4993" i="46" s="1"/>
  <c r="H4994" i="46"/>
  <c r="G4994" i="46" s="1"/>
  <c r="H4995" i="46"/>
  <c r="G4995" i="46" s="1"/>
  <c r="H4996" i="46"/>
  <c r="G4996" i="46" s="1"/>
  <c r="H4997" i="46"/>
  <c r="G4997" i="46" s="1"/>
  <c r="H4998" i="46"/>
  <c r="G4998" i="46" s="1"/>
  <c r="H4999" i="46"/>
  <c r="G4999" i="46" s="1"/>
  <c r="H5000" i="46"/>
  <c r="H5001" i="46"/>
  <c r="H5002" i="46"/>
  <c r="H5003" i="46"/>
  <c r="H5004" i="46"/>
  <c r="G5004" i="46" s="1"/>
  <c r="H5005" i="46"/>
  <c r="H5006" i="46"/>
  <c r="G5006" i="46" s="1"/>
  <c r="H5007" i="46"/>
  <c r="G5007" i="46" s="1"/>
  <c r="H5008" i="46"/>
  <c r="G5008" i="46" s="1"/>
  <c r="H5009" i="46"/>
  <c r="H5010" i="46"/>
  <c r="H5011" i="46"/>
  <c r="H5012" i="46"/>
  <c r="H5013" i="46"/>
  <c r="H5014" i="46"/>
  <c r="H5015" i="46"/>
  <c r="H5016" i="46"/>
  <c r="H5017" i="46"/>
  <c r="H5018" i="46"/>
  <c r="H5019" i="46"/>
  <c r="G5019" i="46" s="1"/>
  <c r="H5020" i="46"/>
  <c r="G5020" i="46" s="1"/>
  <c r="H5021" i="46"/>
  <c r="G5021" i="46" s="1"/>
  <c r="H5022" i="46"/>
  <c r="G5022" i="46" s="1"/>
  <c r="H5023" i="46"/>
  <c r="G5023" i="46" s="1"/>
  <c r="H5024" i="46"/>
  <c r="G5024" i="46" s="1"/>
  <c r="H5025" i="46"/>
  <c r="G5025" i="46" s="1"/>
  <c r="H5026" i="46"/>
  <c r="G5026" i="46" s="1"/>
  <c r="H5027" i="46"/>
  <c r="H5028" i="46"/>
  <c r="H5029" i="46"/>
  <c r="H5030" i="46"/>
  <c r="H5031" i="46"/>
  <c r="H5032" i="46"/>
  <c r="H5033" i="46"/>
  <c r="H5034" i="46"/>
  <c r="H5035" i="46"/>
  <c r="G5035" i="46" s="1"/>
  <c r="H5036" i="46"/>
  <c r="H5037" i="46"/>
  <c r="H5038" i="46"/>
  <c r="G5038" i="46" s="1"/>
  <c r="H5039" i="46"/>
  <c r="H5040" i="46"/>
  <c r="H5041" i="46"/>
  <c r="H5042" i="46"/>
  <c r="H5043" i="46"/>
  <c r="H5044" i="46"/>
  <c r="H5045" i="46"/>
  <c r="H5046" i="46"/>
  <c r="H5047" i="46"/>
  <c r="H5048" i="46"/>
  <c r="H5049" i="46"/>
  <c r="H5050" i="46"/>
  <c r="H5051" i="46"/>
  <c r="H5052" i="46"/>
  <c r="H5053" i="46"/>
  <c r="H5054" i="46"/>
  <c r="H5055" i="46"/>
  <c r="H5056" i="46"/>
  <c r="H5057" i="46"/>
  <c r="H5058" i="46"/>
  <c r="H5059" i="46"/>
  <c r="H5060" i="46"/>
  <c r="H5061" i="46"/>
  <c r="G5061" i="46" s="1"/>
  <c r="H5062" i="46"/>
  <c r="H5063" i="46"/>
  <c r="H5064" i="46"/>
  <c r="G5064" i="46" s="1"/>
  <c r="H5065" i="46"/>
  <c r="H5066" i="46"/>
  <c r="H5067" i="46"/>
  <c r="H5068" i="46"/>
  <c r="G5068" i="46" s="1"/>
  <c r="H5069" i="46"/>
  <c r="G5069" i="46" s="1"/>
  <c r="H5070" i="46"/>
  <c r="G5070" i="46" s="1"/>
  <c r="H5071" i="46"/>
  <c r="G5071" i="46" s="1"/>
  <c r="H5072" i="46"/>
  <c r="H5073" i="46"/>
  <c r="H5074" i="46"/>
  <c r="G5074" i="46" s="1"/>
  <c r="H5075" i="46"/>
  <c r="H5076" i="46"/>
  <c r="G5076" i="46" s="1"/>
  <c r="H5077" i="46"/>
  <c r="G5077" i="46" s="1"/>
  <c r="H5078" i="46"/>
  <c r="G5078" i="46" s="1"/>
  <c r="H5079" i="46"/>
  <c r="G5079" i="46" s="1"/>
  <c r="H5080" i="46"/>
  <c r="G5080" i="46" s="1"/>
  <c r="H5081" i="46"/>
  <c r="H5082" i="46"/>
  <c r="H5083" i="46"/>
  <c r="G5083" i="46" s="1"/>
  <c r="H5084" i="46"/>
  <c r="H5085" i="46"/>
  <c r="H5086" i="46"/>
  <c r="H5087" i="46"/>
  <c r="H5088" i="46"/>
  <c r="H5089" i="46"/>
  <c r="H5090" i="46"/>
  <c r="H5091" i="46"/>
  <c r="H5092" i="46"/>
  <c r="H5093" i="46"/>
  <c r="H5094" i="46"/>
  <c r="H5095" i="46"/>
  <c r="H5096" i="46"/>
  <c r="H5097" i="46"/>
  <c r="H5098" i="46"/>
  <c r="H5099" i="46"/>
  <c r="H5100" i="46"/>
  <c r="H5101" i="46"/>
  <c r="H5102" i="46"/>
  <c r="H5103" i="46"/>
  <c r="G5103" i="46" s="1"/>
  <c r="H5104" i="46"/>
  <c r="G5104" i="46" s="1"/>
  <c r="H5105" i="46"/>
  <c r="G5105" i="46" s="1"/>
  <c r="H5106" i="46"/>
  <c r="H5107" i="46"/>
  <c r="G5107" i="46" s="1"/>
  <c r="H5108" i="46"/>
  <c r="H5109" i="46"/>
  <c r="G5109" i="46" s="1"/>
  <c r="H5110" i="46"/>
  <c r="H5111" i="46"/>
  <c r="H5112" i="46"/>
  <c r="G5112" i="46" s="1"/>
  <c r="H5113" i="46"/>
  <c r="H5114" i="46"/>
  <c r="H5115" i="46"/>
  <c r="H5116" i="46"/>
  <c r="H5117" i="46"/>
  <c r="H5118" i="46"/>
  <c r="H5119" i="46"/>
  <c r="H5120" i="46"/>
  <c r="H5121" i="46"/>
  <c r="H5122" i="46"/>
  <c r="H5123" i="46"/>
  <c r="H5124" i="46"/>
  <c r="H5125" i="46"/>
  <c r="H5126" i="46"/>
  <c r="H5127" i="46"/>
  <c r="H5128" i="46"/>
  <c r="H5129" i="46"/>
  <c r="H5130" i="46"/>
  <c r="H5131" i="46"/>
  <c r="H5132" i="46"/>
  <c r="H5133" i="46"/>
  <c r="H5134" i="46"/>
  <c r="H5135" i="46"/>
  <c r="H5136" i="46"/>
  <c r="H5137" i="46"/>
  <c r="H5138" i="46"/>
  <c r="H5139" i="46"/>
  <c r="H5140" i="46"/>
  <c r="H5141" i="46"/>
  <c r="H5142" i="46"/>
  <c r="G5142" i="46" s="1"/>
  <c r="H5143" i="46"/>
  <c r="G5143" i="46" s="1"/>
  <c r="H5144" i="46"/>
  <c r="G5144" i="46" s="1"/>
  <c r="H5145" i="46"/>
  <c r="G5145" i="46" s="1"/>
  <c r="H5146" i="46"/>
  <c r="H5147" i="46"/>
  <c r="H5148" i="46"/>
  <c r="H5149" i="46"/>
  <c r="H5150" i="46"/>
  <c r="H5151" i="46"/>
  <c r="G5151" i="46" s="1"/>
  <c r="H5152" i="46"/>
  <c r="G5152" i="46" s="1"/>
  <c r="H5153" i="46"/>
  <c r="G5153" i="46" s="1"/>
  <c r="H5154" i="46"/>
  <c r="G5154" i="46" s="1"/>
  <c r="H5155" i="46"/>
  <c r="H5156" i="46"/>
  <c r="H5157" i="46"/>
  <c r="G5157" i="46" s="1"/>
  <c r="H5158" i="46"/>
  <c r="G5158" i="46" s="1"/>
  <c r="H5159" i="46"/>
  <c r="H5160" i="46"/>
  <c r="H5161" i="46"/>
  <c r="H5162" i="46"/>
  <c r="H5163" i="46"/>
  <c r="H5164" i="46"/>
  <c r="G5164" i="46" s="1"/>
  <c r="H5165" i="46"/>
  <c r="G5165" i="46" s="1"/>
  <c r="H5166" i="46"/>
  <c r="G5166" i="46" s="1"/>
  <c r="H5167" i="46"/>
  <c r="G5167" i="46" s="1"/>
  <c r="H5168" i="46"/>
  <c r="H5169" i="46"/>
  <c r="G5169" i="46" s="1"/>
  <c r="H5170" i="46"/>
  <c r="H5171" i="46"/>
  <c r="H5172" i="46"/>
  <c r="H5173" i="46"/>
  <c r="H5174" i="46"/>
  <c r="H5175" i="46"/>
  <c r="H5176" i="46"/>
  <c r="H5177" i="46"/>
  <c r="H5178" i="46"/>
  <c r="H5179" i="46"/>
  <c r="H5180" i="46"/>
  <c r="G5180" i="46" s="1"/>
  <c r="H5181" i="46"/>
  <c r="G5181" i="46" s="1"/>
  <c r="H5182" i="46"/>
  <c r="G5182" i="46" s="1"/>
  <c r="H5183" i="46"/>
  <c r="H5184" i="46"/>
  <c r="G5184" i="46" s="1"/>
  <c r="H5185" i="46"/>
  <c r="H5186" i="46"/>
  <c r="H5187" i="46"/>
  <c r="H5188" i="46"/>
  <c r="H5189" i="46"/>
  <c r="H5190" i="46"/>
  <c r="H5191" i="46"/>
  <c r="H5192" i="46"/>
  <c r="H5193" i="46"/>
  <c r="H5194" i="46"/>
  <c r="H5195" i="46"/>
  <c r="H5196" i="46"/>
  <c r="H5197" i="46"/>
  <c r="H5198" i="46"/>
  <c r="H5199" i="46"/>
  <c r="G5199" i="46" s="1"/>
  <c r="H5200" i="46"/>
  <c r="G5200" i="46" s="1"/>
  <c r="H5201" i="46"/>
  <c r="G5201" i="46" s="1"/>
  <c r="H5202" i="46"/>
  <c r="G5202" i="46" s="1"/>
  <c r="H5203" i="46"/>
  <c r="G5203" i="46" s="1"/>
  <c r="H5204" i="46"/>
  <c r="G5204" i="46" s="1"/>
  <c r="H5205" i="46"/>
  <c r="G5205" i="46" s="1"/>
  <c r="H5206" i="46"/>
  <c r="G5206" i="46" s="1"/>
  <c r="H5207" i="46"/>
  <c r="G5207" i="46" s="1"/>
  <c r="H5208" i="46"/>
  <c r="G5208" i="46" s="1"/>
  <c r="H5209" i="46"/>
  <c r="G5209" i="46" s="1"/>
  <c r="H5210" i="46"/>
  <c r="H5211" i="46"/>
  <c r="H5212" i="46"/>
  <c r="H5213" i="46"/>
  <c r="H5214" i="46"/>
  <c r="H5215" i="46"/>
  <c r="H5216" i="46"/>
  <c r="H5217" i="46"/>
  <c r="H5218" i="46"/>
  <c r="H5219" i="46"/>
  <c r="H5220" i="46"/>
  <c r="H5221" i="46"/>
  <c r="H5222" i="46"/>
  <c r="H5223" i="46"/>
  <c r="H5224" i="46"/>
  <c r="H5225" i="46"/>
  <c r="H5226" i="46"/>
  <c r="H5227" i="46"/>
  <c r="H5228" i="46"/>
  <c r="H5229" i="46"/>
  <c r="H5230" i="46"/>
  <c r="H5231" i="46"/>
  <c r="H5232" i="46"/>
  <c r="H5233" i="46"/>
  <c r="H5234" i="46"/>
  <c r="H5235" i="46"/>
  <c r="H5236" i="46"/>
  <c r="H5237" i="46"/>
  <c r="H5238" i="46"/>
  <c r="H5239" i="46"/>
  <c r="H5240" i="46"/>
  <c r="G5240" i="46" s="1"/>
  <c r="H5241" i="46"/>
  <c r="G5241" i="46" s="1"/>
  <c r="H5242" i="46"/>
  <c r="G5242" i="46" s="1"/>
  <c r="H5243" i="46"/>
  <c r="G5243" i="46" s="1"/>
  <c r="H5244" i="46"/>
  <c r="H5245" i="46"/>
  <c r="G5245" i="46" s="1"/>
  <c r="H5246" i="46"/>
  <c r="H5247" i="46"/>
  <c r="H5248" i="46"/>
  <c r="H5249" i="46"/>
  <c r="H5250" i="46"/>
  <c r="H5251" i="46"/>
  <c r="H5252" i="46"/>
  <c r="H5253" i="46"/>
  <c r="H5254" i="46"/>
  <c r="H5255" i="46"/>
  <c r="H5256" i="46"/>
  <c r="H5257" i="46"/>
  <c r="H5258" i="46"/>
  <c r="H5259" i="46"/>
  <c r="G5259" i="46" s="1"/>
  <c r="H5260" i="46"/>
  <c r="G5260" i="46" s="1"/>
  <c r="H5261" i="46"/>
  <c r="H5262" i="46"/>
  <c r="H5263" i="46"/>
  <c r="G5263" i="46" s="1"/>
  <c r="H5264" i="46"/>
  <c r="G5264" i="46" s="1"/>
  <c r="H5265" i="46"/>
  <c r="G5265" i="46" s="1"/>
  <c r="H5266" i="46"/>
  <c r="H5267" i="46"/>
  <c r="H5268" i="46"/>
  <c r="G5268" i="46" s="1"/>
  <c r="H5269" i="46"/>
  <c r="H5270" i="46"/>
  <c r="H5271" i="46"/>
  <c r="H5272" i="46"/>
  <c r="G5272" i="46" s="1"/>
  <c r="H5273" i="46"/>
  <c r="G5273" i="46" s="1"/>
  <c r="H5274" i="46"/>
  <c r="G5274" i="46" s="1"/>
  <c r="H5275" i="46"/>
  <c r="G5275" i="46" s="1"/>
  <c r="H5276" i="46"/>
  <c r="H5277" i="46"/>
  <c r="H5278" i="46"/>
  <c r="H5279" i="46"/>
  <c r="H5280" i="46"/>
  <c r="H5281" i="46"/>
  <c r="H5282" i="46"/>
  <c r="H5283" i="46"/>
  <c r="G5283" i="46" s="1"/>
  <c r="H5284" i="46"/>
  <c r="G5284" i="46" s="1"/>
  <c r="H5285" i="46"/>
  <c r="G5285" i="46" s="1"/>
  <c r="H5286" i="46"/>
  <c r="G5286" i="46" s="1"/>
  <c r="H5287" i="46"/>
  <c r="G5287" i="46" s="1"/>
  <c r="H5288" i="46"/>
  <c r="G5288" i="46" s="1"/>
  <c r="H5289" i="46"/>
  <c r="G5289" i="46" s="1"/>
  <c r="H5290" i="46"/>
  <c r="G5290" i="46" s="1"/>
  <c r="H5291" i="46"/>
  <c r="G5291" i="46" s="1"/>
  <c r="H5292" i="46"/>
  <c r="G5292" i="46" s="1"/>
  <c r="H5293" i="46"/>
  <c r="G5293" i="46" s="1"/>
  <c r="H5294" i="46"/>
  <c r="H5295" i="46"/>
  <c r="H5296" i="46"/>
  <c r="H5297" i="46"/>
  <c r="H5298" i="46"/>
  <c r="H5299" i="46"/>
  <c r="H5300" i="46"/>
  <c r="H5301" i="46"/>
  <c r="G5301" i="46" s="1"/>
  <c r="H5302" i="46"/>
  <c r="H5303" i="46"/>
  <c r="H5304" i="46"/>
  <c r="H5305" i="46"/>
  <c r="H5306" i="46"/>
  <c r="H5307" i="46"/>
  <c r="G5307" i="46" s="1"/>
  <c r="H5308" i="46"/>
  <c r="G5308" i="46" s="1"/>
  <c r="H5309" i="46"/>
  <c r="G5309" i="46" s="1"/>
  <c r="H5310" i="46"/>
  <c r="G5310" i="46" s="1"/>
  <c r="H5311" i="46"/>
  <c r="H5312" i="46"/>
  <c r="H5313" i="46"/>
  <c r="H5314" i="46"/>
  <c r="H5315" i="46"/>
  <c r="H5316" i="46"/>
  <c r="H5317" i="46"/>
  <c r="H5318" i="46"/>
  <c r="H5319" i="46"/>
  <c r="G5319" i="46" s="1"/>
  <c r="H5320" i="46"/>
  <c r="H5321" i="46"/>
  <c r="H5322" i="46"/>
  <c r="H5323" i="46"/>
  <c r="H5324" i="46"/>
  <c r="H5325" i="46"/>
  <c r="H5326" i="46"/>
  <c r="H5327" i="46"/>
  <c r="H5328" i="46"/>
  <c r="H5329" i="46"/>
  <c r="H5330" i="46"/>
  <c r="G5330" i="46" s="1"/>
  <c r="H5331" i="46"/>
  <c r="H5332" i="46"/>
  <c r="H5333" i="46"/>
  <c r="H5334" i="46"/>
  <c r="H5335" i="46"/>
  <c r="H5336" i="46"/>
  <c r="H5337" i="46"/>
  <c r="H5338" i="46"/>
  <c r="H5339" i="46"/>
  <c r="H5340" i="46"/>
  <c r="G5340" i="46" s="1"/>
  <c r="H5341" i="46"/>
  <c r="G5341" i="46" s="1"/>
  <c r="H5342" i="46"/>
  <c r="G5342" i="46" s="1"/>
  <c r="H5343" i="46"/>
  <c r="G5343" i="46" s="1"/>
  <c r="H5344" i="46"/>
  <c r="G5344" i="46" s="1"/>
  <c r="H5345" i="46"/>
  <c r="G5345" i="46" s="1"/>
  <c r="H5346" i="46"/>
  <c r="G5346" i="46" s="1"/>
  <c r="H5347" i="46"/>
  <c r="H5348" i="46"/>
  <c r="H5349" i="46"/>
  <c r="H5350" i="46"/>
  <c r="H5351" i="46"/>
  <c r="H5352" i="46"/>
  <c r="H5353" i="46"/>
  <c r="H5354" i="46"/>
  <c r="H5355" i="46"/>
  <c r="H5356" i="46"/>
  <c r="H5357" i="46"/>
  <c r="H5358" i="46"/>
  <c r="H5359" i="46"/>
  <c r="G5359" i="46" s="1"/>
  <c r="H5360" i="46"/>
  <c r="G5360" i="46" s="1"/>
  <c r="H5361" i="46"/>
  <c r="H5362" i="46"/>
  <c r="H5363" i="46"/>
  <c r="H5364" i="46"/>
  <c r="H5365" i="46"/>
  <c r="H5366" i="46"/>
  <c r="H5367" i="46"/>
  <c r="H5368" i="46"/>
  <c r="H5369" i="46"/>
  <c r="H5370" i="46"/>
  <c r="H5371" i="46"/>
  <c r="H5372" i="46"/>
  <c r="H5373" i="46"/>
  <c r="H5374" i="46"/>
  <c r="H5375" i="46"/>
  <c r="H5376" i="46"/>
  <c r="H5377" i="46"/>
  <c r="H5378" i="46"/>
  <c r="H5379" i="46"/>
  <c r="G5379" i="46" s="1"/>
  <c r="H5380" i="46"/>
  <c r="G5380" i="46" s="1"/>
  <c r="H5381" i="46"/>
  <c r="H5382" i="46"/>
  <c r="H5383" i="46"/>
  <c r="G5383" i="46" s="1"/>
  <c r="H5384" i="46"/>
  <c r="G5384" i="46" s="1"/>
  <c r="H5385" i="46"/>
  <c r="G5385" i="46" s="1"/>
  <c r="H5386" i="46"/>
  <c r="H5387" i="46"/>
  <c r="H5388" i="46"/>
  <c r="G5388" i="46" s="1"/>
  <c r="H5389" i="46"/>
  <c r="H5390" i="46"/>
  <c r="H5391" i="46"/>
  <c r="G5391" i="46" s="1"/>
  <c r="H5392" i="46"/>
  <c r="G5392" i="46" s="1"/>
  <c r="H5393" i="46"/>
  <c r="H5394" i="46"/>
  <c r="H5395" i="46"/>
  <c r="H5396" i="46"/>
  <c r="H5397" i="46"/>
  <c r="H5398" i="46"/>
  <c r="H5399" i="46"/>
  <c r="H5400" i="46"/>
  <c r="H5401" i="46"/>
  <c r="H5402" i="46"/>
  <c r="H5403" i="46"/>
  <c r="H5404" i="46"/>
  <c r="H5405" i="46"/>
  <c r="H5406" i="46"/>
  <c r="H5407" i="46"/>
  <c r="H5408" i="46"/>
  <c r="H5409" i="46"/>
  <c r="H5410" i="46"/>
  <c r="G5410" i="46" s="1"/>
  <c r="H5411" i="46"/>
  <c r="G5411" i="46" s="1"/>
  <c r="H5412" i="46"/>
  <c r="G5412" i="46" s="1"/>
  <c r="H5413" i="46"/>
  <c r="G5413" i="46" s="1"/>
  <c r="H5414" i="46"/>
  <c r="G5414" i="46" s="1"/>
  <c r="H5415" i="46"/>
  <c r="G5415" i="46" s="1"/>
  <c r="H5416" i="46"/>
  <c r="G5416" i="46" s="1"/>
  <c r="H5417" i="46"/>
  <c r="H5418" i="46"/>
  <c r="H5419" i="46"/>
  <c r="H5420" i="46"/>
  <c r="H5421" i="46"/>
  <c r="G5421" i="46" s="1"/>
  <c r="H5422" i="46"/>
  <c r="H5423" i="46"/>
  <c r="H5424" i="46"/>
  <c r="H5425" i="46"/>
  <c r="H5426" i="46"/>
  <c r="H5427" i="46"/>
  <c r="G5427" i="46" s="1"/>
  <c r="H5428" i="46"/>
  <c r="G5428" i="46" s="1"/>
  <c r="H5429" i="46"/>
  <c r="G5429" i="46" s="1"/>
  <c r="H5430" i="46"/>
  <c r="G5430" i="46" s="1"/>
  <c r="H5431" i="46"/>
  <c r="H5432" i="46"/>
  <c r="H5433" i="46"/>
  <c r="H5434" i="46"/>
  <c r="H5435" i="46"/>
  <c r="H5436" i="46"/>
  <c r="H5437" i="46"/>
  <c r="H5438" i="46"/>
  <c r="G5438" i="46" s="1"/>
  <c r="H5439" i="46"/>
  <c r="G5439" i="46" s="1"/>
  <c r="H5440" i="46"/>
  <c r="G5440" i="46" s="1"/>
  <c r="H5441" i="46"/>
  <c r="H5442" i="46"/>
  <c r="H5443" i="46"/>
  <c r="G5443" i="46" s="1"/>
  <c r="H5444" i="46"/>
  <c r="H5445" i="46"/>
  <c r="G5445" i="46" s="1"/>
  <c r="H5446" i="46"/>
  <c r="G5446" i="46" s="1"/>
  <c r="H5447" i="46"/>
  <c r="H5448" i="46"/>
  <c r="H5449" i="46"/>
  <c r="H5450" i="46"/>
  <c r="H5451" i="46"/>
  <c r="H5452" i="46"/>
  <c r="H5453" i="46"/>
  <c r="H5454" i="46"/>
  <c r="H5455" i="46"/>
  <c r="H5456" i="46"/>
  <c r="H5457" i="46"/>
  <c r="H5458" i="46"/>
  <c r="H5459" i="46"/>
  <c r="H5460" i="46"/>
  <c r="H5461" i="46"/>
  <c r="H5462" i="46"/>
  <c r="H5463" i="46"/>
  <c r="H5464" i="46"/>
  <c r="H5465" i="46"/>
  <c r="H5466" i="46"/>
  <c r="H5467" i="46"/>
  <c r="H5468" i="46"/>
  <c r="H5469" i="46"/>
  <c r="H5470" i="46"/>
  <c r="H5471" i="46"/>
  <c r="H5472" i="46"/>
  <c r="H5473" i="46"/>
  <c r="H5474" i="46"/>
  <c r="H5475" i="46"/>
  <c r="H5476" i="46"/>
  <c r="H5477" i="46"/>
  <c r="H5478" i="46"/>
  <c r="H5479" i="46"/>
  <c r="G5479" i="46" s="1"/>
  <c r="H5480" i="46"/>
  <c r="G5480" i="46" s="1"/>
  <c r="H5481" i="46"/>
  <c r="H5482" i="46"/>
  <c r="H5483" i="46"/>
  <c r="H5484" i="46"/>
  <c r="G5484" i="46" s="1"/>
  <c r="H5485" i="46"/>
  <c r="G5485" i="46" s="1"/>
  <c r="H5486" i="46"/>
  <c r="G5486" i="46" s="1"/>
  <c r="H5487" i="46"/>
  <c r="H5488" i="46"/>
  <c r="H5489" i="46"/>
  <c r="G5489" i="46" s="1"/>
  <c r="H5490" i="46"/>
  <c r="G5490" i="46" s="1"/>
  <c r="H5491" i="46"/>
  <c r="G5491" i="46" s="1"/>
  <c r="H5492" i="46"/>
  <c r="H5493" i="46"/>
  <c r="H5494" i="46"/>
  <c r="H5495" i="46"/>
  <c r="H5496" i="46"/>
  <c r="H5497" i="46"/>
  <c r="H5498" i="46"/>
  <c r="H5499" i="46"/>
  <c r="G5499" i="46" s="1"/>
  <c r="H5500" i="46"/>
  <c r="G5500" i="46" s="1"/>
  <c r="H5501" i="46"/>
  <c r="H5502" i="46"/>
  <c r="G5502" i="46" s="1"/>
  <c r="H5503" i="46"/>
  <c r="H5504" i="46"/>
  <c r="H5505" i="46"/>
  <c r="H5506" i="46"/>
  <c r="H5507" i="46"/>
  <c r="H5508" i="46"/>
  <c r="H5509" i="46"/>
  <c r="H5510" i="46"/>
  <c r="H5511" i="46"/>
  <c r="G5511" i="46" s="1"/>
  <c r="H5512" i="46"/>
  <c r="G5512" i="46" s="1"/>
  <c r="H5513" i="46"/>
  <c r="G5513" i="46" s="1"/>
  <c r="H5514" i="46"/>
  <c r="H5515" i="46"/>
  <c r="H5516" i="46"/>
  <c r="H5517" i="46"/>
  <c r="H5518" i="46"/>
  <c r="G5518" i="46" s="1"/>
  <c r="H5519" i="46"/>
  <c r="G5519" i="46" s="1"/>
  <c r="H5520" i="46"/>
  <c r="G5520" i="46" s="1"/>
  <c r="H5521" i="46"/>
  <c r="G5521" i="46" s="1"/>
  <c r="H5522" i="46"/>
  <c r="G5522" i="46" s="1"/>
  <c r="H5523" i="46"/>
  <c r="G5523" i="46" s="1"/>
  <c r="H5524" i="46"/>
  <c r="G5524" i="46" s="1"/>
  <c r="H5525" i="46"/>
  <c r="G5525" i="46" s="1"/>
  <c r="H5526" i="46"/>
  <c r="H5527" i="46"/>
  <c r="H5528" i="46"/>
  <c r="H5529" i="46"/>
  <c r="G5529" i="46" s="1"/>
  <c r="H5530" i="46"/>
  <c r="G5530" i="46" s="1"/>
  <c r="H5531" i="46"/>
  <c r="G5531" i="46" s="1"/>
  <c r="H5532" i="46"/>
  <c r="H5533" i="46"/>
  <c r="G5533" i="46" s="1"/>
  <c r="H5534" i="46"/>
  <c r="G5534" i="46" s="1"/>
  <c r="H5535" i="46"/>
  <c r="G5535" i="46" s="1"/>
  <c r="H5536" i="46"/>
  <c r="G5536" i="46" s="1"/>
  <c r="H5537" i="46"/>
  <c r="G5537" i="46" s="1"/>
  <c r="H5538" i="46"/>
  <c r="G5538" i="46" s="1"/>
  <c r="H5539" i="46"/>
  <c r="H5540" i="46"/>
  <c r="H5541" i="46"/>
  <c r="H5542" i="46"/>
  <c r="H5543" i="46"/>
  <c r="H5544" i="46"/>
  <c r="H5545" i="46"/>
  <c r="H5546" i="46"/>
  <c r="H5547" i="46"/>
  <c r="H5548" i="46"/>
  <c r="H5549" i="46"/>
  <c r="H5550" i="46"/>
  <c r="H5551" i="46"/>
  <c r="H5552" i="46"/>
  <c r="H5553" i="46"/>
  <c r="G5553" i="46" s="1"/>
  <c r="H5554" i="46"/>
  <c r="G5554" i="46" s="1"/>
  <c r="H5555" i="46"/>
  <c r="G5555" i="46" s="1"/>
  <c r="H5556" i="46"/>
  <c r="H5557" i="46"/>
  <c r="H5558" i="46"/>
  <c r="G5558" i="46" s="1"/>
  <c r="H5559" i="46"/>
  <c r="H5560" i="46"/>
  <c r="G5560" i="46" s="1"/>
  <c r="H5561" i="46"/>
  <c r="G5561" i="46" s="1"/>
  <c r="H5562" i="46"/>
  <c r="G5562" i="46" s="1"/>
  <c r="H5563" i="46"/>
  <c r="H5564" i="46"/>
  <c r="H5565" i="46"/>
  <c r="H5566" i="46"/>
  <c r="H5567" i="46"/>
  <c r="H5568" i="46"/>
  <c r="H5569" i="46"/>
  <c r="H5570" i="46"/>
  <c r="H5571" i="46"/>
  <c r="H5572" i="46"/>
  <c r="G5572" i="46" s="1"/>
  <c r="H5573" i="46"/>
  <c r="H5574" i="46"/>
  <c r="H5575" i="46"/>
  <c r="H5576" i="46"/>
  <c r="H5577" i="46"/>
  <c r="H5578" i="46"/>
  <c r="H5579" i="46"/>
  <c r="H5580" i="46"/>
  <c r="H5581" i="46"/>
  <c r="H5582" i="46"/>
  <c r="H5583" i="46"/>
  <c r="H5584" i="46"/>
  <c r="H5585" i="46"/>
  <c r="H5586" i="46"/>
  <c r="H5587" i="46"/>
  <c r="H5588" i="46"/>
  <c r="H5589" i="46"/>
  <c r="G5589" i="46" s="1"/>
  <c r="H5590" i="46"/>
  <c r="H5591" i="46"/>
  <c r="H5592" i="46"/>
  <c r="H5593" i="46"/>
  <c r="H5594" i="46"/>
  <c r="H5595" i="46"/>
  <c r="H5596" i="46"/>
  <c r="H5597" i="46"/>
  <c r="G5597" i="46" s="1"/>
  <c r="H5598" i="46"/>
  <c r="G5598" i="46" s="1"/>
  <c r="H5599" i="46"/>
  <c r="G5599" i="46" s="1"/>
  <c r="H5600" i="46"/>
  <c r="G5600" i="46" s="1"/>
  <c r="H5601" i="46"/>
  <c r="G5601" i="46" s="1"/>
  <c r="H5602" i="46"/>
  <c r="H5603" i="46"/>
  <c r="H5604" i="46"/>
  <c r="G5604" i="46" s="1"/>
  <c r="H5605" i="46"/>
  <c r="G5605" i="46" s="1"/>
  <c r="H5606" i="46"/>
  <c r="G5606" i="46" s="1"/>
  <c r="H5607" i="46"/>
  <c r="H5608" i="46"/>
  <c r="H5609" i="46"/>
  <c r="H5610" i="46"/>
  <c r="H5611" i="46"/>
  <c r="H5612" i="46"/>
  <c r="H5613" i="46"/>
  <c r="H5614" i="46"/>
  <c r="G5614" i="46" s="1"/>
  <c r="H5615" i="46"/>
  <c r="G5615" i="46" s="1"/>
  <c r="H5616" i="46"/>
  <c r="H5617" i="46"/>
  <c r="G5617" i="46" s="1"/>
  <c r="H5618" i="46"/>
  <c r="H5619" i="46"/>
  <c r="H5620" i="46"/>
  <c r="H5621" i="46"/>
  <c r="H5622" i="46"/>
  <c r="H5623" i="46"/>
  <c r="H5624" i="46"/>
  <c r="H5625" i="46"/>
  <c r="H5626" i="46"/>
  <c r="H5627" i="46"/>
  <c r="G5627" i="46" s="1"/>
  <c r="H5628" i="46"/>
  <c r="G5628" i="46" s="1"/>
  <c r="H5629" i="46"/>
  <c r="G5629" i="46" s="1"/>
  <c r="H5630" i="46"/>
  <c r="H5631" i="46"/>
  <c r="H5632" i="46"/>
  <c r="H5633" i="46"/>
  <c r="G5633" i="46" s="1"/>
  <c r="H5634" i="46"/>
  <c r="G5634" i="46" s="1"/>
  <c r="H5635" i="46"/>
  <c r="G5635" i="46" s="1"/>
  <c r="H5636" i="46"/>
  <c r="G5636" i="46" s="1"/>
  <c r="H5637" i="46"/>
  <c r="G5637" i="46" s="1"/>
  <c r="H5638" i="46"/>
  <c r="G5638" i="46" s="1"/>
  <c r="H5639" i="46"/>
  <c r="G5639" i="46" s="1"/>
  <c r="H5640" i="46"/>
  <c r="G5640" i="46" s="1"/>
  <c r="H5641" i="46"/>
  <c r="H5642" i="46"/>
  <c r="H5643" i="46"/>
  <c r="H5644" i="46"/>
  <c r="H5645" i="46"/>
  <c r="H5646" i="46"/>
  <c r="H5647" i="46"/>
  <c r="H5648" i="46"/>
  <c r="G5648" i="46" s="1"/>
  <c r="H5649" i="46"/>
  <c r="G5649" i="46" s="1"/>
  <c r="H5650" i="46"/>
  <c r="G5650" i="46" s="1"/>
  <c r="H5651" i="46"/>
  <c r="G5651" i="46" s="1"/>
  <c r="H5652" i="46"/>
  <c r="G5652" i="46" s="1"/>
  <c r="H5653" i="46"/>
  <c r="G5653" i="46" s="1"/>
  <c r="H5654" i="46"/>
  <c r="H5655" i="46"/>
  <c r="G5655" i="46" s="1"/>
  <c r="H5656" i="46"/>
  <c r="G5656" i="46" s="1"/>
  <c r="H5657" i="46"/>
  <c r="H5658" i="46"/>
  <c r="H5659" i="46"/>
  <c r="H5660" i="46"/>
  <c r="H5661" i="46"/>
  <c r="H5662" i="46"/>
  <c r="H5663" i="46"/>
  <c r="H5664" i="46"/>
  <c r="G5664" i="46" s="1"/>
  <c r="H5665" i="46"/>
  <c r="G5665" i="46" s="1"/>
  <c r="H5666" i="46"/>
  <c r="H5667" i="46"/>
  <c r="H5668" i="46"/>
  <c r="H5669" i="46"/>
  <c r="H5670" i="46"/>
  <c r="G5670" i="46" s="1"/>
  <c r="H5671" i="46"/>
  <c r="G5671" i="46" s="1"/>
  <c r="H5672" i="46"/>
  <c r="H5673" i="46"/>
  <c r="H5674" i="46"/>
  <c r="H5675" i="46"/>
  <c r="G5675" i="46" s="1"/>
  <c r="H5676" i="46"/>
  <c r="H5677" i="46"/>
  <c r="H5678" i="46"/>
  <c r="G5678" i="46" s="1"/>
  <c r="H5679" i="46"/>
  <c r="G5679" i="46" s="1"/>
  <c r="H5680" i="46"/>
  <c r="H5681" i="46"/>
  <c r="G5681" i="46" s="1"/>
  <c r="H5682" i="46"/>
  <c r="H5683" i="46"/>
  <c r="H5684" i="46"/>
  <c r="H5685" i="46"/>
  <c r="H5686" i="46"/>
  <c r="H5687" i="46"/>
  <c r="H5688" i="46"/>
  <c r="H5689" i="46"/>
  <c r="G5689" i="46" s="1"/>
  <c r="H5690" i="46"/>
  <c r="H5691" i="46"/>
  <c r="H5692" i="46"/>
  <c r="H5693" i="46"/>
  <c r="H5694" i="46"/>
  <c r="H5695" i="46"/>
  <c r="H5696" i="46"/>
  <c r="H5697" i="46"/>
  <c r="H5698" i="46"/>
  <c r="H5699" i="46"/>
  <c r="H5700" i="46"/>
  <c r="H5701" i="46"/>
  <c r="G5701" i="46" s="1"/>
  <c r="H5702" i="46"/>
  <c r="G5702" i="46" s="1"/>
  <c r="H5703" i="46"/>
  <c r="G5703" i="46" s="1"/>
  <c r="H5704" i="46"/>
  <c r="H5705" i="46"/>
  <c r="H5706" i="46"/>
  <c r="G5706" i="46" s="1"/>
  <c r="H5707" i="46"/>
  <c r="H5708" i="46"/>
  <c r="H5709" i="46"/>
  <c r="H5710" i="46"/>
  <c r="H5711" i="46"/>
  <c r="G5711" i="46" s="1"/>
  <c r="H5712" i="46"/>
  <c r="G5712" i="46" s="1"/>
  <c r="H5713" i="46"/>
  <c r="G5713" i="46" s="1"/>
  <c r="H5714" i="46"/>
  <c r="H5715" i="46"/>
  <c r="G5715" i="46" s="1"/>
  <c r="H5716" i="46"/>
  <c r="G5716" i="46" s="1"/>
  <c r="H5717" i="46"/>
  <c r="G5717" i="46" s="1"/>
  <c r="H5718" i="46"/>
  <c r="H5719" i="46"/>
  <c r="H5720" i="46"/>
  <c r="H5721" i="46"/>
  <c r="H5722" i="46"/>
  <c r="H5723" i="46"/>
  <c r="H5724" i="46"/>
  <c r="H5725" i="46"/>
  <c r="H5726" i="46"/>
  <c r="H5727" i="46"/>
  <c r="H5728" i="46"/>
  <c r="H5729" i="46"/>
  <c r="H5730" i="46"/>
  <c r="H5731" i="46"/>
  <c r="H5732" i="46"/>
  <c r="H5733" i="46"/>
  <c r="H5734" i="46"/>
  <c r="H5735" i="46"/>
  <c r="H5736" i="46"/>
  <c r="H5737" i="46"/>
  <c r="H5738" i="46"/>
  <c r="H5739" i="46"/>
  <c r="H5740" i="46"/>
  <c r="H5741" i="46"/>
  <c r="H5742" i="46"/>
  <c r="H5743" i="46"/>
  <c r="H5744" i="46"/>
  <c r="H5745" i="46"/>
  <c r="G5745" i="46" s="1"/>
  <c r="H5746" i="46"/>
  <c r="G5746" i="46" s="1"/>
  <c r="H5747" i="46"/>
  <c r="G5747" i="46" s="1"/>
  <c r="H5748" i="46"/>
  <c r="H5749" i="46"/>
  <c r="H5750" i="46"/>
  <c r="H5751" i="46"/>
  <c r="G5751" i="46" s="1"/>
  <c r="H2" i="46"/>
  <c r="B3" i="47"/>
  <c r="D5745" i="46" l="1"/>
  <c r="F5745" i="46"/>
  <c r="D5737" i="46"/>
  <c r="D5713" i="46"/>
  <c r="D5705" i="46"/>
  <c r="D5681" i="46"/>
  <c r="D5665" i="46"/>
  <c r="D5657" i="46"/>
  <c r="D5633" i="46"/>
  <c r="D5561" i="46"/>
  <c r="F5561" i="46"/>
  <c r="D5553" i="46"/>
  <c r="F5553" i="46"/>
  <c r="D5537" i="46"/>
  <c r="D5521" i="46"/>
  <c r="D5513" i="46"/>
  <c r="D5497" i="46"/>
  <c r="F5497" i="46"/>
  <c r="D5449" i="46"/>
  <c r="D5377" i="46"/>
  <c r="D5369" i="46"/>
  <c r="F5369" i="46"/>
  <c r="D5345" i="46"/>
  <c r="F5345" i="46"/>
  <c r="D5337" i="46"/>
  <c r="D5297" i="46"/>
  <c r="D5281" i="46"/>
  <c r="D5273" i="46"/>
  <c r="F5273" i="46"/>
  <c r="D5265" i="46"/>
  <c r="D5249" i="46"/>
  <c r="F5249" i="46"/>
  <c r="D5225" i="46"/>
  <c r="D5217" i="46"/>
  <c r="D5209" i="46"/>
  <c r="D5201" i="46"/>
  <c r="D5193" i="46"/>
  <c r="D5185" i="46"/>
  <c r="F5185" i="46"/>
  <c r="D5177" i="46"/>
  <c r="D5169" i="46"/>
  <c r="F5169" i="46"/>
  <c r="D5105" i="46"/>
  <c r="D5081" i="46"/>
  <c r="D5049" i="46"/>
  <c r="D5025" i="46"/>
  <c r="F5025" i="46"/>
  <c r="D5001" i="46"/>
  <c r="D4969" i="46"/>
  <c r="D4953" i="46"/>
  <c r="F4953" i="46"/>
  <c r="D4945" i="46"/>
  <c r="D4937" i="46"/>
  <c r="D4929" i="46"/>
  <c r="D4921" i="46"/>
  <c r="F4921" i="46"/>
  <c r="D4905" i="46"/>
  <c r="D4889" i="46"/>
  <c r="F4889" i="46"/>
  <c r="D4881" i="46"/>
  <c r="D4865" i="46"/>
  <c r="D4841" i="46"/>
  <c r="F4841" i="46"/>
  <c r="D4817" i="46"/>
  <c r="F4817" i="46"/>
  <c r="D4809" i="46"/>
  <c r="F4809" i="46"/>
  <c r="D4801" i="46"/>
  <c r="F4801" i="46"/>
  <c r="D4785" i="46"/>
  <c r="F4785" i="46"/>
  <c r="D4761" i="46"/>
  <c r="D4745" i="46"/>
  <c r="D4737" i="46"/>
  <c r="D4713" i="46"/>
  <c r="F4713" i="46"/>
  <c r="D4697" i="46"/>
  <c r="F4697" i="46"/>
  <c r="D4681" i="46"/>
  <c r="D4665" i="46"/>
  <c r="D4657" i="46"/>
  <c r="D4641" i="46"/>
  <c r="F4641" i="46"/>
  <c r="D4577" i="46"/>
  <c r="D4569" i="46"/>
  <c r="F4569" i="46"/>
  <c r="D4553" i="46"/>
  <c r="D4529" i="46"/>
  <c r="D4505" i="46"/>
  <c r="D4489" i="46"/>
  <c r="F4489" i="46"/>
  <c r="D4425" i="46"/>
  <c r="F4425" i="46"/>
  <c r="D4417" i="46"/>
  <c r="F4417" i="46"/>
  <c r="D4409" i="46"/>
  <c r="D4377" i="46"/>
  <c r="F4377" i="46"/>
  <c r="D4369" i="46"/>
  <c r="D4361" i="46"/>
  <c r="D4345" i="46"/>
  <c r="F4345" i="46"/>
  <c r="D4313" i="46"/>
  <c r="F4313" i="46"/>
  <c r="D4305" i="46"/>
  <c r="F4305" i="46"/>
  <c r="D4297" i="46"/>
  <c r="F4297" i="46"/>
  <c r="D4281" i="46"/>
  <c r="F4281" i="46"/>
  <c r="D4273" i="46"/>
  <c r="F4273" i="46"/>
  <c r="D4249" i="46"/>
  <c r="F4249" i="46"/>
  <c r="D4241" i="46"/>
  <c r="F4241" i="46"/>
  <c r="D4209" i="46"/>
  <c r="F4209" i="46"/>
  <c r="D4201" i="46"/>
  <c r="D4193" i="46"/>
  <c r="F4193" i="46"/>
  <c r="D4185" i="46"/>
  <c r="D4177" i="46"/>
  <c r="F4177" i="46"/>
  <c r="D4161" i="46"/>
  <c r="F4161" i="46"/>
  <c r="D4145" i="46"/>
  <c r="F4145" i="46"/>
  <c r="D4113" i="46"/>
  <c r="D4097" i="46"/>
  <c r="F4097" i="46"/>
  <c r="D4089" i="46"/>
  <c r="D4081" i="46"/>
  <c r="D4073" i="46"/>
  <c r="F4073" i="46"/>
  <c r="D4057" i="46"/>
  <c r="D4033" i="46"/>
  <c r="D4017" i="46"/>
  <c r="D4009" i="46"/>
  <c r="D3929" i="46"/>
  <c r="F3929" i="46"/>
  <c r="D3921" i="46"/>
  <c r="F3921" i="46"/>
  <c r="D3905" i="46"/>
  <c r="F3905" i="46"/>
  <c r="D3881" i="46"/>
  <c r="F3881" i="46"/>
  <c r="D3865" i="46"/>
  <c r="D3857" i="46"/>
  <c r="D3849" i="46"/>
  <c r="D3833" i="46"/>
  <c r="D3817" i="46"/>
  <c r="F3817" i="46"/>
  <c r="D3809" i="46"/>
  <c r="F3809" i="46"/>
  <c r="D3801" i="46"/>
  <c r="F3801" i="46"/>
  <c r="D3745" i="46"/>
  <c r="F3745" i="46"/>
  <c r="D3737" i="46"/>
  <c r="F3737" i="46"/>
  <c r="D3729" i="46"/>
  <c r="F3729" i="46"/>
  <c r="D3721" i="46"/>
  <c r="D3713" i="46"/>
  <c r="D3705" i="46"/>
  <c r="F3705" i="46"/>
  <c r="D3697" i="46"/>
  <c r="D3689" i="46"/>
  <c r="F3689" i="46"/>
  <c r="D3681" i="46"/>
  <c r="D3673" i="46"/>
  <c r="F3673" i="46"/>
  <c r="D3665" i="46"/>
  <c r="D3657" i="46"/>
  <c r="D3609" i="46"/>
  <c r="F3609" i="46"/>
  <c r="D3577" i="46"/>
  <c r="D3569" i="46"/>
  <c r="D3561" i="46"/>
  <c r="D3553" i="46"/>
  <c r="D3545" i="46"/>
  <c r="D3537" i="46"/>
  <c r="D3505" i="46"/>
  <c r="D3425" i="46"/>
  <c r="F3425" i="46"/>
  <c r="D3353" i="46"/>
  <c r="F3353" i="46"/>
  <c r="D3345" i="46"/>
  <c r="D3337" i="46"/>
  <c r="F3337" i="46"/>
  <c r="D3329" i="46"/>
  <c r="D3313" i="46"/>
  <c r="D3305" i="46"/>
  <c r="F3305" i="46"/>
  <c r="D3297" i="46"/>
  <c r="D3289" i="46"/>
  <c r="D3281" i="46"/>
  <c r="D3265" i="46"/>
  <c r="D3241" i="46"/>
  <c r="D3233" i="46"/>
  <c r="D3209" i="46"/>
  <c r="D3201" i="46"/>
  <c r="D3193" i="46"/>
  <c r="F3193" i="46"/>
  <c r="D3161" i="46"/>
  <c r="F3161" i="46"/>
  <c r="D3137" i="46"/>
  <c r="D3113" i="46"/>
  <c r="F3113" i="46"/>
  <c r="D3057" i="46"/>
  <c r="F3057" i="46"/>
  <c r="D3009" i="46"/>
  <c r="D3001" i="46"/>
  <c r="F3001" i="46"/>
  <c r="D2961" i="46"/>
  <c r="F2961" i="46"/>
  <c r="D2953" i="46"/>
  <c r="F2953" i="46"/>
  <c r="D2937" i="46"/>
  <c r="F2937" i="46"/>
  <c r="D2913" i="46"/>
  <c r="D2905" i="46"/>
  <c r="D2889" i="46"/>
  <c r="D2857" i="46"/>
  <c r="D2825" i="46"/>
  <c r="F2825" i="46"/>
  <c r="D2817" i="46"/>
  <c r="F2817" i="46"/>
  <c r="D2793" i="46"/>
  <c r="D2785" i="46"/>
  <c r="D2777" i="46"/>
  <c r="F2777" i="46"/>
  <c r="D2761" i="46"/>
  <c r="F2761" i="46"/>
  <c r="D2753" i="46"/>
  <c r="D2745" i="46"/>
  <c r="D2737" i="46"/>
  <c r="D2729" i="46"/>
  <c r="D2721" i="46"/>
  <c r="D2713" i="46"/>
  <c r="F2713" i="46"/>
  <c r="D2697" i="46"/>
  <c r="F2697" i="46"/>
  <c r="D2657" i="46"/>
  <c r="D2649" i="46"/>
  <c r="D2641" i="46"/>
  <c r="D2633" i="46"/>
  <c r="D2593" i="46"/>
  <c r="D2537" i="46"/>
  <c r="D2513" i="46"/>
  <c r="F2513" i="46"/>
  <c r="D2505" i="46"/>
  <c r="D2465" i="46"/>
  <c r="D2449" i="46"/>
  <c r="F2449" i="46"/>
  <c r="D2441" i="46"/>
  <c r="D2417" i="46"/>
  <c r="D2409" i="46"/>
  <c r="F2409" i="46"/>
  <c r="D2361" i="46"/>
  <c r="F2361" i="46"/>
  <c r="D2345" i="46"/>
  <c r="F2345" i="46"/>
  <c r="D2329" i="46"/>
  <c r="D2321" i="46"/>
  <c r="D2313" i="46"/>
  <c r="D2305" i="46"/>
  <c r="D2297" i="46"/>
  <c r="D2289" i="46"/>
  <c r="D2281" i="46"/>
  <c r="D2185" i="46"/>
  <c r="F2185" i="46"/>
  <c r="D2177" i="46"/>
  <c r="D2129" i="46"/>
  <c r="D2121" i="46"/>
  <c r="D2081" i="46"/>
  <c r="F2081" i="46"/>
  <c r="D2049" i="46"/>
  <c r="D2041" i="46"/>
  <c r="F2041" i="46"/>
  <c r="D2025" i="46"/>
  <c r="D2017" i="46"/>
  <c r="F2017" i="46"/>
  <c r="D2009" i="46"/>
  <c r="F2009" i="46"/>
  <c r="D1961" i="46"/>
  <c r="D1937" i="46"/>
  <c r="D1929" i="46"/>
  <c r="F1929" i="46"/>
  <c r="D1921" i="46"/>
  <c r="D1905" i="46"/>
  <c r="D1873" i="46"/>
  <c r="D1865" i="46"/>
  <c r="F1865" i="46"/>
  <c r="D1849" i="46"/>
  <c r="F1849" i="46"/>
  <c r="D1833" i="46"/>
  <c r="F1833" i="46"/>
  <c r="D1817" i="46"/>
  <c r="F1817" i="46"/>
  <c r="D1793" i="46"/>
  <c r="D1785" i="46"/>
  <c r="D1777" i="46"/>
  <c r="F1777" i="46"/>
  <c r="D1769" i="46"/>
  <c r="F1769" i="46"/>
  <c r="D1761" i="46"/>
  <c r="F1761" i="46"/>
  <c r="D1745" i="46"/>
  <c r="F1745" i="46"/>
  <c r="D1737" i="46"/>
  <c r="D1729" i="46"/>
  <c r="F1729" i="46"/>
  <c r="D1689" i="46"/>
  <c r="F1689" i="46"/>
  <c r="D1681" i="46"/>
  <c r="F1681" i="46"/>
  <c r="D1673" i="46"/>
  <c r="F1673" i="46"/>
  <c r="D1665" i="46"/>
  <c r="F1665" i="46"/>
  <c r="D1609" i="46"/>
  <c r="D1601" i="46"/>
  <c r="D1593" i="46"/>
  <c r="D1585" i="46"/>
  <c r="D1577" i="46"/>
  <c r="D1569" i="46"/>
  <c r="D1561" i="46"/>
  <c r="D1529" i="46"/>
  <c r="D1433" i="46"/>
  <c r="D1425" i="46"/>
  <c r="D1417" i="46"/>
  <c r="D1369" i="46"/>
  <c r="F1369" i="46"/>
  <c r="D1361" i="46"/>
  <c r="F1361" i="46"/>
  <c r="D1353" i="46"/>
  <c r="D1345" i="46"/>
  <c r="D1337" i="46"/>
  <c r="F1337" i="46"/>
  <c r="D1313" i="46"/>
  <c r="F1313" i="46"/>
  <c r="D1297" i="46"/>
  <c r="D1281" i="46"/>
  <c r="D1265" i="46"/>
  <c r="D1249" i="46"/>
  <c r="F1249" i="46"/>
  <c r="D1233" i="46"/>
  <c r="F1233" i="46"/>
  <c r="D1217" i="46"/>
  <c r="F1217" i="46"/>
  <c r="D1209" i="46"/>
  <c r="D1201" i="46"/>
  <c r="D1193" i="46"/>
  <c r="F1193" i="46"/>
  <c r="D1185" i="46"/>
  <c r="F1185" i="46"/>
  <c r="D1169" i="46"/>
  <c r="D1153" i="46"/>
  <c r="D1113" i="46"/>
  <c r="D1081" i="46"/>
  <c r="F1081" i="46"/>
  <c r="D1049" i="46"/>
  <c r="F1049" i="46"/>
  <c r="D1033" i="46"/>
  <c r="D1025" i="46"/>
  <c r="D1017" i="46"/>
  <c r="D1009" i="46"/>
  <c r="F1009" i="46"/>
  <c r="D985" i="46"/>
  <c r="D977" i="46"/>
  <c r="D937" i="46"/>
  <c r="D889" i="46"/>
  <c r="F889" i="46"/>
  <c r="D873" i="46"/>
  <c r="D865" i="46"/>
  <c r="D849" i="46"/>
  <c r="D817" i="46"/>
  <c r="F817" i="46"/>
  <c r="D809" i="46"/>
  <c r="D793" i="46"/>
  <c r="D5728" i="46"/>
  <c r="D5712" i="46"/>
  <c r="D5664" i="46"/>
  <c r="D5656" i="46"/>
  <c r="F5656" i="46"/>
  <c r="D5552" i="46"/>
  <c r="D5536" i="46"/>
  <c r="F5536" i="46"/>
  <c r="D5520" i="46"/>
  <c r="D5496" i="46"/>
  <c r="F5496" i="46"/>
  <c r="D5440" i="46"/>
  <c r="D5416" i="46"/>
  <c r="D5392" i="46"/>
  <c r="D5376" i="46"/>
  <c r="D5368" i="46"/>
  <c r="D5360" i="46"/>
  <c r="D5280" i="46"/>
  <c r="D5264" i="46"/>
  <c r="F5264" i="46"/>
  <c r="D5224" i="46"/>
  <c r="D5216" i="46"/>
  <c r="D5208" i="46"/>
  <c r="D5200" i="46"/>
  <c r="D5184" i="46"/>
  <c r="D5176" i="46"/>
  <c r="D5112" i="46"/>
  <c r="F5112" i="46"/>
  <c r="D5104" i="46"/>
  <c r="D5080" i="46"/>
  <c r="D5024" i="46"/>
  <c r="F5024" i="46"/>
  <c r="D5000" i="46"/>
  <c r="D4968" i="46"/>
  <c r="D4952" i="46"/>
  <c r="D4944" i="46"/>
  <c r="D4936" i="46"/>
  <c r="F4936" i="46"/>
  <c r="D4928" i="46"/>
  <c r="D4904" i="46"/>
  <c r="D4848" i="46"/>
  <c r="D4832" i="46"/>
  <c r="F4832" i="46"/>
  <c r="D4816" i="46"/>
  <c r="F4816" i="46"/>
  <c r="D4808" i="46"/>
  <c r="F4808" i="46"/>
  <c r="D4800" i="46"/>
  <c r="D4784" i="46"/>
  <c r="F4784" i="46"/>
  <c r="D4760" i="46"/>
  <c r="D4752" i="46"/>
  <c r="F4752" i="46"/>
  <c r="D4744" i="46"/>
  <c r="F4744" i="46"/>
  <c r="D4728" i="46"/>
  <c r="F4728" i="46"/>
  <c r="D4704" i="46"/>
  <c r="D4680" i="46"/>
  <c r="D4672" i="46"/>
  <c r="D4656" i="46"/>
  <c r="D4584" i="46"/>
  <c r="D4576" i="46"/>
  <c r="D4560" i="46"/>
  <c r="F4560" i="46"/>
  <c r="D4528" i="46"/>
  <c r="F4528" i="46"/>
  <c r="D4504" i="46"/>
  <c r="F4504" i="46"/>
  <c r="D4424" i="46"/>
  <c r="F4424" i="46"/>
  <c r="D4416" i="46"/>
  <c r="F4416" i="46"/>
  <c r="D4408" i="46"/>
  <c r="D4400" i="46"/>
  <c r="F4400" i="46"/>
  <c r="D4376" i="46"/>
  <c r="F4376" i="46"/>
  <c r="D4368" i="46"/>
  <c r="F4368" i="46"/>
  <c r="D4360" i="46"/>
  <c r="D4344" i="46"/>
  <c r="F4344" i="46"/>
  <c r="D4312" i="46"/>
  <c r="F4312" i="46"/>
  <c r="D4304" i="46"/>
  <c r="D4296" i="46"/>
  <c r="D4248" i="46"/>
  <c r="F4248" i="46"/>
  <c r="D4240" i="46"/>
  <c r="D4208" i="46"/>
  <c r="F4208" i="46"/>
  <c r="D4200" i="46"/>
  <c r="D4192" i="46"/>
  <c r="F4192" i="46"/>
  <c r="D4184" i="46"/>
  <c r="D4176" i="46"/>
  <c r="F4176" i="46"/>
  <c r="D4160" i="46"/>
  <c r="F4160" i="46"/>
  <c r="D4144" i="46"/>
  <c r="F4144" i="46"/>
  <c r="D4128" i="46"/>
  <c r="F4128" i="46"/>
  <c r="D4112" i="46"/>
  <c r="F4112" i="46"/>
  <c r="D4096" i="46"/>
  <c r="F4096" i="46"/>
  <c r="D4080" i="46"/>
  <c r="D4056" i="46"/>
  <c r="D4048" i="46"/>
  <c r="D4032" i="46"/>
  <c r="D4016" i="46"/>
  <c r="D4008" i="46"/>
  <c r="F4008" i="46"/>
  <c r="D3936" i="46"/>
  <c r="F3936" i="46"/>
  <c r="D3928" i="46"/>
  <c r="D3920" i="46"/>
  <c r="F3920" i="46"/>
  <c r="D3904" i="46"/>
  <c r="F3904" i="46"/>
  <c r="D3896" i="46"/>
  <c r="D3880" i="46"/>
  <c r="F3880" i="46"/>
  <c r="D3864" i="46"/>
  <c r="D3856" i="46"/>
  <c r="D3848" i="46"/>
  <c r="D3832" i="46"/>
  <c r="F3832" i="46"/>
  <c r="D3808" i="46"/>
  <c r="F3808" i="46"/>
  <c r="D3800" i="46"/>
  <c r="F3800" i="46"/>
  <c r="D3768" i="46"/>
  <c r="F3768" i="46"/>
  <c r="D3760" i="46"/>
  <c r="F3760" i="46"/>
  <c r="D3752" i="46"/>
  <c r="F3752" i="46"/>
  <c r="D3744" i="46"/>
  <c r="F3744" i="46"/>
  <c r="D3736" i="46"/>
  <c r="F3736" i="46"/>
  <c r="D3728" i="46"/>
  <c r="F3728" i="46"/>
  <c r="D3720" i="46"/>
  <c r="D3712" i="46"/>
  <c r="D3704" i="46"/>
  <c r="F3704" i="46"/>
  <c r="D3696" i="46"/>
  <c r="F3696" i="46"/>
  <c r="D3688" i="46"/>
  <c r="F3688" i="46"/>
  <c r="D3680" i="46"/>
  <c r="D3672" i="46"/>
  <c r="F3672" i="46"/>
  <c r="D3664" i="46"/>
  <c r="D3656" i="46"/>
  <c r="F3656" i="46"/>
  <c r="D3632" i="46"/>
  <c r="F3632" i="46"/>
  <c r="D3616" i="46"/>
  <c r="F3616" i="46"/>
  <c r="D3600" i="46"/>
  <c r="D3576" i="46"/>
  <c r="F3576" i="46"/>
  <c r="D3568" i="46"/>
  <c r="D3560" i="46"/>
  <c r="D3552" i="46"/>
  <c r="D3544" i="46"/>
  <c r="D3536" i="46"/>
  <c r="D3440" i="46"/>
  <c r="D3424" i="46"/>
  <c r="F3424" i="46"/>
  <c r="D3344" i="46"/>
  <c r="D3336" i="46"/>
  <c r="F3336" i="46"/>
  <c r="D3328" i="46"/>
  <c r="D3312" i="46"/>
  <c r="F3312" i="46"/>
  <c r="D3296" i="46"/>
  <c r="D3280" i="46"/>
  <c r="D3264" i="46"/>
  <c r="D3248" i="46"/>
  <c r="F3248" i="46"/>
  <c r="D3232" i="46"/>
  <c r="D3216" i="46"/>
  <c r="F3216" i="46"/>
  <c r="D3192" i="46"/>
  <c r="F3192" i="46"/>
  <c r="D3176" i="46"/>
  <c r="D3160" i="46"/>
  <c r="D3136" i="46"/>
  <c r="D3112" i="46"/>
  <c r="D3104" i="46"/>
  <c r="F3104" i="46"/>
  <c r="D3088" i="46"/>
  <c r="D3056" i="46"/>
  <c r="F3056" i="46"/>
  <c r="D3008" i="46"/>
  <c r="F3008" i="46"/>
  <c r="D3000" i="46"/>
  <c r="F3000" i="46"/>
  <c r="D2960" i="46"/>
  <c r="F2960" i="46"/>
  <c r="D2952" i="46"/>
  <c r="D2936" i="46"/>
  <c r="D2904" i="46"/>
  <c r="D2896" i="46"/>
  <c r="D2888" i="46"/>
  <c r="D2872" i="46"/>
  <c r="F2872" i="46"/>
  <c r="D2864" i="46"/>
  <c r="D2856" i="46"/>
  <c r="F2856" i="46"/>
  <c r="D2848" i="46"/>
  <c r="F2848" i="46"/>
  <c r="D2824" i="46"/>
  <c r="F2824" i="46"/>
  <c r="D2792" i="46"/>
  <c r="F2792" i="46"/>
  <c r="D2784" i="46"/>
  <c r="F2784" i="46"/>
  <c r="D2776" i="46"/>
  <c r="F2776" i="46"/>
  <c r="D2760" i="46"/>
  <c r="F2760" i="46"/>
  <c r="D2752" i="46"/>
  <c r="D2744" i="46"/>
  <c r="D2736" i="46"/>
  <c r="F2736" i="46"/>
  <c r="D2728" i="46"/>
  <c r="F2728" i="46"/>
  <c r="D2720" i="46"/>
  <c r="D2712" i="46"/>
  <c r="F2712" i="46"/>
  <c r="D2664" i="46"/>
  <c r="F2664" i="46"/>
  <c r="D2656" i="46"/>
  <c r="D2648" i="46"/>
  <c r="D2640" i="46"/>
  <c r="F2640" i="46"/>
  <c r="D2632" i="46"/>
  <c r="D2592" i="46"/>
  <c r="D2528" i="46"/>
  <c r="D2512" i="46"/>
  <c r="F2512" i="46"/>
  <c r="D2504" i="46"/>
  <c r="D2480" i="46"/>
  <c r="F2480" i="46"/>
  <c r="D2472" i="46"/>
  <c r="F2472" i="46"/>
  <c r="D2448" i="46"/>
  <c r="F2448" i="46"/>
  <c r="D2416" i="46"/>
  <c r="D2408" i="46"/>
  <c r="D2384" i="46"/>
  <c r="F2384" i="46"/>
  <c r="D2360" i="46"/>
  <c r="F2360" i="46"/>
  <c r="D2344" i="46"/>
  <c r="D2328" i="46"/>
  <c r="D2320" i="46"/>
  <c r="F2320" i="46"/>
  <c r="D2312" i="46"/>
  <c r="F2312" i="46"/>
  <c r="D2304" i="46"/>
  <c r="D2296" i="46"/>
  <c r="D2288" i="46"/>
  <c r="D2272" i="46"/>
  <c r="D2256" i="46"/>
  <c r="D2248" i="46"/>
  <c r="F2248" i="46"/>
  <c r="D2216" i="46"/>
  <c r="D2184" i="46"/>
  <c r="D2160" i="46"/>
  <c r="D2128" i="46"/>
  <c r="D2088" i="46"/>
  <c r="F2088" i="46"/>
  <c r="D2080" i="46"/>
  <c r="F2080" i="46"/>
  <c r="D2056" i="46"/>
  <c r="F2056" i="46"/>
  <c r="D2048" i="46"/>
  <c r="D2040" i="46"/>
  <c r="D2024" i="46"/>
  <c r="D2016" i="46"/>
  <c r="F2016" i="46"/>
  <c r="D2008" i="46"/>
  <c r="D1984" i="46"/>
  <c r="F1984" i="46"/>
  <c r="D1976" i="46"/>
  <c r="D1936" i="46"/>
  <c r="D1920" i="46"/>
  <c r="D1912" i="46"/>
  <c r="F1912" i="46"/>
  <c r="D1904" i="46"/>
  <c r="D1872" i="46"/>
  <c r="F1872" i="46"/>
  <c r="D1856" i="46"/>
  <c r="F1856" i="46"/>
  <c r="D1848" i="46"/>
  <c r="F1848" i="46"/>
  <c r="D1824" i="46"/>
  <c r="F1824" i="46"/>
  <c r="D1800" i="46"/>
  <c r="D1792" i="46"/>
  <c r="D1784" i="46"/>
  <c r="D1776" i="46"/>
  <c r="D1768" i="46"/>
  <c r="F1768" i="46"/>
  <c r="D1760" i="46"/>
  <c r="F1760" i="46"/>
  <c r="D1752" i="46"/>
  <c r="F1752" i="46"/>
  <c r="D1744" i="46"/>
  <c r="F1744" i="46"/>
  <c r="D1736" i="46"/>
  <c r="F1736" i="46"/>
  <c r="D1728" i="46"/>
  <c r="D1688" i="46"/>
  <c r="D1680" i="46"/>
  <c r="F1680" i="46"/>
  <c r="D1672" i="46"/>
  <c r="F1672" i="46"/>
  <c r="D1664" i="46"/>
  <c r="F1664" i="46"/>
  <c r="D1616" i="46"/>
  <c r="D1608" i="46"/>
  <c r="D1600" i="46"/>
  <c r="D1592" i="46"/>
  <c r="D1584" i="46"/>
  <c r="D1576" i="46"/>
  <c r="D1568" i="46"/>
  <c r="D1552" i="46"/>
  <c r="D1528" i="46"/>
  <c r="D1432" i="46"/>
  <c r="D1424" i="46"/>
  <c r="D1368" i="46"/>
  <c r="F1368" i="46"/>
  <c r="D1360" i="46"/>
  <c r="F1360" i="46"/>
  <c r="D1352" i="46"/>
  <c r="D1328" i="46"/>
  <c r="F1328" i="46"/>
  <c r="D1296" i="46"/>
  <c r="D1288" i="46"/>
  <c r="D1280" i="46"/>
  <c r="D1272" i="46"/>
  <c r="F1272" i="46"/>
  <c r="D1264" i="46"/>
  <c r="D1232" i="46"/>
  <c r="F1232" i="46"/>
  <c r="D1216" i="46"/>
  <c r="F1216" i="46"/>
  <c r="D1208" i="46"/>
  <c r="D1200" i="46"/>
  <c r="D1168" i="46"/>
  <c r="D1152" i="46"/>
  <c r="D1128" i="46"/>
  <c r="F1128" i="46"/>
  <c r="D1112" i="46"/>
  <c r="D1096" i="46"/>
  <c r="F1096" i="46"/>
  <c r="D1048" i="46"/>
  <c r="F1048" i="46"/>
  <c r="D1024" i="46"/>
  <c r="D1008" i="46"/>
  <c r="F1008" i="46"/>
  <c r="D976" i="46"/>
  <c r="D968" i="46"/>
  <c r="D944" i="46"/>
  <c r="D936" i="46"/>
  <c r="F936" i="46"/>
  <c r="D888" i="46"/>
  <c r="F888" i="46"/>
  <c r="D872" i="46"/>
  <c r="D856" i="46"/>
  <c r="D808" i="46"/>
  <c r="D792" i="46"/>
  <c r="F792" i="46"/>
  <c r="D768" i="46"/>
  <c r="D752" i="46"/>
  <c r="F752" i="46"/>
  <c r="D736" i="46"/>
  <c r="F736" i="46"/>
  <c r="D696" i="46"/>
  <c r="F696" i="46"/>
  <c r="D5719" i="46"/>
  <c r="D5711" i="46"/>
  <c r="D5703" i="46"/>
  <c r="D5663" i="46"/>
  <c r="D5655" i="46"/>
  <c r="F5655" i="46"/>
  <c r="D5599" i="46"/>
  <c r="F5599" i="46"/>
  <c r="D5479" i="46"/>
  <c r="F5479" i="46"/>
  <c r="D5463" i="46"/>
  <c r="F5463" i="46"/>
  <c r="D5439" i="46"/>
  <c r="D5415" i="46"/>
  <c r="F5415" i="46"/>
  <c r="D5391" i="46"/>
  <c r="D5375" i="46"/>
  <c r="D5359" i="46"/>
  <c r="F5359" i="46"/>
  <c r="D5343" i="46"/>
  <c r="F5343" i="46"/>
  <c r="D5303" i="46"/>
  <c r="F5303" i="46"/>
  <c r="D5295" i="46"/>
  <c r="D5279" i="46"/>
  <c r="D5263" i="46"/>
  <c r="F5263" i="46"/>
  <c r="D5239" i="46"/>
  <c r="F5239" i="46"/>
  <c r="D5231" i="46"/>
  <c r="D5223" i="46"/>
  <c r="D5207" i="46"/>
  <c r="D5199" i="46"/>
  <c r="D5167" i="46"/>
  <c r="D5151" i="46"/>
  <c r="F5151" i="46"/>
  <c r="D5111" i="46"/>
  <c r="D5103" i="46"/>
  <c r="D5079" i="46"/>
  <c r="D5039" i="46"/>
  <c r="F5039" i="46"/>
  <c r="D5023" i="46"/>
  <c r="F5023" i="46"/>
  <c r="D5007" i="46"/>
  <c r="F5007" i="46"/>
  <c r="D4999" i="46"/>
  <c r="F4999" i="46"/>
  <c r="D4991" i="46"/>
  <c r="F4991" i="46"/>
  <c r="D4967" i="46"/>
  <c r="D4959" i="46"/>
  <c r="F4959" i="46"/>
  <c r="D4951" i="46"/>
  <c r="F4951" i="46"/>
  <c r="D4943" i="46"/>
  <c r="D4927" i="46"/>
  <c r="D4911" i="46"/>
  <c r="D4903" i="46"/>
  <c r="F4903" i="46"/>
  <c r="D4887" i="46"/>
  <c r="F4887" i="46"/>
  <c r="D4839" i="46"/>
  <c r="D4831" i="46"/>
  <c r="F4831" i="46"/>
  <c r="D4815" i="46"/>
  <c r="F4815" i="46"/>
  <c r="D4807" i="46"/>
  <c r="D4799" i="46"/>
  <c r="F4799" i="46"/>
  <c r="D4759" i="46"/>
  <c r="D4743" i="46"/>
  <c r="D4727" i="46"/>
  <c r="F4727" i="46"/>
  <c r="D4679" i="46"/>
  <c r="D4671" i="46"/>
  <c r="D4655" i="46"/>
  <c r="D4647" i="46"/>
  <c r="F4647" i="46"/>
  <c r="D4583" i="46"/>
  <c r="D4575" i="46"/>
  <c r="D4567" i="46"/>
  <c r="D4559" i="46"/>
  <c r="D4551" i="46"/>
  <c r="F4551" i="46"/>
  <c r="D4527" i="46"/>
  <c r="D4511" i="46"/>
  <c r="D4415" i="46"/>
  <c r="F4415" i="46"/>
  <c r="D4407" i="46"/>
  <c r="D4399" i="46"/>
  <c r="F4399" i="46"/>
  <c r="D4375" i="46"/>
  <c r="F4375" i="46"/>
  <c r="D4367" i="46"/>
  <c r="D4359" i="46"/>
  <c r="D4343" i="46"/>
  <c r="D4327" i="46"/>
  <c r="D4311" i="46"/>
  <c r="F4311" i="46"/>
  <c r="D4303" i="46"/>
  <c r="D4247" i="46"/>
  <c r="F4247" i="46"/>
  <c r="D4239" i="46"/>
  <c r="D4215" i="46"/>
  <c r="F4215" i="46"/>
  <c r="D4199" i="46"/>
  <c r="D4183" i="46"/>
  <c r="F4183" i="46"/>
  <c r="D4159" i="46"/>
  <c r="F4159" i="46"/>
  <c r="D4143" i="46"/>
  <c r="F4143" i="46"/>
  <c r="D4127" i="46"/>
  <c r="D4111" i="46"/>
  <c r="F4111" i="46"/>
  <c r="D4095" i="46"/>
  <c r="F4095" i="46"/>
  <c r="D4079" i="46"/>
  <c r="F4079" i="46"/>
  <c r="D4063" i="46"/>
  <c r="D4055" i="46"/>
  <c r="D4047" i="46"/>
  <c r="D4039" i="46"/>
  <c r="D4031" i="46"/>
  <c r="D4023" i="46"/>
  <c r="D4015" i="46"/>
  <c r="D4007" i="46"/>
  <c r="F4007" i="46"/>
  <c r="D3991" i="46"/>
  <c r="F3991" i="46"/>
  <c r="D3951" i="46"/>
  <c r="F3951" i="46"/>
  <c r="D3935" i="46"/>
  <c r="F3935" i="46"/>
  <c r="D3919" i="46"/>
  <c r="D3903" i="46"/>
  <c r="D3895" i="46"/>
  <c r="D3879" i="46"/>
  <c r="F3879" i="46"/>
  <c r="D3871" i="46"/>
  <c r="F3871" i="46"/>
  <c r="D3863" i="46"/>
  <c r="D3855" i="46"/>
  <c r="D3847" i="46"/>
  <c r="D3831" i="46"/>
  <c r="D3807" i="46"/>
  <c r="F3807" i="46"/>
  <c r="D3799" i="46"/>
  <c r="F3799" i="46"/>
  <c r="D3767" i="46"/>
  <c r="F3767" i="46"/>
  <c r="D3751" i="46"/>
  <c r="F3751" i="46"/>
  <c r="D3743" i="46"/>
  <c r="F3743" i="46"/>
  <c r="D3735" i="46"/>
  <c r="F3735" i="46"/>
  <c r="D3727" i="46"/>
  <c r="D3719" i="46"/>
  <c r="D3711" i="46"/>
  <c r="D3703" i="46"/>
  <c r="D3695" i="46"/>
  <c r="D3687" i="46"/>
  <c r="D3679" i="46"/>
  <c r="D3671" i="46"/>
  <c r="F3671" i="46"/>
  <c r="D3663" i="46"/>
  <c r="D3655" i="46"/>
  <c r="D3631" i="46"/>
  <c r="F3631" i="46"/>
  <c r="D3615" i="46"/>
  <c r="F3615" i="46"/>
  <c r="D3599" i="46"/>
  <c r="D3583" i="46"/>
  <c r="D3575" i="46"/>
  <c r="D3559" i="46"/>
  <c r="D3551" i="46"/>
  <c r="D3543" i="46"/>
  <c r="D3535" i="46"/>
  <c r="D3511" i="46"/>
  <c r="D3479" i="46"/>
  <c r="D3447" i="46"/>
  <c r="D3439" i="46"/>
  <c r="D3423" i="46"/>
  <c r="F3423" i="46"/>
  <c r="D3359" i="46"/>
  <c r="F3359" i="46"/>
  <c r="D3343" i="46"/>
  <c r="D3335" i="46"/>
  <c r="D3327" i="46"/>
  <c r="D3311" i="46"/>
  <c r="F3311" i="46"/>
  <c r="D3295" i="46"/>
  <c r="D3279" i="46"/>
  <c r="D3263" i="46"/>
  <c r="F3263" i="46"/>
  <c r="D3239" i="46"/>
  <c r="D3231" i="46"/>
  <c r="D3223" i="46"/>
  <c r="D3215" i="46"/>
  <c r="F3215" i="46"/>
  <c r="D3191" i="46"/>
  <c r="D3159" i="46"/>
  <c r="F3159" i="46"/>
  <c r="D3135" i="46"/>
  <c r="D3119" i="46"/>
  <c r="D3087" i="46"/>
  <c r="D3079" i="46"/>
  <c r="D3055" i="46"/>
  <c r="F3055" i="46"/>
  <c r="D3007" i="46"/>
  <c r="F3007" i="46"/>
  <c r="D2999" i="46"/>
  <c r="F2999" i="46"/>
  <c r="D2959" i="46"/>
  <c r="F2959" i="46"/>
  <c r="D2951" i="46"/>
  <c r="D2943" i="46"/>
  <c r="D2935" i="46"/>
  <c r="D2919" i="46"/>
  <c r="D2911" i="46"/>
  <c r="D2903" i="46"/>
  <c r="D2895" i="46"/>
  <c r="D2887" i="46"/>
  <c r="D2847" i="46"/>
  <c r="F2847" i="46"/>
  <c r="D2831" i="46"/>
  <c r="F2831" i="46"/>
  <c r="D2823" i="46"/>
  <c r="F2823" i="46"/>
  <c r="D2791" i="46"/>
  <c r="F2791" i="46"/>
  <c r="D2775" i="46"/>
  <c r="F2775" i="46"/>
  <c r="D2767" i="46"/>
  <c r="F2767" i="46"/>
  <c r="D2759" i="46"/>
  <c r="D2751" i="46"/>
  <c r="D2727" i="46"/>
  <c r="F2727" i="46"/>
  <c r="D2719" i="46"/>
  <c r="F2719" i="46"/>
  <c r="D2711" i="46"/>
  <c r="F2711" i="46"/>
  <c r="D2663" i="46"/>
  <c r="D2655" i="46"/>
  <c r="F2655" i="46"/>
  <c r="D2647" i="46"/>
  <c r="D2639" i="46"/>
  <c r="D2631" i="46"/>
  <c r="D2591" i="46"/>
  <c r="D2567" i="46"/>
  <c r="F2567" i="46"/>
  <c r="D2551" i="46"/>
  <c r="D2527" i="46"/>
  <c r="F2527" i="46"/>
  <c r="D2519" i="46"/>
  <c r="D2511" i="46"/>
  <c r="F2511" i="46"/>
  <c r="D2503" i="46"/>
  <c r="F2503" i="46"/>
  <c r="D2487" i="46"/>
  <c r="D2479" i="46"/>
  <c r="F2479" i="46"/>
  <c r="D2455" i="46"/>
  <c r="D2447" i="46"/>
  <c r="D2439" i="46"/>
  <c r="F2439" i="46"/>
  <c r="D2415" i="46"/>
  <c r="D2407" i="46"/>
  <c r="D2383" i="46"/>
  <c r="F2383" i="46"/>
  <c r="D2359" i="46"/>
  <c r="F2359" i="46"/>
  <c r="D2327" i="46"/>
  <c r="D2311" i="46"/>
  <c r="D2303" i="46"/>
  <c r="F2303" i="46"/>
  <c r="D2295" i="46"/>
  <c r="D2287" i="46"/>
  <c r="F2287" i="46"/>
  <c r="D2271" i="46"/>
  <c r="D2239" i="46"/>
  <c r="D2223" i="46"/>
  <c r="F2223" i="46"/>
  <c r="D2183" i="46"/>
  <c r="D2159" i="46"/>
  <c r="D2151" i="46"/>
  <c r="F2151" i="46"/>
  <c r="D2127" i="46"/>
  <c r="F2127" i="46"/>
  <c r="D2087" i="46"/>
  <c r="F2087" i="46"/>
  <c r="D2079" i="46"/>
  <c r="F2079" i="46"/>
  <c r="D2063" i="46"/>
  <c r="F2063" i="46"/>
  <c r="D2055" i="46"/>
  <c r="F2055" i="46"/>
  <c r="D2047" i="46"/>
  <c r="F2047" i="46"/>
  <c r="D2039" i="46"/>
  <c r="D2023" i="46"/>
  <c r="F2023" i="46"/>
  <c r="D2015" i="46"/>
  <c r="F2015" i="46"/>
  <c r="D2007" i="46"/>
  <c r="F2007" i="46"/>
  <c r="D1983" i="46"/>
  <c r="F1983" i="46"/>
  <c r="D1975" i="46"/>
  <c r="D1967" i="46"/>
  <c r="D1943" i="46"/>
  <c r="D1935" i="46"/>
  <c r="F1935" i="46"/>
  <c r="D1927" i="46"/>
  <c r="F1927" i="46"/>
  <c r="D1919" i="46"/>
  <c r="D1911" i="46"/>
  <c r="D1903" i="46"/>
  <c r="F1903" i="46"/>
  <c r="D1847" i="46"/>
  <c r="F1847" i="46"/>
  <c r="D1783" i="46"/>
  <c r="D1775" i="46"/>
  <c r="D1767" i="46"/>
  <c r="F1767" i="46"/>
  <c r="D1759" i="46"/>
  <c r="F1759" i="46"/>
  <c r="D1751" i="46"/>
  <c r="F1751" i="46"/>
  <c r="D1743" i="46"/>
  <c r="F1743" i="46"/>
  <c r="D1735" i="46"/>
  <c r="D1727" i="46"/>
  <c r="D1687" i="46"/>
  <c r="F1687" i="46"/>
  <c r="D1679" i="46"/>
  <c r="F1679" i="46"/>
  <c r="D1663" i="46"/>
  <c r="F1663" i="46"/>
  <c r="D1655" i="46"/>
  <c r="F1655" i="46"/>
  <c r="D1631" i="46"/>
  <c r="D1607" i="46"/>
  <c r="D1599" i="46"/>
  <c r="D1591" i="46"/>
  <c r="D1583" i="46"/>
  <c r="D1575" i="46"/>
  <c r="D1567" i="46"/>
  <c r="D1527" i="46"/>
  <c r="D1503" i="46"/>
  <c r="F1503" i="46"/>
  <c r="D1487" i="46"/>
  <c r="F1487" i="46"/>
  <c r="D1463" i="46"/>
  <c r="D1439" i="46"/>
  <c r="D1431" i="46"/>
  <c r="D1367" i="46"/>
  <c r="F1367" i="46"/>
  <c r="D1351" i="46"/>
  <c r="F1351" i="46"/>
  <c r="D1327" i="46"/>
  <c r="D1303" i="46"/>
  <c r="D1287" i="46"/>
  <c r="D1263" i="46"/>
  <c r="D1247" i="46"/>
  <c r="F1247" i="46"/>
  <c r="D1231" i="46"/>
  <c r="F1231" i="46"/>
  <c r="D1167" i="46"/>
  <c r="F1167" i="46"/>
  <c r="D1151" i="46"/>
  <c r="D1135" i="46"/>
  <c r="D1111" i="46"/>
  <c r="D1103" i="46"/>
  <c r="D1047" i="46"/>
  <c r="F1047" i="46"/>
  <c r="D1023" i="46"/>
  <c r="D999" i="46"/>
  <c r="D983" i="46"/>
  <c r="D975" i="46"/>
  <c r="D951" i="46"/>
  <c r="D943" i="46"/>
  <c r="D911" i="46"/>
  <c r="D887" i="46"/>
  <c r="D5750" i="46"/>
  <c r="D5702" i="46"/>
  <c r="D5662" i="46"/>
  <c r="D5598" i="46"/>
  <c r="F5598" i="46"/>
  <c r="D5534" i="46"/>
  <c r="D5502" i="46"/>
  <c r="D5486" i="46"/>
  <c r="D5478" i="46"/>
  <c r="F5478" i="46"/>
  <c r="D5446" i="46"/>
  <c r="D5438" i="46"/>
  <c r="F5438" i="46"/>
  <c r="D5422" i="46"/>
  <c r="F5422" i="46"/>
  <c r="D5414" i="46"/>
  <c r="F5414" i="46"/>
  <c r="D5390" i="46"/>
  <c r="D5374" i="46"/>
  <c r="D5358" i="46"/>
  <c r="F5358" i="46"/>
  <c r="D5342" i="46"/>
  <c r="F5342" i="46"/>
  <c r="D5318" i="46"/>
  <c r="F5318" i="46"/>
  <c r="D5310" i="46"/>
  <c r="F5310" i="46"/>
  <c r="D5302" i="46"/>
  <c r="F5302" i="46"/>
  <c r="D5294" i="46"/>
  <c r="D5262" i="46"/>
  <c r="F5262" i="46"/>
  <c r="D5246" i="46"/>
  <c r="F5246" i="46"/>
  <c r="D5238" i="46"/>
  <c r="D5222" i="46"/>
  <c r="D5206" i="46"/>
  <c r="D5166" i="46"/>
  <c r="D5158" i="46"/>
  <c r="F5158" i="46"/>
  <c r="D5094" i="46"/>
  <c r="F5094" i="46"/>
  <c r="D5078" i="46"/>
  <c r="D5062" i="46"/>
  <c r="D5046" i="46"/>
  <c r="D5038" i="46"/>
  <c r="F5038" i="46"/>
  <c r="D5022" i="46"/>
  <c r="F5022" i="46"/>
  <c r="D5006" i="46"/>
  <c r="F5006" i="46"/>
  <c r="D4998" i="46"/>
  <c r="F4998" i="46"/>
  <c r="D4974" i="46"/>
  <c r="F4974" i="46"/>
  <c r="D4966" i="46"/>
  <c r="D4958" i="46"/>
  <c r="D4950" i="46"/>
  <c r="D4942" i="46"/>
  <c r="D4926" i="46"/>
  <c r="D4918" i="46"/>
  <c r="D4910" i="46"/>
  <c r="F4910" i="46"/>
  <c r="D4902" i="46"/>
  <c r="F4902" i="46"/>
  <c r="D4894" i="46"/>
  <c r="D4886" i="46"/>
  <c r="F4886" i="46"/>
  <c r="D4878" i="46"/>
  <c r="F4878" i="46"/>
  <c r="D4862" i="46"/>
  <c r="D4854" i="46"/>
  <c r="D4830" i="46"/>
  <c r="F4830" i="46"/>
  <c r="D4814" i="46"/>
  <c r="F4814" i="46"/>
  <c r="D4766" i="46"/>
  <c r="D4726" i="46"/>
  <c r="F4726" i="46"/>
  <c r="D4718" i="46"/>
  <c r="D4702" i="46"/>
  <c r="D4678" i="46"/>
  <c r="D4654" i="46"/>
  <c r="D4638" i="46"/>
  <c r="F4638" i="46"/>
  <c r="D4630" i="46"/>
  <c r="D4574" i="46"/>
  <c r="D4526" i="46"/>
  <c r="D4510" i="46"/>
  <c r="D4502" i="46"/>
  <c r="F4502" i="46"/>
  <c r="D4438" i="46"/>
  <c r="F4438" i="46"/>
  <c r="D4422" i="46"/>
  <c r="F4422" i="46"/>
  <c r="D4406" i="46"/>
  <c r="D4398" i="46"/>
  <c r="D4382" i="46"/>
  <c r="F4382" i="46"/>
  <c r="D4374" i="46"/>
  <c r="F4374" i="46"/>
  <c r="D4366" i="46"/>
  <c r="D4358" i="46"/>
  <c r="D4334" i="46"/>
  <c r="D4318" i="46"/>
  <c r="F4318" i="46"/>
  <c r="D4310" i="46"/>
  <c r="F4310" i="46"/>
  <c r="D4302" i="46"/>
  <c r="D4246" i="46"/>
  <c r="F4246" i="46"/>
  <c r="D4238" i="46"/>
  <c r="D4230" i="46"/>
  <c r="F4230" i="46"/>
  <c r="D4214" i="46"/>
  <c r="F4214" i="46"/>
  <c r="D4198" i="46"/>
  <c r="D4182" i="46"/>
  <c r="F4182" i="46"/>
  <c r="D4158" i="46"/>
  <c r="F4158" i="46"/>
  <c r="D4142" i="46"/>
  <c r="D4126" i="46"/>
  <c r="D4110" i="46"/>
  <c r="F4110" i="46"/>
  <c r="D4094" i="46"/>
  <c r="F4094" i="46"/>
  <c r="D4078" i="46"/>
  <c r="F4078" i="46"/>
  <c r="D4054" i="46"/>
  <c r="D4046" i="46"/>
  <c r="D4038" i="46"/>
  <c r="D4030" i="46"/>
  <c r="D4022" i="46"/>
  <c r="D4014" i="46"/>
  <c r="D3950" i="46"/>
  <c r="F3950" i="46"/>
  <c r="D3910" i="46"/>
  <c r="F3910" i="46"/>
  <c r="D3902" i="46"/>
  <c r="D3886" i="46"/>
  <c r="F3886" i="46"/>
  <c r="D3878" i="46"/>
  <c r="F3878" i="46"/>
  <c r="D3862" i="46"/>
  <c r="D3846" i="46"/>
  <c r="D3830" i="46"/>
  <c r="D3806" i="46"/>
  <c r="F3806" i="46"/>
  <c r="D3798" i="46"/>
  <c r="F3798" i="46"/>
  <c r="D3766" i="46"/>
  <c r="F3766" i="46"/>
  <c r="D3758" i="46"/>
  <c r="F3758" i="46"/>
  <c r="D3750" i="46"/>
  <c r="F3750" i="46"/>
  <c r="D3742" i="46"/>
  <c r="F3742" i="46"/>
  <c r="D3734" i="46"/>
  <c r="F3734" i="46"/>
  <c r="D3726" i="46"/>
  <c r="D3718" i="46"/>
  <c r="D3710" i="46"/>
  <c r="D3702" i="46"/>
  <c r="D3694" i="46"/>
  <c r="D3686" i="46"/>
  <c r="F3686" i="46"/>
  <c r="D3678" i="46"/>
  <c r="F3678" i="46"/>
  <c r="D3670" i="46"/>
  <c r="D3662" i="46"/>
  <c r="D3654" i="46"/>
  <c r="D3630" i="46"/>
  <c r="F3630" i="46"/>
  <c r="D3622" i="46"/>
  <c r="F3622" i="46"/>
  <c r="D3614" i="46"/>
  <c r="F3614" i="46"/>
  <c r="D3598" i="46"/>
  <c r="D3574" i="46"/>
  <c r="D3558" i="46"/>
  <c r="D3550" i="46"/>
  <c r="F3550" i="46"/>
  <c r="D3542" i="46"/>
  <c r="D3534" i="46"/>
  <c r="D3518" i="46"/>
  <c r="D3510" i="46"/>
  <c r="F3510" i="46"/>
  <c r="D3462" i="46"/>
  <c r="D3446" i="46"/>
  <c r="D3358" i="46"/>
  <c r="F3358" i="46"/>
  <c r="D3342" i="46"/>
  <c r="D3334" i="46"/>
  <c r="D3326" i="46"/>
  <c r="D3310" i="46"/>
  <c r="F3310" i="46"/>
  <c r="D3294" i="46"/>
  <c r="D3286" i="46"/>
  <c r="D3278" i="46"/>
  <c r="D3238" i="46"/>
  <c r="D3190" i="46"/>
  <c r="D3158" i="46"/>
  <c r="D3126" i="46"/>
  <c r="D3118" i="46"/>
  <c r="D3078" i="46"/>
  <c r="D3054" i="46"/>
  <c r="F3054" i="46"/>
  <c r="D3006" i="46"/>
  <c r="F3006" i="46"/>
  <c r="D2998" i="46"/>
  <c r="D2958" i="46"/>
  <c r="F2958" i="46"/>
  <c r="D2950" i="46"/>
  <c r="D2942" i="46"/>
  <c r="F2942" i="46"/>
  <c r="D2934" i="46"/>
  <c r="D2910" i="46"/>
  <c r="D2902" i="46"/>
  <c r="F2902" i="46"/>
  <c r="D2894" i="46"/>
  <c r="D2886" i="46"/>
  <c r="D2822" i="46"/>
  <c r="D2798" i="46"/>
  <c r="F2798" i="46"/>
  <c r="D2790" i="46"/>
  <c r="D2782" i="46"/>
  <c r="F2782" i="46"/>
  <c r="D2774" i="46"/>
  <c r="D2766" i="46"/>
  <c r="F2766" i="46"/>
  <c r="D2758" i="46"/>
  <c r="F2758" i="46"/>
  <c r="D2750" i="46"/>
  <c r="D2742" i="46"/>
  <c r="D2734" i="46"/>
  <c r="D2726" i="46"/>
  <c r="D2718" i="46"/>
  <c r="D2710" i="46"/>
  <c r="F2710" i="46"/>
  <c r="D2686" i="46"/>
  <c r="D2678" i="46"/>
  <c r="D2662" i="46"/>
  <c r="D2654" i="46"/>
  <c r="F2654" i="46"/>
  <c r="D2646" i="46"/>
  <c r="D2638" i="46"/>
  <c r="D2598" i="46"/>
  <c r="D2526" i="46"/>
  <c r="D2518" i="46"/>
  <c r="D2510" i="46"/>
  <c r="F2510" i="46"/>
  <c r="D2502" i="46"/>
  <c r="D2494" i="46"/>
  <c r="D2486" i="46"/>
  <c r="D2454" i="46"/>
  <c r="D2438" i="46"/>
  <c r="F2438" i="46"/>
  <c r="D2414" i="46"/>
  <c r="F2414" i="46"/>
  <c r="D2398" i="46"/>
  <c r="D2374" i="46"/>
  <c r="D2358" i="46"/>
  <c r="F2358" i="46"/>
  <c r="D2326" i="46"/>
  <c r="D2318" i="46"/>
  <c r="F2318" i="46"/>
  <c r="D2302" i="46"/>
  <c r="D2294" i="46"/>
  <c r="D2286" i="46"/>
  <c r="D2270" i="46"/>
  <c r="D2254" i="46"/>
  <c r="D2182" i="46"/>
  <c r="F2182" i="46"/>
  <c r="D2174" i="46"/>
  <c r="D2126" i="46"/>
  <c r="F2126" i="46"/>
  <c r="D2118" i="46"/>
  <c r="D2094" i="46"/>
  <c r="D2086" i="46"/>
  <c r="F2086" i="46"/>
  <c r="D2078" i="46"/>
  <c r="F2078" i="46"/>
  <c r="D2062" i="46"/>
  <c r="F2062" i="46"/>
  <c r="D2046" i="46"/>
  <c r="F2046" i="46"/>
  <c r="D2038" i="46"/>
  <c r="D2022" i="46"/>
  <c r="F2022" i="46"/>
  <c r="D2014" i="46"/>
  <c r="D2006" i="46"/>
  <c r="F2006" i="46"/>
  <c r="D1982" i="46"/>
  <c r="F1982" i="46"/>
  <c r="D1974" i="46"/>
  <c r="D1966" i="46"/>
  <c r="D1942" i="46"/>
  <c r="D1926" i="46"/>
  <c r="F1926" i="46"/>
  <c r="D1918" i="46"/>
  <c r="D1910" i="46"/>
  <c r="D1870" i="46"/>
  <c r="D1862" i="46"/>
  <c r="F1862" i="46"/>
  <c r="D1846" i="46"/>
  <c r="F1846" i="46"/>
  <c r="D1822" i="46"/>
  <c r="F1822" i="46"/>
  <c r="D1798" i="46"/>
  <c r="D1790" i="46"/>
  <c r="D1782" i="46"/>
  <c r="D1774" i="46"/>
  <c r="D1766" i="46"/>
  <c r="F1766" i="46"/>
  <c r="D1750" i="46"/>
  <c r="D1742" i="46"/>
  <c r="F1742" i="46"/>
  <c r="D1734" i="46"/>
  <c r="D1726" i="46"/>
  <c r="D1718" i="46"/>
  <c r="D1686" i="46"/>
  <c r="F1686" i="46"/>
  <c r="D1678" i="46"/>
  <c r="F1678" i="46"/>
  <c r="D1662" i="46"/>
  <c r="F1662" i="46"/>
  <c r="D1614" i="46"/>
  <c r="F1614" i="46"/>
  <c r="D1598" i="46"/>
  <c r="D1590" i="46"/>
  <c r="D1582" i="46"/>
  <c r="D1574" i="46"/>
  <c r="D1566" i="46"/>
  <c r="D1526" i="46"/>
  <c r="D1510" i="46"/>
  <c r="F1510" i="46"/>
  <c r="D1462" i="46"/>
  <c r="D1438" i="46"/>
  <c r="F1438" i="46"/>
  <c r="D1430" i="46"/>
  <c r="D1366" i="46"/>
  <c r="F1366" i="46"/>
  <c r="D1318" i="46"/>
  <c r="D1310" i="46"/>
  <c r="D1302" i="46"/>
  <c r="F1302" i="46"/>
  <c r="D1286" i="46"/>
  <c r="D1254" i="46"/>
  <c r="F1254" i="46"/>
  <c r="D1246" i="46"/>
  <c r="F1246" i="46"/>
  <c r="D1230" i="46"/>
  <c r="F1230" i="46"/>
  <c r="D1190" i="46"/>
  <c r="F1190" i="46"/>
  <c r="D1166" i="46"/>
  <c r="F1166" i="46"/>
  <c r="D1150" i="46"/>
  <c r="D1134" i="46"/>
  <c r="D1110" i="46"/>
  <c r="D1102" i="46"/>
  <c r="D1046" i="46"/>
  <c r="F1046" i="46"/>
  <c r="D1030" i="46"/>
  <c r="D1022" i="46"/>
  <c r="F1022" i="46"/>
  <c r="D1006" i="46"/>
  <c r="D982" i="46"/>
  <c r="F982" i="46"/>
  <c r="D942" i="46"/>
  <c r="D5709" i="46"/>
  <c r="D5701" i="46"/>
  <c r="D5669" i="46"/>
  <c r="F5669" i="46"/>
  <c r="D5661" i="46"/>
  <c r="D5637" i="46"/>
  <c r="F5637" i="46"/>
  <c r="D5629" i="46"/>
  <c r="D5597" i="46"/>
  <c r="D5589" i="46"/>
  <c r="D5533" i="46"/>
  <c r="D5525" i="46"/>
  <c r="D5501" i="46"/>
  <c r="D5485" i="46"/>
  <c r="D5445" i="46"/>
  <c r="D5421" i="46"/>
  <c r="F5421" i="46"/>
  <c r="D5413" i="46"/>
  <c r="F5413" i="46"/>
  <c r="D5389" i="46"/>
  <c r="D5357" i="46"/>
  <c r="F5357" i="46"/>
  <c r="D5349" i="46"/>
  <c r="D5309" i="46"/>
  <c r="F5309" i="46"/>
  <c r="D5301" i="46"/>
  <c r="F5301" i="46"/>
  <c r="D5293" i="46"/>
  <c r="F5293" i="46"/>
  <c r="D5245" i="46"/>
  <c r="F5245" i="46"/>
  <c r="D5237" i="46"/>
  <c r="D5221" i="46"/>
  <c r="D5205" i="46"/>
  <c r="D5173" i="46"/>
  <c r="D5165" i="46"/>
  <c r="D5077" i="46"/>
  <c r="F5077" i="46"/>
  <c r="D5069" i="46"/>
  <c r="F5069" i="46"/>
  <c r="D5061" i="46"/>
  <c r="F5061" i="46"/>
  <c r="D5021" i="46"/>
  <c r="F5021" i="46"/>
  <c r="D4997" i="46"/>
  <c r="F4997" i="46"/>
  <c r="D4973" i="46"/>
  <c r="F4973" i="46"/>
  <c r="D4965" i="46"/>
  <c r="D4957" i="46"/>
  <c r="F4957" i="46"/>
  <c r="D4949" i="46"/>
  <c r="D4941" i="46"/>
  <c r="D4925" i="46"/>
  <c r="D4917" i="46"/>
  <c r="D4909" i="46"/>
  <c r="D4901" i="46"/>
  <c r="F4901" i="46"/>
  <c r="D4885" i="46"/>
  <c r="F4885" i="46"/>
  <c r="D4861" i="46"/>
  <c r="D4853" i="46"/>
  <c r="D4829" i="46"/>
  <c r="D4821" i="46"/>
  <c r="D4813" i="46"/>
  <c r="D4805" i="46"/>
  <c r="D4765" i="46"/>
  <c r="D4749" i="46"/>
  <c r="F4749" i="46"/>
  <c r="D4733" i="46"/>
  <c r="D4717" i="46"/>
  <c r="F4717" i="46"/>
  <c r="D4701" i="46"/>
  <c r="D4685" i="46"/>
  <c r="D4661" i="46"/>
  <c r="D4653" i="46"/>
  <c r="F4653" i="46"/>
  <c r="D4645" i="46"/>
  <c r="F4645" i="46"/>
  <c r="D4629" i="46"/>
  <c r="F4629" i="46"/>
  <c r="D4581" i="46"/>
  <c r="D4573" i="46"/>
  <c r="F4573" i="46"/>
  <c r="D4565" i="46"/>
  <c r="F4565" i="46"/>
  <c r="D4525" i="46"/>
  <c r="D4437" i="46"/>
  <c r="F4437" i="46"/>
  <c r="D4421" i="46"/>
  <c r="F4421" i="46"/>
  <c r="D4413" i="46"/>
  <c r="D4405" i="46"/>
  <c r="D4397" i="46"/>
  <c r="D4381" i="46"/>
  <c r="F4381" i="46"/>
  <c r="D4373" i="46"/>
  <c r="F4373" i="46"/>
  <c r="D4365" i="46"/>
  <c r="D4357" i="46"/>
  <c r="D4349" i="46"/>
  <c r="D4317" i="46"/>
  <c r="F4317" i="46"/>
  <c r="D4309" i="46"/>
  <c r="F4309" i="46"/>
  <c r="D4301" i="46"/>
  <c r="F4301" i="46"/>
  <c r="D4277" i="46"/>
  <c r="D4253" i="46"/>
  <c r="F4253" i="46"/>
  <c r="D4245" i="46"/>
  <c r="F4245" i="46"/>
  <c r="D4237" i="46"/>
  <c r="D4213" i="46"/>
  <c r="F4213" i="46"/>
  <c r="D4197" i="46"/>
  <c r="D4181" i="46"/>
  <c r="F4181" i="46"/>
  <c r="D4173" i="46"/>
  <c r="D4157" i="46"/>
  <c r="F4157" i="46"/>
  <c r="D4141" i="46"/>
  <c r="D4125" i="46"/>
  <c r="D4109" i="46"/>
  <c r="D4093" i="46"/>
  <c r="F4093" i="46"/>
  <c r="D4077" i="46"/>
  <c r="F4077" i="46"/>
  <c r="D4053" i="46"/>
  <c r="F4053" i="46"/>
  <c r="D4037" i="46"/>
  <c r="D4029" i="46"/>
  <c r="D4021" i="46"/>
  <c r="D4013" i="46"/>
  <c r="F4013" i="46"/>
  <c r="D3997" i="46"/>
  <c r="D3957" i="46"/>
  <c r="F3957" i="46"/>
  <c r="D3941" i="46"/>
  <c r="D3909" i="46"/>
  <c r="F3909" i="46"/>
  <c r="D3885" i="46"/>
  <c r="F3885" i="46"/>
  <c r="D3829" i="46"/>
  <c r="D3813" i="46"/>
  <c r="F3813" i="46"/>
  <c r="D3805" i="46"/>
  <c r="F3805" i="46"/>
  <c r="D3797" i="46"/>
  <c r="F3797" i="46"/>
  <c r="D3749" i="46"/>
  <c r="F3749" i="46"/>
  <c r="D3741" i="46"/>
  <c r="F3741" i="46"/>
  <c r="D3733" i="46"/>
  <c r="F3733" i="46"/>
  <c r="D3725" i="46"/>
  <c r="F3725" i="46"/>
  <c r="D3717" i="46"/>
  <c r="D3709" i="46"/>
  <c r="F3709" i="46"/>
  <c r="D3701" i="46"/>
  <c r="D3693" i="46"/>
  <c r="D3685" i="46"/>
  <c r="F3685" i="46"/>
  <c r="D3677" i="46"/>
  <c r="F3677" i="46"/>
  <c r="D3669" i="46"/>
  <c r="D3661" i="46"/>
  <c r="D3605" i="46"/>
  <c r="F3605" i="46"/>
  <c r="D3573" i="46"/>
  <c r="D3557" i="46"/>
  <c r="D3549" i="46"/>
  <c r="D3541" i="46"/>
  <c r="D3533" i="46"/>
  <c r="D3517" i="46"/>
  <c r="F3517" i="46"/>
  <c r="D3509" i="46"/>
  <c r="F3509" i="46"/>
  <c r="D3493" i="46"/>
  <c r="F3493" i="46"/>
  <c r="D3461" i="46"/>
  <c r="D3421" i="46"/>
  <c r="D3413" i="46"/>
  <c r="F3413" i="46"/>
  <c r="D3341" i="46"/>
  <c r="D3333" i="46"/>
  <c r="D3309" i="46"/>
  <c r="F3309" i="46"/>
  <c r="D3301" i="46"/>
  <c r="D3293" i="46"/>
  <c r="D3285" i="46"/>
  <c r="D3277" i="46"/>
  <c r="F3277" i="46"/>
  <c r="D3237" i="46"/>
  <c r="D3221" i="46"/>
  <c r="D3205" i="46"/>
  <c r="D3173" i="46"/>
  <c r="F3173" i="46"/>
  <c r="D3125" i="46"/>
  <c r="D3117" i="46"/>
  <c r="D3077" i="46"/>
  <c r="D3061" i="46"/>
  <c r="F3061" i="46"/>
  <c r="D3053" i="46"/>
  <c r="F3053" i="46"/>
  <c r="D3005" i="46"/>
  <c r="F3005" i="46"/>
  <c r="D2965" i="46"/>
  <c r="F2965" i="46"/>
  <c r="D2949" i="46"/>
  <c r="D2925" i="46"/>
  <c r="D2909" i="46"/>
  <c r="F2909" i="46"/>
  <c r="D2901" i="46"/>
  <c r="F2901" i="46"/>
  <c r="D2893" i="46"/>
  <c r="F2893" i="46"/>
  <c r="D2885" i="46"/>
  <c r="D2821" i="46"/>
  <c r="D2805" i="46"/>
  <c r="F2805" i="46"/>
  <c r="D2797" i="46"/>
  <c r="F2797" i="46"/>
  <c r="D2789" i="46"/>
  <c r="F2789" i="46"/>
  <c r="D2781" i="46"/>
  <c r="F2781" i="46"/>
  <c r="D2773" i="46"/>
  <c r="D2765" i="46"/>
  <c r="F2765" i="46"/>
  <c r="D2757" i="46"/>
  <c r="F2757" i="46"/>
  <c r="D2749" i="46"/>
  <c r="D2741" i="46"/>
  <c r="D2725" i="46"/>
  <c r="F2725" i="46"/>
  <c r="D2717" i="46"/>
  <c r="F2717" i="46"/>
  <c r="D2677" i="46"/>
  <c r="D2669" i="46"/>
  <c r="D2661" i="46"/>
  <c r="D2653" i="46"/>
  <c r="F2653" i="46"/>
  <c r="D2645" i="46"/>
  <c r="D2637" i="46"/>
  <c r="D2597" i="46"/>
  <c r="D2533" i="46"/>
  <c r="D2517" i="46"/>
  <c r="F2517" i="46"/>
  <c r="D2509" i="46"/>
  <c r="F2509" i="46"/>
  <c r="D2501" i="46"/>
  <c r="F2501" i="46"/>
  <c r="D2485" i="46"/>
  <c r="D2477" i="46"/>
  <c r="F2477" i="46"/>
  <c r="D2461" i="46"/>
  <c r="D2453" i="46"/>
  <c r="D2437" i="46"/>
  <c r="D2413" i="46"/>
  <c r="F2413" i="46"/>
  <c r="D2397" i="46"/>
  <c r="D2373" i="46"/>
  <c r="F2373" i="46"/>
  <c r="D2357" i="46"/>
  <c r="D2349" i="46"/>
  <c r="F2349" i="46"/>
  <c r="D2341" i="46"/>
  <c r="D2325" i="46"/>
  <c r="D2317" i="46"/>
  <c r="D2285" i="46"/>
  <c r="D2269" i="46"/>
  <c r="D2213" i="46"/>
  <c r="F2213" i="46"/>
  <c r="D2197" i="46"/>
  <c r="D2181" i="46"/>
  <c r="D2173" i="46"/>
  <c r="D2165" i="46"/>
  <c r="D2149" i="46"/>
  <c r="F2149" i="46"/>
  <c r="D2093" i="46"/>
  <c r="F2093" i="46"/>
  <c r="D2085" i="46"/>
  <c r="F2085" i="46"/>
  <c r="D2077" i="46"/>
  <c r="D2061" i="46"/>
  <c r="F2061" i="46"/>
  <c r="D2053" i="46"/>
  <c r="F2053" i="46"/>
  <c r="D2045" i="46"/>
  <c r="F2045" i="46"/>
  <c r="D2037" i="46"/>
  <c r="F2037" i="46"/>
  <c r="D2029" i="46"/>
  <c r="D2021" i="46"/>
  <c r="F2021" i="46"/>
  <c r="D2013" i="46"/>
  <c r="D2005" i="46"/>
  <c r="F2005" i="46"/>
  <c r="D1981" i="46"/>
  <c r="D1973" i="46"/>
  <c r="D1965" i="46"/>
  <c r="D1957" i="46"/>
  <c r="D1941" i="46"/>
  <c r="F1941" i="46"/>
  <c r="D1925" i="46"/>
  <c r="F1925" i="46"/>
  <c r="D1917" i="46"/>
  <c r="D1909" i="46"/>
  <c r="D1901" i="46"/>
  <c r="F1901" i="46"/>
  <c r="D1869" i="46"/>
  <c r="F1869" i="46"/>
  <c r="D1861" i="46"/>
  <c r="F1861" i="46"/>
  <c r="D1829" i="46"/>
  <c r="F1829" i="46"/>
  <c r="D1797" i="46"/>
  <c r="F1797" i="46"/>
  <c r="D1789" i="46"/>
  <c r="D1781" i="46"/>
  <c r="D1773" i="46"/>
  <c r="D1757" i="46"/>
  <c r="F1757" i="46"/>
  <c r="D1749" i="46"/>
  <c r="D1741" i="46"/>
  <c r="D1733" i="46"/>
  <c r="D1725" i="46"/>
  <c r="D1717" i="46"/>
  <c r="D1693" i="46"/>
  <c r="F1693" i="46"/>
  <c r="D1685" i="46"/>
  <c r="F1685" i="46"/>
  <c r="D1677" i="46"/>
  <c r="F1677" i="46"/>
  <c r="D1613" i="46"/>
  <c r="F1613" i="46"/>
  <c r="D1597" i="46"/>
  <c r="D1589" i="46"/>
  <c r="D1581" i="46"/>
  <c r="D1573" i="46"/>
  <c r="D1565" i="46"/>
  <c r="D1461" i="46"/>
  <c r="D1453" i="46"/>
  <c r="F1453" i="46"/>
  <c r="D1437" i="46"/>
  <c r="F1437" i="46"/>
  <c r="D1381" i="46"/>
  <c r="F1381" i="46"/>
  <c r="D1365" i="46"/>
  <c r="F1365" i="46"/>
  <c r="D1325" i="46"/>
  <c r="D1317" i="46"/>
  <c r="F1317" i="46"/>
  <c r="D1309" i="46"/>
  <c r="D1293" i="46"/>
  <c r="F1293" i="46"/>
  <c r="D1285" i="46"/>
  <c r="F1285" i="46"/>
  <c r="D1277" i="46"/>
  <c r="D1253" i="46"/>
  <c r="F1253" i="46"/>
  <c r="D1245" i="46"/>
  <c r="F1245" i="46"/>
  <c r="D1237" i="46"/>
  <c r="F1237" i="46"/>
  <c r="D1229" i="46"/>
  <c r="F1229" i="46"/>
  <c r="D1189" i="46"/>
  <c r="F1189" i="46"/>
  <c r="D1165" i="46"/>
  <c r="F1165" i="46"/>
  <c r="D1149" i="46"/>
  <c r="D1133" i="46"/>
  <c r="D1125" i="46"/>
  <c r="D1109" i="46"/>
  <c r="D1101" i="46"/>
  <c r="F1101" i="46"/>
  <c r="D1093" i="46"/>
  <c r="F1093" i="46"/>
  <c r="D1085" i="46"/>
  <c r="D1077" i="46"/>
  <c r="F1077" i="46"/>
  <c r="D1029" i="46"/>
  <c r="D1013" i="46"/>
  <c r="F1013" i="46"/>
  <c r="D989" i="46"/>
  <c r="D981" i="46"/>
  <c r="D941" i="46"/>
  <c r="F941" i="46"/>
  <c r="D933" i="46"/>
  <c r="D885" i="46"/>
  <c r="D869" i="46"/>
  <c r="D853" i="46"/>
  <c r="D797" i="46"/>
  <c r="F797" i="46"/>
  <c r="D781" i="46"/>
  <c r="D5740" i="46"/>
  <c r="D5724" i="46"/>
  <c r="D5716" i="46"/>
  <c r="F5716" i="46"/>
  <c r="D5684" i="46"/>
  <c r="D5668" i="46"/>
  <c r="D5660" i="46"/>
  <c r="D5628" i="46"/>
  <c r="F5628" i="46"/>
  <c r="D5572" i="46"/>
  <c r="D5524" i="46"/>
  <c r="D5516" i="46"/>
  <c r="D5500" i="46"/>
  <c r="F5500" i="46"/>
  <c r="D5484" i="46"/>
  <c r="D5476" i="46"/>
  <c r="D5412" i="46"/>
  <c r="F5412" i="46"/>
  <c r="D5380" i="46"/>
  <c r="F5380" i="46"/>
  <c r="D5348" i="46"/>
  <c r="D5340" i="46"/>
  <c r="F5340" i="46"/>
  <c r="D5332" i="46"/>
  <c r="D5308" i="46"/>
  <c r="F5308" i="46"/>
  <c r="D5300" i="46"/>
  <c r="F5300" i="46"/>
  <c r="D5292" i="46"/>
  <c r="F5292" i="46"/>
  <c r="D5284" i="46"/>
  <c r="F5284" i="46"/>
  <c r="D5268" i="46"/>
  <c r="D5260" i="46"/>
  <c r="D5236" i="46"/>
  <c r="D5220" i="46"/>
  <c r="D5204" i="46"/>
  <c r="D5172" i="46"/>
  <c r="D5164" i="46"/>
  <c r="D5108" i="46"/>
  <c r="F5108" i="46"/>
  <c r="D5076" i="46"/>
  <c r="F5076" i="46"/>
  <c r="D5068" i="46"/>
  <c r="F5068" i="46"/>
  <c r="D5060" i="46"/>
  <c r="D5036" i="46"/>
  <c r="F5036" i="46"/>
  <c r="D5020" i="46"/>
  <c r="F5020" i="46"/>
  <c r="D5004" i="46"/>
  <c r="D4996" i="46"/>
  <c r="F4996" i="46"/>
  <c r="D4972" i="46"/>
  <c r="F4972" i="46"/>
  <c r="D4964" i="46"/>
  <c r="F4964" i="46"/>
  <c r="D4956" i="46"/>
  <c r="F4956" i="46"/>
  <c r="D4940" i="46"/>
  <c r="D4924" i="46"/>
  <c r="F4924" i="46"/>
  <c r="D4908" i="46"/>
  <c r="D4868" i="46"/>
  <c r="D4852" i="46"/>
  <c r="D4844" i="46"/>
  <c r="D4828" i="46"/>
  <c r="D4820" i="46"/>
  <c r="F4820" i="46"/>
  <c r="D4812" i="46"/>
  <c r="D4804" i="46"/>
  <c r="F4804" i="46"/>
  <c r="D4756" i="46"/>
  <c r="D4748" i="46"/>
  <c r="F4748" i="46"/>
  <c r="D4732" i="46"/>
  <c r="D4716" i="46"/>
  <c r="D4700" i="46"/>
  <c r="F4700" i="46"/>
  <c r="D4684" i="46"/>
  <c r="D4660" i="46"/>
  <c r="D4652" i="46"/>
  <c r="F4652" i="46"/>
  <c r="D4644" i="46"/>
  <c r="F4644" i="46"/>
  <c r="D4628" i="46"/>
  <c r="F4628" i="46"/>
  <c r="D4620" i="46"/>
  <c r="F4620" i="46"/>
  <c r="D4580" i="46"/>
  <c r="F4580" i="46"/>
  <c r="D4572" i="46"/>
  <c r="F4572" i="46"/>
  <c r="D4524" i="46"/>
  <c r="D4500" i="46"/>
  <c r="D4468" i="46"/>
  <c r="D4444" i="46"/>
  <c r="F4444" i="46"/>
  <c r="D4412" i="46"/>
  <c r="D4404" i="46"/>
  <c r="F4404" i="46"/>
  <c r="D4396" i="46"/>
  <c r="D4372" i="46"/>
  <c r="F4372" i="46"/>
  <c r="D4364" i="46"/>
  <c r="D4356" i="46"/>
  <c r="D4348" i="46"/>
  <c r="F4348" i="46"/>
  <c r="D4340" i="46"/>
  <c r="D4316" i="46"/>
  <c r="F4316" i="46"/>
  <c r="D4308" i="46"/>
  <c r="F4308" i="46"/>
  <c r="D4300" i="46"/>
  <c r="D4276" i="46"/>
  <c r="D4268" i="46"/>
  <c r="F4268" i="46"/>
  <c r="D4252" i="46"/>
  <c r="F4252" i="46"/>
  <c r="D4244" i="46"/>
  <c r="D4236" i="46"/>
  <c r="D4212" i="46"/>
  <c r="F4212" i="46"/>
  <c r="D4196" i="46"/>
  <c r="D4188" i="46"/>
  <c r="D4180" i="46"/>
  <c r="F4180" i="46"/>
  <c r="D4172" i="46"/>
  <c r="D4164" i="46"/>
  <c r="F4164" i="46"/>
  <c r="D4156" i="46"/>
  <c r="F4156" i="46"/>
  <c r="D4140" i="46"/>
  <c r="F4140" i="46"/>
  <c r="D4124" i="46"/>
  <c r="D4116" i="46"/>
  <c r="F4116" i="46"/>
  <c r="D4092" i="46"/>
  <c r="F4092" i="46"/>
  <c r="D4076" i="46"/>
  <c r="F4076" i="46"/>
  <c r="D4068" i="46"/>
  <c r="D4052" i="46"/>
  <c r="D4036" i="46"/>
  <c r="D4028" i="46"/>
  <c r="D4020" i="46"/>
  <c r="D4012" i="46"/>
  <c r="F4012" i="46"/>
  <c r="D3996" i="46"/>
  <c r="D3988" i="46"/>
  <c r="D3940" i="46"/>
  <c r="F3940" i="46"/>
  <c r="D3932" i="46"/>
  <c r="F3932" i="46"/>
  <c r="D3908" i="46"/>
  <c r="F3908" i="46"/>
  <c r="D3868" i="46"/>
  <c r="F3868" i="46"/>
  <c r="D3860" i="46"/>
  <c r="D3836" i="46"/>
  <c r="D3828" i="46"/>
  <c r="F3828" i="46"/>
  <c r="D3812" i="46"/>
  <c r="F3812" i="46"/>
  <c r="D3804" i="46"/>
  <c r="F3804" i="46"/>
  <c r="D3796" i="46"/>
  <c r="F3796" i="46"/>
  <c r="D3764" i="46"/>
  <c r="F3764" i="46"/>
  <c r="D3748" i="46"/>
  <c r="F3748" i="46"/>
  <c r="D3740" i="46"/>
  <c r="F3740" i="46"/>
  <c r="D3732" i="46"/>
  <c r="F3732" i="46"/>
  <c r="D3724" i="46"/>
  <c r="D3716" i="46"/>
  <c r="D3708" i="46"/>
  <c r="F3708" i="46"/>
  <c r="D3700" i="46"/>
  <c r="F3700" i="46"/>
  <c r="D3692" i="46"/>
  <c r="D3684" i="46"/>
  <c r="D3676" i="46"/>
  <c r="F3676" i="46"/>
  <c r="D3668" i="46"/>
  <c r="D3660" i="46"/>
  <c r="D3612" i="46"/>
  <c r="F3612" i="46"/>
  <c r="D3604" i="46"/>
  <c r="F3604" i="46"/>
  <c r="D3580" i="46"/>
  <c r="F3580" i="46"/>
  <c r="D3572" i="46"/>
  <c r="D3564" i="46"/>
  <c r="F3564" i="46"/>
  <c r="D3556" i="46"/>
  <c r="D3548" i="46"/>
  <c r="D3540" i="46"/>
  <c r="D3532" i="46"/>
  <c r="F3532" i="46"/>
  <c r="D3516" i="46"/>
  <c r="F3516" i="46"/>
  <c r="D3492" i="46"/>
  <c r="D3484" i="46"/>
  <c r="D3356" i="46"/>
  <c r="F3356" i="46"/>
  <c r="D3348" i="46"/>
  <c r="D3340" i="46"/>
  <c r="D3332" i="46"/>
  <c r="D3308" i="46"/>
  <c r="F3308" i="46"/>
  <c r="D3292" i="46"/>
  <c r="D3284" i="46"/>
  <c r="D3276" i="46"/>
  <c r="D3236" i="46"/>
  <c r="D3220" i="46"/>
  <c r="D3204" i="46"/>
  <c r="D3196" i="46"/>
  <c r="F3196" i="46"/>
  <c r="D3172" i="46"/>
  <c r="F3172" i="46"/>
  <c r="D3164" i="46"/>
  <c r="D3140" i="46"/>
  <c r="D3116" i="46"/>
  <c r="D3092" i="46"/>
  <c r="D3076" i="46"/>
  <c r="D3068" i="46"/>
  <c r="D3052" i="46"/>
  <c r="F3052" i="46"/>
  <c r="D3004" i="46"/>
  <c r="F3004" i="46"/>
  <c r="D2964" i="46"/>
  <c r="D2956" i="46"/>
  <c r="F2956" i="46"/>
  <c r="D2948" i="46"/>
  <c r="F2948" i="46"/>
  <c r="D2940" i="46"/>
  <c r="F2940" i="46"/>
  <c r="D2932" i="46"/>
  <c r="D2924" i="46"/>
  <c r="D2908" i="46"/>
  <c r="F2908" i="46"/>
  <c r="D2828" i="46"/>
  <c r="F2828" i="46"/>
  <c r="D2804" i="46"/>
  <c r="F2804" i="46"/>
  <c r="D2796" i="46"/>
  <c r="F2796" i="46"/>
  <c r="D2788" i="46"/>
  <c r="F2788" i="46"/>
  <c r="D2780" i="46"/>
  <c r="F2780" i="46"/>
  <c r="D2772" i="46"/>
  <c r="D2764" i="46"/>
  <c r="F2764" i="46"/>
  <c r="D2756" i="46"/>
  <c r="F2756" i="46"/>
  <c r="D2748" i="46"/>
  <c r="D2732" i="46"/>
  <c r="D2716" i="46"/>
  <c r="D2708" i="46"/>
  <c r="F2708" i="46"/>
  <c r="D2660" i="46"/>
  <c r="F2660" i="46"/>
  <c r="D2652" i="46"/>
  <c r="D2644" i="46"/>
  <c r="D2636" i="46"/>
  <c r="D2532" i="46"/>
  <c r="D2516" i="46"/>
  <c r="F2516" i="46"/>
  <c r="D2508" i="46"/>
  <c r="D2500" i="46"/>
  <c r="F2500" i="46"/>
  <c r="D2484" i="46"/>
  <c r="D2452" i="46"/>
  <c r="D2444" i="46"/>
  <c r="F2444" i="46"/>
  <c r="D2436" i="46"/>
  <c r="D2420" i="46"/>
  <c r="D2412" i="46"/>
  <c r="F2412" i="46"/>
  <c r="D2396" i="46"/>
  <c r="D2380" i="46"/>
  <c r="F2380" i="46"/>
  <c r="D2348" i="46"/>
  <c r="F2348" i="46"/>
  <c r="D2340" i="46"/>
  <c r="F2340" i="46"/>
  <c r="D2316" i="46"/>
  <c r="D2284" i="46"/>
  <c r="D2276" i="46"/>
  <c r="F2276" i="46"/>
  <c r="D2268" i="46"/>
  <c r="D2228" i="46"/>
  <c r="F2228" i="46"/>
  <c r="D2212" i="46"/>
  <c r="D2188" i="46"/>
  <c r="D2180" i="46"/>
  <c r="F2180" i="46"/>
  <c r="D2172" i="46"/>
  <c r="D2164" i="46"/>
  <c r="D2116" i="46"/>
  <c r="F2116" i="46"/>
  <c r="D2084" i="46"/>
  <c r="F2084" i="46"/>
  <c r="D2076" i="46"/>
  <c r="D2052" i="46"/>
  <c r="F2052" i="46"/>
  <c r="D2044" i="46"/>
  <c r="F2044" i="46"/>
  <c r="D2036" i="46"/>
  <c r="F2036" i="46"/>
  <c r="D2028" i="46"/>
  <c r="D2020" i="46"/>
  <c r="F2020" i="46"/>
  <c r="D2012" i="46"/>
  <c r="D2004" i="46"/>
  <c r="F2004" i="46"/>
  <c r="D1980" i="46"/>
  <c r="F1980" i="46"/>
  <c r="D1972" i="46"/>
  <c r="D1964" i="46"/>
  <c r="D1956" i="46"/>
  <c r="D1940" i="46"/>
  <c r="F1940" i="46"/>
  <c r="D1924" i="46"/>
  <c r="D1916" i="46"/>
  <c r="D1908" i="46"/>
  <c r="F1908" i="46"/>
  <c r="D1892" i="46"/>
  <c r="D1828" i="46"/>
  <c r="F1828" i="46"/>
  <c r="D1796" i="46"/>
  <c r="F1796" i="46"/>
  <c r="D1780" i="46"/>
  <c r="D1772" i="46"/>
  <c r="F1772" i="46"/>
  <c r="D1756" i="46"/>
  <c r="F1756" i="46"/>
  <c r="D1748" i="46"/>
  <c r="D1740" i="46"/>
  <c r="D1732" i="46"/>
  <c r="D1724" i="46"/>
  <c r="D1716" i="46"/>
  <c r="F1716" i="46"/>
  <c r="D1692" i="46"/>
  <c r="F1692" i="46"/>
  <c r="D1684" i="46"/>
  <c r="F1684" i="46"/>
  <c r="D1676" i="46"/>
  <c r="F1676" i="46"/>
  <c r="D1644" i="46"/>
  <c r="D1612" i="46"/>
  <c r="F1612" i="46"/>
  <c r="D1604" i="46"/>
  <c r="D1596" i="46"/>
  <c r="D1588" i="46"/>
  <c r="F1588" i="46"/>
  <c r="D1580" i="46"/>
  <c r="D1572" i="46"/>
  <c r="F1572" i="46"/>
  <c r="D1564" i="46"/>
  <c r="D1460" i="46"/>
  <c r="D1452" i="46"/>
  <c r="F1452" i="46"/>
  <c r="D1428" i="46"/>
  <c r="D1404" i="46"/>
  <c r="D1380" i="46"/>
  <c r="F1380" i="46"/>
  <c r="D1364" i="46"/>
  <c r="F1364" i="46"/>
  <c r="D1324" i="46"/>
  <c r="D1316" i="46"/>
  <c r="F1316" i="46"/>
  <c r="D1308" i="46"/>
  <c r="D1292" i="46"/>
  <c r="F1292" i="46"/>
  <c r="D1284" i="46"/>
  <c r="F1284" i="46"/>
  <c r="D1276" i="46"/>
  <c r="F1276" i="46"/>
  <c r="D1252" i="46"/>
  <c r="F1252" i="46"/>
  <c r="D1244" i="46"/>
  <c r="D1228" i="46"/>
  <c r="F1228" i="46"/>
  <c r="D1188" i="46"/>
  <c r="D1172" i="46"/>
  <c r="D1164" i="46"/>
  <c r="F1164" i="46"/>
  <c r="D1156" i="46"/>
  <c r="D1148" i="46"/>
  <c r="D1140" i="46"/>
  <c r="D1132" i="46"/>
  <c r="D1124" i="46"/>
  <c r="F1124" i="46"/>
  <c r="D1108" i="46"/>
  <c r="F1108" i="46"/>
  <c r="D1100" i="46"/>
  <c r="F1100" i="46"/>
  <c r="D1092" i="46"/>
  <c r="D1084" i="46"/>
  <c r="F1084" i="46"/>
  <c r="D1076" i="46"/>
  <c r="D1052" i="46"/>
  <c r="F1052" i="46"/>
  <c r="D1028" i="46"/>
  <c r="D1012" i="46"/>
  <c r="F1012" i="46"/>
  <c r="D996" i="46"/>
  <c r="D988" i="46"/>
  <c r="D980" i="46"/>
  <c r="D948" i="46"/>
  <c r="F948" i="46"/>
  <c r="D940" i="46"/>
  <c r="D932" i="46"/>
  <c r="F932" i="46"/>
  <c r="D916" i="46"/>
  <c r="D884" i="46"/>
  <c r="D876" i="46"/>
  <c r="D860" i="46"/>
  <c r="D852" i="46"/>
  <c r="D2" i="46"/>
  <c r="F2" i="46"/>
  <c r="D5739" i="46"/>
  <c r="D5691" i="46"/>
  <c r="D5675" i="46"/>
  <c r="D5667" i="46"/>
  <c r="D5659" i="46"/>
  <c r="D5627" i="46"/>
  <c r="D5523" i="46"/>
  <c r="D5515" i="46"/>
  <c r="D5499" i="46"/>
  <c r="F5499" i="46"/>
  <c r="D5491" i="46"/>
  <c r="D5483" i="46"/>
  <c r="D5467" i="46"/>
  <c r="F5467" i="46"/>
  <c r="D5459" i="46"/>
  <c r="D5443" i="46"/>
  <c r="F5443" i="46"/>
  <c r="D5411" i="46"/>
  <c r="F5411" i="46"/>
  <c r="D5379" i="46"/>
  <c r="F5379" i="46"/>
  <c r="D5347" i="46"/>
  <c r="F5347" i="46"/>
  <c r="D5331" i="46"/>
  <c r="D5323" i="46"/>
  <c r="F5323" i="46"/>
  <c r="D5315" i="46"/>
  <c r="D5307" i="46"/>
  <c r="F5307" i="46"/>
  <c r="D5291" i="46"/>
  <c r="F5291" i="46"/>
  <c r="D5259" i="46"/>
  <c r="D5243" i="46"/>
  <c r="F5243" i="46"/>
  <c r="D5235" i="46"/>
  <c r="D5227" i="46"/>
  <c r="F5227" i="46"/>
  <c r="D5219" i="46"/>
  <c r="D5203" i="46"/>
  <c r="D5187" i="46"/>
  <c r="D5179" i="46"/>
  <c r="D5163" i="46"/>
  <c r="D5083" i="46"/>
  <c r="D5075" i="46"/>
  <c r="D5067" i="46"/>
  <c r="F5067" i="46"/>
  <c r="D5043" i="46"/>
  <c r="F5043" i="46"/>
  <c r="D5035" i="46"/>
  <c r="F5035" i="46"/>
  <c r="D5019" i="46"/>
  <c r="F5019" i="46"/>
  <c r="D4995" i="46"/>
  <c r="F4995" i="46"/>
  <c r="D4955" i="46"/>
  <c r="F4955" i="46"/>
  <c r="D4939" i="46"/>
  <c r="D4923" i="46"/>
  <c r="F4923" i="46"/>
  <c r="D4907" i="46"/>
  <c r="D4883" i="46"/>
  <c r="F4883" i="46"/>
  <c r="D4843" i="46"/>
  <c r="D4835" i="46"/>
  <c r="D4827" i="46"/>
  <c r="F4827" i="46"/>
  <c r="D4819" i="46"/>
  <c r="F4819" i="46"/>
  <c r="D4811" i="46"/>
  <c r="D4803" i="46"/>
  <c r="F4803" i="46"/>
  <c r="D4787" i="46"/>
  <c r="F4787" i="46"/>
  <c r="D4763" i="46"/>
  <c r="D4747" i="46"/>
  <c r="D4731" i="46"/>
  <c r="F4731" i="46"/>
  <c r="D4715" i="46"/>
  <c r="F4715" i="46"/>
  <c r="D4683" i="46"/>
  <c r="D4659" i="46"/>
  <c r="D4643" i="46"/>
  <c r="F4643" i="46"/>
  <c r="D4627" i="46"/>
  <c r="D4579" i="46"/>
  <c r="F4579" i="46"/>
  <c r="D4571" i="46"/>
  <c r="D4563" i="46"/>
  <c r="F4563" i="46"/>
  <c r="D4523" i="46"/>
  <c r="D4435" i="46"/>
  <c r="F4435" i="46"/>
  <c r="D4427" i="46"/>
  <c r="D4411" i="46"/>
  <c r="F4411" i="46"/>
  <c r="D4403" i="46"/>
  <c r="D4395" i="46"/>
  <c r="F4395" i="46"/>
  <c r="D4371" i="46"/>
  <c r="F4371" i="46"/>
  <c r="D4363" i="46"/>
  <c r="D4355" i="46"/>
  <c r="D4347" i="46"/>
  <c r="F4347" i="46"/>
  <c r="D4339" i="46"/>
  <c r="F4339" i="46"/>
  <c r="D4323" i="46"/>
  <c r="F4323" i="46"/>
  <c r="D4315" i="46"/>
  <c r="F4315" i="46"/>
  <c r="D4307" i="46"/>
  <c r="F4307" i="46"/>
  <c r="D4299" i="46"/>
  <c r="D4275" i="46"/>
  <c r="D4267" i="46"/>
  <c r="F4267" i="46"/>
  <c r="D4259" i="46"/>
  <c r="D4251" i="46"/>
  <c r="F4251" i="46"/>
  <c r="D4243" i="46"/>
  <c r="D4235" i="46"/>
  <c r="D4211" i="46"/>
  <c r="F4211" i="46"/>
  <c r="D4203" i="46"/>
  <c r="D4195" i="46"/>
  <c r="F4195" i="46"/>
  <c r="D4187" i="46"/>
  <c r="D4179" i="46"/>
  <c r="F4179" i="46"/>
  <c r="D4163" i="46"/>
  <c r="F4163" i="46"/>
  <c r="D4155" i="46"/>
  <c r="D4139" i="46"/>
  <c r="D4123" i="46"/>
  <c r="F4123" i="46"/>
  <c r="D4115" i="46"/>
  <c r="F4115" i="46"/>
  <c r="D4091" i="46"/>
  <c r="D4067" i="46"/>
  <c r="D4051" i="46"/>
  <c r="D4035" i="46"/>
  <c r="D4011" i="46"/>
  <c r="D3987" i="46"/>
  <c r="F3987" i="46"/>
  <c r="D3923" i="46"/>
  <c r="F3923" i="46"/>
  <c r="D3915" i="46"/>
  <c r="D3899" i="46"/>
  <c r="D3867" i="46"/>
  <c r="D3859" i="46"/>
  <c r="D3851" i="46"/>
  <c r="D3835" i="46"/>
  <c r="D3819" i="46"/>
  <c r="F3819" i="46"/>
  <c r="D3811" i="46"/>
  <c r="F3811" i="46"/>
  <c r="D3803" i="46"/>
  <c r="F3803" i="46"/>
  <c r="D3795" i="46"/>
  <c r="F3795" i="46"/>
  <c r="D3763" i="46"/>
  <c r="F3763" i="46"/>
  <c r="D3747" i="46"/>
  <c r="F3747" i="46"/>
  <c r="D3739" i="46"/>
  <c r="F3739" i="46"/>
  <c r="D3731" i="46"/>
  <c r="F3731" i="46"/>
  <c r="D3723" i="46"/>
  <c r="D3715" i="46"/>
  <c r="D3707" i="46"/>
  <c r="D3699" i="46"/>
  <c r="D3691" i="46"/>
  <c r="D3683" i="46"/>
  <c r="F3683" i="46"/>
  <c r="D3675" i="46"/>
  <c r="F3675" i="46"/>
  <c r="D3667" i="46"/>
  <c r="D3659" i="46"/>
  <c r="D3651" i="46"/>
  <c r="D3635" i="46"/>
  <c r="F3635" i="46"/>
  <c r="D3611" i="46"/>
  <c r="F3611" i="46"/>
  <c r="D3603" i="46"/>
  <c r="D3579" i="46"/>
  <c r="D3571" i="46"/>
  <c r="D3563" i="46"/>
  <c r="F3563" i="46"/>
  <c r="D3555" i="46"/>
  <c r="F3555" i="46"/>
  <c r="D3547" i="46"/>
  <c r="F3547" i="46"/>
  <c r="D3539" i="46"/>
  <c r="D3515" i="46"/>
  <c r="D3459" i="46"/>
  <c r="D3395" i="46"/>
  <c r="D3387" i="46"/>
  <c r="D3355" i="46"/>
  <c r="F3355" i="46"/>
  <c r="D3339" i="46"/>
  <c r="D3331" i="46"/>
  <c r="D3307" i="46"/>
  <c r="F3307" i="46"/>
  <c r="D3291" i="46"/>
  <c r="D3283" i="46"/>
  <c r="D3235" i="46"/>
  <c r="D3219" i="46"/>
  <c r="D3195" i="46"/>
  <c r="F3195" i="46"/>
  <c r="D3171" i="46"/>
  <c r="F3171" i="46"/>
  <c r="D3155" i="46"/>
  <c r="D3139" i="46"/>
  <c r="D3075" i="46"/>
  <c r="D3059" i="46"/>
  <c r="F3059" i="46"/>
  <c r="D3051" i="46"/>
  <c r="F3051" i="46"/>
  <c r="D3003" i="46"/>
  <c r="F3003" i="46"/>
  <c r="D2963" i="46"/>
  <c r="F2963" i="46"/>
  <c r="D2955" i="46"/>
  <c r="F2955" i="46"/>
  <c r="D2947" i="46"/>
  <c r="F2947" i="46"/>
  <c r="D2907" i="46"/>
  <c r="F2907" i="46"/>
  <c r="D2851" i="46"/>
  <c r="D2827" i="46"/>
  <c r="F2827" i="46"/>
  <c r="D2803" i="46"/>
  <c r="F2803" i="46"/>
  <c r="D2795" i="46"/>
  <c r="F2795" i="46"/>
  <c r="D2787" i="46"/>
  <c r="F2787" i="46"/>
  <c r="D2779" i="46"/>
  <c r="F2779" i="46"/>
  <c r="D2763" i="46"/>
  <c r="F2763" i="46"/>
  <c r="D2755" i="46"/>
  <c r="D2747" i="46"/>
  <c r="F2747" i="46"/>
  <c r="D2739" i="46"/>
  <c r="D2731" i="46"/>
  <c r="D2715" i="46"/>
  <c r="D2707" i="46"/>
  <c r="F2707" i="46"/>
  <c r="D2675" i="46"/>
  <c r="D2667" i="46"/>
  <c r="D2659" i="46"/>
  <c r="F2659" i="46"/>
  <c r="D2651" i="46"/>
  <c r="D2643" i="46"/>
  <c r="D2635" i="46"/>
  <c r="D2603" i="46"/>
  <c r="D2515" i="46"/>
  <c r="F2515" i="46"/>
  <c r="D2507" i="46"/>
  <c r="D2499" i="46"/>
  <c r="F2499" i="46"/>
  <c r="D2491" i="46"/>
  <c r="D2483" i="46"/>
  <c r="D2451" i="46"/>
  <c r="D2435" i="46"/>
  <c r="D2419" i="46"/>
  <c r="F2419" i="46"/>
  <c r="D2411" i="46"/>
  <c r="F2411" i="46"/>
  <c r="D2379" i="46"/>
  <c r="F2379" i="46"/>
  <c r="D2347" i="46"/>
  <c r="F2347" i="46"/>
  <c r="D2323" i="46"/>
  <c r="D2315" i="46"/>
  <c r="D2283" i="46"/>
  <c r="F2283" i="46"/>
  <c r="D2275" i="46"/>
  <c r="D2219" i="46"/>
  <c r="F2219" i="46"/>
  <c r="D2187" i="46"/>
  <c r="D2179" i="46"/>
  <c r="F2179" i="46"/>
  <c r="D2155" i="46"/>
  <c r="F2155" i="46"/>
  <c r="D2131" i="46"/>
  <c r="D2115" i="46"/>
  <c r="F2115" i="46"/>
  <c r="D2091" i="46"/>
  <c r="F2091" i="46"/>
  <c r="D2083" i="46"/>
  <c r="F2083" i="46"/>
  <c r="D2051" i="46"/>
  <c r="F2051" i="46"/>
  <c r="D2043" i="46"/>
  <c r="F2043" i="46"/>
  <c r="D2035" i="46"/>
  <c r="F2035" i="46"/>
  <c r="D2027" i="46"/>
  <c r="D2019" i="46"/>
  <c r="F2019" i="46"/>
  <c r="D2011" i="46"/>
  <c r="D2003" i="46"/>
  <c r="F2003" i="46"/>
  <c r="D1979" i="46"/>
  <c r="D1971" i="46"/>
  <c r="F1971" i="46"/>
  <c r="D1963" i="46"/>
  <c r="D1955" i="46"/>
  <c r="D1939" i="46"/>
  <c r="D1923" i="46"/>
  <c r="D1915" i="46"/>
  <c r="D1907" i="46"/>
  <c r="F1907" i="46"/>
  <c r="D1875" i="46"/>
  <c r="F1875" i="46"/>
  <c r="D1867" i="46"/>
  <c r="D1851" i="46"/>
  <c r="F1851" i="46"/>
  <c r="D1835" i="46"/>
  <c r="F1835" i="46"/>
  <c r="D1787" i="46"/>
  <c r="D1779" i="46"/>
  <c r="D1771" i="46"/>
  <c r="F1771" i="46"/>
  <c r="D1755" i="46"/>
  <c r="F1755" i="46"/>
  <c r="D1747" i="46"/>
  <c r="F1747" i="46"/>
  <c r="D1739" i="46"/>
  <c r="D1731" i="46"/>
  <c r="D1691" i="46"/>
  <c r="D1683" i="46"/>
  <c r="F1683" i="46"/>
  <c r="D1675" i="46"/>
  <c r="F1675" i="46"/>
  <c r="D1667" i="46"/>
  <c r="F1667" i="46"/>
  <c r="D1611" i="46"/>
  <c r="F1611" i="46"/>
  <c r="D1595" i="46"/>
  <c r="F1595" i="46"/>
  <c r="D1587" i="46"/>
  <c r="D1579" i="46"/>
  <c r="D1571" i="46"/>
  <c r="D1459" i="46"/>
  <c r="D1435" i="46"/>
  <c r="F1435" i="46"/>
  <c r="D1427" i="46"/>
  <c r="D1403" i="46"/>
  <c r="D1363" i="46"/>
  <c r="D1339" i="46"/>
  <c r="D1323" i="46"/>
  <c r="D1315" i="46"/>
  <c r="F1315" i="46"/>
  <c r="D1291" i="46"/>
  <c r="D1283" i="46"/>
  <c r="D1275" i="46"/>
  <c r="F1275" i="46"/>
  <c r="D1267" i="46"/>
  <c r="F1267" i="46"/>
  <c r="D1251" i="46"/>
  <c r="F1251" i="46"/>
  <c r="D1227" i="46"/>
  <c r="D1187" i="46"/>
  <c r="D1171" i="46"/>
  <c r="D1163" i="46"/>
  <c r="F1163" i="46"/>
  <c r="D1155" i="46"/>
  <c r="D1147" i="46"/>
  <c r="D1139" i="46"/>
  <c r="D1131" i="46"/>
  <c r="D1123" i="46"/>
  <c r="F1123" i="46"/>
  <c r="D1107" i="46"/>
  <c r="D1099" i="46"/>
  <c r="F1099" i="46"/>
  <c r="D1083" i="46"/>
  <c r="F1083" i="46"/>
  <c r="D1075" i="46"/>
  <c r="D1027" i="46"/>
  <c r="D1019" i="46"/>
  <c r="F1019" i="46"/>
  <c r="D1011" i="46"/>
  <c r="F1011" i="46"/>
  <c r="D987" i="46"/>
  <c r="F987" i="46"/>
  <c r="D979" i="46"/>
  <c r="D947" i="46"/>
  <c r="F947" i="46"/>
  <c r="D939" i="46"/>
  <c r="D891" i="46"/>
  <c r="F891" i="46"/>
  <c r="D883" i="46"/>
  <c r="D875" i="46"/>
  <c r="D867" i="46"/>
  <c r="D851" i="46"/>
  <c r="F851" i="46"/>
  <c r="D811" i="46"/>
  <c r="D803" i="46"/>
  <c r="D795" i="46"/>
  <c r="D755" i="46"/>
  <c r="D739" i="46"/>
  <c r="D731" i="46"/>
  <c r="F731" i="46"/>
  <c r="D723" i="46"/>
  <c r="F723" i="46"/>
  <c r="D5738" i="46"/>
  <c r="D5714" i="46"/>
  <c r="D5690" i="46"/>
  <c r="D5682" i="46"/>
  <c r="D5674" i="46"/>
  <c r="D5666" i="46"/>
  <c r="D5658" i="46"/>
  <c r="D5650" i="46"/>
  <c r="D5634" i="46"/>
  <c r="D5554" i="46"/>
  <c r="F5554" i="46"/>
  <c r="D5538" i="46"/>
  <c r="D5522" i="46"/>
  <c r="D5498" i="46"/>
  <c r="F5498" i="46"/>
  <c r="D5490" i="46"/>
  <c r="D5450" i="46"/>
  <c r="F5450" i="46"/>
  <c r="D5426" i="46"/>
  <c r="D5410" i="46"/>
  <c r="F5410" i="46"/>
  <c r="D5378" i="46"/>
  <c r="D5346" i="46"/>
  <c r="F5346" i="46"/>
  <c r="D5338" i="46"/>
  <c r="F5338" i="46"/>
  <c r="D5330" i="46"/>
  <c r="F5330" i="46"/>
  <c r="D5290" i="46"/>
  <c r="F5290" i="46"/>
  <c r="D5274" i="46"/>
  <c r="F5274" i="46"/>
  <c r="D5226" i="46"/>
  <c r="D5218" i="46"/>
  <c r="D5202" i="46"/>
  <c r="D5194" i="46"/>
  <c r="D5186" i="46"/>
  <c r="D5178" i="46"/>
  <c r="D5170" i="46"/>
  <c r="D5154" i="46"/>
  <c r="F5154" i="46"/>
  <c r="D5106" i="46"/>
  <c r="D5050" i="46"/>
  <c r="D5034" i="46"/>
  <c r="F5034" i="46"/>
  <c r="D4994" i="46"/>
  <c r="F4994" i="46"/>
  <c r="D4954" i="46"/>
  <c r="D4946" i="46"/>
  <c r="D4938" i="46"/>
  <c r="F4938" i="46"/>
  <c r="D4922" i="46"/>
  <c r="D4906" i="46"/>
  <c r="F4906" i="46"/>
  <c r="D4866" i="46"/>
  <c r="D4850" i="46"/>
  <c r="D4842" i="46"/>
  <c r="D4826" i="46"/>
  <c r="D4818" i="46"/>
  <c r="F4818" i="46"/>
  <c r="D4802" i="46"/>
  <c r="F4802" i="46"/>
  <c r="D4786" i="46"/>
  <c r="F4786" i="46"/>
  <c r="D4770" i="46"/>
  <c r="F4770" i="46"/>
  <c r="D4762" i="46"/>
  <c r="D4746" i="46"/>
  <c r="D4738" i="46"/>
  <c r="D4730" i="46"/>
  <c r="F4730" i="46"/>
  <c r="D4714" i="46"/>
  <c r="F4714" i="46"/>
  <c r="D4682" i="46"/>
  <c r="D4674" i="46"/>
  <c r="D4658" i="46"/>
  <c r="D4642" i="46"/>
  <c r="F4642" i="46"/>
  <c r="D4618" i="46"/>
  <c r="D4578" i="46"/>
  <c r="F4578" i="46"/>
  <c r="D4530" i="46"/>
  <c r="F4530" i="46"/>
  <c r="D4498" i="46"/>
  <c r="F4498" i="46"/>
  <c r="D4490" i="46"/>
  <c r="F4490" i="46"/>
  <c r="D4466" i="46"/>
  <c r="D4418" i="46"/>
  <c r="D4410" i="46"/>
  <c r="D4378" i="46"/>
  <c r="F4378" i="46"/>
  <c r="D4370" i="46"/>
  <c r="F4370" i="46"/>
  <c r="D4362" i="46"/>
  <c r="D4346" i="46"/>
  <c r="F4346" i="46"/>
  <c r="D4338" i="46"/>
  <c r="F4338" i="46"/>
  <c r="D4322" i="46"/>
  <c r="F4322" i="46"/>
  <c r="D4314" i="46"/>
  <c r="F4314" i="46"/>
  <c r="D4306" i="46"/>
  <c r="F4306" i="46"/>
  <c r="D4298" i="46"/>
  <c r="D4274" i="46"/>
  <c r="F4274" i="46"/>
  <c r="D4266" i="46"/>
  <c r="F4266" i="46"/>
  <c r="D4250" i="46"/>
  <c r="F4250" i="46"/>
  <c r="D4242" i="46"/>
  <c r="F4242" i="46"/>
  <c r="D4234" i="46"/>
  <c r="D4226" i="46"/>
  <c r="F4226" i="46"/>
  <c r="D4210" i="46"/>
  <c r="F4210" i="46"/>
  <c r="D4202" i="46"/>
  <c r="D4194" i="46"/>
  <c r="F4194" i="46"/>
  <c r="D4186" i="46"/>
  <c r="D4178" i="46"/>
  <c r="F4178" i="46"/>
  <c r="D4162" i="46"/>
  <c r="F4162" i="46"/>
  <c r="D4146" i="46"/>
  <c r="F4146" i="46"/>
  <c r="D4138" i="46"/>
  <c r="D4114" i="46"/>
  <c r="F4114" i="46"/>
  <c r="D4098" i="46"/>
  <c r="D4090" i="46"/>
  <c r="D4066" i="46"/>
  <c r="D4058" i="46"/>
  <c r="F4058" i="46"/>
  <c r="D4050" i="46"/>
  <c r="F4050" i="46"/>
  <c r="D4010" i="46"/>
  <c r="D3922" i="46"/>
  <c r="F3922" i="46"/>
  <c r="D3914" i="46"/>
  <c r="D3906" i="46"/>
  <c r="F3906" i="46"/>
  <c r="D3882" i="46"/>
  <c r="F3882" i="46"/>
  <c r="D3866" i="46"/>
  <c r="D3858" i="46"/>
  <c r="D3850" i="46"/>
  <c r="D3834" i="46"/>
  <c r="F3834" i="46"/>
  <c r="D3818" i="46"/>
  <c r="F3818" i="46"/>
  <c r="D3810" i="46"/>
  <c r="F3810" i="46"/>
  <c r="D3802" i="46"/>
  <c r="F3802" i="46"/>
  <c r="D3794" i="46"/>
  <c r="F3794" i="46"/>
  <c r="D3754" i="46"/>
  <c r="F3754" i="46"/>
  <c r="D3746" i="46"/>
  <c r="F3746" i="46"/>
  <c r="D3738" i="46"/>
  <c r="F3738" i="46"/>
  <c r="D3730" i="46"/>
  <c r="F3730" i="46"/>
  <c r="D3722" i="46"/>
  <c r="D3714" i="46"/>
  <c r="D3706" i="46"/>
  <c r="F3706" i="46"/>
  <c r="D3698" i="46"/>
  <c r="D3690" i="46"/>
  <c r="F3690" i="46"/>
  <c r="D3682" i="46"/>
  <c r="F3682" i="46"/>
  <c r="D3674" i="46"/>
  <c r="D3666" i="46"/>
  <c r="D3658" i="46"/>
  <c r="D3634" i="46"/>
  <c r="F3634" i="46"/>
  <c r="D3626" i="46"/>
  <c r="F3626" i="46"/>
  <c r="D3602" i="46"/>
  <c r="D3578" i="46"/>
  <c r="D3570" i="46"/>
  <c r="D3562" i="46"/>
  <c r="D3554" i="46"/>
  <c r="D3546" i="46"/>
  <c r="D3434" i="46"/>
  <c r="D3386" i="46"/>
  <c r="D3362" i="46"/>
  <c r="F3362" i="46"/>
  <c r="D3354" i="46"/>
  <c r="F3354" i="46"/>
  <c r="D3346" i="46"/>
  <c r="D3338" i="46"/>
  <c r="F3338" i="46"/>
  <c r="D3330" i="46"/>
  <c r="D3314" i="46"/>
  <c r="F3314" i="46"/>
  <c r="D3306" i="46"/>
  <c r="F3306" i="46"/>
  <c r="D3282" i="46"/>
  <c r="D3242" i="46"/>
  <c r="D3234" i="46"/>
  <c r="D3194" i="46"/>
  <c r="F3194" i="46"/>
  <c r="D3170" i="46"/>
  <c r="D3162" i="46"/>
  <c r="D3138" i="46"/>
  <c r="D3122" i="46"/>
  <c r="D3106" i="46"/>
  <c r="F3106" i="46"/>
  <c r="D3090" i="46"/>
  <c r="D3074" i="46"/>
  <c r="D3058" i="46"/>
  <c r="F3058" i="46"/>
  <c r="D3010" i="46"/>
  <c r="F3010" i="46"/>
  <c r="D3002" i="46"/>
  <c r="F3002" i="46"/>
  <c r="D2962" i="46"/>
  <c r="F2962" i="46"/>
  <c r="D2954" i="46"/>
  <c r="F2954" i="46"/>
  <c r="D2938" i="46"/>
  <c r="F2938" i="46"/>
  <c r="D2922" i="46"/>
  <c r="D2906" i="46"/>
  <c r="D2890" i="46"/>
  <c r="D2858" i="46"/>
  <c r="D2850" i="46"/>
  <c r="D2842" i="46"/>
  <c r="F2842" i="46"/>
  <c r="D2826" i="46"/>
  <c r="F2826" i="46"/>
  <c r="D2802" i="46"/>
  <c r="F2802" i="46"/>
  <c r="D2794" i="46"/>
  <c r="F2794" i="46"/>
  <c r="D2786" i="46"/>
  <c r="F2786" i="46"/>
  <c r="D2778" i="46"/>
  <c r="F2778" i="46"/>
  <c r="D2762" i="46"/>
  <c r="F2762" i="46"/>
  <c r="D2754" i="46"/>
  <c r="D2746" i="46"/>
  <c r="D2738" i="46"/>
  <c r="D2730" i="46"/>
  <c r="D2714" i="46"/>
  <c r="F2714" i="46"/>
  <c r="D2706" i="46"/>
  <c r="F2706" i="46"/>
  <c r="D2690" i="46"/>
  <c r="F2690" i="46"/>
  <c r="D2674" i="46"/>
  <c r="D2658" i="46"/>
  <c r="D2650" i="46"/>
  <c r="D2642" i="46"/>
  <c r="D2634" i="46"/>
  <c r="D2602" i="46"/>
  <c r="D2578" i="46"/>
  <c r="F2578" i="46"/>
  <c r="D2554" i="46"/>
  <c r="D2538" i="46"/>
  <c r="D2514" i="46"/>
  <c r="F2514" i="46"/>
  <c r="D2506" i="46"/>
  <c r="F2506" i="46"/>
  <c r="D2482" i="46"/>
  <c r="F2482" i="46"/>
  <c r="D2450" i="46"/>
  <c r="D2434" i="46"/>
  <c r="D2418" i="46"/>
  <c r="D2410" i="46"/>
  <c r="F2410" i="46"/>
  <c r="D2402" i="46"/>
  <c r="D2354" i="46"/>
  <c r="F2354" i="46"/>
  <c r="D2346" i="46"/>
  <c r="F2346" i="46"/>
  <c r="D2322" i="46"/>
  <c r="D2314" i="46"/>
  <c r="D2306" i="46"/>
  <c r="D2290" i="46"/>
  <c r="D2282" i="46"/>
  <c r="D2210" i="46"/>
  <c r="D2202" i="46"/>
  <c r="D2186" i="46"/>
  <c r="F2186" i="46"/>
  <c r="D2154" i="46"/>
  <c r="F2154" i="46"/>
  <c r="D2130" i="46"/>
  <c r="D2122" i="46"/>
  <c r="D2114" i="46"/>
  <c r="F2114" i="46"/>
  <c r="D2090" i="46"/>
  <c r="F2090" i="46"/>
  <c r="D2050" i="46"/>
  <c r="F2050" i="46"/>
  <c r="D2042" i="46"/>
  <c r="F2042" i="46"/>
  <c r="D2026" i="46"/>
  <c r="D2018" i="46"/>
  <c r="F2018" i="46"/>
  <c r="D2010" i="46"/>
  <c r="D1970" i="46"/>
  <c r="D1962" i="46"/>
  <c r="D1954" i="46"/>
  <c r="F1954" i="46"/>
  <c r="D1938" i="46"/>
  <c r="D1922" i="46"/>
  <c r="D1914" i="46"/>
  <c r="F1914" i="46"/>
  <c r="D1906" i="46"/>
  <c r="D1874" i="46"/>
  <c r="D1850" i="46"/>
  <c r="F1850" i="46"/>
  <c r="D1834" i="46"/>
  <c r="F1834" i="46"/>
  <c r="D1786" i="46"/>
  <c r="D1778" i="46"/>
  <c r="D1770" i="46"/>
  <c r="F1770" i="46"/>
  <c r="D1754" i="46"/>
  <c r="F1754" i="46"/>
  <c r="D1746" i="46"/>
  <c r="F1746" i="46"/>
  <c r="D1738" i="46"/>
  <c r="D1730" i="46"/>
  <c r="D1722" i="46"/>
  <c r="D1698" i="46"/>
  <c r="F1698" i="46"/>
  <c r="D1690" i="46"/>
  <c r="D1682" i="46"/>
  <c r="F1682" i="46"/>
  <c r="D1674" i="46"/>
  <c r="F1674" i="46"/>
  <c r="D1666" i="46"/>
  <c r="F1666" i="46"/>
  <c r="D1618" i="46"/>
  <c r="D1610" i="46"/>
  <c r="D1602" i="46"/>
  <c r="D1594" i="46"/>
  <c r="D1586" i="46"/>
  <c r="D1578" i="46"/>
  <c r="D1570" i="46"/>
  <c r="D1530" i="46"/>
  <c r="D1466" i="46"/>
  <c r="F1466" i="46"/>
  <c r="D1458" i="46"/>
  <c r="D1450" i="46"/>
  <c r="F1450" i="46"/>
  <c r="D1426" i="46"/>
  <c r="D1418" i="46"/>
  <c r="D1402" i="46"/>
  <c r="F1402" i="46"/>
  <c r="D1370" i="46"/>
  <c r="F1370" i="46"/>
  <c r="D1362" i="46"/>
  <c r="D1354" i="46"/>
  <c r="D1338" i="46"/>
  <c r="F1338" i="46"/>
  <c r="D1314" i="46"/>
  <c r="F1314" i="46"/>
  <c r="D1306" i="46"/>
  <c r="D1298" i="46"/>
  <c r="D1290" i="46"/>
  <c r="D1282" i="46"/>
  <c r="F1282" i="46"/>
  <c r="D1250" i="46"/>
  <c r="F1250" i="46"/>
  <c r="D1218" i="46"/>
  <c r="D1210" i="46"/>
  <c r="F1210" i="46"/>
  <c r="D1194" i="46"/>
  <c r="F1194" i="46"/>
  <c r="D1186" i="46"/>
  <c r="D1170" i="46"/>
  <c r="D1154" i="46"/>
  <c r="D1146" i="46"/>
  <c r="D1138" i="46"/>
  <c r="D1122" i="46"/>
  <c r="F1122" i="46"/>
  <c r="D1098" i="46"/>
  <c r="F1098" i="46"/>
  <c r="D1082" i="46"/>
  <c r="F1082" i="46"/>
  <c r="D1050" i="46"/>
  <c r="F1050" i="46"/>
  <c r="D1034" i="46"/>
  <c r="D1026" i="46"/>
  <c r="D1018" i="46"/>
  <c r="F1018" i="46"/>
  <c r="D1010" i="46"/>
  <c r="F1010" i="46"/>
  <c r="D986" i="46"/>
  <c r="D978" i="46"/>
  <c r="D938" i="46"/>
  <c r="D659" i="46"/>
  <c r="F659" i="46"/>
  <c r="D651" i="46"/>
  <c r="F651" i="46"/>
  <c r="D635" i="46"/>
  <c r="F635" i="46"/>
  <c r="D627" i="46"/>
  <c r="D619" i="46"/>
  <c r="F619" i="46"/>
  <c r="D611" i="46"/>
  <c r="F611" i="46"/>
  <c r="D603" i="46"/>
  <c r="F603" i="46"/>
  <c r="D595" i="46"/>
  <c r="F595" i="46"/>
  <c r="D587" i="46"/>
  <c r="F587" i="46"/>
  <c r="D571" i="46"/>
  <c r="F571" i="46"/>
  <c r="D563" i="46"/>
  <c r="F563" i="46"/>
  <c r="D539" i="46"/>
  <c r="F539" i="46"/>
  <c r="D523" i="46"/>
  <c r="F523" i="46"/>
  <c r="D499" i="46"/>
  <c r="F499" i="46"/>
  <c r="D491" i="46"/>
  <c r="F491" i="46"/>
  <c r="D483" i="46"/>
  <c r="F483" i="46"/>
  <c r="D467" i="46"/>
  <c r="F467" i="46"/>
  <c r="D459" i="46"/>
  <c r="D451" i="46"/>
  <c r="F451" i="46"/>
  <c r="D443" i="46"/>
  <c r="D435" i="46"/>
  <c r="F435" i="46"/>
  <c r="D427" i="46"/>
  <c r="F427" i="46"/>
  <c r="D419" i="46"/>
  <c r="F419" i="46"/>
  <c r="D411" i="46"/>
  <c r="F411" i="46"/>
  <c r="D395" i="46"/>
  <c r="D379" i="46"/>
  <c r="F379" i="46"/>
  <c r="D363" i="46"/>
  <c r="D355" i="46"/>
  <c r="D347" i="46"/>
  <c r="D339" i="46"/>
  <c r="F339" i="46"/>
  <c r="D331" i="46"/>
  <c r="D323" i="46"/>
  <c r="F323" i="46"/>
  <c r="D315" i="46"/>
  <c r="F315" i="46"/>
  <c r="D307" i="46"/>
  <c r="F307" i="46"/>
  <c r="D299" i="46"/>
  <c r="F299" i="46"/>
  <c r="D283" i="46"/>
  <c r="D275" i="46"/>
  <c r="D267" i="46"/>
  <c r="F267" i="46"/>
  <c r="D259" i="46"/>
  <c r="F259" i="46"/>
  <c r="D251" i="46"/>
  <c r="F251" i="46"/>
  <c r="D243" i="46"/>
  <c r="D235" i="46"/>
  <c r="D211" i="46"/>
  <c r="F211" i="46"/>
  <c r="D203" i="46"/>
  <c r="F203" i="46"/>
  <c r="D195" i="46"/>
  <c r="D171" i="46"/>
  <c r="D163" i="46"/>
  <c r="D155" i="46"/>
  <c r="D139" i="46"/>
  <c r="D131" i="46"/>
  <c r="D107" i="46"/>
  <c r="D51" i="46"/>
  <c r="D43" i="46"/>
  <c r="F43" i="46"/>
  <c r="D19" i="46"/>
  <c r="D11" i="46"/>
  <c r="D890" i="46"/>
  <c r="F890" i="46"/>
  <c r="D874" i="46"/>
  <c r="D866" i="46"/>
  <c r="D850" i="46"/>
  <c r="F850" i="46"/>
  <c r="D810" i="46"/>
  <c r="D794" i="46"/>
  <c r="D754" i="46"/>
  <c r="D722" i="46"/>
  <c r="D658" i="46"/>
  <c r="F658" i="46"/>
  <c r="D650" i="46"/>
  <c r="F650" i="46"/>
  <c r="D634" i="46"/>
  <c r="F634" i="46"/>
  <c r="D618" i="46"/>
  <c r="F618" i="46"/>
  <c r="D610" i="46"/>
  <c r="F610" i="46"/>
  <c r="D602" i="46"/>
  <c r="F602" i="46"/>
  <c r="D594" i="46"/>
  <c r="F594" i="46"/>
  <c r="D570" i="46"/>
  <c r="F570" i="46"/>
  <c r="D554" i="46"/>
  <c r="F554" i="46"/>
  <c r="D538" i="46"/>
  <c r="D522" i="46"/>
  <c r="F522" i="46"/>
  <c r="D506" i="46"/>
  <c r="F506" i="46"/>
  <c r="D498" i="46"/>
  <c r="F498" i="46"/>
  <c r="D490" i="46"/>
  <c r="F490" i="46"/>
  <c r="D474" i="46"/>
  <c r="D466" i="46"/>
  <c r="F466" i="46"/>
  <c r="D458" i="46"/>
  <c r="F458" i="46"/>
  <c r="D442" i="46"/>
  <c r="D434" i="46"/>
  <c r="F434" i="46"/>
  <c r="D426" i="46"/>
  <c r="F426" i="46"/>
  <c r="D418" i="46"/>
  <c r="F418" i="46"/>
  <c r="D410" i="46"/>
  <c r="F410" i="46"/>
  <c r="D394" i="46"/>
  <c r="F394" i="46"/>
  <c r="D386" i="46"/>
  <c r="D378" i="46"/>
  <c r="F378" i="46"/>
  <c r="D370" i="46"/>
  <c r="F370" i="46"/>
  <c r="D338" i="46"/>
  <c r="F338" i="46"/>
  <c r="D330" i="46"/>
  <c r="D322" i="46"/>
  <c r="F322" i="46"/>
  <c r="D314" i="46"/>
  <c r="D306" i="46"/>
  <c r="F306" i="46"/>
  <c r="D298" i="46"/>
  <c r="F298" i="46"/>
  <c r="D290" i="46"/>
  <c r="F290" i="46"/>
  <c r="D282" i="46"/>
  <c r="D274" i="46"/>
  <c r="F274" i="46"/>
  <c r="D266" i="46"/>
  <c r="F266" i="46"/>
  <c r="D258" i="46"/>
  <c r="F258" i="46"/>
  <c r="D250" i="46"/>
  <c r="F250" i="46"/>
  <c r="D242" i="46"/>
  <c r="F242" i="46"/>
  <c r="D234" i="46"/>
  <c r="F234" i="46"/>
  <c r="D210" i="46"/>
  <c r="D202" i="46"/>
  <c r="F202" i="46"/>
  <c r="D194" i="46"/>
  <c r="F194" i="46"/>
  <c r="D170" i="46"/>
  <c r="D162" i="46"/>
  <c r="D154" i="46"/>
  <c r="D138" i="46"/>
  <c r="D130" i="46"/>
  <c r="D50" i="46"/>
  <c r="D42" i="46"/>
  <c r="F42" i="46"/>
  <c r="D26" i="46"/>
  <c r="F26" i="46"/>
  <c r="D18" i="46"/>
  <c r="D10" i="46"/>
  <c r="D737" i="46"/>
  <c r="F737" i="46"/>
  <c r="D721" i="46"/>
  <c r="F721" i="46"/>
  <c r="D649" i="46"/>
  <c r="F649" i="46"/>
  <c r="D633" i="46"/>
  <c r="D625" i="46"/>
  <c r="D617" i="46"/>
  <c r="F617" i="46"/>
  <c r="D609" i="46"/>
  <c r="F609" i="46"/>
  <c r="D601" i="46"/>
  <c r="F601" i="46"/>
  <c r="D593" i="46"/>
  <c r="F593" i="46"/>
  <c r="D585" i="46"/>
  <c r="F585" i="46"/>
  <c r="D577" i="46"/>
  <c r="F577" i="46"/>
  <c r="D569" i="46"/>
  <c r="F569" i="46"/>
  <c r="D561" i="46"/>
  <c r="F561" i="46"/>
  <c r="D553" i="46"/>
  <c r="D537" i="46"/>
  <c r="F537" i="46"/>
  <c r="D521" i="46"/>
  <c r="F521" i="46"/>
  <c r="D513" i="46"/>
  <c r="F513" i="46"/>
  <c r="D505" i="46"/>
  <c r="F505" i="46"/>
  <c r="D497" i="46"/>
  <c r="F497" i="46"/>
  <c r="D489" i="46"/>
  <c r="F489" i="46"/>
  <c r="D481" i="46"/>
  <c r="F481" i="46"/>
  <c r="D473" i="46"/>
  <c r="D465" i="46"/>
  <c r="D457" i="46"/>
  <c r="D449" i="46"/>
  <c r="F449" i="46"/>
  <c r="D441" i="46"/>
  <c r="F441" i="46"/>
  <c r="D433" i="46"/>
  <c r="F433" i="46"/>
  <c r="D425" i="46"/>
  <c r="F425" i="46"/>
  <c r="D417" i="46"/>
  <c r="F417" i="46"/>
  <c r="D409" i="46"/>
  <c r="F409" i="46"/>
  <c r="D401" i="46"/>
  <c r="F401" i="46"/>
  <c r="D393" i="46"/>
  <c r="F393" i="46"/>
  <c r="D385" i="46"/>
  <c r="D377" i="46"/>
  <c r="F377" i="46"/>
  <c r="D369" i="46"/>
  <c r="D353" i="46"/>
  <c r="F353" i="46"/>
  <c r="D337" i="46"/>
  <c r="F337" i="46"/>
  <c r="D329" i="46"/>
  <c r="F329" i="46"/>
  <c r="D321" i="46"/>
  <c r="F321" i="46"/>
  <c r="D313" i="46"/>
  <c r="D305" i="46"/>
  <c r="F305" i="46"/>
  <c r="D289" i="46"/>
  <c r="D281" i="46"/>
  <c r="F281" i="46"/>
  <c r="D273" i="46"/>
  <c r="F273" i="46"/>
  <c r="D241" i="46"/>
  <c r="F241" i="46"/>
  <c r="D225" i="46"/>
  <c r="D217" i="46"/>
  <c r="F217" i="46"/>
  <c r="D209" i="46"/>
  <c r="D201" i="46"/>
  <c r="D193" i="46"/>
  <c r="F193" i="46"/>
  <c r="D169" i="46"/>
  <c r="D161" i="46"/>
  <c r="D153" i="46"/>
  <c r="F153" i="46"/>
  <c r="D137" i="46"/>
  <c r="D129" i="46"/>
  <c r="D121" i="46"/>
  <c r="D41" i="46"/>
  <c r="F41" i="46"/>
  <c r="D25" i="46"/>
  <c r="F25" i="46"/>
  <c r="D17" i="46"/>
  <c r="F17" i="46"/>
  <c r="D664" i="46"/>
  <c r="F664" i="46"/>
  <c r="D648" i="46"/>
  <c r="F648" i="46"/>
  <c r="D632" i="46"/>
  <c r="D616" i="46"/>
  <c r="F616" i="46"/>
  <c r="D608" i="46"/>
  <c r="F608" i="46"/>
  <c r="D600" i="46"/>
  <c r="F600" i="46"/>
  <c r="D592" i="46"/>
  <c r="F592" i="46"/>
  <c r="D576" i="46"/>
  <c r="D568" i="46"/>
  <c r="F568" i="46"/>
  <c r="D560" i="46"/>
  <c r="F560" i="46"/>
  <c r="D552" i="46"/>
  <c r="F552" i="46"/>
  <c r="D544" i="46"/>
  <c r="F544" i="46"/>
  <c r="D536" i="46"/>
  <c r="D520" i="46"/>
  <c r="F520" i="46"/>
  <c r="D512" i="46"/>
  <c r="F512" i="46"/>
  <c r="D504" i="46"/>
  <c r="F504" i="46"/>
  <c r="D496" i="46"/>
  <c r="F496" i="46"/>
  <c r="D488" i="46"/>
  <c r="F488" i="46"/>
  <c r="D480" i="46"/>
  <c r="F480" i="46"/>
  <c r="D472" i="46"/>
  <c r="F472" i="46"/>
  <c r="D464" i="46"/>
  <c r="F464" i="46"/>
  <c r="D456" i="46"/>
  <c r="D448" i="46"/>
  <c r="F448" i="46"/>
  <c r="D432" i="46"/>
  <c r="F432" i="46"/>
  <c r="D424" i="46"/>
  <c r="D416" i="46"/>
  <c r="F416" i="46"/>
  <c r="D408" i="46"/>
  <c r="D400" i="46"/>
  <c r="F400" i="46"/>
  <c r="D392" i="46"/>
  <c r="F392" i="46"/>
  <c r="D384" i="46"/>
  <c r="F384" i="46"/>
  <c r="D368" i="46"/>
  <c r="D360" i="46"/>
  <c r="D352" i="46"/>
  <c r="D336" i="46"/>
  <c r="F336" i="46"/>
  <c r="D328" i="46"/>
  <c r="F328" i="46"/>
  <c r="D320" i="46"/>
  <c r="D312" i="46"/>
  <c r="F312" i="46"/>
  <c r="D304" i="46"/>
  <c r="F304" i="46"/>
  <c r="D296" i="46"/>
  <c r="F296" i="46"/>
  <c r="D280" i="46"/>
  <c r="D272" i="46"/>
  <c r="F272" i="46"/>
  <c r="D264" i="46"/>
  <c r="D256" i="46"/>
  <c r="F256" i="46"/>
  <c r="D248" i="46"/>
  <c r="F248" i="46"/>
  <c r="D240" i="46"/>
  <c r="F240" i="46"/>
  <c r="D224" i="46"/>
  <c r="D208" i="46"/>
  <c r="D200" i="46"/>
  <c r="D192" i="46"/>
  <c r="F192" i="46"/>
  <c r="D176" i="46"/>
  <c r="F176" i="46"/>
  <c r="D168" i="46"/>
  <c r="D160" i="46"/>
  <c r="D152" i="46"/>
  <c r="D136" i="46"/>
  <c r="D120" i="46"/>
  <c r="D104" i="46"/>
  <c r="D80" i="46"/>
  <c r="D72" i="46"/>
  <c r="F72" i="46"/>
  <c r="D40" i="46"/>
  <c r="D24" i="46"/>
  <c r="F24" i="46"/>
  <c r="D16" i="46"/>
  <c r="F16" i="46"/>
  <c r="D855" i="46"/>
  <c r="F855" i="46"/>
  <c r="D815" i="46"/>
  <c r="D807" i="46"/>
  <c r="D799" i="46"/>
  <c r="D791" i="46"/>
  <c r="D759" i="46"/>
  <c r="D751" i="46"/>
  <c r="F751" i="46"/>
  <c r="D663" i="46"/>
  <c r="F663" i="46"/>
  <c r="D655" i="46"/>
  <c r="F655" i="46"/>
  <c r="D647" i="46"/>
  <c r="F647" i="46"/>
  <c r="D639" i="46"/>
  <c r="F639" i="46"/>
  <c r="D631" i="46"/>
  <c r="D623" i="46"/>
  <c r="D615" i="46"/>
  <c r="F615" i="46"/>
  <c r="D607" i="46"/>
  <c r="F607" i="46"/>
  <c r="D599" i="46"/>
  <c r="F599" i="46"/>
  <c r="D591" i="46"/>
  <c r="F591" i="46"/>
  <c r="D575" i="46"/>
  <c r="F575" i="46"/>
  <c r="D567" i="46"/>
  <c r="F567" i="46"/>
  <c r="D559" i="46"/>
  <c r="F559" i="46"/>
  <c r="D551" i="46"/>
  <c r="F551" i="46"/>
  <c r="D543" i="46"/>
  <c r="F543" i="46"/>
  <c r="D519" i="46"/>
  <c r="F519" i="46"/>
  <c r="D511" i="46"/>
  <c r="F511" i="46"/>
  <c r="D503" i="46"/>
  <c r="F503" i="46"/>
  <c r="D495" i="46"/>
  <c r="F495" i="46"/>
  <c r="D487" i="46"/>
  <c r="F487" i="46"/>
  <c r="D479" i="46"/>
  <c r="F479" i="46"/>
  <c r="D471" i="46"/>
  <c r="F471" i="46"/>
  <c r="D463" i="46"/>
  <c r="F463" i="46"/>
  <c r="D447" i="46"/>
  <c r="F447" i="46"/>
  <c r="D439" i="46"/>
  <c r="D431" i="46"/>
  <c r="F431" i="46"/>
  <c r="D423" i="46"/>
  <c r="F423" i="46"/>
  <c r="D415" i="46"/>
  <c r="F415" i="46"/>
  <c r="D407" i="46"/>
  <c r="F407" i="46"/>
  <c r="D399" i="46"/>
  <c r="F399" i="46"/>
  <c r="D391" i="46"/>
  <c r="F391" i="46"/>
  <c r="D383" i="46"/>
  <c r="D351" i="46"/>
  <c r="F351" i="46"/>
  <c r="D343" i="46"/>
  <c r="D335" i="46"/>
  <c r="F335" i="46"/>
  <c r="D327" i="46"/>
  <c r="F327" i="46"/>
  <c r="D319" i="46"/>
  <c r="D311" i="46"/>
  <c r="F311" i="46"/>
  <c r="D303" i="46"/>
  <c r="F303" i="46"/>
  <c r="D295" i="46"/>
  <c r="F295" i="46"/>
  <c r="D279" i="46"/>
  <c r="D263" i="46"/>
  <c r="F263" i="46"/>
  <c r="D255" i="46"/>
  <c r="D239" i="46"/>
  <c r="F239" i="46"/>
  <c r="D231" i="46"/>
  <c r="D223" i="46"/>
  <c r="F223" i="46"/>
  <c r="D207" i="46"/>
  <c r="D199" i="46"/>
  <c r="D183" i="46"/>
  <c r="F183" i="46"/>
  <c r="D175" i="46"/>
  <c r="D167" i="46"/>
  <c r="F167" i="46"/>
  <c r="D159" i="46"/>
  <c r="D151" i="46"/>
  <c r="F151" i="46"/>
  <c r="D135" i="46"/>
  <c r="F135" i="46"/>
  <c r="D119" i="46"/>
  <c r="D111" i="46"/>
  <c r="D103" i="46"/>
  <c r="D39" i="46"/>
  <c r="D23" i="46"/>
  <c r="F23" i="46"/>
  <c r="D7" i="46"/>
  <c r="D886" i="46"/>
  <c r="D854" i="46"/>
  <c r="D822" i="46"/>
  <c r="F822" i="46"/>
  <c r="D806" i="46"/>
  <c r="D798" i="46"/>
  <c r="D782" i="46"/>
  <c r="D742" i="46"/>
  <c r="F742" i="46"/>
  <c r="D726" i="46"/>
  <c r="F726" i="46"/>
  <c r="D718" i="46"/>
  <c r="F718" i="46"/>
  <c r="D694" i="46"/>
  <c r="F694" i="46"/>
  <c r="D654" i="46"/>
  <c r="F654" i="46"/>
  <c r="D638" i="46"/>
  <c r="F638" i="46"/>
  <c r="D630" i="46"/>
  <c r="D622" i="46"/>
  <c r="D614" i="46"/>
  <c r="F614" i="46"/>
  <c r="D606" i="46"/>
  <c r="F606" i="46"/>
  <c r="D598" i="46"/>
  <c r="F598" i="46"/>
  <c r="D590" i="46"/>
  <c r="F590" i="46"/>
  <c r="D574" i="46"/>
  <c r="F574" i="46"/>
  <c r="D566" i="46"/>
  <c r="F566" i="46"/>
  <c r="D558" i="46"/>
  <c r="F558" i="46"/>
  <c r="D550" i="46"/>
  <c r="F550" i="46"/>
  <c r="D542" i="46"/>
  <c r="F542" i="46"/>
  <c r="D518" i="46"/>
  <c r="F518" i="46"/>
  <c r="D510" i="46"/>
  <c r="F510" i="46"/>
  <c r="D502" i="46"/>
  <c r="F502" i="46"/>
  <c r="D494" i="46"/>
  <c r="F494" i="46"/>
  <c r="D486" i="46"/>
  <c r="D470" i="46"/>
  <c r="F470" i="46"/>
  <c r="D462" i="46"/>
  <c r="D454" i="46"/>
  <c r="F454" i="46"/>
  <c r="D446" i="46"/>
  <c r="F446" i="46"/>
  <c r="D430" i="46"/>
  <c r="F430" i="46"/>
  <c r="D422" i="46"/>
  <c r="F422" i="46"/>
  <c r="D414" i="46"/>
  <c r="F414" i="46"/>
  <c r="D406" i="46"/>
  <c r="D398" i="46"/>
  <c r="F398" i="46"/>
  <c r="D390" i="46"/>
  <c r="F390" i="46"/>
  <c r="D382" i="46"/>
  <c r="D374" i="46"/>
  <c r="F374" i="46"/>
  <c r="D366" i="46"/>
  <c r="D350" i="46"/>
  <c r="D334" i="46"/>
  <c r="D318" i="46"/>
  <c r="D302" i="46"/>
  <c r="F302" i="46"/>
  <c r="D294" i="46"/>
  <c r="F294" i="46"/>
  <c r="D286" i="46"/>
  <c r="D278" i="46"/>
  <c r="D238" i="46"/>
  <c r="F238" i="46"/>
  <c r="D230" i="46"/>
  <c r="D214" i="46"/>
  <c r="D206" i="46"/>
  <c r="F206" i="46"/>
  <c r="D198" i="46"/>
  <c r="D174" i="46"/>
  <c r="D158" i="46"/>
  <c r="D150" i="46"/>
  <c r="F150" i="46"/>
  <c r="D134" i="46"/>
  <c r="D110" i="46"/>
  <c r="F110" i="46"/>
  <c r="D94" i="46"/>
  <c r="F94" i="46"/>
  <c r="D78" i="46"/>
  <c r="D70" i="46"/>
  <c r="F70" i="46"/>
  <c r="D38" i="46"/>
  <c r="D22" i="46"/>
  <c r="F22" i="46"/>
  <c r="D14" i="46"/>
  <c r="F14" i="46"/>
  <c r="N11" i="47"/>
  <c r="D741" i="46"/>
  <c r="D725" i="46"/>
  <c r="F725" i="46"/>
  <c r="D701" i="46"/>
  <c r="F701" i="46"/>
  <c r="D677" i="46"/>
  <c r="D653" i="46"/>
  <c r="D645" i="46"/>
  <c r="D629" i="46"/>
  <c r="D621" i="46"/>
  <c r="F621" i="46"/>
  <c r="D613" i="46"/>
  <c r="D605" i="46"/>
  <c r="D597" i="46"/>
  <c r="F597" i="46"/>
  <c r="D589" i="46"/>
  <c r="F589" i="46"/>
  <c r="D581" i="46"/>
  <c r="F581" i="46"/>
  <c r="D573" i="46"/>
  <c r="D565" i="46"/>
  <c r="F565" i="46"/>
  <c r="D557" i="46"/>
  <c r="F557" i="46"/>
  <c r="D549" i="46"/>
  <c r="F549" i="46"/>
  <c r="D541" i="46"/>
  <c r="F541" i="46"/>
  <c r="D517" i="46"/>
  <c r="F517" i="46"/>
  <c r="D509" i="46"/>
  <c r="F509" i="46"/>
  <c r="D501" i="46"/>
  <c r="D493" i="46"/>
  <c r="F493" i="46"/>
  <c r="D485" i="46"/>
  <c r="D477" i="46"/>
  <c r="F477" i="46"/>
  <c r="D469" i="46"/>
  <c r="D461" i="46"/>
  <c r="F461" i="46"/>
  <c r="D453" i="46"/>
  <c r="F453" i="46"/>
  <c r="D445" i="46"/>
  <c r="F445" i="46"/>
  <c r="D429" i="46"/>
  <c r="F429" i="46"/>
  <c r="D421" i="46"/>
  <c r="F421" i="46"/>
  <c r="D413" i="46"/>
  <c r="F413" i="46"/>
  <c r="D405" i="46"/>
  <c r="F405" i="46"/>
  <c r="D397" i="46"/>
  <c r="F397" i="46"/>
  <c r="D389" i="46"/>
  <c r="D381" i="46"/>
  <c r="F381" i="46"/>
  <c r="D373" i="46"/>
  <c r="F373" i="46"/>
  <c r="D365" i="46"/>
  <c r="F365" i="46"/>
  <c r="D357" i="46"/>
  <c r="F357" i="46"/>
  <c r="D349" i="46"/>
  <c r="F349" i="46"/>
  <c r="D333" i="46"/>
  <c r="F333" i="46"/>
  <c r="D325" i="46"/>
  <c r="D317" i="46"/>
  <c r="D309" i="46"/>
  <c r="F309" i="46"/>
  <c r="D301" i="46"/>
  <c r="F301" i="46"/>
  <c r="D293" i="46"/>
  <c r="F293" i="46"/>
  <c r="D277" i="46"/>
  <c r="D253" i="46"/>
  <c r="F253" i="46"/>
  <c r="D237" i="46"/>
  <c r="F237" i="46"/>
  <c r="D229" i="46"/>
  <c r="D213" i="46"/>
  <c r="D205" i="46"/>
  <c r="D197" i="46"/>
  <c r="F197" i="46"/>
  <c r="D173" i="46"/>
  <c r="F173" i="46"/>
  <c r="D165" i="46"/>
  <c r="D141" i="46"/>
  <c r="F141" i="46"/>
  <c r="D109" i="46"/>
  <c r="D77" i="46"/>
  <c r="D37" i="46"/>
  <c r="D21" i="46"/>
  <c r="F21" i="46"/>
  <c r="D13" i="46"/>
  <c r="F13" i="46"/>
  <c r="D812" i="46"/>
  <c r="D796" i="46"/>
  <c r="D740" i="46"/>
  <c r="D732" i="46"/>
  <c r="F732" i="46"/>
  <c r="D724" i="46"/>
  <c r="D644" i="46"/>
  <c r="D636" i="46"/>
  <c r="F636" i="46"/>
  <c r="D628" i="46"/>
  <c r="D620" i="46"/>
  <c r="F620" i="46"/>
  <c r="D612" i="46"/>
  <c r="D604" i="46"/>
  <c r="F604" i="46"/>
  <c r="D596" i="46"/>
  <c r="F596" i="46"/>
  <c r="D572" i="46"/>
  <c r="F572" i="46"/>
  <c r="D564" i="46"/>
  <c r="F564" i="46"/>
  <c r="D556" i="46"/>
  <c r="F556" i="46"/>
  <c r="D548" i="46"/>
  <c r="D540" i="46"/>
  <c r="F540" i="46"/>
  <c r="D516" i="46"/>
  <c r="F516" i="46"/>
  <c r="D508" i="46"/>
  <c r="F508" i="46"/>
  <c r="D500" i="46"/>
  <c r="D492" i="46"/>
  <c r="F492" i="46"/>
  <c r="D484" i="46"/>
  <c r="F484" i="46"/>
  <c r="D476" i="46"/>
  <c r="F476" i="46"/>
  <c r="D468" i="46"/>
  <c r="F468" i="46"/>
  <c r="D460" i="46"/>
  <c r="D452" i="46"/>
  <c r="D444" i="46"/>
  <c r="D436" i="46"/>
  <c r="F436" i="46"/>
  <c r="D428" i="46"/>
  <c r="F428" i="46"/>
  <c r="D420" i="46"/>
  <c r="F420" i="46"/>
  <c r="D412" i="46"/>
  <c r="F412" i="46"/>
  <c r="D404" i="46"/>
  <c r="F404" i="46"/>
  <c r="D396" i="46"/>
  <c r="F396" i="46"/>
  <c r="D380" i="46"/>
  <c r="F380" i="46"/>
  <c r="D372" i="46"/>
  <c r="F372" i="46"/>
  <c r="D356" i="46"/>
  <c r="F356" i="46"/>
  <c r="D348" i="46"/>
  <c r="F348" i="46"/>
  <c r="D332" i="46"/>
  <c r="F332" i="46"/>
  <c r="D324" i="46"/>
  <c r="D316" i="46"/>
  <c r="D300" i="46"/>
  <c r="F300" i="46"/>
  <c r="D292" i="46"/>
  <c r="F292" i="46"/>
  <c r="D276" i="46"/>
  <c r="D260" i="46"/>
  <c r="F260" i="46"/>
  <c r="D228" i="46"/>
  <c r="D212" i="46"/>
  <c r="F212" i="46"/>
  <c r="D204" i="46"/>
  <c r="F204" i="46"/>
  <c r="D196" i="46"/>
  <c r="D172" i="46"/>
  <c r="D164" i="46"/>
  <c r="D140" i="46"/>
  <c r="D132" i="46"/>
  <c r="D124" i="46"/>
  <c r="D108" i="46"/>
  <c r="D100" i="46"/>
  <c r="D76" i="46"/>
  <c r="D68" i="46"/>
  <c r="F68" i="46"/>
  <c r="D36" i="46"/>
  <c r="D20" i="46"/>
  <c r="F20" i="46"/>
  <c r="D12" i="46"/>
  <c r="K7" i="47" s="1"/>
  <c r="N10" i="47"/>
  <c r="I51" i="46"/>
  <c r="I107" i="46"/>
  <c r="I131" i="46"/>
  <c r="I139" i="46"/>
  <c r="I171" i="46"/>
  <c r="I315" i="46"/>
  <c r="I331" i="46"/>
  <c r="I347" i="46"/>
  <c r="I355" i="46"/>
  <c r="I363" i="46"/>
  <c r="I371" i="46"/>
  <c r="I395" i="46"/>
  <c r="I435" i="46"/>
  <c r="I499" i="46"/>
  <c r="I563" i="46"/>
  <c r="I36" i="46"/>
  <c r="I76" i="46"/>
  <c r="I108" i="46"/>
  <c r="I132" i="46"/>
  <c r="I140" i="46"/>
  <c r="I164" i="46"/>
  <c r="I172" i="46"/>
  <c r="I196" i="46"/>
  <c r="I316" i="46"/>
  <c r="I324" i="46"/>
  <c r="I348" i="46"/>
  <c r="I364" i="46"/>
  <c r="I372" i="46"/>
  <c r="I380" i="46"/>
  <c r="I436" i="46"/>
  <c r="I37" i="46"/>
  <c r="I109" i="46"/>
  <c r="I141" i="46"/>
  <c r="I165" i="46"/>
  <c r="I197" i="46"/>
  <c r="I293" i="46"/>
  <c r="I317" i="46"/>
  <c r="I333" i="46"/>
  <c r="I349" i="46"/>
  <c r="I381" i="46"/>
  <c r="I389" i="46"/>
  <c r="I397" i="46"/>
  <c r="I509" i="46"/>
  <c r="I134" i="46"/>
  <c r="I150" i="46"/>
  <c r="I166" i="46"/>
  <c r="I174" i="46"/>
  <c r="I318" i="46"/>
  <c r="I326" i="46"/>
  <c r="I350" i="46"/>
  <c r="I374" i="46"/>
  <c r="I390" i="46"/>
  <c r="I454" i="46"/>
  <c r="I486" i="46"/>
  <c r="I502" i="46"/>
  <c r="I510" i="46"/>
  <c r="I111" i="46"/>
  <c r="I151" i="46"/>
  <c r="I167" i="46"/>
  <c r="I175" i="46"/>
  <c r="I207" i="46"/>
  <c r="I255" i="46"/>
  <c r="I303" i="46"/>
  <c r="I311" i="46"/>
  <c r="I327" i="46"/>
  <c r="I335" i="46"/>
  <c r="I343" i="46"/>
  <c r="I351" i="46"/>
  <c r="I383" i="46"/>
  <c r="I40" i="46"/>
  <c r="I136" i="46"/>
  <c r="I152" i="46"/>
  <c r="I168" i="46"/>
  <c r="I176" i="46"/>
  <c r="I192" i="46"/>
  <c r="I312" i="46"/>
  <c r="I328" i="46"/>
  <c r="I336" i="46"/>
  <c r="I352" i="46"/>
  <c r="I129" i="46"/>
  <c r="I137" i="46"/>
  <c r="I153" i="46"/>
  <c r="I169" i="46"/>
  <c r="I193" i="46"/>
  <c r="I201" i="46"/>
  <c r="I313" i="46"/>
  <c r="I321" i="46"/>
  <c r="I329" i="46"/>
  <c r="I345" i="46"/>
  <c r="I50" i="46"/>
  <c r="I130" i="46"/>
  <c r="I138" i="46"/>
  <c r="I154" i="46"/>
  <c r="I170" i="46"/>
  <c r="I194" i="46"/>
  <c r="I298" i="46"/>
  <c r="I306" i="46"/>
  <c r="I314" i="46"/>
  <c r="I322" i="46"/>
  <c r="I330" i="46"/>
  <c r="I346" i="46"/>
  <c r="I354" i="46"/>
  <c r="I385" i="46"/>
  <c r="I474" i="46"/>
  <c r="I512" i="46"/>
  <c r="I560" i="46"/>
  <c r="I569" i="46"/>
  <c r="I601" i="46"/>
  <c r="I617" i="46"/>
  <c r="I633" i="46"/>
  <c r="I649" i="46"/>
  <c r="I809" i="46"/>
  <c r="I849" i="46"/>
  <c r="I873" i="46"/>
  <c r="I889" i="46"/>
  <c r="I985" i="46"/>
  <c r="I1009" i="46"/>
  <c r="I1017" i="46"/>
  <c r="I1081" i="46"/>
  <c r="I1153" i="46"/>
  <c r="I1169" i="46"/>
  <c r="I1201" i="46"/>
  <c r="I1209" i="46"/>
  <c r="I1281" i="46"/>
  <c r="I1353" i="46"/>
  <c r="I1361" i="46"/>
  <c r="I1369" i="46"/>
  <c r="I1417" i="46"/>
  <c r="I1569" i="46"/>
  <c r="I1585" i="46"/>
  <c r="I1593" i="46"/>
  <c r="I1729" i="46"/>
  <c r="I1737" i="46"/>
  <c r="I1745" i="46"/>
  <c r="I1753" i="46"/>
  <c r="I1777" i="46"/>
  <c r="I1785" i="46"/>
  <c r="I1833" i="46"/>
  <c r="I1937" i="46"/>
  <c r="I1961" i="46"/>
  <c r="I2025" i="46"/>
  <c r="I2049" i="46"/>
  <c r="I2121" i="46"/>
  <c r="I2209" i="46"/>
  <c r="I2281" i="46"/>
  <c r="I2289" i="46"/>
  <c r="I2305" i="46"/>
  <c r="I2401" i="46"/>
  <c r="I2409" i="46"/>
  <c r="I2449" i="46"/>
  <c r="I2505" i="46"/>
  <c r="I2513" i="46"/>
  <c r="I2641" i="46"/>
  <c r="I2649" i="46"/>
  <c r="I2657" i="46"/>
  <c r="I2761" i="46"/>
  <c r="I2825" i="46"/>
  <c r="I2857" i="46"/>
  <c r="I2905" i="46"/>
  <c r="I2913" i="46"/>
  <c r="I464" i="46"/>
  <c r="I492" i="46"/>
  <c r="I561" i="46"/>
  <c r="I618" i="46"/>
  <c r="I634" i="46"/>
  <c r="I722" i="46"/>
  <c r="I754" i="46"/>
  <c r="I810" i="46"/>
  <c r="I874" i="46"/>
  <c r="I890" i="46"/>
  <c r="I986" i="46"/>
  <c r="I994" i="46"/>
  <c r="I1050" i="46"/>
  <c r="I1122" i="46"/>
  <c r="I1138" i="46"/>
  <c r="I1146" i="46"/>
  <c r="I1154" i="46"/>
  <c r="I1170" i="46"/>
  <c r="I1218" i="46"/>
  <c r="I1354" i="46"/>
  <c r="I1362" i="46"/>
  <c r="I1370" i="46"/>
  <c r="I1418" i="46"/>
  <c r="I1426" i="46"/>
  <c r="I1570" i="46"/>
  <c r="I1578" i="46"/>
  <c r="I1586" i="46"/>
  <c r="I1594" i="46"/>
  <c r="I1610" i="46"/>
  <c r="I1618" i="46"/>
  <c r="I1730" i="46"/>
  <c r="I1738" i="46"/>
  <c r="I1746" i="46"/>
  <c r="I1770" i="46"/>
  <c r="I1778" i="46"/>
  <c r="I1786" i="46"/>
  <c r="I1834" i="46"/>
  <c r="I1938" i="46"/>
  <c r="I1962" i="46"/>
  <c r="I2010" i="46"/>
  <c r="I2050" i="46"/>
  <c r="I2122" i="46"/>
  <c r="I2130" i="46"/>
  <c r="I2178" i="46"/>
  <c r="I2210" i="46"/>
  <c r="I2282" i="46"/>
  <c r="I2290" i="46"/>
  <c r="I2306" i="46"/>
  <c r="I2402" i="46"/>
  <c r="I2434" i="46"/>
  <c r="I2482" i="46"/>
  <c r="I2506" i="46"/>
  <c r="I2514" i="46"/>
  <c r="I2538" i="46"/>
  <c r="I2594" i="46"/>
  <c r="I2642" i="46"/>
  <c r="I2650" i="46"/>
  <c r="I2658" i="46"/>
  <c r="I2746" i="46"/>
  <c r="I2754" i="46"/>
  <c r="I2826" i="46"/>
  <c r="I2850" i="46"/>
  <c r="I2858" i="46"/>
  <c r="I442" i="46"/>
  <c r="I456" i="46"/>
  <c r="I484" i="46"/>
  <c r="I504" i="46"/>
  <c r="I571" i="46"/>
  <c r="I611" i="46"/>
  <c r="I619" i="46"/>
  <c r="I627" i="46"/>
  <c r="I651" i="46"/>
  <c r="I723" i="46"/>
  <c r="I755" i="46"/>
  <c r="I811" i="46"/>
  <c r="I875" i="46"/>
  <c r="I883" i="46"/>
  <c r="I891" i="46"/>
  <c r="I1011" i="46"/>
  <c r="I1051" i="46"/>
  <c r="I1075" i="46"/>
  <c r="I1123" i="46"/>
  <c r="I1139" i="46"/>
  <c r="I1147" i="46"/>
  <c r="I1155" i="46"/>
  <c r="I1171" i="46"/>
  <c r="I1227" i="46"/>
  <c r="I1267" i="46"/>
  <c r="I1275" i="46"/>
  <c r="I1363" i="46"/>
  <c r="I1427" i="46"/>
  <c r="I1571" i="46"/>
  <c r="I1579" i="46"/>
  <c r="I1587" i="46"/>
  <c r="I1611" i="46"/>
  <c r="I1683" i="46"/>
  <c r="I1731" i="46"/>
  <c r="I1739" i="46"/>
  <c r="I1747" i="46"/>
  <c r="I1779" i="46"/>
  <c r="I1787" i="46"/>
  <c r="I1835" i="46"/>
  <c r="I1939" i="46"/>
  <c r="I1955" i="46"/>
  <c r="I1963" i="46"/>
  <c r="I2011" i="46"/>
  <c r="I2051" i="46"/>
  <c r="I2131" i="46"/>
  <c r="I2155" i="46"/>
  <c r="I2267" i="46"/>
  <c r="I2275" i="46"/>
  <c r="I2315" i="46"/>
  <c r="I2323" i="46"/>
  <c r="I2419" i="46"/>
  <c r="I2435" i="46"/>
  <c r="I2483" i="46"/>
  <c r="I2499" i="46"/>
  <c r="I2515" i="46"/>
  <c r="I2635" i="46"/>
  <c r="I2643" i="46"/>
  <c r="I2651" i="46"/>
  <c r="I2659" i="46"/>
  <c r="I2667" i="46"/>
  <c r="I2747" i="46"/>
  <c r="I2803" i="46"/>
  <c r="I2851" i="46"/>
  <c r="I377" i="46"/>
  <c r="I457" i="46"/>
  <c r="I505" i="46"/>
  <c r="I612" i="46"/>
  <c r="I620" i="46"/>
  <c r="I628" i="46"/>
  <c r="I636" i="46"/>
  <c r="I724" i="46"/>
  <c r="I812" i="46"/>
  <c r="I852" i="46"/>
  <c r="I876" i="46"/>
  <c r="I884" i="46"/>
  <c r="I892" i="46"/>
  <c r="I916" i="46"/>
  <c r="I988" i="46"/>
  <c r="I996" i="46"/>
  <c r="I1012" i="46"/>
  <c r="I1076" i="46"/>
  <c r="I1132" i="46"/>
  <c r="I1140" i="46"/>
  <c r="I1148" i="46"/>
  <c r="I1156" i="46"/>
  <c r="I1164" i="46"/>
  <c r="I1172" i="46"/>
  <c r="I1324" i="46"/>
  <c r="I1492" i="46"/>
  <c r="I1564" i="46"/>
  <c r="I1580" i="46"/>
  <c r="I1596" i="46"/>
  <c r="I1684" i="46"/>
  <c r="I1692" i="46"/>
  <c r="I1732" i="46"/>
  <c r="I1740" i="46"/>
  <c r="I1748" i="46"/>
  <c r="I1772" i="46"/>
  <c r="I1780" i="46"/>
  <c r="I1892" i="46"/>
  <c r="I1900" i="46"/>
  <c r="I1956" i="46"/>
  <c r="I1964" i="46"/>
  <c r="I1980" i="46"/>
  <c r="I2012" i="46"/>
  <c r="I2164" i="46"/>
  <c r="I2172" i="46"/>
  <c r="I2212" i="46"/>
  <c r="I2268" i="46"/>
  <c r="I2284" i="46"/>
  <c r="I2340" i="46"/>
  <c r="I2396" i="46"/>
  <c r="I2516" i="46"/>
  <c r="I2636" i="46"/>
  <c r="I2644" i="46"/>
  <c r="I2652" i="46"/>
  <c r="I2660" i="46"/>
  <c r="I2676" i="46"/>
  <c r="I2756" i="46"/>
  <c r="I2764" i="46"/>
  <c r="I2788" i="46"/>
  <c r="I2828" i="46"/>
  <c r="I506" i="46"/>
  <c r="I516" i="46"/>
  <c r="I565" i="46"/>
  <c r="I573" i="46"/>
  <c r="I581" i="46"/>
  <c r="I589" i="46"/>
  <c r="I605" i="46"/>
  <c r="I613" i="46"/>
  <c r="I621" i="46"/>
  <c r="I629" i="46"/>
  <c r="I853" i="46"/>
  <c r="I885" i="46"/>
  <c r="I933" i="46"/>
  <c r="I989" i="46"/>
  <c r="I1013" i="46"/>
  <c r="I1045" i="46"/>
  <c r="I1101" i="46"/>
  <c r="I1149" i="46"/>
  <c r="I1165" i="46"/>
  <c r="I1325" i="46"/>
  <c r="I1381" i="46"/>
  <c r="I1565" i="46"/>
  <c r="I1573" i="46"/>
  <c r="I1581" i="46"/>
  <c r="I1589" i="46"/>
  <c r="I1597" i="46"/>
  <c r="I1613" i="46"/>
  <c r="I1685" i="46"/>
  <c r="I1717" i="46"/>
  <c r="I1725" i="46"/>
  <c r="I1733" i="46"/>
  <c r="I1741" i="46"/>
  <c r="I1749" i="46"/>
  <c r="I1773" i="46"/>
  <c r="I1781" i="46"/>
  <c r="I1957" i="46"/>
  <c r="I1981" i="46"/>
  <c r="I2013" i="46"/>
  <c r="I2045" i="46"/>
  <c r="I2077" i="46"/>
  <c r="I2133" i="46"/>
  <c r="I2165" i="46"/>
  <c r="I2173" i="46"/>
  <c r="I2269" i="46"/>
  <c r="I2285" i="46"/>
  <c r="I2317" i="46"/>
  <c r="I2325" i="46"/>
  <c r="I2341" i="46"/>
  <c r="I2397" i="46"/>
  <c r="I2485" i="46"/>
  <c r="I2501" i="46"/>
  <c r="I2509" i="46"/>
  <c r="I2517" i="46"/>
  <c r="I2637" i="46"/>
  <c r="I2645" i="46"/>
  <c r="I2653" i="46"/>
  <c r="I2677" i="46"/>
  <c r="I2773" i="46"/>
  <c r="I2821" i="46"/>
  <c r="I2941" i="46"/>
  <c r="I497" i="46"/>
  <c r="I557" i="46"/>
  <c r="I574" i="46"/>
  <c r="I630" i="46"/>
  <c r="I638" i="46"/>
  <c r="I806" i="46"/>
  <c r="I822" i="46"/>
  <c r="I854" i="46"/>
  <c r="I886" i="46"/>
  <c r="I1006" i="46"/>
  <c r="I1102" i="46"/>
  <c r="I1134" i="46"/>
  <c r="I1150" i="46"/>
  <c r="I1166" i="46"/>
  <c r="I1462" i="46"/>
  <c r="I1510" i="46"/>
  <c r="I1566" i="46"/>
  <c r="I1574" i="46"/>
  <c r="I1582" i="46"/>
  <c r="I1590" i="46"/>
  <c r="I1614" i="46"/>
  <c r="I1686" i="46"/>
  <c r="I1718" i="46"/>
  <c r="I1726" i="46"/>
  <c r="I1734" i="46"/>
  <c r="I1742" i="46"/>
  <c r="I1750" i="46"/>
  <c r="I1774" i="46"/>
  <c r="I1782" i="46"/>
  <c r="I1974" i="46"/>
  <c r="I1982" i="46"/>
  <c r="I2014" i="46"/>
  <c r="I2022" i="46"/>
  <c r="I2046" i="46"/>
  <c r="I2126" i="46"/>
  <c r="I2174" i="46"/>
  <c r="I2270" i="46"/>
  <c r="I2286" i="46"/>
  <c r="I2294" i="46"/>
  <c r="I2302" i="46"/>
  <c r="I2318" i="46"/>
  <c r="I2326" i="46"/>
  <c r="I2398" i="46"/>
  <c r="I2438" i="46"/>
  <c r="I2486" i="46"/>
  <c r="I2494" i="46"/>
  <c r="I2502" i="46"/>
  <c r="I2518" i="46"/>
  <c r="I2638" i="46"/>
  <c r="I2646" i="46"/>
  <c r="I2654" i="46"/>
  <c r="I2678" i="46"/>
  <c r="I2766" i="46"/>
  <c r="I2822" i="46"/>
  <c r="I2910" i="46"/>
  <c r="I2934" i="46"/>
  <c r="I2942" i="46"/>
  <c r="I368" i="46"/>
  <c r="I393" i="46"/>
  <c r="I480" i="46"/>
  <c r="I498" i="46"/>
  <c r="I508" i="46"/>
  <c r="I575" i="46"/>
  <c r="I615" i="46"/>
  <c r="I623" i="46"/>
  <c r="I631" i="46"/>
  <c r="I647" i="46"/>
  <c r="I751" i="46"/>
  <c r="I807" i="46"/>
  <c r="I855" i="46"/>
  <c r="I887" i="46"/>
  <c r="I911" i="46"/>
  <c r="I943" i="46"/>
  <c r="I951" i="46"/>
  <c r="I999" i="46"/>
  <c r="I1103" i="46"/>
  <c r="I1135" i="46"/>
  <c r="I1151" i="46"/>
  <c r="I1167" i="46"/>
  <c r="I1367" i="46"/>
  <c r="I1439" i="46"/>
  <c r="I1487" i="46"/>
  <c r="I1567" i="46"/>
  <c r="I1575" i="46"/>
  <c r="I1583" i="46"/>
  <c r="I1591" i="46"/>
  <c r="I1631" i="46"/>
  <c r="I1687" i="46"/>
  <c r="I1727" i="46"/>
  <c r="I1743" i="46"/>
  <c r="I1751" i="46"/>
  <c r="I1775" i="46"/>
  <c r="I1783" i="46"/>
  <c r="I2015" i="46"/>
  <c r="I2023" i="46"/>
  <c r="I2039" i="46"/>
  <c r="I2047" i="46"/>
  <c r="I2127" i="46"/>
  <c r="I2183" i="46"/>
  <c r="I2223" i="46"/>
  <c r="I2271" i="46"/>
  <c r="I2295" i="46"/>
  <c r="I2303" i="46"/>
  <c r="I2311" i="46"/>
  <c r="I2327" i="46"/>
  <c r="I2487" i="46"/>
  <c r="I2503" i="46"/>
  <c r="I2519" i="46"/>
  <c r="I2639" i="46"/>
  <c r="I2647" i="46"/>
  <c r="I2655" i="46"/>
  <c r="I2751" i="46"/>
  <c r="I2759" i="46"/>
  <c r="I2791" i="46"/>
  <c r="I2823" i="46"/>
  <c r="I2903" i="46"/>
  <c r="I2911" i="46"/>
  <c r="I2919" i="46"/>
  <c r="I439" i="46"/>
  <c r="I500" i="46"/>
  <c r="I511" i="46"/>
  <c r="I592" i="46"/>
  <c r="I616" i="46"/>
  <c r="I632" i="46"/>
  <c r="I664" i="46"/>
  <c r="I752" i="46"/>
  <c r="I760" i="46"/>
  <c r="I768" i="46"/>
  <c r="I808" i="46"/>
  <c r="I872" i="46"/>
  <c r="I888" i="46"/>
  <c r="I944" i="46"/>
  <c r="I968" i="46"/>
  <c r="I1008" i="46"/>
  <c r="I1128" i="46"/>
  <c r="I1152" i="46"/>
  <c r="I1168" i="46"/>
  <c r="I1200" i="46"/>
  <c r="I1208" i="46"/>
  <c r="I1264" i="46"/>
  <c r="I1280" i="46"/>
  <c r="I1288" i="46"/>
  <c r="I1328" i="46"/>
  <c r="I1352" i="46"/>
  <c r="I1368" i="46"/>
  <c r="I1424" i="46"/>
  <c r="I1568" i="46"/>
  <c r="I1576" i="46"/>
  <c r="I1584" i="46"/>
  <c r="I1592" i="46"/>
  <c r="I1688" i="46"/>
  <c r="I1728" i="46"/>
  <c r="I1744" i="46"/>
  <c r="I1768" i="46"/>
  <c r="I1776" i="46"/>
  <c r="I1784" i="46"/>
  <c r="I1792" i="46"/>
  <c r="I1800" i="46"/>
  <c r="I1848" i="46"/>
  <c r="I1936" i="46"/>
  <c r="I1984" i="46"/>
  <c r="I2024" i="46"/>
  <c r="I2040" i="46"/>
  <c r="I2048" i="46"/>
  <c r="I2176" i="46"/>
  <c r="I2184" i="46"/>
  <c r="I2216" i="46"/>
  <c r="I2272" i="46"/>
  <c r="I2288" i="46"/>
  <c r="I2304" i="46"/>
  <c r="I2328" i="46"/>
  <c r="I2448" i="46"/>
  <c r="I2472" i="46"/>
  <c r="I2480" i="46"/>
  <c r="I2488" i="46"/>
  <c r="I2504" i="46"/>
  <c r="I2512" i="46"/>
  <c r="I2520" i="46"/>
  <c r="I2640" i="46"/>
  <c r="I2648" i="46"/>
  <c r="I2720" i="46"/>
  <c r="I2744" i="46"/>
  <c r="I2776" i="46"/>
  <c r="I2792" i="46"/>
  <c r="I2906" i="46"/>
  <c r="I2936" i="46"/>
  <c r="I3139" i="46"/>
  <c r="I3219" i="46"/>
  <c r="I3235" i="46"/>
  <c r="I3307" i="46"/>
  <c r="I3339" i="46"/>
  <c r="I3347" i="46"/>
  <c r="I3387" i="46"/>
  <c r="I3515" i="46"/>
  <c r="I3539" i="46"/>
  <c r="I3555" i="46"/>
  <c r="I3571" i="46"/>
  <c r="I3595" i="46"/>
  <c r="I3603" i="46"/>
  <c r="I3659" i="46"/>
  <c r="I3667" i="46"/>
  <c r="I3691" i="46"/>
  <c r="I3699" i="46"/>
  <c r="I3707" i="46"/>
  <c r="I3715" i="46"/>
  <c r="I3723" i="46"/>
  <c r="I3763" i="46"/>
  <c r="I3835" i="46"/>
  <c r="I3867" i="46"/>
  <c r="I4011" i="46"/>
  <c r="I4035" i="46"/>
  <c r="I4091" i="46"/>
  <c r="I4115" i="46"/>
  <c r="I4123" i="46"/>
  <c r="I4139" i="46"/>
  <c r="I4155" i="46"/>
  <c r="I4187" i="46"/>
  <c r="I4203" i="46"/>
  <c r="I4243" i="46"/>
  <c r="I4259" i="46"/>
  <c r="I4275" i="46"/>
  <c r="I4299" i="46"/>
  <c r="I4307" i="46"/>
  <c r="I4339" i="46"/>
  <c r="I4355" i="46"/>
  <c r="I4363" i="46"/>
  <c r="I4403" i="46"/>
  <c r="I4411" i="46"/>
  <c r="I4427" i="46"/>
  <c r="I4467" i="46"/>
  <c r="I4571" i="46"/>
  <c r="I4627" i="46"/>
  <c r="I4659" i="46"/>
  <c r="I4683" i="46"/>
  <c r="I4747" i="46"/>
  <c r="I4883" i="46"/>
  <c r="I4907" i="46"/>
  <c r="I5035" i="46"/>
  <c r="I5083" i="46"/>
  <c r="I5107" i="46"/>
  <c r="I5203" i="46"/>
  <c r="I5259" i="46"/>
  <c r="I5307" i="46"/>
  <c r="I5411" i="46"/>
  <c r="I5443" i="46"/>
  <c r="I5491" i="46"/>
  <c r="I5499" i="46"/>
  <c r="I5523" i="46"/>
  <c r="I5675" i="46"/>
  <c r="I3116" i="46"/>
  <c r="I3140" i="46"/>
  <c r="I3220" i="46"/>
  <c r="I3340" i="46"/>
  <c r="I3364" i="46"/>
  <c r="I3476" i="46"/>
  <c r="I3492" i="46"/>
  <c r="I3516" i="46"/>
  <c r="I3540" i="46"/>
  <c r="I3548" i="46"/>
  <c r="I3556" i="46"/>
  <c r="I3572" i="46"/>
  <c r="I3604" i="46"/>
  <c r="I3660" i="46"/>
  <c r="I3692" i="46"/>
  <c r="I3708" i="46"/>
  <c r="I3716" i="46"/>
  <c r="I3724" i="46"/>
  <c r="I3764" i="46"/>
  <c r="I3828" i="46"/>
  <c r="I3836" i="46"/>
  <c r="I3860" i="46"/>
  <c r="I4012" i="46"/>
  <c r="I4020" i="46"/>
  <c r="I4068" i="46"/>
  <c r="I4092" i="46"/>
  <c r="I4116" i="46"/>
  <c r="I4124" i="46"/>
  <c r="I4172" i="46"/>
  <c r="I4188" i="46"/>
  <c r="I4196" i="46"/>
  <c r="I4244" i="46"/>
  <c r="I4276" i="46"/>
  <c r="I4300" i="46"/>
  <c r="I4340" i="46"/>
  <c r="I4364" i="46"/>
  <c r="I4396" i="46"/>
  <c r="I4404" i="46"/>
  <c r="I4412" i="46"/>
  <c r="I4468" i="46"/>
  <c r="I4500" i="46"/>
  <c r="I4572" i="46"/>
  <c r="I4620" i="46"/>
  <c r="I4628" i="46"/>
  <c r="I4652" i="46"/>
  <c r="I4660" i="46"/>
  <c r="I4684" i="46"/>
  <c r="I4716" i="46"/>
  <c r="I4732" i="46"/>
  <c r="I4852" i="46"/>
  <c r="I4868" i="46"/>
  <c r="I4908" i="46"/>
  <c r="I5004" i="46"/>
  <c r="I5068" i="46"/>
  <c r="I5164" i="46"/>
  <c r="I5204" i="46"/>
  <c r="I5260" i="46"/>
  <c r="I5268" i="46"/>
  <c r="I5308" i="46"/>
  <c r="I5412" i="46"/>
  <c r="I5484" i="46"/>
  <c r="I5500" i="46"/>
  <c r="I5524" i="46"/>
  <c r="I5572" i="46"/>
  <c r="I2864" i="46"/>
  <c r="I2938" i="46"/>
  <c r="I3117" i="46"/>
  <c r="I3173" i="46"/>
  <c r="I3221" i="46"/>
  <c r="I3309" i="46"/>
  <c r="I3341" i="46"/>
  <c r="I3365" i="46"/>
  <c r="I3493" i="46"/>
  <c r="I3509" i="46"/>
  <c r="I3517" i="46"/>
  <c r="I3541" i="46"/>
  <c r="I3549" i="46"/>
  <c r="I3557" i="46"/>
  <c r="I3573" i="46"/>
  <c r="I3605" i="46"/>
  <c r="I3661" i="46"/>
  <c r="I3669" i="46"/>
  <c r="I3693" i="46"/>
  <c r="I3701" i="46"/>
  <c r="I3709" i="46"/>
  <c r="I3717" i="46"/>
  <c r="I3725" i="46"/>
  <c r="I3829" i="46"/>
  <c r="I3861" i="46"/>
  <c r="I3957" i="46"/>
  <c r="I4013" i="46"/>
  <c r="I4021" i="46"/>
  <c r="I4037" i="46"/>
  <c r="I4093" i="46"/>
  <c r="I4109" i="46"/>
  <c r="I4125" i="46"/>
  <c r="I4141" i="46"/>
  <c r="I4173" i="46"/>
  <c r="I4197" i="46"/>
  <c r="I4237" i="46"/>
  <c r="I4277" i="46"/>
  <c r="I4301" i="46"/>
  <c r="I4349" i="46"/>
  <c r="I4357" i="46"/>
  <c r="I4365" i="46"/>
  <c r="I4397" i="46"/>
  <c r="I4405" i="46"/>
  <c r="I4413" i="46"/>
  <c r="I4573" i="46"/>
  <c r="I4581" i="46"/>
  <c r="I4653" i="46"/>
  <c r="I4661" i="46"/>
  <c r="I4685" i="46"/>
  <c r="I4717" i="46"/>
  <c r="I4733" i="46"/>
  <c r="I4853" i="46"/>
  <c r="I4861" i="46"/>
  <c r="I4885" i="46"/>
  <c r="I4909" i="46"/>
  <c r="I4925" i="46"/>
  <c r="I4949" i="46"/>
  <c r="I5069" i="46"/>
  <c r="I5165" i="46"/>
  <c r="I5205" i="46"/>
  <c r="I5301" i="46"/>
  <c r="I5309" i="46"/>
  <c r="I5413" i="46"/>
  <c r="I5445" i="46"/>
  <c r="I5485" i="46"/>
  <c r="I5525" i="46"/>
  <c r="I5533" i="46"/>
  <c r="I5589" i="46"/>
  <c r="I5597" i="46"/>
  <c r="I5629" i="46"/>
  <c r="I5701" i="46"/>
  <c r="I3158" i="46"/>
  <c r="I3310" i="46"/>
  <c r="I3326" i="46"/>
  <c r="I3334" i="46"/>
  <c r="I3342" i="46"/>
  <c r="I3358" i="46"/>
  <c r="I3462" i="46"/>
  <c r="I3518" i="46"/>
  <c r="I3542" i="46"/>
  <c r="I3550" i="46"/>
  <c r="I3558" i="46"/>
  <c r="I3574" i="46"/>
  <c r="I3654" i="46"/>
  <c r="I3662" i="46"/>
  <c r="I3670" i="46"/>
  <c r="I3694" i="46"/>
  <c r="I3702" i="46"/>
  <c r="I3710" i="46"/>
  <c r="I3718" i="46"/>
  <c r="I3726" i="46"/>
  <c r="I3758" i="46"/>
  <c r="I3830" i="46"/>
  <c r="I3862" i="46"/>
  <c r="I3902" i="46"/>
  <c r="I3950" i="46"/>
  <c r="I4014" i="46"/>
  <c r="I4022" i="46"/>
  <c r="I4038" i="46"/>
  <c r="I4094" i="46"/>
  <c r="I4110" i="46"/>
  <c r="I4126" i="46"/>
  <c r="I4198" i="46"/>
  <c r="I4238" i="46"/>
  <c r="I4302" i="46"/>
  <c r="I4358" i="46"/>
  <c r="I4366" i="46"/>
  <c r="I4398" i="46"/>
  <c r="I4406" i="46"/>
  <c r="I4510" i="46"/>
  <c r="I4638" i="46"/>
  <c r="I4654" i="46"/>
  <c r="I4670" i="46"/>
  <c r="I4678" i="46"/>
  <c r="I4702" i="46"/>
  <c r="I4718" i="46"/>
  <c r="I4854" i="46"/>
  <c r="I4862" i="46"/>
  <c r="I4878" i="46"/>
  <c r="I4886" i="46"/>
  <c r="I4894" i="46"/>
  <c r="I4902" i="46"/>
  <c r="I4910" i="46"/>
  <c r="I4926" i="46"/>
  <c r="I4950" i="46"/>
  <c r="I5006" i="46"/>
  <c r="I5038" i="46"/>
  <c r="I5070" i="46"/>
  <c r="I5166" i="46"/>
  <c r="I5206" i="46"/>
  <c r="I5310" i="46"/>
  <c r="I5414" i="46"/>
  <c r="I5438" i="46"/>
  <c r="I5446" i="46"/>
  <c r="I5486" i="46"/>
  <c r="I5502" i="46"/>
  <c r="I5518" i="46"/>
  <c r="I5534" i="46"/>
  <c r="I5598" i="46"/>
  <c r="I5702" i="46"/>
  <c r="I2940" i="46"/>
  <c r="I3087" i="46"/>
  <c r="I3191" i="46"/>
  <c r="I3215" i="46"/>
  <c r="I3223" i="46"/>
  <c r="I3311" i="46"/>
  <c r="I3327" i="46"/>
  <c r="I3335" i="46"/>
  <c r="I3343" i="46"/>
  <c r="I3359" i="46"/>
  <c r="I3511" i="46"/>
  <c r="I3535" i="46"/>
  <c r="I3543" i="46"/>
  <c r="I3551" i="46"/>
  <c r="I3559" i="46"/>
  <c r="I3575" i="46"/>
  <c r="I3583" i="46"/>
  <c r="I3655" i="46"/>
  <c r="I3663" i="46"/>
  <c r="I3671" i="46"/>
  <c r="I3679" i="46"/>
  <c r="I3695" i="46"/>
  <c r="I3703" i="46"/>
  <c r="I3711" i="46"/>
  <c r="I3719" i="46"/>
  <c r="I3727" i="46"/>
  <c r="I3831" i="46"/>
  <c r="I3847" i="46"/>
  <c r="I3855" i="46"/>
  <c r="I3863" i="46"/>
  <c r="I3895" i="46"/>
  <c r="I3903" i="46"/>
  <c r="I3951" i="46"/>
  <c r="I4007" i="46"/>
  <c r="I4015" i="46"/>
  <c r="I4023" i="46"/>
  <c r="I4095" i="46"/>
  <c r="I4111" i="46"/>
  <c r="I4127" i="46"/>
  <c r="I4199" i="46"/>
  <c r="I4239" i="46"/>
  <c r="I4303" i="46"/>
  <c r="I4343" i="46"/>
  <c r="I4359" i="46"/>
  <c r="I4367" i="46"/>
  <c r="I4407" i="46"/>
  <c r="I4511" i="46"/>
  <c r="I4527" i="46"/>
  <c r="I4655" i="46"/>
  <c r="I4671" i="46"/>
  <c r="I4679" i="46"/>
  <c r="I4743" i="46"/>
  <c r="I4887" i="46"/>
  <c r="I4903" i="46"/>
  <c r="I4911" i="46"/>
  <c r="I4927" i="46"/>
  <c r="I5007" i="46"/>
  <c r="I5071" i="46"/>
  <c r="I5079" i="46"/>
  <c r="I5103" i="46"/>
  <c r="I5167" i="46"/>
  <c r="I5199" i="46"/>
  <c r="I5207" i="46"/>
  <c r="I5263" i="46"/>
  <c r="I5359" i="46"/>
  <c r="I5391" i="46"/>
  <c r="I5415" i="46"/>
  <c r="I5439" i="46"/>
  <c r="I5519" i="46"/>
  <c r="I5535" i="46"/>
  <c r="I5703" i="46"/>
  <c r="I5711" i="46"/>
  <c r="I2924" i="46"/>
  <c r="I3160" i="46"/>
  <c r="I3192" i="46"/>
  <c r="I3216" i="46"/>
  <c r="I3264" i="46"/>
  <c r="I3312" i="46"/>
  <c r="I3336" i="46"/>
  <c r="I3544" i="46"/>
  <c r="I3552" i="46"/>
  <c r="I3560" i="46"/>
  <c r="I3576" i="46"/>
  <c r="I3600" i="46"/>
  <c r="I3664" i="46"/>
  <c r="I3672" i="46"/>
  <c r="I3680" i="46"/>
  <c r="I3712" i="46"/>
  <c r="I3720" i="46"/>
  <c r="I3856" i="46"/>
  <c r="I3864" i="46"/>
  <c r="I3880" i="46"/>
  <c r="I3896" i="46"/>
  <c r="I4008" i="46"/>
  <c r="I4016" i="46"/>
  <c r="I4056" i="46"/>
  <c r="I4096" i="46"/>
  <c r="I4112" i="46"/>
  <c r="I4128" i="46"/>
  <c r="I4184" i="46"/>
  <c r="I4200" i="46"/>
  <c r="I4240" i="46"/>
  <c r="I4296" i="46"/>
  <c r="I4304" i="46"/>
  <c r="I4360" i="46"/>
  <c r="I4400" i="46"/>
  <c r="I4408" i="46"/>
  <c r="I4424" i="46"/>
  <c r="I4576" i="46"/>
  <c r="I4656" i="46"/>
  <c r="I4680" i="46"/>
  <c r="I4904" i="46"/>
  <c r="I4928" i="46"/>
  <c r="I4952" i="46"/>
  <c r="I5008" i="46"/>
  <c r="I5080" i="46"/>
  <c r="I5104" i="46"/>
  <c r="I5200" i="46"/>
  <c r="I5208" i="46"/>
  <c r="I5264" i="46"/>
  <c r="I5360" i="46"/>
  <c r="I5392" i="46"/>
  <c r="I5416" i="46"/>
  <c r="I5440" i="46"/>
  <c r="I5520" i="46"/>
  <c r="I5536" i="46"/>
  <c r="I5664" i="46"/>
  <c r="I5712" i="46"/>
  <c r="I3265" i="46"/>
  <c r="I3305" i="46"/>
  <c r="I3313" i="46"/>
  <c r="I3329" i="46"/>
  <c r="I3361" i="46"/>
  <c r="I3545" i="46"/>
  <c r="I3553" i="46"/>
  <c r="I3577" i="46"/>
  <c r="I3601" i="46"/>
  <c r="I3609" i="46"/>
  <c r="I3657" i="46"/>
  <c r="I3665" i="46"/>
  <c r="I3681" i="46"/>
  <c r="I3697" i="46"/>
  <c r="I3713" i="46"/>
  <c r="I3721" i="46"/>
  <c r="I3833" i="46"/>
  <c r="I3857" i="46"/>
  <c r="I3865" i="46"/>
  <c r="I3881" i="46"/>
  <c r="I4009" i="46"/>
  <c r="I4017" i="46"/>
  <c r="I4081" i="46"/>
  <c r="I4089" i="46"/>
  <c r="I4097" i="46"/>
  <c r="I4113" i="46"/>
  <c r="I4185" i="46"/>
  <c r="I4201" i="46"/>
  <c r="I4297" i="46"/>
  <c r="I4305" i="46"/>
  <c r="I4361" i="46"/>
  <c r="I4369" i="46"/>
  <c r="I4409" i="46"/>
  <c r="I4425" i="46"/>
  <c r="I4577" i="46"/>
  <c r="I4657" i="46"/>
  <c r="I4681" i="46"/>
  <c r="I4737" i="46"/>
  <c r="I4745" i="46"/>
  <c r="I4865" i="46"/>
  <c r="I4881" i="46"/>
  <c r="I4905" i="46"/>
  <c r="I4929" i="46"/>
  <c r="I5105" i="46"/>
  <c r="I5169" i="46"/>
  <c r="I5201" i="46"/>
  <c r="I5209" i="46"/>
  <c r="I5265" i="46"/>
  <c r="I5489" i="46"/>
  <c r="I5513" i="46"/>
  <c r="I5521" i="46"/>
  <c r="I5537" i="46"/>
  <c r="I5665" i="46"/>
  <c r="I5681" i="46"/>
  <c r="I5713" i="46"/>
  <c r="I2904" i="46"/>
  <c r="I3106" i="46"/>
  <c r="I3122" i="46"/>
  <c r="I3138" i="46"/>
  <c r="I3170" i="46"/>
  <c r="I3194" i="46"/>
  <c r="I3306" i="46"/>
  <c r="I3314" i="46"/>
  <c r="I3362" i="46"/>
  <c r="I3554" i="46"/>
  <c r="I3570" i="46"/>
  <c r="I3578" i="46"/>
  <c r="I3602" i="46"/>
  <c r="I3658" i="46"/>
  <c r="I3666" i="46"/>
  <c r="I3698" i="46"/>
  <c r="I3706" i="46"/>
  <c r="I3714" i="46"/>
  <c r="I3722" i="46"/>
  <c r="I3834" i="46"/>
  <c r="I3858" i="46"/>
  <c r="I3866" i="46"/>
  <c r="I3882" i="46"/>
  <c r="I4010" i="46"/>
  <c r="I4018" i="46"/>
  <c r="I4034" i="46"/>
  <c r="I4066" i="46"/>
  <c r="I4090" i="46"/>
  <c r="I4114" i="46"/>
  <c r="I4138" i="46"/>
  <c r="I4186" i="46"/>
  <c r="I4202" i="46"/>
  <c r="I4298" i="46"/>
  <c r="I4306" i="46"/>
  <c r="I4338" i="46"/>
  <c r="I4362" i="46"/>
  <c r="I4410" i="46"/>
  <c r="I4418" i="46"/>
  <c r="I4466" i="46"/>
  <c r="I4618" i="46"/>
  <c r="I4658" i="46"/>
  <c r="I4674" i="46"/>
  <c r="I4682" i="46"/>
  <c r="I4738" i="46"/>
  <c r="I4746" i="46"/>
  <c r="I4826" i="46"/>
  <c r="I4850" i="46"/>
  <c r="I4866" i="46"/>
  <c r="I4906" i="46"/>
  <c r="I4922" i="46"/>
  <c r="I4954" i="46"/>
  <c r="I5202" i="46"/>
  <c r="I5410" i="46"/>
  <c r="I5490" i="46"/>
  <c r="I5522" i="46"/>
  <c r="I5538" i="46"/>
  <c r="I5562" i="46"/>
  <c r="I7" i="46"/>
  <c r="I9" i="46"/>
  <c r="I19" i="46"/>
  <c r="I13" i="46"/>
  <c r="F67" i="46"/>
  <c r="F83" i="46"/>
  <c r="F99" i="46"/>
  <c r="F123" i="46"/>
  <c r="F219" i="46"/>
  <c r="F291" i="46"/>
  <c r="F371" i="46"/>
  <c r="F387" i="46"/>
  <c r="F403" i="46"/>
  <c r="F475" i="46"/>
  <c r="F507" i="46"/>
  <c r="F515" i="46"/>
  <c r="F531" i="46"/>
  <c r="F547" i="46"/>
  <c r="F555" i="46"/>
  <c r="F579" i="46"/>
  <c r="F667" i="46"/>
  <c r="F675" i="46"/>
  <c r="F683" i="46"/>
  <c r="F691" i="46"/>
  <c r="F699" i="46"/>
  <c r="F707" i="46"/>
  <c r="F715" i="46"/>
  <c r="F747" i="46"/>
  <c r="F819" i="46"/>
  <c r="F827" i="46"/>
  <c r="F835" i="46"/>
  <c r="F907" i="46"/>
  <c r="F923" i="46"/>
  <c r="F931" i="46"/>
  <c r="F955" i="46"/>
  <c r="F1003" i="46"/>
  <c r="F1051" i="46"/>
  <c r="F1059" i="46"/>
  <c r="F1067" i="46"/>
  <c r="F1195" i="46"/>
  <c r="F1235" i="46"/>
  <c r="F1331" i="46"/>
  <c r="F1347" i="46"/>
  <c r="F1371" i="46"/>
  <c r="F1387" i="46"/>
  <c r="F1411" i="46"/>
  <c r="F1451" i="46"/>
  <c r="F180" i="46"/>
  <c r="F220" i="46"/>
  <c r="F236" i="46"/>
  <c r="F244" i="46"/>
  <c r="F252" i="46"/>
  <c r="F268" i="46"/>
  <c r="F308" i="46"/>
  <c r="F340" i="46"/>
  <c r="F364" i="46"/>
  <c r="F388" i="46"/>
  <c r="F524" i="46"/>
  <c r="F532" i="46"/>
  <c r="F588" i="46"/>
  <c r="F652" i="46"/>
  <c r="F668" i="46"/>
  <c r="F692" i="46"/>
  <c r="F700" i="46"/>
  <c r="F708" i="46"/>
  <c r="F716" i="46"/>
  <c r="F748" i="46"/>
  <c r="F756" i="46"/>
  <c r="F820" i="46"/>
  <c r="F828" i="46"/>
  <c r="F836" i="46"/>
  <c r="F892" i="46"/>
  <c r="F900" i="46"/>
  <c r="F908" i="46"/>
  <c r="F924" i="46"/>
  <c r="F956" i="46"/>
  <c r="F1004" i="46"/>
  <c r="F1060" i="46"/>
  <c r="F1180" i="46"/>
  <c r="F1204" i="46"/>
  <c r="F1220" i="46"/>
  <c r="F1236" i="46"/>
  <c r="F1268" i="46"/>
  <c r="F1300" i="46"/>
  <c r="F1348" i="46"/>
  <c r="F1356" i="46"/>
  <c r="F1372" i="46"/>
  <c r="F1412" i="46"/>
  <c r="F1436" i="46"/>
  <c r="F69" i="46"/>
  <c r="F93" i="46"/>
  <c r="F149" i="46"/>
  <c r="F181" i="46"/>
  <c r="F221" i="46"/>
  <c r="F245" i="46"/>
  <c r="F261" i="46"/>
  <c r="F269" i="46"/>
  <c r="F341" i="46"/>
  <c r="F437" i="46"/>
  <c r="F525" i="46"/>
  <c r="F533" i="46"/>
  <c r="F637" i="46"/>
  <c r="F661" i="46"/>
  <c r="F669" i="46"/>
  <c r="F685" i="46"/>
  <c r="F693" i="46"/>
  <c r="F709" i="46"/>
  <c r="F717" i="46"/>
  <c r="F733" i="46"/>
  <c r="F749" i="46"/>
  <c r="F757" i="46"/>
  <c r="F821" i="46"/>
  <c r="F837" i="46"/>
  <c r="F893" i="46"/>
  <c r="F909" i="46"/>
  <c r="F925" i="46"/>
  <c r="F949" i="46"/>
  <c r="F957" i="46"/>
  <c r="F1053" i="46"/>
  <c r="F1157" i="46"/>
  <c r="F1181" i="46"/>
  <c r="F1205" i="46"/>
  <c r="F1213" i="46"/>
  <c r="F1221" i="46"/>
  <c r="F1269" i="46"/>
  <c r="F1301" i="46"/>
  <c r="F1333" i="46"/>
  <c r="F1349" i="46"/>
  <c r="F1397" i="46"/>
  <c r="F1421" i="46"/>
  <c r="F1429" i="46"/>
  <c r="F86" i="46"/>
  <c r="F118" i="46"/>
  <c r="F182" i="46"/>
  <c r="F222" i="46"/>
  <c r="F262" i="46"/>
  <c r="F270" i="46"/>
  <c r="F310" i="46"/>
  <c r="F326" i="46"/>
  <c r="F358" i="46"/>
  <c r="F478" i="46"/>
  <c r="F526" i="46"/>
  <c r="F534" i="46"/>
  <c r="F582" i="46"/>
  <c r="F646" i="46"/>
  <c r="F662" i="46"/>
  <c r="F670" i="46"/>
  <c r="F702" i="46"/>
  <c r="F710" i="46"/>
  <c r="F734" i="46"/>
  <c r="F790" i="46"/>
  <c r="F814" i="46"/>
  <c r="F838" i="46"/>
  <c r="F878" i="46"/>
  <c r="F894" i="46"/>
  <c r="F926" i="46"/>
  <c r="F958" i="46"/>
  <c r="F1014" i="46"/>
  <c r="F1054" i="46"/>
  <c r="F1070" i="46"/>
  <c r="F1094" i="46"/>
  <c r="F1126" i="46"/>
  <c r="F1158" i="46"/>
  <c r="F1174" i="46"/>
  <c r="F1182" i="46"/>
  <c r="F1206" i="46"/>
  <c r="F1214" i="46"/>
  <c r="F1222" i="46"/>
  <c r="F1238" i="46"/>
  <c r="F1270" i="46"/>
  <c r="F1294" i="46"/>
  <c r="F1334" i="46"/>
  <c r="F87" i="46"/>
  <c r="F143" i="46"/>
  <c r="F271" i="46"/>
  <c r="F375" i="46"/>
  <c r="F455" i="46"/>
  <c r="F527" i="46"/>
  <c r="F583" i="46"/>
  <c r="F671" i="46"/>
  <c r="F679" i="46"/>
  <c r="F687" i="46"/>
  <c r="F695" i="46"/>
  <c r="F703" i="46"/>
  <c r="F711" i="46"/>
  <c r="F719" i="46"/>
  <c r="F727" i="46"/>
  <c r="F743" i="46"/>
  <c r="F775" i="46"/>
  <c r="F847" i="46"/>
  <c r="F879" i="46"/>
  <c r="F895" i="46"/>
  <c r="F903" i="46"/>
  <c r="F919" i="46"/>
  <c r="F927" i="46"/>
  <c r="F959" i="46"/>
  <c r="F1007" i="46"/>
  <c r="F1015" i="46"/>
  <c r="F1039" i="46"/>
  <c r="F1079" i="46"/>
  <c r="F1095" i="46"/>
  <c r="F1159" i="46"/>
  <c r="F1175" i="46"/>
  <c r="F1183" i="46"/>
  <c r="F1191" i="46"/>
  <c r="F1207" i="46"/>
  <c r="F1215" i="46"/>
  <c r="F1271" i="46"/>
  <c r="F1311" i="46"/>
  <c r="F1335" i="46"/>
  <c r="F1359" i="46"/>
  <c r="F1375" i="46"/>
  <c r="F184" i="46"/>
  <c r="F216" i="46"/>
  <c r="F232" i="46"/>
  <c r="F376" i="46"/>
  <c r="F528" i="46"/>
  <c r="F584" i="46"/>
  <c r="F640" i="46"/>
  <c r="F656" i="46"/>
  <c r="F672" i="46"/>
  <c r="F688" i="46"/>
  <c r="F704" i="46"/>
  <c r="F712" i="46"/>
  <c r="F720" i="46"/>
  <c r="F728" i="46"/>
  <c r="F832" i="46"/>
  <c r="F848" i="46"/>
  <c r="F864" i="46"/>
  <c r="F896" i="46"/>
  <c r="F904" i="46"/>
  <c r="F912" i="46"/>
  <c r="F928" i="46"/>
  <c r="F960" i="46"/>
  <c r="F1056" i="46"/>
  <c r="F1080" i="46"/>
  <c r="F1088" i="46"/>
  <c r="F1104" i="46"/>
  <c r="F1120" i="46"/>
  <c r="F1184" i="46"/>
  <c r="F1192" i="46"/>
  <c r="F1248" i="46"/>
  <c r="F1312" i="46"/>
  <c r="F1336" i="46"/>
  <c r="F1376" i="46"/>
  <c r="F1392" i="46"/>
  <c r="F1400" i="46"/>
  <c r="F73" i="46"/>
  <c r="F89" i="46"/>
  <c r="F97" i="46"/>
  <c r="F145" i="46"/>
  <c r="F177" i="46"/>
  <c r="F249" i="46"/>
  <c r="F257" i="46"/>
  <c r="F265" i="46"/>
  <c r="F297" i="46"/>
  <c r="F361" i="46"/>
  <c r="F529" i="46"/>
  <c r="F545" i="46"/>
  <c r="F641" i="46"/>
  <c r="F657" i="46"/>
  <c r="F665" i="46"/>
  <c r="F673" i="46"/>
  <c r="F689" i="46"/>
  <c r="F697" i="46"/>
  <c r="F705" i="46"/>
  <c r="F713" i="46"/>
  <c r="F729" i="46"/>
  <c r="F745" i="46"/>
  <c r="F753" i="46"/>
  <c r="F761" i="46"/>
  <c r="F833" i="46"/>
  <c r="F74" i="46"/>
  <c r="F98" i="46"/>
  <c r="F114" i="46"/>
  <c r="F218" i="46"/>
  <c r="F346" i="46"/>
  <c r="F354" i="46"/>
  <c r="F362" i="46"/>
  <c r="F402" i="46"/>
  <c r="F450" i="46"/>
  <c r="F482" i="46"/>
  <c r="F514" i="46"/>
  <c r="F530" i="46"/>
  <c r="F546" i="46"/>
  <c r="F562" i="46"/>
  <c r="F578" i="46"/>
  <c r="F586" i="46"/>
  <c r="F642" i="46"/>
  <c r="F666" i="46"/>
  <c r="F674" i="46"/>
  <c r="F690" i="46"/>
  <c r="F698" i="46"/>
  <c r="F706" i="46"/>
  <c r="F714" i="46"/>
  <c r="F730" i="46"/>
  <c r="F746" i="46"/>
  <c r="F762" i="46"/>
  <c r="F946" i="46"/>
  <c r="F1121" i="46"/>
  <c r="F1394" i="46"/>
  <c r="F1407" i="46"/>
  <c r="F1515" i="46"/>
  <c r="F1523" i="46"/>
  <c r="F1547" i="46"/>
  <c r="F1651" i="46"/>
  <c r="F1659" i="46"/>
  <c r="F1699" i="46"/>
  <c r="F1763" i="46"/>
  <c r="F1795" i="46"/>
  <c r="F1803" i="46"/>
  <c r="F1811" i="46"/>
  <c r="F1819" i="46"/>
  <c r="F1827" i="46"/>
  <c r="F1859" i="46"/>
  <c r="F1987" i="46"/>
  <c r="F1995" i="46"/>
  <c r="F2059" i="46"/>
  <c r="F2099" i="46"/>
  <c r="F2107" i="46"/>
  <c r="F2147" i="46"/>
  <c r="F2195" i="46"/>
  <c r="F2243" i="46"/>
  <c r="F2251" i="46"/>
  <c r="F2339" i="46"/>
  <c r="F2371" i="46"/>
  <c r="F2387" i="46"/>
  <c r="F2459" i="46"/>
  <c r="F2475" i="46"/>
  <c r="F2523" i="46"/>
  <c r="F1398" i="46"/>
  <c r="F1408" i="46"/>
  <c r="F1422" i="46"/>
  <c r="F1516" i="46"/>
  <c r="F1524" i="46"/>
  <c r="F1548" i="46"/>
  <c r="F1652" i="46"/>
  <c r="F1660" i="46"/>
  <c r="F1668" i="46"/>
  <c r="F1764" i="46"/>
  <c r="F1804" i="46"/>
  <c r="F1812" i="46"/>
  <c r="F1820" i="46"/>
  <c r="F1836" i="46"/>
  <c r="F1852" i="46"/>
  <c r="F1860" i="46"/>
  <c r="F1868" i="46"/>
  <c r="F1876" i="46"/>
  <c r="F1948" i="46"/>
  <c r="F1988" i="46"/>
  <c r="F1996" i="46"/>
  <c r="F2060" i="46"/>
  <c r="F2092" i="46"/>
  <c r="F2100" i="46"/>
  <c r="F2108" i="46"/>
  <c r="F2140" i="46"/>
  <c r="F2148" i="46"/>
  <c r="F2236" i="46"/>
  <c r="F2244" i="46"/>
  <c r="F2252" i="46"/>
  <c r="F2292" i="46"/>
  <c r="F2332" i="46"/>
  <c r="F2372" i="46"/>
  <c r="F2388" i="46"/>
  <c r="F2460" i="46"/>
  <c r="F2476" i="46"/>
  <c r="F2548" i="46"/>
  <c r="F905" i="46"/>
  <c r="F929" i="46"/>
  <c r="F1089" i="46"/>
  <c r="F1178" i="46"/>
  <c r="F1382" i="46"/>
  <c r="F1399" i="46"/>
  <c r="F1409" i="46"/>
  <c r="F1423" i="46"/>
  <c r="F1509" i="46"/>
  <c r="F1517" i="46"/>
  <c r="F1637" i="46"/>
  <c r="F1653" i="46"/>
  <c r="F1661" i="46"/>
  <c r="F1669" i="46"/>
  <c r="F1701" i="46"/>
  <c r="F1765" i="46"/>
  <c r="F1805" i="46"/>
  <c r="F1813" i="46"/>
  <c r="F1821" i="46"/>
  <c r="F1845" i="46"/>
  <c r="F1853" i="46"/>
  <c r="F1877" i="46"/>
  <c r="F1949" i="46"/>
  <c r="F1989" i="46"/>
  <c r="F1997" i="46"/>
  <c r="F2101" i="46"/>
  <c r="F2109" i="46"/>
  <c r="F2117" i="46"/>
  <c r="F2125" i="46"/>
  <c r="F2141" i="46"/>
  <c r="F2157" i="46"/>
  <c r="F2229" i="46"/>
  <c r="F2237" i="46"/>
  <c r="F2245" i="46"/>
  <c r="F2261" i="46"/>
  <c r="F2277" i="46"/>
  <c r="F2333" i="46"/>
  <c r="F2381" i="46"/>
  <c r="F2389" i="46"/>
  <c r="F2405" i="46"/>
  <c r="F2445" i="46"/>
  <c r="F2469" i="46"/>
  <c r="F2541" i="46"/>
  <c r="F2549" i="46"/>
  <c r="F906" i="46"/>
  <c r="F930" i="46"/>
  <c r="F1090" i="46"/>
  <c r="F1401" i="46"/>
  <c r="F1454" i="46"/>
  <c r="F1502" i="46"/>
  <c r="F1518" i="46"/>
  <c r="F1646" i="46"/>
  <c r="F1654" i="46"/>
  <c r="F1670" i="46"/>
  <c r="F1694" i="46"/>
  <c r="F1758" i="46"/>
  <c r="F1806" i="46"/>
  <c r="F1814" i="46"/>
  <c r="F1830" i="46"/>
  <c r="F1838" i="46"/>
  <c r="F1854" i="46"/>
  <c r="F1878" i="46"/>
  <c r="F1990" i="46"/>
  <c r="F1998" i="46"/>
  <c r="F2054" i="46"/>
  <c r="F2102" i="46"/>
  <c r="F2110" i="46"/>
  <c r="F2142" i="46"/>
  <c r="F2150" i="46"/>
  <c r="F2158" i="46"/>
  <c r="F2190" i="46"/>
  <c r="F2238" i="46"/>
  <c r="F2246" i="46"/>
  <c r="F2334" i="46"/>
  <c r="F2350" i="46"/>
  <c r="F2382" i="46"/>
  <c r="F2390" i="46"/>
  <c r="F2406" i="46"/>
  <c r="F2422" i="46"/>
  <c r="F2470" i="46"/>
  <c r="F2478" i="46"/>
  <c r="F2534" i="46"/>
  <c r="F2542" i="46"/>
  <c r="F818" i="46"/>
  <c r="F1057" i="46"/>
  <c r="F1386" i="46"/>
  <c r="F1446" i="46"/>
  <c r="F1455" i="46"/>
  <c r="F1511" i="46"/>
  <c r="F1535" i="46"/>
  <c r="F1543" i="46"/>
  <c r="F1551" i="46"/>
  <c r="F1615" i="46"/>
  <c r="F1671" i="46"/>
  <c r="F1695" i="46"/>
  <c r="F1703" i="46"/>
  <c r="F1807" i="46"/>
  <c r="F1815" i="46"/>
  <c r="F1823" i="46"/>
  <c r="F1831" i="46"/>
  <c r="F1839" i="46"/>
  <c r="F1855" i="46"/>
  <c r="F1863" i="46"/>
  <c r="F1871" i="46"/>
  <c r="F1951" i="46"/>
  <c r="F1991" i="46"/>
  <c r="F1999" i="46"/>
  <c r="F2103" i="46"/>
  <c r="F2111" i="46"/>
  <c r="F2119" i="46"/>
  <c r="F2143" i="46"/>
  <c r="F2191" i="46"/>
  <c r="F2215" i="46"/>
  <c r="F2247" i="46"/>
  <c r="F2335" i="46"/>
  <c r="F2351" i="46"/>
  <c r="F2391" i="46"/>
  <c r="F2423" i="46"/>
  <c r="F954" i="46"/>
  <c r="F1058" i="46"/>
  <c r="F1234" i="46"/>
  <c r="F1329" i="46"/>
  <c r="F1374" i="46"/>
  <c r="F1390" i="46"/>
  <c r="F1447" i="46"/>
  <c r="F1512" i="46"/>
  <c r="F1520" i="46"/>
  <c r="F1544" i="46"/>
  <c r="F1656" i="46"/>
  <c r="F1696" i="46"/>
  <c r="F1808" i="46"/>
  <c r="F1816" i="46"/>
  <c r="F1840" i="46"/>
  <c r="F1864" i="46"/>
  <c r="F1880" i="46"/>
  <c r="F1896" i="46"/>
  <c r="F1928" i="46"/>
  <c r="F1944" i="46"/>
  <c r="F1952" i="46"/>
  <c r="F2000" i="46"/>
  <c r="F2064" i="46"/>
  <c r="F2104" i="46"/>
  <c r="F2112" i="46"/>
  <c r="F2120" i="46"/>
  <c r="F2144" i="46"/>
  <c r="F2152" i="46"/>
  <c r="F2192" i="46"/>
  <c r="F2224" i="46"/>
  <c r="F2280" i="46"/>
  <c r="F2336" i="46"/>
  <c r="F2352" i="46"/>
  <c r="F2392" i="46"/>
  <c r="F2424" i="46"/>
  <c r="F914" i="46"/>
  <c r="F961" i="46"/>
  <c r="F1129" i="46"/>
  <c r="F1321" i="46"/>
  <c r="F1330" i="46"/>
  <c r="F1377" i="46"/>
  <c r="F1448" i="46"/>
  <c r="F1465" i="46"/>
  <c r="F1488" i="46"/>
  <c r="F1513" i="46"/>
  <c r="F1537" i="46"/>
  <c r="F1545" i="46"/>
  <c r="F1649" i="46"/>
  <c r="F1657" i="46"/>
  <c r="F1697" i="46"/>
  <c r="F1753" i="46"/>
  <c r="F1801" i="46"/>
  <c r="F1809" i="46"/>
  <c r="F1825" i="46"/>
  <c r="F1857" i="46"/>
  <c r="F1881" i="46"/>
  <c r="F1913" i="46"/>
  <c r="F1953" i="46"/>
  <c r="F1985" i="46"/>
  <c r="F1993" i="46"/>
  <c r="F2001" i="46"/>
  <c r="F2089" i="46"/>
  <c r="F2105" i="46"/>
  <c r="F2113" i="46"/>
  <c r="F2145" i="46"/>
  <c r="F2193" i="46"/>
  <c r="F2241" i="46"/>
  <c r="F2249" i="46"/>
  <c r="F2353" i="46"/>
  <c r="F2369" i="46"/>
  <c r="F2385" i="46"/>
  <c r="F2393" i="46"/>
  <c r="F945" i="46"/>
  <c r="F962" i="46"/>
  <c r="F1097" i="46"/>
  <c r="F1130" i="46"/>
  <c r="F1393" i="46"/>
  <c r="F1449" i="46"/>
  <c r="F1489" i="46"/>
  <c r="F1522" i="46"/>
  <c r="F1538" i="46"/>
  <c r="F1546" i="46"/>
  <c r="F1650" i="46"/>
  <c r="F1658" i="46"/>
  <c r="F1762" i="46"/>
  <c r="F1810" i="46"/>
  <c r="F1818" i="46"/>
  <c r="F1826" i="46"/>
  <c r="F1858" i="46"/>
  <c r="F1866" i="46"/>
  <c r="F1930" i="46"/>
  <c r="F1946" i="46"/>
  <c r="F1986" i="46"/>
  <c r="F2002" i="46"/>
  <c r="F2034" i="46"/>
  <c r="F2082" i="46"/>
  <c r="F2106" i="46"/>
  <c r="F2178" i="46"/>
  <c r="F2194" i="46"/>
  <c r="F2218" i="46"/>
  <c r="F2250" i="46"/>
  <c r="F2266" i="46"/>
  <c r="F2274" i="46"/>
  <c r="F2370" i="46"/>
  <c r="F2378" i="46"/>
  <c r="F2474" i="46"/>
  <c r="F2564" i="46"/>
  <c r="F2572" i="46"/>
  <c r="F2580" i="46"/>
  <c r="F2588" i="46"/>
  <c r="F2692" i="46"/>
  <c r="F2700" i="46"/>
  <c r="F2724" i="46"/>
  <c r="F2740" i="46"/>
  <c r="F2812" i="46"/>
  <c r="F2836" i="46"/>
  <c r="F2844" i="46"/>
  <c r="F2868" i="46"/>
  <c r="F2876" i="46"/>
  <c r="F2988" i="46"/>
  <c r="F3012" i="46"/>
  <c r="F3060" i="46"/>
  <c r="F3108" i="46"/>
  <c r="F3132" i="46"/>
  <c r="F3180" i="46"/>
  <c r="F3212" i="46"/>
  <c r="F3244" i="46"/>
  <c r="F3364" i="46"/>
  <c r="F3380" i="46"/>
  <c r="F3396" i="46"/>
  <c r="F3404" i="46"/>
  <c r="F3412" i="46"/>
  <c r="F3428" i="46"/>
  <c r="F3588" i="46"/>
  <c r="F3620" i="46"/>
  <c r="F3628" i="46"/>
  <c r="F3636" i="46"/>
  <c r="F2496" i="46"/>
  <c r="F2544" i="46"/>
  <c r="F2565" i="46"/>
  <c r="F2573" i="46"/>
  <c r="F2581" i="46"/>
  <c r="F2589" i="46"/>
  <c r="F2613" i="46"/>
  <c r="F2629" i="46"/>
  <c r="F2693" i="46"/>
  <c r="F2701" i="46"/>
  <c r="F2709" i="46"/>
  <c r="F2813" i="46"/>
  <c r="F2829" i="46"/>
  <c r="F2837" i="46"/>
  <c r="F2845" i="46"/>
  <c r="F2853" i="46"/>
  <c r="F2877" i="46"/>
  <c r="F2941" i="46"/>
  <c r="F2957" i="46"/>
  <c r="F2989" i="46"/>
  <c r="F3013" i="46"/>
  <c r="F3109" i="46"/>
  <c r="F3133" i="46"/>
  <c r="F3197" i="46"/>
  <c r="F3213" i="46"/>
  <c r="F3245" i="46"/>
  <c r="F3269" i="46"/>
  <c r="F3349" i="46"/>
  <c r="F3357" i="46"/>
  <c r="F3365" i="46"/>
  <c r="F3381" i="46"/>
  <c r="F3397" i="46"/>
  <c r="F3405" i="46"/>
  <c r="F3429" i="46"/>
  <c r="F3581" i="46"/>
  <c r="F3589" i="46"/>
  <c r="F3613" i="46"/>
  <c r="F3621" i="46"/>
  <c r="F3629" i="46"/>
  <c r="F3645" i="46"/>
  <c r="F2394" i="46"/>
  <c r="F2464" i="46"/>
  <c r="F2497" i="46"/>
  <c r="F2545" i="46"/>
  <c r="F2556" i="46"/>
  <c r="F2566" i="46"/>
  <c r="F2574" i="46"/>
  <c r="F2590" i="46"/>
  <c r="F2694" i="46"/>
  <c r="F2702" i="46"/>
  <c r="F2806" i="46"/>
  <c r="F2814" i="46"/>
  <c r="F2830" i="46"/>
  <c r="F2838" i="46"/>
  <c r="F2846" i="46"/>
  <c r="F2854" i="46"/>
  <c r="F2878" i="46"/>
  <c r="F2974" i="46"/>
  <c r="F2990" i="46"/>
  <c r="F3014" i="46"/>
  <c r="F3062" i="46"/>
  <c r="F3110" i="46"/>
  <c r="F3134" i="46"/>
  <c r="F3142" i="46"/>
  <c r="F3174" i="46"/>
  <c r="F3214" i="46"/>
  <c r="F3230" i="46"/>
  <c r="F3246" i="46"/>
  <c r="F3270" i="46"/>
  <c r="F3350" i="46"/>
  <c r="F3366" i="46"/>
  <c r="F3382" i="46"/>
  <c r="F3398" i="46"/>
  <c r="F3406" i="46"/>
  <c r="F3414" i="46"/>
  <c r="F3494" i="46"/>
  <c r="F3582" i="46"/>
  <c r="F3606" i="46"/>
  <c r="F3646" i="46"/>
  <c r="F2498" i="46"/>
  <c r="F2546" i="46"/>
  <c r="F2575" i="46"/>
  <c r="F2599" i="46"/>
  <c r="F2695" i="46"/>
  <c r="F2703" i="46"/>
  <c r="F2799" i="46"/>
  <c r="F2807" i="46"/>
  <c r="F2815" i="46"/>
  <c r="F2839" i="46"/>
  <c r="F2855" i="46"/>
  <c r="F2879" i="46"/>
  <c r="F3015" i="46"/>
  <c r="F3103" i="46"/>
  <c r="F3111" i="46"/>
  <c r="F3143" i="46"/>
  <c r="F3167" i="46"/>
  <c r="F3183" i="46"/>
  <c r="F3247" i="46"/>
  <c r="F3255" i="46"/>
  <c r="F3351" i="46"/>
  <c r="F3367" i="46"/>
  <c r="F3375" i="46"/>
  <c r="F3383" i="46"/>
  <c r="F3399" i="46"/>
  <c r="F3407" i="46"/>
  <c r="F3415" i="46"/>
  <c r="F3495" i="46"/>
  <c r="F3607" i="46"/>
  <c r="F3623" i="46"/>
  <c r="F2481" i="46"/>
  <c r="F2547" i="46"/>
  <c r="F2568" i="46"/>
  <c r="F2576" i="46"/>
  <c r="F2600" i="46"/>
  <c r="F2616" i="46"/>
  <c r="F2696" i="46"/>
  <c r="F2704" i="46"/>
  <c r="F2768" i="46"/>
  <c r="F2800" i="46"/>
  <c r="F2808" i="46"/>
  <c r="F2816" i="46"/>
  <c r="F2832" i="46"/>
  <c r="F2840" i="46"/>
  <c r="F2976" i="46"/>
  <c r="F2984" i="46"/>
  <c r="F2992" i="46"/>
  <c r="F3016" i="46"/>
  <c r="F3120" i="46"/>
  <c r="F3168" i="46"/>
  <c r="F3224" i="46"/>
  <c r="F3304" i="46"/>
  <c r="F3352" i="46"/>
  <c r="F3368" i="46"/>
  <c r="F3376" i="46"/>
  <c r="F3384" i="46"/>
  <c r="F3400" i="46"/>
  <c r="F3408" i="46"/>
  <c r="F3416" i="46"/>
  <c r="F3432" i="46"/>
  <c r="F3456" i="46"/>
  <c r="F3504" i="46"/>
  <c r="F2471" i="46"/>
  <c r="F2561" i="46"/>
  <c r="F2569" i="46"/>
  <c r="F2577" i="46"/>
  <c r="F2665" i="46"/>
  <c r="F2689" i="46"/>
  <c r="F2705" i="46"/>
  <c r="F2769" i="46"/>
  <c r="F2801" i="46"/>
  <c r="F2809" i="46"/>
  <c r="F2833" i="46"/>
  <c r="F2841" i="46"/>
  <c r="F2849" i="46"/>
  <c r="F2873" i="46"/>
  <c r="F2945" i="46"/>
  <c r="F2977" i="46"/>
  <c r="F3017" i="46"/>
  <c r="F3105" i="46"/>
  <c r="F3129" i="46"/>
  <c r="F3145" i="46"/>
  <c r="F3177" i="46"/>
  <c r="F3225" i="46"/>
  <c r="F3249" i="46"/>
  <c r="F3273" i="46"/>
  <c r="F3321" i="46"/>
  <c r="F3369" i="46"/>
  <c r="F3377" i="46"/>
  <c r="F3401" i="46"/>
  <c r="F3409" i="46"/>
  <c r="F3457" i="46"/>
  <c r="F3465" i="46"/>
  <c r="F3529" i="46"/>
  <c r="F2425" i="46"/>
  <c r="F2562" i="46"/>
  <c r="F2570" i="46"/>
  <c r="F2594" i="46"/>
  <c r="F2698" i="46"/>
  <c r="F2770" i="46"/>
  <c r="F2810" i="46"/>
  <c r="F2818" i="46"/>
  <c r="F2874" i="46"/>
  <c r="F2898" i="46"/>
  <c r="F2946" i="46"/>
  <c r="F2986" i="46"/>
  <c r="F2994" i="46"/>
  <c r="F3050" i="46"/>
  <c r="F3130" i="46"/>
  <c r="F3218" i="46"/>
  <c r="F3226" i="46"/>
  <c r="F3250" i="46"/>
  <c r="F3258" i="46"/>
  <c r="F3274" i="46"/>
  <c r="F3370" i="46"/>
  <c r="F3378" i="46"/>
  <c r="F3402" i="46"/>
  <c r="F3410" i="46"/>
  <c r="F3418" i="46"/>
  <c r="F3426" i="46"/>
  <c r="F2426" i="46"/>
  <c r="F2458" i="46"/>
  <c r="F2473" i="46"/>
  <c r="F2539" i="46"/>
  <c r="F2553" i="46"/>
  <c r="F2563" i="46"/>
  <c r="F2571" i="46"/>
  <c r="F2579" i="46"/>
  <c r="F2595" i="46"/>
  <c r="F2691" i="46"/>
  <c r="F2699" i="46"/>
  <c r="F2771" i="46"/>
  <c r="F2811" i="46"/>
  <c r="F2835" i="46"/>
  <c r="F2843" i="46"/>
  <c r="F2875" i="46"/>
  <c r="F2899" i="46"/>
  <c r="F2915" i="46"/>
  <c r="F2923" i="46"/>
  <c r="F2939" i="46"/>
  <c r="F2971" i="46"/>
  <c r="F2987" i="46"/>
  <c r="F2995" i="46"/>
  <c r="F3011" i="46"/>
  <c r="F3107" i="46"/>
  <c r="F3131" i="46"/>
  <c r="F3147" i="46"/>
  <c r="F3227" i="46"/>
  <c r="F3259" i="46"/>
  <c r="F3275" i="46"/>
  <c r="F3315" i="46"/>
  <c r="F3371" i="46"/>
  <c r="F3379" i="46"/>
  <c r="F3403" i="46"/>
  <c r="F3411" i="46"/>
  <c r="F3483" i="46"/>
  <c r="F3491" i="46"/>
  <c r="F3531" i="46"/>
  <c r="F3586" i="46"/>
  <c r="F3633" i="46"/>
  <c r="F3647" i="46"/>
  <c r="F3759" i="46"/>
  <c r="F3775" i="46"/>
  <c r="F3783" i="46"/>
  <c r="F3791" i="46"/>
  <c r="F3815" i="46"/>
  <c r="F3823" i="46"/>
  <c r="F3887" i="46"/>
  <c r="F3911" i="46"/>
  <c r="F3943" i="46"/>
  <c r="F3967" i="46"/>
  <c r="F3975" i="46"/>
  <c r="F4071" i="46"/>
  <c r="F4087" i="46"/>
  <c r="F4103" i="46"/>
  <c r="F4119" i="46"/>
  <c r="F4191" i="46"/>
  <c r="F4207" i="46"/>
  <c r="F4231" i="46"/>
  <c r="F4255" i="46"/>
  <c r="F4263" i="46"/>
  <c r="F4271" i="46"/>
  <c r="F4279" i="46"/>
  <c r="F4319" i="46"/>
  <c r="F4383" i="46"/>
  <c r="F4391" i="46"/>
  <c r="F4423" i="46"/>
  <c r="F4439" i="46"/>
  <c r="F4447" i="46"/>
  <c r="F4455" i="46"/>
  <c r="F4487" i="46"/>
  <c r="F4495" i="46"/>
  <c r="F4599" i="46"/>
  <c r="F4711" i="46"/>
  <c r="F4735" i="46"/>
  <c r="F4751" i="46"/>
  <c r="F4767" i="46"/>
  <c r="F4775" i="46"/>
  <c r="F4823" i="46"/>
  <c r="F4855" i="46"/>
  <c r="F4871" i="46"/>
  <c r="F4879" i="46"/>
  <c r="F3587" i="46"/>
  <c r="F3624" i="46"/>
  <c r="F3648" i="46"/>
  <c r="F3776" i="46"/>
  <c r="F3784" i="46"/>
  <c r="F3792" i="46"/>
  <c r="F3816" i="46"/>
  <c r="F3824" i="46"/>
  <c r="F3840" i="46"/>
  <c r="F3872" i="46"/>
  <c r="F3952" i="46"/>
  <c r="F3968" i="46"/>
  <c r="F3976" i="46"/>
  <c r="F3992" i="46"/>
  <c r="F4000" i="46"/>
  <c r="F4072" i="46"/>
  <c r="F4120" i="46"/>
  <c r="F4224" i="46"/>
  <c r="F4232" i="46"/>
  <c r="F4256" i="46"/>
  <c r="F4264" i="46"/>
  <c r="F4272" i="46"/>
  <c r="F4280" i="46"/>
  <c r="F4320" i="46"/>
  <c r="F4352" i="46"/>
  <c r="F4384" i="46"/>
  <c r="F4392" i="46"/>
  <c r="F4432" i="46"/>
  <c r="F4440" i="46"/>
  <c r="F4448" i="46"/>
  <c r="F4472" i="46"/>
  <c r="F4480" i="46"/>
  <c r="F4488" i="46"/>
  <c r="F4512" i="46"/>
  <c r="F4552" i="46"/>
  <c r="F4568" i="46"/>
  <c r="F4592" i="46"/>
  <c r="F4632" i="46"/>
  <c r="F4640" i="46"/>
  <c r="F4648" i="46"/>
  <c r="F4688" i="46"/>
  <c r="F4712" i="46"/>
  <c r="F4856" i="46"/>
  <c r="F4872" i="46"/>
  <c r="F4880" i="46"/>
  <c r="F4888" i="46"/>
  <c r="F4912" i="46"/>
  <c r="F3625" i="46"/>
  <c r="F3649" i="46"/>
  <c r="F3753" i="46"/>
  <c r="F3761" i="46"/>
  <c r="F3769" i="46"/>
  <c r="F3777" i="46"/>
  <c r="F3785" i="46"/>
  <c r="F3793" i="46"/>
  <c r="F3825" i="46"/>
  <c r="F3841" i="46"/>
  <c r="F3873" i="46"/>
  <c r="F3937" i="46"/>
  <c r="F3953" i="46"/>
  <c r="F3977" i="46"/>
  <c r="F3993" i="46"/>
  <c r="F4001" i="46"/>
  <c r="F4049" i="46"/>
  <c r="F4121" i="46"/>
  <c r="F4225" i="46"/>
  <c r="F4233" i="46"/>
  <c r="F4257" i="46"/>
  <c r="F4265" i="46"/>
  <c r="F4321" i="46"/>
  <c r="F4337" i="46"/>
  <c r="F4385" i="46"/>
  <c r="F4393" i="46"/>
  <c r="F4433" i="46"/>
  <c r="F4441" i="46"/>
  <c r="F4449" i="46"/>
  <c r="F4473" i="46"/>
  <c r="F4481" i="46"/>
  <c r="F4593" i="46"/>
  <c r="F4649" i="46"/>
  <c r="F4729" i="46"/>
  <c r="F4753" i="46"/>
  <c r="F4833" i="46"/>
  <c r="F4857" i="46"/>
  <c r="F4873" i="46"/>
  <c r="F4897" i="46"/>
  <c r="F4913" i="46"/>
  <c r="F4977" i="46"/>
  <c r="F4993" i="46"/>
  <c r="F3640" i="46"/>
  <c r="F3650" i="46"/>
  <c r="F3762" i="46"/>
  <c r="F3770" i="46"/>
  <c r="F3778" i="46"/>
  <c r="F3786" i="46"/>
  <c r="F3826" i="46"/>
  <c r="F3842" i="46"/>
  <c r="F3874" i="46"/>
  <c r="F3930" i="46"/>
  <c r="F3938" i="46"/>
  <c r="F3954" i="46"/>
  <c r="F3978" i="46"/>
  <c r="F3986" i="46"/>
  <c r="F3994" i="46"/>
  <c r="F4074" i="46"/>
  <c r="F4082" i="46"/>
  <c r="F4122" i="46"/>
  <c r="F4282" i="46"/>
  <c r="F4330" i="46"/>
  <c r="F4386" i="46"/>
  <c r="F4394" i="46"/>
  <c r="F4426" i="46"/>
  <c r="F4434" i="46"/>
  <c r="F4442" i="46"/>
  <c r="F4450" i="46"/>
  <c r="F4458" i="46"/>
  <c r="F4474" i="46"/>
  <c r="F4482" i="46"/>
  <c r="F4514" i="46"/>
  <c r="F4562" i="46"/>
  <c r="F4570" i="46"/>
  <c r="F4594" i="46"/>
  <c r="F4634" i="46"/>
  <c r="F4650" i="46"/>
  <c r="F4690" i="46"/>
  <c r="F4698" i="46"/>
  <c r="F4722" i="46"/>
  <c r="F4754" i="46"/>
  <c r="F4834" i="46"/>
  <c r="F4858" i="46"/>
  <c r="F4874" i="46"/>
  <c r="F4882" i="46"/>
  <c r="F4890" i="46"/>
  <c r="F4898" i="46"/>
  <c r="F4914" i="46"/>
  <c r="F4978" i="46"/>
  <c r="F3627" i="46"/>
  <c r="F3641" i="46"/>
  <c r="F3755" i="46"/>
  <c r="F3771" i="46"/>
  <c r="F3779" i="46"/>
  <c r="F3787" i="46"/>
  <c r="F3875" i="46"/>
  <c r="F3883" i="46"/>
  <c r="F3891" i="46"/>
  <c r="F3907" i="46"/>
  <c r="F3931" i="46"/>
  <c r="F3939" i="46"/>
  <c r="F3971" i="46"/>
  <c r="F3995" i="46"/>
  <c r="F4059" i="46"/>
  <c r="F4075" i="46"/>
  <c r="F4099" i="46"/>
  <c r="F4131" i="46"/>
  <c r="F4147" i="46"/>
  <c r="F4227" i="46"/>
  <c r="F4283" i="46"/>
  <c r="F4379" i="46"/>
  <c r="F4387" i="46"/>
  <c r="F4443" i="46"/>
  <c r="F4451" i="46"/>
  <c r="F4459" i="46"/>
  <c r="F4475" i="46"/>
  <c r="F4483" i="46"/>
  <c r="F4499" i="46"/>
  <c r="F4515" i="46"/>
  <c r="F4595" i="46"/>
  <c r="F4699" i="46"/>
  <c r="F4723" i="46"/>
  <c r="F4755" i="46"/>
  <c r="F4771" i="46"/>
  <c r="F4875" i="46"/>
  <c r="F4891" i="46"/>
  <c r="F4899" i="46"/>
  <c r="F4915" i="46"/>
  <c r="F4931" i="46"/>
  <c r="F4971" i="46"/>
  <c r="F4979" i="46"/>
  <c r="F3608" i="46"/>
  <c r="F3617" i="46"/>
  <c r="F3642" i="46"/>
  <c r="F3652" i="46"/>
  <c r="F3756" i="46"/>
  <c r="F3772" i="46"/>
  <c r="F3780" i="46"/>
  <c r="F3788" i="46"/>
  <c r="F3820" i="46"/>
  <c r="F3876" i="46"/>
  <c r="F3884" i="46"/>
  <c r="F3892" i="46"/>
  <c r="F3924" i="46"/>
  <c r="F3980" i="46"/>
  <c r="F4004" i="46"/>
  <c r="F4084" i="46"/>
  <c r="F4100" i="46"/>
  <c r="F4132" i="46"/>
  <c r="F4148" i="46"/>
  <c r="F4228" i="46"/>
  <c r="F4284" i="46"/>
  <c r="F4324" i="46"/>
  <c r="F4380" i="46"/>
  <c r="F4388" i="46"/>
  <c r="F4420" i="46"/>
  <c r="F4436" i="46"/>
  <c r="F4452" i="46"/>
  <c r="F4476" i="46"/>
  <c r="F4484" i="46"/>
  <c r="F4492" i="46"/>
  <c r="F4564" i="46"/>
  <c r="F4596" i="46"/>
  <c r="F4636" i="46"/>
  <c r="F4708" i="46"/>
  <c r="F4724" i="46"/>
  <c r="F4772" i="46"/>
  <c r="F4788" i="46"/>
  <c r="F4836" i="46"/>
  <c r="F4876" i="46"/>
  <c r="F4884" i="46"/>
  <c r="F4892" i="46"/>
  <c r="F4900" i="46"/>
  <c r="F4932" i="46"/>
  <c r="F4948" i="46"/>
  <c r="F4980" i="46"/>
  <c r="F4988" i="46"/>
  <c r="F3618" i="46"/>
  <c r="F3643" i="46"/>
  <c r="F3653" i="46"/>
  <c r="F3757" i="46"/>
  <c r="F3765" i="46"/>
  <c r="F3773" i="46"/>
  <c r="F3781" i="46"/>
  <c r="F3789" i="46"/>
  <c r="F3821" i="46"/>
  <c r="F3837" i="46"/>
  <c r="F3869" i="46"/>
  <c r="F3877" i="46"/>
  <c r="F3893" i="46"/>
  <c r="F3925" i="46"/>
  <c r="F3933" i="46"/>
  <c r="F3981" i="46"/>
  <c r="F4069" i="46"/>
  <c r="F4085" i="46"/>
  <c r="F4101" i="46"/>
  <c r="F4117" i="46"/>
  <c r="F4133" i="46"/>
  <c r="F4165" i="46"/>
  <c r="F4229" i="46"/>
  <c r="F4269" i="46"/>
  <c r="F4285" i="46"/>
  <c r="F4389" i="46"/>
  <c r="F4445" i="46"/>
  <c r="F4453" i="46"/>
  <c r="F4477" i="46"/>
  <c r="F4485" i="46"/>
  <c r="F4493" i="46"/>
  <c r="F4501" i="46"/>
  <c r="F4597" i="46"/>
  <c r="F4725" i="46"/>
  <c r="F4741" i="46"/>
  <c r="F4773" i="46"/>
  <c r="F4789" i="46"/>
  <c r="F4797" i="46"/>
  <c r="F4837" i="46"/>
  <c r="F3619" i="46"/>
  <c r="F3644" i="46"/>
  <c r="F3774" i="46"/>
  <c r="F3782" i="46"/>
  <c r="F3790" i="46"/>
  <c r="F3814" i="46"/>
  <c r="F3822" i="46"/>
  <c r="F3838" i="46"/>
  <c r="F3870" i="46"/>
  <c r="F3958" i="46"/>
  <c r="F3974" i="46"/>
  <c r="F3982" i="46"/>
  <c r="F4070" i="46"/>
  <c r="F4086" i="46"/>
  <c r="F4102" i="46"/>
  <c r="F4118" i="46"/>
  <c r="F4190" i="46"/>
  <c r="F4254" i="46"/>
  <c r="F4270" i="46"/>
  <c r="F4286" i="46"/>
  <c r="F4390" i="46"/>
  <c r="F4446" i="46"/>
  <c r="F4454" i="46"/>
  <c r="F4486" i="46"/>
  <c r="F4494" i="46"/>
  <c r="F4566" i="46"/>
  <c r="F4598" i="46"/>
  <c r="F4622" i="46"/>
  <c r="F4646" i="46"/>
  <c r="F4742" i="46"/>
  <c r="F4750" i="46"/>
  <c r="F4798" i="46"/>
  <c r="F4870" i="46"/>
  <c r="F4919" i="46"/>
  <c r="F5010" i="46"/>
  <c r="F5026" i="46"/>
  <c r="F5042" i="46"/>
  <c r="F5066" i="46"/>
  <c r="F5074" i="46"/>
  <c r="F5098" i="46"/>
  <c r="F5234" i="46"/>
  <c r="F5242" i="46"/>
  <c r="F5306" i="46"/>
  <c r="F5394" i="46"/>
  <c r="F5458" i="46"/>
  <c r="F5466" i="46"/>
  <c r="F5530" i="46"/>
  <c r="F5578" i="46"/>
  <c r="F5594" i="46"/>
  <c r="F5706" i="46"/>
  <c r="F5746" i="46"/>
  <c r="F5011" i="46"/>
  <c r="F5027" i="46"/>
  <c r="F5099" i="46"/>
  <c r="F5123" i="46"/>
  <c r="F5155" i="46"/>
  <c r="F5275" i="46"/>
  <c r="F5283" i="46"/>
  <c r="F5355" i="46"/>
  <c r="F5363" i="46"/>
  <c r="F5427" i="46"/>
  <c r="F5435" i="46"/>
  <c r="F5451" i="46"/>
  <c r="F5531" i="46"/>
  <c r="F5555" i="46"/>
  <c r="F5611" i="46"/>
  <c r="F5635" i="46"/>
  <c r="F5651" i="46"/>
  <c r="F5715" i="46"/>
  <c r="F5747" i="46"/>
  <c r="F5012" i="46"/>
  <c r="F5028" i="46"/>
  <c r="F5044" i="46"/>
  <c r="F5124" i="46"/>
  <c r="F5180" i="46"/>
  <c r="F5188" i="46"/>
  <c r="F5252" i="46"/>
  <c r="F5356" i="46"/>
  <c r="F5388" i="46"/>
  <c r="F5404" i="46"/>
  <c r="F5420" i="46"/>
  <c r="F5428" i="46"/>
  <c r="F5452" i="46"/>
  <c r="F5460" i="46"/>
  <c r="F5468" i="46"/>
  <c r="F5540" i="46"/>
  <c r="F5564" i="46"/>
  <c r="F5612" i="46"/>
  <c r="F5636" i="46"/>
  <c r="F5652" i="46"/>
  <c r="F4987" i="46"/>
  <c r="F5013" i="46"/>
  <c r="F5029" i="46"/>
  <c r="F5037" i="46"/>
  <c r="F5093" i="46"/>
  <c r="F5109" i="46"/>
  <c r="F5117" i="46"/>
  <c r="F5141" i="46"/>
  <c r="F5149" i="46"/>
  <c r="F5157" i="46"/>
  <c r="F5181" i="46"/>
  <c r="F5189" i="46"/>
  <c r="F5253" i="46"/>
  <c r="F5285" i="46"/>
  <c r="F5341" i="46"/>
  <c r="F5365" i="46"/>
  <c r="F5429" i="46"/>
  <c r="F5469" i="46"/>
  <c r="F5477" i="46"/>
  <c r="F5509" i="46"/>
  <c r="F5565" i="46"/>
  <c r="F5605" i="46"/>
  <c r="F5613" i="46"/>
  <c r="F5653" i="46"/>
  <c r="F5717" i="46"/>
  <c r="F4935" i="46"/>
  <c r="F5014" i="46"/>
  <c r="F5070" i="46"/>
  <c r="F5110" i="46"/>
  <c r="F5134" i="46"/>
  <c r="F5142" i="46"/>
  <c r="F5150" i="46"/>
  <c r="F5182" i="46"/>
  <c r="F5230" i="46"/>
  <c r="F5254" i="46"/>
  <c r="F5270" i="46"/>
  <c r="F5286" i="46"/>
  <c r="F5366" i="46"/>
  <c r="F5382" i="46"/>
  <c r="F5430" i="46"/>
  <c r="F5462" i="46"/>
  <c r="F5494" i="46"/>
  <c r="F5510" i="46"/>
  <c r="F5558" i="46"/>
  <c r="F5574" i="46"/>
  <c r="F5582" i="46"/>
  <c r="F5606" i="46"/>
  <c r="F5614" i="46"/>
  <c r="F5630" i="46"/>
  <c r="F5638" i="46"/>
  <c r="F5670" i="46"/>
  <c r="F5678" i="46"/>
  <c r="F4975" i="46"/>
  <c r="F5015" i="46"/>
  <c r="F5071" i="46"/>
  <c r="F5095" i="46"/>
  <c r="F5135" i="46"/>
  <c r="F5143" i="46"/>
  <c r="F5183" i="46"/>
  <c r="F5255" i="46"/>
  <c r="F5271" i="46"/>
  <c r="F5287" i="46"/>
  <c r="F5311" i="46"/>
  <c r="F5319" i="46"/>
  <c r="F5351" i="46"/>
  <c r="F5383" i="46"/>
  <c r="F5399" i="46"/>
  <c r="F5423" i="46"/>
  <c r="F5495" i="46"/>
  <c r="F5511" i="46"/>
  <c r="F5535" i="46"/>
  <c r="F5591" i="46"/>
  <c r="F5615" i="46"/>
  <c r="F5631" i="46"/>
  <c r="F5639" i="46"/>
  <c r="F5671" i="46"/>
  <c r="F5751" i="46"/>
  <c r="F4976" i="46"/>
  <c r="F5008" i="46"/>
  <c r="F5016" i="46"/>
  <c r="F5064" i="46"/>
  <c r="F5096" i="46"/>
  <c r="F5120" i="46"/>
  <c r="F5136" i="46"/>
  <c r="F5152" i="46"/>
  <c r="F5240" i="46"/>
  <c r="F5248" i="46"/>
  <c r="F5272" i="46"/>
  <c r="F5288" i="46"/>
  <c r="F5304" i="46"/>
  <c r="F5320" i="46"/>
  <c r="F5328" i="46"/>
  <c r="F5344" i="46"/>
  <c r="F5384" i="46"/>
  <c r="F5400" i="46"/>
  <c r="F5480" i="46"/>
  <c r="F5488" i="46"/>
  <c r="F5512" i="46"/>
  <c r="F5560" i="46"/>
  <c r="F5600" i="46"/>
  <c r="F5616" i="46"/>
  <c r="F5640" i="46"/>
  <c r="F5648" i="46"/>
  <c r="F4981" i="46"/>
  <c r="F4992" i="46"/>
  <c r="F5009" i="46"/>
  <c r="F5065" i="46"/>
  <c r="F5097" i="46"/>
  <c r="F5113" i="46"/>
  <c r="F5153" i="46"/>
  <c r="F5241" i="46"/>
  <c r="F5289" i="46"/>
  <c r="F5305" i="46"/>
  <c r="F5385" i="46"/>
  <c r="F5393" i="46"/>
  <c r="F5401" i="46"/>
  <c r="F5417" i="46"/>
  <c r="F5457" i="46"/>
  <c r="F5465" i="46"/>
  <c r="F5489" i="46"/>
  <c r="F5529" i="46"/>
  <c r="F5593" i="46"/>
  <c r="F5601" i="46"/>
  <c r="F5617" i="46"/>
  <c r="F5649" i="46"/>
  <c r="F5689" i="46"/>
  <c r="F15" i="46"/>
  <c r="F31" i="46"/>
  <c r="F47" i="46"/>
  <c r="F48" i="46"/>
  <c r="F4" i="46"/>
  <c r="F28" i="46"/>
  <c r="F44" i="46"/>
  <c r="F5" i="46"/>
  <c r="F29" i="46"/>
  <c r="F30" i="46"/>
  <c r="F46" i="46"/>
  <c r="F27" i="46"/>
  <c r="F55" i="46"/>
  <c r="F56" i="46"/>
  <c r="F64" i="46"/>
  <c r="F45" i="46"/>
  <c r="F57" i="46"/>
  <c r="N5" i="47"/>
  <c r="J4" i="47"/>
  <c r="K4" i="47" s="1"/>
  <c r="C3" i="47"/>
  <c r="D3" i="47"/>
  <c r="E3" i="47"/>
  <c r="G3" i="47"/>
  <c r="E7" i="47"/>
  <c r="B2" i="47"/>
  <c r="K8" i="47" l="1"/>
  <c r="K9" i="47"/>
  <c r="K12" i="47"/>
  <c r="F2911" i="46"/>
  <c r="F1153" i="46"/>
  <c r="F3137" i="46"/>
  <c r="F4665" i="46"/>
  <c r="J3" i="47"/>
  <c r="F4033" i="46" s="1"/>
  <c r="M3" i="47"/>
  <c r="E2" i="47"/>
  <c r="D2" i="47"/>
  <c r="G2" i="47"/>
  <c r="J2" i="47" s="1"/>
  <c r="F136" i="46" s="1"/>
  <c r="C2" i="47"/>
  <c r="F1017" i="46" l="1"/>
  <c r="F4409" i="46"/>
  <c r="F4057" i="46"/>
  <c r="F2633" i="46"/>
  <c r="F5633" i="46"/>
  <c r="F4113" i="46"/>
  <c r="F1561" i="46"/>
  <c r="F2888" i="46"/>
  <c r="F5206" i="46"/>
  <c r="F3577" i="46"/>
  <c r="F1353" i="46"/>
  <c r="F2304" i="46"/>
  <c r="F5390" i="46"/>
  <c r="F4369" i="46"/>
  <c r="F1609" i="46"/>
  <c r="F5207" i="46"/>
  <c r="F5713" i="46"/>
  <c r="F4089" i="46"/>
  <c r="F1905" i="46"/>
  <c r="F1936" i="46"/>
  <c r="F5534" i="46"/>
  <c r="F4081" i="46"/>
  <c r="F2657" i="46"/>
  <c r="F4576" i="46"/>
  <c r="F4199" i="46"/>
  <c r="F5265" i="46"/>
  <c r="F2737" i="46"/>
  <c r="F5368" i="46"/>
  <c r="F2591" i="46"/>
  <c r="F4681" i="46"/>
  <c r="F2785" i="46"/>
  <c r="F1169" i="46"/>
  <c r="F4966" i="46"/>
  <c r="F2678" i="46"/>
  <c r="F3301" i="46"/>
  <c r="F4244" i="46"/>
  <c r="F1428" i="46"/>
  <c r="F2739" i="46"/>
  <c r="F4826" i="46"/>
  <c r="F1590" i="46"/>
  <c r="F2317" i="46"/>
  <c r="F2508" i="46"/>
  <c r="F4571" i="46"/>
  <c r="F1187" i="46"/>
  <c r="F3574" i="46"/>
  <c r="F4237" i="46"/>
  <c r="F4844" i="46"/>
  <c r="F5515" i="46"/>
  <c r="F2715" i="46"/>
  <c r="F4066" i="46"/>
  <c r="F2398" i="46"/>
  <c r="F3117" i="46"/>
  <c r="F3668" i="46"/>
  <c r="F5179" i="46"/>
  <c r="F2483" i="46"/>
  <c r="F3138" i="46"/>
  <c r="F1798" i="46"/>
  <c r="F1717" i="46"/>
  <c r="F2396" i="46"/>
  <c r="F4275" i="46"/>
  <c r="F1339" i="46"/>
  <c r="F2486" i="46"/>
  <c r="F5165" i="46"/>
  <c r="F853" i="46"/>
  <c r="F1188" i="46"/>
  <c r="F3707" i="46"/>
  <c r="F1323" i="46"/>
  <c r="F4398" i="46"/>
  <c r="F1134" i="46"/>
  <c r="F2437" i="46"/>
  <c r="F2172" i="46"/>
  <c r="F4627" i="46"/>
  <c r="F1147" i="46"/>
  <c r="F4142" i="46"/>
  <c r="F1310" i="46"/>
  <c r="F2181" i="46"/>
  <c r="F3548" i="46"/>
  <c r="F4035" i="46"/>
  <c r="F1139" i="46"/>
  <c r="F4922" i="46"/>
  <c r="F355" i="46"/>
  <c r="F158" i="46"/>
  <c r="F2010" i="46"/>
  <c r="F633" i="46"/>
  <c r="F4090" i="46"/>
  <c r="F866" i="46"/>
  <c r="F119" i="46"/>
  <c r="F443" i="46"/>
  <c r="F631" i="46"/>
  <c r="F4850" i="46"/>
  <c r="F1146" i="46"/>
  <c r="F168" i="46"/>
  <c r="F2282" i="46"/>
  <c r="F810" i="46"/>
  <c r="F39" i="46"/>
  <c r="F1938" i="46"/>
  <c r="F314" i="46"/>
  <c r="F799" i="46"/>
  <c r="F3570" i="46"/>
  <c r="F352" i="46"/>
  <c r="N3" i="47"/>
  <c r="I5656" i="46"/>
  <c r="I5288" i="46"/>
  <c r="I5024" i="46"/>
  <c r="I4648" i="46"/>
  <c r="I4440" i="46"/>
  <c r="I4256" i="46"/>
  <c r="I3904" i="46"/>
  <c r="I3776" i="46"/>
  <c r="I3384" i="46"/>
  <c r="I5635" i="46"/>
  <c r="I5479" i="46"/>
  <c r="I4999" i="46"/>
  <c r="I4711" i="46"/>
  <c r="I4383" i="46"/>
  <c r="I4191" i="46"/>
  <c r="I3839" i="46"/>
  <c r="I3623" i="46"/>
  <c r="I2879" i="46"/>
  <c r="I5430" i="46"/>
  <c r="I4974" i="46"/>
  <c r="I4454" i="46"/>
  <c r="I4230" i="46"/>
  <c r="I3838" i="46"/>
  <c r="I3582" i="46"/>
  <c r="I2958" i="46"/>
  <c r="I2566" i="46"/>
  <c r="I5421" i="46"/>
  <c r="I5061" i="46"/>
  <c r="I4773" i="46"/>
  <c r="I4477" i="46"/>
  <c r="I4253" i="46"/>
  <c r="I3933" i="46"/>
  <c r="I3773" i="46"/>
  <c r="I3405" i="46"/>
  <c r="I2965" i="46"/>
  <c r="I2693" i="46"/>
  <c r="I5604" i="46"/>
  <c r="I5076" i="46"/>
  <c r="I4820" i="46"/>
  <c r="I4564" i="46"/>
  <c r="I4380" i="46"/>
  <c r="I3980" i="46"/>
  <c r="I3788" i="46"/>
  <c r="I3588" i="46"/>
  <c r="I3380" i="46"/>
  <c r="I2804" i="46"/>
  <c r="I5243" i="46"/>
  <c r="I4755" i="46"/>
  <c r="I4451" i="46"/>
  <c r="I4147" i="46"/>
  <c r="I3819" i="46"/>
  <c r="I3643" i="46"/>
  <c r="I3379" i="46"/>
  <c r="I2843" i="46"/>
  <c r="I5530" i="46"/>
  <c r="I5026" i="46"/>
  <c r="I4690" i="46"/>
  <c r="I4474" i="46"/>
  <c r="I4346" i="46"/>
  <c r="I3978" i="46"/>
  <c r="I3802" i="46"/>
  <c r="I3618" i="46"/>
  <c r="I2986" i="46"/>
  <c r="I2770" i="46"/>
  <c r="I5746" i="46"/>
  <c r="I5385" i="46"/>
  <c r="I4993" i="46"/>
  <c r="I4569" i="46"/>
  <c r="I4345" i="46"/>
  <c r="I3937" i="46"/>
  <c r="I3809" i="46"/>
  <c r="I3625" i="46"/>
  <c r="I3225" i="46"/>
  <c r="I2728" i="46"/>
  <c r="I2496" i="46"/>
  <c r="I2248" i="46"/>
  <c r="I1912" i="46"/>
  <c r="I1760" i="46"/>
  <c r="I1312" i="46"/>
  <c r="I904" i="46"/>
  <c r="I488" i="46"/>
  <c r="I216" i="46"/>
  <c r="I2335" i="46"/>
  <c r="I1927" i="46"/>
  <c r="I1759" i="46"/>
  <c r="I1511" i="46"/>
  <c r="I1183" i="46"/>
  <c r="I903" i="46"/>
  <c r="I679" i="46"/>
  <c r="I223" i="46"/>
  <c r="I2366" i="46"/>
  <c r="I2110" i="46"/>
  <c r="I1814" i="46"/>
  <c r="I1446" i="46"/>
  <c r="I1206" i="46"/>
  <c r="I734" i="46"/>
  <c r="I614" i="46"/>
  <c r="I462" i="46"/>
  <c r="I118" i="46"/>
  <c r="I2373" i="46"/>
  <c r="I2109" i="46"/>
  <c r="I1829" i="46"/>
  <c r="I1653" i="46"/>
  <c r="I1221" i="46"/>
  <c r="I909" i="46"/>
  <c r="I661" i="46"/>
  <c r="I245" i="46"/>
  <c r="I5648" i="46"/>
  <c r="I5272" i="46"/>
  <c r="I4992" i="46"/>
  <c r="I4640" i="46"/>
  <c r="I4432" i="46"/>
  <c r="I4232" i="46"/>
  <c r="I3872" i="46"/>
  <c r="I3768" i="46"/>
  <c r="I3376" i="46"/>
  <c r="I5383" i="46"/>
  <c r="I4975" i="46"/>
  <c r="I4647" i="46"/>
  <c r="I4319" i="46"/>
  <c r="I4087" i="46"/>
  <c r="I3823" i="46"/>
  <c r="I3607" i="46"/>
  <c r="I2839" i="46"/>
  <c r="I5342" i="46"/>
  <c r="I4814" i="46"/>
  <c r="I4446" i="46"/>
  <c r="I4190" i="46"/>
  <c r="I3822" i="46"/>
  <c r="I3406" i="46"/>
  <c r="I2878" i="46"/>
  <c r="I2550" i="46"/>
  <c r="I5341" i="46"/>
  <c r="I5021" i="46"/>
  <c r="I4741" i="46"/>
  <c r="I4453" i="46"/>
  <c r="I4229" i="46"/>
  <c r="I3877" i="46"/>
  <c r="I3645" i="46"/>
  <c r="I3397" i="46"/>
  <c r="I2957" i="46"/>
  <c r="I5638" i="46"/>
  <c r="I5428" i="46"/>
  <c r="I5020" i="46"/>
  <c r="I4804" i="46"/>
  <c r="I4516" i="46"/>
  <c r="I4348" i="46"/>
  <c r="I3940" i="46"/>
  <c r="I3780" i="46"/>
  <c r="I3580" i="46"/>
  <c r="I3212" i="46"/>
  <c r="I2740" i="46"/>
  <c r="I5019" i="46"/>
  <c r="I4731" i="46"/>
  <c r="I4443" i="46"/>
  <c r="I4131" i="46"/>
  <c r="I3811" i="46"/>
  <c r="I3627" i="46"/>
  <c r="I3275" i="46"/>
  <c r="I2707" i="46"/>
  <c r="I5346" i="46"/>
  <c r="I4978" i="46"/>
  <c r="I4650" i="46"/>
  <c r="I4450" i="46"/>
  <c r="I4330" i="46"/>
  <c r="I3954" i="46"/>
  <c r="I3786" i="46"/>
  <c r="I3586" i="46"/>
  <c r="I2962" i="46"/>
  <c r="I2714" i="46"/>
  <c r="I5706" i="46"/>
  <c r="I5345" i="46"/>
  <c r="I4977" i="46"/>
  <c r="I4529" i="46"/>
  <c r="I4321" i="46"/>
  <c r="I3929" i="46"/>
  <c r="I3793" i="46"/>
  <c r="I3617" i="46"/>
  <c r="I3177" i="46"/>
  <c r="I2712" i="46"/>
  <c r="I2464" i="46"/>
  <c r="I2240" i="46"/>
  <c r="I1880" i="46"/>
  <c r="I1696" i="46"/>
  <c r="I1248" i="46"/>
  <c r="I864" i="46"/>
  <c r="I448" i="46"/>
  <c r="I184" i="46"/>
  <c r="I2287" i="46"/>
  <c r="I1903" i="46"/>
  <c r="I1703" i="46"/>
  <c r="I1455" i="46"/>
  <c r="I1119" i="46"/>
  <c r="I847" i="46"/>
  <c r="I671" i="46"/>
  <c r="I135" i="46"/>
  <c r="I2358" i="46"/>
  <c r="I2062" i="46"/>
  <c r="I1806" i="46"/>
  <c r="I1438" i="46"/>
  <c r="I1158" i="46"/>
  <c r="I726" i="46"/>
  <c r="I606" i="46"/>
  <c r="I422" i="46"/>
  <c r="I86" i="46"/>
  <c r="I2349" i="46"/>
  <c r="I2093" i="46"/>
  <c r="I1821" i="46"/>
  <c r="I1509" i="46"/>
  <c r="I1205" i="46"/>
  <c r="I821" i="46"/>
  <c r="I541" i="46"/>
  <c r="I237" i="46"/>
  <c r="I5640" i="46"/>
  <c r="I5240" i="46"/>
  <c r="I4976" i="46"/>
  <c r="I4528" i="46"/>
  <c r="I4392" i="46"/>
  <c r="I4224" i="46"/>
  <c r="I3840" i="46"/>
  <c r="I3688" i="46"/>
  <c r="I3248" i="46"/>
  <c r="I5751" i="46"/>
  <c r="I5343" i="46"/>
  <c r="I4935" i="46"/>
  <c r="I4551" i="46"/>
  <c r="I4279" i="46"/>
  <c r="I4071" i="46"/>
  <c r="I3815" i="46"/>
  <c r="I3431" i="46"/>
  <c r="I2815" i="46"/>
  <c r="I5286" i="46"/>
  <c r="I4798" i="46"/>
  <c r="I4390" i="46"/>
  <c r="I4102" i="46"/>
  <c r="I3814" i="46"/>
  <c r="I3382" i="46"/>
  <c r="I2854" i="46"/>
  <c r="I2542" i="46"/>
  <c r="I5293" i="46"/>
  <c r="I4997" i="46"/>
  <c r="I4725" i="46"/>
  <c r="I4445" i="46"/>
  <c r="I4165" i="46"/>
  <c r="I3837" i="46"/>
  <c r="I3629" i="46"/>
  <c r="I3381" i="46"/>
  <c r="I2909" i="46"/>
  <c r="I5614" i="46"/>
  <c r="I5388" i="46"/>
  <c r="I4996" i="46"/>
  <c r="I4788" i="46"/>
  <c r="I4484" i="46"/>
  <c r="I4284" i="46"/>
  <c r="I3932" i="46"/>
  <c r="I3772" i="46"/>
  <c r="I3564" i="46"/>
  <c r="I3196" i="46"/>
  <c r="I5531" i="46"/>
  <c r="I4995" i="46"/>
  <c r="I4723" i="46"/>
  <c r="I4435" i="46"/>
  <c r="I4099" i="46"/>
  <c r="I3795" i="46"/>
  <c r="I3619" i="46"/>
  <c r="I3227" i="46"/>
  <c r="I2699" i="46"/>
  <c r="I5330" i="46"/>
  <c r="I4938" i="46"/>
  <c r="I4570" i="46"/>
  <c r="I4442" i="46"/>
  <c r="I4282" i="46"/>
  <c r="I3938" i="46"/>
  <c r="I3778" i="46"/>
  <c r="I3434" i="46"/>
  <c r="I2954" i="46"/>
  <c r="I2706" i="46"/>
  <c r="I5745" i="46"/>
  <c r="I5289" i="46"/>
  <c r="I4897" i="46"/>
  <c r="I4481" i="46"/>
  <c r="I4281" i="46"/>
  <c r="I3921" i="46"/>
  <c r="I3785" i="46"/>
  <c r="I3457" i="46"/>
  <c r="I3161" i="46"/>
  <c r="I2704" i="46"/>
  <c r="I2424" i="46"/>
  <c r="I2192" i="46"/>
  <c r="I1864" i="46"/>
  <c r="I1672" i="46"/>
  <c r="I1184" i="46"/>
  <c r="I848" i="46"/>
  <c r="I424" i="46"/>
  <c r="I64" i="46"/>
  <c r="I2575" i="46"/>
  <c r="I2247" i="46"/>
  <c r="I1871" i="46"/>
  <c r="I1695" i="46"/>
  <c r="I1447" i="46"/>
  <c r="I1079" i="46"/>
  <c r="I727" i="46"/>
  <c r="I559" i="46"/>
  <c r="I87" i="46"/>
  <c r="I2350" i="46"/>
  <c r="I2054" i="46"/>
  <c r="I1678" i="46"/>
  <c r="I1302" i="46"/>
  <c r="I1070" i="46"/>
  <c r="I718" i="46"/>
  <c r="I590" i="46"/>
  <c r="I414" i="46"/>
  <c r="I70" i="46"/>
  <c r="I2333" i="46"/>
  <c r="I2061" i="46"/>
  <c r="I1813" i="46"/>
  <c r="I1437" i="46"/>
  <c r="I1157" i="46"/>
  <c r="I749" i="46"/>
  <c r="I533" i="46"/>
  <c r="I221" i="46"/>
  <c r="I5600" i="46"/>
  <c r="I5184" i="46"/>
  <c r="I4936" i="46"/>
  <c r="I4504" i="46"/>
  <c r="I4384" i="46"/>
  <c r="I4120" i="46"/>
  <c r="I3824" i="46"/>
  <c r="I3648" i="46"/>
  <c r="I3224" i="46"/>
  <c r="I5679" i="46"/>
  <c r="I5319" i="46"/>
  <c r="I4879" i="46"/>
  <c r="I4495" i="46"/>
  <c r="I4271" i="46"/>
  <c r="I3975" i="46"/>
  <c r="I3807" i="46"/>
  <c r="I3407" i="46"/>
  <c r="I2807" i="46"/>
  <c r="I5182" i="46"/>
  <c r="I4750" i="46"/>
  <c r="I4382" i="46"/>
  <c r="I4086" i="46"/>
  <c r="I3806" i="46"/>
  <c r="I3270" i="46"/>
  <c r="I2726" i="46"/>
  <c r="I2534" i="46"/>
  <c r="I5285" i="46"/>
  <c r="I4981" i="46"/>
  <c r="I4645" i="46"/>
  <c r="I4421" i="46"/>
  <c r="I4133" i="46"/>
  <c r="I3821" i="46"/>
  <c r="I3621" i="46"/>
  <c r="I3277" i="46"/>
  <c r="I2877" i="46"/>
  <c r="I5717" i="46"/>
  <c r="I5380" i="46"/>
  <c r="I4980" i="46"/>
  <c r="I4772" i="46"/>
  <c r="I4476" i="46"/>
  <c r="I4268" i="46"/>
  <c r="I3868" i="46"/>
  <c r="I3756" i="46"/>
  <c r="I3532" i="46"/>
  <c r="I2988" i="46"/>
  <c r="I5427" i="46"/>
  <c r="I4979" i="46"/>
  <c r="I4635" i="46"/>
  <c r="I4379" i="46"/>
  <c r="I4019" i="46"/>
  <c r="I3787" i="46"/>
  <c r="I3611" i="46"/>
  <c r="I2971" i="46"/>
  <c r="I2691" i="46"/>
  <c r="I5290" i="46"/>
  <c r="I4818" i="46"/>
  <c r="I4562" i="46"/>
  <c r="I4434" i="46"/>
  <c r="I4266" i="46"/>
  <c r="I3930" i="46"/>
  <c r="I3770" i="46"/>
  <c r="I3410" i="46"/>
  <c r="I2898" i="46"/>
  <c r="I5678" i="46"/>
  <c r="I5689" i="46"/>
  <c r="I5273" i="46"/>
  <c r="I4817" i="46"/>
  <c r="I4473" i="46"/>
  <c r="I4265" i="46"/>
  <c r="I3905" i="46"/>
  <c r="I3777" i="46"/>
  <c r="I3417" i="46"/>
  <c r="I2993" i="46"/>
  <c r="I2696" i="46"/>
  <c r="I2392" i="46"/>
  <c r="I2152" i="46"/>
  <c r="I1856" i="46"/>
  <c r="I1664" i="46"/>
  <c r="I1088" i="46"/>
  <c r="I792" i="46"/>
  <c r="I416" i="46"/>
  <c r="I56" i="46"/>
  <c r="I2567" i="46"/>
  <c r="I2215" i="46"/>
  <c r="I1863" i="46"/>
  <c r="I1679" i="46"/>
  <c r="I1359" i="46"/>
  <c r="I1039" i="46"/>
  <c r="I719" i="46"/>
  <c r="I543" i="46"/>
  <c r="I55" i="46"/>
  <c r="I2334" i="46"/>
  <c r="I1926" i="46"/>
  <c r="I1670" i="46"/>
  <c r="I1294" i="46"/>
  <c r="I1022" i="46"/>
  <c r="I710" i="46"/>
  <c r="I582" i="46"/>
  <c r="I294" i="46"/>
  <c r="I46" i="46"/>
  <c r="I2581" i="46"/>
  <c r="I2277" i="46"/>
  <c r="I2037" i="46"/>
  <c r="I1805" i="46"/>
  <c r="I1333" i="46"/>
  <c r="I1077" i="46"/>
  <c r="I733" i="46"/>
  <c r="I453" i="46"/>
  <c r="I181" i="46"/>
  <c r="I5560" i="46"/>
  <c r="I5152" i="46"/>
  <c r="I4816" i="46"/>
  <c r="I4488" i="46"/>
  <c r="I4320" i="46"/>
  <c r="I4072" i="46"/>
  <c r="I3816" i="46"/>
  <c r="I3632" i="46"/>
  <c r="I2992" i="46"/>
  <c r="I5671" i="46"/>
  <c r="I5287" i="46"/>
  <c r="I4815" i="46"/>
  <c r="I4487" i="46"/>
  <c r="I4263" i="46"/>
  <c r="I3967" i="46"/>
  <c r="I3791" i="46"/>
  <c r="I3399" i="46"/>
  <c r="I2727" i="46"/>
  <c r="I5158" i="46"/>
  <c r="I4646" i="46"/>
  <c r="I4318" i="46"/>
  <c r="I4070" i="46"/>
  <c r="I3790" i="46"/>
  <c r="I3246" i="46"/>
  <c r="I2710" i="46"/>
  <c r="I5606" i="46"/>
  <c r="I5245" i="46"/>
  <c r="I4973" i="46"/>
  <c r="I4565" i="46"/>
  <c r="I4389" i="46"/>
  <c r="I4101" i="46"/>
  <c r="I3813" i="46"/>
  <c r="I3613" i="46"/>
  <c r="I3269" i="46"/>
  <c r="I2845" i="46"/>
  <c r="I5653" i="46"/>
  <c r="I5340" i="46"/>
  <c r="I4972" i="46"/>
  <c r="I4740" i="46"/>
  <c r="I4452" i="46"/>
  <c r="I4252" i="46"/>
  <c r="I3820" i="46"/>
  <c r="I3644" i="46"/>
  <c r="I3428" i="46"/>
  <c r="I2956" i="46"/>
  <c r="I5379" i="46"/>
  <c r="I4931" i="46"/>
  <c r="I4563" i="46"/>
  <c r="I4347" i="46"/>
  <c r="I4003" i="46"/>
  <c r="I3779" i="46"/>
  <c r="I3587" i="46"/>
  <c r="I2963" i="46"/>
  <c r="I2579" i="46"/>
  <c r="I5274" i="46"/>
  <c r="I4754" i="46"/>
  <c r="I4530" i="46"/>
  <c r="I4426" i="46"/>
  <c r="I4226" i="46"/>
  <c r="I3874" i="46"/>
  <c r="I3754" i="46"/>
  <c r="I3378" i="46"/>
  <c r="I2874" i="46"/>
  <c r="I5747" i="46"/>
  <c r="I5649" i="46"/>
  <c r="I5241" i="46"/>
  <c r="I4809" i="46"/>
  <c r="I4449" i="46"/>
  <c r="I4257" i="46"/>
  <c r="I3873" i="46"/>
  <c r="I3769" i="46"/>
  <c r="I3409" i="46"/>
  <c r="I2873" i="46"/>
  <c r="I2600" i="46"/>
  <c r="I2384" i="46"/>
  <c r="I2144" i="46"/>
  <c r="I1840" i="46"/>
  <c r="I1656" i="46"/>
  <c r="I1080" i="46"/>
  <c r="I736" i="46"/>
  <c r="I360" i="46"/>
  <c r="I2543" i="46"/>
  <c r="I2191" i="46"/>
  <c r="I1855" i="46"/>
  <c r="I1671" i="46"/>
  <c r="I1335" i="46"/>
  <c r="I1015" i="46"/>
  <c r="I711" i="46"/>
  <c r="I431" i="46"/>
  <c r="I47" i="46"/>
  <c r="I2238" i="46"/>
  <c r="I1902" i="46"/>
  <c r="I1662" i="46"/>
  <c r="I1254" i="46"/>
  <c r="I1014" i="46"/>
  <c r="I702" i="46"/>
  <c r="I566" i="46"/>
  <c r="I270" i="46"/>
  <c r="I30" i="46"/>
  <c r="I5480" i="46"/>
  <c r="I5144" i="46"/>
  <c r="I4752" i="46"/>
  <c r="I4480" i="46"/>
  <c r="I4280" i="46"/>
  <c r="I3968" i="46"/>
  <c r="I3808" i="46"/>
  <c r="I3624" i="46"/>
  <c r="I2976" i="46"/>
  <c r="I5639" i="46"/>
  <c r="I5151" i="46"/>
  <c r="I4799" i="46"/>
  <c r="I4447" i="46"/>
  <c r="I4255" i="46"/>
  <c r="I3935" i="46"/>
  <c r="I3783" i="46"/>
  <c r="I3383" i="46"/>
  <c r="I2711" i="46"/>
  <c r="I5142" i="46"/>
  <c r="I4502" i="46"/>
  <c r="I4286" i="46"/>
  <c r="I3974" i="46"/>
  <c r="I3782" i="46"/>
  <c r="I3214" i="46"/>
  <c r="I2694" i="46"/>
  <c r="I5558" i="46"/>
  <c r="I5181" i="46"/>
  <c r="I4957" i="46"/>
  <c r="I4501" i="46"/>
  <c r="I4381" i="46"/>
  <c r="I4085" i="46"/>
  <c r="I3805" i="46"/>
  <c r="I3589" i="46"/>
  <c r="I3245" i="46"/>
  <c r="I2717" i="46"/>
  <c r="I5637" i="46"/>
  <c r="I5292" i="46"/>
  <c r="I4964" i="46"/>
  <c r="I4724" i="46"/>
  <c r="I4436" i="46"/>
  <c r="I4228" i="46"/>
  <c r="I3812" i="46"/>
  <c r="I3628" i="46"/>
  <c r="I3412" i="46"/>
  <c r="I2908" i="46"/>
  <c r="I5291" i="46"/>
  <c r="I4819" i="46"/>
  <c r="I4515" i="46"/>
  <c r="I4283" i="46"/>
  <c r="I3939" i="46"/>
  <c r="I3771" i="46"/>
  <c r="I3563" i="46"/>
  <c r="I2955" i="46"/>
  <c r="I2571" i="46"/>
  <c r="I5242" i="46"/>
  <c r="I4730" i="46"/>
  <c r="I4514" i="46"/>
  <c r="I4394" i="46"/>
  <c r="I4122" i="46"/>
  <c r="I3826" i="46"/>
  <c r="I3690" i="46"/>
  <c r="I3274" i="46"/>
  <c r="I2842" i="46"/>
  <c r="I5715" i="46"/>
  <c r="I5617" i="46"/>
  <c r="I5153" i="46"/>
  <c r="I4753" i="46"/>
  <c r="I4441" i="46"/>
  <c r="I4233" i="46"/>
  <c r="I3841" i="46"/>
  <c r="I3753" i="46"/>
  <c r="I3377" i="46"/>
  <c r="I2849" i="46"/>
  <c r="I2576" i="46"/>
  <c r="I2352" i="46"/>
  <c r="I2112" i="46"/>
  <c r="I1832" i="46"/>
  <c r="I1512" i="46"/>
  <c r="I1056" i="46"/>
  <c r="I728" i="46"/>
  <c r="I280" i="46"/>
  <c r="I2471" i="46"/>
  <c r="I2143" i="46"/>
  <c r="I1831" i="46"/>
  <c r="I1663" i="46"/>
  <c r="I1311" i="46"/>
  <c r="I959" i="46"/>
  <c r="I703" i="46"/>
  <c r="I415" i="46"/>
  <c r="I31" i="46"/>
  <c r="I2406" i="46"/>
  <c r="I2190" i="46"/>
  <c r="I1878" i="46"/>
  <c r="I1654" i="46"/>
  <c r="I1238" i="46"/>
  <c r="I982" i="46"/>
  <c r="I694" i="46"/>
  <c r="I542" i="46"/>
  <c r="I238" i="46"/>
  <c r="I2565" i="46"/>
  <c r="I2229" i="46"/>
  <c r="I1901" i="46"/>
  <c r="I1677" i="46"/>
  <c r="I1293" i="46"/>
  <c r="I949" i="46"/>
  <c r="I709" i="46"/>
  <c r="I413" i="46"/>
  <c r="I45" i="46"/>
  <c r="I5384" i="46"/>
  <c r="I5112" i="46"/>
  <c r="I4712" i="46"/>
  <c r="I4464" i="46"/>
  <c r="I4272" i="46"/>
  <c r="I3952" i="46"/>
  <c r="I3792" i="46"/>
  <c r="I3432" i="46"/>
  <c r="I2872" i="46"/>
  <c r="I5615" i="46"/>
  <c r="I5143" i="46"/>
  <c r="I4767" i="46"/>
  <c r="I4415" i="46"/>
  <c r="I4231" i="46"/>
  <c r="I3911" i="46"/>
  <c r="I3775" i="46"/>
  <c r="I3375" i="46"/>
  <c r="I2703" i="46"/>
  <c r="I5022" i="46"/>
  <c r="I4494" i="46"/>
  <c r="I4270" i="46"/>
  <c r="I3934" i="46"/>
  <c r="I3774" i="46"/>
  <c r="I3142" i="46"/>
  <c r="I2582" i="46"/>
  <c r="I5605" i="46"/>
  <c r="I5157" i="46"/>
  <c r="I4797" i="46"/>
  <c r="I4493" i="46"/>
  <c r="I4285" i="46"/>
  <c r="I4069" i="46"/>
  <c r="I3789" i="46"/>
  <c r="I3429" i="46"/>
  <c r="I3197" i="46"/>
  <c r="I2709" i="46"/>
  <c r="I5652" i="46"/>
  <c r="I5284" i="46"/>
  <c r="I4948" i="46"/>
  <c r="I4708" i="46"/>
  <c r="I4420" i="46"/>
  <c r="I4148" i="46"/>
  <c r="I3804" i="46"/>
  <c r="I3620" i="46"/>
  <c r="I3404" i="46"/>
  <c r="I2876" i="46"/>
  <c r="I5283" i="46"/>
  <c r="I4803" i="46"/>
  <c r="I4483" i="46"/>
  <c r="I4267" i="46"/>
  <c r="I3907" i="46"/>
  <c r="I3755" i="46"/>
  <c r="I3435" i="46"/>
  <c r="I2915" i="46"/>
  <c r="I5670" i="46"/>
  <c r="I5154" i="46"/>
  <c r="I4722" i="46"/>
  <c r="I4490" i="46"/>
  <c r="I4386" i="46"/>
  <c r="I4082" i="46"/>
  <c r="I3818" i="46"/>
  <c r="I3650" i="46"/>
  <c r="I3226" i="46"/>
  <c r="I2810" i="46"/>
  <c r="I5651" i="46"/>
  <c r="I5601" i="46"/>
  <c r="I5145" i="46"/>
  <c r="I4729" i="46"/>
  <c r="I4393" i="46"/>
  <c r="I4225" i="46"/>
  <c r="I3825" i="46"/>
  <c r="I3689" i="46"/>
  <c r="I3273" i="46"/>
  <c r="I2817" i="46"/>
  <c r="I2568" i="46"/>
  <c r="I2336" i="46"/>
  <c r="I2104" i="46"/>
  <c r="I1816" i="46"/>
  <c r="I1448" i="46"/>
  <c r="I960" i="46"/>
  <c r="I672" i="46"/>
  <c r="I240" i="46"/>
  <c r="I2463" i="46"/>
  <c r="I2111" i="46"/>
  <c r="I1815" i="46"/>
  <c r="I1655" i="46"/>
  <c r="I1247" i="46"/>
  <c r="I927" i="46"/>
  <c r="I695" i="46"/>
  <c r="I295" i="46"/>
  <c r="I15" i="46"/>
  <c r="I2390" i="46"/>
  <c r="I2150" i="46"/>
  <c r="I1854" i="46"/>
  <c r="I1502" i="46"/>
  <c r="I1222" i="46"/>
  <c r="I958" i="46"/>
  <c r="I662" i="46"/>
  <c r="I534" i="46"/>
  <c r="I222" i="46"/>
  <c r="I5344" i="46"/>
  <c r="I5064" i="46"/>
  <c r="I4688" i="46"/>
  <c r="I4448" i="46"/>
  <c r="I4264" i="46"/>
  <c r="I3936" i="46"/>
  <c r="I3784" i="46"/>
  <c r="I3408" i="46"/>
  <c r="I2848" i="46"/>
  <c r="I5511" i="46"/>
  <c r="I5023" i="46"/>
  <c r="I4751" i="46"/>
  <c r="I4391" i="46"/>
  <c r="I4207" i="46"/>
  <c r="I3871" i="46"/>
  <c r="I3647" i="46"/>
  <c r="I2959" i="46"/>
  <c r="I2695" i="46"/>
  <c r="I4998" i="46"/>
  <c r="I4486" i="46"/>
  <c r="I4254" i="46"/>
  <c r="I3910" i="46"/>
  <c r="I3646" i="46"/>
  <c r="I2990" i="46"/>
  <c r="I2574" i="46"/>
  <c r="I5429" i="46"/>
  <c r="I5109" i="46"/>
  <c r="I4789" i="46"/>
  <c r="I4485" i="46"/>
  <c r="I4269" i="46"/>
  <c r="I3981" i="46"/>
  <c r="I3781" i="46"/>
  <c r="I3413" i="46"/>
  <c r="I3005" i="46"/>
  <c r="I2701" i="46"/>
  <c r="I5636" i="46"/>
  <c r="I5180" i="46"/>
  <c r="I4932" i="46"/>
  <c r="I4596" i="46"/>
  <c r="I4388" i="46"/>
  <c r="I4084" i="46"/>
  <c r="I3796" i="46"/>
  <c r="I3612" i="46"/>
  <c r="I3396" i="46"/>
  <c r="I2812" i="46"/>
  <c r="I5275" i="46"/>
  <c r="I4787" i="46"/>
  <c r="I4475" i="46"/>
  <c r="I4227" i="46"/>
  <c r="I3875" i="46"/>
  <c r="I3683" i="46"/>
  <c r="I3411" i="46"/>
  <c r="I2875" i="46"/>
  <c r="I5650" i="46"/>
  <c r="I5074" i="46"/>
  <c r="I4698" i="46"/>
  <c r="I4482" i="46"/>
  <c r="I4378" i="46"/>
  <c r="I4074" i="46"/>
  <c r="I3810" i="46"/>
  <c r="I3642" i="46"/>
  <c r="I2994" i="46"/>
  <c r="I2802" i="46"/>
  <c r="I5555" i="46"/>
  <c r="I5529" i="46"/>
  <c r="I5025" i="46"/>
  <c r="I4649" i="46"/>
  <c r="I4385" i="46"/>
  <c r="I3953" i="46"/>
  <c r="I3817" i="46"/>
  <c r="I3649" i="46"/>
  <c r="I3249" i="46"/>
  <c r="I2801" i="46"/>
  <c r="I2544" i="46"/>
  <c r="I2280" i="46"/>
  <c r="I1928" i="46"/>
  <c r="I1808" i="46"/>
  <c r="I1408" i="46"/>
  <c r="I928" i="46"/>
  <c r="I584" i="46"/>
  <c r="I232" i="46"/>
  <c r="I2391" i="46"/>
  <c r="I2103" i="46"/>
  <c r="I1807" i="46"/>
  <c r="I1535" i="46"/>
  <c r="I1207" i="46"/>
  <c r="I919" i="46"/>
  <c r="I687" i="46"/>
  <c r="I231" i="46"/>
  <c r="I2382" i="46"/>
  <c r="I2142" i="46"/>
  <c r="I1830" i="46"/>
  <c r="I1454" i="46"/>
  <c r="I1214" i="46"/>
  <c r="I926" i="46"/>
  <c r="I646" i="46"/>
  <c r="I478" i="46"/>
  <c r="I206" i="46"/>
  <c r="I2405" i="46"/>
  <c r="I2141" i="46"/>
  <c r="I1845" i="46"/>
  <c r="I1661" i="46"/>
  <c r="I1253" i="46"/>
  <c r="I925" i="46"/>
  <c r="I669" i="46"/>
  <c r="I269" i="46"/>
  <c r="I1925" i="46"/>
  <c r="I717" i="46"/>
  <c r="I2556" i="46"/>
  <c r="I2276" i="46"/>
  <c r="I1860" i="46"/>
  <c r="I1668" i="46"/>
  <c r="I1316" i="46"/>
  <c r="I1084" i="46"/>
  <c r="I748" i="46"/>
  <c r="I460" i="46"/>
  <c r="I268" i="46"/>
  <c r="I4" i="46"/>
  <c r="I2339" i="46"/>
  <c r="I1979" i="46"/>
  <c r="I1755" i="46"/>
  <c r="I1435" i="46"/>
  <c r="I963" i="46"/>
  <c r="I715" i="46"/>
  <c r="I555" i="46"/>
  <c r="I411" i="46"/>
  <c r="I123" i="46"/>
  <c r="I2370" i="46"/>
  <c r="I2146" i="46"/>
  <c r="I1818" i="46"/>
  <c r="I1466" i="46"/>
  <c r="I1018" i="46"/>
  <c r="I762" i="46"/>
  <c r="I642" i="46"/>
  <c r="I290" i="46"/>
  <c r="I2713" i="46"/>
  <c r="I2393" i="46"/>
  <c r="I2113" i="46"/>
  <c r="I1825" i="46"/>
  <c r="I1409" i="46"/>
  <c r="I961" i="46"/>
  <c r="I713" i="46"/>
  <c r="I481" i="46"/>
  <c r="I305" i="46"/>
  <c r="I1853" i="46"/>
  <c r="I693" i="46"/>
  <c r="I2548" i="46"/>
  <c r="I2236" i="46"/>
  <c r="I1852" i="46"/>
  <c r="I1660" i="46"/>
  <c r="I1300" i="46"/>
  <c r="I1060" i="46"/>
  <c r="I732" i="46"/>
  <c r="I428" i="46"/>
  <c r="I252" i="46"/>
  <c r="I2331" i="46"/>
  <c r="I1971" i="46"/>
  <c r="I1699" i="46"/>
  <c r="I1315" i="46"/>
  <c r="I955" i="46"/>
  <c r="I707" i="46"/>
  <c r="I547" i="46"/>
  <c r="I307" i="46"/>
  <c r="I99" i="46"/>
  <c r="I2354" i="46"/>
  <c r="I2114" i="46"/>
  <c r="I1810" i="46"/>
  <c r="I1330" i="46"/>
  <c r="I962" i="46"/>
  <c r="I746" i="46"/>
  <c r="I602" i="46"/>
  <c r="I274" i="46"/>
  <c r="I2705" i="46"/>
  <c r="I2385" i="46"/>
  <c r="I2105" i="46"/>
  <c r="I1817" i="46"/>
  <c r="I1401" i="46"/>
  <c r="I945" i="46"/>
  <c r="I705" i="46"/>
  <c r="I441" i="46"/>
  <c r="I281" i="46"/>
  <c r="I1765" i="46"/>
  <c r="I429" i="46"/>
  <c r="I2708" i="46"/>
  <c r="I2500" i="46"/>
  <c r="I2148" i="46"/>
  <c r="I1820" i="46"/>
  <c r="I1652" i="46"/>
  <c r="I1292" i="46"/>
  <c r="I1004" i="46"/>
  <c r="I716" i="46"/>
  <c r="I420" i="46"/>
  <c r="I220" i="46"/>
  <c r="I2195" i="46"/>
  <c r="I1907" i="46"/>
  <c r="I1675" i="46"/>
  <c r="I1235" i="46"/>
  <c r="I931" i="46"/>
  <c r="I699" i="46"/>
  <c r="I491" i="46"/>
  <c r="I299" i="46"/>
  <c r="I83" i="46"/>
  <c r="I2346" i="46"/>
  <c r="I2106" i="46"/>
  <c r="I1762" i="46"/>
  <c r="I1314" i="46"/>
  <c r="I954" i="46"/>
  <c r="I730" i="46"/>
  <c r="I594" i="46"/>
  <c r="I266" i="46"/>
  <c r="I2697" i="46"/>
  <c r="I2369" i="46"/>
  <c r="I2089" i="46"/>
  <c r="I1809" i="46"/>
  <c r="I1329" i="46"/>
  <c r="I929" i="46"/>
  <c r="I689" i="46"/>
  <c r="I433" i="46"/>
  <c r="I1669" i="46"/>
  <c r="I301" i="46"/>
  <c r="I2700" i="46"/>
  <c r="I2460" i="46"/>
  <c r="I2108" i="46"/>
  <c r="I1812" i="46"/>
  <c r="I1524" i="46"/>
  <c r="I1284" i="46"/>
  <c r="I956" i="46"/>
  <c r="I708" i="46"/>
  <c r="I412" i="46"/>
  <c r="I212" i="46"/>
  <c r="I2563" i="46"/>
  <c r="I2147" i="46"/>
  <c r="I1859" i="46"/>
  <c r="I1667" i="46"/>
  <c r="I1083" i="46"/>
  <c r="I923" i="46"/>
  <c r="I683" i="46"/>
  <c r="I483" i="46"/>
  <c r="I291" i="46"/>
  <c r="I67" i="46"/>
  <c r="I2274" i="46"/>
  <c r="I1930" i="46"/>
  <c r="I1698" i="46"/>
  <c r="I1250" i="46"/>
  <c r="I946" i="46"/>
  <c r="I714" i="46"/>
  <c r="I578" i="46"/>
  <c r="I250" i="46"/>
  <c r="I2689" i="46"/>
  <c r="I2353" i="46"/>
  <c r="I1929" i="46"/>
  <c r="I1665" i="46"/>
  <c r="I1321" i="46"/>
  <c r="I905" i="46"/>
  <c r="I673" i="46"/>
  <c r="I425" i="46"/>
  <c r="I265" i="46"/>
  <c r="I2573" i="46"/>
  <c r="I1301" i="46"/>
  <c r="I93" i="46"/>
  <c r="I2692" i="46"/>
  <c r="I2372" i="46"/>
  <c r="I2092" i="46"/>
  <c r="I1804" i="46"/>
  <c r="I1436" i="46"/>
  <c r="I1252" i="46"/>
  <c r="I924" i="46"/>
  <c r="I668" i="46"/>
  <c r="I404" i="46"/>
  <c r="I204" i="46"/>
  <c r="I2547" i="46"/>
  <c r="I2115" i="46"/>
  <c r="I1827" i="46"/>
  <c r="I1659" i="46"/>
  <c r="I1067" i="46"/>
  <c r="I907" i="46"/>
  <c r="I667" i="46"/>
  <c r="I475" i="46"/>
  <c r="I267" i="46"/>
  <c r="I27" i="46"/>
  <c r="I2242" i="46"/>
  <c r="I1914" i="46"/>
  <c r="I1674" i="46"/>
  <c r="I1234" i="46"/>
  <c r="I930" i="46"/>
  <c r="I706" i="46"/>
  <c r="I562" i="46"/>
  <c r="I234" i="46"/>
  <c r="I2549" i="46"/>
  <c r="I1285" i="46"/>
  <c r="I29" i="46"/>
  <c r="I2580" i="46"/>
  <c r="I2348" i="46"/>
  <c r="I2060" i="46"/>
  <c r="I1796" i="46"/>
  <c r="I1412" i="46"/>
  <c r="I1236" i="46"/>
  <c r="I908" i="46"/>
  <c r="I572" i="46"/>
  <c r="I396" i="46"/>
  <c r="I180" i="46"/>
  <c r="I2459" i="46"/>
  <c r="I2107" i="46"/>
  <c r="I1819" i="46"/>
  <c r="I1651" i="46"/>
  <c r="I1059" i="46"/>
  <c r="I819" i="46"/>
  <c r="I659" i="46"/>
  <c r="I451" i="46"/>
  <c r="I251" i="46"/>
  <c r="I2578" i="46"/>
  <c r="I2218" i="46"/>
  <c r="I1866" i="46"/>
  <c r="I1666" i="46"/>
  <c r="I1130" i="46"/>
  <c r="I914" i="46"/>
  <c r="I698" i="46"/>
  <c r="I554" i="46"/>
  <c r="I218" i="46"/>
  <c r="I2561" i="46"/>
  <c r="I2273" i="46"/>
  <c r="I1881" i="46"/>
  <c r="I1649" i="46"/>
  <c r="I1185" i="46"/>
  <c r="I753" i="46"/>
  <c r="I593" i="46"/>
  <c r="I401" i="46"/>
  <c r="I145" i="46"/>
  <c r="I2237" i="46"/>
  <c r="I957" i="46"/>
  <c r="I2572" i="46"/>
  <c r="I2332" i="46"/>
  <c r="I2036" i="46"/>
  <c r="I1764" i="46"/>
  <c r="I1372" i="46"/>
  <c r="I1220" i="46"/>
  <c r="I820" i="46"/>
  <c r="I540" i="46"/>
  <c r="I340" i="46"/>
  <c r="I68" i="46"/>
  <c r="I2371" i="46"/>
  <c r="I2091" i="46"/>
  <c r="I1811" i="46"/>
  <c r="I1547" i="46"/>
  <c r="I1019" i="46"/>
  <c r="I747" i="46"/>
  <c r="I603" i="46"/>
  <c r="I427" i="46"/>
  <c r="I219" i="46"/>
  <c r="I2458" i="46"/>
  <c r="I2194" i="46"/>
  <c r="I1858" i="46"/>
  <c r="I1658" i="46"/>
  <c r="I1082" i="46"/>
  <c r="I906" i="46"/>
  <c r="I690" i="46"/>
  <c r="I426" i="46"/>
  <c r="I98" i="46"/>
  <c r="I2545" i="46"/>
  <c r="I2249" i="46"/>
  <c r="I1865" i="46"/>
  <c r="I1537" i="46"/>
  <c r="I1065" i="46"/>
  <c r="I745" i="46"/>
  <c r="I577" i="46"/>
  <c r="I361" i="46"/>
  <c r="I89" i="46"/>
  <c r="I2197" i="46"/>
  <c r="I941" i="46"/>
  <c r="I2564" i="46"/>
  <c r="I2292" i="46"/>
  <c r="I1876" i="46"/>
  <c r="I1716" i="46"/>
  <c r="I1348" i="46"/>
  <c r="I1204" i="46"/>
  <c r="I756" i="46"/>
  <c r="I532" i="46"/>
  <c r="I292" i="46"/>
  <c r="I28" i="46"/>
  <c r="I2347" i="46"/>
  <c r="I2035" i="46"/>
  <c r="I1763" i="46"/>
  <c r="I1451" i="46"/>
  <c r="I1003" i="46"/>
  <c r="I731" i="46"/>
  <c r="I587" i="46"/>
  <c r="I419" i="46"/>
  <c r="I211" i="46"/>
  <c r="I2378" i="46"/>
  <c r="I2186" i="46"/>
  <c r="I1826" i="46"/>
  <c r="I1538" i="46"/>
  <c r="I1058" i="46"/>
  <c r="I818" i="46"/>
  <c r="I666" i="46"/>
  <c r="I410" i="46"/>
  <c r="I74" i="46"/>
  <c r="I2497" i="46"/>
  <c r="I1857" i="46"/>
  <c r="I545" i="46"/>
  <c r="I300" i="46"/>
  <c r="I444" i="46"/>
  <c r="I445" i="46"/>
  <c r="I263" i="46"/>
  <c r="I272" i="46"/>
  <c r="I202" i="46"/>
  <c r="I721" i="46"/>
  <c r="I1233" i="46"/>
  <c r="I1577" i="46"/>
  <c r="I2017" i="46"/>
  <c r="I987" i="46"/>
  <c r="I1163" i="46"/>
  <c r="I2219" i="46"/>
  <c r="I466" i="46"/>
  <c r="I1364" i="46"/>
  <c r="I1676" i="46"/>
  <c r="I1828" i="46"/>
  <c r="I2020" i="46"/>
  <c r="I391" i="46"/>
  <c r="I725" i="46"/>
  <c r="I1125" i="46"/>
  <c r="I1365" i="46"/>
  <c r="I2805" i="46"/>
  <c r="I1822" i="46"/>
  <c r="I2078" i="46"/>
  <c r="I472" i="46"/>
  <c r="I591" i="46"/>
  <c r="I1847" i="46"/>
  <c r="I2151" i="46"/>
  <c r="I2359" i="46"/>
  <c r="I856" i="46"/>
  <c r="I1680" i="46"/>
  <c r="I3171" i="46"/>
  <c r="I3739" i="46"/>
  <c r="I4179" i="46"/>
  <c r="I4387" i="46"/>
  <c r="I3308" i="46"/>
  <c r="I3765" i="46"/>
  <c r="I4181" i="46"/>
  <c r="I4317" i="46"/>
  <c r="I4437" i="46"/>
  <c r="I4749" i="46"/>
  <c r="I5077" i="46"/>
  <c r="I3742" i="46"/>
  <c r="I4142" i="46"/>
  <c r="I4310" i="46"/>
  <c r="I4566" i="46"/>
  <c r="I3751" i="46"/>
  <c r="I4439" i="46"/>
  <c r="I3752" i="46"/>
  <c r="I4176" i="46"/>
  <c r="I4416" i="46"/>
  <c r="I3801" i="46"/>
  <c r="I4193" i="46"/>
  <c r="I4313" i="46"/>
  <c r="I5633" i="46"/>
  <c r="I14" i="46"/>
  <c r="I25" i="46"/>
  <c r="I21" i="46"/>
  <c r="I1657" i="46"/>
  <c r="I409" i="46"/>
  <c r="I452" i="46"/>
  <c r="I461" i="46"/>
  <c r="I398" i="46"/>
  <c r="I72" i="46"/>
  <c r="I42" i="46"/>
  <c r="I242" i="46"/>
  <c r="I362" i="46"/>
  <c r="I761" i="46"/>
  <c r="I1249" i="46"/>
  <c r="I1761" i="46"/>
  <c r="I2953" i="46"/>
  <c r="I1650" i="46"/>
  <c r="I2082" i="46"/>
  <c r="I2794" i="46"/>
  <c r="I1771" i="46"/>
  <c r="I495" i="46"/>
  <c r="I932" i="46"/>
  <c r="I1452" i="46"/>
  <c r="I2044" i="46"/>
  <c r="I2748" i="46"/>
  <c r="I434" i="46"/>
  <c r="I1797" i="46"/>
  <c r="I598" i="46"/>
  <c r="I1846" i="46"/>
  <c r="I2086" i="46"/>
  <c r="I2902" i="46"/>
  <c r="I607" i="46"/>
  <c r="I1503" i="46"/>
  <c r="I1735" i="46"/>
  <c r="I648" i="46"/>
  <c r="I3195" i="46"/>
  <c r="I3675" i="46"/>
  <c r="I3747" i="46"/>
  <c r="I4075" i="46"/>
  <c r="I4212" i="46"/>
  <c r="I4372" i="46"/>
  <c r="I4580" i="46"/>
  <c r="I4748" i="46"/>
  <c r="I3797" i="46"/>
  <c r="I4077" i="46"/>
  <c r="I3678" i="46"/>
  <c r="I3750" i="46"/>
  <c r="I4158" i="46"/>
  <c r="I2856" i="46"/>
  <c r="I3767" i="46"/>
  <c r="I4143" i="46"/>
  <c r="I4311" i="46"/>
  <c r="I3696" i="46"/>
  <c r="I3800" i="46"/>
  <c r="I4312" i="46"/>
  <c r="I4641" i="46"/>
  <c r="I4194" i="46"/>
  <c r="I4314" i="46"/>
  <c r="I4578" i="46"/>
  <c r="I22" i="46"/>
  <c r="I18" i="46"/>
  <c r="I1449" i="46"/>
  <c r="I337" i="46"/>
  <c r="I468" i="46"/>
  <c r="I469" i="46"/>
  <c r="I182" i="46"/>
  <c r="I446" i="46"/>
  <c r="I370" i="46"/>
  <c r="I585" i="46"/>
  <c r="I2041" i="46"/>
  <c r="I650" i="46"/>
  <c r="I1210" i="46"/>
  <c r="I1450" i="46"/>
  <c r="I1682" i="46"/>
  <c r="I1850" i="46"/>
  <c r="I2090" i="46"/>
  <c r="I595" i="46"/>
  <c r="I2019" i="46"/>
  <c r="I2827" i="46"/>
  <c r="I948" i="46"/>
  <c r="I2084" i="46"/>
  <c r="I487" i="46"/>
  <c r="I1453" i="46"/>
  <c r="I1861" i="46"/>
  <c r="I2085" i="46"/>
  <c r="I2901" i="46"/>
  <c r="I1862" i="46"/>
  <c r="I489" i="46"/>
  <c r="I2752" i="46"/>
  <c r="I3547" i="46"/>
  <c r="I4195" i="46"/>
  <c r="I5627" i="46"/>
  <c r="I3908" i="46"/>
  <c r="I4140" i="46"/>
  <c r="I4213" i="46"/>
  <c r="I4182" i="46"/>
  <c r="I3799" i="46"/>
  <c r="I4159" i="46"/>
  <c r="I3704" i="46"/>
  <c r="I3832" i="46"/>
  <c r="I4080" i="46"/>
  <c r="I4192" i="46"/>
  <c r="I4344" i="46"/>
  <c r="I3705" i="46"/>
  <c r="I4209" i="46"/>
  <c r="I4921" i="46"/>
  <c r="I4098" i="46"/>
  <c r="I4322" i="46"/>
  <c r="I26" i="46"/>
  <c r="I1313" i="46"/>
  <c r="I273" i="46"/>
  <c r="I493" i="46"/>
  <c r="I262" i="46"/>
  <c r="I817" i="46"/>
  <c r="I1673" i="46"/>
  <c r="I658" i="46"/>
  <c r="I851" i="46"/>
  <c r="I1251" i="46"/>
  <c r="I1595" i="46"/>
  <c r="I2043" i="46"/>
  <c r="I2283" i="46"/>
  <c r="I564" i="46"/>
  <c r="I1940" i="46"/>
  <c r="I496" i="46"/>
  <c r="I597" i="46"/>
  <c r="I1229" i="46"/>
  <c r="I1941" i="46"/>
  <c r="I2511" i="46"/>
  <c r="I568" i="46"/>
  <c r="I696" i="46"/>
  <c r="I1216" i="46"/>
  <c r="I1736" i="46"/>
  <c r="I1824" i="46"/>
  <c r="I2064" i="46"/>
  <c r="I3803" i="46"/>
  <c r="I4315" i="46"/>
  <c r="I3732" i="46"/>
  <c r="I4156" i="46"/>
  <c r="I5628" i="46"/>
  <c r="I3614" i="46"/>
  <c r="I3766" i="46"/>
  <c r="I4374" i="46"/>
  <c r="I3615" i="46"/>
  <c r="I4183" i="46"/>
  <c r="I4241" i="46"/>
  <c r="I4377" i="46"/>
  <c r="I3626" i="46"/>
  <c r="I4210" i="46"/>
  <c r="I4642" i="46"/>
  <c r="I23" i="46"/>
  <c r="I11" i="46"/>
  <c r="I2577" i="46"/>
  <c r="I1057" i="46"/>
  <c r="I249" i="46"/>
  <c r="I2345" i="46"/>
  <c r="I857" i="46"/>
  <c r="I73" i="46"/>
  <c r="I443" i="46"/>
  <c r="I110" i="46"/>
  <c r="I41" i="46"/>
  <c r="I1849" i="46"/>
  <c r="I2154" i="46"/>
  <c r="I2690" i="46"/>
  <c r="I1851" i="46"/>
  <c r="I2083" i="46"/>
  <c r="I604" i="46"/>
  <c r="I2796" i="46"/>
  <c r="I1245" i="46"/>
  <c r="I479" i="46"/>
  <c r="I1230" i="46"/>
  <c r="I1766" i="46"/>
  <c r="I2702" i="46"/>
  <c r="I550" i="46"/>
  <c r="I1351" i="46"/>
  <c r="I2079" i="46"/>
  <c r="I600" i="46"/>
  <c r="I1752" i="46"/>
  <c r="I2088" i="46"/>
  <c r="I4923" i="46"/>
  <c r="I3676" i="46"/>
  <c r="I3748" i="46"/>
  <c r="I4308" i="46"/>
  <c r="I4444" i="46"/>
  <c r="I4924" i="46"/>
  <c r="I3733" i="46"/>
  <c r="I3630" i="46"/>
  <c r="I4079" i="46"/>
  <c r="I4215" i="46"/>
  <c r="I4375" i="46"/>
  <c r="I4991" i="46"/>
  <c r="I5655" i="46"/>
  <c r="I3656" i="46"/>
  <c r="I3728" i="46"/>
  <c r="I4376" i="46"/>
  <c r="I4728" i="46"/>
  <c r="I5512" i="46"/>
  <c r="I3729" i="46"/>
  <c r="I4161" i="46"/>
  <c r="I4273" i="46"/>
  <c r="I4417" i="46"/>
  <c r="I3738" i="46"/>
  <c r="I4146" i="46"/>
  <c r="I4250" i="46"/>
  <c r="I4370" i="46"/>
  <c r="I5554" i="46"/>
  <c r="I24" i="46"/>
  <c r="I12" i="46"/>
  <c r="I2145" i="46"/>
  <c r="I729" i="46"/>
  <c r="I1913" i="46"/>
  <c r="I665" i="46"/>
  <c r="I264" i="46"/>
  <c r="I552" i="46"/>
  <c r="I1217" i="46"/>
  <c r="I610" i="46"/>
  <c r="I850" i="46"/>
  <c r="I2042" i="46"/>
  <c r="I947" i="46"/>
  <c r="I1124" i="46"/>
  <c r="I353" i="46"/>
  <c r="I2021" i="46"/>
  <c r="I2213" i="46"/>
  <c r="I2797" i="46"/>
  <c r="I1366" i="46"/>
  <c r="I2510" i="46"/>
  <c r="I2798" i="46"/>
  <c r="I450" i="46"/>
  <c r="I663" i="46"/>
  <c r="I1823" i="46"/>
  <c r="I2016" i="46"/>
  <c r="I2656" i="46"/>
  <c r="I3731" i="46"/>
  <c r="I4163" i="46"/>
  <c r="I4371" i="46"/>
  <c r="I3700" i="46"/>
  <c r="I3677" i="46"/>
  <c r="I3749" i="46"/>
  <c r="I4309" i="46"/>
  <c r="I3734" i="46"/>
  <c r="I4726" i="46"/>
  <c r="I3743" i="46"/>
  <c r="I4247" i="46"/>
  <c r="I3744" i="46"/>
  <c r="I4160" i="46"/>
  <c r="I4808" i="46"/>
  <c r="I3673" i="46"/>
  <c r="I3745" i="46"/>
  <c r="I4073" i="46"/>
  <c r="I4489" i="46"/>
  <c r="I5561" i="46"/>
  <c r="I3682" i="46"/>
  <c r="I3794" i="46"/>
  <c r="I4178" i="46"/>
  <c r="I4994" i="46"/>
  <c r="I5634" i="46"/>
  <c r="I17" i="46"/>
  <c r="I537" i="46"/>
  <c r="I1237" i="46"/>
  <c r="I2149" i="46"/>
  <c r="I1232" i="46"/>
  <c r="I3172" i="46"/>
  <c r="I4180" i="46"/>
  <c r="I3622" i="46"/>
  <c r="I3736" i="46"/>
  <c r="I4248" i="46"/>
  <c r="I5553" i="46"/>
  <c r="I3906" i="46"/>
  <c r="I4162" i="46"/>
  <c r="I470" i="46"/>
  <c r="I183" i="46"/>
  <c r="I544" i="46"/>
  <c r="I2081" i="46"/>
  <c r="I2018" i="46"/>
  <c r="I1572" i="46"/>
  <c r="I1317" i="46"/>
  <c r="I3931" i="46"/>
  <c r="I4955" i="46"/>
  <c r="I4956" i="46"/>
  <c r="I3909" i="46"/>
  <c r="I4246" i="46"/>
  <c r="I3631" i="46"/>
  <c r="I3337" i="46"/>
  <c r="I4145" i="46"/>
  <c r="I570" i="46"/>
  <c r="I635" i="46"/>
  <c r="I2907" i="46"/>
  <c r="I655" i="46"/>
  <c r="I2080" i="46"/>
  <c r="I4579" i="46"/>
  <c r="I3740" i="46"/>
  <c r="I4076" i="46"/>
  <c r="I4157" i="46"/>
  <c r="I3798" i="46"/>
  <c r="I4078" i="46"/>
  <c r="I3616" i="46"/>
  <c r="I4177" i="46"/>
  <c r="I3730" i="46"/>
  <c r="I20" i="46"/>
  <c r="I239" i="46"/>
  <c r="I2185" i="46"/>
  <c r="I2481" i="46"/>
  <c r="I1282" i="46"/>
  <c r="I1588" i="46"/>
  <c r="I1246" i="46"/>
  <c r="I2087" i="46"/>
  <c r="I2128" i="46"/>
  <c r="I4211" i="46"/>
  <c r="I2824" i="46"/>
  <c r="I5078" i="46"/>
  <c r="I3735" i="46"/>
  <c r="I5599" i="46"/>
  <c r="I4144" i="46"/>
  <c r="I4744" i="46"/>
  <c r="I3746" i="46"/>
  <c r="I4242" i="46"/>
  <c r="I149" i="46"/>
  <c r="I209" i="46"/>
  <c r="I2698" i="46"/>
  <c r="I447" i="46"/>
  <c r="I449" i="46"/>
  <c r="I567" i="46"/>
  <c r="I1767" i="46"/>
  <c r="I4373" i="46"/>
  <c r="I4951" i="46"/>
  <c r="I4368" i="46"/>
  <c r="I3338" i="46"/>
  <c r="I4274" i="46"/>
  <c r="I609" i="46"/>
  <c r="I1681" i="46"/>
  <c r="I1228" i="46"/>
  <c r="I2228" i="46"/>
  <c r="I4251" i="46"/>
  <c r="I3668" i="46"/>
  <c r="I4249" i="46"/>
  <c r="I3674" i="46"/>
  <c r="I548" i="46"/>
  <c r="I2847" i="46"/>
  <c r="I608" i="46"/>
  <c r="I4164" i="46"/>
  <c r="I4316" i="46"/>
  <c r="I5716" i="46"/>
  <c r="I3741" i="46"/>
  <c r="I4245" i="46"/>
  <c r="I4727" i="46"/>
  <c r="I4208" i="46"/>
  <c r="I3737" i="46"/>
  <c r="I4953" i="46"/>
  <c r="I3546" i="46"/>
  <c r="I4438" i="46"/>
  <c r="I4214" i="46"/>
  <c r="I596" i="46"/>
  <c r="I16" i="46"/>
  <c r="I1231" i="46"/>
  <c r="I4399" i="46"/>
  <c r="I203" i="46"/>
  <c r="I4697" i="46"/>
  <c r="F3136" i="46"/>
  <c r="F5337" i="46"/>
  <c r="F1281" i="46"/>
  <c r="F4238" i="46"/>
  <c r="F3209" i="46"/>
  <c r="F1265" i="46"/>
  <c r="F4583" i="46"/>
  <c r="F4526" i="46"/>
  <c r="F4009" i="46"/>
  <c r="F1433" i="46"/>
  <c r="F4927" i="46"/>
  <c r="F5377" i="46"/>
  <c r="F3865" i="46"/>
  <c r="F1601" i="46"/>
  <c r="F4407" i="46"/>
  <c r="F4854" i="46"/>
  <c r="F3857" i="46"/>
  <c r="F2505" i="46"/>
  <c r="F3856" i="46"/>
  <c r="F3279" i="46"/>
  <c r="F4929" i="46"/>
  <c r="F2649" i="46"/>
  <c r="F4904" i="46"/>
  <c r="F2327" i="46"/>
  <c r="F4553" i="46"/>
  <c r="F2729" i="46"/>
  <c r="F1025" i="46"/>
  <c r="F4014" i="46"/>
  <c r="F2518" i="46"/>
  <c r="F1973" i="46"/>
  <c r="F4036" i="46"/>
  <c r="F5627" i="46"/>
  <c r="F1963" i="46"/>
  <c r="F3722" i="46"/>
  <c r="F942" i="46"/>
  <c r="F2029" i="46"/>
  <c r="F1724" i="46"/>
  <c r="F4187" i="46"/>
  <c r="F1027" i="46"/>
  <c r="F2734" i="46"/>
  <c r="F3661" i="46"/>
  <c r="F4356" i="46"/>
  <c r="F5331" i="46"/>
  <c r="F2643" i="46"/>
  <c r="F3074" i="46"/>
  <c r="F2294" i="46"/>
  <c r="F1789" i="46"/>
  <c r="F3572" i="46"/>
  <c r="F4939" i="46"/>
  <c r="F1923" i="46"/>
  <c r="F4358" i="46"/>
  <c r="F1566" i="46"/>
  <c r="F5516" i="46"/>
  <c r="F2284" i="46"/>
  <c r="F4091" i="46"/>
  <c r="F803" i="46"/>
  <c r="F2270" i="46"/>
  <c r="F4949" i="46"/>
  <c r="F4716" i="46"/>
  <c r="F884" i="46"/>
  <c r="F3659" i="46"/>
  <c r="F1155" i="46"/>
  <c r="F3862" i="46"/>
  <c r="F5661" i="46"/>
  <c r="F2197" i="46"/>
  <c r="F1596" i="46"/>
  <c r="F4203" i="46"/>
  <c r="F883" i="46"/>
  <c r="F4054" i="46"/>
  <c r="F1110" i="46"/>
  <c r="F1981" i="46"/>
  <c r="F3284" i="46"/>
  <c r="F3867" i="46"/>
  <c r="F875" i="46"/>
  <c r="F4010" i="46"/>
  <c r="F131" i="46"/>
  <c r="F324" i="46"/>
  <c r="F1778" i="46"/>
  <c r="F313" i="46"/>
  <c r="F3850" i="46"/>
  <c r="F210" i="46"/>
  <c r="F854" i="46"/>
  <c r="F195" i="46"/>
  <c r="F231" i="46"/>
  <c r="F4466" i="46"/>
  <c r="F986" i="46"/>
  <c r="F815" i="46"/>
  <c r="F1690" i="46"/>
  <c r="F282" i="46"/>
  <c r="F622" i="46"/>
  <c r="F1298" i="46"/>
  <c r="F209" i="46"/>
  <c r="F319" i="46"/>
  <c r="F2674" i="46"/>
  <c r="F2415" i="46"/>
  <c r="F873" i="46"/>
  <c r="F1575" i="46"/>
  <c r="F3697" i="46"/>
  <c r="F1287" i="46"/>
  <c r="F1800" i="46"/>
  <c r="K2" i="47"/>
  <c r="F5712" i="46"/>
  <c r="F5416" i="46"/>
  <c r="F5360" i="46"/>
  <c r="F5216" i="46"/>
  <c r="F5176" i="46"/>
  <c r="F4944" i="46"/>
  <c r="F4848" i="46"/>
  <c r="F4800" i="46"/>
  <c r="F4672" i="46"/>
  <c r="F4304" i="46"/>
  <c r="F4048" i="46"/>
  <c r="F3896" i="46"/>
  <c r="F3848" i="46"/>
  <c r="F3560" i="46"/>
  <c r="F3440" i="46"/>
  <c r="F3328" i="46"/>
  <c r="F3264" i="46"/>
  <c r="F3112" i="46"/>
  <c r="F2936" i="46"/>
  <c r="F2656" i="46"/>
  <c r="F2592" i="46"/>
  <c r="F2408" i="46"/>
  <c r="F2328" i="46"/>
  <c r="F2296" i="46"/>
  <c r="F2128" i="46"/>
  <c r="F2048" i="46"/>
  <c r="F2008" i="46"/>
  <c r="F1920" i="46"/>
  <c r="F1792" i="46"/>
  <c r="F1728" i="46"/>
  <c r="F1592" i="46"/>
  <c r="F1552" i="46"/>
  <c r="F1296" i="46"/>
  <c r="F1264" i="46"/>
  <c r="F1200" i="46"/>
  <c r="F1112" i="46"/>
  <c r="F808" i="46"/>
  <c r="F5703" i="46"/>
  <c r="F5391" i="46"/>
  <c r="F5199" i="46"/>
  <c r="F5103" i="46"/>
  <c r="F4911" i="46"/>
  <c r="F4759" i="46"/>
  <c r="F4671" i="46"/>
  <c r="F4575" i="46"/>
  <c r="F4527" i="46"/>
  <c r="F4343" i="46"/>
  <c r="F4055" i="46"/>
  <c r="F4023" i="46"/>
  <c r="F3895" i="46"/>
  <c r="F3855" i="46"/>
  <c r="F3703" i="46"/>
  <c r="F3559" i="46"/>
  <c r="F3511" i="46"/>
  <c r="F3327" i="46"/>
  <c r="F3119" i="46"/>
  <c r="F2943" i="46"/>
  <c r="F2903" i="46"/>
  <c r="F2647" i="46"/>
  <c r="F2455" i="46"/>
  <c r="F2407" i="46"/>
  <c r="F2311" i="46"/>
  <c r="F2271" i="46"/>
  <c r="F2159" i="46"/>
  <c r="F2039" i="46"/>
  <c r="F1735" i="46"/>
  <c r="F1599" i="46"/>
  <c r="F1567" i="46"/>
  <c r="F1463" i="46"/>
  <c r="F1263" i="46"/>
  <c r="F1151" i="46"/>
  <c r="F975" i="46"/>
  <c r="F887" i="46"/>
  <c r="F5702" i="46"/>
  <c r="F5664" i="46"/>
  <c r="F5520" i="46"/>
  <c r="F5392" i="46"/>
  <c r="F5280" i="46"/>
  <c r="F5208" i="46"/>
  <c r="F5000" i="46"/>
  <c r="F4656" i="46"/>
  <c r="F4408" i="46"/>
  <c r="F4360" i="46"/>
  <c r="F4296" i="46"/>
  <c r="F4200" i="46"/>
  <c r="F4032" i="46"/>
  <c r="F3928" i="46"/>
  <c r="F3664" i="46"/>
  <c r="F3600" i="46"/>
  <c r="F3552" i="46"/>
  <c r="F3176" i="46"/>
  <c r="F2904" i="46"/>
  <c r="F2864" i="46"/>
  <c r="F2752" i="46"/>
  <c r="F2720" i="46"/>
  <c r="F2648" i="46"/>
  <c r="F2528" i="46"/>
  <c r="F2288" i="46"/>
  <c r="F2216" i="46"/>
  <c r="F2040" i="46"/>
  <c r="F1784" i="46"/>
  <c r="F1688" i="46"/>
  <c r="F1616" i="46"/>
  <c r="F1584" i="46"/>
  <c r="F1528" i="46"/>
  <c r="F1288" i="46"/>
  <c r="F1168" i="46"/>
  <c r="F976" i="46"/>
  <c r="F5663" i="46"/>
  <c r="F5375" i="46"/>
  <c r="F5295" i="46"/>
  <c r="F5231" i="46"/>
  <c r="F5167" i="46"/>
  <c r="F5079" i="46"/>
  <c r="F4743" i="46"/>
  <c r="F4655" i="46"/>
  <c r="F4567" i="46"/>
  <c r="F4511" i="46"/>
  <c r="F4327" i="46"/>
  <c r="F4239" i="46"/>
  <c r="F4047" i="46"/>
  <c r="F4015" i="46"/>
  <c r="F3847" i="46"/>
  <c r="F3727" i="46"/>
  <c r="F3695" i="46"/>
  <c r="F3663" i="46"/>
  <c r="F3599" i="46"/>
  <c r="F3551" i="46"/>
  <c r="F3479" i="46"/>
  <c r="F3239" i="46"/>
  <c r="F3191" i="46"/>
  <c r="F3087" i="46"/>
  <c r="F2935" i="46"/>
  <c r="F2895" i="46"/>
  <c r="F2759" i="46"/>
  <c r="F2639" i="46"/>
  <c r="F2551" i="46"/>
  <c r="F2447" i="46"/>
  <c r="F2239" i="46"/>
  <c r="F1975" i="46"/>
  <c r="F1727" i="46"/>
  <c r="F1591" i="46"/>
  <c r="F1527" i="46"/>
  <c r="F1439" i="46"/>
  <c r="F1327" i="46"/>
  <c r="F5376" i="46"/>
  <c r="F5200" i="46"/>
  <c r="F5104" i="46"/>
  <c r="F4968" i="46"/>
  <c r="F4928" i="46"/>
  <c r="F4760" i="46"/>
  <c r="F4704" i="46"/>
  <c r="F4584" i="46"/>
  <c r="F4080" i="46"/>
  <c r="F4016" i="46"/>
  <c r="F3864" i="46"/>
  <c r="F3720" i="46"/>
  <c r="F3544" i="46"/>
  <c r="F3344" i="46"/>
  <c r="F3296" i="46"/>
  <c r="F3232" i="46"/>
  <c r="F3160" i="46"/>
  <c r="F3088" i="46"/>
  <c r="F2896" i="46"/>
  <c r="F2744" i="46"/>
  <c r="F2272" i="46"/>
  <c r="F2184" i="46"/>
  <c r="F2024" i="46"/>
  <c r="F1976" i="46"/>
  <c r="F1904" i="46"/>
  <c r="F1776" i="46"/>
  <c r="F1608" i="46"/>
  <c r="F1576" i="46"/>
  <c r="F1432" i="46"/>
  <c r="F1352" i="46"/>
  <c r="F1280" i="46"/>
  <c r="F1152" i="46"/>
  <c r="F968" i="46"/>
  <c r="F872" i="46"/>
  <c r="F768" i="46"/>
  <c r="F5719" i="46"/>
  <c r="F5439" i="46"/>
  <c r="F5279" i="46"/>
  <c r="F5223" i="46"/>
  <c r="F4943" i="46"/>
  <c r="F4807" i="46"/>
  <c r="F4559" i="46"/>
  <c r="F4367" i="46"/>
  <c r="F4039" i="46"/>
  <c r="F3919" i="46"/>
  <c r="F3831" i="46"/>
  <c r="F3719" i="46"/>
  <c r="F3687" i="46"/>
  <c r="F3655" i="46"/>
  <c r="F3583" i="46"/>
  <c r="F3543" i="46"/>
  <c r="F3447" i="46"/>
  <c r="F3343" i="46"/>
  <c r="F3295" i="46"/>
  <c r="F3231" i="46"/>
  <c r="F3079" i="46"/>
  <c r="F2919" i="46"/>
  <c r="F2887" i="46"/>
  <c r="F2751" i="46"/>
  <c r="F2663" i="46"/>
  <c r="F2631" i="46"/>
  <c r="F2487" i="46"/>
  <c r="F2295" i="46"/>
  <c r="F1967" i="46"/>
  <c r="F1919" i="46"/>
  <c r="F1783" i="46"/>
  <c r="F1631" i="46"/>
  <c r="F1583" i="46"/>
  <c r="F1431" i="46"/>
  <c r="F1303" i="46"/>
  <c r="F5486" i="46"/>
  <c r="F5294" i="46"/>
  <c r="F5222" i="46"/>
  <c r="F4918" i="46"/>
  <c r="F1023" i="46"/>
  <c r="F943" i="46"/>
  <c r="F5662" i="46"/>
  <c r="F4958" i="46"/>
  <c r="F4574" i="46"/>
  <c r="F2950" i="46"/>
  <c r="F3915" i="46"/>
  <c r="F3851" i="46"/>
  <c r="F1135" i="46"/>
  <c r="F5062" i="46"/>
  <c r="F4766" i="46"/>
  <c r="F4678" i="46"/>
  <c r="F4038" i="46"/>
  <c r="F3670" i="46"/>
  <c r="F3158" i="46"/>
  <c r="F2894" i="46"/>
  <c r="F5709" i="46"/>
  <c r="F5533" i="46"/>
  <c r="F5445" i="46"/>
  <c r="F5205" i="46"/>
  <c r="F4941" i="46"/>
  <c r="F4829" i="46"/>
  <c r="F4765" i="46"/>
  <c r="F4701" i="46"/>
  <c r="F4413" i="46"/>
  <c r="F4197" i="46"/>
  <c r="F4141" i="46"/>
  <c r="F4021" i="46"/>
  <c r="F3941" i="46"/>
  <c r="F3573" i="46"/>
  <c r="F3533" i="46"/>
  <c r="F3461" i="46"/>
  <c r="F3333" i="46"/>
  <c r="F3285" i="46"/>
  <c r="F3205" i="46"/>
  <c r="F3077" i="46"/>
  <c r="F2773" i="46"/>
  <c r="F2741" i="46"/>
  <c r="F2669" i="46"/>
  <c r="F2637" i="46"/>
  <c r="F2461" i="46"/>
  <c r="F2397" i="46"/>
  <c r="F2341" i="46"/>
  <c r="F2269" i="46"/>
  <c r="F2173" i="46"/>
  <c r="F2013" i="46"/>
  <c r="F1965" i="46"/>
  <c r="F1917" i="46"/>
  <c r="F1781" i="46"/>
  <c r="F1741" i="46"/>
  <c r="F1597" i="46"/>
  <c r="F1565" i="46"/>
  <c r="F1309" i="46"/>
  <c r="F1125" i="46"/>
  <c r="F1085" i="46"/>
  <c r="F989" i="46"/>
  <c r="F885" i="46"/>
  <c r="F781" i="46"/>
  <c r="F5268" i="46"/>
  <c r="F5204" i="46"/>
  <c r="F4908" i="46"/>
  <c r="F4828" i="46"/>
  <c r="F4756" i="46"/>
  <c r="F4340" i="46"/>
  <c r="F4276" i="46"/>
  <c r="F4236" i="46"/>
  <c r="F4028" i="46"/>
  <c r="F3988" i="46"/>
  <c r="F3716" i="46"/>
  <c r="F3684" i="46"/>
  <c r="F3236" i="46"/>
  <c r="F3092" i="46"/>
  <c r="F2748" i="46"/>
  <c r="F2532" i="46"/>
  <c r="F2484" i="46"/>
  <c r="F2420" i="46"/>
  <c r="F2188" i="46"/>
  <c r="F2012" i="46"/>
  <c r="F1964" i="46"/>
  <c r="F1916" i="46"/>
  <c r="F1748" i="46"/>
  <c r="F1644" i="46"/>
  <c r="F1460" i="46"/>
  <c r="F1308" i="46"/>
  <c r="F1172" i="46"/>
  <c r="F1140" i="46"/>
  <c r="F988" i="46"/>
  <c r="F860" i="46"/>
  <c r="F999" i="46"/>
  <c r="F5166" i="46"/>
  <c r="F4950" i="46"/>
  <c r="F4862" i="46"/>
  <c r="F3702" i="46"/>
  <c r="F3286" i="46"/>
  <c r="F1111" i="46"/>
  <c r="F5374" i="46"/>
  <c r="F5046" i="46"/>
  <c r="F4510" i="46"/>
  <c r="F4406" i="46"/>
  <c r="F4366" i="46"/>
  <c r="F4030" i="46"/>
  <c r="F3334" i="46"/>
  <c r="F3126" i="46"/>
  <c r="F2886" i="46"/>
  <c r="F5701" i="46"/>
  <c r="F5629" i="46"/>
  <c r="F5525" i="46"/>
  <c r="F5349" i="46"/>
  <c r="F5173" i="46"/>
  <c r="F4965" i="46"/>
  <c r="F4925" i="46"/>
  <c r="F4821" i="46"/>
  <c r="F4685" i="46"/>
  <c r="F4525" i="46"/>
  <c r="F4405" i="46"/>
  <c r="F4365" i="46"/>
  <c r="F4125" i="46"/>
  <c r="F3701" i="46"/>
  <c r="F3669" i="46"/>
  <c r="F3557" i="46"/>
  <c r="F3421" i="46"/>
  <c r="F2949" i="46"/>
  <c r="F2661" i="46"/>
  <c r="F2597" i="46"/>
  <c r="F2453" i="46"/>
  <c r="F2325" i="46"/>
  <c r="F2165" i="46"/>
  <c r="F2077" i="46"/>
  <c r="F1957" i="46"/>
  <c r="F1909" i="46"/>
  <c r="F1773" i="46"/>
  <c r="F1733" i="46"/>
  <c r="F1589" i="46"/>
  <c r="F1461" i="46"/>
  <c r="F1109" i="46"/>
  <c r="F981" i="46"/>
  <c r="F869" i="46"/>
  <c r="F5684" i="46"/>
  <c r="F5572" i="46"/>
  <c r="F5484" i="46"/>
  <c r="F5348" i="46"/>
  <c r="F5260" i="46"/>
  <c r="F5172" i="46"/>
  <c r="F5004" i="46"/>
  <c r="F4868" i="46"/>
  <c r="F4684" i="46"/>
  <c r="F4524" i="46"/>
  <c r="F4412" i="46"/>
  <c r="F4364" i="46"/>
  <c r="F4172" i="46"/>
  <c r="F4124" i="46"/>
  <c r="F4068" i="46"/>
  <c r="F4020" i="46"/>
  <c r="F3860" i="46"/>
  <c r="F3556" i="46"/>
  <c r="F3348" i="46"/>
  <c r="F3292" i="46"/>
  <c r="F3220" i="46"/>
  <c r="F3164" i="46"/>
  <c r="F3076" i="46"/>
  <c r="F2964" i="46"/>
  <c r="F2932" i="46"/>
  <c r="F2772" i="46"/>
  <c r="F2732" i="46"/>
  <c r="F2652" i="46"/>
  <c r="F2452" i="46"/>
  <c r="F2268" i="46"/>
  <c r="F1956" i="46"/>
  <c r="F1780" i="46"/>
  <c r="F1740" i="46"/>
  <c r="F1580" i="46"/>
  <c r="F1244" i="46"/>
  <c r="F1132" i="46"/>
  <c r="F1092" i="46"/>
  <c r="F1028" i="46"/>
  <c r="F980" i="46"/>
  <c r="F916" i="46"/>
  <c r="F852" i="46"/>
  <c r="F4942" i="46"/>
  <c r="F3654" i="46"/>
  <c r="F3598" i="46"/>
  <c r="F3542" i="46"/>
  <c r="F3462" i="46"/>
  <c r="F3278" i="46"/>
  <c r="F2998" i="46"/>
  <c r="F2934" i="46"/>
  <c r="F2774" i="46"/>
  <c r="F2742" i="46"/>
  <c r="F2526" i="46"/>
  <c r="F2494" i="46"/>
  <c r="F2326" i="46"/>
  <c r="F2286" i="46"/>
  <c r="F2174" i="46"/>
  <c r="F2038" i="46"/>
  <c r="F1790" i="46"/>
  <c r="F1750" i="46"/>
  <c r="F1718" i="46"/>
  <c r="F1574" i="46"/>
  <c r="F1462" i="46"/>
  <c r="F1318" i="46"/>
  <c r="F1102" i="46"/>
  <c r="F1006" i="46"/>
  <c r="F5502" i="46"/>
  <c r="F4718" i="46"/>
  <c r="F951" i="46"/>
  <c r="F3718" i="46"/>
  <c r="F5675" i="46"/>
  <c r="F5523" i="46"/>
  <c r="F5483" i="46"/>
  <c r="F5259" i="46"/>
  <c r="F5219" i="46"/>
  <c r="F5163" i="46"/>
  <c r="F4763" i="46"/>
  <c r="F4683" i="46"/>
  <c r="F4259" i="46"/>
  <c r="F4051" i="46"/>
  <c r="F3859" i="46"/>
  <c r="F3715" i="46"/>
  <c r="F3651" i="46"/>
  <c r="F3579" i="46"/>
  <c r="F3395" i="46"/>
  <c r="F3331" i="46"/>
  <c r="F3235" i="46"/>
  <c r="F3155" i="46"/>
  <c r="F2731" i="46"/>
  <c r="F2667" i="46"/>
  <c r="F2635" i="46"/>
  <c r="F2435" i="46"/>
  <c r="F2275" i="46"/>
  <c r="F2027" i="46"/>
  <c r="F1979" i="46"/>
  <c r="F1939" i="46"/>
  <c r="F1787" i="46"/>
  <c r="F1459" i="46"/>
  <c r="F1363" i="46"/>
  <c r="F1291" i="46"/>
  <c r="F1131" i="46"/>
  <c r="F939" i="46"/>
  <c r="F867" i="46"/>
  <c r="F795" i="46"/>
  <c r="F645" i="46"/>
  <c r="F605" i="46"/>
  <c r="F573" i="46"/>
  <c r="F389" i="46"/>
  <c r="F317" i="46"/>
  <c r="F277" i="46"/>
  <c r="F213" i="46"/>
  <c r="F165" i="46"/>
  <c r="F37" i="46"/>
  <c r="F796" i="46"/>
  <c r="F644" i="46"/>
  <c r="F612" i="46"/>
  <c r="F452" i="46"/>
  <c r="F164" i="46"/>
  <c r="F108" i="46"/>
  <c r="F36" i="46"/>
  <c r="F147" i="46"/>
  <c r="F643" i="46"/>
  <c r="F843" i="46"/>
  <c r="F963" i="46"/>
  <c r="F1467" i="46"/>
  <c r="F964" i="46"/>
  <c r="F1116" i="46"/>
  <c r="F1396" i="46"/>
  <c r="F1492" i="46"/>
  <c r="F285" i="46"/>
  <c r="F773" i="46"/>
  <c r="F861" i="46"/>
  <c r="F1197" i="46"/>
  <c r="F1341" i="46"/>
  <c r="F179" i="46"/>
  <c r="F763" i="46"/>
  <c r="F859" i="46"/>
  <c r="F971" i="46"/>
  <c r="F1091" i="46"/>
  <c r="F1243" i="46"/>
  <c r="F1379" i="46"/>
  <c r="F84" i="46"/>
  <c r="F676" i="46"/>
  <c r="F764" i="46"/>
  <c r="F844" i="46"/>
  <c r="F972" i="46"/>
  <c r="F157" i="46"/>
  <c r="F789" i="46"/>
  <c r="F877" i="46"/>
  <c r="F965" i="46"/>
  <c r="F1061" i="46"/>
  <c r="F126" i="46"/>
  <c r="F902" i="46"/>
  <c r="F974" i="46"/>
  <c r="F1078" i="46"/>
  <c r="F1278" i="46"/>
  <c r="F95" i="46"/>
  <c r="F5690" i="46"/>
  <c r="F5490" i="46"/>
  <c r="F5194" i="46"/>
  <c r="F4762" i="46"/>
  <c r="F3714" i="46"/>
  <c r="F3562" i="46"/>
  <c r="F3162" i="46"/>
  <c r="F2738" i="46"/>
  <c r="F2402" i="46"/>
  <c r="F2314" i="46"/>
  <c r="F629" i="46"/>
  <c r="F485" i="46"/>
  <c r="F75" i="46"/>
  <c r="F187" i="46"/>
  <c r="F771" i="46"/>
  <c r="F899" i="46"/>
  <c r="F995" i="46"/>
  <c r="F1115" i="46"/>
  <c r="F1259" i="46"/>
  <c r="F92" i="46"/>
  <c r="F684" i="46"/>
  <c r="F772" i="46"/>
  <c r="F868" i="46"/>
  <c r="F1196" i="46"/>
  <c r="F1332" i="46"/>
  <c r="F1420" i="46"/>
  <c r="F85" i="46"/>
  <c r="F805" i="46"/>
  <c r="F973" i="46"/>
  <c r="F1069" i="46"/>
  <c r="F1357" i="46"/>
  <c r="F1445" i="46"/>
  <c r="F142" i="46"/>
  <c r="F830" i="46"/>
  <c r="F910" i="46"/>
  <c r="F990" i="46"/>
  <c r="F1086" i="46"/>
  <c r="F1198" i="46"/>
  <c r="F4946" i="46"/>
  <c r="F4866" i="46"/>
  <c r="F4618" i="46"/>
  <c r="F4234" i="46"/>
  <c r="F3858" i="46"/>
  <c r="F3330" i="46"/>
  <c r="F3242" i="46"/>
  <c r="F2890" i="46"/>
  <c r="F2634" i="46"/>
  <c r="F2538" i="46"/>
  <c r="F2450" i="46"/>
  <c r="F2202" i="46"/>
  <c r="F2122" i="46"/>
  <c r="F1970" i="46"/>
  <c r="F1922" i="46"/>
  <c r="F1730" i="46"/>
  <c r="F1610" i="46"/>
  <c r="F1578" i="46"/>
  <c r="F1458" i="46"/>
  <c r="F1290" i="46"/>
  <c r="F1154" i="46"/>
  <c r="F1026" i="46"/>
  <c r="F978" i="46"/>
  <c r="F363" i="46"/>
  <c r="F331" i="46"/>
  <c r="F163" i="46"/>
  <c r="F107" i="46"/>
  <c r="F11" i="46"/>
  <c r="F722" i="46"/>
  <c r="F386" i="46"/>
  <c r="F330" i="46"/>
  <c r="F170" i="46"/>
  <c r="F130" i="46"/>
  <c r="F18" i="46"/>
  <c r="F465" i="46"/>
  <c r="F369" i="46"/>
  <c r="F169" i="46"/>
  <c r="F129" i="46"/>
  <c r="F576" i="46"/>
  <c r="F360" i="46"/>
  <c r="F320" i="46"/>
  <c r="F280" i="46"/>
  <c r="F200" i="46"/>
  <c r="F160" i="46"/>
  <c r="F104" i="46"/>
  <c r="F807" i="46"/>
  <c r="F383" i="46"/>
  <c r="F199" i="46"/>
  <c r="F159" i="46"/>
  <c r="F111" i="46"/>
  <c r="F7" i="46"/>
  <c r="F806" i="46"/>
  <c r="F486" i="46"/>
  <c r="F406" i="46"/>
  <c r="F318" i="46"/>
  <c r="F278" i="46"/>
  <c r="F78" i="46"/>
  <c r="F779" i="46"/>
  <c r="F1179" i="46"/>
  <c r="F1299" i="46"/>
  <c r="F1395" i="46"/>
  <c r="F116" i="46"/>
  <c r="F780" i="46"/>
  <c r="F1020" i="46"/>
  <c r="F1340" i="46"/>
  <c r="F189" i="46"/>
  <c r="F813" i="46"/>
  <c r="F901" i="46"/>
  <c r="F997" i="46"/>
  <c r="F1117" i="46"/>
  <c r="F1373" i="46"/>
  <c r="F1469" i="46"/>
  <c r="F166" i="46"/>
  <c r="F5050" i="46"/>
  <c r="F4746" i="46"/>
  <c r="F4682" i="46"/>
  <c r="F3914" i="46"/>
  <c r="F3674" i="46"/>
  <c r="F3554" i="46"/>
  <c r="F2858" i="46"/>
  <c r="F2602" i="46"/>
  <c r="F2434" i="46"/>
  <c r="F2026" i="46"/>
  <c r="F1962" i="46"/>
  <c r="F1722" i="46"/>
  <c r="F1602" i="46"/>
  <c r="F1570" i="46"/>
  <c r="F1043" i="46"/>
  <c r="F1203" i="46"/>
  <c r="F1419" i="46"/>
  <c r="F156" i="46"/>
  <c r="F284" i="46"/>
  <c r="F804" i="46"/>
  <c r="F1044" i="46"/>
  <c r="F1468" i="46"/>
  <c r="F117" i="46"/>
  <c r="F829" i="46"/>
  <c r="F917" i="46"/>
  <c r="F1021" i="46"/>
  <c r="F1485" i="46"/>
  <c r="F190" i="46"/>
  <c r="F342" i="46"/>
  <c r="F5218" i="46"/>
  <c r="F4738" i="46"/>
  <c r="F4674" i="46"/>
  <c r="F3698" i="46"/>
  <c r="F3666" i="46"/>
  <c r="F2658" i="46"/>
  <c r="F741" i="46"/>
  <c r="F653" i="46"/>
  <c r="F613" i="46"/>
  <c r="F501" i="46"/>
  <c r="F469" i="46"/>
  <c r="F325" i="46"/>
  <c r="F229" i="46"/>
  <c r="F77" i="46"/>
  <c r="F812" i="46"/>
  <c r="F724" i="46"/>
  <c r="F460" i="46"/>
  <c r="F228" i="46"/>
  <c r="F172" i="46"/>
  <c r="F124" i="46"/>
  <c r="F5658" i="46"/>
  <c r="F1219" i="46"/>
  <c r="F1355" i="46"/>
  <c r="F188" i="46"/>
  <c r="F660" i="46"/>
  <c r="F1068" i="46"/>
  <c r="F1260" i="46"/>
  <c r="F1388" i="46"/>
  <c r="F1484" i="46"/>
  <c r="F133" i="46"/>
  <c r="F765" i="46"/>
  <c r="F845" i="46"/>
  <c r="F1045" i="46"/>
  <c r="F1413" i="46"/>
  <c r="F102" i="46"/>
  <c r="F246" i="46"/>
  <c r="F438" i="46"/>
  <c r="F678" i="46"/>
  <c r="F774" i="46"/>
  <c r="F196" i="46"/>
  <c r="F12" i="46"/>
  <c r="F115" i="46"/>
  <c r="F1307" i="46"/>
  <c r="F148" i="46"/>
  <c r="F1476" i="46"/>
  <c r="F1005" i="46"/>
  <c r="F846" i="46"/>
  <c r="F950" i="46"/>
  <c r="F215" i="46"/>
  <c r="F823" i="46"/>
  <c r="F1199" i="46"/>
  <c r="F1295" i="46"/>
  <c r="F88" i="46"/>
  <c r="F288" i="46"/>
  <c r="F744" i="46"/>
  <c r="F840" i="46"/>
  <c r="F1040" i="46"/>
  <c r="F1136" i="46"/>
  <c r="F1384" i="46"/>
  <c r="F105" i="46"/>
  <c r="F770" i="46"/>
  <c r="F1073" i="46"/>
  <c r="F1490" i="46"/>
  <c r="F1555" i="46"/>
  <c r="F1931" i="46"/>
  <c r="F2211" i="46"/>
  <c r="F2299" i="46"/>
  <c r="F2395" i="46"/>
  <c r="F2531" i="46"/>
  <c r="F1177" i="46"/>
  <c r="F1481" i="46"/>
  <c r="F1700" i="46"/>
  <c r="F1844" i="46"/>
  <c r="F2124" i="46"/>
  <c r="F2468" i="46"/>
  <c r="F1525" i="46"/>
  <c r="F1893" i="46"/>
  <c r="F2309" i="46"/>
  <c r="F1410" i="46"/>
  <c r="F1534" i="46"/>
  <c r="F1934" i="46"/>
  <c r="F2198" i="46"/>
  <c r="F2278" i="46"/>
  <c r="F1258" i="46"/>
  <c r="F1474" i="46"/>
  <c r="F1559" i="46"/>
  <c r="F1711" i="46"/>
  <c r="F1959" i="46"/>
  <c r="F2343" i="46"/>
  <c r="F881" i="46"/>
  <c r="F1202" i="46"/>
  <c r="F1456" i="46"/>
  <c r="F1704" i="46"/>
  <c r="F1992" i="46"/>
  <c r="F2208" i="46"/>
  <c r="F2368" i="46"/>
  <c r="F1497" i="46"/>
  <c r="F1625" i="46"/>
  <c r="F1721" i="46"/>
  <c r="F1889" i="46"/>
  <c r="F2201" i="46"/>
  <c r="F2265" i="46"/>
  <c r="F834" i="46"/>
  <c r="F1241" i="46"/>
  <c r="F1498" i="46"/>
  <c r="F1626" i="46"/>
  <c r="F1794" i="46"/>
  <c r="F1882" i="46"/>
  <c r="F2138" i="46"/>
  <c r="F2234" i="46"/>
  <c r="F2338" i="46"/>
  <c r="F2495" i="46"/>
  <c r="F2604" i="46"/>
  <c r="F2860" i="46"/>
  <c r="F2980" i="46"/>
  <c r="F3300" i="46"/>
  <c r="F3468" i="46"/>
  <c r="F2685" i="46"/>
  <c r="F3037" i="46"/>
  <c r="F3141" i="46"/>
  <c r="F3229" i="46"/>
  <c r="F3437" i="46"/>
  <c r="F3565" i="46"/>
  <c r="F2670" i="46"/>
  <c r="F2982" i="46"/>
  <c r="F3070" i="46"/>
  <c r="F3166" i="46"/>
  <c r="F3374" i="46"/>
  <c r="F3438" i="46"/>
  <c r="F3566" i="46"/>
  <c r="F2522" i="46"/>
  <c r="F2615" i="46"/>
  <c r="F2743" i="46"/>
  <c r="F2871" i="46"/>
  <c r="F3023" i="46"/>
  <c r="F3207" i="46"/>
  <c r="F3455" i="46"/>
  <c r="F3567" i="46"/>
  <c r="F2536" i="46"/>
  <c r="F2928" i="46"/>
  <c r="F3032" i="46"/>
  <c r="F3128" i="46"/>
  <c r="F3240" i="46"/>
  <c r="F3448" i="46"/>
  <c r="F3512" i="46"/>
  <c r="F2929" i="46"/>
  <c r="F3033" i="46"/>
  <c r="F3217" i="46"/>
  <c r="F3449" i="46"/>
  <c r="F3521" i="46"/>
  <c r="F2586" i="46"/>
  <c r="F2722" i="46"/>
  <c r="F3018" i="46"/>
  <c r="F3114" i="46"/>
  <c r="F3322" i="46"/>
  <c r="F3442" i="46"/>
  <c r="F3506" i="46"/>
  <c r="F2529" i="46"/>
  <c r="F2611" i="46"/>
  <c r="F2891" i="46"/>
  <c r="F3083" i="46"/>
  <c r="F3163" i="46"/>
  <c r="F3451" i="46"/>
  <c r="F3959" i="46"/>
  <c r="F4335" i="46"/>
  <c r="F4535" i="46"/>
  <c r="F4639" i="46"/>
  <c r="F4863" i="46"/>
  <c r="F3944" i="46"/>
  <c r="F4024" i="46"/>
  <c r="F4152" i="46"/>
  <c r="F4496" i="46"/>
  <c r="F4600" i="46"/>
  <c r="F4824" i="46"/>
  <c r="F3913" i="46"/>
  <c r="F4129" i="46"/>
  <c r="F4401" i="46"/>
  <c r="F4497" i="46"/>
  <c r="F4601" i="46"/>
  <c r="F4705" i="46"/>
  <c r="F316" i="46"/>
  <c r="F76" i="46"/>
  <c r="F1035" i="46"/>
  <c r="F1036" i="46"/>
  <c r="F1037" i="46"/>
  <c r="F1405" i="46"/>
  <c r="F254" i="46"/>
  <c r="F862" i="46"/>
  <c r="F1342" i="46"/>
  <c r="F247" i="46"/>
  <c r="F535" i="46"/>
  <c r="F831" i="46"/>
  <c r="F1031" i="46"/>
  <c r="F1119" i="46"/>
  <c r="F96" i="46"/>
  <c r="F344" i="46"/>
  <c r="F760" i="46"/>
  <c r="F952" i="46"/>
  <c r="F1144" i="46"/>
  <c r="F1256" i="46"/>
  <c r="F113" i="46"/>
  <c r="F841" i="46"/>
  <c r="F122" i="46"/>
  <c r="F778" i="46"/>
  <c r="F1499" i="46"/>
  <c r="F1563" i="46"/>
  <c r="F1947" i="46"/>
  <c r="F2123" i="46"/>
  <c r="F2227" i="46"/>
  <c r="F2307" i="46"/>
  <c r="F2403" i="46"/>
  <c r="F857" i="46"/>
  <c r="F1289" i="46"/>
  <c r="F1491" i="46"/>
  <c r="F1556" i="46"/>
  <c r="F1708" i="46"/>
  <c r="F2132" i="46"/>
  <c r="F2356" i="46"/>
  <c r="F970" i="46"/>
  <c r="F1441" i="46"/>
  <c r="F1533" i="46"/>
  <c r="F1645" i="46"/>
  <c r="F1933" i="46"/>
  <c r="F1442" i="46"/>
  <c r="F1542" i="46"/>
  <c r="F1950" i="46"/>
  <c r="F2206" i="46"/>
  <c r="F2310" i="46"/>
  <c r="F2550" i="46"/>
  <c r="F1274" i="46"/>
  <c r="F1486" i="46"/>
  <c r="F1719" i="46"/>
  <c r="F2135" i="46"/>
  <c r="F2231" i="46"/>
  <c r="F913" i="46"/>
  <c r="F1226" i="46"/>
  <c r="F1464" i="46"/>
  <c r="F1560" i="46"/>
  <c r="F1712" i="46"/>
  <c r="F1888" i="46"/>
  <c r="F2136" i="46"/>
  <c r="F2376" i="46"/>
  <c r="F1002" i="46"/>
  <c r="F1391" i="46"/>
  <c r="F1505" i="46"/>
  <c r="F1633" i="46"/>
  <c r="F1897" i="46"/>
  <c r="F2209" i="46"/>
  <c r="F2273" i="46"/>
  <c r="F1322" i="46"/>
  <c r="F1506" i="46"/>
  <c r="F1634" i="46"/>
  <c r="F1802" i="46"/>
  <c r="F1890" i="46"/>
  <c r="F2146" i="46"/>
  <c r="F2242" i="46"/>
  <c r="F2362" i="46"/>
  <c r="F2530" i="46"/>
  <c r="F2612" i="46"/>
  <c r="F3084" i="46"/>
  <c r="F3188" i="46"/>
  <c r="F3316" i="46"/>
  <c r="F3476" i="46"/>
  <c r="F2973" i="46"/>
  <c r="F3045" i="46"/>
  <c r="F3149" i="46"/>
  <c r="F3445" i="46"/>
  <c r="F2862" i="46"/>
  <c r="F3086" i="46"/>
  <c r="F3254" i="46"/>
  <c r="F3454" i="46"/>
  <c r="F2535" i="46"/>
  <c r="F2623" i="46"/>
  <c r="F2783" i="46"/>
  <c r="F3031" i="46"/>
  <c r="F3127" i="46"/>
  <c r="F3463" i="46"/>
  <c r="F3591" i="46"/>
  <c r="F2624" i="46"/>
  <c r="F2944" i="46"/>
  <c r="F3040" i="46"/>
  <c r="F3144" i="46"/>
  <c r="F3256" i="46"/>
  <c r="F3520" i="46"/>
  <c r="F2673" i="46"/>
  <c r="F3041" i="46"/>
  <c r="F3121" i="46"/>
  <c r="F3385" i="46"/>
  <c r="F2914" i="46"/>
  <c r="F3026" i="46"/>
  <c r="F3450" i="46"/>
  <c r="F3514" i="46"/>
  <c r="F2619" i="46"/>
  <c r="F2819" i="46"/>
  <c r="F3091" i="46"/>
  <c r="F3179" i="46"/>
  <c r="F3267" i="46"/>
  <c r="F3467" i="46"/>
  <c r="F4135" i="46"/>
  <c r="F4351" i="46"/>
  <c r="F4463" i="46"/>
  <c r="F4543" i="46"/>
  <c r="F4663" i="46"/>
  <c r="F4040" i="46"/>
  <c r="F4168" i="46"/>
  <c r="F4288" i="46"/>
  <c r="F4608" i="46"/>
  <c r="F4696" i="46"/>
  <c r="F4840" i="46"/>
  <c r="F4920" i="46"/>
  <c r="F4137" i="46"/>
  <c r="F4289" i="46"/>
  <c r="F4513" i="46"/>
  <c r="F4609" i="46"/>
  <c r="F4721" i="46"/>
  <c r="F1261" i="46"/>
  <c r="F750" i="46"/>
  <c r="F870" i="46"/>
  <c r="F966" i="46"/>
  <c r="F1118" i="46"/>
  <c r="F71" i="46"/>
  <c r="F839" i="46"/>
  <c r="F1127" i="46"/>
  <c r="F1319" i="46"/>
  <c r="F112" i="46"/>
  <c r="F680" i="46"/>
  <c r="F776" i="46"/>
  <c r="F1064" i="46"/>
  <c r="F1160" i="46"/>
  <c r="F1304" i="46"/>
  <c r="F345" i="46"/>
  <c r="F681" i="46"/>
  <c r="F66" i="46"/>
  <c r="F146" i="46"/>
  <c r="F786" i="46"/>
  <c r="F1242" i="46"/>
  <c r="F1507" i="46"/>
  <c r="F1603" i="46"/>
  <c r="F1707" i="46"/>
  <c r="F2139" i="46"/>
  <c r="F2235" i="46"/>
  <c r="F2331" i="46"/>
  <c r="F2427" i="46"/>
  <c r="F898" i="46"/>
  <c r="F1358" i="46"/>
  <c r="F1500" i="46"/>
  <c r="F1620" i="46"/>
  <c r="F2364" i="46"/>
  <c r="F2492" i="46"/>
  <c r="F994" i="46"/>
  <c r="F1472" i="46"/>
  <c r="F1541" i="46"/>
  <c r="F2133" i="46"/>
  <c r="F2365" i="46"/>
  <c r="F2493" i="46"/>
  <c r="F1257" i="46"/>
  <c r="F1550" i="46"/>
  <c r="F1958" i="46"/>
  <c r="F2134" i="46"/>
  <c r="F2214" i="46"/>
  <c r="F2430" i="46"/>
  <c r="F2558" i="46"/>
  <c r="F1350" i="46"/>
  <c r="F1495" i="46"/>
  <c r="F1623" i="46"/>
  <c r="F1791" i="46"/>
  <c r="F2367" i="46"/>
  <c r="F1475" i="46"/>
  <c r="F1624" i="46"/>
  <c r="F1720" i="46"/>
  <c r="F2032" i="46"/>
  <c r="F2232" i="46"/>
  <c r="F1065" i="46"/>
  <c r="F1416" i="46"/>
  <c r="F1641" i="46"/>
  <c r="F2033" i="46"/>
  <c r="F2137" i="46"/>
  <c r="F2217" i="46"/>
  <c r="F2337" i="46"/>
  <c r="F1378" i="46"/>
  <c r="F1514" i="46"/>
  <c r="F1642" i="46"/>
  <c r="F1898" i="46"/>
  <c r="F2058" i="46"/>
  <c r="F2162" i="46"/>
  <c r="F2543" i="46"/>
  <c r="F2620" i="46"/>
  <c r="F2996" i="46"/>
  <c r="F3100" i="46"/>
  <c r="F3324" i="46"/>
  <c r="F3420" i="46"/>
  <c r="F3500" i="46"/>
  <c r="F2433" i="46"/>
  <c r="F2861" i="46"/>
  <c r="F2981" i="46"/>
  <c r="F3069" i="46"/>
  <c r="F3157" i="46"/>
  <c r="F3253" i="46"/>
  <c r="F3373" i="46"/>
  <c r="F3453" i="46"/>
  <c r="F2442" i="46"/>
  <c r="F2582" i="46"/>
  <c r="F2870" i="46"/>
  <c r="F3094" i="46"/>
  <c r="F3182" i="46"/>
  <c r="F3262" i="46"/>
  <c r="F3390" i="46"/>
  <c r="F3470" i="46"/>
  <c r="F3590" i="46"/>
  <c r="F2671" i="46"/>
  <c r="F2927" i="46"/>
  <c r="F3039" i="46"/>
  <c r="F3471" i="46"/>
  <c r="F2560" i="46"/>
  <c r="F2672" i="46"/>
  <c r="F2968" i="46"/>
  <c r="F3048" i="46"/>
  <c r="F3152" i="46"/>
  <c r="F3272" i="46"/>
  <c r="F3464" i="46"/>
  <c r="F3528" i="46"/>
  <c r="F2681" i="46"/>
  <c r="F2969" i="46"/>
  <c r="F3049" i="46"/>
  <c r="F3393" i="46"/>
  <c r="F2401" i="46"/>
  <c r="F2610" i="46"/>
  <c r="F2930" i="46"/>
  <c r="F3034" i="46"/>
  <c r="F3146" i="46"/>
  <c r="F3458" i="46"/>
  <c r="F3522" i="46"/>
  <c r="F2627" i="46"/>
  <c r="F3099" i="46"/>
  <c r="F3187" i="46"/>
  <c r="F3475" i="46"/>
  <c r="F3601" i="46"/>
  <c r="F4151" i="46"/>
  <c r="F4471" i="46"/>
  <c r="F4591" i="46"/>
  <c r="F4687" i="46"/>
  <c r="F3960" i="46"/>
  <c r="F4064" i="46"/>
  <c r="F4216" i="46"/>
  <c r="F4520" i="46"/>
  <c r="F4616" i="46"/>
  <c r="F3593" i="46"/>
  <c r="F3945" i="46"/>
  <c r="F4025" i="46"/>
  <c r="F4153" i="46"/>
  <c r="F4521" i="46"/>
  <c r="F227" i="46"/>
  <c r="F101" i="46"/>
  <c r="F1141" i="46"/>
  <c r="F758" i="46"/>
  <c r="F998" i="46"/>
  <c r="F79" i="46"/>
  <c r="F287" i="46"/>
  <c r="F735" i="46"/>
  <c r="F935" i="46"/>
  <c r="F1055" i="46"/>
  <c r="F1143" i="46"/>
  <c r="F1223" i="46"/>
  <c r="F128" i="46"/>
  <c r="F440" i="46"/>
  <c r="F784" i="46"/>
  <c r="F880" i="46"/>
  <c r="F984" i="46"/>
  <c r="F1072" i="46"/>
  <c r="F1176" i="46"/>
  <c r="F65" i="46"/>
  <c r="F769" i="46"/>
  <c r="F178" i="46"/>
  <c r="F626" i="46"/>
  <c r="F802" i="46"/>
  <c r="F1266" i="46"/>
  <c r="F1619" i="46"/>
  <c r="F1715" i="46"/>
  <c r="F1843" i="46"/>
  <c r="F2443" i="46"/>
  <c r="F922" i="46"/>
  <c r="F1508" i="46"/>
  <c r="F1628" i="46"/>
  <c r="F1788" i="46"/>
  <c r="F2260" i="46"/>
  <c r="F2524" i="46"/>
  <c r="F1482" i="46"/>
  <c r="F1549" i="46"/>
  <c r="F1837" i="46"/>
  <c r="F2253" i="46"/>
  <c r="F2525" i="46"/>
  <c r="F1273" i="46"/>
  <c r="F1473" i="46"/>
  <c r="F1558" i="46"/>
  <c r="F2222" i="46"/>
  <c r="F2342" i="46"/>
  <c r="F2446" i="46"/>
  <c r="F1639" i="46"/>
  <c r="F1799" i="46"/>
  <c r="F2031" i="46"/>
  <c r="F2167" i="46"/>
  <c r="F2255" i="46"/>
  <c r="F2375" i="46"/>
  <c r="F1001" i="46"/>
  <c r="F1496" i="46"/>
  <c r="F1632" i="46"/>
  <c r="F2240" i="46"/>
  <c r="F2400" i="46"/>
  <c r="F1105" i="46"/>
  <c r="F1521" i="46"/>
  <c r="F1945" i="46"/>
  <c r="F2057" i="46"/>
  <c r="F2225" i="46"/>
  <c r="F1066" i="46"/>
  <c r="F2066" i="46"/>
  <c r="F2170" i="46"/>
  <c r="F2258" i="46"/>
  <c r="F2628" i="46"/>
  <c r="F2884" i="46"/>
  <c r="F3228" i="46"/>
  <c r="F3508" i="46"/>
  <c r="F2463" i="46"/>
  <c r="F2869" i="46"/>
  <c r="F3085" i="46"/>
  <c r="F3165" i="46"/>
  <c r="F3261" i="46"/>
  <c r="F3469" i="46"/>
  <c r="F3597" i="46"/>
  <c r="F3022" i="46"/>
  <c r="F3102" i="46"/>
  <c r="F3198" i="46"/>
  <c r="F3478" i="46"/>
  <c r="F2559" i="46"/>
  <c r="F2679" i="46"/>
  <c r="F2967" i="46"/>
  <c r="F3047" i="46"/>
  <c r="F3151" i="46"/>
  <c r="F3271" i="46"/>
  <c r="F3391" i="46"/>
  <c r="F3487" i="46"/>
  <c r="F2680" i="46"/>
  <c r="F3064" i="46"/>
  <c r="F3288" i="46"/>
  <c r="F3392" i="46"/>
  <c r="F3472" i="46"/>
  <c r="F3584" i="46"/>
  <c r="F2585" i="46"/>
  <c r="F2865" i="46"/>
  <c r="F3065" i="46"/>
  <c r="F3257" i="46"/>
  <c r="F3473" i="46"/>
  <c r="F2618" i="46"/>
  <c r="F3042" i="46"/>
  <c r="F3154" i="46"/>
  <c r="F3394" i="46"/>
  <c r="F3466" i="46"/>
  <c r="F3530" i="46"/>
  <c r="F2683" i="46"/>
  <c r="F3019" i="46"/>
  <c r="F3203" i="46"/>
  <c r="F3299" i="46"/>
  <c r="F3839" i="46"/>
  <c r="F3983" i="46"/>
  <c r="F4167" i="46"/>
  <c r="F4479" i="46"/>
  <c r="F4695" i="46"/>
  <c r="F4783" i="46"/>
  <c r="F4895" i="46"/>
  <c r="F4328" i="46"/>
  <c r="F4456" i="46"/>
  <c r="F4536" i="46"/>
  <c r="F4624" i="46"/>
  <c r="F4720" i="46"/>
  <c r="F4864" i="46"/>
  <c r="F4041" i="46"/>
  <c r="F4169" i="46"/>
  <c r="F4329" i="46"/>
  <c r="F4537" i="46"/>
  <c r="F4625" i="46"/>
  <c r="F3970" i="46"/>
  <c r="F4042" i="46"/>
  <c r="F4218" i="46"/>
  <c r="F4402" i="46"/>
  <c r="F132" i="46"/>
  <c r="F915" i="46"/>
  <c r="F125" i="46"/>
  <c r="F1477" i="46"/>
  <c r="F766" i="46"/>
  <c r="F1142" i="46"/>
  <c r="F1262" i="46"/>
  <c r="F359" i="46"/>
  <c r="F863" i="46"/>
  <c r="F1063" i="46"/>
  <c r="F1239" i="46"/>
  <c r="F1343" i="46"/>
  <c r="F144" i="46"/>
  <c r="F800" i="46"/>
  <c r="F992" i="46"/>
  <c r="F1320" i="46"/>
  <c r="F185" i="46"/>
  <c r="F777" i="46"/>
  <c r="F82" i="46"/>
  <c r="F186" i="46"/>
  <c r="F842" i="46"/>
  <c r="F1627" i="46"/>
  <c r="F1723" i="46"/>
  <c r="F2163" i="46"/>
  <c r="F2355" i="46"/>
  <c r="F969" i="46"/>
  <c r="F1636" i="46"/>
  <c r="F2068" i="46"/>
  <c r="F2156" i="46"/>
  <c r="F2540" i="46"/>
  <c r="F1493" i="46"/>
  <c r="F1557" i="46"/>
  <c r="F1305" i="46"/>
  <c r="F1483" i="46"/>
  <c r="F1606" i="46"/>
  <c r="F1702" i="46"/>
  <c r="F2230" i="46"/>
  <c r="F2462" i="46"/>
  <c r="F953" i="46"/>
  <c r="F1414" i="46"/>
  <c r="F1519" i="46"/>
  <c r="F1647" i="46"/>
  <c r="F1879" i="46"/>
  <c r="F2071" i="46"/>
  <c r="F2175" i="46"/>
  <c r="F2263" i="46"/>
  <c r="F1042" i="46"/>
  <c r="F1504" i="46"/>
  <c r="F1640" i="46"/>
  <c r="F2072" i="46"/>
  <c r="F2168" i="46"/>
  <c r="F2264" i="46"/>
  <c r="F1457" i="46"/>
  <c r="F2065" i="46"/>
  <c r="F2153" i="46"/>
  <c r="F2233" i="46"/>
  <c r="F1406" i="46"/>
  <c r="F2074" i="46"/>
  <c r="F2386" i="46"/>
  <c r="F2668" i="46"/>
  <c r="F2820" i="46"/>
  <c r="F2892" i="46"/>
  <c r="F3020" i="46"/>
  <c r="F3124" i="46"/>
  <c r="F3372" i="46"/>
  <c r="F3436" i="46"/>
  <c r="F3524" i="46"/>
  <c r="F2605" i="46"/>
  <c r="F2733" i="46"/>
  <c r="F2997" i="46"/>
  <c r="F3093" i="46"/>
  <c r="F3181" i="46"/>
  <c r="F3389" i="46"/>
  <c r="F3477" i="46"/>
  <c r="F2606" i="46"/>
  <c r="F2918" i="46"/>
  <c r="F3030" i="46"/>
  <c r="F3206" i="46"/>
  <c r="F3302" i="46"/>
  <c r="F3486" i="46"/>
  <c r="F3638" i="46"/>
  <c r="F2687" i="46"/>
  <c r="F2975" i="46"/>
  <c r="F3063" i="46"/>
  <c r="F3287" i="46"/>
  <c r="F3639" i="46"/>
  <c r="F2688" i="46"/>
  <c r="F3072" i="46"/>
  <c r="F3184" i="46"/>
  <c r="F3480" i="46"/>
  <c r="F3592" i="46"/>
  <c r="F2601" i="46"/>
  <c r="F2985" i="46"/>
  <c r="F3073" i="46"/>
  <c r="F3153" i="46"/>
  <c r="F3481" i="46"/>
  <c r="F2457" i="46"/>
  <c r="F2626" i="46"/>
  <c r="F2834" i="46"/>
  <c r="F2970" i="46"/>
  <c r="F3178" i="46"/>
  <c r="F3266" i="46"/>
  <c r="F3474" i="46"/>
  <c r="F3538" i="46"/>
  <c r="F2859" i="46"/>
  <c r="F2931" i="46"/>
  <c r="F3027" i="46"/>
  <c r="F3115" i="46"/>
  <c r="F3211" i="46"/>
  <c r="F3419" i="46"/>
  <c r="F3999" i="46"/>
  <c r="F4175" i="46"/>
  <c r="F4607" i="46"/>
  <c r="F4703" i="46"/>
  <c r="F4791" i="46"/>
  <c r="F4088" i="46"/>
  <c r="F4336" i="46"/>
  <c r="F4464" i="46"/>
  <c r="F4544" i="46"/>
  <c r="F4736" i="46"/>
  <c r="F3961" i="46"/>
  <c r="F4217" i="46"/>
  <c r="F4457" i="46"/>
  <c r="F4545" i="46"/>
  <c r="F4633" i="46"/>
  <c r="F4769" i="46"/>
  <c r="F3890" i="46"/>
  <c r="F4258" i="46"/>
  <c r="F109" i="46"/>
  <c r="F548" i="46"/>
  <c r="F500" i="46"/>
  <c r="F580" i="46"/>
  <c r="F1212" i="46"/>
  <c r="F1173" i="46"/>
  <c r="F918" i="46"/>
  <c r="F1038" i="46"/>
  <c r="F127" i="46"/>
  <c r="F367" i="46"/>
  <c r="F767" i="46"/>
  <c r="F871" i="46"/>
  <c r="F967" i="46"/>
  <c r="F1071" i="46"/>
  <c r="F1255" i="46"/>
  <c r="F816" i="46"/>
  <c r="F1000" i="46"/>
  <c r="F81" i="46"/>
  <c r="F233" i="46"/>
  <c r="F785" i="46"/>
  <c r="F90" i="46"/>
  <c r="F738" i="46"/>
  <c r="F897" i="46"/>
  <c r="F1531" i="46"/>
  <c r="F1635" i="46"/>
  <c r="F1883" i="46"/>
  <c r="F2067" i="46"/>
  <c r="F2171" i="46"/>
  <c r="F2259" i="46"/>
  <c r="F2363" i="46"/>
  <c r="F2467" i="46"/>
  <c r="F993" i="46"/>
  <c r="F1884" i="46"/>
  <c r="F2196" i="46"/>
  <c r="F2300" i="46"/>
  <c r="F2404" i="46"/>
  <c r="F1501" i="46"/>
  <c r="F1605" i="46"/>
  <c r="F2069" i="46"/>
  <c r="F2189" i="46"/>
  <c r="F1346" i="46"/>
  <c r="F1494" i="46"/>
  <c r="F1622" i="46"/>
  <c r="F1710" i="46"/>
  <c r="F1886" i="46"/>
  <c r="F2030" i="46"/>
  <c r="F2366" i="46"/>
  <c r="F1041" i="46"/>
  <c r="F1434" i="46"/>
  <c r="F1887" i="46"/>
  <c r="F2095" i="46"/>
  <c r="F2279" i="46"/>
  <c r="F2399" i="46"/>
  <c r="F1648" i="46"/>
  <c r="F1832" i="46"/>
  <c r="F2096" i="46"/>
  <c r="F2176" i="46"/>
  <c r="F826" i="46"/>
  <c r="F1162" i="46"/>
  <c r="F1841" i="46"/>
  <c r="F1969" i="46"/>
  <c r="F2073" i="46"/>
  <c r="F2161" i="46"/>
  <c r="F2377" i="46"/>
  <c r="F1106" i="46"/>
  <c r="F1706" i="46"/>
  <c r="F1842" i="46"/>
  <c r="F1978" i="46"/>
  <c r="F2432" i="46"/>
  <c r="F2676" i="46"/>
  <c r="F2900" i="46"/>
  <c r="F3028" i="46"/>
  <c r="F3252" i="46"/>
  <c r="F3444" i="46"/>
  <c r="F2520" i="46"/>
  <c r="F2917" i="46"/>
  <c r="F3101" i="46"/>
  <c r="F3189" i="46"/>
  <c r="F3317" i="46"/>
  <c r="F3485" i="46"/>
  <c r="F2521" i="46"/>
  <c r="F2614" i="46"/>
  <c r="F2926" i="46"/>
  <c r="F3038" i="46"/>
  <c r="F3318" i="46"/>
  <c r="F2583" i="46"/>
  <c r="F2983" i="46"/>
  <c r="F3071" i="46"/>
  <c r="F3175" i="46"/>
  <c r="F3303" i="46"/>
  <c r="F3503" i="46"/>
  <c r="F2466" i="46"/>
  <c r="F2584" i="46"/>
  <c r="F2880" i="46"/>
  <c r="F3080" i="46"/>
  <c r="F3200" i="46"/>
  <c r="F3320" i="46"/>
  <c r="F3488" i="46"/>
  <c r="F2456" i="46"/>
  <c r="F2609" i="46"/>
  <c r="F2881" i="46"/>
  <c r="F2993" i="46"/>
  <c r="F3081" i="46"/>
  <c r="F3169" i="46"/>
  <c r="F3417" i="46"/>
  <c r="F3489" i="46"/>
  <c r="F2552" i="46"/>
  <c r="F2666" i="46"/>
  <c r="F2866" i="46"/>
  <c r="F2978" i="46"/>
  <c r="F3066" i="46"/>
  <c r="F3186" i="46"/>
  <c r="F3482" i="46"/>
  <c r="F2867" i="46"/>
  <c r="F3035" i="46"/>
  <c r="F3123" i="46"/>
  <c r="F3323" i="46"/>
  <c r="F3427" i="46"/>
  <c r="F3499" i="46"/>
  <c r="F4287" i="46"/>
  <c r="F4431" i="46"/>
  <c r="F4615" i="46"/>
  <c r="F3984" i="46"/>
  <c r="F4104" i="46"/>
  <c r="F4768" i="46"/>
  <c r="F3969" i="46"/>
  <c r="F4065" i="46"/>
  <c r="F4353" i="46"/>
  <c r="F4465" i="46"/>
  <c r="F4561" i="46"/>
  <c r="F4777" i="46"/>
  <c r="F3898" i="46"/>
  <c r="F4522" i="46"/>
  <c r="F4602" i="46"/>
  <c r="F677" i="46"/>
  <c r="F628" i="46"/>
  <c r="F91" i="46"/>
  <c r="F1211" i="46"/>
  <c r="F1443" i="46"/>
  <c r="F686" i="46"/>
  <c r="F991" i="46"/>
  <c r="F624" i="46"/>
  <c r="F824" i="46"/>
  <c r="F1016" i="46"/>
  <c r="F1224" i="46"/>
  <c r="F1344" i="46"/>
  <c r="F801" i="46"/>
  <c r="F226" i="46"/>
  <c r="F921" i="46"/>
  <c r="F1470" i="46"/>
  <c r="F1539" i="46"/>
  <c r="F1643" i="46"/>
  <c r="F1891" i="46"/>
  <c r="F2075" i="46"/>
  <c r="F2267" i="46"/>
  <c r="F1074" i="46"/>
  <c r="F1440" i="46"/>
  <c r="F1532" i="46"/>
  <c r="F1900" i="46"/>
  <c r="F2204" i="46"/>
  <c r="F2308" i="46"/>
  <c r="F2428" i="46"/>
  <c r="F858" i="46"/>
  <c r="F1621" i="46"/>
  <c r="F1709" i="46"/>
  <c r="F2205" i="46"/>
  <c r="F2293" i="46"/>
  <c r="F2421" i="46"/>
  <c r="F2557" i="46"/>
  <c r="F1385" i="46"/>
  <c r="F1630" i="46"/>
  <c r="F1894" i="46"/>
  <c r="F2166" i="46"/>
  <c r="F1895" i="46"/>
  <c r="F2199" i="46"/>
  <c r="F2319" i="46"/>
  <c r="F1137" i="46"/>
  <c r="F1415" i="46"/>
  <c r="F1960" i="46"/>
  <c r="F882" i="46"/>
  <c r="F1478" i="46"/>
  <c r="F1553" i="46"/>
  <c r="F1705" i="46"/>
  <c r="F1977" i="46"/>
  <c r="F2169" i="46"/>
  <c r="F1114" i="46"/>
  <c r="F1479" i="46"/>
  <c r="F1554" i="46"/>
  <c r="F1714" i="46"/>
  <c r="F2098" i="46"/>
  <c r="F2298" i="46"/>
  <c r="F2440" i="46"/>
  <c r="F2684" i="46"/>
  <c r="F2916" i="46"/>
  <c r="F3036" i="46"/>
  <c r="F3148" i="46"/>
  <c r="F3260" i="46"/>
  <c r="F3388" i="46"/>
  <c r="F3452" i="46"/>
  <c r="F3596" i="46"/>
  <c r="F2621" i="46"/>
  <c r="F2933" i="46"/>
  <c r="F3021" i="46"/>
  <c r="F3325" i="46"/>
  <c r="F3501" i="46"/>
  <c r="F2622" i="46"/>
  <c r="F2966" i="46"/>
  <c r="F3046" i="46"/>
  <c r="F3222" i="46"/>
  <c r="F3422" i="46"/>
  <c r="F3502" i="46"/>
  <c r="F2488" i="46"/>
  <c r="F2991" i="46"/>
  <c r="F3095" i="46"/>
  <c r="F3319" i="46"/>
  <c r="F3519" i="46"/>
  <c r="F2912" i="46"/>
  <c r="F3096" i="46"/>
  <c r="F3208" i="46"/>
  <c r="F3496" i="46"/>
  <c r="F2617" i="46"/>
  <c r="F2897" i="46"/>
  <c r="F3089" i="46"/>
  <c r="F3361" i="46"/>
  <c r="F3433" i="46"/>
  <c r="F3497" i="46"/>
  <c r="F2682" i="46"/>
  <c r="F3082" i="46"/>
  <c r="F3202" i="46"/>
  <c r="F3290" i="46"/>
  <c r="F3490" i="46"/>
  <c r="F2587" i="46"/>
  <c r="F2723" i="46"/>
  <c r="F3043" i="46"/>
  <c r="F3243" i="46"/>
  <c r="F3347" i="46"/>
  <c r="F3435" i="46"/>
  <c r="F3507" i="46"/>
  <c r="F3927" i="46"/>
  <c r="F4295" i="46"/>
  <c r="F4503" i="46"/>
  <c r="F4623" i="46"/>
  <c r="F4719" i="46"/>
  <c r="F4847" i="46"/>
  <c r="F3888" i="46"/>
  <c r="F4776" i="46"/>
  <c r="F3889" i="46"/>
  <c r="F4105" i="46"/>
  <c r="F4585" i="46"/>
  <c r="F4673" i="46"/>
  <c r="F4793" i="46"/>
  <c r="F4961" i="46"/>
  <c r="F4106" i="46"/>
  <c r="F4290" i="46"/>
  <c r="F4538" i="46"/>
  <c r="F788" i="46"/>
  <c r="F191" i="46"/>
  <c r="F783" i="46"/>
  <c r="F1932" i="46"/>
  <c r="F1629" i="46"/>
  <c r="F2207" i="46"/>
  <c r="F2200" i="46"/>
  <c r="F3044" i="46"/>
  <c r="F3268" i="46"/>
  <c r="F3525" i="46"/>
  <c r="F2630" i="46"/>
  <c r="F2863" i="46"/>
  <c r="F3199" i="46"/>
  <c r="F2489" i="46"/>
  <c r="F3025" i="46"/>
  <c r="F3946" i="46"/>
  <c r="F4026" i="46"/>
  <c r="F4666" i="46"/>
  <c r="F4810" i="46"/>
  <c r="F4930" i="46"/>
  <c r="F3979" i="46"/>
  <c r="F4083" i="46"/>
  <c r="F4531" i="46"/>
  <c r="F4619" i="46"/>
  <c r="F4867" i="46"/>
  <c r="F3900" i="46"/>
  <c r="F4204" i="46"/>
  <c r="F4692" i="46"/>
  <c r="F4796" i="46"/>
  <c r="F3861" i="46"/>
  <c r="F3949" i="46"/>
  <c r="F4205" i="46"/>
  <c r="F4333" i="46"/>
  <c r="F4549" i="46"/>
  <c r="F4669" i="46"/>
  <c r="F4781" i="46"/>
  <c r="F3854" i="46"/>
  <c r="F3966" i="46"/>
  <c r="F4206" i="46"/>
  <c r="F4326" i="46"/>
  <c r="F4462" i="46"/>
  <c r="F4550" i="46"/>
  <c r="F4822" i="46"/>
  <c r="F5122" i="46"/>
  <c r="F5250" i="46"/>
  <c r="F5354" i="46"/>
  <c r="F5442" i="46"/>
  <c r="F5546" i="46"/>
  <c r="F5618" i="46"/>
  <c r="F4877" i="46"/>
  <c r="F5091" i="46"/>
  <c r="F5299" i="46"/>
  <c r="F5419" i="46"/>
  <c r="F5547" i="46"/>
  <c r="F5140" i="46"/>
  <c r="F5244" i="46"/>
  <c r="F5644" i="46"/>
  <c r="F4934" i="46"/>
  <c r="F5053" i="46"/>
  <c r="F5453" i="46"/>
  <c r="F5549" i="46"/>
  <c r="F5645" i="46"/>
  <c r="F5741" i="46"/>
  <c r="F5086" i="46"/>
  <c r="F5174" i="46"/>
  <c r="F5278" i="46"/>
  <c r="F5406" i="46"/>
  <c r="F5526" i="46"/>
  <c r="F4846" i="46"/>
  <c r="F5175" i="46"/>
  <c r="F5407" i="46"/>
  <c r="F5503" i="46"/>
  <c r="F5567" i="46"/>
  <c r="F5743" i="46"/>
  <c r="F5056" i="46"/>
  <c r="F5144" i="46"/>
  <c r="F5256" i="46"/>
  <c r="F5336" i="46"/>
  <c r="F5448" i="46"/>
  <c r="F5528" i="46"/>
  <c r="F5608" i="46"/>
  <c r="F5688" i="46"/>
  <c r="F5073" i="46"/>
  <c r="F5321" i="46"/>
  <c r="F5697" i="46"/>
  <c r="F54" i="46"/>
  <c r="F682" i="46"/>
  <c r="F1968" i="46"/>
  <c r="F3526" i="46"/>
  <c r="F4170" i="46"/>
  <c r="F4859" i="46"/>
  <c r="F4189" i="46"/>
  <c r="F3610" i="46"/>
  <c r="F5114" i="46"/>
  <c r="F5603" i="46"/>
  <c r="F5372" i="46"/>
  <c r="F5229" i="46"/>
  <c r="F5742" i="46"/>
  <c r="F5559" i="46"/>
  <c r="F5432" i="46"/>
  <c r="F5481" i="46"/>
  <c r="F825" i="46"/>
  <c r="F1899" i="46"/>
  <c r="F2203" i="46"/>
  <c r="F3150" i="46"/>
  <c r="F2625" i="46"/>
  <c r="F3097" i="46"/>
  <c r="F2979" i="46"/>
  <c r="F3912" i="46"/>
  <c r="F4136" i="46"/>
  <c r="F4664" i="46"/>
  <c r="F4896" i="46"/>
  <c r="F4034" i="46"/>
  <c r="F4962" i="46"/>
  <c r="F4291" i="46"/>
  <c r="F4467" i="46"/>
  <c r="F4539" i="46"/>
  <c r="F4635" i="46"/>
  <c r="F4739" i="46"/>
  <c r="F3916" i="46"/>
  <c r="F4044" i="46"/>
  <c r="F4220" i="46"/>
  <c r="F4588" i="46"/>
  <c r="F3965" i="46"/>
  <c r="F4221" i="46"/>
  <c r="F4341" i="46"/>
  <c r="F4557" i="46"/>
  <c r="F4677" i="46"/>
  <c r="F4222" i="46"/>
  <c r="F4342" i="46"/>
  <c r="F4470" i="46"/>
  <c r="F4558" i="46"/>
  <c r="F5058" i="46"/>
  <c r="F5130" i="46"/>
  <c r="F5258" i="46"/>
  <c r="F5362" i="46"/>
  <c r="F5562" i="46"/>
  <c r="F5626" i="46"/>
  <c r="F4893" i="46"/>
  <c r="F5171" i="46"/>
  <c r="F5339" i="46"/>
  <c r="F5619" i="46"/>
  <c r="F5723" i="46"/>
  <c r="F5052" i="46"/>
  <c r="F5148" i="46"/>
  <c r="F5396" i="46"/>
  <c r="F5580" i="46"/>
  <c r="F4960" i="46"/>
  <c r="F5085" i="46"/>
  <c r="F5261" i="46"/>
  <c r="F5461" i="46"/>
  <c r="F5557" i="46"/>
  <c r="F5749" i="46"/>
  <c r="F5102" i="46"/>
  <c r="F5542" i="46"/>
  <c r="F5686" i="46"/>
  <c r="F5087" i="46"/>
  <c r="F5575" i="46"/>
  <c r="F5647" i="46"/>
  <c r="F5456" i="46"/>
  <c r="F5544" i="46"/>
  <c r="F5696" i="46"/>
  <c r="F5089" i="46"/>
  <c r="F5161" i="46"/>
  <c r="F5329" i="46"/>
  <c r="F5425" i="46"/>
  <c r="F5505" i="46"/>
  <c r="F5609" i="46"/>
  <c r="F5721" i="46"/>
  <c r="F9" i="46"/>
  <c r="F62" i="46"/>
  <c r="F4061" i="46"/>
  <c r="F4614" i="46"/>
  <c r="F5610" i="46"/>
  <c r="F5403" i="46"/>
  <c r="F5132" i="46"/>
  <c r="F5045" i="46"/>
  <c r="F5733" i="46"/>
  <c r="F5409" i="46"/>
  <c r="F1383" i="46"/>
  <c r="F1032" i="46"/>
  <c r="F1240" i="46"/>
  <c r="F1540" i="46"/>
  <c r="F2220" i="46"/>
  <c r="F2429" i="46"/>
  <c r="F1902" i="46"/>
  <c r="F1161" i="46"/>
  <c r="F1536" i="46"/>
  <c r="F1562" i="46"/>
  <c r="F2330" i="46"/>
  <c r="F2596" i="46"/>
  <c r="F2852" i="46"/>
  <c r="F3029" i="46"/>
  <c r="F2735" i="46"/>
  <c r="F3431" i="46"/>
  <c r="F3360" i="46"/>
  <c r="F3513" i="46"/>
  <c r="F3498" i="46"/>
  <c r="F3251" i="46"/>
  <c r="F3985" i="46"/>
  <c r="F4825" i="46"/>
  <c r="F4985" i="46"/>
  <c r="F3962" i="46"/>
  <c r="F4354" i="46"/>
  <c r="F4586" i="46"/>
  <c r="F4970" i="46"/>
  <c r="F4003" i="46"/>
  <c r="F4107" i="46"/>
  <c r="F4331" i="46"/>
  <c r="F4547" i="46"/>
  <c r="F4651" i="46"/>
  <c r="F4060" i="46"/>
  <c r="F4508" i="46"/>
  <c r="F4860" i="46"/>
  <c r="F3973" i="46"/>
  <c r="F4589" i="46"/>
  <c r="F4693" i="46"/>
  <c r="F3894" i="46"/>
  <c r="F4350" i="46"/>
  <c r="F4478" i="46"/>
  <c r="F4662" i="46"/>
  <c r="F4758" i="46"/>
  <c r="F5138" i="46"/>
  <c r="F5266" i="46"/>
  <c r="F5370" i="46"/>
  <c r="F5570" i="46"/>
  <c r="F5642" i="46"/>
  <c r="F4983" i="46"/>
  <c r="F5107" i="46"/>
  <c r="F5195" i="46"/>
  <c r="F5563" i="46"/>
  <c r="F5731" i="46"/>
  <c r="F5084" i="46"/>
  <c r="F5156" i="46"/>
  <c r="F5276" i="46"/>
  <c r="F5492" i="46"/>
  <c r="F5588" i="46"/>
  <c r="F5676" i="46"/>
  <c r="F5269" i="46"/>
  <c r="F5373" i="46"/>
  <c r="F5677" i="46"/>
  <c r="F5190" i="46"/>
  <c r="F5326" i="46"/>
  <c r="F5454" i="46"/>
  <c r="F5550" i="46"/>
  <c r="F5622" i="46"/>
  <c r="F5694" i="46"/>
  <c r="F4990" i="46"/>
  <c r="F5191" i="46"/>
  <c r="F5327" i="46"/>
  <c r="F5431" i="46"/>
  <c r="F5519" i="46"/>
  <c r="F5583" i="46"/>
  <c r="F5072" i="46"/>
  <c r="F5160" i="46"/>
  <c r="F5352" i="46"/>
  <c r="F5464" i="46"/>
  <c r="F5624" i="46"/>
  <c r="F5704" i="46"/>
  <c r="F5233" i="46"/>
  <c r="F5353" i="46"/>
  <c r="F5433" i="46"/>
  <c r="F5729" i="46"/>
  <c r="F33" i="46"/>
  <c r="F58" i="46"/>
  <c r="F5333" i="46"/>
  <c r="F5063" i="46"/>
  <c r="F5145" i="46"/>
  <c r="F934" i="46"/>
  <c r="F1480" i="46"/>
  <c r="F1145" i="46"/>
  <c r="F1617" i="46"/>
  <c r="F2257" i="46"/>
  <c r="F3098" i="46"/>
  <c r="F3298" i="46"/>
  <c r="F2883" i="46"/>
  <c r="F3443" i="46"/>
  <c r="F4519" i="46"/>
  <c r="F4706" i="46"/>
  <c r="F4019" i="46"/>
  <c r="F4555" i="46"/>
  <c r="F4667" i="46"/>
  <c r="F3844" i="46"/>
  <c r="F3948" i="46"/>
  <c r="F4260" i="46"/>
  <c r="F4428" i="46"/>
  <c r="F4516" i="46"/>
  <c r="F4604" i="46"/>
  <c r="F4740" i="46"/>
  <c r="F4261" i="46"/>
  <c r="F4429" i="46"/>
  <c r="F4709" i="46"/>
  <c r="F3918" i="46"/>
  <c r="F3990" i="46"/>
  <c r="F4134" i="46"/>
  <c r="F4262" i="46"/>
  <c r="F4582" i="46"/>
  <c r="F4670" i="46"/>
  <c r="F4774" i="46"/>
  <c r="F4982" i="46"/>
  <c r="F5146" i="46"/>
  <c r="F5282" i="46"/>
  <c r="F5386" i="46"/>
  <c r="F5474" i="46"/>
  <c r="F5698" i="46"/>
  <c r="F5003" i="46"/>
  <c r="F5115" i="46"/>
  <c r="F5211" i="46"/>
  <c r="F5571" i="46"/>
  <c r="F5643" i="46"/>
  <c r="F5092" i="46"/>
  <c r="F5316" i="46"/>
  <c r="F5508" i="46"/>
  <c r="F5596" i="46"/>
  <c r="F5692" i="46"/>
  <c r="F5005" i="46"/>
  <c r="F5101" i="46"/>
  <c r="F5277" i="46"/>
  <c r="F5381" i="46"/>
  <c r="F5573" i="46"/>
  <c r="F5685" i="46"/>
  <c r="F4989" i="46"/>
  <c r="F5118" i="46"/>
  <c r="F5198" i="46"/>
  <c r="F5334" i="46"/>
  <c r="F5710" i="46"/>
  <c r="F5119" i="46"/>
  <c r="F5215" i="46"/>
  <c r="F5335" i="46"/>
  <c r="F5447" i="46"/>
  <c r="F5527" i="46"/>
  <c r="F5679" i="46"/>
  <c r="F5088" i="46"/>
  <c r="F5168" i="46"/>
  <c r="F5296" i="46"/>
  <c r="F5472" i="46"/>
  <c r="F5568" i="46"/>
  <c r="F5632" i="46"/>
  <c r="F5720" i="46"/>
  <c r="F5017" i="46"/>
  <c r="F5361" i="46"/>
  <c r="F5441" i="46"/>
  <c r="F5545" i="46"/>
  <c r="F5625" i="46"/>
  <c r="F49" i="46"/>
  <c r="F6" i="46"/>
  <c r="F59" i="46"/>
  <c r="F920" i="46"/>
  <c r="F1471" i="46"/>
  <c r="F2221" i="46"/>
  <c r="F2431" i="46"/>
  <c r="F3460" i="46"/>
  <c r="F4018" i="46"/>
  <c r="F4794" i="46"/>
  <c r="F4963" i="46"/>
  <c r="F4332" i="46"/>
  <c r="F4469" i="46"/>
  <c r="F4734" i="46"/>
  <c r="F5147" i="46"/>
  <c r="F5748" i="46"/>
  <c r="F5541" i="46"/>
  <c r="F5518" i="46"/>
  <c r="F5735" i="46"/>
  <c r="F5680" i="46"/>
  <c r="F1326" i="46"/>
  <c r="F1087" i="46"/>
  <c r="F2291" i="46"/>
  <c r="F1225" i="46"/>
  <c r="F2097" i="46"/>
  <c r="F3156" i="46"/>
  <c r="F3527" i="46"/>
  <c r="F3024" i="46"/>
  <c r="F2921" i="46"/>
  <c r="F4223" i="46"/>
  <c r="F4792" i="46"/>
  <c r="F4849" i="46"/>
  <c r="F3594" i="46"/>
  <c r="F4506" i="46"/>
  <c r="F4610" i="46"/>
  <c r="F4986" i="46"/>
  <c r="F3827" i="46"/>
  <c r="F3947" i="46"/>
  <c r="F4027" i="46"/>
  <c r="F4491" i="46"/>
  <c r="F4587" i="46"/>
  <c r="F4675" i="46"/>
  <c r="F4779" i="46"/>
  <c r="F3852" i="46"/>
  <c r="F3956" i="46"/>
  <c r="F4532" i="46"/>
  <c r="F4612" i="46"/>
  <c r="F4764" i="46"/>
  <c r="F3901" i="46"/>
  <c r="F3989" i="46"/>
  <c r="F4509" i="46"/>
  <c r="F4605" i="46"/>
  <c r="F4845" i="46"/>
  <c r="F3926" i="46"/>
  <c r="F3998" i="46"/>
  <c r="F4150" i="46"/>
  <c r="F4414" i="46"/>
  <c r="F4590" i="46"/>
  <c r="F4686" i="46"/>
  <c r="F4782" i="46"/>
  <c r="F5002" i="46"/>
  <c r="F5082" i="46"/>
  <c r="F5162" i="46"/>
  <c r="F5298" i="46"/>
  <c r="F5482" i="46"/>
  <c r="F5586" i="46"/>
  <c r="F5251" i="46"/>
  <c r="F5371" i="46"/>
  <c r="F5475" i="46"/>
  <c r="F5579" i="46"/>
  <c r="F4933" i="46"/>
  <c r="F5100" i="46"/>
  <c r="F5324" i="46"/>
  <c r="F5532" i="46"/>
  <c r="F5604" i="46"/>
  <c r="F5700" i="46"/>
  <c r="F5397" i="46"/>
  <c r="F5493" i="46"/>
  <c r="F5581" i="46"/>
  <c r="F5693" i="46"/>
  <c r="F5126" i="46"/>
  <c r="F5214" i="46"/>
  <c r="F5350" i="46"/>
  <c r="F5470" i="46"/>
  <c r="F5566" i="46"/>
  <c r="F5718" i="46"/>
  <c r="F5031" i="46"/>
  <c r="F5127" i="46"/>
  <c r="F5247" i="46"/>
  <c r="F5455" i="46"/>
  <c r="F5607" i="46"/>
  <c r="F5687" i="46"/>
  <c r="F5192" i="46"/>
  <c r="F5576" i="46"/>
  <c r="F5736" i="46"/>
  <c r="F5033" i="46"/>
  <c r="F5121" i="46"/>
  <c r="F5257" i="46"/>
  <c r="F5569" i="46"/>
  <c r="F5641" i="46"/>
  <c r="F34" i="46"/>
  <c r="F63" i="46"/>
  <c r="F52" i="46"/>
  <c r="F1062" i="46"/>
  <c r="F2262" i="46"/>
  <c r="F2920" i="46"/>
  <c r="F4554" i="46"/>
  <c r="F4611" i="46"/>
  <c r="F4676" i="46"/>
  <c r="F4541" i="46"/>
  <c r="F4294" i="46"/>
  <c r="F4806" i="46"/>
  <c r="F5434" i="46"/>
  <c r="F5539" i="46"/>
  <c r="F5228" i="46"/>
  <c r="F5133" i="46"/>
  <c r="F5621" i="46"/>
  <c r="F5590" i="46"/>
  <c r="F5048" i="46"/>
  <c r="F4838" i="46"/>
  <c r="F61" i="46"/>
  <c r="F1279" i="46"/>
  <c r="F106" i="46"/>
  <c r="F1885" i="46"/>
  <c r="F2301" i="46"/>
  <c r="F2972" i="46"/>
  <c r="F3430" i="46"/>
  <c r="F2608" i="46"/>
  <c r="F2490" i="46"/>
  <c r="F2882" i="46"/>
  <c r="F3210" i="46"/>
  <c r="F3067" i="46"/>
  <c r="F4631" i="46"/>
  <c r="F4617" i="46"/>
  <c r="F4130" i="46"/>
  <c r="F4626" i="46"/>
  <c r="F3595" i="46"/>
  <c r="F3843" i="46"/>
  <c r="F3955" i="46"/>
  <c r="F4043" i="46"/>
  <c r="F4171" i="46"/>
  <c r="F4419" i="46"/>
  <c r="F4691" i="46"/>
  <c r="F4795" i="46"/>
  <c r="F3964" i="46"/>
  <c r="F4108" i="46"/>
  <c r="F4292" i="46"/>
  <c r="F4540" i="46"/>
  <c r="F3917" i="46"/>
  <c r="F4005" i="46"/>
  <c r="F4149" i="46"/>
  <c r="F4517" i="46"/>
  <c r="F4613" i="46"/>
  <c r="F4869" i="46"/>
  <c r="F3934" i="46"/>
  <c r="F4006" i="46"/>
  <c r="F4166" i="46"/>
  <c r="F4278" i="46"/>
  <c r="F4430" i="46"/>
  <c r="F4518" i="46"/>
  <c r="F4694" i="46"/>
  <c r="F4790" i="46"/>
  <c r="F5090" i="46"/>
  <c r="F5210" i="46"/>
  <c r="F5402" i="46"/>
  <c r="F5506" i="46"/>
  <c r="F5722" i="46"/>
  <c r="F5131" i="46"/>
  <c r="F5267" i="46"/>
  <c r="F5387" i="46"/>
  <c r="F5507" i="46"/>
  <c r="F5587" i="46"/>
  <c r="F5683" i="46"/>
  <c r="F4984" i="46"/>
  <c r="F5116" i="46"/>
  <c r="F5196" i="46"/>
  <c r="F5436" i="46"/>
  <c r="F5708" i="46"/>
  <c r="F5197" i="46"/>
  <c r="F5317" i="46"/>
  <c r="F5405" i="46"/>
  <c r="F5030" i="46"/>
  <c r="F5646" i="46"/>
  <c r="F5726" i="46"/>
  <c r="F5047" i="46"/>
  <c r="F5367" i="46"/>
  <c r="F5471" i="46"/>
  <c r="F5543" i="46"/>
  <c r="F5695" i="46"/>
  <c r="F5032" i="46"/>
  <c r="F5232" i="46"/>
  <c r="F5312" i="46"/>
  <c r="F5408" i="46"/>
  <c r="F5584" i="46"/>
  <c r="F5744" i="46"/>
  <c r="F5041" i="46"/>
  <c r="F5129" i="46"/>
  <c r="F5577" i="46"/>
  <c r="F3" i="46"/>
  <c r="F35" i="46"/>
  <c r="F60" i="46"/>
  <c r="F787" i="46"/>
  <c r="F2324" i="46"/>
  <c r="F1713" i="46"/>
  <c r="F2607" i="46"/>
  <c r="F3441" i="46"/>
  <c r="F4689" i="46"/>
  <c r="F4707" i="46"/>
  <c r="F4556" i="46"/>
  <c r="F4916" i="46"/>
  <c r="F3853" i="46"/>
  <c r="F4325" i="46"/>
  <c r="F4637" i="46"/>
  <c r="F4542" i="46"/>
  <c r="F5322" i="46"/>
  <c r="F5059" i="46"/>
  <c r="F5707" i="46"/>
  <c r="F5556" i="46"/>
  <c r="F5437" i="46"/>
  <c r="F5398" i="46"/>
  <c r="F5159" i="46"/>
  <c r="F5313" i="46"/>
  <c r="F32" i="46"/>
  <c r="F1444" i="46"/>
  <c r="F1389" i="46"/>
  <c r="F1638" i="46"/>
  <c r="F2070" i="46"/>
  <c r="F1994" i="46"/>
  <c r="F2226" i="46"/>
  <c r="F2555" i="46"/>
  <c r="F3637" i="46"/>
  <c r="F3185" i="46"/>
  <c r="F3363" i="46"/>
  <c r="F3523" i="46"/>
  <c r="F3897" i="46"/>
  <c r="F4002" i="46"/>
  <c r="F4154" i="46"/>
  <c r="F4546" i="46"/>
  <c r="F4778" i="46"/>
  <c r="F3963" i="46"/>
  <c r="F4219" i="46"/>
  <c r="F4507" i="46"/>
  <c r="F4603" i="46"/>
  <c r="F4851" i="46"/>
  <c r="F4947" i="46"/>
  <c r="F3972" i="46"/>
  <c r="F4460" i="46"/>
  <c r="F4548" i="46"/>
  <c r="F4668" i="46"/>
  <c r="F4780" i="46"/>
  <c r="F3845" i="46"/>
  <c r="F4045" i="46"/>
  <c r="F4293" i="46"/>
  <c r="F4461" i="46"/>
  <c r="F4533" i="46"/>
  <c r="F4621" i="46"/>
  <c r="F4757" i="46"/>
  <c r="F3585" i="46"/>
  <c r="F3942" i="46"/>
  <c r="F4062" i="46"/>
  <c r="F4174" i="46"/>
  <c r="F4534" i="46"/>
  <c r="F4606" i="46"/>
  <c r="F4710" i="46"/>
  <c r="F5018" i="46"/>
  <c r="F5314" i="46"/>
  <c r="F5418" i="46"/>
  <c r="F5514" i="46"/>
  <c r="F5602" i="46"/>
  <c r="F5730" i="46"/>
  <c r="F5051" i="46"/>
  <c r="F5139" i="46"/>
  <c r="F5395" i="46"/>
  <c r="F5595" i="46"/>
  <c r="F5699" i="46"/>
  <c r="F5212" i="46"/>
  <c r="F5364" i="46"/>
  <c r="F5444" i="46"/>
  <c r="F5548" i="46"/>
  <c r="F5620" i="46"/>
  <c r="F5732" i="46"/>
  <c r="F5125" i="46"/>
  <c r="F5213" i="46"/>
  <c r="F5325" i="46"/>
  <c r="F5517" i="46"/>
  <c r="F5725" i="46"/>
  <c r="F5054" i="46"/>
  <c r="F5654" i="46"/>
  <c r="F5734" i="46"/>
  <c r="F5055" i="46"/>
  <c r="F5487" i="46"/>
  <c r="F5551" i="46"/>
  <c r="F5623" i="46"/>
  <c r="F5727" i="46"/>
  <c r="F5040" i="46"/>
  <c r="F5128" i="46"/>
  <c r="F5424" i="46"/>
  <c r="F5504" i="46"/>
  <c r="F5592" i="46"/>
  <c r="F5672" i="46"/>
  <c r="F5057" i="46"/>
  <c r="F5137" i="46"/>
  <c r="F5473" i="46"/>
  <c r="F5585" i="46"/>
  <c r="F5673" i="46"/>
  <c r="F8" i="46"/>
  <c r="F53" i="46"/>
  <c r="F5177" i="46"/>
  <c r="F3505" i="46"/>
  <c r="F1737" i="46"/>
  <c r="F5111" i="46"/>
  <c r="F5078" i="46"/>
  <c r="F5225" i="46"/>
  <c r="F3313" i="46"/>
  <c r="F1209" i="46"/>
  <c r="F1600" i="46"/>
  <c r="F3294" i="46"/>
  <c r="F2537" i="46"/>
  <c r="F1201" i="46"/>
  <c r="F4359" i="46"/>
  <c r="F3342" i="46"/>
  <c r="F3681" i="46"/>
  <c r="F1345" i="46"/>
  <c r="F4063" i="46"/>
  <c r="F5201" i="46"/>
  <c r="F3721" i="46"/>
  <c r="F1425" i="46"/>
  <c r="F4127" i="46"/>
  <c r="F3694" i="46"/>
  <c r="F3713" i="46"/>
  <c r="F2297" i="46"/>
  <c r="F3280" i="46"/>
  <c r="F1103" i="46"/>
  <c r="F3849" i="46"/>
  <c r="F2465" i="46"/>
  <c r="F4184" i="46"/>
  <c r="F5750" i="46"/>
  <c r="F4201" i="46"/>
  <c r="F2641" i="46"/>
  <c r="F5728" i="46"/>
  <c r="F3078" i="46"/>
  <c r="F1942" i="46"/>
  <c r="F1749" i="46"/>
  <c r="F3836" i="46"/>
  <c r="F4355" i="46"/>
  <c r="F1691" i="46"/>
  <c r="F2746" i="46"/>
  <c r="F5237" i="46"/>
  <c r="F1133" i="46"/>
  <c r="F1404" i="46"/>
  <c r="F3075" i="46"/>
  <c r="F5634" i="46"/>
  <c r="F2302" i="46"/>
  <c r="F3125" i="46"/>
  <c r="F4300" i="46"/>
  <c r="F5187" i="46"/>
  <c r="F2491" i="46"/>
  <c r="F4630" i="46"/>
  <c r="F1918" i="46"/>
  <c r="F1725" i="46"/>
  <c r="F3332" i="46"/>
  <c r="F4659" i="46"/>
  <c r="F1587" i="46"/>
  <c r="F3446" i="46"/>
  <c r="F4661" i="46"/>
  <c r="F5220" i="46"/>
  <c r="F2076" i="46"/>
  <c r="F3667" i="46"/>
  <c r="F5674" i="46"/>
  <c r="F2094" i="46"/>
  <c r="F4357" i="46"/>
  <c r="F4188" i="46"/>
  <c r="F5491" i="46"/>
  <c r="F3571" i="46"/>
  <c r="F5666" i="46"/>
  <c r="F2598" i="46"/>
  <c r="F5501" i="46"/>
  <c r="F5668" i="46"/>
  <c r="F1324" i="46"/>
  <c r="F4155" i="46"/>
  <c r="F755" i="46"/>
  <c r="F3846" i="46"/>
  <c r="F5485" i="46"/>
  <c r="F1581" i="46"/>
  <c r="F2164" i="46"/>
  <c r="F3691" i="46"/>
  <c r="F739" i="46"/>
  <c r="F2730" i="46"/>
  <c r="F162" i="46"/>
  <c r="F100" i="46"/>
  <c r="F1426" i="46"/>
  <c r="F439" i="46"/>
  <c r="F2922" i="46"/>
  <c r="F138" i="46"/>
  <c r="F230" i="46"/>
  <c r="F538" i="46"/>
  <c r="F462" i="46"/>
  <c r="F4202" i="46"/>
  <c r="F395" i="46"/>
  <c r="F623" i="46"/>
  <c r="F1306" i="46"/>
  <c r="F385" i="46"/>
  <c r="F205" i="46"/>
  <c r="F1034" i="46"/>
  <c r="F137" i="46"/>
  <c r="F207" i="46"/>
  <c r="F2554" i="46"/>
  <c r="F791" i="46"/>
  <c r="F2889" i="46"/>
  <c r="F2721" i="46"/>
  <c r="F5657" i="46"/>
  <c r="F5513" i="46"/>
  <c r="F5001" i="46"/>
  <c r="F3329" i="46"/>
  <c r="F1569" i="46"/>
  <c r="F3335" i="46"/>
  <c r="F4046" i="46"/>
  <c r="F4969" i="46"/>
  <c r="F3233" i="46"/>
  <c r="F1113" i="46"/>
  <c r="F1424" i="46"/>
  <c r="F5297" i="46"/>
  <c r="F2417" i="46"/>
  <c r="F849" i="46"/>
  <c r="F3575" i="46"/>
  <c r="F5737" i="46"/>
  <c r="F3569" i="46"/>
  <c r="F985" i="46"/>
  <c r="F3903" i="46"/>
  <c r="F5081" i="46"/>
  <c r="F3561" i="46"/>
  <c r="F977" i="46"/>
  <c r="F2951" i="46"/>
  <c r="F5705" i="46"/>
  <c r="F3553" i="46"/>
  <c r="F1873" i="46"/>
  <c r="F2952" i="46"/>
  <c r="F4894" i="46"/>
  <c r="F3665" i="46"/>
  <c r="F2289" i="46"/>
  <c r="F3568" i="46"/>
  <c r="F4926" i="46"/>
  <c r="F3833" i="46"/>
  <c r="F2281" i="46"/>
  <c r="F5184" i="46"/>
  <c r="F5238" i="46"/>
  <c r="F1598" i="46"/>
  <c r="F1573" i="46"/>
  <c r="F3540" i="46"/>
  <c r="F4011" i="46"/>
  <c r="F1227" i="46"/>
  <c r="F3902" i="46"/>
  <c r="F4909" i="46"/>
  <c r="F5740" i="46"/>
  <c r="F1156" i="46"/>
  <c r="F2651" i="46"/>
  <c r="F4954" i="46"/>
  <c r="F1582" i="46"/>
  <c r="F2677" i="46"/>
  <c r="F3340" i="46"/>
  <c r="F4835" i="46"/>
  <c r="F2131" i="46"/>
  <c r="F4022" i="46"/>
  <c r="F1430" i="46"/>
  <c r="F1325" i="46"/>
  <c r="F3204" i="46"/>
  <c r="F4299" i="46"/>
  <c r="F1107" i="46"/>
  <c r="F2718" i="46"/>
  <c r="F4037" i="46"/>
  <c r="F4940" i="46"/>
  <c r="F1892" i="46"/>
  <c r="F3539" i="46"/>
  <c r="F5226" i="46"/>
  <c r="F1870" i="46"/>
  <c r="F4277" i="46"/>
  <c r="F3996" i="46"/>
  <c r="F5315" i="46"/>
  <c r="F3515" i="46"/>
  <c r="F5426" i="46"/>
  <c r="F2454" i="46"/>
  <c r="F4861" i="46"/>
  <c r="F5060" i="46"/>
  <c r="F1076" i="46"/>
  <c r="F3899" i="46"/>
  <c r="F3534" i="46"/>
  <c r="F4853" i="46"/>
  <c r="F5660" i="46"/>
  <c r="F5659" i="46"/>
  <c r="F3291" i="46"/>
  <c r="F5738" i="46"/>
  <c r="F1786" i="46"/>
  <c r="F121" i="46"/>
  <c r="F4098" i="46"/>
  <c r="F1186" i="46"/>
  <c r="F343" i="46"/>
  <c r="F2642" i="46"/>
  <c r="F10" i="46"/>
  <c r="F5170" i="46"/>
  <c r="F553" i="46"/>
  <c r="F382" i="46"/>
  <c r="F3386" i="46"/>
  <c r="F171" i="46"/>
  <c r="F103" i="46"/>
  <c r="F1138" i="46"/>
  <c r="F536" i="46"/>
  <c r="F4410" i="46"/>
  <c r="F938" i="46"/>
  <c r="F456" i="46"/>
  <c r="F798" i="46"/>
  <c r="F1594" i="46"/>
  <c r="F782" i="46"/>
  <c r="F4529" i="46"/>
  <c r="F1775" i="46"/>
  <c r="F4240" i="46"/>
  <c r="F1937" i="46"/>
  <c r="F4761" i="46"/>
  <c r="F3241" i="46"/>
  <c r="F1297" i="46"/>
  <c r="F3135" i="46"/>
  <c r="F3190" i="46"/>
  <c r="F4905" i="46"/>
  <c r="F2857" i="46"/>
  <c r="F865" i="46"/>
  <c r="F856" i="46"/>
  <c r="F5217" i="46"/>
  <c r="F2321" i="46"/>
  <c r="F5440" i="46"/>
  <c r="F3439" i="46"/>
  <c r="F5449" i="46"/>
  <c r="F3201" i="46"/>
  <c r="F5224" i="46"/>
  <c r="F3711" i="46"/>
  <c r="F4945" i="46"/>
  <c r="F3297" i="46"/>
  <c r="F5552" i="46"/>
  <c r="F2519" i="46"/>
  <c r="F5193" i="46"/>
  <c r="F3345" i="46"/>
  <c r="F1593" i="46"/>
  <c r="F1568" i="46"/>
  <c r="F3726" i="46"/>
  <c r="F3545" i="46"/>
  <c r="F1793" i="46"/>
  <c r="F2416" i="46"/>
  <c r="F3830" i="46"/>
  <c r="F3657" i="46"/>
  <c r="F2049" i="46"/>
  <c r="F2504" i="46"/>
  <c r="F4126" i="46"/>
  <c r="F4917" i="46"/>
  <c r="F1149" i="46"/>
  <c r="F3276" i="46"/>
  <c r="F3387" i="46"/>
  <c r="F1075" i="46"/>
  <c r="F3710" i="46"/>
  <c r="F3997" i="46"/>
  <c r="F4852" i="46"/>
  <c r="F940" i="46"/>
  <c r="F1955" i="46"/>
  <c r="F3866" i="46"/>
  <c r="F1286" i="46"/>
  <c r="F2533" i="46"/>
  <c r="F3116" i="46"/>
  <c r="F4403" i="46"/>
  <c r="F2011" i="46"/>
  <c r="F3558" i="46"/>
  <c r="F1030" i="46"/>
  <c r="F1277" i="46"/>
  <c r="F2316" i="46"/>
  <c r="F4235" i="46"/>
  <c r="F811" i="46"/>
  <c r="F2646" i="46"/>
  <c r="F3693" i="46"/>
  <c r="F4732" i="46"/>
  <c r="F1564" i="46"/>
  <c r="F2603" i="46"/>
  <c r="F4186" i="46"/>
  <c r="F1734" i="46"/>
  <c r="F4109" i="46"/>
  <c r="F3492" i="46"/>
  <c r="F5235" i="46"/>
  <c r="F2755" i="46"/>
  <c r="F4362" i="46"/>
  <c r="F2254" i="46"/>
  <c r="F4349" i="46"/>
  <c r="F4812" i="46"/>
  <c r="F876" i="46"/>
  <c r="F3699" i="46"/>
  <c r="F5522" i="46"/>
  <c r="F3238" i="46"/>
  <c r="F4733" i="46"/>
  <c r="F5164" i="46"/>
  <c r="F4811" i="46"/>
  <c r="F2507" i="46"/>
  <c r="F4658" i="46"/>
  <c r="F1738" i="46"/>
  <c r="F120" i="46"/>
  <c r="F3346" i="46"/>
  <c r="F347" i="46"/>
  <c r="F886" i="46"/>
  <c r="F1906" i="46"/>
  <c r="F625" i="46"/>
  <c r="F3434" i="46"/>
  <c r="F225" i="46"/>
  <c r="F214" i="46"/>
  <c r="F3090" i="46"/>
  <c r="F474" i="46"/>
  <c r="F630" i="46"/>
  <c r="F627" i="46"/>
  <c r="F368" i="46"/>
  <c r="F4298" i="46"/>
  <c r="F275" i="46"/>
  <c r="F408" i="46"/>
  <c r="F366" i="46"/>
  <c r="F1362" i="46"/>
  <c r="F350" i="46"/>
  <c r="F4745" i="46"/>
  <c r="F2593" i="46"/>
  <c r="F4952" i="46"/>
  <c r="F4839" i="46"/>
  <c r="F4737" i="46"/>
  <c r="F2177" i="46"/>
  <c r="F3712" i="46"/>
  <c r="F3223" i="46"/>
  <c r="F5281" i="46"/>
  <c r="F2313" i="46"/>
  <c r="F2160" i="46"/>
  <c r="F5446" i="46"/>
  <c r="F4881" i="46"/>
  <c r="F2753" i="46"/>
  <c r="F5080" i="46"/>
  <c r="F1943" i="46"/>
  <c r="F5049" i="46"/>
  <c r="F3289" i="46"/>
  <c r="F1417" i="46"/>
  <c r="F5711" i="46"/>
  <c r="F2822" i="46"/>
  <c r="F3281" i="46"/>
  <c r="F1585" i="46"/>
  <c r="F2256" i="46"/>
  <c r="F2910" i="46"/>
  <c r="F3537" i="46"/>
  <c r="F1961" i="46"/>
  <c r="F4303" i="46"/>
  <c r="F3518" i="46"/>
  <c r="F4173" i="46"/>
  <c r="F5476" i="46"/>
  <c r="F2436" i="46"/>
  <c r="F3283" i="46"/>
  <c r="F979" i="46"/>
  <c r="F3326" i="46"/>
  <c r="F3829" i="46"/>
  <c r="F4660" i="46"/>
  <c r="F5459" i="46"/>
  <c r="F1867" i="46"/>
  <c r="F2906" i="46"/>
  <c r="F5597" i="46"/>
  <c r="F2285" i="46"/>
  <c r="F2924" i="46"/>
  <c r="F4243" i="46"/>
  <c r="F1403" i="46"/>
  <c r="F3118" i="46"/>
  <c r="F5589" i="46"/>
  <c r="F1029" i="46"/>
  <c r="F2028" i="46"/>
  <c r="F3723" i="46"/>
  <c r="F5682" i="46"/>
  <c r="F2374" i="46"/>
  <c r="F3341" i="46"/>
  <c r="F4196" i="46"/>
  <c r="F996" i="46"/>
  <c r="F2451" i="46"/>
  <c r="F3234" i="46"/>
  <c r="F1526" i="46"/>
  <c r="F4029" i="46"/>
  <c r="F3068" i="46"/>
  <c r="F5083" i="46"/>
  <c r="F2675" i="46"/>
  <c r="F3546" i="46"/>
  <c r="F1974" i="46"/>
  <c r="F3221" i="46"/>
  <c r="F4396" i="46"/>
  <c r="F5667" i="46"/>
  <c r="F3459" i="46"/>
  <c r="F4418" i="46"/>
  <c r="F2686" i="46"/>
  <c r="F4397" i="46"/>
  <c r="F4500" i="46"/>
  <c r="F4427" i="46"/>
  <c r="F2315" i="46"/>
  <c r="F3658" i="46"/>
  <c r="F1586" i="46"/>
  <c r="F759" i="46"/>
  <c r="F3282" i="46"/>
  <c r="F874" i="46"/>
  <c r="F444" i="46"/>
  <c r="F1418" i="46"/>
  <c r="F473" i="46"/>
  <c r="F2306" i="46"/>
  <c r="F161" i="46"/>
  <c r="F134" i="46"/>
  <c r="F2130" i="46"/>
  <c r="F50" i="46"/>
  <c r="F4842" i="46"/>
  <c r="F283" i="46"/>
  <c r="F224" i="46"/>
  <c r="F3170" i="46"/>
  <c r="F235" i="46"/>
  <c r="F264" i="46"/>
  <c r="F286" i="46"/>
  <c r="F139" i="46"/>
  <c r="F174" i="46"/>
  <c r="F4657" i="46"/>
  <c r="F2441" i="46"/>
  <c r="F4680" i="46"/>
  <c r="F3863" i="46"/>
  <c r="F4185" i="46"/>
  <c r="F2025" i="46"/>
  <c r="F3536" i="46"/>
  <c r="F1911" i="46"/>
  <c r="F5209" i="46"/>
  <c r="F2129" i="46"/>
  <c r="F1208" i="46"/>
  <c r="F4654" i="46"/>
  <c r="F4577" i="46"/>
  <c r="F2305" i="46"/>
  <c r="F4056" i="46"/>
  <c r="F1607" i="46"/>
  <c r="F4937" i="46"/>
  <c r="F3009" i="46"/>
  <c r="F937" i="46"/>
  <c r="F4967" i="46"/>
  <c r="F5681" i="46"/>
  <c r="F2913" i="46"/>
  <c r="F1033" i="46"/>
  <c r="F1024" i="46"/>
  <c r="F5665" i="46"/>
  <c r="F3265" i="46"/>
  <c r="F1785" i="46"/>
  <c r="F4031" i="46"/>
  <c r="F2790" i="46"/>
  <c r="F3717" i="46"/>
  <c r="F5332" i="46"/>
  <c r="F1924" i="46"/>
  <c r="F3139" i="46"/>
  <c r="F5714" i="46"/>
  <c r="F2662" i="46"/>
  <c r="F3293" i="46"/>
  <c r="F3724" i="46"/>
  <c r="F5203" i="46"/>
  <c r="F1427" i="46"/>
  <c r="F4302" i="46"/>
  <c r="F5221" i="46"/>
  <c r="F933" i="46"/>
  <c r="F2212" i="46"/>
  <c r="F3835" i="46"/>
  <c r="F1171" i="46"/>
  <c r="F2726" i="46"/>
  <c r="F4805" i="46"/>
  <c r="F5524" i="46"/>
  <c r="F1972" i="46"/>
  <c r="F3603" i="46"/>
  <c r="F5186" i="46"/>
  <c r="F2118" i="46"/>
  <c r="F2749" i="46"/>
  <c r="F3660" i="46"/>
  <c r="F5691" i="46"/>
  <c r="F1915" i="46"/>
  <c r="F4334" i="46"/>
  <c r="F1150" i="46"/>
  <c r="F3237" i="46"/>
  <c r="F2636" i="46"/>
  <c r="F4747" i="46"/>
  <c r="F2187" i="46"/>
  <c r="F2290" i="46"/>
  <c r="F1782" i="46"/>
  <c r="F2925" i="46"/>
  <c r="F3484" i="46"/>
  <c r="F5075" i="46"/>
  <c r="F2323" i="46"/>
  <c r="F3578" i="46"/>
  <c r="F1966" i="46"/>
  <c r="F3549" i="46"/>
  <c r="F4052" i="46"/>
  <c r="F4363" i="46"/>
  <c r="F1779" i="46"/>
  <c r="F2650" i="46"/>
  <c r="F1354" i="46"/>
  <c r="F255" i="46"/>
  <c r="F3122" i="46"/>
  <c r="F442" i="46"/>
  <c r="F5378" i="46"/>
  <c r="F1170" i="46"/>
  <c r="F80" i="46"/>
  <c r="F1874" i="46"/>
  <c r="F632" i="46"/>
  <c r="F38" i="46"/>
  <c r="F1618" i="46"/>
  <c r="F457" i="46"/>
  <c r="F3602" i="46"/>
  <c r="F243" i="46"/>
  <c r="F40" i="46"/>
  <c r="F2850" i="46"/>
  <c r="F155" i="46"/>
  <c r="F208" i="46"/>
  <c r="F198" i="46"/>
  <c r="F754" i="46"/>
  <c r="F740" i="46"/>
  <c r="F4505" i="46"/>
  <c r="F2329" i="46"/>
  <c r="F3680" i="46"/>
  <c r="F2183" i="46"/>
  <c r="F4017" i="46"/>
  <c r="F1529" i="46"/>
  <c r="F2632" i="46"/>
  <c r="F911" i="46"/>
  <c r="F5105" i="46"/>
  <c r="F1921" i="46"/>
  <c r="F944" i="46"/>
  <c r="F3662" i="46"/>
  <c r="F4361" i="46"/>
  <c r="F2121" i="46"/>
  <c r="F2344" i="46"/>
  <c r="F983" i="46"/>
  <c r="F4865" i="46"/>
  <c r="F2745" i="46"/>
  <c r="F809" i="46"/>
  <c r="F4679" i="46"/>
  <c r="F5537" i="46"/>
  <c r="F2793" i="46"/>
  <c r="F793" i="46"/>
  <c r="F3535" i="46"/>
  <c r="F5521" i="46"/>
  <c r="F2905" i="46"/>
  <c r="F1577" i="46"/>
  <c r="F3679" i="46"/>
  <c r="F2750" i="46"/>
  <c r="F3541" i="46"/>
  <c r="F4468" i="46"/>
  <c r="F1732" i="46"/>
  <c r="F2851" i="46"/>
  <c r="F5650" i="46"/>
  <c r="F2014" i="46"/>
  <c r="F2485" i="46"/>
  <c r="F3140" i="46"/>
  <c r="F4843" i="46"/>
  <c r="F1283" i="46"/>
  <c r="F4198" i="46"/>
  <c r="F4813" i="46"/>
  <c r="F5724" i="46"/>
  <c r="F1148" i="46"/>
  <c r="F3219" i="46"/>
  <c r="F5106" i="46"/>
  <c r="F2502" i="46"/>
  <c r="F4581" i="46"/>
  <c r="F5236" i="46"/>
  <c r="F5739" i="46"/>
  <c r="F3339" i="46"/>
  <c r="F4138" i="46"/>
  <c r="F1910" i="46"/>
  <c r="F2357" i="46"/>
  <c r="F2644" i="46"/>
  <c r="F4523" i="46"/>
  <c r="F1579" i="46"/>
  <c r="F2638" i="46"/>
  <c r="F5389" i="46"/>
  <c r="F2885" i="46"/>
  <c r="F1604" i="46"/>
  <c r="F4067" i="46"/>
  <c r="F1571" i="46"/>
  <c r="F4702" i="46"/>
  <c r="F1726" i="46"/>
  <c r="F2821" i="46"/>
  <c r="F2716" i="46"/>
  <c r="F4907" i="46"/>
  <c r="F1739" i="46"/>
  <c r="F2418" i="46"/>
  <c r="F1774" i="46"/>
  <c r="F2645" i="46"/>
  <c r="F3692" i="46"/>
  <c r="F4139" i="46"/>
  <c r="F1731" i="46"/>
  <c r="F5538" i="46"/>
  <c r="F459" i="46"/>
  <c r="F334" i="46"/>
  <c r="F2322" i="46"/>
  <c r="F154" i="46"/>
  <c r="F5178" i="46"/>
  <c r="F51" i="46"/>
  <c r="F175" i="46"/>
  <c r="F1530" i="46"/>
  <c r="F424" i="46"/>
  <c r="F140" i="46"/>
  <c r="F1218" i="46"/>
  <c r="F289" i="46"/>
  <c r="F2754" i="46"/>
  <c r="F19" i="46"/>
  <c r="F279" i="46"/>
  <c r="F2210" i="46"/>
  <c r="F794" i="46"/>
  <c r="F152" i="46"/>
  <c r="F5202" i="46"/>
  <c r="F201" i="46"/>
  <c r="F276" i="46"/>
  <c r="B2" i="46"/>
  <c r="B3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K2548" authorId="0" shapeId="0" xr:uid="{BCC9B08A-1B52-4048-AD00-5904247EE915}">
      <text>
        <r>
          <rPr>
            <b/>
            <sz val="10"/>
            <color rgb="FF000000"/>
            <rFont val="宋体"/>
            <family val="3"/>
            <charset val="134"/>
            <scheme val="minor"/>
          </rPr>
          <t>原在华北大区本部</t>
        </r>
        <r>
          <rPr>
            <b/>
            <sz val="10"/>
            <color rgb="FF000000"/>
            <rFont val="Microsoft YaHei UI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<sst xmlns="http://schemas.openxmlformats.org/spreadsheetml/2006/main" count="190103" uniqueCount="18477">
  <si>
    <t>序号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</si>
  <si>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</si>
  <si>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</si>
  <si>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</si>
  <si>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</si>
  <si>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</si>
  <si>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</si>
  <si>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</si>
  <si>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</si>
  <si>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</si>
  <si>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</si>
  <si>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</si>
  <si>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</si>
  <si>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</si>
  <si>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</si>
  <si>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</si>
  <si>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</si>
  <si>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</si>
  <si>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</si>
  <si>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</si>
  <si>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</si>
  <si>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</si>
  <si>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</si>
  <si>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</si>
  <si>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</si>
  <si>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</si>
  <si>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</si>
  <si>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</si>
  <si>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</si>
  <si>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</si>
  <si>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</si>
  <si>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</si>
  <si>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</si>
  <si>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</si>
  <si>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</si>
  <si>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</si>
  <si>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</si>
  <si>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</si>
  <si>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</si>
  <si>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</si>
  <si>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</si>
  <si>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</si>
  <si>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</si>
  <si>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</si>
  <si>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</si>
  <si>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</si>
  <si>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</si>
  <si>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</si>
  <si>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</si>
  <si>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</si>
  <si>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组织编码</t>
  </si>
  <si>
    <t>组织名称</t>
  </si>
  <si>
    <t>组织类型</t>
  </si>
  <si>
    <t>项目曾用名</t>
  </si>
  <si>
    <t>物业运营组织级别</t>
  </si>
  <si>
    <t>物业运营上级组织</t>
  </si>
  <si>
    <t>物业运营-城区编码</t>
  </si>
  <si>
    <t>物业运营-城区名称</t>
  </si>
  <si>
    <t>物业运营-大区</t>
  </si>
  <si>
    <t>财务统计组织级别</t>
  </si>
  <si>
    <t>财务统计上级组织</t>
  </si>
  <si>
    <t>财务统计-城区编码</t>
  </si>
  <si>
    <t>财务统计-城区名称</t>
  </si>
  <si>
    <t>财务统计-大区</t>
  </si>
  <si>
    <t>项目级别</t>
  </si>
  <si>
    <t>物业运营在管状态</t>
  </si>
  <si>
    <t>业务撤场时间</t>
  </si>
  <si>
    <t>产权属性</t>
  </si>
  <si>
    <t>计费方式</t>
  </si>
  <si>
    <t>财务统计在管状态</t>
  </si>
  <si>
    <t>财务封账时间</t>
  </si>
  <si>
    <t>物业分类（主标签）</t>
  </si>
  <si>
    <t>物业分类2</t>
  </si>
  <si>
    <t>物业分类3</t>
  </si>
  <si>
    <t>项目类别（主标签）</t>
  </si>
  <si>
    <t>项目类别2</t>
  </si>
  <si>
    <t>项目类别3</t>
  </si>
  <si>
    <t>项目类别4</t>
  </si>
  <si>
    <t>项目类别5</t>
  </si>
  <si>
    <t>项目类别6</t>
  </si>
  <si>
    <t>YYYPT</t>
  </si>
  <si>
    <t>一应云平台</t>
  </si>
  <si>
    <t>非基本单元</t>
  </si>
  <si>
    <t>EASNONADMIN</t>
  </si>
  <si>
    <t>EAS非行政组织归集</t>
  </si>
  <si>
    <t>CCPG</t>
  </si>
  <si>
    <t>长城物业集团股份有限公司</t>
  </si>
  <si>
    <t>CCPG13</t>
  </si>
  <si>
    <t>楼宇科技事业群</t>
  </si>
  <si>
    <t>YY-SZ</t>
  </si>
  <si>
    <t>深圳一应社区商务集团有限公司（查询）</t>
  </si>
  <si>
    <t>TC</t>
  </si>
  <si>
    <t>深圳市长城停车场管理建设有限公司-TC</t>
  </si>
  <si>
    <t>CCPG00</t>
  </si>
  <si>
    <t>长城物业集团股份有限公司总部</t>
  </si>
  <si>
    <t>CCPG14</t>
  </si>
  <si>
    <t>深圳市睿商商业经营管理有限公司</t>
  </si>
  <si>
    <t>ZCCPG12</t>
  </si>
  <si>
    <t>长城嘉业投资公司</t>
  </si>
  <si>
    <t>ZXZX</t>
  </si>
  <si>
    <t>深圳市深长城管理咨询中心</t>
  </si>
  <si>
    <t>CCPG071</t>
  </si>
  <si>
    <t>信息技术中心（一应）</t>
  </si>
  <si>
    <t>CCPG1100</t>
  </si>
  <si>
    <t>物业管理事业群</t>
  </si>
  <si>
    <t>LHFZ</t>
  </si>
  <si>
    <t>联合发展事业群</t>
  </si>
  <si>
    <t>SHFW</t>
  </si>
  <si>
    <t>生活服务事业群</t>
  </si>
  <si>
    <t>BS</t>
  </si>
  <si>
    <t>深圳市长城楼宇科技有限公司</t>
  </si>
  <si>
    <t>SCFZ</t>
  </si>
  <si>
    <t>市场发展事业群</t>
  </si>
  <si>
    <t>XXJSZX</t>
  </si>
  <si>
    <t>信息技术中心</t>
  </si>
  <si>
    <t>LHFZZX</t>
  </si>
  <si>
    <t>联合发展中心</t>
  </si>
  <si>
    <t>JHCWZX</t>
  </si>
  <si>
    <t>计划财务中心</t>
  </si>
  <si>
    <t>XZSWZX</t>
  </si>
  <si>
    <t>行政事务中心</t>
  </si>
  <si>
    <t>RLZYZX</t>
  </si>
  <si>
    <t>人力资源中心</t>
  </si>
  <si>
    <t>HDDQGS</t>
  </si>
  <si>
    <t>华东大区公司</t>
  </si>
  <si>
    <t>HBDQGS</t>
  </si>
  <si>
    <t>华北大区公司</t>
  </si>
  <si>
    <t>HNDQGS</t>
  </si>
  <si>
    <t>华南大区公司</t>
  </si>
  <si>
    <t>HXDQGS</t>
  </si>
  <si>
    <t>华西大区公司</t>
  </si>
  <si>
    <t>HZDQGS</t>
  </si>
  <si>
    <t>华中大区公司</t>
  </si>
  <si>
    <t>ZCCPG15</t>
  </si>
  <si>
    <t>深圳市深长城社区商业经营有限公司</t>
  </si>
  <si>
    <t>AHB</t>
  </si>
  <si>
    <t>华北区域公司</t>
  </si>
  <si>
    <t>BS-SD13</t>
  </si>
  <si>
    <t>（山东）青岛潍坊运维处（封存）</t>
  </si>
  <si>
    <t>TC-NX</t>
  </si>
  <si>
    <t>深圳市长城停车场管理建设有限公司宁夏分公司</t>
  </si>
  <si>
    <t>XB</t>
  </si>
  <si>
    <t>西北城市公司</t>
  </si>
  <si>
    <t>YCCPG04</t>
  </si>
  <si>
    <t>深圳市惠尔达家政服务有限公司（查询）</t>
  </si>
  <si>
    <t>BS-HF</t>
  </si>
  <si>
    <t>深圳市长城楼宇有限公司合肥分公司</t>
  </si>
  <si>
    <t>ZX04</t>
  </si>
  <si>
    <t>IT业务实施部</t>
  </si>
  <si>
    <t>YCCPG01</t>
  </si>
  <si>
    <t>一应商务公司（查询）</t>
  </si>
  <si>
    <t>SY-SZ11</t>
  </si>
  <si>
    <t>佛山市顺德区睿商商业广场管理有限公司</t>
  </si>
  <si>
    <t>基本单元</t>
  </si>
  <si>
    <t/>
  </si>
  <si>
    <t>A级</t>
  </si>
  <si>
    <t>在管</t>
  </si>
  <si>
    <t>单一产权</t>
  </si>
  <si>
    <t>包干制</t>
  </si>
  <si>
    <t>商用物业</t>
  </si>
  <si>
    <t>商用-商业区（购物中心）</t>
  </si>
  <si>
    <t>BS-SZ10</t>
  </si>
  <si>
    <t>长城楼宇科技深圳分公司</t>
  </si>
  <si>
    <t>AHBH</t>
  </si>
  <si>
    <t>环渤海区域公司</t>
  </si>
  <si>
    <t>SY-SZ01</t>
  </si>
  <si>
    <t>招商市场部</t>
  </si>
  <si>
    <t>ACCPG11</t>
  </si>
  <si>
    <t>物业管理事业群本部</t>
  </si>
  <si>
    <t>YCCPG03</t>
  </si>
  <si>
    <t>北京家应酒店管理有限公司（查询）</t>
  </si>
  <si>
    <t>BJGN</t>
  </si>
  <si>
    <t>北京深长城供暖服务有限公司</t>
  </si>
  <si>
    <t>BS-TJ</t>
  </si>
  <si>
    <t>长城楼宇科技天津分公司</t>
  </si>
  <si>
    <t>HL</t>
  </si>
  <si>
    <t>深圳市家应居家养老服务有限公司（查询）</t>
  </si>
  <si>
    <t>AHZ</t>
  </si>
  <si>
    <t>华中区域公司</t>
  </si>
  <si>
    <t>TC00</t>
  </si>
  <si>
    <t>深圳市长城停车场管理建设有限公司本部</t>
  </si>
  <si>
    <t>JD</t>
  </si>
  <si>
    <t>广州市佳地新都公司1</t>
  </si>
  <si>
    <t>JH</t>
  </si>
  <si>
    <t>河源市京华房产开发有限公司</t>
  </si>
  <si>
    <t>BS-SH10</t>
  </si>
  <si>
    <t>长城楼宇科技上海分公司</t>
  </si>
  <si>
    <t>WG</t>
  </si>
  <si>
    <t>开平万冠地产</t>
  </si>
  <si>
    <t>CCPG0301</t>
  </si>
  <si>
    <t>应届毕业生</t>
  </si>
  <si>
    <t>YCCPG0101</t>
  </si>
  <si>
    <t>信息技术中心（查询）</t>
  </si>
  <si>
    <t>YCCPG02</t>
  </si>
  <si>
    <t>深圳市尚邻房地产经纪有限公司（查询）</t>
  </si>
  <si>
    <t>BS-BJ</t>
  </si>
  <si>
    <t>长城楼宇科技北京分公司</t>
  </si>
  <si>
    <t>BS-SH12</t>
  </si>
  <si>
    <t>（上海）雍景苑运维处（封存）</t>
  </si>
  <si>
    <t>BS-GC</t>
  </si>
  <si>
    <t>（旧）工程项目部</t>
  </si>
  <si>
    <t>CCPG05</t>
  </si>
  <si>
    <t>审计监察部</t>
  </si>
  <si>
    <t>NN</t>
  </si>
  <si>
    <t>南宁城市公司</t>
  </si>
  <si>
    <t>ZX01</t>
  </si>
  <si>
    <t>咨询业务部</t>
  </si>
  <si>
    <t>AHD</t>
  </si>
  <si>
    <t>华东区域公司</t>
  </si>
  <si>
    <t>AHX</t>
  </si>
  <si>
    <t>华西区域公司</t>
  </si>
  <si>
    <t>CCPG07</t>
  </si>
  <si>
    <t>行政事务部</t>
  </si>
  <si>
    <t>JY</t>
  </si>
  <si>
    <t>深圳市长城嘉业投资有限公司</t>
  </si>
  <si>
    <t>AHN</t>
  </si>
  <si>
    <t>华南区域公司</t>
  </si>
  <si>
    <t>CCPG02</t>
  </si>
  <si>
    <t>公共关系部</t>
  </si>
  <si>
    <t>SGDF</t>
  </si>
  <si>
    <t>韶关市东方地产有限公司</t>
  </si>
  <si>
    <t>AHBHS</t>
  </si>
  <si>
    <t>环渤海区域（睿商）公司</t>
  </si>
  <si>
    <t>CCPG08</t>
  </si>
  <si>
    <t>董事会秘书办公室</t>
  </si>
  <si>
    <t>ZZHEBSCC</t>
  </si>
  <si>
    <t>哈尔滨深长城物业管理有限公司（合资）</t>
  </si>
  <si>
    <t>ZZAM</t>
  </si>
  <si>
    <t>授权管理公司</t>
  </si>
  <si>
    <t>CW53</t>
  </si>
  <si>
    <t>长城物业集团股份有限公司内蒙古分公司</t>
  </si>
  <si>
    <t>BS-WH10</t>
  </si>
  <si>
    <t>长城楼宇科技武汉分公司</t>
  </si>
  <si>
    <t>CCPG073</t>
  </si>
  <si>
    <t>财务共享中心</t>
  </si>
  <si>
    <t>CCPG072</t>
  </si>
  <si>
    <t>投资管理部</t>
  </si>
  <si>
    <t>NC48</t>
  </si>
  <si>
    <t>（上饶城区）上饶万达广场管理处</t>
  </si>
  <si>
    <t>上饶城区</t>
  </si>
  <si>
    <t>SR</t>
  </si>
  <si>
    <t>分众产权</t>
  </si>
  <si>
    <t>居住物业</t>
  </si>
  <si>
    <t>商用-商业区（商业街区）</t>
  </si>
  <si>
    <t>商用-写字楼</t>
  </si>
  <si>
    <t>居住-公寓</t>
  </si>
  <si>
    <t>LHFZ00</t>
  </si>
  <si>
    <t>联合发展事业群本部</t>
  </si>
  <si>
    <t>LHFZHB</t>
  </si>
  <si>
    <t>LHFZHBH</t>
  </si>
  <si>
    <t>LHFZHD</t>
  </si>
  <si>
    <t>LHFZHN</t>
  </si>
  <si>
    <t>LHFZHX</t>
  </si>
  <si>
    <t>LHFZHZ</t>
  </si>
  <si>
    <t>CW58</t>
  </si>
  <si>
    <t>长城物业集团股份有限公司乌鲁木齐分公司</t>
  </si>
  <si>
    <t>BS-YY</t>
  </si>
  <si>
    <t>深圳市一应楼宇科技有限公司</t>
  </si>
  <si>
    <t>DBQY</t>
  </si>
  <si>
    <t>东北区域公司</t>
  </si>
  <si>
    <t>XBQY</t>
  </si>
  <si>
    <t>西北区域公司</t>
  </si>
  <si>
    <t>SWQY</t>
  </si>
  <si>
    <t>苏皖区域公司</t>
  </si>
  <si>
    <t>MGQY</t>
  </si>
  <si>
    <t>闽赣区域公司</t>
  </si>
  <si>
    <t>YGQY</t>
  </si>
  <si>
    <t>云贵区域公司</t>
  </si>
  <si>
    <t>BS-YYTC</t>
  </si>
  <si>
    <t>深圳市一应停车科技有限公司</t>
  </si>
  <si>
    <t>SCFZ00</t>
  </si>
  <si>
    <t>市场发展事业群本部</t>
  </si>
  <si>
    <t>BS-LYKJ00</t>
  </si>
  <si>
    <t>楼宇科技事业群本部</t>
  </si>
  <si>
    <t>SLFDC</t>
  </si>
  <si>
    <t>深圳市尚邻房地产经纪有限公司</t>
  </si>
  <si>
    <t>WDJJ</t>
  </si>
  <si>
    <t>深圳市豌豆家居有限公司</t>
  </si>
  <si>
    <t>BJJYJD</t>
  </si>
  <si>
    <t>北京家应酒店管理有限公司</t>
  </si>
  <si>
    <t>CCPG09</t>
  </si>
  <si>
    <t>CCPG10</t>
  </si>
  <si>
    <t>客户管理中心</t>
  </si>
  <si>
    <t>XXJSZX00</t>
  </si>
  <si>
    <t>信息技术中心本部</t>
  </si>
  <si>
    <t>BXXCWY</t>
  </si>
  <si>
    <t>本溪熙城物业管理有限公司</t>
  </si>
  <si>
    <t>LHFZZX00</t>
  </si>
  <si>
    <t>联合发展中心本部</t>
  </si>
  <si>
    <t>JHCWZX00</t>
  </si>
  <si>
    <t>计划财务中心本部</t>
  </si>
  <si>
    <t>XZSWZX00</t>
  </si>
  <si>
    <t>行政事务中心本部</t>
  </si>
  <si>
    <t>RLZYZX00</t>
  </si>
  <si>
    <t>人力资源中心本部</t>
  </si>
  <si>
    <t>HDDQGS00</t>
  </si>
  <si>
    <t>华东大区公司本部</t>
  </si>
  <si>
    <t>HBDQGS00</t>
  </si>
  <si>
    <t>华北大区公司本部</t>
  </si>
  <si>
    <t>HNDQGS00</t>
  </si>
  <si>
    <t>华南大区公司本部</t>
  </si>
  <si>
    <t>HXDQGS00</t>
  </si>
  <si>
    <t>华西大区公司本部</t>
  </si>
  <si>
    <t>HZDQGS00</t>
  </si>
  <si>
    <t>华中大区公司本部</t>
  </si>
  <si>
    <t>BS-CQ1</t>
  </si>
  <si>
    <t>长城楼宇科技重庆分公司</t>
  </si>
  <si>
    <t>BS-NJ</t>
  </si>
  <si>
    <t>长城楼宇科技南京分公司</t>
  </si>
  <si>
    <t>BS-CS1</t>
  </si>
  <si>
    <t>长城楼宇科技长沙分公司</t>
  </si>
  <si>
    <t>CCPG07101</t>
  </si>
  <si>
    <t>运维安全</t>
  </si>
  <si>
    <t>CCPG07102</t>
  </si>
  <si>
    <t>产品研发</t>
  </si>
  <si>
    <t>BS-XA10</t>
  </si>
  <si>
    <t>长城楼宇科技西安分公司</t>
  </si>
  <si>
    <t>QS</t>
  </si>
  <si>
    <t>开平庆狮地产</t>
  </si>
  <si>
    <t>BS-NC10</t>
  </si>
  <si>
    <t>长城楼宇科技南昌分公司</t>
  </si>
  <si>
    <t>TC-SY</t>
  </si>
  <si>
    <t>深圳市长城停车场管理建设有限公司顺义分公司</t>
  </si>
  <si>
    <t>TC-CP</t>
  </si>
  <si>
    <t>深圳市长城停车场管理建设有限公司昌平分公司</t>
  </si>
  <si>
    <t>BS-BH10</t>
  </si>
  <si>
    <t>长城楼宇科技滨海新区分公司</t>
  </si>
  <si>
    <t>YCCPG05</t>
  </si>
  <si>
    <t>深圳市砺工坊文化发展有限公司（查询）</t>
  </si>
  <si>
    <t>TC-HD</t>
  </si>
  <si>
    <t>深圳市长城停车场管理建设有限公司海淀分公司</t>
  </si>
  <si>
    <t>CCPG01</t>
  </si>
  <si>
    <t>规划发展部</t>
  </si>
  <si>
    <t>BS-CD10</t>
  </si>
  <si>
    <t>长城楼宇科技成都分公司</t>
  </si>
  <si>
    <t>KP</t>
  </si>
  <si>
    <t>开平市恒达房地产开发有限公司</t>
  </si>
  <si>
    <t>BS-SH14</t>
  </si>
  <si>
    <t>（上海）伦敦广场运维处（封存）</t>
  </si>
  <si>
    <t>MGRT</t>
  </si>
  <si>
    <t>深圳市迈格瑞特酒店管理有限公司</t>
  </si>
  <si>
    <t>CCPG06</t>
  </si>
  <si>
    <t>职业支持部</t>
  </si>
  <si>
    <t>BS-SD12</t>
  </si>
  <si>
    <t>（山东）领秀城运维处（封存）</t>
  </si>
  <si>
    <t>CCPG04</t>
  </si>
  <si>
    <t>财务管理部</t>
  </si>
  <si>
    <t>ZX03</t>
  </si>
  <si>
    <t>市场拓展部</t>
  </si>
  <si>
    <t>CCPG03</t>
  </si>
  <si>
    <t>组织发展部</t>
  </si>
  <si>
    <t>TC-FT</t>
  </si>
  <si>
    <t>深圳市长城停车场管理建设有限公司丰台分公司</t>
  </si>
  <si>
    <t>SDCJ</t>
  </si>
  <si>
    <t>佛山市顺德区城基睿商房地产有限公司</t>
  </si>
  <si>
    <t>SZDT</t>
  </si>
  <si>
    <t>深圳市长城电梯工程有限公司</t>
  </si>
  <si>
    <t>SY-SZ02</t>
  </si>
  <si>
    <t>综合事务部</t>
  </si>
  <si>
    <t>DT-BJ</t>
  </si>
  <si>
    <t>北京世纪图捷电梯系统工程技术有限公司</t>
  </si>
  <si>
    <t>BS-SD</t>
  </si>
  <si>
    <t>长城楼宇科技山东分公司</t>
  </si>
  <si>
    <t>ZX02</t>
  </si>
  <si>
    <t>共享服务部</t>
  </si>
  <si>
    <t>GX-SZ</t>
  </si>
  <si>
    <t>深圳市共享之家护理服务有限公司（查询）</t>
  </si>
  <si>
    <t>CW31</t>
  </si>
  <si>
    <t>长城物业集团股份有限公司西安分公司</t>
  </si>
  <si>
    <t>BS00</t>
  </si>
  <si>
    <t>深圳市长城楼宇科技有限公司本部</t>
  </si>
  <si>
    <t>SQ-SZ11</t>
  </si>
  <si>
    <t>（深圳）白沙岭U-mall</t>
  </si>
  <si>
    <t>JZ-02</t>
  </si>
  <si>
    <t>综合事务部（封存）</t>
  </si>
  <si>
    <t>BS-TJ12J</t>
  </si>
  <si>
    <t>（旧）腾讯片区运维处</t>
  </si>
  <si>
    <t>JZ-CD12</t>
  </si>
  <si>
    <t>房屋翻新部（成都）（封存）</t>
  </si>
  <si>
    <t>HFL20</t>
  </si>
  <si>
    <t>印象西湖售楼中心</t>
  </si>
  <si>
    <t>JY02</t>
  </si>
  <si>
    <t>成本控制部</t>
  </si>
  <si>
    <t>JZ-CS00</t>
  </si>
  <si>
    <t>惠尔达长沙城市公司（封存）</t>
  </si>
  <si>
    <t>JD-AJLW</t>
  </si>
  <si>
    <t>北京家应酒店管理有限公司澳景蓝湾分公司</t>
  </si>
  <si>
    <t>HZ00</t>
  </si>
  <si>
    <t>华中区域公司本部</t>
  </si>
  <si>
    <t>CW03</t>
  </si>
  <si>
    <t>唐山朗城物业管理有限公司</t>
  </si>
  <si>
    <t>BS-SH11</t>
  </si>
  <si>
    <t>（上海）尚东国际运维处</t>
  </si>
  <si>
    <t>SZ10</t>
  </si>
  <si>
    <t>员工食堂</t>
  </si>
  <si>
    <t>SQ-CD17</t>
  </si>
  <si>
    <t>（成都）温哥华南苑U-mall</t>
  </si>
  <si>
    <t>BS-SD02</t>
  </si>
  <si>
    <t>设施管理部</t>
  </si>
  <si>
    <t>JZ-BJ00</t>
  </si>
  <si>
    <t>惠尔达北京城市公司（封存）</t>
  </si>
  <si>
    <t>BS-XA09</t>
  </si>
  <si>
    <t>展馆片区运维处</t>
  </si>
  <si>
    <t>DT-BJ10</t>
  </si>
  <si>
    <t>天津</t>
  </si>
  <si>
    <t>SQ-SZ1802</t>
  </si>
  <si>
    <t>助理服务组</t>
  </si>
  <si>
    <t>JZ-TJ12</t>
  </si>
  <si>
    <t>房屋翻新部（天津）（封存）</t>
  </si>
  <si>
    <t>HB00</t>
  </si>
  <si>
    <t>华北区域公司本部</t>
  </si>
  <si>
    <t>CJ05</t>
  </si>
  <si>
    <t>CCPG0705</t>
  </si>
  <si>
    <t>网点开发部（封存）</t>
  </si>
  <si>
    <t>JD-BJ13</t>
  </si>
  <si>
    <t>（北京）假日蓝湾商旅短租服务社</t>
  </si>
  <si>
    <t>TJS16</t>
  </si>
  <si>
    <t>梅江会展中心管理处</t>
  </si>
  <si>
    <t>JD03</t>
  </si>
  <si>
    <t>营销管理部</t>
  </si>
  <si>
    <t>SL-SZ00</t>
  </si>
  <si>
    <t>尚邻深圳分行</t>
  </si>
  <si>
    <t>CW08</t>
  </si>
  <si>
    <t>江西深长城上饶分公司</t>
  </si>
  <si>
    <t>SQ-SZ13</t>
  </si>
  <si>
    <t>（深圳）海印U-mall</t>
  </si>
  <si>
    <t>JZ-SZ11</t>
  </si>
  <si>
    <t>深圳白沙岭服务社</t>
  </si>
  <si>
    <t>SH20</t>
  </si>
  <si>
    <t>上海绿地赢通大厦售楼中心</t>
  </si>
  <si>
    <t>HZ02</t>
  </si>
  <si>
    <t>武汉城市办事处</t>
  </si>
  <si>
    <t>CCPG0708</t>
  </si>
  <si>
    <t>社区服务中心(海印)</t>
  </si>
  <si>
    <t>CJ04</t>
  </si>
  <si>
    <t>SQ-BJ15</t>
  </si>
  <si>
    <t>（北京）金隅可乐U-mall</t>
  </si>
  <si>
    <t>SQ-SH12</t>
  </si>
  <si>
    <t>JZ-SZ12</t>
  </si>
  <si>
    <t>深圳盛世服务社</t>
  </si>
  <si>
    <t>WG04</t>
  </si>
  <si>
    <t>BS-TJ10J</t>
  </si>
  <si>
    <t>（旧）梅江片区运维处</t>
  </si>
  <si>
    <t>BCCPG0504</t>
  </si>
  <si>
    <t>管家服务部</t>
  </si>
  <si>
    <t>DT00</t>
  </si>
  <si>
    <t>深圳市长城电梯工程有限公司本部</t>
  </si>
  <si>
    <t>JD-BJ12</t>
  </si>
  <si>
    <t>（北京）澳景蓝湾商旅短租服务社</t>
  </si>
  <si>
    <t>BS-SD03</t>
  </si>
  <si>
    <t>品质管理部</t>
  </si>
  <si>
    <t>BS-SH17</t>
  </si>
  <si>
    <t>（上海）南京新城科技园运维处</t>
  </si>
  <si>
    <t>SHF41</t>
  </si>
  <si>
    <t>（上海）臻品嘉园管理处</t>
  </si>
  <si>
    <t>BS-XA11</t>
  </si>
  <si>
    <t>（西安）世博公园运维处</t>
  </si>
  <si>
    <t>BS-SD06J</t>
  </si>
  <si>
    <t>（旧）汇展片区运维处</t>
  </si>
  <si>
    <t>YY-TJ</t>
  </si>
  <si>
    <t>天津市一应电子商务有限公司</t>
  </si>
  <si>
    <t>BS-SZ15</t>
  </si>
  <si>
    <t>（顺德）北滘广场运维处</t>
  </si>
  <si>
    <t>SL01</t>
  </si>
  <si>
    <t>JZ-BJ12</t>
  </si>
  <si>
    <t>北京回龙观服务社</t>
  </si>
  <si>
    <t>JY04</t>
  </si>
  <si>
    <t>BS-SH13</t>
  </si>
  <si>
    <t>（上海）四季御庭运维处</t>
  </si>
  <si>
    <t>SL-04</t>
  </si>
  <si>
    <t>市场营销部</t>
  </si>
  <si>
    <t>BS-BJ09</t>
  </si>
  <si>
    <t>（旧）金泉片区运维处</t>
  </si>
  <si>
    <t>HD12</t>
  </si>
  <si>
    <t>徐州城市办事处</t>
  </si>
  <si>
    <t>LGF09</t>
  </si>
  <si>
    <t>深圳区域办事处</t>
  </si>
  <si>
    <t>BS-FZ11</t>
  </si>
  <si>
    <t>（福州）大名城运维处</t>
  </si>
  <si>
    <t>DT-TJ</t>
  </si>
  <si>
    <t>深圳市长城电梯工程有限公司天津分公司</t>
  </si>
  <si>
    <t>GX-SZ12</t>
  </si>
  <si>
    <t>深圳市共享之家护理服务有限公司（百花店）</t>
  </si>
  <si>
    <t>BS-XA07</t>
  </si>
  <si>
    <t>DE片区运维处</t>
  </si>
  <si>
    <t>LGF10</t>
  </si>
  <si>
    <t>武汉区域办事处</t>
  </si>
  <si>
    <t>HX00</t>
  </si>
  <si>
    <t>华西区域公司本部</t>
  </si>
  <si>
    <t>HD09</t>
  </si>
  <si>
    <t>上海城市办事处</t>
  </si>
  <si>
    <t>DF05</t>
  </si>
  <si>
    <t>LGF03</t>
  </si>
  <si>
    <t>市场发展部</t>
  </si>
  <si>
    <t>TJS11</t>
  </si>
  <si>
    <t>金融街西区管理处</t>
  </si>
  <si>
    <t>QS01</t>
  </si>
  <si>
    <t>工程技术部</t>
  </si>
  <si>
    <t>SQ-SH11</t>
  </si>
  <si>
    <t>YY-BSL</t>
  </si>
  <si>
    <t>深圳市一应电子商务有限公司白沙岭分公司</t>
  </si>
  <si>
    <t>JD-BJ16</t>
  </si>
  <si>
    <t>（北京东区）湾海一号商旅短租服务社</t>
  </si>
  <si>
    <t>北京七城区</t>
  </si>
  <si>
    <t>BJ2</t>
  </si>
  <si>
    <t>SY-SD04</t>
  </si>
  <si>
    <t>TJS17</t>
  </si>
  <si>
    <t>腾讯管理处</t>
  </si>
  <si>
    <t>SQ-BJ22</t>
  </si>
  <si>
    <t>社区服务中心（北京季景封存）</t>
  </si>
  <si>
    <t>SQ-FZ11</t>
  </si>
  <si>
    <t>社区服务中心（福州大名城封存）</t>
  </si>
  <si>
    <t>CCPG0701</t>
  </si>
  <si>
    <t>人力资源部</t>
  </si>
  <si>
    <t>JZ-04</t>
  </si>
  <si>
    <t>运营管理部</t>
  </si>
  <si>
    <t>BS-XA08</t>
  </si>
  <si>
    <t>G片区运维处</t>
  </si>
  <si>
    <t>HF25</t>
  </si>
  <si>
    <t>淮河新城咨询项目</t>
  </si>
  <si>
    <t>DT-BJ0301</t>
  </si>
  <si>
    <t>SZ38</t>
  </si>
  <si>
    <t>湖北宜昌虹桥国际咨询项目</t>
  </si>
  <si>
    <t>BS02</t>
  </si>
  <si>
    <t>HN00</t>
  </si>
  <si>
    <t>华南区域公司本部</t>
  </si>
  <si>
    <t>DT-BJ06</t>
  </si>
  <si>
    <t>工程维保三部</t>
  </si>
  <si>
    <t>BCCPG050702</t>
  </si>
  <si>
    <t>JY05</t>
  </si>
  <si>
    <t>SL-CS00</t>
  </si>
  <si>
    <t>尚邻长沙分行</t>
  </si>
  <si>
    <t>BS-XA01</t>
  </si>
  <si>
    <t>BS-TJ13J</t>
  </si>
  <si>
    <t>（旧）子牙片区运维处</t>
  </si>
  <si>
    <t>BS-HF12</t>
  </si>
  <si>
    <t>（合肥）建安工程处</t>
  </si>
  <si>
    <t>BS-SH16</t>
  </si>
  <si>
    <t>（上海）哥伦布运维处-fc</t>
  </si>
  <si>
    <t>TJS13</t>
  </si>
  <si>
    <t>商业大学管理处</t>
  </si>
  <si>
    <t>DT-BJ02</t>
  </si>
  <si>
    <t>培训部</t>
  </si>
  <si>
    <t>BS-YC12</t>
  </si>
  <si>
    <t>（银川）建安工程处</t>
  </si>
  <si>
    <t>SQ-CD12</t>
  </si>
  <si>
    <t>（成都）白鸽岛尚U-mall</t>
  </si>
  <si>
    <t>SQ-BJ38</t>
  </si>
  <si>
    <t>（北京）景秀园U-mall</t>
  </si>
  <si>
    <t>BS-NC11</t>
  </si>
  <si>
    <t>（南昌）江铃运维处</t>
  </si>
  <si>
    <t>QHD</t>
  </si>
  <si>
    <t>秦皇岛分公司</t>
  </si>
  <si>
    <t>BJ55</t>
  </si>
  <si>
    <t>南昌区域</t>
  </si>
  <si>
    <t>HBH00</t>
  </si>
  <si>
    <t>环渤海区域公司本部</t>
  </si>
  <si>
    <t>DT-BJ03</t>
  </si>
  <si>
    <t>技术质检部</t>
  </si>
  <si>
    <t>SQ-BJ29</t>
  </si>
  <si>
    <t>社区服务中心（北京佰嘉城封存）</t>
  </si>
  <si>
    <t>DT-CD</t>
  </si>
  <si>
    <t>深圳市长城电梯工程有限公司成都分公司</t>
  </si>
  <si>
    <t>SL-TJ00</t>
  </si>
  <si>
    <t>尚邻天津分行</t>
  </si>
  <si>
    <t>BS-BJ07</t>
  </si>
  <si>
    <t>（旧）明天第一城片区运维处</t>
  </si>
  <si>
    <t>BS-BJ05</t>
  </si>
  <si>
    <t>（旧）云趣园片区运维处</t>
  </si>
  <si>
    <t>SQ-FZ13</t>
  </si>
  <si>
    <t>社区服务中心（福州名郡封存）</t>
  </si>
  <si>
    <t>SQ-BJ28</t>
  </si>
  <si>
    <t>（北京）望京U-mall</t>
  </si>
  <si>
    <t>BS-BH12</t>
  </si>
  <si>
    <t>（天津滨海）梅江运维处</t>
  </si>
  <si>
    <t>JZ-FZ</t>
  </si>
  <si>
    <t>福州市惠尔达家政服务有限公司</t>
  </si>
  <si>
    <t>BS05</t>
  </si>
  <si>
    <t>电梯管理部</t>
  </si>
  <si>
    <t>JD-JRLW</t>
  </si>
  <si>
    <t>北京家应酒店管理有限公司秦皇岛分公司</t>
  </si>
  <si>
    <t>JD01</t>
  </si>
  <si>
    <t>SQ-TJ12</t>
  </si>
  <si>
    <t>JD-WHYH</t>
  </si>
  <si>
    <t>北京家应酒店管理有限公司湾海一号小区分公司</t>
  </si>
  <si>
    <t>YY-BJ</t>
  </si>
  <si>
    <t>深圳一应社区商务集团有限公司北京分公司</t>
  </si>
  <si>
    <t>TC-HD01</t>
  </si>
  <si>
    <t>（北京西区）当代家园停车场</t>
  </si>
  <si>
    <t>SY-SD01</t>
  </si>
  <si>
    <t>运营中心</t>
  </si>
  <si>
    <t>SQ-CS14</t>
  </si>
  <si>
    <t>SQ-BJ25</t>
  </si>
  <si>
    <t>（北京）融景家园U-mall</t>
  </si>
  <si>
    <t>JY03</t>
  </si>
  <si>
    <t>SQ-BJ34</t>
  </si>
  <si>
    <t>（北京）定福家园U-mall</t>
  </si>
  <si>
    <t>XAL11</t>
  </si>
  <si>
    <t>（旧）振业泊墅展厅</t>
  </si>
  <si>
    <t>BS-TJ07J</t>
  </si>
  <si>
    <t>（旧）创意片区运维处</t>
  </si>
  <si>
    <t>SQ-SZ23</t>
  </si>
  <si>
    <t>（深圳）创展U-mall</t>
  </si>
  <si>
    <t>SQ-SZ16</t>
  </si>
  <si>
    <t>（深圳）京海U-mall</t>
  </si>
  <si>
    <t>HX06</t>
  </si>
  <si>
    <t>西安城市办事处</t>
  </si>
  <si>
    <t>SY-SD05</t>
  </si>
  <si>
    <t>综合管理部</t>
  </si>
  <si>
    <t>DF02</t>
  </si>
  <si>
    <t>招商管理部</t>
  </si>
  <si>
    <t>BS-SD01</t>
  </si>
  <si>
    <t>BJ35</t>
  </si>
  <si>
    <t>北京区域</t>
  </si>
  <si>
    <t>BS-TJ06J</t>
  </si>
  <si>
    <t>（旧）诚基片区运维处</t>
  </si>
  <si>
    <t>YY-CS00</t>
  </si>
  <si>
    <t>长沙城市公司</t>
  </si>
  <si>
    <t>BS07</t>
  </si>
  <si>
    <t>计划财务部</t>
  </si>
  <si>
    <t>BS01</t>
  </si>
  <si>
    <t>SQ-BJ13</t>
  </si>
  <si>
    <t>（北京）炫特U-mall</t>
  </si>
  <si>
    <t>BCCPG0505</t>
  </si>
  <si>
    <t>BS-SZ18</t>
  </si>
  <si>
    <t>（顺德）北滘广场建安工程处</t>
  </si>
  <si>
    <t>SQ-CD13</t>
  </si>
  <si>
    <t>（成都）东湖国际U-mall</t>
  </si>
  <si>
    <t>TJS15</t>
  </si>
  <si>
    <t>滨海国际汇展中心管理处</t>
  </si>
  <si>
    <t>BS-WH11</t>
  </si>
  <si>
    <t>（武汉）建安工程处</t>
  </si>
  <si>
    <t>HL11</t>
  </si>
  <si>
    <t>深圳市家应居家养老服务有限公司白沙岭店</t>
  </si>
  <si>
    <t>JZ-CD11</t>
  </si>
  <si>
    <t>成都天府长城服务社</t>
  </si>
  <si>
    <t>JZ02</t>
  </si>
  <si>
    <t>社区服务中心</t>
  </si>
  <si>
    <t>LGF02</t>
  </si>
  <si>
    <t>BCCPG0503</t>
  </si>
  <si>
    <t>华南运营中心</t>
  </si>
  <si>
    <t>JH03</t>
  </si>
  <si>
    <t>CW24</t>
  </si>
  <si>
    <t>长城物业集团股份有限公司天津分公司</t>
  </si>
  <si>
    <t>SY-SD03</t>
  </si>
  <si>
    <t>物业管理部</t>
  </si>
  <si>
    <t>BS-HN15</t>
  </si>
  <si>
    <t>（淮南）政务中心运维处</t>
  </si>
  <si>
    <t>BS-BH15</t>
  </si>
  <si>
    <t>（天津滨海）天津建安处</t>
  </si>
  <si>
    <t>HF14</t>
  </si>
  <si>
    <t>（淮南）建安工程处</t>
  </si>
  <si>
    <t>SL-TJ</t>
  </si>
  <si>
    <t>天津市尚邻房地产经纪有限公司</t>
  </si>
  <si>
    <t>CW25</t>
  </si>
  <si>
    <t>长城物业集团股份有限公司福州分公司</t>
  </si>
  <si>
    <t>BS-HF11</t>
  </si>
  <si>
    <t>（合肥）东华园运维处</t>
  </si>
  <si>
    <t>BS-SZ04</t>
  </si>
  <si>
    <t>综合事务部(深圳城市公司)</t>
  </si>
  <si>
    <t>SQ-BJ16</t>
  </si>
  <si>
    <t>（北京）东湖湾U-mall</t>
  </si>
  <si>
    <t>SQ-CS15</t>
  </si>
  <si>
    <t>BS-TJ16</t>
  </si>
  <si>
    <t>（天津）金融街运维处</t>
  </si>
  <si>
    <t>JD-HHHT</t>
  </si>
  <si>
    <t>北京家应酒店管理有限公司呼和浩特市分公司</t>
  </si>
  <si>
    <t>TJS14</t>
  </si>
  <si>
    <t>职业大学管理处</t>
  </si>
  <si>
    <t>BS-SZ09J</t>
  </si>
  <si>
    <t>（旧）工程管理处</t>
  </si>
  <si>
    <t>BJ49</t>
  </si>
  <si>
    <t>（北京）理想国际大厦管理处（封存）</t>
  </si>
  <si>
    <t>BS-TJ18</t>
  </si>
  <si>
    <t>（天津）梅江运维处</t>
  </si>
  <si>
    <t>CCPG0710</t>
  </si>
  <si>
    <t>社区服务中心(长福)</t>
  </si>
  <si>
    <t>CCPG0703</t>
  </si>
  <si>
    <t>JZ-CS12</t>
  </si>
  <si>
    <t>房屋翻新部（长沙）（封存）</t>
  </si>
  <si>
    <t>JZ-BJ11</t>
  </si>
  <si>
    <t>北京明天第一城家政服务社</t>
  </si>
  <si>
    <t>SQ-SZ12</t>
  </si>
  <si>
    <t>（深圳直营）盛世U-mall</t>
  </si>
  <si>
    <t>JZ-WH11</t>
  </si>
  <si>
    <t>武汉绿地新都汇服务社（封存）</t>
  </si>
  <si>
    <t>JD-BJ04</t>
  </si>
  <si>
    <t>DT-CS12</t>
  </si>
  <si>
    <t>（长沙）融圣国际运维处（电梯）</t>
  </si>
  <si>
    <t>QS02</t>
  </si>
  <si>
    <t>JZ-BJ</t>
  </si>
  <si>
    <t>深圳市惠尔达家政服务有限公司北京分公司</t>
  </si>
  <si>
    <t>JZ-TJ11</t>
  </si>
  <si>
    <t>天津境界梅江服务社（封存）</t>
  </si>
  <si>
    <t>SQ-TJ14</t>
  </si>
  <si>
    <t>JD-SZ</t>
  </si>
  <si>
    <t>北京家应酒店管理有限公司绥中分公司</t>
  </si>
  <si>
    <t>BS-XA12</t>
  </si>
  <si>
    <t>（西安）建安工程处</t>
  </si>
  <si>
    <t>CCPG05031</t>
  </si>
  <si>
    <t>呼叫服务中心</t>
  </si>
  <si>
    <t>SQ-BJ33</t>
  </si>
  <si>
    <t>（北京）天创世缘U-mall</t>
  </si>
  <si>
    <t>BS-SZ12</t>
  </si>
  <si>
    <t>（深圳）深南运维处</t>
  </si>
  <si>
    <t>SQ-SH14</t>
  </si>
  <si>
    <t>SQ-BJ2502</t>
  </si>
  <si>
    <t>SL-CD00</t>
  </si>
  <si>
    <t>尚邻成都分行</t>
  </si>
  <si>
    <t>CW05</t>
  </si>
  <si>
    <t>福州深长城物业管理有限公司厦门分公司</t>
  </si>
  <si>
    <t>DT-BJ04</t>
  </si>
  <si>
    <t>工程维保一部</t>
  </si>
  <si>
    <t>BS03J</t>
  </si>
  <si>
    <t>（旧）品质管理部</t>
  </si>
  <si>
    <t>CW15</t>
  </si>
  <si>
    <t>北京深长城鄂尔多斯分公司</t>
  </si>
  <si>
    <t>SQ-SZ21</t>
  </si>
  <si>
    <t>（深圳）康佳U-mall</t>
  </si>
  <si>
    <t>BS-SZ07J</t>
  </si>
  <si>
    <t>（旧）罗湖龙岗片区运维处</t>
  </si>
  <si>
    <t>SQ-TJ11</t>
  </si>
  <si>
    <t>SQ-SZ20</t>
  </si>
  <si>
    <t>（深圳）嘉葆润U-mall</t>
  </si>
  <si>
    <t>SQ-SZ26</t>
  </si>
  <si>
    <t>（深圳）星光名庭U-mall</t>
  </si>
  <si>
    <t>BS-TJ11J</t>
  </si>
  <si>
    <t>（旧）清谷片区运维处</t>
  </si>
  <si>
    <t>CJ02</t>
  </si>
  <si>
    <t>JZ-CD</t>
  </si>
  <si>
    <t>深圳市惠尔达家政服务有限公司成都分公司</t>
  </si>
  <si>
    <t>SQ-CS13</t>
  </si>
  <si>
    <t>JD-BJ01</t>
  </si>
  <si>
    <t>共享服务部（封存）</t>
  </si>
  <si>
    <t>BS-CD12</t>
  </si>
  <si>
    <t>（成都）建安工程处</t>
  </si>
  <si>
    <t>BS-TJ11</t>
  </si>
  <si>
    <t>（天津）生态城运维处</t>
  </si>
  <si>
    <t>BS-SZ13</t>
  </si>
  <si>
    <t>（深圳）建安工程处</t>
  </si>
  <si>
    <t>BS-SD11</t>
  </si>
  <si>
    <t>（山东）汇展国际运维处</t>
  </si>
  <si>
    <t>SQ-BJ11</t>
  </si>
  <si>
    <t>（北京）金泉家园U-mall</t>
  </si>
  <si>
    <t>BS-FZ12</t>
  </si>
  <si>
    <t>（福州）建安工程处</t>
  </si>
  <si>
    <t>SL-BJSE</t>
  </si>
  <si>
    <t>尚邻北京东南区分行（封存）</t>
  </si>
  <si>
    <t>HD10</t>
  </si>
  <si>
    <t>苏州城市办事处</t>
  </si>
  <si>
    <t>YY-BJ00</t>
  </si>
  <si>
    <t>北京城市公司</t>
  </si>
  <si>
    <t>JD-CS11</t>
  </si>
  <si>
    <t>（长沙）五一中央领域商旅短租服务社-FC</t>
  </si>
  <si>
    <t>SL-CD</t>
  </si>
  <si>
    <t>成都市尚邻房地产经纪有限公司</t>
  </si>
  <si>
    <t>QS03</t>
  </si>
  <si>
    <t>BS04J</t>
  </si>
  <si>
    <t>（旧）综合事务部</t>
  </si>
  <si>
    <t>SQ-CS16</t>
  </si>
  <si>
    <t>BJLL89</t>
  </si>
  <si>
    <t>深圳市长城楼宇科技有限公司顺德分公司</t>
  </si>
  <si>
    <t>SQ-CD16</t>
  </si>
  <si>
    <t>（成都）华府西苑U-mall</t>
  </si>
  <si>
    <t>BS-CS12</t>
  </si>
  <si>
    <t>（长沙）建安工程处</t>
  </si>
  <si>
    <t>HZ04</t>
  </si>
  <si>
    <t>南昌城市办事处</t>
  </si>
  <si>
    <t>BS-SZ19</t>
  </si>
  <si>
    <t>（深圳）天峦运维处</t>
  </si>
  <si>
    <t>JZ-FZ00</t>
  </si>
  <si>
    <t>惠尔达福州城市公司（封存）</t>
  </si>
  <si>
    <t>SH15</t>
  </si>
  <si>
    <t>绿地上河院销售中心</t>
  </si>
  <si>
    <t>SL-BJNE</t>
  </si>
  <si>
    <t>尚邻北京东区分行</t>
  </si>
  <si>
    <t>YY-WH</t>
  </si>
  <si>
    <t>武汉市一应电子商务有限公司</t>
  </si>
  <si>
    <t>SL-WH</t>
  </si>
  <si>
    <t>武汉市尚邻房地产经纪有限公司</t>
  </si>
  <si>
    <t>BS-BJ04</t>
  </si>
  <si>
    <t>BS06</t>
  </si>
  <si>
    <t>建安工程部</t>
  </si>
  <si>
    <t>BS-SZ14</t>
  </si>
  <si>
    <t>（深圳）开平建安工程处</t>
  </si>
  <si>
    <t>DT-BJ14</t>
  </si>
  <si>
    <t>（北京）世纪图捷北区维保部</t>
  </si>
  <si>
    <t>BS-BJ10</t>
  </si>
  <si>
    <t>JZ-FZ11</t>
  </si>
  <si>
    <t>维修部（福州）（封存）</t>
  </si>
  <si>
    <t>JH04</t>
  </si>
  <si>
    <t>CW10</t>
  </si>
  <si>
    <t>合肥分公司</t>
  </si>
  <si>
    <t>BS-SH15</t>
  </si>
  <si>
    <t>（上海）建安工程处</t>
  </si>
  <si>
    <t>BS05J</t>
  </si>
  <si>
    <t>（旧）市场拓展部</t>
  </si>
  <si>
    <t>SQ-CD18</t>
  </si>
  <si>
    <t>（成都）顶峰水岸U-mall</t>
  </si>
  <si>
    <t>BS-XA13</t>
  </si>
  <si>
    <t>（西安）高新区运维处</t>
  </si>
  <si>
    <t>SQ-SZ27</t>
  </si>
  <si>
    <t>（深圳）阅景U-mall</t>
  </si>
  <si>
    <t>SL-FZ</t>
  </si>
  <si>
    <t>福州市尚邻房地产经纪有限公司</t>
  </si>
  <si>
    <t>CW12</t>
  </si>
  <si>
    <t>济南分公司</t>
  </si>
  <si>
    <t>CCPG0704</t>
  </si>
  <si>
    <t>LGF04</t>
  </si>
  <si>
    <t>课件研发部</t>
  </si>
  <si>
    <t>BS-SD04</t>
  </si>
  <si>
    <t>综合事务部(山东城市公司)</t>
  </si>
  <si>
    <t>CCPG0707</t>
  </si>
  <si>
    <t>BS-CD11</t>
  </si>
  <si>
    <t>（成都）图南多运维处</t>
  </si>
  <si>
    <t>JD-BJ02</t>
  </si>
  <si>
    <t>SQ-CS11</t>
  </si>
  <si>
    <t>DT-BJ11</t>
  </si>
  <si>
    <t>（北京）世纪图捷东区维保部</t>
  </si>
  <si>
    <t>HZ05</t>
  </si>
  <si>
    <t>合肥城市办事处</t>
  </si>
  <si>
    <t>SQ-BJ35</t>
  </si>
  <si>
    <t>（北京）海棠公社U-mall</t>
  </si>
  <si>
    <t>SQ-BJ36</t>
  </si>
  <si>
    <t>（北京）金泉时代U-mall</t>
  </si>
  <si>
    <t>JZ-CS</t>
  </si>
  <si>
    <t>长沙市惠尔达家政服务有限公司</t>
  </si>
  <si>
    <t>BS-TJ04</t>
  </si>
  <si>
    <t>综合事务部（天津城市公司）</t>
  </si>
  <si>
    <t>BS-XA02</t>
  </si>
  <si>
    <t>DT-SH</t>
  </si>
  <si>
    <t>深圳市长城电梯工程有限公司上海分公司</t>
  </si>
  <si>
    <t>CW07</t>
  </si>
  <si>
    <t>上海深长城台州分公司</t>
  </si>
  <si>
    <t>DL</t>
  </si>
  <si>
    <t>大连城市公司</t>
  </si>
  <si>
    <t>SQ-CD19</t>
  </si>
  <si>
    <t>（成都）大城际U-mall</t>
  </si>
  <si>
    <t>JZ-FZ12</t>
  </si>
  <si>
    <t>房屋翻新部（福州）（封存）</t>
  </si>
  <si>
    <t>SL-WH00</t>
  </si>
  <si>
    <t>尚邻武汉分行</t>
  </si>
  <si>
    <t>SQ-SZ19</t>
  </si>
  <si>
    <t>（深圳）里程U-mall</t>
  </si>
  <si>
    <t>DT-BJ13</t>
  </si>
  <si>
    <t>（北京）世纪图捷西区维保部</t>
  </si>
  <si>
    <t>SQ-SZ24</t>
  </si>
  <si>
    <t>（深圳）长福U-mall</t>
  </si>
  <si>
    <t>BS04</t>
  </si>
  <si>
    <t>BS-TJ01</t>
  </si>
  <si>
    <t>SQ-SZ1801</t>
  </si>
  <si>
    <t>共享服务组</t>
  </si>
  <si>
    <t>CW14</t>
  </si>
  <si>
    <t>成都分公司</t>
  </si>
  <si>
    <t>DT-CD11</t>
  </si>
  <si>
    <t>（成都）天府长城电梯维保部</t>
  </si>
  <si>
    <t>SQ-SZ25</t>
  </si>
  <si>
    <t>（深圳）峦山谷U-mall</t>
  </si>
  <si>
    <t>TC-HD00</t>
  </si>
  <si>
    <t>深圳市长城停车场管理建设有限公司海淀分公司本部</t>
  </si>
  <si>
    <t>JZ-TJ00</t>
  </si>
  <si>
    <t>惠尔达天津城市公司（封存）</t>
  </si>
  <si>
    <t>KP01</t>
  </si>
  <si>
    <t>JD05</t>
  </si>
  <si>
    <t>DCCPG01</t>
  </si>
  <si>
    <t>物业管理部（封存）</t>
  </si>
  <si>
    <t>YY-FZ00</t>
  </si>
  <si>
    <t>福州城市公司</t>
  </si>
  <si>
    <t>BS-BJ01</t>
  </si>
  <si>
    <t>WH14</t>
  </si>
  <si>
    <t>武汉分公司</t>
  </si>
  <si>
    <t>CJ03</t>
  </si>
  <si>
    <t>BS-BJ16</t>
  </si>
  <si>
    <t>（北京）建安工程处</t>
  </si>
  <si>
    <t>SQ-CD15</t>
  </si>
  <si>
    <t>（成都）万通红墙U-mall</t>
  </si>
  <si>
    <t>BCCPG0501</t>
  </si>
  <si>
    <t>CCPG0713</t>
  </si>
  <si>
    <t>联合拓展部</t>
  </si>
  <si>
    <t>BS-BJ06</t>
  </si>
  <si>
    <t>（旧）炫特嘉园片区运维处</t>
  </si>
  <si>
    <t>JZ-CS11</t>
  </si>
  <si>
    <t>维修部（长沙）（封存）</t>
  </si>
  <si>
    <t>BS-XA03</t>
  </si>
  <si>
    <t>SH19</t>
  </si>
  <si>
    <t>上海优豪新园售楼中心</t>
  </si>
  <si>
    <t>SQ-SZ18</t>
  </si>
  <si>
    <t>（深圳）长丰苑U-mall</t>
  </si>
  <si>
    <t>DT-BJ09</t>
  </si>
  <si>
    <t>工程维保五部</t>
  </si>
  <si>
    <t>CW04</t>
  </si>
  <si>
    <t>福州名城物业管理有限公司</t>
  </si>
  <si>
    <t>BS-TJ17</t>
  </si>
  <si>
    <t>（天津）腾讯运维处</t>
  </si>
  <si>
    <t>SQ-BJ14</t>
  </si>
  <si>
    <t>BCCPG050701</t>
  </si>
  <si>
    <t>YY-CD00</t>
  </si>
  <si>
    <t>成都城市公司</t>
  </si>
  <si>
    <t>BS-BH11</t>
  </si>
  <si>
    <t>（天津滨海）生态城运维处</t>
  </si>
  <si>
    <t>HD11</t>
  </si>
  <si>
    <t>南京城市办事处</t>
  </si>
  <si>
    <t>BS-TJ09J</t>
  </si>
  <si>
    <t>（旧）金融街片区运维处</t>
  </si>
  <si>
    <t>DT-BJ0302</t>
  </si>
  <si>
    <t>TC-HD02</t>
  </si>
  <si>
    <t>百旺家园停车场</t>
  </si>
  <si>
    <t>BS-SZ02</t>
  </si>
  <si>
    <t>SQ-SZ22</t>
  </si>
  <si>
    <t>（深圳）特发U-mall</t>
  </si>
  <si>
    <t>BS-TJ19</t>
  </si>
  <si>
    <t>（天津）动漫大厦运维处</t>
  </si>
  <si>
    <t>SQ-BJ18</t>
  </si>
  <si>
    <t>（北京）云趣U-mall</t>
  </si>
  <si>
    <t>JD-NM11</t>
  </si>
  <si>
    <t>（内蒙古）波士名人国际大厦商旅短租服务社-FC</t>
  </si>
  <si>
    <t>SQ-BJ24</t>
  </si>
  <si>
    <t>（北京）燕清源U-mall</t>
  </si>
  <si>
    <t>BS-TJ15</t>
  </si>
  <si>
    <t>（天津）建安工程处</t>
  </si>
  <si>
    <t>CW09</t>
  </si>
  <si>
    <t>江西深长城九江分公司</t>
  </si>
  <si>
    <t>SQ-TJ16</t>
  </si>
  <si>
    <t>KP02</t>
  </si>
  <si>
    <t>BS-SD05J</t>
  </si>
  <si>
    <t>DT-BJ05</t>
  </si>
  <si>
    <t>工程维保二部</t>
  </si>
  <si>
    <t>BCCPG0506</t>
  </si>
  <si>
    <t>DT-FZ</t>
  </si>
  <si>
    <t>福州一应电梯科技有限公司</t>
  </si>
  <si>
    <t>SL-CS</t>
  </si>
  <si>
    <t>长沙市尚邻房地产经纪有限公司</t>
  </si>
  <si>
    <t>LGF06</t>
  </si>
  <si>
    <t>北京区域办事处</t>
  </si>
  <si>
    <t>JD-JN11</t>
  </si>
  <si>
    <t>（济南）恒基新天地管理处</t>
  </si>
  <si>
    <t>SQ-CD14</t>
  </si>
  <si>
    <t>BS-TJ13</t>
  </si>
  <si>
    <t>（天津）市区运维处</t>
  </si>
  <si>
    <t>SQ-TJ13</t>
  </si>
  <si>
    <t>SQ-SZ17</t>
  </si>
  <si>
    <t>（深圳）荔湖U-mall</t>
  </si>
  <si>
    <t>SQ-SZ15</t>
  </si>
  <si>
    <t>社区服务中心（深圳长福封存）</t>
  </si>
  <si>
    <t>DT-SD</t>
  </si>
  <si>
    <t>深圳市长城电梯工程有限公司顺德分公司</t>
  </si>
  <si>
    <t>BS-DL12</t>
  </si>
  <si>
    <t>（大连）建安工程处</t>
  </si>
  <si>
    <t>JZ-CD00</t>
  </si>
  <si>
    <t>惠尔达成都城市公司（封存）</t>
  </si>
  <si>
    <t>JD02</t>
  </si>
  <si>
    <t>SH21</t>
  </si>
  <si>
    <t>无锡时代国际售楼中心</t>
  </si>
  <si>
    <t>JZ-SZ00</t>
  </si>
  <si>
    <t>惠尔达深圳城市公司（封存）</t>
  </si>
  <si>
    <t>DCCPG02</t>
  </si>
  <si>
    <t>经营管理部（封存）</t>
  </si>
  <si>
    <t>TJL11</t>
  </si>
  <si>
    <t>天津欧铂苑售楼处</t>
  </si>
  <si>
    <t>BS-CQ11</t>
  </si>
  <si>
    <t>（重庆）台北城运维处</t>
  </si>
  <si>
    <t>BS-CQ12</t>
  </si>
  <si>
    <t>（重庆）建安工程处</t>
  </si>
  <si>
    <t>BS-SZ21</t>
  </si>
  <si>
    <t>（深圳）宜家运维处</t>
  </si>
  <si>
    <t>BS-TJ20</t>
  </si>
  <si>
    <t>（天津）中船运维处</t>
  </si>
  <si>
    <t>BS-TJ21</t>
  </si>
  <si>
    <t>（天津）滨海金座运维处</t>
  </si>
  <si>
    <t>BS08</t>
  </si>
  <si>
    <t>R&amp;D部</t>
  </si>
  <si>
    <t>BCCPG050601</t>
  </si>
  <si>
    <t>社商运营中心</t>
  </si>
  <si>
    <t>BS-XJ11</t>
  </si>
  <si>
    <t>（新疆）建安工程处</t>
  </si>
  <si>
    <t>YY-TEST01</t>
  </si>
  <si>
    <t>测试组织属性</t>
  </si>
  <si>
    <t>YCCPG-test01</t>
  </si>
  <si>
    <t>测试组织属性1</t>
  </si>
  <si>
    <t>HN12</t>
  </si>
  <si>
    <t>福州城市办事处</t>
  </si>
  <si>
    <t>HN13</t>
  </si>
  <si>
    <t>深圳城市办事处</t>
  </si>
  <si>
    <t>HN14</t>
  </si>
  <si>
    <t>广州城市办事处</t>
  </si>
  <si>
    <t>HN16</t>
  </si>
  <si>
    <t>海南城市办事处</t>
  </si>
  <si>
    <t>HN15</t>
  </si>
  <si>
    <t>广西城市办事处</t>
  </si>
  <si>
    <t>HX11</t>
  </si>
  <si>
    <t>乌鲁木齐城市办事处</t>
  </si>
  <si>
    <t>HX12</t>
  </si>
  <si>
    <t>兰州城市办事处</t>
  </si>
  <si>
    <t>HX13</t>
  </si>
  <si>
    <t>西宁城市办事处</t>
  </si>
  <si>
    <t>HB21</t>
  </si>
  <si>
    <t>北京城市办事处</t>
  </si>
  <si>
    <t>HB22</t>
  </si>
  <si>
    <t>太原城市办事处</t>
  </si>
  <si>
    <t>HB23</t>
  </si>
  <si>
    <t>呼和浩特城市办事处</t>
  </si>
  <si>
    <t>HB24</t>
  </si>
  <si>
    <t>银川城市办事处</t>
  </si>
  <si>
    <t>HB25</t>
  </si>
  <si>
    <t>石家庄城市办事处</t>
  </si>
  <si>
    <t>HBH11</t>
  </si>
  <si>
    <t>沈阳城市办事处</t>
  </si>
  <si>
    <t>HBH12</t>
  </si>
  <si>
    <t>济南城市办事处</t>
  </si>
  <si>
    <t>HBH13</t>
  </si>
  <si>
    <t>天津城市办事处</t>
  </si>
  <si>
    <t>HN11</t>
  </si>
  <si>
    <t>长沙城市办事处</t>
  </si>
  <si>
    <t>BS-SH18</t>
  </si>
  <si>
    <t>（上海）沃尔玛运维处</t>
  </si>
  <si>
    <t>SFFW06</t>
  </si>
  <si>
    <t>SHFW11</t>
  </si>
  <si>
    <t>入住团购中心</t>
  </si>
  <si>
    <t>BCCPG0508</t>
  </si>
  <si>
    <t>运营稽核部</t>
  </si>
  <si>
    <t>BCCPG0511</t>
  </si>
  <si>
    <t>楼宇科技部</t>
  </si>
  <si>
    <t>BCCPG0509</t>
  </si>
  <si>
    <t>BCCPG05031</t>
  </si>
  <si>
    <t>华北运营中心</t>
  </si>
  <si>
    <t>BCCPG0512</t>
  </si>
  <si>
    <t>客户关系部</t>
  </si>
  <si>
    <t>SHFW01</t>
  </si>
  <si>
    <t>前期服务部</t>
  </si>
  <si>
    <t>SHFW02</t>
  </si>
  <si>
    <t>营销推广部</t>
  </si>
  <si>
    <t>SHFW04</t>
  </si>
  <si>
    <t>平台运维部</t>
  </si>
  <si>
    <t>SHFW03</t>
  </si>
  <si>
    <t>SHFW05</t>
  </si>
  <si>
    <t>LHFZ01</t>
  </si>
  <si>
    <t>联合发展部</t>
  </si>
  <si>
    <t>LHFZ02</t>
  </si>
  <si>
    <t>系统实施部</t>
  </si>
  <si>
    <t>LHFZ03</t>
  </si>
  <si>
    <t>联盟服务部</t>
  </si>
  <si>
    <t>AHBH01</t>
  </si>
  <si>
    <t>AHB01</t>
  </si>
  <si>
    <t>AHD01</t>
  </si>
  <si>
    <t>AHN01</t>
  </si>
  <si>
    <t>AHX01</t>
  </si>
  <si>
    <t>AHZ01</t>
  </si>
  <si>
    <t>BS-YY00</t>
  </si>
  <si>
    <t>深圳市一应楼宇科技有限公司本部</t>
  </si>
  <si>
    <t>DT-TJYY</t>
  </si>
  <si>
    <t>天津一应电梯科技有限公司</t>
  </si>
  <si>
    <t>AHBH02</t>
  </si>
  <si>
    <t>物业发展部</t>
  </si>
  <si>
    <t>BCCPG05032</t>
  </si>
  <si>
    <t>华东运营中心</t>
  </si>
  <si>
    <t>BCCPG05033</t>
  </si>
  <si>
    <t>华西运营中心</t>
  </si>
  <si>
    <t>DBQY01</t>
  </si>
  <si>
    <t>DBQY02</t>
  </si>
  <si>
    <t>DBQY03</t>
  </si>
  <si>
    <t>MGQY01</t>
  </si>
  <si>
    <t>MGQY03</t>
  </si>
  <si>
    <t>MGQY02</t>
  </si>
  <si>
    <t>SWQY01</t>
  </si>
  <si>
    <t>SWQY02</t>
  </si>
  <si>
    <t>SWQY03</t>
  </si>
  <si>
    <t>XBQY02</t>
  </si>
  <si>
    <t>XBQY01</t>
  </si>
  <si>
    <t>XBQY03</t>
  </si>
  <si>
    <t>YGQY01</t>
  </si>
  <si>
    <t>YGQY02</t>
  </si>
  <si>
    <t>YGQY03</t>
  </si>
  <si>
    <t>AHD02</t>
  </si>
  <si>
    <t>AHN02</t>
  </si>
  <si>
    <t>AHX02</t>
  </si>
  <si>
    <t>AHZ02</t>
  </si>
  <si>
    <t>AHB02</t>
  </si>
  <si>
    <t>BS-YYTC00</t>
  </si>
  <si>
    <t>深圳市一应停车科技有限公司本部</t>
  </si>
  <si>
    <t>BS09</t>
  </si>
  <si>
    <t>品质安全部</t>
  </si>
  <si>
    <t>BS10</t>
  </si>
  <si>
    <t>技术支持</t>
  </si>
  <si>
    <t>BCCPG0507</t>
  </si>
  <si>
    <t>产品研发部</t>
  </si>
  <si>
    <t>SCFZ01</t>
  </si>
  <si>
    <t>销售支持部</t>
  </si>
  <si>
    <t>SCFZ02</t>
  </si>
  <si>
    <t>AHBH03</t>
  </si>
  <si>
    <t>楼宇科技发展部</t>
  </si>
  <si>
    <t>AHD03</t>
  </si>
  <si>
    <t>AHZ03</t>
  </si>
  <si>
    <t>AHN03</t>
  </si>
  <si>
    <t>AHX03</t>
  </si>
  <si>
    <t>XBQY04</t>
  </si>
  <si>
    <t>AHB03</t>
  </si>
  <si>
    <t>SWQY04</t>
  </si>
  <si>
    <t>MGQY04</t>
  </si>
  <si>
    <t>SHFW06</t>
  </si>
  <si>
    <t>LHFZ04</t>
  </si>
  <si>
    <t>BS-BJ18</t>
  </si>
  <si>
    <t>（北京）E区运维处</t>
  </si>
  <si>
    <t>BS-SH20</t>
  </si>
  <si>
    <t>（上海）虹桥世界中心运维处</t>
  </si>
  <si>
    <t>BS-SH21</t>
  </si>
  <si>
    <t>（上海）绿地中心运维处</t>
  </si>
  <si>
    <t>BS-BJ17</t>
  </si>
  <si>
    <t>BS-TJ05</t>
  </si>
  <si>
    <t>BS-WH14</t>
  </si>
  <si>
    <t>BS-CD13</t>
  </si>
  <si>
    <t>BS-NC13</t>
  </si>
  <si>
    <t>BS-SH19</t>
  </si>
  <si>
    <t>BS-SZ05</t>
  </si>
  <si>
    <t>DBQY04</t>
  </si>
  <si>
    <t>YGQY04</t>
  </si>
  <si>
    <t>BS-HHHT01</t>
  </si>
  <si>
    <t>（呼和浩特）锦绣福源运维处</t>
  </si>
  <si>
    <t>SLFDC00</t>
  </si>
  <si>
    <t>深圳市尚邻房地产经纪有限公司本部</t>
  </si>
  <si>
    <t>SLFDC-SZ</t>
  </si>
  <si>
    <t>深圳分行</t>
  </si>
  <si>
    <t>SLFDC-WH</t>
  </si>
  <si>
    <t>武汉分行</t>
  </si>
  <si>
    <t>SLFDC-BJ</t>
  </si>
  <si>
    <t>北京分行</t>
  </si>
  <si>
    <t>SLFDC-TJ</t>
  </si>
  <si>
    <t>天津分行</t>
  </si>
  <si>
    <t>BS-CD14</t>
  </si>
  <si>
    <t>（乌鲁木齐）华府运维处</t>
  </si>
  <si>
    <t>BS-WH16</t>
  </si>
  <si>
    <t>（郑州）建安处</t>
  </si>
  <si>
    <t>BS-WH15</t>
  </si>
  <si>
    <t>（郑州）方圆经纬运维处</t>
  </si>
  <si>
    <t>WDJJ00</t>
  </si>
  <si>
    <t>深圳市豌豆家居有限公司总部</t>
  </si>
  <si>
    <t>BJJYJD-WH</t>
  </si>
  <si>
    <t>湾海一号店</t>
  </si>
  <si>
    <t>BJJYJD00</t>
  </si>
  <si>
    <t>北京家应酒店管理有限公司总部</t>
  </si>
  <si>
    <t>BJJYJD-AJ</t>
  </si>
  <si>
    <t>澳景蓝湾店</t>
  </si>
  <si>
    <t>BJJYJD-SH</t>
  </si>
  <si>
    <t>山海同湾店</t>
  </si>
  <si>
    <t>BS-GY10</t>
  </si>
  <si>
    <t>（贵州）贵安运维处</t>
  </si>
  <si>
    <t>CCPG09001</t>
  </si>
  <si>
    <t>解决方案部</t>
  </si>
  <si>
    <t>CCPG09002</t>
  </si>
  <si>
    <t>CCPG09003</t>
  </si>
  <si>
    <t>平台架构部</t>
  </si>
  <si>
    <t>CCPG09004</t>
  </si>
  <si>
    <t>数据与算法部</t>
  </si>
  <si>
    <t>CCPG09005</t>
  </si>
  <si>
    <t>运维安全部</t>
  </si>
  <si>
    <t>DT-CQ</t>
  </si>
  <si>
    <t>深圳市长城电梯工程有限公司重庆分公司</t>
  </si>
  <si>
    <t>XXJSZX01</t>
  </si>
  <si>
    <t>解决方案</t>
  </si>
  <si>
    <t>XXJSZX02</t>
  </si>
  <si>
    <t>XXJSZX03</t>
  </si>
  <si>
    <t>数据算法</t>
  </si>
  <si>
    <t>XXJSZX04</t>
  </si>
  <si>
    <t>平台架构</t>
  </si>
  <si>
    <t>XXJSZX05</t>
  </si>
  <si>
    <t>JHCWZX10</t>
  </si>
  <si>
    <t>LHFZZX01</t>
  </si>
  <si>
    <t>市场营销</t>
  </si>
  <si>
    <t>LHFZZX02</t>
  </si>
  <si>
    <t>增值服务</t>
  </si>
  <si>
    <t>LHFZZX03</t>
  </si>
  <si>
    <t>平台运营</t>
  </si>
  <si>
    <t>RLZYZX01</t>
  </si>
  <si>
    <t>员工与组织发展</t>
  </si>
  <si>
    <t>RLZYZX02</t>
  </si>
  <si>
    <t>绩效薪酬管理</t>
  </si>
  <si>
    <t>RLZYZX03</t>
  </si>
  <si>
    <t>员工职业发展</t>
  </si>
  <si>
    <t>RLZYZX04</t>
  </si>
  <si>
    <t>员工关系管理</t>
  </si>
  <si>
    <t>RLZYZX05</t>
  </si>
  <si>
    <t>华北大区人力资源</t>
  </si>
  <si>
    <t>RLZYZX06</t>
  </si>
  <si>
    <t>华东大区人力资源</t>
  </si>
  <si>
    <t>RLZYZX07</t>
  </si>
  <si>
    <t>华南大区人力资源</t>
  </si>
  <si>
    <t>RLZYZX08</t>
  </si>
  <si>
    <t>华西大区人力资源</t>
  </si>
  <si>
    <t>RLZYZX09</t>
  </si>
  <si>
    <t>华中大区人力资源</t>
  </si>
  <si>
    <t>JHCWZX01</t>
  </si>
  <si>
    <t>财务计划与分析</t>
  </si>
  <si>
    <t>JHCWZX02</t>
  </si>
  <si>
    <t>资金管理</t>
  </si>
  <si>
    <t>JHCWZX03</t>
  </si>
  <si>
    <t>税务管理</t>
  </si>
  <si>
    <t>JHCWZX04</t>
  </si>
  <si>
    <t>一应财务管理</t>
  </si>
  <si>
    <t>JHCWZX05</t>
  </si>
  <si>
    <t>华北大区财务管理</t>
  </si>
  <si>
    <t>JHCWZX06</t>
  </si>
  <si>
    <t>华东大区财务管理</t>
  </si>
  <si>
    <t>JHCWZX07</t>
  </si>
  <si>
    <t>华南大区财务管理</t>
  </si>
  <si>
    <t>JHCWZX08</t>
  </si>
  <si>
    <t>华西大区财务管理</t>
  </si>
  <si>
    <t>JHCWZX09</t>
  </si>
  <si>
    <t>华中大区财务管理</t>
  </si>
  <si>
    <t>XZSWZX01</t>
  </si>
  <si>
    <t>行政事务</t>
  </si>
  <si>
    <t>XZSWZX03</t>
  </si>
  <si>
    <t>档案管理</t>
  </si>
  <si>
    <t>XZSWZX02</t>
  </si>
  <si>
    <t>后勤事务</t>
  </si>
  <si>
    <t>XZSWZX04</t>
  </si>
  <si>
    <t>公共关系</t>
  </si>
  <si>
    <t>XZSWZX05</t>
  </si>
  <si>
    <t>华北大区行政事务</t>
  </si>
  <si>
    <t>XZSWZX06</t>
  </si>
  <si>
    <t>华东大区行政事务</t>
  </si>
  <si>
    <t>XZSWZX09</t>
  </si>
  <si>
    <t>华中大区行政事务</t>
  </si>
  <si>
    <t>XZSWZX07</t>
  </si>
  <si>
    <t>华南大区行政事务</t>
  </si>
  <si>
    <t>XZSWZX08</t>
  </si>
  <si>
    <t>华西大区行政事务</t>
  </si>
  <si>
    <t>HBDQGS01</t>
  </si>
  <si>
    <t>HBDQGS02</t>
  </si>
  <si>
    <t>经营管理</t>
  </si>
  <si>
    <t>HBDQGS03</t>
  </si>
  <si>
    <t>区域运营</t>
  </si>
  <si>
    <t>HBDQGS04</t>
  </si>
  <si>
    <t>天津区域运营</t>
  </si>
  <si>
    <t>HDDQGS02</t>
  </si>
  <si>
    <t>HDDQGS01</t>
  </si>
  <si>
    <t>HDDQGS03</t>
  </si>
  <si>
    <t>HNDQGS01</t>
  </si>
  <si>
    <t>HNDQGS02</t>
  </si>
  <si>
    <t>HNDQGS03</t>
  </si>
  <si>
    <t>HXDQGS01</t>
  </si>
  <si>
    <t>HXDQGS02</t>
  </si>
  <si>
    <t>HXDQGS03</t>
  </si>
  <si>
    <t>HZDQGS01</t>
  </si>
  <si>
    <t>HZDQGS02</t>
  </si>
  <si>
    <t>HZDQGS03</t>
  </si>
  <si>
    <t>BS-BJ19</t>
  </si>
  <si>
    <t>（北京）F区运维处</t>
  </si>
  <si>
    <t>BS-SZ22</t>
  </si>
  <si>
    <t>（深圳）盛世运维处</t>
  </si>
  <si>
    <t>BS-SZ23</t>
  </si>
  <si>
    <t>（深圳）凯旋城运维处</t>
  </si>
  <si>
    <t>BS-CS13</t>
  </si>
  <si>
    <t>（长沙）西区运维处</t>
  </si>
  <si>
    <t>BS-HK11</t>
  </si>
  <si>
    <t>（海口）中央文化城运维处</t>
  </si>
  <si>
    <t>BS-HK12</t>
  </si>
  <si>
    <t>（海口）建安工程处</t>
  </si>
  <si>
    <t>BS-BJ20</t>
  </si>
  <si>
    <t>（北京）G区运维处</t>
  </si>
  <si>
    <t>BS-NJ13</t>
  </si>
  <si>
    <t>（苏州）繁花中心运维处</t>
  </si>
  <si>
    <t>BS-NJ14</t>
  </si>
  <si>
    <t>（苏州）纳米城运维处</t>
  </si>
  <si>
    <t>BS-HHHT02</t>
  </si>
  <si>
    <t>（呼和浩特）建安工程处</t>
  </si>
  <si>
    <t>BS-BH17</t>
  </si>
  <si>
    <t>（天津）创智运维处</t>
  </si>
  <si>
    <t>BS-YC13</t>
  </si>
  <si>
    <t>（银川）建投长城运维处</t>
  </si>
  <si>
    <t>BS-NJ11</t>
  </si>
  <si>
    <t>（南京）新城国际运维处</t>
  </si>
  <si>
    <t>BS-CD15</t>
  </si>
  <si>
    <t>（乌鲁木齐）建安工程处</t>
  </si>
  <si>
    <t>BS-CD17</t>
  </si>
  <si>
    <t>（成都）天府长城运维处</t>
  </si>
  <si>
    <t>BS-CD18</t>
  </si>
  <si>
    <t>（成都）顶峰水岸运维处</t>
  </si>
  <si>
    <t>BS-WH17</t>
  </si>
  <si>
    <t>（武汉）国博中心运维处</t>
  </si>
  <si>
    <t>BS-NC14</t>
  </si>
  <si>
    <t>（上饶）万达运维处</t>
  </si>
  <si>
    <t>BS-NC15</t>
  </si>
  <si>
    <t>（南昌）国贸运维处</t>
  </si>
  <si>
    <t>BS-NJ12</t>
  </si>
  <si>
    <t>（南京）建安工程处</t>
  </si>
  <si>
    <t>BS11</t>
  </si>
  <si>
    <t>BS12</t>
  </si>
  <si>
    <t>经营管理部</t>
  </si>
  <si>
    <t>BS13</t>
  </si>
  <si>
    <t>物联网项目实施</t>
  </si>
  <si>
    <t>BS-NJ15</t>
  </si>
  <si>
    <t>（南京）金陵湾运维处</t>
  </si>
  <si>
    <t>XXJSZX06</t>
  </si>
  <si>
    <t>楼宇科技</t>
  </si>
  <si>
    <t>BS14</t>
  </si>
  <si>
    <t>BS-TJ22</t>
  </si>
  <si>
    <t>（天津）电梯建安工程处</t>
  </si>
  <si>
    <t>JHCWZX11</t>
  </si>
  <si>
    <t>楼宇财务管理</t>
  </si>
  <si>
    <t>LHFZZX07</t>
  </si>
  <si>
    <t>社区运营</t>
  </si>
  <si>
    <t>BS-HK13</t>
  </si>
  <si>
    <t>（海口）绿地城运维处</t>
  </si>
  <si>
    <t>BS-HK14</t>
  </si>
  <si>
    <t>（海口）绿地城建安工程处</t>
  </si>
  <si>
    <t>BS-GZ11</t>
  </si>
  <si>
    <t>（广州）汇创国际运维处</t>
  </si>
  <si>
    <t>DT-GZ12</t>
  </si>
  <si>
    <t>（广州）汇创国际运维处（电梯）</t>
  </si>
  <si>
    <t>RLZYZX10</t>
  </si>
  <si>
    <t>环渤海大区人力资源</t>
  </si>
  <si>
    <t>SQ-BJ37</t>
  </si>
  <si>
    <t>（北京）本家润园U-mall</t>
  </si>
  <si>
    <t>JH01</t>
  </si>
  <si>
    <t>BCCPG0502</t>
  </si>
  <si>
    <t>前期工作部</t>
  </si>
  <si>
    <t>SQ-TJ15</t>
  </si>
  <si>
    <t>CW16</t>
  </si>
  <si>
    <t>北京分公司</t>
  </si>
  <si>
    <t>BS-XA04</t>
  </si>
  <si>
    <t>综合事务部（西安城市公司）</t>
  </si>
  <si>
    <t>DF03</t>
  </si>
  <si>
    <t>DT-FZ11</t>
  </si>
  <si>
    <t>（福州）大名城电梯维保部</t>
  </si>
  <si>
    <t>BS-SD08J</t>
  </si>
  <si>
    <t>（旧）青岛项目片区运维处</t>
  </si>
  <si>
    <t>BS02J</t>
  </si>
  <si>
    <t>（旧）设施管理部</t>
  </si>
  <si>
    <t>DT-BJ01</t>
  </si>
  <si>
    <t>HZ03</t>
  </si>
  <si>
    <t>郑州城市办事处</t>
  </si>
  <si>
    <t>CCPG0702</t>
  </si>
  <si>
    <t>网点运营部（封存）</t>
  </si>
  <si>
    <t>CW13</t>
  </si>
  <si>
    <t>长城物业集团股份有限公司大连分公司</t>
  </si>
  <si>
    <t>CCPG0712</t>
  </si>
  <si>
    <t>网络运营组（封存）</t>
  </si>
  <si>
    <t>BS-TJ12</t>
  </si>
  <si>
    <t>（天津）宝策运维处</t>
  </si>
  <si>
    <t>BS-BH13</t>
  </si>
  <si>
    <t>（天津滨海）市区运维处</t>
  </si>
  <si>
    <t>BS-SZ05J</t>
  </si>
  <si>
    <t>（旧）长城片区运维处</t>
  </si>
  <si>
    <t>JH05</t>
  </si>
  <si>
    <t>QS04</t>
  </si>
  <si>
    <t>SQ-BJ30</t>
  </si>
  <si>
    <t>（北京）水上华城U-mall</t>
  </si>
  <si>
    <t>SQ-BJ2503</t>
  </si>
  <si>
    <t>不动产服务组</t>
  </si>
  <si>
    <t>BCCPG050706</t>
  </si>
  <si>
    <t>LGF05</t>
  </si>
  <si>
    <t>客户服务部</t>
  </si>
  <si>
    <t>BS-BJ12</t>
  </si>
  <si>
    <t>（北京）A区运维处</t>
  </si>
  <si>
    <t>SH14</t>
  </si>
  <si>
    <t>绿地海珀日晖销售中心</t>
  </si>
  <si>
    <t>WG05</t>
  </si>
  <si>
    <t>LGF07</t>
  </si>
  <si>
    <t>上海区域办事处</t>
  </si>
  <si>
    <t>SQ-BJ19</t>
  </si>
  <si>
    <t>SQ-CS12</t>
  </si>
  <si>
    <t>BS-TJ08J</t>
  </si>
  <si>
    <t>（旧）创智片区运维处</t>
  </si>
  <si>
    <t>CCPG0711</t>
  </si>
  <si>
    <t>SQ-BJ2501</t>
  </si>
  <si>
    <t>HX05</t>
  </si>
  <si>
    <t>重庆城市办事处</t>
  </si>
  <si>
    <t>WG03</t>
  </si>
  <si>
    <t>NC17</t>
  </si>
  <si>
    <t>方大科技园管理处</t>
  </si>
  <si>
    <t>DF01</t>
  </si>
  <si>
    <t>BS-SZ06J</t>
  </si>
  <si>
    <t>（旧）深南片区运维处</t>
  </si>
  <si>
    <t>SQ-BJ31</t>
  </si>
  <si>
    <t>（北京）水韵U-mall</t>
  </si>
  <si>
    <t>BS-NC12</t>
  </si>
  <si>
    <t>（南昌）建安工程处</t>
  </si>
  <si>
    <t>BS-WH12</t>
  </si>
  <si>
    <t>（武汉）绿地国际运维处</t>
  </si>
  <si>
    <t>HF27</t>
  </si>
  <si>
    <t>天鹅湖一号管理处</t>
  </si>
  <si>
    <t>JD-CS</t>
  </si>
  <si>
    <t>北京家应酒店管理有限公司长沙分公司</t>
  </si>
  <si>
    <t>JD-BJ11</t>
  </si>
  <si>
    <t>（北京）山海同湾商旅短租服务社</t>
  </si>
  <si>
    <t>TJS19</t>
  </si>
  <si>
    <t>创智大厦管理处</t>
  </si>
  <si>
    <t>TJS18</t>
  </si>
  <si>
    <t>创意大厦管理处</t>
  </si>
  <si>
    <t>SQ-BJ12</t>
  </si>
  <si>
    <t>（北京）紫荆豪庭U-mall</t>
  </si>
  <si>
    <t>DT-BJ12</t>
  </si>
  <si>
    <t>（北京）世纪图捷南区维保部</t>
  </si>
  <si>
    <t>JZ-SZ13</t>
  </si>
  <si>
    <t>房屋翻新部（深圳）（封存）</t>
  </si>
  <si>
    <t>BS-TJ05J</t>
  </si>
  <si>
    <t>（旧）滨海会展片区运维处</t>
  </si>
  <si>
    <t>BS-XA06</t>
  </si>
  <si>
    <t>BC片区运维处</t>
  </si>
  <si>
    <t>BS-BH16</t>
  </si>
  <si>
    <t>（天津滨海）动漫大厦运维处</t>
  </si>
  <si>
    <t>SQ-SZ1804</t>
  </si>
  <si>
    <t>长者服务组</t>
  </si>
  <si>
    <t>JD-BJ18</t>
  </si>
  <si>
    <t>BCCPG050703</t>
  </si>
  <si>
    <t>BS-XA05</t>
  </si>
  <si>
    <t>AF片区运维处</t>
  </si>
  <si>
    <t>JZ03</t>
  </si>
  <si>
    <t>仓储管理部</t>
  </si>
  <si>
    <t>BS-BJ15</t>
  </si>
  <si>
    <t>（北京）金泉运维处</t>
  </si>
  <si>
    <t>GX-SZ01</t>
  </si>
  <si>
    <t>技术支持中心</t>
  </si>
  <si>
    <t>BS-DL11</t>
  </si>
  <si>
    <t>（大连）都市阳光运维处</t>
  </si>
  <si>
    <t>BS-SZ08J</t>
  </si>
  <si>
    <t>（旧）新增片区运维处</t>
  </si>
  <si>
    <t>SZ37</t>
  </si>
  <si>
    <t>山东诸城得利斯咨询项目</t>
  </si>
  <si>
    <t>SQ-SH13</t>
  </si>
  <si>
    <t>BS-SD14</t>
  </si>
  <si>
    <t>（山东）建安工程处</t>
  </si>
  <si>
    <t>TC-CP00</t>
  </si>
  <si>
    <t>深圳市长城停车场管理建设有限公司昌平分公司本部</t>
  </si>
  <si>
    <t>BS-BH14</t>
  </si>
  <si>
    <t>（天津滨海）睿家运维处</t>
  </si>
  <si>
    <t>SQ-BJ17</t>
  </si>
  <si>
    <t>BS-SZ20</t>
  </si>
  <si>
    <t>（深圳）电梯建安工程处</t>
  </si>
  <si>
    <t>SL-03</t>
  </si>
  <si>
    <t>CCPG0706</t>
  </si>
  <si>
    <t>招商采购部（封存）</t>
  </si>
  <si>
    <t>BS-BJ08</t>
  </si>
  <si>
    <t>（旧）乐府家园片区运维处</t>
  </si>
  <si>
    <t>SQ-BJ21</t>
  </si>
  <si>
    <t>（北京）世华水岸U-Mall</t>
  </si>
  <si>
    <t>JZ-WH</t>
  </si>
  <si>
    <t>深圳市惠尔达家政服务有限公司武汉分公司</t>
  </si>
  <si>
    <t>CW11</t>
  </si>
  <si>
    <t>安徽熙城物业管理有限公司芜湖分公司</t>
  </si>
  <si>
    <t>BS-TJ02</t>
  </si>
  <si>
    <t>DF04</t>
  </si>
  <si>
    <t>SQ-SZ14</t>
  </si>
  <si>
    <t>（深圳）东海U-mall</t>
  </si>
  <si>
    <t>BCCPG050704</t>
  </si>
  <si>
    <t>HD00</t>
  </si>
  <si>
    <t>华东区域公司本部</t>
  </si>
  <si>
    <t>SQ-FZ12</t>
  </si>
  <si>
    <t>社区服务中心（福州世茂外滩封存）</t>
  </si>
  <si>
    <t>BJ38</t>
  </si>
  <si>
    <t>石景山政府管理处</t>
  </si>
  <si>
    <t>BS-TJ03</t>
  </si>
  <si>
    <t>BS03</t>
  </si>
  <si>
    <t>WG01</t>
  </si>
  <si>
    <t>LGF01</t>
  </si>
  <si>
    <t>SQ-SZ28</t>
  </si>
  <si>
    <t>（深圳）凯旋城U-mall</t>
  </si>
  <si>
    <t>SQ-BJ32</t>
  </si>
  <si>
    <t>（北京）北京洋房U-mall</t>
  </si>
  <si>
    <t>SL-FZ00</t>
  </si>
  <si>
    <t>尚邻福州分行</t>
  </si>
  <si>
    <t>SQ-BJ23</t>
  </si>
  <si>
    <t>（北京）永丰U-mall</t>
  </si>
  <si>
    <t>JZ-03</t>
  </si>
  <si>
    <t>SQ-BJ2504</t>
  </si>
  <si>
    <t>SQ-BJ20</t>
  </si>
  <si>
    <t>（北京）四合上院U-mall</t>
  </si>
  <si>
    <t>BS-BJ03</t>
  </si>
  <si>
    <t>SL-BJ</t>
  </si>
  <si>
    <t>北京尚邻房地产经纪有限公司</t>
  </si>
  <si>
    <t>BS-CS11</t>
  </si>
  <si>
    <t>（长沙）东区运维处</t>
  </si>
  <si>
    <t>BS-SD15</t>
  </si>
  <si>
    <t>（山东）诚基中心运维处</t>
  </si>
  <si>
    <t>JH02</t>
  </si>
  <si>
    <t>YY-SZ00</t>
  </si>
  <si>
    <t>深圳城市公司</t>
  </si>
  <si>
    <t>SQ-SH15</t>
  </si>
  <si>
    <t>JZ-BJ14</t>
  </si>
  <si>
    <t>房屋翻新部（北京）（封存）</t>
  </si>
  <si>
    <t>BS-SZ11</t>
  </si>
  <si>
    <t>（深圳）长城运维处</t>
  </si>
  <si>
    <t>SH17</t>
  </si>
  <si>
    <t>依云城邦销售中心</t>
  </si>
  <si>
    <t>SQ-BJ26</t>
  </si>
  <si>
    <t>HX04</t>
  </si>
  <si>
    <t>成都城市办事处</t>
  </si>
  <si>
    <t>BS-SD07J</t>
  </si>
  <si>
    <t>（旧）领秀城片区运维处</t>
  </si>
  <si>
    <t>SQ-CD11</t>
  </si>
  <si>
    <t>（成都）天府长城U-mall</t>
  </si>
  <si>
    <t>JZ-TJ</t>
  </si>
  <si>
    <t>天津市惠尔达家政服务有限公司</t>
  </si>
  <si>
    <t>KP05</t>
  </si>
  <si>
    <t>JY01</t>
  </si>
  <si>
    <t>LGF08</t>
  </si>
  <si>
    <t>重庆区域办事处</t>
  </si>
  <si>
    <t>BS-SZ01</t>
  </si>
  <si>
    <t>DT-BJ07</t>
  </si>
  <si>
    <t>工程维保四部</t>
  </si>
  <si>
    <t>BS-BJ02</t>
  </si>
  <si>
    <t>设施管理部(北京城市公司)</t>
  </si>
  <si>
    <t>JZ01</t>
  </si>
  <si>
    <t>BS-YC11</t>
  </si>
  <si>
    <t>（银川）国贸中心运维处</t>
  </si>
  <si>
    <t>SY-SD02</t>
  </si>
  <si>
    <t>BCCPG050705</t>
  </si>
  <si>
    <t>HBHS00</t>
  </si>
  <si>
    <t>环渤海区域（睿商）公司本部</t>
  </si>
  <si>
    <t>KP04</t>
  </si>
  <si>
    <t>WG02</t>
  </si>
  <si>
    <t>CCPG0709</t>
  </si>
  <si>
    <t>社区服务中心(东海)</t>
  </si>
  <si>
    <t>SQ-SZ1803</t>
  </si>
  <si>
    <t>BS-SZ17</t>
  </si>
  <si>
    <t>（深圳）东海运维处</t>
  </si>
  <si>
    <t>CW06</t>
  </si>
  <si>
    <t>上海深长城无锡分公司</t>
  </si>
  <si>
    <t>TC-SY00</t>
  </si>
  <si>
    <t>深圳市长城停车场管理建设有限公司顺义分公司本部</t>
  </si>
  <si>
    <t>SL-BJNW</t>
  </si>
  <si>
    <t>尚邻北京西区分行</t>
  </si>
  <si>
    <t>JD04</t>
  </si>
  <si>
    <t>JD-BJ05</t>
  </si>
  <si>
    <t>SQ-BJ27</t>
  </si>
  <si>
    <t>（北京）和谐U-mall</t>
  </si>
  <si>
    <t>QS05</t>
  </si>
  <si>
    <t>BS-BJ13</t>
  </si>
  <si>
    <t>（北京）C区运维处</t>
  </si>
  <si>
    <t>BS-WH13</t>
  </si>
  <si>
    <t>（武汉绿地）建安工程处</t>
  </si>
  <si>
    <t>CJ01</t>
  </si>
  <si>
    <t>BS-BJ14</t>
  </si>
  <si>
    <t>（北京）B区运维处</t>
  </si>
  <si>
    <t>KP03</t>
  </si>
  <si>
    <t>BS-BJ11</t>
  </si>
  <si>
    <t>（北京）D区运维处</t>
  </si>
  <si>
    <t>JD-BJ03</t>
  </si>
  <si>
    <t>BS-SZ16</t>
  </si>
  <si>
    <t>（深圳）康佳运维处</t>
  </si>
  <si>
    <t>JZ-01</t>
  </si>
  <si>
    <t>入住团购部</t>
  </si>
  <si>
    <t>BS-SZ03</t>
  </si>
  <si>
    <t>BS-TJ14</t>
  </si>
  <si>
    <t>（天津）天津睿家运维处</t>
  </si>
  <si>
    <t>SL-SZFT</t>
  </si>
  <si>
    <t>深圳市尚邻房地产经纪有限公司福田分公司</t>
  </si>
  <si>
    <t>SQ-BJ1801</t>
  </si>
  <si>
    <t>JD-BJ1401</t>
  </si>
  <si>
    <t>客房服务部</t>
  </si>
  <si>
    <t>SQ-BJ2402</t>
  </si>
  <si>
    <t>SQ-CD1304</t>
  </si>
  <si>
    <t>SQ-BJ2802</t>
  </si>
  <si>
    <t>HX08</t>
  </si>
  <si>
    <t>前期物业部</t>
  </si>
  <si>
    <t>JD-BJ1613</t>
  </si>
  <si>
    <t>SQ-BJ2601</t>
  </si>
  <si>
    <t>SQ-FZ1301</t>
  </si>
  <si>
    <t>DT04</t>
  </si>
  <si>
    <t>工程维保二部（深圳深南运维处电梯）</t>
  </si>
  <si>
    <t>HX03</t>
  </si>
  <si>
    <t>CS2802</t>
  </si>
  <si>
    <t>SQ-TJ1403</t>
  </si>
  <si>
    <t>SQ-BJ2104</t>
  </si>
  <si>
    <t>SQ-BJ3003</t>
  </si>
  <si>
    <t>HBH07</t>
  </si>
  <si>
    <t>SQ-SZ1304</t>
  </si>
  <si>
    <t>SQ-FZ1102</t>
  </si>
  <si>
    <t>SQ-BJ1604</t>
  </si>
  <si>
    <t>HD05</t>
  </si>
  <si>
    <t>HHHT</t>
  </si>
  <si>
    <t>呼和浩特东区</t>
  </si>
  <si>
    <t>DL01</t>
  </si>
  <si>
    <t>SQ-BJ1401</t>
  </si>
  <si>
    <t>JD-BJ1403</t>
  </si>
  <si>
    <t>CS2803</t>
  </si>
  <si>
    <t>SQ-SZ1203</t>
  </si>
  <si>
    <t>HBHS08</t>
  </si>
  <si>
    <t>SQ-SZ1404</t>
  </si>
  <si>
    <t>SQ-BJ1601</t>
  </si>
  <si>
    <t>HB03</t>
  </si>
  <si>
    <t>HB02</t>
  </si>
  <si>
    <t>HF</t>
  </si>
  <si>
    <t>合肥城区</t>
  </si>
  <si>
    <t>JD-BJ1301</t>
  </si>
  <si>
    <t>SZ1</t>
  </si>
  <si>
    <t>深圳东区</t>
  </si>
  <si>
    <t>SQ-BJ1901</t>
  </si>
  <si>
    <t>QHD03</t>
  </si>
  <si>
    <t>SQ-BJ1203</t>
  </si>
  <si>
    <t>BS-FZ1101</t>
  </si>
  <si>
    <t>（福州）大名城楼宇组</t>
  </si>
  <si>
    <t>SL-BJNE02</t>
  </si>
  <si>
    <t>社区经纪组</t>
  </si>
  <si>
    <t>DT06</t>
  </si>
  <si>
    <t>业务部（电梯建安工程处）</t>
  </si>
  <si>
    <t>SQ-BJ1202</t>
  </si>
  <si>
    <t>HB20</t>
  </si>
  <si>
    <t>一应云智慧社区推广小组</t>
  </si>
  <si>
    <t>SQ-BJ1502</t>
  </si>
  <si>
    <t>SQ-SZ1102</t>
  </si>
  <si>
    <t>SQ-BJ3002</t>
  </si>
  <si>
    <t>SQ-CD1102</t>
  </si>
  <si>
    <t>SQ-SZ1601</t>
  </si>
  <si>
    <t>SH1</t>
  </si>
  <si>
    <t>上海南区</t>
  </si>
  <si>
    <t>SQ-TJ1302</t>
  </si>
  <si>
    <t>SQ-BJ2202</t>
  </si>
  <si>
    <t>SQ-CD1204</t>
  </si>
  <si>
    <t>BS0201</t>
  </si>
  <si>
    <t>SQ-TJ1303</t>
  </si>
  <si>
    <t>ZZ</t>
  </si>
  <si>
    <t>郑州城区</t>
  </si>
  <si>
    <t>SL-CS02</t>
  </si>
  <si>
    <t>CS</t>
  </si>
  <si>
    <t>长沙东区</t>
  </si>
  <si>
    <t>SQ-BJ2404</t>
  </si>
  <si>
    <t>BJ1</t>
  </si>
  <si>
    <t>北京二城区</t>
  </si>
  <si>
    <t>SQ-SZ1703</t>
  </si>
  <si>
    <t>HN07</t>
  </si>
  <si>
    <t>SQ-CS1504</t>
  </si>
  <si>
    <t>HD08</t>
  </si>
  <si>
    <t>BCCPG050201</t>
  </si>
  <si>
    <t>融泽家园顾问咨询组</t>
  </si>
  <si>
    <t>SQ-BJ2702</t>
  </si>
  <si>
    <t>SQ-CD1303</t>
  </si>
  <si>
    <t>SQ-BJ1903</t>
  </si>
  <si>
    <t>BS-SZ1102</t>
  </si>
  <si>
    <t>长城电梯组</t>
  </si>
  <si>
    <t>SQ-BJ2003</t>
  </si>
  <si>
    <t>HD02</t>
  </si>
  <si>
    <t>JD-BJ1603</t>
  </si>
  <si>
    <t>DT-FZ02</t>
  </si>
  <si>
    <t>SQ-SZ1103</t>
  </si>
  <si>
    <t>SQ-SZ1504</t>
  </si>
  <si>
    <t>SL-CD03</t>
  </si>
  <si>
    <t>华府西苑组</t>
  </si>
  <si>
    <t>SQ-BJ2901</t>
  </si>
  <si>
    <t>SQ-BJ1104</t>
  </si>
  <si>
    <t>TJ102</t>
  </si>
  <si>
    <t>天津西区</t>
  </si>
  <si>
    <t>环渤海大区公司</t>
  </si>
  <si>
    <t>HX09</t>
  </si>
  <si>
    <t>JD-BJ1611</t>
  </si>
  <si>
    <t>HBHS03</t>
  </si>
  <si>
    <t>DT03</t>
  </si>
  <si>
    <t>工程维保一部（深圳长城运维处电梯）</t>
  </si>
  <si>
    <t>SQ-BJ1103</t>
  </si>
  <si>
    <t>SQ-BJ2701</t>
  </si>
  <si>
    <t>SQ-CD1202</t>
  </si>
  <si>
    <t>SQ-BJ1704</t>
  </si>
  <si>
    <t>SQ-BJ2703</t>
  </si>
  <si>
    <t>SQ-BJ2903</t>
  </si>
  <si>
    <t>SQ-SZ1402</t>
  </si>
  <si>
    <t>CCPG050701</t>
  </si>
  <si>
    <t>借调人员</t>
  </si>
  <si>
    <t>SQ-BJ2204</t>
  </si>
  <si>
    <t>HBH08</t>
  </si>
  <si>
    <t>SQ-BJ1303</t>
  </si>
  <si>
    <t>SQ-CS1201</t>
  </si>
  <si>
    <t>SQ-CS1502</t>
  </si>
  <si>
    <t>HD06</t>
  </si>
  <si>
    <t>SQ-SZ1101</t>
  </si>
  <si>
    <t>SL-TJ02</t>
  </si>
  <si>
    <t>BS-HF1102</t>
  </si>
  <si>
    <t>合肥电梯组</t>
  </si>
  <si>
    <t>SL-BJNE01</t>
  </si>
  <si>
    <t>SQ-BJ1602</t>
  </si>
  <si>
    <t>JD-BJ1302</t>
  </si>
  <si>
    <t>BJ4</t>
  </si>
  <si>
    <t>北京五城区</t>
  </si>
  <si>
    <t>SQ-BJ2904</t>
  </si>
  <si>
    <t>JD-BJ1601</t>
  </si>
  <si>
    <t>HBHS06</t>
  </si>
  <si>
    <t>SQ-CS1204</t>
  </si>
  <si>
    <t>SQ-TJ1304</t>
  </si>
  <si>
    <t>DT02</t>
  </si>
  <si>
    <t>技术质检部（电梯管理部）</t>
  </si>
  <si>
    <t>SQ-BJ2002</t>
  </si>
  <si>
    <t>HN05</t>
  </si>
  <si>
    <t>SQ-BJ2604</t>
  </si>
  <si>
    <t>SQ-BJ3101</t>
  </si>
  <si>
    <t>JD-BJ1303</t>
  </si>
  <si>
    <t>XA</t>
  </si>
  <si>
    <t>西安南区</t>
  </si>
  <si>
    <t>SQ-BJ2401</t>
  </si>
  <si>
    <t>SQ-SZ1501</t>
  </si>
  <si>
    <t>HBH04</t>
  </si>
  <si>
    <t>SQ-BJ1404</t>
  </si>
  <si>
    <t>JD-BJ1103</t>
  </si>
  <si>
    <t>SQ-SZ1502</t>
  </si>
  <si>
    <t>SQ-FZ1101</t>
  </si>
  <si>
    <t>DT-FZ05</t>
  </si>
  <si>
    <t>SQ-TJ1404</t>
  </si>
  <si>
    <t>SQ-BJ1804</t>
  </si>
  <si>
    <t>SQ-SZ1302</t>
  </si>
  <si>
    <t>HX02</t>
  </si>
  <si>
    <t>SQ-BJ1802</t>
  </si>
  <si>
    <t>SQ-BJ2304</t>
  </si>
  <si>
    <t>SL-CD01</t>
  </si>
  <si>
    <t>DT-FZ01</t>
  </si>
  <si>
    <t>工程维保部(福州大名城运维处)</t>
  </si>
  <si>
    <t>SQ-SZ1202</t>
  </si>
  <si>
    <t>HBH02</t>
  </si>
  <si>
    <t>SL-FZ01</t>
  </si>
  <si>
    <t>HN08</t>
  </si>
  <si>
    <t>SL-SZ02</t>
  </si>
  <si>
    <t>SQ-FZ1303</t>
  </si>
  <si>
    <t>SQ-FZ1103</t>
  </si>
  <si>
    <t>QHD01</t>
  </si>
  <si>
    <t>CCPG0503</t>
  </si>
  <si>
    <t>SQ-BJ2602</t>
  </si>
  <si>
    <t>SQ-FZ1304</t>
  </si>
  <si>
    <t>DT-FZ03</t>
  </si>
  <si>
    <t>SQ-TJ1101</t>
  </si>
  <si>
    <t>SQ-BJ2001</t>
  </si>
  <si>
    <t>SQ-BJ3001</t>
  </si>
  <si>
    <t>SZ2</t>
  </si>
  <si>
    <t>深圳西区</t>
  </si>
  <si>
    <t>HZ06</t>
  </si>
  <si>
    <t>HB07</t>
  </si>
  <si>
    <t>HBHS07</t>
  </si>
  <si>
    <t>SQ-BJ2201</t>
  </si>
  <si>
    <t>SQ-CD1302</t>
  </si>
  <si>
    <t>SQ-BJ2302</t>
  </si>
  <si>
    <t>SQ-FZ1201</t>
  </si>
  <si>
    <t>HB06</t>
  </si>
  <si>
    <t>SQ-BJ2303</t>
  </si>
  <si>
    <t>HD07</t>
  </si>
  <si>
    <t>JD-BJ1101</t>
  </si>
  <si>
    <t>BS-CD1102</t>
  </si>
  <si>
    <t>成都电梯组</t>
  </si>
  <si>
    <t>SQ-SZ1104</t>
  </si>
  <si>
    <t>SQ-CD1301</t>
  </si>
  <si>
    <t>BS-CD1101</t>
  </si>
  <si>
    <t>（成都）图南多楼宇组</t>
  </si>
  <si>
    <t>SQ-FZ1302</t>
  </si>
  <si>
    <t>HN10</t>
  </si>
  <si>
    <t>SQ-BJ1603</t>
  </si>
  <si>
    <t>SQ-TJ1103</t>
  </si>
  <si>
    <t>SQ-SZ1204</t>
  </si>
  <si>
    <t>SQ-SZ1303</t>
  </si>
  <si>
    <t>JN</t>
  </si>
  <si>
    <t>东北城区</t>
  </si>
  <si>
    <t>SQ-BJ2004</t>
  </si>
  <si>
    <t>SQ-BJ1503</t>
  </si>
  <si>
    <t>SL-TJ01</t>
  </si>
  <si>
    <t>HBHS05</t>
  </si>
  <si>
    <t>JD-BJ1201</t>
  </si>
  <si>
    <t>SL-BJNW02</t>
  </si>
  <si>
    <t>SQ-CS1304</t>
  </si>
  <si>
    <t>SQ-FZ1204</t>
  </si>
  <si>
    <t>SQ-CS1203</t>
  </si>
  <si>
    <t>SQ-CD1203</t>
  </si>
  <si>
    <t>HN04</t>
  </si>
  <si>
    <t>WH</t>
  </si>
  <si>
    <t>武汉南区</t>
  </si>
  <si>
    <t>SQ-BJ2902</t>
  </si>
  <si>
    <t>SL-BJNW01</t>
  </si>
  <si>
    <t>SQ-CS1103</t>
  </si>
  <si>
    <t>SQ-BJ3104</t>
  </si>
  <si>
    <t>SQ-FZ1104</t>
  </si>
  <si>
    <t>SQ-SZ1603</t>
  </si>
  <si>
    <t>HD04</t>
  </si>
  <si>
    <t>CCPG050702</t>
  </si>
  <si>
    <t>储备经理</t>
  </si>
  <si>
    <t>SQ-CS1102</t>
  </si>
  <si>
    <t>CS2801</t>
  </si>
  <si>
    <t>CCPG050101</t>
  </si>
  <si>
    <t>云动中心</t>
  </si>
  <si>
    <t>SQ-BJ1301</t>
  </si>
  <si>
    <t>SQ-CS1101</t>
  </si>
  <si>
    <t>HBH09</t>
  </si>
  <si>
    <t>SQ-BJ2203</t>
  </si>
  <si>
    <t>JD-BJ1612</t>
  </si>
  <si>
    <t>SQ-FZ1202</t>
  </si>
  <si>
    <t>SQ-SZ1702</t>
  </si>
  <si>
    <t>JD-BJ1203</t>
  </si>
  <si>
    <t>SQ-BJ1102</t>
  </si>
  <si>
    <t>DT0402</t>
  </si>
  <si>
    <t>工程维保合肥分部（合肥印象西湖运维处电梯）</t>
  </si>
  <si>
    <t>HBHS04</t>
  </si>
  <si>
    <t>SQ-BJ1803</t>
  </si>
  <si>
    <t>HD03</t>
  </si>
  <si>
    <t>SQ-CS1302</t>
  </si>
  <si>
    <t>HB05</t>
  </si>
  <si>
    <t>SQ-BJ1501</t>
  </si>
  <si>
    <t>SQ-CD1201</t>
  </si>
  <si>
    <t>SQ-CD1101</t>
  </si>
  <si>
    <t>SQ-TJ1301</t>
  </si>
  <si>
    <t>SQ-TJ1104</t>
  </si>
  <si>
    <t>SQ-SZ1401</t>
  </si>
  <si>
    <t>SQ-BJ2403</t>
  </si>
  <si>
    <t>SQ-BJ1304</t>
  </si>
  <si>
    <t>SH2</t>
  </si>
  <si>
    <t>上海北区</t>
  </si>
  <si>
    <t>ZZTCGY</t>
  </si>
  <si>
    <t>北京天诚古运物业管理有限公司</t>
  </si>
  <si>
    <t>SZ3</t>
  </si>
  <si>
    <t>深圳中区</t>
  </si>
  <si>
    <t>SH3</t>
  </si>
  <si>
    <t>上海中区</t>
  </si>
  <si>
    <t>NC2</t>
  </si>
  <si>
    <t>南昌西区</t>
  </si>
  <si>
    <t>TJ3</t>
  </si>
  <si>
    <t>天津南区</t>
  </si>
  <si>
    <t>TJ4</t>
  </si>
  <si>
    <t>天津北区</t>
  </si>
  <si>
    <t>SN</t>
  </si>
  <si>
    <t>苏州城区</t>
  </si>
  <si>
    <t>CD2</t>
  </si>
  <si>
    <t>成都南区</t>
  </si>
  <si>
    <t>BJ5</t>
  </si>
  <si>
    <t>北京一城区</t>
  </si>
  <si>
    <t>BJ6</t>
  </si>
  <si>
    <t>北京三城区</t>
  </si>
  <si>
    <t>CCPG050703</t>
  </si>
  <si>
    <t>ZZZ001</t>
  </si>
  <si>
    <t>北京长城康健物业管理有限责任公司</t>
  </si>
  <si>
    <t>BS-YY01</t>
  </si>
  <si>
    <t>技术研发部</t>
  </si>
  <si>
    <t>BS-YY03</t>
  </si>
  <si>
    <t>BS-YY02</t>
  </si>
  <si>
    <t>项目实施部</t>
  </si>
  <si>
    <t>BS-YY04</t>
  </si>
  <si>
    <t>ZG001</t>
  </si>
  <si>
    <t>（西安）绿地中心管理处</t>
  </si>
  <si>
    <t>BS-YY05</t>
  </si>
  <si>
    <t>技术研发二部</t>
  </si>
  <si>
    <t>BS-YY06</t>
  </si>
  <si>
    <t>一应云实时数据中心</t>
  </si>
  <si>
    <t>ZG002</t>
  </si>
  <si>
    <t>（上海）绿地融信商业中心管理处</t>
  </si>
  <si>
    <t>CS2</t>
  </si>
  <si>
    <t>长沙西区</t>
  </si>
  <si>
    <t>BS-YYTC01</t>
  </si>
  <si>
    <t>市场运营部</t>
  </si>
  <si>
    <t>BS-YYTC02</t>
  </si>
  <si>
    <t>技术支持部</t>
  </si>
  <si>
    <t>BS-YYTC03</t>
  </si>
  <si>
    <t>BS-YYTC04</t>
  </si>
  <si>
    <t>SCCSY</t>
  </si>
  <si>
    <t>深圳市深长城商用物业服务有限公司</t>
  </si>
  <si>
    <t>JNCT</t>
  </si>
  <si>
    <t>济宁市城投物业服务有限公司</t>
  </si>
  <si>
    <t>WH2</t>
  </si>
  <si>
    <t>武汉北区</t>
  </si>
  <si>
    <t>CD3</t>
  </si>
  <si>
    <t>成都东区</t>
  </si>
  <si>
    <t>GZ</t>
  </si>
  <si>
    <t>广州城区</t>
  </si>
  <si>
    <t>WLMQ</t>
  </si>
  <si>
    <t>乌鲁木齐城区</t>
  </si>
  <si>
    <t>CXCYY</t>
  </si>
  <si>
    <t>苏州智汇邦产业园管理有限公司</t>
  </si>
  <si>
    <t>WDJJ01</t>
  </si>
  <si>
    <t>项目运营部</t>
  </si>
  <si>
    <t>SLFDC01</t>
  </si>
  <si>
    <t>BJJYJD02</t>
  </si>
  <si>
    <t>BJJYJD01</t>
  </si>
  <si>
    <t>BJJYJD03</t>
  </si>
  <si>
    <t>IT信息部</t>
  </si>
  <si>
    <t>BJJYJD04</t>
  </si>
  <si>
    <t>HDCD</t>
  </si>
  <si>
    <t>邯郸市诚东物业管理有限公司（合资）</t>
  </si>
  <si>
    <t>LHJRZX</t>
  </si>
  <si>
    <t>郑州市龙湖金融中心物业服务有限公司</t>
  </si>
  <si>
    <t>NXJT</t>
  </si>
  <si>
    <t>宁夏建投长城物业管理有限公司</t>
  </si>
  <si>
    <t>NJLC</t>
  </si>
  <si>
    <t>南京朗城物业管理有限公司</t>
  </si>
  <si>
    <t>CQ2</t>
  </si>
  <si>
    <t>重庆南区</t>
  </si>
  <si>
    <t>HW001</t>
  </si>
  <si>
    <t>华为IFM北方区管理处</t>
  </si>
  <si>
    <t>HW002</t>
  </si>
  <si>
    <t>华为IFM西南区管理处</t>
  </si>
  <si>
    <t>HW003</t>
  </si>
  <si>
    <t>华为IFM东南区管理处</t>
  </si>
  <si>
    <t>GY</t>
  </si>
  <si>
    <t>贵州城区</t>
  </si>
  <si>
    <t>LHFZZX06</t>
  </si>
  <si>
    <t>客户服务</t>
  </si>
  <si>
    <t>LHFZZX04</t>
  </si>
  <si>
    <t>服务设计</t>
  </si>
  <si>
    <t>LHFZZX05</t>
  </si>
  <si>
    <t>客户营销</t>
  </si>
  <si>
    <t>HBDQGS0105</t>
  </si>
  <si>
    <t>唐山市场发展</t>
  </si>
  <si>
    <t>HBDQGS0106</t>
  </si>
  <si>
    <t>银川市场发展</t>
  </si>
  <si>
    <t>HBDQGS0101</t>
  </si>
  <si>
    <t>营销管理</t>
  </si>
  <si>
    <t>HBDQGS0102</t>
  </si>
  <si>
    <t>北京东市场发展</t>
  </si>
  <si>
    <t>HBDQGS0103</t>
  </si>
  <si>
    <t>天津一部市场发展</t>
  </si>
  <si>
    <t>HBDQGS0104</t>
  </si>
  <si>
    <t>大连市场发展</t>
  </si>
  <si>
    <t>HDDQGS0102</t>
  </si>
  <si>
    <t>苏州市场发展</t>
  </si>
  <si>
    <t>HDDQGS0101</t>
  </si>
  <si>
    <t>HDDQGS0105</t>
  </si>
  <si>
    <t>杭州市场发展</t>
  </si>
  <si>
    <t>HDDQGS0103</t>
  </si>
  <si>
    <t>南京市场发展</t>
  </si>
  <si>
    <t>HDDQGS0104</t>
  </si>
  <si>
    <t>合肥市场发展</t>
  </si>
  <si>
    <t>HDDQGS0106</t>
  </si>
  <si>
    <t>上海市场发展</t>
  </si>
  <si>
    <t>HNDQGS0101</t>
  </si>
  <si>
    <t>HNDQGS0102</t>
  </si>
  <si>
    <t>广州市场发展</t>
  </si>
  <si>
    <t>HNDQGS0103</t>
  </si>
  <si>
    <t>海口市场发展</t>
  </si>
  <si>
    <t>HNDQGS0105</t>
  </si>
  <si>
    <t>福州市场发展</t>
  </si>
  <si>
    <t>HNDQGS0104</t>
  </si>
  <si>
    <t>长沙市场发展一分部</t>
  </si>
  <si>
    <t>HNDQGS0106</t>
  </si>
  <si>
    <t>南宁市场发展</t>
  </si>
  <si>
    <t>HNDQGS0107</t>
  </si>
  <si>
    <t>贵阳市场发展</t>
  </si>
  <si>
    <t>HXDQGS0103</t>
  </si>
  <si>
    <t>乌鲁木齐市场发展</t>
  </si>
  <si>
    <t>HXDQGS0105</t>
  </si>
  <si>
    <t>拉萨市场发展</t>
  </si>
  <si>
    <t>HXDQGS0104</t>
  </si>
  <si>
    <t>西宁市场发展</t>
  </si>
  <si>
    <t>HXDQGS0107</t>
  </si>
  <si>
    <t>昆明市场发展</t>
  </si>
  <si>
    <t>HXDQGS0106</t>
  </si>
  <si>
    <t>兰州市场发展</t>
  </si>
  <si>
    <t>HXDQGS0108</t>
  </si>
  <si>
    <t>成都市场发展</t>
  </si>
  <si>
    <t>HXDQGS0101</t>
  </si>
  <si>
    <t>HXDQGS0102</t>
  </si>
  <si>
    <t>呼和浩特市场发展</t>
  </si>
  <si>
    <t>HZDQGS0101</t>
  </si>
  <si>
    <t>HZDQGS0102</t>
  </si>
  <si>
    <t>太原市场发展</t>
  </si>
  <si>
    <t>HZDQGS0103</t>
  </si>
  <si>
    <t>西安市场发展</t>
  </si>
  <si>
    <t>HZDQGS0104</t>
  </si>
  <si>
    <t>郑州市场发展</t>
  </si>
  <si>
    <t>HZDQGS0105</t>
  </si>
  <si>
    <t>武汉市场发展</t>
  </si>
  <si>
    <t>HZDQGS0106</t>
  </si>
  <si>
    <t>南昌市场发展</t>
  </si>
  <si>
    <t>XA1</t>
  </si>
  <si>
    <t>西安北区</t>
  </si>
  <si>
    <t>XN</t>
  </si>
  <si>
    <t>西宁城区</t>
  </si>
  <si>
    <t>SD1</t>
  </si>
  <si>
    <t>山东城区</t>
  </si>
  <si>
    <t>LZ</t>
  </si>
  <si>
    <t>兰州城区</t>
  </si>
  <si>
    <t>ZZAM01</t>
  </si>
  <si>
    <t>华北大区授权管理</t>
  </si>
  <si>
    <t>ZZAM02</t>
  </si>
  <si>
    <t>华东大区授权管理</t>
  </si>
  <si>
    <t>ZZAM03</t>
  </si>
  <si>
    <t>华南大区授权管理</t>
  </si>
  <si>
    <t>ZZAM04</t>
  </si>
  <si>
    <t>华西大区授权管理</t>
  </si>
  <si>
    <t>ZZAM05</t>
  </si>
  <si>
    <t>华中大区授权管理</t>
  </si>
  <si>
    <t>DT07</t>
  </si>
  <si>
    <t>工程维保四部（深圳盛世运维处电梯）</t>
  </si>
  <si>
    <t>DT08</t>
  </si>
  <si>
    <t>工程维保五部（深圳凯旋城运维处电梯）</t>
  </si>
  <si>
    <t>FZ1</t>
  </si>
  <si>
    <t>福州西区</t>
  </si>
  <si>
    <t>RLZYZX0501</t>
  </si>
  <si>
    <t>RLZYZX0502</t>
  </si>
  <si>
    <t>RLZYZX0601</t>
  </si>
  <si>
    <t>RLZYZX0602</t>
  </si>
  <si>
    <t>RLZYZX0701</t>
  </si>
  <si>
    <t>RLZYZX0702</t>
  </si>
  <si>
    <t>RLZYZX0801</t>
  </si>
  <si>
    <t>RLZYZX0802</t>
  </si>
  <si>
    <t>RLZYZX0901</t>
  </si>
  <si>
    <t>RLZYZX0902</t>
  </si>
  <si>
    <t>SH4</t>
  </si>
  <si>
    <t>上海绿地事业二部项目组</t>
  </si>
  <si>
    <t>ZJ</t>
  </si>
  <si>
    <t>浙江城区</t>
  </si>
  <si>
    <t>HNDQGS0108</t>
  </si>
  <si>
    <t>深圳市场发展</t>
  </si>
  <si>
    <t>HXDQGS0109</t>
  </si>
  <si>
    <t>重庆西市场发展</t>
  </si>
  <si>
    <t>HHHT1</t>
  </si>
  <si>
    <t>呼和浩特西区</t>
  </si>
  <si>
    <t>JHCWZX0501</t>
  </si>
  <si>
    <t>华北IPO财务整改</t>
  </si>
  <si>
    <t>JHCWZX0601</t>
  </si>
  <si>
    <t>华东IPO财务整改</t>
  </si>
  <si>
    <t>JHCWZX0701</t>
  </si>
  <si>
    <t>华南IPO财务整改</t>
  </si>
  <si>
    <t>JHCWZX0801</t>
  </si>
  <si>
    <t>华西IPO财务整改</t>
  </si>
  <si>
    <t>JHCWZX0901</t>
  </si>
  <si>
    <t>华中IPO财务整改</t>
  </si>
  <si>
    <t>XBWY</t>
  </si>
  <si>
    <t>深圳市兴宝物业服务管理有限公司</t>
  </si>
  <si>
    <t>RLZYZX1001</t>
  </si>
  <si>
    <t>RLZYZX1002</t>
  </si>
  <si>
    <t>SQ-CS1601</t>
  </si>
  <si>
    <t>DT0202</t>
  </si>
  <si>
    <t>SQ-BJ1403</t>
  </si>
  <si>
    <t>YC</t>
  </si>
  <si>
    <t>银川城区</t>
  </si>
  <si>
    <t>SQ-CS1301</t>
  </si>
  <si>
    <t>SQ-CS1602</t>
  </si>
  <si>
    <t>FZ</t>
  </si>
  <si>
    <t>福州东区</t>
  </si>
  <si>
    <t>SQ-CS1503</t>
  </si>
  <si>
    <t>CD</t>
  </si>
  <si>
    <t>成都西北区</t>
  </si>
  <si>
    <t>SL-SZ01</t>
  </si>
  <si>
    <t>SQ-BJ1204</t>
  </si>
  <si>
    <t>BJ3</t>
  </si>
  <si>
    <t>北京四城区</t>
  </si>
  <si>
    <t>HBHS09</t>
  </si>
  <si>
    <t>SQ-CS1202</t>
  </si>
  <si>
    <t>JD-BJ1102</t>
  </si>
  <si>
    <t>SL-CS01</t>
  </si>
  <si>
    <t>SQ-BJ2801</t>
  </si>
  <si>
    <t>SQ-SZ1604</t>
  </si>
  <si>
    <t>SQ-BJ2603</t>
  </si>
  <si>
    <t>SQ-BJ2804</t>
  </si>
  <si>
    <t>SQ-BJ2704</t>
  </si>
  <si>
    <t>SL-CD02</t>
  </si>
  <si>
    <t>HB04</t>
  </si>
  <si>
    <t>DT05</t>
  </si>
  <si>
    <t>工程维保三部（深圳天峦运维处电梯）</t>
  </si>
  <si>
    <t>SQ-BJ1504</t>
  </si>
  <si>
    <t>HBHS01</t>
  </si>
  <si>
    <t>SQ-BJ2803</t>
  </si>
  <si>
    <t>JD-BJ1202</t>
  </si>
  <si>
    <t>SQ-BJ1904</t>
  </si>
  <si>
    <t>BS-SZ1202</t>
  </si>
  <si>
    <t>电梯组</t>
  </si>
  <si>
    <t>HN03</t>
  </si>
  <si>
    <t>DT01</t>
  </si>
  <si>
    <t>QHD02</t>
  </si>
  <si>
    <t>SQ-BJ2101</t>
  </si>
  <si>
    <t>SQ-TJ1102</t>
  </si>
  <si>
    <t>SQ-BJ1101</t>
  </si>
  <si>
    <t>SQ-CS1501</t>
  </si>
  <si>
    <t>SQ-BJ1702</t>
  </si>
  <si>
    <t>SQ-BJ1701</t>
  </si>
  <si>
    <t>SQ-TJ1402</t>
  </si>
  <si>
    <t>SQ-SZ1201</t>
  </si>
  <si>
    <t>SQ-SZ1301</t>
  </si>
  <si>
    <t>SQ-FZ1203</t>
  </si>
  <si>
    <t>SQ-BJ1302</t>
  </si>
  <si>
    <t>SQ-CS1603</t>
  </si>
  <si>
    <t>DT0201</t>
  </si>
  <si>
    <t>市场发展部（长沙融圣国际运维处电梯）</t>
  </si>
  <si>
    <t>HBH05</t>
  </si>
  <si>
    <t>DL02</t>
  </si>
  <si>
    <t>BS-SZ1101</t>
  </si>
  <si>
    <t>（深圳）长城楼宇组</t>
  </si>
  <si>
    <t>HBH03</t>
  </si>
  <si>
    <t>SQ-BJ2301</t>
  </si>
  <si>
    <t>NC</t>
  </si>
  <si>
    <t>南昌东区</t>
  </si>
  <si>
    <t>SL-BJSE01</t>
  </si>
  <si>
    <t>SQ-BJ2102</t>
  </si>
  <si>
    <t>CW22</t>
  </si>
  <si>
    <t>长城物业集团股份有限公司上海分公司</t>
  </si>
  <si>
    <t>SQ-TJ1401</t>
  </si>
  <si>
    <t>HN02</t>
  </si>
  <si>
    <t>SQ-BJ1201</t>
  </si>
  <si>
    <t>HB09</t>
  </si>
  <si>
    <t>社区商务部</t>
  </si>
  <si>
    <t>BS-FZ1102</t>
  </si>
  <si>
    <t>SQ-CS1303</t>
  </si>
  <si>
    <t>HBHS02</t>
  </si>
  <si>
    <t>SQ-SZ1503</t>
  </si>
  <si>
    <t>SL-BJSE02</t>
  </si>
  <si>
    <t>尚邻经纪组</t>
  </si>
  <si>
    <t>SQ-SZ1701</t>
  </si>
  <si>
    <t>HX07</t>
  </si>
  <si>
    <t>SQ-CS1104</t>
  </si>
  <si>
    <t>SQ-SZ1704</t>
  </si>
  <si>
    <t>HBH06</t>
  </si>
  <si>
    <t>DT-FZ04</t>
  </si>
  <si>
    <t>HN09</t>
  </si>
  <si>
    <t>临时借调</t>
  </si>
  <si>
    <t>DT0401</t>
  </si>
  <si>
    <t>工程维保成都分部（成都图南多运维处电梯）</t>
  </si>
  <si>
    <t>SQ-BJ1402</t>
  </si>
  <si>
    <t>SQ-BJ3103</t>
  </si>
  <si>
    <t>DL03</t>
  </si>
  <si>
    <t>HN06</t>
  </si>
  <si>
    <t>SQ-BJ3004</t>
  </si>
  <si>
    <t>SQ-SZ1602</t>
  </si>
  <si>
    <t>SQ-CD1103</t>
  </si>
  <si>
    <t>SQ-CS1604</t>
  </si>
  <si>
    <t>JD-BJ1602</t>
  </si>
  <si>
    <t>SQ-BJ2103</t>
  </si>
  <si>
    <t>JD-BJ1402</t>
  </si>
  <si>
    <t>BS-HF1101</t>
  </si>
  <si>
    <t>（合肥）印象西湖楼宇组</t>
  </si>
  <si>
    <t>CQ</t>
  </si>
  <si>
    <t>重庆北区</t>
  </si>
  <si>
    <t>SQ-BJ3102</t>
  </si>
  <si>
    <t>HD13</t>
  </si>
  <si>
    <t>SQ-BJ1703</t>
  </si>
  <si>
    <t>TJ101</t>
  </si>
  <si>
    <t>天津东区</t>
  </si>
  <si>
    <t>NJ</t>
  </si>
  <si>
    <t>南京城区</t>
  </si>
  <si>
    <t>HB08</t>
  </si>
  <si>
    <t>BS-SZ1201</t>
  </si>
  <si>
    <t>（深圳）深南楼宇组</t>
  </si>
  <si>
    <t>SL-FZ02</t>
  </si>
  <si>
    <t>HK</t>
  </si>
  <si>
    <t>海南城区</t>
  </si>
  <si>
    <t>SQ-SZ1403</t>
  </si>
  <si>
    <t>SQ-BJ1902</t>
  </si>
  <si>
    <t>SQ-CD1104</t>
  </si>
  <si>
    <t>WH11</t>
  </si>
  <si>
    <t>（武汉南区）武汉国际金融城售楼处</t>
  </si>
  <si>
    <t>S级</t>
  </si>
  <si>
    <t>公共-行政办公</t>
  </si>
  <si>
    <t>HF26</t>
  </si>
  <si>
    <t>（合肥城区）水墨兰庭售楼处</t>
  </si>
  <si>
    <t>撤场</t>
  </si>
  <si>
    <t>2015-01-01</t>
  </si>
  <si>
    <t>商用-销售案场</t>
  </si>
  <si>
    <t>JN14</t>
  </si>
  <si>
    <t>（山东城区）济南潍坊金融街管理处-FC</t>
  </si>
  <si>
    <t>NC32</t>
  </si>
  <si>
    <t>（南昌东区）艾溪湖壹号售楼处</t>
  </si>
  <si>
    <t>2018-10-30</t>
  </si>
  <si>
    <t>BJ46</t>
  </si>
  <si>
    <t>（北京四城区）望京中心管理处</t>
  </si>
  <si>
    <t>东亚新华大厦</t>
  </si>
  <si>
    <t>B级</t>
  </si>
  <si>
    <t>CS24</t>
  </si>
  <si>
    <t>（长沙）嘉华城管理处-FC</t>
  </si>
  <si>
    <t>FZ25</t>
  </si>
  <si>
    <t>（福州西区）融晟红郡管理处</t>
  </si>
  <si>
    <t>居住-高层住宅</t>
  </si>
  <si>
    <t>居住-别墅</t>
  </si>
  <si>
    <t>JN19</t>
  </si>
  <si>
    <t>（山东城区）济南鑫源御景尚都管理处</t>
  </si>
  <si>
    <t>居住-多层住宅</t>
  </si>
  <si>
    <t>SZ59</t>
  </si>
  <si>
    <t>（深圳西区）金泓凯旋城管理处</t>
  </si>
  <si>
    <t>酬金制</t>
  </si>
  <si>
    <t>SH34</t>
  </si>
  <si>
    <t>（上海）伦敦广场管理处-FC</t>
  </si>
  <si>
    <t>JN15</t>
  </si>
  <si>
    <t>（山东城区）济南汇展国际花园管理处</t>
  </si>
  <si>
    <t>NM94</t>
  </si>
  <si>
    <t>（呼和浩特东区）呼市回民区万达广场售楼处</t>
  </si>
  <si>
    <t>BJ74</t>
  </si>
  <si>
    <t>（北京五城区）四合上院管理处</t>
  </si>
  <si>
    <t>C级</t>
  </si>
  <si>
    <t>FZ13</t>
  </si>
  <si>
    <t>（福州西区）世茂外滩管理处</t>
  </si>
  <si>
    <t>BJ129</t>
  </si>
  <si>
    <t>（北京五城区）荣丰嘉园管理处</t>
  </si>
  <si>
    <t>XA28</t>
  </si>
  <si>
    <t>（西安北区）振业泊公馆管理处</t>
  </si>
  <si>
    <t>XA23</t>
  </si>
  <si>
    <t>（乌鲁木齐城区）乌鲁木齐万达广场售楼处</t>
  </si>
  <si>
    <t>2017-11-30</t>
  </si>
  <si>
    <t>WH12</t>
  </si>
  <si>
    <t>（武汉）天下名企汇售楼处（封存）</t>
  </si>
  <si>
    <t>SHL34</t>
  </si>
  <si>
    <t>（上海西区）上海绿地凯旋宫售楼处</t>
  </si>
  <si>
    <t>上海西区</t>
  </si>
  <si>
    <t>SH6</t>
  </si>
  <si>
    <t>2015-01-31</t>
  </si>
  <si>
    <t>BJ95</t>
  </si>
  <si>
    <t>（北京西区）芭蕾雨悦都售楼处（已撤销，封存）</t>
  </si>
  <si>
    <t>HF13</t>
  </si>
  <si>
    <t>（合肥城区）水墨兰庭管理处</t>
  </si>
  <si>
    <t>2017-08-15</t>
  </si>
  <si>
    <t>SHL26</t>
  </si>
  <si>
    <t>（上海中区）上海昌吉名邸售楼处</t>
  </si>
  <si>
    <t>2017-04-30</t>
  </si>
  <si>
    <t>BJ76</t>
  </si>
  <si>
    <t>（北京五城区）融景家园管理处</t>
  </si>
  <si>
    <t>SH58</t>
  </si>
  <si>
    <t>（上海西区）臻悦名苑售楼处</t>
  </si>
  <si>
    <t>2017-12-31</t>
  </si>
  <si>
    <t>NC37</t>
  </si>
  <si>
    <t>（南昌东区）紫峰大厦管理处</t>
  </si>
  <si>
    <t>SZ52</t>
  </si>
  <si>
    <t>（深圳）志成鞋厂管理处</t>
  </si>
  <si>
    <t>SZ18</t>
  </si>
  <si>
    <t>（深圳西区）长景阁管理处</t>
  </si>
  <si>
    <t>NJ11</t>
  </si>
  <si>
    <t>（南京城区）新城科技园管理处</t>
  </si>
  <si>
    <t>HF29</t>
  </si>
  <si>
    <t>（合肥城区）西湖国际广场管理处</t>
  </si>
  <si>
    <t>2014-01-01</t>
  </si>
  <si>
    <t>FZ35</t>
  </si>
  <si>
    <t>（福州城区）永硕龙庭湾售楼处</t>
  </si>
  <si>
    <t>2017-11-01</t>
  </si>
  <si>
    <t>HF21</t>
  </si>
  <si>
    <t>（合肥城区）天鹅湖1号管理处</t>
  </si>
  <si>
    <t>HN0201</t>
  </si>
  <si>
    <t>SZ43</t>
  </si>
  <si>
    <t>（深圳西区）特发东莞光电产业园</t>
  </si>
  <si>
    <t>CD40</t>
  </si>
  <si>
    <t>（成都南区）半岛城邦三期管理处</t>
  </si>
  <si>
    <t>NM11</t>
  </si>
  <si>
    <t>（呼和浩特西区）波士名人大厦管理处</t>
  </si>
  <si>
    <t>TJ17</t>
  </si>
  <si>
    <t>（天津西区）诚基商贸中心管理处</t>
  </si>
  <si>
    <t>2018-05-15</t>
  </si>
  <si>
    <t>SH13</t>
  </si>
  <si>
    <t>（浙江城区）台州泊盛桃源管理处</t>
  </si>
  <si>
    <t>TJ53</t>
  </si>
  <si>
    <t>（天津南区）中船重工707研究所管理处</t>
  </si>
  <si>
    <t>2018-04-05</t>
  </si>
  <si>
    <t>2018-05-31</t>
  </si>
  <si>
    <t>BJ103</t>
  </si>
  <si>
    <t>（北京八城区）四达时代管理处</t>
  </si>
  <si>
    <t>北京八城区</t>
  </si>
  <si>
    <t>BJ8</t>
  </si>
  <si>
    <t>SZ29</t>
  </si>
  <si>
    <t>（深圳）中康生活区管理处</t>
  </si>
  <si>
    <t>HF22</t>
  </si>
  <si>
    <t>（合肥城区）淮南政务中心管理处</t>
  </si>
  <si>
    <t>未定级</t>
  </si>
  <si>
    <t>公共物业</t>
  </si>
  <si>
    <t>TJ46</t>
  </si>
  <si>
    <t>（天津南区）恒泽产业园招商中心售楼处</t>
  </si>
  <si>
    <t>NJ15</t>
  </si>
  <si>
    <t>（南京城区）君泰国际生态总部园售楼处-FC</t>
  </si>
  <si>
    <t>CS36</t>
  </si>
  <si>
    <t>（长沙东区）湘潭佰利奥体城售楼处-FC（封存）</t>
  </si>
  <si>
    <t>XA22</t>
  </si>
  <si>
    <t>（西安北区）绿地乐和公馆管理处</t>
  </si>
  <si>
    <t>CD19</t>
  </si>
  <si>
    <t>（成都南区）柏南郡管理处</t>
  </si>
  <si>
    <t>WX23</t>
  </si>
  <si>
    <t>（无锡城区）泰州绿地世纪城售楼处</t>
  </si>
  <si>
    <t>无锡城区</t>
  </si>
  <si>
    <t>WX</t>
  </si>
  <si>
    <t>BJ34</t>
  </si>
  <si>
    <t>（北京一城区）水韵风情庄园管理处</t>
  </si>
  <si>
    <t>NC35</t>
  </si>
  <si>
    <t>（南昌东区）江铃国际大厦管理处</t>
  </si>
  <si>
    <t>SH26</t>
  </si>
  <si>
    <t>（上海东区）绿地香颂管理处</t>
  </si>
  <si>
    <t>上海东区</t>
  </si>
  <si>
    <t>SH5</t>
  </si>
  <si>
    <t>NM88</t>
  </si>
  <si>
    <t>深圳市长城楼宇科技有限公司重庆分公司</t>
  </si>
  <si>
    <t>BJ201</t>
  </si>
  <si>
    <t>YC02</t>
  </si>
  <si>
    <t>NC04</t>
  </si>
  <si>
    <t>SZ49</t>
  </si>
  <si>
    <t>（深圳西区）嘉葆润金座售楼处（封存）</t>
  </si>
  <si>
    <t>CQ01</t>
  </si>
  <si>
    <t>BJ15</t>
  </si>
  <si>
    <t>（北京二城区）当代家园管理处</t>
  </si>
  <si>
    <t>2015-08-31</t>
  </si>
  <si>
    <t>SZ33</t>
  </si>
  <si>
    <t>（广州城区）东莞长城世家管理处</t>
  </si>
  <si>
    <t>HF11</t>
  </si>
  <si>
    <t>（合肥城区）繁华世家管理处</t>
  </si>
  <si>
    <t>CS14</t>
  </si>
  <si>
    <t>（长沙西区）融圣国际管理处</t>
  </si>
  <si>
    <t>BJ97</t>
  </si>
  <si>
    <t>（北京）漫山红墅售楼处-FC</t>
  </si>
  <si>
    <t>SZ35</t>
  </si>
  <si>
    <t>（深圳东区）振业峦山谷售楼处</t>
  </si>
  <si>
    <t>HF19</t>
  </si>
  <si>
    <t>（合肥城区）东华园管理处</t>
  </si>
  <si>
    <t>2017-06-30</t>
  </si>
  <si>
    <t>WX16</t>
  </si>
  <si>
    <t>（徐州城区）徐州绿地之窗H地块管理处</t>
  </si>
  <si>
    <t>绿地之窗H地块紫薇苑</t>
  </si>
  <si>
    <t>徐州城区</t>
  </si>
  <si>
    <t>XZ</t>
  </si>
  <si>
    <t>BJ73</t>
  </si>
  <si>
    <t>（北京六城区）悦都苑管理处</t>
  </si>
  <si>
    <t>北京六城区</t>
  </si>
  <si>
    <t>BJ7</t>
  </si>
  <si>
    <t>CS32</t>
  </si>
  <si>
    <t>（长沙西区）海尔云海湾售楼处</t>
  </si>
  <si>
    <t>HBH0201</t>
  </si>
  <si>
    <t>NM81</t>
  </si>
  <si>
    <t>（呼和浩特西区）城市维也纳管理处</t>
  </si>
  <si>
    <t>CS15</t>
  </si>
  <si>
    <t>（长沙）华为业软项目组</t>
  </si>
  <si>
    <t>CD37</t>
  </si>
  <si>
    <t>（成都西北区）温哥华南苑管理处</t>
  </si>
  <si>
    <t>温哥华花园南区</t>
  </si>
  <si>
    <t>HB0201</t>
  </si>
  <si>
    <t>SZ3401</t>
  </si>
  <si>
    <t>（深圳西区）东海花园福禄居</t>
  </si>
  <si>
    <t>2017-01-07</t>
  </si>
  <si>
    <t>WH27</t>
  </si>
  <si>
    <t>（郑州城区）郑州方圆经纬管理处</t>
  </si>
  <si>
    <t>BJ78</t>
  </si>
  <si>
    <t>（北京东区）惠通时代管理处-FC</t>
  </si>
  <si>
    <t>SZ61</t>
  </si>
  <si>
    <t>（海南城区）绿地海森林售楼处</t>
  </si>
  <si>
    <t>BJ51</t>
  </si>
  <si>
    <t>（北京二城区）翰澜庭管理处</t>
  </si>
  <si>
    <t>CS22</t>
  </si>
  <si>
    <t>（长沙）新华都万家城售楼处</t>
  </si>
  <si>
    <t>NC02</t>
  </si>
  <si>
    <t>（南昌）207团队</t>
  </si>
  <si>
    <t>BJ123</t>
  </si>
  <si>
    <t>（北京七城区）燕郊天洋城4代B区管理处</t>
  </si>
  <si>
    <t>BJ140</t>
  </si>
  <si>
    <t>（北京东区）万通杨家园售楼处</t>
  </si>
  <si>
    <t>CS04</t>
  </si>
  <si>
    <t>NM87</t>
  </si>
  <si>
    <t>（呼和浩特）东方维也纳售楼处</t>
  </si>
  <si>
    <t>2016-08-15</t>
  </si>
  <si>
    <t>TJ47</t>
  </si>
  <si>
    <t>（天津东区）东疆保税港区国际商品展销中心管理处</t>
  </si>
  <si>
    <t>2012-05-20</t>
  </si>
  <si>
    <t>公共-会展中心</t>
  </si>
  <si>
    <t>TJ59</t>
  </si>
  <si>
    <t>（天津生态城城区）荣馨园管理处</t>
  </si>
  <si>
    <t>天津生态城城区</t>
  </si>
  <si>
    <t>STC</t>
  </si>
  <si>
    <t>TJ01</t>
  </si>
  <si>
    <t>天津207团队</t>
  </si>
  <si>
    <t>BJ3701</t>
  </si>
  <si>
    <t>（北京七城区）炫特家园供暖</t>
  </si>
  <si>
    <t>SH35</t>
  </si>
  <si>
    <t>（上海西区）四季御庭管理处</t>
  </si>
  <si>
    <t>BJ127</t>
  </si>
  <si>
    <t>（北京东区）思菩兰天洋城4代售楼处</t>
  </si>
  <si>
    <t>2017-08-17</t>
  </si>
  <si>
    <t>BJ301</t>
  </si>
  <si>
    <t>DLL15</t>
  </si>
  <si>
    <t>（大连城区）优山美地B区商业街</t>
  </si>
  <si>
    <t>大连城区</t>
  </si>
  <si>
    <t>DL2019</t>
  </si>
  <si>
    <t>CW30</t>
  </si>
  <si>
    <t>西安深长城物业服务有限公司</t>
  </si>
  <si>
    <t>TJ66</t>
  </si>
  <si>
    <t>（天津西区）香醍名邸售楼处</t>
  </si>
  <si>
    <t>NC11</t>
  </si>
  <si>
    <t>（南昌）秀泊经典管理处</t>
  </si>
  <si>
    <t>XA27</t>
  </si>
  <si>
    <t>（西安南区）宫园中央售楼处-FC</t>
  </si>
  <si>
    <t>2015-12-01</t>
  </si>
  <si>
    <t>JD-BJ17</t>
  </si>
  <si>
    <t>（北京东区）珠江花园管理处（撤场）</t>
  </si>
  <si>
    <t>SZ65</t>
  </si>
  <si>
    <t>（深圳中区）振业天峦管理处</t>
  </si>
  <si>
    <t>YC21</t>
  </si>
  <si>
    <t>（银川城区）尚东帝景花园管理处</t>
  </si>
  <si>
    <t>2013-05-01</t>
  </si>
  <si>
    <t>BJ39</t>
  </si>
  <si>
    <t>（北京五城区）水上华城管理处</t>
  </si>
  <si>
    <t>TJS27</t>
  </si>
  <si>
    <t>（天津）国银大厦售楼处（封存）</t>
  </si>
  <si>
    <t>FZ20</t>
  </si>
  <si>
    <t>（福州城区）国际华城管理处-FC（封存）</t>
  </si>
  <si>
    <t>BJ87</t>
  </si>
  <si>
    <t>（北京四城区）东湖湾名苑（东区）管理处</t>
  </si>
  <si>
    <t>BJ89</t>
  </si>
  <si>
    <t>（北京一城区）绿地密云国际花都售楼处</t>
  </si>
  <si>
    <t>2013-06-30</t>
  </si>
  <si>
    <t>NC23</t>
  </si>
  <si>
    <t>（南昌东区）南昌国豪山景城管理处-FC</t>
  </si>
  <si>
    <t>BJL100</t>
  </si>
  <si>
    <t>（北京七城区）海棠公社售楼处</t>
  </si>
  <si>
    <t>CS20</t>
  </si>
  <si>
    <t>（长沙东区）星城映象管理处</t>
  </si>
  <si>
    <t>JN21</t>
  </si>
  <si>
    <t>（山东城区）济南天阶泓都国际管理处</t>
  </si>
  <si>
    <t>2015-11-18</t>
  </si>
  <si>
    <t>XA14</t>
  </si>
  <si>
    <t>（西安南区）绿地中央公园管理处</t>
  </si>
  <si>
    <t>公共-城市公园</t>
  </si>
  <si>
    <t>BJ57</t>
  </si>
  <si>
    <t>（北京七城区）金隅可乐+管理处</t>
  </si>
  <si>
    <t>BJ93</t>
  </si>
  <si>
    <t>（北京东区）珠江道12号售楼处-FC</t>
  </si>
  <si>
    <t>BJ21</t>
  </si>
  <si>
    <t>（北京一城区）佰嘉城管理处</t>
  </si>
  <si>
    <t>HF28</t>
  </si>
  <si>
    <t>（合肥城区）印象西湖售楼处（1）（封存）</t>
  </si>
  <si>
    <t>CS31</t>
  </si>
  <si>
    <t>（长沙东区）中房瑞致国际售楼处</t>
  </si>
  <si>
    <t>WH23</t>
  </si>
  <si>
    <t>（武汉北区）荆州绿地之窗售楼处</t>
  </si>
  <si>
    <t>2017-11-17</t>
  </si>
  <si>
    <t>XN12</t>
  </si>
  <si>
    <t>（西宁城区）西宁绿地公馆售楼处</t>
  </si>
  <si>
    <t>2018-03-15</t>
  </si>
  <si>
    <t>TJ67</t>
  </si>
  <si>
    <t>（天津东区）华鼎高科技发展中心管理处</t>
  </si>
  <si>
    <t>商用-工业区</t>
  </si>
  <si>
    <t>WH20</t>
  </si>
  <si>
    <t>（襄阳城区）襄阳绿地中央广场售楼处</t>
  </si>
  <si>
    <t>襄阳城区</t>
  </si>
  <si>
    <t>WH4</t>
  </si>
  <si>
    <t>CW29</t>
  </si>
  <si>
    <t>深圳市长城楼宇科技有限公司淮南分公司</t>
  </si>
  <si>
    <t>TJ34</t>
  </si>
  <si>
    <t>（天津）御景尚都管理处</t>
  </si>
  <si>
    <t>HFL23</t>
  </si>
  <si>
    <t>（合肥城区）宋都西湖花苑售楼处</t>
  </si>
  <si>
    <t>2013-01-01</t>
  </si>
  <si>
    <t>TJ68</t>
  </si>
  <si>
    <t>（天津生态城城区）读者新媒体大厦管理处</t>
  </si>
  <si>
    <t>BJ98</t>
  </si>
  <si>
    <t>（北京东区）府前家园管理处</t>
  </si>
  <si>
    <t>2015-12-31</t>
  </si>
  <si>
    <t>BJ18</t>
  </si>
  <si>
    <t>（北京一城区）龙禧苑管理处</t>
  </si>
  <si>
    <t>HF23</t>
  </si>
  <si>
    <t>（合肥城区）淮南政务服务中心、市招投标交易中心管理处-FC</t>
  </si>
  <si>
    <t>BJ66</t>
  </si>
  <si>
    <t>（北京南区）和利时管理处-FC</t>
  </si>
  <si>
    <t>2015-09-15</t>
  </si>
  <si>
    <t>TJ49</t>
  </si>
  <si>
    <t>（天津南区）恒盛大厦管理处-FC</t>
  </si>
  <si>
    <t>2015-03-31</t>
  </si>
  <si>
    <t>CS01</t>
  </si>
  <si>
    <t>SZ16</t>
  </si>
  <si>
    <t>（深圳东区）长安花园</t>
  </si>
  <si>
    <t>DL13</t>
  </si>
  <si>
    <t>（大连城区）优山美地管理处</t>
  </si>
  <si>
    <t>BJ130</t>
  </si>
  <si>
    <t>（北京四城区）绿地西斯莱公馆管理处</t>
  </si>
  <si>
    <t>BJL105</t>
  </si>
  <si>
    <t>（北京北区）北京房山绿地新都会售楼处</t>
  </si>
  <si>
    <t>2018-12-31</t>
  </si>
  <si>
    <t>CD25</t>
  </si>
  <si>
    <t>（成都南区）华府西苑管理处</t>
  </si>
  <si>
    <t>CQ18</t>
  </si>
  <si>
    <t>（重庆北区）城南未来售楼处</t>
  </si>
  <si>
    <t>2016-06-01</t>
  </si>
  <si>
    <t>YC30</t>
  </si>
  <si>
    <t>（银川城区）溪城华府管理处</t>
  </si>
  <si>
    <t>NC26</t>
  </si>
  <si>
    <t>（南昌西区）绿地办公楼管理处</t>
  </si>
  <si>
    <t>2018-07-30</t>
  </si>
  <si>
    <t>2018-07-31</t>
  </si>
  <si>
    <t>WX17</t>
  </si>
  <si>
    <t>（苏州城区）苏州繁花中心管理处</t>
  </si>
  <si>
    <t>CS02</t>
  </si>
  <si>
    <t>CS34</t>
  </si>
  <si>
    <t>（长沙西区）南湖花园售楼处</t>
  </si>
  <si>
    <t>2018-07-01</t>
  </si>
  <si>
    <t>CS33</t>
  </si>
  <si>
    <t>（长沙东区）东方红麓谷星辰售楼处-FC</t>
  </si>
  <si>
    <t>2016-10-15</t>
  </si>
  <si>
    <t>CQ05</t>
  </si>
  <si>
    <t>（重庆南区）鲁能领秀城3号区售楼处-FC</t>
  </si>
  <si>
    <t>2016-03-01</t>
  </si>
  <si>
    <t>HF02</t>
  </si>
  <si>
    <t>BJ70</t>
  </si>
  <si>
    <t>（北京三城区）金泉时代管理处</t>
  </si>
  <si>
    <t>CCPG0904</t>
  </si>
  <si>
    <t>（深圳东区）长乐花园委托停车场</t>
  </si>
  <si>
    <t>CS28</t>
  </si>
  <si>
    <t>（长沙西区）五一中央领御管理处</t>
  </si>
  <si>
    <t>BJ135</t>
  </si>
  <si>
    <t>（北京七城区）燕郊天洋城4代管理处</t>
  </si>
  <si>
    <t>SZ66</t>
  </si>
  <si>
    <t>（广州城区）广州珊瑚湾畔管理处</t>
  </si>
  <si>
    <t>2017-12-16</t>
  </si>
  <si>
    <t>BJ27</t>
  </si>
  <si>
    <t>（北京）首创空间管理处（封存）</t>
  </si>
  <si>
    <t>TJ55</t>
  </si>
  <si>
    <t>（天津开发区城区）启航嘉园管理处-FC</t>
  </si>
  <si>
    <t>天津开发区城区</t>
  </si>
  <si>
    <t>KFQ</t>
  </si>
  <si>
    <t>2016-09-07</t>
  </si>
  <si>
    <t>TJS21</t>
  </si>
  <si>
    <t>（天津生态城城区）创研大厦管理处</t>
  </si>
  <si>
    <t>TJ19</t>
  </si>
  <si>
    <t>（天津南区）职业大学管理处-FC</t>
  </si>
  <si>
    <t>2015-07-15</t>
  </si>
  <si>
    <t>2019-08-06</t>
  </si>
  <si>
    <t>公共-社会院校</t>
  </si>
  <si>
    <t>CQ12</t>
  </si>
  <si>
    <t>（重庆南区）鲁能领秀城管理处</t>
  </si>
  <si>
    <t>CD30</t>
  </si>
  <si>
    <t>（成都西北区）顶峰水岸汇景（一期）管理处</t>
  </si>
  <si>
    <t>CQ11</t>
  </si>
  <si>
    <t>（重庆南区）鲁能星城12街区管理处</t>
  </si>
  <si>
    <t>TJ63</t>
  </si>
  <si>
    <t>（天津南区）恒泽产业园管理处</t>
  </si>
  <si>
    <t>SH23</t>
  </si>
  <si>
    <t>（上海南区）上海绿地新都会管理处</t>
  </si>
  <si>
    <t>DLL13</t>
  </si>
  <si>
    <t>（旧大连城区）营口郝郡高尔夫售楼处</t>
  </si>
  <si>
    <t>CD35</t>
  </si>
  <si>
    <t>（成都东区）万通红墙国际管理处</t>
  </si>
  <si>
    <t>BJ114</t>
  </si>
  <si>
    <t>（北京东区）恒盛小镇藝墅管理处-FC</t>
  </si>
  <si>
    <t>2015-03-20</t>
  </si>
  <si>
    <t>JN24</t>
  </si>
  <si>
    <t>（大连城区）济南天阶泓都国际管理处（商业）</t>
  </si>
  <si>
    <t>HF04</t>
  </si>
  <si>
    <t>TJ02</t>
  </si>
  <si>
    <t>财务支持部</t>
  </si>
  <si>
    <t>WX21</t>
  </si>
  <si>
    <t>（苏州城区）苏州中房颐园售楼处-FC</t>
  </si>
  <si>
    <t>NM93</t>
  </si>
  <si>
    <t>（呼和浩特东区）东方维也纳管理处</t>
  </si>
  <si>
    <t>CD26</t>
  </si>
  <si>
    <t>（成都西北区）成都西南设计院第二办公区管理处-FC</t>
  </si>
  <si>
    <t>TJL16</t>
  </si>
  <si>
    <t>（天津东区）联邦名邸园招商中心售楼处</t>
  </si>
  <si>
    <t>2015-04-01</t>
  </si>
  <si>
    <t>CD17</t>
  </si>
  <si>
    <t>（成都南区）大城际管理处</t>
  </si>
  <si>
    <t>CS23</t>
  </si>
  <si>
    <t>（长沙东区）康桥长郡管理处</t>
  </si>
  <si>
    <t>CD1101</t>
  </si>
  <si>
    <t>（成都南区）丽日清风管理处</t>
  </si>
  <si>
    <t>BJ12</t>
  </si>
  <si>
    <t>（北京三城区）天创世缘管理处</t>
  </si>
  <si>
    <t>WH22</t>
  </si>
  <si>
    <t>（武汉北区）武汉卧龙墨水湖边售楼处</t>
  </si>
  <si>
    <t>JN26</t>
  </si>
  <si>
    <t>（山东城区）济南绿地城售楼处</t>
  </si>
  <si>
    <t>2015-09-24</t>
  </si>
  <si>
    <t>TJS25</t>
  </si>
  <si>
    <t>（天津东区）天津生态城动漫大厦管理处-FC</t>
  </si>
  <si>
    <t>BJ84</t>
  </si>
  <si>
    <t>（北京西南区）房山田家园售楼处</t>
  </si>
  <si>
    <t>2013-12-31</t>
  </si>
  <si>
    <t>CS25</t>
  </si>
  <si>
    <t>（长沙西区）中铁国际城一期管理处</t>
  </si>
  <si>
    <t>JN04</t>
  </si>
  <si>
    <t>TJ23</t>
  </si>
  <si>
    <t>（天津开发区城区）腾讯管理处</t>
  </si>
  <si>
    <t>SZ23</t>
  </si>
  <si>
    <t>（深圳西区）盛世家园管理处</t>
  </si>
  <si>
    <t>SH43</t>
  </si>
  <si>
    <t>深圳市长城楼宇科技有限公司滨海分公司</t>
  </si>
  <si>
    <t>CD16</t>
  </si>
  <si>
    <t>（成都南区）嘉南地管理处</t>
  </si>
  <si>
    <t>WH25</t>
  </si>
  <si>
    <t>（武汉北区）武汉国博广场售楼处</t>
  </si>
  <si>
    <t>TJ41</t>
  </si>
  <si>
    <t>（天津东区）欧铂苑管理处</t>
  </si>
  <si>
    <t>BJ13</t>
  </si>
  <si>
    <t>（北京四城区）风格雅园管理处</t>
  </si>
  <si>
    <t>CCPG0903</t>
  </si>
  <si>
    <t>（深圳西区）长景阁委托停车场</t>
  </si>
  <si>
    <t>BJ85</t>
  </si>
  <si>
    <t>（北京二城区）康健宝盛广场管理处</t>
  </si>
  <si>
    <t>TJ24</t>
  </si>
  <si>
    <t>（天津生态城城区）创意大厦管理处</t>
  </si>
  <si>
    <t>CD36</t>
  </si>
  <si>
    <t>（成都南区）天府美岸售楼处</t>
  </si>
  <si>
    <t>2017-08-31</t>
  </si>
  <si>
    <t>BJL101</t>
  </si>
  <si>
    <t>（北京西南区）融景城售楼处（已撤销，封存）</t>
  </si>
  <si>
    <t>NC29</t>
  </si>
  <si>
    <t>（南昌东区）青山湖区政府管理处-FC</t>
  </si>
  <si>
    <t>2016-10-01</t>
  </si>
  <si>
    <t>2016-08-31</t>
  </si>
  <si>
    <t>BJ29</t>
  </si>
  <si>
    <t>（北京六城区）万科红狮家园管理处</t>
  </si>
  <si>
    <t>SH36</t>
  </si>
  <si>
    <t>（上海中区）绿地滨江中心管理处</t>
  </si>
  <si>
    <t>JN23</t>
  </si>
  <si>
    <t>（山东城区）烟台星颐广场管理处</t>
  </si>
  <si>
    <t>CS03</t>
  </si>
  <si>
    <t>CD15</t>
  </si>
  <si>
    <t>（成都南区）图南多管理处</t>
  </si>
  <si>
    <t>BJ92</t>
  </si>
  <si>
    <t>（北京南区）红木林售楼处（封存）</t>
  </si>
  <si>
    <t>JN02</t>
  </si>
  <si>
    <t>NC22</t>
  </si>
  <si>
    <t>（南昌东区）绿地未来城售楼处</t>
  </si>
  <si>
    <t>WX19</t>
  </si>
  <si>
    <t>（徐州城区）徐州绿地之窗I地块管理处</t>
  </si>
  <si>
    <t>SZ55</t>
  </si>
  <si>
    <t>（深圳西区）嘉葆润管理处</t>
  </si>
  <si>
    <t>SZ40</t>
  </si>
  <si>
    <t>（深圳东区）白沙岭中心车库管理处</t>
  </si>
  <si>
    <t>FZ30</t>
  </si>
  <si>
    <t>（福州东区）名城国际（一期）管理处</t>
  </si>
  <si>
    <t>BJ104</t>
  </si>
  <si>
    <t>（北京五城区）融景广场管理处</t>
  </si>
  <si>
    <t>CQ20</t>
  </si>
  <si>
    <t>（重庆北区）绿地海外滩管理处</t>
  </si>
  <si>
    <t>SH16</t>
  </si>
  <si>
    <t>（上海）绿地香颂售楼处</t>
  </si>
  <si>
    <t>SH47</t>
  </si>
  <si>
    <t>（泰州）绿地世纪城售楼处（封存）</t>
  </si>
  <si>
    <t>BJ11</t>
  </si>
  <si>
    <t>（北京一城区）云趣园管理处</t>
  </si>
  <si>
    <t>CS40</t>
  </si>
  <si>
    <t>（长沙东区）湘潭中心售楼处-FC</t>
  </si>
  <si>
    <t>2015-06-30</t>
  </si>
  <si>
    <t>2016-10-31</t>
  </si>
  <si>
    <t>CQ22</t>
  </si>
  <si>
    <t>（重庆南区）旭阳台北城敦化里管理处</t>
  </si>
  <si>
    <t>NC16</t>
  </si>
  <si>
    <t>（南昌）明珠广场管理处</t>
  </si>
  <si>
    <t>NJ12</t>
  </si>
  <si>
    <t>（南京城区）紫峰花园管理处</t>
  </si>
  <si>
    <t>CS38</t>
  </si>
  <si>
    <t>（长沙）湘潭中心售楼处</t>
  </si>
  <si>
    <t>SZ3402</t>
  </si>
  <si>
    <t>（深圳西区）东海坊管理处</t>
  </si>
  <si>
    <t>TJ16</t>
  </si>
  <si>
    <t>（天津东区）商业大学管理处</t>
  </si>
  <si>
    <t>SZ54</t>
  </si>
  <si>
    <t>（广州城区）开平唐宁郡管理处</t>
  </si>
  <si>
    <t>SZ47</t>
  </si>
  <si>
    <t>（深圳西区）长城里程家园管理处</t>
  </si>
  <si>
    <t>YC29</t>
  </si>
  <si>
    <t>（吴忠城区）亘元财富汇管理处</t>
  </si>
  <si>
    <t>吴忠城区</t>
  </si>
  <si>
    <t>BJ10</t>
  </si>
  <si>
    <t>SH29</t>
  </si>
  <si>
    <t>（上海）世茂玫瑰坊管理处</t>
  </si>
  <si>
    <t>WX13</t>
  </si>
  <si>
    <t>（南京城区）徐州绿地之窗售楼处</t>
  </si>
  <si>
    <t>2014-05-31</t>
  </si>
  <si>
    <t>YC12</t>
  </si>
  <si>
    <t>（银川城区）臻君豪庭管理处</t>
  </si>
  <si>
    <t>FZ16</t>
  </si>
  <si>
    <t>（福州城区）名郡管理处-FC</t>
  </si>
  <si>
    <t>2015-02-01</t>
  </si>
  <si>
    <t>TJ57</t>
  </si>
  <si>
    <t>（天津南区）上东苑售楼处</t>
  </si>
  <si>
    <t>2015-09-01</t>
  </si>
  <si>
    <t>SH31</t>
  </si>
  <si>
    <t>（上海西区）四季御庭售楼处</t>
  </si>
  <si>
    <t>2018-03-24</t>
  </si>
  <si>
    <t>TJ38</t>
  </si>
  <si>
    <t>（天津南区）丽东苑管理处</t>
  </si>
  <si>
    <t>BJ72</t>
  </si>
  <si>
    <t>（北京北区）金泉广场管理处（1）</t>
  </si>
  <si>
    <t>DL12</t>
  </si>
  <si>
    <t>（大连城区）海印长城管理处</t>
  </si>
  <si>
    <t>CQ19</t>
  </si>
  <si>
    <t>（重庆南区）旭阳台北城西门町商业区管理处</t>
  </si>
  <si>
    <t>SHL33</t>
  </si>
  <si>
    <t>（上海西区）上海绿地逸湾售楼处</t>
  </si>
  <si>
    <t>2013-11-30</t>
  </si>
  <si>
    <t>CS18</t>
  </si>
  <si>
    <t>（长沙西区）中国铁建国际售楼处</t>
  </si>
  <si>
    <t>XN11</t>
  </si>
  <si>
    <t>（西宁城区）西宁绿地云香郡售楼处</t>
  </si>
  <si>
    <t>WH19</t>
  </si>
  <si>
    <t>（武汉南区）武汉绿地国际金融城新里.西斯莱公馆管理处</t>
  </si>
  <si>
    <t>SZ45</t>
  </si>
  <si>
    <t>（深圳）广州时尚天河商业广场管理处</t>
  </si>
  <si>
    <t>HF12</t>
  </si>
  <si>
    <t>（合肥城区）科创服务中心管理处</t>
  </si>
  <si>
    <t>FZ32</t>
  </si>
  <si>
    <t>（福州西区）顺华乌龙江管理处</t>
  </si>
  <si>
    <t>TJ56</t>
  </si>
  <si>
    <t>（天津北区）建邦·华明商业综合体售楼处</t>
  </si>
  <si>
    <t>2016-09-01</t>
  </si>
  <si>
    <t>CQ14</t>
  </si>
  <si>
    <t>（重庆北区）绿地海外滩售楼处</t>
  </si>
  <si>
    <t>CQ03</t>
  </si>
  <si>
    <t>BJ50</t>
  </si>
  <si>
    <t>（北京）奎科大厦管理处（封存）</t>
  </si>
  <si>
    <t>FZ11</t>
  </si>
  <si>
    <t>（福州东区）大名城管理处</t>
  </si>
  <si>
    <t>SH49</t>
  </si>
  <si>
    <t>（上海西区）丽水华庭管理处-FC</t>
  </si>
  <si>
    <t>BJ115</t>
  </si>
  <si>
    <t>（北京五城区）红木林管理处</t>
  </si>
  <si>
    <t>BJ117</t>
  </si>
  <si>
    <t>（北京一城区）融泽嘉园二期管理处</t>
  </si>
  <si>
    <t>JN16</t>
  </si>
  <si>
    <t>（山东城区）济南诚基中心管理处</t>
  </si>
  <si>
    <t>2015-11-08</t>
  </si>
  <si>
    <t>BJ100</t>
  </si>
  <si>
    <t>（北京东区）大湖山庄管理处-FC</t>
  </si>
  <si>
    <t>2019-03-15</t>
  </si>
  <si>
    <t>SZ60</t>
  </si>
  <si>
    <t>（海南城区）绿地城售楼处</t>
  </si>
  <si>
    <t>BJ24</t>
  </si>
  <si>
    <t>（北京一城区）和谐家园管理处</t>
  </si>
  <si>
    <t>CQ15</t>
  </si>
  <si>
    <t>（重庆南区）天诺四季花城管理处</t>
  </si>
  <si>
    <t>CS19</t>
  </si>
  <si>
    <t>（长沙东区）水映加州管理处</t>
  </si>
  <si>
    <t>FZ34</t>
  </si>
  <si>
    <t>（福州城区）万钢外滩公馆售楼处</t>
  </si>
  <si>
    <t>2017-02-01</t>
  </si>
  <si>
    <t>WH15</t>
  </si>
  <si>
    <t>（武汉）天下名企汇管理处</t>
  </si>
  <si>
    <t>JN12</t>
  </si>
  <si>
    <t>（山东城区）济南鲁能领秀城C1+E区物业管理处</t>
  </si>
  <si>
    <t>2017-01-01</t>
  </si>
  <si>
    <t>NC03</t>
  </si>
  <si>
    <t>BJ67</t>
  </si>
  <si>
    <t>（北京五城区）四合上院售楼处</t>
  </si>
  <si>
    <t>TJ32</t>
  </si>
  <si>
    <t>（天津）嘉悦园管理处-FC</t>
  </si>
  <si>
    <t>SZ39</t>
  </si>
  <si>
    <t>（深圳）坪山管理局管理处（封存）</t>
  </si>
  <si>
    <t>CD27</t>
  </si>
  <si>
    <t>（成都南区）半岛城邦一期管理处</t>
  </si>
  <si>
    <t>半岛城邦管理处</t>
  </si>
  <si>
    <t>CS39</t>
  </si>
  <si>
    <t>（长沙西区）绿地新都会售楼处</t>
  </si>
  <si>
    <t>DLL14</t>
  </si>
  <si>
    <t>（东北城区）优山美地售楼处-FC</t>
  </si>
  <si>
    <t>2016-06-15</t>
  </si>
  <si>
    <t>NM83</t>
  </si>
  <si>
    <t>深圳市长城楼宇科技有限公司武汉分公司</t>
  </si>
  <si>
    <t>WX22</t>
  </si>
  <si>
    <t>（徐州城区）徐州绿地之窗G地块管理处</t>
  </si>
  <si>
    <t>绿地之窗G地块丁香苑</t>
  </si>
  <si>
    <t>BJ16</t>
  </si>
  <si>
    <t>（北京六城区）加来庄园管理处</t>
  </si>
  <si>
    <t>BJ113</t>
  </si>
  <si>
    <t>（北京六城区）廊坊万达广场管理处</t>
  </si>
  <si>
    <t>FZ14</t>
  </si>
  <si>
    <t>（福州东区）江南名城管理处</t>
  </si>
  <si>
    <t>SH12</t>
  </si>
  <si>
    <t>（南京城区）无锡哥伦布广场管理处</t>
  </si>
  <si>
    <t>2017-06-01</t>
  </si>
  <si>
    <t>YC24</t>
  </si>
  <si>
    <t>（银川城区）国子城管理处</t>
  </si>
  <si>
    <t>DL16</t>
  </si>
  <si>
    <t>（东北城区）东方.优山美地B区三期管理处</t>
  </si>
  <si>
    <t>2018-05-29</t>
  </si>
  <si>
    <t>NJ13</t>
  </si>
  <si>
    <t>（南京城区）金陵湾售楼处-FC</t>
  </si>
  <si>
    <t>2016-08-01</t>
  </si>
  <si>
    <t>CD24</t>
  </si>
  <si>
    <t>（成都）半岛城邦售楼处-FC</t>
  </si>
  <si>
    <t>SH38</t>
  </si>
  <si>
    <t>（上海中区）昌吉名邸管理处</t>
  </si>
  <si>
    <t>XA21</t>
  </si>
  <si>
    <t>（西安南区）绿地中央广场管理处</t>
  </si>
  <si>
    <t>TC-NX02</t>
  </si>
  <si>
    <t>（银川）陶然水岸停车场</t>
  </si>
  <si>
    <t>BJ96</t>
  </si>
  <si>
    <t>（北京北区）东湖湾售楼处（已撤销，封存）-FC</t>
  </si>
  <si>
    <t>2015-06-27</t>
  </si>
  <si>
    <t>CCPG0905</t>
  </si>
  <si>
    <t>（深圳东区）长安花园委托停车场</t>
  </si>
  <si>
    <t>CQ23</t>
  </si>
  <si>
    <t>（重庆北区）聚丰纵横国际售楼处</t>
  </si>
  <si>
    <t>2016-01-01</t>
  </si>
  <si>
    <t>TJ35</t>
  </si>
  <si>
    <t>（天津东区）金隅悦城管理处</t>
  </si>
  <si>
    <t>SH11</t>
  </si>
  <si>
    <t>（上海东区）优豪新园管理处</t>
  </si>
  <si>
    <t>FZ26</t>
  </si>
  <si>
    <t>（福州城区）国际华城售楼处-FC（封存）</t>
  </si>
  <si>
    <t>FZ21</t>
  </si>
  <si>
    <t>（福州西区）世茂天城售楼处</t>
  </si>
  <si>
    <t>BJ77</t>
  </si>
  <si>
    <t>（北京四城区）季景沁园管理处</t>
  </si>
  <si>
    <t>BJ138</t>
  </si>
  <si>
    <t>（北京四城区）绿地石景山项目金融街售楼处-FC</t>
  </si>
  <si>
    <t>BJ102</t>
  </si>
  <si>
    <t>SZ1402</t>
  </si>
  <si>
    <t>（深圳东区）长城七号楼管理处</t>
  </si>
  <si>
    <t>FZ24</t>
  </si>
  <si>
    <t>（福州城区）融晟红郡售楼处-FC</t>
  </si>
  <si>
    <t>NC12</t>
  </si>
  <si>
    <t>（南昌西区）丰和新城一期管理处</t>
  </si>
  <si>
    <t>SZ46</t>
  </si>
  <si>
    <t>（深圳西区）康佳研发大厦管理处</t>
  </si>
  <si>
    <t>HD0201</t>
  </si>
  <si>
    <t>WX12</t>
  </si>
  <si>
    <t>（无锡城区）无锡东望景苑售楼处</t>
  </si>
  <si>
    <t>JD-BJ15</t>
  </si>
  <si>
    <t>（北京东区）山海同湾售楼处（撤场）</t>
  </si>
  <si>
    <t>BJL89</t>
  </si>
  <si>
    <t>（北京一城区）融泽嘉园售楼处</t>
  </si>
  <si>
    <t>SH46</t>
  </si>
  <si>
    <t>（上海中区）绿地国际广场售楼处-FC</t>
  </si>
  <si>
    <t>2016-04-26</t>
  </si>
  <si>
    <t>BJ36</t>
  </si>
  <si>
    <t>（北京六城区）世华水岸管理处</t>
  </si>
  <si>
    <t>SZ32</t>
  </si>
  <si>
    <t>（深圳东区）韶关长城世家管理处</t>
  </si>
  <si>
    <t>TJ1202</t>
  </si>
  <si>
    <t>（天津开发区城区）清谷管理处</t>
  </si>
  <si>
    <t>SH32</t>
  </si>
  <si>
    <t>（上海东区）“长城澜溪岸城”售楼处</t>
  </si>
  <si>
    <t>2015-05-31</t>
  </si>
  <si>
    <t>WX24</t>
  </si>
  <si>
    <t>（浙江城区）宁波绿地中心售楼处</t>
  </si>
  <si>
    <t>BJ109</t>
  </si>
  <si>
    <t>（北京东区）惠通时代广场管理处-FC</t>
  </si>
  <si>
    <t>TJ61</t>
  </si>
  <si>
    <t>（天津北区）东方文化广场售楼处</t>
  </si>
  <si>
    <t>SH37</t>
  </si>
  <si>
    <t>（上海西区）新南路壹号管理处</t>
  </si>
  <si>
    <t>WX11</t>
  </si>
  <si>
    <t>（南京城区）无锡花半里管理处</t>
  </si>
  <si>
    <t>WH28</t>
  </si>
  <si>
    <t>（郑州城区）郑州绿地海珀兰轩售楼处-FC</t>
  </si>
  <si>
    <t>2017-03-31</t>
  </si>
  <si>
    <t>XA18</t>
  </si>
  <si>
    <t>（西安城区）珑印台售楼处</t>
  </si>
  <si>
    <t>NC30</t>
  </si>
  <si>
    <t>（南昌东区）艾溪康桥售楼处-FC</t>
  </si>
  <si>
    <t>2016-04-01</t>
  </si>
  <si>
    <t>BJ110</t>
  </si>
  <si>
    <t>（北京东区）山海同湾管理处-FC</t>
  </si>
  <si>
    <t>BJ20</t>
  </si>
  <si>
    <t>（北京南区）新通国际管理处-天诚古运</t>
  </si>
  <si>
    <t>钱潮古运家园</t>
  </si>
  <si>
    <t>SZ63</t>
  </si>
  <si>
    <t>（广州城区）普洛斯（顺德）物流园管理处</t>
  </si>
  <si>
    <t>商用-物流园</t>
  </si>
  <si>
    <t>CCPG0911</t>
  </si>
  <si>
    <t>（深圳西区）海印二期委托停车场</t>
  </si>
  <si>
    <t>NM92</t>
  </si>
  <si>
    <t>（呼和浩特西区）绿地中央广场售楼处</t>
  </si>
  <si>
    <t>YC22</t>
  </si>
  <si>
    <t>（银川城区）凯尔福邸管理处</t>
  </si>
  <si>
    <t>TJL15</t>
  </si>
  <si>
    <t>（天津东区）沈阳绿地棋盘山庄管理处</t>
  </si>
  <si>
    <t>2016-04-30</t>
  </si>
  <si>
    <t>BJ30</t>
  </si>
  <si>
    <t>（北京七城区）定福家园管理处</t>
  </si>
  <si>
    <t>YC03</t>
  </si>
  <si>
    <t>CD33</t>
  </si>
  <si>
    <t>（成都南区）半岛城邦二期管理处</t>
  </si>
  <si>
    <t>SH18</t>
  </si>
  <si>
    <t>（上海东区）上河院管理处</t>
  </si>
  <si>
    <t>SHL29</t>
  </si>
  <si>
    <t>（南京城区）无锡花半里售楼处（封存）</t>
  </si>
  <si>
    <t>SZ31</t>
  </si>
  <si>
    <t>（深圳东区）河源世纪华府管理处</t>
  </si>
  <si>
    <t>LZ11</t>
  </si>
  <si>
    <t>（兰州城区）兰州绿地智慧金融城G地块售楼处</t>
  </si>
  <si>
    <t>BJ69</t>
  </si>
  <si>
    <t>（北京五城区）赢海庄园管理处</t>
  </si>
  <si>
    <t>瀛海庄园管理处</t>
  </si>
  <si>
    <t>CS124</t>
  </si>
  <si>
    <t>（长沙西区）五一中央领御售楼处</t>
  </si>
  <si>
    <t>WX15</t>
  </si>
  <si>
    <t>（苏州城区）苏州绿地中央广场售楼处</t>
  </si>
  <si>
    <t>WH26</t>
  </si>
  <si>
    <t>（宜昌城区）荆州绿地之窗管理处</t>
  </si>
  <si>
    <t>宜昌城区</t>
  </si>
  <si>
    <t>WH3</t>
  </si>
  <si>
    <t>TJ62</t>
  </si>
  <si>
    <t>（天津南区）颐贤里管理处</t>
  </si>
  <si>
    <t>SZL42</t>
  </si>
  <si>
    <t>（深圳中区）中信星光名庭地下车场</t>
  </si>
  <si>
    <t>CS16</t>
  </si>
  <si>
    <t>（长沙）星城印象售楼处</t>
  </si>
  <si>
    <t>FZ33</t>
  </si>
  <si>
    <t>（福州东区）凯隆橙仕公馆管理处</t>
  </si>
  <si>
    <t>2018-10-08</t>
  </si>
  <si>
    <t>BJ125</t>
  </si>
  <si>
    <t>（北京七城区）燕郊天洋城4代售楼处</t>
  </si>
  <si>
    <t>2017-12-17</t>
  </si>
  <si>
    <t>YC25</t>
  </si>
  <si>
    <t>（银川城区）金岸水城售楼处-FC</t>
  </si>
  <si>
    <t>2012-01-01</t>
  </si>
  <si>
    <t>SZ19</t>
  </si>
  <si>
    <t>（深圳中区）京海花园管理处</t>
  </si>
  <si>
    <t>BJ119</t>
  </si>
  <si>
    <t>（北京东区）迁安天洋城4代售楼处-BJ119</t>
  </si>
  <si>
    <t>2016-12-31</t>
  </si>
  <si>
    <t>BJ120</t>
  </si>
  <si>
    <t>（北京西区）当代城市家园管理处（1）-FC</t>
  </si>
  <si>
    <t>BJ68</t>
  </si>
  <si>
    <t>（北京东区）府前家园售楼处</t>
  </si>
  <si>
    <t>CD1102</t>
  </si>
  <si>
    <t>（成都南区）南熙里管理处</t>
  </si>
  <si>
    <t>YC27</t>
  </si>
  <si>
    <t>（银川城区）长城花园管理处</t>
  </si>
  <si>
    <t>BJ40</t>
  </si>
  <si>
    <t>（北京一城区）奥北中心管理处</t>
  </si>
  <si>
    <t>东亚奥北中心</t>
  </si>
  <si>
    <t>TJ25</t>
  </si>
  <si>
    <t>（天津生态城城区）创智大厦管理处</t>
  </si>
  <si>
    <t>CS1102</t>
  </si>
  <si>
    <t>（长沙）天鸿天府管理处-FC</t>
  </si>
  <si>
    <t>2015-05-01</t>
  </si>
  <si>
    <t>SH25</t>
  </si>
  <si>
    <t>（上海中区）上海雍景苑管理处-FC</t>
  </si>
  <si>
    <t>2014-12-01</t>
  </si>
  <si>
    <t>BJ14</t>
  </si>
  <si>
    <t>（北京一城区）通达园管理处</t>
  </si>
  <si>
    <t>WH16</t>
  </si>
  <si>
    <t>（郑州城区）郑州方圆经纬售楼处</t>
  </si>
  <si>
    <t>XA16</t>
  </si>
  <si>
    <t>（西安南区）华远海蓝城管理处</t>
  </si>
  <si>
    <t>2014-11-01</t>
  </si>
  <si>
    <t>CQ17</t>
  </si>
  <si>
    <t>（重庆南区）法兰西莊邸售楼处</t>
  </si>
  <si>
    <t>WH29</t>
  </si>
  <si>
    <t>（武汉南区）武汉天祥尚府售楼处</t>
  </si>
  <si>
    <t>NC19</t>
  </si>
  <si>
    <t>（南昌东区）南昌国豪水岸城管理处</t>
  </si>
  <si>
    <t>CS21</t>
  </si>
  <si>
    <t>（长沙）摩天一号售楼处</t>
  </si>
  <si>
    <t>SH24</t>
  </si>
  <si>
    <t>（上海南区）上海岛语树雅苑售楼处（封存）</t>
  </si>
  <si>
    <t>SZ27</t>
  </si>
  <si>
    <t>（深圳东区）实验学校管理处</t>
  </si>
  <si>
    <t>CD34</t>
  </si>
  <si>
    <t>（成都西北区）顶峰水岸汇景售楼处</t>
  </si>
  <si>
    <t>NC01</t>
  </si>
  <si>
    <t>HF03</t>
  </si>
  <si>
    <t>NM65</t>
  </si>
  <si>
    <t>（呼和浩特）华府岭秀管理处-FC</t>
  </si>
  <si>
    <t>2015-11-30</t>
  </si>
  <si>
    <t>TJ69</t>
  </si>
  <si>
    <t>（天津西区）梅江会展中心二期管理处</t>
  </si>
  <si>
    <t>TJ15</t>
  </si>
  <si>
    <t>（天津南区）皓日园管理处</t>
  </si>
  <si>
    <t>BJ105</t>
  </si>
  <si>
    <t>（北京三城区）密云绿地花都嘉园管理处</t>
  </si>
  <si>
    <t>SH30</t>
  </si>
  <si>
    <t>（南京城区）紫峰公馆售楼处</t>
  </si>
  <si>
    <t>2013-07-01</t>
  </si>
  <si>
    <t>YC04</t>
  </si>
  <si>
    <t>SZ17</t>
  </si>
  <si>
    <t>（深圳东区）长福花园管理处</t>
  </si>
  <si>
    <t>NC33</t>
  </si>
  <si>
    <t>（南昌东区）绿地未来城管理处</t>
  </si>
  <si>
    <t>WH24</t>
  </si>
  <si>
    <t>（武汉南区）武汉绿地新里.西斯莱公馆（商业、公寓）管理处</t>
  </si>
  <si>
    <t>HF01</t>
  </si>
  <si>
    <t>TJ65</t>
  </si>
  <si>
    <t>（天津北区）五一阳光御园管理处</t>
  </si>
  <si>
    <t>XA20</t>
  </si>
  <si>
    <t>（西安北区）雁鸣墅语售楼处</t>
  </si>
  <si>
    <t>HF16</t>
  </si>
  <si>
    <t>（合肥城区）和地蓝湾管理处</t>
  </si>
  <si>
    <t>SHL28</t>
  </si>
  <si>
    <t>（上海中区）上海滨江国际售楼处</t>
  </si>
  <si>
    <t>2012-06-01</t>
  </si>
  <si>
    <t>TJ20</t>
  </si>
  <si>
    <t>（天津东区）滨海国际会展中心管理处</t>
  </si>
  <si>
    <t>2018-05-20</t>
  </si>
  <si>
    <t>2018-09-30</t>
  </si>
  <si>
    <t>BJ106</t>
  </si>
  <si>
    <t>（北京二城区）中海雅园管理处</t>
  </si>
  <si>
    <t>DL15</t>
  </si>
  <si>
    <t>（东北城区）香樱谷管理处-FC</t>
  </si>
  <si>
    <t>2015-07-01</t>
  </si>
  <si>
    <t>TJF44</t>
  </si>
  <si>
    <t>（天津）尙海湾·西苑管理处</t>
  </si>
  <si>
    <t>BJ75</t>
  </si>
  <si>
    <t>（北京东区）挪威de森林管理处-FC</t>
  </si>
  <si>
    <t>NC20</t>
  </si>
  <si>
    <t>（南昌东区）南昌桑海商务配套中心管理处</t>
  </si>
  <si>
    <t>2013-11-01</t>
  </si>
  <si>
    <t>SZ28</t>
  </si>
  <si>
    <t>（深圳西区）坪洲新村管理处</t>
  </si>
  <si>
    <t>CQ13</t>
  </si>
  <si>
    <t>（重庆南区）旭阳台北城售楼处</t>
  </si>
  <si>
    <t>SZ21</t>
  </si>
  <si>
    <t>（深圳东区）荔湖花苑管理处</t>
  </si>
  <si>
    <t>BJ133</t>
  </si>
  <si>
    <t>（北京一城区）商业金融管理处</t>
  </si>
  <si>
    <t>WHL11</t>
  </si>
  <si>
    <t>（武汉城区）武汉绿地三阳路售楼处</t>
  </si>
  <si>
    <t>2019-03-20</t>
  </si>
  <si>
    <t>BJ107</t>
  </si>
  <si>
    <t>（唐山城区）金隅乐府管理处</t>
  </si>
  <si>
    <t>唐山城区</t>
  </si>
  <si>
    <t>BJ9</t>
  </si>
  <si>
    <t>XA19</t>
  </si>
  <si>
    <t>（西安北区）摩尔中心售楼处</t>
  </si>
  <si>
    <t>BJ63</t>
  </si>
  <si>
    <t>（北京五城区）石景嘉园管理处</t>
  </si>
  <si>
    <t>CS26</t>
  </si>
  <si>
    <t>（长沙）湘江雅颂居管理处-FC</t>
  </si>
  <si>
    <t>BJ47</t>
  </si>
  <si>
    <t>（北京七城区）海棠公社管理处</t>
  </si>
  <si>
    <t>柏阳景园二期（柏阳景园东区）</t>
  </si>
  <si>
    <t>BJ122</t>
  </si>
  <si>
    <t>（北京东区）迁安天洋城4代项目住宅一期A区管理处</t>
  </si>
  <si>
    <t>2017-07-30</t>
  </si>
  <si>
    <t>CD41</t>
  </si>
  <si>
    <t>（成都北区）成都双楠港汇广场售楼处-FC</t>
  </si>
  <si>
    <t>NC34</t>
  </si>
  <si>
    <t>（南昌西区）国贸阳光售楼处-FC</t>
  </si>
  <si>
    <t>HF30</t>
  </si>
  <si>
    <t>（合肥城区）绿地新都会售楼处</t>
  </si>
  <si>
    <t>SH56</t>
  </si>
  <si>
    <t>（上海西区）松江悦都售楼处-FC</t>
  </si>
  <si>
    <t>HK11</t>
  </si>
  <si>
    <t>（海南城区）三亚绿地悦澜湾售楼处</t>
  </si>
  <si>
    <t>SZ24</t>
  </si>
  <si>
    <t>（深圳西区）盛世家园二期管理处</t>
  </si>
  <si>
    <t>FZ29</t>
  </si>
  <si>
    <t>（福州城区）世茂鼓岭管理处</t>
  </si>
  <si>
    <t>2017-03-15</t>
  </si>
  <si>
    <t>SH40</t>
  </si>
  <si>
    <t>（上海东区）长城珑湾管理处</t>
  </si>
  <si>
    <t>YC15</t>
  </si>
  <si>
    <t>（银川城区）天下川售楼处</t>
  </si>
  <si>
    <t>2019-09-25</t>
  </si>
  <si>
    <t>TJ33</t>
  </si>
  <si>
    <t>（天津开发区城区）瞰海轩售楼处</t>
  </si>
  <si>
    <t>TJ12</t>
  </si>
  <si>
    <t>（天津北区）清谷项目</t>
  </si>
  <si>
    <t>NC18</t>
  </si>
  <si>
    <t>（南昌西区）望城新区管委会管理处</t>
  </si>
  <si>
    <t>BJ43</t>
  </si>
  <si>
    <t>（北京二城区）燕清源管理处</t>
  </si>
  <si>
    <t>CQ02</t>
  </si>
  <si>
    <t>SZ50</t>
  </si>
  <si>
    <t>（深圳东区）东海花园一期管理处</t>
  </si>
  <si>
    <t>TJ51</t>
  </si>
  <si>
    <t>（天津南区）天宇荣昌创意园售楼处</t>
  </si>
  <si>
    <t>BJ99</t>
  </si>
  <si>
    <t>（北京北区）绿地新都会售楼处</t>
  </si>
  <si>
    <t>SHL31</t>
  </si>
  <si>
    <t>（上海东区）上海伊顿公馆售楼处</t>
  </si>
  <si>
    <t>2018-09-01</t>
  </si>
  <si>
    <t>BJ62</t>
  </si>
  <si>
    <t>（北京南区）梧桐大道管理处</t>
  </si>
  <si>
    <t>BJ131</t>
  </si>
  <si>
    <t>（北京一城区）时代国际嘉园管理处-BJ131</t>
  </si>
  <si>
    <t>2018-03-19</t>
  </si>
  <si>
    <t>CD22</t>
  </si>
  <si>
    <t>（成都北区）成都华府西苑售楼处-FC</t>
  </si>
  <si>
    <t>SZ20</t>
  </si>
  <si>
    <t>（深圳西区）安徽大厦创展中心管理处</t>
  </si>
  <si>
    <t>SZ44</t>
  </si>
  <si>
    <t>（深圳西区）特发信息港管理处</t>
  </si>
  <si>
    <t>CS11</t>
  </si>
  <si>
    <t>（长沙东区）天鸿天福（天鸿天府）管理处-FC</t>
  </si>
  <si>
    <t>BJ42</t>
  </si>
  <si>
    <t>（北京北区）富仁名苑管理处（1）</t>
  </si>
  <si>
    <t>TJ40</t>
  </si>
  <si>
    <t>（天津生态城城区）宜和美林管理处</t>
  </si>
  <si>
    <t>DL14</t>
  </si>
  <si>
    <t>（大连城区）星海国宝管理处</t>
  </si>
  <si>
    <t>BJ33</t>
  </si>
  <si>
    <t>（北京三城区）国奥村管理处</t>
  </si>
  <si>
    <t>BJ137</t>
  </si>
  <si>
    <t>（北京东北区）凯旋城售楼处</t>
  </si>
  <si>
    <t>2017-10-31</t>
  </si>
  <si>
    <t>TJS28</t>
  </si>
  <si>
    <t>（天津北区）普洛斯产业园管理处</t>
  </si>
  <si>
    <t>CD14</t>
  </si>
  <si>
    <t>（成都西北区）白鸽岛尚管理处</t>
  </si>
  <si>
    <t>SHL27</t>
  </si>
  <si>
    <t>（上海中区）臻品嘉园售楼处</t>
  </si>
  <si>
    <t>BJ17</t>
  </si>
  <si>
    <t>（北京）新天地管理处（1)</t>
  </si>
  <si>
    <t>SZ15</t>
  </si>
  <si>
    <t>（深圳东区）长乐花园管理处</t>
  </si>
  <si>
    <t>SH27</t>
  </si>
  <si>
    <t>（上海）时代国际管理处</t>
  </si>
  <si>
    <t>BJL103</t>
  </si>
  <si>
    <t>（北京五城区）本家润园管理处</t>
  </si>
  <si>
    <t>NC13</t>
  </si>
  <si>
    <t>（南昌东区）隆鑫广场管理处</t>
  </si>
  <si>
    <t>WH21</t>
  </si>
  <si>
    <t>（武汉北区）武汉汉南绿地欧洲风情小镇售楼处</t>
  </si>
  <si>
    <t>2018-08-31</t>
  </si>
  <si>
    <t>FZ04</t>
  </si>
  <si>
    <t>BJ31</t>
  </si>
  <si>
    <t>（北京一城区）北京洋房管理处</t>
  </si>
  <si>
    <t>CD39</t>
  </si>
  <si>
    <t>（成都西北区）中筑·西府兰庭售楼处</t>
  </si>
  <si>
    <t>SZ51</t>
  </si>
  <si>
    <t>（深圳东区）雍祥居管理处</t>
  </si>
  <si>
    <t>BJ45</t>
  </si>
  <si>
    <t>（北京三城区）金泉家园管理处</t>
  </si>
  <si>
    <t>CCPG0906</t>
  </si>
  <si>
    <t>（深圳东区）长丰苑委托停车场</t>
  </si>
  <si>
    <t>SZ34</t>
  </si>
  <si>
    <t>（深圳西区）东海花园管理处</t>
  </si>
  <si>
    <t>SZ25</t>
  </si>
  <si>
    <t>（深圳西区）海印长城管理处</t>
  </si>
  <si>
    <t>HHHT01</t>
  </si>
  <si>
    <t>HF31</t>
  </si>
  <si>
    <t>（合肥城区）普洛斯物流园管理处</t>
  </si>
  <si>
    <t>2017-03-01</t>
  </si>
  <si>
    <t>2016-06-30</t>
  </si>
  <si>
    <t>TJ21</t>
  </si>
  <si>
    <t>（天津西区）梅江会展中心管理处-FC</t>
  </si>
  <si>
    <t>NM91</t>
  </si>
  <si>
    <t>（呼和浩特）绿地腾飞壹号售楼处-FC</t>
  </si>
  <si>
    <t>2016-09-30</t>
  </si>
  <si>
    <t>TJ1201</t>
  </si>
  <si>
    <t>（天津开发区城区）大学城公建管理处</t>
  </si>
  <si>
    <t>TJ54</t>
  </si>
  <si>
    <t>（天津南区）国银大厦管理处</t>
  </si>
  <si>
    <t>2018-06-30</t>
  </si>
  <si>
    <t>NC27</t>
  </si>
  <si>
    <t>（南昌东区）南昌紫峰售楼处（已撤销，封存）-FC</t>
  </si>
  <si>
    <t>BJ202</t>
  </si>
  <si>
    <t>YC18</t>
  </si>
  <si>
    <t>（银川城区）天誉天城管理处</t>
  </si>
  <si>
    <t>TJ29</t>
  </si>
  <si>
    <t>（天津南区）欧铂苑售楼处-FC</t>
  </si>
  <si>
    <t>TJ28</t>
  </si>
  <si>
    <t>（天津西区）境界梅江售楼处</t>
  </si>
  <si>
    <t>SH45</t>
  </si>
  <si>
    <t>（上海西区）绿地逸湾苑管理处</t>
  </si>
  <si>
    <t>JN25</t>
  </si>
  <si>
    <t>（山东城区）济南卓越时代广场管理处</t>
  </si>
  <si>
    <t>1987-01-01</t>
  </si>
  <si>
    <t>FZ23</t>
  </si>
  <si>
    <t>（福州东区）顺华售楼处-FC</t>
  </si>
  <si>
    <t>2014-04-30</t>
  </si>
  <si>
    <t>SH59</t>
  </si>
  <si>
    <t>（上海西区）漓水花苑管理处</t>
  </si>
  <si>
    <t>BJ142</t>
  </si>
  <si>
    <t>（北京北区）润景茗苑管理处</t>
  </si>
  <si>
    <t>SH60</t>
  </si>
  <si>
    <t>（上海中区）松江（石湖荡）普洛斯物流园管理处</t>
  </si>
  <si>
    <t>SZ68</t>
  </si>
  <si>
    <t>（深圳西区）华南顺丰物流园管理处-SZ68</t>
  </si>
  <si>
    <t>WX25</t>
  </si>
  <si>
    <t>（无锡城区）泰州绿地世纪城管理处</t>
  </si>
  <si>
    <t>SH61</t>
  </si>
  <si>
    <t>（上海西区）虹桥世界中心售楼处</t>
  </si>
  <si>
    <t>CQ25</t>
  </si>
  <si>
    <t>（重庆南区）鲁能领秀城骏府管理处</t>
  </si>
  <si>
    <t>SH62</t>
  </si>
  <si>
    <t>（上海中区）松江（洞泾）普洛斯物流园管理处</t>
  </si>
  <si>
    <t>SZ2001</t>
  </si>
  <si>
    <t>（深圳西区）创展中心地下停车场</t>
  </si>
  <si>
    <t>居住-停车</t>
  </si>
  <si>
    <t>WX26</t>
  </si>
  <si>
    <t>（苏州城区）苏州万宝商业广场管理处</t>
  </si>
  <si>
    <t>BJ144</t>
  </si>
  <si>
    <t>（北京二城区）四方新厂区管理处</t>
  </si>
  <si>
    <t>BJ143</t>
  </si>
  <si>
    <t>（北京八城区）四方大厦管理处</t>
  </si>
  <si>
    <t>BJ145</t>
  </si>
  <si>
    <t>（北京二城区）四方老厂区管理处</t>
  </si>
  <si>
    <t>YC31</t>
  </si>
  <si>
    <t>（银川城区）国子城售楼处</t>
  </si>
  <si>
    <t>NM95</t>
  </si>
  <si>
    <t>（呼和浩特西区）呼市绿地之窗售楼处</t>
  </si>
  <si>
    <t>2017-09-01</t>
  </si>
  <si>
    <t>WH30</t>
  </si>
  <si>
    <t>（武汉南区）武汉绿地名邸公馆管理处</t>
  </si>
  <si>
    <t>JN27</t>
  </si>
  <si>
    <t>（山东城区）济南海蓝金岸海语公园管理处</t>
  </si>
  <si>
    <t>2018-04-15</t>
  </si>
  <si>
    <t>BJ146</t>
  </si>
  <si>
    <t>（北京东区）天洋硅谷项目售楼处-FC</t>
  </si>
  <si>
    <t>NM96</t>
  </si>
  <si>
    <t>（呼和浩特西区）绿地香树花城管理处</t>
  </si>
  <si>
    <t>CD45</t>
  </si>
  <si>
    <t>（成都西北区）中筑·西府兰庭管理处</t>
  </si>
  <si>
    <t>SH65</t>
  </si>
  <si>
    <t>（上海中区）松江（大港）普洛斯物流园管理处</t>
  </si>
  <si>
    <t>SH66</t>
  </si>
  <si>
    <t>（上海西区）松江（练塘）普洛斯物流园管理处</t>
  </si>
  <si>
    <t>SH67</t>
  </si>
  <si>
    <t>（上海东区）上海之渔售楼处-FC</t>
  </si>
  <si>
    <t>NC41</t>
  </si>
  <si>
    <t>（南昌西区）学府公馆管理处</t>
  </si>
  <si>
    <t>CS05</t>
  </si>
  <si>
    <t>储备经理（长沙）</t>
  </si>
  <si>
    <t>CS06</t>
  </si>
  <si>
    <t>应届毕业生（长沙）</t>
  </si>
  <si>
    <t>HK01</t>
  </si>
  <si>
    <t>储备经理（海口）</t>
  </si>
  <si>
    <t>NJ02</t>
  </si>
  <si>
    <t>应届毕业生（南京）</t>
  </si>
  <si>
    <t>HK02</t>
  </si>
  <si>
    <t>应届毕业生（海口）</t>
  </si>
  <si>
    <t>NJ01</t>
  </si>
  <si>
    <t>储备经理（南京）</t>
  </si>
  <si>
    <t>WH01</t>
  </si>
  <si>
    <t>储备经理（武汉）</t>
  </si>
  <si>
    <t>WH02</t>
  </si>
  <si>
    <t>应届毕业生（武汉）</t>
  </si>
  <si>
    <t>SH01</t>
  </si>
  <si>
    <t>储备经理（上海）</t>
  </si>
  <si>
    <t>SH02</t>
  </si>
  <si>
    <t>应届毕业生（上海）</t>
  </si>
  <si>
    <t>SZ102</t>
  </si>
  <si>
    <t>应届毕业生（深圳）</t>
  </si>
  <si>
    <t>SZ101</t>
  </si>
  <si>
    <t>储备经理（深圳）</t>
  </si>
  <si>
    <t>FZ05</t>
  </si>
  <si>
    <t>储备经理（福州）</t>
  </si>
  <si>
    <t>FZ06</t>
  </si>
  <si>
    <t>应届毕业生（福州）</t>
  </si>
  <si>
    <t>FZ36</t>
  </si>
  <si>
    <t>（福州西区）厦门普洛斯（翔安）物流园管理处</t>
  </si>
  <si>
    <t>NC05</t>
  </si>
  <si>
    <t>储备经理（南昌）</t>
  </si>
  <si>
    <t>JN05</t>
  </si>
  <si>
    <t>储备经理（济南）</t>
  </si>
  <si>
    <t>JN06</t>
  </si>
  <si>
    <t>应届毕业生（济南）</t>
  </si>
  <si>
    <t>NC06</t>
  </si>
  <si>
    <t>应届毕业生（南昌）</t>
  </si>
  <si>
    <t>TJ03</t>
  </si>
  <si>
    <t>储备经理（天津）</t>
  </si>
  <si>
    <t>TJ04</t>
  </si>
  <si>
    <t>应届毕业生（天津）</t>
  </si>
  <si>
    <t>XA01</t>
  </si>
  <si>
    <t>储备经理（西安）</t>
  </si>
  <si>
    <t>XA02</t>
  </si>
  <si>
    <t>应届毕业生（西安）</t>
  </si>
  <si>
    <t>YC05</t>
  </si>
  <si>
    <t>储备经理（银川）</t>
  </si>
  <si>
    <t>YC06</t>
  </si>
  <si>
    <t>应届毕业生（银川）</t>
  </si>
  <si>
    <t>BJ203</t>
  </si>
  <si>
    <t>储备经理（北京）</t>
  </si>
  <si>
    <t>BJ204</t>
  </si>
  <si>
    <t>应届毕业生（北京）</t>
  </si>
  <si>
    <t>CD01</t>
  </si>
  <si>
    <t>储备经理（成都）</t>
  </si>
  <si>
    <t>CD02</t>
  </si>
  <si>
    <t>应届毕业生（成都）</t>
  </si>
  <si>
    <t>HF05</t>
  </si>
  <si>
    <t>储备经理（合肥）</t>
  </si>
  <si>
    <t>CQ06</t>
  </si>
  <si>
    <t>储备经理（重庆）</t>
  </si>
  <si>
    <t>CQ07</t>
  </si>
  <si>
    <t>应届毕业生（重庆）</t>
  </si>
  <si>
    <t>HHHT06</t>
  </si>
  <si>
    <t>应届毕业生（呼和浩特）</t>
  </si>
  <si>
    <t>HF06</t>
  </si>
  <si>
    <t>应届毕业生（合肥）</t>
  </si>
  <si>
    <t>HHHT05</t>
  </si>
  <si>
    <t>储备经理（呼和浩特）</t>
  </si>
  <si>
    <t>WH31</t>
  </si>
  <si>
    <t>（襄阳城区）襄阳绿地中央广场管理处</t>
  </si>
  <si>
    <t>NC39</t>
  </si>
  <si>
    <t>（南昌东区）国贸春天售楼处</t>
  </si>
  <si>
    <t>2018-06-01</t>
  </si>
  <si>
    <t>CD43</t>
  </si>
  <si>
    <t>（成都东区）乐天圣苑售楼处</t>
  </si>
  <si>
    <t>BJ10501</t>
  </si>
  <si>
    <t>（北京三城区）绿地花都嘉园地下停车场-BJ10501</t>
  </si>
  <si>
    <t>SH63</t>
  </si>
  <si>
    <t>（上海中区）长岛售楼处</t>
  </si>
  <si>
    <t>WH32</t>
  </si>
  <si>
    <t>（武汉北区）武汉中铁世纪金桥售楼处</t>
  </si>
  <si>
    <t>SH64</t>
  </si>
  <si>
    <t>（上海中区）绿地国际广场管理处</t>
  </si>
  <si>
    <t>CS41</t>
  </si>
  <si>
    <t>（长沙东区）长沙东方红麓谷星辰管理处</t>
  </si>
  <si>
    <t>CD44</t>
  </si>
  <si>
    <t>（成都西北区）人居紫云庭售楼处</t>
  </si>
  <si>
    <t>2017-08-20</t>
  </si>
  <si>
    <t>NC40</t>
  </si>
  <si>
    <t>（南昌东区）国贸阳光管理处</t>
  </si>
  <si>
    <t>FZ37</t>
  </si>
  <si>
    <t>（福州东区）中茂岱湖城管理处</t>
  </si>
  <si>
    <t>HF34</t>
  </si>
  <si>
    <t>（合肥城区）海德公馆售楼处</t>
  </si>
  <si>
    <t>2017-02-28</t>
  </si>
  <si>
    <t>NC42</t>
  </si>
  <si>
    <t>（南昌东区）抚州国际汽车城售楼处-NC42</t>
  </si>
  <si>
    <t>2017-05-31</t>
  </si>
  <si>
    <t>SH68</t>
  </si>
  <si>
    <t>（上海东区）天和锦园管理处</t>
  </si>
  <si>
    <t>XA30</t>
  </si>
  <si>
    <t>（西安南区）绿地海珀香庭管理处</t>
  </si>
  <si>
    <t>CQ26</t>
  </si>
  <si>
    <t>（重庆北区）通用晶城临时售楼处</t>
  </si>
  <si>
    <t>2015-08-01</t>
  </si>
  <si>
    <t>WH33</t>
  </si>
  <si>
    <t>（武汉北区）武汉卧龙墨水湖边管理处</t>
  </si>
  <si>
    <t>HF32</t>
  </si>
  <si>
    <t>（合肥城区）合肥绿地中央广场售楼处</t>
  </si>
  <si>
    <t>CS42</t>
  </si>
  <si>
    <t>（长沙东区）天实梅溪湖售楼处-CS42</t>
  </si>
  <si>
    <t>SH69</t>
  </si>
  <si>
    <t>（上海东区）张江智创中心售楼处-FC</t>
  </si>
  <si>
    <t>2016-11-01</t>
  </si>
  <si>
    <t>HF33</t>
  </si>
  <si>
    <t>（合肥城区）绿地香树花城售楼处</t>
  </si>
  <si>
    <t>SZ5701</t>
  </si>
  <si>
    <t>（深圳中区）天颂雅苑停车场</t>
  </si>
  <si>
    <t>CD46</t>
  </si>
  <si>
    <t>（成都东区）双楠港汇广场管理处</t>
  </si>
  <si>
    <t>SH70</t>
  </si>
  <si>
    <t>（上海西区）派克公馆管理处</t>
  </si>
  <si>
    <t>CD47</t>
  </si>
  <si>
    <t>（成都西北区）中环丰锦苑售楼处</t>
  </si>
  <si>
    <t>BJ147</t>
  </si>
  <si>
    <t>（北京三城区）绿地顺义启航国际管理处</t>
  </si>
  <si>
    <t>SH71</t>
  </si>
  <si>
    <t>（上海东区）融信绿地国际售楼处</t>
  </si>
  <si>
    <t>WH34</t>
  </si>
  <si>
    <t>（武汉北区）武汉绿地悦澜湾售楼处</t>
  </si>
  <si>
    <t>2017-07-10</t>
  </si>
  <si>
    <t>WH35</t>
  </si>
  <si>
    <t>（武汉南区）武汉绿地汉口中心售楼处</t>
  </si>
  <si>
    <t>2017-05-27</t>
  </si>
  <si>
    <t>XA31</t>
  </si>
  <si>
    <t>（西安南区）绿地海珀香庭售楼处-FC</t>
  </si>
  <si>
    <t>2016-02-29</t>
  </si>
  <si>
    <t>NC43</t>
  </si>
  <si>
    <t>（南昌东区）艾溪康桥管理处</t>
  </si>
  <si>
    <t>SH72</t>
  </si>
  <si>
    <t>（上海东区）绿地会议中心管理处</t>
  </si>
  <si>
    <t>CQ27</t>
  </si>
  <si>
    <t>（重庆南区）法兰西莊邸管理处</t>
  </si>
  <si>
    <t>BJ148</t>
  </si>
  <si>
    <t>WH36</t>
  </si>
  <si>
    <t>（武汉北区）武汉华中智谷售楼处</t>
  </si>
  <si>
    <t>WH37</t>
  </si>
  <si>
    <t>（武汉北区）武汉绿地城北岛管理处</t>
  </si>
  <si>
    <t>ZZ11</t>
  </si>
  <si>
    <t>（郑州城区）郑州普洛斯物流园管理处</t>
  </si>
  <si>
    <t>CQ28</t>
  </si>
  <si>
    <t>（重庆南区）旭阳台北城敦美里管理处</t>
  </si>
  <si>
    <t>TJ72</t>
  </si>
  <si>
    <t>（天津北区）赫基物流园管理处</t>
  </si>
  <si>
    <t>TJ73</t>
  </si>
  <si>
    <t>（天津开发区城区）宝策大厦管理处</t>
  </si>
  <si>
    <t>NC44</t>
  </si>
  <si>
    <t>（南昌西区）瓏珺售楼处-FC</t>
  </si>
  <si>
    <t>SH73</t>
  </si>
  <si>
    <t>（上海西区）佘山名苑售楼处</t>
  </si>
  <si>
    <t>2017-12-10</t>
  </si>
  <si>
    <t>HF35</t>
  </si>
  <si>
    <t>（合肥城区）绿地派克公馆售楼处</t>
  </si>
  <si>
    <t>2015-02-28</t>
  </si>
  <si>
    <t>YC32</t>
  </si>
  <si>
    <t>（银川城区）天都十六区管理处</t>
  </si>
  <si>
    <t>SH74</t>
  </si>
  <si>
    <t>（上海西区）松江悦都管理处</t>
  </si>
  <si>
    <t>XA32</t>
  </si>
  <si>
    <t>（西安北区）摩尔中心管理处</t>
  </si>
  <si>
    <t>TJ74</t>
  </si>
  <si>
    <t>（天津东区）建邦华明管理处</t>
  </si>
  <si>
    <t>CQ29</t>
  </si>
  <si>
    <t>（贵州城区）贵阳绿地保税中心售楼处-FC</t>
  </si>
  <si>
    <t>2016-09-08</t>
  </si>
  <si>
    <t>TJ75</t>
  </si>
  <si>
    <t>（天津南区）上东苑管理处</t>
  </si>
  <si>
    <t>NM97</t>
  </si>
  <si>
    <t>（呼和浩特西区）中央广场5期管理处</t>
  </si>
  <si>
    <t>BJ149</t>
  </si>
  <si>
    <t>（北京八城区）通州绿地中央城售楼处</t>
  </si>
  <si>
    <t>ZZ12</t>
  </si>
  <si>
    <t>（郑州城区）郑州绿地老街3期管理处</t>
  </si>
  <si>
    <t>NC45</t>
  </si>
  <si>
    <t>（南昌西区）临空管委会管理处</t>
  </si>
  <si>
    <t>WH38</t>
  </si>
  <si>
    <t>（武汉北区）武汉中国核建锦城售楼处</t>
  </si>
  <si>
    <t>BJ150</t>
  </si>
  <si>
    <t>（北京东区）xxxx管理处</t>
  </si>
  <si>
    <t>WX29</t>
  </si>
  <si>
    <t>（南京城区）金陵湾管理处</t>
  </si>
  <si>
    <t>WH40</t>
  </si>
  <si>
    <t>（武汉北区）武汉华中智谷管理处</t>
  </si>
  <si>
    <t>AM02</t>
  </si>
  <si>
    <t>益阳</t>
  </si>
  <si>
    <t>SH75</t>
  </si>
  <si>
    <t>（上海西区）国贸天悦佘山售楼处</t>
  </si>
  <si>
    <t>SH76</t>
  </si>
  <si>
    <t>（上海中区）海珀名邸售楼处</t>
  </si>
  <si>
    <t>NC46</t>
  </si>
  <si>
    <t>（南昌西区）央央春天管理处</t>
  </si>
  <si>
    <t>WX27</t>
  </si>
  <si>
    <t>（苏州城区）苏州中房颐园管理处</t>
  </si>
  <si>
    <t>CD48</t>
  </si>
  <si>
    <t>（成都南区）天府美岸管理处</t>
  </si>
  <si>
    <t>WX28</t>
  </si>
  <si>
    <t>（苏州城区）苏州绿地中央广场管理处</t>
  </si>
  <si>
    <t>CD49</t>
  </si>
  <si>
    <t>（成都东区）中海·新华府管理处</t>
  </si>
  <si>
    <t>BJ151</t>
  </si>
  <si>
    <t>（北京六城区）凯悦花园管理处</t>
  </si>
  <si>
    <t>AM01</t>
  </si>
  <si>
    <t>伊春分公司</t>
  </si>
  <si>
    <t>WH39</t>
  </si>
  <si>
    <t>（武汉南区）武汉星悦城售楼处</t>
  </si>
  <si>
    <t>BJ152</t>
  </si>
  <si>
    <t>（北京八城区）绿地昌平中央广场管理处</t>
  </si>
  <si>
    <t>WX30</t>
  </si>
  <si>
    <t>（徐州城区）徐州绿地海域湖语墅管理处</t>
  </si>
  <si>
    <t>TJ76</t>
  </si>
  <si>
    <t>（天津西区）红杉花苑管理处</t>
  </si>
  <si>
    <t>AM03</t>
  </si>
  <si>
    <t>毕节</t>
  </si>
  <si>
    <t>CQ30</t>
  </si>
  <si>
    <t>（重庆北区）安泰佳苑管理处</t>
  </si>
  <si>
    <t>GY11</t>
  </si>
  <si>
    <t>（贵州城区）贵阳贵安综合保税区管理处</t>
  </si>
  <si>
    <t>SZ73</t>
  </si>
  <si>
    <t>（广州城区）普洛斯（虎门）物流园管理处</t>
  </si>
  <si>
    <t>SH77</t>
  </si>
  <si>
    <t>（上海中区）昌吉名邸售楼处</t>
  </si>
  <si>
    <t>HK12</t>
  </si>
  <si>
    <t>（海南城区）绿地海外滩售楼处</t>
  </si>
  <si>
    <t>2016-11-16</t>
  </si>
  <si>
    <t>AM04</t>
  </si>
  <si>
    <t>济宁</t>
  </si>
  <si>
    <t>XA33</t>
  </si>
  <si>
    <t>（乌鲁木齐城区）乌鲁木齐绿地城售楼处</t>
  </si>
  <si>
    <t>CQ31</t>
  </si>
  <si>
    <t>（重庆北区）聚丰纵横国际管理处</t>
  </si>
  <si>
    <t>BJ155</t>
  </si>
  <si>
    <t>（北京四城区）顺景石上清泉（顺景园）管理处</t>
  </si>
  <si>
    <t>CS43</t>
  </si>
  <si>
    <t>（长沙东区）金轮星光名座售楼处</t>
  </si>
  <si>
    <t>BJ153</t>
  </si>
  <si>
    <t>（北京二城区）锦秋家园管理处</t>
  </si>
  <si>
    <t>WX31</t>
  </si>
  <si>
    <t>（苏州城区）纳米城管理处</t>
  </si>
  <si>
    <t>BJ154</t>
  </si>
  <si>
    <t>（北京四城区）顺景园管理处</t>
  </si>
  <si>
    <t>TJ77</t>
  </si>
  <si>
    <t>（天津南区）尊园管理处</t>
  </si>
  <si>
    <t>尊园管理处</t>
  </si>
  <si>
    <t>AM06</t>
  </si>
  <si>
    <t>秦皇岛</t>
  </si>
  <si>
    <t>SH78</t>
  </si>
  <si>
    <t>（浙江城区）杭州左右商务中心管理处</t>
  </si>
  <si>
    <t>WX32</t>
  </si>
  <si>
    <t>（苏州城区）同程网研发办公楼管理处</t>
  </si>
  <si>
    <t>FZ38</t>
  </si>
  <si>
    <t>（福州西区）三明阳光城管理处</t>
  </si>
  <si>
    <t>BJ156</t>
  </si>
  <si>
    <t>（邯郸诚东）邯郸客运中心顾问组</t>
  </si>
  <si>
    <t>LHFZ0301</t>
  </si>
  <si>
    <t>AM05</t>
  </si>
  <si>
    <t>九江分公司</t>
  </si>
  <si>
    <t>SZ76</t>
  </si>
  <si>
    <t>（南宁）华为项目组</t>
  </si>
  <si>
    <t>XA34</t>
  </si>
  <si>
    <t>（西安）华为项目组</t>
  </si>
  <si>
    <t>SZ75</t>
  </si>
  <si>
    <t>（广州城区）纳成广泰工业城管理处</t>
  </si>
  <si>
    <t>NM99</t>
  </si>
  <si>
    <t>（呼和浩特）伊利园区管理处</t>
  </si>
  <si>
    <t>AM0801</t>
  </si>
  <si>
    <t>（天津）东方环球影城管理处</t>
  </si>
  <si>
    <t>更换组织TJ94</t>
  </si>
  <si>
    <t>2017-08-01</t>
  </si>
  <si>
    <t>CS45</t>
  </si>
  <si>
    <t>（长沙西区）南湖花园管理处</t>
  </si>
  <si>
    <t>CQ32</t>
  </si>
  <si>
    <t>（重庆北区）城南未来（三期）管理处</t>
  </si>
  <si>
    <t>BJ157</t>
  </si>
  <si>
    <t>（唐山城区）唐山梧桐府管理处</t>
  </si>
  <si>
    <t>SH79</t>
  </si>
  <si>
    <t>（上海中区）宝山（月浦）普洛斯物流园管理处</t>
  </si>
  <si>
    <t>CD51</t>
  </si>
  <si>
    <t>（成都西北区）顶峰水岸汇景（1C）管理处</t>
  </si>
  <si>
    <t>SH80</t>
  </si>
  <si>
    <t>（上海中区）闵行梅陇普洛斯物流园管理处</t>
  </si>
  <si>
    <t>AM07</t>
  </si>
  <si>
    <t>合肥</t>
  </si>
  <si>
    <t>SH81</t>
  </si>
  <si>
    <t>（上海西区）尚品雅筑管理处</t>
  </si>
  <si>
    <t>BJ158</t>
  </si>
  <si>
    <t>（北京一城区）融泽嘉园二期北区管理处</t>
  </si>
  <si>
    <t>HK13</t>
  </si>
  <si>
    <t>（海南城区）三亚绿地悦澜湾管理处</t>
  </si>
  <si>
    <t>HK14</t>
  </si>
  <si>
    <t>（海南城区）绿地城管理处</t>
  </si>
  <si>
    <t>ZZ13</t>
  </si>
  <si>
    <t>（郑州城区）郑州绿地璀璨天城售楼处(封存)</t>
  </si>
  <si>
    <t>2016-04-25</t>
  </si>
  <si>
    <t>ZZ14</t>
  </si>
  <si>
    <t>（武汉南区）武汉天祥尚府管理处</t>
  </si>
  <si>
    <t>HK15</t>
  </si>
  <si>
    <t>（海南城区）绿地中央文化城管理处</t>
  </si>
  <si>
    <t>SZ74</t>
  </si>
  <si>
    <t>（广州）华为业软项目组</t>
  </si>
  <si>
    <t>FZ39</t>
  </si>
  <si>
    <t>（福州）华为项目组</t>
  </si>
  <si>
    <t>NM98</t>
  </si>
  <si>
    <t>（呼和浩特）华为项目组</t>
  </si>
  <si>
    <t>CS44</t>
  </si>
  <si>
    <t>（长沙）华为项目组</t>
  </si>
  <si>
    <t>CD52</t>
  </si>
  <si>
    <t>（成都东区）绿地城管理处</t>
  </si>
  <si>
    <t>JN29</t>
  </si>
  <si>
    <t>（长春）华为项目组</t>
  </si>
  <si>
    <t>XA38</t>
  </si>
  <si>
    <t>（乌鲁木齐城区）乌鲁木齐万达广场管理处</t>
  </si>
  <si>
    <t>CD54</t>
  </si>
  <si>
    <t>（成都东区）成都优山PLUS售楼处</t>
  </si>
  <si>
    <t>2018-11-01</t>
  </si>
  <si>
    <t>JN32</t>
  </si>
  <si>
    <t>（济南）华为业软项目组</t>
  </si>
  <si>
    <t>SZ81</t>
  </si>
  <si>
    <t>（广州城区）广州绿地汇创国际售楼处</t>
  </si>
  <si>
    <t>WX33</t>
  </si>
  <si>
    <t>（无锡城区）南通绿地新都会管理处</t>
  </si>
  <si>
    <t>YC35</t>
  </si>
  <si>
    <t>（西宁）华为项目组</t>
  </si>
  <si>
    <t>XA37</t>
  </si>
  <si>
    <t>（西安南区）宫园中央管理处</t>
  </si>
  <si>
    <t>ZZ17</t>
  </si>
  <si>
    <t>（武汉北区）武汉中铁世纪金桥管理处</t>
  </si>
  <si>
    <t>BJ159</t>
  </si>
  <si>
    <t>（北京）华为三朵云项目组</t>
  </si>
  <si>
    <t>XA35</t>
  </si>
  <si>
    <t>（乌鲁木齐）华为项目组</t>
  </si>
  <si>
    <t>NC49</t>
  </si>
  <si>
    <t>（南昌东区）南昌开元国际管理处</t>
  </si>
  <si>
    <t>BJ160</t>
  </si>
  <si>
    <t>（唐山城区）唐山梧桐府售楼处</t>
  </si>
  <si>
    <t>YC33</t>
  </si>
  <si>
    <t>（银川）华为项目组</t>
  </si>
  <si>
    <t>JN30</t>
  </si>
  <si>
    <t>（济南）华为项目组</t>
  </si>
  <si>
    <t>TJ79</t>
  </si>
  <si>
    <t>（天津东区）天津金隅香城管理处</t>
  </si>
  <si>
    <t>CD53</t>
  </si>
  <si>
    <t>（成都南区）人居天府汇城售楼处</t>
  </si>
  <si>
    <t>2018-05-25</t>
  </si>
  <si>
    <t>HK16</t>
  </si>
  <si>
    <t>（海口）华为项目组</t>
  </si>
  <si>
    <t>XA36</t>
  </si>
  <si>
    <t>（太原）华为项目组</t>
  </si>
  <si>
    <t>JN31</t>
  </si>
  <si>
    <t>（哈尔滨）华为项目组</t>
  </si>
  <si>
    <t>WH41</t>
  </si>
  <si>
    <t>（武汉南区）武汉利腾国际售楼处</t>
  </si>
  <si>
    <t>SZ77</t>
  </si>
  <si>
    <t>（广州城区）广州绿地缇香公馆管理处</t>
  </si>
  <si>
    <t>AM08</t>
  </si>
  <si>
    <t>天津分公司</t>
  </si>
  <si>
    <t>SH82</t>
  </si>
  <si>
    <t>（上海东区）上海绿地玉湖庭管理处</t>
  </si>
  <si>
    <t>SH83</t>
  </si>
  <si>
    <t>（上海中区）中国城市规划设计研究院上海分院管理处</t>
  </si>
  <si>
    <t>BJ161</t>
  </si>
  <si>
    <t>（北京东北区）廊坊苗场地块售楼处</t>
  </si>
  <si>
    <t>2017-07-31</t>
  </si>
  <si>
    <t>HF37</t>
  </si>
  <si>
    <t>（合肥城区）芜湖海顿公馆管理处</t>
  </si>
  <si>
    <t>BJ162</t>
  </si>
  <si>
    <t>（北京八城区）北京绿地昌平南区项目售楼处</t>
  </si>
  <si>
    <t>CQ33</t>
  </si>
  <si>
    <t>（重庆北区）绿地保税中心管理处</t>
  </si>
  <si>
    <t>BJ163</t>
  </si>
  <si>
    <t>（石家庄）华为项目组</t>
  </si>
  <si>
    <t>ZZ16</t>
  </si>
  <si>
    <t>（郑州城区）郑州绿地海域澜庭售楼处</t>
  </si>
  <si>
    <t>ZZ15</t>
  </si>
  <si>
    <t>（郑州）华为项目组</t>
  </si>
  <si>
    <t>NC50</t>
  </si>
  <si>
    <t>（南昌西区）南昌绿地象南中心售楼处</t>
  </si>
  <si>
    <t>TJ80</t>
  </si>
  <si>
    <t>（天津生态城城区）天津东方文化广场管理处</t>
  </si>
  <si>
    <t>SZ79</t>
  </si>
  <si>
    <t>（广州城区）广州珊瑚湾畔售楼处</t>
  </si>
  <si>
    <t>SZ80</t>
  </si>
  <si>
    <t>（广州城区）广州珊瑚湾畔天峰4A管理处</t>
  </si>
  <si>
    <t>NM100</t>
  </si>
  <si>
    <t>（呼和浩特东区）天野佳园管理处</t>
  </si>
  <si>
    <t>AM09</t>
  </si>
  <si>
    <t>南通</t>
  </si>
  <si>
    <t>CQ34</t>
  </si>
  <si>
    <t>（贵州城区）毕节七众奥特莱斯国际广场管理处</t>
  </si>
  <si>
    <t>SH84</t>
  </si>
  <si>
    <t>（杭州）华为项目组</t>
  </si>
  <si>
    <t>YC34</t>
  </si>
  <si>
    <t>（兰州）华为项目组</t>
  </si>
  <si>
    <t>TJ81</t>
  </si>
  <si>
    <t>（天津东区）天津星港湾售楼处</t>
  </si>
  <si>
    <t>WH42</t>
  </si>
  <si>
    <t>（襄阳城区）襄阳新市民公寓管理处</t>
  </si>
  <si>
    <t>CD55</t>
  </si>
  <si>
    <t>（成都东区）成都华都云景台售楼处</t>
  </si>
  <si>
    <t>SZ82</t>
  </si>
  <si>
    <t>（广州城区）佛山三水芦苞普洛斯物流园管理处</t>
  </si>
  <si>
    <t>YC36</t>
  </si>
  <si>
    <t>（吴忠城区）恒业枫林湾管理处</t>
  </si>
  <si>
    <t>NC51</t>
  </si>
  <si>
    <t>（南昌东区）抚州赣东国际汽车城管理处</t>
  </si>
  <si>
    <t>SZ83</t>
  </si>
  <si>
    <t>（广州城区）佛山香颂公馆售楼处</t>
  </si>
  <si>
    <t>2018-04-30</t>
  </si>
  <si>
    <t>SZ84</t>
  </si>
  <si>
    <t>（广州城区）广州绿地汇创广场管理处</t>
  </si>
  <si>
    <t>NC52</t>
  </si>
  <si>
    <t>（上饶城区）上饶万达华府管理处</t>
  </si>
  <si>
    <t>CS46</t>
  </si>
  <si>
    <t>（长沙东区）深信服科技（长沙办）管理处</t>
  </si>
  <si>
    <t>BJ164</t>
  </si>
  <si>
    <t>（北京一城区）北京上地国际科技创业园管理处</t>
  </si>
  <si>
    <t>NC53</t>
  </si>
  <si>
    <t>（南昌西区）南昌中洋大厦管理处</t>
  </si>
  <si>
    <t>BJ165</t>
  </si>
  <si>
    <t>（北京南区）北京华为天润财富中心管理处</t>
  </si>
  <si>
    <t>SZ85</t>
  </si>
  <si>
    <t>（广州城区）广州绿地缇香公馆售楼处</t>
  </si>
  <si>
    <t>NM101</t>
  </si>
  <si>
    <t>（呼和浩特东区）回民区万达广场管理处</t>
  </si>
  <si>
    <t>BJ166</t>
  </si>
  <si>
    <t>（北京八城区）北京绿地中央城管理处</t>
  </si>
  <si>
    <t>SH85</t>
  </si>
  <si>
    <t>（上海西区）上海绿地依翠园售楼处</t>
  </si>
  <si>
    <t>2018-03-01</t>
  </si>
  <si>
    <t>BJ167</t>
  </si>
  <si>
    <t>（天津北区）盘龙谷演艺中心管理处</t>
  </si>
  <si>
    <t>2018-12-01</t>
  </si>
  <si>
    <t>BJ168</t>
  </si>
  <si>
    <t>（北京）华为荣耀业务部项目组</t>
  </si>
  <si>
    <t>NC54</t>
  </si>
  <si>
    <t>（南昌西区）南昌江铃时代城售楼处</t>
  </si>
  <si>
    <t>BJ169</t>
  </si>
  <si>
    <t>（北京六城区）北京盛绣雅林嘉园管理处</t>
  </si>
  <si>
    <t>CD56</t>
  </si>
  <si>
    <t>（成都西北区）成都中环丰锦苑管理处</t>
  </si>
  <si>
    <t>ZZ18</t>
  </si>
  <si>
    <t>（郑州城区）郑州绿地海珀兰轩管理处</t>
  </si>
  <si>
    <t>CS47</t>
  </si>
  <si>
    <t>（长沙西区）怀化大成湖天壹号售楼处</t>
  </si>
  <si>
    <t>CS48</t>
  </si>
  <si>
    <t>（长沙东区）永州公园大地售楼处</t>
  </si>
  <si>
    <t>NC4101</t>
  </si>
  <si>
    <t>（南昌西区）学府公馆停车场</t>
  </si>
  <si>
    <t>TJ82</t>
  </si>
  <si>
    <t>（天津生态城城区）天津美逸园（美逸广场）管理处</t>
  </si>
  <si>
    <t>BJ171</t>
  </si>
  <si>
    <t>（北京四城区）北京绿地文创商业中心管理处</t>
  </si>
  <si>
    <t>房山大学城项目A项目</t>
  </si>
  <si>
    <t>CD59</t>
  </si>
  <si>
    <t>（成都西北区）成都人居紫云庭管理处</t>
  </si>
  <si>
    <t>TJ83</t>
  </si>
  <si>
    <t>（天津西区）天津香醍名邸管理处</t>
  </si>
  <si>
    <t>YC37</t>
  </si>
  <si>
    <t>（银川城区）银川绿地海泊兰轩售楼处</t>
  </si>
  <si>
    <t>XA42</t>
  </si>
  <si>
    <t>（西安南区）西安宫园壹号二期管理处</t>
  </si>
  <si>
    <t>SZ87</t>
  </si>
  <si>
    <t>（深圳西区）深圳新街口物业咨询组</t>
  </si>
  <si>
    <t>2017-07-01</t>
  </si>
  <si>
    <t>WX36</t>
  </si>
  <si>
    <t>（苏州城区）苏州瞰湖花园二期管理处</t>
  </si>
  <si>
    <t>WX34</t>
  </si>
  <si>
    <t>（苏州城区）苏州中交璟庭园售楼处</t>
  </si>
  <si>
    <t>2018-05-01</t>
  </si>
  <si>
    <t>WX35</t>
  </si>
  <si>
    <t>（苏州城区）苏州同程创意产业园管理处</t>
  </si>
  <si>
    <t>2018-02-28</t>
  </si>
  <si>
    <t>SZ86</t>
  </si>
  <si>
    <t>（深圳中区）深圳宝岗公寓管理处</t>
  </si>
  <si>
    <t>2018-01-25</t>
  </si>
  <si>
    <t>JN33</t>
  </si>
  <si>
    <t>（东北城区）公主岭申澳四季馨城管理处</t>
  </si>
  <si>
    <t>WH43</t>
  </si>
  <si>
    <t>（武汉南区）武汉绿地中央广场C区管理处</t>
  </si>
  <si>
    <t>WH44</t>
  </si>
  <si>
    <t>（武汉南区）武汉绿地中央广场D区管理处</t>
  </si>
  <si>
    <t>CQ35</t>
  </si>
  <si>
    <t>（重庆南区）鲁能领秀城5号地管理处</t>
  </si>
  <si>
    <t>XA39</t>
  </si>
  <si>
    <t>（西安南区）宫园美岸管理处</t>
  </si>
  <si>
    <t>GY12</t>
  </si>
  <si>
    <t>（贵州城区）贵阳贵安北斗湾VR小镇售楼处</t>
  </si>
  <si>
    <t>AM10</t>
  </si>
  <si>
    <t>吉首</t>
  </si>
  <si>
    <t>XN13</t>
  </si>
  <si>
    <t>（西宁城区）西宁绿地公馆管理处</t>
  </si>
  <si>
    <t>NC55</t>
  </si>
  <si>
    <t>（南昌西区）南昌锦天府售楼处</t>
  </si>
  <si>
    <t>CQ36</t>
  </si>
  <si>
    <t>（重庆南区）重庆鲁能星城13街区管理处</t>
  </si>
  <si>
    <t>NC56</t>
  </si>
  <si>
    <t>（南昌东区）南昌国贸蓝湾售楼处</t>
  </si>
  <si>
    <t>CS51</t>
  </si>
  <si>
    <t>（长沙西区）长沙绿地新都会管理处</t>
  </si>
  <si>
    <t>CD58</t>
  </si>
  <si>
    <t>（成都）华为项目组</t>
  </si>
  <si>
    <t>XA40</t>
  </si>
  <si>
    <t>（西安南区）西安绿地城DK5售楼处</t>
  </si>
  <si>
    <t>XA41</t>
  </si>
  <si>
    <t>（乌鲁木齐城区）乌鲁木齐绿地中心海系办公区管理处</t>
  </si>
  <si>
    <t>BJ170</t>
  </si>
  <si>
    <t>（北京八城区）北京中电普华管理处</t>
  </si>
  <si>
    <t>NJ16</t>
  </si>
  <si>
    <t>（南京城区）南京森风汽车4S园管理处</t>
  </si>
  <si>
    <t>2017-05-01</t>
  </si>
  <si>
    <t>CS49</t>
  </si>
  <si>
    <t>（长沙西区）长沙海尔鸿玺管理处</t>
  </si>
  <si>
    <t>NJ17</t>
  </si>
  <si>
    <t>（南京城区）南京安朴悦庭管理处-FC</t>
  </si>
  <si>
    <t>HF38</t>
  </si>
  <si>
    <t>（合肥城区）合肥深国际综合物流港管理处</t>
  </si>
  <si>
    <t>CD57</t>
  </si>
  <si>
    <t>（成都西北区）成都城市音乐厅管理处</t>
  </si>
  <si>
    <t>CS50</t>
  </si>
  <si>
    <t>（长沙东区）湘潭中心管理处</t>
  </si>
  <si>
    <t>CD60</t>
  </si>
  <si>
    <t>（成都西北区）都江堰高山流水管理处</t>
  </si>
  <si>
    <t>WX37</t>
  </si>
  <si>
    <t>（苏州城区）苏州尚雅苑售楼处</t>
  </si>
  <si>
    <t>BJ172</t>
  </si>
  <si>
    <t>（北京四城区）北京绿地智盈商业中心管理处</t>
  </si>
  <si>
    <t>房山大学城项目B项目</t>
  </si>
  <si>
    <t>XA43</t>
  </si>
  <si>
    <t>（乌鲁木齐城区）乌鲁木齐天华商业广场管理处</t>
  </si>
  <si>
    <t>SH86</t>
  </si>
  <si>
    <t>（上海西区）上海臻悦名苑管理处</t>
  </si>
  <si>
    <t>HF39</t>
  </si>
  <si>
    <t>（合肥城区）合肥绿地御晖花园售楼处</t>
  </si>
  <si>
    <t>2018-12-14</t>
  </si>
  <si>
    <t>NC59</t>
  </si>
  <si>
    <t>（南昌西区）南昌绿地东邻里中心管理处</t>
  </si>
  <si>
    <t>XA44</t>
  </si>
  <si>
    <t>（西安南区）西安山水香堤售楼处</t>
  </si>
  <si>
    <t>SZ88</t>
  </si>
  <si>
    <t>（深长城商用）惠州TCL科技大厦管理处</t>
  </si>
  <si>
    <t>NC58</t>
  </si>
  <si>
    <t>（南昌东区）南昌国贸春天管理处</t>
  </si>
  <si>
    <t>CS52</t>
  </si>
  <si>
    <t>（长沙西区）常德绿地新都会售楼处</t>
  </si>
  <si>
    <t>TJ84</t>
  </si>
  <si>
    <t>（天津东区）天津泰港标准工业厂房管理处</t>
  </si>
  <si>
    <t>2016-09-21</t>
  </si>
  <si>
    <t>2017-10-01</t>
  </si>
  <si>
    <t>CS53</t>
  </si>
  <si>
    <t>（长沙西区）长沙绿地海外滩管理处</t>
  </si>
  <si>
    <t>CS54</t>
  </si>
  <si>
    <t>（长沙西区）长沙绿地海外滩售楼处</t>
  </si>
  <si>
    <t>NC57</t>
  </si>
  <si>
    <t>（南昌西区）南昌青花九龙售楼处</t>
  </si>
  <si>
    <t>TJ85</t>
  </si>
  <si>
    <t>（天津生态城城区）天津第二社区中心管理处</t>
  </si>
  <si>
    <t>2019-08-31</t>
  </si>
  <si>
    <t>YC38</t>
  </si>
  <si>
    <t>（西宁城区）兰州扶正太和上城售楼处</t>
  </si>
  <si>
    <t>BJ173</t>
  </si>
  <si>
    <t>（北京北区）北京首开志信办公楼管理处</t>
  </si>
  <si>
    <t>2018-11-30</t>
  </si>
  <si>
    <t>CS55</t>
  </si>
  <si>
    <t>（长沙西区）长沙绿地香树花城管理处</t>
  </si>
  <si>
    <t>CD61</t>
  </si>
  <si>
    <t>（成都东区）成都蓝湖城邦售楼处-FC</t>
  </si>
  <si>
    <t>2017-03-03</t>
  </si>
  <si>
    <t>JN34</t>
  </si>
  <si>
    <t>（山东城区）烟台鑫广环球中心售楼处</t>
  </si>
  <si>
    <t>HK18</t>
  </si>
  <si>
    <t>（海南城区）海南绿地城A-08管理处</t>
  </si>
  <si>
    <t>BJ174</t>
  </si>
  <si>
    <t>（北京二城区）颐慧佳园管理处</t>
  </si>
  <si>
    <t>WX38</t>
  </si>
  <si>
    <t>（苏州城区）苏州纳米技术研究院管理处</t>
  </si>
  <si>
    <t>NM102</t>
  </si>
  <si>
    <t>（呼和浩特东区）呼市锦绣福源C区管理处</t>
  </si>
  <si>
    <t>NM103</t>
  </si>
  <si>
    <t>（呼和浩特东区）呼市锦绣福源A区管理处</t>
  </si>
  <si>
    <t>HK17</t>
  </si>
  <si>
    <t>（海南城区）海口绿地海德公馆售楼处</t>
  </si>
  <si>
    <t>2019-07-01</t>
  </si>
  <si>
    <t>JNCT00</t>
  </si>
  <si>
    <t>济宁市城投物业服务有限公司本部</t>
  </si>
  <si>
    <t>SCCSY00</t>
  </si>
  <si>
    <t>深圳市深长城商用物业服务有限公司本部</t>
  </si>
  <si>
    <t>NC60</t>
  </si>
  <si>
    <t>（南昌东区）南昌向塘镇便民惠民服务中心管理处</t>
  </si>
  <si>
    <t>SZ4701</t>
  </si>
  <si>
    <t>（深圳西区）长城里程家园停车场</t>
  </si>
  <si>
    <t>DL17</t>
  </si>
  <si>
    <t>（东北城区）沈阳绿地海域香庭售楼处</t>
  </si>
  <si>
    <t>DL18</t>
  </si>
  <si>
    <t>（东北城区）沈阳绿地大溪地售楼处</t>
  </si>
  <si>
    <t>CD62</t>
  </si>
  <si>
    <t>（拉萨）华为项目组</t>
  </si>
  <si>
    <t>CD63</t>
  </si>
  <si>
    <t>（成都东区）乐天圣苑管理处</t>
  </si>
  <si>
    <t>CQ37</t>
  </si>
  <si>
    <t>（重庆北区）国盛IEC中心售楼处</t>
  </si>
  <si>
    <t>2018-01-01</t>
  </si>
  <si>
    <t>XA45</t>
  </si>
  <si>
    <t>（乌鲁木齐城区）奎屯风华里管理处</t>
  </si>
  <si>
    <t>XA46</t>
  </si>
  <si>
    <t>（乌鲁木齐城区）奎屯龙溪里管理处</t>
  </si>
  <si>
    <t>XA47</t>
  </si>
  <si>
    <t>（乌鲁木齐城区）奎屯怡沁里管理处</t>
  </si>
  <si>
    <t>XA48</t>
  </si>
  <si>
    <t>（乌鲁木齐城区）奎屯喀拉尕什管理处</t>
  </si>
  <si>
    <t>XA49</t>
  </si>
  <si>
    <t>（乌鲁木齐城区）奎屯西华园管理处</t>
  </si>
  <si>
    <t>2017-07-20</t>
  </si>
  <si>
    <t>CD64</t>
  </si>
  <si>
    <t>（成都东区）万达瑞华酒店项目售楼处</t>
  </si>
  <si>
    <t>2017-12-01</t>
  </si>
  <si>
    <t>SH87</t>
  </si>
  <si>
    <t>（上海西区）绿地小9窝售楼处</t>
  </si>
  <si>
    <t>AM1101</t>
  </si>
  <si>
    <t>（浙江城区）宁波月湖金汇小镇管理处</t>
  </si>
  <si>
    <t>AM11</t>
  </si>
  <si>
    <t>上海分公司</t>
  </si>
  <si>
    <t>NC61</t>
  </si>
  <si>
    <t>（南昌东区）上饶万达广场售楼处</t>
  </si>
  <si>
    <t>SH88</t>
  </si>
  <si>
    <t>（上海东区）天和幸福里北块管理处</t>
  </si>
  <si>
    <t>JN39</t>
  </si>
  <si>
    <t>（山东城区）济宁凤凰太阳城管理处</t>
  </si>
  <si>
    <t>SZ94</t>
  </si>
  <si>
    <t>（深长城商用）深圳TCL大厦管理处</t>
  </si>
  <si>
    <t>TJ87</t>
  </si>
  <si>
    <t>（天津生态城城区）第一、三社区中心管理处</t>
  </si>
  <si>
    <t>YC41</t>
  </si>
  <si>
    <t>（西宁城区）陆都五福和园售楼处</t>
  </si>
  <si>
    <t>2019-04-14</t>
  </si>
  <si>
    <t>YC42</t>
  </si>
  <si>
    <t>（银川城区）阳光美林管理处</t>
  </si>
  <si>
    <t>NM104</t>
  </si>
  <si>
    <t>（呼和浩特东区）金隅环球中心管理处</t>
  </si>
  <si>
    <t>XA51</t>
  </si>
  <si>
    <t>（西安南区）绿地七号公园管理处</t>
  </si>
  <si>
    <t>XA52</t>
  </si>
  <si>
    <t>（乌鲁木齐城区）乌鲁木齐万达中心管理处</t>
  </si>
  <si>
    <t>JN35</t>
  </si>
  <si>
    <t>（济宁城投）鹿港小镇管理处</t>
  </si>
  <si>
    <t>JN36</t>
  </si>
  <si>
    <t>（济宁城投）南风花园管理处</t>
  </si>
  <si>
    <t>JN37</t>
  </si>
  <si>
    <t>（济宁城投）规划城市展示馆管理处</t>
  </si>
  <si>
    <t>JN38</t>
  </si>
  <si>
    <t>（东北城区）海域香庭管理处</t>
  </si>
  <si>
    <t>HK19</t>
  </si>
  <si>
    <t>（海南城区）海南绿地城璟园（A-41）管理处</t>
  </si>
  <si>
    <t>WH45</t>
  </si>
  <si>
    <t>（武汉南区）专利局（湖北中心）管理处</t>
  </si>
  <si>
    <t>SZ89</t>
  </si>
  <si>
    <t>（深长城商用）深圳国际E城管理处</t>
  </si>
  <si>
    <t>SZ90</t>
  </si>
  <si>
    <t>（深长城商用）北京德外TCL大厦管理处</t>
  </si>
  <si>
    <t>BJ175</t>
  </si>
  <si>
    <t>（北京二城区）任丘新天第一城一期管理处</t>
  </si>
  <si>
    <t>2018-03-31</t>
  </si>
  <si>
    <t>WH46</t>
  </si>
  <si>
    <t>（武汉北区）绿地国博财富中心管理处</t>
  </si>
  <si>
    <t>TJ86</t>
  </si>
  <si>
    <t>（天津开发区城区）泰达时代花园管理处</t>
  </si>
  <si>
    <t>SZ92</t>
  </si>
  <si>
    <t>（广州城区）佛山顺德万联中心售楼处</t>
  </si>
  <si>
    <t>BJ177</t>
  </si>
  <si>
    <t>（北京八城区）绿地云谷科技中心管理处</t>
  </si>
  <si>
    <t>WH48</t>
  </si>
  <si>
    <t>（武汉北区）绿地汉口中心管理处</t>
  </si>
  <si>
    <t>WH47</t>
  </si>
  <si>
    <t>（武汉北区）利腾国际管理处</t>
  </si>
  <si>
    <t>CD65</t>
  </si>
  <si>
    <t>（贵州城区）贵阳贵安综合保税区二期管理处</t>
  </si>
  <si>
    <t>SH89</t>
  </si>
  <si>
    <t>（上海西区）上海佘山名苑管理处</t>
  </si>
  <si>
    <t>BJ176</t>
  </si>
  <si>
    <t>（北京西南区）任丘市会战道商业管理处</t>
  </si>
  <si>
    <t>CD66</t>
  </si>
  <si>
    <t>（贵州城区）贵安云谷智都汇售楼处</t>
  </si>
  <si>
    <t>2017-09-20</t>
  </si>
  <si>
    <t>AM12</t>
  </si>
  <si>
    <t>广安分公司</t>
  </si>
  <si>
    <t>HF42</t>
  </si>
  <si>
    <t>（合肥城区）芜湖信德翡翠湾管理处</t>
  </si>
  <si>
    <t>HF41</t>
  </si>
  <si>
    <t>（合肥城区）芜湖信德华府管理处</t>
  </si>
  <si>
    <t>HF40</t>
  </si>
  <si>
    <t>（合肥城区）芜湖信德半岛管理处</t>
  </si>
  <si>
    <t>HF43</t>
  </si>
  <si>
    <t>（合肥城区）绿地新都会管理处</t>
  </si>
  <si>
    <t>XA50</t>
  </si>
  <si>
    <t>（乌鲁木齐城区）乌鲁木齐万达华府二期管理处</t>
  </si>
  <si>
    <t>YC39</t>
  </si>
  <si>
    <t>（西宁城区）西宁绿地云香郡管理处</t>
  </si>
  <si>
    <t>YC40</t>
  </si>
  <si>
    <t>（银川城区）中汽华夏汽车港售楼处</t>
  </si>
  <si>
    <t>NC62</t>
  </si>
  <si>
    <t>（南昌西区）南昌师范学院管理处</t>
  </si>
  <si>
    <t>BJ178</t>
  </si>
  <si>
    <t>（天津北区）绿地百年中国售楼处</t>
  </si>
  <si>
    <t>CXCYY00</t>
  </si>
  <si>
    <t>苏州智汇邦产业园管理有限公司总部</t>
  </si>
  <si>
    <t>TJ89</t>
  </si>
  <si>
    <t>（天津西区）社会山南苑管理处</t>
  </si>
  <si>
    <t>CS56</t>
  </si>
  <si>
    <t>（长沙西区）中铁国际城二期管理处</t>
  </si>
  <si>
    <t>BJ180</t>
  </si>
  <si>
    <t>（唐山城区）北京悦富强城管理处</t>
  </si>
  <si>
    <t>NM105</t>
  </si>
  <si>
    <t>（呼和浩特东区）欧风丽苑管理处</t>
  </si>
  <si>
    <t>CQ38</t>
  </si>
  <si>
    <t>（重庆北区）重庆江北国际机场东区外场管理处</t>
  </si>
  <si>
    <t>公共-交通枢纽</t>
  </si>
  <si>
    <t>公共-机场</t>
  </si>
  <si>
    <t>JN40</t>
  </si>
  <si>
    <t>（东北城区）国电投本溪热电管理处</t>
  </si>
  <si>
    <t>2018-05-07</t>
  </si>
  <si>
    <t>FZ40</t>
  </si>
  <si>
    <t>（福州西区）南通普洛斯管理处</t>
  </si>
  <si>
    <t>SZ95</t>
  </si>
  <si>
    <t>（深圳中区）融悦山居售楼处</t>
  </si>
  <si>
    <t>2017-10-12</t>
  </si>
  <si>
    <t>XJ11</t>
  </si>
  <si>
    <t>（乌鲁木齐城区）乌鲁木齐东湖观澜售楼处</t>
  </si>
  <si>
    <t>TJ88</t>
  </si>
  <si>
    <t>（天津西区）社会山东苑管理处</t>
  </si>
  <si>
    <t>GZ11</t>
  </si>
  <si>
    <t>（广州城区）英德君廷湖山售楼处</t>
  </si>
  <si>
    <t>2017-10-30</t>
  </si>
  <si>
    <t>BJ179</t>
  </si>
  <si>
    <t>（北京三城区）绿地香河新城博雅苑管理处</t>
  </si>
  <si>
    <t>XA53</t>
  </si>
  <si>
    <t>（西安北区）西安软通动力沣东新城管理处</t>
  </si>
  <si>
    <t>JN41</t>
  </si>
  <si>
    <t>（济宁城投）城投锦园管理处</t>
  </si>
  <si>
    <t>NJ18</t>
  </si>
  <si>
    <t>（南京城区）中房高淳（临时）售楼处</t>
  </si>
  <si>
    <t>CD67</t>
  </si>
  <si>
    <t>（贵州城区）六盘水未来之城售楼处</t>
  </si>
  <si>
    <t>WX39</t>
  </si>
  <si>
    <t>（苏州城区）苏州宝地商务广场管理处</t>
  </si>
  <si>
    <t>XJ12</t>
  </si>
  <si>
    <t>（乌鲁木齐城区）乌鲁木齐馨都一号售楼处</t>
  </si>
  <si>
    <t>CD68</t>
  </si>
  <si>
    <t>（贵州城区）六盘水未来之城管理处</t>
  </si>
  <si>
    <t>HDCD00</t>
  </si>
  <si>
    <t>邯郸市诚东物业管理有限公司（合资）本部</t>
  </si>
  <si>
    <t>LHJRZX00</t>
  </si>
  <si>
    <t>郑州市龙湖金融中心物业服务有限公司本部</t>
  </si>
  <si>
    <t>NJ19</t>
  </si>
  <si>
    <t>（南京）华为项目组</t>
  </si>
  <si>
    <t>SH90</t>
  </si>
  <si>
    <t>（上海东区）上海融信绿地商务广场管理处</t>
  </si>
  <si>
    <t>GZ12</t>
  </si>
  <si>
    <t>（广州城区）广州市白云区人民法院管理处</t>
  </si>
  <si>
    <t>WH49</t>
  </si>
  <si>
    <t>（襄阳城区）襄阳绿地香庭公馆管理处</t>
  </si>
  <si>
    <t>HK20</t>
  </si>
  <si>
    <t>（海南城区）海南安全信息基地售楼处</t>
  </si>
  <si>
    <t>WH50</t>
  </si>
  <si>
    <t>（武汉北区）武汉中国核建锦城管理处</t>
  </si>
  <si>
    <t>CS57</t>
  </si>
  <si>
    <t>（长沙西区）常德绿地世纪城管理处</t>
  </si>
  <si>
    <t>JN42</t>
  </si>
  <si>
    <t>（东北城区）沈阳泛美华庭管理处</t>
  </si>
  <si>
    <t>BJ181</t>
  </si>
  <si>
    <t>（北京三城区）绿地香河国际新城博雅苑售楼处</t>
  </si>
  <si>
    <t>WH51</t>
  </si>
  <si>
    <t>（武汉南区）武汉艺苑景观豪庭管理处</t>
  </si>
  <si>
    <t>BJ182</t>
  </si>
  <si>
    <t>（天诚古运）浭阳启动区管理处</t>
  </si>
  <si>
    <t>BJ183</t>
  </si>
  <si>
    <t>（天诚古运）浭阳华府管理处</t>
  </si>
  <si>
    <t>BJ184</t>
  </si>
  <si>
    <t>（天诚古运）梧桐大道管理处</t>
  </si>
  <si>
    <t>BJ185</t>
  </si>
  <si>
    <t>（天诚古运）浭阳辰苑管理处</t>
  </si>
  <si>
    <t>BJ186</t>
  </si>
  <si>
    <t>（天诚古运）浭阳乐郡管理处</t>
  </si>
  <si>
    <t>BJ187</t>
  </si>
  <si>
    <t>（天诚古运）浭阳新城售楼处</t>
  </si>
  <si>
    <t>BJ188</t>
  </si>
  <si>
    <t>（天诚古运）北京新通国际花园管理处</t>
  </si>
  <si>
    <t>YC43</t>
  </si>
  <si>
    <t>（西宁城区）兰州绿地智慧金融城G地块管理处</t>
  </si>
  <si>
    <t>GZ13</t>
  </si>
  <si>
    <t>（广州城区）普洛斯（肇庆大旺）物流园管理处</t>
  </si>
  <si>
    <t>NC63</t>
  </si>
  <si>
    <t>（南昌东区）南昌江铃卡卡售楼处</t>
  </si>
  <si>
    <t>BJ189</t>
  </si>
  <si>
    <t>（天诚古运）浭阳华府第二管理处</t>
  </si>
  <si>
    <t>TJ90</t>
  </si>
  <si>
    <t>（天津生态城城区）天津慧水苑管理处</t>
  </si>
  <si>
    <t>NM106</t>
  </si>
  <si>
    <t>（呼和浩特东区）长安帝景管理处</t>
  </si>
  <si>
    <t>SH91</t>
  </si>
  <si>
    <t>（浙江城区）温州中玺月琴湾售楼处</t>
  </si>
  <si>
    <t>SH92</t>
  </si>
  <si>
    <t>（上海中区）上海满庭芳花园管理处</t>
  </si>
  <si>
    <t>YC44</t>
  </si>
  <si>
    <t>（西宁城区）西宁朗悦新天地管理处</t>
  </si>
  <si>
    <t>XA54</t>
  </si>
  <si>
    <t>（西安北区）西安软通动力环普管理处</t>
  </si>
  <si>
    <t>TJ93</t>
  </si>
  <si>
    <t>（天津北区）天津第二青少年宫管理处</t>
  </si>
  <si>
    <t>JN44</t>
  </si>
  <si>
    <t>（大连城区）大连金州物流园管理处</t>
  </si>
  <si>
    <t>ZZTCGY00</t>
  </si>
  <si>
    <t>北京天诚古运物业管理有限公司本部</t>
  </si>
  <si>
    <t>NM107</t>
  </si>
  <si>
    <t>（呼和浩特西区）呼市绿地之窗管理处</t>
  </si>
  <si>
    <t>NC64</t>
  </si>
  <si>
    <t>（上饶城区）景德镇绿地景府售楼处</t>
  </si>
  <si>
    <t>NJ20</t>
  </si>
  <si>
    <t>（南京城区）扬州仪征幸福家园玥珑湖售楼处</t>
  </si>
  <si>
    <t>GZ14</t>
  </si>
  <si>
    <t>（广州城区）佛山顺德万联中心管理处</t>
  </si>
  <si>
    <t>NC65</t>
  </si>
  <si>
    <t>（南昌西区）丰城万泽悦珑湾售楼处</t>
  </si>
  <si>
    <t>WH52</t>
  </si>
  <si>
    <t>（武汉北区）武汉天祥广场售楼处</t>
  </si>
  <si>
    <t>WX40</t>
  </si>
  <si>
    <t>（南京城区）南京新城科技园综合体A区物业管理处</t>
  </si>
  <si>
    <t>NXJT00</t>
  </si>
  <si>
    <t>宁夏建投长城物业管理有限公司本部</t>
  </si>
  <si>
    <t>CQ39</t>
  </si>
  <si>
    <t>（重庆北区）重庆绿地保税中心二期二组团Loft公寓管理处</t>
  </si>
  <si>
    <t>CQ40</t>
  </si>
  <si>
    <t>（重庆北区）重庆江北国际机场楼宇、货站管理处</t>
  </si>
  <si>
    <t>ZZ19</t>
  </si>
  <si>
    <t>（郑州城区）郑州升龙玺园管理处</t>
  </si>
  <si>
    <t>BJ190</t>
  </si>
  <si>
    <t>（北京八城区）北京新地标金融中心管理处</t>
  </si>
  <si>
    <t>SH93</t>
  </si>
  <si>
    <t>（上海西区）上海国贸天悦管理处</t>
  </si>
  <si>
    <t>WH53</t>
  </si>
  <si>
    <t>（武汉北区）武汉绿地悦澜湾管理处</t>
  </si>
  <si>
    <t>TJ91</t>
  </si>
  <si>
    <t>（天津生态城城区）天津中心生态城（合作区）公园管理处</t>
  </si>
  <si>
    <t>NJLC00</t>
  </si>
  <si>
    <t>南京朗城物业管理有限公司本部</t>
  </si>
  <si>
    <t>WX41</t>
  </si>
  <si>
    <t>（苏州城区）苏州宝地商务广场售楼处</t>
  </si>
  <si>
    <t>JN43</t>
  </si>
  <si>
    <t>（东北城区）大连德豪光电管理处</t>
  </si>
  <si>
    <t>YC45</t>
  </si>
  <si>
    <t>（宁夏建投）银川天泽馨苑管理处</t>
  </si>
  <si>
    <t>水云轩管理处</t>
  </si>
  <si>
    <t>YC46</t>
  </si>
  <si>
    <t>（宁夏建投）银川锦润秀府锦园管理处</t>
  </si>
  <si>
    <t>YC47</t>
  </si>
  <si>
    <t>（宁夏建投）银川鸣翠园管理处</t>
  </si>
  <si>
    <t>BJ3601</t>
  </si>
  <si>
    <t>（北京六城区）世华水岸管理处停车场</t>
  </si>
  <si>
    <t>NJ21</t>
  </si>
  <si>
    <t>（南京城区）南京高淳中交荣域售楼处</t>
  </si>
  <si>
    <t>YC48</t>
  </si>
  <si>
    <t>（吴忠城区）银川滨河景城水岸A区管理处</t>
  </si>
  <si>
    <t>TJ92</t>
  </si>
  <si>
    <t>（天津西区）天津绿地海域香颂售楼处</t>
  </si>
  <si>
    <t>ZZ20</t>
  </si>
  <si>
    <t>（武汉北区）信阳市南湾琨御府售楼处</t>
  </si>
  <si>
    <t>AM13</t>
  </si>
  <si>
    <t>汕头分公司</t>
  </si>
  <si>
    <t>SZ99</t>
  </si>
  <si>
    <t>（深长城商用）惠州泰创工业园管理处</t>
  </si>
  <si>
    <t>2018-10-31</t>
  </si>
  <si>
    <t>SZ96</t>
  </si>
  <si>
    <t>（深圳中区）深圳融悦山居B区管理处</t>
  </si>
  <si>
    <t>XJ13</t>
  </si>
  <si>
    <t>（乌鲁木齐城区）乌鲁木齐绿地城管理处</t>
  </si>
  <si>
    <t>SH94</t>
  </si>
  <si>
    <t>（上海东区）上海中信君廷管理处</t>
  </si>
  <si>
    <t>CD69</t>
  </si>
  <si>
    <t>（成都东区）成都春熙江岸售楼处</t>
  </si>
  <si>
    <t>FZ41</t>
  </si>
  <si>
    <t>（福州东区）福州永硕龙庭湾管理处</t>
  </si>
  <si>
    <t>SZ97</t>
  </si>
  <si>
    <t>（深长城商用）TCL家用电器（合肥）产业园管理处</t>
  </si>
  <si>
    <t>HF44</t>
  </si>
  <si>
    <t>（合肥城区）合肥绿地香树花都管理处</t>
  </si>
  <si>
    <t>XA55</t>
  </si>
  <si>
    <t>（西安北区）西安洨河生态公园管理处</t>
  </si>
  <si>
    <t>2019-01-31</t>
  </si>
  <si>
    <t>CD70</t>
  </si>
  <si>
    <t>（贵州城区）安顺苗岭屯堡古镇管理处</t>
  </si>
  <si>
    <t>YC49</t>
  </si>
  <si>
    <t>（西宁城区）西宁恒泰达观天下售楼处</t>
  </si>
  <si>
    <t>SZ98</t>
  </si>
  <si>
    <t>（深长城商用）北京TCL医疗放射技术产业园管理处</t>
  </si>
  <si>
    <t>CS58</t>
  </si>
  <si>
    <t>（长沙东区）长沙中房瑞致二期管理处</t>
  </si>
  <si>
    <t>TJ6401</t>
  </si>
  <si>
    <t>（天津南区）天津天宇荣昌创意园管理处</t>
  </si>
  <si>
    <t>HK21</t>
  </si>
  <si>
    <t>（海南城区）海南文昌佳艺海中海售楼处</t>
  </si>
  <si>
    <t>HF45</t>
  </si>
  <si>
    <t>（合肥城区）合肥国贸天成售楼处</t>
  </si>
  <si>
    <t>BJ193</t>
  </si>
  <si>
    <t>（北京四城区）绿地智汇健康城售楼处</t>
  </si>
  <si>
    <t>NC66</t>
  </si>
  <si>
    <t>（南昌西区）丰城天和家园管理处</t>
  </si>
  <si>
    <t>CS59</t>
  </si>
  <si>
    <t>（长沙东区）长沙金轮星光名座管理处</t>
  </si>
  <si>
    <t>CS60</t>
  </si>
  <si>
    <t>（长沙西区）长沙绿地香树花城售楼处</t>
  </si>
  <si>
    <t>NM108</t>
  </si>
  <si>
    <t>（呼和浩特东区）呼和浩特金隅环球中心售楼处</t>
  </si>
  <si>
    <t>NM109</t>
  </si>
  <si>
    <t>（呼和浩特东区）呼和浩特金隅丽港城售楼处</t>
  </si>
  <si>
    <t>CQ41</t>
  </si>
  <si>
    <t>（重庆北区）重庆绿地海外滩三期管理处</t>
  </si>
  <si>
    <t>WH54</t>
  </si>
  <si>
    <t>（武汉南区）武汉绿地汉正中心售楼处</t>
  </si>
  <si>
    <t>JN45</t>
  </si>
  <si>
    <t>（东北城区）沈阳中冶上和湾售楼处</t>
  </si>
  <si>
    <t>BJ191</t>
  </si>
  <si>
    <t>（北京三城区）北京慧忠北里三塔楼管理处</t>
  </si>
  <si>
    <t>GY13</t>
  </si>
  <si>
    <t>（贵州城区）贵阳职业技术学院管理处</t>
  </si>
  <si>
    <t>WX42</t>
  </si>
  <si>
    <t>（苏州城区）苏州瞰湖生活广场21#-29#绿地四期管理处</t>
  </si>
  <si>
    <t>YC50</t>
  </si>
  <si>
    <t>（宁夏建投）青铜峡电建供热管理处</t>
  </si>
  <si>
    <t>2017-04-01</t>
  </si>
  <si>
    <t>HF46</t>
  </si>
  <si>
    <t>（合肥城区）铜陵龙湖名城管理处</t>
  </si>
  <si>
    <t>CS61</t>
  </si>
  <si>
    <t>（长沙东区）启明星辰（长沙）大厦管理处</t>
  </si>
  <si>
    <t>JN46</t>
  </si>
  <si>
    <t>（山东城区）烟台福山汽车产业园管理处</t>
  </si>
  <si>
    <t>JN47</t>
  </si>
  <si>
    <t>（东北城区）沈阳中冶上和湾管理处</t>
  </si>
  <si>
    <t>HF47</t>
  </si>
  <si>
    <t>（合肥城区）合肥绿地新都会A地块管理处</t>
  </si>
  <si>
    <t>BJ192</t>
  </si>
  <si>
    <t>（唐山城区）唐山金岸红堡天著管理处</t>
  </si>
  <si>
    <t>CQ42</t>
  </si>
  <si>
    <t>（重庆北区）龙门花园售楼处</t>
  </si>
  <si>
    <t>CD71</t>
  </si>
  <si>
    <t>（成都东区）泸州华为数据中心管理处</t>
  </si>
  <si>
    <t>NC67</t>
  </si>
  <si>
    <t>（南昌东区）国贸裕府售楼处</t>
  </si>
  <si>
    <t>XA57</t>
  </si>
  <si>
    <t>（西安北区）西安雁鸣墅语管理处</t>
  </si>
  <si>
    <t>XA56</t>
  </si>
  <si>
    <t>（西安北区）文思海辉管理处</t>
  </si>
  <si>
    <t>SZ100</t>
  </si>
  <si>
    <t>（深长城商用）惠州TCL环境科技管理处</t>
  </si>
  <si>
    <t>XA58</t>
  </si>
  <si>
    <t>（乌鲁木齐城区）英伦国际售楼处</t>
  </si>
  <si>
    <t>TJ94</t>
  </si>
  <si>
    <t>（天津西区）东方环球影城管理处</t>
  </si>
  <si>
    <t>SH96</t>
  </si>
  <si>
    <t>（上海中区）张江绿地缤纷广场管理处</t>
  </si>
  <si>
    <t>BJ194</t>
  </si>
  <si>
    <t>（北京西南区）天山国宾壹號管理处</t>
  </si>
  <si>
    <t>2018-12-09</t>
  </si>
  <si>
    <t>CQ43</t>
  </si>
  <si>
    <t>（重庆北区）城南未来一期管理处</t>
  </si>
  <si>
    <t>SH95</t>
  </si>
  <si>
    <t>（浙江城区）宁波慈溪浅水湾管理处</t>
  </si>
  <si>
    <t>XJ14</t>
  </si>
  <si>
    <t>（乌鲁木齐城区）乌鲁木齐万达华府三期管理处</t>
  </si>
  <si>
    <t>SH8601</t>
  </si>
  <si>
    <t>（上海西区）上海臻悦名苑管理处-包干制</t>
  </si>
  <si>
    <t>NC68</t>
  </si>
  <si>
    <t>（南昌西区）赣江新区行政审批局管理处</t>
  </si>
  <si>
    <t>HK22</t>
  </si>
  <si>
    <t>（海南城区）三亚冰雪体育中心管理处</t>
  </si>
  <si>
    <t>公共-体育场馆</t>
  </si>
  <si>
    <t>CD72</t>
  </si>
  <si>
    <t>（成都西北区）简阳蓝湖城邦管理处</t>
  </si>
  <si>
    <t>SZ3003</t>
  </si>
  <si>
    <t>（深圳中区）金东海科创中心售楼处</t>
  </si>
  <si>
    <t>TJ95</t>
  </si>
  <si>
    <t>（天津南区）中国人民解放军96635部队管理处</t>
  </si>
  <si>
    <t>2019-01-14</t>
  </si>
  <si>
    <t>SN01</t>
  </si>
  <si>
    <t>（苏州城区）NEO101台家宝地商务广场管理处</t>
  </si>
  <si>
    <t>WH55</t>
  </si>
  <si>
    <t>（武汉北区）琴台公园管理处</t>
  </si>
  <si>
    <t>YC51</t>
  </si>
  <si>
    <t>（宁夏建投）固原王洼煤业管理处</t>
  </si>
  <si>
    <t>YC52</t>
  </si>
  <si>
    <t>（吴忠城区）金韵名邸管理处</t>
  </si>
  <si>
    <t>YC53</t>
  </si>
  <si>
    <t>（吴忠城区）万福人家管理处</t>
  </si>
  <si>
    <t>NC69</t>
  </si>
  <si>
    <t>（南昌东区）江铃有色金属管理处</t>
  </si>
  <si>
    <t>TJ96</t>
  </si>
  <si>
    <t>（天津西区）天津师范大学管理处</t>
  </si>
  <si>
    <t>WH57</t>
  </si>
  <si>
    <t>（宜昌城区）宜昌奥锦花园一期管理处</t>
  </si>
  <si>
    <t>GY14</t>
  </si>
  <si>
    <t>（毕节）毕节工业学校管理处-财务</t>
  </si>
  <si>
    <t>SZ103</t>
  </si>
  <si>
    <t>（深长城商用）惠州海外电子管理处</t>
  </si>
  <si>
    <t>GY15</t>
  </si>
  <si>
    <t>（贵州城区）深国际·综合物流港管理处</t>
  </si>
  <si>
    <t>WH56</t>
  </si>
  <si>
    <t>（宜昌城区）塘上龙悦管理处</t>
  </si>
  <si>
    <t>YC54</t>
  </si>
  <si>
    <t>（宁夏建投）银川梦园管理处</t>
  </si>
  <si>
    <t>BJ195</t>
  </si>
  <si>
    <t>（北京四城区）北京京泰广场管理处</t>
  </si>
  <si>
    <t>BJ196</t>
  </si>
  <si>
    <t>（北京三城区）北京密云绿地朗山国际健康产业园管理处</t>
  </si>
  <si>
    <t>YC55</t>
  </si>
  <si>
    <t>（宁夏建投）银川康庄小区管理处</t>
  </si>
  <si>
    <t>SH97</t>
  </si>
  <si>
    <t>（上海中区）上海中信君廷售楼处</t>
  </si>
  <si>
    <t>GZ15</t>
  </si>
  <si>
    <t>（广州城区）佛山绿地香颂公馆管理处</t>
  </si>
  <si>
    <t>SZ104</t>
  </si>
  <si>
    <t>（深长城商用）惠州TCL潼湖管理处</t>
  </si>
  <si>
    <t>SZ105</t>
  </si>
  <si>
    <t>（深长城商用）TCL王牌电器（惠州）管理处</t>
  </si>
  <si>
    <t>XA59</t>
  </si>
  <si>
    <t>（西安南区）韩城绿地城城市展厅售楼处</t>
  </si>
  <si>
    <t>SN03</t>
  </si>
  <si>
    <t>（苏州城区）苏州中交璟庭管理处</t>
  </si>
  <si>
    <t>YC56</t>
  </si>
  <si>
    <t>（宁夏建投）宁祥园管理处</t>
  </si>
  <si>
    <t>XN14</t>
  </si>
  <si>
    <t>（西宁城区）海东金松国际管理处</t>
  </si>
  <si>
    <t>JN48</t>
  </si>
  <si>
    <t>（济宁城投）北湖湾管理处</t>
  </si>
  <si>
    <t>HK23</t>
  </si>
  <si>
    <t>（海南城区）海南绿地城润园（A-32）管理处</t>
  </si>
  <si>
    <t>CD73</t>
  </si>
  <si>
    <t>（成都南区）成都宇培青白江物流园管理处</t>
  </si>
  <si>
    <t>NC70</t>
  </si>
  <si>
    <t>（南昌东区）南昌江铃汽车集团总部大楼管理处</t>
  </si>
  <si>
    <t>XJ15</t>
  </si>
  <si>
    <t>（乌鲁木齐城区）乌鲁木齐连云港大厦管理处</t>
  </si>
  <si>
    <t>ZZ21</t>
  </si>
  <si>
    <t>（郑州城区）郑州兴达锦绣园管理处</t>
  </si>
  <si>
    <t>XBWY00</t>
  </si>
  <si>
    <t>深圳市兴宝物业服务管理有限公司总部</t>
  </si>
  <si>
    <t>NC71</t>
  </si>
  <si>
    <t>（上饶城区）景德镇绿地昌南里售楼处</t>
  </si>
  <si>
    <t>XN15</t>
  </si>
  <si>
    <t>（西宁城区）滨河紫金府管理处</t>
  </si>
  <si>
    <t>TJ97</t>
  </si>
  <si>
    <t>（天津南区）天津浩天源花园管理处</t>
  </si>
  <si>
    <t>HF48</t>
  </si>
  <si>
    <t>（合肥城区）合肥绿地海德公馆一期管理处</t>
  </si>
  <si>
    <t>NC72</t>
  </si>
  <si>
    <t>（南昌西区）九江凯旋春天售楼处</t>
  </si>
  <si>
    <t>YC57</t>
  </si>
  <si>
    <t>（宁夏建投）中卫东园小区管理处</t>
  </si>
  <si>
    <t>SZ106</t>
  </si>
  <si>
    <t>（深圳东区）深圳中海天钻售后服务中心</t>
  </si>
  <si>
    <t>SZ107</t>
  </si>
  <si>
    <t>（深圳中区）深圳融悦山居二期管理处</t>
  </si>
  <si>
    <t>BJ197</t>
  </si>
  <si>
    <t>（唐山城区）唐山渤海豪庭管理处</t>
  </si>
  <si>
    <t>XJ16</t>
  </si>
  <si>
    <t>（乌鲁木齐城区）五家渠西域国际管理处</t>
  </si>
  <si>
    <t>JN49</t>
  </si>
  <si>
    <t>（山东城区）滨州中海壹號管理处</t>
  </si>
  <si>
    <t>SZ108</t>
  </si>
  <si>
    <t>（深圳中区）深圳融悦山居C区管理处</t>
  </si>
  <si>
    <t>BJ80</t>
  </si>
  <si>
    <t>（北京五城区）景秀园管理处</t>
  </si>
  <si>
    <t>SZ48</t>
  </si>
  <si>
    <t>（深圳）顺德北滘广场管理处</t>
  </si>
  <si>
    <t>HX0201</t>
  </si>
  <si>
    <t>WH18</t>
  </si>
  <si>
    <t>（武汉南区）武汉绿地中央广场AB区管理处</t>
  </si>
  <si>
    <t>CS17</t>
  </si>
  <si>
    <t>（长沙西区）水映加州售楼处</t>
  </si>
  <si>
    <t>BJ108</t>
  </si>
  <si>
    <t>（北京一城区）融泽嘉园管理处</t>
  </si>
  <si>
    <t>SZ11</t>
  </si>
  <si>
    <t>（深圳东区）长城一花园管理处</t>
  </si>
  <si>
    <t>BJ19</t>
  </si>
  <si>
    <t>（北京一城区）龙回苑管理处</t>
  </si>
  <si>
    <t>DL11</t>
  </si>
  <si>
    <t>（东北城区）都市阳光管理处</t>
  </si>
  <si>
    <t>2014-12-31</t>
  </si>
  <si>
    <t>NC36</t>
  </si>
  <si>
    <t>（南昌东区）开元国际售楼处</t>
  </si>
  <si>
    <t>2017-01-31</t>
  </si>
  <si>
    <t>NM89</t>
  </si>
  <si>
    <t>（呼和浩特西区）东方文苑二期管理处-FC</t>
  </si>
  <si>
    <t>2016-12-01</t>
  </si>
  <si>
    <t>BJ88</t>
  </si>
  <si>
    <t>（北京南区）唐山金隅乐府售楼处-FC</t>
  </si>
  <si>
    <t>2016-02-14</t>
  </si>
  <si>
    <t>FZ12</t>
  </si>
  <si>
    <t>（福州东区）时代名城管理处</t>
  </si>
  <si>
    <t>CD23</t>
  </si>
  <si>
    <t>（成都）东湖国际售楼处-FC</t>
  </si>
  <si>
    <t>TJS20</t>
  </si>
  <si>
    <t>（天津生态城城区）天和新乐汇管理处</t>
  </si>
  <si>
    <t>NC15</t>
  </si>
  <si>
    <t>（上饶城区）上饶市行政中心管理处</t>
  </si>
  <si>
    <t>BJL90</t>
  </si>
  <si>
    <t>（北京北区）盘龙山庄售楼处-FC</t>
  </si>
  <si>
    <t>SH54</t>
  </si>
  <si>
    <t>（上海东区）绿地崴廉公寓管理处</t>
  </si>
  <si>
    <t>2019-01-15</t>
  </si>
  <si>
    <t>YC11</t>
  </si>
  <si>
    <t>（银川城区）国际贸易中心管理处</t>
  </si>
  <si>
    <t>FZ31</t>
  </si>
  <si>
    <t>（福州东区）名城银河湾管理处</t>
  </si>
  <si>
    <t>CD28</t>
  </si>
  <si>
    <t>（成都南区）南尚国际管理处</t>
  </si>
  <si>
    <t>BJL87</t>
  </si>
  <si>
    <t>（北京西区）长阳半岛售楼处</t>
  </si>
  <si>
    <t>TJ44</t>
  </si>
  <si>
    <t>（天津开发区城区）尚海湾西苑管理处</t>
  </si>
  <si>
    <t>YC19</t>
  </si>
  <si>
    <t>（银川城区）天下川管理处</t>
  </si>
  <si>
    <t>SZ3403</t>
  </si>
  <si>
    <t>（深圳西区）东海花园地下停车场</t>
  </si>
  <si>
    <t>TJ26</t>
  </si>
  <si>
    <t>（天津北区）五一阳光锦园管理处</t>
  </si>
  <si>
    <t>SZ57</t>
  </si>
  <si>
    <t>（深圳中区）天颂雅苑管理处</t>
  </si>
  <si>
    <t>HF20</t>
  </si>
  <si>
    <t>（合肥城区）印象西湖管理处-FC</t>
  </si>
  <si>
    <t>YC17</t>
  </si>
  <si>
    <t>（银川城区）陶然水岸管理处</t>
  </si>
  <si>
    <t>2019-06-30</t>
  </si>
  <si>
    <t>YC13</t>
  </si>
  <si>
    <t>（银川城区）鸣柳岛管理处</t>
  </si>
  <si>
    <t>JN22</t>
  </si>
  <si>
    <t>（山东城区）烟台海蓝金岸.海语公园售楼处-FC</t>
  </si>
  <si>
    <t>2016-05-31</t>
  </si>
  <si>
    <t>BJ94</t>
  </si>
  <si>
    <t>（北京西南区）秦皇岛首府管理处</t>
  </si>
  <si>
    <t>TJ60</t>
  </si>
  <si>
    <t>（天津开发区城区）中船重工大厦管理处</t>
  </si>
  <si>
    <t>BJ22</t>
  </si>
  <si>
    <t>（北京二城区）永丰嘉园管理处</t>
  </si>
  <si>
    <t>NJ14</t>
  </si>
  <si>
    <t>（南京城区）君泰国际生态总部园管理处</t>
  </si>
  <si>
    <t>BJ302</t>
  </si>
  <si>
    <t>TJ52</t>
  </si>
  <si>
    <t>（天津西区）逸涛园管理处</t>
  </si>
  <si>
    <t>BJ32</t>
  </si>
  <si>
    <t>（北京西南区）世界名园管理处</t>
  </si>
  <si>
    <t>XA26</t>
  </si>
  <si>
    <t>（乌鲁木齐城区）乌鲁木齐绿地中心售楼处</t>
  </si>
  <si>
    <t>TJ18</t>
  </si>
  <si>
    <t>（天津开发区城区）爱丽家园管理处</t>
  </si>
  <si>
    <t>TJ13</t>
  </si>
  <si>
    <t>（天津东区）市民广场管理处</t>
  </si>
  <si>
    <t>CD29</t>
  </si>
  <si>
    <t>（成都东区）东湖国际一期管理处</t>
  </si>
  <si>
    <t>TJ50</t>
  </si>
  <si>
    <t>（天津东区）金座广场管理处</t>
  </si>
  <si>
    <t>FZ15</t>
  </si>
  <si>
    <t>（福州东区）名城港湾管理处</t>
  </si>
  <si>
    <t>XA29</t>
  </si>
  <si>
    <t>（西安南区）绿地中心售楼处XA29</t>
  </si>
  <si>
    <t>HBHS0201</t>
  </si>
  <si>
    <t>SH48</t>
  </si>
  <si>
    <t>（上海中区）绿地颐景嘉园管理处</t>
  </si>
  <si>
    <t>JN03</t>
  </si>
  <si>
    <t>CS37</t>
  </si>
  <si>
    <t>（长沙东区）金洲物流园管理处</t>
  </si>
  <si>
    <t>TJL13</t>
  </si>
  <si>
    <t>（天津东区）天津金隅悦城售楼处-FC</t>
  </si>
  <si>
    <t>BJ139</t>
  </si>
  <si>
    <t>（北京四城区）绿地石景山项目石景山售楼处</t>
  </si>
  <si>
    <t>SH55</t>
  </si>
  <si>
    <t>（上海东区）绿地东海岸时尚广场管理处</t>
  </si>
  <si>
    <t>BJ132</t>
  </si>
  <si>
    <t>（北京东区）迁安天洋城4代管理处（已撤销，封存）</t>
  </si>
  <si>
    <t>SZ62</t>
  </si>
  <si>
    <t>（广州城区）普洛斯（三山）物流园管理处</t>
  </si>
  <si>
    <t>FZ18</t>
  </si>
  <si>
    <t>（福州城区）香江国际管理处-FC</t>
  </si>
  <si>
    <t>NC28</t>
  </si>
  <si>
    <t>（南昌西区）绿地海域香廷管理处</t>
  </si>
  <si>
    <t>SZ36</t>
  </si>
  <si>
    <t>（深圳）南山二片区政府储备用地项目</t>
  </si>
  <si>
    <t>JN01</t>
  </si>
  <si>
    <t>JN20</t>
  </si>
  <si>
    <t>（山东城区）济南万豪中心管理处</t>
  </si>
  <si>
    <t>2015-02-02</t>
  </si>
  <si>
    <t>CS27</t>
  </si>
  <si>
    <t>（长沙）新华都万家城管理处-FC</t>
  </si>
  <si>
    <t>XA15</t>
  </si>
  <si>
    <t>（西安北区）振业泊墅管理处</t>
  </si>
  <si>
    <t>HHHT02</t>
  </si>
  <si>
    <t>SZ4401</t>
  </si>
  <si>
    <t>（深圳西区）特发信息港停车场</t>
  </si>
  <si>
    <t>SH57</t>
  </si>
  <si>
    <t>（上海西区）松江尚品雅筑售楼处-FC</t>
  </si>
  <si>
    <t>CS12</t>
  </si>
  <si>
    <t>（长沙）湖南工院管理处</t>
  </si>
  <si>
    <t>TJ1401</t>
  </si>
  <si>
    <t>（天津西区）尊园管理处</t>
  </si>
  <si>
    <t>更换组织TJ77</t>
  </si>
  <si>
    <t>CS29</t>
  </si>
  <si>
    <t>（长沙东区）康桥长郡售楼处-FC</t>
  </si>
  <si>
    <t>2015-12-30</t>
  </si>
  <si>
    <t>FZ02</t>
  </si>
  <si>
    <t>CQL11</t>
  </si>
  <si>
    <t>（重庆南区）天诺四季花城售楼处-CQL11</t>
  </si>
  <si>
    <t>HF15</t>
  </si>
  <si>
    <t>（合肥城区）安粮双景佳苑管理处</t>
  </si>
  <si>
    <t>SH50</t>
  </si>
  <si>
    <t>（上海中区）绿地清猗园管理处</t>
  </si>
  <si>
    <t>BJ134</t>
  </si>
  <si>
    <t>（北京东北区）绿地通州项目温特莱售楼处-FC</t>
  </si>
  <si>
    <t>SH44</t>
  </si>
  <si>
    <t>（上海东区）上海绿地东海岸时尚广场售楼处</t>
  </si>
  <si>
    <t>2013-03-01</t>
  </si>
  <si>
    <t>SZ1401</t>
  </si>
  <si>
    <t>（深圳东区）长怡花园管理处</t>
  </si>
  <si>
    <t>BJ121</t>
  </si>
  <si>
    <t>（北京南区）观筑庭园管理处-FC</t>
  </si>
  <si>
    <t>2014-10-15</t>
  </si>
  <si>
    <t>YC16</t>
  </si>
  <si>
    <t>（银川城区）美林湾售楼处</t>
  </si>
  <si>
    <t>2011-06-01</t>
  </si>
  <si>
    <t>TJS12</t>
  </si>
  <si>
    <t>（天津东区）天津大学城管理处</t>
  </si>
  <si>
    <t>BJ126</t>
  </si>
  <si>
    <t>（北京三城区）绿地顺义售楼处</t>
  </si>
  <si>
    <t>NC24</t>
  </si>
  <si>
    <t>（南昌西区）丰和新城二期管理处</t>
  </si>
  <si>
    <t>SZ1601</t>
  </si>
  <si>
    <t>（深圳东区）长安花园管理处</t>
  </si>
  <si>
    <t>SZ12</t>
  </si>
  <si>
    <t>（深圳东区）长城二花园管理处</t>
  </si>
  <si>
    <t>SH28</t>
  </si>
  <si>
    <t>（上海）芜湖第二人民医院管理处（封存）</t>
  </si>
  <si>
    <t>JN17</t>
  </si>
  <si>
    <t>（旧大连城区）潍坊国安商厦售楼处</t>
  </si>
  <si>
    <t>BJ26</t>
  </si>
  <si>
    <t>（北京四城区）东湖湾名苑管理处</t>
  </si>
  <si>
    <t>XA13</t>
  </si>
  <si>
    <t>（西安北区）振业泊墅售楼处</t>
  </si>
  <si>
    <t>TJ71</t>
  </si>
  <si>
    <t>（天津西区）社会山北苑管理处</t>
  </si>
  <si>
    <t>BJ421</t>
  </si>
  <si>
    <t>（天津北区）绿地盘龙谷管理处</t>
  </si>
  <si>
    <t>WX14</t>
  </si>
  <si>
    <t>（南京城区）苏州繁花中心售楼处</t>
  </si>
  <si>
    <t>2014-07-31</t>
  </si>
  <si>
    <t>NC31</t>
  </si>
  <si>
    <t>（南昌东区）南昌绿地学府公馆售楼处（已撤销，封存）-FC</t>
  </si>
  <si>
    <t>SZ22</t>
  </si>
  <si>
    <t>（深圳东区）长丰苑管理处</t>
  </si>
  <si>
    <t>BJ141</t>
  </si>
  <si>
    <t>（北京南区）新发地综合交易大楼管理处</t>
  </si>
  <si>
    <t>NM90</t>
  </si>
  <si>
    <t>（呼和浩特西区）绿地香树花城售楼处</t>
  </si>
  <si>
    <t>JN11</t>
  </si>
  <si>
    <t>（山东城区）济南鲁能领秀城A+B区物业管理处</t>
  </si>
  <si>
    <t>FZ17</t>
  </si>
  <si>
    <t>（福州城区）棕榈泉国际花园管理处-FC</t>
  </si>
  <si>
    <t>SZ41</t>
  </si>
  <si>
    <t>（深圳西区）东莞松山湖售楼处</t>
  </si>
  <si>
    <t>CD31</t>
  </si>
  <si>
    <t>（成都西北区）万通红墙国际售楼处</t>
  </si>
  <si>
    <t>TJ58</t>
  </si>
  <si>
    <t>（天津北区）天鹅苑管理处</t>
  </si>
  <si>
    <t>FZ22</t>
  </si>
  <si>
    <t>（福州城区）华科光电厂区-FC</t>
  </si>
  <si>
    <t>SZ58</t>
  </si>
  <si>
    <t>（深圳中区）振业天峦售楼处</t>
  </si>
  <si>
    <t>TJ39</t>
  </si>
  <si>
    <t>（天津）动漫大厦管理处</t>
  </si>
  <si>
    <t>CD32</t>
  </si>
  <si>
    <t>（成都北区）成都温哥华南苑售楼处-FC</t>
  </si>
  <si>
    <t>TJS26</t>
  </si>
  <si>
    <t>（天津南区）天津公馆管理处</t>
  </si>
  <si>
    <t>TJ45</t>
  </si>
  <si>
    <t>（天津开发区城区）建投领海管理处</t>
  </si>
  <si>
    <t>WX20</t>
  </si>
  <si>
    <t>（无锡城区）南通绿地新都会售楼处</t>
  </si>
  <si>
    <t>TJ31</t>
  </si>
  <si>
    <t>（东北城区）沈阳绿地棋盘山庄售楼处-FC</t>
  </si>
  <si>
    <t>CD42</t>
  </si>
  <si>
    <t>（成都东区）绿地城售楼处</t>
  </si>
  <si>
    <t>WX18</t>
  </si>
  <si>
    <t>（无锡城区）东望景苑管理处</t>
  </si>
  <si>
    <t>BJ124</t>
  </si>
  <si>
    <t>（北京七城区）燕郊天洋城4代A区管理处</t>
  </si>
  <si>
    <t>SZ42</t>
  </si>
  <si>
    <t>（深圳中区）中信星光名庭管理处</t>
  </si>
  <si>
    <t>SZ14</t>
  </si>
  <si>
    <t>（深圳东区）长怡花园</t>
  </si>
  <si>
    <t>CS35</t>
  </si>
  <si>
    <t>（长沙东区）中房瑞致国际一期管理处</t>
  </si>
  <si>
    <t>SZ67</t>
  </si>
  <si>
    <t>（贵州城区）普洛斯（南宁）物流园管理处</t>
  </si>
  <si>
    <t>SZ5601</t>
  </si>
  <si>
    <t>（深圳中区）中海阅景花园地下停车场</t>
  </si>
  <si>
    <t>BJ23</t>
  </si>
  <si>
    <t>（北京六城区）水木兰亭管理处</t>
  </si>
  <si>
    <t>SH22</t>
  </si>
  <si>
    <t>（南京城区）无锡扬州依云城邦管理处（封存）</t>
  </si>
  <si>
    <t>NM82</t>
  </si>
  <si>
    <t>（呼和浩特）华府岭秀售楼处</t>
  </si>
  <si>
    <t>YC14</t>
  </si>
  <si>
    <t>（银川城区）尚东国际售楼处-FC</t>
  </si>
  <si>
    <t>XA17</t>
  </si>
  <si>
    <t>（西安北区）绿地九号观邸管理处</t>
  </si>
  <si>
    <t>BJ48</t>
  </si>
  <si>
    <t>（北京七城区）紫荆豪庭管理处</t>
  </si>
  <si>
    <t>SH39</t>
  </si>
  <si>
    <t>（上海中区）臻品嘉园管理处</t>
  </si>
  <si>
    <t>NM64</t>
  </si>
  <si>
    <t>SZ64</t>
  </si>
  <si>
    <t>（广州城区）普洛斯（中山）物流园管理处</t>
  </si>
  <si>
    <t>YC20</t>
  </si>
  <si>
    <t>（吴忠城区）金岸美地管理处</t>
  </si>
  <si>
    <t>BJ116</t>
  </si>
  <si>
    <t>（北京西区）新源燕府售楼处-FC</t>
  </si>
  <si>
    <t>YC28</t>
  </si>
  <si>
    <t>（吴忠城区）锦林水岸管理处</t>
  </si>
  <si>
    <t>FZ03</t>
  </si>
  <si>
    <t>CD20</t>
  </si>
  <si>
    <t>（成都）大城际售楼处</t>
  </si>
  <si>
    <t>BJ118</t>
  </si>
  <si>
    <t>（北京东北区）绿地昌平未来科技园售楼处</t>
  </si>
  <si>
    <t>2015-08-15</t>
  </si>
  <si>
    <t>WHL12</t>
  </si>
  <si>
    <t>（武汉南区）武汉绿地中央广场售楼处</t>
  </si>
  <si>
    <t>FZ19</t>
  </si>
  <si>
    <t>（福州城区）大学湾二期管理处-FC（封存）</t>
  </si>
  <si>
    <t>SH51</t>
  </si>
  <si>
    <t>（上海东区）伊顿公馆管理处</t>
  </si>
  <si>
    <t>WH13</t>
  </si>
  <si>
    <t>（武汉南区）武汉腾讯科技管理处</t>
  </si>
  <si>
    <t>CQ04</t>
  </si>
  <si>
    <t>TJ11</t>
  </si>
  <si>
    <t>（天津开发区城区）金融街西区管理处</t>
  </si>
  <si>
    <t>BJ65</t>
  </si>
  <si>
    <t>（北京东北区）时代庄园管理处</t>
  </si>
  <si>
    <t>BJ4501</t>
  </si>
  <si>
    <t>金泉广场-FC</t>
  </si>
  <si>
    <t>BJ58</t>
  </si>
  <si>
    <t>（北京七城区）金隅丽景管理处</t>
  </si>
  <si>
    <t>FZ01</t>
  </si>
  <si>
    <t>TJ70</t>
  </si>
  <si>
    <t>（天津开发区城区）瞰海轩管理处</t>
  </si>
  <si>
    <t>BJ61</t>
  </si>
  <si>
    <t>（北京）万达广场A座管理处</t>
  </si>
  <si>
    <t>TJ64</t>
  </si>
  <si>
    <t>（天津南区）天宇荣昌创意园管理处</t>
  </si>
  <si>
    <t>更换组织TJ6401</t>
  </si>
  <si>
    <t>SH53</t>
  </si>
  <si>
    <t>（上海西区）上海青浦一站售楼处</t>
  </si>
  <si>
    <t>2015-04-30</t>
  </si>
  <si>
    <t>BJL93</t>
  </si>
  <si>
    <t>（北京北区）绿地温特莱售楼处-FC</t>
  </si>
  <si>
    <t>YC23</t>
  </si>
  <si>
    <t>（银川城区）美林湾管理处</t>
  </si>
  <si>
    <t>BJFC83</t>
  </si>
  <si>
    <t>（旧）世茂奥临花园管理处</t>
  </si>
  <si>
    <t>YC26</t>
  </si>
  <si>
    <t>（银川城区）溪城华府售楼处</t>
  </si>
  <si>
    <t>TJ43</t>
  </si>
  <si>
    <t>（天津东区）滨海汽车城管理处</t>
  </si>
  <si>
    <t>YC01</t>
  </si>
  <si>
    <t>CQ21</t>
  </si>
  <si>
    <t>（重庆南区）旭阳台北城西门町商业区管理处（包干制）</t>
  </si>
  <si>
    <t>BJ86</t>
  </si>
  <si>
    <t>（北京五城区）官苑8号管理处</t>
  </si>
  <si>
    <t>NC21</t>
  </si>
  <si>
    <t>（南昌）上饶广电中心管理处</t>
  </si>
  <si>
    <t>HHHT04</t>
  </si>
  <si>
    <t>207团队</t>
  </si>
  <si>
    <t>SH42</t>
  </si>
  <si>
    <t>（上海中区）上海清猗园售楼处</t>
  </si>
  <si>
    <t>SZ13</t>
  </si>
  <si>
    <t>（深圳东区）长泰花园管理处</t>
  </si>
  <si>
    <t>NM86</t>
  </si>
  <si>
    <t>（呼和浩特）城市维也纳售楼处-FC</t>
  </si>
  <si>
    <t>2014-09-01</t>
  </si>
  <si>
    <t>SH33</t>
  </si>
  <si>
    <t>（上海东区）尚东国际名园（一期）管理处-FC</t>
  </si>
  <si>
    <t>FZ28</t>
  </si>
  <si>
    <t>（福州城区）凯隆橙仕公馆售楼处--封存</t>
  </si>
  <si>
    <t>BJ136</t>
  </si>
  <si>
    <t>（北京）荣丰嘉园管理处</t>
  </si>
  <si>
    <t>CD11</t>
  </si>
  <si>
    <t>（成都）丽日清风项目</t>
  </si>
  <si>
    <t>HF18</t>
  </si>
  <si>
    <t>（合肥城区）蔚蓝商务港管理处</t>
  </si>
  <si>
    <t>BJ59</t>
  </si>
  <si>
    <t>（北京二城区）乐府家园管理处</t>
  </si>
  <si>
    <t>CQ24</t>
  </si>
  <si>
    <t>（重庆北区）绿地保税中心售楼处</t>
  </si>
  <si>
    <t>CS30</t>
  </si>
  <si>
    <t>（长沙西区）东岸城邦管理处</t>
  </si>
  <si>
    <t>XA12</t>
  </si>
  <si>
    <t>（西安南区）绿地“九号官邸”售楼处-FC</t>
  </si>
  <si>
    <t>2016-05-03</t>
  </si>
  <si>
    <t>TJ22</t>
  </si>
  <si>
    <t>（天津）丽东苑售楼处-FC</t>
  </si>
  <si>
    <t>NC14</t>
  </si>
  <si>
    <t>（南昌东区）小蓝管委会物业服务中心管理处</t>
  </si>
  <si>
    <t>SZ30</t>
  </si>
  <si>
    <t>（深圳中区）振业峦山谷管理处</t>
  </si>
  <si>
    <t>BJ28</t>
  </si>
  <si>
    <t>（北京六城区）明天第一城管理处</t>
  </si>
  <si>
    <t>TJ27</t>
  </si>
  <si>
    <t>（天津）美林园售楼处</t>
  </si>
  <si>
    <t>NM85</t>
  </si>
  <si>
    <t>（呼和浩特）泰悦府售楼处（封存）</t>
  </si>
  <si>
    <t>BJ90</t>
  </si>
  <si>
    <t>（北京西南区）首府售楼处</t>
  </si>
  <si>
    <t>CQ16</t>
  </si>
  <si>
    <t>（重庆南区）旭阳台北城管理处</t>
  </si>
  <si>
    <t>BJ54</t>
  </si>
  <si>
    <t>（北京南区）恒盛波尔多管理处（1）-FC</t>
  </si>
  <si>
    <t>SH52</t>
  </si>
  <si>
    <t>（上海南区）上海奉贤天和锦园售楼处（封存）</t>
  </si>
  <si>
    <t>SZ26</t>
  </si>
  <si>
    <t>（深圳西区）海印长城二期管理处</t>
  </si>
  <si>
    <t>BJ37</t>
  </si>
  <si>
    <t>（北京七城区）炫特嘉园管理处</t>
  </si>
  <si>
    <t>炫特区</t>
  </si>
  <si>
    <t>CD12</t>
  </si>
  <si>
    <t>（成都北区）成都玺印上院管理处-FC</t>
  </si>
  <si>
    <t>2013-06-20</t>
  </si>
  <si>
    <t>SZ56</t>
  </si>
  <si>
    <t>（深圳中区）阅景花园管理处</t>
  </si>
  <si>
    <t>NC38</t>
  </si>
  <si>
    <t>（南昌东区）南昌金塔逸街管理处</t>
  </si>
  <si>
    <t>TJ14</t>
  </si>
  <si>
    <t>（天津西区）五一阳光管理处</t>
  </si>
  <si>
    <t>NC25</t>
  </si>
  <si>
    <t>（南昌）海域香廷售楼处</t>
  </si>
  <si>
    <t>FZ27</t>
  </si>
  <si>
    <t>（福州城区）名城国际售楼处</t>
  </si>
  <si>
    <t>2015-09-30</t>
  </si>
  <si>
    <t>CCPG0910</t>
  </si>
  <si>
    <t>（深圳西区）海印一期委托停车场</t>
  </si>
  <si>
    <t>BJ82</t>
  </si>
  <si>
    <t>（北京三城区）世茂奥临花园管理处</t>
  </si>
  <si>
    <t>TJL14</t>
  </si>
  <si>
    <t>（天津）宜和美墅售楼处</t>
  </si>
  <si>
    <t>CW45</t>
  </si>
  <si>
    <t>长城物业集团股份有限公司西宁分公司</t>
  </si>
  <si>
    <t>BJ101</t>
  </si>
  <si>
    <t>SZ53</t>
  </si>
  <si>
    <t>（深圳东区）开平唐宁郡售楼处</t>
  </si>
  <si>
    <t>JN13</t>
  </si>
  <si>
    <t>（山东城区）济南鲁能领秀城C2+D+F区物业管理处</t>
  </si>
  <si>
    <t>CS13</t>
  </si>
  <si>
    <t>（长沙西区）摩天一号管理处</t>
  </si>
  <si>
    <t>SHL32</t>
  </si>
  <si>
    <t>（上海中区）南翔威廉公馆售楼处</t>
  </si>
  <si>
    <t>TJ36</t>
  </si>
  <si>
    <t>（天津西区）颐贤里售楼处</t>
  </si>
  <si>
    <t>2016-01-31</t>
  </si>
  <si>
    <t>NM80</t>
  </si>
  <si>
    <t>（呼和浩特西区）鼎盛华世纪广场管理处</t>
  </si>
  <si>
    <t>HHHT03</t>
  </si>
  <si>
    <t>CD38</t>
  </si>
  <si>
    <t>（成都东区）中建新华府售楼处</t>
  </si>
  <si>
    <t>TC-CP03</t>
  </si>
  <si>
    <t>（北京一城区）龙禧苑停车场</t>
  </si>
  <si>
    <t>CS1104</t>
  </si>
  <si>
    <t>（长沙）天鸿天福管理处（熙城）</t>
  </si>
  <si>
    <t>TC-CP06</t>
  </si>
  <si>
    <t>（北京一城区）和谐家园停车场</t>
  </si>
  <si>
    <t>TC-SJ01</t>
  </si>
  <si>
    <t>（北京五城区）石景嘉园停车场-TC-SJ01</t>
  </si>
  <si>
    <t>BJ111</t>
  </si>
  <si>
    <t>（秦皇岛）澳景蓝湾管理处</t>
  </si>
  <si>
    <t>SZ3002</t>
  </si>
  <si>
    <t>（深圳中区）振业峦山谷商业广场停车场</t>
  </si>
  <si>
    <t>JN1202</t>
  </si>
  <si>
    <t>（济南）鲁能领秀城E区</t>
  </si>
  <si>
    <t>JN1302</t>
  </si>
  <si>
    <t>（济南）鲁能领秀城D区</t>
  </si>
  <si>
    <t>CCPG0908</t>
  </si>
  <si>
    <t>（深圳西区）盛世一期委托停车场</t>
  </si>
  <si>
    <t>CCPG0909</t>
  </si>
  <si>
    <t>（深圳西区）盛世二期委托停车场</t>
  </si>
  <si>
    <t>TC-CP01</t>
  </si>
  <si>
    <t>（北京一城区）云趣园停车场</t>
  </si>
  <si>
    <t>TC-HD03</t>
  </si>
  <si>
    <t>（北京二城区）翰澜庭停车场-TC-HD03</t>
  </si>
  <si>
    <t>CCPG0907</t>
  </si>
  <si>
    <t>（深圳东区）荔湖花苑委托停车场</t>
  </si>
  <si>
    <t>XA11</t>
  </si>
  <si>
    <t>（西安城区）华远•海蓝城售楼处</t>
  </si>
  <si>
    <t>JN1201</t>
  </si>
  <si>
    <t>（济南）鲁能领秀城C1区</t>
  </si>
  <si>
    <t>TC-CP04</t>
  </si>
  <si>
    <t>（北京一城区）龙回苑停车场</t>
  </si>
  <si>
    <t>JN1102</t>
  </si>
  <si>
    <t>（济南）鲁能领秀B区</t>
  </si>
  <si>
    <t>CS1103</t>
  </si>
  <si>
    <t>（长沙）天鸿天府管理处（熙城）</t>
  </si>
  <si>
    <t>TC-FT01</t>
  </si>
  <si>
    <t>（北京六城区）世华水岸停车场</t>
  </si>
  <si>
    <t>TC-SJ02</t>
  </si>
  <si>
    <t>（北京五城区）融景家园停车场</t>
  </si>
  <si>
    <t>TC-SY01</t>
  </si>
  <si>
    <t>（北京六城区）水木兰亭停车场</t>
  </si>
  <si>
    <t>JN1301</t>
  </si>
  <si>
    <t>（济南）鲁能领秀城C2区</t>
  </si>
  <si>
    <t>TC-DX02</t>
  </si>
  <si>
    <t>红木林停车场</t>
  </si>
  <si>
    <t>TC-FS01</t>
  </si>
  <si>
    <t>（北京六城区）悦都苑停车场</t>
  </si>
  <si>
    <t>TCGY01</t>
  </si>
  <si>
    <t>TCGY02</t>
  </si>
  <si>
    <t>TCGY03</t>
  </si>
  <si>
    <t>运营督导部</t>
  </si>
  <si>
    <t>AM0101</t>
  </si>
  <si>
    <t>（伊春）桃园小区管理处</t>
  </si>
  <si>
    <t>AM0102</t>
  </si>
  <si>
    <t>（伊春）秀水小区管理处</t>
  </si>
  <si>
    <t>AM0301</t>
  </si>
  <si>
    <t>（毕节）毕节市工业学校管理处</t>
  </si>
  <si>
    <t>AM0401</t>
  </si>
  <si>
    <t>（兖州）永华新百汇管理处</t>
  </si>
  <si>
    <t>HF36</t>
  </si>
  <si>
    <t>（合肥）状元壹号售楼处</t>
  </si>
  <si>
    <t>AM0501</t>
  </si>
  <si>
    <t>（九江）国际金融广场售楼处</t>
  </si>
  <si>
    <t>2019-05-01</t>
  </si>
  <si>
    <t>AM0701</t>
  </si>
  <si>
    <t>（合肥）未使用</t>
  </si>
  <si>
    <t>AM0901</t>
  </si>
  <si>
    <t>（南通）高新区科技之窗管理处</t>
  </si>
  <si>
    <t>AM0201</t>
  </si>
  <si>
    <t>（益阳）益阳市中心医院管理处</t>
  </si>
  <si>
    <t>公共-社会医院</t>
  </si>
  <si>
    <t>CS1901</t>
  </si>
  <si>
    <t>（长沙东区）水映加州销售组</t>
  </si>
  <si>
    <t>NC2801</t>
  </si>
  <si>
    <t>（南昌西区）南昌绿地海域香廷停车场</t>
  </si>
  <si>
    <t>AM1001</t>
  </si>
  <si>
    <t>（吉首）吉首大学管理处</t>
  </si>
  <si>
    <t>SZ93</t>
  </si>
  <si>
    <t>汕头皇城汇璟管理处</t>
  </si>
  <si>
    <t>SCCSY01</t>
  </si>
  <si>
    <t>SCCSY02</t>
  </si>
  <si>
    <t>物业运营部</t>
  </si>
  <si>
    <t>SCCSY03</t>
  </si>
  <si>
    <t>AM1201</t>
  </si>
  <si>
    <t>NXJT02</t>
  </si>
  <si>
    <t>行政管理部</t>
  </si>
  <si>
    <t>NXJT01</t>
  </si>
  <si>
    <t>NXJT03</t>
  </si>
  <si>
    <t>AM0902</t>
  </si>
  <si>
    <t>（南通）南通锡通科技园管理处</t>
  </si>
  <si>
    <t>SZ7701</t>
  </si>
  <si>
    <t>（广州城区）绿地缇香公馆停车场</t>
  </si>
  <si>
    <t>SN02</t>
  </si>
  <si>
    <t>（南通）江海博物馆管理处</t>
  </si>
  <si>
    <t>JNCT04</t>
  </si>
  <si>
    <t>JNCT01</t>
  </si>
  <si>
    <t>JNCT02</t>
  </si>
  <si>
    <t>JNCT03</t>
  </si>
  <si>
    <t>SZ3001</t>
  </si>
  <si>
    <t>（深圳中区）振业峦山谷一期地下停车场</t>
  </si>
  <si>
    <t>SZ1602</t>
  </si>
  <si>
    <t>（深圳东区）白沙岭中心车库</t>
  </si>
  <si>
    <t>JN1203</t>
  </si>
  <si>
    <t>（济南）鲁能领秀城F区</t>
  </si>
  <si>
    <t>TC-CP02</t>
  </si>
  <si>
    <t>（北京一城区）通达园停车场</t>
  </si>
  <si>
    <t>CCPG0901</t>
  </si>
  <si>
    <t>（深圳东区）长泰花园委托停车场</t>
  </si>
  <si>
    <t>CS1101</t>
  </si>
  <si>
    <t>（长沙）天鸿天福管理处-FC</t>
  </si>
  <si>
    <t>BJ112</t>
  </si>
  <si>
    <t>（秦皇岛）湾海一号管理处</t>
  </si>
  <si>
    <t>JN1101</t>
  </si>
  <si>
    <t>（济南）鲁能领秀A区</t>
  </si>
  <si>
    <t>TC-DG</t>
  </si>
  <si>
    <t>深圳市长城停车场管理建设有限公司东莞分公司</t>
  </si>
  <si>
    <t>CCPG0902</t>
  </si>
  <si>
    <t>（深圳东区）长怡花园委托停车场</t>
  </si>
  <si>
    <t>TC-CP05</t>
  </si>
  <si>
    <t>（北京一城区）佰嘉城停车场</t>
  </si>
  <si>
    <t>SHFW00</t>
  </si>
  <si>
    <t>生活服务事业群本部</t>
  </si>
  <si>
    <t>DT-WH</t>
  </si>
  <si>
    <t>深圳市长城电梯工程有限公司武汉分公司</t>
  </si>
  <si>
    <t>XA60</t>
  </si>
  <si>
    <t>（西安南区）荣民·天玺一期管理处（封存）</t>
  </si>
  <si>
    <t>SZSC</t>
  </si>
  <si>
    <t>苏州胜城物业管理有限公司</t>
  </si>
  <si>
    <t>SZSC00</t>
  </si>
  <si>
    <t>苏州胜城物业管理有限公司本部</t>
  </si>
  <si>
    <t>SZSC01</t>
  </si>
  <si>
    <t>SZSC02</t>
  </si>
  <si>
    <t>SZSC03</t>
  </si>
  <si>
    <t>SZSC04</t>
  </si>
  <si>
    <t>SZSC05</t>
  </si>
  <si>
    <t>WX43</t>
  </si>
  <si>
    <t>（苏州胜城）浪花苑管理处</t>
  </si>
  <si>
    <t>DL19</t>
  </si>
  <si>
    <t>（大连城区）大连优山美地温泉别墅管理处</t>
  </si>
  <si>
    <t>DL20</t>
  </si>
  <si>
    <t>（东北城区）长春君临智谷产业园管理处</t>
  </si>
  <si>
    <t>BJ198</t>
  </si>
  <si>
    <t>（北京三城区）北京亚运花园管理处</t>
  </si>
  <si>
    <t>WX44</t>
  </si>
  <si>
    <t>（无锡城区）无锡绿地东望商务广场管理处</t>
  </si>
  <si>
    <t>CD74</t>
  </si>
  <si>
    <t>（成都东区）宜宾恒旭铜雀台售楼处</t>
  </si>
  <si>
    <t>2018-09-15</t>
  </si>
  <si>
    <t>XA61</t>
  </si>
  <si>
    <t>（西安南区）韩城绿地城售楼处</t>
  </si>
  <si>
    <t>CW79</t>
  </si>
  <si>
    <t>长城物业集团股份有限公司辽宁分公司</t>
  </si>
  <si>
    <t>YC58</t>
  </si>
  <si>
    <t>（宁夏建投）固原东岳小区管理处</t>
  </si>
  <si>
    <t>SZ109</t>
  </si>
  <si>
    <t>（广州城区）肇庆绿地养生谷管理处</t>
  </si>
  <si>
    <t>DT-SD12</t>
  </si>
  <si>
    <t>（顺德）北滘广场运维处（电梯）</t>
  </si>
  <si>
    <t>SZ110</t>
  </si>
  <si>
    <t>（深长城商用）深圳星悦居管理处</t>
  </si>
  <si>
    <t>BJ10301</t>
  </si>
  <si>
    <t>（北京八城区）四达时代管理处-财务</t>
  </si>
  <si>
    <t>BJ2801</t>
  </si>
  <si>
    <t>（北京六城区）明天第一城供暖</t>
  </si>
  <si>
    <t>CW17</t>
  </si>
  <si>
    <t>长城物业集团股份有限公司北京第二分公司</t>
  </si>
  <si>
    <t>DL1201</t>
  </si>
  <si>
    <t>（大连城区）大连海印长城管理处-财务</t>
  </si>
  <si>
    <t>DLL1501</t>
  </si>
  <si>
    <t>（大连城区）大连优山美地B区商业街-财务</t>
  </si>
  <si>
    <t>CS1501</t>
  </si>
  <si>
    <t>（长沙）华为业软项目组-财务</t>
  </si>
  <si>
    <t>CW82</t>
  </si>
  <si>
    <t>上海深长城物业管理有限公司济南分公司</t>
  </si>
  <si>
    <t>JN2701</t>
  </si>
  <si>
    <t>（山东城区）济南海蓝金岸海语公园管理处-财务</t>
  </si>
  <si>
    <t>JN28</t>
  </si>
  <si>
    <t>（山东城区）烟台星颐广场售楼处</t>
  </si>
  <si>
    <t>CW33</t>
  </si>
  <si>
    <t>（无锡）哥伦布广场商业项目</t>
  </si>
  <si>
    <t>CW49</t>
  </si>
  <si>
    <t>长城物业集团股份有限公司杭州分公司</t>
  </si>
  <si>
    <t>CW59</t>
  </si>
  <si>
    <t>长城物业集团股份有限公司无锡分公司</t>
  </si>
  <si>
    <t>CW67</t>
  </si>
  <si>
    <t>长城物业集团股份有限公司烟台分公司</t>
  </si>
  <si>
    <t>CW68</t>
  </si>
  <si>
    <t>长城物业集团股份有限公司海阳分公司</t>
  </si>
  <si>
    <t>CW69</t>
  </si>
  <si>
    <t>长城物业集团股份有限公司南通分公司</t>
  </si>
  <si>
    <t>HF1101</t>
  </si>
  <si>
    <t>（合肥城区）繁华世家管理处-财务</t>
  </si>
  <si>
    <t>CW66</t>
  </si>
  <si>
    <t>上海深长城物业管理有限公司无锡分公司</t>
  </si>
  <si>
    <t>CW116</t>
  </si>
  <si>
    <t>长城物业集团股份有限公司韶关分公司</t>
  </si>
  <si>
    <t>CW51</t>
  </si>
  <si>
    <t>长城物业集团股份有限公司三亚分公司</t>
  </si>
  <si>
    <t>CW56</t>
  </si>
  <si>
    <t>长城物业集团股份有限公司益阳分公司</t>
  </si>
  <si>
    <t>CW71</t>
  </si>
  <si>
    <t>长城物业集团股份有限公司广州分公司</t>
  </si>
  <si>
    <t>CW72</t>
  </si>
  <si>
    <t>长城物业集团股份有限公司佛山分公司</t>
  </si>
  <si>
    <t>CW86</t>
  </si>
  <si>
    <t>长城物业集团股份有限公司湘西分公司</t>
  </si>
  <si>
    <t>CW95</t>
  </si>
  <si>
    <t>上海深长城物业管理有限公司广州分公司</t>
  </si>
  <si>
    <t>FZ1301</t>
  </si>
  <si>
    <t>（福州西区）福州世茂外滩管理处-包干制</t>
  </si>
  <si>
    <t>FZ3701</t>
  </si>
  <si>
    <t>（福州东区）中茂岱湖城-包干制</t>
  </si>
  <si>
    <t>SZ1201</t>
  </si>
  <si>
    <t>（深圳东区）长城二花园（业委会）</t>
  </si>
  <si>
    <t>SZ1603</t>
  </si>
  <si>
    <t>（深圳东区）长安花园管理处-酬金</t>
  </si>
  <si>
    <t>SZ5901</t>
  </si>
  <si>
    <t>（深圳西区）金泓凯旋城停车场</t>
  </si>
  <si>
    <t>SZ69</t>
  </si>
  <si>
    <t>（深圳东区）长安中央空调</t>
  </si>
  <si>
    <t>SZ70</t>
  </si>
  <si>
    <t>（深圳西区）创展中央空调</t>
  </si>
  <si>
    <t>SZ72</t>
  </si>
  <si>
    <t>（深圳东区）核电15#16号楼</t>
  </si>
  <si>
    <t>SZ8501</t>
  </si>
  <si>
    <t>（广州城区）绿地缇香公馆售楼处-财务</t>
  </si>
  <si>
    <t>CW52</t>
  </si>
  <si>
    <t>长城物业集团股份有限公司贵阳分公司</t>
  </si>
  <si>
    <t>HNBB</t>
  </si>
  <si>
    <t>华南区域本部（新）</t>
  </si>
  <si>
    <t>CD50</t>
  </si>
  <si>
    <t>（成都西北区）顶峰水岸汇景售楼处（新）</t>
  </si>
  <si>
    <t>CQ1501</t>
  </si>
  <si>
    <t>（重庆南区）天诺四季花城管理处-包干制</t>
  </si>
  <si>
    <t>CW20</t>
  </si>
  <si>
    <t>南昌分公司</t>
  </si>
  <si>
    <t>NC3601</t>
  </si>
  <si>
    <t>（南昌东区）开元国际售楼处-财务</t>
  </si>
  <si>
    <t>XA1301</t>
  </si>
  <si>
    <t>（西安北区）振业泊墅售楼处(新）</t>
  </si>
  <si>
    <t>XA2101</t>
  </si>
  <si>
    <t>（西安南区）绿地中央广场停车场</t>
  </si>
  <si>
    <t>WH3601</t>
  </si>
  <si>
    <t>（武汉北区）武汉华中智谷售楼处-财务</t>
  </si>
  <si>
    <t>TJ6301</t>
  </si>
  <si>
    <t>CW36</t>
  </si>
  <si>
    <t>长城物业集团股份有限公司廊坊分公司</t>
  </si>
  <si>
    <t>ZJKHC</t>
  </si>
  <si>
    <t>张家口惠诚物业服务有限公司</t>
  </si>
  <si>
    <t>ZJKHC00</t>
  </si>
  <si>
    <t>张家口惠诚物业服务有限公司本部</t>
  </si>
  <si>
    <t>SZ111</t>
  </si>
  <si>
    <t>（深圳西区）深圳沙井新城市广场管理处</t>
  </si>
  <si>
    <t>DL21</t>
  </si>
  <si>
    <t>（东北城区）沈阳棋盘山欧陆旅游小镇管理处</t>
  </si>
  <si>
    <t>YC59</t>
  </si>
  <si>
    <t>（宁夏建投）宝丰苑管理处</t>
  </si>
  <si>
    <t>YC60</t>
  </si>
  <si>
    <t>（银川城区）京能凤凰尚筑管理处</t>
  </si>
  <si>
    <t>ZG003</t>
  </si>
  <si>
    <t>（上海）绿地全球商品贸易港管理处</t>
  </si>
  <si>
    <t>绿地徐泾缤纷城</t>
  </si>
  <si>
    <t>CD75</t>
  </si>
  <si>
    <t>（成都东区）中房优山居管理处</t>
  </si>
  <si>
    <t>ZJ11</t>
  </si>
  <si>
    <t>（浙江城区）宁波绿地中心管理处</t>
  </si>
  <si>
    <t>GZ16</t>
  </si>
  <si>
    <t>（广州城区）肇庆绿地养生谷售楼处</t>
  </si>
  <si>
    <t>TC-QP</t>
  </si>
  <si>
    <t>深圳市长城停车场管理建设有限公司上海青浦分公司</t>
  </si>
  <si>
    <t>NC73</t>
  </si>
  <si>
    <t>（南昌西区）南昌青花九龙管理处</t>
  </si>
  <si>
    <t>XJ17</t>
  </si>
  <si>
    <t>（乌鲁木齐城区）乌鲁木齐源凯第壹城售楼处</t>
  </si>
  <si>
    <t>NC74</t>
  </si>
  <si>
    <t>（南昌西区）南昌锦天府管理处</t>
  </si>
  <si>
    <t>ZG004</t>
  </si>
  <si>
    <t>（西安）汉都新苑管理处</t>
  </si>
  <si>
    <t>汉都新苑城区</t>
  </si>
  <si>
    <t>HDXY</t>
  </si>
  <si>
    <t>DT-NX</t>
  </si>
  <si>
    <t>深圳市长城电梯工程有限公司宁夏分公司</t>
  </si>
  <si>
    <t>SZ3301</t>
  </si>
  <si>
    <t>（广州城区）东莞长城世家委托停车场</t>
  </si>
  <si>
    <t>DT-YC</t>
  </si>
  <si>
    <t>（银川）电梯维保部</t>
  </si>
  <si>
    <t>ZJKHC02</t>
  </si>
  <si>
    <t>ZJKHC01</t>
  </si>
  <si>
    <t>ZJKHC03</t>
  </si>
  <si>
    <t>ZJKHC04</t>
  </si>
  <si>
    <t>ZJKHC05</t>
  </si>
  <si>
    <t>商务管理部</t>
  </si>
  <si>
    <t>CW93</t>
  </si>
  <si>
    <t>长城物业集团股份有限公司昆明分公司</t>
  </si>
  <si>
    <t>BS-TS11</t>
  </si>
  <si>
    <t>（唐山）梧桐府运维处</t>
  </si>
  <si>
    <t>XTTF</t>
  </si>
  <si>
    <t>湘潭潭房长城物业管理有限公司</t>
  </si>
  <si>
    <t>XTTF00</t>
  </si>
  <si>
    <t>湘潭潭房长城物业管理有限公司本部</t>
  </si>
  <si>
    <t>XTTF01</t>
  </si>
  <si>
    <t>XTTF04</t>
  </si>
  <si>
    <t>XTTF02</t>
  </si>
  <si>
    <t>XTTF03</t>
  </si>
  <si>
    <t>XTTF05</t>
  </si>
  <si>
    <t>GY16</t>
  </si>
  <si>
    <t>（贵州城区）毕节金沙麒龙香林美域售楼处</t>
  </si>
  <si>
    <t>HK24</t>
  </si>
  <si>
    <t>（海南城区）海南绿地雅典郡管理处</t>
  </si>
  <si>
    <t>SCCSY05</t>
  </si>
  <si>
    <t>市场前期部</t>
  </si>
  <si>
    <t>SCCSY04</t>
  </si>
  <si>
    <t>HXDQGS0110</t>
  </si>
  <si>
    <t>重庆东市场发展</t>
  </si>
  <si>
    <t>HXDQGS0111</t>
  </si>
  <si>
    <t>张掖市场发展</t>
  </si>
  <si>
    <t>HXDQGS0112</t>
  </si>
  <si>
    <t>丽江市场发展</t>
  </si>
  <si>
    <t>HXDQGS0113</t>
  </si>
  <si>
    <t>绵阳市场发展</t>
  </si>
  <si>
    <t>HXDQGS0114</t>
  </si>
  <si>
    <t>南充市场发展</t>
  </si>
  <si>
    <t>HXDQGS0115</t>
  </si>
  <si>
    <t>宜宾市场发展</t>
  </si>
  <si>
    <t>HXDQGS0116</t>
  </si>
  <si>
    <t>包头市场发展</t>
  </si>
  <si>
    <t>HXDQGS0117</t>
  </si>
  <si>
    <t>伊犁市场发展</t>
  </si>
  <si>
    <t>XT11</t>
  </si>
  <si>
    <t>（湘潭潭房）新景未来城管理处</t>
  </si>
  <si>
    <t>BS-ZJK10</t>
  </si>
  <si>
    <t>（张家口）富龙小镇运维处</t>
  </si>
  <si>
    <t>JN50</t>
  </si>
  <si>
    <t>（山东城区）烟台鑫广环球中心管理处</t>
  </si>
  <si>
    <t>HK25</t>
  </si>
  <si>
    <t>（海南城区）海南信息安全基地一期管理处</t>
  </si>
  <si>
    <t>CW26</t>
  </si>
  <si>
    <t>湖南分公司</t>
  </si>
  <si>
    <t>HDDQGS0108</t>
  </si>
  <si>
    <t>常州市场发展</t>
  </si>
  <si>
    <t>HDDQGS0110</t>
  </si>
  <si>
    <t>泰州市场发展</t>
  </si>
  <si>
    <t>HDDQGS0109</t>
  </si>
  <si>
    <t>镇江市场发展</t>
  </si>
  <si>
    <t>HDDQGS0111</t>
  </si>
  <si>
    <t>扬州市场发展</t>
  </si>
  <si>
    <t>HDDQGS0107</t>
  </si>
  <si>
    <t>无锡市场发展</t>
  </si>
  <si>
    <t>HDDQGS0113</t>
  </si>
  <si>
    <t>淮安市场发展</t>
  </si>
  <si>
    <t>HDDQGS0112</t>
  </si>
  <si>
    <t>南通市场发展</t>
  </si>
  <si>
    <t>HDDQGS0114</t>
  </si>
  <si>
    <t>徐州市场发展</t>
  </si>
  <si>
    <t>HDDQGS0115</t>
  </si>
  <si>
    <t>芜湖市场发展</t>
  </si>
  <si>
    <t>HDDQGS0120</t>
  </si>
  <si>
    <t>金华市场发展</t>
  </si>
  <si>
    <t>HDDQGS0116</t>
  </si>
  <si>
    <t>嘉兴市场发展</t>
  </si>
  <si>
    <t>HDDQGS0117</t>
  </si>
  <si>
    <t>绍兴市场发展</t>
  </si>
  <si>
    <t>HDDQGS0118</t>
  </si>
  <si>
    <t>宁波市场发展</t>
  </si>
  <si>
    <t>HDDQGS0119</t>
  </si>
  <si>
    <t>温州市场发展</t>
  </si>
  <si>
    <t>HDDQGS0121</t>
  </si>
  <si>
    <t>济南市场发展</t>
  </si>
  <si>
    <t>HDDQGS0123</t>
  </si>
  <si>
    <t>青岛市场发展</t>
  </si>
  <si>
    <t>HDDQGS0122</t>
  </si>
  <si>
    <t>烟台市场发展</t>
  </si>
  <si>
    <t>HDDQGS0124</t>
  </si>
  <si>
    <t>济宁市场发展</t>
  </si>
  <si>
    <t>ZJK11</t>
  </si>
  <si>
    <t>（惠诚物业）富龙滑雪场管理处</t>
  </si>
  <si>
    <t>ZJK12</t>
  </si>
  <si>
    <t>（惠诚物业）富龙四季小镇管理处</t>
  </si>
  <si>
    <t>SZ11101</t>
  </si>
  <si>
    <t>（深圳西区）深圳沙井新城市广场停车场</t>
  </si>
  <si>
    <t>HF49</t>
  </si>
  <si>
    <t>（合肥城区）合肥百大滨湖心悦城管理处</t>
  </si>
  <si>
    <t>ZZ22</t>
  </si>
  <si>
    <t>（武汉北区）信阳枫林绿洲管理处</t>
  </si>
  <si>
    <t>BJ205</t>
  </si>
  <si>
    <t>（唐山城区）三太明珠汽车主题乐园售楼处</t>
  </si>
  <si>
    <t>2018-12-25</t>
  </si>
  <si>
    <t>HF50</t>
  </si>
  <si>
    <t>（合肥城区）芜湖信德悦城售楼处</t>
  </si>
  <si>
    <t>SZ112</t>
  </si>
  <si>
    <t>（深长城商用）中山TCL空调电器管理处</t>
  </si>
  <si>
    <t>HNDQGS0109</t>
  </si>
  <si>
    <t>东莞市场发展</t>
  </si>
  <si>
    <t>HNDQGS0110</t>
  </si>
  <si>
    <t>惠州市场发展</t>
  </si>
  <si>
    <t>HNDQGS0111</t>
  </si>
  <si>
    <t>珠海市场发展</t>
  </si>
  <si>
    <t>HNDQGS0112</t>
  </si>
  <si>
    <t>汕头市场发展</t>
  </si>
  <si>
    <t>HNDQGS0115</t>
  </si>
  <si>
    <t>衡阳市场发展</t>
  </si>
  <si>
    <t>HNDQGS0113</t>
  </si>
  <si>
    <t>湘潭市场发展</t>
  </si>
  <si>
    <t>HNDQGS0114</t>
  </si>
  <si>
    <t>株洲市场发展</t>
  </si>
  <si>
    <t>HNDQGS0116</t>
  </si>
  <si>
    <t>常德市场发展</t>
  </si>
  <si>
    <t>HNDQGS0117</t>
  </si>
  <si>
    <t>毕节市场发展</t>
  </si>
  <si>
    <t>HNDQGS0118</t>
  </si>
  <si>
    <t>六盘水市场发展</t>
  </si>
  <si>
    <t>HNDQGS0119</t>
  </si>
  <si>
    <t>厦门市场发展</t>
  </si>
  <si>
    <t>XJ18</t>
  </si>
  <si>
    <t>（乌鲁木齐城区）乌鲁木齐天领国际管理处</t>
  </si>
  <si>
    <t>SZ113</t>
  </si>
  <si>
    <t>（深长城商用）武汉华星光电T4管理处</t>
  </si>
  <si>
    <t>XMZC</t>
  </si>
  <si>
    <t>厦门筑成物业管理有限公司</t>
  </si>
  <si>
    <t>SCCJY</t>
  </si>
  <si>
    <t>深圳市深长城物业经营管理有限公司</t>
  </si>
  <si>
    <t>XMZC00</t>
  </si>
  <si>
    <t>厦门筑成物业管理有限公司本部</t>
  </si>
  <si>
    <t>SCCJY00</t>
  </si>
  <si>
    <t>深圳市深长城物业经营管理有限公司本部</t>
  </si>
  <si>
    <t>HZDQGS0107</t>
  </si>
  <si>
    <t>荆州市场发展</t>
  </si>
  <si>
    <t>HZDQGS0109</t>
  </si>
  <si>
    <t>襄阳市场发展</t>
  </si>
  <si>
    <t>HZDQGS0108</t>
  </si>
  <si>
    <t>宜昌市场发展</t>
  </si>
  <si>
    <t>HZDQGS0110</t>
  </si>
  <si>
    <t>咸阳市场发展</t>
  </si>
  <si>
    <t>HZDQGS0111</t>
  </si>
  <si>
    <t>洛阳市场发展</t>
  </si>
  <si>
    <t>HZDQGS0112</t>
  </si>
  <si>
    <t>九江市场发展</t>
  </si>
  <si>
    <t>HZDQGS0113</t>
  </si>
  <si>
    <t>上饶市场发展</t>
  </si>
  <si>
    <t>HZDQGS0114</t>
  </si>
  <si>
    <t>赣州市场发展</t>
  </si>
  <si>
    <t>HZDQGS0115</t>
  </si>
  <si>
    <t>南阳市场发展</t>
  </si>
  <si>
    <t>HZDQGS0116</t>
  </si>
  <si>
    <t>宝鸡市场发展</t>
  </si>
  <si>
    <t>HZDQGS0117</t>
  </si>
  <si>
    <t>信阳市场发展</t>
  </si>
  <si>
    <t>YC3701</t>
  </si>
  <si>
    <t>（银川城区）银川绿地海泊兰轩售楼处-包干制</t>
  </si>
  <si>
    <t>SCCSY06</t>
  </si>
  <si>
    <t>深圳市深长城商用物业服务有限公司惠州分公司</t>
  </si>
  <si>
    <t>YC61</t>
  </si>
  <si>
    <t>（宁夏建投）国网银川兴庆管理处</t>
  </si>
  <si>
    <t>YC63</t>
  </si>
  <si>
    <t>（宁夏建投）国网吴忠管理处</t>
  </si>
  <si>
    <t>YC64</t>
  </si>
  <si>
    <t>（宁夏建投）国网中卫管理处</t>
  </si>
  <si>
    <t>YC65</t>
  </si>
  <si>
    <t>（宁夏建投）国网固原管理处</t>
  </si>
  <si>
    <t>YC62</t>
  </si>
  <si>
    <t>（宁夏建投）国网银川金凤管理处</t>
  </si>
  <si>
    <t>BJ206</t>
  </si>
  <si>
    <t>（北京一城区）三水青清庄园管理处</t>
  </si>
  <si>
    <t>DL22</t>
  </si>
  <si>
    <t>（东北城区）哈尔滨广告产业园售楼处</t>
  </si>
  <si>
    <t>HBDQGS0109</t>
  </si>
  <si>
    <t>石家庄市场发展</t>
  </si>
  <si>
    <t>HBDQGS0110</t>
  </si>
  <si>
    <t>天津二部市场发展</t>
  </si>
  <si>
    <t>HBDQGS0111</t>
  </si>
  <si>
    <t>张家口市场发展</t>
  </si>
  <si>
    <t>HBDQGS0112</t>
  </si>
  <si>
    <t>秦皇岛市场发展</t>
  </si>
  <si>
    <t>HBDQGS0114</t>
  </si>
  <si>
    <t>吴忠市场发展</t>
  </si>
  <si>
    <t>HBDQGS0113</t>
  </si>
  <si>
    <t>廊坊市场发展</t>
  </si>
  <si>
    <t>HBDQGS0115</t>
  </si>
  <si>
    <t>沈阳一部市场发展</t>
  </si>
  <si>
    <t>HBDQGS0117</t>
  </si>
  <si>
    <t>长春市场发展</t>
  </si>
  <si>
    <t>HBDQGS0116</t>
  </si>
  <si>
    <t>丹东市场发展</t>
  </si>
  <si>
    <t>HBDQGS0118</t>
  </si>
  <si>
    <t>吉林市场发展</t>
  </si>
  <si>
    <t>HBDQGS0119</t>
  </si>
  <si>
    <t>哈尔滨市场发展</t>
  </si>
  <si>
    <t>HBDQGS0107</t>
  </si>
  <si>
    <t>北京西市场发展</t>
  </si>
  <si>
    <t>HBDQGS0108</t>
  </si>
  <si>
    <t>保定市场发展</t>
  </si>
  <si>
    <t>XT12</t>
  </si>
  <si>
    <t>（湘潭潭房）中央公园售楼处</t>
  </si>
  <si>
    <t>ZHCC</t>
  </si>
  <si>
    <t>中核长城（上海）物业服务有限公司</t>
  </si>
  <si>
    <t>ZHCC00</t>
  </si>
  <si>
    <t>中核长城（上海）物业服务有限公司本部</t>
  </si>
  <si>
    <t>SXSCC</t>
  </si>
  <si>
    <t>山西深长城物业管理有限公司</t>
  </si>
  <si>
    <t>SXSCC00</t>
  </si>
  <si>
    <t>山西深长城物业管理有限公司本部</t>
  </si>
  <si>
    <t>HF51</t>
  </si>
  <si>
    <t>（合肥城区）芜湖信德悦城管理处</t>
  </si>
  <si>
    <t>SN04</t>
  </si>
  <si>
    <t>（苏州城区）苏州尚雅苑管理处</t>
  </si>
  <si>
    <t>TJ98</t>
  </si>
  <si>
    <t>（天津东区）天津星港湾管理处</t>
  </si>
  <si>
    <t>TJ99</t>
  </si>
  <si>
    <t>（天津生态城城区）天津澜清溪公园管理处</t>
  </si>
  <si>
    <t>NJ22</t>
  </si>
  <si>
    <t>（无锡城区）无锡东岭锡上售楼处</t>
  </si>
  <si>
    <t>SZ114</t>
  </si>
  <si>
    <t>（深圳西区）深圳山海翠庐管理处</t>
  </si>
  <si>
    <t>WH58</t>
  </si>
  <si>
    <t>（武汉南区）交通银行武汉金融服务中心管理处</t>
  </si>
  <si>
    <t>CD77</t>
  </si>
  <si>
    <t>（成都南区）昆明宇培物流园管理处</t>
  </si>
  <si>
    <t>SZ115</t>
  </si>
  <si>
    <t>（贵州城区）贵港顾荣幸福里售楼处</t>
  </si>
  <si>
    <t>NC75</t>
  </si>
  <si>
    <t>（南昌东区）南昌国贸蓝湾管理处</t>
  </si>
  <si>
    <t>CD76</t>
  </si>
  <si>
    <t>（成都东区）大陆紫云金沙管理处</t>
  </si>
  <si>
    <t>NM110</t>
  </si>
  <si>
    <t>（呼和浩特西区）包头晶澳太阳能科技有限公司管理处</t>
  </si>
  <si>
    <t>CCPG11</t>
  </si>
  <si>
    <t>一应青藤计划执行小组</t>
  </si>
  <si>
    <t>BJ199</t>
  </si>
  <si>
    <t>（唐山城区）金岸红堡A01管理处</t>
  </si>
  <si>
    <t>BJ207</t>
  </si>
  <si>
    <t>（唐山城区）唐山龙湖泓庭管理处</t>
  </si>
  <si>
    <t>GY17</t>
  </si>
  <si>
    <t>（贵州城区）毕节威宁麒龙香林美域售楼处</t>
  </si>
  <si>
    <t>SZ116</t>
  </si>
  <si>
    <t>（海南城区）三亚悦澜湾二期H4-1管理处</t>
  </si>
  <si>
    <t>SZ117</t>
  </si>
  <si>
    <t>（海南城区）海口绿地城骏园（A-01）管理处</t>
  </si>
  <si>
    <t>WH59</t>
  </si>
  <si>
    <t>（武汉北区）武汉绿地城欧洲风情街管理处</t>
  </si>
  <si>
    <t>ZHCC03</t>
  </si>
  <si>
    <t>ZHCC02</t>
  </si>
  <si>
    <t>ZHCC01</t>
  </si>
  <si>
    <t>ZHCC04</t>
  </si>
  <si>
    <t>ZHCC05</t>
  </si>
  <si>
    <t>AM0903</t>
  </si>
  <si>
    <t>（南通）世纪公园管理处</t>
  </si>
  <si>
    <t>CQ44</t>
  </si>
  <si>
    <t>（重庆北区）万州滨湖天地管理处</t>
  </si>
  <si>
    <t>SN06</t>
  </si>
  <si>
    <t>（苏州城区）苏州科技大厦管理处</t>
  </si>
  <si>
    <t>AM0904</t>
  </si>
  <si>
    <t>（南通）张芝山安置小区管理处</t>
  </si>
  <si>
    <t>NC76</t>
  </si>
  <si>
    <t>（南昌西区）南昌绿地象南中心管理处</t>
  </si>
  <si>
    <t>NJ23</t>
  </si>
  <si>
    <t>（南京城区）南京溧水区人社财政城建大厦管理处</t>
  </si>
  <si>
    <t>NM13</t>
  </si>
  <si>
    <t>（呼和浩特东区）包头鑫辰国际城管理处</t>
  </si>
  <si>
    <t>NM12</t>
  </si>
  <si>
    <t>（呼和浩特东区）包头鑫辰国际城售楼处</t>
  </si>
  <si>
    <t>XJ19</t>
  </si>
  <si>
    <t>（乌鲁木齐城区）紫金城东湖观澜管理处</t>
  </si>
  <si>
    <t>XJ20</t>
  </si>
  <si>
    <t>（乌鲁木齐城区）福地园观山居一期管理处</t>
  </si>
  <si>
    <t>ZJ12</t>
  </si>
  <si>
    <t>（浙江城区）杭州网易大厦二期管理处</t>
  </si>
  <si>
    <t>FZ42</t>
  </si>
  <si>
    <t>（福州西区）漳州漳浦东海湾御花园售楼处</t>
  </si>
  <si>
    <t>TJ103</t>
  </si>
  <si>
    <t>（天津北区）天津绿地百年中国管理处</t>
  </si>
  <si>
    <t>ZZ23</t>
  </si>
  <si>
    <t>（郑州城区）郑州绿地澜庭管理处</t>
  </si>
  <si>
    <t>BJ208</t>
  </si>
  <si>
    <t>（北京三城区）华展国际公寓管理处</t>
  </si>
  <si>
    <t>HF52</t>
  </si>
  <si>
    <t>（合肥城区）阜阳滨河花园管理处</t>
  </si>
  <si>
    <t>YC66</t>
  </si>
  <si>
    <t>（宁夏建投）丽日花园管理处</t>
  </si>
  <si>
    <t>YC69</t>
  </si>
  <si>
    <t>（宁夏建投）文静小区管理处</t>
  </si>
  <si>
    <t>胜利管理处</t>
  </si>
  <si>
    <t>YC70</t>
  </si>
  <si>
    <t>（宁夏建投）静安小区管理处</t>
  </si>
  <si>
    <t>YC67</t>
  </si>
  <si>
    <t>（宁夏建投）文鹏小区管理处</t>
  </si>
  <si>
    <t>前嘉管理处</t>
  </si>
  <si>
    <t>YC68</t>
  </si>
  <si>
    <t>（宁夏建投）紫苑新居管理处</t>
  </si>
  <si>
    <t>YC71</t>
  </si>
  <si>
    <t>（宁夏建投）惠农北站小区管理处</t>
  </si>
  <si>
    <t>金富小区管理处</t>
  </si>
  <si>
    <t>YC72</t>
  </si>
  <si>
    <t>（宁夏建投）憩园管理处</t>
  </si>
  <si>
    <t>YC73</t>
  </si>
  <si>
    <t>（宁夏建投）宁东煤业管理处</t>
  </si>
  <si>
    <t>SXSCC01</t>
  </si>
  <si>
    <t>SXSCC04</t>
  </si>
  <si>
    <t>SXSCC03</t>
  </si>
  <si>
    <t>SXSCC05</t>
  </si>
  <si>
    <t>SXSCC02</t>
  </si>
  <si>
    <t>HK26</t>
  </si>
  <si>
    <t>（海南城区）海口绿地海德公馆管理处</t>
  </si>
  <si>
    <t>BJ15101</t>
  </si>
  <si>
    <t>（北京六城区）凯悦花园管理处-包干制</t>
  </si>
  <si>
    <t>SZ1401-01</t>
  </si>
  <si>
    <t>业委会聘用人员</t>
  </si>
  <si>
    <t>SZ118</t>
  </si>
  <si>
    <t>（深长城商用）TCL国际E城四期管理处</t>
  </si>
  <si>
    <t>GZ17</t>
  </si>
  <si>
    <t>（广州城区）茂名绿地四季印象售楼处</t>
  </si>
  <si>
    <t>CD78</t>
  </si>
  <si>
    <t>（成都东区）泸州和泰马赛庄园售楼处</t>
  </si>
  <si>
    <t>DL23</t>
  </si>
  <si>
    <t>（东北城区）沈阳万象九宜城停车场管理处</t>
  </si>
  <si>
    <t>商用-停车</t>
  </si>
  <si>
    <t>WH60</t>
  </si>
  <si>
    <t>（襄阳城区）襄阳中建状元公馆售楼处</t>
  </si>
  <si>
    <t>XA62</t>
  </si>
  <si>
    <t>（西安南区）西安绿地城DK5管理处</t>
  </si>
  <si>
    <t>CD79</t>
  </si>
  <si>
    <t>（成都东区）华都云景台管理处</t>
  </si>
  <si>
    <t>FZ43</t>
  </si>
  <si>
    <t>（福州西区）福州世茂国际中心售楼处</t>
  </si>
  <si>
    <t>NC77</t>
  </si>
  <si>
    <t>（南昌东区）南昌艾溪湖壹号管理处</t>
  </si>
  <si>
    <t>BS-XN</t>
  </si>
  <si>
    <t>长城楼宇科技西宁分公司</t>
  </si>
  <si>
    <t>CD80</t>
  </si>
  <si>
    <t>（重庆南区）广安梧桐郡售楼处</t>
  </si>
  <si>
    <t>CQ45</t>
  </si>
  <si>
    <t>（重庆北区）公运东盟国际物流园管理处</t>
  </si>
  <si>
    <t>SZ119</t>
  </si>
  <si>
    <t>（深圳中区）丰泽湖山庄管理处</t>
  </si>
  <si>
    <t>NC78</t>
  </si>
  <si>
    <t>（南昌东区）南昌绿地未来城产业园管理处</t>
  </si>
  <si>
    <t>SZ120</t>
  </si>
  <si>
    <t>（深圳东区）惠州博罗嘉民物流园管理处</t>
  </si>
  <si>
    <t>SZ121</t>
  </si>
  <si>
    <t>（深圳东区）惠州嘉民惠阳工业园物业管理处</t>
  </si>
  <si>
    <t>CQ46</t>
  </si>
  <si>
    <t>（重庆南区）渝铁家苑管理处</t>
  </si>
  <si>
    <t>SN05</t>
  </si>
  <si>
    <t>（苏州城区）苏州滨江苑管理处</t>
  </si>
  <si>
    <t>CD6801</t>
  </si>
  <si>
    <t>甲方聘用人员</t>
  </si>
  <si>
    <t>SH98</t>
  </si>
  <si>
    <t>（中核长城）上海静安NEO大厦管理处</t>
  </si>
  <si>
    <t>YYQTWYH</t>
  </si>
  <si>
    <t>一应青藤工作委员会</t>
  </si>
  <si>
    <t>HZGS03</t>
  </si>
  <si>
    <t>华南大区合资公司</t>
  </si>
  <si>
    <t>HZGS02</t>
  </si>
  <si>
    <t>华东大区合资公司</t>
  </si>
  <si>
    <t>JYZLWYH</t>
  </si>
  <si>
    <t>经营质量工作委员会</t>
  </si>
  <si>
    <t>HZGS01</t>
  </si>
  <si>
    <t>华北大区合资公司</t>
  </si>
  <si>
    <t>HZGS04</t>
  </si>
  <si>
    <t>华西大区合资公司</t>
  </si>
  <si>
    <t>HZGS05</t>
  </si>
  <si>
    <t>华中大区合资公司</t>
  </si>
  <si>
    <t>WYYYZX2019</t>
  </si>
  <si>
    <t>物业运营中心</t>
  </si>
  <si>
    <t>YYSQKJ2019</t>
  </si>
  <si>
    <t>深圳一应社区科技集团有限公司</t>
  </si>
  <si>
    <t>HBHDQGS</t>
  </si>
  <si>
    <t>YYQTXY</t>
  </si>
  <si>
    <t>一应青藤学院</t>
  </si>
  <si>
    <t>YYSQKJ201900</t>
  </si>
  <si>
    <t>深圳一应社区科技集团有限公司本部</t>
  </si>
  <si>
    <t>FWZLWYH</t>
  </si>
  <si>
    <t>服务质量工作委员会</t>
  </si>
  <si>
    <t>YYQTWYH01</t>
  </si>
  <si>
    <t>一应青藤委员会办公室</t>
  </si>
  <si>
    <t>HBHDQGS00</t>
  </si>
  <si>
    <t>环渤海大区公司本部</t>
  </si>
  <si>
    <t>FWZLWYH01</t>
  </si>
  <si>
    <t>服务质量委员会办公室</t>
  </si>
  <si>
    <t>JYZLWYH01</t>
  </si>
  <si>
    <t>经营质量委员会办公室</t>
  </si>
  <si>
    <t>YYSQKJ201901</t>
  </si>
  <si>
    <t>平台运营部</t>
  </si>
  <si>
    <t>YYSQKJ201902</t>
  </si>
  <si>
    <t>协同发展部</t>
  </si>
  <si>
    <t>HBHDQGS03</t>
  </si>
  <si>
    <t>HBHDQGS02</t>
  </si>
  <si>
    <t>YYSQKJ201903</t>
  </si>
  <si>
    <t>HBHDQGS01</t>
  </si>
  <si>
    <t>HBHDQGS0101</t>
  </si>
  <si>
    <t>WYYYZX201900</t>
  </si>
  <si>
    <t>物业运营中心本部</t>
  </si>
  <si>
    <t>WYYYZX201901</t>
  </si>
  <si>
    <t>公建物业部</t>
  </si>
  <si>
    <t>WYYYZX201902</t>
  </si>
  <si>
    <t>居住物业部</t>
  </si>
  <si>
    <t>WYYYZX201903</t>
  </si>
  <si>
    <t>运营支持部</t>
  </si>
  <si>
    <t>WYYYZX201904</t>
  </si>
  <si>
    <t>商用物业部</t>
  </si>
  <si>
    <t>HBHDQGS0102</t>
  </si>
  <si>
    <t>天津三部市场发展</t>
  </si>
  <si>
    <t>YYQTXY00</t>
  </si>
  <si>
    <t>一应青藤学院本部</t>
  </si>
  <si>
    <t>SX</t>
  </si>
  <si>
    <t>山西城区</t>
  </si>
  <si>
    <t>XZSWZX10</t>
  </si>
  <si>
    <t>环渤海大区行政事务</t>
  </si>
  <si>
    <t>JHCWZX12</t>
  </si>
  <si>
    <t>环渤海大区财务管理</t>
  </si>
  <si>
    <t>JHCWZX1201</t>
  </si>
  <si>
    <t>环渤海IPO财务整改</t>
  </si>
  <si>
    <t>TJ48</t>
  </si>
  <si>
    <t>（天津北区）军科正源办公楼管理处</t>
  </si>
  <si>
    <t>BS-HHHT2019</t>
  </si>
  <si>
    <t>长城楼宇呼和浩特分公司</t>
  </si>
  <si>
    <t>CD81</t>
  </si>
  <si>
    <t>（成都西北区）南充紫荆华府售楼处</t>
  </si>
  <si>
    <t>BS-WH18</t>
  </si>
  <si>
    <t>（襄阳）中央广场运维处</t>
  </si>
  <si>
    <t>RLZYZX11</t>
  </si>
  <si>
    <t>楼宇人力资源</t>
  </si>
  <si>
    <t>WH61</t>
  </si>
  <si>
    <t>（武汉南区）武汉绿地中央广场管理处</t>
  </si>
  <si>
    <t>BS-NC16</t>
  </si>
  <si>
    <t>（西安）汉都运维处</t>
  </si>
  <si>
    <t>BS15</t>
  </si>
  <si>
    <t>BS17</t>
  </si>
  <si>
    <t>悦帮业务部</t>
  </si>
  <si>
    <t>BS-CQ13</t>
  </si>
  <si>
    <t>（宜宾）鲁能运维处</t>
  </si>
  <si>
    <t>BS16</t>
  </si>
  <si>
    <t>BS1502</t>
  </si>
  <si>
    <t>物联技术支持部</t>
  </si>
  <si>
    <t>BS1503</t>
  </si>
  <si>
    <t>设施技术支持部</t>
  </si>
  <si>
    <t>BS1501</t>
  </si>
  <si>
    <t>数据运营部</t>
  </si>
  <si>
    <t>BS-CQ15</t>
  </si>
  <si>
    <t>（重庆）北区运维处</t>
  </si>
  <si>
    <t>BS-CQ14</t>
  </si>
  <si>
    <t>（重庆）南区运维处</t>
  </si>
  <si>
    <t>NM14</t>
  </si>
  <si>
    <t>（呼和浩特东区）金桥佳园管理处</t>
  </si>
  <si>
    <t>YC74</t>
  </si>
  <si>
    <t>（宁夏建投）天和苑管理处</t>
  </si>
  <si>
    <t>BJ209</t>
  </si>
  <si>
    <t>（北京八城区）瓜子网898物业管理处</t>
  </si>
  <si>
    <t>BJ210</t>
  </si>
  <si>
    <t>（北京二城区）北京大学肖家河教师住宅管理处</t>
  </si>
  <si>
    <t>BJ211</t>
  </si>
  <si>
    <t>（北京五城区）玉泉新城管理处</t>
  </si>
  <si>
    <t>BS-SH22</t>
  </si>
  <si>
    <t>（上海）海珀佘山运维处</t>
  </si>
  <si>
    <t>BS-NJ16</t>
  </si>
  <si>
    <t>（苏州）建安工程处</t>
  </si>
  <si>
    <t>SZ122</t>
  </si>
  <si>
    <t>（深圳西区）深圳宝和苑小区管理处</t>
  </si>
  <si>
    <t>SZ123</t>
  </si>
  <si>
    <t>（深圳西区）深圳源和苑小区管理处</t>
  </si>
  <si>
    <t>YYSQKJ201904</t>
  </si>
  <si>
    <t>社区新零售事业部</t>
  </si>
  <si>
    <t>YYSQKJ201905</t>
  </si>
  <si>
    <t>会员权益事业部</t>
  </si>
  <si>
    <t>SH99</t>
  </si>
  <si>
    <t>（上海西区）国贸天悦悦山庭管理处</t>
  </si>
  <si>
    <t>CD82</t>
  </si>
  <si>
    <t>（成都西北区）绵阳花园小区管理处</t>
  </si>
  <si>
    <t>HF53</t>
  </si>
  <si>
    <t>（合肥城区）黄山小罐茶业办公生产园区管理处</t>
  </si>
  <si>
    <t>HNDQGS0120</t>
  </si>
  <si>
    <t>长沙市场发展二分部</t>
  </si>
  <si>
    <t>AM0905</t>
  </si>
  <si>
    <t>（南通）海门国土资源局管理处</t>
  </si>
  <si>
    <t>AM0906</t>
  </si>
  <si>
    <t>（南通）海门政法委大厦管理处</t>
  </si>
  <si>
    <t>CD83</t>
  </si>
  <si>
    <t>（成都东区）色达五明佛学院管理处</t>
  </si>
  <si>
    <t>BS-BH18</t>
  </si>
  <si>
    <t>（天津滨海）滨海电梯建安工程处</t>
  </si>
  <si>
    <t>BS-SH23</t>
  </si>
  <si>
    <t>（上海）宁波运维处</t>
  </si>
  <si>
    <t>ZG005</t>
  </si>
  <si>
    <t>（南昌）正盛太古港管理处</t>
  </si>
  <si>
    <t>CQ47</t>
  </si>
  <si>
    <t>（重庆南区）美的厂区管理处</t>
  </si>
  <si>
    <t>YYSQKJ20190402</t>
  </si>
  <si>
    <t>招商采购部</t>
  </si>
  <si>
    <t>YYSQKJ20190403</t>
  </si>
  <si>
    <t>社区团购部</t>
  </si>
  <si>
    <t>YYSQKJ20190401</t>
  </si>
  <si>
    <t>便利店运营部</t>
  </si>
  <si>
    <t>YYSQKJ20190501</t>
  </si>
  <si>
    <t>产品策划部</t>
  </si>
  <si>
    <t>YYSQKJ20190502</t>
  </si>
  <si>
    <t>YYSQKJ20190503</t>
  </si>
  <si>
    <t>YYSQKJ20190504</t>
  </si>
  <si>
    <t>运维部</t>
  </si>
  <si>
    <t>YYSQKJ20190505</t>
  </si>
  <si>
    <t>BS-GZ12</t>
  </si>
  <si>
    <t>（广州）汇创国际建安处</t>
  </si>
  <si>
    <t>HBDQGS05-01</t>
  </si>
  <si>
    <t>停用</t>
  </si>
  <si>
    <t>HBDQGS05</t>
  </si>
  <si>
    <t>华北管理单元</t>
  </si>
  <si>
    <t>社区商业事业部</t>
  </si>
  <si>
    <t>SZ12301</t>
  </si>
  <si>
    <t>（深圳西区）深圳源和苑停车场</t>
  </si>
  <si>
    <t>ZZ24</t>
  </si>
  <si>
    <t>（郑州城区）三门峡锦绣华庭管理处</t>
  </si>
  <si>
    <t>HBDQGS0502</t>
  </si>
  <si>
    <t>会员服务组</t>
  </si>
  <si>
    <t>HBDQGS0501</t>
  </si>
  <si>
    <t>社商业务组</t>
  </si>
  <si>
    <t>DT-TJYY02</t>
  </si>
  <si>
    <t>滨海新区电梯</t>
  </si>
  <si>
    <t>DT-TJYY01</t>
  </si>
  <si>
    <t>天津电梯</t>
  </si>
  <si>
    <t>HNDQGS0121</t>
  </si>
  <si>
    <t>佛山市场发展</t>
  </si>
  <si>
    <t>HXDQGS04</t>
  </si>
  <si>
    <t>BJ212</t>
  </si>
  <si>
    <t>（北京四城区）首开国风尚樾管理处</t>
  </si>
  <si>
    <t>HXDQGS0401</t>
  </si>
  <si>
    <t>HXDQGS0402</t>
  </si>
  <si>
    <t>SY-SD06</t>
  </si>
  <si>
    <t>SY-SD07</t>
  </si>
  <si>
    <t>企划管理部</t>
  </si>
  <si>
    <t>NM111</t>
  </si>
  <si>
    <t>（呼和浩特西区）泰禾凤凰城管理处</t>
  </si>
  <si>
    <t>YYSQKJ201906</t>
  </si>
  <si>
    <t>SN07</t>
  </si>
  <si>
    <t>（苏州城区）苏州金苑管理处</t>
  </si>
  <si>
    <t>XA63</t>
  </si>
  <si>
    <t>（西安南区）绿地咸阳高铁新城城市展厅售楼处</t>
  </si>
  <si>
    <t>XN16</t>
  </si>
  <si>
    <t>（西宁城区）永生紫御华府管理处</t>
  </si>
  <si>
    <t>HDDQGS05</t>
  </si>
  <si>
    <t>HNDQGS05</t>
  </si>
  <si>
    <t>HBHDQGS05</t>
  </si>
  <si>
    <t>XN17</t>
  </si>
  <si>
    <t>（西宁城区）永生紫御华府售楼处</t>
  </si>
  <si>
    <t>BS-XN01</t>
  </si>
  <si>
    <t>（西宁）绿地公馆运维处</t>
  </si>
  <si>
    <t>HZDQGS04</t>
  </si>
  <si>
    <t>HDDQGS0501</t>
  </si>
  <si>
    <t>HDDQGS0502</t>
  </si>
  <si>
    <t>HBHDQGS0501</t>
  </si>
  <si>
    <t>HBHDQGS0502</t>
  </si>
  <si>
    <t>HNDQGS0501</t>
  </si>
  <si>
    <t>HNDQGS0502</t>
  </si>
  <si>
    <t>HZDQGS0401</t>
  </si>
  <si>
    <t>HZDQGS0402</t>
  </si>
  <si>
    <t>SH100</t>
  </si>
  <si>
    <t>（上海西区）昆山宇培物流园管理处</t>
  </si>
  <si>
    <t>XA64</t>
  </si>
  <si>
    <t>（西安南区）绿地咸阳新都汇人民路展厅售楼处</t>
  </si>
  <si>
    <t>CCPG07103</t>
  </si>
  <si>
    <t>TJ104</t>
  </si>
  <si>
    <t>（天津南区）天津科技大学管理处</t>
  </si>
  <si>
    <t>SH101</t>
  </si>
  <si>
    <t>（中核长城）上海供销大厦管理处</t>
  </si>
  <si>
    <t>SH102</t>
  </si>
  <si>
    <t>（中核长城）中核科创园售楼处</t>
  </si>
  <si>
    <t>BS-SZ1301</t>
  </si>
  <si>
    <t>（苏州）繁花中心运维处-财务</t>
  </si>
  <si>
    <t>BS-SZ1401</t>
  </si>
  <si>
    <t>（苏州）纳米城运维处-财务</t>
  </si>
  <si>
    <t>BS-SZ1601</t>
  </si>
  <si>
    <t>（苏州）建安工程处-财务</t>
  </si>
  <si>
    <t>FZ44</t>
  </si>
  <si>
    <t>（福州西区）泉州德化金交颐园售楼处</t>
  </si>
  <si>
    <t>NJ24</t>
  </si>
  <si>
    <t>（南京城区）东部战区总医院管理处</t>
  </si>
  <si>
    <t>NC79</t>
  </si>
  <si>
    <t>（南昌西区）丰城万泽悦珑湾管理处</t>
  </si>
  <si>
    <t>NC80</t>
  </si>
  <si>
    <t>（上饶城区）景德镇绿地昌南里管理处</t>
  </si>
  <si>
    <t>XA3801</t>
  </si>
  <si>
    <t>（乌鲁木齐城区）乌鲁木齐万达广场管理处-财务</t>
  </si>
  <si>
    <t>HF3801</t>
  </si>
  <si>
    <t>（合肥城区）合肥深国际综合物流港管理处-财务</t>
  </si>
  <si>
    <t>HDDQGS07</t>
  </si>
  <si>
    <t>区域运营二部</t>
  </si>
  <si>
    <t>HDDQGS06</t>
  </si>
  <si>
    <t>区域运营一部</t>
  </si>
  <si>
    <t>TJ105</t>
  </si>
  <si>
    <t>（天津东区）中国天津粮油批发交易市场管理处</t>
  </si>
  <si>
    <t>SCYXB</t>
  </si>
  <si>
    <t>市场营销中心</t>
  </si>
  <si>
    <t>SZCTKJ</t>
  </si>
  <si>
    <t>深圳市长藤科技有限公司</t>
  </si>
  <si>
    <t>SZCTKJ00</t>
  </si>
  <si>
    <t>深圳市长藤科技有限公司本部</t>
  </si>
  <si>
    <t>SZCTKJ02</t>
  </si>
  <si>
    <t>会员权益部</t>
  </si>
  <si>
    <t>SZCTKJ01</t>
  </si>
  <si>
    <t>停车业务部</t>
  </si>
  <si>
    <t>SZCTKJ0201</t>
  </si>
  <si>
    <t>SZCTKJ0202</t>
  </si>
  <si>
    <t>SZCTKJ0203</t>
  </si>
  <si>
    <t>保险推广部</t>
  </si>
  <si>
    <t>SZCTKJ0204</t>
  </si>
  <si>
    <t>NXJT-SZS</t>
  </si>
  <si>
    <t>（宁夏建投）石嘴山城区</t>
  </si>
  <si>
    <t>NXJT-YCX</t>
  </si>
  <si>
    <t>（宁夏建投）银川西城区</t>
  </si>
  <si>
    <t>NXJT04</t>
  </si>
  <si>
    <t>NXJT-YCD</t>
  </si>
  <si>
    <t>（宁夏建投）银川东城区</t>
  </si>
  <si>
    <t>DL24</t>
  </si>
  <si>
    <t>（大连城区）丹东绿地国际花都管理处</t>
  </si>
  <si>
    <t>JN51</t>
  </si>
  <si>
    <t>（东北城区）沈阳绿地新里城售楼处</t>
  </si>
  <si>
    <t>ZJ13</t>
  </si>
  <si>
    <t>（浙江城区）衢州文化广电旅游局管理处</t>
  </si>
  <si>
    <t>NC81</t>
  </si>
  <si>
    <t>（上饶城区）上饶绿地办公楼管理处</t>
  </si>
  <si>
    <t>WH62</t>
  </si>
  <si>
    <t>（宜昌城区）十堰中铁世纪山水售楼处</t>
  </si>
  <si>
    <t>JN52</t>
  </si>
  <si>
    <t>（山东城区）烟台艾山温泉度假村管理处</t>
  </si>
  <si>
    <t>NC82</t>
  </si>
  <si>
    <t>（南昌西区）南昌央央春天投资大厦管理处</t>
  </si>
  <si>
    <t>SZ3302</t>
  </si>
  <si>
    <t>（广州城区）东莞长城世家管理处-包干制</t>
  </si>
  <si>
    <t>YYQTXY01</t>
  </si>
  <si>
    <t>华东大区培训</t>
  </si>
  <si>
    <t>YYQTXY03</t>
  </si>
  <si>
    <t>华西大区培训</t>
  </si>
  <si>
    <t>YYQTXY02</t>
  </si>
  <si>
    <t>华南大区培训</t>
  </si>
  <si>
    <t>YYQTXY04</t>
  </si>
  <si>
    <t>华北大区培训</t>
  </si>
  <si>
    <t>YYQTXY05</t>
  </si>
  <si>
    <t>华中大区培训</t>
  </si>
  <si>
    <t>YYQTXY06</t>
  </si>
  <si>
    <t>环渤海大区培训</t>
  </si>
  <si>
    <t>SCYXB01</t>
  </si>
  <si>
    <t>销售管理</t>
  </si>
  <si>
    <t>SCYXB02</t>
  </si>
  <si>
    <t>市场营销管理</t>
  </si>
  <si>
    <t>HBHDQGS0103</t>
  </si>
  <si>
    <t>公建物业市场发展</t>
  </si>
  <si>
    <t>HBHDQGS0104</t>
  </si>
  <si>
    <t>沈阳二部市场发展</t>
  </si>
  <si>
    <t>NC83</t>
  </si>
  <si>
    <t>（南昌西区）南昌央央春天住宅管理处</t>
  </si>
  <si>
    <t>SZ124</t>
  </si>
  <si>
    <t>（深圳东区）华润万家南区行政办公中心管理处</t>
  </si>
  <si>
    <t>CS62</t>
  </si>
  <si>
    <t>（长沙西区）澧县弘康公馆售楼处</t>
  </si>
  <si>
    <t>YYSQKJ201907</t>
  </si>
  <si>
    <t>通信业务事业部</t>
  </si>
  <si>
    <t>NM112</t>
  </si>
  <si>
    <t>（呼和浩特东区）呼市锦绣福源B区管理处</t>
  </si>
  <si>
    <t>NM113</t>
  </si>
  <si>
    <t>CW118</t>
  </si>
  <si>
    <t>长城物业集团股份有限公司东莞分公司</t>
  </si>
  <si>
    <t>ZJ14</t>
  </si>
  <si>
    <t>（浙江城区）绍兴水木湾科学园管理处</t>
  </si>
  <si>
    <t>HF54</t>
  </si>
  <si>
    <t>（合肥城区）合肥市肥光入城口办公物业管理处</t>
  </si>
  <si>
    <t>GZ18</t>
  </si>
  <si>
    <t>（广州城区）东莞顺航东莞模拟机中心管理处</t>
  </si>
  <si>
    <t>XN18</t>
  </si>
  <si>
    <t>（西宁城区）西宁智慧小镇管理处</t>
  </si>
  <si>
    <t>DL25</t>
  </si>
  <si>
    <t>（东北城区）吉林工业职业技术学院管理处</t>
  </si>
  <si>
    <t>CD90</t>
  </si>
  <si>
    <t>（成都南区）成都领馆区1号管理处</t>
  </si>
  <si>
    <t>NJ29</t>
  </si>
  <si>
    <t>（南京城区）宿迁市第一人民医院管理处</t>
  </si>
  <si>
    <t>SZ126</t>
  </si>
  <si>
    <t>（深圳西区）深圳荣泰园B区管理处</t>
  </si>
  <si>
    <t>ZZ25</t>
  </si>
  <si>
    <t>（郑州城区）郑州郑地美景·东望管理处</t>
  </si>
  <si>
    <t>HF55</t>
  </si>
  <si>
    <t>（合肥城区）合肥市公安局特警支队警务航空大队管理处</t>
  </si>
  <si>
    <t>WH2401</t>
  </si>
  <si>
    <t>（武汉南区）武汉绿地新里.西斯莱公馆（商业、公寓）管理处-财务</t>
  </si>
  <si>
    <t>CCPG12</t>
  </si>
  <si>
    <t>信息技术部</t>
  </si>
  <si>
    <t>TJ106</t>
  </si>
  <si>
    <t>（天津北区）香雍玖和售楼处</t>
  </si>
  <si>
    <t>CW155</t>
  </si>
  <si>
    <t>长城物业集团股份有限公司贵港分公司</t>
  </si>
  <si>
    <t>SX01</t>
  </si>
  <si>
    <t>（山西城区）运城国科星天地管理处</t>
  </si>
  <si>
    <t>HF56</t>
  </si>
  <si>
    <t>（合肥城区）合肥绿地海德公馆二期管理处</t>
  </si>
  <si>
    <t>XJ21</t>
  </si>
  <si>
    <t>（乌鲁木齐城区）汇智壹号庄园售楼处</t>
  </si>
  <si>
    <t>WX45</t>
  </si>
  <si>
    <t>（苏州城区）苏州交建大厦管理处</t>
  </si>
  <si>
    <t>HF57</t>
  </si>
  <si>
    <t>（合肥城区）绿地御晖花园管理处</t>
  </si>
  <si>
    <t>BJ200</t>
  </si>
  <si>
    <t>（天诚古运）浭阳锦园管理处</t>
  </si>
  <si>
    <t>CD91</t>
  </si>
  <si>
    <t>（成都南区）昆明金福地花园北区管理处</t>
  </si>
  <si>
    <t>CD92</t>
  </si>
  <si>
    <t>（成都南区）昆明金福地花园南区管理处</t>
  </si>
  <si>
    <t>WH1901</t>
  </si>
  <si>
    <t>（武汉南区）武汉绿地国际金融城新里.西斯莱公馆管理处-酬金制</t>
  </si>
  <si>
    <t>ZJ15</t>
  </si>
  <si>
    <t>（浙江城区）宁波碧湖国际管理处</t>
  </si>
  <si>
    <t>BJ220</t>
  </si>
  <si>
    <t>（北京二城区）小牛坊营区管理处</t>
  </si>
  <si>
    <t>ZJ16</t>
  </si>
  <si>
    <t>（浙江城区）衢州香格里拉管理处</t>
  </si>
  <si>
    <t>CS125</t>
  </si>
  <si>
    <t>（长沙西区）绿地海外滩二期管理处</t>
  </si>
  <si>
    <t>CS70</t>
  </si>
  <si>
    <t>（长沙东区）顺丰丰泰产业园管理处</t>
  </si>
  <si>
    <t>YC75</t>
  </si>
  <si>
    <t>（吴忠城区）星河嘉城管理处</t>
  </si>
  <si>
    <t>YC76</t>
  </si>
  <si>
    <t>（吴忠城区）星河韵城管理处</t>
  </si>
  <si>
    <t>NC90</t>
  </si>
  <si>
    <t>（上饶城区）广信大厦管理处</t>
  </si>
  <si>
    <t>JN56</t>
  </si>
  <si>
    <t>（东北城区）吉林省团校管理处</t>
  </si>
  <si>
    <t>NM114</t>
  </si>
  <si>
    <t>（呼和浩特东区）嘉逸大厦管理处</t>
  </si>
  <si>
    <t>SZ128</t>
  </si>
  <si>
    <t>（深圳中区）滢水山庄二区管理处</t>
  </si>
  <si>
    <t>ZJ18</t>
  </si>
  <si>
    <t>（浙江城区）杭州长龙航空管理处</t>
  </si>
  <si>
    <t>ZJ17</t>
  </si>
  <si>
    <t>（浙江城区）台州春江花园管理处</t>
  </si>
  <si>
    <t>YC80</t>
  </si>
  <si>
    <t>（吴忠城区）星河国际管理处</t>
  </si>
  <si>
    <t>YC81</t>
  </si>
  <si>
    <t>（吴忠城区）星河锦城管理处</t>
  </si>
  <si>
    <t>ZZXYC</t>
  </si>
  <si>
    <t>株洲市新远城物业服务有限公司</t>
  </si>
  <si>
    <t>ZZXYC00</t>
  </si>
  <si>
    <t>株洲市新远城物业服务有限公司本部</t>
  </si>
  <si>
    <t>SH103</t>
  </si>
  <si>
    <t>（中核长城）兰韵文化中心售楼处</t>
  </si>
  <si>
    <t>ZG00401</t>
  </si>
  <si>
    <t>东区管理部</t>
  </si>
  <si>
    <t>ZG00402</t>
  </si>
  <si>
    <t>西区管理部</t>
  </si>
  <si>
    <t>ZG00403</t>
  </si>
  <si>
    <t>公寓管理部</t>
  </si>
  <si>
    <t>CQ48</t>
  </si>
  <si>
    <t>（重庆北区）龙门花园管理处</t>
  </si>
  <si>
    <t>ZZCF</t>
  </si>
  <si>
    <t>株洲市城发长城新远物业服务有限公司</t>
  </si>
  <si>
    <t>ZZCF00</t>
  </si>
  <si>
    <t>株洲市城发长城新远物业服务有限公司本部</t>
  </si>
  <si>
    <t>NJ30</t>
  </si>
  <si>
    <t>（南京城区）南京高淳中交荣域花园管理处</t>
  </si>
  <si>
    <t>BJ221</t>
  </si>
  <si>
    <t>（北京六城区）沧州坤元9号售楼处</t>
  </si>
  <si>
    <t>WH65</t>
  </si>
  <si>
    <t>（武汉北区）天祥广场管理处</t>
  </si>
  <si>
    <t>JN53</t>
  </si>
  <si>
    <t>（山东城区）山东潍坊营子花园管理处</t>
  </si>
  <si>
    <t>BJWDJJ</t>
  </si>
  <si>
    <t>北京豌豆家居有限公司</t>
  </si>
  <si>
    <t>BJWDJJ00</t>
  </si>
  <si>
    <t>北京豌豆家居有限公司本部</t>
  </si>
  <si>
    <t>CCXM</t>
  </si>
  <si>
    <t>长城（厦门）物业管理有限公司</t>
  </si>
  <si>
    <t>FZ45</t>
  </si>
  <si>
    <t>（福州西区）厦门港澳中心管理处</t>
  </si>
  <si>
    <t>NC84</t>
  </si>
  <si>
    <t>（南昌西区）新余壹方城售楼处</t>
  </si>
  <si>
    <t>CCXM00</t>
  </si>
  <si>
    <t>长城（厦门）物业管理有限公司本部</t>
  </si>
  <si>
    <t>WX46</t>
  </si>
  <si>
    <t>（无锡城区）泰州龙凤堂管理处</t>
  </si>
  <si>
    <t>SZYYKJ</t>
  </si>
  <si>
    <t>深圳一应科技有限公司</t>
  </si>
  <si>
    <t>CCPG1502051</t>
  </si>
  <si>
    <t>深圳市一应科技有限公司</t>
  </si>
  <si>
    <t>CCPG150205</t>
  </si>
  <si>
    <t>深圳市一应科技有限公司总部</t>
  </si>
  <si>
    <t>TJ112</t>
  </si>
  <si>
    <t>（天津北区）御河广场售楼处</t>
  </si>
  <si>
    <t>SZ3004</t>
  </si>
  <si>
    <t>（深圳中区）金东海科创中心售楼处-财务</t>
  </si>
  <si>
    <t>ZZXYC01</t>
  </si>
  <si>
    <t>市场团队</t>
  </si>
  <si>
    <t>ZZXYC02</t>
  </si>
  <si>
    <t>经营团队</t>
  </si>
  <si>
    <t>ZZXYC04</t>
  </si>
  <si>
    <t>财务团队</t>
  </si>
  <si>
    <t>ZZXYC05</t>
  </si>
  <si>
    <t>综合团队</t>
  </si>
  <si>
    <t>ZZXYC03</t>
  </si>
  <si>
    <t>运营团队</t>
  </si>
  <si>
    <t>NC85</t>
  </si>
  <si>
    <t>（南昌西区）新余壹方城管理处</t>
  </si>
  <si>
    <t>NM115</t>
  </si>
  <si>
    <t>（呼和浩特西区）夏都院墅管理处</t>
  </si>
  <si>
    <t>DT-XA12</t>
  </si>
  <si>
    <t>（西安）运维处电梯</t>
  </si>
  <si>
    <t>DT-WH12</t>
  </si>
  <si>
    <t>（武汉）运维处电梯</t>
  </si>
  <si>
    <t>CQ49</t>
  </si>
  <si>
    <t>（重庆北区）绿地海外滩二期管理处</t>
  </si>
  <si>
    <t>DT-NJ</t>
  </si>
  <si>
    <t>深圳市长城电梯工程有限公司南京分公司</t>
  </si>
  <si>
    <t>XA65</t>
  </si>
  <si>
    <t>（西安南区）韩城绿地城DK1管理处</t>
  </si>
  <si>
    <t>NC86</t>
  </si>
  <si>
    <t>（南昌西区）远洋天骄售楼处</t>
  </si>
  <si>
    <t>YC82</t>
  </si>
  <si>
    <t>（吴忠城区）钻石城管理处</t>
  </si>
  <si>
    <t>DL26</t>
  </si>
  <si>
    <t>（大连城区）大连优山美地滨海售楼处</t>
  </si>
  <si>
    <t>XN19</t>
  </si>
  <si>
    <t>（西宁城区）树人莱雅居售楼处</t>
  </si>
  <si>
    <t>ZZXGYL00</t>
  </si>
  <si>
    <t>深圳市中轴线供应链服务有限公司本部</t>
  </si>
  <si>
    <t>ZZXGYL01</t>
  </si>
  <si>
    <t>综合办</t>
  </si>
  <si>
    <t>ZZXGYL02</t>
  </si>
  <si>
    <t>集采中心</t>
  </si>
  <si>
    <t>ZZXGYL03</t>
  </si>
  <si>
    <t>客服中心</t>
  </si>
  <si>
    <t>ZZXGYL06</t>
  </si>
  <si>
    <t>新零售加盟事业部</t>
  </si>
  <si>
    <t>ZZXGYL05</t>
  </si>
  <si>
    <t>供应链事业部</t>
  </si>
  <si>
    <t>ZZXGYL04</t>
  </si>
  <si>
    <t>技术部</t>
  </si>
  <si>
    <t>ZZXGYL07</t>
  </si>
  <si>
    <t>市场部</t>
  </si>
  <si>
    <t>ZZXGYL</t>
  </si>
  <si>
    <t>深圳市中轴线供应链服务有限公司</t>
  </si>
  <si>
    <t>BJ215</t>
  </si>
  <si>
    <t>（北京八城区）金蝶软件园管理处</t>
  </si>
  <si>
    <t>SZ127</t>
  </si>
  <si>
    <t>（深长城商用）TCL·中山E城售楼处</t>
  </si>
  <si>
    <t>HF59</t>
  </si>
  <si>
    <t>（合肥城区）合肥市轨道交通3号线正线管理处</t>
  </si>
  <si>
    <t>HF58</t>
  </si>
  <si>
    <t>（合肥城区）安徽南瑞继远电网管理处</t>
  </si>
  <si>
    <t>XT13</t>
  </si>
  <si>
    <t>（湘潭潭房）潭房长城新云科技园管理处</t>
  </si>
  <si>
    <t>YC78</t>
  </si>
  <si>
    <t>（银川城区）观园世家管理处</t>
  </si>
  <si>
    <t>YC77</t>
  </si>
  <si>
    <t>（银川城区）宁安古镇管理处</t>
  </si>
  <si>
    <t>CD84</t>
  </si>
  <si>
    <t>（成都西北区）金盾苑管理处</t>
  </si>
  <si>
    <t>CS126</t>
  </si>
  <si>
    <t>（长沙西区）深国际·长沙综合物流港管理处</t>
  </si>
  <si>
    <t>JN57</t>
  </si>
  <si>
    <t>（东北城区）黑龙江省国际发展研究室管理处</t>
  </si>
  <si>
    <t>BS-NJ18</t>
  </si>
  <si>
    <t>（南京）电梯建安工程处</t>
  </si>
  <si>
    <t>XXCS</t>
  </si>
  <si>
    <t>湘西长神物业管理有限公司</t>
  </si>
  <si>
    <t>XXCS00</t>
  </si>
  <si>
    <t>湘西长神物业管理有限公司本部</t>
  </si>
  <si>
    <t>XN20</t>
  </si>
  <si>
    <t>（西宁城区）亚太清湖湾管理处</t>
  </si>
  <si>
    <t>BJ216</t>
  </si>
  <si>
    <t>（北京八城区）中科飞鸿管理处</t>
  </si>
  <si>
    <t>BJ222</t>
  </si>
  <si>
    <t>（北京六城区）石家庄勒泰售楼处</t>
  </si>
  <si>
    <t>CS71</t>
  </si>
  <si>
    <t>（长沙东区）株洲海源又一城售楼处</t>
  </si>
  <si>
    <t>BJ213</t>
  </si>
  <si>
    <t>（北京三城区）密云朗山售楼处</t>
  </si>
  <si>
    <t>CS72</t>
  </si>
  <si>
    <t>（长沙东区）吉首世纪山水天麓城售楼处</t>
  </si>
  <si>
    <t>NC87</t>
  </si>
  <si>
    <t>（南昌西区）远洋天骄管理处</t>
  </si>
  <si>
    <t>HK1501</t>
  </si>
  <si>
    <t>（海南城区）绿地中央文化城管理处-停车场</t>
  </si>
  <si>
    <t>YYSCZSGC</t>
  </si>
  <si>
    <t>一应实创装饰工程（北京）有限公司</t>
  </si>
  <si>
    <t>YYSCZSGC00</t>
  </si>
  <si>
    <t>一应实创装饰工程（北京）有限公司本部</t>
  </si>
  <si>
    <t>YYSCZSGC03</t>
  </si>
  <si>
    <t>工程交付部</t>
  </si>
  <si>
    <t>YYSCZSGC02</t>
  </si>
  <si>
    <t>设计服务部</t>
  </si>
  <si>
    <t>YYSCZSGC01</t>
  </si>
  <si>
    <t>YYSCZSGC04</t>
  </si>
  <si>
    <t>YYSCZSGC05</t>
  </si>
  <si>
    <t>GY18</t>
  </si>
  <si>
    <t>（贵州城区）毕节麒龙金海美域售楼处</t>
  </si>
  <si>
    <t>YC79</t>
  </si>
  <si>
    <t>（银川城区）上元名筑管理处</t>
  </si>
  <si>
    <t>WHYJ00</t>
  </si>
  <si>
    <t>武汉应家装饰工程有限公司本部</t>
  </si>
  <si>
    <t>CD85</t>
  </si>
  <si>
    <t>（成都东区）绿地城1号地块售楼处</t>
  </si>
  <si>
    <t>SCYXB04</t>
  </si>
  <si>
    <t>SCYXB03</t>
  </si>
  <si>
    <t>战略客户部</t>
  </si>
  <si>
    <t>CQ50</t>
  </si>
  <si>
    <t>（重庆北区）重庆江北国际机场停车场管理处</t>
  </si>
  <si>
    <t>公共-停车</t>
  </si>
  <si>
    <t>NJ31</t>
  </si>
  <si>
    <t>（南京城区）扬州仪征玥珑山庄管理处</t>
  </si>
  <si>
    <t>DL28</t>
  </si>
  <si>
    <t>（东北城区）沈阳皇姑车场管理处</t>
  </si>
  <si>
    <t>WH63</t>
  </si>
  <si>
    <t>（宜昌城区）华景宜都府售楼处</t>
  </si>
  <si>
    <t>HK1301</t>
  </si>
  <si>
    <t>（海南城区）三亚绿地悦澜湾管理处-停车场</t>
  </si>
  <si>
    <t>HK1401</t>
  </si>
  <si>
    <t>（海南城区）绿地城管理处-停车场</t>
  </si>
  <si>
    <t>HK1801</t>
  </si>
  <si>
    <t>（海南城区）海南绿地城A-08管理处-停车场</t>
  </si>
  <si>
    <t>SX02</t>
  </si>
  <si>
    <t>（山西城区）大同紫云华城管理处</t>
  </si>
  <si>
    <t>XT14</t>
  </si>
  <si>
    <t>（湘潭潭房）潭房长城交发办公楼管理处</t>
  </si>
  <si>
    <t>RLZYZX12</t>
  </si>
  <si>
    <t>内退</t>
  </si>
  <si>
    <t>GY71</t>
  </si>
  <si>
    <t>（贵州城区）兴仁麒龙·香林美域售楼处</t>
  </si>
  <si>
    <t>ZZ04</t>
  </si>
  <si>
    <t>（株洲新远城）凤鸣公司食堂管理处</t>
  </si>
  <si>
    <t>XJ22</t>
  </si>
  <si>
    <t>（乌鲁木齐城区）乌鲁木齐西府小院售楼处</t>
  </si>
  <si>
    <t>ZZ01</t>
  </si>
  <si>
    <t>（株洲新远城）株洲金城大厦管理处</t>
  </si>
  <si>
    <t>ZZ03</t>
  </si>
  <si>
    <t>（株洲新远城）城发锦城管理处</t>
  </si>
  <si>
    <t>HDDQGS08</t>
  </si>
  <si>
    <t>一应青藤办公室</t>
  </si>
  <si>
    <t>ZZ02</t>
  </si>
  <si>
    <t>（株洲新远城）城发集团食堂管理处</t>
  </si>
  <si>
    <t>WX48</t>
  </si>
  <si>
    <t>（苏州胜城）苏州新盛管理处</t>
  </si>
  <si>
    <t>WX49</t>
  </si>
  <si>
    <t>（苏州胜城）苏州闻涛苑管理处</t>
  </si>
  <si>
    <t>WX50</t>
  </si>
  <si>
    <t>（苏州胜城）苏州吴淞管理处</t>
  </si>
  <si>
    <t>WX47</t>
  </si>
  <si>
    <t>（苏州胜城）苏州园东管理处</t>
  </si>
  <si>
    <t>HK1901</t>
  </si>
  <si>
    <t>（海南城区）海南绿地城璟园（A-41）管理处-停车场</t>
  </si>
  <si>
    <t>DL29</t>
  </si>
  <si>
    <t>（大连城区）盘锦绿地城管理处</t>
  </si>
  <si>
    <t>XA66</t>
  </si>
  <si>
    <t>（西安南区）西安山水香堤溪墅管理处</t>
  </si>
  <si>
    <t>XA67</t>
  </si>
  <si>
    <t>（西安）大连华信办公场地管理处</t>
  </si>
  <si>
    <t>SZ129</t>
  </si>
  <si>
    <t>（深圳西区）东帝海景家园管理处</t>
  </si>
  <si>
    <t>ZZ05</t>
  </si>
  <si>
    <t>（株洲新远城）株洲市行资公司管理处</t>
  </si>
  <si>
    <t>NC4901</t>
  </si>
  <si>
    <t>（南昌东区）南昌开元国际管理处-酬金制</t>
  </si>
  <si>
    <t>ZZ06</t>
  </si>
  <si>
    <t>（株洲新远城）株洲灡山生命文化有限公司管理处</t>
  </si>
  <si>
    <t>NC88</t>
  </si>
  <si>
    <t>（南昌西区）央央春天食堂管理处</t>
  </si>
  <si>
    <t>ZZ07</t>
  </si>
  <si>
    <t>（株洲新远城）城发置业食堂管理处</t>
  </si>
  <si>
    <t>XJ23</t>
  </si>
  <si>
    <t>（乌鲁木齐城区）中国邮政大厦管理处</t>
  </si>
  <si>
    <t>ZZ08</t>
  </si>
  <si>
    <t>（株洲新远城）城发翰林府管理处</t>
  </si>
  <si>
    <t>CQ52</t>
  </si>
  <si>
    <t>（重庆南区）在水一方管理处</t>
  </si>
  <si>
    <t>BS-SZ1103</t>
  </si>
  <si>
    <t>（深圳）长城电梯组</t>
  </si>
  <si>
    <t>BS-SZ1203</t>
  </si>
  <si>
    <t>（深圳）深南电梯组</t>
  </si>
  <si>
    <t>BS-SZ2301</t>
  </si>
  <si>
    <t>（深圳）凯旋城电梯组</t>
  </si>
  <si>
    <t>BS-SZ2201</t>
  </si>
  <si>
    <t>（深圳）盛世电梯组</t>
  </si>
  <si>
    <t>BS-FZ1103</t>
  </si>
  <si>
    <t>（福州）大名城电梯组</t>
  </si>
  <si>
    <t>BS-CS1101</t>
  </si>
  <si>
    <t>（长沙）东区电梯组</t>
  </si>
  <si>
    <t>BS-CQ1501</t>
  </si>
  <si>
    <t>（重庆）北区电梯组</t>
  </si>
  <si>
    <t>BS-SZ1901</t>
  </si>
  <si>
    <t>（深圳）天峦电梯组</t>
  </si>
  <si>
    <t>BS-CD1701</t>
  </si>
  <si>
    <t>（成都）天府长城电梯组</t>
  </si>
  <si>
    <t>BS-GZ1101</t>
  </si>
  <si>
    <t>（广州）汇创国际电梯组</t>
  </si>
  <si>
    <t>BS-SH1101</t>
  </si>
  <si>
    <t>（上海）尚东国际电梯组</t>
  </si>
  <si>
    <t>BS-HF1103</t>
  </si>
  <si>
    <t>（合肥）东华园电梯组</t>
  </si>
  <si>
    <t>BS-WH1201</t>
  </si>
  <si>
    <t>（武汉）绿地国际电梯组</t>
  </si>
  <si>
    <t>ZZ26</t>
  </si>
  <si>
    <t>（郑州城区）绿地澜庭二三期管理处</t>
  </si>
  <si>
    <t>NJ32</t>
  </si>
  <si>
    <t>（南京城区）中兴通讯南京滨江智能制造基地管理处</t>
  </si>
  <si>
    <t>WX55</t>
  </si>
  <si>
    <t>（徐州城区）沈海高速（G15）收费站管理处</t>
  </si>
  <si>
    <t>ZZ09</t>
  </si>
  <si>
    <t>（株洲新远城）湘渌办公楼管理处</t>
  </si>
  <si>
    <t>TJ107</t>
  </si>
  <si>
    <t>（天津西区）梧桐北里管理处</t>
  </si>
  <si>
    <t>CS136</t>
  </si>
  <si>
    <t>（长沙西区）新华都万家城管理处</t>
  </si>
  <si>
    <t>NC89</t>
  </si>
  <si>
    <t>（南昌西区）赣江新区中医药科创城管理处</t>
  </si>
  <si>
    <t>ZZ10</t>
  </si>
  <si>
    <t>（株洲新远城）城发津枫庭院售楼处</t>
  </si>
  <si>
    <t>SZ6501</t>
  </si>
  <si>
    <t>（深圳中区）振业天峦停车场</t>
  </si>
  <si>
    <t>BJ236</t>
  </si>
  <si>
    <t>（北京四城区）金湖街管理处</t>
  </si>
  <si>
    <t>ZJ19</t>
  </si>
  <si>
    <t>（浙江城区）台州仙居小微园管理处</t>
  </si>
  <si>
    <t>BS-NC17</t>
  </si>
  <si>
    <t>（西安）电梯建安处</t>
  </si>
  <si>
    <t>GZ19</t>
  </si>
  <si>
    <t>（广州城区）贺州万达城市综合体项目售楼处</t>
  </si>
  <si>
    <t>WH66</t>
  </si>
  <si>
    <t>（武汉北区）南湾琨御府管理处</t>
  </si>
  <si>
    <t>DL30</t>
  </si>
  <si>
    <t>（大连城区）盘锦精细化工产业园管理处</t>
  </si>
  <si>
    <t>WH64</t>
  </si>
  <si>
    <t>（宜昌城区）荆州洪湖信泰御湖公馆售楼处</t>
  </si>
  <si>
    <t>ZZX11</t>
  </si>
  <si>
    <t>（株洲新远城）国信财富食堂管理处</t>
  </si>
  <si>
    <t>SZ9601</t>
  </si>
  <si>
    <t>（深圳中区）融悦山居B区停车场</t>
  </si>
  <si>
    <t>HBHDQGS06</t>
  </si>
  <si>
    <t>ZZX12</t>
  </si>
  <si>
    <t>（株洲新远城）清水塘办公楼管理处</t>
  </si>
  <si>
    <t>SZ10801</t>
  </si>
  <si>
    <t>融悦山居C区停车场</t>
  </si>
  <si>
    <t>NJ33</t>
  </si>
  <si>
    <t>（南京城区）金陵湾南区管理处</t>
  </si>
  <si>
    <t>HK27</t>
  </si>
  <si>
    <t>（海南城区）陵水县生活垃圾焚烧发电厂管理处</t>
  </si>
  <si>
    <t>FZ46</t>
  </si>
  <si>
    <t>（福州东区）宁德上东曼哈顿管理处</t>
  </si>
  <si>
    <t>CD93</t>
  </si>
  <si>
    <t>（成都南区）阆中御龙湾售楼处</t>
  </si>
  <si>
    <t>ZZX13</t>
  </si>
  <si>
    <t>（株洲新远城）清水塘食堂管理处</t>
  </si>
  <si>
    <t>ZZX14</t>
  </si>
  <si>
    <t>（株洲新远城）城发翰林府售楼处</t>
  </si>
  <si>
    <t>HZDQGS01052</t>
  </si>
  <si>
    <t>备用</t>
  </si>
  <si>
    <t>HZDQGS0118</t>
  </si>
  <si>
    <t>武汉南区市场发展</t>
  </si>
  <si>
    <t>test001</t>
  </si>
  <si>
    <t>历史组织</t>
  </si>
  <si>
    <t>ZJ20</t>
  </si>
  <si>
    <t>（浙江城区）温州瑞安龙洋光之映象管理处</t>
  </si>
  <si>
    <t>BJ223</t>
  </si>
  <si>
    <t>（北京六城区）中国电科电子科技园管理处</t>
  </si>
  <si>
    <t>BS-WH19</t>
  </si>
  <si>
    <t>（郑州）龙湖金融中心运维处</t>
  </si>
  <si>
    <t>JN58</t>
  </si>
  <si>
    <t>（济宁城投）济宁消防大队管理处</t>
  </si>
  <si>
    <t>JN55</t>
  </si>
  <si>
    <t>（济宁城投）城投新元里售楼处</t>
  </si>
  <si>
    <t>JN54</t>
  </si>
  <si>
    <t>（济宁城投）城投星城广场售楼处</t>
  </si>
  <si>
    <t>ZZX15</t>
  </si>
  <si>
    <t>（株洲新远城）国信建设办公楼管理处</t>
  </si>
  <si>
    <t>CS73</t>
  </si>
  <si>
    <t>（长沙东区）浏阳广垦华府一期管理处</t>
  </si>
  <si>
    <t>JN59</t>
  </si>
  <si>
    <t>（济宁城投）济宁大剧院管理处</t>
  </si>
  <si>
    <t xml:space="preserve">  大区</t>
  </si>
  <si>
    <t>城区</t>
  </si>
  <si>
    <t>社区编码</t>
  </si>
  <si>
    <t>（呼和浩特西区）长安帝景管理处</t>
  </si>
  <si>
    <t>（呼和浩特东区）呼市绿地之窗管理处</t>
  </si>
  <si>
    <t>西安绿地中心</t>
  </si>
  <si>
    <t>隆鑫广场</t>
  </si>
  <si>
    <t>海域香廷</t>
  </si>
  <si>
    <t>西安绿地乐和公馆</t>
  </si>
  <si>
    <t>收费项目编码</t>
  </si>
  <si>
    <t>收费项目名称</t>
  </si>
  <si>
    <t>10101</t>
  </si>
  <si>
    <t>物业服务费</t>
  </si>
  <si>
    <t>3</t>
  </si>
  <si>
    <t>785</t>
  </si>
  <si>
    <t>58</t>
  </si>
  <si>
    <t>5</t>
  </si>
  <si>
    <t>4</t>
  </si>
  <si>
    <t>2</t>
  </si>
  <si>
    <t>1</t>
  </si>
  <si>
    <t>8</t>
  </si>
  <si>
    <t>7</t>
  </si>
  <si>
    <t>9</t>
  </si>
  <si>
    <t>57</t>
  </si>
  <si>
    <t>6</t>
  </si>
  <si>
    <t>78</t>
  </si>
  <si>
    <t>0.00</t>
  </si>
  <si>
    <t>59</t>
  </si>
  <si>
    <t>111</t>
  </si>
  <si>
    <t>142</t>
  </si>
  <si>
    <t>54</t>
  </si>
  <si>
    <t>103</t>
  </si>
  <si>
    <t>50</t>
  </si>
  <si>
    <t>1000.00</t>
  </si>
  <si>
    <t>1.20</t>
  </si>
  <si>
    <t>30.00</t>
  </si>
  <si>
    <t>113</t>
  </si>
  <si>
    <t>91</t>
  </si>
  <si>
    <t>424</t>
  </si>
  <si>
    <t>95</t>
  </si>
  <si>
    <t>256</t>
  </si>
  <si>
    <t>82</t>
  </si>
  <si>
    <t>337</t>
  </si>
  <si>
    <t>151</t>
  </si>
  <si>
    <t>77</t>
  </si>
  <si>
    <t>198</t>
  </si>
  <si>
    <t>119</t>
  </si>
  <si>
    <t>60</t>
  </si>
  <si>
    <t>263</t>
  </si>
  <si>
    <t>92</t>
  </si>
  <si>
    <t>69</t>
  </si>
  <si>
    <t>176</t>
  </si>
  <si>
    <t>138</t>
  </si>
  <si>
    <t>93</t>
  </si>
  <si>
    <t>387</t>
  </si>
  <si>
    <t>51</t>
  </si>
  <si>
    <t>99</t>
  </si>
  <si>
    <t>66</t>
  </si>
  <si>
    <t>80</t>
  </si>
  <si>
    <t>52</t>
  </si>
  <si>
    <t>481</t>
  </si>
  <si>
    <t>951</t>
  </si>
  <si>
    <t>100</t>
  </si>
  <si>
    <t>79</t>
  </si>
  <si>
    <t>372</t>
  </si>
  <si>
    <t>179</t>
  </si>
  <si>
    <t>161</t>
  </si>
  <si>
    <t>114</t>
  </si>
  <si>
    <t>385</t>
  </si>
  <si>
    <t>120</t>
  </si>
  <si>
    <t>425</t>
  </si>
  <si>
    <t>74</t>
  </si>
  <si>
    <t>87</t>
  </si>
  <si>
    <t>62</t>
  </si>
  <si>
    <t>234</t>
  </si>
  <si>
    <t>533</t>
  </si>
  <si>
    <t>440</t>
  </si>
  <si>
    <t>63</t>
  </si>
  <si>
    <t>90</t>
  </si>
  <si>
    <t>253</t>
  </si>
  <si>
    <t>127</t>
  </si>
  <si>
    <t>67</t>
  </si>
  <si>
    <t>437</t>
  </si>
  <si>
    <t>311</t>
  </si>
  <si>
    <t>443</t>
  </si>
  <si>
    <t>456</t>
  </si>
  <si>
    <t>314</t>
  </si>
  <si>
    <t>76</t>
  </si>
  <si>
    <t>525</t>
  </si>
  <si>
    <t>73</t>
  </si>
  <si>
    <t>53</t>
  </si>
  <si>
    <t>126</t>
  </si>
  <si>
    <t>132</t>
  </si>
  <si>
    <t>149</t>
  </si>
  <si>
    <t>106</t>
  </si>
  <si>
    <t>235</t>
  </si>
  <si>
    <t>141</t>
  </si>
  <si>
    <t>190</t>
  </si>
  <si>
    <t>309</t>
  </si>
  <si>
    <t>154</t>
  </si>
  <si>
    <t>94</t>
  </si>
  <si>
    <t>140</t>
  </si>
  <si>
    <t>191</t>
  </si>
  <si>
    <t>933</t>
  </si>
  <si>
    <t>328</t>
  </si>
  <si>
    <t>216</t>
  </si>
  <si>
    <t>180</t>
  </si>
  <si>
    <t>301</t>
  </si>
  <si>
    <t>125</t>
  </si>
  <si>
    <t>68</t>
  </si>
  <si>
    <t>153</t>
  </si>
  <si>
    <t>112</t>
  </si>
  <si>
    <t>759</t>
  </si>
  <si>
    <t>1135</t>
  </si>
  <si>
    <t>129</t>
  </si>
  <si>
    <t>330</t>
  </si>
  <si>
    <t>137</t>
  </si>
  <si>
    <t>97</t>
  </si>
  <si>
    <t>326</t>
  </si>
  <si>
    <t>401</t>
  </si>
  <si>
    <t>558</t>
  </si>
  <si>
    <t>233</t>
  </si>
  <si>
    <t>334</t>
  </si>
  <si>
    <t>461</t>
  </si>
  <si>
    <t>324</t>
  </si>
  <si>
    <t>61</t>
  </si>
  <si>
    <t>183</t>
  </si>
  <si>
    <t>118</t>
  </si>
  <si>
    <t>333</t>
  </si>
  <si>
    <t>224</t>
  </si>
  <si>
    <t>956</t>
  </si>
  <si>
    <t>55</t>
  </si>
  <si>
    <t>395</t>
  </si>
  <si>
    <t>134</t>
  </si>
  <si>
    <t>329</t>
  </si>
  <si>
    <t>75</t>
  </si>
  <si>
    <t>813</t>
  </si>
  <si>
    <t>否</t>
  </si>
  <si>
    <t>（天津南区）恒泽产业园管理处-包干制</t>
    <phoneticPr fontId="10" type="noConversion"/>
  </si>
  <si>
    <t>天津南区</t>
    <phoneticPr fontId="10" type="noConversion"/>
  </si>
  <si>
    <t>华南大区公司</t>
    <phoneticPr fontId="10" type="noConversion"/>
  </si>
  <si>
    <t>返回主页</t>
    <phoneticPr fontId="10" type="noConversion"/>
  </si>
  <si>
    <t>社区服务中心（上海新都会）</t>
  </si>
  <si>
    <t>社区服务中心（上海绿地香颂）</t>
  </si>
  <si>
    <t>社区服务中心（天津公馆）</t>
  </si>
  <si>
    <t>社区服务中心（长沙嘉华城）</t>
  </si>
  <si>
    <t>社区服务中心（长沙五一中央领御封存）</t>
  </si>
  <si>
    <t>社区服务中心（天津五一阳光封存）</t>
  </si>
  <si>
    <t>社区服务中心（上海伦敦广场）</t>
  </si>
  <si>
    <t>社区服务中心（天津诚基中心封存）</t>
  </si>
  <si>
    <t>社区服务中心（长沙天鸿天府封存）</t>
  </si>
  <si>
    <t>社区服务中心（长沙星城印象封存）</t>
  </si>
  <si>
    <t>社区服务中心（长沙融圣国际封存）</t>
  </si>
  <si>
    <t>社区服务中心（北京世茂奥临封存）</t>
  </si>
  <si>
    <t>社区服务中心（天津生态城）</t>
  </si>
  <si>
    <t>社区服务中心（成都鲁能星城）</t>
  </si>
  <si>
    <t>社区服务中心（天津爱丽家园封存）</t>
  </si>
  <si>
    <t>社区服务中心（天津武清五一）</t>
  </si>
  <si>
    <t>社区服务中心（北京乐府花园封存）</t>
  </si>
  <si>
    <t>社区服务中心（长沙摩天一号封存）</t>
  </si>
  <si>
    <t>（北京）本家润园商旅短租服务社</t>
  </si>
  <si>
    <t>社区服务中心（上海雍景苑）</t>
  </si>
  <si>
    <t>（北京直营）明天第一城U-mall</t>
  </si>
  <si>
    <t>社区服务中心（上海绿地上河院）</t>
  </si>
  <si>
    <t>社区服务中心（北京新通国际封存）</t>
  </si>
  <si>
    <t>（呼和浩特）梦溪苑管理处</t>
  </si>
  <si>
    <t>是</t>
  </si>
  <si>
    <t>104</t>
  </si>
  <si>
    <t>72</t>
  </si>
  <si>
    <t>150</t>
  </si>
  <si>
    <t>292</t>
  </si>
  <si>
    <t>231</t>
  </si>
  <si>
    <t>262</t>
  </si>
  <si>
    <t>160</t>
  </si>
  <si>
    <t>148</t>
  </si>
  <si>
    <t>807</t>
  </si>
  <si>
    <t>607</t>
  </si>
  <si>
    <t>162</t>
  </si>
  <si>
    <t>121</t>
  </si>
  <si>
    <t>303</t>
  </si>
  <si>
    <t>1316</t>
  </si>
  <si>
    <t>229</t>
  </si>
  <si>
    <t>458</t>
  </si>
  <si>
    <t>447</t>
  </si>
  <si>
    <t>388</t>
  </si>
  <si>
    <t>464</t>
  </si>
  <si>
    <t>540</t>
  </si>
  <si>
    <t>168</t>
  </si>
  <si>
    <t>天津西区</t>
    <phoneticPr fontId="10" type="noConversion"/>
  </si>
  <si>
    <t>96</t>
  </si>
  <si>
    <t>628</t>
  </si>
  <si>
    <t>158</t>
  </si>
  <si>
    <t>504</t>
  </si>
  <si>
    <t>739</t>
  </si>
  <si>
    <t>1534</t>
  </si>
  <si>
    <t>71</t>
  </si>
  <si>
    <t>177</t>
  </si>
  <si>
    <t>1060</t>
  </si>
  <si>
    <t>169</t>
  </si>
  <si>
    <t>978</t>
  </si>
  <si>
    <t>88</t>
  </si>
  <si>
    <t>408</t>
  </si>
  <si>
    <t>136</t>
  </si>
  <si>
    <t>352</t>
  </si>
  <si>
    <t>310</t>
  </si>
  <si>
    <t>226</t>
  </si>
  <si>
    <t>221</t>
  </si>
  <si>
    <t>232</t>
  </si>
  <si>
    <t>237</t>
  </si>
  <si>
    <t>240</t>
  </si>
  <si>
    <t>690</t>
  </si>
  <si>
    <t>222</t>
  </si>
  <si>
    <t>128</t>
  </si>
  <si>
    <t>290</t>
  </si>
  <si>
    <t>318</t>
  </si>
  <si>
    <t>449</t>
  </si>
  <si>
    <t>123</t>
  </si>
  <si>
    <t>107</t>
  </si>
  <si>
    <t>673</t>
  </si>
  <si>
    <t>313</t>
  </si>
  <si>
    <t>349</t>
  </si>
  <si>
    <t>577</t>
  </si>
  <si>
    <t>124</t>
  </si>
  <si>
    <t>102</t>
  </si>
  <si>
    <t>236</t>
  </si>
  <si>
    <t>225</t>
  </si>
  <si>
    <t>208</t>
  </si>
  <si>
    <t>433</t>
  </si>
  <si>
    <t>213</t>
  </si>
  <si>
    <t>84</t>
  </si>
  <si>
    <t>285</t>
  </si>
  <si>
    <t>282</t>
  </si>
  <si>
    <t>105</t>
  </si>
  <si>
    <t>70</t>
  </si>
  <si>
    <t>144</t>
  </si>
  <si>
    <t>550</t>
  </si>
  <si>
    <t>1428</t>
  </si>
  <si>
    <t>1010</t>
  </si>
  <si>
    <t>327</t>
  </si>
  <si>
    <t>178</t>
  </si>
  <si>
    <t>766</t>
  </si>
  <si>
    <t>344</t>
  </si>
  <si>
    <t>194</t>
  </si>
  <si>
    <t>411</t>
  </si>
  <si>
    <t>201</t>
  </si>
  <si>
    <t>397</t>
  </si>
  <si>
    <t>625</t>
  </si>
  <si>
    <t>188</t>
  </si>
  <si>
    <t>155</t>
  </si>
  <si>
    <t>1404</t>
  </si>
  <si>
    <t>312</t>
  </si>
  <si>
    <t>868</t>
  </si>
  <si>
    <t>1093</t>
  </si>
  <si>
    <t>109</t>
  </si>
  <si>
    <t>223</t>
  </si>
  <si>
    <t>1508</t>
  </si>
  <si>
    <t>56</t>
  </si>
  <si>
    <t>122</t>
  </si>
  <si>
    <t>195</t>
  </si>
  <si>
    <t>205</t>
  </si>
  <si>
    <t>133</t>
  </si>
  <si>
    <t>152</t>
  </si>
  <si>
    <t>323</t>
  </si>
  <si>
    <t>172</t>
  </si>
  <si>
    <t>264</t>
  </si>
  <si>
    <t>731</t>
  </si>
  <si>
    <t>410</t>
  </si>
  <si>
    <t>599</t>
  </si>
  <si>
    <t>696</t>
  </si>
  <si>
    <t>212</t>
  </si>
  <si>
    <t>831</t>
  </si>
  <si>
    <t>2352</t>
  </si>
  <si>
    <t>899</t>
  </si>
  <si>
    <t>883</t>
  </si>
  <si>
    <t>430</t>
  </si>
  <si>
    <t>1424</t>
  </si>
  <si>
    <t>1295</t>
  </si>
  <si>
    <t>2089</t>
  </si>
  <si>
    <t>537</t>
  </si>
  <si>
    <t>471</t>
  </si>
  <si>
    <t>622</t>
  </si>
  <si>
    <t>1623</t>
  </si>
  <si>
    <t>185</t>
  </si>
  <si>
    <t>866</t>
  </si>
  <si>
    <t>749</t>
  </si>
  <si>
    <t>377</t>
  </si>
  <si>
    <t>593</t>
  </si>
  <si>
    <t>319</t>
  </si>
  <si>
    <t>610</t>
  </si>
  <si>
    <t>600.00</t>
  </si>
  <si>
    <t>143</t>
  </si>
  <si>
    <t>金隅乐府</t>
  </si>
  <si>
    <t>红木林</t>
  </si>
  <si>
    <t>官苑8号</t>
  </si>
  <si>
    <t>廊坊凯悦花园</t>
  </si>
  <si>
    <t>（北京）绿地云谷科技中心</t>
  </si>
  <si>
    <t>永丰嘉园</t>
  </si>
  <si>
    <t>金泉家园</t>
  </si>
  <si>
    <t>（银川）天下川</t>
  </si>
  <si>
    <t>臻君豪庭</t>
  </si>
  <si>
    <t>鸣柳岛</t>
  </si>
  <si>
    <t>锦林水岸</t>
  </si>
  <si>
    <t>银川恒业枫林湾</t>
  </si>
  <si>
    <t>炫特嘉园</t>
  </si>
  <si>
    <t>盘龙谷</t>
  </si>
  <si>
    <t>海棠公社售楼处</t>
  </si>
  <si>
    <t>燕清源</t>
  </si>
  <si>
    <t>北京石景山售楼处</t>
  </si>
  <si>
    <t>（北京南区）和利时管理处</t>
  </si>
  <si>
    <t>四合上院售楼处</t>
  </si>
  <si>
    <t>（北京东北区）慧忠北里三塔楼管理处</t>
  </si>
  <si>
    <t>（唐山）金岸红堡天著</t>
  </si>
  <si>
    <t>（北京）密云绿地朗山健康产业园</t>
  </si>
  <si>
    <t>（北京）亚运花园</t>
  </si>
  <si>
    <t>（银川城区）金韵名邸管理处</t>
  </si>
  <si>
    <t>时代庄园</t>
  </si>
  <si>
    <t>龙回苑</t>
  </si>
  <si>
    <t>廊坊万达广场</t>
  </si>
  <si>
    <t>北京绿地文创商业中心</t>
  </si>
  <si>
    <t>北京绿地智盈商业中心</t>
  </si>
  <si>
    <t>东亚望京中心</t>
  </si>
  <si>
    <t>融景家园</t>
  </si>
  <si>
    <t>（廊坊）绿地香河博雅苑售楼处</t>
  </si>
  <si>
    <t>北京房山绿地新都会售楼处</t>
  </si>
  <si>
    <t>（银川）天下川售楼处</t>
  </si>
  <si>
    <t>华为兰州片区</t>
  </si>
  <si>
    <t>（银川）绿地海泊兰轩售楼处</t>
  </si>
  <si>
    <t>（北京）融泽嘉园二期</t>
  </si>
  <si>
    <t>定福家园</t>
  </si>
  <si>
    <t>北京荣丰嘉园</t>
  </si>
  <si>
    <t>北京绿地昌平中央广场</t>
  </si>
  <si>
    <t>（银川）国子城</t>
  </si>
  <si>
    <t>北京绿地顺义启航国际</t>
  </si>
  <si>
    <t>（北京）新地标金融中心</t>
  </si>
  <si>
    <t>（北京）佰嘉城停车场</t>
  </si>
  <si>
    <t>风格雅园</t>
  </si>
  <si>
    <t>北京顺景石上清泉（顺景园）</t>
  </si>
  <si>
    <t>东湖湾名苑（东区）</t>
  </si>
  <si>
    <t>绿地•花都嘉园</t>
  </si>
  <si>
    <t>（银川）阳光美林</t>
  </si>
  <si>
    <t>北京中电普华</t>
  </si>
  <si>
    <t>赢海庄园</t>
  </si>
  <si>
    <t>水上华城</t>
  </si>
  <si>
    <t>北京新里西斯莱公馆</t>
  </si>
  <si>
    <t>北京中海雅园</t>
  </si>
  <si>
    <t>（北京）梧桐府</t>
  </si>
  <si>
    <t>加来庄园</t>
  </si>
  <si>
    <t>龙禧苑</t>
  </si>
  <si>
    <t>紫荆豪庭</t>
  </si>
  <si>
    <t>（北京）石景嘉园(新)</t>
  </si>
  <si>
    <t>景秀园管理处</t>
  </si>
  <si>
    <t>迁安天洋城4代</t>
  </si>
  <si>
    <t>（北京）融泽嘉园二期北区</t>
  </si>
  <si>
    <t>（银川）天都十六区</t>
  </si>
  <si>
    <t>（银川城区）万福人家管理处</t>
  </si>
  <si>
    <t>常营丽景园</t>
  </si>
  <si>
    <t>悦都苑管理处</t>
  </si>
  <si>
    <t>四合上院</t>
  </si>
  <si>
    <t>金泉时代</t>
  </si>
  <si>
    <t>金岸美地</t>
  </si>
  <si>
    <t>天创世缘</t>
  </si>
  <si>
    <t>北京绿地中央城管理处</t>
  </si>
  <si>
    <t>世茂奥临花园</t>
  </si>
  <si>
    <t>北京四达时代</t>
  </si>
  <si>
    <t>（北京北区）京泰广场管理处</t>
  </si>
  <si>
    <t>水木兰亭</t>
  </si>
  <si>
    <t>银川国际贸易中心</t>
  </si>
  <si>
    <t>溪城华府</t>
  </si>
  <si>
    <t>乐府家园</t>
  </si>
  <si>
    <t>海棠公社</t>
  </si>
  <si>
    <t>（银川）华为银川片区</t>
  </si>
  <si>
    <t>佰嘉城</t>
  </si>
  <si>
    <t>北京四方大厦管理处（前期）</t>
  </si>
  <si>
    <t>（唐山）梧桐府</t>
  </si>
  <si>
    <t>北京华为荣耀业务部</t>
  </si>
  <si>
    <t>财富汇</t>
  </si>
  <si>
    <t>当代城市家园</t>
  </si>
  <si>
    <t>北京西区商业金融</t>
  </si>
  <si>
    <t>（银川）美林湾</t>
  </si>
  <si>
    <t>融景广场</t>
  </si>
  <si>
    <t>世界名园</t>
  </si>
  <si>
    <t>北京锦秋家园</t>
  </si>
  <si>
    <t>（唐山）悦.富强城</t>
  </si>
  <si>
    <t>水韵风情</t>
  </si>
  <si>
    <t>东亚奥北中心北区</t>
  </si>
  <si>
    <t>266</t>
  </si>
  <si>
    <t>632</t>
  </si>
  <si>
    <t>512</t>
  </si>
  <si>
    <t>416</t>
  </si>
  <si>
    <t>618</t>
  </si>
  <si>
    <t>984</t>
  </si>
  <si>
    <t>274</t>
  </si>
  <si>
    <t>115</t>
  </si>
  <si>
    <t>380</t>
  </si>
  <si>
    <t>181</t>
  </si>
  <si>
    <t>700</t>
  </si>
  <si>
    <t>163</t>
  </si>
  <si>
    <t>81</t>
  </si>
  <si>
    <t>355</t>
  </si>
  <si>
    <t>325</t>
  </si>
  <si>
    <t>65</t>
  </si>
  <si>
    <t>254</t>
  </si>
  <si>
    <t>295</t>
  </si>
  <si>
    <t>587</t>
  </si>
  <si>
    <t>375</t>
  </si>
  <si>
    <t>916</t>
  </si>
  <si>
    <t>502</t>
  </si>
  <si>
    <t>506</t>
  </si>
  <si>
    <t>1318</t>
  </si>
  <si>
    <t>315</t>
  </si>
  <si>
    <t>579</t>
  </si>
  <si>
    <t>110</t>
  </si>
  <si>
    <t>193</t>
  </si>
  <si>
    <t>272</t>
  </si>
  <si>
    <t>435</t>
  </si>
  <si>
    <t>220</t>
  </si>
  <si>
    <t>316</t>
  </si>
  <si>
    <t>287</t>
  </si>
  <si>
    <t>283</t>
  </si>
  <si>
    <t>116</t>
  </si>
  <si>
    <t>789</t>
  </si>
  <si>
    <t>1216</t>
  </si>
  <si>
    <t>1429</t>
  </si>
  <si>
    <t>145</t>
  </si>
  <si>
    <t>1141</t>
  </si>
  <si>
    <t>350</t>
  </si>
  <si>
    <t>242</t>
  </si>
  <si>
    <t>403</t>
  </si>
  <si>
    <t>394</t>
  </si>
  <si>
    <t>474</t>
  </si>
  <si>
    <t>196</t>
  </si>
  <si>
    <t>402</t>
  </si>
  <si>
    <t>434</t>
  </si>
  <si>
    <t>298</t>
  </si>
  <si>
    <t>460</t>
  </si>
  <si>
    <t>623</t>
  </si>
  <si>
    <t>01</t>
    <phoneticPr fontId="10" type="noConversion"/>
  </si>
  <si>
    <t>02</t>
    <phoneticPr fontId="10" type="noConversion"/>
  </si>
  <si>
    <t>一、目录</t>
    <phoneticPr fontId="10" type="noConversion"/>
  </si>
  <si>
    <t>社区名称</t>
  </si>
  <si>
    <t>收费项目适用对象</t>
  </si>
  <si>
    <t>收费项目启用状态</t>
  </si>
  <si>
    <t>标准编码</t>
  </si>
  <si>
    <t>标准名称</t>
  </si>
  <si>
    <t>计费类型</t>
  </si>
  <si>
    <t>计费周期</t>
  </si>
  <si>
    <t>计费开始日期</t>
  </si>
  <si>
    <t>计费结束日期</t>
  </si>
  <si>
    <t>周期计费单价</t>
  </si>
  <si>
    <t>定额单价</t>
  </si>
  <si>
    <t>计划外价1</t>
  </si>
  <si>
    <t>对应计数1</t>
  </si>
  <si>
    <t>计划外价2</t>
  </si>
  <si>
    <t>对应计数2</t>
  </si>
  <si>
    <t>计划外价3</t>
  </si>
  <si>
    <t>对应计数3</t>
  </si>
  <si>
    <t>是否计算毁约金</t>
  </si>
  <si>
    <t>是否折扣</t>
  </si>
  <si>
    <t>折扣值</t>
  </si>
  <si>
    <t>标准备注</t>
  </si>
  <si>
    <t>标准启用状态</t>
  </si>
  <si>
    <t>标准审核状态</t>
  </si>
  <si>
    <t>绑定房产数(仅房产类收费项目)</t>
  </si>
  <si>
    <t>房产</t>
  </si>
  <si>
    <t>启用</t>
  </si>
  <si>
    <t>直接录入</t>
  </si>
  <si>
    <t>0月</t>
  </si>
  <si>
    <t>2016/10/1 0:00:00</t>
  </si>
  <si>
    <t>通过</t>
  </si>
  <si>
    <t>物业服务费（住宅）</t>
  </si>
  <si>
    <t>标准方式</t>
  </si>
  <si>
    <t>12月</t>
  </si>
  <si>
    <t>2017/11/1 0:00:00</t>
  </si>
  <si>
    <t>2018/10/31 0:00:00</t>
  </si>
  <si>
    <t>1.10000</t>
  </si>
  <si>
    <t>0</t>
  </si>
  <si>
    <t>定额</t>
  </si>
  <si>
    <t>1月</t>
  </si>
  <si>
    <t>2019/6/1 0:00:00</t>
  </si>
  <si>
    <t>2017/1/1 0:00:00</t>
  </si>
  <si>
    <t>BJ191-01</t>
  </si>
  <si>
    <t>物业费2.55</t>
  </si>
  <si>
    <t>2018/1/1 0:00:00</t>
  </si>
  <si>
    <t>2.55000</t>
  </si>
  <si>
    <t>BJ192-01</t>
  </si>
  <si>
    <t>2017/12/1 0:00:00</t>
  </si>
  <si>
    <t>2.78000</t>
  </si>
  <si>
    <t>302</t>
  </si>
  <si>
    <t>BJ192-02</t>
  </si>
  <si>
    <t>2.88000</t>
  </si>
  <si>
    <t>BJ192-03</t>
  </si>
  <si>
    <t>商用-商业区</t>
  </si>
  <si>
    <t>2020/1/1 0:00:00</t>
  </si>
  <si>
    <t>4.50000</t>
  </si>
  <si>
    <t>BJ192-24-11</t>
  </si>
  <si>
    <t>居住-别墅-2019年12月</t>
  </si>
  <si>
    <t>2019/12/1 0:00:00</t>
  </si>
  <si>
    <t>2019/12/31 0:00:00</t>
  </si>
  <si>
    <t>10306</t>
  </si>
  <si>
    <t>开发商委托停车管理费（固定）</t>
  </si>
  <si>
    <t>2018/7/1 0:00:00</t>
  </si>
  <si>
    <t>180.00000</t>
  </si>
  <si>
    <t>BJ192-车位（标准）</t>
  </si>
  <si>
    <t>车位服务费（标准）</t>
  </si>
  <si>
    <t>120.00000</t>
  </si>
  <si>
    <t>BJ192-车位（标准）-2020年</t>
  </si>
  <si>
    <t>车位服务费（标准）-2020年</t>
  </si>
  <si>
    <t>80.00000</t>
  </si>
  <si>
    <t>BJ195-01</t>
  </si>
  <si>
    <t>2018/4/1 0:00:00</t>
  </si>
  <si>
    <t>2021/3/31 0:00:00</t>
  </si>
  <si>
    <t>BJ195-04</t>
  </si>
  <si>
    <t>物业服务费6.5</t>
  </si>
  <si>
    <t>95271.44000</t>
  </si>
  <si>
    <t>BJ195-05</t>
  </si>
  <si>
    <t>开发商委托停车管理费68车位</t>
  </si>
  <si>
    <t>19720.00000</t>
  </si>
  <si>
    <t>BJ196-10101-0807</t>
  </si>
  <si>
    <t>前期物业费</t>
  </si>
  <si>
    <t>2018/12/31 0:00:00</t>
  </si>
  <si>
    <t>212722.00000</t>
  </si>
  <si>
    <t>BJ196-10101-1901</t>
  </si>
  <si>
    <t>前期物业费1901</t>
  </si>
  <si>
    <t>2019/1/1 0:00:00</t>
  </si>
  <si>
    <t>2019/6/30 0:00:00</t>
  </si>
  <si>
    <t>BJ196-10101-2.8</t>
  </si>
  <si>
    <t>住宅物业费2021</t>
  </si>
  <si>
    <t>2021/1/1 0:00:00</t>
  </si>
  <si>
    <t>2021/1/31 0:00:00</t>
  </si>
  <si>
    <t>2.80000</t>
  </si>
  <si>
    <t>10999</t>
  </si>
  <si>
    <t>其他费用</t>
  </si>
  <si>
    <t>BJ196-CB-1909-2008</t>
  </si>
  <si>
    <t>一期成保费19-20</t>
  </si>
  <si>
    <t>2019/9/1 0:00:00</t>
  </si>
  <si>
    <t>2019/9/30 0:00:00</t>
  </si>
  <si>
    <t>191552.65000</t>
  </si>
  <si>
    <t>60002</t>
  </si>
  <si>
    <t>前期介入费</t>
  </si>
  <si>
    <t>BJ196-KBF-0901</t>
  </si>
  <si>
    <t>前期开办费</t>
  </si>
  <si>
    <t>2019/1/31 0:00:00</t>
  </si>
  <si>
    <t>266834.00000</t>
  </si>
  <si>
    <t>60005</t>
  </si>
  <si>
    <t>补贴款</t>
  </si>
  <si>
    <t>BJ196-CB-0803</t>
  </si>
  <si>
    <t>一期成保费201803</t>
  </si>
  <si>
    <t>2018/3/1 0:00:00</t>
  </si>
  <si>
    <t>2018/3/31 0:00:00</t>
  </si>
  <si>
    <t>58272.01000</t>
  </si>
  <si>
    <t>BJ196-CB-0804-0812</t>
  </si>
  <si>
    <t>一期成保费201804</t>
  </si>
  <si>
    <t>249737.20000</t>
  </si>
  <si>
    <t>BJ196-CB-0901</t>
  </si>
  <si>
    <t>一期成保费0901</t>
  </si>
  <si>
    <t>2019/8/31 0:00:00</t>
  </si>
  <si>
    <t>BJ196-CB-0909</t>
  </si>
  <si>
    <t>一期成保费0909</t>
  </si>
  <si>
    <t>BJ196-KB-0801</t>
  </si>
  <si>
    <t>前期开办费08</t>
  </si>
  <si>
    <t>2018/1/31 0:00:00</t>
  </si>
  <si>
    <t>191676.00000</t>
  </si>
  <si>
    <t>BJ196-KT-0807</t>
  </si>
  <si>
    <t>电梯临时开梯费</t>
  </si>
  <si>
    <t>2018/7/31 0:00:00</t>
  </si>
  <si>
    <t>930215.00000</t>
  </si>
  <si>
    <t>60006</t>
  </si>
  <si>
    <t>空置物业费</t>
  </si>
  <si>
    <t>BJ196-KZF-0801</t>
  </si>
  <si>
    <t>空置费1807-1812</t>
  </si>
  <si>
    <t>251249.94000</t>
  </si>
  <si>
    <t>BJ196-KZF-0807-0812</t>
  </si>
  <si>
    <t>空置费08</t>
  </si>
  <si>
    <t>2018/12/1 0:00:00</t>
  </si>
  <si>
    <t>BJ196-KZF-0901-0903</t>
  </si>
  <si>
    <t>空置费</t>
  </si>
  <si>
    <t>2019/4/1 0:00:00</t>
  </si>
  <si>
    <t>2019/4/30 0:00:00</t>
  </si>
  <si>
    <t>125624.97000</t>
  </si>
  <si>
    <t>物业费2.79</t>
  </si>
  <si>
    <t>7月</t>
  </si>
  <si>
    <t>2018/6/1 0:00:00</t>
  </si>
  <si>
    <t>2.79000</t>
  </si>
  <si>
    <t>禁用</t>
  </si>
  <si>
    <t>10108</t>
  </si>
  <si>
    <t>BJ198物业费-2.59</t>
  </si>
  <si>
    <t>2.59000</t>
  </si>
  <si>
    <t>20140</t>
  </si>
  <si>
    <t>电费</t>
  </si>
  <si>
    <t>仪表</t>
  </si>
  <si>
    <t>10104</t>
  </si>
  <si>
    <t>电费-1.5</t>
  </si>
  <si>
    <t>2019/12/8 0:00:00</t>
  </si>
  <si>
    <t>2021/5/10 0:00:00</t>
  </si>
  <si>
    <t>1.50000</t>
  </si>
  <si>
    <t>10105</t>
  </si>
  <si>
    <t>电费-1.3</t>
  </si>
  <si>
    <t>1.30000</t>
  </si>
  <si>
    <t>10106</t>
  </si>
  <si>
    <t>电费-1.2</t>
  </si>
  <si>
    <t>1.20000</t>
  </si>
  <si>
    <t>20141</t>
  </si>
  <si>
    <t>自来水费（简易征收）</t>
  </si>
  <si>
    <t>10107</t>
  </si>
  <si>
    <t>水费-9.5</t>
  </si>
  <si>
    <t>9.50000</t>
  </si>
  <si>
    <t>20158</t>
  </si>
  <si>
    <t>代收代付其他费用</t>
  </si>
  <si>
    <t>10109</t>
  </si>
  <si>
    <t>BJ198业委会-0.2</t>
  </si>
  <si>
    <t>0.20000</t>
  </si>
  <si>
    <t>CD72-10101-01</t>
  </si>
  <si>
    <t>物业服务费-住宅</t>
  </si>
  <si>
    <t>3月</t>
  </si>
  <si>
    <t>1161</t>
  </si>
  <si>
    <t>CD72-10102-01</t>
  </si>
  <si>
    <t>10127</t>
  </si>
  <si>
    <t>生活垃圾清运费-委托清运</t>
  </si>
  <si>
    <t>生活垃圾清运费</t>
  </si>
  <si>
    <t>2018/11/1 0:00:00</t>
  </si>
  <si>
    <t>6.00000</t>
  </si>
  <si>
    <t>（成都）宇培青白江物流园</t>
  </si>
  <si>
    <t>CD73-10101</t>
  </si>
  <si>
    <t>91777.00000</t>
  </si>
  <si>
    <t>60007</t>
  </si>
  <si>
    <t>销售中心物业费</t>
  </si>
  <si>
    <t>2015/4/1 0:00:00</t>
  </si>
  <si>
    <t>（福州）顺华售楼处</t>
  </si>
  <si>
    <t>FZ23-10101</t>
  </si>
  <si>
    <t>物业服务费-直接录入</t>
  </si>
  <si>
    <t>2017/3/1 0:00:00</t>
  </si>
  <si>
    <t>（贵阳）深国际·综合物流港管理处</t>
  </si>
  <si>
    <t>10101-01</t>
  </si>
  <si>
    <t>物业服务费-深国际</t>
  </si>
  <si>
    <t>126594.80000</t>
  </si>
  <si>
    <t>10101-02</t>
  </si>
  <si>
    <t>物业服务费-德邦</t>
  </si>
  <si>
    <t>25941.00000</t>
  </si>
  <si>
    <t>10101-03</t>
  </si>
  <si>
    <t>物业服务费-心怡</t>
  </si>
  <si>
    <t>9948.00000</t>
  </si>
  <si>
    <t>（合肥）绿地派克公馆售楼处</t>
  </si>
  <si>
    <t>HF35-10101</t>
  </si>
  <si>
    <t>物业服务费-录入</t>
  </si>
  <si>
    <t>2015/12/1 0:00:00</t>
  </si>
  <si>
    <t>HF46-01</t>
  </si>
  <si>
    <t>物业服务费1.2元</t>
  </si>
  <si>
    <t>2018/5/1 0:00:00</t>
  </si>
  <si>
    <t>825</t>
  </si>
  <si>
    <t>HF46-02</t>
  </si>
  <si>
    <t>商铺物业服务费1.5元</t>
  </si>
  <si>
    <t>（合肥）海德公馆一期</t>
  </si>
  <si>
    <t>HF48-10101-01</t>
  </si>
  <si>
    <t>物业费1.44</t>
  </si>
  <si>
    <t>1.44000</t>
  </si>
  <si>
    <t>1468</t>
  </si>
  <si>
    <t>HF48-10101-02</t>
  </si>
  <si>
    <t>物业费3</t>
  </si>
  <si>
    <t>3.00000</t>
  </si>
  <si>
    <t>海南绿地城润园（A-32）</t>
  </si>
  <si>
    <t>HK2301-10101</t>
  </si>
  <si>
    <t>2.50000</t>
  </si>
  <si>
    <t>HK2302-10101</t>
  </si>
  <si>
    <t>物业服务费（商铺）</t>
  </si>
  <si>
    <t>赣江新区审批局</t>
  </si>
  <si>
    <t>NC68-101-01</t>
  </si>
  <si>
    <t>（景德镇）绿地昌南里售楼处</t>
  </si>
  <si>
    <t>NC71-01</t>
  </si>
  <si>
    <t>250620.00000</t>
  </si>
  <si>
    <t>002</t>
  </si>
  <si>
    <t>2018/8/1 0:00:00</t>
  </si>
  <si>
    <t>物业费</t>
  </si>
  <si>
    <t>2.00000</t>
  </si>
  <si>
    <t>物业费-2.5</t>
  </si>
  <si>
    <t>2016/8/3 0:00:00</t>
  </si>
  <si>
    <t>2月</t>
  </si>
  <si>
    <t>2019/3/1 0:00:00</t>
  </si>
  <si>
    <t>2019/5/1 0:00:00</t>
  </si>
  <si>
    <t>2019/5/31 0:00:00</t>
  </si>
  <si>
    <t>5月</t>
  </si>
  <si>
    <t>2018/5/31 0:00:00</t>
  </si>
  <si>
    <t>20000.00000</t>
  </si>
  <si>
    <t>10102</t>
  </si>
  <si>
    <t>维修基金</t>
  </si>
  <si>
    <t>200.00000</t>
  </si>
  <si>
    <t>10103</t>
  </si>
  <si>
    <t>非自有房屋租赁</t>
  </si>
  <si>
    <t>2016/9/5 0:00:00</t>
  </si>
  <si>
    <t>10113</t>
  </si>
  <si>
    <t>公共能耗费用及其他</t>
  </si>
  <si>
    <t>2016/9/1 0:00:00</t>
  </si>
  <si>
    <t>10130</t>
  </si>
  <si>
    <t>生活垃圾消纳费（仪表）</t>
  </si>
  <si>
    <t>定额阶梯</t>
  </si>
  <si>
    <t>10.00000</t>
  </si>
  <si>
    <t>15.00000</t>
  </si>
  <si>
    <t>30.00000</t>
  </si>
  <si>
    <t>100.00</t>
  </si>
  <si>
    <t>50.00000</t>
  </si>
  <si>
    <t>200.00</t>
  </si>
  <si>
    <t>10131</t>
  </si>
  <si>
    <t>自营停车费（固定）</t>
  </si>
  <si>
    <t>2018/9/30 0:00:00</t>
  </si>
  <si>
    <t>10148</t>
  </si>
  <si>
    <t>会所服务费</t>
  </si>
  <si>
    <t>300.00000</t>
  </si>
  <si>
    <t>阶梯方式</t>
  </si>
  <si>
    <t>001</t>
  </si>
  <si>
    <t>0.80000</t>
  </si>
  <si>
    <t>水费</t>
  </si>
  <si>
    <t>2.67000</t>
  </si>
  <si>
    <t>22.00</t>
  </si>
  <si>
    <t>8.10000</t>
  </si>
  <si>
    <t>待审核</t>
  </si>
  <si>
    <t>20.00000</t>
  </si>
  <si>
    <t>40.00000</t>
  </si>
  <si>
    <t>20143</t>
  </si>
  <si>
    <t>中水费</t>
  </si>
  <si>
    <t>3.30000</t>
  </si>
  <si>
    <t>20146</t>
  </si>
  <si>
    <t>电费（充值型）</t>
  </si>
  <si>
    <t>20147</t>
  </si>
  <si>
    <t>天然气费</t>
  </si>
  <si>
    <t>1.00000</t>
  </si>
  <si>
    <t>20152</t>
  </si>
  <si>
    <t>公摊费</t>
  </si>
  <si>
    <t>20157</t>
  </si>
  <si>
    <t>绿化改造费</t>
  </si>
  <si>
    <t>0.01000</t>
  </si>
  <si>
    <t>100.00000</t>
  </si>
  <si>
    <t>5.00000</t>
  </si>
  <si>
    <t>2017/1/2 0:00:00</t>
  </si>
  <si>
    <t>2018/2/28 0:00:00</t>
  </si>
  <si>
    <t>5.50000</t>
  </si>
  <si>
    <t>9.80000</t>
  </si>
  <si>
    <t>2016/6/16 0:00:00</t>
  </si>
  <si>
    <t>供暖费（代收代付）</t>
  </si>
  <si>
    <t>2016/1/1 0:00:00</t>
  </si>
  <si>
    <t>500.00000</t>
  </si>
  <si>
    <t>2016/9/7 0:00:00</t>
  </si>
  <si>
    <t>2016/8/1 0:00:00</t>
  </si>
  <si>
    <t>4.00000</t>
  </si>
  <si>
    <t>40.00</t>
  </si>
  <si>
    <t>20144</t>
  </si>
  <si>
    <t>中水排水费</t>
  </si>
  <si>
    <t>1.80000</t>
  </si>
  <si>
    <t>2016/5/1 0:00:00</t>
  </si>
  <si>
    <t>30199</t>
  </si>
  <si>
    <t>水费增值税</t>
  </si>
  <si>
    <t>20.00</t>
  </si>
  <si>
    <t>0.02000</t>
  </si>
  <si>
    <t>2.40000</t>
  </si>
  <si>
    <t>0.25000</t>
  </si>
  <si>
    <t>20141-1</t>
  </si>
  <si>
    <t>水费-商铺</t>
  </si>
  <si>
    <t>3.03000</t>
  </si>
  <si>
    <t>20141-2</t>
  </si>
  <si>
    <t>水费-住宅</t>
  </si>
  <si>
    <t>4.60000</t>
  </si>
  <si>
    <t>（南京）君泰国际生态总部园</t>
  </si>
  <si>
    <t>NJ14-01</t>
  </si>
  <si>
    <t>物业服务费（5元/平方）</t>
  </si>
  <si>
    <t>NJ14-02</t>
  </si>
  <si>
    <t>物业服务费（6元/平方）</t>
  </si>
  <si>
    <t>268</t>
  </si>
  <si>
    <t>NJ14-03</t>
  </si>
  <si>
    <t>物业服务费（8.5元/平方）</t>
  </si>
  <si>
    <t>2018/1/2 0:00:00</t>
  </si>
  <si>
    <t>8.50000</t>
  </si>
  <si>
    <t>NJ14-04</t>
  </si>
  <si>
    <t>物业费（5元/平方）</t>
  </si>
  <si>
    <t>NJ14-05</t>
  </si>
  <si>
    <t>物业服务费（6.5元/平方）</t>
  </si>
  <si>
    <t>6.50000</t>
  </si>
  <si>
    <t>NJ14-06</t>
  </si>
  <si>
    <t>物业服务费（4元/平方）</t>
  </si>
  <si>
    <t>NJ14-07</t>
  </si>
  <si>
    <t>物业费（6元/平方）</t>
  </si>
  <si>
    <t>2019/3/31 0:00:00</t>
  </si>
  <si>
    <t>物业费-0.2</t>
  </si>
  <si>
    <t>10101-1</t>
  </si>
  <si>
    <t>物业费-1</t>
  </si>
  <si>
    <t>10101-3</t>
  </si>
  <si>
    <t>物业费-3</t>
  </si>
  <si>
    <t>物业费-1.2</t>
  </si>
  <si>
    <t>补贴款-0.2</t>
  </si>
  <si>
    <t>2019/2/1 0:00:00</t>
  </si>
  <si>
    <t>2019/7/31 0:00:00</t>
  </si>
  <si>
    <t>60005-1</t>
  </si>
  <si>
    <t>补贴款02</t>
  </si>
  <si>
    <t>空置物业费-1.2</t>
  </si>
  <si>
    <t>60006-01</t>
  </si>
  <si>
    <t>空置物业费02</t>
  </si>
  <si>
    <t>（上海）国贸天悦</t>
  </si>
  <si>
    <t>2.98000</t>
  </si>
  <si>
    <t>582</t>
  </si>
  <si>
    <t>2019/6/24 0:00:00</t>
  </si>
  <si>
    <t>10201</t>
  </si>
  <si>
    <t>委托停车管理费（固定）</t>
  </si>
  <si>
    <t>10203</t>
  </si>
  <si>
    <t>委托停车租赁费（临时）</t>
  </si>
  <si>
    <t>10204</t>
  </si>
  <si>
    <t>自营停车管理费（固定）</t>
  </si>
  <si>
    <t>75.00000</t>
  </si>
  <si>
    <t>10305</t>
  </si>
  <si>
    <t>开发商委托停车租赁费（固定）</t>
  </si>
  <si>
    <t>test</t>
  </si>
  <si>
    <t>2018/7/18 0:00:00</t>
  </si>
  <si>
    <t>207.51000</t>
  </si>
  <si>
    <t>（浙江城区）慈溪浅水湾管理处</t>
  </si>
  <si>
    <t>物业费（原价）</t>
  </si>
  <si>
    <t>4.30000</t>
  </si>
  <si>
    <t>10111</t>
  </si>
  <si>
    <t>物业费（打8折）</t>
  </si>
  <si>
    <t>3.44000</t>
  </si>
  <si>
    <t>10112</t>
  </si>
  <si>
    <t>商铺物业费</t>
  </si>
  <si>
    <t>5833.33000</t>
  </si>
  <si>
    <t>10147</t>
  </si>
  <si>
    <t>场地管理费</t>
  </si>
  <si>
    <t>丰巢快递柜</t>
  </si>
  <si>
    <t>ZXLYJ</t>
  </si>
  <si>
    <t>装修押金</t>
  </si>
  <si>
    <t>临时电费</t>
  </si>
  <si>
    <t>0.55800</t>
  </si>
  <si>
    <t>（上海）昌吉名邸售楼处</t>
  </si>
  <si>
    <t>sh77-001</t>
  </si>
  <si>
    <t>费用直接录入</t>
  </si>
  <si>
    <t>（深圳）国际E城</t>
  </si>
  <si>
    <t>10101-SZ89</t>
  </si>
  <si>
    <t>10101-SZ89-1</t>
  </si>
  <si>
    <t>物业服务费-1</t>
  </si>
  <si>
    <t>SZ89-10101-01</t>
  </si>
  <si>
    <t>物业服务费5</t>
  </si>
  <si>
    <t>2017/4/1 0:00:00</t>
  </si>
  <si>
    <t>SZ89-10101-02</t>
  </si>
  <si>
    <t>物业服务费8</t>
  </si>
  <si>
    <t>8.00000</t>
  </si>
  <si>
    <t>SZ89-10101-03</t>
  </si>
  <si>
    <t>物业服务费9.2</t>
  </si>
  <si>
    <t>9.20000</t>
  </si>
  <si>
    <t>SZ89-10101-04</t>
  </si>
  <si>
    <t>物业服务费3.2</t>
  </si>
  <si>
    <t>3.20000</t>
  </si>
  <si>
    <t>SZ89-10101-05</t>
  </si>
  <si>
    <t>物业服务费2.7</t>
  </si>
  <si>
    <t>2.70000</t>
  </si>
  <si>
    <t>SZ89-10101-06</t>
  </si>
  <si>
    <t>物业服务费2.2</t>
  </si>
  <si>
    <t>2.20000</t>
  </si>
  <si>
    <t>419</t>
  </si>
  <si>
    <t>SZ89-10101-07</t>
  </si>
  <si>
    <t>物业服务费4.5</t>
  </si>
  <si>
    <t>SZ89-10101-08</t>
  </si>
  <si>
    <t>物业服务费3.5</t>
  </si>
  <si>
    <t>3.50000</t>
  </si>
  <si>
    <t>SZ89-10101-09</t>
  </si>
  <si>
    <t>物业服务费3</t>
  </si>
  <si>
    <t>SZ89-10101-10</t>
  </si>
  <si>
    <t>物业服务费4</t>
  </si>
  <si>
    <t>SZ89-10101-11</t>
  </si>
  <si>
    <t>物业服务费3.6</t>
  </si>
  <si>
    <t>3.60000</t>
  </si>
  <si>
    <t>SZ89-10101-12</t>
  </si>
  <si>
    <t>物业服务费（手工录入）</t>
  </si>
  <si>
    <t>1014</t>
  </si>
  <si>
    <t>SZ89-10101-13</t>
  </si>
  <si>
    <t>物业服务费4.8</t>
  </si>
  <si>
    <t>2017/10/1 0:00:00</t>
  </si>
  <si>
    <t>4.80000</t>
  </si>
  <si>
    <t>SZ89-10101-14</t>
  </si>
  <si>
    <t>物业服务费6</t>
  </si>
  <si>
    <t>SZ89-10102-01</t>
  </si>
  <si>
    <t>维修基金0.25</t>
  </si>
  <si>
    <t>969</t>
  </si>
  <si>
    <t>SZ89-10102-02</t>
  </si>
  <si>
    <t>维修基金0.15</t>
  </si>
  <si>
    <t>0.15000</t>
  </si>
  <si>
    <t>SZ89-10102-03</t>
  </si>
  <si>
    <t>维修基金0.12</t>
  </si>
  <si>
    <t>0.12000</t>
  </si>
  <si>
    <t>SZ89-10102-04</t>
  </si>
  <si>
    <t>维修基金（手工录入)</t>
  </si>
  <si>
    <t>SZ89-10130</t>
  </si>
  <si>
    <t>垃圾处理费（办公）0.243</t>
  </si>
  <si>
    <t>0.24300</t>
  </si>
  <si>
    <t>SZ89-10130-03</t>
  </si>
  <si>
    <t>垃圾处理费（住宅）0.59</t>
  </si>
  <si>
    <t>2018/9/1 0:00:00</t>
  </si>
  <si>
    <t>0.53100</t>
  </si>
  <si>
    <t>SZ89-10131</t>
  </si>
  <si>
    <t>停车费</t>
  </si>
  <si>
    <t>10136</t>
  </si>
  <si>
    <t>生活垃圾消纳费（非仪表）</t>
  </si>
  <si>
    <t>SZ89-10136</t>
  </si>
  <si>
    <t>生活垃圾消纳费（手工录入）</t>
  </si>
  <si>
    <t>944</t>
  </si>
  <si>
    <t>10207</t>
  </si>
  <si>
    <t>专供电服务费</t>
  </si>
  <si>
    <t>SZ89-10207</t>
  </si>
  <si>
    <t>专供电费服务费0.25</t>
  </si>
  <si>
    <t>2018/10/1 0:00:00</t>
  </si>
  <si>
    <t>SZ89-10207-2</t>
  </si>
  <si>
    <t>小兔充充 用电服务费0.6元/度</t>
  </si>
  <si>
    <t>0.60000</t>
  </si>
  <si>
    <t>10304</t>
  </si>
  <si>
    <t>开发商委托停车租赁费（临时）</t>
  </si>
  <si>
    <t>10304-临时停车费</t>
  </si>
  <si>
    <t>500000.00000</t>
  </si>
  <si>
    <t>10304+</t>
  </si>
  <si>
    <t>10304-临停</t>
  </si>
  <si>
    <t>119092.22000</t>
  </si>
  <si>
    <t>10305-固定停车月卡</t>
  </si>
  <si>
    <t>1000000.00000</t>
  </si>
  <si>
    <t>10305+</t>
  </si>
  <si>
    <t>10305-固定月卡</t>
  </si>
  <si>
    <t>24956.60000</t>
  </si>
  <si>
    <t>10305++</t>
  </si>
  <si>
    <t>月卡已充值未付费</t>
  </si>
  <si>
    <t>37300.00000</t>
  </si>
  <si>
    <t>SZ89-20140-0</t>
  </si>
  <si>
    <t>办公电费1.0048元（201910月）</t>
  </si>
  <si>
    <t>2019/7/1 0:00:00</t>
  </si>
  <si>
    <t>1.00480</t>
  </si>
  <si>
    <t>SZ89-20140-01</t>
  </si>
  <si>
    <t>住宅电费（11-4月）</t>
  </si>
  <si>
    <t>0.66480</t>
  </si>
  <si>
    <t>0.71480</t>
  </si>
  <si>
    <t>0.96480</t>
  </si>
  <si>
    <t>400.00</t>
  </si>
  <si>
    <t>SZ89-20140-02</t>
  </si>
  <si>
    <t>住宅电费（5-10月）-1</t>
  </si>
  <si>
    <t>260.00</t>
  </si>
  <si>
    <t>SZ89-20140-08</t>
  </si>
  <si>
    <t>小兔充充电费0.7元/度</t>
  </si>
  <si>
    <t>0.70000</t>
  </si>
  <si>
    <t>SZ89-20140-HN</t>
  </si>
  <si>
    <t>汇能充电桩1.00</t>
  </si>
  <si>
    <t>SZ89-20141-02</t>
  </si>
  <si>
    <t>生活用水-（住宅）水费2.67</t>
  </si>
  <si>
    <t>4.01000</t>
  </si>
  <si>
    <t>8.01000</t>
  </si>
  <si>
    <t>SZ89-20141-03</t>
  </si>
  <si>
    <t>办公用水-水费3.77</t>
  </si>
  <si>
    <t>3.77000</t>
  </si>
  <si>
    <t>20142</t>
  </si>
  <si>
    <t>排水费</t>
  </si>
  <si>
    <t>SZ89-20142</t>
  </si>
  <si>
    <t>排水费（手工录入)</t>
  </si>
  <si>
    <t>SZ89-20146</t>
  </si>
  <si>
    <t>电费（手工录入）</t>
  </si>
  <si>
    <t>945</t>
  </si>
  <si>
    <t>20148</t>
  </si>
  <si>
    <t>自来水费（充值型-简易征收）</t>
  </si>
  <si>
    <t>SZ89-20148</t>
  </si>
  <si>
    <t>水费（手工录入）</t>
  </si>
  <si>
    <t>946</t>
  </si>
  <si>
    <t>20154</t>
  </si>
  <si>
    <t>排水费（仪表）</t>
  </si>
  <si>
    <t>SZ89-20154</t>
  </si>
  <si>
    <t>排污水处理费(办公）1.08</t>
  </si>
  <si>
    <t>1.08000</t>
  </si>
  <si>
    <t>SZ89-20154-01</t>
  </si>
  <si>
    <t>排污水处理费（住宅）</t>
  </si>
  <si>
    <t>0.81000</t>
  </si>
  <si>
    <t>0.90000</t>
  </si>
  <si>
    <t>0.99000</t>
  </si>
  <si>
    <t>20200</t>
  </si>
  <si>
    <t>维修费</t>
  </si>
  <si>
    <t>SZ89-20200</t>
  </si>
  <si>
    <t>恒泽产业园</t>
  </si>
  <si>
    <t>10110</t>
  </si>
  <si>
    <t>物业费 4.2</t>
  </si>
  <si>
    <t>4.20000</t>
  </si>
  <si>
    <t>227</t>
  </si>
  <si>
    <t>物业费 2</t>
  </si>
  <si>
    <t>物业费 3.8</t>
  </si>
  <si>
    <t>3.80000</t>
  </si>
  <si>
    <t>物业费 2.7</t>
  </si>
  <si>
    <t>10115</t>
  </si>
  <si>
    <t>预收 开发商</t>
  </si>
  <si>
    <t>50000.00000</t>
  </si>
  <si>
    <t>10116</t>
  </si>
  <si>
    <t>减免</t>
  </si>
  <si>
    <t>30000.00000</t>
  </si>
  <si>
    <t>10117</t>
  </si>
  <si>
    <t>供暖</t>
  </si>
  <si>
    <t>2019/11/1 0:00:00</t>
  </si>
  <si>
    <t>2019/11/30 0:00:00</t>
  </si>
  <si>
    <t>89718.50000</t>
  </si>
  <si>
    <t>10114</t>
  </si>
  <si>
    <t>开发商售楼处</t>
  </si>
  <si>
    <t>（天津）浩天源花园</t>
  </si>
  <si>
    <t>TJ97-10101-￥2.00</t>
  </si>
  <si>
    <t>物业费-2.00</t>
  </si>
  <si>
    <t>2021/5/31 0:00:00</t>
  </si>
  <si>
    <t>955</t>
  </si>
  <si>
    <t>100000.00000</t>
  </si>
  <si>
    <t>400.00000</t>
  </si>
  <si>
    <t>10308</t>
  </si>
  <si>
    <t>小业主委托停车管理费（固定）</t>
  </si>
  <si>
    <t>小业主委托停车管理费</t>
  </si>
  <si>
    <t>60.00000</t>
  </si>
  <si>
    <t>1001</t>
  </si>
  <si>
    <t>111111</t>
  </si>
  <si>
    <t>西安宫园中央售楼处</t>
  </si>
  <si>
    <t>00002</t>
  </si>
  <si>
    <t>2017/3/31 0:00:00</t>
  </si>
  <si>
    <t>121720.50000</t>
  </si>
  <si>
    <t>00002-02</t>
  </si>
  <si>
    <t>销售中心物业费-02</t>
  </si>
  <si>
    <t>2016/11/1 0:00:00</t>
  </si>
  <si>
    <t>（西安）华为西安办事处</t>
  </si>
  <si>
    <t>XA34-10101-2016</t>
  </si>
  <si>
    <t>物业服务包干费-2016</t>
  </si>
  <si>
    <t>2016/12/1 0:00:00</t>
  </si>
  <si>
    <t>2016/12/31 0:00:00</t>
  </si>
  <si>
    <t>57730.50000</t>
  </si>
  <si>
    <t>XA34-10101-2017</t>
  </si>
  <si>
    <t>物业服务包干费-2017</t>
  </si>
  <si>
    <t>2017/12/31 0:00:00</t>
  </si>
  <si>
    <t>60753.47000</t>
  </si>
  <si>
    <t>XA34-10101-2018</t>
  </si>
  <si>
    <t>物业服务包干费2018</t>
  </si>
  <si>
    <t>103362.07000</t>
  </si>
  <si>
    <t>XA34-10101-2019</t>
  </si>
  <si>
    <t>物业服务包干费2019</t>
  </si>
  <si>
    <t>109013.83000</t>
  </si>
  <si>
    <t>华为太原片区</t>
  </si>
  <si>
    <t>物业服务费2019</t>
  </si>
  <si>
    <t>113779.61000</t>
  </si>
  <si>
    <t>XA36-01</t>
  </si>
  <si>
    <t>（银川）美林湾售楼处</t>
  </si>
  <si>
    <t>1.35000</t>
  </si>
  <si>
    <t>101002</t>
  </si>
  <si>
    <t>物业费管理费1.5-6</t>
  </si>
  <si>
    <t>6月</t>
  </si>
  <si>
    <t>101005</t>
  </si>
  <si>
    <t>物业费1.5元1个月</t>
  </si>
  <si>
    <t>101006</t>
  </si>
  <si>
    <t>物业服务费1.3-12</t>
  </si>
  <si>
    <t>243</t>
  </si>
  <si>
    <t>101007</t>
  </si>
  <si>
    <t>物业服务费2-12</t>
  </si>
  <si>
    <t>101008</t>
  </si>
  <si>
    <t>物业服务费1.5</t>
  </si>
  <si>
    <t>10月</t>
  </si>
  <si>
    <t>101009</t>
  </si>
  <si>
    <t>2019/4/20 0:00:00</t>
  </si>
  <si>
    <t>10145</t>
  </si>
  <si>
    <t>电梯费</t>
  </si>
  <si>
    <t>1014501</t>
  </si>
  <si>
    <t>电梯费460-38.33-1-6层</t>
  </si>
  <si>
    <t>38.00000</t>
  </si>
  <si>
    <t>38.33000</t>
  </si>
  <si>
    <t>1014502</t>
  </si>
  <si>
    <t>电梯费620-51.67-7-11层</t>
  </si>
  <si>
    <t>51.67000</t>
  </si>
  <si>
    <t>2017/9/9 0:00:00</t>
  </si>
  <si>
    <t>2017/10/9 0:00:00</t>
  </si>
  <si>
    <t>test1</t>
  </si>
  <si>
    <t>2017/9/1 0:00:00</t>
  </si>
  <si>
    <t>公共电费</t>
  </si>
  <si>
    <t>86</t>
  </si>
  <si>
    <t>000001</t>
  </si>
  <si>
    <t>2017/11/30 0:00:00</t>
  </si>
  <si>
    <t>（郑州）华为郑州代表处</t>
  </si>
  <si>
    <t>9月份开票费用</t>
  </si>
  <si>
    <t>350037.07000</t>
  </si>
  <si>
    <t>2019年10月份费用</t>
  </si>
  <si>
    <t>2019/10/1 0:00:00</t>
  </si>
  <si>
    <t>2019/10/31 0:00:00</t>
  </si>
  <si>
    <t>263821.66000</t>
  </si>
  <si>
    <t>2019年11月费用</t>
  </si>
  <si>
    <t>444632.67000</t>
  </si>
  <si>
    <t>101010-03</t>
  </si>
  <si>
    <t>2019年11月服务费</t>
  </si>
  <si>
    <t>429526.96000</t>
  </si>
  <si>
    <t>ZZ15-10101</t>
  </si>
  <si>
    <t>ZZ15-20190731</t>
  </si>
  <si>
    <t>物业服务费1</t>
  </si>
  <si>
    <t>华为代表处物业费</t>
  </si>
  <si>
    <t>2016/5/31 0:00:00</t>
  </si>
  <si>
    <t>7055.53000</t>
  </si>
  <si>
    <t>ZZ15-20158</t>
  </si>
  <si>
    <t>代收代付费用</t>
  </si>
  <si>
    <t>2016/6/1 0:00:00</t>
  </si>
  <si>
    <t>直接录入物业费</t>
  </si>
  <si>
    <t>2009/1/1 0:00:00</t>
  </si>
  <si>
    <t>2159</t>
  </si>
  <si>
    <t>（天津）启航嘉园</t>
  </si>
  <si>
    <t>天津东方文化广场售楼处</t>
  </si>
  <si>
    <t>TJ61-001</t>
  </si>
  <si>
    <t>售楼处物业费</t>
  </si>
  <si>
    <t>2016/5/15 0:00:00</t>
  </si>
  <si>
    <t>(武汉)中国核建·锦城售楼处</t>
  </si>
  <si>
    <t>WH38-01</t>
  </si>
  <si>
    <t>中核建绿化养护费</t>
  </si>
  <si>
    <t>中核建物业服务费</t>
  </si>
  <si>
    <t>WH38-FWF-01</t>
  </si>
  <si>
    <t>中国核建锦城售楼处物业服务费</t>
  </si>
  <si>
    <t>129155.00000</t>
  </si>
  <si>
    <t>（武汉）专利局（湖北中心）</t>
  </si>
  <si>
    <t>489306.57000</t>
  </si>
  <si>
    <t>WH45-10101-01</t>
  </si>
  <si>
    <t>2019.6.12-6.30物业服务费</t>
  </si>
  <si>
    <t>2019/6/12 0:00:00</t>
  </si>
  <si>
    <t>357267.00000</t>
  </si>
  <si>
    <t>WH45-10101-02</t>
  </si>
  <si>
    <t>2019.7.1-7.31物业服务费</t>
  </si>
  <si>
    <t>587577.00000</t>
  </si>
  <si>
    <t>WH45-10101-03</t>
  </si>
  <si>
    <t>2019.8.1-9.30物业服务费</t>
  </si>
  <si>
    <t>2019/8/1 0:00:00</t>
  </si>
  <si>
    <t>587578.00000</t>
  </si>
  <si>
    <t>WH45-10101-04</t>
  </si>
  <si>
    <t>2019.10.1-11.30物业服务费</t>
  </si>
  <si>
    <t>558189.50000</t>
  </si>
  <si>
    <t>WH45-10101-05</t>
  </si>
  <si>
    <t>2019.12.1-12.31物业服务费</t>
  </si>
  <si>
    <t>574675.25000</t>
  </si>
  <si>
    <t>WH45-10101-06</t>
  </si>
  <si>
    <t>2020.1.1-5.31物业服务费</t>
  </si>
  <si>
    <t>2020/5/31 0:00:00</t>
  </si>
  <si>
    <t>573508.17000</t>
  </si>
  <si>
    <t>WH45-10101-07</t>
  </si>
  <si>
    <t>2020.6.1-6.11物业服务费</t>
  </si>
  <si>
    <t>2020/6/1 0:00:00</t>
  </si>
  <si>
    <t>2020/6/11 0:00:00</t>
  </si>
  <si>
    <t>203502.90000</t>
  </si>
  <si>
    <t>（武汉南区）绿地汉正中心售楼处</t>
  </si>
  <si>
    <t>2017/4/28 0:00:00</t>
  </si>
  <si>
    <t>60007-01</t>
  </si>
  <si>
    <t>销售中心物业费（定额）</t>
  </si>
  <si>
    <t>39205.00000</t>
  </si>
  <si>
    <t>物业服务费-01</t>
  </si>
  <si>
    <t>137136.67000</t>
  </si>
  <si>
    <t>物业服务费-02</t>
  </si>
  <si>
    <t>5000.00000</t>
  </si>
  <si>
    <t>西宁绿地公馆</t>
  </si>
  <si>
    <t>物业服务费-高层</t>
  </si>
  <si>
    <t>物业服务费-洋房</t>
  </si>
  <si>
    <t>209</t>
  </si>
  <si>
    <t>物业服务费-商铺</t>
  </si>
  <si>
    <t>公共水费</t>
  </si>
  <si>
    <t>电费-商铺</t>
  </si>
  <si>
    <t>24140-02</t>
  </si>
  <si>
    <t>电费-02</t>
  </si>
  <si>
    <t>车位管理费</t>
  </si>
  <si>
    <t>90.00000</t>
  </si>
  <si>
    <t>10309</t>
  </si>
  <si>
    <t>车位管理费01</t>
  </si>
  <si>
    <t>2019/5/29 0:00:00</t>
  </si>
  <si>
    <t>24140</t>
  </si>
  <si>
    <t>电费-商铺1</t>
  </si>
  <si>
    <t>24140-01</t>
  </si>
  <si>
    <t>电费-01</t>
  </si>
  <si>
    <t>24140-03</t>
  </si>
  <si>
    <t>电费-03</t>
  </si>
  <si>
    <t>（西宁）朗悦新天地</t>
  </si>
  <si>
    <t>10001</t>
  </si>
  <si>
    <t>2017/11/23 0:00:00</t>
  </si>
  <si>
    <t>652</t>
  </si>
  <si>
    <t>（天津）东方环球影城</t>
  </si>
  <si>
    <t>AM0801-001</t>
  </si>
  <si>
    <t>物业服务费-2.00元/平米</t>
  </si>
  <si>
    <t>AM0801-002</t>
  </si>
  <si>
    <t>物业服务费-2.50元/平米</t>
  </si>
  <si>
    <t>AM0801-003</t>
  </si>
  <si>
    <t>物业服务费-4.00元/平米</t>
  </si>
  <si>
    <t>AM0801-004</t>
  </si>
  <si>
    <t>物业服务费-5.00元/平米</t>
  </si>
  <si>
    <t>（成都）华府西苑售楼处</t>
  </si>
  <si>
    <t>CD22-01</t>
  </si>
  <si>
    <t>服务费</t>
  </si>
  <si>
    <t>2015/1/1 0:00:00</t>
  </si>
  <si>
    <t>6200.00000</t>
  </si>
  <si>
    <t>（成都）天府美岸售楼处</t>
  </si>
  <si>
    <t>CD48-02</t>
  </si>
  <si>
    <t>自营停车费70</t>
  </si>
  <si>
    <t>70.00000</t>
  </si>
  <si>
    <t>CD48-03</t>
  </si>
  <si>
    <t>自营停车费140</t>
  </si>
  <si>
    <t>140.00000</t>
  </si>
  <si>
    <t>CD36-01</t>
  </si>
  <si>
    <t>售楼处物业服务费</t>
  </si>
  <si>
    <t>（成都）中建新华府售楼处</t>
  </si>
  <si>
    <t>CD38-01_113</t>
  </si>
  <si>
    <t>销售中心物业服务费</t>
  </si>
  <si>
    <t>99585.00000</t>
  </si>
  <si>
    <t>CD38-01_114</t>
  </si>
  <si>
    <t>298755.00000</t>
  </si>
  <si>
    <t>CD38-01_115</t>
  </si>
  <si>
    <t>CD38-01_116</t>
  </si>
  <si>
    <t>销售中心物业费1</t>
  </si>
  <si>
    <t>（成都）绿地城售楼处</t>
  </si>
  <si>
    <t>60007-LV</t>
  </si>
  <si>
    <t>销售中心物业费(录入）</t>
  </si>
  <si>
    <t>60007-星原</t>
  </si>
  <si>
    <t>星原物业费</t>
  </si>
  <si>
    <t>2017/5/1 0:00:00</t>
  </si>
  <si>
    <t>56000.00000</t>
  </si>
  <si>
    <t>60007-绿地</t>
  </si>
  <si>
    <t>绿地物业费</t>
  </si>
  <si>
    <t>2017/8/1 0:00:00</t>
  </si>
  <si>
    <t>143785.00000</t>
  </si>
  <si>
    <t>60007_103</t>
  </si>
  <si>
    <t>2016/9/30 0:00:00</t>
  </si>
  <si>
    <t>243924.66000</t>
  </si>
  <si>
    <t>60007_104</t>
  </si>
  <si>
    <t>6007</t>
  </si>
  <si>
    <t>（成都）人居紫云庭售楼处</t>
  </si>
  <si>
    <t>CD44-01-1</t>
  </si>
  <si>
    <t>成都城市音乐厅管理处</t>
  </si>
  <si>
    <t>CD57-001</t>
  </si>
  <si>
    <t>2016/9/17 0:00:00</t>
  </si>
  <si>
    <t>44730.00000</t>
  </si>
  <si>
    <t>CD63-10101-03</t>
  </si>
  <si>
    <t>（资阳）蓝湖城邦售楼处</t>
  </si>
  <si>
    <t>1-101</t>
  </si>
  <si>
    <t>2016/9/29 0:00:00</t>
  </si>
  <si>
    <t>2017/2/22 0:00:00</t>
  </si>
  <si>
    <t>6000.00000</t>
  </si>
  <si>
    <t>（成都）万达瑞华酒店项目售楼处</t>
  </si>
  <si>
    <t>CD64-10101</t>
  </si>
  <si>
    <t>2017/2/1 0:00:00</t>
  </si>
  <si>
    <t>（重庆）鲁能领秀城3号区售楼处</t>
  </si>
  <si>
    <t>CQ05-60007</t>
  </si>
  <si>
    <t>（重庆）旭阳台北城售楼处</t>
  </si>
  <si>
    <t>20150</t>
  </si>
  <si>
    <t>重庆城南未来售楼处</t>
  </si>
  <si>
    <t>CQ18-03</t>
  </si>
  <si>
    <t>物业费1</t>
  </si>
  <si>
    <t>（重庆）旭阳台北城西门町商业区-酬金制</t>
  </si>
  <si>
    <t>1010-1</t>
  </si>
  <si>
    <t>物业费10</t>
  </si>
  <si>
    <t>2016/10/31 0:00:00</t>
  </si>
  <si>
    <t>1010-2</t>
  </si>
  <si>
    <t>1010-3</t>
  </si>
  <si>
    <t>2016/12/24 0:00:00</t>
  </si>
  <si>
    <t>物业服务费15</t>
  </si>
  <si>
    <t>水费4.8</t>
  </si>
  <si>
    <t>20148_32</t>
  </si>
  <si>
    <t>水费（充值型）4.8</t>
  </si>
  <si>
    <t>20148_33</t>
  </si>
  <si>
    <t>2016/11/30 0:00:00</t>
  </si>
  <si>
    <t>60006-1</t>
  </si>
  <si>
    <t>空置物业费直接录入</t>
  </si>
  <si>
    <t>重庆聚丰纵横国际售楼处</t>
  </si>
  <si>
    <t>GY13-</t>
  </si>
  <si>
    <t>cq23-01</t>
  </si>
  <si>
    <t>CQ23-02</t>
  </si>
  <si>
    <t>2016/4/1 0:00:00</t>
  </si>
  <si>
    <t>74750.00000</t>
  </si>
  <si>
    <t>（重庆）国盛IEC中心售楼处</t>
  </si>
  <si>
    <t>2017/1/16 0:00:00</t>
  </si>
  <si>
    <t>2030/12/31 0:00:00</t>
  </si>
  <si>
    <t>74200.00000</t>
  </si>
  <si>
    <t>CQ37-10101-1</t>
  </si>
  <si>
    <t>销售中心物业费-1</t>
  </si>
  <si>
    <t>（合肥）普洛斯物流园</t>
  </si>
  <si>
    <t>（合肥）海德公馆售楼处</t>
  </si>
  <si>
    <t>101</t>
  </si>
  <si>
    <t>烟台海蓝金岸•海语公园售楼处</t>
  </si>
  <si>
    <t>JN22-60007</t>
  </si>
  <si>
    <t>2013/1/1 0:00:00</t>
  </si>
  <si>
    <t>（南昌）开元国际售楼处</t>
  </si>
  <si>
    <t>NC36-10101</t>
  </si>
  <si>
    <t>45000.00000</t>
  </si>
  <si>
    <t>抚州国际汽车城售楼处</t>
  </si>
  <si>
    <t>NC42-101</t>
  </si>
  <si>
    <t>物业费55012</t>
  </si>
  <si>
    <t>55012.00000</t>
  </si>
  <si>
    <t>NC42-10101-01</t>
  </si>
  <si>
    <t>2016/10/6 0:00:00</t>
  </si>
  <si>
    <t>（上饶）万达广场售楼处</t>
  </si>
  <si>
    <t>NC61-60007</t>
  </si>
  <si>
    <t>销售中心物业费-标准方式</t>
  </si>
  <si>
    <t>79917.00000</t>
  </si>
  <si>
    <t>华府岭秀管理处</t>
  </si>
  <si>
    <t>2012/12/1 0:00:00</t>
  </si>
  <si>
    <t>华府岭秀售楼处</t>
  </si>
  <si>
    <t>NM82-60007</t>
  </si>
  <si>
    <t>2011/8/1 0:00:00</t>
  </si>
  <si>
    <t>（内蒙古）绿地香树花城售楼处</t>
  </si>
  <si>
    <t>NM90-10101</t>
  </si>
  <si>
    <t>47965.00000</t>
  </si>
  <si>
    <t>NM90-60007</t>
  </si>
  <si>
    <t>2014/12/11 0:00:00</t>
  </si>
  <si>
    <t>内蒙古绿地腾飞壹号售楼处</t>
  </si>
  <si>
    <t>（内蒙古）绿地中央广场售楼处</t>
  </si>
  <si>
    <t>NM92-10101</t>
  </si>
  <si>
    <t>62063.00000</t>
  </si>
  <si>
    <t>（内蒙古）绿地之窗</t>
  </si>
  <si>
    <t>2015/7/16 0:00:00</t>
  </si>
  <si>
    <t>哥伦布广场</t>
  </si>
  <si>
    <t>物业服务费—15号楼</t>
  </si>
  <si>
    <t>2012/5/1 0:00:00</t>
  </si>
  <si>
    <t>物业服务费—16号楼</t>
  </si>
  <si>
    <t>2.30000</t>
  </si>
  <si>
    <t>物业服务费—3号楼</t>
  </si>
  <si>
    <t>2010/3/1 0:00:00</t>
  </si>
  <si>
    <t>物业服务费—5号楼</t>
  </si>
  <si>
    <t>4.98000</t>
  </si>
  <si>
    <t>物业服务费重新计算</t>
  </si>
  <si>
    <t>2010/1/1 0:00:00</t>
  </si>
  <si>
    <t>松江（石湖荡）普洛斯物流园</t>
  </si>
  <si>
    <t>WFGLF</t>
  </si>
  <si>
    <t>物业管理费</t>
  </si>
  <si>
    <t>138231.00000</t>
  </si>
  <si>
    <t>wyglf1</t>
  </si>
  <si>
    <t>物业管理费1</t>
  </si>
  <si>
    <t>松江（洞泾）普洛斯物流园</t>
  </si>
  <si>
    <t>wy</t>
  </si>
  <si>
    <t>wyfwf</t>
  </si>
  <si>
    <t>161088.00000</t>
  </si>
  <si>
    <t>（上海）松江（大港）普洛斯物流园</t>
  </si>
  <si>
    <t>131971.98000</t>
  </si>
  <si>
    <t>松江（练塘）普洛斯物流园</t>
  </si>
  <si>
    <t>LTPLS001</t>
  </si>
  <si>
    <t>102175.27000</t>
  </si>
  <si>
    <t>（上海）宝山（月浦）普洛斯物流园</t>
  </si>
  <si>
    <t>2016/3/15 0:00:00</t>
  </si>
  <si>
    <t>255381.13000</t>
  </si>
  <si>
    <t>wy zxyj</t>
  </si>
  <si>
    <t>（上海）闵行梅陇普洛斯物流园</t>
  </si>
  <si>
    <t>00121</t>
  </si>
  <si>
    <t>10133</t>
  </si>
  <si>
    <t>委托停车费（固定）</t>
  </si>
  <si>
    <t>BJ16-001</t>
  </si>
  <si>
    <t>停车场收费</t>
  </si>
  <si>
    <t>2015/6/15 0:00:00</t>
  </si>
  <si>
    <t>KFSWT</t>
  </si>
  <si>
    <t>KFSWT1</t>
  </si>
  <si>
    <t>停车场</t>
  </si>
  <si>
    <t>214</t>
  </si>
  <si>
    <t>悦都苑停车场</t>
  </si>
  <si>
    <t>TC-FS01-002</t>
  </si>
  <si>
    <t>产权车位收费标准月计算</t>
  </si>
  <si>
    <t>（北京南区）世华水岸停车场</t>
  </si>
  <si>
    <t>003</t>
  </si>
  <si>
    <t>管理费</t>
  </si>
  <si>
    <t>751</t>
  </si>
  <si>
    <t>天津职业大学</t>
  </si>
  <si>
    <t>AM0801-04</t>
  </si>
  <si>
    <t>装修管理费（15元/平方米）</t>
  </si>
  <si>
    <t>（天津）尚海湾·西苑</t>
  </si>
  <si>
    <t>TJ44-01</t>
  </si>
  <si>
    <t>撤场拖欠款</t>
  </si>
  <si>
    <t>2012/10/1 0:00:00</t>
  </si>
  <si>
    <t>2018/6/30 0:00:00</t>
  </si>
  <si>
    <t>东方环球影城</t>
  </si>
  <si>
    <t>TJ94-001</t>
  </si>
  <si>
    <t>2017/7/1 0:00:00</t>
  </si>
  <si>
    <t>TJ94-002</t>
  </si>
  <si>
    <t>1314</t>
  </si>
  <si>
    <t>TJ94-003</t>
  </si>
  <si>
    <t>TJ94-004</t>
  </si>
  <si>
    <t>TJ94-005</t>
  </si>
  <si>
    <t>2018/10/10 0:00:00</t>
  </si>
  <si>
    <t>102.63000</t>
  </si>
  <si>
    <t>（荆州）绿地之窗售楼处</t>
  </si>
  <si>
    <t>2015/10/24 0:00:00</t>
  </si>
  <si>
    <t>2013/8/2 0:00:00</t>
  </si>
  <si>
    <t>（郑州）绿地海珀兰轩售楼处</t>
  </si>
  <si>
    <t>WH28-60007</t>
  </si>
  <si>
    <t>2015/8/25 0:00:00</t>
  </si>
  <si>
    <t>（武汉）悦澜湾售楼处</t>
  </si>
  <si>
    <t>2015/7/4 0:00:00</t>
  </si>
  <si>
    <t>（武汉）绿地汉口中心售楼处</t>
  </si>
  <si>
    <t>2015/5/26 0:00:00</t>
  </si>
  <si>
    <t>（武汉）华中智谷售楼处</t>
  </si>
  <si>
    <t>WH36-01</t>
  </si>
  <si>
    <t>履约保证金</t>
  </si>
  <si>
    <t>2015/7/1 0:00:00</t>
  </si>
  <si>
    <t>（武汉）星悦城售楼处</t>
  </si>
  <si>
    <t>WH39-630007</t>
  </si>
  <si>
    <t>（武汉）华中智谷</t>
  </si>
  <si>
    <t>整层物业服务费（八折）首年</t>
  </si>
  <si>
    <t>10101-001</t>
  </si>
  <si>
    <t>物业费（八折）首年</t>
  </si>
  <si>
    <t>10101-002</t>
  </si>
  <si>
    <t>散户物业费（八折）首年</t>
  </si>
  <si>
    <t>101010</t>
  </si>
  <si>
    <t>散户物业费（8折）首年</t>
  </si>
  <si>
    <t>10101_142</t>
  </si>
  <si>
    <t>物业费首年八折</t>
  </si>
  <si>
    <t>10101_143</t>
  </si>
  <si>
    <t>物业服务费（整层）</t>
  </si>
  <si>
    <t>水电暖（充值）</t>
  </si>
  <si>
    <t>空置房物业费（7折）</t>
  </si>
  <si>
    <t>2017/4/30 0:00:00</t>
  </si>
  <si>
    <t>10101-2</t>
  </si>
  <si>
    <t>空置物业费（7折）</t>
  </si>
  <si>
    <t>2.45000</t>
  </si>
  <si>
    <t>（武汉）利腾国际售楼处</t>
  </si>
  <si>
    <t>WH41-60007</t>
  </si>
  <si>
    <t>2016/7/1 0:00:00</t>
  </si>
  <si>
    <t>（苏州）中房颐园售楼处</t>
  </si>
  <si>
    <t>2014/5/4 0:00:00</t>
  </si>
  <si>
    <t>2017/5/4 0:00:00</t>
  </si>
  <si>
    <t>170900.00000</t>
  </si>
  <si>
    <t>苏州同程网研发大楼</t>
  </si>
  <si>
    <t>WX32-004</t>
  </si>
  <si>
    <t>2017/2/14 0:00:00</t>
  </si>
  <si>
    <t>苏州中交璟庭售楼处</t>
  </si>
  <si>
    <t>WX34-WY</t>
  </si>
  <si>
    <t>（苏州）同程创意产业园</t>
  </si>
  <si>
    <t>WX35-001</t>
  </si>
  <si>
    <t>2018/8/31 0:00:00</t>
  </si>
  <si>
    <t>西安绿地九号官邸售楼处</t>
  </si>
  <si>
    <t>2015/10/1 0:00:00</t>
  </si>
  <si>
    <t>100314.23000</t>
  </si>
  <si>
    <t>（乌鲁木齐）万达广场售楼处</t>
  </si>
  <si>
    <t>99000.00000</t>
  </si>
  <si>
    <t>60007-销售中心物业费</t>
  </si>
  <si>
    <t>西安绿地中心售楼处</t>
  </si>
  <si>
    <t>109304.19000</t>
  </si>
  <si>
    <t>（西宁）绿地公馆售楼处</t>
  </si>
  <si>
    <t>（郑州）普洛斯物流园</t>
  </si>
  <si>
    <t>ZZ11-10101</t>
  </si>
  <si>
    <t>（南通）高新区科技之窗</t>
  </si>
  <si>
    <t>AM0901-1</t>
  </si>
  <si>
    <t>物业服务费（定额）</t>
  </si>
  <si>
    <t>371745.69000</t>
  </si>
  <si>
    <t>AM0901-WY</t>
  </si>
  <si>
    <t>（吉首）吉首大学</t>
  </si>
  <si>
    <t>AM1001-01</t>
  </si>
  <si>
    <t>179916.00000</t>
  </si>
  <si>
    <t>（燕郊）天洋城4代</t>
  </si>
  <si>
    <t>2017/1/17 0:00:00</t>
  </si>
  <si>
    <t>BJ125-物业服务费</t>
  </si>
  <si>
    <t>物业服务费-138000</t>
  </si>
  <si>
    <t>138000.00000</t>
  </si>
  <si>
    <t>北京思菩兰天洋4代售楼处</t>
  </si>
  <si>
    <t>BJ127-物业服务费</t>
  </si>
  <si>
    <t>物业服务费-127400</t>
  </si>
  <si>
    <t>2016/12/17 0:00:00</t>
  </si>
  <si>
    <t>127400.00000</t>
  </si>
  <si>
    <t>BJ-143</t>
  </si>
  <si>
    <t>167694.79000</t>
  </si>
  <si>
    <t>BJ-143-001</t>
  </si>
  <si>
    <t>物业服务费1907</t>
  </si>
  <si>
    <t>193959.49000</t>
  </si>
  <si>
    <t>绿地中央城售楼处</t>
  </si>
  <si>
    <t>bj149-001</t>
  </si>
  <si>
    <t>2017/9/30 0:00:00</t>
  </si>
  <si>
    <t>151588.00000</t>
  </si>
  <si>
    <t>销售中心服务费丙区</t>
  </si>
  <si>
    <t>41552.00000</t>
  </si>
  <si>
    <t>0001</t>
  </si>
  <si>
    <t>销售中心服务费乙区</t>
  </si>
  <si>
    <t>49544.44000</t>
  </si>
  <si>
    <t>0003</t>
  </si>
  <si>
    <t>销售中心服务费丁区</t>
  </si>
  <si>
    <t>26288.31000</t>
  </si>
  <si>
    <t>BJ168-01</t>
  </si>
  <si>
    <t>30108.97000</t>
  </si>
  <si>
    <t>BJ168-01(新)</t>
  </si>
  <si>
    <t>31892.91000</t>
  </si>
  <si>
    <t>BJ168-01-101</t>
  </si>
  <si>
    <t>应收物业服务费</t>
  </si>
  <si>
    <t>2017/3/25 0:00:00</t>
  </si>
  <si>
    <t>BJ168-01-0101</t>
  </si>
  <si>
    <t>物业服务费用</t>
  </si>
  <si>
    <t>2019物业服务费</t>
  </si>
  <si>
    <t>2019/6/25 0:00:00</t>
  </si>
  <si>
    <t>82951.40000</t>
  </si>
  <si>
    <t>BJ181-01</t>
  </si>
  <si>
    <t>2017/6/1 0:00:00</t>
  </si>
  <si>
    <t>78735.00000</t>
  </si>
  <si>
    <t>房山绿地新都汇售楼处</t>
  </si>
  <si>
    <t>57872.23000</t>
  </si>
  <si>
    <t>成都中筑西府兰庭售楼处</t>
  </si>
  <si>
    <t>10011</t>
  </si>
  <si>
    <t>6936.72000</t>
  </si>
  <si>
    <t>60007-1</t>
  </si>
  <si>
    <t>售楼处服务费</t>
  </si>
  <si>
    <t>（成都）乐天圣苑售楼处</t>
  </si>
  <si>
    <t>82396.00000</t>
  </si>
  <si>
    <t>60007-001</t>
  </si>
  <si>
    <t>乐天圣苑售楼处销售中心物业费</t>
  </si>
  <si>
    <t>90348.00000</t>
  </si>
  <si>
    <t>（成都）中环丰锦苑售楼处</t>
  </si>
  <si>
    <t>CD47-001</t>
  </si>
  <si>
    <t>56237.74000</t>
  </si>
  <si>
    <t>（成都）人居天府汇城售楼处</t>
  </si>
  <si>
    <t>72144.00000</t>
  </si>
  <si>
    <t>销售中心物业费(录入)</t>
  </si>
  <si>
    <t>2016/4/25 0:00:00</t>
  </si>
  <si>
    <t>（成都）华都云景台售楼处</t>
  </si>
  <si>
    <t>55088.00000</t>
  </si>
  <si>
    <t>CD55-01-1</t>
  </si>
  <si>
    <t>拉萨华为办事处</t>
  </si>
  <si>
    <t>57358.88000</t>
  </si>
  <si>
    <t>CD62-10101-2017</t>
  </si>
  <si>
    <t>物业服务包干费</t>
  </si>
  <si>
    <t>2017/2/20 0:00:00</t>
  </si>
  <si>
    <t>51024.84000</t>
  </si>
  <si>
    <t>（贵阳）贵安综合保税区二期</t>
  </si>
  <si>
    <t>酒窖物业费</t>
  </si>
  <si>
    <t>直销中心物业费</t>
  </si>
  <si>
    <t>CD栋厂房物业费</t>
  </si>
  <si>
    <t>004</t>
  </si>
  <si>
    <t>酒窖物业费计算</t>
  </si>
  <si>
    <t>005</t>
  </si>
  <si>
    <t>CD厂房物业费计算</t>
  </si>
  <si>
    <t>006</t>
  </si>
  <si>
    <t>直销中心计算</t>
  </si>
  <si>
    <t>CD65-001</t>
  </si>
  <si>
    <t>贵安综合保税区直销中心物业费</t>
  </si>
  <si>
    <t>2016/12/10 0:00:00</t>
  </si>
  <si>
    <t>ZXZX201901</t>
  </si>
  <si>
    <t>201901直销中心物业费</t>
  </si>
  <si>
    <t>ZXZX201902</t>
  </si>
  <si>
    <t>201902直销中心物业费</t>
  </si>
  <si>
    <t>2019/2/28 0:00:00</t>
  </si>
  <si>
    <t>（成都东区）春熙江岸售楼处</t>
  </si>
  <si>
    <t>38888.00000</t>
  </si>
  <si>
    <t>41388.00000</t>
  </si>
  <si>
    <t>（重庆）绿地海外滩售楼处</t>
  </si>
  <si>
    <t>122024.00000</t>
  </si>
  <si>
    <t>60007-4</t>
  </si>
  <si>
    <t>销售中心物业费-4</t>
  </si>
  <si>
    <t>167765.00000</t>
  </si>
  <si>
    <t>60007-5</t>
  </si>
  <si>
    <t>销售中心物业费-5</t>
  </si>
  <si>
    <t>16523.00000</t>
  </si>
  <si>
    <t>（重庆）绿地保税中心售楼处</t>
  </si>
  <si>
    <t>157494.00000</t>
  </si>
  <si>
    <t>308224.68000</t>
  </si>
  <si>
    <t>物业服务费01</t>
  </si>
  <si>
    <t>18786.38000</t>
  </si>
  <si>
    <t>物业服务费02</t>
  </si>
  <si>
    <t>2019/5/10 0:00:00</t>
  </si>
  <si>
    <t>2019/11/29 0:00:00</t>
  </si>
  <si>
    <t>1472.95000</t>
  </si>
  <si>
    <t>物业服务费03</t>
  </si>
  <si>
    <t>1000.00000</t>
  </si>
  <si>
    <t>旺德府5楼</t>
  </si>
  <si>
    <t>物业服务费10101</t>
  </si>
  <si>
    <t>93468.88000</t>
  </si>
  <si>
    <t>CS15-01</t>
  </si>
  <si>
    <t>（长沙）水映加州售楼处</t>
  </si>
  <si>
    <t>CS17-00-0101</t>
  </si>
  <si>
    <t>物业管理费320000</t>
  </si>
  <si>
    <t>CS17-0101</t>
  </si>
  <si>
    <t>375023.00000</t>
  </si>
  <si>
    <t>中铁国际城售楼处</t>
  </si>
  <si>
    <t>CS18-10101-01</t>
  </si>
  <si>
    <t>2016/2/1 0:00:00</t>
  </si>
  <si>
    <t>2064/9/27 0:00:00</t>
  </si>
  <si>
    <t>CS18-10101-02</t>
  </si>
  <si>
    <t>管理费1</t>
  </si>
  <si>
    <t>CS18-10101-05</t>
  </si>
  <si>
    <t>管理费2</t>
  </si>
  <si>
    <t>2017/8/31 0:00:00</t>
  </si>
  <si>
    <t>居民供暖费</t>
  </si>
  <si>
    <t>cs18-10101</t>
  </si>
  <si>
    <t>营销中心物业管理费</t>
  </si>
  <si>
    <t>24969.23000</t>
  </si>
  <si>
    <t>CS18-10101-00</t>
  </si>
  <si>
    <t>营销中心管理费</t>
  </si>
  <si>
    <t>CS18-60007</t>
  </si>
  <si>
    <t>28302.65000</t>
  </si>
  <si>
    <t>CS18-60007-01</t>
  </si>
  <si>
    <t>中房瑞致国际售楼处</t>
  </si>
  <si>
    <t>CS31-10101-02</t>
  </si>
  <si>
    <t>管理费116667</t>
  </si>
  <si>
    <t>CS31-10101-03</t>
  </si>
  <si>
    <t>销售中心物业费.</t>
  </si>
  <si>
    <t>116667.00000</t>
  </si>
  <si>
    <t>长沙云海湾售楼处</t>
  </si>
  <si>
    <t>CS32-01</t>
  </si>
  <si>
    <t>CS32-02</t>
  </si>
  <si>
    <t>物业服务费2019年</t>
  </si>
  <si>
    <t>93617.00000</t>
  </si>
  <si>
    <t>CS32-03</t>
  </si>
  <si>
    <t>物业服务费2019年（月）</t>
  </si>
  <si>
    <t>（长沙）南湖花园售楼处</t>
  </si>
  <si>
    <t>CS34-01</t>
  </si>
  <si>
    <t>81507.96000</t>
  </si>
  <si>
    <t>CS34-02</t>
  </si>
  <si>
    <t>售楼处物业服务费1</t>
  </si>
  <si>
    <t>长沙金洲物流园</t>
  </si>
  <si>
    <t>CS37-04</t>
  </si>
  <si>
    <t>物业服务费用142485.73</t>
  </si>
  <si>
    <t>142485.73000</t>
  </si>
  <si>
    <t>长沙绿地新都会售楼处（前期）</t>
  </si>
  <si>
    <t>CS51-01</t>
  </si>
  <si>
    <t>物业服务费（1.9）</t>
  </si>
  <si>
    <t>1.90000</t>
  </si>
  <si>
    <t>2016/9/15 0:00:00</t>
  </si>
  <si>
    <t>180103.00000</t>
  </si>
  <si>
    <t>47801.00000</t>
  </si>
  <si>
    <t>CS51-02</t>
  </si>
  <si>
    <t>物业服务费（直接）</t>
  </si>
  <si>
    <t>（长沙）金轮星光名座售楼处</t>
  </si>
  <si>
    <t>201701</t>
  </si>
  <si>
    <t>金轮星光名座</t>
  </si>
  <si>
    <t>2017/4/10 0:00:00</t>
  </si>
  <si>
    <t>38107.00000</t>
  </si>
  <si>
    <t>华为泊富国际大厦</t>
  </si>
  <si>
    <t>2019</t>
  </si>
  <si>
    <t>物业服务2019</t>
  </si>
  <si>
    <t>185650.28000</t>
  </si>
  <si>
    <t>CS44-01</t>
  </si>
  <si>
    <t>（长沙）深信服科技（长沙办）</t>
  </si>
  <si>
    <t>64000.00000</t>
  </si>
  <si>
    <t>（永州）公园大地售楼处</t>
  </si>
  <si>
    <t>CS48-01</t>
  </si>
  <si>
    <t>66175.00000</t>
  </si>
  <si>
    <t>（常德）绿地新都会售楼处</t>
  </si>
  <si>
    <t>CS52-01</t>
  </si>
  <si>
    <t>CS52-02</t>
  </si>
  <si>
    <t>物业服务费（50010元）</t>
  </si>
  <si>
    <t>50010.00000</t>
  </si>
  <si>
    <t>CS57-03</t>
  </si>
  <si>
    <t>物业服务费（45000元）</t>
  </si>
  <si>
    <t>CS57-04</t>
  </si>
  <si>
    <t>销售中心物业费（45000元）</t>
  </si>
  <si>
    <t>（长沙）绿地海外滩售楼处</t>
  </si>
  <si>
    <t>40188.00000</t>
  </si>
  <si>
    <t>34486.34000</t>
  </si>
  <si>
    <t>（沈阳）绿地海域香庭售楼处</t>
  </si>
  <si>
    <t>53378.30000</t>
  </si>
  <si>
    <t>（沈阳）绿地大溪地售楼处</t>
  </si>
  <si>
    <t>13472.02000</t>
  </si>
  <si>
    <t>（福州）世茂天城售楼处</t>
  </si>
  <si>
    <t>FZ21_10154</t>
  </si>
  <si>
    <t>物业服务费_直接录入</t>
  </si>
  <si>
    <t>（厦门）普洛斯翔安物流园管理处</t>
  </si>
  <si>
    <t>100393.66000</t>
  </si>
  <si>
    <t>（福州）华为福州办事处管理处</t>
  </si>
  <si>
    <t>230237.92000</t>
  </si>
  <si>
    <t>2017收费</t>
  </si>
  <si>
    <t>2017年物业服务费</t>
  </si>
  <si>
    <t>BG</t>
  </si>
  <si>
    <t>2016/3/7 0:00:00</t>
  </si>
  <si>
    <t>FBG</t>
  </si>
  <si>
    <t>2016年物业（非包干）服务费</t>
  </si>
  <si>
    <t>（福州）南通普洛斯</t>
  </si>
  <si>
    <t>FZ40-1010-01</t>
  </si>
  <si>
    <t>119.25827</t>
  </si>
  <si>
    <t>FZ40-1010-02</t>
  </si>
  <si>
    <t>2017/10/31 0:00:00</t>
  </si>
  <si>
    <t>84.29640</t>
  </si>
  <si>
    <t>（贵阳）贵安综合保税区</t>
  </si>
  <si>
    <t>GY11-GAZGBSQ-A310</t>
  </si>
  <si>
    <t>3楼普润斯</t>
  </si>
  <si>
    <t>GY11-GAZHBSQ-</t>
  </si>
  <si>
    <t>韩流到达</t>
  </si>
  <si>
    <t>2017/6/10 0:00:00</t>
  </si>
  <si>
    <t>GY11-GAZHBSQ-01</t>
  </si>
  <si>
    <t>1栋</t>
  </si>
  <si>
    <t>GY11-GAZHBSQ-01-21</t>
  </si>
  <si>
    <t>GY11-GAZHBSQ-12</t>
  </si>
  <si>
    <t>2栋</t>
  </si>
  <si>
    <t>GY11-GAZHBSQ-13</t>
  </si>
  <si>
    <t>3栋</t>
  </si>
  <si>
    <t>GY11-GAZHBSQ-14</t>
  </si>
  <si>
    <t>4栋</t>
  </si>
  <si>
    <t>GY11-GAZHBSQ-15</t>
  </si>
  <si>
    <t>5栋</t>
  </si>
  <si>
    <t>GY11-GAZHBSQ-19</t>
  </si>
  <si>
    <t>GY11-GAZHBSQ-20</t>
  </si>
  <si>
    <t>GY11-GAZHBSQ-22</t>
  </si>
  <si>
    <t>GY11-GAZHBSQ-23</t>
  </si>
  <si>
    <t>GY11-GAZHBSQ-24</t>
  </si>
  <si>
    <t>GY11-GAZHBSQ-25</t>
  </si>
  <si>
    <t>GY11-GAZHBSQ-26</t>
  </si>
  <si>
    <t>GY11-GAZHBSQ-27</t>
  </si>
  <si>
    <t>GY11-GAZHBSQ-28</t>
  </si>
  <si>
    <t>GY11-GAZHBSQ-29</t>
  </si>
  <si>
    <t>GY11-GAZHBSQ-6楼</t>
  </si>
  <si>
    <t>6楼慧贸通</t>
  </si>
  <si>
    <t>GY11-GAZHBSQ-6楼C区</t>
  </si>
  <si>
    <t>6楼保险公司</t>
  </si>
  <si>
    <t>2017/5/8 0:00:00</t>
  </si>
  <si>
    <t>GY11-GAZHBSQ-7楼</t>
  </si>
  <si>
    <t>C701-708</t>
  </si>
  <si>
    <t>GY11-GAZHBSQ-C709</t>
  </si>
  <si>
    <t>C709</t>
  </si>
  <si>
    <t>GY11-GAZHBSQ-东旗</t>
  </si>
  <si>
    <t>东旗高新</t>
  </si>
  <si>
    <t>2017/11/27 0:00:00</t>
  </si>
  <si>
    <t>GY11-GAZHBSQ-九楼C区</t>
  </si>
  <si>
    <t>九楼云谷</t>
  </si>
  <si>
    <t>GY11-GAZHBSQ-八楼</t>
  </si>
  <si>
    <t>中能化</t>
  </si>
  <si>
    <t>2017/8/10 0:00:00</t>
  </si>
  <si>
    <t>GY11-GAZHBSQ-六楼</t>
  </si>
  <si>
    <t>优米云</t>
  </si>
  <si>
    <t>GY11-GAZHBSQ-六楼亚安电力</t>
  </si>
  <si>
    <t>亚安电力</t>
  </si>
  <si>
    <t>GY11-GAZHBSQ-宜乐购</t>
  </si>
  <si>
    <t>宜乐购</t>
  </si>
  <si>
    <t>GY11-GAZHBSQ-汇综</t>
  </si>
  <si>
    <t>汇综公司</t>
  </si>
  <si>
    <t>2016/8/9 0:00:00</t>
  </si>
  <si>
    <t>2017/6/9 0:00:00</t>
  </si>
  <si>
    <t>GY11-GAZHBSQ-真悦诚</t>
  </si>
  <si>
    <t>8楼真悦诚</t>
  </si>
  <si>
    <t>2017/9/19 0:00:00</t>
  </si>
  <si>
    <t>GY11-小业主</t>
  </si>
  <si>
    <t>应收 小业主</t>
  </si>
  <si>
    <t>22260.75000</t>
  </si>
  <si>
    <t>GY11-建设单位</t>
  </si>
  <si>
    <t>应收 建设单位</t>
  </si>
  <si>
    <t>271361.59000</t>
  </si>
  <si>
    <t>JSDW201903</t>
  </si>
  <si>
    <t>201903建设单位</t>
  </si>
  <si>
    <t>204881.59000</t>
  </si>
  <si>
    <t>QTSR201902</t>
  </si>
  <si>
    <t>201902其他收入</t>
  </si>
  <si>
    <t>66480.00000</t>
  </si>
  <si>
    <t>XYZ201902</t>
  </si>
  <si>
    <t>201902小业主物业服务费</t>
  </si>
  <si>
    <t>XYZ201903</t>
  </si>
  <si>
    <t>201903小业主</t>
  </si>
  <si>
    <t>ZSDW201902</t>
  </si>
  <si>
    <t>201902建设单位物业费</t>
  </si>
  <si>
    <t>GY11-光大银行</t>
  </si>
  <si>
    <t>贵州铭锦添源商贸有限公司</t>
  </si>
  <si>
    <t>QTSR201903</t>
  </si>
  <si>
    <t>201903其他收入</t>
  </si>
  <si>
    <t>（广州）白云区人民法院</t>
  </si>
  <si>
    <t>332500.00000</t>
  </si>
  <si>
    <t>（广州）普洛斯（肇庆大旺）物流园</t>
  </si>
  <si>
    <t>物业服务费84292.84</t>
  </si>
  <si>
    <t>84292.84000</t>
  </si>
  <si>
    <t>124433.22000</t>
  </si>
  <si>
    <t>（佛山）顺德万联中心</t>
  </si>
  <si>
    <t>合肥绿地新都会</t>
  </si>
  <si>
    <t>HF30-101</t>
  </si>
  <si>
    <t>（合肥）绿地中央广场售楼处</t>
  </si>
  <si>
    <t>HF32-01</t>
  </si>
  <si>
    <t>（合肥）绿地香树花城售楼处</t>
  </si>
  <si>
    <t>HF33-10127</t>
  </si>
  <si>
    <t>生活垃圾清运费-录入</t>
  </si>
  <si>
    <t>（合肥）深国际综合物流港</t>
  </si>
  <si>
    <t>物业费223448.99</t>
  </si>
  <si>
    <t>223448.99000</t>
  </si>
  <si>
    <t>（合肥）国贸天成售楼处</t>
  </si>
  <si>
    <t>2017/10/12 0:00:00</t>
  </si>
  <si>
    <t>HF45-001</t>
  </si>
  <si>
    <t>210470.75000</t>
  </si>
  <si>
    <t>（海南）绿地悦澜湾售楼处</t>
  </si>
  <si>
    <t>HK11-01</t>
  </si>
  <si>
    <t>2017/6/30 0:00:00</t>
  </si>
  <si>
    <t>266217.00000</t>
  </si>
  <si>
    <t>HK11-03</t>
  </si>
  <si>
    <t>170519.00000</t>
  </si>
  <si>
    <t>销售中心服务费</t>
  </si>
  <si>
    <t>HK11-02</t>
  </si>
  <si>
    <t>HK11-09</t>
  </si>
  <si>
    <t>悦澜湾售楼处9月份服务费</t>
  </si>
  <si>
    <t>2018/8/29 0:00:00</t>
  </si>
  <si>
    <t>2019/6/28 0:00:00</t>
  </si>
  <si>
    <t>（海南）绿地海外滩售楼处</t>
  </si>
  <si>
    <t>HK12-1</t>
  </si>
  <si>
    <t>（海口）华为海口办事处</t>
  </si>
  <si>
    <t>44430.42000</t>
  </si>
  <si>
    <t>HK16-1</t>
  </si>
  <si>
    <t>（海口）绿地海德公馆售楼处</t>
  </si>
  <si>
    <t>HK17-1</t>
  </si>
  <si>
    <t>2016/11/18 0:00:00</t>
  </si>
  <si>
    <t>（三亚）海南信息安全基地售楼处</t>
  </si>
  <si>
    <t>销售中心物业费-107657</t>
  </si>
  <si>
    <t>107657.00000</t>
  </si>
  <si>
    <t>（大连）华为哈尔滨代表处</t>
  </si>
  <si>
    <t>JN31-60007</t>
  </si>
  <si>
    <t>（东北区域）金州物流园管理处</t>
  </si>
  <si>
    <t>JN44-01</t>
  </si>
  <si>
    <t>管理费（物业服务费）</t>
  </si>
  <si>
    <t>83913.85000</t>
  </si>
  <si>
    <t>（沈阳）中冶上和湾售楼处</t>
  </si>
  <si>
    <t>中冶</t>
  </si>
  <si>
    <t>78756.96000</t>
  </si>
  <si>
    <t>67407.76000</t>
  </si>
  <si>
    <t>售楼处物业费1</t>
  </si>
  <si>
    <t>（大连城区）烟台福山汽车产业园管理处</t>
  </si>
  <si>
    <t>JN46-10101</t>
  </si>
  <si>
    <t>2017/11/13 0:00:00</t>
  </si>
  <si>
    <t>2019/11/12 0:00:00</t>
  </si>
  <si>
    <t>JN46-10101(固定）</t>
  </si>
  <si>
    <t>物业服务费(固定）</t>
  </si>
  <si>
    <t>28996.89000</t>
  </si>
  <si>
    <t>望城新区管委会</t>
  </si>
  <si>
    <t>NC18-1010</t>
  </si>
  <si>
    <t>2017/7/31 0:00:00</t>
  </si>
  <si>
    <t>NC18-10101</t>
  </si>
  <si>
    <t>物业服务费-定额</t>
  </si>
  <si>
    <t>181894.00000</t>
  </si>
  <si>
    <t>南昌绿地办公楼</t>
  </si>
  <si>
    <t>NC26-10101</t>
  </si>
  <si>
    <t>KFS物业费</t>
  </si>
  <si>
    <t>145284.00000</t>
  </si>
  <si>
    <t>NC26-10102</t>
  </si>
  <si>
    <t>KFS物业服务费</t>
  </si>
  <si>
    <t>（南昌）国贸春天售楼处</t>
  </si>
  <si>
    <t>NC39-10101-01</t>
  </si>
  <si>
    <t>物业费-直接录入</t>
  </si>
  <si>
    <t>（南昌）珑珺售楼处</t>
  </si>
  <si>
    <t>10101_101</t>
  </si>
  <si>
    <t>105540.00000</t>
  </si>
  <si>
    <t>（南昌）绿地象南中心售楼处</t>
  </si>
  <si>
    <t>NC50 201910------</t>
  </si>
  <si>
    <t>201910起新合同物业费</t>
  </si>
  <si>
    <t>376326.00000</t>
  </si>
  <si>
    <t>NC50-销售中心物业费</t>
  </si>
  <si>
    <t>NC50销售中心物业费</t>
  </si>
  <si>
    <t>272244.00000</t>
  </si>
  <si>
    <t>（南昌）江铃时代城售楼处</t>
  </si>
  <si>
    <t>10101-101</t>
  </si>
  <si>
    <t>补录售楼处服务费</t>
  </si>
  <si>
    <t>2017/5/31 0:00:00</t>
  </si>
  <si>
    <t>73256.00000</t>
  </si>
  <si>
    <t>（南昌）锦天府售楼处</t>
  </si>
  <si>
    <t>1月服务费</t>
  </si>
  <si>
    <t>2017/12/25 0:00:00</t>
  </si>
  <si>
    <t>NC55101</t>
  </si>
  <si>
    <t>31828.98000</t>
  </si>
  <si>
    <t>（南昌）国贸蓝湾售楼处</t>
  </si>
  <si>
    <t>NC56-10101-01</t>
  </si>
  <si>
    <t>NC56-60007-01</t>
  </si>
  <si>
    <t>2019/4/10 0:00:00</t>
  </si>
  <si>
    <t>63975.00000</t>
  </si>
  <si>
    <t>（南昌）青花九龙售楼处</t>
  </si>
  <si>
    <t>NC57-10101</t>
  </si>
  <si>
    <t>（南昌）向塘镇便民惠民服务中心</t>
  </si>
  <si>
    <t>2017/1/18 0:00:00</t>
  </si>
  <si>
    <t>10101-nc60</t>
  </si>
  <si>
    <t>物业服务费-NC60</t>
  </si>
  <si>
    <t>2019/1/18 0:00:00</t>
  </si>
  <si>
    <t>111823.62000</t>
  </si>
  <si>
    <t>（南昌）师范学院</t>
  </si>
  <si>
    <t>NC62-10101-01</t>
  </si>
  <si>
    <t>（南昌）江铃卡卡售楼处</t>
  </si>
  <si>
    <t>NC63-10101-01</t>
  </si>
  <si>
    <t>2017/7/15 0:00:00</t>
  </si>
  <si>
    <t>NC63-10101-03</t>
  </si>
  <si>
    <t>67925.00000</t>
  </si>
  <si>
    <t>（南昌西区）景德镇绿地景府售楼处</t>
  </si>
  <si>
    <t>NC64-60007</t>
  </si>
  <si>
    <t>205723.00000</t>
  </si>
  <si>
    <t>NC65-10001-01</t>
  </si>
  <si>
    <t>39993.00000</t>
  </si>
  <si>
    <t>NC67-60007-01</t>
  </si>
  <si>
    <t>138729.00000</t>
  </si>
  <si>
    <t>回民区万达广场售楼处</t>
  </si>
  <si>
    <t>NM94-60007</t>
  </si>
  <si>
    <t>77894.88000</t>
  </si>
  <si>
    <t>NM94-60008</t>
  </si>
  <si>
    <t>37500.00000</t>
  </si>
  <si>
    <t>53676.00000</t>
  </si>
  <si>
    <t>海南绿地城售楼处</t>
  </si>
  <si>
    <t>销售中心物业费150199</t>
  </si>
  <si>
    <t>94983.00000</t>
  </si>
  <si>
    <t>SZ60001-10101</t>
  </si>
  <si>
    <t>物业服务费－００４</t>
  </si>
  <si>
    <t>2014/5/1 0:00:00</t>
  </si>
  <si>
    <t>（海南）绿地海森林售楼处</t>
  </si>
  <si>
    <t>10302</t>
  </si>
  <si>
    <t>业委会委托停车管理费（固定）</t>
  </si>
  <si>
    <t>SZ61001-6008</t>
  </si>
  <si>
    <t>销售中心物业费-002</t>
  </si>
  <si>
    <t>69672.14000</t>
  </si>
  <si>
    <t>SZ61001-60007</t>
  </si>
  <si>
    <t>销售中心物业费-001</t>
  </si>
  <si>
    <t>SZ61001-60008</t>
  </si>
  <si>
    <t>销售中心物业费-003</t>
  </si>
  <si>
    <t>SZ61001-60009</t>
  </si>
  <si>
    <t>销售中心物业费003</t>
  </si>
  <si>
    <t>2020/10/31 0:00:00</t>
  </si>
  <si>
    <t>普洛斯（顺德）物流园</t>
  </si>
  <si>
    <t>115742.20000</t>
  </si>
  <si>
    <t>2018/11/25 0:00:00</t>
  </si>
  <si>
    <t>129904.43000</t>
  </si>
  <si>
    <t>普洛斯（中山）物流园</t>
  </si>
  <si>
    <t>51981.06000</t>
  </si>
  <si>
    <t>物业服务费2</t>
  </si>
  <si>
    <t>40396.20000</t>
  </si>
  <si>
    <t>34622.14000</t>
  </si>
  <si>
    <t>普洛斯（虎门）物流园</t>
  </si>
  <si>
    <t>141334.72000</t>
  </si>
  <si>
    <t>（广州）华为广州业软办事处</t>
  </si>
  <si>
    <t>105241.00000</t>
  </si>
  <si>
    <t>SZ74-01</t>
  </si>
  <si>
    <t>2016/3/19 0:00:00</t>
  </si>
  <si>
    <t>（开平）纳成广泰工业城</t>
  </si>
  <si>
    <t>SZ75-01-01</t>
  </si>
  <si>
    <t>物业服务费-工业</t>
  </si>
  <si>
    <t>SZ75-01-02</t>
  </si>
  <si>
    <t>物业服务费-商业</t>
  </si>
  <si>
    <t>SZ75-08-08</t>
  </si>
  <si>
    <t>物业服务费-固定酬金</t>
  </si>
  <si>
    <t>2016/3/1 0:00:00</t>
  </si>
  <si>
    <t>16000.00000</t>
  </si>
  <si>
    <t>SZ75-08-10</t>
  </si>
  <si>
    <t>物业服务费-固定酬金加包干工资</t>
  </si>
  <si>
    <t>SZ75-04-01</t>
  </si>
  <si>
    <t>公共水费-消防水分摊</t>
  </si>
  <si>
    <t>SZ75-04-02</t>
  </si>
  <si>
    <t>SZ75-05-01</t>
  </si>
  <si>
    <t>SZ75-07-01</t>
  </si>
  <si>
    <t>SZ75-06-01</t>
  </si>
  <si>
    <t>电梯费-电梯电费</t>
  </si>
  <si>
    <t>SZ75-08-09</t>
  </si>
  <si>
    <t>包干工资及税金</t>
  </si>
  <si>
    <t>SZ75-02-01</t>
  </si>
  <si>
    <t>电费-商业01</t>
  </si>
  <si>
    <t>0.90780</t>
  </si>
  <si>
    <t>SZ75-02-02</t>
  </si>
  <si>
    <t>电费-工业02</t>
  </si>
  <si>
    <t>1.15000</t>
  </si>
  <si>
    <t>SZ75-02-03</t>
  </si>
  <si>
    <t>电费-工业1-602</t>
  </si>
  <si>
    <t>575.00000</t>
  </si>
  <si>
    <t>0.00000</t>
  </si>
  <si>
    <t>500.00</t>
  </si>
  <si>
    <t>SZ75-02-04</t>
  </si>
  <si>
    <t>电费-工业3-102</t>
  </si>
  <si>
    <t>626.52000</t>
  </si>
  <si>
    <t>544.80</t>
  </si>
  <si>
    <t>SZ75-02-05</t>
  </si>
  <si>
    <t>电费-基本电价</t>
  </si>
  <si>
    <t>23.00000</t>
  </si>
  <si>
    <t>SZ75-02-07</t>
  </si>
  <si>
    <t>电费-平</t>
  </si>
  <si>
    <t>0.70960</t>
  </si>
  <si>
    <t>SZ75-02-08</t>
  </si>
  <si>
    <t>电费-（峰）</t>
  </si>
  <si>
    <t>1.07410</t>
  </si>
  <si>
    <t>SZ75-02-09</t>
  </si>
  <si>
    <t>电费-谷</t>
  </si>
  <si>
    <t>0.42920</t>
  </si>
  <si>
    <t>SZ75-03-01</t>
  </si>
  <si>
    <t>水费-商业</t>
  </si>
  <si>
    <t>SZ75-03-02</t>
  </si>
  <si>
    <t>水费-工业</t>
  </si>
  <si>
    <t>3.55000</t>
  </si>
  <si>
    <t>SZ75-03-03</t>
  </si>
  <si>
    <t>水费-消防水</t>
  </si>
  <si>
    <t>SZ75-02-06</t>
  </si>
  <si>
    <t>电费-峰</t>
  </si>
  <si>
    <t>1.04710</t>
  </si>
  <si>
    <t>（广州）绿地汇创国际售楼处</t>
  </si>
  <si>
    <t>SZ81-01</t>
  </si>
  <si>
    <t>（佛山）三水芦苞普洛斯物流园</t>
  </si>
  <si>
    <t>117222.96000</t>
  </si>
  <si>
    <t>（佛山）香颂公馆售楼处</t>
  </si>
  <si>
    <t>SZ83-01</t>
  </si>
  <si>
    <t>2016/7/17 0:00:00</t>
  </si>
  <si>
    <t>（广州）绿地缇香公馆售楼处</t>
  </si>
  <si>
    <t>SZ85-2</t>
  </si>
  <si>
    <t>秩序类费用</t>
  </si>
  <si>
    <t>2017/5/2 0:00:00</t>
  </si>
  <si>
    <t>SZ85-1</t>
  </si>
  <si>
    <t>保洁类费用</t>
  </si>
  <si>
    <t>SZ85-10101-LS</t>
  </si>
  <si>
    <t>案场服务费（录入）</t>
  </si>
  <si>
    <t>SZ85-3</t>
  </si>
  <si>
    <t>开办费</t>
  </si>
  <si>
    <t>沈阳绿地棋盘山庄售楼处</t>
  </si>
  <si>
    <t>2011/11/20 0:00:00</t>
  </si>
  <si>
    <t>2016/4/30 0:00:00</t>
  </si>
  <si>
    <t>天津瞰海轩售楼处</t>
  </si>
  <si>
    <t>售楼处物业费---1</t>
  </si>
  <si>
    <t>80995.43000</t>
  </si>
  <si>
    <t>TJ33---</t>
  </si>
  <si>
    <t>售楼处费用</t>
  </si>
  <si>
    <t>TJ33-0001</t>
  </si>
  <si>
    <t>会所物业费</t>
  </si>
  <si>
    <t>80755.43000</t>
  </si>
  <si>
    <t>TJ70-1</t>
  </si>
  <si>
    <t>物业费月计算</t>
  </si>
  <si>
    <t>2017/2/3 0:00:00</t>
  </si>
  <si>
    <t>TJ33-00001</t>
  </si>
  <si>
    <t>新的  对的</t>
  </si>
  <si>
    <t>89055.00000</t>
  </si>
  <si>
    <t>TJ33-01</t>
  </si>
  <si>
    <t>2016/10/10 0:00:00</t>
  </si>
  <si>
    <t>tj33-0215</t>
  </si>
  <si>
    <t>这个是对的</t>
  </si>
  <si>
    <t>73611.00000</t>
  </si>
  <si>
    <t>滨海国际汽车城</t>
  </si>
  <si>
    <t>TJ43-01</t>
  </si>
  <si>
    <t>TJ43-02</t>
  </si>
  <si>
    <t>168750.00000</t>
  </si>
  <si>
    <t>天津天宇荣昌创意园售楼处</t>
  </si>
  <si>
    <t>9557.00000</t>
  </si>
  <si>
    <t>10101_40</t>
  </si>
  <si>
    <t>10101_41</t>
  </si>
  <si>
    <t>售楼处销售中心物业费</t>
  </si>
  <si>
    <t>4846.51000</t>
  </si>
  <si>
    <t>天津中船重工707研究所</t>
  </si>
  <si>
    <t>TJ53-01</t>
  </si>
  <si>
    <t>物业服务费（430643.66元/月）</t>
  </si>
  <si>
    <t>天津香醍名邸售楼处</t>
  </si>
  <si>
    <t>香醍名邸售楼处物业服务费</t>
  </si>
  <si>
    <t>2016/6/9 0:00:00</t>
  </si>
  <si>
    <t>物业服务费-¥69158.87</t>
  </si>
  <si>
    <t>69158.87000</t>
  </si>
  <si>
    <t>物业服务费-¥42976.7</t>
  </si>
  <si>
    <t>42976.70000</t>
  </si>
  <si>
    <t>TJ66-10101</t>
  </si>
  <si>
    <t>销售中心物业费-¥42976.7</t>
  </si>
  <si>
    <t>销售中心物业费--¥42976.7</t>
  </si>
  <si>
    <t>读者新媒体大厦</t>
  </si>
  <si>
    <t>182983.98000</t>
  </si>
  <si>
    <t>TJ68-01</t>
  </si>
  <si>
    <t>（天津）梅江会展中心二期</t>
  </si>
  <si>
    <t>TJ69-05</t>
  </si>
  <si>
    <t>电梯服务费24298.08（2018）</t>
  </si>
  <si>
    <t>24298.08000</t>
  </si>
  <si>
    <t>Tj69-2019-01</t>
  </si>
  <si>
    <t>605917.60000</t>
  </si>
  <si>
    <t>TJ69-2019-02</t>
  </si>
  <si>
    <t>物业服务费581619.52</t>
  </si>
  <si>
    <t>581619.52000</t>
  </si>
  <si>
    <t>TJ69_01</t>
  </si>
  <si>
    <t>物业服务费747324.07</t>
  </si>
  <si>
    <t>747324.07000</t>
  </si>
  <si>
    <t>TJ69_02</t>
  </si>
  <si>
    <t>车场服务费241993.72</t>
  </si>
  <si>
    <t>241993.72000</t>
  </si>
  <si>
    <t>TJ69_03</t>
  </si>
  <si>
    <t>TJ69_04</t>
  </si>
  <si>
    <t>电梯服务费24298.08</t>
  </si>
  <si>
    <t>TJ69_06</t>
  </si>
  <si>
    <t>物业服务费747324.07（2018）</t>
  </si>
  <si>
    <t>TJ69_07</t>
  </si>
  <si>
    <t>车场服务费241993.72（2018）</t>
  </si>
  <si>
    <t>天津赫基物流园</t>
  </si>
  <si>
    <t>物业服务费-159226.48</t>
  </si>
  <si>
    <t>物业服务费-155891.44</t>
  </si>
  <si>
    <t>155891.44000</t>
  </si>
  <si>
    <t>物业服务费-161952.1</t>
  </si>
  <si>
    <t>161952.10000</t>
  </si>
  <si>
    <t>宝策大厦</t>
  </si>
  <si>
    <t>J73-宝策大厦25.4</t>
  </si>
  <si>
    <t>25.4元/㎡/月</t>
  </si>
  <si>
    <t>25.40000</t>
  </si>
  <si>
    <t>TJ73-定额</t>
  </si>
  <si>
    <t>中信保诚分公司</t>
  </si>
  <si>
    <t>24725.59000</t>
  </si>
  <si>
    <t>TJ73-宝策大厦写字楼</t>
  </si>
  <si>
    <t>宝策大厦写字楼收费标准</t>
  </si>
  <si>
    <t>21.50000</t>
  </si>
  <si>
    <t>TJ73-宝策大厦商业</t>
  </si>
  <si>
    <t>宝策大厦商业收费标准</t>
  </si>
  <si>
    <t>25.00000</t>
  </si>
  <si>
    <t>TJ73-审批局</t>
  </si>
  <si>
    <t>审批局</t>
  </si>
  <si>
    <t>18.30000</t>
  </si>
  <si>
    <t>TJ73-金策物业费</t>
  </si>
  <si>
    <t>2018/2/1 0:00:00</t>
  </si>
  <si>
    <t>930100.00000</t>
  </si>
  <si>
    <t>（天津）星港湾售楼处</t>
  </si>
  <si>
    <t>11-01</t>
  </si>
  <si>
    <t>86800.00000</t>
  </si>
  <si>
    <t>79000.00000</t>
  </si>
  <si>
    <t>TJ81-01</t>
  </si>
  <si>
    <t>2019/10/8 0:00:00</t>
  </si>
  <si>
    <t>（天津）中心生态城（合作区）公园</t>
  </si>
  <si>
    <t>TJ91-01</t>
  </si>
  <si>
    <t>物业服务费直录</t>
  </si>
  <si>
    <t>TJ91-02</t>
  </si>
  <si>
    <t>物业服务费-223297.83</t>
  </si>
  <si>
    <t>223297.83000</t>
  </si>
  <si>
    <t>TJ91-03</t>
  </si>
  <si>
    <t>物业服务费-9279.32</t>
  </si>
  <si>
    <t>9279.32000</t>
  </si>
  <si>
    <t>（天津北区）绿地海域香颂售楼处</t>
  </si>
  <si>
    <t>TJ92-101</t>
  </si>
  <si>
    <t>2017/7/8 0:00:00</t>
  </si>
  <si>
    <t>TJ92-102</t>
  </si>
  <si>
    <t>TJ92-WY01</t>
  </si>
  <si>
    <t>93426.14000</t>
  </si>
  <si>
    <t>TJ92-WY02</t>
  </si>
  <si>
    <t>售楼处最新合同补充协议201908</t>
  </si>
  <si>
    <t>115724.00000</t>
  </si>
  <si>
    <t>TJ92-WY03</t>
  </si>
  <si>
    <t>售楼处最新合同补充协议201909</t>
  </si>
  <si>
    <t>96252.80000</t>
  </si>
  <si>
    <t>TJ92-WY04</t>
  </si>
  <si>
    <t>售楼处补充协议201910-202001</t>
  </si>
  <si>
    <t>2020/1/31 0:00:00</t>
  </si>
  <si>
    <t>106969.60000</t>
  </si>
  <si>
    <t>（天津）天津第二青少年宫</t>
  </si>
  <si>
    <t>物业服务费-77382.57</t>
  </si>
  <si>
    <t>77382.57000</t>
  </si>
  <si>
    <t>普洛斯武清现代服务产业园</t>
  </si>
  <si>
    <t>TJS28-01</t>
  </si>
  <si>
    <t>2015/2/1 0:00:00</t>
  </si>
  <si>
    <t>247238.23000</t>
  </si>
  <si>
    <t>TJS28-02</t>
  </si>
  <si>
    <t>（郑州）方圆经纬售楼处</t>
  </si>
  <si>
    <t>110000.00000</t>
  </si>
  <si>
    <t>WH16-20190708</t>
  </si>
  <si>
    <t>案场服务费</t>
  </si>
  <si>
    <t>WH16-60007</t>
  </si>
  <si>
    <t>2012/2/16 0:00:00</t>
  </si>
  <si>
    <t>（襄阳）绿地中央广场售楼处</t>
  </si>
  <si>
    <t>缤纷城人员派遣服务费</t>
  </si>
  <si>
    <t>2019/8/22 0:00:00</t>
  </si>
  <si>
    <t>2019/9/21 0:00:00</t>
  </si>
  <si>
    <t>99514.55000</t>
  </si>
  <si>
    <t>106346.03000</t>
  </si>
  <si>
    <t>60007-</t>
  </si>
  <si>
    <t>22920.09000</t>
  </si>
  <si>
    <t>（武汉）卧龙墨水湖边售楼处</t>
  </si>
  <si>
    <t>80140.00000</t>
  </si>
  <si>
    <t>（武汉）天祥尚府售楼处</t>
  </si>
  <si>
    <t>32349.00000</t>
  </si>
  <si>
    <t>（南通）绿地新都会售楼处</t>
  </si>
  <si>
    <t>WX20-10-0101</t>
  </si>
  <si>
    <t>南通绿地新都会售楼处</t>
  </si>
  <si>
    <t>2015/4/15 0:00:00</t>
  </si>
  <si>
    <t>103921.51000</t>
  </si>
  <si>
    <t>（泰州）绿地世纪城售楼处</t>
  </si>
  <si>
    <t>WX23-60007</t>
  </si>
  <si>
    <t>60286.54000</t>
  </si>
  <si>
    <t>WX23-60007-1</t>
  </si>
  <si>
    <t>销售中心物业费补录</t>
  </si>
  <si>
    <t>WX23-60007-201909</t>
  </si>
  <si>
    <t>销售中心物业费2019</t>
  </si>
  <si>
    <t>39054.36000</t>
  </si>
  <si>
    <t>（宁波）绿地中心售楼处</t>
  </si>
  <si>
    <t>销售中心物业费开办费</t>
  </si>
  <si>
    <t>2014/9/1 0:00:00</t>
  </si>
  <si>
    <t>2014/9/30 0:00:00</t>
  </si>
  <si>
    <t>97227.00000</t>
  </si>
  <si>
    <t>119360.00000</t>
  </si>
  <si>
    <t>87011.00000</t>
  </si>
  <si>
    <t>销售中心物业费2014.10.20</t>
  </si>
  <si>
    <t>2014/10/1 0:00:00</t>
  </si>
  <si>
    <t>2014/10/31 0:00:00</t>
  </si>
  <si>
    <t>38437.00000</t>
  </si>
  <si>
    <t>007</t>
  </si>
  <si>
    <t>销售中心物业费2014.12</t>
  </si>
  <si>
    <t>2014/12/1 0:00:00</t>
  </si>
  <si>
    <t>2014/12/31 0:00:00</t>
  </si>
  <si>
    <t>115313.00000</t>
  </si>
  <si>
    <t>苏州纳米技术研究院</t>
  </si>
  <si>
    <t>物业服务费102160.2</t>
  </si>
  <si>
    <t>102160.20000</t>
  </si>
  <si>
    <t>WX38-002</t>
  </si>
  <si>
    <t>西安振业泊墅售楼处</t>
  </si>
  <si>
    <t>2020/9/30 0:00:00</t>
  </si>
  <si>
    <t>49016.87000</t>
  </si>
  <si>
    <t>西安摩尔中心售楼处</t>
  </si>
  <si>
    <t>3.75000</t>
  </si>
  <si>
    <t>10101-直接录入</t>
  </si>
  <si>
    <t>西安雁鸣墅语售楼处</t>
  </si>
  <si>
    <t>2016/12/19 0:00:00</t>
  </si>
  <si>
    <t>20981.00000</t>
  </si>
  <si>
    <t>乌鲁木齐绿地中心售楼处</t>
  </si>
  <si>
    <t>94174.00000</t>
  </si>
  <si>
    <t>乌鲁木齐绿地城售楼处</t>
  </si>
  <si>
    <t>144996.00000</t>
  </si>
  <si>
    <t>（乌鲁木齐）华为乌鲁木齐办事处</t>
  </si>
  <si>
    <t>XA35-01</t>
  </si>
  <si>
    <t>（西安）软通动力沣东新城</t>
  </si>
  <si>
    <t>XA53-10101</t>
  </si>
  <si>
    <t>199781.30000</t>
  </si>
  <si>
    <t>（西安）软通动力环普</t>
  </si>
  <si>
    <t>XA54-10101</t>
  </si>
  <si>
    <t>155325.16000</t>
  </si>
  <si>
    <t>绿地服务费</t>
  </si>
  <si>
    <t>627214.62000</t>
  </si>
  <si>
    <t>水域服务费</t>
  </si>
  <si>
    <t>22077.45000</t>
  </si>
  <si>
    <t>公厕服务费</t>
  </si>
  <si>
    <t>2875.00000</t>
  </si>
  <si>
    <t>公厕服务费1</t>
  </si>
  <si>
    <t>14375.00000</t>
  </si>
  <si>
    <t>( 西安北区)西安文思海辉管理处</t>
  </si>
  <si>
    <t>29.29000</t>
  </si>
  <si>
    <t>（乌鲁木齐）东湖观澜售楼处</t>
  </si>
  <si>
    <t>85134.00000</t>
  </si>
  <si>
    <t>YC15-10101</t>
  </si>
  <si>
    <t>物业服务费-1个月</t>
  </si>
  <si>
    <t>2014/11/1 0:00:00</t>
  </si>
  <si>
    <t>41880.00000</t>
  </si>
  <si>
    <t>YC15-10101-1</t>
  </si>
  <si>
    <t>物业服务费--1个月</t>
  </si>
  <si>
    <t>15000.00000</t>
  </si>
  <si>
    <t>YC15-10101-2</t>
  </si>
  <si>
    <t>物业服务费-1个月-1</t>
  </si>
  <si>
    <t>12160.00000</t>
  </si>
  <si>
    <t>YC15-10101-3</t>
  </si>
  <si>
    <t>物业服务费-1个月-2</t>
  </si>
  <si>
    <t>11872.00000</t>
  </si>
  <si>
    <t>YC19-20141</t>
  </si>
  <si>
    <t>YC19-30104</t>
  </si>
  <si>
    <t>工本费押金</t>
  </si>
  <si>
    <t>（银川）国子城售楼处</t>
  </si>
  <si>
    <t>YC31-会所物业费</t>
  </si>
  <si>
    <t>11月</t>
  </si>
  <si>
    <t>2017/10/15 0:00:00</t>
  </si>
  <si>
    <t>22391.00000</t>
  </si>
  <si>
    <t>840509.95000</t>
  </si>
  <si>
    <t>YC37-样板段金额</t>
  </si>
  <si>
    <t>样板段金额</t>
  </si>
  <si>
    <t>81841.00000</t>
  </si>
  <si>
    <t>YC37-物业费售楼处金额</t>
  </si>
  <si>
    <t>销售案场物业服务费</t>
  </si>
  <si>
    <t>116797.00000</t>
  </si>
  <si>
    <t>YC37-绿化</t>
  </si>
  <si>
    <t>绿化</t>
  </si>
  <si>
    <t>14184.75000</t>
  </si>
  <si>
    <t>YC37-10101物业费</t>
  </si>
  <si>
    <t>销售案场物业服务费2019</t>
  </si>
  <si>
    <t>205147.75000</t>
  </si>
  <si>
    <t>YC37-物业费</t>
  </si>
  <si>
    <t>54667.00000</t>
  </si>
  <si>
    <t>YC37-物业费2019</t>
  </si>
  <si>
    <t>兰州扶正太和上城售楼处</t>
  </si>
  <si>
    <t>43750.00000</t>
  </si>
  <si>
    <t>（郑州）绿地海域澜庭售楼处</t>
  </si>
  <si>
    <t>BZ-销物</t>
  </si>
  <si>
    <t>2019/11/20 0:00:00</t>
  </si>
  <si>
    <t>ZZ16-60007_2</t>
  </si>
  <si>
    <t>72820.00000</t>
  </si>
  <si>
    <t>ZZ16-6007-5</t>
  </si>
  <si>
    <t>38306.00000</t>
  </si>
  <si>
    <t>（信阳）南湾琨御府</t>
  </si>
  <si>
    <t>2017/9/20 0:00:00</t>
  </si>
  <si>
    <t>113333.33000</t>
  </si>
  <si>
    <t>BJ107-10101-01-14</t>
  </si>
  <si>
    <t>洋房物业服务费2.68/按月计算</t>
  </si>
  <si>
    <t>2013/3/31 0:00:00</t>
  </si>
  <si>
    <t>2.68000</t>
  </si>
  <si>
    <t>837</t>
  </si>
  <si>
    <t>BJ107-10101-02-14</t>
  </si>
  <si>
    <t>别墅物业服务费4.5/按月计算</t>
  </si>
  <si>
    <t>BJ107-10101-03</t>
  </si>
  <si>
    <t>2018年度空置房费</t>
  </si>
  <si>
    <t>102084.64750</t>
  </si>
  <si>
    <t>BJ107-10101-04</t>
  </si>
  <si>
    <t>2019年第1-3季度空置房费</t>
  </si>
  <si>
    <t>9月</t>
  </si>
  <si>
    <t>68554.37440</t>
  </si>
  <si>
    <t>BJ115-01</t>
  </si>
  <si>
    <t>BJ115-02</t>
  </si>
  <si>
    <t>幼儿园物业服务费</t>
  </si>
  <si>
    <t>BJ115-XN101</t>
  </si>
  <si>
    <t>幼儿园物业费</t>
  </si>
  <si>
    <t>BJ115-XN101-02</t>
  </si>
  <si>
    <t>幼儿园物业费-02</t>
  </si>
  <si>
    <t>BJ148-01</t>
  </si>
  <si>
    <t>1615</t>
  </si>
  <si>
    <t>3.15000</t>
  </si>
  <si>
    <t>2.10000</t>
  </si>
  <si>
    <t>1862</t>
  </si>
  <si>
    <t>D001-001</t>
  </si>
  <si>
    <t>邮局电费</t>
  </si>
  <si>
    <t>0.51030</t>
  </si>
  <si>
    <t>D001-002</t>
  </si>
  <si>
    <t>热力电</t>
  </si>
  <si>
    <t>D001-003</t>
  </si>
  <si>
    <t>电信电</t>
  </si>
  <si>
    <t>S001-001</t>
  </si>
  <si>
    <t>热力水</t>
  </si>
  <si>
    <t>BJ74-01</t>
  </si>
  <si>
    <t>1233</t>
  </si>
  <si>
    <t>2.58000</t>
  </si>
  <si>
    <t>1191</t>
  </si>
  <si>
    <t>4.90000</t>
  </si>
  <si>
    <t>BJ74-06</t>
  </si>
  <si>
    <t>物业服务费  2.58</t>
  </si>
  <si>
    <t>BJ74-07</t>
  </si>
  <si>
    <t>物业服务费  4.9</t>
  </si>
  <si>
    <t>BJ74-04</t>
  </si>
  <si>
    <t>电费1.35</t>
  </si>
  <si>
    <t>2019/11/23 0:00:00</t>
  </si>
  <si>
    <t>BJ74-08</t>
  </si>
  <si>
    <t>电费1.2</t>
  </si>
  <si>
    <t>2019/12/19 0:00:00</t>
  </si>
  <si>
    <t>BJ74-05</t>
  </si>
  <si>
    <t>水费11</t>
  </si>
  <si>
    <t>11.00000</t>
  </si>
  <si>
    <t>BJ86-2020-1</t>
  </si>
  <si>
    <t>物业服务费3.85</t>
  </si>
  <si>
    <t>3.85000</t>
  </si>
  <si>
    <t>BJ86-2020-2</t>
  </si>
  <si>
    <t>底商首层物业费</t>
  </si>
  <si>
    <t>BJ86-2020-3</t>
  </si>
  <si>
    <t>九一办公楼物业费</t>
  </si>
  <si>
    <t>7.80000</t>
  </si>
  <si>
    <t>BJ86-5</t>
  </si>
  <si>
    <t>九一大厦电费</t>
  </si>
  <si>
    <t>1.17000</t>
  </si>
  <si>
    <t>大连优山美地B区三期</t>
  </si>
  <si>
    <t>DL16-10101-01</t>
  </si>
  <si>
    <t>管理费（洋房3.10元）</t>
  </si>
  <si>
    <t>3.10000</t>
  </si>
  <si>
    <t>DL16-10101-02</t>
  </si>
  <si>
    <t>管理费（别墅5.00元）</t>
  </si>
  <si>
    <t>DL16-10101-03</t>
  </si>
  <si>
    <t>管理费（公建5.00元）</t>
  </si>
  <si>
    <t>DL16-10101-04</t>
  </si>
  <si>
    <t>管理费（洋房3.80）</t>
  </si>
  <si>
    <t>DL16-10101-05</t>
  </si>
  <si>
    <t>管理费（别墅5.80）</t>
  </si>
  <si>
    <t>5.80000</t>
  </si>
  <si>
    <t>DL16-10101-10</t>
  </si>
  <si>
    <t>DL16-临时01</t>
  </si>
  <si>
    <t>管理费（临时3.80）</t>
  </si>
  <si>
    <t>2018/4/30 0:00:00</t>
  </si>
  <si>
    <t>DL16-60007-01</t>
  </si>
  <si>
    <t>管理服务费</t>
  </si>
  <si>
    <t>142116.32000</t>
  </si>
  <si>
    <t>红狮家园</t>
  </si>
  <si>
    <t>高层2.00</t>
  </si>
  <si>
    <t>1550</t>
  </si>
  <si>
    <t>低层1.48</t>
  </si>
  <si>
    <t>1.48000</t>
  </si>
  <si>
    <t>高层2</t>
  </si>
  <si>
    <t>低层</t>
  </si>
  <si>
    <t>电费01</t>
  </si>
  <si>
    <t>电费-1.0</t>
  </si>
  <si>
    <t>电费02</t>
  </si>
  <si>
    <t>电费03</t>
  </si>
  <si>
    <t>电费04</t>
  </si>
  <si>
    <t>电费1.5</t>
  </si>
  <si>
    <t>电费06</t>
  </si>
  <si>
    <t>电费0.9</t>
  </si>
  <si>
    <t>电费07</t>
  </si>
  <si>
    <t>电费0.97</t>
  </si>
  <si>
    <t>0.97000</t>
  </si>
  <si>
    <t>自来水费（非简易征收）</t>
  </si>
  <si>
    <t>水费01</t>
  </si>
  <si>
    <t>大连优山美地</t>
  </si>
  <si>
    <t>DL13-10101-01</t>
  </si>
  <si>
    <t>管理费（拂海园1.80）</t>
  </si>
  <si>
    <t>DL13-10101-02</t>
  </si>
  <si>
    <t>管理费（逸海园3.00）</t>
  </si>
  <si>
    <t>DL13-10101-03</t>
  </si>
  <si>
    <t>管理费（琴海园洋房1.50）</t>
  </si>
  <si>
    <t>DL13-10101-04</t>
  </si>
  <si>
    <t>管理费（琴海园别墅3.00）</t>
  </si>
  <si>
    <t>DL13-10101-05</t>
  </si>
  <si>
    <t>管理费（琴海园别墅4.30）</t>
  </si>
  <si>
    <t>DL13-10101-06</t>
  </si>
  <si>
    <t>管理费（琴海园别墅4.80）</t>
  </si>
  <si>
    <t>146</t>
  </si>
  <si>
    <t>DL13-10101-07</t>
  </si>
  <si>
    <t>管理费（独栋3.50）</t>
  </si>
  <si>
    <t>DL13-10101-08</t>
  </si>
  <si>
    <t>管理费（公建4.00）</t>
  </si>
  <si>
    <t>DL13-10101-09</t>
  </si>
  <si>
    <t>管理费（公建0.98）</t>
  </si>
  <si>
    <t>0.98000</t>
  </si>
  <si>
    <t>DL13-10101-10</t>
  </si>
  <si>
    <t>DL13-临时01</t>
  </si>
  <si>
    <t>管理费（临时01）</t>
  </si>
  <si>
    <t>DL13-临时02</t>
  </si>
  <si>
    <t>管理费（临时02）</t>
  </si>
  <si>
    <t>DL13-60005-01</t>
  </si>
  <si>
    <t>补贴款（四号地）</t>
  </si>
  <si>
    <t>55549.73000</t>
  </si>
  <si>
    <t>DL13-60005-02</t>
  </si>
  <si>
    <t>补贴款（五号地）</t>
  </si>
  <si>
    <t>90945.34000</t>
  </si>
  <si>
    <t>DL13-60006-01</t>
  </si>
  <si>
    <t>空置物业费（四号地）</t>
  </si>
  <si>
    <t>DL13-60006-02</t>
  </si>
  <si>
    <t>空置物业费（五号地）</t>
  </si>
  <si>
    <t>3033.20000</t>
  </si>
  <si>
    <t>DL13-60006-03</t>
  </si>
  <si>
    <t>空置物业费（南五三期）</t>
  </si>
  <si>
    <t>2018/10/30 0:00:00</t>
  </si>
  <si>
    <t>60000.00000</t>
  </si>
  <si>
    <t>（武汉）汉南绿地城北岛</t>
  </si>
  <si>
    <t>1134</t>
  </si>
  <si>
    <t>物业服务费1.9</t>
  </si>
  <si>
    <t>2015/11/1 0:00:00</t>
  </si>
  <si>
    <t>物业服务费2.5</t>
  </si>
  <si>
    <t>物业服务费1.8</t>
  </si>
  <si>
    <t>10134</t>
  </si>
  <si>
    <t>委托停车费（临时）</t>
  </si>
  <si>
    <t>（武汉）绿地中央广场D区</t>
  </si>
  <si>
    <t>2399</t>
  </si>
  <si>
    <t>高层物业管理费</t>
  </si>
  <si>
    <t>913</t>
  </si>
  <si>
    <t>252</t>
  </si>
  <si>
    <t>商铺物业服务费</t>
  </si>
  <si>
    <t>2.47000</t>
  </si>
  <si>
    <t>25.00</t>
  </si>
  <si>
    <t>3.84000</t>
  </si>
  <si>
    <t>33.00</t>
  </si>
  <si>
    <t>30101</t>
  </si>
  <si>
    <t>30113</t>
  </si>
  <si>
    <t>水电押金</t>
  </si>
  <si>
    <t>30400</t>
  </si>
  <si>
    <t>其他押金</t>
  </si>
  <si>
    <t>花半里</t>
  </si>
  <si>
    <t>WX11-10101</t>
  </si>
  <si>
    <t>2012/6/1 0:00:00</t>
  </si>
  <si>
    <t>WX11-101011</t>
  </si>
  <si>
    <t>物业服务费地上</t>
  </si>
  <si>
    <t>1.95000</t>
  </si>
  <si>
    <t>(西安)中央广场</t>
  </si>
  <si>
    <t>XA21-10101</t>
  </si>
  <si>
    <t>XA21-10101-DX</t>
  </si>
  <si>
    <t>物业服务费-地下室</t>
  </si>
  <si>
    <t>2025/12/31 0:00:00</t>
  </si>
  <si>
    <t>2.25000</t>
  </si>
  <si>
    <t>XA21-10113-LAN</t>
  </si>
  <si>
    <t>公共能耗费用-蓝海</t>
  </si>
  <si>
    <t>341</t>
  </si>
  <si>
    <t>XA21-10113-LING</t>
  </si>
  <si>
    <t>公共能耗费用-领海</t>
  </si>
  <si>
    <t>724</t>
  </si>
  <si>
    <t>XA21-10113-LING-2017</t>
  </si>
  <si>
    <t>领-公共能耗费用</t>
  </si>
  <si>
    <t>392</t>
  </si>
  <si>
    <t>XA21-10113-ZHI</t>
  </si>
  <si>
    <t>公共能耗费用-智海</t>
  </si>
  <si>
    <t>XA21-10127</t>
  </si>
  <si>
    <t>810</t>
  </si>
  <si>
    <t>XA10131-JX</t>
  </si>
  <si>
    <t>机械车位管理费</t>
  </si>
  <si>
    <t>XA21-10131</t>
  </si>
  <si>
    <t>平层车位管理费</t>
  </si>
  <si>
    <t>150.00000</t>
  </si>
  <si>
    <t>XA21-10145</t>
  </si>
  <si>
    <t>0.66000</t>
  </si>
  <si>
    <t>10136-JX</t>
  </si>
  <si>
    <t>机械车位管理费-01</t>
  </si>
  <si>
    <t>10136-PC</t>
  </si>
  <si>
    <t>平层车位管理费-01</t>
  </si>
  <si>
    <t>（郑州）升龙玺园管理处</t>
  </si>
  <si>
    <t>ZZ19-01</t>
  </si>
  <si>
    <t>住宅物业费</t>
  </si>
  <si>
    <t>709</t>
  </si>
  <si>
    <t>ZZ19-02</t>
  </si>
  <si>
    <t>ZZ19-13</t>
  </si>
  <si>
    <t>2017年商铺物业费</t>
  </si>
  <si>
    <t>ZZ19-09</t>
  </si>
  <si>
    <t>地上停车位费用</t>
  </si>
  <si>
    <t>ZZ19-08</t>
  </si>
  <si>
    <t>2019/9/16 0:00:00</t>
  </si>
  <si>
    <t>207</t>
  </si>
  <si>
    <t>ZZ19-10</t>
  </si>
  <si>
    <t>小业主委托停车管理费（固定）子母</t>
  </si>
  <si>
    <t>ZZ19-05</t>
  </si>
  <si>
    <t>商铺电费</t>
  </si>
  <si>
    <t>ZZ19-07</t>
  </si>
  <si>
    <t>充电桩电费</t>
  </si>
  <si>
    <t>ZZ19-03</t>
  </si>
  <si>
    <t>住宅水费</t>
  </si>
  <si>
    <t>ZZ19-04</t>
  </si>
  <si>
    <t>商铺水费</t>
  </si>
  <si>
    <t>5.95000</t>
  </si>
  <si>
    <t>空置房物业费3.3</t>
  </si>
  <si>
    <t>小业主物业费6.6</t>
  </si>
  <si>
    <t>6.60000</t>
  </si>
  <si>
    <t>659</t>
  </si>
  <si>
    <t>生活垃圾消纳费</t>
  </si>
  <si>
    <t>东岸城邦</t>
  </si>
  <si>
    <t>2019-CS30-01</t>
  </si>
  <si>
    <t>居住物业费</t>
  </si>
  <si>
    <t>1.68000</t>
  </si>
  <si>
    <t>2019-CS30-02</t>
  </si>
  <si>
    <t>公寓楼物业费</t>
  </si>
  <si>
    <t>2019-CS30-03</t>
  </si>
  <si>
    <t>商业物业费</t>
  </si>
  <si>
    <t>2019-CS30-04</t>
  </si>
  <si>
    <t>仓库房物业费</t>
  </si>
  <si>
    <t>2019-CS30-05</t>
  </si>
  <si>
    <t>北商铺物业费</t>
  </si>
  <si>
    <t>2019-CS30-06</t>
  </si>
  <si>
    <t>公寓商铺物业费</t>
  </si>
  <si>
    <t>CS30-01</t>
  </si>
  <si>
    <t>住宅物业费11</t>
  </si>
  <si>
    <t>CS30-02</t>
  </si>
  <si>
    <t>公寓物业费11</t>
  </si>
  <si>
    <t>CS30-03</t>
  </si>
  <si>
    <t>商铺物业费11</t>
  </si>
  <si>
    <t>CS30-04</t>
  </si>
  <si>
    <t>其他物业费（北商）11</t>
  </si>
  <si>
    <t>CS30-05</t>
  </si>
  <si>
    <t>其他物业费（公商）11</t>
  </si>
  <si>
    <t>CS30-07</t>
  </si>
  <si>
    <t>仓库物业费11</t>
  </si>
  <si>
    <t>CS30-06</t>
  </si>
  <si>
    <t>（长沙）海尔鸿玺</t>
  </si>
  <si>
    <t>CS49-01</t>
  </si>
  <si>
    <t>物业服务费（直接录入 )</t>
  </si>
  <si>
    <t>CS49-02</t>
  </si>
  <si>
    <t>物业费（2.28）</t>
  </si>
  <si>
    <t>2.28000</t>
  </si>
  <si>
    <t>CS49-03</t>
  </si>
  <si>
    <t>物业费（2.28*12）</t>
  </si>
  <si>
    <t>CS49-04</t>
  </si>
  <si>
    <t>物业费（3.5）</t>
  </si>
  <si>
    <t>CS49-05</t>
  </si>
  <si>
    <t>物业费（25天*2.28）</t>
  </si>
  <si>
    <t>1.83870</t>
  </si>
  <si>
    <t>（长沙）绿地新都会</t>
  </si>
  <si>
    <t>CS51-SYF</t>
  </si>
  <si>
    <t>物业费（商业）</t>
  </si>
  <si>
    <t>CS51-WYF</t>
  </si>
  <si>
    <t>物业费1.9元（一个月）</t>
  </si>
  <si>
    <t>1941</t>
  </si>
  <si>
    <t>CS51-WYF1</t>
  </si>
  <si>
    <t>中茂岱湖城</t>
  </si>
  <si>
    <t>FZ37-10101--1</t>
  </si>
  <si>
    <t>702</t>
  </si>
  <si>
    <t>FZ37-10101-2</t>
  </si>
  <si>
    <t>物业服务费-2</t>
  </si>
  <si>
    <t>2015/6/1 0:00:00</t>
  </si>
  <si>
    <t>FZ37-10131-02</t>
  </si>
  <si>
    <t>自营停车费（固定）-02</t>
  </si>
  <si>
    <t>692</t>
  </si>
  <si>
    <t>FZ37-10145-1</t>
  </si>
  <si>
    <t>FZ37-10147</t>
  </si>
  <si>
    <t>场地租金</t>
  </si>
  <si>
    <t>FZ37-10140-1</t>
  </si>
  <si>
    <t>出入证工本费</t>
  </si>
  <si>
    <t>FZ37-10140-2</t>
  </si>
  <si>
    <t>蓝牙卡工本费</t>
  </si>
  <si>
    <t>FZ37-30101</t>
  </si>
  <si>
    <t>FZ37-20152</t>
  </si>
  <si>
    <t>FZ37-10128</t>
  </si>
  <si>
    <t>装修垃圾清运费</t>
  </si>
  <si>
    <t>绿地颐景嘉园</t>
  </si>
  <si>
    <t>SH48-001</t>
  </si>
  <si>
    <t>物业服务费（2号楼）</t>
  </si>
  <si>
    <t>4.95000</t>
  </si>
  <si>
    <t>SH48-002</t>
  </si>
  <si>
    <t>物业服务费（住宅1楼）</t>
  </si>
  <si>
    <t>SH48-003</t>
  </si>
  <si>
    <t>357</t>
  </si>
  <si>
    <t>SH48-005</t>
  </si>
  <si>
    <t>绿地东海岸时尚广场</t>
  </si>
  <si>
    <t>SH55-10101</t>
  </si>
  <si>
    <t>物业费（办公楼（月度）</t>
  </si>
  <si>
    <t>514</t>
  </si>
  <si>
    <t>SH55-10101-02</t>
  </si>
  <si>
    <t>14.00000</t>
  </si>
  <si>
    <t>SH55-10101-03</t>
  </si>
  <si>
    <t>物业费（德克士）</t>
  </si>
  <si>
    <t>2284.54000</t>
  </si>
  <si>
    <t>SH55-10101-04</t>
  </si>
  <si>
    <t>物业费（汉庭）</t>
  </si>
  <si>
    <t>23821.37000</t>
  </si>
  <si>
    <t>SH55-10101-06</t>
  </si>
  <si>
    <t>物业费（KTV）</t>
  </si>
  <si>
    <t>12069.36000</t>
  </si>
  <si>
    <t>SH55-10101-08</t>
  </si>
  <si>
    <t>物业费（易买购）</t>
  </si>
  <si>
    <t>16895.64000</t>
  </si>
  <si>
    <t>SH55-10101-10</t>
  </si>
  <si>
    <t>物业费（电影院）</t>
  </si>
  <si>
    <t>8167.65000</t>
  </si>
  <si>
    <t>SH55-10101-14</t>
  </si>
  <si>
    <t>物业费（唤潮健身）</t>
  </si>
  <si>
    <t>26815.46000</t>
  </si>
  <si>
    <t>SH55-10101-15</t>
  </si>
  <si>
    <t>物业费（肉蟹煲</t>
  </si>
  <si>
    <t>3205.58000</t>
  </si>
  <si>
    <t>SH55-20140</t>
  </si>
  <si>
    <t>1.25000</t>
  </si>
  <si>
    <t>SH55-20141</t>
  </si>
  <si>
    <t>5.30000</t>
  </si>
  <si>
    <t>SH55-10101-16</t>
  </si>
  <si>
    <t>丽东苑</t>
  </si>
  <si>
    <t>物业费2.2</t>
  </si>
  <si>
    <t>584</t>
  </si>
  <si>
    <t>建设单位1</t>
  </si>
  <si>
    <t>52829.73000</t>
  </si>
  <si>
    <t>（天津）美逸园（美逸广场）</t>
  </si>
  <si>
    <t>TJ82-01</t>
  </si>
  <si>
    <t>住宅物业费2.8元每平米</t>
  </si>
  <si>
    <t>TJ82-02</t>
  </si>
  <si>
    <t>商业物业费7.5元每平米/月</t>
  </si>
  <si>
    <t>7.50000</t>
  </si>
  <si>
    <t>TJ82-06</t>
  </si>
  <si>
    <t>商业物业费7.5元每平米每月</t>
  </si>
  <si>
    <t>商业供暖</t>
  </si>
  <si>
    <t>TJ82-07</t>
  </si>
  <si>
    <t>商业供暖费51.43元每平米每月</t>
  </si>
  <si>
    <t>2019/11/15 0:00:00</t>
  </si>
  <si>
    <t>2020/3/15 0:00:00</t>
  </si>
  <si>
    <t>51.43000</t>
  </si>
  <si>
    <t>TJ82-05</t>
  </si>
  <si>
    <t>住宅车位费100元每月</t>
  </si>
  <si>
    <t>7.00000</t>
  </si>
  <si>
    <t>8月</t>
  </si>
  <si>
    <t>4月</t>
  </si>
  <si>
    <t>2019/11/16 0:00:00</t>
  </si>
  <si>
    <t>2018年7月</t>
  </si>
  <si>
    <t>101047.83000</t>
  </si>
  <si>
    <t>2018年8月</t>
  </si>
  <si>
    <t>2018年9月</t>
  </si>
  <si>
    <t>2018年10月</t>
  </si>
  <si>
    <t>2018年11月</t>
  </si>
  <si>
    <t>2018/11/30 0:00:00</t>
  </si>
  <si>
    <t>2018年12月</t>
  </si>
  <si>
    <t>101047.85000</t>
  </si>
  <si>
    <t>2019年4月</t>
  </si>
  <si>
    <t>226669.00000</t>
  </si>
  <si>
    <t>融圣国际</t>
  </si>
  <si>
    <t>CS14-10101</t>
  </si>
  <si>
    <t>物业费（1.80）</t>
  </si>
  <si>
    <t>1815</t>
  </si>
  <si>
    <t>CS14-10101-2</t>
  </si>
  <si>
    <t>物业费（3.00）</t>
  </si>
  <si>
    <t>（上海）天和幸福里北地块</t>
  </si>
  <si>
    <t>南地块2.85</t>
  </si>
  <si>
    <t>2.85000</t>
  </si>
  <si>
    <t>南地块2.85元</t>
  </si>
  <si>
    <t>804</t>
  </si>
  <si>
    <t>北标准方式</t>
  </si>
  <si>
    <t>物业服务费-标准</t>
  </si>
  <si>
    <t>通达园</t>
  </si>
  <si>
    <t>0.63000</t>
  </si>
  <si>
    <t>BJ14003</t>
  </si>
  <si>
    <t>物业服务费临时</t>
  </si>
  <si>
    <t>BJ14009</t>
  </si>
  <si>
    <t>天府长城·南熙里</t>
  </si>
  <si>
    <t>CD1102-GLF-01</t>
  </si>
  <si>
    <t>物业管理费3.9</t>
  </si>
  <si>
    <t>3.90000</t>
  </si>
  <si>
    <t>CD1102-GLF-02</t>
  </si>
  <si>
    <t>办公区物业费2</t>
  </si>
  <si>
    <t>CD1102-108</t>
  </si>
  <si>
    <t>生活垃圾清运费--108</t>
  </si>
  <si>
    <t>108.00000</t>
  </si>
  <si>
    <t>CD1102-18</t>
  </si>
  <si>
    <t>生活垃圾清运费--18</t>
  </si>
  <si>
    <t>18.00000</t>
  </si>
  <si>
    <t>CD1102-36</t>
  </si>
  <si>
    <t>生活垃圾清运费--36</t>
  </si>
  <si>
    <t>36.00000</t>
  </si>
  <si>
    <t>CD1102-54</t>
  </si>
  <si>
    <t>生活垃圾清运费--54</t>
  </si>
  <si>
    <t>54.00000</t>
  </si>
  <si>
    <t>CD1102-72</t>
  </si>
  <si>
    <t>生活垃圾清运费--72</t>
  </si>
  <si>
    <t>72.00000</t>
  </si>
  <si>
    <t>电费-0.86</t>
  </si>
  <si>
    <t>0.86000</t>
  </si>
  <si>
    <t>CD1102-SF-01</t>
  </si>
  <si>
    <t>商业水费4.6</t>
  </si>
  <si>
    <t>成都双楠港汇广场</t>
  </si>
  <si>
    <t>CD46-10101-001</t>
  </si>
  <si>
    <t>2.90000</t>
  </si>
  <si>
    <t>353</t>
  </si>
  <si>
    <t>CD46-10101-002</t>
  </si>
  <si>
    <t>管理费（商业）</t>
  </si>
  <si>
    <t>管理费（住宅）</t>
  </si>
  <si>
    <t>CD46-10127-01</t>
  </si>
  <si>
    <t>生活垃圾清运费 （住宅）</t>
  </si>
  <si>
    <t>CD46-10127-02</t>
  </si>
  <si>
    <t>生活垃圾清运费 （商铺）</t>
  </si>
  <si>
    <t>CD46-10305</t>
  </si>
  <si>
    <t>开发商委托停车租赁费（固定）1.6L</t>
  </si>
  <si>
    <t>2019/9/9 0:00:00</t>
  </si>
  <si>
    <t>CD46-10305-01</t>
  </si>
  <si>
    <t>开发商委托停车租赁费（固定）按年交</t>
  </si>
  <si>
    <t>240.00000</t>
  </si>
  <si>
    <t>CD46-10305-02</t>
  </si>
  <si>
    <t>开发商委托停车租赁费（固定）季度交</t>
  </si>
  <si>
    <t>320.00000</t>
  </si>
  <si>
    <t>CD46-10305-03</t>
  </si>
  <si>
    <t>开发商委托停车租赁费（固定）半年交</t>
  </si>
  <si>
    <t>280.00000</t>
  </si>
  <si>
    <t>CD46-10305-04</t>
  </si>
  <si>
    <t>开发商委托停车租赁费（固定）1.8L</t>
  </si>
  <si>
    <t>CD46-10305-05</t>
  </si>
  <si>
    <t>开发商委托停车租赁费（固定）2.4</t>
  </si>
  <si>
    <t>2019/10/7 0:00:00</t>
  </si>
  <si>
    <t>600.00000</t>
  </si>
  <si>
    <t>CD46-10308</t>
  </si>
  <si>
    <t>CD46-10308-01</t>
  </si>
  <si>
    <t>车位管理费(2个车位)</t>
  </si>
  <si>
    <t>20140-1</t>
  </si>
  <si>
    <t>CD46-20141-01</t>
  </si>
  <si>
    <t>水费（商业）</t>
  </si>
  <si>
    <t>4.43000</t>
  </si>
  <si>
    <t>CD46-20141-02</t>
  </si>
  <si>
    <t>水费（住宅)</t>
  </si>
  <si>
    <t>CD46-60006-01</t>
  </si>
  <si>
    <t>空置物业费（住宅）</t>
  </si>
  <si>
    <t>2030/10/31 0:00:00</t>
  </si>
  <si>
    <t>CD46-60006-02</t>
  </si>
  <si>
    <t>空置物业费（商铺）</t>
  </si>
  <si>
    <t>3.25000</t>
  </si>
  <si>
    <t>NC28-1-10101</t>
  </si>
  <si>
    <t>物业服务费-标准方式1</t>
  </si>
  <si>
    <t>1507</t>
  </si>
  <si>
    <t>NC28-2-10101</t>
  </si>
  <si>
    <t>物业服务费-标准方式2</t>
  </si>
  <si>
    <t>NC28-3-10101</t>
  </si>
  <si>
    <t>物业服务费-标准方式3</t>
  </si>
  <si>
    <t>NC28-4-10101</t>
  </si>
  <si>
    <t>物业服务费-标准方式4</t>
  </si>
  <si>
    <t>NC28-5-10101</t>
  </si>
  <si>
    <t>物业服务费-新标准方式1</t>
  </si>
  <si>
    <t>NC28-6-10101</t>
  </si>
  <si>
    <t>物业费服务费-新标准方式2</t>
  </si>
  <si>
    <t>NC28-7-10101</t>
  </si>
  <si>
    <t>物业服务费-新标准方式3</t>
  </si>
  <si>
    <t>NC28-8-10101</t>
  </si>
  <si>
    <t>物业服务费-新标准方式4</t>
  </si>
  <si>
    <t>NC28-1-10131</t>
  </si>
  <si>
    <t>自营停车费（固定）-标准方式1</t>
  </si>
  <si>
    <t>920</t>
  </si>
  <si>
    <t>NC28-2-10131</t>
  </si>
  <si>
    <t>自营停车费（固定）-标准方式2</t>
  </si>
  <si>
    <t>NC28-0-10101</t>
  </si>
  <si>
    <t>物业服务费-新收费标准2</t>
  </si>
  <si>
    <t>NC28-6-10131</t>
  </si>
  <si>
    <t>自营停车管理费（固定）-标准方式6</t>
  </si>
  <si>
    <t>NC28-7-10131</t>
  </si>
  <si>
    <t>自营停车管理费（固定）-标准方式7</t>
  </si>
  <si>
    <t>NC28-8-10131</t>
  </si>
  <si>
    <t>自营停车管理费（固定）-标准8</t>
  </si>
  <si>
    <t>（南昌）绿地未来城</t>
  </si>
  <si>
    <t>10101-住宅</t>
  </si>
  <si>
    <t>物业费1.98（月）</t>
  </si>
  <si>
    <t>1.98000</t>
  </si>
  <si>
    <t>1432</t>
  </si>
  <si>
    <t>10101-公寓</t>
  </si>
  <si>
    <t>物业费2.5（月）</t>
  </si>
  <si>
    <t>522</t>
  </si>
  <si>
    <t>10101-商铺</t>
  </si>
  <si>
    <t>物业费3.5（月）</t>
  </si>
  <si>
    <t>10101-幼儿园1.5</t>
  </si>
  <si>
    <t>物业费1.5（月）</t>
  </si>
  <si>
    <t>10101-老带新2017年</t>
  </si>
  <si>
    <t>开发商支付老带新物业费（8折）</t>
  </si>
  <si>
    <t>89600.00000</t>
  </si>
  <si>
    <t>NC33-10101-06</t>
  </si>
  <si>
    <t>公寓302栋14间补偿</t>
  </si>
  <si>
    <t>2020/12/31 0:00:00</t>
  </si>
  <si>
    <t>1726.43500</t>
  </si>
  <si>
    <t>10207-0.6161</t>
  </si>
  <si>
    <t>专供电服务费（小业主20%）0.1232</t>
  </si>
  <si>
    <t>0.12320</t>
  </si>
  <si>
    <t>10207-1</t>
  </si>
  <si>
    <t>专供电服务费（商业1）0.3153</t>
  </si>
  <si>
    <t>0.31530</t>
  </si>
  <si>
    <t>10207-1.3</t>
  </si>
  <si>
    <t>专供电服务费（移动1.3）0.6153</t>
  </si>
  <si>
    <t>0.61530</t>
  </si>
  <si>
    <t>10207-302栋顶层-0.0137</t>
  </si>
  <si>
    <t>14楼顶层灯专供电-0.0137</t>
  </si>
  <si>
    <t>0.01370</t>
  </si>
  <si>
    <t>10207-幼儿园</t>
  </si>
  <si>
    <t>专供电服务费（幼儿园10%）0.0616</t>
  </si>
  <si>
    <t>0.06160</t>
  </si>
  <si>
    <t>10207-电信</t>
  </si>
  <si>
    <t>专供电服务费（电信0.6839）</t>
  </si>
  <si>
    <t>0.68390</t>
  </si>
  <si>
    <t>20140-01</t>
  </si>
  <si>
    <t>电费0.65</t>
  </si>
  <si>
    <t>2016/9/18 0:00:00</t>
  </si>
  <si>
    <t>0.65000</t>
  </si>
  <si>
    <t>20140-02-20190701</t>
  </si>
  <si>
    <t>电费0.6161（商业代收）</t>
  </si>
  <si>
    <t>0.61610</t>
  </si>
  <si>
    <t>20140-04</t>
  </si>
  <si>
    <t>电费1.3</t>
  </si>
  <si>
    <t>2016/12/20 0:00:00</t>
  </si>
  <si>
    <t>20140-05</t>
  </si>
  <si>
    <t>欧菲光电费单价</t>
  </si>
  <si>
    <t>0.76520</t>
  </si>
  <si>
    <t>20140-302栋顶层-0.6847</t>
  </si>
  <si>
    <t>14楼顶层灯-0.6847</t>
  </si>
  <si>
    <t>0.68470</t>
  </si>
  <si>
    <t>20140-充电桩</t>
  </si>
  <si>
    <t>充电桩0.6847</t>
  </si>
  <si>
    <t>20140-联通</t>
  </si>
  <si>
    <t>联通机房租赁电表1.05</t>
  </si>
  <si>
    <t>1.05000</t>
  </si>
  <si>
    <t>20141-4.65</t>
  </si>
  <si>
    <t>302栋商铺代收水费</t>
  </si>
  <si>
    <t>4.65000</t>
  </si>
  <si>
    <t>NC33-10101-04</t>
  </si>
  <si>
    <t>商业产业地块空置费</t>
  </si>
  <si>
    <t>74952.00000</t>
  </si>
  <si>
    <t>NC33-10101-05</t>
  </si>
  <si>
    <t>商业产业地块空置费18.6-12</t>
  </si>
  <si>
    <t>51858.00000</t>
  </si>
  <si>
    <t>（南昌）江铃国际大厦</t>
  </si>
  <si>
    <t>NC35-0001</t>
  </si>
  <si>
    <t>物业服务费6元</t>
  </si>
  <si>
    <t>NC35-0002</t>
  </si>
  <si>
    <t>物业服务费7元</t>
  </si>
  <si>
    <t>NC35-0003</t>
  </si>
  <si>
    <t>15楼增加保洁1名费用</t>
  </si>
  <si>
    <t>NC35-0004</t>
  </si>
  <si>
    <t>费用补录</t>
  </si>
  <si>
    <t>NC35-10101</t>
  </si>
  <si>
    <t>NC35-0005</t>
  </si>
  <si>
    <t>其他收入</t>
  </si>
  <si>
    <t>NC35-0006</t>
  </si>
  <si>
    <t>进出口其他收入</t>
  </si>
  <si>
    <t>2017/9/28 0:00:00</t>
  </si>
  <si>
    <t>NC35-0007</t>
  </si>
  <si>
    <t>其他服务收入</t>
  </si>
  <si>
    <t>NC35-0008</t>
  </si>
  <si>
    <t>进出口的其他服务收入</t>
  </si>
  <si>
    <t>2017/11/28 0:00:00</t>
  </si>
  <si>
    <t>（南昌）紫峰大厦</t>
  </si>
  <si>
    <t>2016年华邑酒店物业费</t>
  </si>
  <si>
    <t>70445.48000</t>
  </si>
  <si>
    <t>2017年酒店物业费</t>
  </si>
  <si>
    <t>69641.00000</t>
  </si>
  <si>
    <t>10101-04</t>
  </si>
  <si>
    <t>物业费7.2元一个月</t>
  </si>
  <si>
    <t>7.20000</t>
  </si>
  <si>
    <t>10101-06</t>
  </si>
  <si>
    <t>物业费6元一个月</t>
  </si>
  <si>
    <t>NC37-01</t>
  </si>
  <si>
    <t>商业服务费57961</t>
  </si>
  <si>
    <t>57961.00000</t>
  </si>
  <si>
    <t>NC37-10101-005</t>
  </si>
  <si>
    <t>物业费5432.33</t>
  </si>
  <si>
    <t>5432.33000</t>
  </si>
  <si>
    <t>中央空调费</t>
  </si>
  <si>
    <t>10107-04</t>
  </si>
  <si>
    <t>空调费4.08元一个月</t>
  </si>
  <si>
    <t>4.08000</t>
  </si>
  <si>
    <t>10107-06</t>
  </si>
  <si>
    <t>中央空调3.4元一个月</t>
  </si>
  <si>
    <t>3.40000</t>
  </si>
  <si>
    <t>10308-01</t>
  </si>
  <si>
    <t>固定停车管理费180元/月一个月</t>
  </si>
  <si>
    <t>南昌艾溪康桥管理处</t>
  </si>
  <si>
    <t>NC43-10101-01</t>
  </si>
  <si>
    <t>物业费2-标准方式</t>
  </si>
  <si>
    <t>物业费2.8-标准方式</t>
  </si>
  <si>
    <t>NC43-20148-01</t>
  </si>
  <si>
    <t>水费0.595</t>
  </si>
  <si>
    <t>0.59500</t>
  </si>
  <si>
    <t>（抚州）赣东国际汽车城</t>
  </si>
  <si>
    <t>NC51-10101-001</t>
  </si>
  <si>
    <t>物业费-标准001</t>
  </si>
  <si>
    <t>NC51-10101-002</t>
  </si>
  <si>
    <t>物业费-标准002</t>
  </si>
  <si>
    <t>4.02000</t>
  </si>
  <si>
    <t>NC51-10101-003</t>
  </si>
  <si>
    <t>物业费-标准003</t>
  </si>
  <si>
    <t>NC51-10101-005</t>
  </si>
  <si>
    <t>物业费-标准005</t>
  </si>
  <si>
    <t>2021/2/28 0:00:00</t>
  </si>
  <si>
    <t>NC51-10101-006</t>
  </si>
  <si>
    <t>物业费-标准006</t>
  </si>
  <si>
    <t>3.78000</t>
  </si>
  <si>
    <t>NC51-60006-NC51</t>
  </si>
  <si>
    <t>空置费-标准001</t>
  </si>
  <si>
    <t>NC51-10101-004</t>
  </si>
  <si>
    <t>物业费-标准004</t>
  </si>
  <si>
    <t>（南昌）国贸春天</t>
  </si>
  <si>
    <t>CCJ-1</t>
  </si>
  <si>
    <t>储藏间物业费</t>
  </si>
  <si>
    <t>2017/7/16 0:00:00</t>
  </si>
  <si>
    <t>1.19000</t>
  </si>
  <si>
    <t>NC58-C</t>
  </si>
  <si>
    <t>洋房物业费</t>
  </si>
  <si>
    <t>371</t>
  </si>
  <si>
    <t>NC58-G</t>
  </si>
  <si>
    <t>1-sp109</t>
  </si>
  <si>
    <t>NC58-M</t>
  </si>
  <si>
    <t>高层物业费</t>
  </si>
  <si>
    <t>NC58-T</t>
  </si>
  <si>
    <t>10308-TCC</t>
  </si>
  <si>
    <t>车位费</t>
  </si>
  <si>
    <t>1073</t>
  </si>
  <si>
    <t>臻悦名苑</t>
  </si>
  <si>
    <t>物业服务费-3</t>
  </si>
  <si>
    <t>2020001</t>
  </si>
  <si>
    <t>2020002</t>
  </si>
  <si>
    <t>2020003</t>
  </si>
  <si>
    <t>507</t>
  </si>
  <si>
    <t>自营停车费（别墅）</t>
  </si>
  <si>
    <t>10132</t>
  </si>
  <si>
    <t>自营停车费（临时）</t>
  </si>
  <si>
    <t>自营停车费（非固定）</t>
  </si>
  <si>
    <t>2020201</t>
  </si>
  <si>
    <t>开发商委托停车租赁费（临时））</t>
  </si>
  <si>
    <t>2020202</t>
  </si>
  <si>
    <t>2020200</t>
  </si>
  <si>
    <t>2019/12/2 0:00:00</t>
  </si>
  <si>
    <t>2020100</t>
  </si>
  <si>
    <t>押金等</t>
  </si>
  <si>
    <t>2019/12/9 0:00:00</t>
  </si>
  <si>
    <t>押金</t>
  </si>
  <si>
    <t>2018/4/26 0:00:00</t>
  </si>
  <si>
    <t>（南京）新城科技园综合体A区</t>
  </si>
  <si>
    <t>WX40-01-01</t>
  </si>
  <si>
    <t>物业服务费6.8元</t>
  </si>
  <si>
    <t>6.80000</t>
  </si>
  <si>
    <t>WX40-02</t>
  </si>
  <si>
    <t>地库秩序服务费</t>
  </si>
  <si>
    <t>43530.66000</t>
  </si>
  <si>
    <t>WX40-06</t>
  </si>
  <si>
    <t>5号楼1</t>
  </si>
  <si>
    <t>10000.00000</t>
  </si>
  <si>
    <t>WX40-03</t>
  </si>
  <si>
    <t>300000.00000</t>
  </si>
  <si>
    <t>西安绿地中央公园</t>
  </si>
  <si>
    <t>27528.00000</t>
  </si>
  <si>
    <t>绿地海珀香庭</t>
  </si>
  <si>
    <t>10101-0101Y</t>
  </si>
  <si>
    <t>商铺物业费(月)</t>
  </si>
  <si>
    <t>10101-0201Y</t>
  </si>
  <si>
    <t>储藏室物业费（月）</t>
  </si>
  <si>
    <t>0.75000</t>
  </si>
  <si>
    <t>10101-1Y</t>
  </si>
  <si>
    <t>住宅物业费（月）</t>
  </si>
  <si>
    <t>346</t>
  </si>
  <si>
    <t>10113-1Y</t>
  </si>
  <si>
    <t>公共能耗及其他（月）</t>
  </si>
  <si>
    <t>0.49000</t>
  </si>
  <si>
    <t>10128-01</t>
  </si>
  <si>
    <t>住宅生活垃圾费（月）</t>
  </si>
  <si>
    <t>10128-02</t>
  </si>
  <si>
    <t>商铺生活垃圾清运费（月）</t>
  </si>
  <si>
    <t>10127-0101Y</t>
  </si>
  <si>
    <t>生活垃圾清运费（1月）</t>
  </si>
  <si>
    <t>10127-01Y</t>
  </si>
  <si>
    <t>商铺生活垃圾消纳费（月）</t>
  </si>
  <si>
    <t>10145-1Y</t>
  </si>
  <si>
    <t>电梯费（月）</t>
  </si>
  <si>
    <t>0.45000</t>
  </si>
  <si>
    <t>20101-1Y</t>
  </si>
  <si>
    <t>60006-01Y</t>
  </si>
  <si>
    <t>开发商物业费（月）</t>
  </si>
  <si>
    <t>60006-1Y</t>
  </si>
  <si>
    <t>空置物业费（月）</t>
  </si>
  <si>
    <t>60006_54</t>
  </si>
  <si>
    <t>西安宫园美岸</t>
  </si>
  <si>
    <t>物业服务费-03</t>
  </si>
  <si>
    <t>0.30000</t>
  </si>
  <si>
    <t>723</t>
  </si>
  <si>
    <t>0.40000</t>
  </si>
  <si>
    <t>718</t>
  </si>
  <si>
    <t>开发商委托停车管理费（固定）-平层</t>
  </si>
  <si>
    <t>10306-01</t>
  </si>
  <si>
    <t>开发商委托停车管理费（固定）-安置</t>
  </si>
  <si>
    <t>西安山水香堤溪墅售楼处</t>
  </si>
  <si>
    <t>50500.00000</t>
  </si>
  <si>
    <t>（西安）绿地七号公园</t>
  </si>
  <si>
    <t>13250.00000</t>
  </si>
  <si>
    <t>世茂外滩花园</t>
  </si>
  <si>
    <t>FZ13-10101-1</t>
  </si>
  <si>
    <t>1.45000</t>
  </si>
  <si>
    <t>FZ13-10101-2</t>
  </si>
  <si>
    <t>物业费2</t>
  </si>
  <si>
    <t>1.76000</t>
  </si>
  <si>
    <t>568</t>
  </si>
  <si>
    <t>FZ13-10101-3</t>
  </si>
  <si>
    <t>3.63000</t>
  </si>
  <si>
    <t>FZ13-10101-4</t>
  </si>
  <si>
    <t>物业费4</t>
  </si>
  <si>
    <t>3300.00000</t>
  </si>
  <si>
    <t>FZ13-10999</t>
  </si>
  <si>
    <t>物业费—直接录入</t>
  </si>
  <si>
    <t>1214</t>
  </si>
  <si>
    <t>FZ13-10102</t>
  </si>
  <si>
    <t>FZ13-10113-1</t>
  </si>
  <si>
    <t>公共能耗费用及其他-1</t>
  </si>
  <si>
    <t>1.42000</t>
  </si>
  <si>
    <t>FZ13-10113-2</t>
  </si>
  <si>
    <t>公共能耗费用及其他-2</t>
  </si>
  <si>
    <t>1090</t>
  </si>
  <si>
    <t>FZ13-10131</t>
  </si>
  <si>
    <t>FZ13-10132</t>
  </si>
  <si>
    <t>FZ13-10147</t>
  </si>
  <si>
    <t>FZ13-10140</t>
  </si>
  <si>
    <t>工本费</t>
  </si>
  <si>
    <t>1213</t>
  </si>
  <si>
    <t>FZ13-20140</t>
  </si>
  <si>
    <t>FZ13-20141</t>
  </si>
  <si>
    <t>FZ13-30101</t>
  </si>
  <si>
    <t>FZ13-30102</t>
  </si>
  <si>
    <t>租赁押金</t>
  </si>
  <si>
    <t>FZ13-30103</t>
  </si>
  <si>
    <t>停车卡押金</t>
  </si>
  <si>
    <t>FZ13-20152-1</t>
  </si>
  <si>
    <t>公摊1</t>
  </si>
  <si>
    <t>FZ13-20152-2</t>
  </si>
  <si>
    <t>公摊2</t>
  </si>
  <si>
    <t>FZ13-10128</t>
  </si>
  <si>
    <t>0.50000</t>
  </si>
  <si>
    <t>800.00000</t>
  </si>
  <si>
    <t>800.00</t>
  </si>
  <si>
    <t>1500.00000</t>
  </si>
  <si>
    <t>JN28-10101</t>
  </si>
  <si>
    <t>（滨州）中海壹號</t>
  </si>
  <si>
    <t>物业服务费1.8元</t>
  </si>
  <si>
    <t>2018/6/11 0:00:00</t>
  </si>
  <si>
    <t>959</t>
  </si>
  <si>
    <t>10101#</t>
  </si>
  <si>
    <t>物业服务费1.44</t>
  </si>
  <si>
    <t>10101*</t>
  </si>
  <si>
    <t>10101**</t>
  </si>
  <si>
    <t>物业服务费1.08</t>
  </si>
  <si>
    <t>10101***</t>
  </si>
  <si>
    <t>物业服务费1.08*</t>
  </si>
  <si>
    <t>10101****</t>
  </si>
  <si>
    <t>10101*****</t>
  </si>
  <si>
    <t>物业服务费1.26</t>
  </si>
  <si>
    <t>1.26000</t>
  </si>
  <si>
    <t>10101******</t>
  </si>
  <si>
    <t>10101/</t>
  </si>
  <si>
    <t>物业服务费0.72</t>
  </si>
  <si>
    <t>0.72000</t>
  </si>
  <si>
    <t>10101@</t>
  </si>
  <si>
    <t>物业服务费1.98</t>
  </si>
  <si>
    <t>车位服务费</t>
  </si>
  <si>
    <t>水卡</t>
  </si>
  <si>
    <t>居民水费</t>
  </si>
  <si>
    <t>684</t>
  </si>
  <si>
    <t>20148*</t>
  </si>
  <si>
    <t>（南昌）江铃汽车集团总部大楼</t>
  </si>
  <si>
    <t>101001</t>
  </si>
  <si>
    <t>98518.00000</t>
  </si>
  <si>
    <t>NC70-1</t>
  </si>
  <si>
    <t>2030/5/31 0:00:00</t>
  </si>
  <si>
    <t>1002</t>
  </si>
  <si>
    <t>2016/11/7 0:00:00</t>
  </si>
  <si>
    <t>(上海绿地事业二部公建项目城区)张江绿地缤纷广场项目</t>
  </si>
  <si>
    <t>2018/5/18 0:00:00</t>
  </si>
  <si>
    <t>2018/5/17 0:00:00</t>
  </si>
  <si>
    <t>代收电费1</t>
  </si>
  <si>
    <t>1.28000</t>
  </si>
  <si>
    <t>代收水费</t>
  </si>
  <si>
    <t>5.31000</t>
  </si>
  <si>
    <t>（深圳中区）融悦山居管理处</t>
  </si>
  <si>
    <t>SZ96-10101-SP</t>
  </si>
  <si>
    <t>物业服务费（商业）</t>
  </si>
  <si>
    <t>SZ96-10101-ZZ</t>
  </si>
  <si>
    <t>物业服务费(住宅)</t>
  </si>
  <si>
    <t>SZ96-10102-ZZ</t>
  </si>
  <si>
    <t>1370</t>
  </si>
  <si>
    <t>SZ96-10130-SP</t>
  </si>
  <si>
    <t>垃圾处理费（非居民）</t>
  </si>
  <si>
    <t>SZ96-10130-ZZ</t>
  </si>
  <si>
    <t>垃圾处理费（住宅）</t>
  </si>
  <si>
    <t>SZ96-20140-SP</t>
  </si>
  <si>
    <t>电费（商业）</t>
  </si>
  <si>
    <t>SZ96-20140-YEY</t>
  </si>
  <si>
    <t>SZ96-20141-SP</t>
  </si>
  <si>
    <t>水费（非居民）</t>
  </si>
  <si>
    <t>SZ96-20141-ZZ</t>
  </si>
  <si>
    <t>水费（住宅）</t>
  </si>
  <si>
    <t>SZ96-20154-SP</t>
  </si>
  <si>
    <t>污水处理费（非居民）</t>
  </si>
  <si>
    <t>SZ96-20154-ZZ</t>
  </si>
  <si>
    <t>污水处理费（住宅）</t>
  </si>
  <si>
    <t>SZ96-10101-KZSP</t>
  </si>
  <si>
    <t>（宜昌）奥锦花园</t>
  </si>
  <si>
    <t>宜昌奥锦花园</t>
  </si>
  <si>
    <t>2018/12/29 0:00:00</t>
  </si>
  <si>
    <t>0.95000</t>
  </si>
  <si>
    <t>1512</t>
  </si>
  <si>
    <t>（苏州）浪花苑</t>
  </si>
  <si>
    <t>浪花苑多层房</t>
  </si>
  <si>
    <t>2022/12/31 0:00:00</t>
  </si>
  <si>
    <t>1.40000</t>
  </si>
  <si>
    <t>322</t>
  </si>
  <si>
    <t>浪花苑高层</t>
  </si>
  <si>
    <t>1.87000</t>
  </si>
  <si>
    <t>失地农民补贴</t>
  </si>
  <si>
    <t>11400.00000</t>
  </si>
  <si>
    <t>（乌鲁木齐）连云港大厦</t>
  </si>
  <si>
    <t>XA15-LS-WYF2</t>
  </si>
  <si>
    <t>物业服务费-2.00</t>
  </si>
  <si>
    <t>2019/2/19 0:00:00</t>
  </si>
  <si>
    <t>XA15-WYF2</t>
  </si>
  <si>
    <t>XA15-WYF4.3</t>
  </si>
  <si>
    <t>物业服务费-4.3</t>
  </si>
  <si>
    <t>XA15-WYF4.5</t>
  </si>
  <si>
    <t>物业服务费-4.5</t>
  </si>
  <si>
    <t>（张掖）滨河紫金府</t>
  </si>
  <si>
    <t>96982.00000</t>
  </si>
  <si>
    <t>（重庆）聚丰纵横国际</t>
  </si>
  <si>
    <t>CQ31-01</t>
  </si>
  <si>
    <t>物业服务费1.25</t>
  </si>
  <si>
    <t>2016/4/10 0:00:00</t>
  </si>
  <si>
    <t>CQ31-02</t>
  </si>
  <si>
    <t>CQ31-03</t>
  </si>
  <si>
    <t>物业服务费13</t>
  </si>
  <si>
    <t>CQ31-04</t>
  </si>
  <si>
    <t>物业服务费18</t>
  </si>
  <si>
    <t>CQ31-05</t>
  </si>
  <si>
    <t>物业服务费1.25(标)</t>
  </si>
  <si>
    <t>CQ31-06</t>
  </si>
  <si>
    <t>物业服务费2.5（标）</t>
  </si>
  <si>
    <t>CQ31-07</t>
  </si>
  <si>
    <t>物业服务费13（标）</t>
  </si>
  <si>
    <t>13.00000</t>
  </si>
  <si>
    <t>CQ31-08</t>
  </si>
  <si>
    <t>物业服务费18（标）</t>
  </si>
  <si>
    <t>CQ31-09</t>
  </si>
  <si>
    <t>物业服务费9(标)</t>
  </si>
  <si>
    <t>9.00000</t>
  </si>
  <si>
    <t>CQ31-10</t>
  </si>
  <si>
    <t>物业服务费6.5（标）</t>
  </si>
  <si>
    <t>CQ31-11</t>
  </si>
  <si>
    <t>车库物业服务费</t>
  </si>
  <si>
    <t>（上海）昌吉名邸</t>
  </si>
  <si>
    <t>SH38-009</t>
  </si>
  <si>
    <t>积分抵扣</t>
  </si>
  <si>
    <t>SH38-001</t>
  </si>
  <si>
    <t>物业管理费-住宅</t>
  </si>
  <si>
    <t>553</t>
  </si>
  <si>
    <t>SH38-002</t>
  </si>
  <si>
    <t>物业管理费-商铺</t>
  </si>
  <si>
    <t>SH38-003</t>
  </si>
  <si>
    <t>物业管理-直接录入</t>
  </si>
  <si>
    <t>772</t>
  </si>
  <si>
    <t>SH38-007</t>
  </si>
  <si>
    <t>物业管理费-1层</t>
  </si>
  <si>
    <t>SH38-006</t>
  </si>
  <si>
    <t>固定停车费</t>
  </si>
  <si>
    <t>617</t>
  </si>
  <si>
    <t>SH38-004</t>
  </si>
  <si>
    <t>代收代付-停车费</t>
  </si>
  <si>
    <t>SH38-005</t>
  </si>
  <si>
    <t>临时录入</t>
  </si>
  <si>
    <t>SH38-011</t>
  </si>
  <si>
    <t>筹备期开办费</t>
  </si>
  <si>
    <t>405858.00000</t>
  </si>
  <si>
    <t>SH38-010</t>
  </si>
  <si>
    <t>物业补贴</t>
  </si>
  <si>
    <t>805000.00000</t>
  </si>
  <si>
    <t>SH38-012</t>
  </si>
  <si>
    <t>物业补贴2</t>
  </si>
  <si>
    <t>上海派克公馆</t>
  </si>
  <si>
    <t>物业费（一楼）</t>
  </si>
  <si>
    <t>2.60000</t>
  </si>
  <si>
    <t>物业费（其他）</t>
  </si>
  <si>
    <t>484</t>
  </si>
  <si>
    <t>物业费（商铺）</t>
  </si>
  <si>
    <t>社区保障房物业服务费</t>
  </si>
  <si>
    <t>2019/12/6 0:00:00</t>
  </si>
  <si>
    <t>停车费(月卡)</t>
  </si>
  <si>
    <t>停车费(临时)</t>
  </si>
  <si>
    <t>有偿服务费</t>
  </si>
  <si>
    <t>2013/2/1 0:00:00</t>
  </si>
  <si>
    <t>金座广场</t>
  </si>
  <si>
    <t>TJ50-物业-直接录入</t>
  </si>
  <si>
    <t>直接录入方式</t>
  </si>
  <si>
    <t>566</t>
  </si>
  <si>
    <t>TJ50-物业001</t>
  </si>
  <si>
    <t>商业物业费8.7</t>
  </si>
  <si>
    <t>8.70000</t>
  </si>
  <si>
    <t>TJ50-物业002</t>
  </si>
  <si>
    <t>商业物业能耗1.41</t>
  </si>
  <si>
    <t>1.41000</t>
  </si>
  <si>
    <t>TJ50-物业003</t>
  </si>
  <si>
    <t>写字楼物业费6.7</t>
  </si>
  <si>
    <t>6.70000</t>
  </si>
  <si>
    <t>TJ50-物业004</t>
  </si>
  <si>
    <t>写字楼物业能耗0.57</t>
  </si>
  <si>
    <t>0.57000</t>
  </si>
  <si>
    <t>TJ50-物业005</t>
  </si>
  <si>
    <t>SOHO物业费3.7</t>
  </si>
  <si>
    <t>3.70000</t>
  </si>
  <si>
    <t>TJ50-物业006</t>
  </si>
  <si>
    <t>SOHO物业能耗0.45</t>
  </si>
  <si>
    <t>TJ50-物业007</t>
  </si>
  <si>
    <t>酒店式公寓物业费3.3</t>
  </si>
  <si>
    <t>TJ50-物业008</t>
  </si>
  <si>
    <t>酒店式公寓物业能耗0.28</t>
  </si>
  <si>
    <t>0.28000</t>
  </si>
  <si>
    <t>TJ50-开发商车位费</t>
  </si>
  <si>
    <t>TJ50-1空置物业费</t>
  </si>
  <si>
    <t>218814.46000</t>
  </si>
  <si>
    <t>TJ50-空置物业费</t>
  </si>
  <si>
    <t>358577.26000</t>
  </si>
  <si>
    <t>TJ50-空置物业费-1</t>
  </si>
  <si>
    <t>24225.43000</t>
  </si>
  <si>
    <t>五一阳光尊园</t>
  </si>
  <si>
    <t>TJ77-007</t>
  </si>
  <si>
    <t>物业费-3.8元/平米</t>
  </si>
  <si>
    <t>TJ77-008</t>
  </si>
  <si>
    <t>物业费-2.00元/平米</t>
  </si>
  <si>
    <t>886</t>
  </si>
  <si>
    <t>TJ77-006</t>
  </si>
  <si>
    <t>委托停车位管理费</t>
  </si>
  <si>
    <t>TJ77-005</t>
  </si>
  <si>
    <t>电费-1.3元/度</t>
  </si>
  <si>
    <t>（天津）社会山东苑</t>
  </si>
  <si>
    <t>TJ88-01</t>
  </si>
  <si>
    <t>2018/6/15 0:00:00</t>
  </si>
  <si>
    <t>1029</t>
  </si>
  <si>
    <t>TJ88-2</t>
  </si>
  <si>
    <t>2018/6/19 0:00:00</t>
  </si>
  <si>
    <t>TJ88-04</t>
  </si>
  <si>
    <t>开发商委托停车管理费(固定）</t>
  </si>
  <si>
    <t>382</t>
  </si>
  <si>
    <t>天津盘龙谷演艺中心</t>
  </si>
  <si>
    <t>2016/11/17 0:00:00</t>
  </si>
  <si>
    <t>2017/11/16 0:00:00</t>
  </si>
  <si>
    <t>（天津）绿地百年中国售楼处</t>
  </si>
  <si>
    <t>BJ178-60007</t>
  </si>
  <si>
    <t>19143.52000</t>
  </si>
  <si>
    <t>BJ178-60008</t>
  </si>
  <si>
    <t>大连优山美地B区商业街</t>
  </si>
  <si>
    <t>DLL15-10101-01</t>
  </si>
  <si>
    <t>管理费（商业街5.00）</t>
  </si>
  <si>
    <t>DLL15-l临时01</t>
  </si>
  <si>
    <t>管理费（临时）</t>
  </si>
  <si>
    <t>DLL15-60005-01</t>
  </si>
  <si>
    <t>13610.75000</t>
  </si>
  <si>
    <t>DLL15-60006-01</t>
  </si>
  <si>
    <t>70271.35000</t>
  </si>
  <si>
    <t>（天津北区）第一、三社区中心管理处</t>
  </si>
  <si>
    <t>173000.00000</t>
  </si>
  <si>
    <t>（成都）天府美岸</t>
  </si>
  <si>
    <t>CD48-01</t>
  </si>
  <si>
    <t>物业服务费2.4</t>
  </si>
  <si>
    <t>1170</t>
  </si>
  <si>
    <t>CD48-07</t>
  </si>
  <si>
    <t>沿街商铺4.5</t>
  </si>
  <si>
    <t>CD48-09</t>
  </si>
  <si>
    <t>商业1.9</t>
  </si>
  <si>
    <t>CD48-19</t>
  </si>
  <si>
    <t>物业服务费-2.4元</t>
  </si>
  <si>
    <t>CD48-20</t>
  </si>
  <si>
    <t>物业服务费(商业）-1.9元</t>
  </si>
  <si>
    <t>CD48-10127-02</t>
  </si>
  <si>
    <t>生活垃圾清运费-委托清运--8元</t>
  </si>
  <si>
    <t>CD48-10127-03</t>
  </si>
  <si>
    <t>生活垃圾清运费-委托清运-32元</t>
  </si>
  <si>
    <t>32.00000</t>
  </si>
  <si>
    <t>CD48-10</t>
  </si>
  <si>
    <t>开发商委托停车租赁费（固定）330</t>
  </si>
  <si>
    <t>2019/8/25 0:00:00</t>
  </si>
  <si>
    <t>330.00000</t>
  </si>
  <si>
    <t>CD48-11</t>
  </si>
  <si>
    <t>开发商委托停车租赁费（固定）420</t>
  </si>
  <si>
    <t>420.00000</t>
  </si>
  <si>
    <t>CD48-12</t>
  </si>
  <si>
    <t>开发商委托停车租赁费（固定）480</t>
  </si>
  <si>
    <t>480.00000</t>
  </si>
  <si>
    <t>CD48-13</t>
  </si>
  <si>
    <t>开发商委托停车租赁费（固定）660</t>
  </si>
  <si>
    <t>2019/8/27 0:00:00</t>
  </si>
  <si>
    <t>660.00000</t>
  </si>
  <si>
    <t>CD48-14</t>
  </si>
  <si>
    <t>开发商委托停车租赁费（固定）330-</t>
  </si>
  <si>
    <t>CD48-15</t>
  </si>
  <si>
    <t>开发商委托停车租赁（固定）990</t>
  </si>
  <si>
    <t>2019/9/29 0:00:00</t>
  </si>
  <si>
    <t>990.00000</t>
  </si>
  <si>
    <t>CD48-18</t>
  </si>
  <si>
    <t>开发商委托停车租赁（固定）420-</t>
  </si>
  <si>
    <t>2019/10/25 0:00:00</t>
  </si>
  <si>
    <t>CD48-CWF-001</t>
  </si>
  <si>
    <t>车位管理费70</t>
  </si>
  <si>
    <t>CD48-CWF-002</t>
  </si>
  <si>
    <t>车位管理费140</t>
  </si>
  <si>
    <t>20140-2</t>
  </si>
  <si>
    <t>电费-0.93</t>
  </si>
  <si>
    <t>0.93000</t>
  </si>
  <si>
    <t>水费-4.6元</t>
  </si>
  <si>
    <t>小业主空置费</t>
  </si>
  <si>
    <t>CD48-21</t>
  </si>
  <si>
    <t>小业主空置物业费-1.9元</t>
  </si>
  <si>
    <t>（成都）乐天圣苑</t>
  </si>
  <si>
    <t>CD63-10101-01</t>
  </si>
  <si>
    <t>CD63-10101-02</t>
  </si>
  <si>
    <t>10127-2</t>
  </si>
  <si>
    <t>生活垃圾清运费-委托清运8</t>
  </si>
  <si>
    <t>月租车位400</t>
  </si>
  <si>
    <t>2019/8/28 0:00:00</t>
  </si>
  <si>
    <t>10305-01</t>
  </si>
  <si>
    <t>月租车位500</t>
  </si>
  <si>
    <t>10305-02</t>
  </si>
  <si>
    <t>月租车位600</t>
  </si>
  <si>
    <t>10305-03</t>
  </si>
  <si>
    <t>双车位月租车位—800</t>
  </si>
  <si>
    <t>10305-4</t>
  </si>
  <si>
    <t>一个是400.一个是500</t>
  </si>
  <si>
    <t>2019/10/14 0:00:00</t>
  </si>
  <si>
    <t>900.00000</t>
  </si>
  <si>
    <t>10305-5</t>
  </si>
  <si>
    <t>两个500</t>
  </si>
  <si>
    <t>2019/10/17 0:00:00</t>
  </si>
  <si>
    <t>10305-6</t>
  </si>
  <si>
    <t>一个600一个500</t>
  </si>
  <si>
    <t>2019/11/21 0:00:00</t>
  </si>
  <si>
    <t>1100.00000</t>
  </si>
  <si>
    <t>车位管理费100</t>
  </si>
  <si>
    <t>10308-02</t>
  </si>
  <si>
    <t>车位管理费双车位200</t>
  </si>
  <si>
    <t>CD63-20141-01</t>
  </si>
  <si>
    <t>（重庆）绿地保税中心</t>
  </si>
  <si>
    <t>物业服务费-10</t>
  </si>
  <si>
    <t>物业服务费-13.8</t>
  </si>
  <si>
    <t>13.80000</t>
  </si>
  <si>
    <t>物业服务费-7</t>
  </si>
  <si>
    <t>10101-4</t>
  </si>
  <si>
    <t>物业服务费-6.9</t>
  </si>
  <si>
    <t>6.90000</t>
  </si>
  <si>
    <t>10101-5</t>
  </si>
  <si>
    <t>物业服务费-8</t>
  </si>
  <si>
    <t>10101-6</t>
  </si>
  <si>
    <t>物业服务费-5</t>
  </si>
  <si>
    <t>10101-7</t>
  </si>
  <si>
    <t>物业服务费-9</t>
  </si>
  <si>
    <t>名城国际（一期）</t>
  </si>
  <si>
    <t>物业服务费-001</t>
  </si>
  <si>
    <t>2013/9/1 0:00:00</t>
  </si>
  <si>
    <t>FZ30-10101-1</t>
  </si>
  <si>
    <t>物业服务费_住宅</t>
  </si>
  <si>
    <t>1496</t>
  </si>
  <si>
    <t>FZ30-10101-2</t>
  </si>
  <si>
    <t>物业服务费_店面</t>
  </si>
  <si>
    <t>FZ30-10113</t>
  </si>
  <si>
    <t>FZ30-10131</t>
  </si>
  <si>
    <t>2016/10/20 0:00:00</t>
  </si>
  <si>
    <t>1687</t>
  </si>
  <si>
    <t>FZ30-10132</t>
  </si>
  <si>
    <t>1685</t>
  </si>
  <si>
    <t>FZ30-10128</t>
  </si>
  <si>
    <t>1684</t>
  </si>
  <si>
    <t>FZ30-10140</t>
  </si>
  <si>
    <t>1688</t>
  </si>
  <si>
    <t>（海南）绿地城</t>
  </si>
  <si>
    <t>HK14-10101</t>
  </si>
  <si>
    <t>HK14-10101-SP</t>
  </si>
  <si>
    <t>HK14-10101-ZZ</t>
  </si>
  <si>
    <t>1131</t>
  </si>
  <si>
    <t>HK14-10113</t>
  </si>
  <si>
    <t>公共能耗费</t>
  </si>
  <si>
    <t>HK14-60002</t>
  </si>
  <si>
    <t>鼎盛华世纪广场</t>
  </si>
  <si>
    <t>NM80-20</t>
  </si>
  <si>
    <t>物业服务费4.96</t>
  </si>
  <si>
    <t>4.96000</t>
  </si>
  <si>
    <t>NM80-住宅</t>
  </si>
  <si>
    <t>物业服务费1.96</t>
  </si>
  <si>
    <t>1.96000</t>
  </si>
  <si>
    <t>669</t>
  </si>
  <si>
    <t>NM80-公寓</t>
  </si>
  <si>
    <t>物业服务费2.96</t>
  </si>
  <si>
    <t>2.96000</t>
  </si>
  <si>
    <t>NM80-商业</t>
  </si>
  <si>
    <t>物业服务费3.96元</t>
  </si>
  <si>
    <t>3.96000</t>
  </si>
  <si>
    <t>物业服务费（幼儿园）</t>
  </si>
  <si>
    <t>NM80-10308-02</t>
  </si>
  <si>
    <t>小业主委托停车管理费180</t>
  </si>
  <si>
    <t>2019/10/30 0:00:00</t>
  </si>
  <si>
    <t>NM80-10308-1</t>
  </si>
  <si>
    <t>小业主委托停车管理费90</t>
  </si>
  <si>
    <t>城市维也纳</t>
  </si>
  <si>
    <t>NM81-01</t>
  </si>
  <si>
    <t>物业费1.8</t>
  </si>
  <si>
    <t>1349</t>
  </si>
  <si>
    <t>NM81-02</t>
  </si>
  <si>
    <t>物业费2.6</t>
  </si>
  <si>
    <t>NM81-03</t>
  </si>
  <si>
    <t>物业费2.8</t>
  </si>
  <si>
    <t>NM81-04</t>
  </si>
  <si>
    <t>物业费1.3</t>
  </si>
  <si>
    <t>NM81-05</t>
  </si>
  <si>
    <t>物业费2.0</t>
  </si>
  <si>
    <t>NM81-08</t>
  </si>
  <si>
    <t>物业费1.2</t>
  </si>
  <si>
    <t>NM81-10308</t>
  </si>
  <si>
    <t>758</t>
  </si>
  <si>
    <t>NM81-10308-01</t>
  </si>
  <si>
    <t>NM81-10308-02</t>
  </si>
  <si>
    <t>小业主停车管理费</t>
  </si>
  <si>
    <t>270.00000</t>
  </si>
  <si>
    <t>内蒙古绿地香树花城</t>
  </si>
  <si>
    <t>NM96-10101(1)</t>
  </si>
  <si>
    <t>物业服务费（1.6）</t>
  </si>
  <si>
    <t>2015/5/1 0:00:00</t>
  </si>
  <si>
    <t>1.60000</t>
  </si>
  <si>
    <t>NM96-10101(2)</t>
  </si>
  <si>
    <t>物业服务费（2.3）</t>
  </si>
  <si>
    <t>NM96-10101(3)</t>
  </si>
  <si>
    <t>物业服务费（1）</t>
  </si>
  <si>
    <t>2018/7/6 0:00:00</t>
  </si>
  <si>
    <t>NM96-10101(4)</t>
  </si>
  <si>
    <t>NM96-006</t>
  </si>
  <si>
    <t>供暖费3.68</t>
  </si>
  <si>
    <t>3.68000</t>
  </si>
  <si>
    <t>NM96-10308</t>
  </si>
  <si>
    <t>小业主委托停车管理费（固定）-180</t>
  </si>
  <si>
    <t>2017/6/14 0:00:00</t>
  </si>
  <si>
    <t>NM96-10308-1</t>
  </si>
  <si>
    <t>小业主委托停车管理费（固定）-90</t>
  </si>
  <si>
    <t>555</t>
  </si>
  <si>
    <t>NM96-10308-2</t>
  </si>
  <si>
    <t>小业主委托停车管理费（固定）90</t>
  </si>
  <si>
    <t>NM96-0003</t>
  </si>
  <si>
    <t>NM96-0001</t>
  </si>
  <si>
    <t>NM96-0002</t>
  </si>
  <si>
    <t>NM96-004</t>
  </si>
  <si>
    <t>呼和浩特中央广场5期</t>
  </si>
  <si>
    <t>NM97-10101D</t>
  </si>
  <si>
    <t>物业服务费2.6</t>
  </si>
  <si>
    <t>NM97-10101T</t>
  </si>
  <si>
    <t>NM97-10101Y</t>
  </si>
  <si>
    <t>物业服务费1.0</t>
  </si>
  <si>
    <t>NM97-10101Z</t>
  </si>
  <si>
    <t>物业服务费1.6</t>
  </si>
  <si>
    <t>2016/10/15 0:00:00</t>
  </si>
  <si>
    <t>NM96-10308-270</t>
  </si>
  <si>
    <t>小业主委托停车管理费-270</t>
  </si>
  <si>
    <t>NM96-10308-4</t>
  </si>
  <si>
    <t>小业主委托停车管理费-450</t>
  </si>
  <si>
    <t>450.00000</t>
  </si>
  <si>
    <t>NM96-10308-5</t>
  </si>
  <si>
    <t>小业主委托停车管理费-1080</t>
  </si>
  <si>
    <t>1080.00000</t>
  </si>
  <si>
    <t>NM97-10308</t>
  </si>
  <si>
    <t>485</t>
  </si>
  <si>
    <t>NM97-10308-1</t>
  </si>
  <si>
    <t>小业主委托停车管理费-180</t>
  </si>
  <si>
    <t>NM97-10308-3</t>
  </si>
  <si>
    <t>小业主委托停车管理费-360</t>
  </si>
  <si>
    <t>360.00000</t>
  </si>
  <si>
    <t>NM97-10999</t>
  </si>
  <si>
    <t>储藏室管理费</t>
  </si>
  <si>
    <t>惠州TCL科技大厦</t>
  </si>
  <si>
    <t>10101(1.6091元)</t>
  </si>
  <si>
    <t>1.60910</t>
  </si>
  <si>
    <t>10101(1.9309元)</t>
  </si>
  <si>
    <t>物业服务费(1.9309元)</t>
  </si>
  <si>
    <t>1.93090</t>
  </si>
  <si>
    <t>10101(6元）</t>
  </si>
  <si>
    <t>物业服务费（6元）</t>
  </si>
  <si>
    <t>10101（18000元）</t>
  </si>
  <si>
    <t>物业服务费（18000元）</t>
  </si>
  <si>
    <t>18000.00000</t>
  </si>
  <si>
    <t>10101（3元）</t>
  </si>
  <si>
    <t>物业服务费（3元）</t>
  </si>
  <si>
    <t>10101（5元）</t>
  </si>
  <si>
    <t>10101（6.96元）</t>
  </si>
  <si>
    <t>物业服务费（6.96元）</t>
  </si>
  <si>
    <t>6.96000</t>
  </si>
  <si>
    <t>10101（6元）</t>
  </si>
  <si>
    <t>10101（7元）</t>
  </si>
  <si>
    <t>10101（8.5元）</t>
  </si>
  <si>
    <t>物业服务费（8.5元）</t>
  </si>
  <si>
    <t>10101（停车转）</t>
  </si>
  <si>
    <t>10102水电周转金</t>
  </si>
  <si>
    <t>1350.00000</t>
  </si>
  <si>
    <t>30113（水电周转金）</t>
  </si>
  <si>
    <t>公共服务费</t>
  </si>
  <si>
    <t>专项服务费</t>
  </si>
  <si>
    <t>垃圾费（0.67）</t>
  </si>
  <si>
    <t>0.67000</t>
  </si>
  <si>
    <t>10304临停</t>
  </si>
  <si>
    <t>85000.00000</t>
  </si>
  <si>
    <t>10304（临停）</t>
  </si>
  <si>
    <t>临停车费</t>
  </si>
  <si>
    <t>10305月卡</t>
  </si>
  <si>
    <t>10305（150元）</t>
  </si>
  <si>
    <t>非固定月卡</t>
  </si>
  <si>
    <t>10306(350)</t>
  </si>
  <si>
    <t>固定车位月卡(350)</t>
  </si>
  <si>
    <t>10306（250元）</t>
  </si>
  <si>
    <t>固定车位月卡（250元）</t>
  </si>
  <si>
    <t>20140(1.2293元）</t>
  </si>
  <si>
    <t>电费（1.2293元）</t>
  </si>
  <si>
    <t>1.22930</t>
  </si>
  <si>
    <t>20140(1.5元)</t>
  </si>
  <si>
    <t>电费(1.5元)</t>
  </si>
  <si>
    <t>20140(1元)</t>
  </si>
  <si>
    <t>电费(1元)</t>
  </si>
  <si>
    <t>20140（0.6582元）</t>
  </si>
  <si>
    <t>电费（0.6582元）</t>
  </si>
  <si>
    <t>0.65820</t>
  </si>
  <si>
    <t>20140（0.714元）</t>
  </si>
  <si>
    <t>电费（0.714元）</t>
  </si>
  <si>
    <t>0.71400</t>
  </si>
  <si>
    <t>自来水费（2.53元）</t>
  </si>
  <si>
    <t>2.53000</t>
  </si>
  <si>
    <t>污水费（1.4元）</t>
  </si>
  <si>
    <t>20154(2.07元)</t>
  </si>
  <si>
    <t>污水垃圾费(2.07元)</t>
  </si>
  <si>
    <t>2.07000</t>
  </si>
  <si>
    <t>代发工资</t>
  </si>
  <si>
    <t>20158(薪酬代发)</t>
  </si>
  <si>
    <t>薪酬代发</t>
  </si>
  <si>
    <t>3066.84000</t>
  </si>
  <si>
    <t>60006（3元）</t>
  </si>
  <si>
    <t>空置物业费（3元）</t>
  </si>
  <si>
    <t>天津瞰海轩</t>
  </si>
  <si>
    <t>TJ70---</t>
  </si>
  <si>
    <t>瞰海轩及港馨家园物业费</t>
  </si>
  <si>
    <t>246093.03000</t>
  </si>
  <si>
    <t>TJ70----实际使用</t>
  </si>
  <si>
    <t>物业费月计费</t>
  </si>
  <si>
    <t>TJ70--05</t>
  </si>
  <si>
    <t>未按季度收费</t>
  </si>
  <si>
    <t>TJ70-0001</t>
  </si>
  <si>
    <t>物业费*3</t>
  </si>
  <si>
    <t>TJ70-0002</t>
  </si>
  <si>
    <t>瞰海轩物业费*1</t>
  </si>
  <si>
    <t>TJ70-02</t>
  </si>
  <si>
    <t>开发垫付物业费</t>
  </si>
  <si>
    <t>TJ70-2017</t>
  </si>
  <si>
    <t>2017</t>
  </si>
  <si>
    <t>TJ70-商业</t>
  </si>
  <si>
    <t>TJ70-空置</t>
  </si>
  <si>
    <t>开发商</t>
  </si>
  <si>
    <t>170531.05000</t>
  </si>
  <si>
    <t>TJ70-021</t>
  </si>
  <si>
    <t>开发垫付物业费1</t>
  </si>
  <si>
    <t>天津红杉花苑</t>
  </si>
  <si>
    <t>TJ76-1</t>
  </si>
  <si>
    <t>高层区物业费（2.88元/平米）</t>
  </si>
  <si>
    <t>940</t>
  </si>
  <si>
    <t>TJ76-2</t>
  </si>
  <si>
    <t>别墅区物业费（5.15元/平米）</t>
  </si>
  <si>
    <t>5.15000</t>
  </si>
  <si>
    <t>TJ76-3</t>
  </si>
  <si>
    <t>地下车位服务费120元/月</t>
  </si>
  <si>
    <t>TJ76-4</t>
  </si>
  <si>
    <t>开发商委托停车管理费</t>
  </si>
  <si>
    <t>84064.00000</t>
  </si>
  <si>
    <t>TJ76-5</t>
  </si>
  <si>
    <t>开发商空置费</t>
  </si>
  <si>
    <t>20232.00000</t>
  </si>
  <si>
    <t>大湖山庄</t>
  </si>
  <si>
    <t>2013/1/15 0:00:00</t>
  </si>
  <si>
    <t>2013/9/25 0:00:00</t>
  </si>
  <si>
    <t>30103</t>
  </si>
  <si>
    <t>2013/1/25 0:00:00</t>
  </si>
  <si>
    <t>60008</t>
  </si>
  <si>
    <t>管理佣金</t>
  </si>
  <si>
    <t>2016/1/25 0:00:00</t>
  </si>
  <si>
    <t>迁安天洋城4代售楼处</t>
  </si>
  <si>
    <t>BJ119-物业服务费</t>
  </si>
  <si>
    <t>94000.00000</t>
  </si>
  <si>
    <t>BJ119-物业服务费-01</t>
  </si>
  <si>
    <t>物业服务费-94000</t>
  </si>
  <si>
    <t>廊坊凯旋大道售楼处</t>
  </si>
  <si>
    <t>BJ137-01</t>
  </si>
  <si>
    <t>(北京东北区)苗场地块</t>
  </si>
  <si>
    <t>BJ161-01</t>
  </si>
  <si>
    <t>（北京）恒盛波尔多</t>
  </si>
  <si>
    <t>BJ65-001</t>
  </si>
  <si>
    <t>BJ65-002</t>
  </si>
  <si>
    <t>物业费收费标准</t>
  </si>
  <si>
    <t>648</t>
  </si>
  <si>
    <t>（济南）诚基中心管理处</t>
  </si>
  <si>
    <t>JN16-10101-1.6</t>
  </si>
  <si>
    <t>物业费-1.6</t>
  </si>
  <si>
    <t>JN16-10101-12797777</t>
  </si>
  <si>
    <t>JN16-10101-12797777.</t>
  </si>
  <si>
    <t>物业服务费-建设单位</t>
  </si>
  <si>
    <t>2015/4/20 0:00:00</t>
  </si>
  <si>
    <t>JN16-10101-1475158.8</t>
  </si>
  <si>
    <t>物业费-小业主2012及以前</t>
  </si>
  <si>
    <t>2014/10/14 0:00:00</t>
  </si>
  <si>
    <t>JN16-10101-28.04126</t>
  </si>
  <si>
    <t>物业服务费-28.04126</t>
  </si>
  <si>
    <t>2017/4/24 0:00:00</t>
  </si>
  <si>
    <t>28.04126</t>
  </si>
  <si>
    <t>JN16-10101-3</t>
  </si>
  <si>
    <t>JN16-10101-5.90198</t>
  </si>
  <si>
    <t>物业服务费-5.90198</t>
  </si>
  <si>
    <t>5.90198</t>
  </si>
  <si>
    <t>JN16-10101-6080427.1</t>
  </si>
  <si>
    <t>JN16-10101-6277974.9</t>
  </si>
  <si>
    <t>物业服务费-小业主</t>
  </si>
  <si>
    <t>2014/6/3 0:00:00</t>
  </si>
  <si>
    <t>万豪中心</t>
  </si>
  <si>
    <t>JN20-10101-1.9</t>
  </si>
  <si>
    <t>物业服务费-1.9元</t>
  </si>
  <si>
    <t>2014/12/22 0:00:00</t>
  </si>
  <si>
    <t>JN20-10101-4</t>
  </si>
  <si>
    <t>物业费-4元</t>
  </si>
  <si>
    <t>JN20-10101-直接录入</t>
  </si>
  <si>
    <t>物业服务费 直接录入</t>
  </si>
  <si>
    <t>JN20-10101-空置</t>
  </si>
  <si>
    <t>物业费-空置</t>
  </si>
  <si>
    <t>2017/5/22 0:00:00</t>
  </si>
  <si>
    <t>JN20-押金</t>
  </si>
  <si>
    <t>天阶泓都国际</t>
  </si>
  <si>
    <t>JN21--10101-15</t>
  </si>
  <si>
    <t>物业费-15</t>
  </si>
  <si>
    <t>JN21--10101-2.95</t>
  </si>
  <si>
    <t>物业费-2.95</t>
  </si>
  <si>
    <t>烟台海蓝金岸•海语公园</t>
  </si>
  <si>
    <t>JN27-10101</t>
  </si>
  <si>
    <t>JN27-10101-1.65</t>
  </si>
  <si>
    <t>物业服务费-1.65</t>
  </si>
  <si>
    <t>1.65000</t>
  </si>
  <si>
    <t>JN27-10101-2.2</t>
  </si>
  <si>
    <t>物业服务费-2.2</t>
  </si>
  <si>
    <t>2377</t>
  </si>
  <si>
    <t>（南京）森风汽车4S园</t>
  </si>
  <si>
    <t>wyf</t>
  </si>
  <si>
    <t>（南京）安朴悦庭</t>
  </si>
  <si>
    <t>NJ17-01</t>
  </si>
  <si>
    <t>物业管理服务费</t>
  </si>
  <si>
    <t>（上海）虹桥世界中心售楼处</t>
  </si>
  <si>
    <t>SH61-1001</t>
  </si>
  <si>
    <t>售楼处服务费2019</t>
  </si>
  <si>
    <t>40757.47000</t>
  </si>
  <si>
    <t>（杭州）华为杭州办事处</t>
  </si>
  <si>
    <t>SH84-10101-1</t>
  </si>
  <si>
    <t>金隅悦城</t>
  </si>
  <si>
    <t>JYSF-01</t>
  </si>
  <si>
    <t>GC02</t>
  </si>
  <si>
    <t>JYSF-02</t>
  </si>
  <si>
    <t>GC0215</t>
  </si>
  <si>
    <t>2.15000</t>
  </si>
  <si>
    <t>1622</t>
  </si>
  <si>
    <t>JYSF-03</t>
  </si>
  <si>
    <t>GC0220</t>
  </si>
  <si>
    <t>JYSF-04</t>
  </si>
  <si>
    <t>GC0350</t>
  </si>
  <si>
    <t>JYSF-05</t>
  </si>
  <si>
    <t>账单直接录入</t>
  </si>
  <si>
    <t>2558</t>
  </si>
  <si>
    <t>JYSF-06</t>
  </si>
  <si>
    <t>金隅悦城地下车位120</t>
  </si>
  <si>
    <t>JYSF-07</t>
  </si>
  <si>
    <t>金隅悦城地下车位180</t>
  </si>
  <si>
    <t>（天津）第二社区中心</t>
  </si>
  <si>
    <t>2018/1/15 0:00:00</t>
  </si>
  <si>
    <t>96635部队 物业服务费</t>
  </si>
  <si>
    <t>3476.00000</t>
  </si>
  <si>
    <t>和谐家园</t>
  </si>
  <si>
    <t>BJ24-10101-001</t>
  </si>
  <si>
    <t>0.64000</t>
  </si>
  <si>
    <t>2664</t>
  </si>
  <si>
    <t>BJ24-10101-002</t>
  </si>
  <si>
    <t>底商幼儿园物业服务费</t>
  </si>
  <si>
    <t>BJ24-10101-003</t>
  </si>
  <si>
    <t>底商1号楼物业费</t>
  </si>
  <si>
    <t>BJ24-10101-004</t>
  </si>
  <si>
    <t>底商3号楼物业服务费</t>
  </si>
  <si>
    <t>BJ24-10101-005</t>
  </si>
  <si>
    <t>底商5号楼物业服务费</t>
  </si>
  <si>
    <t>BJ24-10101-006</t>
  </si>
  <si>
    <t>底商6号楼物业服务费</t>
  </si>
  <si>
    <t>BJ24-10101-007</t>
  </si>
  <si>
    <t>底商2号楼物业服务费</t>
  </si>
  <si>
    <t>BJ24-10101-008</t>
  </si>
  <si>
    <t>底商4号楼物业服务费</t>
  </si>
  <si>
    <t>BJ24-10101-01</t>
  </si>
  <si>
    <t>直接录入物业服务费</t>
  </si>
  <si>
    <t>2951</t>
  </si>
  <si>
    <t>BJ24-10111</t>
  </si>
  <si>
    <t>公共楼道电费</t>
  </si>
  <si>
    <t>2711</t>
  </si>
  <si>
    <t>BJ24-10127</t>
  </si>
  <si>
    <t>季景沁园</t>
  </si>
  <si>
    <t>地上住宅</t>
  </si>
  <si>
    <t>1899</t>
  </si>
  <si>
    <t>地下住宅</t>
  </si>
  <si>
    <t>底商6.7</t>
  </si>
  <si>
    <t>底商5.6</t>
  </si>
  <si>
    <t>5.60000</t>
  </si>
  <si>
    <t>底商1.74</t>
  </si>
  <si>
    <t>1.74000</t>
  </si>
  <si>
    <t>物业费直接录入</t>
  </si>
  <si>
    <t>产权车位</t>
  </si>
  <si>
    <t>2395</t>
  </si>
  <si>
    <t>（成都）东湖国际一期</t>
  </si>
  <si>
    <t>物业费-酒店</t>
  </si>
  <si>
    <t>374</t>
  </si>
  <si>
    <t>CD29-A01</t>
  </si>
  <si>
    <t>物管费居民</t>
  </si>
  <si>
    <t>1.75000</t>
  </si>
  <si>
    <t>1787</t>
  </si>
  <si>
    <t>CD29-A02</t>
  </si>
  <si>
    <t>物管费写字楼</t>
  </si>
  <si>
    <t>CD29-A10</t>
  </si>
  <si>
    <t>物管费集中商业</t>
  </si>
  <si>
    <t>CD29-A03</t>
  </si>
  <si>
    <t>垃圾清运费</t>
  </si>
  <si>
    <t>350.00000</t>
  </si>
  <si>
    <t>10308-1</t>
  </si>
  <si>
    <t>小业主委托停车管理费（固定）-50</t>
  </si>
  <si>
    <t>10308-2</t>
  </si>
  <si>
    <t>小业主委托停车管理费（固定）-100</t>
  </si>
  <si>
    <t>电费-0.86元</t>
  </si>
  <si>
    <t>CD29-A04</t>
  </si>
  <si>
    <t>水费居民</t>
  </si>
  <si>
    <t>温哥华南苑</t>
  </si>
  <si>
    <t>1栋物业服务费</t>
  </si>
  <si>
    <t>1.70000</t>
  </si>
  <si>
    <t>725</t>
  </si>
  <si>
    <t>2-8栋物业服务费</t>
  </si>
  <si>
    <t>1.58000</t>
  </si>
  <si>
    <t>1452</t>
  </si>
  <si>
    <t>CD37-10321</t>
  </si>
  <si>
    <t>生活垃圾费-委托清运</t>
  </si>
  <si>
    <t>2175</t>
  </si>
  <si>
    <t>10303</t>
  </si>
  <si>
    <t>业委会委托停车租赁费（固定）</t>
  </si>
  <si>
    <t>CD37-10312</t>
  </si>
  <si>
    <t>业委会委托停车租赁费（固定）-50</t>
  </si>
  <si>
    <t>CD37-10315</t>
  </si>
  <si>
    <t>业委会委托停车租赁费（固定）-70</t>
  </si>
  <si>
    <t>CD37-10316</t>
  </si>
  <si>
    <t>业委会委托停车租赁费（固定）-100</t>
  </si>
  <si>
    <t>CD37-10317</t>
  </si>
  <si>
    <t>业委会委托停车租赁费（固定）-30</t>
  </si>
  <si>
    <t>CD37-10311</t>
  </si>
  <si>
    <t>开发商委托停车租赁费（固定）-200</t>
  </si>
  <si>
    <t>259</t>
  </si>
  <si>
    <t>CD37-10313</t>
  </si>
  <si>
    <t>开发商委托停车租赁费（固定）-300</t>
  </si>
  <si>
    <t>CD37-10314</t>
  </si>
  <si>
    <t>开发商委托停车租赁费（固定）-400</t>
  </si>
  <si>
    <t>CD37-10308</t>
  </si>
  <si>
    <t>车位管理费-60</t>
  </si>
  <si>
    <t>CD37-10310</t>
  </si>
  <si>
    <t>车位管理费--120</t>
  </si>
  <si>
    <t>2019/5/9 0:00:00</t>
  </si>
  <si>
    <t>CD37-10319</t>
  </si>
  <si>
    <t>法蓝西荘邸</t>
  </si>
  <si>
    <t>CQ27-10101-3.6</t>
  </si>
  <si>
    <t>物管费-3.6</t>
  </si>
  <si>
    <t>CQ27-10102-1.8</t>
  </si>
  <si>
    <t>物管费-1.8</t>
  </si>
  <si>
    <t>CQ27-10103-2</t>
  </si>
  <si>
    <t>物管费-2</t>
  </si>
  <si>
    <t>CQ27-10104-1</t>
  </si>
  <si>
    <t>物管费-1</t>
  </si>
  <si>
    <t>CQ27-10105-5</t>
  </si>
  <si>
    <t>物管费-5</t>
  </si>
  <si>
    <t>CQ27-10106-2.5</t>
  </si>
  <si>
    <t>物管费-2.5</t>
  </si>
  <si>
    <t>CQ27-10301</t>
  </si>
  <si>
    <t>CQ27-10308</t>
  </si>
  <si>
    <t>1088</t>
  </si>
  <si>
    <t>CQ27-10303-1.2</t>
  </si>
  <si>
    <t>CQ27-10304</t>
  </si>
  <si>
    <t>电费-1</t>
  </si>
  <si>
    <t>1.10360</t>
  </si>
  <si>
    <t>CQ27-10305-0.54</t>
  </si>
  <si>
    <t>电费0.54</t>
  </si>
  <si>
    <t>0.54000</t>
  </si>
  <si>
    <t>CQ27-20140-1.2</t>
  </si>
  <si>
    <t>直接电费-1.2</t>
  </si>
  <si>
    <t>CQ27-10302-5</t>
  </si>
  <si>
    <t>水费-5</t>
  </si>
  <si>
    <t>CQ27-10306-4.55</t>
  </si>
  <si>
    <t>水费4.55</t>
  </si>
  <si>
    <t>4.55000</t>
  </si>
  <si>
    <t>CQ27-10302</t>
  </si>
  <si>
    <t>CQ27-10303</t>
  </si>
  <si>
    <t>CQ27-10201-3.6</t>
  </si>
  <si>
    <t>空置费-3.6</t>
  </si>
  <si>
    <t>CQ27-10202-1.8</t>
  </si>
  <si>
    <t>空置费-1.8</t>
  </si>
  <si>
    <t>CQ27-10203-2</t>
  </si>
  <si>
    <t>空置费-2</t>
  </si>
  <si>
    <t>CQ27-10204-1</t>
  </si>
  <si>
    <t>空置费-1</t>
  </si>
  <si>
    <t>CQ27-10205-5</t>
  </si>
  <si>
    <t>空置费-5</t>
  </si>
  <si>
    <t>CQ27-10206-2.5</t>
  </si>
  <si>
    <t>空置费-2.5</t>
  </si>
  <si>
    <t>重庆旭阳台北城敦美里</t>
  </si>
  <si>
    <t>CQ28-10101-02</t>
  </si>
  <si>
    <t>CQ28-10101-03</t>
  </si>
  <si>
    <t>CQ28-10101-04</t>
  </si>
  <si>
    <t>物业服务费1.1</t>
  </si>
  <si>
    <t>CQ28-10101-05</t>
  </si>
  <si>
    <t>594</t>
  </si>
  <si>
    <t>CQ28-10101-06</t>
  </si>
  <si>
    <t>物业服务费1.2</t>
  </si>
  <si>
    <t>CQ28-10101-07</t>
  </si>
  <si>
    <t>674</t>
  </si>
  <si>
    <t>1981</t>
  </si>
  <si>
    <t>0.97290</t>
  </si>
  <si>
    <t>20141-7</t>
  </si>
  <si>
    <t>水费7</t>
  </si>
  <si>
    <t>CQ28-10101-01</t>
  </si>
  <si>
    <t>空置物业费4</t>
  </si>
  <si>
    <t>CQ28-60006-01</t>
  </si>
  <si>
    <t>空置物业费2.4</t>
  </si>
  <si>
    <t>CQ28-60006-02</t>
  </si>
  <si>
    <t>空置物业费2.2</t>
  </si>
  <si>
    <t>武汉名邸公馆</t>
  </si>
  <si>
    <t>WH30-10101-SP</t>
  </si>
  <si>
    <t>WH30-10101-XZL</t>
  </si>
  <si>
    <t>物业服务费-写字楼</t>
  </si>
  <si>
    <t>12.00000</t>
  </si>
  <si>
    <t>157</t>
  </si>
  <si>
    <t>WH30-10101-ZZ</t>
  </si>
  <si>
    <t>1487</t>
  </si>
  <si>
    <t>WH30-10101-ZZ(KZ)</t>
  </si>
  <si>
    <t>物业服务费-住宅首年空置七折</t>
  </si>
  <si>
    <t>WH30-3-1-1001</t>
  </si>
  <si>
    <t>WH30-ZGD</t>
  </si>
  <si>
    <t>0.04690</t>
  </si>
  <si>
    <t>L058-车位管理费</t>
  </si>
  <si>
    <t>2019/10/26 0:00:00</t>
  </si>
  <si>
    <t>2020/1/25 0:00:00</t>
  </si>
  <si>
    <t>95.00000</t>
  </si>
  <si>
    <t>WH30-10308-01</t>
  </si>
  <si>
    <t>小业主委托停车管理费（固定）-01</t>
  </si>
  <si>
    <t>1323</t>
  </si>
  <si>
    <t>WH30-20140-SP</t>
  </si>
  <si>
    <t>0.67070</t>
  </si>
  <si>
    <t>WH30-20140-XZL</t>
  </si>
  <si>
    <t>电费-写字楼</t>
  </si>
  <si>
    <t>WH30-20141-SP</t>
  </si>
  <si>
    <t>3.72000</t>
  </si>
  <si>
    <t>WH30-20141-XZL</t>
  </si>
  <si>
    <t>水费-写字楼</t>
  </si>
  <si>
    <t>WH30-20141-ZZ</t>
  </si>
  <si>
    <t>WH30-空置物业费</t>
  </si>
  <si>
    <t>132160.00000</t>
  </si>
  <si>
    <t>毕节市工业学校</t>
  </si>
  <si>
    <t>2015/9/1 0:00:00</t>
  </si>
  <si>
    <t>北京绿地•顺义售楼处</t>
  </si>
  <si>
    <t>BJ126-售楼处服务费定额</t>
  </si>
  <si>
    <t>31087.00000</t>
  </si>
  <si>
    <t>（北京）绿地昌平南区项目售楼处</t>
  </si>
  <si>
    <t>BJ16201</t>
  </si>
  <si>
    <t>25722.95元/月</t>
  </si>
  <si>
    <t>25722.95000</t>
  </si>
  <si>
    <t>（贵阳）贵安云谷智都汇售楼处</t>
  </si>
  <si>
    <t>物业费管理</t>
  </si>
  <si>
    <t>2017/3/3 0:00:00</t>
  </si>
  <si>
    <t>42969.00000</t>
  </si>
  <si>
    <t>（贵阳）绿地保税中心售楼处</t>
  </si>
  <si>
    <t>2015/8/7 0:00:00</t>
  </si>
  <si>
    <t>（福州）万钢外滩公馆售楼处</t>
  </si>
  <si>
    <t>FZ34X101</t>
  </si>
  <si>
    <t>FZ34X102</t>
  </si>
  <si>
    <t>售楼处服务费—直接录入</t>
  </si>
  <si>
    <t>（福州）永硕•龙庭湾售楼处</t>
  </si>
  <si>
    <t>FZ35-X</t>
  </si>
  <si>
    <t>62097.00000</t>
  </si>
  <si>
    <t>FZ35-10</t>
  </si>
  <si>
    <t>开办费及前期介入费收入</t>
  </si>
  <si>
    <t>（贵阳）北斗湾VR小镇售楼处</t>
  </si>
  <si>
    <t>101-1</t>
  </si>
  <si>
    <t>2016/10/3 0:00:00</t>
  </si>
  <si>
    <t>贵阳职业技术学院管理处</t>
  </si>
  <si>
    <t>365224.67000</t>
  </si>
  <si>
    <t>南昌央央春天</t>
  </si>
  <si>
    <t>NC46-10101-01</t>
  </si>
  <si>
    <t>物业费2.3</t>
  </si>
  <si>
    <t>NC46-10101-02</t>
  </si>
  <si>
    <t>NC46-10101-03</t>
  </si>
  <si>
    <t>NC46-10101-04</t>
  </si>
  <si>
    <t>物业费20</t>
  </si>
  <si>
    <t>NC46-10101-05</t>
  </si>
  <si>
    <t>物业费16</t>
  </si>
  <si>
    <t>16.00000</t>
  </si>
  <si>
    <t>NC46-10101-06</t>
  </si>
  <si>
    <t>物业费9.6</t>
  </si>
  <si>
    <t>9.60000</t>
  </si>
  <si>
    <t>NC46-10101-07</t>
  </si>
  <si>
    <t>物业费8</t>
  </si>
  <si>
    <t>NC46-10101-08</t>
  </si>
  <si>
    <t>物业费7</t>
  </si>
  <si>
    <t>NC46-10101-09</t>
  </si>
  <si>
    <t>物业费8.7</t>
  </si>
  <si>
    <t>NC46-10101-2</t>
  </si>
  <si>
    <t>NC46-10101-20</t>
  </si>
  <si>
    <t>物业费100</t>
  </si>
  <si>
    <t>2019/7/10 0:00:00</t>
  </si>
  <si>
    <t>NC46-10101-25</t>
  </si>
  <si>
    <t>物业费9</t>
  </si>
  <si>
    <t>NC46-10308</t>
  </si>
  <si>
    <t>停车费 80</t>
  </si>
  <si>
    <t>NC46-10308-1</t>
  </si>
  <si>
    <t>停车费 160</t>
  </si>
  <si>
    <t>160.00000</t>
  </si>
  <si>
    <t>NC46-20141-01</t>
  </si>
  <si>
    <t>水费 2.98</t>
  </si>
  <si>
    <t>NC46-20141-02</t>
  </si>
  <si>
    <t>水费 2.38</t>
  </si>
  <si>
    <t>2.38000</t>
  </si>
  <si>
    <t>NC4620148-01</t>
  </si>
  <si>
    <t>水费2.98</t>
  </si>
  <si>
    <t>NC4620148-02</t>
  </si>
  <si>
    <t>水费2.38</t>
  </si>
  <si>
    <t>普洛斯（三山）物流园</t>
  </si>
  <si>
    <t>（南宁）华为南宁办事处</t>
  </si>
  <si>
    <t>99473.67000</t>
  </si>
  <si>
    <t>（佛山）顺德万联中心售楼处</t>
  </si>
  <si>
    <t>sz92</t>
  </si>
  <si>
    <t>2017/3/23 0:00:00</t>
  </si>
  <si>
    <t>建投领海</t>
  </si>
  <si>
    <t>TJ45-A001</t>
  </si>
  <si>
    <t>物业费一期3.15</t>
  </si>
  <si>
    <t>TJ45-A002</t>
  </si>
  <si>
    <t>物业费二期3.6</t>
  </si>
  <si>
    <t>TJ45-A003</t>
  </si>
  <si>
    <t>物业费直录</t>
  </si>
  <si>
    <t>TJ45-A009</t>
  </si>
  <si>
    <t>空置物业费二期2.88</t>
  </si>
  <si>
    <t>西安摩尔中心</t>
  </si>
  <si>
    <t>XA32---10101</t>
  </si>
  <si>
    <t>XA32--10101</t>
  </si>
  <si>
    <t>物业服务费4.2</t>
  </si>
  <si>
    <t>XA32-10101</t>
  </si>
  <si>
    <t>2015/10/20 0:00:00</t>
  </si>
  <si>
    <t>XA32-10101-SP</t>
  </si>
  <si>
    <t>XA32--10113</t>
  </si>
  <si>
    <t>公共能耗费0.62</t>
  </si>
  <si>
    <t>0.62000</t>
  </si>
  <si>
    <t>XA32-10113_56</t>
  </si>
  <si>
    <t>0.88000</t>
  </si>
  <si>
    <t>XA32--10127</t>
  </si>
  <si>
    <t>生活垃圾费0.49</t>
  </si>
  <si>
    <t>XA32-10127</t>
  </si>
  <si>
    <t>XA32-10127-0.8</t>
  </si>
  <si>
    <t>生活垃圾清运费-0.8</t>
  </si>
  <si>
    <t>XA32-10127-0.9</t>
  </si>
  <si>
    <t>生活垃圾清运费-0.9</t>
  </si>
  <si>
    <t>XA32-10127-1</t>
  </si>
  <si>
    <t>生活垃圾清运费-1</t>
  </si>
  <si>
    <t>XA32-10127-1.1</t>
  </si>
  <si>
    <t>生活垃圾清运费-1.1</t>
  </si>
  <si>
    <t>XA32-10127-1.2</t>
  </si>
  <si>
    <t>生活垃圾清运费-1.2</t>
  </si>
  <si>
    <t>XA32--10145</t>
  </si>
  <si>
    <t>电梯费1.05</t>
  </si>
  <si>
    <t>XA32-10145_61</t>
  </si>
  <si>
    <t>（乌鲁木齐）绿地城</t>
  </si>
  <si>
    <t>物业服务费-小高层</t>
  </si>
  <si>
    <t>840</t>
  </si>
  <si>
    <t>物业服务费-别墅</t>
  </si>
  <si>
    <t>108</t>
  </si>
  <si>
    <t>临时停车位 （2元/时，10元/天）</t>
  </si>
  <si>
    <t>2019/5/6 0:00:00</t>
  </si>
  <si>
    <t>固定租赁费 300元/月</t>
  </si>
  <si>
    <t>2019/4/6 0:00:00</t>
  </si>
  <si>
    <t>（西宁）绿地云香郡</t>
  </si>
  <si>
    <t>别墅</t>
  </si>
  <si>
    <t>10101-SP</t>
  </si>
  <si>
    <t>商铺</t>
  </si>
  <si>
    <t>89</t>
  </si>
  <si>
    <t>10141</t>
  </si>
  <si>
    <t>高层</t>
  </si>
  <si>
    <t>1192</t>
  </si>
  <si>
    <t>电费-商铺抄表</t>
  </si>
  <si>
    <t>（廊坊）燕郊天洋城4代B区商服</t>
  </si>
  <si>
    <t>BJ123-2.8</t>
  </si>
  <si>
    <t>2019/5/30 0:00:00</t>
  </si>
  <si>
    <t>BJ151-012</t>
  </si>
  <si>
    <t>住宅物业费-1.92</t>
  </si>
  <si>
    <t>1.92000</t>
  </si>
  <si>
    <t>1021</t>
  </si>
  <si>
    <t>BJ151-013</t>
  </si>
  <si>
    <t>商业、写字楼物业费-3.5</t>
  </si>
  <si>
    <t>BJ151-014</t>
  </si>
  <si>
    <t>公寓物业费2.5</t>
  </si>
  <si>
    <t>BJ151-015</t>
  </si>
  <si>
    <t>幼儿园、保障房物业费-1.2</t>
  </si>
  <si>
    <t>BJ151-016</t>
  </si>
  <si>
    <t>酒店物业费-1.25</t>
  </si>
  <si>
    <t>BJ151-020</t>
  </si>
  <si>
    <t>住宅物业费-1.9</t>
  </si>
  <si>
    <t>BJ151-017</t>
  </si>
  <si>
    <t>公寓空调费-3元</t>
  </si>
  <si>
    <t>BJ151-018</t>
  </si>
  <si>
    <t>写字楼空调费-7元</t>
  </si>
  <si>
    <t>BJ151-019</t>
  </si>
  <si>
    <t>停车管理费</t>
  </si>
  <si>
    <t>15070265943</t>
  </si>
  <si>
    <t>云鼎国际03</t>
  </si>
  <si>
    <t>2019/12/25 0:00:00</t>
  </si>
  <si>
    <t>150740458</t>
  </si>
  <si>
    <t>云鼎国际01</t>
  </si>
  <si>
    <t>391810040178</t>
  </si>
  <si>
    <t>云鼎国际02</t>
  </si>
  <si>
    <t>物业费-写字楼</t>
  </si>
  <si>
    <t>物业费-商业</t>
  </si>
  <si>
    <t>物业费-底商</t>
  </si>
  <si>
    <t>8.02000</t>
  </si>
  <si>
    <t>400000.00000</t>
  </si>
  <si>
    <t>物业费-1.94（单月）</t>
  </si>
  <si>
    <t>1.94000</t>
  </si>
  <si>
    <t>物业费-2.1</t>
  </si>
  <si>
    <t>1031</t>
  </si>
  <si>
    <t>物业费-1.7</t>
  </si>
  <si>
    <t>620</t>
  </si>
  <si>
    <t>物业费-5.61</t>
  </si>
  <si>
    <t>5.61000</t>
  </si>
  <si>
    <t>物业费-3.88</t>
  </si>
  <si>
    <t>3.88000</t>
  </si>
  <si>
    <t>物业费-4.5</t>
  </si>
  <si>
    <t>物业费-1.94</t>
  </si>
  <si>
    <t>10101-单月-1.7</t>
  </si>
  <si>
    <t>物业费-1.7（单月）</t>
  </si>
  <si>
    <t>10101-单月-2.1</t>
  </si>
  <si>
    <t>物业费-2.1（单月）</t>
  </si>
  <si>
    <t>10101-单月-2.5</t>
  </si>
  <si>
    <t>物业费-2.5（单月）</t>
  </si>
  <si>
    <t>10101-单月-3.88</t>
  </si>
  <si>
    <t>物业费-3.88（单月）</t>
  </si>
  <si>
    <t>10101-单月-4.5</t>
  </si>
  <si>
    <t>物业费-4.5（单月）</t>
  </si>
  <si>
    <t>10101-季度</t>
  </si>
  <si>
    <t>物业费-3.88（季度）</t>
  </si>
  <si>
    <t>10101-年</t>
  </si>
  <si>
    <t>物业费-4.5（删）</t>
  </si>
  <si>
    <t>2018/4/8 0:00:00</t>
  </si>
  <si>
    <t>2019/4/7 0:00:00</t>
  </si>
  <si>
    <t>BJ45-001</t>
  </si>
  <si>
    <t>BJ45-002</t>
  </si>
  <si>
    <t>空置物业费1.6</t>
  </si>
  <si>
    <t>BJ45-003</t>
  </si>
  <si>
    <t>生活垃圾清运费5.5</t>
  </si>
  <si>
    <t>（长沙）南湖花园</t>
  </si>
  <si>
    <t>1.98</t>
  </si>
  <si>
    <t>1.98  (临时  勿选)</t>
  </si>
  <si>
    <t>2.98</t>
  </si>
  <si>
    <t>2.98（临时 勿选）</t>
  </si>
  <si>
    <t>5.58</t>
  </si>
  <si>
    <t>5.58（临时 勿选）</t>
  </si>
  <si>
    <t>5.58000</t>
  </si>
  <si>
    <t>CS45-01-01</t>
  </si>
  <si>
    <t>2、4、6栋物业费（1个月1.98元）</t>
  </si>
  <si>
    <t>2017/10/27 0:00:00</t>
  </si>
  <si>
    <t>2020/6/30 0:00:00</t>
  </si>
  <si>
    <t>736</t>
  </si>
  <si>
    <t>CS45-AB-2.98-1</t>
  </si>
  <si>
    <t>公寓及二三楼商铺（1个月2.98元）</t>
  </si>
  <si>
    <t>1039</t>
  </si>
  <si>
    <t>cs45-SP-1.674</t>
  </si>
  <si>
    <t>步步高（1个月1.674元）</t>
  </si>
  <si>
    <t>1.67400</t>
  </si>
  <si>
    <t>CS45-SP-5.58</t>
  </si>
  <si>
    <t>一楼商铺物业费（1个月5.58元）</t>
  </si>
  <si>
    <t>CS45-园区-2.28</t>
  </si>
  <si>
    <t>园区物业费（1个月2.28元）</t>
  </si>
  <si>
    <t>604</t>
  </si>
  <si>
    <t>（合肥）芜湖信德半岛</t>
  </si>
  <si>
    <t>HF40-01</t>
  </si>
  <si>
    <t>多层1-6层0.7</t>
  </si>
  <si>
    <t>HF40-02</t>
  </si>
  <si>
    <t>高层2层0.8</t>
  </si>
  <si>
    <t>HF40-03</t>
  </si>
  <si>
    <t>高层3层0.95</t>
  </si>
  <si>
    <t>147</t>
  </si>
  <si>
    <t>HF40-04</t>
  </si>
  <si>
    <t>高层4层（含）以上1.2</t>
  </si>
  <si>
    <t>1338</t>
  </si>
  <si>
    <t>HF40-05</t>
  </si>
  <si>
    <t>商铺1.8</t>
  </si>
  <si>
    <t>2017/9/22 0:00:00</t>
  </si>
  <si>
    <t>HF40-06</t>
  </si>
  <si>
    <t>商铺1.8/</t>
  </si>
  <si>
    <t>HF40-07</t>
  </si>
  <si>
    <t>别墅1.2</t>
  </si>
  <si>
    <t>2012/1/1 0:00:00</t>
  </si>
  <si>
    <t>2.17000</t>
  </si>
  <si>
    <t>物业服务费-8个月</t>
  </si>
  <si>
    <t>2011/1/1 0:00:00</t>
  </si>
  <si>
    <t>YC-19-10101-03</t>
  </si>
  <si>
    <t>物业费标准录入</t>
  </si>
  <si>
    <t>YC19--10101-04</t>
  </si>
  <si>
    <t>物业服务费-12个月</t>
  </si>
  <si>
    <t>YC19-10101-01</t>
  </si>
  <si>
    <t>(多层)物业服务费</t>
  </si>
  <si>
    <t>YC19-10101-02</t>
  </si>
  <si>
    <t>(别墅、商业)物业服务费</t>
  </si>
  <si>
    <t>YC19-10101-07</t>
  </si>
  <si>
    <t>物业服务费-别墅3个月</t>
  </si>
  <si>
    <t>YC19-10101-08</t>
  </si>
  <si>
    <t>物业服务费-3个月</t>
  </si>
  <si>
    <t>YC19-10101-10</t>
  </si>
  <si>
    <t>物业服务费-别墅、商业10个月</t>
  </si>
  <si>
    <t>YC19-10108</t>
  </si>
  <si>
    <t>物业服务费-别墅1个月</t>
  </si>
  <si>
    <t>2504</t>
  </si>
  <si>
    <t>YC19-10103</t>
  </si>
  <si>
    <t>租赁费用</t>
  </si>
  <si>
    <t>YC19-10101-09</t>
  </si>
  <si>
    <t>物业服务费-别墅10个月</t>
  </si>
  <si>
    <t>YC19-10133</t>
  </si>
  <si>
    <t>YC19-10145-002</t>
  </si>
  <si>
    <t>电梯费-第2层</t>
  </si>
  <si>
    <t>56.00000</t>
  </si>
  <si>
    <t>343</t>
  </si>
  <si>
    <t>YC19-10145-003</t>
  </si>
  <si>
    <t>电梯费-第3层</t>
  </si>
  <si>
    <t>63.00000</t>
  </si>
  <si>
    <t>YC19-10145-004</t>
  </si>
  <si>
    <t>电梯费-第4层</t>
  </si>
  <si>
    <t>73.00000</t>
  </si>
  <si>
    <t>YC19-10145-005</t>
  </si>
  <si>
    <t>电梯费-第5层</t>
  </si>
  <si>
    <t>83.00000</t>
  </si>
  <si>
    <t>YC19-10145-006</t>
  </si>
  <si>
    <t>电梯费-第6层</t>
  </si>
  <si>
    <t>93.00000</t>
  </si>
  <si>
    <t>YC19-10145-007</t>
  </si>
  <si>
    <t>电梯费-第7层</t>
  </si>
  <si>
    <t>99.00000</t>
  </si>
  <si>
    <t>YC19-10145-008</t>
  </si>
  <si>
    <t>电梯费-第8层</t>
  </si>
  <si>
    <t>102.00000</t>
  </si>
  <si>
    <t>YC19-10145-009</t>
  </si>
  <si>
    <t>电梯费-第9层</t>
  </si>
  <si>
    <t>105.00000</t>
  </si>
  <si>
    <t>YC19-10145-01</t>
  </si>
  <si>
    <t>电梯费-2层</t>
  </si>
  <si>
    <t>YC19-10145-010</t>
  </si>
  <si>
    <t>电梯费-第10层</t>
  </si>
  <si>
    <t>YC19-10145-011</t>
  </si>
  <si>
    <t>电梯费-第11层</t>
  </si>
  <si>
    <t>111.00000</t>
  </si>
  <si>
    <t>YC19-10145-012</t>
  </si>
  <si>
    <t>电梯费-第12层</t>
  </si>
  <si>
    <t>114.00000</t>
  </si>
  <si>
    <t>YC19-10145-013</t>
  </si>
  <si>
    <t>电梯费-第13层</t>
  </si>
  <si>
    <t>117.00000</t>
  </si>
  <si>
    <t>YC19-10145-014</t>
  </si>
  <si>
    <t>电梯费-第14层</t>
  </si>
  <si>
    <t>YC19-10145-015</t>
  </si>
  <si>
    <t>电梯费-第15层</t>
  </si>
  <si>
    <t>123.00000</t>
  </si>
  <si>
    <t>YC19-10145-016</t>
  </si>
  <si>
    <t>电梯费-第16层</t>
  </si>
  <si>
    <t>126.00000</t>
  </si>
  <si>
    <t>YC19-10145-017</t>
  </si>
  <si>
    <t>电梯费-第17层</t>
  </si>
  <si>
    <t>129.00000</t>
  </si>
  <si>
    <t>YC19-10145-018</t>
  </si>
  <si>
    <t>电梯费-第18层</t>
  </si>
  <si>
    <t>132.00000</t>
  </si>
  <si>
    <t>YC19-10145-02</t>
  </si>
  <si>
    <t>电梯费-3层</t>
  </si>
  <si>
    <t>YC19-10145-03</t>
  </si>
  <si>
    <t>电梯费-4层</t>
  </si>
  <si>
    <t>YC19-10145-04</t>
  </si>
  <si>
    <t>电梯费-5层</t>
  </si>
  <si>
    <t>YC19-10145-05</t>
  </si>
  <si>
    <t>电梯费-6层</t>
  </si>
  <si>
    <t>YC19-10145-06</t>
  </si>
  <si>
    <t>电梯费-7层</t>
  </si>
  <si>
    <t>YC19-10145-07</t>
  </si>
  <si>
    <t>电梯费-8层</t>
  </si>
  <si>
    <t>YC19-10145-08</t>
  </si>
  <si>
    <t>电梯费-9层</t>
  </si>
  <si>
    <t>YC19-10145-09</t>
  </si>
  <si>
    <t>电梯费-10层</t>
  </si>
  <si>
    <t>YC19-10145-10</t>
  </si>
  <si>
    <t>电梯费-11层</t>
  </si>
  <si>
    <t>YC19-10145-11</t>
  </si>
  <si>
    <t>电梯费-12层</t>
  </si>
  <si>
    <t>YC19-10145-12</t>
  </si>
  <si>
    <t>电梯费-13层</t>
  </si>
  <si>
    <t>YC19-10145-13</t>
  </si>
  <si>
    <t>电梯费-14层</t>
  </si>
  <si>
    <t>YC19-10145-14</t>
  </si>
  <si>
    <t>电梯费-15层</t>
  </si>
  <si>
    <t>YC19-10145-15</t>
  </si>
  <si>
    <t>电梯费-16层</t>
  </si>
  <si>
    <t>YC19-10145-16</t>
  </si>
  <si>
    <t>电梯费-17层</t>
  </si>
  <si>
    <t>YC19-10145-17</t>
  </si>
  <si>
    <t>电梯费-18层</t>
  </si>
  <si>
    <t>YC19-10145_135</t>
  </si>
  <si>
    <t>YC19-10145_136</t>
  </si>
  <si>
    <t>YC19-10129</t>
  </si>
  <si>
    <t>装修管理服务费</t>
  </si>
  <si>
    <t>YC19-10999</t>
  </si>
  <si>
    <t>YC19-10128</t>
  </si>
  <si>
    <t>YC19-60002</t>
  </si>
  <si>
    <t>YC19-60003</t>
  </si>
  <si>
    <t>空置物业费-1</t>
  </si>
  <si>
    <t>YC19-60006</t>
  </si>
  <si>
    <t>（成都）顶峰水岸汇景售楼处</t>
  </si>
  <si>
    <t>CD34-60007</t>
  </si>
  <si>
    <t>2016/6/26 0:00:00</t>
  </si>
  <si>
    <t>成都优山PLUS售楼处</t>
  </si>
  <si>
    <t>CD54-10101</t>
  </si>
  <si>
    <t>物业服务费_录入</t>
  </si>
  <si>
    <t>2016/6/12 0:00:00</t>
  </si>
  <si>
    <t>CD54-60007</t>
  </si>
  <si>
    <t>88904.00000</t>
  </si>
  <si>
    <t>成都华为办公区</t>
  </si>
  <si>
    <t>131213.68000</t>
  </si>
  <si>
    <t>（大连）华为长春代表处</t>
  </si>
  <si>
    <t>JN29-60007</t>
  </si>
  <si>
    <t>（内蒙古）华为内蒙片区</t>
  </si>
  <si>
    <t>119744.61000</t>
  </si>
  <si>
    <t>NM98-3</t>
  </si>
  <si>
    <t>57056.45000</t>
  </si>
  <si>
    <t>（天津）慧水苑</t>
  </si>
  <si>
    <t>TJ90-01</t>
  </si>
  <si>
    <t>物业费- 3.9</t>
  </si>
  <si>
    <t>TJ90-02</t>
  </si>
  <si>
    <t>TJ90-03</t>
  </si>
  <si>
    <t>电费-1.1</t>
  </si>
  <si>
    <t>（西宁）华为西宁片区</t>
  </si>
  <si>
    <t>59406.71000</t>
  </si>
  <si>
    <t>BJ12-10101-1</t>
  </si>
  <si>
    <t>BJ12-10101-10</t>
  </si>
  <si>
    <t>物业服务费-17.58</t>
  </si>
  <si>
    <t>17.58000</t>
  </si>
  <si>
    <t>BJ12-10101-11</t>
  </si>
  <si>
    <t>物业服务费-18.78</t>
  </si>
  <si>
    <t>18.78000</t>
  </si>
  <si>
    <t>BJ12-10101-12</t>
  </si>
  <si>
    <t>物业服务费-2.9</t>
  </si>
  <si>
    <t>747</t>
  </si>
  <si>
    <t>BJ12-10101-2</t>
  </si>
  <si>
    <t>BJ12-10101-3</t>
  </si>
  <si>
    <t>物业服务费-3.5</t>
  </si>
  <si>
    <t>BJ12-10101-4</t>
  </si>
  <si>
    <t>物业服务费-6</t>
  </si>
  <si>
    <t>BJ12-10101-5</t>
  </si>
  <si>
    <t>BJ12-10101-6</t>
  </si>
  <si>
    <t>物业服务费-8.03</t>
  </si>
  <si>
    <t>8.03000</t>
  </si>
  <si>
    <t>BJ12-10101-7</t>
  </si>
  <si>
    <t>BJ12-10101-8</t>
  </si>
  <si>
    <t>物业服务费-15.87</t>
  </si>
  <si>
    <t>15.87000</t>
  </si>
  <si>
    <t>BJ12-10101-9</t>
  </si>
  <si>
    <t>物业服务费-16.5</t>
  </si>
  <si>
    <t>16.50000</t>
  </si>
  <si>
    <t>BJ12-10127-1</t>
  </si>
  <si>
    <t>BJ12-10999-1</t>
  </si>
  <si>
    <t>设施维护费（高压水泵运行费）</t>
  </si>
  <si>
    <t>0.27000</t>
  </si>
  <si>
    <t>BJ12-DF-0.87</t>
  </si>
  <si>
    <t>电费0.87</t>
  </si>
  <si>
    <t>0.87000</t>
  </si>
  <si>
    <t>BJ12-DF-1.13</t>
  </si>
  <si>
    <t>电费1.13</t>
  </si>
  <si>
    <t>1.13000</t>
  </si>
  <si>
    <t>BJ12-DF-1.23</t>
  </si>
  <si>
    <t>电费1.23</t>
  </si>
  <si>
    <t>1.23000</t>
  </si>
  <si>
    <t>BJ12-SF-9.5</t>
  </si>
  <si>
    <t>水费9.5</t>
  </si>
  <si>
    <t>BJ166-10101-BG</t>
  </si>
  <si>
    <t>办公楼物业服务费</t>
  </si>
  <si>
    <t>417</t>
  </si>
  <si>
    <t>BJ166-10101-GY</t>
  </si>
  <si>
    <t>公寓物业服务费</t>
  </si>
  <si>
    <t>479</t>
  </si>
  <si>
    <t>BJ166-10101-SY</t>
  </si>
  <si>
    <t>商业物业服务费</t>
  </si>
  <si>
    <t>17.00000</t>
  </si>
  <si>
    <t>BJ166-10107</t>
  </si>
  <si>
    <t>BJ166-10109</t>
  </si>
  <si>
    <t>2020/2/29 0:00:00</t>
  </si>
  <si>
    <t>342</t>
  </si>
  <si>
    <t>BJ166-10109-Z</t>
  </si>
  <si>
    <t>2020/3/1 0:00:00</t>
  </si>
  <si>
    <t>2020/3/31 0:00:00</t>
  </si>
  <si>
    <t>BJ166-10127</t>
  </si>
  <si>
    <t>1019</t>
  </si>
  <si>
    <t>BJ43-02</t>
  </si>
  <si>
    <t>物业费（直接录入）</t>
  </si>
  <si>
    <t>BJ43-03</t>
  </si>
  <si>
    <t>业主物业费1.9</t>
  </si>
  <si>
    <t>1207</t>
  </si>
  <si>
    <t>BJ43-04</t>
  </si>
  <si>
    <t>底商物业费1</t>
  </si>
  <si>
    <t>BJ43-05</t>
  </si>
  <si>
    <t>底商物业费3.5</t>
  </si>
  <si>
    <t>BJ43-06</t>
  </si>
  <si>
    <t>底商物业费3</t>
  </si>
  <si>
    <t>BJ43-07</t>
  </si>
  <si>
    <t>底商物业费4</t>
  </si>
  <si>
    <t>BJ43-08</t>
  </si>
  <si>
    <t>133.34000</t>
  </si>
  <si>
    <t>4.48000</t>
  </si>
  <si>
    <t>2020-BJ82-8#</t>
  </si>
  <si>
    <t>8号楼按月计算应收1.5</t>
  </si>
  <si>
    <t>2011/11/1 0:00:00</t>
  </si>
  <si>
    <t>1215</t>
  </si>
  <si>
    <t>BJ82-17000</t>
  </si>
  <si>
    <t>2017年物业费住宅</t>
  </si>
  <si>
    <t>BJ82-17A02</t>
  </si>
  <si>
    <t>2017年幼儿园物业费</t>
  </si>
  <si>
    <t>BJ82-1800</t>
  </si>
  <si>
    <t>2018年物业费住宅</t>
  </si>
  <si>
    <t>BJ82-04</t>
  </si>
  <si>
    <t>供暖费</t>
  </si>
  <si>
    <t>BJ82-06</t>
  </si>
  <si>
    <t>1268</t>
  </si>
  <si>
    <t>BJ82-05</t>
  </si>
  <si>
    <t>BJ82-02</t>
  </si>
  <si>
    <t>1446</t>
  </si>
  <si>
    <t>BJ82-07</t>
  </si>
  <si>
    <t>2107</t>
  </si>
  <si>
    <t>20145</t>
  </si>
  <si>
    <t>热水费</t>
  </si>
  <si>
    <t>BJ82-03</t>
  </si>
  <si>
    <t>2020-BJ82-1#-7#/9#</t>
  </si>
  <si>
    <t>江南名城</t>
  </si>
  <si>
    <t>物业费（0.68}</t>
  </si>
  <si>
    <t>0.68000</t>
  </si>
  <si>
    <t>物业费（1.08）</t>
  </si>
  <si>
    <t>360</t>
  </si>
  <si>
    <t>物业费（店面）</t>
  </si>
  <si>
    <t>物业费（幼儿园）</t>
  </si>
  <si>
    <t>物业费（幼儿园-）</t>
  </si>
  <si>
    <t>1808.40000</t>
  </si>
  <si>
    <t>164</t>
  </si>
  <si>
    <t>748</t>
  </si>
  <si>
    <t>电梯费-1</t>
  </si>
  <si>
    <t>10145-1</t>
  </si>
  <si>
    <t>电梯费（7.8）</t>
  </si>
  <si>
    <t>10145-10</t>
  </si>
  <si>
    <t>电梯费（18.6）</t>
  </si>
  <si>
    <t>18.60000</t>
  </si>
  <si>
    <t>10145-2</t>
  </si>
  <si>
    <t>电梯费（9）</t>
  </si>
  <si>
    <t>10145-3</t>
  </si>
  <si>
    <t>电梯费（10.2）</t>
  </si>
  <si>
    <t>10.20000</t>
  </si>
  <si>
    <t>10145-4</t>
  </si>
  <si>
    <t>电梯费（11.4）</t>
  </si>
  <si>
    <t>11.40000</t>
  </si>
  <si>
    <t>10145-5</t>
  </si>
  <si>
    <t>电梯费（12.6）</t>
  </si>
  <si>
    <t>12.60000</t>
  </si>
  <si>
    <t>10145-6</t>
  </si>
  <si>
    <t>电梯费（13.8）</t>
  </si>
  <si>
    <t>10145-7</t>
  </si>
  <si>
    <t>电梯费（15）</t>
  </si>
  <si>
    <t>10145-8</t>
  </si>
  <si>
    <t>电梯费（16.2）</t>
  </si>
  <si>
    <t>16.20000</t>
  </si>
  <si>
    <t>10145_34</t>
  </si>
  <si>
    <t>347</t>
  </si>
  <si>
    <t>公摊费-1</t>
  </si>
  <si>
    <t>20152-40</t>
  </si>
  <si>
    <t>公摊费-</t>
  </si>
  <si>
    <t>20152_37</t>
  </si>
  <si>
    <t>绿地逸湾苑</t>
  </si>
  <si>
    <t>SH45-01</t>
  </si>
  <si>
    <t>物业服务费（标准）</t>
  </si>
  <si>
    <t>2011/2/1 0:00:00</t>
  </si>
  <si>
    <t>1.85000</t>
  </si>
  <si>
    <t>754</t>
  </si>
  <si>
    <t>SH45-02</t>
  </si>
  <si>
    <t>物业服务费(1层）</t>
  </si>
  <si>
    <t>SH45-03</t>
  </si>
  <si>
    <t>物业服务费（别墅）</t>
  </si>
  <si>
    <t>SH45-04</t>
  </si>
  <si>
    <t>SH45-05</t>
  </si>
  <si>
    <t>物业服务费（直接录入）</t>
  </si>
  <si>
    <t>905</t>
  </si>
  <si>
    <t>鹏润伊顿公馆</t>
  </si>
  <si>
    <t>SH51-1010</t>
  </si>
  <si>
    <t>2014/1/1 0:00:00</t>
  </si>
  <si>
    <t>1058</t>
  </si>
  <si>
    <t>SH51-101010</t>
  </si>
  <si>
    <t>别墅地下室</t>
  </si>
  <si>
    <t>SH51-1010101</t>
  </si>
  <si>
    <t>长怡花园</t>
  </si>
  <si>
    <t>物业服务费（3.05/月）</t>
  </si>
  <si>
    <t>3.05000</t>
  </si>
  <si>
    <t>493</t>
  </si>
  <si>
    <t>SZ1401-02</t>
  </si>
  <si>
    <t>维修基金（0.25/月）</t>
  </si>
  <si>
    <t>SZ1401-07</t>
  </si>
  <si>
    <t>垃圾消纳费（居民 ）</t>
  </si>
  <si>
    <t>13.50000</t>
  </si>
  <si>
    <t>2.00</t>
  </si>
  <si>
    <t>SZ1401-11</t>
  </si>
  <si>
    <t>商业垃圾处理费（0.243元/方)</t>
  </si>
  <si>
    <t>SZ1401-13</t>
  </si>
  <si>
    <t>垃圾处理费（居民）2</t>
  </si>
  <si>
    <t>10208</t>
  </si>
  <si>
    <t>二次供水服务费</t>
  </si>
  <si>
    <t>SZ1401-14</t>
  </si>
  <si>
    <t>二次供水服务 费</t>
  </si>
  <si>
    <t>0.20100</t>
  </si>
  <si>
    <t>SZ1401-05</t>
  </si>
  <si>
    <t>电费（1.1元/度）</t>
  </si>
  <si>
    <t>SZ1401-03</t>
  </si>
  <si>
    <t>水费（居民阶梯）</t>
  </si>
  <si>
    <t>SZ1401-06</t>
  </si>
  <si>
    <t>特种行业水费（16.17元/方）</t>
  </si>
  <si>
    <t>16.17000</t>
  </si>
  <si>
    <t>SZ1401-09</t>
  </si>
  <si>
    <t>商业水费（3.77元/方）</t>
  </si>
  <si>
    <t>SZ1401-04</t>
  </si>
  <si>
    <t>排水费（居民阶梯）</t>
  </si>
  <si>
    <t>SZ1401-08</t>
  </si>
  <si>
    <t>特种行业排水费（1.8元/方)</t>
  </si>
  <si>
    <t>SZ1401-10</t>
  </si>
  <si>
    <t>商业排水费（1.08元/方）</t>
  </si>
  <si>
    <t>SZ1401-12</t>
  </si>
  <si>
    <t>水费增殖税（0.201元/方）</t>
  </si>
  <si>
    <t>长福花园</t>
  </si>
  <si>
    <t>SZ17-10101-CZF</t>
  </si>
  <si>
    <t>出租房管理费</t>
  </si>
  <si>
    <t>SZ17-10101-DE</t>
  </si>
  <si>
    <t>管理费定额</t>
  </si>
  <si>
    <t>SZ17-10101-DE1</t>
  </si>
  <si>
    <t>管理费定额1</t>
  </si>
  <si>
    <t>115.00000</t>
  </si>
  <si>
    <t>SZ17-10101-JM</t>
  </si>
  <si>
    <t>物业服务费1.2（居民）</t>
  </si>
  <si>
    <t>527</t>
  </si>
  <si>
    <t>SZ17-10101-SY</t>
  </si>
  <si>
    <t>SZ17-10101-SY01</t>
  </si>
  <si>
    <t>物业服务费（商业）2.3</t>
  </si>
  <si>
    <t>SZ17-10101-ZJLR</t>
  </si>
  <si>
    <t>物业服务费（录入）</t>
  </si>
  <si>
    <t>SZ17-10102</t>
  </si>
  <si>
    <t>SZ17-10103</t>
  </si>
  <si>
    <t>SZ17-10103-01</t>
  </si>
  <si>
    <t>租赁费用1</t>
  </si>
  <si>
    <t>550.00000</t>
  </si>
  <si>
    <t>SZ17-10103-02</t>
  </si>
  <si>
    <t>租赁费用2</t>
  </si>
  <si>
    <t>SZ17-10103-03</t>
  </si>
  <si>
    <t>租赁费用3</t>
  </si>
  <si>
    <t>1035.00000</t>
  </si>
  <si>
    <t>SZ17-10103-04</t>
  </si>
  <si>
    <t>租赁费用4</t>
  </si>
  <si>
    <t>SZ17-10103-05</t>
  </si>
  <si>
    <t>租赁费用5</t>
  </si>
  <si>
    <t>1140.00000</t>
  </si>
  <si>
    <t>SZ17-10103-06</t>
  </si>
  <si>
    <t>租赁费用6</t>
  </si>
  <si>
    <t>1270.00000</t>
  </si>
  <si>
    <t>SZ17-10103-07</t>
  </si>
  <si>
    <t>租赁费用7</t>
  </si>
  <si>
    <t>1600.00000</t>
  </si>
  <si>
    <t>SZ17-10103-08</t>
  </si>
  <si>
    <t>租赁费用8</t>
  </si>
  <si>
    <t>1890.00000</t>
  </si>
  <si>
    <t>SZ17-10103-09</t>
  </si>
  <si>
    <t>租赁费用9</t>
  </si>
  <si>
    <t>1970.00000</t>
  </si>
  <si>
    <t>SZ17-10103-10</t>
  </si>
  <si>
    <t>租赁费用10</t>
  </si>
  <si>
    <t>2000.00000</t>
  </si>
  <si>
    <t>SZ17-10103-11</t>
  </si>
  <si>
    <t>租赁费用11</t>
  </si>
  <si>
    <t>2002.00000</t>
  </si>
  <si>
    <t>SZ17-10103-12</t>
  </si>
  <si>
    <t>租赁费用12</t>
  </si>
  <si>
    <t>2100.00000</t>
  </si>
  <si>
    <t>SZ17-10103-13</t>
  </si>
  <si>
    <t>租赁费用13</t>
  </si>
  <si>
    <t>2280.00000</t>
  </si>
  <si>
    <t>SZ17-10103-14</t>
  </si>
  <si>
    <t>租赁费用14</t>
  </si>
  <si>
    <t>2300.00000</t>
  </si>
  <si>
    <t>SZ17-10103-15</t>
  </si>
  <si>
    <t>租赁费用15</t>
  </si>
  <si>
    <t>2350.00000</t>
  </si>
  <si>
    <t>SZ17-10103-16</t>
  </si>
  <si>
    <t>租赁费用16</t>
  </si>
  <si>
    <t>2380.00000</t>
  </si>
  <si>
    <t>SZ17-10103-17</t>
  </si>
  <si>
    <t>租赁费用17</t>
  </si>
  <si>
    <t>2510.00000</t>
  </si>
  <si>
    <t>SZ17-10103-18</t>
  </si>
  <si>
    <t>租赁费用18</t>
  </si>
  <si>
    <t>2620.00000</t>
  </si>
  <si>
    <t>SZ17-10103-19</t>
  </si>
  <si>
    <t>租赁费用19</t>
  </si>
  <si>
    <t>2800.00000</t>
  </si>
  <si>
    <t>SZ17-10103-20</t>
  </si>
  <si>
    <t>租赁费用20</t>
  </si>
  <si>
    <t>3000.00000</t>
  </si>
  <si>
    <t>SZ17-10103-21</t>
  </si>
  <si>
    <t>租赁费用21</t>
  </si>
  <si>
    <t>3080.00000</t>
  </si>
  <si>
    <t>SZ17-10103-22</t>
  </si>
  <si>
    <t>租赁费用22</t>
  </si>
  <si>
    <t>3230.00000</t>
  </si>
  <si>
    <t>SZ17-10103-23</t>
  </si>
  <si>
    <t>租赁费用23</t>
  </si>
  <si>
    <t>3390.00000</t>
  </si>
  <si>
    <t>SZ17-10103-24</t>
  </si>
  <si>
    <t>租赁费用24</t>
  </si>
  <si>
    <t>4300.00000</t>
  </si>
  <si>
    <t>SZ17-10103-25</t>
  </si>
  <si>
    <t>租赁费用25</t>
  </si>
  <si>
    <t>4490.00000</t>
  </si>
  <si>
    <t>SZ17-10103-26</t>
  </si>
  <si>
    <t>租赁费用26</t>
  </si>
  <si>
    <t>4980.00000</t>
  </si>
  <si>
    <t>SZ17-10103-27</t>
  </si>
  <si>
    <t>租赁费用27</t>
  </si>
  <si>
    <t>6050.00000</t>
  </si>
  <si>
    <t>SZ17-10103-28</t>
  </si>
  <si>
    <t>租赁费用28</t>
  </si>
  <si>
    <t>5480.00000</t>
  </si>
  <si>
    <t>SZ17-10103-29</t>
  </si>
  <si>
    <t>租赁费用29</t>
  </si>
  <si>
    <t>4000.00000</t>
  </si>
  <si>
    <t>SZ17-10136</t>
  </si>
  <si>
    <t>出租房生活垃圾消纳费</t>
  </si>
  <si>
    <t>SZ17-20142</t>
  </si>
  <si>
    <t>出租房排水费</t>
  </si>
  <si>
    <t>SZ17-20146</t>
  </si>
  <si>
    <t>出租房电费</t>
  </si>
  <si>
    <t>SZ17-20148</t>
  </si>
  <si>
    <t>出租房水费</t>
  </si>
  <si>
    <t>雍祥居</t>
  </si>
  <si>
    <t>SZ51-10101</t>
  </si>
  <si>
    <t>SZ51-10101-01</t>
  </si>
  <si>
    <t>SZ51-10102-02</t>
  </si>
  <si>
    <t>维修基金（录入）</t>
  </si>
  <si>
    <t>SZ51-10102_42</t>
  </si>
  <si>
    <t>本体维修基金</t>
  </si>
  <si>
    <t>SZ51-10102_43</t>
  </si>
  <si>
    <t>SZ51-10130</t>
  </si>
  <si>
    <t>居民垃圾消纳费</t>
  </si>
  <si>
    <t>SZ51-10130_45</t>
  </si>
  <si>
    <t>生活垃圾消纳费（过期）</t>
  </si>
  <si>
    <t>SZ51004</t>
  </si>
  <si>
    <t>23.00</t>
  </si>
  <si>
    <t>31.00</t>
  </si>
  <si>
    <t>SZ51-10131</t>
  </si>
  <si>
    <t>停车费90</t>
  </si>
  <si>
    <t>SZ51-10131B</t>
  </si>
  <si>
    <t>停车费180</t>
  </si>
  <si>
    <t>SZ51-10131B1</t>
  </si>
  <si>
    <t>停车费（360）</t>
  </si>
  <si>
    <t>SZ51-10131B2</t>
  </si>
  <si>
    <t>SZ51-10132</t>
  </si>
  <si>
    <t>停车费110</t>
  </si>
  <si>
    <t>110.00000</t>
  </si>
  <si>
    <t>SZ51-10132-2</t>
  </si>
  <si>
    <t>17F-停车费1870</t>
  </si>
  <si>
    <t>1870.00000</t>
  </si>
  <si>
    <t>SZ51-10132A</t>
  </si>
  <si>
    <t>停车费220</t>
  </si>
  <si>
    <t>220.00000</t>
  </si>
  <si>
    <t>SZ51-10131-03</t>
  </si>
  <si>
    <t>自营停车管理费（固定）（360元）</t>
  </si>
  <si>
    <t>SZ51-10131-04</t>
  </si>
  <si>
    <t>自营停车管理费（固定）（540元）</t>
  </si>
  <si>
    <t>540.00000</t>
  </si>
  <si>
    <t>SZ51-10131-05</t>
  </si>
  <si>
    <t>自营停车管理费（固定）（1440）</t>
  </si>
  <si>
    <t>1440.00000</t>
  </si>
  <si>
    <t>SZ51-10131-06</t>
  </si>
  <si>
    <t>自营停车管理费（固定）（112.26元）</t>
  </si>
  <si>
    <t>112.26000</t>
  </si>
  <si>
    <t>SZ51-10131-2</t>
  </si>
  <si>
    <t>自营停车管理费（固定）(270元）</t>
  </si>
  <si>
    <t>SZ51-10204-1</t>
  </si>
  <si>
    <t>90元/月</t>
  </si>
  <si>
    <t>SZ51-10204-2</t>
  </si>
  <si>
    <t>180元/月（两部车）</t>
  </si>
  <si>
    <t>SZ51-10204-3</t>
  </si>
  <si>
    <t>360元/月（四个车位）</t>
  </si>
  <si>
    <t>10205</t>
  </si>
  <si>
    <t>自营停车租赁费（固定）</t>
  </si>
  <si>
    <t>SZ51-10205-1</t>
  </si>
  <si>
    <t>自营停车租赁费（固定）-330</t>
  </si>
  <si>
    <t>SZ51-10205-2</t>
  </si>
  <si>
    <t>自营停车租赁费（固定）-440</t>
  </si>
  <si>
    <t>440.00000</t>
  </si>
  <si>
    <t>SZ51-10205-3</t>
  </si>
  <si>
    <t>自营停车租赁费（固定）-550</t>
  </si>
  <si>
    <t>SZ51-10205-4</t>
  </si>
  <si>
    <t>自营停车租赁费（固定）-660</t>
  </si>
  <si>
    <t>SZ51-10205-5</t>
  </si>
  <si>
    <t>110元/月</t>
  </si>
  <si>
    <t>SZ51-10205-6</t>
  </si>
  <si>
    <t>220元/月（两部月卡）</t>
  </si>
  <si>
    <t>SZ51-10205-7</t>
  </si>
  <si>
    <t>330元/月（三部月卡）</t>
  </si>
  <si>
    <t>SZ51-20141</t>
  </si>
  <si>
    <t>SZ51-20154-01</t>
  </si>
  <si>
    <t>排水费（直接录入）</t>
  </si>
  <si>
    <t>SZ51-20141-01</t>
  </si>
  <si>
    <t>水费（直接录入）</t>
  </si>
  <si>
    <t>SZ51-20154</t>
  </si>
  <si>
    <t>南宁普洛斯物流园</t>
  </si>
  <si>
    <t>物业费用</t>
  </si>
  <si>
    <t>83647.25000</t>
  </si>
  <si>
    <t>1.02000</t>
  </si>
  <si>
    <t>2.76000</t>
  </si>
  <si>
    <t>电信电费</t>
  </si>
  <si>
    <t>14463.70000</t>
  </si>
  <si>
    <t>融景家园停车场</t>
  </si>
  <si>
    <t>1.57000</t>
  </si>
  <si>
    <t>2979</t>
  </si>
  <si>
    <t>盛世家园二期</t>
  </si>
  <si>
    <t>SZ24-10101-01</t>
  </si>
  <si>
    <t>2060/7/31 0:00:00</t>
  </si>
  <si>
    <t>2167</t>
  </si>
  <si>
    <t>SZ24-10101-03</t>
  </si>
  <si>
    <t>管理费（会所）</t>
  </si>
  <si>
    <t>2050/3/31 0:00:00</t>
  </si>
  <si>
    <t>4.67500</t>
  </si>
  <si>
    <t>SZ24-10102-01</t>
  </si>
  <si>
    <t>2165</t>
  </si>
  <si>
    <t>SZ24-10130-02</t>
  </si>
  <si>
    <t>生活垃圾消纳费（0.531）</t>
  </si>
  <si>
    <t>2041/8/1 0:00:00</t>
  </si>
  <si>
    <t>SZ24-20140-01</t>
  </si>
  <si>
    <t>2050/9/30 0:00:00</t>
  </si>
  <si>
    <t>0.76170</t>
  </si>
  <si>
    <t>SZ24-20140-02</t>
  </si>
  <si>
    <t>电费（商业2）</t>
  </si>
  <si>
    <t>2050/7/31 0:00:00</t>
  </si>
  <si>
    <t>1.05770</t>
  </si>
  <si>
    <t>SZ24-20140-03</t>
  </si>
  <si>
    <t>电费（商业3）</t>
  </si>
  <si>
    <t>SZ24-20140-04</t>
  </si>
  <si>
    <t>电费（商业4）</t>
  </si>
  <si>
    <t>SZ24-20140-05</t>
  </si>
  <si>
    <t>电费（其他）</t>
  </si>
  <si>
    <t>2050/10/31 0:00:00</t>
  </si>
  <si>
    <t>SZ24-20141-01</t>
  </si>
  <si>
    <t>SZ24-20141-02</t>
  </si>
  <si>
    <t>5.24000</t>
  </si>
  <si>
    <t>SZ24-20154-01</t>
  </si>
  <si>
    <t>排水费（住宅）</t>
  </si>
  <si>
    <t>（天津）金隅香城</t>
  </si>
  <si>
    <t>TJ79-M01</t>
  </si>
  <si>
    <t>茗香苑物业费</t>
  </si>
  <si>
    <t>TJ79-P01</t>
  </si>
  <si>
    <t>品香苑物业费</t>
  </si>
  <si>
    <t>1227</t>
  </si>
  <si>
    <t>TJ79-T01</t>
  </si>
  <si>
    <t>特殊情况物业费</t>
  </si>
  <si>
    <t>2401</t>
  </si>
  <si>
    <t>TJ79-Y01</t>
  </si>
  <si>
    <t>雅香苑物业费</t>
  </si>
  <si>
    <t>TJ79-YX公寓</t>
  </si>
  <si>
    <t>雅香大厦公寓</t>
  </si>
  <si>
    <t>TJ79-YX写字楼</t>
  </si>
  <si>
    <t>雅香大厦写字楼</t>
  </si>
  <si>
    <t>TJ79-YX商业</t>
  </si>
  <si>
    <t>雅香大厦商业</t>
  </si>
  <si>
    <t>64</t>
  </si>
  <si>
    <t>TJ79-空置费</t>
  </si>
  <si>
    <t>44428.49000</t>
  </si>
  <si>
    <t>TJ79-01-地下车场</t>
  </si>
  <si>
    <t>金隅香城地下车位出售</t>
  </si>
  <si>
    <t>TJ79-空置物业费</t>
  </si>
  <si>
    <t>（武汉）绿地·汉口中心</t>
  </si>
  <si>
    <t>10101-01-ZZ</t>
  </si>
  <si>
    <t>1108</t>
  </si>
  <si>
    <t>10101-02-SP</t>
  </si>
  <si>
    <t>10101-05-ZZ-KZF</t>
  </si>
  <si>
    <t>物业服务费（住宅-空置房第二年七折）</t>
  </si>
  <si>
    <t>10306-01-TCC</t>
  </si>
  <si>
    <t>96.00000</t>
  </si>
  <si>
    <t>（北京）挪威de森林</t>
  </si>
  <si>
    <t>万通红墙国际</t>
  </si>
  <si>
    <t>CD35-18</t>
  </si>
  <si>
    <t>住宅物业服务费-2.6元</t>
  </si>
  <si>
    <t>306</t>
  </si>
  <si>
    <t>CD35-19</t>
  </si>
  <si>
    <t>写字楼物业服务费-5.0元</t>
  </si>
  <si>
    <t>450</t>
  </si>
  <si>
    <t>CD35-20</t>
  </si>
  <si>
    <t>商铺物业服务费-6.0元</t>
  </si>
  <si>
    <t>CD35-12</t>
  </si>
  <si>
    <t>CD35-10308</t>
  </si>
  <si>
    <t>CD35-10308-02</t>
  </si>
  <si>
    <t>车位管理费160</t>
  </si>
  <si>
    <t>CD35-15</t>
  </si>
  <si>
    <t>电费2-1.5元</t>
  </si>
  <si>
    <t>CD35-16</t>
  </si>
  <si>
    <t>电费3-1.1元</t>
  </si>
  <si>
    <t>CD35-17</t>
  </si>
  <si>
    <t>移动电费单价-1.19元</t>
  </si>
  <si>
    <t>CD35-02</t>
  </si>
  <si>
    <t>住宅水费3.03元</t>
  </si>
  <si>
    <t>CD35-10</t>
  </si>
  <si>
    <t>写字楼水费4.73</t>
  </si>
  <si>
    <t>4.73000</t>
  </si>
  <si>
    <t>（成都）中环丰锦苑</t>
  </si>
  <si>
    <t>CD56-10101-SP</t>
  </si>
  <si>
    <t>物业服务费（商铺季度）</t>
  </si>
  <si>
    <t>CD56-10101-ZZJD</t>
  </si>
  <si>
    <t>物业服务费（季度）</t>
  </si>
  <si>
    <t>518</t>
  </si>
  <si>
    <t>CD56-10102-ZZJD</t>
  </si>
  <si>
    <t>物业物业费</t>
  </si>
  <si>
    <t>CD56-10127-SP</t>
  </si>
  <si>
    <t>商铺生活垃圾清运费-委托清运</t>
  </si>
  <si>
    <t>CD56-10127-ZZ</t>
  </si>
  <si>
    <t>住宅生活垃圾清运费-委托清运</t>
  </si>
  <si>
    <t>269</t>
  </si>
  <si>
    <t>CD56-10305</t>
  </si>
  <si>
    <t>开发商委托租赁-出租</t>
  </si>
  <si>
    <t>CD56-10308</t>
  </si>
  <si>
    <t>173</t>
  </si>
  <si>
    <t>CD56-10308-2</t>
  </si>
  <si>
    <t>小业主委托停车管理费（固定）两个车位</t>
  </si>
  <si>
    <t>CD56-10308-3</t>
  </si>
  <si>
    <t>小业主委托停车管理费（固定）三个车位</t>
  </si>
  <si>
    <t>CD56-20141-ZZ</t>
  </si>
  <si>
    <t>水费（居民）</t>
  </si>
  <si>
    <t>（重庆）绿地保税中心二期loft公寓</t>
  </si>
  <si>
    <t>CQ39-10101</t>
  </si>
  <si>
    <t>物业费-6</t>
  </si>
  <si>
    <t>2017/10/19 0:00:00</t>
  </si>
  <si>
    <t>CQ39-10101.1</t>
  </si>
  <si>
    <t>物业费-4.8</t>
  </si>
  <si>
    <t>CQ39-10113</t>
  </si>
  <si>
    <t>1762</t>
  </si>
  <si>
    <t>电费-0.6425</t>
  </si>
  <si>
    <t>0.64250</t>
  </si>
  <si>
    <t>20140-1.1</t>
  </si>
  <si>
    <t>电费--1.2</t>
  </si>
  <si>
    <t>2022/12/1 0:00:00</t>
  </si>
  <si>
    <t>CQ39-20141</t>
  </si>
  <si>
    <t>水费-4.55</t>
  </si>
  <si>
    <t>CQ39-60006</t>
  </si>
  <si>
    <t>空置物业费（公寓）</t>
  </si>
  <si>
    <t>18368.28000</t>
  </si>
  <si>
    <t>CQ39-60006-1</t>
  </si>
  <si>
    <t>空置物业费（商业）</t>
  </si>
  <si>
    <t>20420.33000</t>
  </si>
  <si>
    <t>鑫源御景尚都一期</t>
  </si>
  <si>
    <t>JN19-10101-1.2</t>
  </si>
  <si>
    <t>物业服务费-标准方式1.2</t>
  </si>
  <si>
    <t>JN19-10101-1.3</t>
  </si>
  <si>
    <t>物业服务费-标准方式1.3</t>
  </si>
  <si>
    <t>JN19-10101-1.30</t>
  </si>
  <si>
    <t>物业服务费-直接录入方式-1.3</t>
  </si>
  <si>
    <t>JN19-10101-1.5</t>
  </si>
  <si>
    <t>物业服务费-标准方式1.5</t>
  </si>
  <si>
    <t>JN19-10101-1.50</t>
  </si>
  <si>
    <t>物业服务费-直接录入方式-1.50</t>
  </si>
  <si>
    <t>JN19-10101-1.8</t>
  </si>
  <si>
    <t>物业服务费-标准方式1.8</t>
  </si>
  <si>
    <t>JN19-10101-1.80</t>
  </si>
  <si>
    <t>物业服务费-直接录入方式-1.8</t>
  </si>
  <si>
    <t>JN19-10103</t>
  </si>
  <si>
    <t>租赁费用-录入</t>
  </si>
  <si>
    <t>790</t>
  </si>
  <si>
    <t>JN19-20141-2.65</t>
  </si>
  <si>
    <t>水费-标准方式2.65</t>
  </si>
  <si>
    <t>2.65000</t>
  </si>
  <si>
    <t>JN19-10133-110</t>
  </si>
  <si>
    <t>委托停车费110</t>
  </si>
  <si>
    <t>JN19-10133-300</t>
  </si>
  <si>
    <t>委托停车费-300</t>
  </si>
  <si>
    <t>JN19-10133-50</t>
  </si>
  <si>
    <t>委托停车费-50</t>
  </si>
  <si>
    <t>JN19-10999</t>
  </si>
  <si>
    <t>JN19-20140-1.18</t>
  </si>
  <si>
    <t>电费-标准方式1.18</t>
  </si>
  <si>
    <t>1.18000</t>
  </si>
  <si>
    <t>JN19-20140-1.19</t>
  </si>
  <si>
    <t>电费-标准方式1.19</t>
  </si>
  <si>
    <t>JN19-20140-1.2</t>
  </si>
  <si>
    <t>电费-标准方式1.2</t>
  </si>
  <si>
    <t>JN19-20140-1.6</t>
  </si>
  <si>
    <t>电费-标准方式1.6</t>
  </si>
  <si>
    <t>水费-标准方式</t>
  </si>
  <si>
    <t>JN19-20141-3.05</t>
  </si>
  <si>
    <t>水费-标准方式3.05</t>
  </si>
  <si>
    <t>JN19-20141-3.5</t>
  </si>
  <si>
    <t>水费-标准方式3.5</t>
  </si>
  <si>
    <t>JN19-20141-5</t>
  </si>
  <si>
    <t>水费-标准收费5</t>
  </si>
  <si>
    <t>（沈阳）绿地海域香庭</t>
  </si>
  <si>
    <t>JN38-1010-01</t>
  </si>
  <si>
    <t>物业费1个月/4元</t>
  </si>
  <si>
    <t>JN38-1010-02</t>
  </si>
  <si>
    <t>物业费1个月/2.6</t>
  </si>
  <si>
    <t>JN38-1010-03</t>
  </si>
  <si>
    <t>物业费1个月/5元  商业</t>
  </si>
  <si>
    <t>JN38-60006</t>
  </si>
  <si>
    <t>空置物业费（别墅）/2元</t>
  </si>
  <si>
    <t>JN38-60006-01</t>
  </si>
  <si>
    <t>空置物业费（商业）/2.5元</t>
  </si>
  <si>
    <t>新城科技园</t>
  </si>
  <si>
    <t>NJ11-10101-7.5</t>
  </si>
  <si>
    <t>物业服务费7.5</t>
  </si>
  <si>
    <t>NJ11-10102-5.95</t>
  </si>
  <si>
    <t>物业服务费-5.95</t>
  </si>
  <si>
    <t>NJ11-110</t>
  </si>
  <si>
    <t>物业服务费5.3</t>
  </si>
  <si>
    <t>NJ11-1101-2</t>
  </si>
  <si>
    <t>96286.10000</t>
  </si>
  <si>
    <t>NJ11-1101-3.75</t>
  </si>
  <si>
    <t>物业服务费3.75</t>
  </si>
  <si>
    <t>NJ11-1101-6.25</t>
  </si>
  <si>
    <t>物业服务费6.25</t>
  </si>
  <si>
    <t>6.25000</t>
  </si>
  <si>
    <t>NJ11-1102---6.25</t>
  </si>
  <si>
    <t>物业服务费6.25-</t>
  </si>
  <si>
    <t>NJ11-1102-6.25</t>
  </si>
  <si>
    <t>物业服务费--6.25</t>
  </si>
  <si>
    <t>20201</t>
  </si>
  <si>
    <t>网络代理费</t>
  </si>
  <si>
    <t>0816-9</t>
  </si>
  <si>
    <t>网络-标准</t>
  </si>
  <si>
    <t>40999</t>
  </si>
  <si>
    <t>滞纳金</t>
  </si>
  <si>
    <t>NJ11-1101-5</t>
  </si>
  <si>
    <t>136390.00000</t>
  </si>
  <si>
    <t>NJ11-空置费</t>
  </si>
  <si>
    <t>空置物业服务费</t>
  </si>
  <si>
    <t>绿地滨江国际中心</t>
  </si>
  <si>
    <t>SH36-10101</t>
  </si>
  <si>
    <t>2099/12/31 0:00:00</t>
  </si>
  <si>
    <t>WYFWF</t>
  </si>
  <si>
    <t>2029/12/31 0:00:00</t>
  </si>
  <si>
    <t>27.00000</t>
  </si>
  <si>
    <t>DSRQF</t>
  </si>
  <si>
    <t>代收燃气费</t>
  </si>
  <si>
    <t>KTJKF</t>
  </si>
  <si>
    <t>空调加开费</t>
  </si>
  <si>
    <t>SGCRZGBF</t>
  </si>
  <si>
    <t>施工出入证工本费</t>
  </si>
  <si>
    <t>XFCSQFF</t>
  </si>
  <si>
    <t>消防存水清放费</t>
  </si>
  <si>
    <t>YCFWF</t>
  </si>
  <si>
    <t>ZXGLFWF</t>
  </si>
  <si>
    <t>DSDF</t>
  </si>
  <si>
    <t>代收电费</t>
  </si>
  <si>
    <t>DSSF</t>
  </si>
  <si>
    <t>LSSF</t>
  </si>
  <si>
    <t>临时水费</t>
  </si>
  <si>
    <t>（上海）绿地国际广场</t>
  </si>
  <si>
    <t>SH64-10101</t>
  </si>
  <si>
    <t>SH64-10101-1</t>
  </si>
  <si>
    <t>SH64-20147</t>
  </si>
  <si>
    <t>代收天然气</t>
  </si>
  <si>
    <t>SH64-10134</t>
  </si>
  <si>
    <t>临时停车费</t>
  </si>
  <si>
    <t>SH64-10135</t>
  </si>
  <si>
    <t>SH64-10136</t>
  </si>
  <si>
    <t>车位租金</t>
  </si>
  <si>
    <t>SH64-10103</t>
  </si>
  <si>
    <t>租赁费</t>
  </si>
  <si>
    <t>SH64-10129</t>
  </si>
  <si>
    <t>SH64-10140</t>
  </si>
  <si>
    <t>SH64-10999</t>
  </si>
  <si>
    <t>消防存水清方费</t>
  </si>
  <si>
    <t>SH64-10999-1</t>
  </si>
  <si>
    <t>SH64-20140</t>
  </si>
  <si>
    <t>SH64-20141</t>
  </si>
  <si>
    <t>SH64-10122</t>
  </si>
  <si>
    <t>（上海）融信绿地国际售楼处</t>
  </si>
  <si>
    <t>SH71-10101</t>
  </si>
  <si>
    <t>（上海）满庭芳花园</t>
  </si>
  <si>
    <t>物业服务费(直接录入)</t>
  </si>
  <si>
    <t>1003</t>
  </si>
  <si>
    <t>物业管理费（新）</t>
  </si>
  <si>
    <t>4.56000</t>
  </si>
  <si>
    <t>244</t>
  </si>
  <si>
    <t>荔湖花苑</t>
  </si>
  <si>
    <t>居民管理费</t>
  </si>
  <si>
    <t>商用管理费</t>
  </si>
  <si>
    <t>办公管理费</t>
  </si>
  <si>
    <t>101000</t>
  </si>
  <si>
    <t>租金</t>
  </si>
  <si>
    <t>101000-1</t>
  </si>
  <si>
    <t>干洗店租金</t>
  </si>
  <si>
    <t>101000-2</t>
  </si>
  <si>
    <t>C-04E租金</t>
  </si>
  <si>
    <t>1800.00000</t>
  </si>
  <si>
    <t>101000-3</t>
  </si>
  <si>
    <t>乒乓球租金</t>
  </si>
  <si>
    <t>101000-4</t>
  </si>
  <si>
    <t>木雕租金</t>
  </si>
  <si>
    <t>260.00000</t>
  </si>
  <si>
    <t>101000-5</t>
  </si>
  <si>
    <t>集雅轩租金</t>
  </si>
  <si>
    <t>101000-6</t>
  </si>
  <si>
    <t>A-103万清萍租金</t>
  </si>
  <si>
    <t>10111-2</t>
  </si>
  <si>
    <t>20130-2</t>
  </si>
  <si>
    <t>垃圾消纳费（居民）-1</t>
  </si>
  <si>
    <t>20131</t>
  </si>
  <si>
    <t>垃圾消纳费(商业）</t>
  </si>
  <si>
    <t>10111-1</t>
  </si>
  <si>
    <t>0.89510</t>
  </si>
  <si>
    <t>10111-3</t>
  </si>
  <si>
    <t>商用水费</t>
  </si>
  <si>
    <t>1000000.00</t>
  </si>
  <si>
    <t>10000001.00</t>
  </si>
  <si>
    <t>居民水费-1</t>
  </si>
  <si>
    <t>20149</t>
  </si>
  <si>
    <t>燃油附加费</t>
  </si>
  <si>
    <t>燃油附加费-1</t>
  </si>
  <si>
    <t>0.02200</t>
  </si>
  <si>
    <t>商业排水费</t>
  </si>
  <si>
    <t>天津天宇荣昌创意园</t>
  </si>
  <si>
    <t>1-1-0306</t>
  </si>
  <si>
    <t>1-1-306,95平米</t>
  </si>
  <si>
    <t>401.10000</t>
  </si>
  <si>
    <t>1-1-304</t>
  </si>
  <si>
    <t>303.24元</t>
  </si>
  <si>
    <t>303.24000</t>
  </si>
  <si>
    <t>1-1-306</t>
  </si>
  <si>
    <t>物业费1-1-306,62平米260.4</t>
  </si>
  <si>
    <t>260.40000</t>
  </si>
  <si>
    <t>物业费-3.8</t>
  </si>
  <si>
    <t>物业费-4.2</t>
  </si>
  <si>
    <t>物业服务费-778.39</t>
  </si>
  <si>
    <t>778.39000</t>
  </si>
  <si>
    <t>TJ64-1-1-401</t>
  </si>
  <si>
    <t>231元只租55平米</t>
  </si>
  <si>
    <t>231.00000</t>
  </si>
  <si>
    <t>TJ64-6-101</t>
  </si>
  <si>
    <t>一层1633.8</t>
  </si>
  <si>
    <t>1633.80000</t>
  </si>
  <si>
    <t>TJ64-9</t>
  </si>
  <si>
    <t>9号楼</t>
  </si>
  <si>
    <t>2844.40000</t>
  </si>
  <si>
    <t>1.22000</t>
  </si>
  <si>
    <t>TJ64-SF</t>
  </si>
  <si>
    <t>7.90000</t>
  </si>
  <si>
    <t>水费（充值型）</t>
  </si>
  <si>
    <t>物业服务费-2.5</t>
  </si>
  <si>
    <t>TJ64-TJ64</t>
  </si>
  <si>
    <t>空置费1</t>
  </si>
  <si>
    <t>55000.00000</t>
  </si>
  <si>
    <t>天津建邦华明</t>
  </si>
  <si>
    <t>TJ74-02A</t>
  </si>
  <si>
    <t>物业费直接录入-底商</t>
  </si>
  <si>
    <t>2016/3/20 0:00:00</t>
  </si>
  <si>
    <t>TJ74-02B</t>
  </si>
  <si>
    <t>物业费直接录入-住宅</t>
  </si>
  <si>
    <t>TJ74-03A</t>
  </si>
  <si>
    <t>物业费单月（住宅3.6元/平方米）</t>
  </si>
  <si>
    <t>2019/9/10 0:00:00</t>
  </si>
  <si>
    <t>TJ74-03B</t>
  </si>
  <si>
    <t>物业费单月（底商7元/平方米）</t>
  </si>
  <si>
    <t>TJ74-05A</t>
  </si>
  <si>
    <t>TJ74-05C</t>
  </si>
  <si>
    <t>电梯维保费</t>
  </si>
  <si>
    <t>2666.00000</t>
  </si>
  <si>
    <t>TJ74-06</t>
  </si>
  <si>
    <t>空置房服务费</t>
  </si>
  <si>
    <t>2019/7/5 0:00:00</t>
  </si>
  <si>
    <t>269743.55000</t>
  </si>
  <si>
    <t>TJ74-07</t>
  </si>
  <si>
    <t>空置房服务费-01</t>
  </si>
  <si>
    <t>TJ74-04B</t>
  </si>
  <si>
    <t>售楼处物业费-直接录入</t>
  </si>
  <si>
    <t>TJ74-05B</t>
  </si>
  <si>
    <t>59900.00000</t>
  </si>
  <si>
    <t>乌鲁木齐绿地中心海系办公区</t>
  </si>
  <si>
    <t>住宅物业服务费</t>
  </si>
  <si>
    <t>10101-2016</t>
  </si>
  <si>
    <t>10101-2018</t>
  </si>
  <si>
    <t>10101住宅物业2020</t>
  </si>
  <si>
    <t>10101商业物业2020</t>
  </si>
  <si>
    <t>2012nian7-12yue</t>
  </si>
  <si>
    <t>201207-12物业服务费</t>
  </si>
  <si>
    <t>2012/7/1 0:00:00</t>
  </si>
  <si>
    <t>2012/12/31 0:00:00</t>
  </si>
  <si>
    <t>2013物业费</t>
  </si>
  <si>
    <t>2013/12/31 0:00:00</t>
  </si>
  <si>
    <t>2014物业费</t>
  </si>
  <si>
    <t>2015物业费</t>
  </si>
  <si>
    <t>2015/12/31 0:00:00</t>
  </si>
  <si>
    <t>2016物业费</t>
  </si>
  <si>
    <t>2017物业费</t>
  </si>
  <si>
    <t>201801</t>
  </si>
  <si>
    <t>住宅类物业费</t>
  </si>
  <si>
    <t>201802</t>
  </si>
  <si>
    <t>商业类物业费</t>
  </si>
  <si>
    <t>2018物业费</t>
  </si>
  <si>
    <t>2019物业费</t>
  </si>
  <si>
    <t>yc12-10101</t>
  </si>
  <si>
    <t>585</t>
  </si>
  <si>
    <t>电梯费10层</t>
  </si>
  <si>
    <t>47.50000</t>
  </si>
  <si>
    <t>10145-11</t>
  </si>
  <si>
    <t>电梯费11层</t>
  </si>
  <si>
    <t>51.25000</t>
  </si>
  <si>
    <t>10145-12</t>
  </si>
  <si>
    <t>电梯费12层</t>
  </si>
  <si>
    <t>55.00000</t>
  </si>
  <si>
    <t>10145-13</t>
  </si>
  <si>
    <t>电梯费13层</t>
  </si>
  <si>
    <t>58.75000</t>
  </si>
  <si>
    <t>10145-14</t>
  </si>
  <si>
    <t>电梯费14层</t>
  </si>
  <si>
    <t>62.50000</t>
  </si>
  <si>
    <t>10145-15</t>
  </si>
  <si>
    <t>电梯费15层</t>
  </si>
  <si>
    <t>66.25000</t>
  </si>
  <si>
    <t>10145-16</t>
  </si>
  <si>
    <t>电梯费16层</t>
  </si>
  <si>
    <t>10145-17</t>
  </si>
  <si>
    <t>电梯费17层</t>
  </si>
  <si>
    <t>73.75000</t>
  </si>
  <si>
    <t>10145-18</t>
  </si>
  <si>
    <t>电梯费18层</t>
  </si>
  <si>
    <t>77.50000</t>
  </si>
  <si>
    <t>电梯费3层</t>
  </si>
  <si>
    <t>21.25000</t>
  </si>
  <si>
    <t>电梯费4层</t>
  </si>
  <si>
    <t>电梯费5层</t>
  </si>
  <si>
    <t>28.75000</t>
  </si>
  <si>
    <t>电梯费6层</t>
  </si>
  <si>
    <t>32.50000</t>
  </si>
  <si>
    <t>电梯费7层</t>
  </si>
  <si>
    <t>36.25000</t>
  </si>
  <si>
    <t>电梯费8层</t>
  </si>
  <si>
    <t>10145-9</t>
  </si>
  <si>
    <t>电梯费9层</t>
  </si>
  <si>
    <t>43.75000</t>
  </si>
  <si>
    <t>10129</t>
  </si>
  <si>
    <t>10128</t>
  </si>
  <si>
    <t>2018物业服务费(高层）</t>
  </si>
  <si>
    <t>物业费商业</t>
  </si>
  <si>
    <t>2019/1/2 0:00:00</t>
  </si>
  <si>
    <t>YC13-10101-102</t>
  </si>
  <si>
    <t>2018物业服务费（商业、别墅）</t>
  </si>
  <si>
    <t>YC13-10101-2019</t>
  </si>
  <si>
    <t>2019物业服务费（高层）</t>
  </si>
  <si>
    <t>YC13-10101-2019(商业）</t>
  </si>
  <si>
    <t>2019年物业服务费（别墅、商业）</t>
  </si>
  <si>
    <t>10145-电梯费</t>
  </si>
  <si>
    <t>电梯费15层-1个月</t>
  </si>
  <si>
    <t>79.17000</t>
  </si>
  <si>
    <t>10145电梯费</t>
  </si>
  <si>
    <t>电梯费3层-1个月</t>
  </si>
  <si>
    <t>29.17000</t>
  </si>
  <si>
    <t>10145电梯费.</t>
  </si>
  <si>
    <t>电梯费4层-1个月</t>
  </si>
  <si>
    <t>33.34000</t>
  </si>
  <si>
    <t>10145电梯费..</t>
  </si>
  <si>
    <t>电梯费5层-1个月</t>
  </si>
  <si>
    <t>37.50000</t>
  </si>
  <si>
    <t>10145电梯费·</t>
  </si>
  <si>
    <t>电梯费6层-1个月</t>
  </si>
  <si>
    <t>41.67000</t>
  </si>
  <si>
    <t>10145电梯费··</t>
  </si>
  <si>
    <t>电梯费7层-1个月</t>
  </si>
  <si>
    <t>45.83000</t>
  </si>
  <si>
    <t>电梯费-10145</t>
  </si>
  <si>
    <t>电梯费14层-1个月</t>
  </si>
  <si>
    <t>电梯费10145</t>
  </si>
  <si>
    <t>电梯费8层-1个月</t>
  </si>
  <si>
    <t>电梯费10145-</t>
  </si>
  <si>
    <t>电梯费13层-1个月</t>
  </si>
  <si>
    <t>70.83000</t>
  </si>
  <si>
    <t>电梯费10145.</t>
  </si>
  <si>
    <t>电梯费9层-1个月</t>
  </si>
  <si>
    <t>54.17000</t>
  </si>
  <si>
    <t>电梯费10145..</t>
  </si>
  <si>
    <t>电梯费10层-1个月</t>
  </si>
  <si>
    <t>58.34000</t>
  </si>
  <si>
    <t>电梯费10145·</t>
  </si>
  <si>
    <t>电梯费11层-1个月</t>
  </si>
  <si>
    <t>电梯费10145··</t>
  </si>
  <si>
    <t>电梯费12层-1个月</t>
  </si>
  <si>
    <t>66.67000</t>
  </si>
  <si>
    <t>2.46000</t>
  </si>
  <si>
    <t>装修管理费</t>
  </si>
  <si>
    <t>YC20-10101</t>
  </si>
  <si>
    <t>YC20-10101（1个月）</t>
  </si>
  <si>
    <t>物业服务费（1个月）</t>
  </si>
  <si>
    <t>物业服务费5个月</t>
  </si>
  <si>
    <t>物业服务费（10个月）</t>
  </si>
  <si>
    <t>2015/3/13 0:00:00</t>
  </si>
  <si>
    <t>YC20-10133</t>
  </si>
  <si>
    <t>委托停车场（固定）</t>
  </si>
  <si>
    <t>YC20-10134</t>
  </si>
  <si>
    <t>YC20-10101-01</t>
  </si>
  <si>
    <t>空置房物业费</t>
  </si>
  <si>
    <t>物业服务费（2个月）</t>
  </si>
  <si>
    <t>2015/11/7 0:00:00</t>
  </si>
  <si>
    <t>物业服务费（3个月）</t>
  </si>
  <si>
    <t>物业服务费（4个月）</t>
  </si>
  <si>
    <t>2018/9/14 0:00:00</t>
  </si>
  <si>
    <t>10101-05</t>
  </si>
  <si>
    <t>物业服务费（5个月）</t>
  </si>
  <si>
    <t>2014/8/11 0:00:00</t>
  </si>
  <si>
    <t>物业服务费（6个月）</t>
  </si>
  <si>
    <t>2015/7/9 0:00:00</t>
  </si>
  <si>
    <t>10101-07</t>
  </si>
  <si>
    <t>物业服务费（7个月）</t>
  </si>
  <si>
    <t>10101-08</t>
  </si>
  <si>
    <t>物业服务费（8个月）</t>
  </si>
  <si>
    <t>10101-09</t>
  </si>
  <si>
    <t>物业服务费（9个月）</t>
  </si>
  <si>
    <t>10101-10</t>
  </si>
  <si>
    <t>2016/3/11 0:00:00</t>
  </si>
  <si>
    <t>10101-11</t>
  </si>
  <si>
    <t>物业服务费（11个月）</t>
  </si>
  <si>
    <t>10101-12</t>
  </si>
  <si>
    <t>物业服务费（12个月）</t>
  </si>
  <si>
    <t>805</t>
  </si>
  <si>
    <t>10145-10层-1个月</t>
  </si>
  <si>
    <t>电梯费（10 层-1个月）</t>
  </si>
  <si>
    <t>98.00000</t>
  </si>
  <si>
    <t>10145-11层-1个月</t>
  </si>
  <si>
    <t>电梯费（11层-1个月）</t>
  </si>
  <si>
    <t>10145-12层-1个月</t>
  </si>
  <si>
    <t>电梯费（12层-1个月）</t>
  </si>
  <si>
    <t>118.00000</t>
  </si>
  <si>
    <t>10145-2层-1个月</t>
  </si>
  <si>
    <t>电梯费（2层-1个月）</t>
  </si>
  <si>
    <t>10145-3层-1个月</t>
  </si>
  <si>
    <t>电梯费（3层-1个月）</t>
  </si>
  <si>
    <t>28.00000</t>
  </si>
  <si>
    <t>10145-3层（12个月）</t>
  </si>
  <si>
    <t>88.00000</t>
  </si>
  <si>
    <t>10145-4层-1个月</t>
  </si>
  <si>
    <t>电梯费（4层-1个月)</t>
  </si>
  <si>
    <t>10145-5层-1个月</t>
  </si>
  <si>
    <t>电梯费（5层-1个月）</t>
  </si>
  <si>
    <t>48.00000</t>
  </si>
  <si>
    <t>10145-6层-1个月</t>
  </si>
  <si>
    <t>电梯费（6层-1个月）</t>
  </si>
  <si>
    <t>58.00000</t>
  </si>
  <si>
    <t>10145-7层-1个月</t>
  </si>
  <si>
    <t>电梯费（7层-1个月）</t>
  </si>
  <si>
    <t>68.00000</t>
  </si>
  <si>
    <t>10145-8层-1个月</t>
  </si>
  <si>
    <t>电梯费（8层-1个月）</t>
  </si>
  <si>
    <t>78.00000</t>
  </si>
  <si>
    <t>10145-9层-1个月</t>
  </si>
  <si>
    <t>电梯费（9层-1个月）</t>
  </si>
  <si>
    <t>10145-临时</t>
  </si>
  <si>
    <t>电梯费（1个月）</t>
  </si>
  <si>
    <t>10145-临时电梯费</t>
  </si>
  <si>
    <t>电梯费-1个月（-10层）</t>
  </si>
  <si>
    <t>10140</t>
  </si>
  <si>
    <t>2587</t>
  </si>
  <si>
    <t>物业服务费-商网</t>
  </si>
  <si>
    <t>物业服务费-商网（1个月）</t>
  </si>
  <si>
    <t>物业服务费-多层</t>
  </si>
  <si>
    <t>物业服务费-多层（11个月）</t>
  </si>
  <si>
    <t>物业服务费-多层（1个月）</t>
  </si>
  <si>
    <t>物业服务费-多层（7个月）</t>
  </si>
  <si>
    <t>物业服务费-多层（半年）</t>
  </si>
  <si>
    <t>物业服务费-高层（11个月）</t>
  </si>
  <si>
    <t>物业服务费-高层（1个月）</t>
  </si>
  <si>
    <t>物业服务费-高层（半年）</t>
  </si>
  <si>
    <t>物业费-多层带电梯（5个月）</t>
  </si>
  <si>
    <t>物业费-多层带电梯（6个月）</t>
  </si>
  <si>
    <t>物业费-多层（8个月）</t>
  </si>
  <si>
    <t>物业费-高层（5个月）</t>
  </si>
  <si>
    <t>物业费-高层（7个月）</t>
  </si>
  <si>
    <t>物业费10个月</t>
  </si>
  <si>
    <t>物业费多层（4个月）</t>
  </si>
  <si>
    <t>物业费（3个月）</t>
  </si>
  <si>
    <t>YC36-10133</t>
  </si>
  <si>
    <t>YC36-10134</t>
  </si>
  <si>
    <t>YC36-10140</t>
  </si>
  <si>
    <t>YC36-10128</t>
  </si>
  <si>
    <t>YC36-30101</t>
  </si>
  <si>
    <t>绿地新里.西斯莱公馆(住宅)</t>
  </si>
  <si>
    <t>SP-10101</t>
  </si>
  <si>
    <t>商铺-物业服务费</t>
  </si>
  <si>
    <t>2280</t>
  </si>
  <si>
    <t>ZZ-10101</t>
  </si>
  <si>
    <t>住宅-物业服务费</t>
  </si>
  <si>
    <t>1902</t>
  </si>
  <si>
    <t>WH19-TC</t>
  </si>
  <si>
    <t>自营停车费</t>
  </si>
  <si>
    <t>727</t>
  </si>
  <si>
    <t>WH19-TCC</t>
  </si>
  <si>
    <t>WH19-20140-SP</t>
  </si>
  <si>
    <t>0.98300</t>
  </si>
  <si>
    <t>WH19-20141-SP</t>
  </si>
  <si>
    <t>3.49000</t>
  </si>
  <si>
    <t>WH19-20141-ZZ</t>
  </si>
  <si>
    <t>2017.11.1-2018.10.31</t>
  </si>
  <si>
    <t>55883.73000</t>
  </si>
  <si>
    <t>（武汉）国博广场售楼处</t>
  </si>
  <si>
    <t>2014/6/19 0:00:00</t>
  </si>
  <si>
    <t>120095.00000</t>
  </si>
  <si>
    <t>物业服务费2018</t>
  </si>
  <si>
    <t>2017/12/29 0:00:00</t>
  </si>
  <si>
    <t>130795.00000</t>
  </si>
  <si>
    <t>销售中心物业费2017</t>
  </si>
  <si>
    <t>销售中心物业费2018</t>
  </si>
  <si>
    <t>125151.00000</t>
  </si>
  <si>
    <t>126586.00000</t>
  </si>
  <si>
    <t>（襄阳）绿地中央广场</t>
  </si>
  <si>
    <t>BS-10101</t>
  </si>
  <si>
    <t>GC-10101</t>
  </si>
  <si>
    <t>物业服务费（高层）</t>
  </si>
  <si>
    <t>1522</t>
  </si>
  <si>
    <t>GY-10101</t>
  </si>
  <si>
    <t>物业服务费（公寓）</t>
  </si>
  <si>
    <t>5.40000</t>
  </si>
  <si>
    <t>XZL-10101</t>
  </si>
  <si>
    <t>物业服务费（写字楼）</t>
  </si>
  <si>
    <t>XZL1F-10101</t>
  </si>
  <si>
    <t>物业服务费（写字楼1-4F）</t>
  </si>
  <si>
    <t>专供电服务费-商铺</t>
  </si>
  <si>
    <t>0.04930</t>
  </si>
  <si>
    <t>GY-10207</t>
  </si>
  <si>
    <t>专供电服务费-公寓</t>
  </si>
  <si>
    <t>YEY-10207</t>
  </si>
  <si>
    <t>专供电服务费-幼儿园</t>
  </si>
  <si>
    <t>0.01740</t>
  </si>
  <si>
    <t>829</t>
  </si>
  <si>
    <t>10308-ZM</t>
  </si>
  <si>
    <t>小业主委托停车管理费（固定)-子母车位</t>
  </si>
  <si>
    <t>0.69070</t>
  </si>
  <si>
    <t>BFC-20140</t>
  </si>
  <si>
    <t>电费-缤纷城</t>
  </si>
  <si>
    <t>GY-20140</t>
  </si>
  <si>
    <t>电费-公寓</t>
  </si>
  <si>
    <t>YEY-20140</t>
  </si>
  <si>
    <t>电费-幼儿园</t>
  </si>
  <si>
    <t>0.58000</t>
  </si>
  <si>
    <t>YEY-20141</t>
  </si>
  <si>
    <t>水费-幼儿园</t>
  </si>
  <si>
    <t>2019/2/20 0:00:00</t>
  </si>
  <si>
    <t>2.27630</t>
  </si>
  <si>
    <t>（武汉）天祥广场售楼处</t>
  </si>
  <si>
    <t>43307.00000</t>
  </si>
  <si>
    <t>BJ421-10101</t>
  </si>
  <si>
    <t>H物业费</t>
  </si>
  <si>
    <t>BJ421-10104</t>
  </si>
  <si>
    <t>演艺中心服务费</t>
  </si>
  <si>
    <t>90494.33000</t>
  </si>
  <si>
    <t>BJ421-10102</t>
  </si>
  <si>
    <t>H区空置费</t>
  </si>
  <si>
    <t>4.17000</t>
  </si>
  <si>
    <t>BJ421-10103</t>
  </si>
  <si>
    <t>H区空置费1</t>
  </si>
  <si>
    <t>BL100-01</t>
  </si>
  <si>
    <t>海棠售楼处</t>
  </si>
  <si>
    <t>139314.28000</t>
  </si>
  <si>
    <t>物业服务收入-其他收入</t>
  </si>
  <si>
    <t>（湘潭）湘潭中心</t>
  </si>
  <si>
    <t>XT-001</t>
  </si>
  <si>
    <t>B塔物业服务费</t>
  </si>
  <si>
    <t>2023/12/31 0:00:00</t>
  </si>
  <si>
    <t>3.12000</t>
  </si>
  <si>
    <t>653</t>
  </si>
  <si>
    <t>XT-002</t>
  </si>
  <si>
    <t>维也纳酒店物业费</t>
  </si>
  <si>
    <t>1.88000</t>
  </si>
  <si>
    <t>166</t>
  </si>
  <si>
    <t>XT-004</t>
  </si>
  <si>
    <t>A塔物业服务费</t>
  </si>
  <si>
    <t>4.16000</t>
  </si>
  <si>
    <t>XT-005</t>
  </si>
  <si>
    <t>XT-003</t>
  </si>
  <si>
    <t>NC13-10101-01</t>
  </si>
  <si>
    <t>物业服务费-标准方式(1.42)</t>
  </si>
  <si>
    <t>693</t>
  </si>
  <si>
    <t>NC13-10101-02</t>
  </si>
  <si>
    <t>物业服务费-标准方式（2.5）</t>
  </si>
  <si>
    <t>NC13-10101-03</t>
  </si>
  <si>
    <t>物业服务费-标准方式（2）</t>
  </si>
  <si>
    <t>NC13-10302-01</t>
  </si>
  <si>
    <t>业委会委托停车管理费（固定50）</t>
  </si>
  <si>
    <t>NC13-10302-02</t>
  </si>
  <si>
    <t>业委会委托停车管理费（子母车位）</t>
  </si>
  <si>
    <t>NC13-20141-01</t>
  </si>
  <si>
    <t>水费-居民（1-4楼）</t>
  </si>
  <si>
    <t>NC13-20141-02</t>
  </si>
  <si>
    <t>水费-居民（5楼至以上）</t>
  </si>
  <si>
    <t>NC13-20141-03</t>
  </si>
  <si>
    <t>NC13-20141-04</t>
  </si>
  <si>
    <t>水费-特种</t>
  </si>
  <si>
    <t>11.75000</t>
  </si>
  <si>
    <t>NC13-60006-01</t>
  </si>
  <si>
    <t>住宅-空置物业费-标准方式</t>
  </si>
  <si>
    <t>NC13-60006-02</t>
  </si>
  <si>
    <t>商业-空置物业费-标准方式</t>
  </si>
  <si>
    <t>（苏州）繁花中心</t>
  </si>
  <si>
    <t>WX17-03</t>
  </si>
  <si>
    <t>物业管理服务费（空置费）</t>
  </si>
  <si>
    <t>42000.00000</t>
  </si>
  <si>
    <t>WX17-04</t>
  </si>
  <si>
    <t>物业管理服务费（戴斯酒店）</t>
  </si>
  <si>
    <t>28810.25000</t>
  </si>
  <si>
    <t>WX17-05</t>
  </si>
  <si>
    <t>231597.48000</t>
  </si>
  <si>
    <t>WX17-WY（公寓）</t>
  </si>
  <si>
    <t>物业管理服务费（公寓）</t>
  </si>
  <si>
    <t>4.84000</t>
  </si>
  <si>
    <t>WX17-WY（写字楼）</t>
  </si>
  <si>
    <t>物业管理服务费（写字楼）</t>
  </si>
  <si>
    <t>WX17-哥伦布</t>
  </si>
  <si>
    <t>物业管理服务费（哥伦布）</t>
  </si>
  <si>
    <t>WX17-戴斯酒店</t>
  </si>
  <si>
    <t>物业管理服务费（戴斯酒店物业服务费）</t>
  </si>
  <si>
    <t>1.63000</t>
  </si>
  <si>
    <t>WX17-空置</t>
  </si>
  <si>
    <t>空置费（四城）</t>
  </si>
  <si>
    <t>WX17-补贴</t>
  </si>
  <si>
    <t>补贴款（四城）</t>
  </si>
  <si>
    <t>WX17-酒店</t>
  </si>
  <si>
    <t>物业管理服务费（酒店）</t>
  </si>
  <si>
    <t>wx17-停车管理</t>
  </si>
  <si>
    <t>（苏州）万宝商业广场</t>
  </si>
  <si>
    <t>WX26-10101</t>
  </si>
  <si>
    <t>物业服务费_定额(1M)</t>
  </si>
  <si>
    <t>1108333.00000</t>
  </si>
  <si>
    <t>WX26-10102</t>
  </si>
  <si>
    <t>物业服务费-（定额2M）</t>
  </si>
  <si>
    <t>WX26-物业费2019</t>
  </si>
  <si>
    <t>物业服务费2019合同</t>
  </si>
  <si>
    <t>908206.32000</t>
  </si>
  <si>
    <t>WX26-10110</t>
  </si>
  <si>
    <t>公共水费_直接录入</t>
  </si>
  <si>
    <t>WX26-10111</t>
  </si>
  <si>
    <t>公共电费_直接录入</t>
  </si>
  <si>
    <t>WX26-20158</t>
  </si>
  <si>
    <t>代收代付其他费用_直接录入</t>
  </si>
  <si>
    <t>徐州绿地海域湖语墅</t>
  </si>
  <si>
    <t>WX30-物业费（97号地块）</t>
  </si>
  <si>
    <t>97号地块</t>
  </si>
  <si>
    <t>WX30-物业费（地上）</t>
  </si>
  <si>
    <t>地上</t>
  </si>
  <si>
    <t>186</t>
  </si>
  <si>
    <t>WX30-物业费（地下）</t>
  </si>
  <si>
    <t>地下</t>
  </si>
  <si>
    <t>（苏州）纳米城</t>
  </si>
  <si>
    <t>10元</t>
  </si>
  <si>
    <t>8元</t>
  </si>
  <si>
    <t>9元</t>
  </si>
  <si>
    <t>15元</t>
  </si>
  <si>
    <t>3元</t>
  </si>
  <si>
    <t>20180701</t>
  </si>
  <si>
    <t>纳米城甲方每月应付物业费</t>
  </si>
  <si>
    <t>2.43963</t>
  </si>
  <si>
    <t>WX31-201811</t>
  </si>
  <si>
    <t>纳米城足球场物业服务收费标准01</t>
  </si>
  <si>
    <t>WX31-20181101</t>
  </si>
  <si>
    <t>纳米城足球场物业服务</t>
  </si>
  <si>
    <t>2500.00000</t>
  </si>
  <si>
    <t>WX31-20181101-001</t>
  </si>
  <si>
    <t>纳米城足球场物业服务收费标准</t>
  </si>
  <si>
    <t>WX38-001</t>
  </si>
  <si>
    <t>直接录入2</t>
  </si>
  <si>
    <t>test2</t>
  </si>
  <si>
    <t>20181101</t>
  </si>
  <si>
    <t>足球场物业收费</t>
  </si>
  <si>
    <t>（武汉）天祥尚府</t>
  </si>
  <si>
    <t>ZZ14-别墅-10101</t>
  </si>
  <si>
    <t>别墅物业服务费-标准方式</t>
  </si>
  <si>
    <t>130</t>
  </si>
  <si>
    <t>ZZ14-商铺-10101</t>
  </si>
  <si>
    <t>商铺物业服务费-标准方式</t>
  </si>
  <si>
    <t>165</t>
  </si>
  <si>
    <t>ZZ14-高层-10101</t>
  </si>
  <si>
    <t>高层物业服务费-标准方式</t>
  </si>
  <si>
    <t>2.35000</t>
  </si>
  <si>
    <t>2894</t>
  </si>
  <si>
    <t>开发商委托停车管理费（固定）-10306</t>
  </si>
  <si>
    <t>854</t>
  </si>
  <si>
    <t>别墅-小业主委托停车管理费-10308</t>
  </si>
  <si>
    <t>别墅-小业主委托停车管理费（固定）</t>
  </si>
  <si>
    <t>（武汉）中铁世纪金桥</t>
  </si>
  <si>
    <t>ZZ17-BHY-1</t>
  </si>
  <si>
    <t>二期住宅物业费</t>
  </si>
  <si>
    <t>2018/4/28 0:00:00</t>
  </si>
  <si>
    <t>ZZ17-CK-001</t>
  </si>
  <si>
    <t>ZZ17-一期商业地库管理费</t>
  </si>
  <si>
    <t>2018/4/15 0:00:00</t>
  </si>
  <si>
    <t>2019/4/14 0:00:00</t>
  </si>
  <si>
    <t>ZZ17-GG-1</t>
  </si>
  <si>
    <t>公馆样板间服务费</t>
  </si>
  <si>
    <t>27933.00000</t>
  </si>
  <si>
    <t>ZZ17-JHY-A01</t>
  </si>
  <si>
    <t>物业服务费（3.28/月）</t>
  </si>
  <si>
    <t>3.28000</t>
  </si>
  <si>
    <t>189</t>
  </si>
  <si>
    <t>ZZ17-JHY-A04</t>
  </si>
  <si>
    <t>物业服务费（2.98/月）-01</t>
  </si>
  <si>
    <t>596</t>
  </si>
  <si>
    <t>ZZ17-JHY-A08</t>
  </si>
  <si>
    <t>临时增编物业服务费</t>
  </si>
  <si>
    <t>16327.00000</t>
  </si>
  <si>
    <t>ZZ17-JHY-SP-01</t>
  </si>
  <si>
    <t>商铺物业费（标准方式）</t>
  </si>
  <si>
    <t>ZZ17-JHY-SP-02</t>
  </si>
  <si>
    <t>商铺物业费（标准）</t>
  </si>
  <si>
    <t>ZZ17-SYJCK-1</t>
  </si>
  <si>
    <t>商业街地库物业管理费</t>
  </si>
  <si>
    <t>2019/4/15 0:00:00</t>
  </si>
  <si>
    <t>2020/4/15 0:00:00</t>
  </si>
  <si>
    <t>ZZ17-JHY-A06</t>
  </si>
  <si>
    <t>停车费（96/月）-01</t>
  </si>
  <si>
    <t>ZZ17-JHY-A07</t>
  </si>
  <si>
    <t>停车费（96/月）-1</t>
  </si>
  <si>
    <t>ZZ17-JHY-A09</t>
  </si>
  <si>
    <t>停车费（96/月）-001</t>
  </si>
  <si>
    <t>ZZ17-JHY-A10</t>
  </si>
  <si>
    <t>停车费（96/月）-002</t>
  </si>
  <si>
    <t>（南昌）丰和新城一期</t>
  </si>
  <si>
    <t>NC12-10101</t>
  </si>
  <si>
    <t>物业服务费-录入1.3元</t>
  </si>
  <si>
    <t>1355</t>
  </si>
  <si>
    <t>NC1201-10101</t>
  </si>
  <si>
    <t>物业服务费-商铺录入</t>
  </si>
  <si>
    <t>NC1202-10101</t>
  </si>
  <si>
    <t>物业服务费-1层录入0.9元</t>
  </si>
  <si>
    <t>NC1203-10101</t>
  </si>
  <si>
    <t>物业服务费幼儿园录入0.65元</t>
  </si>
  <si>
    <t>NC1205-10308</t>
  </si>
  <si>
    <t>地下车位50元/月</t>
  </si>
  <si>
    <t>NC1201-20140</t>
  </si>
  <si>
    <t>电费1.1元/度</t>
  </si>
  <si>
    <t>NC1202-20140</t>
  </si>
  <si>
    <t>电费1.15元/度</t>
  </si>
  <si>
    <t>NC1203-20140</t>
  </si>
  <si>
    <t>电费1.2元/度</t>
  </si>
  <si>
    <t>NC1204-20140</t>
  </si>
  <si>
    <t>电费1.3元/度</t>
  </si>
  <si>
    <t>NC1201-20141</t>
  </si>
  <si>
    <t>水费低层</t>
  </si>
  <si>
    <t>NC1202-20141</t>
  </si>
  <si>
    <t>水费中高层</t>
  </si>
  <si>
    <t>NC1203-20141</t>
  </si>
  <si>
    <t>3.28元水费中高层</t>
  </si>
  <si>
    <t>NC1204-20141</t>
  </si>
  <si>
    <t>2.98元水费低层</t>
  </si>
  <si>
    <t>天津上东苑</t>
  </si>
  <si>
    <t>2015/11/15 0:00:00</t>
  </si>
  <si>
    <t>00003</t>
  </si>
  <si>
    <t>底商物业费</t>
  </si>
  <si>
    <t>00004</t>
  </si>
  <si>
    <t>建设单位直接录入</t>
  </si>
  <si>
    <t>1152</t>
  </si>
  <si>
    <t>00007</t>
  </si>
  <si>
    <t>00005</t>
  </si>
  <si>
    <t>643</t>
  </si>
  <si>
    <t>00006</t>
  </si>
  <si>
    <t>（武汉）绿地中央广场C区</t>
  </si>
  <si>
    <t>WH43-001</t>
  </si>
  <si>
    <t>WH43-002</t>
  </si>
  <si>
    <t>WH43-003</t>
  </si>
  <si>
    <t>WH43-004</t>
  </si>
  <si>
    <t>物业服务费-幼儿园</t>
  </si>
  <si>
    <t>WH43-005</t>
  </si>
  <si>
    <t>964</t>
  </si>
  <si>
    <t>郑州绿地老街三期</t>
  </si>
  <si>
    <t>11-01-0302</t>
  </si>
  <si>
    <t>ZZ12-01</t>
  </si>
  <si>
    <t>住宅物业费（1-4栋）</t>
  </si>
  <si>
    <t>2015/9/21 0:00:00</t>
  </si>
  <si>
    <t>ZZ12-02</t>
  </si>
  <si>
    <t>住宅物业费(1层)</t>
  </si>
  <si>
    <t>ZZ12-03</t>
  </si>
  <si>
    <t>住宅物业费（2-8层）</t>
  </si>
  <si>
    <t>711</t>
  </si>
  <si>
    <t>ZZ12-05</t>
  </si>
  <si>
    <t>商铺物业费1</t>
  </si>
  <si>
    <t>ZZ12-12</t>
  </si>
  <si>
    <t>ZZ12-04</t>
  </si>
  <si>
    <t>ZZ12停车位</t>
  </si>
  <si>
    <t>2016/9/21 0:00:00</t>
  </si>
  <si>
    <t>ZZ12-13</t>
  </si>
  <si>
    <t>停车位</t>
  </si>
  <si>
    <t>ZZ12-06</t>
  </si>
  <si>
    <t>ZZ12-07</t>
  </si>
  <si>
    <t>2016/9/16 0:00:00</t>
  </si>
  <si>
    <t>0.82000</t>
  </si>
  <si>
    <t>ZZ12-08</t>
  </si>
  <si>
    <t>热交换站</t>
  </si>
  <si>
    <t>0.79120</t>
  </si>
  <si>
    <t>ZZ12-11</t>
  </si>
  <si>
    <t>公厕电费</t>
  </si>
  <si>
    <t>ZZ12-09</t>
  </si>
  <si>
    <t>热交换站（水表）</t>
  </si>
  <si>
    <t>2015/3/15 0:00:00</t>
  </si>
  <si>
    <t>ZZ12-10</t>
  </si>
  <si>
    <t>公厕水费</t>
  </si>
  <si>
    <t>4.05000</t>
  </si>
  <si>
    <t>金融街西区</t>
  </si>
  <si>
    <t>TJ11(18.8)</t>
  </si>
  <si>
    <t>2016/9/23 0:00:00</t>
  </si>
  <si>
    <t>18.80000</t>
  </si>
  <si>
    <t>249</t>
  </si>
  <si>
    <t>TJ11--14.1</t>
  </si>
  <si>
    <t>TJ11(14.1)</t>
  </si>
  <si>
    <t>14.10000</t>
  </si>
  <si>
    <t>TJ11-泰达发展</t>
  </si>
  <si>
    <t>TJ11(9.4)</t>
  </si>
  <si>
    <t>9.40000</t>
  </si>
  <si>
    <t>TJ11-专供电服务费</t>
  </si>
  <si>
    <t>专供电服务费0.2171</t>
  </si>
  <si>
    <t>2018/12/15 0:00:00</t>
  </si>
  <si>
    <t>0.21710</t>
  </si>
  <si>
    <t>TJ11-车位</t>
  </si>
  <si>
    <t>车位费300</t>
  </si>
  <si>
    <t>TJ11-车位5</t>
  </si>
  <si>
    <t>380.00000</t>
  </si>
  <si>
    <t>TJ11-车位7</t>
  </si>
  <si>
    <t>车位费 150</t>
  </si>
  <si>
    <t>TJ11车位</t>
  </si>
  <si>
    <t>车位480</t>
  </si>
  <si>
    <t>小业主委托停车租赁费（固定）</t>
  </si>
  <si>
    <t>TJ11-车位3</t>
  </si>
  <si>
    <t>车位费 200</t>
  </si>
  <si>
    <t>TJ11-车位4</t>
  </si>
  <si>
    <t>TJ11-电费-2</t>
  </si>
  <si>
    <t>电费0.6586</t>
  </si>
  <si>
    <t>0.65860</t>
  </si>
  <si>
    <t>TJ11-电费1</t>
  </si>
  <si>
    <t>电费1.086</t>
  </si>
  <si>
    <t>1.08600</t>
  </si>
  <si>
    <t>TJ11-车位2</t>
  </si>
  <si>
    <t>车位费200</t>
  </si>
  <si>
    <t>TJ11-车位6</t>
  </si>
  <si>
    <t>车位费150</t>
  </si>
  <si>
    <t>创智大厦</t>
  </si>
  <si>
    <t>TJ25-01</t>
  </si>
  <si>
    <t>管理费-15.6</t>
  </si>
  <si>
    <t>15.60000</t>
  </si>
  <si>
    <t>TJ25-02</t>
  </si>
  <si>
    <t>管理费-8.1</t>
  </si>
  <si>
    <t>TJ25-04</t>
  </si>
  <si>
    <t>电费-0.87</t>
  </si>
  <si>
    <t>TJ25-05</t>
  </si>
  <si>
    <t>水费-7.9</t>
  </si>
  <si>
    <t>TJ25-03</t>
  </si>
  <si>
    <t>天津恒泽产业园招商中心</t>
  </si>
  <si>
    <t>售楼中心物业费</t>
  </si>
  <si>
    <t>19000.00000</t>
  </si>
  <si>
    <t>中船重工大厦</t>
  </si>
  <si>
    <t>TJ60-001</t>
  </si>
  <si>
    <t>6-13层物业服务费</t>
  </si>
  <si>
    <t>2021/12/31 0:00:00</t>
  </si>
  <si>
    <t>164719.09000</t>
  </si>
  <si>
    <t>TJ60-002</t>
  </si>
  <si>
    <t>中船海盾物业费</t>
  </si>
  <si>
    <t>70583.77000</t>
  </si>
  <si>
    <t>TJ60-003</t>
  </si>
  <si>
    <t>服务大厅物业费</t>
  </si>
  <si>
    <t>278607.65000</t>
  </si>
  <si>
    <t>TJ60-004</t>
  </si>
  <si>
    <t>空调维护费</t>
  </si>
  <si>
    <t>44481.40000</t>
  </si>
  <si>
    <t>（天津南区）天津师范大学管理处</t>
  </si>
  <si>
    <t>物业服务费-92264.3</t>
  </si>
  <si>
    <t>2018/2/24 0:00:00</t>
  </si>
  <si>
    <t>92264.30000</t>
  </si>
  <si>
    <t>物业服务费-97800.16</t>
  </si>
  <si>
    <t>97800.16000</t>
  </si>
  <si>
    <t>物业服务费-145073.33</t>
  </si>
  <si>
    <t>2019/9/3 0:00:00</t>
  </si>
  <si>
    <t>2020/9/2 0:00:00</t>
  </si>
  <si>
    <t>145073.33000</t>
  </si>
  <si>
    <t>创研大厦</t>
  </si>
  <si>
    <t>TJS21-01</t>
  </si>
  <si>
    <t>管理费-14.7</t>
  </si>
  <si>
    <t>14.70000</t>
  </si>
  <si>
    <t>TJS21-04</t>
  </si>
  <si>
    <t>TJS21-05</t>
  </si>
  <si>
    <t>TJS21-03</t>
  </si>
  <si>
    <t>73600.00000</t>
  </si>
  <si>
    <t>（苏州）宝地商务广场</t>
  </si>
  <si>
    <t>409162.79000</t>
  </si>
  <si>
    <t>WX39-01-01-虚拟房产</t>
  </si>
  <si>
    <t>WX39-01-虚拟房产</t>
  </si>
  <si>
    <t>（呼和浩特）呼市锦绣福源C区</t>
  </si>
  <si>
    <t>物业服务费-3.2元</t>
  </si>
  <si>
    <t>物业服务费-1.6元</t>
  </si>
  <si>
    <t>物业服务费-1.84元</t>
  </si>
  <si>
    <t>1.84000</t>
  </si>
  <si>
    <t>物业服务费-2.3元</t>
  </si>
  <si>
    <t>NM102-10308-1</t>
  </si>
  <si>
    <t>NM102-10308-2</t>
  </si>
  <si>
    <t>NM102-10308-3</t>
  </si>
  <si>
    <t>小业主委托停车管理费（固定）-270</t>
  </si>
  <si>
    <t>NM102-10308-4</t>
  </si>
  <si>
    <t>小业主委托停车管理费（固定)90</t>
  </si>
  <si>
    <t>NM102-10308-5</t>
  </si>
  <si>
    <t>小业主委托停车管理费（固定）--90</t>
  </si>
  <si>
    <t>空置物业费-2.24元</t>
  </si>
  <si>
    <t>2.24000</t>
  </si>
  <si>
    <t>60006-02</t>
  </si>
  <si>
    <t>空置物业费-1.61元</t>
  </si>
  <si>
    <t>1.61000</t>
  </si>
  <si>
    <t>60006-03</t>
  </si>
  <si>
    <t>空置物业费-1.288元</t>
  </si>
  <si>
    <t>1.28800</t>
  </si>
  <si>
    <t>60006-04</t>
  </si>
  <si>
    <t>空置物业费-0.966元</t>
  </si>
  <si>
    <t>0.96600</t>
  </si>
  <si>
    <t>BJ103-2018年</t>
  </si>
  <si>
    <t>2018年物业费（10101）</t>
  </si>
  <si>
    <t>502622.47000</t>
  </si>
  <si>
    <t>BJ103-物业服务费2号楼7-8月</t>
  </si>
  <si>
    <t>物业服务费（10101）-2号楼7-8月</t>
  </si>
  <si>
    <t>BJ103-物业服务费直接录入</t>
  </si>
  <si>
    <t>物业服务费（10101）-直接录入</t>
  </si>
  <si>
    <t>BJ139—物业服务费录入</t>
  </si>
  <si>
    <t>北京新发地综合交易大楼</t>
  </si>
  <si>
    <t>2016/6/23 0:00:00</t>
  </si>
  <si>
    <t>312575.39000</t>
  </si>
  <si>
    <t>保定四方新厂区</t>
  </si>
  <si>
    <t>BJ144-01</t>
  </si>
  <si>
    <t>533900.81000</t>
  </si>
  <si>
    <t>保定四方老厂区</t>
  </si>
  <si>
    <t>BJ145-01</t>
  </si>
  <si>
    <t>50247.50000</t>
  </si>
  <si>
    <t>（邯郸）邯郸客运中心</t>
  </si>
  <si>
    <t>BJ156-10101</t>
  </si>
  <si>
    <t>物业管理顾问服务费_录入（1M）</t>
  </si>
  <si>
    <t>2016/1/14 0:00:00</t>
  </si>
  <si>
    <t>123000.00000</t>
  </si>
  <si>
    <t>（北京）华为三朵云</t>
  </si>
  <si>
    <t>BJ159-物业服务费录入</t>
  </si>
  <si>
    <t>（北京）首开志信办公楼</t>
  </si>
  <si>
    <t>BJ173-01</t>
  </si>
  <si>
    <t>BJ66-10101</t>
  </si>
  <si>
    <t>2015/9/30 0:00:00</t>
  </si>
  <si>
    <t>BJ67-1-101</t>
  </si>
  <si>
    <t>22800.00000</t>
  </si>
  <si>
    <t>（北京南区）唐山金隅乐府售楼处</t>
  </si>
  <si>
    <t>BJ88-10101</t>
  </si>
  <si>
    <t>209310.00000</t>
  </si>
  <si>
    <t>天津西区境界梅江售楼处</t>
  </si>
  <si>
    <t>TJ28-境界梅江售楼处</t>
  </si>
  <si>
    <t>30979.36000</t>
  </si>
  <si>
    <t>天津泰港标准工业厂房</t>
  </si>
  <si>
    <t>泊盛桃源</t>
  </si>
  <si>
    <t>一期地上打折2.73（2号房使用）</t>
  </si>
  <si>
    <t>2.73000</t>
  </si>
  <si>
    <t>一期地下打折1.365（2号房使用）</t>
  </si>
  <si>
    <t>1.36500</t>
  </si>
  <si>
    <t>SH13-01DS</t>
  </si>
  <si>
    <t>一期地上3.9</t>
  </si>
  <si>
    <t>SH13-01DSDZ</t>
  </si>
  <si>
    <t>一期地上打折2.73</t>
  </si>
  <si>
    <t>SH13-01DX</t>
  </si>
  <si>
    <t>一期地下1.95</t>
  </si>
  <si>
    <t>SH13-01DXDZ</t>
  </si>
  <si>
    <t>一期地下打折1.365</t>
  </si>
  <si>
    <t>SH13-02DS</t>
  </si>
  <si>
    <t>二期地上2.8</t>
  </si>
  <si>
    <t>SH13-02DSDZ</t>
  </si>
  <si>
    <t>二期地上打折1.96</t>
  </si>
  <si>
    <t>SH13-02DX</t>
  </si>
  <si>
    <t>二期地下1.4</t>
  </si>
  <si>
    <t>SH13-02DXDZ</t>
  </si>
  <si>
    <t>二期地下打折0.98</t>
  </si>
  <si>
    <t>SH13-10101-001</t>
  </si>
  <si>
    <t>空置</t>
  </si>
  <si>
    <t>200000.00000</t>
  </si>
  <si>
    <t>（合肥）绿地新都会</t>
  </si>
  <si>
    <t>HF43-10101</t>
  </si>
  <si>
    <t>2598</t>
  </si>
  <si>
    <t>HF43-1010101</t>
  </si>
  <si>
    <t>HF43-10103</t>
  </si>
  <si>
    <t>HF43-10131</t>
  </si>
  <si>
    <t>HF43-10140</t>
  </si>
  <si>
    <t>HF43-10999</t>
  </si>
  <si>
    <t>HF43-30101</t>
  </si>
  <si>
    <t>公区保障金</t>
  </si>
  <si>
    <t>HF43-10128</t>
  </si>
  <si>
    <t>建筑垃圾清运费</t>
  </si>
  <si>
    <t>HF43-202021</t>
  </si>
  <si>
    <t>2019/10/12 0:00:00</t>
  </si>
  <si>
    <t>2019/10/28 0:00:00</t>
  </si>
  <si>
    <t>HF43-202020</t>
  </si>
  <si>
    <t>绿地前期开办费</t>
  </si>
  <si>
    <t>2019/10/13 0:00:00</t>
  </si>
  <si>
    <t>2019/10/29 0:00:00</t>
  </si>
  <si>
    <t>（海南）绿地城A-08</t>
  </si>
  <si>
    <t>HK18-0001</t>
  </si>
  <si>
    <t>物业服务费_标准方式（住宅）</t>
  </si>
  <si>
    <t>2017/6/16 0:00:00</t>
  </si>
  <si>
    <t>884</t>
  </si>
  <si>
    <t>HK18-0002</t>
  </si>
  <si>
    <t>物业服务费_标准方式（商铺）</t>
  </si>
  <si>
    <t>HK18-60002</t>
  </si>
  <si>
    <t>前期介入费及开办费</t>
  </si>
  <si>
    <t>（海南）绿地城璟园</t>
  </si>
  <si>
    <t>HK1901-10101</t>
  </si>
  <si>
    <t>680</t>
  </si>
  <si>
    <t>HK1902-10101</t>
  </si>
  <si>
    <t>HK1902-10103</t>
  </si>
  <si>
    <t>HK19-60002</t>
  </si>
  <si>
    <t>（南昌）绿地未来城售楼处</t>
  </si>
  <si>
    <t>194381.00000</t>
  </si>
  <si>
    <t>（上海）尚品雅筑售楼处</t>
  </si>
  <si>
    <t>SH57-001</t>
  </si>
  <si>
    <t>长泰花园</t>
  </si>
  <si>
    <t>SZ13001</t>
  </si>
  <si>
    <t>管理费（居民）</t>
  </si>
  <si>
    <t>SZ13002</t>
  </si>
  <si>
    <t>SZ13003</t>
  </si>
  <si>
    <t>SZ13006</t>
  </si>
  <si>
    <t>生活垃圾消纳费（定额阶梯）</t>
  </si>
  <si>
    <t>2016/8/31 0:00:00</t>
  </si>
  <si>
    <t>SZ13007</t>
  </si>
  <si>
    <t>生活垃圾消纳费（定额阶梯7）</t>
  </si>
  <si>
    <t>SZ13008</t>
  </si>
  <si>
    <t>垃圾处理费（居民）</t>
  </si>
  <si>
    <t>SZ13003-1</t>
  </si>
  <si>
    <t>SZ13005</t>
  </si>
  <si>
    <t>AAM0401-10101-调整</t>
  </si>
  <si>
    <t>AM0401-10101-02</t>
  </si>
  <si>
    <t>AM0401-10101-10.8-1</t>
  </si>
  <si>
    <t>物业服务费10.8-1</t>
  </si>
  <si>
    <t>676</t>
  </si>
  <si>
    <t>AM0401-10103</t>
  </si>
  <si>
    <t>AM0401-10102</t>
  </si>
  <si>
    <t>BJ19-0001</t>
  </si>
  <si>
    <t>物业服务费（住宅）01</t>
  </si>
  <si>
    <t>942</t>
  </si>
  <si>
    <t>BJ19-0002</t>
  </si>
  <si>
    <t>物业服务费（底商）01</t>
  </si>
  <si>
    <t>1.54000</t>
  </si>
  <si>
    <t>BJ19-01</t>
  </si>
  <si>
    <t>物业服务费（zhuzhai）</t>
  </si>
  <si>
    <t>950</t>
  </si>
  <si>
    <t>BJ19-02</t>
  </si>
  <si>
    <t>物业服务费（dishang）</t>
  </si>
  <si>
    <t>BJ19-03</t>
  </si>
  <si>
    <t>物业服务费录入</t>
  </si>
  <si>
    <t>BJ19-05</t>
  </si>
  <si>
    <t>物业服务费直接录入</t>
  </si>
  <si>
    <t>BJ19-1701</t>
  </si>
  <si>
    <t>物业服务费用（zhuzhai）</t>
  </si>
  <si>
    <t>BJ19-1702</t>
  </si>
  <si>
    <t>物业服务费用（dishang）</t>
  </si>
  <si>
    <t>楼道电费</t>
  </si>
  <si>
    <t>BJ19-LS</t>
  </si>
  <si>
    <t>201901</t>
  </si>
  <si>
    <t>202001</t>
  </si>
  <si>
    <t>物业费（一、二期）</t>
  </si>
  <si>
    <t>202002</t>
  </si>
  <si>
    <t>物业费（三期）</t>
  </si>
  <si>
    <t>202003</t>
  </si>
  <si>
    <t>商业</t>
  </si>
  <si>
    <t>201912</t>
  </si>
  <si>
    <t>电费（1.4）</t>
  </si>
  <si>
    <t>20191201</t>
  </si>
  <si>
    <t>S0001-3.7</t>
  </si>
  <si>
    <t>（成都）顶峰水岸汇景（1C）</t>
  </si>
  <si>
    <t>CD35-10101-02</t>
  </si>
  <si>
    <t>物业费3.5</t>
  </si>
  <si>
    <t>CD51-10101</t>
  </si>
  <si>
    <t>668</t>
  </si>
  <si>
    <t>CD51-101011</t>
  </si>
  <si>
    <t>月度物业服务费</t>
  </si>
  <si>
    <t>CD51-10130</t>
  </si>
  <si>
    <t>生活垃圾清运费（委托清运）8元/月</t>
  </si>
  <si>
    <t>cd1-10308</t>
  </si>
  <si>
    <t>2021/2/2 0:00:00</t>
  </si>
  <si>
    <t>CD51-10308-02</t>
  </si>
  <si>
    <t>小业主委托停车管理费（固定）*2</t>
  </si>
  <si>
    <t>CD51-10129</t>
  </si>
  <si>
    <t>2019/11/18 0:00:00</t>
  </si>
  <si>
    <t>CD51-20141</t>
  </si>
  <si>
    <t>都江堰高山流水</t>
  </si>
  <si>
    <t>CD60-10101</t>
  </si>
  <si>
    <t>CD60-10127-1</t>
  </si>
  <si>
    <t>生活垃圾-委托清运</t>
  </si>
  <si>
    <t>CD60-20140</t>
  </si>
  <si>
    <t>CD60-20141</t>
  </si>
  <si>
    <t>名城港湾</t>
  </si>
  <si>
    <t>FZ15-10101-01</t>
  </si>
  <si>
    <t>物业服务费 独栋</t>
  </si>
  <si>
    <t>FZ15-10101-02</t>
  </si>
  <si>
    <t>物业服务费 联排</t>
  </si>
  <si>
    <t>FZ15-10101-03</t>
  </si>
  <si>
    <t>物业服务费 临时</t>
  </si>
  <si>
    <t>FZ15-10103</t>
  </si>
  <si>
    <t>FZ15-10113-01</t>
  </si>
  <si>
    <t>公共能耗费用及其他 店面</t>
  </si>
  <si>
    <t>FZ15-10128</t>
  </si>
  <si>
    <t>FZ15-10131</t>
  </si>
  <si>
    <t>FZ15-10132</t>
  </si>
  <si>
    <t>FZ15-10140</t>
  </si>
  <si>
    <t>671</t>
  </si>
  <si>
    <t>FZ15-20141</t>
  </si>
  <si>
    <t>FZ15-20146</t>
  </si>
  <si>
    <t>FZ15-20400</t>
  </si>
  <si>
    <t>FZ15-30101</t>
  </si>
  <si>
    <t>FZ15-30104</t>
  </si>
  <si>
    <t>FZ15-20152-01</t>
  </si>
  <si>
    <t>公摊费 店面</t>
  </si>
  <si>
    <t>FZ15-20157</t>
  </si>
  <si>
    <t>天鹅湖一号</t>
  </si>
  <si>
    <t>786</t>
  </si>
  <si>
    <t>（芜湖）信德翡翠湾</t>
  </si>
  <si>
    <t>物业服务费_标准方式（1M）</t>
  </si>
  <si>
    <t>物业服务费_标准方式（2M）</t>
  </si>
  <si>
    <t>0.85000</t>
  </si>
  <si>
    <t>物业服务费_标准方式（3M）</t>
  </si>
  <si>
    <t>物业服务费_标准方式（4M）</t>
  </si>
  <si>
    <t>740</t>
  </si>
  <si>
    <t>HF42-05</t>
  </si>
  <si>
    <t>水费＿标准方式（1-5）</t>
  </si>
  <si>
    <t>2.69000</t>
  </si>
  <si>
    <t>HF42-06</t>
  </si>
  <si>
    <t>水费＿标准方式（6）</t>
  </si>
  <si>
    <t>（公主岭）申澳四季馨城</t>
  </si>
  <si>
    <t>7号9号楼1楼物业费</t>
  </si>
  <si>
    <t>703</t>
  </si>
  <si>
    <t>1.5元物业费（2F—17F）</t>
  </si>
  <si>
    <t>870</t>
  </si>
  <si>
    <t>2元物业费（商铺）</t>
  </si>
  <si>
    <t>1元车库物业费</t>
  </si>
  <si>
    <t>1.5元/月 门市物业费</t>
  </si>
  <si>
    <t>10101-6(临时）</t>
  </si>
  <si>
    <t>1.5元每月物业费</t>
  </si>
  <si>
    <t>5元/月 公共照明</t>
  </si>
  <si>
    <t>2019/6/29 0:00:00</t>
  </si>
  <si>
    <t>1667</t>
  </si>
  <si>
    <t>（烟台）鑫广环球中心售楼处</t>
  </si>
  <si>
    <t>JN34-10101</t>
  </si>
  <si>
    <t>16693.86000</t>
  </si>
  <si>
    <t>JN34-10101录入</t>
  </si>
  <si>
    <t>2016/12/3 0:00:00</t>
  </si>
  <si>
    <t>JN34-60007</t>
  </si>
  <si>
    <t>4969.00000</t>
  </si>
  <si>
    <t>（南昌）开元国际</t>
  </si>
  <si>
    <t>NC49-10101</t>
  </si>
  <si>
    <t>物业费2.25</t>
  </si>
  <si>
    <t>NC49-10101-01</t>
  </si>
  <si>
    <t>物业费2.5</t>
  </si>
  <si>
    <t>NC49-10101-02</t>
  </si>
  <si>
    <t>NC49-10101-03</t>
  </si>
  <si>
    <t>物业费1手录</t>
  </si>
  <si>
    <t>NC49-10101-SP</t>
  </si>
  <si>
    <t>商铺物业费4.5</t>
  </si>
  <si>
    <t>NC49-10102</t>
  </si>
  <si>
    <t>物业费2.5手录</t>
  </si>
  <si>
    <t>NC49-20167-01</t>
  </si>
  <si>
    <t>晶苑四季御庭</t>
  </si>
  <si>
    <t>SH35-10101</t>
  </si>
  <si>
    <t>物业费-录入</t>
  </si>
  <si>
    <t>SH35-10102</t>
  </si>
  <si>
    <t>SH35-10137</t>
  </si>
  <si>
    <t>车位管理费-2</t>
  </si>
  <si>
    <t>SH35-10138</t>
  </si>
  <si>
    <t>车位管理费-3</t>
  </si>
  <si>
    <t>SH35-10139</t>
  </si>
  <si>
    <t>2017/8/14 0:00:00</t>
  </si>
  <si>
    <t>SH35-10140</t>
  </si>
  <si>
    <t>工本费-录入</t>
  </si>
  <si>
    <t>SH35-20200</t>
  </si>
  <si>
    <t>维修费-录入</t>
  </si>
  <si>
    <t>SH35-30101</t>
  </si>
  <si>
    <t>装修保证金-录入</t>
  </si>
  <si>
    <t>补亏款</t>
  </si>
  <si>
    <t>6006</t>
  </si>
  <si>
    <t>长城澜溪岸城</t>
  </si>
  <si>
    <t>SH40----0001物业费</t>
  </si>
  <si>
    <t>808</t>
  </si>
  <si>
    <t>SH40---0002物业费</t>
  </si>
  <si>
    <t>物业费1.4</t>
  </si>
  <si>
    <t>SH40---0003物业费</t>
  </si>
  <si>
    <t>物业费3.8</t>
  </si>
  <si>
    <t>SH40-001</t>
  </si>
  <si>
    <t>SH40-002</t>
  </si>
  <si>
    <t>物业费MIN</t>
  </si>
  <si>
    <t>SH40-003</t>
  </si>
  <si>
    <t>物业费（洋房底楼）</t>
  </si>
  <si>
    <t>SH40-004</t>
  </si>
  <si>
    <t>物业费（洋房负一层）</t>
  </si>
  <si>
    <t>SH40000</t>
  </si>
  <si>
    <t>物业费（临时）</t>
  </si>
  <si>
    <t>SH40---0001物业费</t>
  </si>
  <si>
    <t>上海天和锦园</t>
  </si>
  <si>
    <t>物业服务费-标准方式</t>
  </si>
  <si>
    <t>685</t>
  </si>
  <si>
    <t>物业费服务费-标准方式2</t>
  </si>
  <si>
    <t>248</t>
  </si>
  <si>
    <t>246</t>
  </si>
  <si>
    <t>10101-650-01</t>
  </si>
  <si>
    <t>物业服务费-标准方式650-01</t>
  </si>
  <si>
    <t>10101-地面650</t>
  </si>
  <si>
    <t>物业服务费-标准方式650号</t>
  </si>
  <si>
    <t>10101-650</t>
  </si>
  <si>
    <t>物业服务费-标准方式650</t>
  </si>
  <si>
    <t>上海绿地会议中心</t>
  </si>
  <si>
    <t>SH72-10101</t>
  </si>
  <si>
    <t>物业服务费_定额</t>
  </si>
  <si>
    <t>323368.00000</t>
  </si>
  <si>
    <t>安徽大厦创展中心</t>
  </si>
  <si>
    <t>SZ20-10101-01</t>
  </si>
  <si>
    <t>管理费4.7</t>
  </si>
  <si>
    <t>4.70000</t>
  </si>
  <si>
    <t>SZ20-10101-02</t>
  </si>
  <si>
    <t>管理费8</t>
  </si>
  <si>
    <t>SZ20-10101-03</t>
  </si>
  <si>
    <t>管理费9.8</t>
  </si>
  <si>
    <t>SZ20-10101-04</t>
  </si>
  <si>
    <t>管理费6</t>
  </si>
  <si>
    <t>SZ20-10101-05</t>
  </si>
  <si>
    <t>管理费（录入）</t>
  </si>
  <si>
    <t>495</t>
  </si>
  <si>
    <t>SZ20-10102</t>
  </si>
  <si>
    <t>SZ20-10102-01</t>
  </si>
  <si>
    <t>SZ20-10103</t>
  </si>
  <si>
    <t>租金（2247.2）</t>
  </si>
  <si>
    <t>2247.20000</t>
  </si>
  <si>
    <t>SZ20-10103-01</t>
  </si>
  <si>
    <t>租金500</t>
  </si>
  <si>
    <t>SZ20-10103-02</t>
  </si>
  <si>
    <t>租金43300</t>
  </si>
  <si>
    <t>43300.00000</t>
  </si>
  <si>
    <t>SZ20-10104</t>
  </si>
  <si>
    <t>租金（6742）</t>
  </si>
  <si>
    <t>6742.00000</t>
  </si>
  <si>
    <t>SZ20-10105</t>
  </si>
  <si>
    <t>租金（录入）</t>
  </si>
  <si>
    <t>SZ20-10106</t>
  </si>
  <si>
    <t>700.00000</t>
  </si>
  <si>
    <t>10106-1</t>
  </si>
  <si>
    <t>广告费</t>
  </si>
  <si>
    <t>SZ20-10106-01</t>
  </si>
  <si>
    <t>广告租金（2382.04）</t>
  </si>
  <si>
    <t>2382.04000</t>
  </si>
  <si>
    <t>SZ20-10106-03</t>
  </si>
  <si>
    <t>广告费800</t>
  </si>
  <si>
    <t>2019/7/15 0:00:00</t>
  </si>
  <si>
    <t>SZ20-10106-04</t>
  </si>
  <si>
    <t>广告费2000</t>
  </si>
  <si>
    <t>SZ20-10107-03_66</t>
  </si>
  <si>
    <t>中央空调费22</t>
  </si>
  <si>
    <t>22.00000</t>
  </si>
  <si>
    <t>SZ20-10107-04</t>
  </si>
  <si>
    <t>中央空调费7.2168</t>
  </si>
  <si>
    <t>7.21680</t>
  </si>
  <si>
    <t>SZ20-10107-05</t>
  </si>
  <si>
    <t>中央空调费（录入）</t>
  </si>
  <si>
    <t>SZ20-10107-06</t>
  </si>
  <si>
    <t>中央空调费2.4</t>
  </si>
  <si>
    <t>SZ20-10107-07</t>
  </si>
  <si>
    <t>中央空调费8.47</t>
  </si>
  <si>
    <t>8.47000</t>
  </si>
  <si>
    <t>SZ20-10107-08</t>
  </si>
  <si>
    <t>中央空调2000</t>
  </si>
  <si>
    <t>2019/9/4 0:00:00</t>
  </si>
  <si>
    <t>SZ20-10107-1</t>
  </si>
  <si>
    <t>中央空调费3.6</t>
  </si>
  <si>
    <t>SZ20-10107-10</t>
  </si>
  <si>
    <t>中央空调3.6</t>
  </si>
  <si>
    <t>SZ20-10107-2</t>
  </si>
  <si>
    <t>中央空调费(7.8)</t>
  </si>
  <si>
    <t>SZ20-10123</t>
  </si>
  <si>
    <t>垃圾消纳费0.243</t>
  </si>
  <si>
    <t>SZ20-10133</t>
  </si>
  <si>
    <t>委托停车费（550）</t>
  </si>
  <si>
    <t>SZ20-10133-01</t>
  </si>
  <si>
    <t>委托停车费（录入）</t>
  </si>
  <si>
    <t>SZ20-10133-04</t>
  </si>
  <si>
    <t>停车费1080</t>
  </si>
  <si>
    <t>SZ20-10134</t>
  </si>
  <si>
    <t>委托停车费（1100）</t>
  </si>
  <si>
    <t>SZ20-10135</t>
  </si>
  <si>
    <t>委托停车费（1440）</t>
  </si>
  <si>
    <t>SZ20-10136</t>
  </si>
  <si>
    <t>委托停车费（1280）</t>
  </si>
  <si>
    <t>1280.00000</t>
  </si>
  <si>
    <t>SZ20-10137</t>
  </si>
  <si>
    <t>委托停车费（180）</t>
  </si>
  <si>
    <t>SZ20-10138</t>
  </si>
  <si>
    <t>委托停车费（1650）</t>
  </si>
  <si>
    <t>1650.00000</t>
  </si>
  <si>
    <t>SZ20-10133-03</t>
  </si>
  <si>
    <t>委托停车费（直接录入）</t>
  </si>
  <si>
    <t>SZ20-20142(1)</t>
  </si>
  <si>
    <t>SZ20-10133-1</t>
  </si>
  <si>
    <t>委托停车费2160</t>
  </si>
  <si>
    <t>2160.00000</t>
  </si>
  <si>
    <t>SZ20-10133-2</t>
  </si>
  <si>
    <t>委托停费1650</t>
  </si>
  <si>
    <t>SZ20-10133-3</t>
  </si>
  <si>
    <t>委托停车费180</t>
  </si>
  <si>
    <t>SZ20-10133-4</t>
  </si>
  <si>
    <t>委托停车费550</t>
  </si>
  <si>
    <t>SZ20-10133-5</t>
  </si>
  <si>
    <t>委托停车费1100</t>
  </si>
  <si>
    <t>SZ20-10134-02</t>
  </si>
  <si>
    <t>开发商委托停车租赁费550</t>
  </si>
  <si>
    <t>SZ20-10134-03</t>
  </si>
  <si>
    <t>开发商委托停车租赁费1650</t>
  </si>
  <si>
    <t>SZ20-10133-06</t>
  </si>
  <si>
    <t>小业主委托停车费550</t>
  </si>
  <si>
    <t>SZ20-10133-08</t>
  </si>
  <si>
    <t>小业主委托停车费1100</t>
  </si>
  <si>
    <t>SZ20-10133-09</t>
  </si>
  <si>
    <t>小业主委托停车费1280</t>
  </si>
  <si>
    <t>SZ20-10133-10</t>
  </si>
  <si>
    <t>小业主委托停车费管理费180</t>
  </si>
  <si>
    <t>SZ20-10133-7</t>
  </si>
  <si>
    <t>小业主委托停车费1650</t>
  </si>
  <si>
    <t>SZ20-20140-01</t>
  </si>
  <si>
    <t>电费1.25</t>
  </si>
  <si>
    <t>SZ20-20140-02</t>
  </si>
  <si>
    <t>三楼用电1.2113</t>
  </si>
  <si>
    <t>1.21130</t>
  </si>
  <si>
    <t>SZ20-20140-03</t>
  </si>
  <si>
    <t>办公用电1.2313</t>
  </si>
  <si>
    <t>1.23130</t>
  </si>
  <si>
    <t>SZ20-20140-05</t>
  </si>
  <si>
    <t>SZ20-20141</t>
  </si>
  <si>
    <t>水费3.77</t>
  </si>
  <si>
    <t>SZ20-10123(1)</t>
  </si>
  <si>
    <t>排水费(直接录入）</t>
  </si>
  <si>
    <t>SZ20-20140-04</t>
  </si>
  <si>
    <t>办公用电（录入）</t>
  </si>
  <si>
    <t>SZ20-20141-01</t>
  </si>
  <si>
    <t>水费（录入）</t>
  </si>
  <si>
    <t>SZ20-20142</t>
  </si>
  <si>
    <t>排水费1.08</t>
  </si>
  <si>
    <t>（广州）绿地缇香公馆</t>
  </si>
  <si>
    <t>SZ77-SPWYFWF</t>
  </si>
  <si>
    <t>SZ77-ZZWYFWF</t>
  </si>
  <si>
    <t>SZ77-GGDF</t>
  </si>
  <si>
    <t>电梯、楼梯灯及水泵房的公摊电费</t>
  </si>
  <si>
    <t>SZ77-GGNHDF</t>
  </si>
  <si>
    <t>公共能耗电费</t>
  </si>
  <si>
    <t>天津公馆</t>
  </si>
  <si>
    <t>TJS26-01</t>
  </si>
  <si>
    <t>物业费(3.9元/平)</t>
  </si>
  <si>
    <t>TJS26-02</t>
  </si>
  <si>
    <t>物业费(4.1元/平)</t>
  </si>
  <si>
    <t>4.10000</t>
  </si>
  <si>
    <t>TJS26-03</t>
  </si>
  <si>
    <t>物业费(5.7元/平)</t>
  </si>
  <si>
    <t>5.70000</t>
  </si>
  <si>
    <t>TJS26-05</t>
  </si>
  <si>
    <t>TJS26-09</t>
  </si>
  <si>
    <t>小业主委托停车管理费(固定)</t>
  </si>
  <si>
    <t>TJS26-06</t>
  </si>
  <si>
    <t>广发银行电费</t>
  </si>
  <si>
    <t>1.04000</t>
  </si>
  <si>
    <t>TJS26-07</t>
  </si>
  <si>
    <t>商业电费</t>
  </si>
  <si>
    <t>1.11000</t>
  </si>
  <si>
    <t>TJS26-10</t>
  </si>
  <si>
    <t>联通电费</t>
  </si>
  <si>
    <t>TJS26-11</t>
  </si>
  <si>
    <t>移动电费</t>
  </si>
  <si>
    <t>（南通）绿地新都会</t>
  </si>
  <si>
    <t>688</t>
  </si>
  <si>
    <t>WX33-10-101</t>
  </si>
  <si>
    <t>商铺101</t>
  </si>
  <si>
    <t>WX33-10-103</t>
  </si>
  <si>
    <t>商铺103</t>
  </si>
  <si>
    <t>WX33-10-117</t>
  </si>
  <si>
    <t>商铺117</t>
  </si>
  <si>
    <t>WX33-10-122</t>
  </si>
  <si>
    <t>商铺122</t>
  </si>
  <si>
    <t>2016/10/30 0:00:00</t>
  </si>
  <si>
    <t>WX33-10-123</t>
  </si>
  <si>
    <t>商铺123</t>
  </si>
  <si>
    <t>2016/11/8 0:00:00</t>
  </si>
  <si>
    <t>WX33-10-124</t>
  </si>
  <si>
    <t>商铺124</t>
  </si>
  <si>
    <t>WX33-10-125</t>
  </si>
  <si>
    <t>商铺125</t>
  </si>
  <si>
    <t>WX33-10-3401</t>
  </si>
  <si>
    <t>开发商物业券</t>
  </si>
  <si>
    <t>2016/6/30 0:00:00</t>
  </si>
  <si>
    <t>WX33-13-B201（1）</t>
  </si>
  <si>
    <t>储藏室B201</t>
  </si>
  <si>
    <t>2018/6/28 0:00:00</t>
  </si>
  <si>
    <t>0.93500</t>
  </si>
  <si>
    <t>WX33-13-B202</t>
  </si>
  <si>
    <t>储藏室B202</t>
  </si>
  <si>
    <t>WX33-13-B216</t>
  </si>
  <si>
    <t>储藏室B216</t>
  </si>
  <si>
    <t>WX33-13-B217(1)</t>
  </si>
  <si>
    <t>储藏室 B217</t>
  </si>
  <si>
    <t>WX33-14-02-B226(01)</t>
  </si>
  <si>
    <t>储藏室B226(01)</t>
  </si>
  <si>
    <t>WX33-16-B205</t>
  </si>
  <si>
    <t>储藏室B205</t>
  </si>
  <si>
    <t>2017/1/21 0:00:00</t>
  </si>
  <si>
    <t>WX33-16-B236</t>
  </si>
  <si>
    <t>储藏室B236</t>
  </si>
  <si>
    <t>wx33-16-B237</t>
  </si>
  <si>
    <t>储藏室B237</t>
  </si>
  <si>
    <t>2016/12/18 0:00:00</t>
  </si>
  <si>
    <t>WX33-10-101(01)</t>
  </si>
  <si>
    <t>商铺101(01)</t>
  </si>
  <si>
    <t>WX33-10-103（01）</t>
  </si>
  <si>
    <t>商铺103（01）</t>
  </si>
  <si>
    <t>WX33-10-117（01）</t>
  </si>
  <si>
    <t>商铺117（01）</t>
  </si>
  <si>
    <t>WX33-10-122（01）</t>
  </si>
  <si>
    <t>商铺122（01）</t>
  </si>
  <si>
    <t>WX33-10-123(01)</t>
  </si>
  <si>
    <t>商铺123（01）</t>
  </si>
  <si>
    <t>WX33-10-124（01）</t>
  </si>
  <si>
    <t>商铺124（01）</t>
  </si>
  <si>
    <t>WX33-10-125(01)</t>
  </si>
  <si>
    <t>商铺125（01）</t>
  </si>
  <si>
    <t>WX33-13-B-217</t>
  </si>
  <si>
    <t>储藏室B 217</t>
  </si>
  <si>
    <t>WX33-13-B201</t>
  </si>
  <si>
    <t>储藏室</t>
  </si>
  <si>
    <t>WX33-13-B202(01)</t>
  </si>
  <si>
    <t>储藏室B202(01)</t>
  </si>
  <si>
    <t>WX33-13-B216（01）</t>
  </si>
  <si>
    <t>储藏室B216(01)</t>
  </si>
  <si>
    <t>WX33-14-02-B226</t>
  </si>
  <si>
    <t>储藏室B226</t>
  </si>
  <si>
    <t>WX33-16-B205（01）</t>
  </si>
  <si>
    <t>储藏室B205（01）</t>
  </si>
  <si>
    <t>WX33-16-B236(01)</t>
  </si>
  <si>
    <t>储藏室B236(01)</t>
  </si>
  <si>
    <t>WX33-16-B2379（01）</t>
  </si>
  <si>
    <t>储藏室B237（01）</t>
  </si>
  <si>
    <t>WX3301_105</t>
  </si>
  <si>
    <t>南通绿地新都会管理处（公共能耗费）</t>
  </si>
  <si>
    <t>WX3301_106</t>
  </si>
  <si>
    <t>WX33公共能耗2019</t>
  </si>
  <si>
    <t>487</t>
  </si>
  <si>
    <t>WX33-13-B217</t>
  </si>
  <si>
    <t>储藏室B217</t>
  </si>
  <si>
    <t>1010101</t>
  </si>
  <si>
    <t>1010102</t>
  </si>
  <si>
    <t>1010103</t>
  </si>
  <si>
    <t>YC11-01美林国贸公寓物业费</t>
  </si>
  <si>
    <t>184</t>
  </si>
  <si>
    <t>YC11-10101</t>
  </si>
  <si>
    <t>10.50000</t>
  </si>
  <si>
    <t>YC11-12个月美林公寓</t>
  </si>
  <si>
    <t>YC11-12个月美林公寓底商物业费</t>
  </si>
  <si>
    <t>YC11-1个月国贸物业费</t>
  </si>
  <si>
    <t>YC11-1个月国贸物业费1</t>
  </si>
  <si>
    <t>YC11-1个月国贸物业费2</t>
  </si>
  <si>
    <t>YC11-1个月国贸物业费3</t>
  </si>
  <si>
    <t>YC11-1个月美林公寓底商物业费</t>
  </si>
  <si>
    <t>YC11-10103</t>
  </si>
  <si>
    <t>YC11-10133</t>
  </si>
  <si>
    <t>YC11-10134</t>
  </si>
  <si>
    <t>C栋3F观光电梯1个月收费标准</t>
  </si>
  <si>
    <t>2018/12/20 0:00:00</t>
  </si>
  <si>
    <t>666.67000</t>
  </si>
  <si>
    <t>YC11-美林公寓电梯费1</t>
  </si>
  <si>
    <t>YC11-美林公寓电梯费2</t>
  </si>
  <si>
    <t>YC11-10999</t>
  </si>
  <si>
    <t>YC11-30103</t>
  </si>
  <si>
    <t>YC11-国贸电费</t>
  </si>
  <si>
    <t>2019/9/11 0:00:00</t>
  </si>
  <si>
    <t>政务大厅电费</t>
  </si>
  <si>
    <t>0.78700</t>
  </si>
  <si>
    <t>假日酒店水费</t>
  </si>
  <si>
    <t>4.92000</t>
  </si>
  <si>
    <t>YC11-20140</t>
  </si>
  <si>
    <t>YC11-20148</t>
  </si>
  <si>
    <t>10101-16</t>
  </si>
  <si>
    <t>住宅物业服务费2016年</t>
  </si>
  <si>
    <t>10101-2013.7--12</t>
  </si>
  <si>
    <t>2013.7--12物业费</t>
  </si>
  <si>
    <t>2013/7/1 0:00:00</t>
  </si>
  <si>
    <t>10101-2014</t>
  </si>
  <si>
    <t>2014年物业费</t>
  </si>
  <si>
    <t>2016年住宅后半年物业费</t>
  </si>
  <si>
    <t>10101-201801-05</t>
  </si>
  <si>
    <t>物业费201801-05</t>
  </si>
  <si>
    <t>10101商业</t>
  </si>
  <si>
    <t>2016年商业物业费</t>
  </si>
  <si>
    <t>10101物业费一个月</t>
  </si>
  <si>
    <t>物业费一个月</t>
  </si>
  <si>
    <t>10101物业费一个月2020</t>
  </si>
  <si>
    <t>10101物业费商业一个月2020</t>
  </si>
  <si>
    <t>2014年7-12月住宅</t>
  </si>
  <si>
    <t>2014/7/1 0:00:00</t>
  </si>
  <si>
    <t>201507-12</t>
  </si>
  <si>
    <t>201507-12物业费</t>
  </si>
  <si>
    <t>2015年住宅物业费</t>
  </si>
  <si>
    <t>201707-12</t>
  </si>
  <si>
    <t>201707-12物业费</t>
  </si>
  <si>
    <t>201801-04</t>
  </si>
  <si>
    <t>2018年1月至4月物业费</t>
  </si>
  <si>
    <t>2018后半年</t>
  </si>
  <si>
    <t>2018后半年住宅</t>
  </si>
  <si>
    <t>2019全年住宅物业费</t>
  </si>
  <si>
    <t>住宅类物业费2019</t>
  </si>
  <si>
    <t>20190101</t>
  </si>
  <si>
    <t>商业类物业费2019</t>
  </si>
  <si>
    <t>yc30-10101</t>
  </si>
  <si>
    <t>10145-03</t>
  </si>
  <si>
    <t>洋房电梯费3层</t>
  </si>
  <si>
    <t>10145-04</t>
  </si>
  <si>
    <t>洋房电梯费4层</t>
  </si>
  <si>
    <t>134.00000</t>
  </si>
  <si>
    <t>10145-05</t>
  </si>
  <si>
    <t>洋房电梯费5层</t>
  </si>
  <si>
    <t>153.00000</t>
  </si>
  <si>
    <t>10145-06</t>
  </si>
  <si>
    <t>洋房电梯费6层</t>
  </si>
  <si>
    <t>172.00000</t>
  </si>
  <si>
    <t>10145-19</t>
  </si>
  <si>
    <t>电梯费19层</t>
  </si>
  <si>
    <t>81.25000</t>
  </si>
  <si>
    <t>10145-20</t>
  </si>
  <si>
    <t>电梯费20层</t>
  </si>
  <si>
    <t>85.00000</t>
  </si>
  <si>
    <t>10145-21</t>
  </si>
  <si>
    <t>电梯费21层</t>
  </si>
  <si>
    <t>88.75000</t>
  </si>
  <si>
    <t>10145-22</t>
  </si>
  <si>
    <t>电梯费22层</t>
  </si>
  <si>
    <t>92.50000</t>
  </si>
  <si>
    <t>10145-23</t>
  </si>
  <si>
    <t>电梯费23层</t>
  </si>
  <si>
    <t>96.25000</t>
  </si>
  <si>
    <t>10145-24</t>
  </si>
  <si>
    <t>电梯费24层</t>
  </si>
  <si>
    <t>2.12000</t>
  </si>
  <si>
    <t>BJ59-1</t>
  </si>
  <si>
    <t>物业费标准方式</t>
  </si>
  <si>
    <t>2017/6/17 0:00:00</t>
  </si>
  <si>
    <t>BJ59-2</t>
  </si>
  <si>
    <t>车位管理费（固定）</t>
  </si>
  <si>
    <t>BJ59-ZNJ-001</t>
  </si>
  <si>
    <t>2017/6/22 0:00:00</t>
  </si>
  <si>
    <t>（重庆）鲁能领秀城</t>
  </si>
  <si>
    <t>CQ12-10101-1</t>
  </si>
  <si>
    <t>商铺物业费-3.2</t>
  </si>
  <si>
    <t>CQ12-10101-2</t>
  </si>
  <si>
    <t>商铺物业费-1.6</t>
  </si>
  <si>
    <t>wyf-1.5</t>
  </si>
  <si>
    <t>物业费-1.5</t>
  </si>
  <si>
    <t>wyf-3</t>
  </si>
  <si>
    <t>678</t>
  </si>
  <si>
    <t>CQ12-10113</t>
  </si>
  <si>
    <t>预收公共能耗费</t>
  </si>
  <si>
    <t>1460</t>
  </si>
  <si>
    <t>鲁能车位补贴</t>
  </si>
  <si>
    <t>CQ12-车位补贴</t>
  </si>
  <si>
    <t>鲁能车位补贴款</t>
  </si>
  <si>
    <t>CQ12-车位补贴款</t>
  </si>
  <si>
    <t>103600.00000</t>
  </si>
  <si>
    <t>CQ12-10308-60</t>
  </si>
  <si>
    <t>小业主委托停车管理费60</t>
  </si>
  <si>
    <t>CQ12-10308-80</t>
  </si>
  <si>
    <t>小业主委托停车管理费80</t>
  </si>
  <si>
    <t>CQ12-电费-1.01</t>
  </si>
  <si>
    <t>2024/12/31 0:00:00</t>
  </si>
  <si>
    <t>1.01000</t>
  </si>
  <si>
    <t>CQ12-电费1.01元</t>
  </si>
  <si>
    <t>CQ12-电费1.05</t>
  </si>
  <si>
    <t>养老院</t>
  </si>
  <si>
    <t>CQ12-电费-0.57</t>
  </si>
  <si>
    <t>2026/12/31 0:00:00</t>
  </si>
  <si>
    <t>天文派出所电费-0.9</t>
  </si>
  <si>
    <t>鲁能电费</t>
  </si>
  <si>
    <t>CQ12-电费-0.86</t>
  </si>
  <si>
    <t>鲁能水费</t>
  </si>
  <si>
    <t>CQ12-水费-4.55</t>
  </si>
  <si>
    <t>CQ12-20152</t>
  </si>
  <si>
    <t>2017/1/15 0:00:00</t>
  </si>
  <si>
    <t>CQ12-60006-1</t>
  </si>
  <si>
    <t>空置物业费-1.5</t>
  </si>
  <si>
    <t>CQ12-60006-2</t>
  </si>
  <si>
    <t>商铺空置费-1.6</t>
  </si>
  <si>
    <t>CQ12-60006-3</t>
  </si>
  <si>
    <t>空置费补贴-3</t>
  </si>
  <si>
    <t>（重庆）绿地海外滩</t>
  </si>
  <si>
    <t>238686.38000</t>
  </si>
  <si>
    <t>10101-0.9</t>
  </si>
  <si>
    <t>物业服务费-0.9</t>
  </si>
  <si>
    <t>10101-1.5</t>
  </si>
  <si>
    <t>物业服务费-1.5</t>
  </si>
  <si>
    <t>10101-1.8</t>
  </si>
  <si>
    <t>物业服务费-1.8</t>
  </si>
  <si>
    <t>10101-2.25</t>
  </si>
  <si>
    <t>物业服务费-2.25</t>
  </si>
  <si>
    <t>2019/3/10 0:00:00</t>
  </si>
  <si>
    <t>10101-3.0</t>
  </si>
  <si>
    <t>物业服务费-3.0</t>
  </si>
  <si>
    <t>10101-4.5</t>
  </si>
  <si>
    <t>2018/4/20 0:00:00</t>
  </si>
  <si>
    <t>2018/5/29 0:00:00</t>
  </si>
  <si>
    <t>40548.92000</t>
  </si>
  <si>
    <t>融晟红郡</t>
  </si>
  <si>
    <t>FZ25-10101-01</t>
  </si>
  <si>
    <t>FZ25-10101-02</t>
  </si>
  <si>
    <t>FZ25-10101-03</t>
  </si>
  <si>
    <t>FZ25-10101-04</t>
  </si>
  <si>
    <t>FZ25-10113</t>
  </si>
  <si>
    <t>1333</t>
  </si>
  <si>
    <t>FZ25-10131</t>
  </si>
  <si>
    <t>1362</t>
  </si>
  <si>
    <t>FZ25-10132</t>
  </si>
  <si>
    <t>自营停车费（临时)</t>
  </si>
  <si>
    <t>1463</t>
  </si>
  <si>
    <t>FZ25-10147</t>
  </si>
  <si>
    <t>FZ25-10140</t>
  </si>
  <si>
    <t>FZ25-20140</t>
  </si>
  <si>
    <t>FZ25-30101</t>
  </si>
  <si>
    <t>FZ25-30102</t>
  </si>
  <si>
    <t>1277</t>
  </si>
  <si>
    <t>FZ25-30104</t>
  </si>
  <si>
    <t>1418</t>
  </si>
  <si>
    <t>FZ25-30113</t>
  </si>
  <si>
    <t>FZ25-30400</t>
  </si>
  <si>
    <t>FZ25-10128</t>
  </si>
  <si>
    <t>（益阳）益阳市中心医院</t>
  </si>
  <si>
    <t>AM0201-01</t>
  </si>
  <si>
    <t>（南通）锡通科技产业园</t>
  </si>
  <si>
    <t>2017/10/21 0:00:00</t>
  </si>
  <si>
    <t>74890.94000</t>
  </si>
  <si>
    <t>CD70-WYF-BS</t>
  </si>
  <si>
    <t>别墅物业费2元每平米每月</t>
  </si>
  <si>
    <t>2017/10/16 0:00:00</t>
  </si>
  <si>
    <t>CD70-WYF-SY</t>
  </si>
  <si>
    <t>商业物业费3元每月每平米</t>
  </si>
  <si>
    <t>CD70-WYF-YF</t>
  </si>
  <si>
    <t>洋房物业费1.5元每平米每月</t>
  </si>
  <si>
    <t>CD70-WYF-ZJ</t>
  </si>
  <si>
    <t>（直接录入）物业费标准</t>
  </si>
  <si>
    <t>649</t>
  </si>
  <si>
    <t>CD70-SHLJQYF</t>
  </si>
  <si>
    <t>生活垃圾清运费（直接录入）</t>
  </si>
  <si>
    <t>CD70-DZJYSR</t>
  </si>
  <si>
    <t>经营管理费</t>
  </si>
  <si>
    <t>CD70-DF-SY</t>
  </si>
  <si>
    <t>代收商业电费1元/度</t>
  </si>
  <si>
    <t>CD70-DSYSSF</t>
  </si>
  <si>
    <t>代收商业水费4.13元/吨</t>
  </si>
  <si>
    <t>CD70-DSZZSF</t>
  </si>
  <si>
    <t>代收住宅水费2.75元/吨</t>
  </si>
  <si>
    <t>CD70-DSWYF</t>
  </si>
  <si>
    <t>代收拖欠物业费</t>
  </si>
  <si>
    <t>CD70-ZXLJQYF</t>
  </si>
  <si>
    <t>装修垃圾清运费6元/平米</t>
  </si>
  <si>
    <t>CD70-BS-KZF</t>
  </si>
  <si>
    <t>别墅空置费2元/平米/月</t>
  </si>
  <si>
    <t>CD70-KZF-YF-Z</t>
  </si>
  <si>
    <t>（直接录入）空置物业费标准</t>
  </si>
  <si>
    <t>CD70-ZZ-KZF</t>
  </si>
  <si>
    <t>花园洋房空置费1.5元/平米/月</t>
  </si>
  <si>
    <t>（长沙）天鸿天府</t>
  </si>
  <si>
    <t>CS1103-01</t>
  </si>
  <si>
    <t>（长沙）东方红•麓谷星辰售楼处</t>
  </si>
  <si>
    <t>cs1103</t>
  </si>
  <si>
    <t>CS33-01</t>
  </si>
  <si>
    <t>物业服务费（6万）</t>
  </si>
  <si>
    <t>（湘潭）湘潭中心售楼处</t>
  </si>
  <si>
    <t>CS40-01</t>
  </si>
  <si>
    <t>CS40-10101-02</t>
  </si>
  <si>
    <t>管理费（7月）</t>
  </si>
  <si>
    <t>2016/7/31 0:00:00</t>
  </si>
  <si>
    <t>87000.00000</t>
  </si>
  <si>
    <t>（怀化）大成湖天壹号售楼处</t>
  </si>
  <si>
    <t>CS47-01</t>
  </si>
  <si>
    <t>（合肥）科创服务中心</t>
  </si>
  <si>
    <t>hf12-001</t>
  </si>
  <si>
    <t>hf12-002</t>
  </si>
  <si>
    <t>（大连）华为济南代表处</t>
  </si>
  <si>
    <t>90519.00000</t>
  </si>
  <si>
    <t>JN30-60007</t>
  </si>
  <si>
    <t>JN30-60008</t>
  </si>
  <si>
    <t>JN30-60009</t>
  </si>
  <si>
    <t>（大连）华为济南业软</t>
  </si>
  <si>
    <t>134262.88000</t>
  </si>
  <si>
    <t>JN16-10101-2012</t>
  </si>
  <si>
    <t>物业费(2012及以前小业主）</t>
  </si>
  <si>
    <t>2014/11/6 0:00:00</t>
  </si>
  <si>
    <t>JN32-60007</t>
  </si>
  <si>
    <t>165000.00000</t>
  </si>
  <si>
    <t>JN20-01</t>
  </si>
  <si>
    <t>2022/8/17 0:00:00</t>
  </si>
  <si>
    <t>138500.00000</t>
  </si>
  <si>
    <t>（南京城区）高淳中交荣域售楼处</t>
  </si>
  <si>
    <t>NJ21-001</t>
  </si>
  <si>
    <t>2017/9/18 0:00:00</t>
  </si>
  <si>
    <t>NJ21-002</t>
  </si>
  <si>
    <t>销售中心物业费定额</t>
  </si>
  <si>
    <t>2019/9/8 0:00:00</t>
  </si>
  <si>
    <t>114736.00000</t>
  </si>
  <si>
    <t>上海晶苑•四季御庭售楼处</t>
  </si>
  <si>
    <t>服务费-录入</t>
  </si>
  <si>
    <t>（上海）清猗园售楼处</t>
  </si>
  <si>
    <t>36591.00000</t>
  </si>
  <si>
    <t>上海臻悦名苑售楼处</t>
  </si>
  <si>
    <t>sh58</t>
  </si>
  <si>
    <t>（上海）长岛售楼处</t>
  </si>
  <si>
    <t>展示厅13142</t>
  </si>
  <si>
    <t>13142.00000</t>
  </si>
  <si>
    <t>长岛售楼处</t>
  </si>
  <si>
    <t>60957.00000</t>
  </si>
  <si>
    <t>（上海）张江智创中心售楼处</t>
  </si>
  <si>
    <t>（上海）佘山名苑售楼处</t>
  </si>
  <si>
    <t>sh73</t>
  </si>
  <si>
    <t>佘山名苑售楼处</t>
  </si>
  <si>
    <t>（上海）国贸天悦佘山</t>
  </si>
  <si>
    <t>SH75-10101</t>
  </si>
  <si>
    <t>销售中心物业费用</t>
  </si>
  <si>
    <t>252721.00000</t>
  </si>
  <si>
    <t>（上海）海珀名邸售楼处</t>
  </si>
  <si>
    <t>（上海）中国城市规划设计研究院上海分院</t>
  </si>
  <si>
    <t>物业费150575</t>
  </si>
  <si>
    <t>150575.00000</t>
  </si>
  <si>
    <t>SH83-10101</t>
  </si>
  <si>
    <t>（上海）融信绿地国际商务广场</t>
  </si>
  <si>
    <t>物业服务费14.5新</t>
  </si>
  <si>
    <t>2024/5/1 0:00:00</t>
  </si>
  <si>
    <t>14.50000</t>
  </si>
  <si>
    <t>WYGLF</t>
  </si>
  <si>
    <t>物业管理费14.5</t>
  </si>
  <si>
    <t>2019/2/22 0:00:00</t>
  </si>
  <si>
    <t>WYGLF2</t>
  </si>
  <si>
    <t>物业管理费8元</t>
  </si>
  <si>
    <t>2024/10/22 0:00:00</t>
  </si>
  <si>
    <t>WYGLF3</t>
  </si>
  <si>
    <t>物业管理费商铺10元</t>
  </si>
  <si>
    <t>WYGLFLR</t>
  </si>
  <si>
    <t>物业管理费直接录入</t>
  </si>
  <si>
    <t>2016/10/24 0:00:00</t>
  </si>
  <si>
    <t>2020/10/24 0:00:00</t>
  </si>
  <si>
    <t>物业费13-101</t>
  </si>
  <si>
    <t>131168.52000</t>
  </si>
  <si>
    <t>CWGLF</t>
  </si>
  <si>
    <t>TCF</t>
  </si>
  <si>
    <t>2016/10/22 0:00:00</t>
  </si>
  <si>
    <t>501446.17000</t>
  </si>
  <si>
    <t>DFYJ</t>
  </si>
  <si>
    <t>电费押金</t>
  </si>
  <si>
    <t>2016/1/22 0:00:00</t>
  </si>
  <si>
    <t>2019/4/22 0:00:00</t>
  </si>
  <si>
    <t>GBF</t>
  </si>
  <si>
    <t>2016/9/22 0:00:00</t>
  </si>
  <si>
    <t>2021/10/22 0:00:00</t>
  </si>
  <si>
    <t>GBFYJ</t>
  </si>
  <si>
    <t>2016/11/22 0:00:00</t>
  </si>
  <si>
    <t>QQKBF</t>
  </si>
  <si>
    <t>2017/4/22 0:00:00</t>
  </si>
  <si>
    <t>2018/2/22 0:00:00</t>
  </si>
  <si>
    <t>ZXGLF</t>
  </si>
  <si>
    <t>2020/10/22 0:00:00</t>
  </si>
  <si>
    <t>装修履约金</t>
  </si>
  <si>
    <t>DSDFDF</t>
  </si>
  <si>
    <t>代收代付电费</t>
  </si>
  <si>
    <t>2024/3/1 0:00:00</t>
  </si>
  <si>
    <t>1.27000</t>
  </si>
  <si>
    <t>DF</t>
  </si>
  <si>
    <t>LJQYF</t>
  </si>
  <si>
    <t>SF</t>
  </si>
  <si>
    <t>XFFSF</t>
  </si>
  <si>
    <t>消防放水费</t>
  </si>
  <si>
    <t>二期开办物资费</t>
  </si>
  <si>
    <t>135979.00000</t>
  </si>
  <si>
    <t>QQJRF</t>
  </si>
  <si>
    <t>2018/3/22 0:00:00</t>
  </si>
  <si>
    <t>ZXYJ</t>
  </si>
  <si>
    <t>2015/10/22 0:00:00</t>
  </si>
  <si>
    <t>2021/7/22 0:00:00</t>
  </si>
  <si>
    <t>二期空置费201807-201903</t>
  </si>
  <si>
    <t>337886.31000</t>
  </si>
  <si>
    <t>建设单位空置费</t>
  </si>
  <si>
    <t>上海臻品嘉园售楼处</t>
  </si>
  <si>
    <t>SH27-02</t>
  </si>
  <si>
    <t>（苏南片区）NEO101台家宝地商务广场管理处</t>
  </si>
  <si>
    <t>298700.00000</t>
  </si>
  <si>
    <t>SN01-01-虚拟房产</t>
  </si>
  <si>
    <t>（苏州）绿地中央广场售楼处</t>
  </si>
  <si>
    <t>241000.00000</t>
  </si>
  <si>
    <t>148000.00000</t>
  </si>
  <si>
    <t>（苏州）绿地中央广场</t>
  </si>
  <si>
    <t>2.56000</t>
  </si>
  <si>
    <t>1365</t>
  </si>
  <si>
    <t>物业管理服务费（商业）</t>
  </si>
  <si>
    <t>3.56000</t>
  </si>
  <si>
    <t>（苏州）瞰湖花园二期</t>
  </si>
  <si>
    <t>WX36-虚拟</t>
  </si>
  <si>
    <t>2017/8/27 0:00:00</t>
  </si>
  <si>
    <t>（苏州）尚雅苑售楼处</t>
  </si>
  <si>
    <t>WX37-001</t>
  </si>
  <si>
    <t>73400.00000</t>
  </si>
  <si>
    <t>（苏州）宝地商务广场售楼处</t>
  </si>
  <si>
    <t>WX41-01-虚拟房产</t>
  </si>
  <si>
    <t>2017/8/21 0:00:00</t>
  </si>
  <si>
    <t>2019/8/20 0:00:00</t>
  </si>
  <si>
    <t>wx41-02-虚拟房产</t>
  </si>
  <si>
    <t>86971.50000</t>
  </si>
  <si>
    <t>（苏南片区）瞰湖生活广场21#-29#绿地四期</t>
  </si>
  <si>
    <t>576</t>
  </si>
  <si>
    <t>1.79000</t>
  </si>
  <si>
    <t>23号楼物业服务费</t>
  </si>
  <si>
    <t>1579</t>
  </si>
  <si>
    <t>23号楼中央空调费</t>
  </si>
  <si>
    <t>1580</t>
  </si>
  <si>
    <t>23号楼公共能耗费费</t>
  </si>
  <si>
    <t>1.33000</t>
  </si>
  <si>
    <t>（南昌）小蓝管委会</t>
  </si>
  <si>
    <t>NC14-10101-00</t>
  </si>
  <si>
    <t>物业服务费-标准方式3.5</t>
  </si>
  <si>
    <t>NC14-10101-01</t>
  </si>
  <si>
    <t>物业服务费-标准方式1.1</t>
  </si>
  <si>
    <t>NC14-10101-02</t>
  </si>
  <si>
    <t>NC14-10101-03</t>
  </si>
  <si>
    <t>物业服务费-标准方式2.8</t>
  </si>
  <si>
    <t>NC14-10101-04</t>
  </si>
  <si>
    <t>物业服务费-标准方式0.55</t>
  </si>
  <si>
    <t>0.55000</t>
  </si>
  <si>
    <t>NC14-10101-05</t>
  </si>
  <si>
    <t>物业服务费-标准方式0.9</t>
  </si>
  <si>
    <t>NC14-10101-06</t>
  </si>
  <si>
    <t>NC14-10101-07</t>
  </si>
  <si>
    <t>NC14-10101-08</t>
  </si>
  <si>
    <t>NC14-10101-09</t>
  </si>
  <si>
    <t>物业服务费-标准方式1.25</t>
  </si>
  <si>
    <t>2020/9/1 0:00:00</t>
  </si>
  <si>
    <t>NC14-10101-10</t>
  </si>
  <si>
    <t>物业服务费-定额14907.4</t>
  </si>
  <si>
    <t>14907.40000</t>
  </si>
  <si>
    <t>NC14-10101-11</t>
  </si>
  <si>
    <t>物业服务费-定额3162</t>
  </si>
  <si>
    <t>3162.00000</t>
  </si>
  <si>
    <t>NC14-10101-12</t>
  </si>
  <si>
    <t>物业服务费-定额48000</t>
  </si>
  <si>
    <t>48000.00000</t>
  </si>
  <si>
    <t>NC14-10101-13</t>
  </si>
  <si>
    <t>物业服务费-定额186</t>
  </si>
  <si>
    <t>186.00000</t>
  </si>
  <si>
    <t>NC14-10101-14</t>
  </si>
  <si>
    <t>物业服务费-定额7100</t>
  </si>
  <si>
    <t>7100.00000</t>
  </si>
  <si>
    <t>NC14-10101-15</t>
  </si>
  <si>
    <t>物业服务费-定额54942</t>
  </si>
  <si>
    <t>54942.00000</t>
  </si>
  <si>
    <t>NC14-10101-16</t>
  </si>
  <si>
    <t>物业服务费-定额10248.71</t>
  </si>
  <si>
    <t>10248.71000</t>
  </si>
  <si>
    <t>NC14-10101-17</t>
  </si>
  <si>
    <t>物业服务费-定额2717.2</t>
  </si>
  <si>
    <t>2717.20000</t>
  </si>
  <si>
    <t>（南昌）中洋大厦</t>
  </si>
  <si>
    <t>100000</t>
  </si>
  <si>
    <t>物业佣金</t>
  </si>
  <si>
    <t>10006</t>
  </si>
  <si>
    <t>开发商代付商铺物业费</t>
  </si>
  <si>
    <t>10010</t>
  </si>
  <si>
    <t>10000</t>
  </si>
  <si>
    <t>代收付电费</t>
  </si>
  <si>
    <t>0.73000</t>
  </si>
  <si>
    <t>10002</t>
  </si>
  <si>
    <t>代收付水费（7楼以下）</t>
  </si>
  <si>
    <t>10003</t>
  </si>
  <si>
    <t>代收付水费-前40吨阶梯价</t>
  </si>
  <si>
    <t>10004</t>
  </si>
  <si>
    <t>代收付水费-前100吨阶梯价</t>
  </si>
  <si>
    <t>代收付水费（6楼以上）</t>
  </si>
  <si>
    <t>5.45000</t>
  </si>
  <si>
    <t>（天津）清谷</t>
  </si>
  <si>
    <t>TJ1202-01</t>
  </si>
  <si>
    <t>清竹园物业服务费-1.8</t>
  </si>
  <si>
    <t>TJ1202-02</t>
  </si>
  <si>
    <t>清兰园物业服务费-2.35</t>
  </si>
  <si>
    <t>TJ1202-03</t>
  </si>
  <si>
    <t>清梅园物业服务费-5</t>
  </si>
  <si>
    <t>TJ1202-04</t>
  </si>
  <si>
    <t>润枫广场物业服务费-2.3</t>
  </si>
  <si>
    <t>TJ1202-06</t>
  </si>
  <si>
    <t>华鼎高科技发展中心</t>
  </si>
  <si>
    <t>TJ67-10101-3.25</t>
  </si>
  <si>
    <t>物业费-3.25</t>
  </si>
  <si>
    <t>TJ67-10101-3.98</t>
  </si>
  <si>
    <t>物业费-3.98</t>
  </si>
  <si>
    <t>3.98000</t>
  </si>
  <si>
    <t>TJ67-10101-4.38</t>
  </si>
  <si>
    <t>物业费-4.38</t>
  </si>
  <si>
    <t>4.38000</t>
  </si>
  <si>
    <t>TJ67-10101-5.08</t>
  </si>
  <si>
    <t>物业费-5.08</t>
  </si>
  <si>
    <t>5.08000</t>
  </si>
  <si>
    <t>TJ67-物业费</t>
  </si>
  <si>
    <t>TJ67-直接录入金额</t>
  </si>
  <si>
    <t>TJ67-直接录入物业费</t>
  </si>
  <si>
    <t>TJ67-20141-9.50</t>
  </si>
  <si>
    <t>自来水-9.50</t>
  </si>
  <si>
    <t>TJ67-空置物业费</t>
  </si>
  <si>
    <t>（武汉）绿地国际金融城售楼处</t>
  </si>
  <si>
    <t>绿地金融城销售中心物业费</t>
  </si>
  <si>
    <t>88090.00000</t>
  </si>
  <si>
    <t>（武汉）绿地国博财富中心</t>
  </si>
  <si>
    <t>2号楼物业费</t>
  </si>
  <si>
    <t>10号楼自住物业费</t>
  </si>
  <si>
    <t>10号楼酒店</t>
  </si>
  <si>
    <t>2号楼10号楼底商</t>
  </si>
  <si>
    <t>小商业物业服务费</t>
  </si>
  <si>
    <t>25545.00000</t>
  </si>
  <si>
    <t>小商业地库服务费</t>
  </si>
  <si>
    <t>2022/1/31 0:00:00</t>
  </si>
  <si>
    <t>25853.00000</t>
  </si>
  <si>
    <t>抵用券</t>
  </si>
  <si>
    <t>781417.70000</t>
  </si>
  <si>
    <t>008</t>
  </si>
  <si>
    <t>10号楼自住物业费补差</t>
  </si>
  <si>
    <t>CQ43-10101-01</t>
  </si>
  <si>
    <t>管理费1.5</t>
  </si>
  <si>
    <t>CQ43-10101-02</t>
  </si>
  <si>
    <t>管理费4.5</t>
  </si>
  <si>
    <t>CQ43-10101-03</t>
  </si>
  <si>
    <t>管理费0.75</t>
  </si>
  <si>
    <t>CQ43-10101-04</t>
  </si>
  <si>
    <t>管理费2.25</t>
  </si>
  <si>
    <t>270</t>
  </si>
  <si>
    <t>CQ43-20140</t>
  </si>
  <si>
    <t>1.06000</t>
  </si>
  <si>
    <t>CQ43-20142</t>
  </si>
  <si>
    <t>电费0.96</t>
  </si>
  <si>
    <t>0.96000</t>
  </si>
  <si>
    <t>CQ43-20143</t>
  </si>
  <si>
    <t>电费0.95</t>
  </si>
  <si>
    <t>CQ43-20141</t>
  </si>
  <si>
    <t>（呼和浩特）欧风丽苑</t>
  </si>
  <si>
    <t>10001-01</t>
  </si>
  <si>
    <t>绿地臻品嘉园（秋霞坊）</t>
  </si>
  <si>
    <t>SH-04</t>
  </si>
  <si>
    <t>物业费（商铺/4元）</t>
  </si>
  <si>
    <t>SH-07</t>
  </si>
  <si>
    <t>603</t>
  </si>
  <si>
    <t>SH39-01</t>
  </si>
  <si>
    <t>物业费（洋房/1.8元）</t>
  </si>
  <si>
    <t>SH39-02</t>
  </si>
  <si>
    <t>物业费（洋房/2.2元）</t>
  </si>
  <si>
    <t>515</t>
  </si>
  <si>
    <t>SH39-03</t>
  </si>
  <si>
    <t>物业费（别墅2.8）</t>
  </si>
  <si>
    <t>SH39-10</t>
  </si>
  <si>
    <t>物业费1009商铺</t>
  </si>
  <si>
    <t>SH39-11</t>
  </si>
  <si>
    <t>物业费1021商铺</t>
  </si>
  <si>
    <t>SH39-12</t>
  </si>
  <si>
    <t>物业费1023商铺</t>
  </si>
  <si>
    <t>SH39-13</t>
  </si>
  <si>
    <t>物业费70-101</t>
  </si>
  <si>
    <t>SH39-14</t>
  </si>
  <si>
    <t>物业费73-102</t>
  </si>
  <si>
    <t>SH39-15</t>
  </si>
  <si>
    <t>物业费70-102</t>
  </si>
  <si>
    <t>SH39-16</t>
  </si>
  <si>
    <t>物业费1-101</t>
  </si>
  <si>
    <t>SH39-8</t>
  </si>
  <si>
    <t>物业费（6-702）</t>
  </si>
  <si>
    <t>SH39-9</t>
  </si>
  <si>
    <t>物业费72-202</t>
  </si>
  <si>
    <t>SH39-6</t>
  </si>
  <si>
    <t>1123</t>
  </si>
  <si>
    <t>SH39-7</t>
  </si>
  <si>
    <t>SH39-5</t>
  </si>
  <si>
    <t>临停费</t>
  </si>
  <si>
    <t>2242</t>
  </si>
  <si>
    <t>SH39-04</t>
  </si>
  <si>
    <t>（上海）清猗园</t>
  </si>
  <si>
    <t>1782</t>
  </si>
  <si>
    <t>录入物业费</t>
  </si>
  <si>
    <t>1792</t>
  </si>
  <si>
    <t>物业费2.8元</t>
  </si>
  <si>
    <t>物业费6元</t>
  </si>
  <si>
    <t>8426</t>
  </si>
  <si>
    <t>市政垃圾清运费</t>
  </si>
  <si>
    <t>1801</t>
  </si>
  <si>
    <t>（上海）尚品雅筑</t>
  </si>
  <si>
    <t>SH81-001</t>
  </si>
  <si>
    <t>公寓1层物业服务费</t>
  </si>
  <si>
    <t>SH81-002</t>
  </si>
  <si>
    <t>公寓2层物业服务费</t>
  </si>
  <si>
    <t>588</t>
  </si>
  <si>
    <t>SH81-003</t>
  </si>
  <si>
    <t>别墅地上物业服务费</t>
  </si>
  <si>
    <t>255</t>
  </si>
  <si>
    <t>SH81-004</t>
  </si>
  <si>
    <t>别墅地下物业服务费</t>
  </si>
  <si>
    <t>SH81-011</t>
  </si>
  <si>
    <t>减免物业费-2017</t>
  </si>
  <si>
    <t>11456.70000</t>
  </si>
  <si>
    <t>SH81-012</t>
  </si>
  <si>
    <t>减免物业费-2018</t>
  </si>
  <si>
    <t>284701.59000</t>
  </si>
  <si>
    <t>SH81-013</t>
  </si>
  <si>
    <t>减免物业费-2019</t>
  </si>
  <si>
    <t>356129.48000</t>
  </si>
  <si>
    <t>SH81-014</t>
  </si>
  <si>
    <t>减免物业费-2020</t>
  </si>
  <si>
    <t>353874.17000</t>
  </si>
  <si>
    <t>SH81-005</t>
  </si>
  <si>
    <t>联排别墅车位管理费</t>
  </si>
  <si>
    <t>SH81-006</t>
  </si>
  <si>
    <t>类独栋车位管理费</t>
  </si>
  <si>
    <t>SH81-015</t>
  </si>
  <si>
    <t>减免车位管理费</t>
  </si>
  <si>
    <t>133050.00000</t>
  </si>
  <si>
    <t>SH81-008</t>
  </si>
  <si>
    <t>SH81-007</t>
  </si>
  <si>
    <t>SH81-009</t>
  </si>
  <si>
    <t>409414.30000</t>
  </si>
  <si>
    <t>SH81-010</t>
  </si>
  <si>
    <t>空置车位管理费</t>
  </si>
  <si>
    <t>51870.00000</t>
  </si>
  <si>
    <t>爱丽家园</t>
  </si>
  <si>
    <t>TJ18-03</t>
  </si>
  <si>
    <t>2.4元/平方米/月</t>
  </si>
  <si>
    <t>TJ18-02</t>
  </si>
  <si>
    <t>80元/月/个</t>
  </si>
  <si>
    <t>创意大厦</t>
  </si>
  <si>
    <t>TJ24-A001</t>
  </si>
  <si>
    <t>物业服务费7.96</t>
  </si>
  <si>
    <t>2019/5/15 0:00:00</t>
  </si>
  <si>
    <t>7.96000</t>
  </si>
  <si>
    <t>TJ24-A002</t>
  </si>
  <si>
    <t>物业服务费7.44</t>
  </si>
  <si>
    <t>7.44000</t>
  </si>
  <si>
    <t>TJ24-A003</t>
  </si>
  <si>
    <t>物业服务费13.6</t>
  </si>
  <si>
    <t>13.60000</t>
  </si>
  <si>
    <t>TJ24-A004</t>
  </si>
  <si>
    <t>物业服务费13.8</t>
  </si>
  <si>
    <t>TJ24-A005</t>
  </si>
  <si>
    <t>物业服务费15.5</t>
  </si>
  <si>
    <t>15.50000</t>
  </si>
  <si>
    <t>TJ24-KZ</t>
  </si>
  <si>
    <t>TJ24-DB</t>
  </si>
  <si>
    <t>电费1.1</t>
  </si>
  <si>
    <t>2098/9/8 0:00:00</t>
  </si>
  <si>
    <t>TJ24-SB</t>
  </si>
  <si>
    <t>水款</t>
  </si>
  <si>
    <t>TJ24-A006</t>
  </si>
  <si>
    <t>TJ24-A007</t>
  </si>
  <si>
    <t>物业服务费2.33</t>
  </si>
  <si>
    <t>2.33000</t>
  </si>
  <si>
    <t>TJ24-KZF</t>
  </si>
  <si>
    <t>天津恒泽产业园</t>
  </si>
  <si>
    <t>独栋双拼收费标准</t>
  </si>
  <si>
    <t>2018/4/23 0:00:00</t>
  </si>
  <si>
    <t>平层2.0</t>
  </si>
  <si>
    <t>减免费 4.2*0.4 =1.68</t>
  </si>
  <si>
    <t>减免费 3.8*0.4 =1.52</t>
  </si>
  <si>
    <t>1.52000</t>
  </si>
  <si>
    <t>减免费 2*0.4 =0.8</t>
  </si>
  <si>
    <t>（天津）香醍名邸</t>
  </si>
  <si>
    <t>物业服务费-¥16693.3</t>
  </si>
  <si>
    <t>16693.30000</t>
  </si>
  <si>
    <t>腾讯科技</t>
  </si>
  <si>
    <t>WH13-10101</t>
  </si>
  <si>
    <t>物业服务费--直接录入</t>
  </si>
  <si>
    <t>2015/10/15 0:00:00</t>
  </si>
  <si>
    <t>YC17-001</t>
  </si>
  <si>
    <t>物业费往欠</t>
  </si>
  <si>
    <t>60311.09000</t>
  </si>
  <si>
    <t>YC17-0101物业费</t>
  </si>
  <si>
    <t>YC17-01物业费</t>
  </si>
  <si>
    <t>陶然水岸物业服务费往欠</t>
  </si>
  <si>
    <t>23383.00000</t>
  </si>
  <si>
    <t>10101-2019</t>
  </si>
  <si>
    <t>物业服务费-25032.8</t>
  </si>
  <si>
    <t>25032.80000</t>
  </si>
  <si>
    <t>YC33-2019-绿植租摆</t>
  </si>
  <si>
    <t>2028.00000</t>
  </si>
  <si>
    <t>YC40-中汽售楼处-14877</t>
  </si>
  <si>
    <t>14877.00000</t>
  </si>
  <si>
    <t>2013/8/1 0:00:00</t>
  </si>
  <si>
    <t>10130-1.9</t>
  </si>
  <si>
    <t>管理费-住宅</t>
  </si>
  <si>
    <t>1520</t>
  </si>
  <si>
    <t>10131-3.5</t>
  </si>
  <si>
    <t>管理费-底商</t>
  </si>
  <si>
    <t>10132-3.18</t>
  </si>
  <si>
    <t>管理费-酒店</t>
  </si>
  <si>
    <t>3.18000</t>
  </si>
  <si>
    <t>多种经营费用</t>
  </si>
  <si>
    <t>10135</t>
  </si>
  <si>
    <t>生活垃圾费</t>
  </si>
  <si>
    <t>1011</t>
  </si>
  <si>
    <t>999</t>
  </si>
  <si>
    <t>1011-0.5855</t>
  </si>
  <si>
    <t>抄表电费</t>
  </si>
  <si>
    <t>0.58550</t>
  </si>
  <si>
    <t>代收代付盈余</t>
  </si>
  <si>
    <t>装修押金-BJ113</t>
  </si>
  <si>
    <t>其他押金-BJ113</t>
  </si>
  <si>
    <t>物业费---大客户3个月</t>
  </si>
  <si>
    <t>11.98000</t>
  </si>
  <si>
    <t>10101---001</t>
  </si>
  <si>
    <t>物业服务费---1</t>
  </si>
  <si>
    <t>5.98000</t>
  </si>
  <si>
    <t>10101---002</t>
  </si>
  <si>
    <t>物业服务费---2</t>
  </si>
  <si>
    <t>10101---003</t>
  </si>
  <si>
    <t>物业服务费---3</t>
  </si>
  <si>
    <t>10101---004</t>
  </si>
  <si>
    <t>物业服务费---4</t>
  </si>
  <si>
    <t>10101---13</t>
  </si>
  <si>
    <t>物业服务费--大客户13个月</t>
  </si>
  <si>
    <t>13月</t>
  </si>
  <si>
    <t>10101-0002</t>
  </si>
  <si>
    <t>物业服务费--2个月商业</t>
  </si>
  <si>
    <t>10101-0004</t>
  </si>
  <si>
    <t>物业服务费-散户4个月</t>
  </si>
  <si>
    <t>10101-004</t>
  </si>
  <si>
    <t>物业服务费-底商4个月</t>
  </si>
  <si>
    <t>10101-005</t>
  </si>
  <si>
    <t>物业服务费-10个月</t>
  </si>
  <si>
    <t>10101-006</t>
  </si>
  <si>
    <t>物业服务费-11个月（底商）</t>
  </si>
  <si>
    <t>10101-008</t>
  </si>
  <si>
    <t>物业服务费-散户</t>
  </si>
  <si>
    <t>物业服务费-大客户</t>
  </si>
  <si>
    <t>物业服务费-彩星行</t>
  </si>
  <si>
    <t>物业服务费-大客户12</t>
  </si>
  <si>
    <t>物业服务费-7个月</t>
  </si>
  <si>
    <t>物业服务费-11个月</t>
  </si>
  <si>
    <t>物业服务费-2个月</t>
  </si>
  <si>
    <t>物业服务费六个月</t>
  </si>
  <si>
    <t>物业服务费-13个月</t>
  </si>
  <si>
    <t>10101-9</t>
  </si>
  <si>
    <t>物业服务费-9个月</t>
  </si>
  <si>
    <t>10101-商业1</t>
  </si>
  <si>
    <t>物业费-商业1个月</t>
  </si>
  <si>
    <t>10101-商业10</t>
  </si>
  <si>
    <t>物业费-10个月</t>
  </si>
  <si>
    <t>10101-商业12</t>
  </si>
  <si>
    <t>物业费-商业12个月</t>
  </si>
  <si>
    <t>10101-商业5个月</t>
  </si>
  <si>
    <t>物业服务费-5个月</t>
  </si>
  <si>
    <t>10101-商业7个月</t>
  </si>
  <si>
    <t>物业费-商业7个月</t>
  </si>
  <si>
    <t>10101-商业8</t>
  </si>
  <si>
    <t>物业费-8个月</t>
  </si>
  <si>
    <t>10101-商业9</t>
  </si>
  <si>
    <t>物业费-9个月</t>
  </si>
  <si>
    <t>10140-01</t>
  </si>
  <si>
    <t>工本费-出入证</t>
  </si>
  <si>
    <t>装修垃圾清运费-LOFT</t>
  </si>
  <si>
    <t>装修垃圾清运费-平层</t>
  </si>
  <si>
    <t>10140-02</t>
  </si>
  <si>
    <t>电卡补卡费</t>
  </si>
  <si>
    <t>60006-2</t>
  </si>
  <si>
    <t>海尔1号楼空置物业费</t>
  </si>
  <si>
    <t>60006-3</t>
  </si>
  <si>
    <t>海尔望天树空置物业费</t>
  </si>
  <si>
    <t>60006-6</t>
  </si>
  <si>
    <t>空置物业费—开发商</t>
  </si>
  <si>
    <t>60006-9</t>
  </si>
  <si>
    <t>空置物业费--开发商</t>
  </si>
  <si>
    <t>物业服务费--7个月</t>
  </si>
  <si>
    <t>物业费6个月5.98</t>
  </si>
  <si>
    <t>10010---000</t>
  </si>
  <si>
    <t>物业服务费-开发</t>
  </si>
  <si>
    <t>10010--商业</t>
  </si>
  <si>
    <t>健身房1个月</t>
  </si>
  <si>
    <t>10010-2-7</t>
  </si>
  <si>
    <t>物业费-7层-6个月</t>
  </si>
  <si>
    <t>2018/1/17 0:00:00</t>
  </si>
  <si>
    <t>10101---5</t>
  </si>
  <si>
    <t>物业服务费--5</t>
  </si>
  <si>
    <t>10101--009</t>
  </si>
  <si>
    <t>物业服务费---9</t>
  </si>
  <si>
    <t>10101--8</t>
  </si>
  <si>
    <t>物业服务费--8个月</t>
  </si>
  <si>
    <t>991</t>
  </si>
  <si>
    <t>10101-013</t>
  </si>
  <si>
    <t>物业费--12个月</t>
  </si>
  <si>
    <t>10101-02-10</t>
  </si>
  <si>
    <t>物业服务费-商业-3月入住</t>
  </si>
  <si>
    <t>物业费-商租</t>
  </si>
  <si>
    <t>物业服务费--10个月</t>
  </si>
  <si>
    <t>10101-110</t>
  </si>
  <si>
    <t>物业费-商业6个月</t>
  </si>
  <si>
    <t>10101-13</t>
  </si>
  <si>
    <t>物业服务费--商业13月</t>
  </si>
  <si>
    <t>10101-15</t>
  </si>
  <si>
    <t>物业服务费--15个月</t>
  </si>
  <si>
    <t>15月</t>
  </si>
  <si>
    <t>10101-17</t>
  </si>
  <si>
    <t>物业服务费--17</t>
  </si>
  <si>
    <t>17月</t>
  </si>
  <si>
    <t>2018/8/18 0:00:00</t>
  </si>
  <si>
    <t>10101-商</t>
  </si>
  <si>
    <t>物业服务费-商业1个月</t>
  </si>
  <si>
    <t>10101-商11</t>
  </si>
  <si>
    <t>物业服务费-商业11个月</t>
  </si>
  <si>
    <t>10101-商2</t>
  </si>
  <si>
    <t>物业服务费-商业2个月</t>
  </si>
  <si>
    <t>10101-商5</t>
  </si>
  <si>
    <t>物业服务费-商业5个月</t>
  </si>
  <si>
    <t>10101-商6</t>
  </si>
  <si>
    <t>10101-商业6个月</t>
  </si>
  <si>
    <t>10101-商7</t>
  </si>
  <si>
    <t>物业服务费-商业7个月</t>
  </si>
  <si>
    <t>10101-商8</t>
  </si>
  <si>
    <t>物业服务费-商业8个月</t>
  </si>
  <si>
    <t>10101-商9</t>
  </si>
  <si>
    <t>物业服务费-商业9个月</t>
  </si>
  <si>
    <t>10127-1</t>
  </si>
  <si>
    <t>生活垃圾清运费-政府清运</t>
  </si>
  <si>
    <t>10010-商业一个月</t>
  </si>
  <si>
    <t>健身房一个月</t>
  </si>
  <si>
    <t>10010-7层</t>
  </si>
  <si>
    <t>物业费5.98-6个月</t>
  </si>
  <si>
    <t>60003</t>
  </si>
  <si>
    <t>物资装备费</t>
  </si>
  <si>
    <t>物业费空置</t>
  </si>
  <si>
    <t>15217.00700</t>
  </si>
  <si>
    <t>空置物业费---开发商</t>
  </si>
  <si>
    <t>10101-012</t>
  </si>
  <si>
    <t>BJ46-02</t>
  </si>
  <si>
    <t>物业服务费（3.99/月）</t>
  </si>
  <si>
    <t>3.99000</t>
  </si>
  <si>
    <t>BJ46-05</t>
  </si>
  <si>
    <t>物业服务费（3.18/月）1</t>
  </si>
  <si>
    <t>BJ-05</t>
  </si>
  <si>
    <t>供暖费45</t>
  </si>
  <si>
    <t>11.25000</t>
  </si>
  <si>
    <t>BJ46-06</t>
  </si>
  <si>
    <t>供暖费45元</t>
  </si>
  <si>
    <t>5-3-102物业费</t>
  </si>
  <si>
    <t>BJ47-01</t>
  </si>
  <si>
    <t>2.48000</t>
  </si>
  <si>
    <t>BJ47-02</t>
  </si>
  <si>
    <t>BJ47-03</t>
  </si>
  <si>
    <t>1号楼</t>
  </si>
  <si>
    <t>BJ47-04</t>
  </si>
  <si>
    <t>BJ47-05</t>
  </si>
  <si>
    <t>4.40000</t>
  </si>
  <si>
    <t>生活垃圾消纳费30</t>
  </si>
  <si>
    <t>（烟台）星颐广场</t>
  </si>
  <si>
    <t>JN23-101</t>
  </si>
  <si>
    <t>物业费1.58元</t>
  </si>
  <si>
    <t>2016/10/11 0:00:00</t>
  </si>
  <si>
    <t>JN23-10101</t>
  </si>
  <si>
    <t>物业服务费-标准方式1.58</t>
  </si>
  <si>
    <t>2016/10/12 0:00:00</t>
  </si>
  <si>
    <t>JN23-10101-0.25</t>
  </si>
  <si>
    <t>物业服务费0.25</t>
  </si>
  <si>
    <t>JN23-10101-1.58</t>
  </si>
  <si>
    <t>物业费1.58</t>
  </si>
  <si>
    <t>JN23-10101-3.8</t>
  </si>
  <si>
    <t>物业服务费3.8</t>
  </si>
  <si>
    <t>2016/10/21 0:00:00</t>
  </si>
  <si>
    <t>JN23-10101-4</t>
  </si>
  <si>
    <t>物业服务费4元</t>
  </si>
  <si>
    <t>JN23-10101-8</t>
  </si>
  <si>
    <t>JN23-10101固定</t>
  </si>
  <si>
    <t>物业服务费固定</t>
  </si>
  <si>
    <t>43798.27000</t>
  </si>
  <si>
    <t>JN23-10101录入</t>
  </si>
  <si>
    <t>670</t>
  </si>
  <si>
    <t>天鹅苑</t>
  </si>
  <si>
    <t>TJ58-10101-01</t>
  </si>
  <si>
    <t>物业费-高层-1.88</t>
  </si>
  <si>
    <t>1435</t>
  </si>
  <si>
    <t>TJ58-10101-02</t>
  </si>
  <si>
    <t>物业费-小高层-1.88</t>
  </si>
  <si>
    <t>1855</t>
  </si>
  <si>
    <t>TJ58-10101-03</t>
  </si>
  <si>
    <t>物业费-二期多层-1.86</t>
  </si>
  <si>
    <t>1.86000</t>
  </si>
  <si>
    <t>TJ58-10101-04</t>
  </si>
  <si>
    <t>物业费-二期多层-直接录入-1.86</t>
  </si>
  <si>
    <t>（徐州）绿地之窗G地块</t>
  </si>
  <si>
    <t>WX22-10101-01</t>
  </si>
  <si>
    <t>物业服务费-小区</t>
  </si>
  <si>
    <t>WX22-10101-02</t>
  </si>
  <si>
    <t>物业费服务费-商铺</t>
  </si>
  <si>
    <t>WX22-10101-03</t>
  </si>
  <si>
    <t>WX22-10101-04</t>
  </si>
  <si>
    <t>WX22-10113</t>
  </si>
  <si>
    <t>WX22-10113-01</t>
  </si>
  <si>
    <t>公共能耗费1</t>
  </si>
  <si>
    <t>1289</t>
  </si>
  <si>
    <t>（苏州）中房颐园</t>
  </si>
  <si>
    <t>1893</t>
  </si>
  <si>
    <t>公共能耗</t>
  </si>
  <si>
    <t>公共能耗2</t>
  </si>
  <si>
    <t>南京金陵湾</t>
  </si>
  <si>
    <t>wx-29001</t>
  </si>
  <si>
    <t>wx29-002</t>
  </si>
  <si>
    <t>wx29-004</t>
  </si>
  <si>
    <t>WX29-006</t>
  </si>
  <si>
    <t>17775.00000</t>
  </si>
  <si>
    <t>WX29-005</t>
  </si>
  <si>
    <t>绿地海珀紫庭（九号观邸）</t>
  </si>
  <si>
    <t>物业服务费-11</t>
  </si>
  <si>
    <t>773</t>
  </si>
  <si>
    <t>商铺物业费-12</t>
  </si>
  <si>
    <t>0.35000</t>
  </si>
  <si>
    <t>10113-1</t>
  </si>
  <si>
    <t>774</t>
  </si>
  <si>
    <t>0.48000</t>
  </si>
  <si>
    <t>2014/4/1 0:00:00</t>
  </si>
  <si>
    <t>BJ76-001</t>
  </si>
  <si>
    <t>BJ76-002</t>
  </si>
  <si>
    <t>BJ76-003</t>
  </si>
  <si>
    <t>2016/10/26 0:00:00</t>
  </si>
  <si>
    <t>BJ76-005</t>
  </si>
  <si>
    <t>直接录入垃圾清运费</t>
  </si>
  <si>
    <t>2016/12/15 0:00:00</t>
  </si>
  <si>
    <t>2019/12/18 0:00:00</t>
  </si>
  <si>
    <t>（重庆）城南未来三期</t>
  </si>
  <si>
    <t>CQ32-10101-01</t>
  </si>
  <si>
    <t>管理费1.9</t>
  </si>
  <si>
    <t>987</t>
  </si>
  <si>
    <t>CQ32-10101-02</t>
  </si>
  <si>
    <t>管理费0.95</t>
  </si>
  <si>
    <t>CQ32-10101-03</t>
  </si>
  <si>
    <t>管理费5</t>
  </si>
  <si>
    <t>CQ32-10101-04</t>
  </si>
  <si>
    <t>管理费4</t>
  </si>
  <si>
    <t>CQ32-10101-05</t>
  </si>
  <si>
    <t>管理费2.5</t>
  </si>
  <si>
    <t>CQ32-10101-06</t>
  </si>
  <si>
    <t>CQ32-10101-07</t>
  </si>
  <si>
    <t>管理费3.8</t>
  </si>
  <si>
    <t>CQ32-10110-01</t>
  </si>
  <si>
    <t>CQ32-10111-01</t>
  </si>
  <si>
    <t>10113-01</t>
  </si>
  <si>
    <t>公摊费电费</t>
  </si>
  <si>
    <t>2530</t>
  </si>
  <si>
    <t>CQ32-10306-01</t>
  </si>
  <si>
    <t>开发商委托停车管理费（定额）</t>
  </si>
  <si>
    <t>38274.48000</t>
  </si>
  <si>
    <t>CQ32-20140-01</t>
  </si>
  <si>
    <t>CQ32-20140-02</t>
  </si>
  <si>
    <t>低压电费</t>
  </si>
  <si>
    <t>CQ32-20140-03</t>
  </si>
  <si>
    <t>二期ktv电费</t>
  </si>
  <si>
    <t>CQ32-20141-01</t>
  </si>
  <si>
    <t>CQ32-60006-01</t>
  </si>
  <si>
    <t>空置费5</t>
  </si>
  <si>
    <t>CQ32-60006-02</t>
  </si>
  <si>
    <t>空置费2.5</t>
  </si>
  <si>
    <t>CQ32-60006-03</t>
  </si>
  <si>
    <t>空置费4</t>
  </si>
  <si>
    <t>CQ32-60006-04</t>
  </si>
  <si>
    <t>空置费2</t>
  </si>
  <si>
    <t>CQ32-60006-05</t>
  </si>
  <si>
    <t>空置费3.8</t>
  </si>
  <si>
    <t>BJ117-01</t>
  </si>
  <si>
    <t>2071</t>
  </si>
  <si>
    <t>BJ117-02</t>
  </si>
  <si>
    <t>物业费（低保）</t>
  </si>
  <si>
    <t>30月</t>
  </si>
  <si>
    <t>1200.00000</t>
  </si>
  <si>
    <t>BJ30-08</t>
  </si>
  <si>
    <t>BJ30-01</t>
  </si>
  <si>
    <t>BJ30-09</t>
  </si>
  <si>
    <t>BJ30-04</t>
  </si>
  <si>
    <t>BJ30-07</t>
  </si>
  <si>
    <t>BJ30-10</t>
  </si>
  <si>
    <t>BJ30-06</t>
  </si>
  <si>
    <t>中水费(新)</t>
  </si>
  <si>
    <t>（成都）顶峰水岸汇景（一期）</t>
  </si>
  <si>
    <t>CD30-10101</t>
  </si>
  <si>
    <t>2369</t>
  </si>
  <si>
    <t>CD30-10101(会所)</t>
  </si>
  <si>
    <t>会所物业服务费</t>
  </si>
  <si>
    <t>CD30-10101-01</t>
  </si>
  <si>
    <t>2365</t>
  </si>
  <si>
    <t>停车管理费-80</t>
  </si>
  <si>
    <t>停车管理费-160</t>
  </si>
  <si>
    <t>10308-3</t>
  </si>
  <si>
    <t>停车管理费-240</t>
  </si>
  <si>
    <t>20141-商业</t>
  </si>
  <si>
    <t>商业水费</t>
  </si>
  <si>
    <t>CD30-20141</t>
  </si>
  <si>
    <t>（常德）绿地世纪城</t>
  </si>
  <si>
    <t>CS57-01</t>
  </si>
  <si>
    <t>1609</t>
  </si>
  <si>
    <t>CS57-02</t>
  </si>
  <si>
    <t>物业服务费（18层以上含18层1.6元）</t>
  </si>
  <si>
    <t>1276</t>
  </si>
  <si>
    <t>物业服务费（18层以下的1.5元）</t>
  </si>
  <si>
    <t>679</t>
  </si>
  <si>
    <t>物业服务费（商铺3元）</t>
  </si>
  <si>
    <t>CS57-05</t>
  </si>
  <si>
    <t>物业服务费（别墅2.5元）</t>
  </si>
  <si>
    <t>CS57-06</t>
  </si>
  <si>
    <t>物业服务费（商铺1.5元）</t>
  </si>
  <si>
    <t>CS57-07</t>
  </si>
  <si>
    <t>物业服务费（别墅1.25元）</t>
  </si>
  <si>
    <t>CS57-08</t>
  </si>
  <si>
    <t>物业服务费（住宅空置0.8元）</t>
  </si>
  <si>
    <t>CS57-09</t>
  </si>
  <si>
    <t>空置物业费（18层以上1.6元）</t>
  </si>
  <si>
    <t>CS57-10</t>
  </si>
  <si>
    <t>空置物业费（18层以下1.5元）</t>
  </si>
  <si>
    <t>CS57-11</t>
  </si>
  <si>
    <t>空置物业费（别墅2.5元）</t>
  </si>
  <si>
    <t>CS57-12</t>
  </si>
  <si>
    <t>空置物业费（商铺3元）</t>
  </si>
  <si>
    <t>逸涛园</t>
  </si>
  <si>
    <t>TJ52-YBY-02</t>
  </si>
  <si>
    <t>逸波园物业费（2.25）</t>
  </si>
  <si>
    <t>TJ52-YTY-01</t>
  </si>
  <si>
    <t>逸涛园物业费（2.6）</t>
  </si>
  <si>
    <t>781</t>
  </si>
  <si>
    <t>TJ52-YTY-02</t>
  </si>
  <si>
    <t>逸涛园 底商物业费(3.6)</t>
  </si>
  <si>
    <t>TJ52-车位费-1</t>
  </si>
  <si>
    <t>开发商委托停车位管理费</t>
  </si>
  <si>
    <t>TJ52-车位费-2</t>
  </si>
  <si>
    <t>开发商委托停车管理费（子母车位））</t>
  </si>
  <si>
    <t>TJ52-03</t>
  </si>
  <si>
    <t>1551.67000</t>
  </si>
  <si>
    <t>TJ52-空置费</t>
  </si>
  <si>
    <t>1551.72000</t>
  </si>
  <si>
    <t>（唐山）浭阳启动区</t>
  </si>
  <si>
    <t>BJ182-001</t>
  </si>
  <si>
    <t>2013/11/1 0:00:00</t>
  </si>
  <si>
    <t>1850</t>
  </si>
  <si>
    <t>（长沙）水映加州</t>
  </si>
  <si>
    <t>物业服务费（1.7）</t>
  </si>
  <si>
    <t>1006</t>
  </si>
  <si>
    <t>物业服务费（2）</t>
  </si>
  <si>
    <t>物业服务费（3）</t>
  </si>
  <si>
    <t>物业服务费（3.2）</t>
  </si>
  <si>
    <t>1665</t>
  </si>
  <si>
    <t>车库物业费（1）</t>
  </si>
  <si>
    <t>2019/3/18 0:00:00</t>
  </si>
  <si>
    <t>自来水费</t>
  </si>
  <si>
    <t>星城映象</t>
  </si>
  <si>
    <t>CS20-10101-01</t>
  </si>
  <si>
    <t>管理费（2.6）</t>
  </si>
  <si>
    <t>CS20-10101-02</t>
  </si>
  <si>
    <t>物业费（2.0）</t>
  </si>
  <si>
    <t>CS20-10101-03</t>
  </si>
  <si>
    <t>管理费（1.7）</t>
  </si>
  <si>
    <t>3647</t>
  </si>
  <si>
    <t>CS20-10101-04</t>
  </si>
  <si>
    <t>CS20-20140-01</t>
  </si>
  <si>
    <t>电费（1.03)</t>
  </si>
  <si>
    <t>1.03000</t>
  </si>
  <si>
    <t>CS20-20140-02</t>
  </si>
  <si>
    <t>电费（0.668）</t>
  </si>
  <si>
    <t>0.66800</t>
  </si>
  <si>
    <t>CS20-20141-01</t>
  </si>
  <si>
    <t>水费（3.11）</t>
  </si>
  <si>
    <t>3.11000</t>
  </si>
  <si>
    <t>CS20-20141-02</t>
  </si>
  <si>
    <t>水费（3.71)</t>
  </si>
  <si>
    <t>3.71000</t>
  </si>
  <si>
    <t>CS20-20141-03</t>
  </si>
  <si>
    <t>水费（4.89）</t>
  </si>
  <si>
    <t>4.89000</t>
  </si>
  <si>
    <t>NC66-001</t>
  </si>
  <si>
    <t>214297.33000</t>
  </si>
  <si>
    <t>NC66-2</t>
  </si>
  <si>
    <t>商铺、幼儿园物业费</t>
  </si>
  <si>
    <t>15081.07000</t>
  </si>
  <si>
    <t>（苏州）中交璟庭</t>
  </si>
  <si>
    <t>1252</t>
  </si>
  <si>
    <t>停车费2个</t>
  </si>
  <si>
    <t>第二个停车费</t>
  </si>
  <si>
    <t>（宜昌）塘上龙悦</t>
  </si>
  <si>
    <t>WH56-WYF-A01</t>
  </si>
  <si>
    <t>物业服务费（0.97/月）</t>
  </si>
  <si>
    <t>WH56-TCF-B01</t>
  </si>
  <si>
    <t>固定停车管理费</t>
  </si>
  <si>
    <t>BJ21-2020</t>
  </si>
  <si>
    <t>公建一物业费</t>
  </si>
  <si>
    <t>BJ21-公建</t>
  </si>
  <si>
    <t>公建物业费2.1</t>
  </si>
  <si>
    <t>BJ21-北门底商物业费</t>
  </si>
  <si>
    <t>北门底商物业费-1.5</t>
  </si>
  <si>
    <t>BJ21-南门底商物业费</t>
  </si>
  <si>
    <t>南门底商物业费-0.70</t>
  </si>
  <si>
    <t>BJ21-物业费-01</t>
  </si>
  <si>
    <t>多层物业费-0.58</t>
  </si>
  <si>
    <t>918</t>
  </si>
  <si>
    <t>BJ21-高层物业费</t>
  </si>
  <si>
    <t>高层物业费-1.43</t>
  </si>
  <si>
    <t>1.43000</t>
  </si>
  <si>
    <t>BJ21-07</t>
  </si>
  <si>
    <t>BJ21-08</t>
  </si>
  <si>
    <t>BJ21-01</t>
  </si>
  <si>
    <t>代收代付水费</t>
  </si>
  <si>
    <t>BJ21-02</t>
  </si>
  <si>
    <t>BJ21-101</t>
  </si>
  <si>
    <t>楼道电费（30元/户/年）</t>
  </si>
  <si>
    <t>BJ21-11</t>
  </si>
  <si>
    <t>BJ21-06</t>
  </si>
  <si>
    <t>BJ21-09</t>
  </si>
  <si>
    <t>BJ21-10</t>
  </si>
  <si>
    <t>BJ21-12</t>
  </si>
  <si>
    <t>抄表型--电费</t>
  </si>
  <si>
    <t>BJ21-04</t>
  </si>
  <si>
    <t>充值型电费</t>
  </si>
  <si>
    <t>BJ21-03</t>
  </si>
  <si>
    <t>充值型水费</t>
  </si>
  <si>
    <t>（重庆）旭阳台北城敦化里</t>
  </si>
  <si>
    <t>物业服务费-1.92</t>
  </si>
  <si>
    <t>10113_10</t>
  </si>
  <si>
    <t>1089</t>
  </si>
  <si>
    <t>20140--3</t>
  </si>
  <si>
    <t>电费-0.57</t>
  </si>
  <si>
    <t>2018/6/20 0:00:00</t>
  </si>
  <si>
    <t>20140-3</t>
  </si>
  <si>
    <t>电费-0.9729</t>
  </si>
  <si>
    <t>洗车场水费</t>
  </si>
  <si>
    <t>空置物业费-4</t>
  </si>
  <si>
    <t>空置物业费-2.4</t>
  </si>
  <si>
    <t>（重庆）鲁能领秀城骏府</t>
  </si>
  <si>
    <t>CQ25-10101</t>
  </si>
  <si>
    <t>CQ25-10101-1</t>
  </si>
  <si>
    <t>物业费-2.4</t>
  </si>
  <si>
    <t>CQ25-10101-3</t>
  </si>
  <si>
    <t>物业费-1.1</t>
  </si>
  <si>
    <t>CQ25-10101-4</t>
  </si>
  <si>
    <t>物业费-2.2</t>
  </si>
  <si>
    <t>784</t>
  </si>
  <si>
    <t>CQ25-10101-5</t>
  </si>
  <si>
    <t>物业费-5</t>
  </si>
  <si>
    <t>CQ25-10101-6</t>
  </si>
  <si>
    <t>CQ25-10113</t>
  </si>
  <si>
    <t>CQ25-10308-1</t>
  </si>
  <si>
    <t>小业主委托停车管理费（固定）-80</t>
  </si>
  <si>
    <t>634</t>
  </si>
  <si>
    <t>CQ25-10308-子母</t>
  </si>
  <si>
    <t>小业主委托停车管理费（子母车位）</t>
  </si>
  <si>
    <t>CQ25-DF</t>
  </si>
  <si>
    <t>电费-1.1207</t>
  </si>
  <si>
    <t>2018/9/15 0:00:00</t>
  </si>
  <si>
    <t>2018/10/15 0:00:00</t>
  </si>
  <si>
    <t>1.12070</t>
  </si>
  <si>
    <t>CQ25-DF1</t>
  </si>
  <si>
    <t>2020/10/28 0:00:00</t>
  </si>
  <si>
    <t>CQ25-DF2</t>
  </si>
  <si>
    <t>电费-0.574</t>
  </si>
  <si>
    <t>0.57400</t>
  </si>
  <si>
    <t>CQ25-DF3</t>
  </si>
  <si>
    <t>CQ25-DF4</t>
  </si>
  <si>
    <t>电费-1.07</t>
  </si>
  <si>
    <t>1.07000</t>
  </si>
  <si>
    <t>CQ25-60006-1</t>
  </si>
  <si>
    <t>CQ25-60006-126</t>
  </si>
  <si>
    <t>空置物业费-2.5</t>
  </si>
  <si>
    <t>CQ25-60006_127</t>
  </si>
  <si>
    <t>空置物业费-1.1</t>
  </si>
  <si>
    <t>凯隆橙仕公馆</t>
  </si>
  <si>
    <t>FZ33-10101</t>
  </si>
  <si>
    <t>物业服务费-商住</t>
  </si>
  <si>
    <t>FZ33-10101-01</t>
  </si>
  <si>
    <t>FZ33-10101-02</t>
  </si>
  <si>
    <t>2021/10/12 0:00:00</t>
  </si>
  <si>
    <t>FZ33-10147</t>
  </si>
  <si>
    <t>FZ33-10113</t>
  </si>
  <si>
    <t>FZ33-20140</t>
  </si>
  <si>
    <t>FZ33-20141</t>
  </si>
  <si>
    <t>FZ33-10131</t>
  </si>
  <si>
    <t>FZ33-10132</t>
  </si>
  <si>
    <t>FZ33-30101</t>
  </si>
  <si>
    <t>FZ33-30102</t>
  </si>
  <si>
    <t>FZ33-30104</t>
  </si>
  <si>
    <t>FZ33-30400</t>
  </si>
  <si>
    <t>KL-20140</t>
  </si>
  <si>
    <t>KL-电费</t>
  </si>
  <si>
    <t>KL-20141</t>
  </si>
  <si>
    <t>KL-水费</t>
  </si>
  <si>
    <t>FZ33-10128</t>
  </si>
  <si>
    <t>金隅可乐+</t>
  </si>
  <si>
    <t>10103-2</t>
  </si>
  <si>
    <t>经营收入</t>
  </si>
  <si>
    <t>2016/6/2 0:00:00</t>
  </si>
  <si>
    <t>1013-01</t>
  </si>
  <si>
    <t>30104-01</t>
  </si>
  <si>
    <t>门禁卡</t>
  </si>
  <si>
    <t>30104-02</t>
  </si>
  <si>
    <t>电卡</t>
  </si>
  <si>
    <t>2016/6/3 0:00:00</t>
  </si>
  <si>
    <t>30104-03</t>
  </si>
  <si>
    <t>停车卡</t>
  </si>
  <si>
    <t>半岛城邦二期</t>
  </si>
  <si>
    <t>CD33-GLF-01</t>
  </si>
  <si>
    <t>物业管理费2.5</t>
  </si>
  <si>
    <t>CD33-GLF-02</t>
  </si>
  <si>
    <t>物业管理费商业2.8</t>
  </si>
  <si>
    <t>CD33-GLF-03</t>
  </si>
  <si>
    <t>2.8商业物业管理费</t>
  </si>
  <si>
    <t>CD33-10127-1</t>
  </si>
  <si>
    <t>生活垃圾清运费8</t>
  </si>
  <si>
    <t>CD33-10127-2</t>
  </si>
  <si>
    <t>生活垃圾清运费72红旗</t>
  </si>
  <si>
    <t>CD33-10127-3</t>
  </si>
  <si>
    <t>生活垃圾清运费108美丽洲</t>
  </si>
  <si>
    <t>CD33-10127-4</t>
  </si>
  <si>
    <t>生活垃圾清运费180（8-2-1）</t>
  </si>
  <si>
    <t>CD33-10127-5</t>
  </si>
  <si>
    <t>生活垃圾清运费144归元卢</t>
  </si>
  <si>
    <t>144.00000</t>
  </si>
  <si>
    <t>CD33-CWF-012</t>
  </si>
  <si>
    <t>出租车位费230</t>
  </si>
  <si>
    <t>230.00000</t>
  </si>
  <si>
    <t>CD33-CWF-008</t>
  </si>
  <si>
    <t>车位管理费80元</t>
  </si>
  <si>
    <t>CD33-CWF-009</t>
  </si>
  <si>
    <t>车位管理费160元</t>
  </si>
  <si>
    <t>CD33-CWF-010</t>
  </si>
  <si>
    <t>车位管理费240元</t>
  </si>
  <si>
    <t>CD33-CWF-011</t>
  </si>
  <si>
    <t>车位管理费320元</t>
  </si>
  <si>
    <t>CD33-20140-01</t>
  </si>
  <si>
    <t>商业用电0.86</t>
  </si>
  <si>
    <t>CD33-20140-02</t>
  </si>
  <si>
    <t>幼儿园用电0.55</t>
  </si>
  <si>
    <t>CD33-20140-03</t>
  </si>
  <si>
    <t>移动用电1.2</t>
  </si>
  <si>
    <t>CD33-20140-04</t>
  </si>
  <si>
    <t>电信用电1.5</t>
  </si>
  <si>
    <t>CD33-SF-01</t>
  </si>
  <si>
    <t>居民用水3.03</t>
  </si>
  <si>
    <t>CD33-SF-02</t>
  </si>
  <si>
    <t>商业用水4.43</t>
  </si>
  <si>
    <t>CD33-SF-03</t>
  </si>
  <si>
    <t>商业用水7.53</t>
  </si>
  <si>
    <t>7.53000</t>
  </si>
  <si>
    <t>CD33-SF-04</t>
  </si>
  <si>
    <t>时代名城</t>
  </si>
  <si>
    <t>物业服务费-无电梯</t>
  </si>
  <si>
    <t>626</t>
  </si>
  <si>
    <t>物业服务费-店面</t>
  </si>
  <si>
    <t>2016/10/23 0:00:00</t>
  </si>
  <si>
    <t>4695.10000</t>
  </si>
  <si>
    <t>补录物业费</t>
  </si>
  <si>
    <t>2016/10/25 0:00:00</t>
  </si>
  <si>
    <t>FZ12-10113-10</t>
  </si>
  <si>
    <t>公共能耗费用及其他-10</t>
  </si>
  <si>
    <t>自营停车场（固定）</t>
  </si>
  <si>
    <t>自营停车场（临时）</t>
  </si>
  <si>
    <t>大门岗临时停车费</t>
  </si>
  <si>
    <t>电梯费01</t>
  </si>
  <si>
    <t>电梯费10</t>
  </si>
  <si>
    <t>电梯费02</t>
  </si>
  <si>
    <t>电梯费03</t>
  </si>
  <si>
    <t>电梯费04</t>
  </si>
  <si>
    <t>电梯费05</t>
  </si>
  <si>
    <t>电梯费06</t>
  </si>
  <si>
    <t>电梯费07</t>
  </si>
  <si>
    <t>电梯费08</t>
  </si>
  <si>
    <t>电梯费09</t>
  </si>
  <si>
    <t>（上海）优豪新园</t>
  </si>
  <si>
    <t>物业费（售楼处）</t>
  </si>
  <si>
    <t>物业费（一   期）</t>
  </si>
  <si>
    <t>物业费（二   期）</t>
  </si>
  <si>
    <t>物业费（商   铺）</t>
  </si>
  <si>
    <t>2008/12/1 0:00:00</t>
  </si>
  <si>
    <t>2050/12/31 0:00:00</t>
  </si>
  <si>
    <t>海印长城一期</t>
  </si>
  <si>
    <t>青少年活动中心物业费</t>
  </si>
  <si>
    <t>5366.40000</t>
  </si>
  <si>
    <t>马荣幼儿园物业费</t>
  </si>
  <si>
    <t>5291.01000</t>
  </si>
  <si>
    <t>SZ25-10101(1.4)</t>
  </si>
  <si>
    <t>2-2C-10101(1.4)</t>
  </si>
  <si>
    <t>SZ25-10101(1.6845)</t>
  </si>
  <si>
    <t>YRY-10101(1.6845)</t>
  </si>
  <si>
    <t>5053.50000</t>
  </si>
  <si>
    <t>SZ25-10101(1.7576)</t>
  </si>
  <si>
    <t>青少年活动中心-10101（1.7576</t>
  </si>
  <si>
    <t>4394.00000</t>
  </si>
  <si>
    <t>SZ25-10101-1</t>
  </si>
  <si>
    <t>JM-WY(2.8)</t>
  </si>
  <si>
    <t>SZ25-10101-2</t>
  </si>
  <si>
    <t>幼儿园-1.6845</t>
  </si>
  <si>
    <t>SZ25-10101-3</t>
  </si>
  <si>
    <t>青少年活动中心（1.7576）</t>
  </si>
  <si>
    <t>SZ25-10101-4</t>
  </si>
  <si>
    <t>SY-(6)</t>
  </si>
  <si>
    <t>SZ25-10101-SP</t>
  </si>
  <si>
    <t>SP-10101(6)</t>
  </si>
  <si>
    <t>SZ25-10101-住宅</t>
  </si>
  <si>
    <t>JM-10101(2.8)</t>
  </si>
  <si>
    <t>953</t>
  </si>
  <si>
    <t>SZ25-10102（0.25）</t>
  </si>
  <si>
    <t>维修基金（0.25）</t>
  </si>
  <si>
    <t>SZ25-10130(0.59)</t>
  </si>
  <si>
    <t>居民用水（10130）2</t>
  </si>
  <si>
    <t>SZ25-10130（SY)</t>
  </si>
  <si>
    <t>商业用水（10130）</t>
  </si>
  <si>
    <t>SZ25-20140(JM)</t>
  </si>
  <si>
    <t>居民用电（10-11月跨季）</t>
  </si>
  <si>
    <t>460.00</t>
  </si>
  <si>
    <t>SZ25-20140(JM)冬季</t>
  </si>
  <si>
    <t>居民用电（冬季）</t>
  </si>
  <si>
    <t>SZ25-20140(JM)夏季</t>
  </si>
  <si>
    <t>居民用电（夏季5-10月）</t>
  </si>
  <si>
    <t>520.00</t>
  </si>
  <si>
    <t>1200.00</t>
  </si>
  <si>
    <t>SZ25-20140(SY)</t>
  </si>
  <si>
    <t>商业用电（20140）</t>
  </si>
  <si>
    <t>SZ25-20141(JM)</t>
  </si>
  <si>
    <t>居民用水-20141</t>
  </si>
  <si>
    <t>SZ25-20141(SY)</t>
  </si>
  <si>
    <t>商业用水（20141）</t>
  </si>
  <si>
    <t>SZ25-20141-1</t>
  </si>
  <si>
    <t>居民用水</t>
  </si>
  <si>
    <t>3.45000</t>
  </si>
  <si>
    <t>SZ25-20141-2</t>
  </si>
  <si>
    <t>商业用水</t>
  </si>
  <si>
    <t>3.35000</t>
  </si>
  <si>
    <t>SZ25-10102</t>
  </si>
  <si>
    <t>维修基金-（0.25）</t>
  </si>
  <si>
    <t>SZ25-20154(JM)</t>
  </si>
  <si>
    <t>居民用水（20154）</t>
  </si>
  <si>
    <t>SZ25-20154(SY)</t>
  </si>
  <si>
    <t>商业用水（20154）</t>
  </si>
  <si>
    <t>SZ25-20154-1</t>
  </si>
  <si>
    <t>居民用水（排水费）</t>
  </si>
  <si>
    <t>SZ25-20154-2</t>
  </si>
  <si>
    <t>商业用水（排水费）</t>
  </si>
  <si>
    <t>东海花园福禄居</t>
  </si>
  <si>
    <t>SZ34-10101</t>
  </si>
  <si>
    <t>物业服务费4.05</t>
  </si>
  <si>
    <t>SZ34-10101-01</t>
  </si>
  <si>
    <t>物业费(录入）</t>
  </si>
  <si>
    <t>SZ34-10102_109</t>
  </si>
  <si>
    <t>SZ34-10102_110</t>
  </si>
  <si>
    <t>SZ34-10130</t>
  </si>
  <si>
    <t>SZ34004</t>
  </si>
  <si>
    <t>SZ51005</t>
  </si>
  <si>
    <t>生活垃圾处理费</t>
  </si>
  <si>
    <t>SZ34-20141</t>
  </si>
  <si>
    <t>SZ34-101011</t>
  </si>
  <si>
    <t>SZ34-20154</t>
  </si>
  <si>
    <t>SZ34-20158</t>
  </si>
  <si>
    <t>代收代付费其他费用</t>
  </si>
  <si>
    <t>东海坊</t>
  </si>
  <si>
    <t>SZ3402-10101</t>
  </si>
  <si>
    <t>SZ3402-10101(2)</t>
  </si>
  <si>
    <t>物业费12</t>
  </si>
  <si>
    <t>SZ3402-10130</t>
  </si>
  <si>
    <t>商业垃圾处理费</t>
  </si>
  <si>
    <t>SZ3402-3</t>
  </si>
  <si>
    <t>SZ3402-20140</t>
  </si>
  <si>
    <t>1.07280</t>
  </si>
  <si>
    <t>SZ3402-20141</t>
  </si>
  <si>
    <t>SZ3402-20141(1)</t>
  </si>
  <si>
    <t>商业用水3.30</t>
  </si>
  <si>
    <t>SZ3402-2</t>
  </si>
  <si>
    <t>排水1.08</t>
  </si>
  <si>
    <t>SZ3402-20154</t>
  </si>
  <si>
    <t>SZ3402-20154(2)</t>
  </si>
  <si>
    <t>商业排水费（1）</t>
  </si>
  <si>
    <t>BJ129-A01</t>
  </si>
  <si>
    <t>物业费3.18（1-8#l楼）</t>
  </si>
  <si>
    <t>1721</t>
  </si>
  <si>
    <t>BJ129-A02</t>
  </si>
  <si>
    <t>A02物业费2.5</t>
  </si>
  <si>
    <t>BJ129-A03</t>
  </si>
  <si>
    <t>A03物业费3.3</t>
  </si>
  <si>
    <t>1795</t>
  </si>
  <si>
    <t>BJ129-A04</t>
  </si>
  <si>
    <t>A04物业费3.5</t>
  </si>
  <si>
    <t>1148</t>
  </si>
  <si>
    <t>BJ129-A05</t>
  </si>
  <si>
    <t>A05物业费3.75</t>
  </si>
  <si>
    <t>BJ129-A06</t>
  </si>
  <si>
    <t>A06物业费2.3</t>
  </si>
  <si>
    <t>BJ129-A07</t>
  </si>
  <si>
    <t>A07物业费3.18</t>
  </si>
  <si>
    <t>009</t>
  </si>
  <si>
    <t>门禁卡-20</t>
  </si>
  <si>
    <t>电费-1.15</t>
  </si>
  <si>
    <t>电费-1.35</t>
  </si>
  <si>
    <t>电费-1.25</t>
  </si>
  <si>
    <t>（海南）绿地悦澜湾</t>
  </si>
  <si>
    <t>HK13-06</t>
  </si>
  <si>
    <t>HK13-07</t>
  </si>
  <si>
    <t>物业管理处</t>
  </si>
  <si>
    <t>1535</t>
  </si>
  <si>
    <t>HK13-08</t>
  </si>
  <si>
    <t>1044</t>
  </si>
  <si>
    <t>HK13-02</t>
  </si>
  <si>
    <t>HK13-03</t>
  </si>
  <si>
    <t>HK13-04</t>
  </si>
  <si>
    <t>代收代付公共能耗费</t>
  </si>
  <si>
    <t>638</t>
  </si>
  <si>
    <t>长城二花园</t>
  </si>
  <si>
    <t>物业费-1.20</t>
  </si>
  <si>
    <t>物业费-2.60</t>
  </si>
  <si>
    <t>物业费-5.00</t>
  </si>
  <si>
    <t>物业费-10.00</t>
  </si>
  <si>
    <t>SZ12-10101-01</t>
  </si>
  <si>
    <t>管理费-1.2</t>
  </si>
  <si>
    <t>SZ12-10101-02</t>
  </si>
  <si>
    <t>管理费-2.6</t>
  </si>
  <si>
    <t>SZ12-10101-03</t>
  </si>
  <si>
    <t>管理费-商业5</t>
  </si>
  <si>
    <t>SZ12-10101-04</t>
  </si>
  <si>
    <t>管理费-商业1.8</t>
  </si>
  <si>
    <t>SZ12-10101-05</t>
  </si>
  <si>
    <t>SZ12-10101-06</t>
  </si>
  <si>
    <t>管理费—商业6.5</t>
  </si>
  <si>
    <t>SZ12-10101-07</t>
  </si>
  <si>
    <t>管理费—10</t>
  </si>
  <si>
    <t>806</t>
  </si>
  <si>
    <t>SZ-10102</t>
  </si>
  <si>
    <t>SZ12-10102-01</t>
  </si>
  <si>
    <t>维修基金直接录入</t>
  </si>
  <si>
    <t>SZ12-10103-ZL</t>
  </si>
  <si>
    <t>租赁费用直接录入</t>
  </si>
  <si>
    <t>SZ12-10130-JM</t>
  </si>
  <si>
    <t>居民垃圾处理费</t>
  </si>
  <si>
    <t>SZ12-10130-JM01</t>
  </si>
  <si>
    <t>居民垃圾处理费01</t>
  </si>
  <si>
    <t>SZ12-10130-JM02</t>
  </si>
  <si>
    <t>居民垃圾处理费02</t>
  </si>
  <si>
    <t>SZ12-10130-LJF</t>
  </si>
  <si>
    <t>居民垃圾处理费（滞纳金）</t>
  </si>
  <si>
    <t>SZ12-10130-SY</t>
  </si>
  <si>
    <t>SZ12-10131-TC</t>
  </si>
  <si>
    <t>停车费直接录入</t>
  </si>
  <si>
    <t>SZ12-10132-TC</t>
  </si>
  <si>
    <t>停车费直接录入（临停）</t>
  </si>
  <si>
    <t>SZ12-20140-FXJ</t>
  </si>
  <si>
    <t>居民用电（非夏季）</t>
  </si>
  <si>
    <t>SZ12-20140-SY</t>
  </si>
  <si>
    <t>商业用电</t>
  </si>
  <si>
    <t>SZ12-20140-XJ</t>
  </si>
  <si>
    <t>居民用电（夏季）</t>
  </si>
  <si>
    <t>SZ12-20141-JM</t>
  </si>
  <si>
    <t>SZ12-20141-SF</t>
  </si>
  <si>
    <t>居民水费（滞纳金）</t>
  </si>
  <si>
    <t>SZ12-20141-SY</t>
  </si>
  <si>
    <t>SZ12-20154-JM</t>
  </si>
  <si>
    <t>居民排水费</t>
  </si>
  <si>
    <t>SZ12-20154-PSF</t>
  </si>
  <si>
    <t>居民排水费（滞纳金）</t>
  </si>
  <si>
    <t>SZ12-20154-SZ</t>
  </si>
  <si>
    <t>长城里程家园</t>
  </si>
  <si>
    <t>SP47-SP10101</t>
  </si>
  <si>
    <t>SZ47-10101</t>
  </si>
  <si>
    <t>2.92000</t>
  </si>
  <si>
    <t>513</t>
  </si>
  <si>
    <t>SZ47-10101-01</t>
  </si>
  <si>
    <t>物业服务费(手工录入）</t>
  </si>
  <si>
    <t>SP47-10102</t>
  </si>
  <si>
    <t>维修资金</t>
  </si>
  <si>
    <t>SZ47-10102-01</t>
  </si>
  <si>
    <t>维修基金(手工录入）</t>
  </si>
  <si>
    <t>SZ47-YEY10102</t>
  </si>
  <si>
    <t>商业维修资金</t>
  </si>
  <si>
    <t>512.90000</t>
  </si>
  <si>
    <t>SZ47-103011</t>
  </si>
  <si>
    <t>SZ47-SP10130</t>
  </si>
  <si>
    <t>商业生活垃圾消纳费（仪表）</t>
  </si>
  <si>
    <t>SZ47-SP10999</t>
  </si>
  <si>
    <t>商业其他费用</t>
  </si>
  <si>
    <t>3.01000</t>
  </si>
  <si>
    <t>SZ47-SP20140</t>
  </si>
  <si>
    <t>SZ47-20141</t>
  </si>
  <si>
    <t>SZ47-SP20141</t>
  </si>
  <si>
    <t>SZ47-20142</t>
  </si>
  <si>
    <t>SZ47-SP20142</t>
  </si>
  <si>
    <t>BJ15201</t>
  </si>
  <si>
    <t>住宅3.5/平米</t>
  </si>
  <si>
    <t>BJ15202</t>
  </si>
  <si>
    <t>空置4.06/平米</t>
  </si>
  <si>
    <t>4.06000</t>
  </si>
  <si>
    <t>BJ15203</t>
  </si>
  <si>
    <t>办公5.8/平米</t>
  </si>
  <si>
    <t>BJ15204</t>
  </si>
  <si>
    <t>商业6.5/平米</t>
  </si>
  <si>
    <t>BJ15205</t>
  </si>
  <si>
    <t>住宅供暖费</t>
  </si>
  <si>
    <t>BJ15206</t>
  </si>
  <si>
    <t>286</t>
  </si>
  <si>
    <t>（重庆）旭阳台北城西门町商业区-包干制</t>
  </si>
  <si>
    <t>1010-4</t>
  </si>
  <si>
    <t>公寓1.25</t>
  </si>
  <si>
    <t>物业费4.2</t>
  </si>
  <si>
    <t>物业费手动录入</t>
  </si>
  <si>
    <t>半价物业费2.1</t>
  </si>
  <si>
    <t>物业费2.1</t>
  </si>
  <si>
    <t>公寓空置直接录入</t>
  </si>
  <si>
    <t>60006.1.25</t>
  </si>
  <si>
    <t>公寓空置物业费1.25</t>
  </si>
  <si>
    <t>（南昌）丰和新城二期</t>
  </si>
  <si>
    <t>NC24-01-10101</t>
  </si>
  <si>
    <t>物业费1.5元/平方</t>
  </si>
  <si>
    <t>1048</t>
  </si>
  <si>
    <t>NC24-02-10101</t>
  </si>
  <si>
    <t>物业费0.9元/平方</t>
  </si>
  <si>
    <t>NC24-03-10101</t>
  </si>
  <si>
    <t>物业费商铺3元/平方</t>
  </si>
  <si>
    <t>NC24-04-10101</t>
  </si>
  <si>
    <t>物业费1.1元/平方</t>
  </si>
  <si>
    <t>NC24-05-10101</t>
  </si>
  <si>
    <t>物业费1元/平方米</t>
  </si>
  <si>
    <t>NC24-06-10101</t>
  </si>
  <si>
    <t>物业费2元/平方米</t>
  </si>
  <si>
    <t>NC24-10-10308</t>
  </si>
  <si>
    <t>车位管理费用50元/月（非子母车位）</t>
  </si>
  <si>
    <t>NC24-11-10308</t>
  </si>
  <si>
    <t>车位管理费用100元/月（子母车位）</t>
  </si>
  <si>
    <t>NC24-01-20140</t>
  </si>
  <si>
    <t>NC24-09-20141</t>
  </si>
  <si>
    <t>二次加压水费3.28元</t>
  </si>
  <si>
    <t>2018/12/5 0:00:00</t>
  </si>
  <si>
    <t>天和·新乐汇</t>
  </si>
  <si>
    <t>TJS20-01</t>
  </si>
  <si>
    <t>机房物业服务费（4.73）</t>
  </si>
  <si>
    <t>TJS20-02</t>
  </si>
  <si>
    <t>物业服务费（7.52元）</t>
  </si>
  <si>
    <t>7.52000</t>
  </si>
  <si>
    <t>TJS20-03</t>
  </si>
  <si>
    <t>物业服务费（10元）</t>
  </si>
  <si>
    <t>TJS20-04</t>
  </si>
  <si>
    <t>机房物业服务费（9.96）</t>
  </si>
  <si>
    <t>9.96000</t>
  </si>
  <si>
    <t>TJS20-05</t>
  </si>
  <si>
    <t>甲方物业服务费（12.07）</t>
  </si>
  <si>
    <t>12.07000</t>
  </si>
  <si>
    <t>TJS20-06</t>
  </si>
  <si>
    <t>写字楼物业服务费（16.2元）</t>
  </si>
  <si>
    <t>TJS20-07</t>
  </si>
  <si>
    <t>甲方商铺物业服务费（16.24）</t>
  </si>
  <si>
    <t>16.24000</t>
  </si>
  <si>
    <t>TJS20-08</t>
  </si>
  <si>
    <t>商铺物业服务费（16.5）</t>
  </si>
  <si>
    <t>TJS20-09</t>
  </si>
  <si>
    <t>物业服务费（13.2元）</t>
  </si>
  <si>
    <t>13.20000</t>
  </si>
  <si>
    <t>TJS20-10</t>
  </si>
  <si>
    <t>TJS20-15</t>
  </si>
  <si>
    <t>甲方物业服务费（12.9）</t>
  </si>
  <si>
    <t>12.90000</t>
  </si>
  <si>
    <t>TJS20-13</t>
  </si>
  <si>
    <t>1.15600</t>
  </si>
  <si>
    <t>TJS20-14</t>
  </si>
  <si>
    <t>8.15000</t>
  </si>
  <si>
    <t>1号楼酒店式公寓空置费</t>
  </si>
  <si>
    <t>41300.92000</t>
  </si>
  <si>
    <t>TJS20-11</t>
  </si>
  <si>
    <t>酒店式公寓空置费</t>
  </si>
  <si>
    <t>TJS20-12</t>
  </si>
  <si>
    <t>酒店式公寓空置费-定额</t>
  </si>
  <si>
    <t>（武汉）绿地悦澜湾</t>
  </si>
  <si>
    <t>WH53-01-ZZ</t>
  </si>
  <si>
    <t>WH53-03-YF</t>
  </si>
  <si>
    <t>物业服务费（洋房）</t>
  </si>
  <si>
    <t>WH53-05-SP</t>
  </si>
  <si>
    <t>WH53-CWBC-01</t>
  </si>
  <si>
    <t>小业主委托停车管理费(固定)-补充95</t>
  </si>
  <si>
    <t>WH53-CWBC-02</t>
  </si>
  <si>
    <t>小业主委托停车管理费固定-补充142.5</t>
  </si>
  <si>
    <t>142.50000</t>
  </si>
  <si>
    <t>WH53-DCW-01</t>
  </si>
  <si>
    <t>小业主委托停车管理费（固定）-95</t>
  </si>
  <si>
    <t>WH53-ZMCW-01</t>
  </si>
  <si>
    <t>小业主委托停车管理费（固定）-142.5</t>
  </si>
  <si>
    <t>物业费-YC24</t>
  </si>
  <si>
    <t>2017/7/19 0:00:00</t>
  </si>
  <si>
    <t>物业费-YC24-01</t>
  </si>
  <si>
    <t>物业费-YC24-商业</t>
  </si>
  <si>
    <t>1.78000</t>
  </si>
  <si>
    <t>物业费-YC24-02</t>
  </si>
  <si>
    <t>物业费-YC24-03</t>
  </si>
  <si>
    <t>物业费-YC24-04</t>
  </si>
  <si>
    <t>物业费-YC24-05</t>
  </si>
  <si>
    <t>物业费-YC24-06</t>
  </si>
  <si>
    <t>物业费-YC24-07</t>
  </si>
  <si>
    <t>物业费-YC24-08</t>
  </si>
  <si>
    <t>物业费-YC24-09</t>
  </si>
  <si>
    <t>物业费-YC24-10</t>
  </si>
  <si>
    <t>物业费-YC24-11</t>
  </si>
  <si>
    <t>YC24-10101</t>
  </si>
  <si>
    <t>YC24-10130</t>
  </si>
  <si>
    <t>场地租赁费</t>
  </si>
  <si>
    <t>YC24-10131</t>
  </si>
  <si>
    <t>广告租赁费</t>
  </si>
  <si>
    <t>995</t>
  </si>
  <si>
    <t>YC24-委托停车费（固定）</t>
  </si>
  <si>
    <t>997</t>
  </si>
  <si>
    <t>YC24-电梯费</t>
  </si>
  <si>
    <t>949</t>
  </si>
  <si>
    <t>10145-01</t>
  </si>
  <si>
    <t>YC24电梯费</t>
  </si>
  <si>
    <t>10145-02</t>
  </si>
  <si>
    <t>电梯费-02</t>
  </si>
  <si>
    <t>电梯费-03</t>
  </si>
  <si>
    <t>44.00000</t>
  </si>
  <si>
    <t>电梯费-04</t>
  </si>
  <si>
    <t>电梯费-05</t>
  </si>
  <si>
    <t>52.00000</t>
  </si>
  <si>
    <t>电梯费-06</t>
  </si>
  <si>
    <t>10145-07</t>
  </si>
  <si>
    <t>电梯费-07</t>
  </si>
  <si>
    <t>10145-07-01</t>
  </si>
  <si>
    <t>电梯费往欠-07</t>
  </si>
  <si>
    <t>10145-08</t>
  </si>
  <si>
    <t>电梯费-08</t>
  </si>
  <si>
    <t>64.00000</t>
  </si>
  <si>
    <t>10145-09</t>
  </si>
  <si>
    <t>电梯费-09</t>
  </si>
  <si>
    <t>电梯费-10</t>
  </si>
  <si>
    <t>电梯费-11</t>
  </si>
  <si>
    <t>76.00000</t>
  </si>
  <si>
    <t>电梯费-12</t>
  </si>
  <si>
    <t>电梯费-13</t>
  </si>
  <si>
    <t>84.00000</t>
  </si>
  <si>
    <t>电梯费-14</t>
  </si>
  <si>
    <t>电梯费-15</t>
  </si>
  <si>
    <t>92.00000</t>
  </si>
  <si>
    <t>电梯费-16</t>
  </si>
  <si>
    <t>电梯费-17</t>
  </si>
  <si>
    <t>电梯费-18</t>
  </si>
  <si>
    <t>104.00000</t>
  </si>
  <si>
    <t>电梯费-19</t>
  </si>
  <si>
    <t>电梯费-20</t>
  </si>
  <si>
    <t>112.00000</t>
  </si>
  <si>
    <t>电梯费-21</t>
  </si>
  <si>
    <t>116.00000</t>
  </si>
  <si>
    <t>电梯费-22</t>
  </si>
  <si>
    <t>YC24-10132</t>
  </si>
  <si>
    <t>YC24-装修垃圾清运费</t>
  </si>
  <si>
    <t>YC24-10129</t>
  </si>
  <si>
    <t>装修垃圾管理服务费</t>
  </si>
  <si>
    <t>物业费-商业-1个月</t>
  </si>
  <si>
    <t>物业费商业-1个月</t>
  </si>
  <si>
    <t>10102-1</t>
  </si>
  <si>
    <t>物业服务费（住宅）-1个月</t>
  </si>
  <si>
    <t>低区自来水费</t>
  </si>
  <si>
    <t>201411</t>
  </si>
  <si>
    <t>高区自来水费</t>
  </si>
  <si>
    <t>39087.90000</t>
  </si>
  <si>
    <t>ZG001-10101-BG</t>
  </si>
  <si>
    <t>物业服务费-办公</t>
  </si>
  <si>
    <t>294</t>
  </si>
  <si>
    <t>ZG001-10101-DT</t>
  </si>
  <si>
    <t>物业服务费-大堂</t>
  </si>
  <si>
    <t>ZG001-10101-LD</t>
  </si>
  <si>
    <t>物业服务费-绿地</t>
  </si>
  <si>
    <t>14.20000</t>
  </si>
  <si>
    <t>ZG001-10101-SY</t>
  </si>
  <si>
    <t>2018/11/15 0:00:00</t>
  </si>
  <si>
    <t>ZG001-10101-顶层</t>
  </si>
  <si>
    <t>物业服务费-顶层</t>
  </si>
  <si>
    <t>13.35000</t>
  </si>
  <si>
    <t>ZG001-10127-1</t>
  </si>
  <si>
    <t>生活垃圾清运费-0.8元</t>
  </si>
  <si>
    <t>ZG001-10127-2</t>
  </si>
  <si>
    <t>生活垃圾清运费-0.7元</t>
  </si>
  <si>
    <t>ZG001-10127-3</t>
  </si>
  <si>
    <t>生活垃圾清运费-0.6元</t>
  </si>
  <si>
    <t>ZG001-10127-4</t>
  </si>
  <si>
    <t>生活垃圾清运费-0.5元</t>
  </si>
  <si>
    <t>ZG001-10127-5</t>
  </si>
  <si>
    <t>生活垃圾清运费-0.4元</t>
  </si>
  <si>
    <t>ZG001-10127-6</t>
  </si>
  <si>
    <t>生活垃圾清运费-1.1元</t>
  </si>
  <si>
    <t>215</t>
  </si>
  <si>
    <t>2018/12/23 0:00:00</t>
  </si>
  <si>
    <t>（武汉）中铁世纪金桥售楼处</t>
  </si>
  <si>
    <t>01_140</t>
  </si>
  <si>
    <t>01_141</t>
  </si>
  <si>
    <t>WH32-001</t>
  </si>
  <si>
    <t>2018/8/14 0:00:00</t>
  </si>
  <si>
    <t>115167.00000</t>
  </si>
  <si>
    <t>WH32-002</t>
  </si>
  <si>
    <t>销售中心服务费-001</t>
  </si>
  <si>
    <t>120687.50000</t>
  </si>
  <si>
    <t>WH32-003</t>
  </si>
  <si>
    <t>销售中心服务费-002</t>
  </si>
  <si>
    <t>WH32-004</t>
  </si>
  <si>
    <t>销售中心服务费-003</t>
  </si>
  <si>
    <t>WH32-005</t>
  </si>
  <si>
    <t>销售中心服务费-004</t>
  </si>
  <si>
    <t>WH32-006</t>
  </si>
  <si>
    <t>销售中心服务费-005</t>
  </si>
  <si>
    <t>（武汉）中国核建锦城</t>
  </si>
  <si>
    <t>WH50-ZHC-A01</t>
  </si>
  <si>
    <t>物业费（1.98元/月/平方米）</t>
  </si>
  <si>
    <t>WH50-ZHC-A02</t>
  </si>
  <si>
    <t>物业费（15、16、20栋）</t>
  </si>
  <si>
    <t>WH50-ZHC-SP01</t>
  </si>
  <si>
    <t>物业费（4元/月/平方米）</t>
  </si>
  <si>
    <t>WH50-ZHC-CW01</t>
  </si>
  <si>
    <t>（武汉）绿地中央广场售楼处</t>
  </si>
  <si>
    <t>WHL12-03</t>
  </si>
  <si>
    <t>WHL12-00001</t>
  </si>
  <si>
    <t>2016/10/9 0:00:00</t>
  </si>
  <si>
    <t>11452.58000</t>
  </si>
  <si>
    <t>WHL12-02</t>
  </si>
  <si>
    <t>SOHO人员派遣服务费</t>
  </si>
  <si>
    <t>131613.00000</t>
  </si>
  <si>
    <t>（西安北区）雁鸣墅语管理处</t>
  </si>
  <si>
    <t>物业服务费（开发商）</t>
  </si>
  <si>
    <t>93285.46000</t>
  </si>
  <si>
    <t>高层物业服务费</t>
  </si>
  <si>
    <t>2019/4/24 0:00:00</t>
  </si>
  <si>
    <t>高层空置物业费</t>
  </si>
  <si>
    <t>别墅空置物业费</t>
  </si>
  <si>
    <t>2019/6/6 0:00:00</t>
  </si>
  <si>
    <t>别墅物业服务费</t>
  </si>
  <si>
    <t>生活垃圾清运</t>
  </si>
  <si>
    <t>高层电梯费</t>
  </si>
  <si>
    <t>南昌国贸阳光</t>
  </si>
  <si>
    <t>NC40-10101-01</t>
  </si>
  <si>
    <t>管理费商铺</t>
  </si>
  <si>
    <t>3.62000</t>
  </si>
  <si>
    <t>NC40-10101-02</t>
  </si>
  <si>
    <t>管理费住宅</t>
  </si>
  <si>
    <t>1109</t>
  </si>
  <si>
    <t>长城一花园</t>
  </si>
  <si>
    <t>SZ11-10101-01</t>
  </si>
  <si>
    <t>362</t>
  </si>
  <si>
    <t>SZ11-10101-02</t>
  </si>
  <si>
    <t>SZ11-10101-03</t>
  </si>
  <si>
    <t>SZ11-10101-04</t>
  </si>
  <si>
    <t>共享之家</t>
  </si>
  <si>
    <t>SZ11-10101-05</t>
  </si>
  <si>
    <t>爱心培</t>
  </si>
  <si>
    <t>SZ11-10101-07</t>
  </si>
  <si>
    <t>1270</t>
  </si>
  <si>
    <t>SZ11-10102</t>
  </si>
  <si>
    <t>SZ11-10102-01</t>
  </si>
  <si>
    <t>SZ11-10103</t>
  </si>
  <si>
    <t>SZ11-10130-JM01</t>
  </si>
  <si>
    <t>SZ11-10130-JM02</t>
  </si>
  <si>
    <t>SZ11-10130-SY</t>
  </si>
  <si>
    <t>SZ11-20140-JMFXJ</t>
  </si>
  <si>
    <t>SZ11-20140-JMXJ</t>
  </si>
  <si>
    <t>SZ11-20140-SY</t>
  </si>
  <si>
    <t>SZ11-20141-JM</t>
  </si>
  <si>
    <t>SZ11-20141-SY</t>
  </si>
  <si>
    <t>SZ11-20154-JM</t>
  </si>
  <si>
    <t>SZ11-20154-SY</t>
  </si>
  <si>
    <t>（合肥）绿地新都会A地块管理处</t>
  </si>
  <si>
    <t>HF47-01</t>
  </si>
  <si>
    <t>2018/2/6 0:00:00</t>
  </si>
  <si>
    <t>2062</t>
  </si>
  <si>
    <t>HF47-02</t>
  </si>
  <si>
    <t>HF47-03</t>
  </si>
  <si>
    <t>物业费5</t>
  </si>
  <si>
    <t>HF47-05</t>
  </si>
  <si>
    <t>2019/9/24 0:00:00</t>
  </si>
  <si>
    <t>HF47-04</t>
  </si>
  <si>
    <t>2019/9/25 0:00:00</t>
  </si>
  <si>
    <t>大名城</t>
  </si>
  <si>
    <t>FZ11-10101</t>
  </si>
  <si>
    <t>管理费-直接录入</t>
  </si>
  <si>
    <t>1789</t>
  </si>
  <si>
    <t>FZ11-10101-01</t>
  </si>
  <si>
    <t>1670</t>
  </si>
  <si>
    <t>FZ11-10101-02</t>
  </si>
  <si>
    <t>管理费-商铺</t>
  </si>
  <si>
    <t>FZ11-10113-27</t>
  </si>
  <si>
    <t>公共能耗费用及其他-27</t>
  </si>
  <si>
    <t>FZ11-10113-28</t>
  </si>
  <si>
    <t>公共能耗费用及其他-28</t>
  </si>
  <si>
    <t>FZ11-10113-29</t>
  </si>
  <si>
    <t>公共能耗费用及其他-29</t>
  </si>
  <si>
    <t>29.00000</t>
  </si>
  <si>
    <t>FZ11-10113-30</t>
  </si>
  <si>
    <t>公共能耗费用及其他-30</t>
  </si>
  <si>
    <t>FZ11-10113-31</t>
  </si>
  <si>
    <t>公共能耗费用及其他-31</t>
  </si>
  <si>
    <t>31.00000</t>
  </si>
  <si>
    <t>FZ11-10113-32</t>
  </si>
  <si>
    <t>公共能耗费用及其他-32</t>
  </si>
  <si>
    <t>FZ11-10113-33</t>
  </si>
  <si>
    <t>公共能耗费用及其他-33</t>
  </si>
  <si>
    <t>33.00000</t>
  </si>
  <si>
    <t>FZ11-10113-34</t>
  </si>
  <si>
    <t>公共能耗费用及其他-34</t>
  </si>
  <si>
    <t>34.00000</t>
  </si>
  <si>
    <t>FZ11-10113-35</t>
  </si>
  <si>
    <t>公共能耗费用及其他-35</t>
  </si>
  <si>
    <t>35.00000</t>
  </si>
  <si>
    <t>FZ11-10113-36</t>
  </si>
  <si>
    <t>公共能耗费用及其他-36</t>
  </si>
  <si>
    <t>FZ11-10113-37</t>
  </si>
  <si>
    <t>公共能耗费用及其他-37</t>
  </si>
  <si>
    <t>37.00000</t>
  </si>
  <si>
    <t>FZ11-10113-38</t>
  </si>
  <si>
    <t>公共能耗费用及其他-38</t>
  </si>
  <si>
    <t>FZ11-10113-39</t>
  </si>
  <si>
    <t>公共能耗费用及其他-39</t>
  </si>
  <si>
    <t>39.00000</t>
  </si>
  <si>
    <t>FZ11-10113-40</t>
  </si>
  <si>
    <t>公共能耗费用及其他-40</t>
  </si>
  <si>
    <t>FZ11-10113-41</t>
  </si>
  <si>
    <t>公共能耗费用及其他-41</t>
  </si>
  <si>
    <t>41.00000</t>
  </si>
  <si>
    <t>FZ11-10113-42</t>
  </si>
  <si>
    <t>公共能耗费用及其他-42</t>
  </si>
  <si>
    <t>42.00000</t>
  </si>
  <si>
    <t>FZ11-10113-43</t>
  </si>
  <si>
    <t>公共能耗费用及其他-43</t>
  </si>
  <si>
    <t>43.00000</t>
  </si>
  <si>
    <t>FZ11-10113-44</t>
  </si>
  <si>
    <t>公共能耗费用及其他-44</t>
  </si>
  <si>
    <t>FZ11-10113-45</t>
  </si>
  <si>
    <t>公共能耗费用及其他-45</t>
  </si>
  <si>
    <t>45.00000</t>
  </si>
  <si>
    <t>FZ11-10113-46</t>
  </si>
  <si>
    <t>公共能耗费用及其他-46</t>
  </si>
  <si>
    <t>46.00000</t>
  </si>
  <si>
    <t>FZ11-10113-47</t>
  </si>
  <si>
    <t>公共能耗费用及其他-47</t>
  </si>
  <si>
    <t>47.00000</t>
  </si>
  <si>
    <t>FZ11-10113-48</t>
  </si>
  <si>
    <t>公共能耗费用及其他-48</t>
  </si>
  <si>
    <t>FZ11-10113-49</t>
  </si>
  <si>
    <t>公共能耗费用及其他-49</t>
  </si>
  <si>
    <t>49.00000</t>
  </si>
  <si>
    <t>FZ11-10113-50</t>
  </si>
  <si>
    <t>公共能耗费用及其他-50</t>
  </si>
  <si>
    <t>FZ11-10113-51</t>
  </si>
  <si>
    <t>公共能耗费用及其他-51</t>
  </si>
  <si>
    <t>51.00000</t>
  </si>
  <si>
    <t>FZ11-10113-52</t>
  </si>
  <si>
    <t>公共能耗费用及其他-52</t>
  </si>
  <si>
    <t>FZ11-10113-53</t>
  </si>
  <si>
    <t>公共能耗费用及其他-53</t>
  </si>
  <si>
    <t>53.00000</t>
  </si>
  <si>
    <t>FZ11-10113-54</t>
  </si>
  <si>
    <t>公共能耗费用及其他-54</t>
  </si>
  <si>
    <t>FZ11-10113-55</t>
  </si>
  <si>
    <t>公共能耗费用及其他-55</t>
  </si>
  <si>
    <t>FZ11-10127</t>
  </si>
  <si>
    <t>装修清运费</t>
  </si>
  <si>
    <t>FZ11-10131</t>
  </si>
  <si>
    <t>FZ11-10132</t>
  </si>
  <si>
    <t>FZ11-10140</t>
  </si>
  <si>
    <t>FZ11-20140</t>
  </si>
  <si>
    <t>FZ11-20141_16</t>
  </si>
  <si>
    <t>FZ11-20141_17</t>
  </si>
  <si>
    <t>FZ11-20152</t>
  </si>
  <si>
    <t>公摊费-直接录入</t>
  </si>
  <si>
    <t>1794</t>
  </si>
  <si>
    <t>FZ11-20152-01</t>
  </si>
  <si>
    <t>公摊费-01</t>
  </si>
  <si>
    <t>FZ11-20152-02</t>
  </si>
  <si>
    <t>公摊费-02</t>
  </si>
  <si>
    <t>FZ11-20152-03</t>
  </si>
  <si>
    <t>公摊费-03</t>
  </si>
  <si>
    <t>FZ11-20152-04</t>
  </si>
  <si>
    <t>公摊费-04</t>
  </si>
  <si>
    <t>FZ11-20152-05</t>
  </si>
  <si>
    <t>公摊费-05</t>
  </si>
  <si>
    <t>FZ11-20152-06</t>
  </si>
  <si>
    <t>公摊费-06</t>
  </si>
  <si>
    <t>FZ11-20152-07</t>
  </si>
  <si>
    <t>公摊费-07</t>
  </si>
  <si>
    <t>FZ11-20152-08</t>
  </si>
  <si>
    <t>公摊费-08</t>
  </si>
  <si>
    <t>FZ11-20152-09</t>
  </si>
  <si>
    <t>公摊费-09</t>
  </si>
  <si>
    <t>FZ11-20152-10</t>
  </si>
  <si>
    <t>公摊费-10</t>
  </si>
  <si>
    <t>FZ11-20152-11</t>
  </si>
  <si>
    <t>公摊费-11</t>
  </si>
  <si>
    <t>FZ11-20152-12</t>
  </si>
  <si>
    <t>公摊费-12</t>
  </si>
  <si>
    <t>FZ11-20152-13</t>
  </si>
  <si>
    <t>公摊费-13</t>
  </si>
  <si>
    <t>FZ11-20152-14</t>
  </si>
  <si>
    <t>公摊费-14</t>
  </si>
  <si>
    <t>FZ11-20152-15</t>
  </si>
  <si>
    <t>公摊费-15</t>
  </si>
  <si>
    <t>FZ11-20152-16</t>
  </si>
  <si>
    <t>公摊费-16</t>
  </si>
  <si>
    <t>FZ11-20152-17_20</t>
  </si>
  <si>
    <t>公摊费-17</t>
  </si>
  <si>
    <t>FZ11-20152-17_21</t>
  </si>
  <si>
    <t>FZ11-20152-18</t>
  </si>
  <si>
    <t>公摊费-18</t>
  </si>
  <si>
    <t>FZ11-20152-19</t>
  </si>
  <si>
    <t>公摊费-19</t>
  </si>
  <si>
    <t>FZ11-20152-20</t>
  </si>
  <si>
    <t>公摊费-20</t>
  </si>
  <si>
    <t>FZ11-20152-21</t>
  </si>
  <si>
    <t>公摊费-21</t>
  </si>
  <si>
    <t>FZ11-20152-22</t>
  </si>
  <si>
    <t>公摊费-22</t>
  </si>
  <si>
    <t>FZ11-20152-23</t>
  </si>
  <si>
    <t>公摊费-23</t>
  </si>
  <si>
    <t>FZ11-20152-24</t>
  </si>
  <si>
    <t>公摊费-24</t>
  </si>
  <si>
    <t>FZ11-20152-25</t>
  </si>
  <si>
    <t>公摊费-25</t>
  </si>
  <si>
    <t>FZ11-20152-26</t>
  </si>
  <si>
    <t>公摊费-26</t>
  </si>
  <si>
    <t>FZ11-20152-27_22</t>
  </si>
  <si>
    <t>公摊费-27</t>
  </si>
  <si>
    <t>FZ11-20152-27_23</t>
  </si>
  <si>
    <t>FZ11-20152-28_24</t>
  </si>
  <si>
    <t>公摊费-28</t>
  </si>
  <si>
    <t>FZ11-20152-28_25</t>
  </si>
  <si>
    <t>FZ11-20152-29_26</t>
  </si>
  <si>
    <t>公摊费-29</t>
  </si>
  <si>
    <t>FZ11-20152-29_27</t>
  </si>
  <si>
    <t>FZ11-20152-30_28</t>
  </si>
  <si>
    <t>公摊费-30</t>
  </si>
  <si>
    <t>FZ11-20152-30_29</t>
  </si>
  <si>
    <t>FZ11-20152-31</t>
  </si>
  <si>
    <t>公摊费-31</t>
  </si>
  <si>
    <t>FZ11-20152-32</t>
  </si>
  <si>
    <t>公摊费-32</t>
  </si>
  <si>
    <t>FZ11-20152-33</t>
  </si>
  <si>
    <t>公摊费-33</t>
  </si>
  <si>
    <t>FZ11-20152-34</t>
  </si>
  <si>
    <t>公摊费-34</t>
  </si>
  <si>
    <t>FZ11-20152-35</t>
  </si>
  <si>
    <t>公摊费-35</t>
  </si>
  <si>
    <t>FZ11-20152-36</t>
  </si>
  <si>
    <t>公摊费-36</t>
  </si>
  <si>
    <t>FZ11-20152-37</t>
  </si>
  <si>
    <t>公摊费-37</t>
  </si>
  <si>
    <t>FZ11-20152-38</t>
  </si>
  <si>
    <t>公摊费-38</t>
  </si>
  <si>
    <t>FZ11-20152-39</t>
  </si>
  <si>
    <t>公摊费-39</t>
  </si>
  <si>
    <t>FZ11-20152-40</t>
  </si>
  <si>
    <t>公摊费-40</t>
  </si>
  <si>
    <t>FZ11-20152-41</t>
  </si>
  <si>
    <t>公摊费-41</t>
  </si>
  <si>
    <t>FZ11-20152-42</t>
  </si>
  <si>
    <t>公摊费-42</t>
  </si>
  <si>
    <t>FZ11-20152-43</t>
  </si>
  <si>
    <t>公摊费-43</t>
  </si>
  <si>
    <t>FZ11-20152-44</t>
  </si>
  <si>
    <t>公摊费-44</t>
  </si>
  <si>
    <t>FZ11-20152-45</t>
  </si>
  <si>
    <t>公摊费-45</t>
  </si>
  <si>
    <t>FZ11-20152-46</t>
  </si>
  <si>
    <t>公摊费-46</t>
  </si>
  <si>
    <t>FZ11-20152-47</t>
  </si>
  <si>
    <t>公摊费-47</t>
  </si>
  <si>
    <t>FZ11-20152-48</t>
  </si>
  <si>
    <t>公摊费-48</t>
  </si>
  <si>
    <t>FZ11-20152-49</t>
  </si>
  <si>
    <t>公摊费-49</t>
  </si>
  <si>
    <t>FZ11-20152-50</t>
  </si>
  <si>
    <t>公摊费-50</t>
  </si>
  <si>
    <t>FZ11-20152-51</t>
  </si>
  <si>
    <t>公摊费-51</t>
  </si>
  <si>
    <t>FZ11-20152-52</t>
  </si>
  <si>
    <t>公摊费-52</t>
  </si>
  <si>
    <t>FZ11-20152-53</t>
  </si>
  <si>
    <t>公摊费-53</t>
  </si>
  <si>
    <t>FZ11-20152-54</t>
  </si>
  <si>
    <t>公摊费-54</t>
  </si>
  <si>
    <t>FZ11-20152-55</t>
  </si>
  <si>
    <t>公摊费-55</t>
  </si>
  <si>
    <t>FZ11-20152_18</t>
  </si>
  <si>
    <t>FZ11-20152_19</t>
  </si>
  <si>
    <t>长丰苑</t>
  </si>
  <si>
    <t>SZ22-10101-001</t>
  </si>
  <si>
    <t>物业服务费（3.9）</t>
  </si>
  <si>
    <t>1396</t>
  </si>
  <si>
    <t>SZ22-10101-001-01</t>
  </si>
  <si>
    <t>1408</t>
  </si>
  <si>
    <t>SZ22-10101-002</t>
  </si>
  <si>
    <t>物业服务费（4.2）</t>
  </si>
  <si>
    <t>591</t>
  </si>
  <si>
    <t>SZ22-10101-003</t>
  </si>
  <si>
    <t>物业服务费(商业）</t>
  </si>
  <si>
    <t>SZ22-10101-005</t>
  </si>
  <si>
    <t>物业服务费（万家）</t>
  </si>
  <si>
    <t>4.51000</t>
  </si>
  <si>
    <t>SZ22-10101-005-01</t>
  </si>
  <si>
    <t>万家管理费差额</t>
  </si>
  <si>
    <t>0.04000</t>
  </si>
  <si>
    <t>SZ22-10102-001</t>
  </si>
  <si>
    <t>1405</t>
  </si>
  <si>
    <t>SZ22-10102-001-01</t>
  </si>
  <si>
    <t>维修基金02</t>
  </si>
  <si>
    <t>1409</t>
  </si>
  <si>
    <t>SZ22-10102-002</t>
  </si>
  <si>
    <t>维修基金（商业）</t>
  </si>
  <si>
    <t>SZ22-10102-003</t>
  </si>
  <si>
    <t>维修基金（万家）</t>
  </si>
  <si>
    <t>SZ22-10103-01</t>
  </si>
  <si>
    <t>会所租赁费用</t>
  </si>
  <si>
    <t>24079.00000</t>
  </si>
  <si>
    <t>SZ22-10103-02</t>
  </si>
  <si>
    <t>汉龙地产租赁费用</t>
  </si>
  <si>
    <t>4950.00000</t>
  </si>
  <si>
    <t>SZ22-10103-03</t>
  </si>
  <si>
    <t>士多店租赁费用</t>
  </si>
  <si>
    <t>SZ22-10103-04</t>
  </si>
  <si>
    <t>理发店租赁费用</t>
  </si>
  <si>
    <t>5082.00000</t>
  </si>
  <si>
    <t>SZ22-10103-05</t>
  </si>
  <si>
    <t>干洗店租赁费用</t>
  </si>
  <si>
    <t>3684.00000</t>
  </si>
  <si>
    <t>SZ22-ZLFY-0001</t>
  </si>
  <si>
    <t>SZ22-10130-001-02</t>
  </si>
  <si>
    <t>生活垃圾消纳费（居民）</t>
  </si>
  <si>
    <t>SZ22-10130-001_71</t>
  </si>
  <si>
    <t>垃圾消纳费（居民）</t>
  </si>
  <si>
    <t>2016/6/8 0:00:00</t>
  </si>
  <si>
    <t>SZ22-10130-002_73</t>
  </si>
  <si>
    <t>垃圾消纳费（商业）</t>
  </si>
  <si>
    <t>SZ22-10130-002_74</t>
  </si>
  <si>
    <t>0.24000</t>
  </si>
  <si>
    <t>SZ22-20140-001</t>
  </si>
  <si>
    <t>0.92257</t>
  </si>
  <si>
    <t>SZ22-20141-001</t>
  </si>
  <si>
    <t>SZ22-20141-002</t>
  </si>
  <si>
    <t>SZ22-20141-003</t>
  </si>
  <si>
    <t>水费（特种）</t>
  </si>
  <si>
    <t>SZ22-20149-001_75</t>
  </si>
  <si>
    <t>SZ22-20149-001_76</t>
  </si>
  <si>
    <t>SZ22-20154-001_77</t>
  </si>
  <si>
    <t>排水费（居民）</t>
  </si>
  <si>
    <t>SZ22-20154-001_78</t>
  </si>
  <si>
    <t>SZ22-20154-001_81</t>
  </si>
  <si>
    <t>SZ22-20154-002_83</t>
  </si>
  <si>
    <t>排水费（商业）</t>
  </si>
  <si>
    <t>SZ22-20154-002_84</t>
  </si>
  <si>
    <t>SZ22-20154-002_85</t>
  </si>
  <si>
    <t>SZ22-20154-003_87</t>
  </si>
  <si>
    <t>排水费（特种）</t>
  </si>
  <si>
    <t>SZ22-20154-003_88</t>
  </si>
  <si>
    <t>SZ22-20154-003_89</t>
  </si>
  <si>
    <t>韶关长城世家</t>
  </si>
  <si>
    <t>SZ32-10101-01</t>
  </si>
  <si>
    <t>步梯地下室</t>
  </si>
  <si>
    <t>SZ32-10101-02</t>
  </si>
  <si>
    <t>步梯</t>
  </si>
  <si>
    <t>545</t>
  </si>
  <si>
    <t>SZ32-10101-03</t>
  </si>
  <si>
    <t>电梯小高层</t>
  </si>
  <si>
    <t>SZ32-10101-04</t>
  </si>
  <si>
    <t>电梯中高层</t>
  </si>
  <si>
    <t>1.38000</t>
  </si>
  <si>
    <t>651</t>
  </si>
  <si>
    <t>SZ32-10101-05</t>
  </si>
  <si>
    <t>SZ32-10101-06</t>
  </si>
  <si>
    <t>别墅/商铺</t>
  </si>
  <si>
    <t>SZ32-10101-07</t>
  </si>
  <si>
    <t>幼儿园</t>
  </si>
  <si>
    <t>SZ32-10101-08</t>
  </si>
  <si>
    <t>管理费（直接录入）</t>
  </si>
  <si>
    <t>1625</t>
  </si>
  <si>
    <t>SZ32-10103</t>
  </si>
  <si>
    <t>1567</t>
  </si>
  <si>
    <t>SZ32-10111-01</t>
  </si>
  <si>
    <t>外商业街-公共电费</t>
  </si>
  <si>
    <t>SZ32-10111-02</t>
  </si>
  <si>
    <t>内商业街-公共电费</t>
  </si>
  <si>
    <t>SZ32-10111-03</t>
  </si>
  <si>
    <t>公共电费-艾尚</t>
  </si>
  <si>
    <t>SZ32-10111-04</t>
  </si>
  <si>
    <t>公共电费-酒吧</t>
  </si>
  <si>
    <t>SZ32-10111-05</t>
  </si>
  <si>
    <t>公共电费-电影院</t>
  </si>
  <si>
    <t>SZ32-10111-06</t>
  </si>
  <si>
    <t>1589</t>
  </si>
  <si>
    <t>SZ32-10111-07</t>
  </si>
  <si>
    <t>公共电费-幼儿园</t>
  </si>
  <si>
    <t>2012/9/1 0:00:00</t>
  </si>
  <si>
    <t>SZ32-10131</t>
  </si>
  <si>
    <t>已售固定停车费（40）</t>
  </si>
  <si>
    <t>1632</t>
  </si>
  <si>
    <t>SZ32-10132</t>
  </si>
  <si>
    <t>地上月卡停车费（150）</t>
  </si>
  <si>
    <t>1631</t>
  </si>
  <si>
    <t>SZ32-10132-1</t>
  </si>
  <si>
    <t>电动车月卡停车费（40）</t>
  </si>
  <si>
    <t>1630</t>
  </si>
  <si>
    <t>SZ32-10135</t>
  </si>
  <si>
    <t>摩托车月卡停车费（30）</t>
  </si>
  <si>
    <t>SZ32-10136</t>
  </si>
  <si>
    <t>车场岗临时停车费</t>
  </si>
  <si>
    <t>SZ32-10134</t>
  </si>
  <si>
    <t>地下月卡停车费（350）</t>
  </si>
  <si>
    <t>SZ32-10145</t>
  </si>
  <si>
    <t>SZ32-10147</t>
  </si>
  <si>
    <t>1578</t>
  </si>
  <si>
    <t>SZ32-10140</t>
  </si>
  <si>
    <t>1585</t>
  </si>
  <si>
    <t>SZ32-10999</t>
  </si>
  <si>
    <t>SZ32-20140</t>
  </si>
  <si>
    <t>0.78000</t>
  </si>
  <si>
    <t>SZ32-20141-01</t>
  </si>
  <si>
    <t>水费-商业水费</t>
  </si>
  <si>
    <t>SZ32-20141-02</t>
  </si>
  <si>
    <t>水费-特种水费</t>
  </si>
  <si>
    <t>7.09000</t>
  </si>
  <si>
    <t>SZ32-20146</t>
  </si>
  <si>
    <t>1621</t>
  </si>
  <si>
    <t>SZ32-20148</t>
  </si>
  <si>
    <t>水费(充值型）</t>
  </si>
  <si>
    <t>SZ32-10128</t>
  </si>
  <si>
    <t>1640</t>
  </si>
  <si>
    <t>本家润园</t>
  </si>
  <si>
    <t>BJL103-001</t>
  </si>
  <si>
    <t>园区物业费</t>
  </si>
  <si>
    <t>733</t>
  </si>
  <si>
    <t>BJL103-002</t>
  </si>
  <si>
    <t>BJL103-003</t>
  </si>
  <si>
    <t>写字楼物业费</t>
  </si>
  <si>
    <t>BJL103-005</t>
  </si>
  <si>
    <t>BJL103-006</t>
  </si>
  <si>
    <t>公寓物业费</t>
  </si>
  <si>
    <t>BJL103-007</t>
  </si>
  <si>
    <t>人防物业费</t>
  </si>
  <si>
    <t>（成都）人居紫云庭</t>
  </si>
  <si>
    <t>CD59-01</t>
  </si>
  <si>
    <t>住宅物业费3元</t>
  </si>
  <si>
    <t>CD59-03</t>
  </si>
  <si>
    <t>商铺物业费5元</t>
  </si>
  <si>
    <t>CD59-10305</t>
  </si>
  <si>
    <t>车位租赁费270</t>
  </si>
  <si>
    <t>CD59-10305-1</t>
  </si>
  <si>
    <t>车位租赁费370</t>
  </si>
  <si>
    <t>370.00000</t>
  </si>
  <si>
    <t>CD59-10305-2</t>
  </si>
  <si>
    <t>车位租赁费470</t>
  </si>
  <si>
    <t>470.00000</t>
  </si>
  <si>
    <t>CD59-10305-3</t>
  </si>
  <si>
    <t>车位租赁费570</t>
  </si>
  <si>
    <t>570.00000</t>
  </si>
  <si>
    <t>CD59-10305-4</t>
  </si>
  <si>
    <t>车位租赁费用540*2</t>
  </si>
  <si>
    <t>CD59-10308</t>
  </si>
  <si>
    <t>CD59-10308-1</t>
  </si>
  <si>
    <t>CD59-10308-2</t>
  </si>
  <si>
    <t>车位管理费三车位</t>
  </si>
  <si>
    <t>（合肥）绿地香树花都</t>
  </si>
  <si>
    <t>HF44-01</t>
  </si>
  <si>
    <t>1994</t>
  </si>
  <si>
    <t>HF44-02</t>
  </si>
  <si>
    <t>物业费4.5</t>
  </si>
  <si>
    <t>HF44-03</t>
  </si>
  <si>
    <t>1个车位</t>
  </si>
  <si>
    <t>HF44-04</t>
  </si>
  <si>
    <t>2个车位费</t>
  </si>
  <si>
    <t>（南昌）绿地东邻里中心</t>
  </si>
  <si>
    <t>NC59-20140</t>
  </si>
  <si>
    <t>电费0.99-标准方式</t>
  </si>
  <si>
    <t>2017/4/29 0:00:00</t>
  </si>
  <si>
    <t>NC59-20141</t>
  </si>
  <si>
    <t>水费4.38-标准方式</t>
  </si>
  <si>
    <t>国银大厦</t>
  </si>
  <si>
    <t>国银大厦定额</t>
  </si>
  <si>
    <t>95000.00000</t>
  </si>
  <si>
    <t>燃气费</t>
  </si>
  <si>
    <t>（成都）绿地城</t>
  </si>
  <si>
    <t>CD52-10101-zz</t>
  </si>
  <si>
    <t>4263</t>
  </si>
  <si>
    <t>CD52-60006(商业)</t>
  </si>
  <si>
    <t>商业空置物业服务费</t>
  </si>
  <si>
    <t>CD5210101-sy</t>
  </si>
  <si>
    <t>物业服务费(商业)</t>
  </si>
  <si>
    <t>CD52-10127-18</t>
  </si>
  <si>
    <t>商业生活垃圾清运费-18</t>
  </si>
  <si>
    <t>CD52-10127-36</t>
  </si>
  <si>
    <t>商业生活垃圾清运费-36</t>
  </si>
  <si>
    <t>CD52-10127-6</t>
  </si>
  <si>
    <t>居民生活垃圾清运费</t>
  </si>
  <si>
    <t>CD52-10306</t>
  </si>
  <si>
    <t>租赁停车管理费70元</t>
  </si>
  <si>
    <t>2019/9/6 0:00:00</t>
  </si>
  <si>
    <t>CD52-10306-2</t>
  </si>
  <si>
    <t>2个租赁停车管理费140元</t>
  </si>
  <si>
    <t>CD52-10308(210)</t>
  </si>
  <si>
    <t>租赁3个车位管理费</t>
  </si>
  <si>
    <t>210.00000</t>
  </si>
  <si>
    <t>CD52-10308(140）</t>
  </si>
  <si>
    <t>2个标准车位管理费140元</t>
  </si>
  <si>
    <t>CD52-10308(210)-1</t>
  </si>
  <si>
    <t>3个标准车位管理费210元</t>
  </si>
  <si>
    <t>2019/12/10 0:00:00</t>
  </si>
  <si>
    <t>CD52-10308(60）</t>
  </si>
  <si>
    <t>微型车位管理费60元</t>
  </si>
  <si>
    <t>CD52-10308(70）</t>
  </si>
  <si>
    <t>标准车位管理费70元</t>
  </si>
  <si>
    <t>CD52-10308(80）</t>
  </si>
  <si>
    <t>豪华车位管理费80元</t>
  </si>
  <si>
    <t>CD52-10127-1-36</t>
  </si>
  <si>
    <t>商业生活垃圾政府清运费36元</t>
  </si>
  <si>
    <t>CD52-20140-非</t>
  </si>
  <si>
    <t>非机动车库电费</t>
  </si>
  <si>
    <t>CD52-60006(住宅)</t>
  </si>
  <si>
    <t>住宅空置物业服务费</t>
  </si>
  <si>
    <t>重庆鲁能领秀城5号地</t>
  </si>
  <si>
    <t>CQ35-10101</t>
  </si>
  <si>
    <t>CQ35-10101--1</t>
  </si>
  <si>
    <t>超市--1</t>
  </si>
  <si>
    <t>CQ35-10101-1.1</t>
  </si>
  <si>
    <t>CQ35-10101-1.6</t>
  </si>
  <si>
    <t>CQ35-10101-2.2</t>
  </si>
  <si>
    <t>3786</t>
  </si>
  <si>
    <t>CQ35-10101-2.5</t>
  </si>
  <si>
    <t>CQ35-10101-5</t>
  </si>
  <si>
    <t>商铺物业费-5</t>
  </si>
  <si>
    <t>4528</t>
  </si>
  <si>
    <t>CQ35-10304</t>
  </si>
  <si>
    <t>临时停车</t>
  </si>
  <si>
    <t>2019/12/13 0:00:00</t>
  </si>
  <si>
    <t>CQ35-10305</t>
  </si>
  <si>
    <t>开发商委托停车租赁费-450</t>
  </si>
  <si>
    <t>CQ35-10308</t>
  </si>
  <si>
    <t>小业主委托停车管理费-80</t>
  </si>
  <si>
    <t>454</t>
  </si>
  <si>
    <t>CQ35-10308-160</t>
  </si>
  <si>
    <t>小业主委托停车管理费-160</t>
  </si>
  <si>
    <t>CQ35-20140-1.07</t>
  </si>
  <si>
    <t>CQ35-20140-1.1</t>
  </si>
  <si>
    <t>CQ35-20152</t>
  </si>
  <si>
    <t>3580</t>
  </si>
  <si>
    <t>CQ35-DSDF</t>
  </si>
  <si>
    <t>CQ35-10101-1</t>
  </si>
  <si>
    <t>超市-1</t>
  </si>
  <si>
    <t>CQ35-60006-1.1</t>
  </si>
  <si>
    <t>空置物业费-LOFT</t>
  </si>
  <si>
    <t>CQ35-60006-2.5</t>
  </si>
  <si>
    <t>空置物业费-商业</t>
  </si>
  <si>
    <t>（乌鲁木齐）万达广场管理处</t>
  </si>
  <si>
    <t>1347</t>
  </si>
  <si>
    <t>10101-一环铺</t>
  </si>
  <si>
    <t>物业服务费（一环铺）</t>
  </si>
  <si>
    <t>4.46000</t>
  </si>
  <si>
    <t>1602</t>
  </si>
  <si>
    <t>10101-底商</t>
  </si>
  <si>
    <t>物业服务费（底商）</t>
  </si>
  <si>
    <t>10102车位</t>
  </si>
  <si>
    <t>（郑州）绿地海珀兰轩</t>
  </si>
  <si>
    <t>一号楼物业费1</t>
  </si>
  <si>
    <t>2083.33000</t>
  </si>
  <si>
    <t>6号楼物业费</t>
  </si>
  <si>
    <t>303.71000</t>
  </si>
  <si>
    <t>9物业服务费</t>
  </si>
  <si>
    <t>ZZ18-10101</t>
  </si>
  <si>
    <t>1378</t>
  </si>
  <si>
    <t>ZZ18-10101-1</t>
  </si>
  <si>
    <t>1368</t>
  </si>
  <si>
    <t>ZZ18-10101-4号楼</t>
  </si>
  <si>
    <t>4号楼物业费</t>
  </si>
  <si>
    <t>开发商委托停车管理处</t>
  </si>
  <si>
    <t>开发商委托停车管理费2</t>
  </si>
  <si>
    <t>保洁开荒费</t>
  </si>
  <si>
    <t>1.66600</t>
  </si>
  <si>
    <t>开发商空置费1</t>
  </si>
  <si>
    <t>879838.00000</t>
  </si>
  <si>
    <t>2018年第四季度空置费</t>
  </si>
  <si>
    <t>287501.25000</t>
  </si>
  <si>
    <t>（武汉）绿地中央广场AB区</t>
  </si>
  <si>
    <t>4177</t>
  </si>
  <si>
    <t>WH18-001</t>
  </si>
  <si>
    <t>WH18-002</t>
  </si>
  <si>
    <t>1583</t>
  </si>
  <si>
    <t>WH18-003</t>
  </si>
  <si>
    <t>委托停车费（固定月卡）</t>
  </si>
  <si>
    <t>WH18-009</t>
  </si>
  <si>
    <t>4175</t>
  </si>
  <si>
    <t>WH18-011</t>
  </si>
  <si>
    <t>电费（商铺）</t>
  </si>
  <si>
    <t>WH18-013</t>
  </si>
  <si>
    <t>电费（住宅）</t>
  </si>
  <si>
    <t>WH18-010</t>
  </si>
  <si>
    <t>水费（商铺）</t>
  </si>
  <si>
    <t>2010/10/1 0:00:00</t>
  </si>
  <si>
    <t>20141（1）</t>
  </si>
  <si>
    <t>WH18-004</t>
  </si>
  <si>
    <t>装修保证金</t>
  </si>
  <si>
    <t>WH18-012</t>
  </si>
  <si>
    <t>（郑州）方圆经纬</t>
  </si>
  <si>
    <t>2015/3/1 0:00:00</t>
  </si>
  <si>
    <t>3502</t>
  </si>
  <si>
    <t>9-1-401</t>
  </si>
  <si>
    <t>9-1-401物业费</t>
  </si>
  <si>
    <t>2019/9/5 0:00:00</t>
  </si>
  <si>
    <t>二期</t>
  </si>
  <si>
    <t>锦园住宅物业</t>
  </si>
  <si>
    <t>6710</t>
  </si>
  <si>
    <t>供暖费用</t>
  </si>
  <si>
    <t>6736</t>
  </si>
  <si>
    <t>2999</t>
  </si>
  <si>
    <t>二期车位费</t>
  </si>
  <si>
    <t>锦园车位费</t>
  </si>
  <si>
    <t>2019/7/30 0:00:00</t>
  </si>
  <si>
    <t>6717</t>
  </si>
  <si>
    <t>2014</t>
  </si>
  <si>
    <t>自来水费（商业）</t>
  </si>
  <si>
    <t>2014/3/1 0:00:00</t>
  </si>
  <si>
    <t>6718</t>
  </si>
  <si>
    <t>（武汉）卧龙墨水湖边</t>
  </si>
  <si>
    <t>2015/8/1 0:00:00</t>
  </si>
  <si>
    <t>3536</t>
  </si>
  <si>
    <t>临时费用</t>
  </si>
  <si>
    <t>（廊坊）绿地香河新城博雅苑</t>
  </si>
  <si>
    <t>2020商业物业费2.5元</t>
  </si>
  <si>
    <t>199</t>
  </si>
  <si>
    <t>国奥村</t>
  </si>
  <si>
    <t>202001-2.8</t>
  </si>
  <si>
    <t>商业物业费 2.8元</t>
  </si>
  <si>
    <t>202001-3</t>
  </si>
  <si>
    <t>商业物业费 3元</t>
  </si>
  <si>
    <t>202001-3.5</t>
  </si>
  <si>
    <t>所有收费标准修改成按月计算</t>
  </si>
  <si>
    <t>1868</t>
  </si>
  <si>
    <t>202001-3.5商业</t>
  </si>
  <si>
    <t>商业物业费3.5元</t>
  </si>
  <si>
    <t>202001-4</t>
  </si>
  <si>
    <t>商业物业费-4元</t>
  </si>
  <si>
    <t>202001-4.3</t>
  </si>
  <si>
    <t>商业物业费-4.3元</t>
  </si>
  <si>
    <t>202001-5</t>
  </si>
  <si>
    <t>商业物业费-5元</t>
  </si>
  <si>
    <t>202001-7.2</t>
  </si>
  <si>
    <t>商业物业费7.2元</t>
  </si>
  <si>
    <t>202001-9.2</t>
  </si>
  <si>
    <t>商业物业费9.2元</t>
  </si>
  <si>
    <t>BJ33-2009-01开始</t>
  </si>
  <si>
    <t>物业管理处-3.5-2009</t>
  </si>
  <si>
    <t>2009/12/31 0:00:00</t>
  </si>
  <si>
    <t>BJ33-2010-01-开始</t>
  </si>
  <si>
    <t>物业服务费-3.5-2010</t>
  </si>
  <si>
    <t>2010/12/31 0:00:00</t>
  </si>
  <si>
    <t>BJ33-2011-01开始</t>
  </si>
  <si>
    <t>物业服务费-3.5-2011</t>
  </si>
  <si>
    <t>BJ33-2012-01-开始</t>
  </si>
  <si>
    <t>物业服务费-3.5-2012</t>
  </si>
  <si>
    <t>BJ33-2013-01开始</t>
  </si>
  <si>
    <t>物业服务费-3.5-2013</t>
  </si>
  <si>
    <t>BJ33-2014-01开始</t>
  </si>
  <si>
    <t>物业服务费-3.5-2014</t>
  </si>
  <si>
    <t>BJ33-2014商业</t>
  </si>
  <si>
    <t>物业服务费-4-2014</t>
  </si>
  <si>
    <t>BJ33-2015--商业-开....</t>
  </si>
  <si>
    <t>商业物业服务费-2.8-2015</t>
  </si>
  <si>
    <t>BJ33-2015-01-商业-开...</t>
  </si>
  <si>
    <t>商业物业服务费-3-2015</t>
  </si>
  <si>
    <t>BJ33-2015-01-商业-开始.</t>
  </si>
  <si>
    <t>商业物业服务费-4.3-2015</t>
  </si>
  <si>
    <t>BJ33-2015-01-商业-开始..</t>
  </si>
  <si>
    <t>商业物业服务费-5-2015</t>
  </si>
  <si>
    <t>BJ33-2015-01开始</t>
  </si>
  <si>
    <t>物业服务费-3.5-2015</t>
  </si>
  <si>
    <t>1828</t>
  </si>
  <si>
    <t>BJ33-2015-商业-开.....</t>
  </si>
  <si>
    <t>商业物业服务费--4-2015</t>
  </si>
  <si>
    <t>BJ33-2015商业</t>
  </si>
  <si>
    <t>物业服务费-7.2-2015</t>
  </si>
  <si>
    <t>BJ33-2017-09开始</t>
  </si>
  <si>
    <t>物业服务费-3.5-201709</t>
  </si>
  <si>
    <t>BJ33-2018-01开始</t>
  </si>
  <si>
    <t>物业服务费-3.5-2018</t>
  </si>
  <si>
    <t>BJ33-2019-01开始</t>
  </si>
  <si>
    <t>物业服务费-3.5-2019</t>
  </si>
  <si>
    <t>BJ33-2019商业</t>
  </si>
  <si>
    <t>物业服务费-9.48-2019</t>
  </si>
  <si>
    <t>9.48000</t>
  </si>
  <si>
    <t>BJ33-2020-01开始</t>
  </si>
  <si>
    <t>物业服务费-3.5-2020</t>
  </si>
  <si>
    <t>BJ33-2020商业</t>
  </si>
  <si>
    <t>物业服务费-7.2-2020</t>
  </si>
  <si>
    <t>bj33-06</t>
  </si>
  <si>
    <t>bj33-07</t>
  </si>
  <si>
    <t>BJ33 2016 3.5元酒店</t>
  </si>
  <si>
    <t>酒店</t>
  </si>
  <si>
    <t>2018/2/7 0:00:00</t>
  </si>
  <si>
    <t>BJ33 2016 7.2 付军 高尔夫</t>
  </si>
  <si>
    <t>7.2元 K2 月禅院</t>
  </si>
  <si>
    <t>bj33-08</t>
  </si>
  <si>
    <t>BJ33-商业电费-1.2</t>
  </si>
  <si>
    <t>2019/10/9 0:00:00</t>
  </si>
  <si>
    <t>BJ33-电费-1.42元/度</t>
  </si>
  <si>
    <t>BJ33-自来水-9.5</t>
  </si>
  <si>
    <t>BJ33-中水费-1元</t>
  </si>
  <si>
    <t>bj33-05</t>
  </si>
  <si>
    <t>bj33-09</t>
  </si>
  <si>
    <t>（芜湖）信德华府</t>
  </si>
  <si>
    <t>HF41-1</t>
  </si>
  <si>
    <t>多层  0.7元</t>
  </si>
  <si>
    <t>432</t>
  </si>
  <si>
    <t>HF41-2</t>
  </si>
  <si>
    <t>商铺   1.8元</t>
  </si>
  <si>
    <t>HF41-3</t>
  </si>
  <si>
    <t>高层2楼  0.85元</t>
  </si>
  <si>
    <t>HF41-4</t>
  </si>
  <si>
    <t>高层3楼  0.95元</t>
  </si>
  <si>
    <t>HF41-5</t>
  </si>
  <si>
    <t>高层4楼及以上  1.2元</t>
  </si>
  <si>
    <t>1373</t>
  </si>
  <si>
    <t>HF41-6</t>
  </si>
  <si>
    <t>别墅 1.2 元</t>
  </si>
  <si>
    <t>2588</t>
  </si>
  <si>
    <t>101012</t>
  </si>
  <si>
    <t>NM101-10138</t>
  </si>
  <si>
    <t>A116车位张敏</t>
  </si>
  <si>
    <t>2019/7/28 0:00:00</t>
  </si>
  <si>
    <t>A442车位杨羽中</t>
  </si>
  <si>
    <t>A442车位</t>
  </si>
  <si>
    <t>2019/7/26 0:00:00</t>
  </si>
  <si>
    <t>NM101-10308</t>
  </si>
  <si>
    <t>车位管理费110元</t>
  </si>
  <si>
    <t>NM101-1030801</t>
  </si>
  <si>
    <t>车位管理费220元</t>
  </si>
  <si>
    <t>NM101-1030802</t>
  </si>
  <si>
    <t>车位管理费330元</t>
  </si>
  <si>
    <t>NM101-1030803</t>
  </si>
  <si>
    <t>车位管理费440元</t>
  </si>
  <si>
    <t>NM101-1030804</t>
  </si>
  <si>
    <t>车位管理费550元</t>
  </si>
  <si>
    <t>NM101-1030805</t>
  </si>
  <si>
    <t>车位管理费660元</t>
  </si>
  <si>
    <t>NM101-12104</t>
  </si>
  <si>
    <t>A766车位</t>
  </si>
  <si>
    <t>101013</t>
  </si>
  <si>
    <t>物业服务补贴款</t>
  </si>
  <si>
    <t>13900.00000</t>
  </si>
  <si>
    <t>NM101-101013</t>
  </si>
  <si>
    <t>物业服务费补贴款</t>
  </si>
  <si>
    <t>8550.00000</t>
  </si>
  <si>
    <t>NM101-8100</t>
  </si>
  <si>
    <t>补贴款8100</t>
  </si>
  <si>
    <t>8100.00000</t>
  </si>
  <si>
    <t>代金券</t>
  </si>
  <si>
    <t>327100.00000</t>
  </si>
  <si>
    <t>NM107-10308</t>
  </si>
  <si>
    <t>26203.00000</t>
  </si>
  <si>
    <t>五一阳光锦园</t>
  </si>
  <si>
    <t>TJ26-1-10101-15</t>
  </si>
  <si>
    <t>物业费-16833.16</t>
  </si>
  <si>
    <t>16833.16000</t>
  </si>
  <si>
    <t>TJ26-10101-01</t>
  </si>
  <si>
    <t>物业费-高层-1.58</t>
  </si>
  <si>
    <t>2011/5/28 0:00:00</t>
  </si>
  <si>
    <t>TJ26-10101-02</t>
  </si>
  <si>
    <t>物业费-洋房-1.68</t>
  </si>
  <si>
    <t>TJ26-10101-03</t>
  </si>
  <si>
    <t>物业费-底商-2.9</t>
  </si>
  <si>
    <t>2012/9/15 0:00:00</t>
  </si>
  <si>
    <t>TJ26-10101-04</t>
  </si>
  <si>
    <t>物业费-熙园/锦园三期-底商-4.98</t>
  </si>
  <si>
    <t>2014/9/25 0:00:00</t>
  </si>
  <si>
    <t>TJ26-10101-05</t>
  </si>
  <si>
    <t>直接录入-熙园-底商-4.98</t>
  </si>
  <si>
    <t>TJ26-10101-06</t>
  </si>
  <si>
    <t>直接录入-锦园-1.58元</t>
  </si>
  <si>
    <t>2015/10/30 0:00:00</t>
  </si>
  <si>
    <t>TJ26-10101-07</t>
  </si>
  <si>
    <t>直接录入-熙园底商-4.98元</t>
  </si>
  <si>
    <t>TJ26-10101-08</t>
  </si>
  <si>
    <t>直接录入-锦园底商-2.9元</t>
  </si>
  <si>
    <t>2017/2/15 0:00:00</t>
  </si>
  <si>
    <t>TJ26-10101-09</t>
  </si>
  <si>
    <t>直接录入-锦园洋房-1.68</t>
  </si>
  <si>
    <t>TJ26-10101-12</t>
  </si>
  <si>
    <t>4号楼特约服务费</t>
  </si>
  <si>
    <t>TJ26-10101-14</t>
  </si>
  <si>
    <t>物业费-开发商</t>
  </si>
  <si>
    <t>78661.91000</t>
  </si>
  <si>
    <t>TJ26-10308-1</t>
  </si>
  <si>
    <t>小业主委托地下车位管理费</t>
  </si>
  <si>
    <t>TJ26-10101-11</t>
  </si>
  <si>
    <t>商业街空置费</t>
  </si>
  <si>
    <t>TJ26-10101-16</t>
  </si>
  <si>
    <t>41-2空置房费-16833.16</t>
  </si>
  <si>
    <t>TJ26-10101-17</t>
  </si>
  <si>
    <t>KF空置房费-78661.91</t>
  </si>
  <si>
    <t>TJ26-10101-10</t>
  </si>
  <si>
    <t>锦园售楼处特约服务费-66667元</t>
  </si>
  <si>
    <t>（天津）社会山</t>
  </si>
  <si>
    <t>TJ7101-01</t>
  </si>
  <si>
    <t>北苑小高层物业费2.25</t>
  </si>
  <si>
    <t>TJ7101-02</t>
  </si>
  <si>
    <t>北苑洋房物业费2.38</t>
  </si>
  <si>
    <t>480</t>
  </si>
  <si>
    <t>TJ7102-01</t>
  </si>
  <si>
    <t>南苑洋房物业费2.68</t>
  </si>
  <si>
    <t>TJ7102-02</t>
  </si>
  <si>
    <t>南苑高层物业费2.58</t>
  </si>
  <si>
    <t>TJ7102-03</t>
  </si>
  <si>
    <t>南苑别墅物业费3.38</t>
  </si>
  <si>
    <t>3.38000</t>
  </si>
  <si>
    <t>TJ7102-04</t>
  </si>
  <si>
    <t>南苑商业物业费5.48</t>
  </si>
  <si>
    <t>5.48000</t>
  </si>
  <si>
    <t>TJ7102-05</t>
  </si>
  <si>
    <t>不足月物业费</t>
  </si>
  <si>
    <t>TJ710104</t>
  </si>
  <si>
    <t>代收供暖费</t>
  </si>
  <si>
    <t>TJ710108</t>
  </si>
  <si>
    <t>装修服务费</t>
  </si>
  <si>
    <t>BJ13-001</t>
  </si>
  <si>
    <t>BJ13-005</t>
  </si>
  <si>
    <t>房租</t>
  </si>
  <si>
    <t>BJ13-006</t>
  </si>
  <si>
    <t>场地费</t>
  </si>
  <si>
    <t>BJ13-007</t>
  </si>
  <si>
    <t>公区水费（充值型）</t>
  </si>
  <si>
    <t>BJ13-008</t>
  </si>
  <si>
    <t>BJ13-003</t>
  </si>
  <si>
    <t>停车费（固定）</t>
  </si>
  <si>
    <t>BJ13-004</t>
  </si>
  <si>
    <t>停车费（临停）</t>
  </si>
  <si>
    <t>BJ13-002</t>
  </si>
  <si>
    <t>BJ13-009</t>
  </si>
  <si>
    <t>垃圾消纳费</t>
  </si>
  <si>
    <t>BJ13-010</t>
  </si>
  <si>
    <t>设施维护费</t>
  </si>
  <si>
    <t>BJ133-202001</t>
  </si>
  <si>
    <t>商业1-2层物业费-6.8</t>
  </si>
  <si>
    <t>BJ133-202002</t>
  </si>
  <si>
    <t>商业5-6层物业费-8.8</t>
  </si>
  <si>
    <t>8.80000</t>
  </si>
  <si>
    <t>BJ133-202003</t>
  </si>
  <si>
    <t>商业7-9层物业费-6.5</t>
  </si>
  <si>
    <t>BJ133-202004</t>
  </si>
  <si>
    <t>商业29号楼物业费1.5</t>
  </si>
  <si>
    <t>BJ133-01</t>
  </si>
  <si>
    <t>代收代付电费（催缴型）</t>
  </si>
  <si>
    <t>BJ133-05</t>
  </si>
  <si>
    <t>抄表型-电费</t>
  </si>
  <si>
    <t>BJ133-04</t>
  </si>
  <si>
    <t>抄表型-水费</t>
  </si>
  <si>
    <t>BJ155-物业服务费</t>
  </si>
  <si>
    <t>203359.00000</t>
  </si>
  <si>
    <t>BJ155-物业服务费-01</t>
  </si>
  <si>
    <t>BJ155物业服务费-02</t>
  </si>
  <si>
    <t>物业服务费-定额-02</t>
  </si>
  <si>
    <t>BJ87-01</t>
  </si>
  <si>
    <t>物业费4.38</t>
  </si>
  <si>
    <t>BJ87-02</t>
  </si>
  <si>
    <t>物业费2.19</t>
  </si>
  <si>
    <t>2.19000</t>
  </si>
  <si>
    <t>BJ87-03</t>
  </si>
  <si>
    <t>物业费4.6</t>
  </si>
  <si>
    <t>BJ87-006</t>
  </si>
  <si>
    <t>供暖费7.5</t>
  </si>
  <si>
    <t>BJ87-007</t>
  </si>
  <si>
    <t>丽日清风</t>
  </si>
  <si>
    <t>CD1101-10101-SY</t>
  </si>
  <si>
    <t>CD1101-10101-ZZ</t>
  </si>
  <si>
    <t>CD1101-10127-01-04</t>
  </si>
  <si>
    <t>生活垃圾清运费-委托清运-住宅</t>
  </si>
  <si>
    <t>CD1101-10127-1-03</t>
  </si>
  <si>
    <t>生活垃圾清运费-委托清运-商铺</t>
  </si>
  <si>
    <t>CD1101-地面月租</t>
  </si>
  <si>
    <t>地面月租240</t>
  </si>
  <si>
    <t>2019/8/29 0:00:00</t>
  </si>
  <si>
    <t>CD1101-地面月租1</t>
  </si>
  <si>
    <t>地面月租200</t>
  </si>
  <si>
    <t>CD1101-10308-01</t>
  </si>
  <si>
    <t>车位管理费60元</t>
  </si>
  <si>
    <t>CD1101-10308-02</t>
  </si>
  <si>
    <t>车位管理费120元</t>
  </si>
  <si>
    <t>CD1101-20140-SY</t>
  </si>
  <si>
    <t>电费（商业1.5元）</t>
  </si>
  <si>
    <t>CD1101-20140-ZZ</t>
  </si>
  <si>
    <t>0.54640</t>
  </si>
  <si>
    <t>CD1101-20141-SY</t>
  </si>
  <si>
    <t>水费（商业4.6元）</t>
  </si>
  <si>
    <t>CD1101-20141-ZZ2</t>
  </si>
  <si>
    <t>水费（住宅2）</t>
  </si>
  <si>
    <t>嘉南地</t>
  </si>
  <si>
    <t>CD16-10101-SY</t>
  </si>
  <si>
    <t>物业服务费2.8元商业</t>
  </si>
  <si>
    <t>CD16-10101-ZZ</t>
  </si>
  <si>
    <t>物业服务费1.5元住宅</t>
  </si>
  <si>
    <t>CD16-10127-08</t>
  </si>
  <si>
    <t>生活垃圾清运费-08</t>
  </si>
  <si>
    <t>943</t>
  </si>
  <si>
    <t>CD16-10127-1-216</t>
  </si>
  <si>
    <t>生活垃圾清运费-0216</t>
  </si>
  <si>
    <t>216.00000</t>
  </si>
  <si>
    <t>CD16-10127-108</t>
  </si>
  <si>
    <t>生活垃圾清运费-0108</t>
  </si>
  <si>
    <t>CD16-10127-18</t>
  </si>
  <si>
    <t>生活垃圾清运费-018</t>
  </si>
  <si>
    <t>CD16-10308-200</t>
  </si>
  <si>
    <t>月租车位费-200</t>
  </si>
  <si>
    <t>CD16-10308-300</t>
  </si>
  <si>
    <t>月租车位费-300</t>
  </si>
  <si>
    <t>CD16-10308-120</t>
  </si>
  <si>
    <t>CD16-10308-180</t>
  </si>
  <si>
    <t>车位管理费180元</t>
  </si>
  <si>
    <t>CD16-10308-240</t>
  </si>
  <si>
    <t>CD16-10308-60</t>
  </si>
  <si>
    <t>CD-20140-wdw</t>
  </si>
  <si>
    <t>CD16-20140-dds</t>
  </si>
  <si>
    <t>CD16-20140-yd</t>
  </si>
  <si>
    <t>CD16-20140-ZZ</t>
  </si>
  <si>
    <t>电费0.5464元住宅</t>
  </si>
  <si>
    <t>CD16-20141-axs</t>
  </si>
  <si>
    <t>水费-5.4</t>
  </si>
  <si>
    <t>CD16-20141-SY</t>
  </si>
  <si>
    <t>水费4.62元商业</t>
  </si>
  <si>
    <t>4.62000</t>
  </si>
  <si>
    <t>CD16-20141-ZZ</t>
  </si>
  <si>
    <t>水费3.03元住宅</t>
  </si>
  <si>
    <t>大城际</t>
  </si>
  <si>
    <t>CD17-001</t>
  </si>
  <si>
    <t>物业服务费（居民）</t>
  </si>
  <si>
    <t>CD17-009</t>
  </si>
  <si>
    <t>CD17-014</t>
  </si>
  <si>
    <t>生活垃圾清运费-商业.</t>
  </si>
  <si>
    <t>CD17-015</t>
  </si>
  <si>
    <t>生活垃圾清运费-商业2.</t>
  </si>
  <si>
    <t>CD17-016</t>
  </si>
  <si>
    <t>生活垃圾清运费-住宅.</t>
  </si>
  <si>
    <t>778</t>
  </si>
  <si>
    <t>CD17-019</t>
  </si>
  <si>
    <t>月卡排量1.8以下（含1.8）</t>
  </si>
  <si>
    <t>CD17-020</t>
  </si>
  <si>
    <t>月卡排量1.8-2.5（含2.5）</t>
  </si>
  <si>
    <t>CD17-021</t>
  </si>
  <si>
    <t>月卡排量1.8以下（含1.8）双车位</t>
  </si>
  <si>
    <t>CD17-017</t>
  </si>
  <si>
    <t>CD17-018</t>
  </si>
  <si>
    <t>小业主委托停车管理费（固定）双车位</t>
  </si>
  <si>
    <t>CD17-004</t>
  </si>
  <si>
    <t>柏南郡</t>
  </si>
  <si>
    <t>CD19-02</t>
  </si>
  <si>
    <t>物业费（商业）2.8元</t>
  </si>
  <si>
    <t>CD19-10101-SY</t>
  </si>
  <si>
    <t>物业服务费2.8（商业）</t>
  </si>
  <si>
    <t>CD19-10101-ZZ</t>
  </si>
  <si>
    <t>物业服务费1.5（住宅）</t>
  </si>
  <si>
    <t>CD49-01</t>
  </si>
  <si>
    <t>物业费(住宅）1.5元</t>
  </si>
  <si>
    <t>CD19-10127-08</t>
  </si>
  <si>
    <t>CD19-10127-18</t>
  </si>
  <si>
    <t>CD19-10306-02</t>
  </si>
  <si>
    <t>CD19-10306-03</t>
  </si>
  <si>
    <t>CD19-10308-120</t>
  </si>
  <si>
    <t>CD19-10308-60</t>
  </si>
  <si>
    <t>564</t>
  </si>
  <si>
    <t>CD19-20140-ZZ</t>
  </si>
  <si>
    <t>电费0.5464-住宅</t>
  </si>
  <si>
    <t>CD19-20140-外单位</t>
  </si>
  <si>
    <t>CD19-20141-01</t>
  </si>
  <si>
    <t>CD19-20141-02</t>
  </si>
  <si>
    <t>水费-居民3.03</t>
  </si>
  <si>
    <t>CD19-20141-03</t>
  </si>
  <si>
    <t>水费-7.4元</t>
  </si>
  <si>
    <t>7.40000</t>
  </si>
  <si>
    <t>CD19-20141-05</t>
  </si>
  <si>
    <t>水费-10.33</t>
  </si>
  <si>
    <t>10.33000</t>
  </si>
  <si>
    <t>华府西苑</t>
  </si>
  <si>
    <t>CD25-01</t>
  </si>
  <si>
    <t>1210</t>
  </si>
  <si>
    <t>CD25-09</t>
  </si>
  <si>
    <t>管理费2.6</t>
  </si>
  <si>
    <t>CD-10127-8</t>
  </si>
  <si>
    <t>生活垃圾清运费-8</t>
  </si>
  <si>
    <t>CD25-10</t>
  </si>
  <si>
    <t>车位管理费500元</t>
  </si>
  <si>
    <t>2019/10/21 0:00:00</t>
  </si>
  <si>
    <t>CD25-10308-1</t>
  </si>
  <si>
    <t>车位管理费40元</t>
  </si>
  <si>
    <t>CD25-10308-2</t>
  </si>
  <si>
    <t>车位管理费50元</t>
  </si>
  <si>
    <t>CD25-10308-3</t>
  </si>
  <si>
    <t>CD25-10308-4</t>
  </si>
  <si>
    <t>CD25-10308-5</t>
  </si>
  <si>
    <t>车位管理费90元</t>
  </si>
  <si>
    <t>CD25-10308-6</t>
  </si>
  <si>
    <t>车位管理费100元</t>
  </si>
  <si>
    <t>CD25-10308-7</t>
  </si>
  <si>
    <t>CD25-20140</t>
  </si>
  <si>
    <t>CD25-20141</t>
  </si>
  <si>
    <t>CD25-20142</t>
  </si>
  <si>
    <t>电费1.4</t>
  </si>
  <si>
    <t>CD25-20143</t>
  </si>
  <si>
    <t>CD25-02</t>
  </si>
  <si>
    <t>CD25-04</t>
  </si>
  <si>
    <t>水费4.6</t>
  </si>
  <si>
    <t>半岛城邦</t>
  </si>
  <si>
    <t>CD27-GLF-01</t>
  </si>
  <si>
    <t>CD27-GLF-02</t>
  </si>
  <si>
    <t>CD27-10127-01</t>
  </si>
  <si>
    <t>CD27-10127-02</t>
  </si>
  <si>
    <t>生活垃圾清理费-36</t>
  </si>
  <si>
    <t>CD27-10127-03</t>
  </si>
  <si>
    <t>生活垃圾清理费-108</t>
  </si>
  <si>
    <t>CD27-10127-1-01</t>
  </si>
  <si>
    <t>生活垃圾清运费-住宅8</t>
  </si>
  <si>
    <t>CD27-CWF-012</t>
  </si>
  <si>
    <t>CD27-CWF-013</t>
  </si>
  <si>
    <t>出租车位费330</t>
  </si>
  <si>
    <t>CD27-CWF-008</t>
  </si>
  <si>
    <t>CD27-CWF-009</t>
  </si>
  <si>
    <t>CD27-CWF-010</t>
  </si>
  <si>
    <t>CD27-CWF-011</t>
  </si>
  <si>
    <t>CD27-20140-1</t>
  </si>
  <si>
    <t>CD27-20140-2</t>
  </si>
  <si>
    <t>非机动车用电1.5</t>
  </si>
  <si>
    <t>CD27-20140-3</t>
  </si>
  <si>
    <t>CD27-SF-01</t>
  </si>
  <si>
    <t>CD27-SF-02</t>
  </si>
  <si>
    <t>CD27-SF-03</t>
  </si>
  <si>
    <t>CD27-SF-04</t>
  </si>
  <si>
    <t>商业用水4.6</t>
  </si>
  <si>
    <t>CD27-10127-1-02</t>
  </si>
  <si>
    <t>生活垃圾清运费-商铺36</t>
  </si>
  <si>
    <t>CD27-10127-1-03</t>
  </si>
  <si>
    <t>生活垃圾清运费-商铺108</t>
  </si>
  <si>
    <t>半岛城邦三期</t>
  </si>
  <si>
    <t>CD40-01</t>
  </si>
  <si>
    <t>物业费住宅3元</t>
  </si>
  <si>
    <t>CD40-10101-01</t>
  </si>
  <si>
    <t>管理费-居民</t>
  </si>
  <si>
    <t>CD40-10127-01</t>
  </si>
  <si>
    <t>生活垃圾清运费-委托清运-8元</t>
  </si>
  <si>
    <t>1205</t>
  </si>
  <si>
    <t>CD40-10127-1-01</t>
  </si>
  <si>
    <t>CD40-10305-02</t>
  </si>
  <si>
    <t>CD40-10305-01</t>
  </si>
  <si>
    <t>开发商委托停车租赁费（固定）230</t>
  </si>
  <si>
    <t>CD40-10305-03</t>
  </si>
  <si>
    <t>开发商委托停车租赁费330（固定）</t>
  </si>
  <si>
    <t>CD40-10305-04</t>
  </si>
  <si>
    <t>开发商委托停车租赁费（固定）430</t>
  </si>
  <si>
    <t>430.00000</t>
  </si>
  <si>
    <t>CD40-10305-05</t>
  </si>
  <si>
    <t>开发商委托停车租赁费（固定）450</t>
  </si>
  <si>
    <t>CD40-10308-09</t>
  </si>
  <si>
    <t>车位管理费80</t>
  </si>
  <si>
    <t>CD40-10308-10</t>
  </si>
  <si>
    <t>CD40-10308-11</t>
  </si>
  <si>
    <t>车位管理费240</t>
  </si>
  <si>
    <t>CD40-10308-12</t>
  </si>
  <si>
    <t>车位管理费320</t>
  </si>
  <si>
    <t>CD40-10308-13</t>
  </si>
  <si>
    <t>车位管理费400</t>
  </si>
  <si>
    <t>CD40-10308-14</t>
  </si>
  <si>
    <t>车位管理费640</t>
  </si>
  <si>
    <t>640.00000</t>
  </si>
  <si>
    <t>CD40-20141-02</t>
  </si>
  <si>
    <t>水费居民3.03</t>
  </si>
  <si>
    <t>成都中筑西府兰庭</t>
  </si>
  <si>
    <t>CD45-10101-01</t>
  </si>
  <si>
    <t>2016/10/19 0:00:00</t>
  </si>
  <si>
    <t>CD45-10101-02</t>
  </si>
  <si>
    <t>管理费-商业</t>
  </si>
  <si>
    <t>CD45-10128-1</t>
  </si>
  <si>
    <t>869</t>
  </si>
  <si>
    <t>CD45-10128-2-1</t>
  </si>
  <si>
    <t>生活垃圾清运费-委托清运-商业1</t>
  </si>
  <si>
    <t>CD45-10128-2-2</t>
  </si>
  <si>
    <t>生活垃圾清运费-委托清运-商业2</t>
  </si>
  <si>
    <t>CD45-10308-子母车位</t>
  </si>
  <si>
    <t>CD45-10308-子母车位负2楼</t>
  </si>
  <si>
    <t>CD45-10308-微型车位</t>
  </si>
  <si>
    <t>CD45-10308-微型车位负2楼</t>
  </si>
  <si>
    <t>CD45-10308-标准车位</t>
  </si>
  <si>
    <t>CD45-10308-标准车位*2</t>
  </si>
  <si>
    <t>CD45-10308-标准车位负2楼</t>
  </si>
  <si>
    <t>CD45-10308-豪华车位</t>
  </si>
  <si>
    <t>CD45-10308-豪华车位负2楼</t>
  </si>
  <si>
    <t>CD45-001</t>
  </si>
  <si>
    <t>CD45-20141</t>
  </si>
  <si>
    <t>水费-居民</t>
  </si>
  <si>
    <t>（成都）中海新华府</t>
  </si>
  <si>
    <t>CD49-19</t>
  </si>
  <si>
    <t>物业服务费（住宅）-2.8</t>
  </si>
  <si>
    <t>CD49-20</t>
  </si>
  <si>
    <t>物业服务费（商业）-6.5</t>
  </si>
  <si>
    <t>CD49-12</t>
  </si>
  <si>
    <t>3个月生活垃圾费</t>
  </si>
  <si>
    <t>CD49-21</t>
  </si>
  <si>
    <t>生活垃圾费-8元</t>
  </si>
  <si>
    <t>CD49-03</t>
  </si>
  <si>
    <t>月租车400元1个车位</t>
  </si>
  <si>
    <t>CD49-06</t>
  </si>
  <si>
    <t>月租车400元,2个车位</t>
  </si>
  <si>
    <t>CD49-07</t>
  </si>
  <si>
    <t>月租车500元1个车位</t>
  </si>
  <si>
    <t>CD49-10</t>
  </si>
  <si>
    <t>月租车500元2车位</t>
  </si>
  <si>
    <t>CD49-16</t>
  </si>
  <si>
    <t>小业主委托停车管理费（固定）1个车位</t>
  </si>
  <si>
    <t>CD49-17</t>
  </si>
  <si>
    <t>小业主停车管理费（固定）2个车位</t>
  </si>
  <si>
    <t>CD49-05</t>
  </si>
  <si>
    <t>天诺·四季花城</t>
  </si>
  <si>
    <t>CQ15-10101-01</t>
  </si>
  <si>
    <t>管理费1.7</t>
  </si>
  <si>
    <t>CQ15-10101-02</t>
  </si>
  <si>
    <t>管理费0.85</t>
  </si>
  <si>
    <t>CQ15-10101-03</t>
  </si>
  <si>
    <t>管理费1.6</t>
  </si>
  <si>
    <t>CQ15-10101-04</t>
  </si>
  <si>
    <t>管理费0.8</t>
  </si>
  <si>
    <t>CQ15-10101-05</t>
  </si>
  <si>
    <t>CQ15-10101-06</t>
  </si>
  <si>
    <t>CQ15-10101-07</t>
  </si>
  <si>
    <t>管理费1.25</t>
  </si>
  <si>
    <t>CQ15-10101-08</t>
  </si>
  <si>
    <t>CQ15-10101-09</t>
  </si>
  <si>
    <t>管理费1.8</t>
  </si>
  <si>
    <t>CQ15-GGDF</t>
  </si>
  <si>
    <t>1286</t>
  </si>
  <si>
    <t>CQ15-SPDF</t>
  </si>
  <si>
    <t>CQ15-SPDF1</t>
  </si>
  <si>
    <t>商铺电费1</t>
  </si>
  <si>
    <t>CQ15-SPSF1</t>
  </si>
  <si>
    <t>商铺水费1</t>
  </si>
  <si>
    <t>2049/3/31 0:00:00</t>
  </si>
  <si>
    <t>4.58000</t>
  </si>
  <si>
    <t>海印长城</t>
  </si>
  <si>
    <t>DL12-10101-01</t>
  </si>
  <si>
    <t>DL12-10101-02</t>
  </si>
  <si>
    <t>DL12-30102</t>
  </si>
  <si>
    <t>DL12-10131</t>
  </si>
  <si>
    <t>DL12-10131-01</t>
  </si>
  <si>
    <t>10133-120</t>
  </si>
  <si>
    <t>委托停车场120</t>
  </si>
  <si>
    <t>10133-180</t>
  </si>
  <si>
    <t>委托停车场180元</t>
  </si>
  <si>
    <t>10133-40</t>
  </si>
  <si>
    <t>委托停车场40</t>
  </si>
  <si>
    <t>10133-60</t>
  </si>
  <si>
    <t>委托停车场60</t>
  </si>
  <si>
    <t>10133-80</t>
  </si>
  <si>
    <t>委托停车场80</t>
  </si>
  <si>
    <t>10201-120</t>
  </si>
  <si>
    <t>委托停车管理费120</t>
  </si>
  <si>
    <t>10201-180</t>
  </si>
  <si>
    <t>委托停车管理费180</t>
  </si>
  <si>
    <t>10201-40</t>
  </si>
  <si>
    <t>委托停车管理费40</t>
  </si>
  <si>
    <t>10201-60</t>
  </si>
  <si>
    <t>停车管理费60</t>
  </si>
  <si>
    <t>10201-80</t>
  </si>
  <si>
    <t>委托停车管理费80</t>
  </si>
  <si>
    <t>10204-120</t>
  </si>
  <si>
    <t>自营停车管理费（120）</t>
  </si>
  <si>
    <t>10204-180</t>
  </si>
  <si>
    <t>自营停车管理费（180）</t>
  </si>
  <si>
    <t>10204-40</t>
  </si>
  <si>
    <t>自营停车管理费40</t>
  </si>
  <si>
    <t>10204-60</t>
  </si>
  <si>
    <t>固定停车场管理费60</t>
  </si>
  <si>
    <t>10204-80</t>
  </si>
  <si>
    <t>自营停车管理费80</t>
  </si>
  <si>
    <t>DL12-10999</t>
  </si>
  <si>
    <t>（合肥）繁华世家</t>
  </si>
  <si>
    <t>HF11-10101</t>
  </si>
  <si>
    <t>HF11-10101-0.4</t>
  </si>
  <si>
    <t>物业服务费-0.4</t>
  </si>
  <si>
    <t>HF11-10101-0.7</t>
  </si>
  <si>
    <t>物业服务费-0.7</t>
  </si>
  <si>
    <t>HF11-10101-1</t>
  </si>
  <si>
    <t>HF11-10101-1.2</t>
  </si>
  <si>
    <t>物业服务费-1.2</t>
  </si>
  <si>
    <t>HF11-10101-1.3</t>
  </si>
  <si>
    <t>物业服务费-1.3</t>
  </si>
  <si>
    <t>730</t>
  </si>
  <si>
    <t>HF11-10201-01</t>
  </si>
  <si>
    <t>产权车管理费30</t>
  </si>
  <si>
    <t>（合肥）和地蓝湾</t>
  </si>
  <si>
    <t>HF16-10101-01</t>
  </si>
  <si>
    <t>高层住宅1.44</t>
  </si>
  <si>
    <t>HF16-10101-02</t>
  </si>
  <si>
    <t>低层住宅0.84</t>
  </si>
  <si>
    <t>0.84000</t>
  </si>
  <si>
    <t>HF16-10101-03</t>
  </si>
  <si>
    <t>写字楼3.98</t>
  </si>
  <si>
    <t>HF16-10101-04</t>
  </si>
  <si>
    <t>公寓楼2.6</t>
  </si>
  <si>
    <t>299</t>
  </si>
  <si>
    <t>HF16-10101-05</t>
  </si>
  <si>
    <t>商铺3.5</t>
  </si>
  <si>
    <t>HF16-10101-06</t>
  </si>
  <si>
    <t>商铺2层1.8</t>
  </si>
  <si>
    <t>HF16-10101-07</t>
  </si>
  <si>
    <t>HF16-10101-08</t>
  </si>
  <si>
    <t>格林豪泰</t>
  </si>
  <si>
    <t>HF16-10101-09</t>
  </si>
  <si>
    <t>会所涡轮</t>
  </si>
  <si>
    <t>HF16-10101-10</t>
  </si>
  <si>
    <t>会所涡轮2.5</t>
  </si>
  <si>
    <t>HF16-10101-11</t>
  </si>
  <si>
    <t>会所涡轮2.5元</t>
  </si>
  <si>
    <t>HF16-10101-12</t>
  </si>
  <si>
    <t>幼儿园1.35</t>
  </si>
  <si>
    <t>HF16-10101-13</t>
  </si>
  <si>
    <t>格林豪泰0.65</t>
  </si>
  <si>
    <t>HF16-10201-02</t>
  </si>
  <si>
    <t>产权车位管理费200元</t>
  </si>
  <si>
    <t>HF16-10201-01</t>
  </si>
  <si>
    <t>产权车管理费50</t>
  </si>
  <si>
    <t>HF16-10201-03</t>
  </si>
  <si>
    <t>产权车管理费200元</t>
  </si>
  <si>
    <t>HF16-10201-04</t>
  </si>
  <si>
    <t>产权车管理费300元</t>
  </si>
  <si>
    <t>（济宁）凤凰太阳城</t>
  </si>
  <si>
    <t>JN39-101-1250</t>
  </si>
  <si>
    <t>二队物业费</t>
  </si>
  <si>
    <t>1250.00000</t>
  </si>
  <si>
    <t>JN39-10101-0.8</t>
  </si>
  <si>
    <t>物业服务费0.8</t>
  </si>
  <si>
    <t>2017/6/19 0:00:00</t>
  </si>
  <si>
    <t>JN39-10101-1.1</t>
  </si>
  <si>
    <t>JN39-10101-1.5</t>
  </si>
  <si>
    <t>JN39-10101录入</t>
  </si>
  <si>
    <t>JN39-ZYKT-201911-001</t>
  </si>
  <si>
    <t>冬季中央空调201911</t>
  </si>
  <si>
    <t>JN39-ZYKT-201911-002</t>
  </si>
  <si>
    <t>冬季中央空调201912-202002</t>
  </si>
  <si>
    <t>2020/2/28 0:00:00</t>
  </si>
  <si>
    <t>5.75000</t>
  </si>
  <si>
    <t>JN39-ZYKT-201911-01</t>
  </si>
  <si>
    <t>全年中央空调2019冬-2020夏01</t>
  </si>
  <si>
    <t>JN39-ZYKT-201911-02</t>
  </si>
  <si>
    <t>全年中央空调2019冬-2020夏02</t>
  </si>
  <si>
    <t>JN39-ZYKT-202003-001</t>
  </si>
  <si>
    <t>冬季中央空调202003</t>
  </si>
  <si>
    <t>2020/3/30 0:00:00</t>
  </si>
  <si>
    <t>2.87000</t>
  </si>
  <si>
    <t>波士名人国际</t>
  </si>
  <si>
    <t>NM11-01</t>
  </si>
  <si>
    <t>管理费3.0</t>
  </si>
  <si>
    <t>2008/1/1 0:00:00</t>
  </si>
  <si>
    <t>761</t>
  </si>
  <si>
    <t>NM11-02</t>
  </si>
  <si>
    <t>管理费2.0</t>
  </si>
  <si>
    <t>NM11-09</t>
  </si>
  <si>
    <t>管理费4.0</t>
  </si>
  <si>
    <t>NM11-10</t>
  </si>
  <si>
    <t>管理费0.9176</t>
  </si>
  <si>
    <t>0.91760</t>
  </si>
  <si>
    <t>NM11-11</t>
  </si>
  <si>
    <t>管理费2.0728</t>
  </si>
  <si>
    <t>2.07280</t>
  </si>
  <si>
    <t>NM11-19</t>
  </si>
  <si>
    <t>管理费3.5</t>
  </si>
  <si>
    <t>NM11-03</t>
  </si>
  <si>
    <t>空调制冷费1.93</t>
  </si>
  <si>
    <t>1.93000</t>
  </si>
  <si>
    <t>NM11-04</t>
  </si>
  <si>
    <t>空调制冷费2.825</t>
  </si>
  <si>
    <t>2.82500</t>
  </si>
  <si>
    <t>NM11-21</t>
  </si>
  <si>
    <t>空调制冷费0.849</t>
  </si>
  <si>
    <t>0.84900</t>
  </si>
  <si>
    <t>NM11-22</t>
  </si>
  <si>
    <t>固定车位-400</t>
  </si>
  <si>
    <t>NM11-26</t>
  </si>
  <si>
    <t>固定车位-10000</t>
  </si>
  <si>
    <t>NM11-27</t>
  </si>
  <si>
    <t>固定车位-800</t>
  </si>
  <si>
    <t>NM11-28</t>
  </si>
  <si>
    <t>固定车位-50000</t>
  </si>
  <si>
    <t>NN11-24</t>
  </si>
  <si>
    <t>固定车位-380</t>
  </si>
  <si>
    <t>2029/12/30 0:00:00</t>
  </si>
  <si>
    <t>上河院</t>
  </si>
  <si>
    <t>SH18-10101-01</t>
  </si>
  <si>
    <t>物业管理费01</t>
  </si>
  <si>
    <t>2010/7/1 0:00:00</t>
  </si>
  <si>
    <t>834.59000</t>
  </si>
  <si>
    <t>SH18-10101-02</t>
  </si>
  <si>
    <t>物业管理费02</t>
  </si>
  <si>
    <t>770.66000</t>
  </si>
  <si>
    <t>SH18-10101-03</t>
  </si>
  <si>
    <t>物业管理费03</t>
  </si>
  <si>
    <t>874.82000</t>
  </si>
  <si>
    <t>SH18-10101-04</t>
  </si>
  <si>
    <t>物业管理费04</t>
  </si>
  <si>
    <t>724.62000</t>
  </si>
  <si>
    <t>SH18-10101-05</t>
  </si>
  <si>
    <t>物业管理费05</t>
  </si>
  <si>
    <t>830.46000</t>
  </si>
  <si>
    <t>SH18-10101-06</t>
  </si>
  <si>
    <t>物业管理费06</t>
  </si>
  <si>
    <t>826.11000</t>
  </si>
  <si>
    <t>SH18-10101-07</t>
  </si>
  <si>
    <t>物业管理费07</t>
  </si>
  <si>
    <t>877.92000</t>
  </si>
  <si>
    <t>SH18-10101-08</t>
  </si>
  <si>
    <t>物业管理费08</t>
  </si>
  <si>
    <t>833.79000</t>
  </si>
  <si>
    <t>SH18-10101-09</t>
  </si>
  <si>
    <t>物业管理费09</t>
  </si>
  <si>
    <t>870.88000</t>
  </si>
  <si>
    <t>SH18-10101-10</t>
  </si>
  <si>
    <t>物业管理费10</t>
  </si>
  <si>
    <t>827.23000</t>
  </si>
  <si>
    <t>SH18-10101-11</t>
  </si>
  <si>
    <t>物业管理费11</t>
  </si>
  <si>
    <t>877.28000</t>
  </si>
  <si>
    <t>SH18-10101-12</t>
  </si>
  <si>
    <t>物业管理费12</t>
  </si>
  <si>
    <t>872.58000</t>
  </si>
  <si>
    <t>SH18-10101-13</t>
  </si>
  <si>
    <t>物业管理费13</t>
  </si>
  <si>
    <t>877.86000</t>
  </si>
  <si>
    <t>SH18-10101-14</t>
  </si>
  <si>
    <t>物业管理费14</t>
  </si>
  <si>
    <t>829.34000</t>
  </si>
  <si>
    <t>SH18-10101-15</t>
  </si>
  <si>
    <t>物业管理费15</t>
  </si>
  <si>
    <t>873.47000</t>
  </si>
  <si>
    <t>SH18-10101-16</t>
  </si>
  <si>
    <t>物业管理费16</t>
  </si>
  <si>
    <t>829.66000</t>
  </si>
  <si>
    <t>SH18-10101-17</t>
  </si>
  <si>
    <t>物业管理费17</t>
  </si>
  <si>
    <t>824.93000</t>
  </si>
  <si>
    <t>（上海）绿地玉湖庭</t>
  </si>
  <si>
    <t>644</t>
  </si>
  <si>
    <t>101010101</t>
  </si>
  <si>
    <t>物业服务标准</t>
  </si>
  <si>
    <t>101010102</t>
  </si>
  <si>
    <t>物业服务</t>
  </si>
  <si>
    <t>763</t>
  </si>
  <si>
    <t>101010103</t>
  </si>
  <si>
    <t>202020</t>
  </si>
  <si>
    <t>固定车位费</t>
  </si>
  <si>
    <t>212121</t>
  </si>
  <si>
    <t>商业代管费用</t>
  </si>
  <si>
    <t>144048.40000</t>
  </si>
  <si>
    <t>（上海）中信君庭</t>
  </si>
  <si>
    <t>SH94-10101-01</t>
  </si>
  <si>
    <t>SH94-10101-02</t>
  </si>
  <si>
    <t>2039/12/31 0:00:00</t>
  </si>
  <si>
    <t>XA22-10101</t>
  </si>
  <si>
    <t>XA22-10101-00</t>
  </si>
  <si>
    <t>物业服务费-00</t>
  </si>
  <si>
    <t>XA22-10101-01</t>
  </si>
  <si>
    <t>业主70%物业服务费</t>
  </si>
  <si>
    <t>2019/10/10 0:00:00</t>
  </si>
  <si>
    <t>XA22-10101-YY</t>
  </si>
  <si>
    <t>物业服务费-幼儿园-01</t>
  </si>
  <si>
    <t>XA22-101013</t>
  </si>
  <si>
    <t>物业服务费幼儿园</t>
  </si>
  <si>
    <t>XA22-10101SP</t>
  </si>
  <si>
    <t>物业服务费商铺</t>
  </si>
  <si>
    <t>XA22-10140</t>
  </si>
  <si>
    <t>XA22-10101-Y</t>
  </si>
  <si>
    <t>物业服务费--幼儿园-00</t>
  </si>
  <si>
    <t>XA22-10113</t>
  </si>
  <si>
    <t>0.26000</t>
  </si>
  <si>
    <t>XA22-10113-00</t>
  </si>
  <si>
    <t>公共能耗费及其他-00</t>
  </si>
  <si>
    <t>XA22-10127</t>
  </si>
  <si>
    <t>XA22-10127-00</t>
  </si>
  <si>
    <t>生活垃圾清运费-00</t>
  </si>
  <si>
    <t>689</t>
  </si>
  <si>
    <t>XA22-10131</t>
  </si>
  <si>
    <t>XA22-10145</t>
  </si>
  <si>
    <t>XA22-10145-00</t>
  </si>
  <si>
    <t>电梯费-00</t>
  </si>
  <si>
    <t>XA22-10306-00</t>
  </si>
  <si>
    <t>开发商委托停车管理费（固定）-00</t>
  </si>
  <si>
    <t>2019/6/23 0:00:00</t>
  </si>
  <si>
    <t>XA22-10306-01</t>
  </si>
  <si>
    <t>XA22-10999</t>
  </si>
  <si>
    <t>XA22-20140</t>
  </si>
  <si>
    <t>XA22-20141</t>
  </si>
  <si>
    <t>20153</t>
  </si>
  <si>
    <t>机械车位养护费</t>
  </si>
  <si>
    <t>XA22-20153</t>
  </si>
  <si>
    <t>10101.</t>
  </si>
  <si>
    <t>2019年6个月物业费</t>
  </si>
  <si>
    <t>10101..</t>
  </si>
  <si>
    <t>2020年物业费</t>
  </si>
  <si>
    <t>YC23-10101-02</t>
  </si>
  <si>
    <t>24月</t>
  </si>
  <si>
    <t>YC23-10101-2019(商业）</t>
  </si>
  <si>
    <t>固定车位管理费</t>
  </si>
  <si>
    <t>.10145电梯费</t>
  </si>
  <si>
    <t>电梯费24层-1个月</t>
  </si>
  <si>
    <t>98.75000</t>
  </si>
  <si>
    <t>10145--电梯费</t>
  </si>
  <si>
    <t>42.50000</t>
  </si>
  <si>
    <t>38.75000</t>
  </si>
  <si>
    <t>10145..电梯费</t>
  </si>
  <si>
    <t>57.50000</t>
  </si>
  <si>
    <t>10145.电梯费</t>
  </si>
  <si>
    <t>53.75000</t>
  </si>
  <si>
    <t>10145~电梯费</t>
  </si>
  <si>
    <t>46.25000</t>
  </si>
  <si>
    <t>10145·电梯费</t>
  </si>
  <si>
    <t>·10145电梯费</t>
  </si>
  <si>
    <t>电梯费23层-1个月</t>
  </si>
  <si>
    <t>电梯费*10145</t>
  </si>
  <si>
    <t>电梯费19层-1个月</t>
  </si>
  <si>
    <t>电梯费---10145</t>
  </si>
  <si>
    <t>电梯费--10145</t>
  </si>
  <si>
    <t>31.25000</t>
  </si>
  <si>
    <t>23.75000</t>
  </si>
  <si>
    <t>电梯费-10145-</t>
  </si>
  <si>
    <t>27.50000</t>
  </si>
  <si>
    <t>电梯费..10145</t>
  </si>
  <si>
    <t>电梯费17层-1个月</t>
  </si>
  <si>
    <t>72.50000</t>
  </si>
  <si>
    <t>电梯费.10145</t>
  </si>
  <si>
    <t>61.25000</t>
  </si>
  <si>
    <t>电梯费18层-1个月</t>
  </si>
  <si>
    <t>76.25000</t>
  </si>
  <si>
    <t>电梯费20层-1个月</t>
  </si>
  <si>
    <t>83.75000</t>
  </si>
  <si>
    <t>电梯费22层-1个月</t>
  </si>
  <si>
    <t>91.25000</t>
  </si>
  <si>
    <t>电梯费21层-1个月</t>
  </si>
  <si>
    <t>87.50000</t>
  </si>
  <si>
    <t>电梯费·10145</t>
  </si>
  <si>
    <t>65.00000</t>
  </si>
  <si>
    <t>电梯费··10145</t>
  </si>
  <si>
    <t>电梯费16层-1个月</t>
  </si>
  <si>
    <t>68.75000</t>
  </si>
  <si>
    <t>安防更新费</t>
  </si>
  <si>
    <t>0.10000</t>
  </si>
  <si>
    <t>19年住宅2.95元</t>
  </si>
  <si>
    <t>2.95000</t>
  </si>
  <si>
    <t>2379</t>
  </si>
  <si>
    <t>19年别墅4.79元</t>
  </si>
  <si>
    <t>4.79000</t>
  </si>
  <si>
    <t>19年商业7元</t>
  </si>
  <si>
    <t>住宅2.95元</t>
  </si>
  <si>
    <t>20年车位费</t>
  </si>
  <si>
    <t>526</t>
  </si>
  <si>
    <t>（上饶）万达广场管理处</t>
  </si>
  <si>
    <t>商铺物业费4元</t>
  </si>
  <si>
    <t>写字楼物业费4元</t>
  </si>
  <si>
    <t>写字楼物业服务费费4元</t>
  </si>
  <si>
    <t>商铺物业服务费4元</t>
  </si>
  <si>
    <t>3330</t>
  </si>
  <si>
    <t>虚拟楼栋</t>
  </si>
  <si>
    <t>BJ190-10101</t>
  </si>
  <si>
    <t>189616.00000</t>
  </si>
  <si>
    <t>（重庆）江北国际机场东区外场</t>
  </si>
  <si>
    <t>457502.00000</t>
  </si>
  <si>
    <t>物业服务费-17080</t>
  </si>
  <si>
    <t>17080.00000</t>
  </si>
  <si>
    <t>物业服务费-440422</t>
  </si>
  <si>
    <t>440422.00000</t>
  </si>
  <si>
    <t>（沈阳）泛美华庭</t>
  </si>
  <si>
    <t>JN42-01</t>
  </si>
  <si>
    <t>物业费1.5</t>
  </si>
  <si>
    <t>1106</t>
  </si>
  <si>
    <t>JN42-02</t>
  </si>
  <si>
    <t>物业费0.75</t>
  </si>
  <si>
    <t>JN42-03</t>
  </si>
  <si>
    <t>车位费50元/月</t>
  </si>
  <si>
    <t>JN42-04</t>
  </si>
  <si>
    <t>车位费50元/月-02</t>
  </si>
  <si>
    <t>JN42-05</t>
  </si>
  <si>
    <t>车位费50元/月-03</t>
  </si>
  <si>
    <t>JN42-06</t>
  </si>
  <si>
    <t>车位费50元/04</t>
  </si>
  <si>
    <t>JN42-07</t>
  </si>
  <si>
    <t>车位费50元/月  新</t>
  </si>
  <si>
    <t>JN42-08</t>
  </si>
  <si>
    <t>车位费50元/月 新01</t>
  </si>
  <si>
    <t>JN42-09</t>
  </si>
  <si>
    <t>车位费50元/月（小业主）</t>
  </si>
  <si>
    <t>JN42-10</t>
  </si>
  <si>
    <t>车位费50元/月 01 （小业主）</t>
  </si>
  <si>
    <t>JN42-11</t>
  </si>
  <si>
    <t>车位费50元/月02（小业主）</t>
  </si>
  <si>
    <t>JN42-12</t>
  </si>
  <si>
    <t>车位费50元/月03（小业主）</t>
  </si>
  <si>
    <t>（呼和浩特）金隅环球中心售楼处</t>
  </si>
  <si>
    <t>NM108-6000702</t>
  </si>
  <si>
    <t>金隅环球中心售楼处服务费</t>
  </si>
  <si>
    <t>18144.77000</t>
  </si>
  <si>
    <t>（呼和浩特）金隅丽港城售楼处</t>
  </si>
  <si>
    <t>NM107-6000701</t>
  </si>
  <si>
    <t>丽港城售楼部服务费（标准）</t>
  </si>
  <si>
    <t>52903.68000</t>
  </si>
  <si>
    <t>NM109-60007</t>
  </si>
  <si>
    <t>丽港城售楼部服务费</t>
  </si>
  <si>
    <t>NM109-6000702</t>
  </si>
  <si>
    <t>金隅丽港城售楼处服务费（定额）</t>
  </si>
  <si>
    <t>45024.31000</t>
  </si>
  <si>
    <t>NM109-6000703</t>
  </si>
  <si>
    <t>金隅丽港城售楼处服务费1（定额）</t>
  </si>
  <si>
    <t>48193.00000</t>
  </si>
  <si>
    <t>TC-CP05-01</t>
  </si>
  <si>
    <t>月卡固定150</t>
  </si>
  <si>
    <t>大学城公建</t>
  </si>
  <si>
    <t>TJ1201-01</t>
  </si>
  <si>
    <t>物业费（3.2元/平米）</t>
  </si>
  <si>
    <t>TJ1201-03</t>
  </si>
  <si>
    <t>物业费（3.08元/平米）</t>
  </si>
  <si>
    <t>3.08000</t>
  </si>
  <si>
    <t>TJ1201-04</t>
  </si>
  <si>
    <t>TJ1201-05</t>
  </si>
  <si>
    <t>基本电费</t>
  </si>
  <si>
    <t>TI1201-02</t>
  </si>
  <si>
    <t>空置房（2.56元/平米）</t>
  </si>
  <si>
    <t>TJ1201-06</t>
  </si>
  <si>
    <t>定额空置费</t>
  </si>
  <si>
    <t>21503.37000</t>
  </si>
  <si>
    <t>TJ1201-07</t>
  </si>
  <si>
    <t>定额空置费（新）</t>
  </si>
  <si>
    <t>21807.32000</t>
  </si>
  <si>
    <t>TJ1201-08</t>
  </si>
  <si>
    <t>空置费（2.5元/㎡）</t>
  </si>
  <si>
    <t>乌鲁木齐天华商业广场</t>
  </si>
  <si>
    <t>物业费定额月200</t>
  </si>
  <si>
    <t>窦李博物业费2个月</t>
  </si>
  <si>
    <t>10101-窦李博物业费1个月</t>
  </si>
  <si>
    <t>窦李博物业费1个月</t>
  </si>
  <si>
    <t>2018/2/15 0:00:00</t>
  </si>
  <si>
    <t>10101-窦李博物业费1年</t>
  </si>
  <si>
    <t>窦李博物业费1年</t>
  </si>
  <si>
    <t>（乌鲁木齐）万达华府二期</t>
  </si>
  <si>
    <t>10101物业服务费（商铺）</t>
  </si>
  <si>
    <t>XA50-10308</t>
  </si>
  <si>
    <t>2018/6/3 0:00:00</t>
  </si>
  <si>
    <t>XA5001-1030008</t>
  </si>
  <si>
    <t>小业主委托停车管理费（固定）3</t>
  </si>
  <si>
    <t>2018/12/11 0:00:00</t>
  </si>
  <si>
    <t>XA5001-103008</t>
  </si>
  <si>
    <t>小业主委托停车管理费（固定）2</t>
  </si>
  <si>
    <t>2020/12/8 0:00:00</t>
  </si>
  <si>
    <t>XA5001-10308</t>
  </si>
  <si>
    <t>小业主委托停车管理费（固定）1</t>
  </si>
  <si>
    <t>（西宁）绿地云香郡售楼处</t>
  </si>
  <si>
    <t>XN11-60007</t>
  </si>
  <si>
    <t>83556.00000</t>
  </si>
  <si>
    <t>XN11-6000701</t>
  </si>
  <si>
    <t>销售中心物业费01</t>
  </si>
  <si>
    <t>86331.00000</t>
  </si>
  <si>
    <t>（兰州城区）陆都五福和园售楼处</t>
  </si>
  <si>
    <t>13006.00000</t>
  </si>
  <si>
    <t>（兰州）绿地智慧金融城G地块</t>
  </si>
  <si>
    <t>101011</t>
  </si>
  <si>
    <t>101015</t>
  </si>
  <si>
    <t>0.83000</t>
  </si>
  <si>
    <t>（深圳）长城七号楼</t>
  </si>
  <si>
    <t>SZ1402-01</t>
  </si>
  <si>
    <t>管理费(居民2.6元)</t>
  </si>
  <si>
    <t>SZ1402-02</t>
  </si>
  <si>
    <t>管理费(商业4元)</t>
  </si>
  <si>
    <t>SZ1402-03</t>
  </si>
  <si>
    <t>管理费(居民2元)</t>
  </si>
  <si>
    <t>SZ1402-14</t>
  </si>
  <si>
    <t>管理费（820元燃气公司）</t>
  </si>
  <si>
    <t>820.00000</t>
  </si>
  <si>
    <t>SZ1402-07</t>
  </si>
  <si>
    <t>维修基金（0.25元/平方</t>
  </si>
  <si>
    <t>SZ1402-11_129</t>
  </si>
  <si>
    <t>SZ1402-11_130</t>
  </si>
  <si>
    <t>垃圾消纳费(居民)</t>
  </si>
  <si>
    <t>3.00</t>
  </si>
  <si>
    <t>SZ1402-11_131</t>
  </si>
  <si>
    <t>垃圾消纳费（居民01）</t>
  </si>
  <si>
    <t>SZ1402-12</t>
  </si>
  <si>
    <t>垃圾消纳费(商业)</t>
  </si>
  <si>
    <t>SZ1402-13_133</t>
  </si>
  <si>
    <t>SZ-1402-15-1</t>
  </si>
  <si>
    <t>临时费用（补）</t>
  </si>
  <si>
    <t>740.00000</t>
  </si>
  <si>
    <t>SZ1402-15</t>
  </si>
  <si>
    <t>管理费（1600元燃气公司）</t>
  </si>
  <si>
    <t>SZ1402-15-2</t>
  </si>
  <si>
    <t>SZ1402-04</t>
  </si>
  <si>
    <t>水费(居民阶梯)</t>
  </si>
  <si>
    <t>SZ1402-05</t>
  </si>
  <si>
    <t>SZ1402-06</t>
  </si>
  <si>
    <t>水费(特种行业)</t>
  </si>
  <si>
    <t>SZ1402-08</t>
  </si>
  <si>
    <t>排水费（居民)</t>
  </si>
  <si>
    <t>SZ1402-09</t>
  </si>
  <si>
    <t>排水费(商业)</t>
  </si>
  <si>
    <t>SZ1402-10</t>
  </si>
  <si>
    <t>排水费(特种行业)</t>
  </si>
  <si>
    <t>SZ1402-13_131</t>
  </si>
  <si>
    <t>SZ1402-13_132</t>
  </si>
  <si>
    <t>长乐花园</t>
  </si>
  <si>
    <t>SZ15-10101-01</t>
  </si>
  <si>
    <t>管理费-居民2.8</t>
  </si>
  <si>
    <t>SZ15-10101-02</t>
  </si>
  <si>
    <t>管理费-商业5.8</t>
  </si>
  <si>
    <t>SZ15-10102</t>
  </si>
  <si>
    <t>SZ15-10123-JM</t>
  </si>
  <si>
    <t>垃圾处理费-居民</t>
  </si>
  <si>
    <t>0.00001</t>
  </si>
  <si>
    <t>SZ15-10123-SY</t>
  </si>
  <si>
    <t>垃圾处理费-商业</t>
  </si>
  <si>
    <t>SZ15-10130-JMLJ</t>
  </si>
  <si>
    <t>垃圾处理费（居民）0.531</t>
  </si>
  <si>
    <t>SZ15-20140-JM</t>
  </si>
  <si>
    <t>电表-居民</t>
  </si>
  <si>
    <t>SZ15-20140-SY-1</t>
  </si>
  <si>
    <t>电费-商业0.7661</t>
  </si>
  <si>
    <t>0.76610</t>
  </si>
  <si>
    <t>SZ15-20141-JM</t>
  </si>
  <si>
    <t>SZ15-20141-SY</t>
  </si>
  <si>
    <t>水费-商业3.77</t>
  </si>
  <si>
    <t>SZ15-20142-JM</t>
  </si>
  <si>
    <t>排水费-居民</t>
  </si>
  <si>
    <t>SZ15-20142-SY</t>
  </si>
  <si>
    <t>排水费-商业</t>
  </si>
  <si>
    <t>长安花园</t>
  </si>
  <si>
    <t>SZ16-</t>
  </si>
  <si>
    <t>蓝天教育一次性补收增加面积的物业费1</t>
  </si>
  <si>
    <t>4256.00000</t>
  </si>
  <si>
    <t>SZ16-10101</t>
  </si>
  <si>
    <t>蓝天教育一次性补收增加面积的物业费</t>
  </si>
  <si>
    <t>SZ16-10101-01</t>
  </si>
  <si>
    <t>住宅</t>
  </si>
  <si>
    <t>SZ16-10101-02</t>
  </si>
  <si>
    <t>裙楼商业</t>
  </si>
  <si>
    <t>SZ16-10101-03</t>
  </si>
  <si>
    <t>管理费5.8</t>
  </si>
  <si>
    <t>SZ16-10101-04</t>
  </si>
  <si>
    <t>管理费8.0</t>
  </si>
  <si>
    <t>SZ16-10101-06</t>
  </si>
  <si>
    <t>管理费24</t>
  </si>
  <si>
    <t>24.00000</t>
  </si>
  <si>
    <t>SZ16-10101-07</t>
  </si>
  <si>
    <t>管理费5.0</t>
  </si>
  <si>
    <t>SZ16-10101-08</t>
  </si>
  <si>
    <t>管理费22</t>
  </si>
  <si>
    <t>SZ16-10101-09</t>
  </si>
  <si>
    <t>SZ16-10101-10</t>
  </si>
  <si>
    <t>管理费6.0</t>
  </si>
  <si>
    <t>SZ16-1</t>
  </si>
  <si>
    <t>蓝天教育一次性补收增加面积的维修基金费2</t>
  </si>
  <si>
    <t>190.00000</t>
  </si>
  <si>
    <t>SZ16-10102</t>
  </si>
  <si>
    <t>657</t>
  </si>
  <si>
    <t>SZ16-10102-01</t>
  </si>
  <si>
    <t>蓝天教育一次性补收增加面积的维修基金费</t>
  </si>
  <si>
    <t>SZ1601-10102</t>
  </si>
  <si>
    <t>维修基金-1</t>
  </si>
  <si>
    <t>SZ16-101017-ZY</t>
  </si>
  <si>
    <t>SZ16-10107</t>
  </si>
  <si>
    <t>蓝天教育一次性补收增加面积的中央空调费</t>
  </si>
  <si>
    <t>SZ16-10107-BD</t>
  </si>
  <si>
    <t>邦德培训中央空调</t>
  </si>
  <si>
    <t>1133.50000</t>
  </si>
  <si>
    <t>SZ16-10107-SGH</t>
  </si>
  <si>
    <t>师公会中央空调费</t>
  </si>
  <si>
    <t>21824.00000</t>
  </si>
  <si>
    <t>SZ16-10107-ZY-14</t>
  </si>
  <si>
    <t>中央空调费14</t>
  </si>
  <si>
    <t>SZ16-10107-ZY-16</t>
  </si>
  <si>
    <t>中央空调费16</t>
  </si>
  <si>
    <t>SZ16-3</t>
  </si>
  <si>
    <t>蓝天教育一次性补收增加面积的中央空调费1</t>
  </si>
  <si>
    <t>11349.33000</t>
  </si>
  <si>
    <t>蓝天教育一次性补收增加面积的维修基金费1</t>
  </si>
  <si>
    <t>SZ16-20140-SYDF</t>
  </si>
  <si>
    <t>长安商业电价</t>
  </si>
  <si>
    <t>1.20820</t>
  </si>
  <si>
    <t>SZ16-10123-JM</t>
  </si>
  <si>
    <t>垃圾处理费居民</t>
  </si>
  <si>
    <t>SZ16-10130-J</t>
  </si>
  <si>
    <t>SZ16-10130-JL</t>
  </si>
  <si>
    <t>垃圾处理费（居民</t>
  </si>
  <si>
    <t>SZ16-10130-JM</t>
  </si>
  <si>
    <t>垃圾处理费居民0</t>
  </si>
  <si>
    <t>SZ16-10130-JMLJ</t>
  </si>
  <si>
    <t>垃圾处理费《居民》</t>
  </si>
  <si>
    <t>SZ16-10130-S</t>
  </si>
  <si>
    <t>垃圾处理费（商业）</t>
  </si>
  <si>
    <t>SZ16-10130-SL</t>
  </si>
  <si>
    <t>垃圾处理费（商业</t>
  </si>
  <si>
    <t>SZ16-10130-SY</t>
  </si>
  <si>
    <t>垃圾处理费商业</t>
  </si>
  <si>
    <t>SZ1601-10123-JM</t>
  </si>
  <si>
    <t>垃圾处理费居民1</t>
  </si>
  <si>
    <t>SZ1601-10123-SY</t>
  </si>
  <si>
    <t>垃圾处理费商业1</t>
  </si>
  <si>
    <t>SZ16-10130</t>
  </si>
  <si>
    <t>垃圾处理费</t>
  </si>
  <si>
    <t>SZ16-10999</t>
  </si>
  <si>
    <t>其它费用</t>
  </si>
  <si>
    <t>666</t>
  </si>
  <si>
    <t>SZ16-20140</t>
  </si>
  <si>
    <t>SZ16-20141</t>
  </si>
  <si>
    <t>SZ16-20141-GGSF</t>
  </si>
  <si>
    <t>麦当劳水费</t>
  </si>
  <si>
    <t>SZ16-20142</t>
  </si>
  <si>
    <t>SZ16-20143</t>
  </si>
  <si>
    <t>中水费0</t>
  </si>
  <si>
    <t>2016/7/2 0:00:00</t>
  </si>
  <si>
    <t>SZ16-20144</t>
  </si>
  <si>
    <t>中水排水费1</t>
  </si>
  <si>
    <t>SZ16-20140-SD</t>
  </si>
  <si>
    <t>电费（商业</t>
  </si>
  <si>
    <t>1.25220</t>
  </si>
  <si>
    <t>SZ16-20140（1.2082）</t>
  </si>
  <si>
    <t>长安花园商业电价1.2082</t>
  </si>
  <si>
    <t>SZ16-20141-JS</t>
  </si>
  <si>
    <t>水费（居民</t>
  </si>
  <si>
    <t>SZ16-20141-SS</t>
  </si>
  <si>
    <t>水费(商业</t>
  </si>
  <si>
    <t>SZ16-20143（1）</t>
  </si>
  <si>
    <t>SZ1601-20143</t>
  </si>
  <si>
    <t>中水费1</t>
  </si>
  <si>
    <t>SZ16-20144（1）</t>
  </si>
  <si>
    <t>SZ1601-20144</t>
  </si>
  <si>
    <t>SZ16-20142-J</t>
  </si>
  <si>
    <t>排水费（居民1）</t>
  </si>
  <si>
    <t>SZ16-20142-JM</t>
  </si>
  <si>
    <t>SZ16-20142-JP</t>
  </si>
  <si>
    <t>排水费（居民</t>
  </si>
  <si>
    <t>SZ16-20142-S</t>
  </si>
  <si>
    <t>排水费商业</t>
  </si>
  <si>
    <t>SZ16-20142-SP</t>
  </si>
  <si>
    <t>排水费（商业</t>
  </si>
  <si>
    <t>中水费2</t>
  </si>
  <si>
    <t>中水排水费2</t>
  </si>
  <si>
    <t>SZ1601-20142</t>
  </si>
  <si>
    <t>排水费（商业）1</t>
  </si>
  <si>
    <t>SZ1601-20142-JM</t>
  </si>
  <si>
    <t>排水费（居民）1</t>
  </si>
  <si>
    <t>深圳坪洲新村一期</t>
  </si>
  <si>
    <t>745</t>
  </si>
  <si>
    <t>2017/4/8 0:00:00</t>
  </si>
  <si>
    <t>744</t>
  </si>
  <si>
    <t>1010201</t>
  </si>
  <si>
    <t>本体维修基金（手工录入）</t>
  </si>
  <si>
    <t>0.59000</t>
  </si>
  <si>
    <t>1.00</t>
  </si>
  <si>
    <t>10130-01</t>
  </si>
  <si>
    <t>垃圾费</t>
  </si>
  <si>
    <t>生活用水费居民</t>
  </si>
  <si>
    <t>20141-01</t>
  </si>
  <si>
    <t>污水处理费居民</t>
  </si>
  <si>
    <t>居民用水排水费（仪表）</t>
  </si>
  <si>
    <t>20144-01</t>
  </si>
  <si>
    <t>委托停车场费用</t>
  </si>
  <si>
    <t>6000601</t>
  </si>
  <si>
    <t>空置物业费（手工录入）</t>
  </si>
  <si>
    <t>东海花园一期</t>
  </si>
  <si>
    <t>SZ50-10101-003</t>
  </si>
  <si>
    <t>672</t>
  </si>
  <si>
    <t>SZ50-10101-004</t>
  </si>
  <si>
    <t>SZ50-10102-004</t>
  </si>
  <si>
    <t>SZ50-10102-005</t>
  </si>
  <si>
    <t>维修基金（手工录入）</t>
  </si>
  <si>
    <t>SZ50-10130-013</t>
  </si>
  <si>
    <t>生活垃圾消纳费0.531</t>
  </si>
  <si>
    <t>SZ50-10133-005</t>
  </si>
  <si>
    <t>委托停车费（地库固定150元）</t>
  </si>
  <si>
    <t>SZ50-10133-006</t>
  </si>
  <si>
    <t>委托停车费（地面固定110元）</t>
  </si>
  <si>
    <t>SZ50-10133-007</t>
  </si>
  <si>
    <t>委托停车费（租）</t>
  </si>
  <si>
    <t>250.00000</t>
  </si>
  <si>
    <t>SZ50-10133-008</t>
  </si>
  <si>
    <t>SZ50-10130-011</t>
  </si>
  <si>
    <t>生活垃圾处理费（录入）</t>
  </si>
  <si>
    <t>SZ50-10133-014</t>
  </si>
  <si>
    <t>委托停车管理费（地库固定150元）</t>
  </si>
  <si>
    <t>10305-1</t>
  </si>
  <si>
    <t>月卡车-1辆</t>
  </si>
  <si>
    <t>10305-2</t>
  </si>
  <si>
    <t>月卡车-2辆</t>
  </si>
  <si>
    <t>10305-3</t>
  </si>
  <si>
    <t>月卡车-3辆</t>
  </si>
  <si>
    <t>月卡车-5辆</t>
  </si>
  <si>
    <t>750.00000</t>
  </si>
  <si>
    <t>SZ50-10133-015</t>
  </si>
  <si>
    <t>开发商委托停车租赁费（地固定150/月）</t>
  </si>
  <si>
    <t>SZ50-20154-002</t>
  </si>
  <si>
    <t>水费（仪表）</t>
  </si>
  <si>
    <t>SZ50-20142-001</t>
  </si>
  <si>
    <t>排水费（录入）</t>
  </si>
  <si>
    <t>SZ50-20154-003</t>
  </si>
  <si>
    <t>SZ50-20154-001</t>
  </si>
  <si>
    <t>（上海）松江悦都</t>
  </si>
  <si>
    <t>2015/12/30 0:00:00</t>
  </si>
  <si>
    <t>1069</t>
  </si>
  <si>
    <t>BJ105-01</t>
  </si>
  <si>
    <t>物业服务费2.2*12</t>
  </si>
  <si>
    <t>1661</t>
  </si>
  <si>
    <t>BJ105-2020</t>
  </si>
  <si>
    <t>（荆州）绿地之窗</t>
  </si>
  <si>
    <t>WH26-10101-01</t>
  </si>
  <si>
    <t>商业15</t>
  </si>
  <si>
    <t>2015/10/25 0:00:00</t>
  </si>
  <si>
    <t>WH26-10101-02</t>
  </si>
  <si>
    <t>商业22</t>
  </si>
  <si>
    <t>WH26-10101-03</t>
  </si>
  <si>
    <t>商业5</t>
  </si>
  <si>
    <t>WH26-10101-04</t>
  </si>
  <si>
    <t>商业20</t>
  </si>
  <si>
    <t>WH26-10101-05</t>
  </si>
  <si>
    <t>住宅1.5</t>
  </si>
  <si>
    <t>WH26-10101-06</t>
  </si>
  <si>
    <t>商业3.68</t>
  </si>
  <si>
    <t>WH26-10101-07</t>
  </si>
  <si>
    <t>美食广场4.906</t>
  </si>
  <si>
    <t>4.90600</t>
  </si>
  <si>
    <t>WH26-10101-08</t>
  </si>
  <si>
    <t>商业6</t>
  </si>
  <si>
    <t>WH26-10101-10</t>
  </si>
  <si>
    <t>WH26-10101-5</t>
  </si>
  <si>
    <t>底商3元/平方</t>
  </si>
  <si>
    <t>WH26-10101-6</t>
  </si>
  <si>
    <t>商业6.67</t>
  </si>
  <si>
    <t>6.67000</t>
  </si>
  <si>
    <t>WH26-10101-7</t>
  </si>
  <si>
    <t>商业11.59</t>
  </si>
  <si>
    <t>11.59000</t>
  </si>
  <si>
    <t>WH26-10101-8</t>
  </si>
  <si>
    <t>商业6.06</t>
  </si>
  <si>
    <t>6.06000</t>
  </si>
  <si>
    <t>WH26-B</t>
  </si>
  <si>
    <t>铂悦公馆2.5</t>
  </si>
  <si>
    <t>2018/3/10 0:00:00</t>
  </si>
  <si>
    <t>WH26-C</t>
  </si>
  <si>
    <t>铭创写字楼13.59</t>
  </si>
  <si>
    <t>13.59000</t>
  </si>
  <si>
    <t>WH26-C-1</t>
  </si>
  <si>
    <t>童趣城12</t>
  </si>
  <si>
    <t>WH26-C-1-005</t>
  </si>
  <si>
    <t>商业4.4</t>
  </si>
  <si>
    <t>WH26-C-1-017</t>
  </si>
  <si>
    <t>商业3.65</t>
  </si>
  <si>
    <t>3.65000</t>
  </si>
  <si>
    <t>WH26-C-1-018</t>
  </si>
  <si>
    <t>商业5.2</t>
  </si>
  <si>
    <t>5.20000</t>
  </si>
  <si>
    <t>WH26-C-1-020</t>
  </si>
  <si>
    <t>商业4</t>
  </si>
  <si>
    <t>WH26-C-1-021</t>
  </si>
  <si>
    <t>商业4.7</t>
  </si>
  <si>
    <t>WH26-C-1-026</t>
  </si>
  <si>
    <t>商业3.1</t>
  </si>
  <si>
    <t>WH26-C-1-027</t>
  </si>
  <si>
    <t>商业3.6</t>
  </si>
  <si>
    <t>WH26-C-1-035</t>
  </si>
  <si>
    <t>商业4.8</t>
  </si>
  <si>
    <t>WH26-C-1-040</t>
  </si>
  <si>
    <t>商业3.5</t>
  </si>
  <si>
    <t>WH26-C-1-51</t>
  </si>
  <si>
    <t>商业4.5</t>
  </si>
  <si>
    <t>WH26-C-LDMC</t>
  </si>
  <si>
    <t>铭创写字楼6</t>
  </si>
  <si>
    <t>WH26-C-XZL</t>
  </si>
  <si>
    <t>铭创写字楼12</t>
  </si>
  <si>
    <t>WH26-10127</t>
  </si>
  <si>
    <t>生活垃圾清运费0.2/平方</t>
  </si>
  <si>
    <t>WH26-10127-1</t>
  </si>
  <si>
    <t>生活垃圾清运费60/月</t>
  </si>
  <si>
    <t>WH26-20140</t>
  </si>
  <si>
    <t>A.C区用电服务费0.46</t>
  </si>
  <si>
    <t>0.46000</t>
  </si>
  <si>
    <t>WH26-10308</t>
  </si>
  <si>
    <t>289</t>
  </si>
  <si>
    <t>WH26-20140-3</t>
  </si>
  <si>
    <t>基础电费0.74</t>
  </si>
  <si>
    <t>0.74000</t>
  </si>
  <si>
    <t>WH26-20140-5</t>
  </si>
  <si>
    <t>WH26-20140-8</t>
  </si>
  <si>
    <t>铂骊酒店电费0.833</t>
  </si>
  <si>
    <t>0.83300</t>
  </si>
  <si>
    <t>WH26-20140-9</t>
  </si>
  <si>
    <t>0.9百佳汇</t>
  </si>
  <si>
    <t>WH26-20141-1</t>
  </si>
  <si>
    <t>水费3.5/吨</t>
  </si>
  <si>
    <t>WH26-20141-2</t>
  </si>
  <si>
    <t>龙虾城</t>
  </si>
  <si>
    <t>（无锡）东望景苑售楼处</t>
  </si>
  <si>
    <t>WX18-01</t>
  </si>
  <si>
    <t>销售中心物业费18000</t>
  </si>
  <si>
    <t>WX18-02</t>
  </si>
  <si>
    <t>销售中心物业费109758</t>
  </si>
  <si>
    <t>109758.00000</t>
  </si>
  <si>
    <t>wx18-10101</t>
  </si>
  <si>
    <t>销售中心物业费-直接录入</t>
  </si>
  <si>
    <t>2014/2/14 0:00:00</t>
  </si>
  <si>
    <t>（无锡）东望景苑</t>
  </si>
  <si>
    <t>WX18-10101-5#</t>
  </si>
  <si>
    <t>物业服务费5#</t>
  </si>
  <si>
    <t>WX18-10101-A2</t>
  </si>
  <si>
    <t>物业服务费A2-2商铺</t>
  </si>
  <si>
    <t>WX18-10101-A3-3</t>
  </si>
  <si>
    <t>物业服务费A3-3</t>
  </si>
  <si>
    <t>532</t>
  </si>
  <si>
    <t>WX18-10101-别墅</t>
  </si>
  <si>
    <t>物业服务费A3-1地下室</t>
  </si>
  <si>
    <t>WX18-10101-别墅地上</t>
  </si>
  <si>
    <t>物业费服务费A3-1地上</t>
  </si>
  <si>
    <t>西安宫园壹号二期</t>
  </si>
  <si>
    <t>10101-00</t>
  </si>
  <si>
    <t>2017/2/7 0:00:00</t>
  </si>
  <si>
    <t>1071</t>
  </si>
  <si>
    <t>10113-00</t>
  </si>
  <si>
    <t>公共能耗费用及其他-00</t>
  </si>
  <si>
    <t>10127-00</t>
  </si>
  <si>
    <t>10145-00</t>
  </si>
  <si>
    <t>536</t>
  </si>
  <si>
    <t>1014501-00</t>
  </si>
  <si>
    <t>4单元电梯费-00</t>
  </si>
  <si>
    <t>535</t>
  </si>
  <si>
    <t>XA42-TC01</t>
  </si>
  <si>
    <t>开发商委托停车管理费（固定）-150</t>
  </si>
  <si>
    <t>XA42-TC02</t>
  </si>
  <si>
    <t>开发商委托停车管理费（固定）-180</t>
  </si>
  <si>
    <t>30104</t>
  </si>
  <si>
    <t>YC42-2018物业费</t>
  </si>
  <si>
    <t>YC42-2018物业费（1）</t>
  </si>
  <si>
    <t>YC42-2018物业费（2）</t>
  </si>
  <si>
    <t>YC42-2020物业费-0.8元</t>
  </si>
  <si>
    <t>YC42-2020物业费-1.23元</t>
  </si>
  <si>
    <t>电梯费-3-4-25</t>
  </si>
  <si>
    <t>228</t>
  </si>
  <si>
    <t>电梯费-5-6-30</t>
  </si>
  <si>
    <t>电梯费-7-8-35</t>
  </si>
  <si>
    <t>1014503</t>
  </si>
  <si>
    <t>电梯费-9-10-40</t>
  </si>
  <si>
    <t>1014504</t>
  </si>
  <si>
    <t>电梯费-11-12-45</t>
  </si>
  <si>
    <t>1014505</t>
  </si>
  <si>
    <t>电梯费-13-14-50</t>
  </si>
  <si>
    <t>1014506</t>
  </si>
  <si>
    <t>电梯费-15-16-55</t>
  </si>
  <si>
    <t>1014507</t>
  </si>
  <si>
    <t>电梯费-17-18-60</t>
  </si>
  <si>
    <t>1014508</t>
  </si>
  <si>
    <t>电梯费-19-20-65</t>
  </si>
  <si>
    <t>1014509</t>
  </si>
  <si>
    <t>电梯费-21-24-70</t>
  </si>
  <si>
    <t>104直接录入物业费</t>
  </si>
  <si>
    <t>2016/8/27 0:00:00</t>
  </si>
  <si>
    <t>代收付电费1.2</t>
  </si>
  <si>
    <t>代收付电费0.91</t>
  </si>
  <si>
    <t>0.91000</t>
  </si>
  <si>
    <t>20140-02</t>
  </si>
  <si>
    <t>代收付电费0.90</t>
  </si>
  <si>
    <t>（北京）盛绣雅林嘉园</t>
  </si>
  <si>
    <t>BJ169-001</t>
  </si>
  <si>
    <t>BJ169-定额收费标准</t>
  </si>
  <si>
    <t>141055.89000</t>
  </si>
  <si>
    <t>27500.00000</t>
  </si>
  <si>
    <t>BJ170-001</t>
  </si>
  <si>
    <t>中电普华物业费</t>
  </si>
  <si>
    <t>北京中电普华物业费</t>
  </si>
  <si>
    <t>1.37500</t>
  </si>
  <si>
    <t>3973.28000</t>
  </si>
  <si>
    <t>南尚国际</t>
  </si>
  <si>
    <t>CD28-10101</t>
  </si>
  <si>
    <t>物业费1.8元</t>
  </si>
  <si>
    <t>CD28-10101-SY</t>
  </si>
  <si>
    <t>物业服务费4.0（商业）</t>
  </si>
  <si>
    <t>CD28-10101-ZZ</t>
  </si>
  <si>
    <t>物业服务费2.4（住宅）</t>
  </si>
  <si>
    <t>CD28-114</t>
  </si>
  <si>
    <t>生活垃圾清运费--114</t>
  </si>
  <si>
    <t>CD28-144</t>
  </si>
  <si>
    <t>生活垃圾清运费-144</t>
  </si>
  <si>
    <t>CD28-18</t>
  </si>
  <si>
    <t>CD28-216</t>
  </si>
  <si>
    <t>生活垃圾清运费--216</t>
  </si>
  <si>
    <t>CD28-36</t>
  </si>
  <si>
    <t>CD28-360</t>
  </si>
  <si>
    <t>生活垃圾清运费--360</t>
  </si>
  <si>
    <t>CD28-72</t>
  </si>
  <si>
    <t>CD28-8</t>
  </si>
  <si>
    <t>生活垃圾清运费--8</t>
  </si>
  <si>
    <t>CD28-20140-CS</t>
  </si>
  <si>
    <t>电费1元(菜市）</t>
  </si>
  <si>
    <t>CD28-20140-SY</t>
  </si>
  <si>
    <t>电费1.3元（商业）</t>
  </si>
  <si>
    <t>CD28-20140-ZZ</t>
  </si>
  <si>
    <t>电费1.5元（住宅）</t>
  </si>
  <si>
    <t>CD28-20141-SY</t>
  </si>
  <si>
    <t>水费4.6元(商业)</t>
  </si>
  <si>
    <t>CD28-20141-SY02</t>
  </si>
  <si>
    <t>水费7.49元（商业）</t>
  </si>
  <si>
    <t>7.49000</t>
  </si>
  <si>
    <t>CD28-20141-ZZ</t>
  </si>
  <si>
    <t>水费4.43（住宅）</t>
  </si>
  <si>
    <t>（呼和浩特）金隅环球中心</t>
  </si>
  <si>
    <t>物业服务费——商业</t>
  </si>
  <si>
    <t>物业服务费-8.5</t>
  </si>
  <si>
    <t>2018/12/25 0:00:00</t>
  </si>
  <si>
    <t>150000.00000</t>
  </si>
  <si>
    <t>五一阳光御园</t>
  </si>
  <si>
    <t>TJ65-10101-01</t>
  </si>
  <si>
    <t>物业费-高层-2.08</t>
  </si>
  <si>
    <t>2014/9/15 0:00:00</t>
  </si>
  <si>
    <t>2.08000</t>
  </si>
  <si>
    <t>565</t>
  </si>
  <si>
    <t>TJ65-10101-02</t>
  </si>
  <si>
    <t>物业费-洋房&amp;别墅-2.38</t>
  </si>
  <si>
    <t>511</t>
  </si>
  <si>
    <t>TJ65-10101-03</t>
  </si>
  <si>
    <t>直接录入-高层-2.08</t>
  </si>
  <si>
    <t>TJ65-10101-04</t>
  </si>
  <si>
    <t>直接录入-洋房&amp;别墅-2.38</t>
  </si>
  <si>
    <t>TJ65-10308-05</t>
  </si>
  <si>
    <t>地下车位管理费</t>
  </si>
  <si>
    <t>（天津）泰达时代</t>
  </si>
  <si>
    <t>2.05000</t>
  </si>
  <si>
    <t>1065</t>
  </si>
  <si>
    <t>物业服务费1.65</t>
  </si>
  <si>
    <t>10302-1</t>
  </si>
  <si>
    <t>业委会委托停车管理费（固定大小车位）</t>
  </si>
  <si>
    <t>重庆安泰佳苑</t>
  </si>
  <si>
    <t>物业服务费2.3</t>
  </si>
  <si>
    <t>2041</t>
  </si>
  <si>
    <t>物业服务费1.15</t>
  </si>
  <si>
    <t>015</t>
  </si>
  <si>
    <t>2116</t>
  </si>
  <si>
    <t>014</t>
  </si>
  <si>
    <t>017</t>
  </si>
  <si>
    <t>CQ30-10308</t>
  </si>
  <si>
    <t>委托停车管理费（固定）-80元</t>
  </si>
  <si>
    <t>CQ30-10308-子母车位</t>
  </si>
  <si>
    <t>委托停车管理费（固定）-子母车</t>
  </si>
  <si>
    <t>电费标准方式0.91</t>
  </si>
  <si>
    <t>009.</t>
  </si>
  <si>
    <t>电费标准方式0.83.</t>
  </si>
  <si>
    <t>019</t>
  </si>
  <si>
    <t>电费标准方式0.7</t>
  </si>
  <si>
    <t>电费-0.84</t>
  </si>
  <si>
    <t>重庆鲁能星城十三街区</t>
  </si>
  <si>
    <t>CQ36-01</t>
  </si>
  <si>
    <t>物业费1.25</t>
  </si>
  <si>
    <t>CQ36-02</t>
  </si>
  <si>
    <t>CQ36-06</t>
  </si>
  <si>
    <t>CQ36-08</t>
  </si>
  <si>
    <t>物业服务费-6号楼</t>
  </si>
  <si>
    <t>29364.48000</t>
  </si>
  <si>
    <t>CQ36-09</t>
  </si>
  <si>
    <t>物业服务费-7号楼</t>
  </si>
  <si>
    <t>9111.68000</t>
  </si>
  <si>
    <t>CQ36-10</t>
  </si>
  <si>
    <t>物业服务费-8号楼</t>
  </si>
  <si>
    <t>61093.84000</t>
  </si>
  <si>
    <t>CQ36-11</t>
  </si>
  <si>
    <t>写字楼半价2</t>
  </si>
  <si>
    <t>CQ36-07</t>
  </si>
  <si>
    <t>2018/9/28 0:00:00</t>
  </si>
  <si>
    <t>3286</t>
  </si>
  <si>
    <t>CQ36-13</t>
  </si>
  <si>
    <t>CQ36-14</t>
  </si>
  <si>
    <t>CQ36-12</t>
  </si>
  <si>
    <t>420</t>
  </si>
  <si>
    <t>CQ36-03</t>
  </si>
  <si>
    <t>商铺电费0.95</t>
  </si>
  <si>
    <t>CQ36-05</t>
  </si>
  <si>
    <t>CQ36-04</t>
  </si>
  <si>
    <t>87175.97000</t>
  </si>
  <si>
    <t>85528.94000</t>
  </si>
  <si>
    <t>南昌学府公馆</t>
  </si>
  <si>
    <t>100014</t>
  </si>
  <si>
    <t>100015</t>
  </si>
  <si>
    <t>100016</t>
  </si>
  <si>
    <t>6.20000</t>
  </si>
  <si>
    <t>荣馨园</t>
  </si>
  <si>
    <t>TJ59-WFY-01</t>
  </si>
  <si>
    <t>2.66000</t>
  </si>
  <si>
    <t>490</t>
  </si>
  <si>
    <t>TJ59-WYF-02</t>
  </si>
  <si>
    <t>2019/12/4 0:00:00</t>
  </si>
  <si>
    <t>4522.75000</t>
  </si>
  <si>
    <t>TJ59-WTCEF-03</t>
  </si>
  <si>
    <t>委托车位管理费(固定)(第三个)</t>
  </si>
  <si>
    <t>TJ59-WTCWF-01</t>
  </si>
  <si>
    <t>委托停车管理费（固定）（第一个）</t>
  </si>
  <si>
    <t>TJ59-WTCWF-02</t>
  </si>
  <si>
    <t>委托停车管理费（固定）（第二个）</t>
  </si>
  <si>
    <t>TJ59-XYZWTCWF-01</t>
  </si>
  <si>
    <t>小业主委托停车管理费（固定）（第一个）</t>
  </si>
  <si>
    <t>TJ59-XYZWTCWF-02</t>
  </si>
  <si>
    <t>小业主委托停车管理费(固定)(子母车位</t>
  </si>
  <si>
    <t>TJ59-XYZWTCWF-03</t>
  </si>
  <si>
    <t>小业主委托停车管理费(固定)(第二个)</t>
  </si>
  <si>
    <t>TJ59-DF-20140</t>
  </si>
  <si>
    <t>（长沙）东方红•麓谷星辰</t>
  </si>
  <si>
    <t>长沙银行收费标准</t>
  </si>
  <si>
    <t>CS41-01</t>
  </si>
  <si>
    <t>CS41-02</t>
  </si>
  <si>
    <t>业主收费标准(1.8)</t>
  </si>
  <si>
    <t>CS41-03</t>
  </si>
  <si>
    <t>商铺收费标准(3.5）</t>
  </si>
  <si>
    <t>足浴物业费</t>
  </si>
  <si>
    <t>足浴收费标准（3元）</t>
  </si>
  <si>
    <t>CS41-05</t>
  </si>
  <si>
    <t>（广州）珊瑚湾畔4A</t>
  </si>
  <si>
    <t>SZ80-002</t>
  </si>
  <si>
    <t>2015/12/27 0:00:00</t>
  </si>
  <si>
    <t>SZ80-004</t>
  </si>
  <si>
    <t>商铺管理费</t>
  </si>
  <si>
    <t>2010/9/23 0:00:00</t>
  </si>
  <si>
    <t>2097/9/23 0:00:00</t>
  </si>
  <si>
    <t>SZ80-006</t>
  </si>
  <si>
    <t>月保卡</t>
  </si>
  <si>
    <t>2000/2/2 0:00:00</t>
  </si>
  <si>
    <t>SZ80-007</t>
  </si>
  <si>
    <t>会所（作废）</t>
  </si>
  <si>
    <t>2000/7/13 0:00:00</t>
  </si>
  <si>
    <t>SZ80-005</t>
  </si>
  <si>
    <t>装修出入证工本费</t>
  </si>
  <si>
    <t>2007/9/24 0:00:00</t>
  </si>
  <si>
    <t>2097/11/28 0:00:00</t>
  </si>
  <si>
    <t>SZ80-008</t>
  </si>
  <si>
    <t>停车卡工本费</t>
  </si>
  <si>
    <t>SZ80-009</t>
  </si>
  <si>
    <t>门禁卡工本费</t>
  </si>
  <si>
    <t>2099/11/27 0:00:00</t>
  </si>
  <si>
    <t>SZ80-001</t>
  </si>
  <si>
    <t>1042</t>
  </si>
  <si>
    <t>SZ80-003</t>
  </si>
  <si>
    <t>1000</t>
  </si>
  <si>
    <t>（长沙）绿地海外滩</t>
  </si>
  <si>
    <t>0000004</t>
  </si>
  <si>
    <t>物业服务费2（直接录入法）</t>
  </si>
  <si>
    <t>2375</t>
  </si>
  <si>
    <t>1969</t>
  </si>
  <si>
    <t>000002</t>
  </si>
  <si>
    <t>物业服务费2.8</t>
  </si>
  <si>
    <t>361</t>
  </si>
  <si>
    <t>000003</t>
  </si>
  <si>
    <t>000005</t>
  </si>
  <si>
    <t>2019/4/4 0:00:00</t>
  </si>
  <si>
    <t>（长沙）中房瑞致二期</t>
  </si>
  <si>
    <t>CS58-1010-11</t>
  </si>
  <si>
    <t>CS58-10101-1</t>
  </si>
  <si>
    <t>管理费2.1（2019）</t>
  </si>
  <si>
    <t>2205</t>
  </si>
  <si>
    <t>cs58-10101-10</t>
  </si>
  <si>
    <t>管理费2.5  2017.2.1</t>
  </si>
  <si>
    <t>CS58-10101-2</t>
  </si>
  <si>
    <t>商铺管理费4元（2019）</t>
  </si>
  <si>
    <t>CS58-10101-3</t>
  </si>
  <si>
    <t>管理费洋房2.3(2019)</t>
  </si>
  <si>
    <t>CS58-10101-4</t>
  </si>
  <si>
    <t>管理费洋房2.5(2019)</t>
  </si>
  <si>
    <t>CS58-10101-5</t>
  </si>
  <si>
    <t>管理处2.1  2018.12.1</t>
  </si>
  <si>
    <t>CS58-10101-6</t>
  </si>
  <si>
    <t>管理费洋房2.5 2017.6.1</t>
  </si>
  <si>
    <t>cs58-10101-8</t>
  </si>
  <si>
    <t>管理费2.1 2016.7.1</t>
  </si>
  <si>
    <t>CS58-10101-9</t>
  </si>
  <si>
    <t>管理费2016.10.1</t>
  </si>
  <si>
    <t>CS58-10101-7</t>
  </si>
  <si>
    <t>（济南）汇展国际花园</t>
  </si>
  <si>
    <t>2021/12/18 0:00:00</t>
  </si>
  <si>
    <t>2569</t>
  </si>
  <si>
    <t>30102</t>
  </si>
  <si>
    <t>2016/8/15 0:00:00</t>
  </si>
  <si>
    <t>地面停车服务费</t>
  </si>
  <si>
    <t>2016/8/8 0:00:00</t>
  </si>
  <si>
    <t>10999-1</t>
  </si>
  <si>
    <t>2017/11/22 0:00:00</t>
  </si>
  <si>
    <t>JN15-20140</t>
  </si>
  <si>
    <t>0.89000</t>
  </si>
  <si>
    <t>JN15-20141</t>
  </si>
  <si>
    <t>JN15-20141-5.95</t>
  </si>
  <si>
    <t>水费5.95</t>
  </si>
  <si>
    <t>10012</t>
  </si>
  <si>
    <t>物业服务费-空置</t>
  </si>
  <si>
    <t>（上海）佘山名苑</t>
  </si>
  <si>
    <t>SH89-10101-01</t>
  </si>
  <si>
    <t>物业服务费公寓一层</t>
  </si>
  <si>
    <t>SH89-10101-02</t>
  </si>
  <si>
    <t>物业服务费公寓二至六层</t>
  </si>
  <si>
    <t>SH89-10101-03</t>
  </si>
  <si>
    <t>物业服务费复式下叠</t>
  </si>
  <si>
    <t>SH89-10101-04</t>
  </si>
  <si>
    <t>物业服务费复式上叠</t>
  </si>
  <si>
    <t>SH89-10101-05</t>
  </si>
  <si>
    <t>物业服务费别墅</t>
  </si>
  <si>
    <t>SH89-10101-06</t>
  </si>
  <si>
    <t>物业服务费地下室</t>
  </si>
  <si>
    <t>SH89-10101-07</t>
  </si>
  <si>
    <t>SH89-10101-08</t>
  </si>
  <si>
    <t>物业服务费公寓一层直接录入</t>
  </si>
  <si>
    <t>SH89-10101-09</t>
  </si>
  <si>
    <t>物业服务费公寓二至六层直接录入</t>
  </si>
  <si>
    <t>510</t>
  </si>
  <si>
    <t>SH89-10101-10</t>
  </si>
  <si>
    <t>物业服务费复式下叠直接录入</t>
  </si>
  <si>
    <t>SH89-10101-11</t>
  </si>
  <si>
    <t>物业服务费复式上叠直接录入</t>
  </si>
  <si>
    <t>SH89-10101-12</t>
  </si>
  <si>
    <t>物业服务费别墅直接录入</t>
  </si>
  <si>
    <t>SH89-10101-13</t>
  </si>
  <si>
    <t>物业服务费地下室直接录入</t>
  </si>
  <si>
    <t>SH89-10101-14</t>
  </si>
  <si>
    <t>物业服务费商铺直接录入</t>
  </si>
  <si>
    <t>BJ69-001</t>
  </si>
  <si>
    <t>BJ69-002</t>
  </si>
  <si>
    <t>2016/6/18 0:00:00</t>
  </si>
  <si>
    <t>（襄阳）新市民公寓</t>
  </si>
  <si>
    <t>246315.92000</t>
  </si>
  <si>
    <t>2016/6/11 0:00:00</t>
  </si>
  <si>
    <t>（福建）三明阳光城</t>
  </si>
  <si>
    <t>FZ38-10101</t>
  </si>
  <si>
    <t>1645</t>
  </si>
  <si>
    <t>FZ38-101011</t>
  </si>
  <si>
    <t>阳光城物业服务费</t>
  </si>
  <si>
    <t>FZ38-10110</t>
  </si>
  <si>
    <t>FZ38-10111</t>
  </si>
  <si>
    <t>FZ38-20140</t>
  </si>
  <si>
    <t>FZ38-20141</t>
  </si>
  <si>
    <t>FZ38-20152</t>
  </si>
  <si>
    <t>FZ38-10131</t>
  </si>
  <si>
    <t>FZ38-10132</t>
  </si>
  <si>
    <t>自营停车（临时）</t>
  </si>
  <si>
    <t>FZ38-30101</t>
  </si>
  <si>
    <t>FZ38-30104</t>
  </si>
  <si>
    <t>FZ38-10128</t>
  </si>
  <si>
    <t>（广州）珊瑚湾畔</t>
  </si>
  <si>
    <t>SZ66-002</t>
  </si>
  <si>
    <t>花园管理费</t>
  </si>
  <si>
    <t>1513</t>
  </si>
  <si>
    <t>SZ66-003</t>
  </si>
  <si>
    <t>别墅管理费</t>
  </si>
  <si>
    <t>SZ66-004</t>
  </si>
  <si>
    <t>管理费2.8</t>
  </si>
  <si>
    <t>SZ66-007</t>
  </si>
  <si>
    <t>2014/7/22 0:00:00</t>
  </si>
  <si>
    <t>2049/10/22 0:00:00</t>
  </si>
  <si>
    <t>SZ66-009</t>
  </si>
  <si>
    <t>2014/9/23 0:00:00</t>
  </si>
  <si>
    <t>SZ66-013</t>
  </si>
  <si>
    <t>临时停车费用</t>
  </si>
  <si>
    <t>2010/2/1 0:00:00</t>
  </si>
  <si>
    <t>SZ66-010</t>
  </si>
  <si>
    <t>会所</t>
  </si>
  <si>
    <t>2017/9/16 0:00:00</t>
  </si>
  <si>
    <t>SZ66-008</t>
  </si>
  <si>
    <t>装修出入证</t>
  </si>
  <si>
    <t>2059/9/23 0:00:00</t>
  </si>
  <si>
    <t>SZ66-011</t>
  </si>
  <si>
    <t>2009/9/23 0:00:00</t>
  </si>
  <si>
    <t>SZ66-012</t>
  </si>
  <si>
    <t>SZ66-014</t>
  </si>
  <si>
    <t>2000/2/1 0:00:00</t>
  </si>
  <si>
    <t>SZ66-001</t>
  </si>
  <si>
    <t>SZ66-005</t>
  </si>
  <si>
    <t>SZ66-006</t>
  </si>
  <si>
    <t>（广州）绿地汇创广场</t>
  </si>
  <si>
    <t>SZ84-01</t>
  </si>
  <si>
    <t>3.95000</t>
  </si>
  <si>
    <t>647</t>
  </si>
  <si>
    <t>SZ84-02</t>
  </si>
  <si>
    <t>719</t>
  </si>
  <si>
    <t>SZ84-03</t>
  </si>
  <si>
    <t>SZ84-07</t>
  </si>
  <si>
    <t>835</t>
  </si>
  <si>
    <t>SZ84-08</t>
  </si>
  <si>
    <t>物业服务费04</t>
  </si>
  <si>
    <t>SZ84-12</t>
  </si>
  <si>
    <t>SZ84-10</t>
  </si>
  <si>
    <t>SZ84-04</t>
  </si>
  <si>
    <t>出入证工本费直接录入</t>
  </si>
  <si>
    <t>SZ84-05</t>
  </si>
  <si>
    <t>消防补水费直接录入</t>
  </si>
  <si>
    <t>SZ84-09</t>
  </si>
  <si>
    <t>SZ84-11</t>
  </si>
  <si>
    <t>3.46000</t>
  </si>
  <si>
    <t>SZ84-13</t>
  </si>
  <si>
    <t>污水处理费</t>
  </si>
  <si>
    <t>SZ84-06</t>
  </si>
  <si>
    <t>武汉绿地新里·西斯莱公馆（商业、公寓）</t>
  </si>
  <si>
    <t>1008</t>
  </si>
  <si>
    <t>饕界人员服务费</t>
  </si>
  <si>
    <t>2020/4/30 0:00:00</t>
  </si>
  <si>
    <t>119261.00000</t>
  </si>
  <si>
    <t>1009</t>
  </si>
  <si>
    <t>17994.90000</t>
  </si>
  <si>
    <t>（武汉）利腾国际</t>
  </si>
  <si>
    <t>WH47-1栋11-13F</t>
  </si>
  <si>
    <t>1栋酒店</t>
  </si>
  <si>
    <t>WH47-1栋LOFT</t>
  </si>
  <si>
    <t>1栋LOFT物业费</t>
  </si>
  <si>
    <t>WH47-1栋商铺</t>
  </si>
  <si>
    <t>1栋商铺</t>
  </si>
  <si>
    <t>WH47-1栋开发商、街道办</t>
  </si>
  <si>
    <t>1栋开发商、街道办</t>
  </si>
  <si>
    <t>3.58000</t>
  </si>
  <si>
    <t>WH47-2#3#住宅</t>
  </si>
  <si>
    <t>WH47-3#公租房</t>
  </si>
  <si>
    <t>3号楼公租房</t>
  </si>
  <si>
    <t>（襄阳）绿地香庭公馆</t>
  </si>
  <si>
    <t>145353.30000</t>
  </si>
  <si>
    <t>10306-1</t>
  </si>
  <si>
    <t>SF-20141</t>
  </si>
  <si>
    <t>2019/11/7 0:00:00</t>
  </si>
  <si>
    <t>148600.00000</t>
  </si>
  <si>
    <t>（徐州）绿地之窗H地块</t>
  </si>
  <si>
    <t>WX16-10101-01</t>
  </si>
  <si>
    <t>物业费-小区</t>
  </si>
  <si>
    <t>WX16-10101-02</t>
  </si>
  <si>
    <t>2014/2/1 0:00:00</t>
  </si>
  <si>
    <t>WX16-10101-03</t>
  </si>
  <si>
    <t>1030</t>
  </si>
  <si>
    <t>WX16-10101-04</t>
  </si>
  <si>
    <t>WX16-10113-01</t>
  </si>
  <si>
    <t>公共能耗费-小区</t>
  </si>
  <si>
    <t>WX16-10113-02</t>
  </si>
  <si>
    <t>WX16-20154</t>
  </si>
  <si>
    <t>（徐州）绿地之窗I地块</t>
  </si>
  <si>
    <t>WX19-BG1</t>
  </si>
  <si>
    <t>物业费（办公楼）</t>
  </si>
  <si>
    <t>418</t>
  </si>
  <si>
    <t>WX19-GY1</t>
  </si>
  <si>
    <t>物业费（公寓楼）</t>
  </si>
  <si>
    <t>WX19-GY111</t>
  </si>
  <si>
    <t>物业费（公寓）</t>
  </si>
  <si>
    <t>WX19-公寓27层</t>
  </si>
  <si>
    <t>WX19-BG101</t>
  </si>
  <si>
    <t>公共能耗费（办公楼）</t>
  </si>
  <si>
    <t>WX19-BG111</t>
  </si>
  <si>
    <t>空置房公共能耗费</t>
  </si>
  <si>
    <t>WX19-GY101</t>
  </si>
  <si>
    <t>公共能耗费（公寓楼）</t>
  </si>
  <si>
    <t>wx19-GY11</t>
  </si>
  <si>
    <t>公共能耗费（公寓）</t>
  </si>
  <si>
    <t>389.23000</t>
  </si>
  <si>
    <t>WX19-公寓2711</t>
  </si>
  <si>
    <t>wx19-BG11</t>
  </si>
  <si>
    <t>空置公共能耗费（办公楼）</t>
  </si>
  <si>
    <t>WX19-BG1111</t>
  </si>
  <si>
    <t>空置物业费（办公楼）</t>
  </si>
  <si>
    <t>wx19-GY-11</t>
  </si>
  <si>
    <t>空置物业费（公寓楼）</t>
  </si>
  <si>
    <t>1390.13000</t>
  </si>
  <si>
    <t>BJ39-10101</t>
  </si>
  <si>
    <t>1697</t>
  </si>
  <si>
    <t>BJ39-10101-02</t>
  </si>
  <si>
    <t>BJ39-10101-03</t>
  </si>
  <si>
    <t>物业费3元</t>
  </si>
  <si>
    <t>BJ39-10101-04</t>
  </si>
  <si>
    <t>物业费5.6元</t>
  </si>
  <si>
    <t>BJ39-10101-05</t>
  </si>
  <si>
    <t>BJ39-10101-06</t>
  </si>
  <si>
    <t>BJ39-10101-09</t>
  </si>
  <si>
    <t>车位管理费-1个</t>
  </si>
  <si>
    <t>BJ39-底商仪表</t>
  </si>
  <si>
    <t>福湘楼电费</t>
  </si>
  <si>
    <t>BJ39-底商电费3</t>
  </si>
  <si>
    <t>洗车场电费</t>
  </si>
  <si>
    <t>BJ39-底商电费4</t>
  </si>
  <si>
    <t>历嘉年电费</t>
  </si>
  <si>
    <t>BJ39-底商水费</t>
  </si>
  <si>
    <t>水费（建行）</t>
  </si>
  <si>
    <t>BJ39-底商水费1</t>
  </si>
  <si>
    <t>金吉鸟水费</t>
  </si>
  <si>
    <t>BJ39-底商水费2</t>
  </si>
  <si>
    <t>宝达洗车场水费</t>
  </si>
  <si>
    <t>（深圳）宝岗公寓</t>
  </si>
  <si>
    <t>SZ86-10101-FB</t>
  </si>
  <si>
    <t>（上饶）行政中心</t>
  </si>
  <si>
    <t>NC15-10101</t>
  </si>
  <si>
    <t>市政府物业服务费101</t>
  </si>
  <si>
    <t>532026.00000</t>
  </si>
  <si>
    <t>NC15-1101</t>
  </si>
  <si>
    <t>纪检委物业服务费1101</t>
  </si>
  <si>
    <t>NC15-201</t>
  </si>
  <si>
    <t>卫计委物业服务费201</t>
  </si>
  <si>
    <t>2400.00000</t>
  </si>
  <si>
    <t>NC15-301</t>
  </si>
  <si>
    <t>地方志编纂物业服务费301</t>
  </si>
  <si>
    <t>NC15-401</t>
  </si>
  <si>
    <t>金融工作办物业服务费401</t>
  </si>
  <si>
    <t>NC15-501</t>
  </si>
  <si>
    <t>大坳水库物业服务费501</t>
  </si>
  <si>
    <t>NC15-601</t>
  </si>
  <si>
    <t>发改委物业服务费601</t>
  </si>
  <si>
    <t>2600.00000</t>
  </si>
  <si>
    <t>NC15-701</t>
  </si>
  <si>
    <t>血吸虫病地方病防治701</t>
  </si>
  <si>
    <t>NC15-801</t>
  </si>
  <si>
    <t>教育局物业服务费801</t>
  </si>
  <si>
    <t>NC15-901</t>
  </si>
  <si>
    <t>中科数据产业物业费901</t>
  </si>
  <si>
    <t>2019/6/14 0:00:00</t>
  </si>
  <si>
    <t>6666.67000</t>
  </si>
  <si>
    <t>中房瑞致国际</t>
  </si>
  <si>
    <t>CS35-1010-01</t>
  </si>
  <si>
    <t>空调方案物业费1.88</t>
  </si>
  <si>
    <t>CS35-1010-03</t>
  </si>
  <si>
    <t>管理费  1.68</t>
  </si>
  <si>
    <t>CS35-10101-04</t>
  </si>
  <si>
    <t>物管费2.1</t>
  </si>
  <si>
    <t>CS35-10101-05</t>
  </si>
  <si>
    <t>商铺物管费4元</t>
  </si>
  <si>
    <t>CS35-10101-06</t>
  </si>
  <si>
    <t>建设单位员工物管费2.1*7折</t>
  </si>
  <si>
    <t>1.47000</t>
  </si>
  <si>
    <t>CS35-10101-40</t>
  </si>
  <si>
    <t>管理费直接录入</t>
  </si>
  <si>
    <t>CS35-1010-07</t>
  </si>
  <si>
    <t>图南多</t>
  </si>
  <si>
    <t>CD15-10101-SY</t>
  </si>
  <si>
    <t>CD15-10101-ZZ</t>
  </si>
  <si>
    <t>1605</t>
  </si>
  <si>
    <t>CD15-144</t>
  </si>
  <si>
    <t>144-生活垃圾清运费</t>
  </si>
  <si>
    <t>CD15-18</t>
  </si>
  <si>
    <t>18-生活垃圾清运费</t>
  </si>
  <si>
    <t>CD15-36</t>
  </si>
  <si>
    <t>36-生活垃圾清运费</t>
  </si>
  <si>
    <t>CD15-8</t>
  </si>
  <si>
    <t>8-生活垃圾清运费</t>
  </si>
  <si>
    <t>1604</t>
  </si>
  <si>
    <t>CD15-90</t>
  </si>
  <si>
    <t>90-生活垃圾清运费</t>
  </si>
  <si>
    <t>CD15-10302-200</t>
  </si>
  <si>
    <t>业委会委托租赁车位费-200</t>
  </si>
  <si>
    <t>CD15-10308-120</t>
  </si>
  <si>
    <t>CD15-10308-180</t>
  </si>
  <si>
    <t>小业主委托停车管理费（固定）大车位</t>
  </si>
  <si>
    <t>CD15-10308-60</t>
  </si>
  <si>
    <t>542</t>
  </si>
  <si>
    <t>CD15-20140-ZZ</t>
  </si>
  <si>
    <t>CD15-20141-ZZ1</t>
  </si>
  <si>
    <t>水费（住宅1）</t>
  </si>
  <si>
    <t>CD15-20241-SY</t>
  </si>
  <si>
    <t>名城银河湾</t>
  </si>
  <si>
    <t>FZ31-10101</t>
  </si>
  <si>
    <t>1483</t>
  </si>
  <si>
    <t>FZ31-10101-02</t>
  </si>
  <si>
    <t>物业服务费店铺</t>
  </si>
  <si>
    <t>FZ31-10101-03</t>
  </si>
  <si>
    <t>FZ31-10131</t>
  </si>
  <si>
    <t>1710</t>
  </si>
  <si>
    <t>FZ31-10132</t>
  </si>
  <si>
    <t>FZ31-10147</t>
  </si>
  <si>
    <t>1713</t>
  </si>
  <si>
    <t>FZ31-10140</t>
  </si>
  <si>
    <t>FZ31-30104</t>
  </si>
  <si>
    <t>1694</t>
  </si>
  <si>
    <t>FZ31-30400</t>
  </si>
  <si>
    <t>FZ31-20140</t>
  </si>
  <si>
    <t>FZ31-20141</t>
  </si>
  <si>
    <t>1641</t>
  </si>
  <si>
    <t>FZ31-20152</t>
  </si>
  <si>
    <t>FZ31-10128</t>
  </si>
  <si>
    <t>绿地香颂</t>
  </si>
  <si>
    <t>XS001</t>
  </si>
  <si>
    <t>2011/6/1 0:00:00</t>
  </si>
  <si>
    <t>2024/10/31 0:00:00</t>
  </si>
  <si>
    <t>XS002</t>
  </si>
  <si>
    <t>XS003</t>
  </si>
  <si>
    <t>物业服务费(别墅)1065.54</t>
  </si>
  <si>
    <t>1065.54000</t>
  </si>
  <si>
    <t>XS004</t>
  </si>
  <si>
    <t>物业服务费（别墅）1062.43</t>
  </si>
  <si>
    <t>1062.43000</t>
  </si>
  <si>
    <t>XS005</t>
  </si>
  <si>
    <t>物业服务费（别墅）871.95</t>
  </si>
  <si>
    <t>871.95000</t>
  </si>
  <si>
    <t>XS006</t>
  </si>
  <si>
    <t>物业服务费（别墅）855.76</t>
  </si>
  <si>
    <t>855.76000</t>
  </si>
  <si>
    <t>XS007</t>
  </si>
  <si>
    <t>物业服务费（别墅）871.68</t>
  </si>
  <si>
    <t>871.68000</t>
  </si>
  <si>
    <t>XS008</t>
  </si>
  <si>
    <t>物业服务费（别墅）849.25</t>
  </si>
  <si>
    <t>849.25000</t>
  </si>
  <si>
    <t>XS009</t>
  </si>
  <si>
    <t>物业服务费（别墅）850.77</t>
  </si>
  <si>
    <t>850.77000</t>
  </si>
  <si>
    <t>XS010</t>
  </si>
  <si>
    <t>物业服务费（别墅）855.89</t>
  </si>
  <si>
    <t>855.89000</t>
  </si>
  <si>
    <t>XS011</t>
  </si>
  <si>
    <t>2011/10/31 0:00:00</t>
  </si>
  <si>
    <t>X012</t>
  </si>
  <si>
    <t>2011/10/8 0:00:00</t>
  </si>
  <si>
    <t>BJ40-001</t>
  </si>
  <si>
    <t>废弃</t>
  </si>
  <si>
    <t>BJ40-002</t>
  </si>
  <si>
    <t>物业服务费住宅</t>
  </si>
  <si>
    <t>1437</t>
  </si>
  <si>
    <t>BJ40-003</t>
  </si>
  <si>
    <t>物业服务费商业</t>
  </si>
  <si>
    <t>BJ40-012</t>
  </si>
  <si>
    <t>物业费服务费5号楼</t>
  </si>
  <si>
    <t>BJ40-013</t>
  </si>
  <si>
    <t>物业服务费6号楼</t>
  </si>
  <si>
    <t>BJ40-015</t>
  </si>
  <si>
    <t>BJ40-009</t>
  </si>
  <si>
    <t>BJ40-010</t>
  </si>
  <si>
    <t>BJ40-014</t>
  </si>
  <si>
    <t>生活垃圾消纳费（非仪表类）</t>
  </si>
  <si>
    <t>2997</t>
  </si>
  <si>
    <t>BJ40-011</t>
  </si>
  <si>
    <t>BJ40-008</t>
  </si>
  <si>
    <t>补办门禁卡费</t>
  </si>
  <si>
    <t>BJ40-017</t>
  </si>
  <si>
    <t>电费(抄表)</t>
  </si>
  <si>
    <t>BJ40-016</t>
  </si>
  <si>
    <t>自来水费（抄表）</t>
  </si>
  <si>
    <t>BJ40-005</t>
  </si>
  <si>
    <t>BJ40-006</t>
  </si>
  <si>
    <t>BJ40-007</t>
  </si>
  <si>
    <t>（长沙）金轮星光名座</t>
  </si>
  <si>
    <t>CS59-10101-03</t>
  </si>
  <si>
    <t>物业费3.6</t>
  </si>
  <si>
    <t>CS59-201805-01</t>
  </si>
  <si>
    <t>物业费8-1420</t>
  </si>
  <si>
    <t>CS59-201909-01</t>
  </si>
  <si>
    <t>物业费2.6 7-1810</t>
  </si>
  <si>
    <t>CS59-201909-02</t>
  </si>
  <si>
    <t>物业费2019.09.01</t>
  </si>
  <si>
    <t>CS59-201909-03</t>
  </si>
  <si>
    <t>物业费2019.08.01</t>
  </si>
  <si>
    <t>CS59-201909-04</t>
  </si>
  <si>
    <t>物业费2019.10.01</t>
  </si>
  <si>
    <t>CS59-201909-05</t>
  </si>
  <si>
    <t>物业费2019.07.01</t>
  </si>
  <si>
    <t>CS59-201910-01</t>
  </si>
  <si>
    <t>物业费2.6 8-913</t>
  </si>
  <si>
    <t>CS59-201911-01</t>
  </si>
  <si>
    <t>物业费201911</t>
  </si>
  <si>
    <t>CS59-201912-01</t>
  </si>
  <si>
    <t>物业费2019.12.1-2019.31</t>
  </si>
  <si>
    <t>CS59-2020-03</t>
  </si>
  <si>
    <t>物业费 3.6</t>
  </si>
  <si>
    <t>CS59-20201-01</t>
  </si>
  <si>
    <t>1345</t>
  </si>
  <si>
    <t>CS59-20201-02</t>
  </si>
  <si>
    <t>CS59-20141-01</t>
  </si>
  <si>
    <t>7.8栋1-3楼水费（4.89吨）</t>
  </si>
  <si>
    <t>CS59-20141-02</t>
  </si>
  <si>
    <t>7.8栋4楼以上水费（5.49吨）</t>
  </si>
  <si>
    <t>5.49000</t>
  </si>
  <si>
    <t>CS59-20141-03</t>
  </si>
  <si>
    <t>商铺水费（4.89吨）</t>
  </si>
  <si>
    <t>紫峰花园</t>
  </si>
  <si>
    <t>开发商-物业费</t>
  </si>
  <si>
    <t>定额-物业服务费</t>
  </si>
  <si>
    <t>2019/10/16 0:00:00</t>
  </si>
  <si>
    <t>278657.54000</t>
  </si>
  <si>
    <t>wyf-1.9</t>
  </si>
  <si>
    <t>1745</t>
  </si>
  <si>
    <t>nh-0.5</t>
  </si>
  <si>
    <t>开发商-公共能耗</t>
  </si>
  <si>
    <t>63120.60000</t>
  </si>
  <si>
    <t>车位费-平面车位（已售）</t>
  </si>
  <si>
    <t>cwf-60</t>
  </si>
  <si>
    <t>车位费-机械车位（已售）</t>
  </si>
  <si>
    <t>cwf-110</t>
  </si>
  <si>
    <t>车位费-平面车位（临停月租）</t>
  </si>
  <si>
    <t>cwf-300</t>
  </si>
  <si>
    <t>车位费-机械车位（租赁）</t>
  </si>
  <si>
    <t>cwf-190</t>
  </si>
  <si>
    <t>1744</t>
  </si>
  <si>
    <t>NJ-12-3.5</t>
  </si>
  <si>
    <t>物业费管理费</t>
  </si>
  <si>
    <t>QT</t>
  </si>
  <si>
    <t>zxf-3.5</t>
  </si>
  <si>
    <t>西安宫园中央</t>
  </si>
  <si>
    <t>1500</t>
  </si>
  <si>
    <t>1490</t>
  </si>
  <si>
    <t>开发商委托停车管理费（固定）-北关</t>
  </si>
  <si>
    <t>开发商委托停车管理费（固定）-机械</t>
  </si>
  <si>
    <t>（乌鲁木齐）万达中心</t>
  </si>
  <si>
    <t>10101公寓一年</t>
  </si>
  <si>
    <t>物业服务费（公寓一年）</t>
  </si>
  <si>
    <t>694</t>
  </si>
  <si>
    <t>10101商铺一年</t>
  </si>
  <si>
    <t>物业服务费（商铺一年）</t>
  </si>
  <si>
    <t>2017/6/26 0:00:00</t>
  </si>
  <si>
    <t>10101甲写一年</t>
  </si>
  <si>
    <t>物业服务费（甲写一年）</t>
  </si>
  <si>
    <t>11.50000</t>
  </si>
  <si>
    <t>10308固定车位一年</t>
  </si>
  <si>
    <t>（乌鲁木齐城区）万达华府三期管理处</t>
  </si>
  <si>
    <t>YC32-10101-001</t>
  </si>
  <si>
    <t>物业费1个月</t>
  </si>
  <si>
    <t>YC32-10101-012</t>
  </si>
  <si>
    <t>物业费12个月</t>
  </si>
  <si>
    <t>YC32-10101-013</t>
  </si>
  <si>
    <t>物业费12个月2019年度</t>
  </si>
  <si>
    <t>YC32-10130</t>
  </si>
  <si>
    <t>YC32-20146</t>
  </si>
  <si>
    <t>YC32-10133</t>
  </si>
  <si>
    <t>委托停车费</t>
  </si>
  <si>
    <t>YC32-10129</t>
  </si>
  <si>
    <t>YC32-10132</t>
  </si>
  <si>
    <t>YC32-20141</t>
  </si>
  <si>
    <t>YC32-10128</t>
  </si>
  <si>
    <t>（上海）绿地融信商业中心</t>
  </si>
  <si>
    <t>ZG002-WYE-3</t>
  </si>
  <si>
    <t>ZG002-WYF</t>
  </si>
  <si>
    <t>793</t>
  </si>
  <si>
    <t>ZG002-WYF-2</t>
  </si>
  <si>
    <t>ZG002-WYF-5</t>
  </si>
  <si>
    <t>ZG002-WYF5</t>
  </si>
  <si>
    <t>2021/9/30 0:00:00</t>
  </si>
  <si>
    <t>ZG002-WYF6</t>
  </si>
  <si>
    <t>ZG002-WYF8</t>
  </si>
  <si>
    <t>26.60000</t>
  </si>
  <si>
    <t>ZG002WYF9</t>
  </si>
  <si>
    <t>物业服务费9</t>
  </si>
  <si>
    <t>ZG002-QQJRF</t>
  </si>
  <si>
    <t>ZG002-KZF</t>
  </si>
  <si>
    <t>空置物业费1-8</t>
  </si>
  <si>
    <t>617977.29000</t>
  </si>
  <si>
    <t>ZG002-KZWYF</t>
  </si>
  <si>
    <t>（上饶）万达华府</t>
  </si>
  <si>
    <t>10101-201701</t>
  </si>
  <si>
    <t>物业服务费（标准方式）</t>
  </si>
  <si>
    <t>1326</t>
  </si>
  <si>
    <t>NC52-20180101</t>
  </si>
  <si>
    <t>2263</t>
  </si>
  <si>
    <t>NC52-201702</t>
  </si>
  <si>
    <t>代收付项目-电费（直接计入）</t>
  </si>
  <si>
    <t>振业天峦</t>
  </si>
  <si>
    <t>SZ65-10101-BS</t>
  </si>
  <si>
    <t>管理费-（别墅）</t>
  </si>
  <si>
    <t>SZ65-10101-SP</t>
  </si>
  <si>
    <t>管理费（商铺）</t>
  </si>
  <si>
    <t>SZ65-10101-ZZ</t>
  </si>
  <si>
    <t>管理费-（住宅）</t>
  </si>
  <si>
    <t>2509</t>
  </si>
  <si>
    <t>SZ65-GLF-LS</t>
  </si>
  <si>
    <t>管理费-LS</t>
  </si>
  <si>
    <t>2684</t>
  </si>
  <si>
    <t>SZ65-10102</t>
  </si>
  <si>
    <t>2618</t>
  </si>
  <si>
    <t>SZ65-10102-BS</t>
  </si>
  <si>
    <t>维修基金-（别墅）</t>
  </si>
  <si>
    <t>SZ65-WXJJ-LS</t>
  </si>
  <si>
    <t>维修基金-LS</t>
  </si>
  <si>
    <t>2014/12/16 0:00:00</t>
  </si>
  <si>
    <t>SZ65-10130</t>
  </si>
  <si>
    <t>垃圾处理费-（住宅)</t>
  </si>
  <si>
    <t>SZ65-10130-SP</t>
  </si>
  <si>
    <t>垃圾处理费-（商铺）</t>
  </si>
  <si>
    <t>SZ65-10134</t>
  </si>
  <si>
    <t>SZ65-10133</t>
  </si>
  <si>
    <t>SZ65-20140</t>
  </si>
  <si>
    <t>SZ65-20140-SP</t>
  </si>
  <si>
    <t>2014/12/5 0:00:00</t>
  </si>
  <si>
    <t>SZ65-201400-ZZ</t>
  </si>
  <si>
    <t>SZ65-20141</t>
  </si>
  <si>
    <t>SZ65-20141-SP</t>
  </si>
  <si>
    <t>2016/1/2 0:00:00</t>
  </si>
  <si>
    <t>SZ65-20154-(错)</t>
  </si>
  <si>
    <t>排水费-（商铺）</t>
  </si>
  <si>
    <t>SZ65-2015-SP-80</t>
  </si>
  <si>
    <t>排水费-商铺-80</t>
  </si>
  <si>
    <t>SZ65-20154</t>
  </si>
  <si>
    <t>2014/12/15 0:00:00</t>
  </si>
  <si>
    <t>SZ65-20154-SP</t>
  </si>
  <si>
    <t>排水费-商铺</t>
  </si>
  <si>
    <t>SZ65-CRZ</t>
  </si>
  <si>
    <t>出入证</t>
  </si>
  <si>
    <t>SZ65-MJK</t>
  </si>
  <si>
    <t>SZ65-TCK</t>
  </si>
  <si>
    <t>（天津）社会山南苑</t>
  </si>
  <si>
    <t>TJ89-01</t>
  </si>
  <si>
    <t>1841</t>
  </si>
  <si>
    <t>TJ89-02</t>
  </si>
  <si>
    <t>TJ89-03</t>
  </si>
  <si>
    <t>别墅物业费</t>
  </si>
  <si>
    <t>TJ89-04</t>
  </si>
  <si>
    <t>商业街物业费</t>
  </si>
  <si>
    <t>TJ89-05</t>
  </si>
  <si>
    <t>TJ89-10</t>
  </si>
  <si>
    <t>2018/9/25 0:00:00</t>
  </si>
  <si>
    <t>6080.00000</t>
  </si>
  <si>
    <t>TJ89-11</t>
  </si>
  <si>
    <t>TJ89-06</t>
  </si>
  <si>
    <t>50002.48500</t>
  </si>
  <si>
    <t>TJ89-07</t>
  </si>
  <si>
    <t>欧铂苑</t>
  </si>
  <si>
    <t>TJ41-10101-01</t>
  </si>
  <si>
    <t>物业费-高层1.82</t>
  </si>
  <si>
    <t>2012/4/30 0:00:00</t>
  </si>
  <si>
    <t>1.82000</t>
  </si>
  <si>
    <t>2300</t>
  </si>
  <si>
    <t>TJ41-10101-02</t>
  </si>
  <si>
    <t>物业费-洋房2</t>
  </si>
  <si>
    <t>TJ41-10101-03</t>
  </si>
  <si>
    <t>物业费-商业2.52</t>
  </si>
  <si>
    <t>2.52000</t>
  </si>
  <si>
    <t>TJ41-10101-04</t>
  </si>
  <si>
    <t>物业费-高层  1.82</t>
  </si>
  <si>
    <t>2017/3/27 0:00:00</t>
  </si>
  <si>
    <t>TJ41-10101-05</t>
  </si>
  <si>
    <t>2636</t>
  </si>
  <si>
    <t>TJ41-1</t>
  </si>
  <si>
    <t>空置服务费</t>
  </si>
  <si>
    <t>10727.73000</t>
  </si>
  <si>
    <t>TJ41-60005</t>
  </si>
  <si>
    <t>地下车位补贴款</t>
  </si>
  <si>
    <t>TJ41-60006</t>
  </si>
  <si>
    <t>TJ41空置服务费</t>
  </si>
  <si>
    <t>8473.60000</t>
  </si>
  <si>
    <t>244800.00000</t>
  </si>
  <si>
    <t>bj106-002</t>
  </si>
  <si>
    <t>1118</t>
  </si>
  <si>
    <t>BJ106-003</t>
  </si>
  <si>
    <t>2018年收费标准</t>
  </si>
  <si>
    <t>1116</t>
  </si>
  <si>
    <t>BJ106-004</t>
  </si>
  <si>
    <t>物业服务费003</t>
  </si>
  <si>
    <t>20400.00000</t>
  </si>
  <si>
    <t>BJ153-01</t>
  </si>
  <si>
    <t>物业费2.9元</t>
  </si>
  <si>
    <t>BJ153-02</t>
  </si>
  <si>
    <t>物业费4.35元</t>
  </si>
  <si>
    <t>4.35000</t>
  </si>
  <si>
    <t>BJ153-03</t>
  </si>
  <si>
    <t>物业费2.5元</t>
  </si>
  <si>
    <t>BJ153-04</t>
  </si>
  <si>
    <t>物业费3.75元</t>
  </si>
  <si>
    <t>BJ153-05</t>
  </si>
  <si>
    <t>物业费2.6元</t>
  </si>
  <si>
    <t>BJ153-06</t>
  </si>
  <si>
    <t>物业费3.9元</t>
  </si>
  <si>
    <t>BJ153-07</t>
  </si>
  <si>
    <t>物业服务费（纯商）</t>
  </si>
  <si>
    <t>1010104</t>
  </si>
  <si>
    <t>1010105</t>
  </si>
  <si>
    <t>1010106</t>
  </si>
  <si>
    <t>1010107</t>
  </si>
  <si>
    <t>物业服务费-底商</t>
  </si>
  <si>
    <t>1010108</t>
  </si>
  <si>
    <t>物业服务费-底商8</t>
  </si>
  <si>
    <t>1010109</t>
  </si>
  <si>
    <t>物业服务费09</t>
  </si>
  <si>
    <t>201909</t>
  </si>
  <si>
    <t>物业服务费-底商04</t>
  </si>
  <si>
    <t>2020010</t>
  </si>
  <si>
    <t>物业服务-商业</t>
  </si>
  <si>
    <t>00001</t>
  </si>
  <si>
    <t>20191213001</t>
  </si>
  <si>
    <t>2017车位费</t>
  </si>
  <si>
    <t>垃圾清运费补贴款1</t>
  </si>
  <si>
    <t>84753.45000</t>
  </si>
  <si>
    <t>垃圾清运补贴款</t>
  </si>
  <si>
    <t>60004</t>
  </si>
  <si>
    <t>4225.75000</t>
  </si>
  <si>
    <t>25-01</t>
  </si>
  <si>
    <t>BJ16-002</t>
  </si>
  <si>
    <t>新物业服务费</t>
  </si>
  <si>
    <t>BJ16-004</t>
  </si>
  <si>
    <t>59-05</t>
  </si>
  <si>
    <t>BJ16-005</t>
  </si>
  <si>
    <t>1-01</t>
  </si>
  <si>
    <t>BJ16-008</t>
  </si>
  <si>
    <t>BJ16-006</t>
  </si>
  <si>
    <t>0.48830</t>
  </si>
  <si>
    <t>BJ16-007</t>
  </si>
  <si>
    <t>BJ18-龙禧苑</t>
  </si>
  <si>
    <t>物业费小业主按月计算</t>
  </si>
  <si>
    <t>1010100002</t>
  </si>
  <si>
    <t>物业费2个月1.8</t>
  </si>
  <si>
    <t>101010001</t>
  </si>
  <si>
    <t>物业服务费1个月1.8</t>
  </si>
  <si>
    <t>1010100010</t>
  </si>
  <si>
    <t>物业费10个月1.8</t>
  </si>
  <si>
    <t>1010100011</t>
  </si>
  <si>
    <t>物业费11个月1.8</t>
  </si>
  <si>
    <t>1010100012</t>
  </si>
  <si>
    <t>公寓1个月2.3</t>
  </si>
  <si>
    <t>1010100013</t>
  </si>
  <si>
    <t>公寓2个月</t>
  </si>
  <si>
    <t>1010100014</t>
  </si>
  <si>
    <t>公寓3个月</t>
  </si>
  <si>
    <t>1010100015</t>
  </si>
  <si>
    <t>公寓4个月</t>
  </si>
  <si>
    <t>1010100016</t>
  </si>
  <si>
    <t>公寓5个月</t>
  </si>
  <si>
    <t>1010100017</t>
  </si>
  <si>
    <t>公寓6个月</t>
  </si>
  <si>
    <t>1010100018</t>
  </si>
  <si>
    <t>公寓7个月</t>
  </si>
  <si>
    <t>10101000189</t>
  </si>
  <si>
    <t>公寓8个月</t>
  </si>
  <si>
    <t>1010100020</t>
  </si>
  <si>
    <t>公寓9个月</t>
  </si>
  <si>
    <t>1010100021</t>
  </si>
  <si>
    <t>公寓10个月</t>
  </si>
  <si>
    <t>1010100022</t>
  </si>
  <si>
    <t>公寓11个月</t>
  </si>
  <si>
    <t>1010100023</t>
  </si>
  <si>
    <t>商业1个月</t>
  </si>
  <si>
    <t>1010100024</t>
  </si>
  <si>
    <t>商业2个月</t>
  </si>
  <si>
    <t>1010100025</t>
  </si>
  <si>
    <t>商业3个月</t>
  </si>
  <si>
    <t>1010100026</t>
  </si>
  <si>
    <t>商业4个月</t>
  </si>
  <si>
    <t>1010100027</t>
  </si>
  <si>
    <t>商业5个月</t>
  </si>
  <si>
    <t>1010100028</t>
  </si>
  <si>
    <t>商业6个月</t>
  </si>
  <si>
    <t>1010100029</t>
  </si>
  <si>
    <t>商业7个月</t>
  </si>
  <si>
    <t>101010003</t>
  </si>
  <si>
    <t>物业费3个月1.8</t>
  </si>
  <si>
    <t>1010100030</t>
  </si>
  <si>
    <t>商业8个月</t>
  </si>
  <si>
    <t>1010100031</t>
  </si>
  <si>
    <t>商业9个月</t>
  </si>
  <si>
    <t>1010100032</t>
  </si>
  <si>
    <t>商业10个月</t>
  </si>
  <si>
    <t>1010100033</t>
  </si>
  <si>
    <t>商业11个月</t>
  </si>
  <si>
    <t>101010004</t>
  </si>
  <si>
    <t>物业费4个月1.8</t>
  </si>
  <si>
    <t>101010005</t>
  </si>
  <si>
    <t>物业费5个月1.8</t>
  </si>
  <si>
    <t>101010006</t>
  </si>
  <si>
    <t>物业费6个月1.8</t>
  </si>
  <si>
    <t>101010008</t>
  </si>
  <si>
    <t>物业费8个月1.8</t>
  </si>
  <si>
    <t>101010009</t>
  </si>
  <si>
    <t>物业费9个月1.8</t>
  </si>
  <si>
    <t>10101007</t>
  </si>
  <si>
    <t>物业费7个月1.8</t>
  </si>
  <si>
    <t>10101008</t>
  </si>
  <si>
    <t>2017/11/25 0:00:00</t>
  </si>
  <si>
    <t>10101009</t>
  </si>
  <si>
    <t>商业标准物业费</t>
  </si>
  <si>
    <t>2017/9/29 0:00:00</t>
  </si>
  <si>
    <t>回迁转商品物业服务费</t>
  </si>
  <si>
    <t>回迁物业服务费</t>
  </si>
  <si>
    <t>公寓直接录入物业费</t>
  </si>
  <si>
    <t>2017/12/19 0:00:00</t>
  </si>
  <si>
    <t>10101111</t>
  </si>
  <si>
    <t>商品房物业服务费1个月</t>
  </si>
  <si>
    <t>101011111</t>
  </si>
  <si>
    <t>0.9元物业费</t>
  </si>
  <si>
    <t>10101112</t>
  </si>
  <si>
    <t>公寓物业服务费1个月无限</t>
  </si>
  <si>
    <t>10101113</t>
  </si>
  <si>
    <t>商业物业服务费1个月无限</t>
  </si>
  <si>
    <t>电梯广告费</t>
  </si>
  <si>
    <t>2018/1/3 0:00:00</t>
  </si>
  <si>
    <t>10199001</t>
  </si>
  <si>
    <t>开发商委托停车租赁费年租</t>
  </si>
  <si>
    <t>10999003</t>
  </si>
  <si>
    <t>开发商委托停车租赁费季租</t>
  </si>
  <si>
    <t>10199002</t>
  </si>
  <si>
    <t>BJ180-2-C283</t>
  </si>
  <si>
    <t>二期停车场283管理费</t>
  </si>
  <si>
    <t>2019/10/15 0:00:00</t>
  </si>
  <si>
    <t>1099902</t>
  </si>
  <si>
    <t>其他费用月计</t>
  </si>
  <si>
    <t>156879.94000</t>
  </si>
  <si>
    <t>6000501</t>
  </si>
  <si>
    <t>123690.44000</t>
  </si>
  <si>
    <t>6000701</t>
  </si>
  <si>
    <t>销售中心物业服务费直接录入</t>
  </si>
  <si>
    <t>6000702</t>
  </si>
  <si>
    <t>147128.20000</t>
  </si>
  <si>
    <t>2018年物业费</t>
  </si>
  <si>
    <t>2010/7/16 0:00:00</t>
  </si>
  <si>
    <t>0002</t>
  </si>
  <si>
    <t>18年物业费</t>
  </si>
  <si>
    <t>0.51000</t>
  </si>
  <si>
    <t>直接录入-物业费</t>
  </si>
  <si>
    <t>20140-03</t>
  </si>
  <si>
    <t>电费0.8</t>
  </si>
  <si>
    <t>BJ80-001</t>
  </si>
  <si>
    <t>BJ80-002</t>
  </si>
  <si>
    <t>BJ80-003</t>
  </si>
  <si>
    <t>BJ80-005</t>
  </si>
  <si>
    <t>（成都）白鸽岛尚</t>
  </si>
  <si>
    <t>CD14-10101-01</t>
  </si>
  <si>
    <t>1526</t>
  </si>
  <si>
    <t>CD14-10101-02</t>
  </si>
  <si>
    <t>CD14-10101-03</t>
  </si>
  <si>
    <t>管理费（邻你、农行、众友）</t>
  </si>
  <si>
    <t>CD14-10101-04</t>
  </si>
  <si>
    <t>管理费（商业）综合楼</t>
  </si>
  <si>
    <t>CD14-10127-05</t>
  </si>
  <si>
    <t>生活垃圾费（小业主）8元/月</t>
  </si>
  <si>
    <t>2019/11/25 0:00:00</t>
  </si>
  <si>
    <t>CD14-10127-06</t>
  </si>
  <si>
    <t>生活垃圾费（商业）18元/月</t>
  </si>
  <si>
    <t>CD14-10303-01</t>
  </si>
  <si>
    <t>业委会委托停车租赁费（固定）50元/月</t>
  </si>
  <si>
    <t>CD14-10303-02</t>
  </si>
  <si>
    <t>业委会委托停车租赁费（固定)100元/月</t>
  </si>
  <si>
    <t>CD14-10303-03</t>
  </si>
  <si>
    <t>业委会委托停车租赁费（固定）150元/月</t>
  </si>
  <si>
    <t>CD14-10305-01</t>
  </si>
  <si>
    <t>开发商委托停车租赁费（固定）60元/月</t>
  </si>
  <si>
    <t>CD14-10305-02</t>
  </si>
  <si>
    <t>开发商委托停车租赁费（固定）90元/月</t>
  </si>
  <si>
    <t>CD14-10305-03</t>
  </si>
  <si>
    <t>开发商委托停车租赁费（固定）120元/月</t>
  </si>
  <si>
    <t>CD14-10308-07</t>
  </si>
  <si>
    <t>CD14-10308-08</t>
  </si>
  <si>
    <t>小业主委托停车管理费（固定）子母车位</t>
  </si>
  <si>
    <t>CD14-10308-09</t>
  </si>
  <si>
    <t>CD14-20140-01</t>
  </si>
  <si>
    <t>电费（居民）</t>
  </si>
  <si>
    <t>CD14-20141-01</t>
  </si>
  <si>
    <t>CD14-20141-02</t>
  </si>
  <si>
    <t>顺华乌龙江大区</t>
  </si>
  <si>
    <t>FZ32-10101</t>
  </si>
  <si>
    <t>FZ32-10101-01</t>
  </si>
  <si>
    <t>FZ32-10101-02</t>
  </si>
  <si>
    <t>2021/10/13 0:00:00</t>
  </si>
  <si>
    <t>1462</t>
  </si>
  <si>
    <t>FZ32-10147</t>
  </si>
  <si>
    <t>FZ32-10131</t>
  </si>
  <si>
    <t>FZ32-10132</t>
  </si>
  <si>
    <t>自营停车费(临时)</t>
  </si>
  <si>
    <t>FZ32-10140</t>
  </si>
  <si>
    <t>1461</t>
  </si>
  <si>
    <t>FZ32-10999</t>
  </si>
  <si>
    <t>FZ32-30101</t>
  </si>
  <si>
    <t>FZ32-30102</t>
  </si>
  <si>
    <t>FZ32-30104</t>
  </si>
  <si>
    <t>FZ32-20152</t>
  </si>
  <si>
    <t>FZ32-10128</t>
  </si>
  <si>
    <t>（毕节）七众奥特莱斯国际广场</t>
  </si>
  <si>
    <t>2016/7/7 0:00:00</t>
  </si>
  <si>
    <t>1450</t>
  </si>
  <si>
    <t>岛语树雅苑</t>
  </si>
  <si>
    <t>SH-37</t>
  </si>
  <si>
    <t>2012/6/30 0:00:00</t>
  </si>
  <si>
    <t>SH37 -003</t>
  </si>
  <si>
    <t>1552</t>
  </si>
  <si>
    <t>SH37-</t>
  </si>
  <si>
    <t>SH37-10101</t>
  </si>
  <si>
    <t>SH37=</t>
  </si>
  <si>
    <t>物业</t>
  </si>
  <si>
    <t>SH37-10131</t>
  </si>
  <si>
    <t>850</t>
  </si>
  <si>
    <t>SH37-004</t>
  </si>
  <si>
    <t>SH37-10140</t>
  </si>
  <si>
    <t>SH37-20200</t>
  </si>
  <si>
    <t>京海花园</t>
  </si>
  <si>
    <t>SZ19-10101-01</t>
  </si>
  <si>
    <t>管理费3.2</t>
  </si>
  <si>
    <t>SZ19-10101-02</t>
  </si>
  <si>
    <t>管理费5.2</t>
  </si>
  <si>
    <t>SZ19-10101-03</t>
  </si>
  <si>
    <t>管理费8.5</t>
  </si>
  <si>
    <t>SZ19-10101-ZJLR</t>
  </si>
  <si>
    <t>管理费（临时录入）</t>
  </si>
  <si>
    <t>SZ19-10102</t>
  </si>
  <si>
    <t>SZ19-10102-ZJLR</t>
  </si>
  <si>
    <t>维修基金（临时录入）</t>
  </si>
  <si>
    <t>SZ19-20140</t>
  </si>
  <si>
    <t>SZ19-10123-SY</t>
  </si>
  <si>
    <t>SZ19-10130-JM-新</t>
  </si>
  <si>
    <t>0.531生活垃圾处理费</t>
  </si>
  <si>
    <t>SZ19-10999</t>
  </si>
  <si>
    <t>SZ19-20141-JM</t>
  </si>
  <si>
    <t>SZ19-20141-SY</t>
  </si>
  <si>
    <t>商业水费3.77</t>
  </si>
  <si>
    <t>SZ19-20141-SYTZ</t>
  </si>
  <si>
    <t>特种水费12.75</t>
  </si>
  <si>
    <t>2017/3/6 0:00:00</t>
  </si>
  <si>
    <t>12.75000</t>
  </si>
  <si>
    <t>SZ19-20142-JM新</t>
  </si>
  <si>
    <t>居民排水费新</t>
  </si>
  <si>
    <t>SZ19-20142-SY</t>
  </si>
  <si>
    <t>商业排水费1.08</t>
  </si>
  <si>
    <t>盛世家园一期</t>
  </si>
  <si>
    <t>SZ23-10101-JM</t>
  </si>
  <si>
    <t>SZ23-10101-SY01</t>
  </si>
  <si>
    <t>物业服务费（商业5）</t>
  </si>
  <si>
    <t>SZ23-10101-SY02</t>
  </si>
  <si>
    <t>物业服务费（商业4.17）</t>
  </si>
  <si>
    <t>SZ23-10101-SY03</t>
  </si>
  <si>
    <t>物业服务费（商业2.6）</t>
  </si>
  <si>
    <t>SZ23-10101-SY04</t>
  </si>
  <si>
    <t>物业服务费（商业500）</t>
  </si>
  <si>
    <t>SZ23-10101-SY05</t>
  </si>
  <si>
    <t>物业服务费（商业225）</t>
  </si>
  <si>
    <t>225.00000</t>
  </si>
  <si>
    <t>SZ23-10102</t>
  </si>
  <si>
    <t>799</t>
  </si>
  <si>
    <t>SZ23-10102-BL</t>
  </si>
  <si>
    <t>维修基金(补)</t>
  </si>
  <si>
    <t>2002/8/1 0:00:00</t>
  </si>
  <si>
    <t>SZ23-10103-6000</t>
  </si>
  <si>
    <t>租金（胡瑞强）</t>
  </si>
  <si>
    <t>SZ23-10103-ZJ</t>
  </si>
  <si>
    <t>便利店租金</t>
  </si>
  <si>
    <t>SZ23-10103-5000</t>
  </si>
  <si>
    <t>租金5000</t>
  </si>
  <si>
    <t>SZ23-10130-JM02</t>
  </si>
  <si>
    <t>生活垃圾消纳费（居民2）</t>
  </si>
  <si>
    <t>SZ23-10130-SY</t>
  </si>
  <si>
    <t>生活垃圾消纳费(商业)</t>
  </si>
  <si>
    <t>SZ23-10999-300</t>
  </si>
  <si>
    <t>大器茶馆300</t>
  </si>
  <si>
    <t>SZ23-20140-SY</t>
  </si>
  <si>
    <t>电费(商业)</t>
  </si>
  <si>
    <t>1.06640</t>
  </si>
  <si>
    <t>SZ23-20140-SY1.1</t>
  </si>
  <si>
    <t>电费（商业1.1）</t>
  </si>
  <si>
    <t>SZ23-20141-JM</t>
  </si>
  <si>
    <t>水费(居民)</t>
  </si>
  <si>
    <t>SZ23-20141-SY</t>
  </si>
  <si>
    <t>水费(商业)</t>
  </si>
  <si>
    <t>SZ23-20154</t>
  </si>
  <si>
    <t>SZ23-20141</t>
  </si>
  <si>
    <t>SZ23-20154-JM</t>
  </si>
  <si>
    <t>SZ23-20154-SY</t>
  </si>
  <si>
    <t>（东莞）长城世家</t>
  </si>
  <si>
    <t>SZ33-10101-SP</t>
  </si>
  <si>
    <t>SZ33-10101-XQ</t>
  </si>
  <si>
    <t>管理费（小区）</t>
  </si>
  <si>
    <t>SZ33-10131</t>
  </si>
  <si>
    <t>停车费50</t>
  </si>
  <si>
    <t>SZ33-10132-01</t>
  </si>
  <si>
    <t>停车费350</t>
  </si>
  <si>
    <t>SZ33-10132-02</t>
  </si>
  <si>
    <t>SZ33-001</t>
  </si>
  <si>
    <t>SZ33-002</t>
  </si>
  <si>
    <t>二次加压供水服务费</t>
  </si>
  <si>
    <t>0.26250</t>
  </si>
  <si>
    <t>SZ33-10999-QT</t>
  </si>
  <si>
    <t>812</t>
  </si>
  <si>
    <t>SZ33-20140-JM</t>
  </si>
  <si>
    <t>0.64700</t>
  </si>
  <si>
    <t>SZ33-20140-SY</t>
  </si>
  <si>
    <t>SZ33-20146-SPDF</t>
  </si>
  <si>
    <t>SZ33-20141-JM</t>
  </si>
  <si>
    <t>二次加压供水费</t>
  </si>
  <si>
    <t>SZ33-20141-SY</t>
  </si>
  <si>
    <t>3.26000</t>
  </si>
  <si>
    <t>SZ33-20146-SY</t>
  </si>
  <si>
    <t>SZ33-20146-XQ</t>
  </si>
  <si>
    <t>电费（小区）</t>
  </si>
  <si>
    <t>SZ33-20148-SY</t>
  </si>
  <si>
    <t>SZ33-20148-XQ</t>
  </si>
  <si>
    <t>二次加压供水费（小区）</t>
  </si>
  <si>
    <t>SZ33-40999-YQ</t>
  </si>
  <si>
    <t>以前年度未收滞纳金</t>
  </si>
  <si>
    <t>中信星光名庭</t>
  </si>
  <si>
    <t>SZ42-10101-ZJLR</t>
  </si>
  <si>
    <t>SZ42-10101-ZZ</t>
  </si>
  <si>
    <t>SZ42-10102-LSLR</t>
  </si>
  <si>
    <t>维修基金录入</t>
  </si>
  <si>
    <t>SZ42-10102-ZZ</t>
  </si>
  <si>
    <t>SZ42-10130-ZZ</t>
  </si>
  <si>
    <t>生活垃圾处理费0.531</t>
  </si>
  <si>
    <t>SZ42-10133-TCF</t>
  </si>
  <si>
    <t>SZ42-10135-ZZ</t>
  </si>
  <si>
    <t>SZ42-10134-LSTCF</t>
  </si>
  <si>
    <t>SZ42-10999-QTFY</t>
  </si>
  <si>
    <t>SZ42-20141-ZZ</t>
  </si>
  <si>
    <t>SZ42-20142-ZZ</t>
  </si>
  <si>
    <t>宜和美林</t>
  </si>
  <si>
    <t>物业费2.4元/平</t>
  </si>
  <si>
    <t>1186</t>
  </si>
  <si>
    <t>TJ40-1</t>
  </si>
  <si>
    <t>空置费40元/月</t>
  </si>
  <si>
    <t>TJ40-2</t>
  </si>
  <si>
    <t>空置费60元/月</t>
  </si>
  <si>
    <t>TJ40-3</t>
  </si>
  <si>
    <t>停车费80元/月</t>
  </si>
  <si>
    <t>TJ40-4</t>
  </si>
  <si>
    <t>k停车费120元/月</t>
  </si>
  <si>
    <t>（深圳）海印长城二期</t>
  </si>
  <si>
    <t>SZ26-(商业）10101</t>
  </si>
  <si>
    <t>SZ26-10101-住宅</t>
  </si>
  <si>
    <t>SZ26-10101-商业</t>
  </si>
  <si>
    <t>SZ25-10101-(6)</t>
  </si>
  <si>
    <t>SZ26-10101（居民)</t>
  </si>
  <si>
    <t>物业服务费(居民)</t>
  </si>
  <si>
    <t>842</t>
  </si>
  <si>
    <t>SZ26-10135</t>
  </si>
  <si>
    <t>SZ26-10102</t>
  </si>
  <si>
    <t>SZ26-10102-（0.25）</t>
  </si>
  <si>
    <t>SZ26-10102-维修基金</t>
  </si>
  <si>
    <t>SZ26-10134</t>
  </si>
  <si>
    <t>维修基金-直接录入</t>
  </si>
  <si>
    <t>集中供暖费</t>
  </si>
  <si>
    <t>SZ26-10101(商业）</t>
  </si>
  <si>
    <t>SZ26-10130-(商业)</t>
  </si>
  <si>
    <t>SZ26-10130（1）</t>
  </si>
  <si>
    <t>居民用水（10130）</t>
  </si>
  <si>
    <t>SZ26001</t>
  </si>
  <si>
    <t>SZ26-10130</t>
  </si>
  <si>
    <t>SZ26-20140-(商业)</t>
  </si>
  <si>
    <t>SZ26007</t>
  </si>
  <si>
    <t>SZ26-20141-(商业)</t>
  </si>
  <si>
    <t>SZ26-20141-(3.35)</t>
  </si>
  <si>
    <t>SZ26-20141-(居民）</t>
  </si>
  <si>
    <t>SZ26-20141-(JM）</t>
  </si>
  <si>
    <t>SZ26003</t>
  </si>
  <si>
    <t>SZ26008</t>
  </si>
  <si>
    <t>SZ26-10131</t>
  </si>
  <si>
    <t>SZ26-10132</t>
  </si>
  <si>
    <t>电费录入</t>
  </si>
  <si>
    <t>SZ26-10133</t>
  </si>
  <si>
    <t>水费录入</t>
  </si>
  <si>
    <t>SZ26-20154(商业)</t>
  </si>
  <si>
    <t>SZ26-20154-(居民)</t>
  </si>
  <si>
    <t>SZ26002</t>
  </si>
  <si>
    <t>SZ26009</t>
  </si>
  <si>
    <t>17年欠款物业费</t>
  </si>
  <si>
    <t>2018/9/21 0:00:00</t>
  </si>
  <si>
    <t>BJ122-002</t>
  </si>
  <si>
    <t>2017年物业费</t>
  </si>
  <si>
    <t>3282</t>
  </si>
  <si>
    <t>BJ122-003</t>
  </si>
  <si>
    <t>历欠物业费</t>
  </si>
  <si>
    <t>3297</t>
  </si>
  <si>
    <t>BJ122-02</t>
  </si>
  <si>
    <t>2017/1/31 0:00:00</t>
  </si>
  <si>
    <t>3280</t>
  </si>
  <si>
    <t>BJ122-03</t>
  </si>
  <si>
    <t>临停收费</t>
  </si>
  <si>
    <t>2016/9/19 0:00:00</t>
  </si>
  <si>
    <t>BJ122-06</t>
  </si>
  <si>
    <t>租赁车位管理费</t>
  </si>
  <si>
    <t>2016/10/17 0:00:00</t>
  </si>
  <si>
    <t>BJ122-07</t>
  </si>
  <si>
    <t>BJ122-01</t>
  </si>
  <si>
    <t>BJ122-04</t>
  </si>
  <si>
    <t>BJ122-05</t>
  </si>
  <si>
    <t>电卡工本费</t>
  </si>
  <si>
    <t>BJ122-08</t>
  </si>
  <si>
    <t>BJ122-09</t>
  </si>
  <si>
    <t>2020-01</t>
  </si>
  <si>
    <t>月计算-2.45元/月</t>
  </si>
  <si>
    <t>2661</t>
  </si>
  <si>
    <t>2020-01-商业</t>
  </si>
  <si>
    <t>月计算-4.5元/月</t>
  </si>
  <si>
    <t>鲁能星城十二街区</t>
  </si>
  <si>
    <t>CQ11-10101-01</t>
  </si>
  <si>
    <t>物业费1.6</t>
  </si>
  <si>
    <t>2268</t>
  </si>
  <si>
    <t>CQ11-10101-02</t>
  </si>
  <si>
    <t>物业费0.8</t>
  </si>
  <si>
    <t>CQ11-10101-03</t>
  </si>
  <si>
    <t>物业费0.5</t>
  </si>
  <si>
    <t>CQ11-10101-04</t>
  </si>
  <si>
    <t>CQ11-10101-05</t>
  </si>
  <si>
    <t>CQ11-10111-01</t>
  </si>
  <si>
    <t>2454</t>
  </si>
  <si>
    <t>CQ11-10113</t>
  </si>
  <si>
    <t>2690</t>
  </si>
  <si>
    <t>小业主委托停车管理费（固定）-60</t>
  </si>
  <si>
    <t>小业主委托停车管理费（固定）-120</t>
  </si>
  <si>
    <t>CQ11-20140-01</t>
  </si>
  <si>
    <t>电费0.91</t>
  </si>
  <si>
    <t>CQ11-20140-02</t>
  </si>
  <si>
    <t>电费0.72</t>
  </si>
  <si>
    <t>0.71300</t>
  </si>
  <si>
    <t>CQ11-20140-03</t>
  </si>
  <si>
    <t>2018/3/21 0:00:00</t>
  </si>
  <si>
    <t>CQ11-20140-3</t>
  </si>
  <si>
    <t>电费-0.89</t>
  </si>
  <si>
    <t>CQ11-20140-4</t>
  </si>
  <si>
    <t>电费-0.6761</t>
  </si>
  <si>
    <t>0.67610</t>
  </si>
  <si>
    <t>CQ11-201908</t>
  </si>
  <si>
    <t>虚拟楼栋-001-秩序</t>
  </si>
  <si>
    <t>2019/8/26 0:00:00</t>
  </si>
  <si>
    <t>CQ11-2019</t>
  </si>
  <si>
    <t>（长沙）中铁国际城二期</t>
  </si>
  <si>
    <t>CS56-10101-03</t>
  </si>
  <si>
    <t>1.5元（住宅）物业费</t>
  </si>
  <si>
    <t>3631</t>
  </si>
  <si>
    <t>CS56-10101-04</t>
  </si>
  <si>
    <t>2.5元（商铺）物业费</t>
  </si>
  <si>
    <t>CS56-10101-06</t>
  </si>
  <si>
    <t>2.5元商铺物业费</t>
  </si>
  <si>
    <t>CS56-10101-08</t>
  </si>
  <si>
    <t>1.5元住宅物业费</t>
  </si>
  <si>
    <t>3601</t>
  </si>
  <si>
    <t>（福州）永硕龙庭湾</t>
  </si>
  <si>
    <t>FZ41-10101-1</t>
  </si>
  <si>
    <t>FZ41-10101-2</t>
  </si>
  <si>
    <t>FZ41-10101-3</t>
  </si>
  <si>
    <t>1126</t>
  </si>
  <si>
    <t>FZ41-10110</t>
  </si>
  <si>
    <t>FZ41-10111</t>
  </si>
  <si>
    <t>FZ41-30101</t>
  </si>
  <si>
    <t>FZ41-20152</t>
  </si>
  <si>
    <t>FZ41-10128</t>
  </si>
  <si>
    <t>FZ41-60002</t>
  </si>
  <si>
    <t>旭阳台北城</t>
  </si>
  <si>
    <t>CQ16-10101-1.1</t>
  </si>
  <si>
    <t>物业服务费-1.1</t>
  </si>
  <si>
    <t>CQ16-10101-1.2</t>
  </si>
  <si>
    <t>CQ16-10101-1.4</t>
  </si>
  <si>
    <t>物业服务费-1.4</t>
  </si>
  <si>
    <t>CQ16-10101-2</t>
  </si>
  <si>
    <t>CQ16-10101-2.2</t>
  </si>
  <si>
    <t>CQ16-10101-2.4</t>
  </si>
  <si>
    <t>物业服务费-2.4</t>
  </si>
  <si>
    <t>1470</t>
  </si>
  <si>
    <t>CQ16-10101-2.8</t>
  </si>
  <si>
    <t>物业服务费-2.8</t>
  </si>
  <si>
    <t>CQ16-10101-4</t>
  </si>
  <si>
    <t>物业服务费-4</t>
  </si>
  <si>
    <t>CQ16-10112</t>
  </si>
  <si>
    <t>公摊水费</t>
  </si>
  <si>
    <t>2947</t>
  </si>
  <si>
    <t>CQ16-10111</t>
  </si>
  <si>
    <t>公摊电费</t>
  </si>
  <si>
    <t>CQ16-10308</t>
  </si>
  <si>
    <t>小业主委托停车管理费（80）</t>
  </si>
  <si>
    <t>633</t>
  </si>
  <si>
    <t>CQ16-10308-子母车位</t>
  </si>
  <si>
    <t>CQ16-20140</t>
  </si>
  <si>
    <t>CQ16-20140-开发商原来电价</t>
  </si>
  <si>
    <t>开发商原电价</t>
  </si>
  <si>
    <t>0.69320</t>
  </si>
  <si>
    <t>CQ16-20140-开发商电费</t>
  </si>
  <si>
    <t>开发商电费</t>
  </si>
  <si>
    <t>CQ16-201601</t>
  </si>
  <si>
    <t>空置物业费-录入1.2</t>
  </si>
  <si>
    <t>CQ16-201602</t>
  </si>
  <si>
    <t>空置物业费-录入1.1</t>
  </si>
  <si>
    <t>CQ16-201603</t>
  </si>
  <si>
    <t>空置物业费-录入2</t>
  </si>
  <si>
    <t>CQ16-201604</t>
  </si>
  <si>
    <t>空置物业费-录入1.4</t>
  </si>
  <si>
    <t>东湖湾名苑</t>
  </si>
  <si>
    <t>商业物业费4.25</t>
  </si>
  <si>
    <t>4.25000</t>
  </si>
  <si>
    <t>商业物业费6.99</t>
  </si>
  <si>
    <t>6.99000</t>
  </si>
  <si>
    <t>商业物业费8.51</t>
  </si>
  <si>
    <t>8.51000</t>
  </si>
  <si>
    <t>物业费商业8.4</t>
  </si>
  <si>
    <t>8.40000</t>
  </si>
  <si>
    <t>1541</t>
  </si>
  <si>
    <t>BJ26商业供暖</t>
  </si>
  <si>
    <t>商业供暖45</t>
  </si>
  <si>
    <t>1654</t>
  </si>
  <si>
    <t>BJ26-12</t>
  </si>
  <si>
    <t>开发固定车位</t>
  </si>
  <si>
    <t>融泽嘉园</t>
  </si>
  <si>
    <t>2020</t>
  </si>
  <si>
    <t>2020小业主物业费</t>
  </si>
  <si>
    <t>5483</t>
  </si>
  <si>
    <t>2020-1</t>
  </si>
  <si>
    <t>2020商业物业费</t>
  </si>
  <si>
    <t>2020-2</t>
  </si>
  <si>
    <t>2020政府用房物业费</t>
  </si>
  <si>
    <t>BJ108临时</t>
  </si>
  <si>
    <t>2019/6/17 0:00:00</t>
  </si>
  <si>
    <t>燕郊天洋城4代</t>
  </si>
  <si>
    <t>BJ124-1</t>
  </si>
  <si>
    <t>2019物业费 2.25</t>
  </si>
  <si>
    <t>BJ124-2</t>
  </si>
  <si>
    <t>物业服务费2.25</t>
  </si>
  <si>
    <t>振业泊墅</t>
  </si>
  <si>
    <t>XA15-10101-01</t>
  </si>
  <si>
    <t>543</t>
  </si>
  <si>
    <t>XA15-10101-02</t>
  </si>
  <si>
    <t>XA15-10101-03</t>
  </si>
  <si>
    <t>XA15-10101-04</t>
  </si>
  <si>
    <t>储藏室物业费</t>
  </si>
  <si>
    <t>XA15-10101-05</t>
  </si>
  <si>
    <t>XA15-10101-06</t>
  </si>
  <si>
    <t>别墅70%物业费</t>
  </si>
  <si>
    <t>XA15-10101-07</t>
  </si>
  <si>
    <t>高层70%物业费</t>
  </si>
  <si>
    <t>XA15-10101-08</t>
  </si>
  <si>
    <t>高层50%物业费</t>
  </si>
  <si>
    <t>XA15-10101-09</t>
  </si>
  <si>
    <t>别墅50%物业费</t>
  </si>
  <si>
    <t>XA15-10101-10</t>
  </si>
  <si>
    <t>商铺70%物业费</t>
  </si>
  <si>
    <t>XA15-10113</t>
  </si>
  <si>
    <t>934</t>
  </si>
  <si>
    <t>XA15-10127-01</t>
  </si>
  <si>
    <t>722</t>
  </si>
  <si>
    <t>XA15-10127-02</t>
  </si>
  <si>
    <t>商铺生活垃圾费</t>
  </si>
  <si>
    <t>XA15-10127-04</t>
  </si>
  <si>
    <t>幼儿园生活垃圾费</t>
  </si>
  <si>
    <t>XA15-10145-01</t>
  </si>
  <si>
    <t>0.34000</t>
  </si>
  <si>
    <t>631</t>
  </si>
  <si>
    <t>XA15-10145-02</t>
  </si>
  <si>
    <t>别墅电梯费</t>
  </si>
  <si>
    <t>XA15-10306</t>
  </si>
  <si>
    <t>XA15-20141-1</t>
  </si>
  <si>
    <t>峦山谷</t>
  </si>
  <si>
    <t>SZ30-0.</t>
  </si>
  <si>
    <t>2121.80000</t>
  </si>
  <si>
    <t>SZ30-1.</t>
  </si>
  <si>
    <t>8225.59000</t>
  </si>
  <si>
    <t>SZ30-10</t>
  </si>
  <si>
    <t>3401</t>
  </si>
  <si>
    <t>SZ30-12</t>
  </si>
  <si>
    <t>物业服务费 （商业）</t>
  </si>
  <si>
    <t>SZ30-7</t>
  </si>
  <si>
    <t>物业服务费（手工）</t>
  </si>
  <si>
    <t>3504</t>
  </si>
  <si>
    <t>SZ30-8</t>
  </si>
  <si>
    <t>维修基金(手工)</t>
  </si>
  <si>
    <t>SZ30-9</t>
  </si>
  <si>
    <t>3487</t>
  </si>
  <si>
    <t>SZ30-11</t>
  </si>
  <si>
    <t>生活垃圾消纳费（仪表）(居民)</t>
  </si>
  <si>
    <t>2016/7/28 0:00:00</t>
  </si>
  <si>
    <t>SZ30-3_126</t>
  </si>
  <si>
    <t>生活垃圾消纳费（仪表）（商业）</t>
  </si>
  <si>
    <t>SZ30-2</t>
  </si>
  <si>
    <t>电费商业</t>
  </si>
  <si>
    <t>2016/7/29 0:00:00</t>
  </si>
  <si>
    <t>SZ30-5</t>
  </si>
  <si>
    <t>SZ30-6</t>
  </si>
  <si>
    <t>SZ30-1_121</t>
  </si>
  <si>
    <t>排水费（仪表）(商业)</t>
  </si>
  <si>
    <t>SZ30-4</t>
  </si>
  <si>
    <t>排水费（仪表）（居民）</t>
  </si>
  <si>
    <t>天颂雅苑</t>
  </si>
  <si>
    <t>SZ57-10101-LU</t>
  </si>
  <si>
    <t>管理费（空置费）</t>
  </si>
  <si>
    <t>3912</t>
  </si>
  <si>
    <t>SZ57-10101-SP</t>
  </si>
  <si>
    <t>SZ57-10101-ZZ</t>
  </si>
  <si>
    <t>2.83000</t>
  </si>
  <si>
    <t>SZ57-10102-SP</t>
  </si>
  <si>
    <t>SZ57-10102-ZZ</t>
  </si>
  <si>
    <t>维修基金-临时录入</t>
  </si>
  <si>
    <t>3908</t>
  </si>
  <si>
    <t>SZ57-10130-08</t>
  </si>
  <si>
    <t>垃圾处理费（8号楼）</t>
  </si>
  <si>
    <t>SZ57-10130-SP</t>
  </si>
  <si>
    <t>垃圾处理费（商铺）</t>
  </si>
  <si>
    <t>SZ57-10130-ZZ</t>
  </si>
  <si>
    <t>SZ57-10130-LUI</t>
  </si>
  <si>
    <t>垃圾处理费（临时录入）</t>
  </si>
  <si>
    <t>SZ57-20140-08</t>
  </si>
  <si>
    <t>电费（8号楼）</t>
  </si>
  <si>
    <t>0.70310</t>
  </si>
  <si>
    <t>SZ57-20140-SP</t>
  </si>
  <si>
    <t>SZ57-20140-ZZ</t>
  </si>
  <si>
    <t>SZ57-20141-08</t>
  </si>
  <si>
    <t>水费（8号楼）</t>
  </si>
  <si>
    <t>SZ57-20141-08-1</t>
  </si>
  <si>
    <t>水费（房管所）</t>
  </si>
  <si>
    <t>4.09000</t>
  </si>
  <si>
    <t>5.53000</t>
  </si>
  <si>
    <t>9.74000</t>
  </si>
  <si>
    <t>SZ57-20141-08-2</t>
  </si>
  <si>
    <t>水费（社康中心）</t>
  </si>
  <si>
    <t>5.33000</t>
  </si>
  <si>
    <t>SZ57-20141-SP</t>
  </si>
  <si>
    <t>SZ57-20141-ZZ</t>
  </si>
  <si>
    <t>SZ57-20154-LU</t>
  </si>
  <si>
    <t>污水处理费（临时录入）</t>
  </si>
  <si>
    <t>SZ57-20154-SP</t>
  </si>
  <si>
    <t>污水处理费（商铺）</t>
  </si>
  <si>
    <t>SZ57-20140-LU1</t>
  </si>
  <si>
    <t>电费（临时录入）</t>
  </si>
  <si>
    <t>4715</t>
  </si>
  <si>
    <t>SZ57-20141-LU1</t>
  </si>
  <si>
    <t>水费（临时录入）</t>
  </si>
  <si>
    <t>SZ57-20154-08</t>
  </si>
  <si>
    <t>污水处理费（8号楼）</t>
  </si>
  <si>
    <t>SZ57-20154-ZZ</t>
  </si>
  <si>
    <t>腾讯数据存储中心</t>
  </si>
  <si>
    <t>管理处物业费</t>
  </si>
  <si>
    <t>2017.10.1-2018.12.31</t>
  </si>
  <si>
    <t>655632.00000</t>
  </si>
  <si>
    <t>2019年</t>
  </si>
  <si>
    <t>729035.00000</t>
  </si>
  <si>
    <t>201910-202109</t>
  </si>
  <si>
    <t>728117.83000</t>
  </si>
  <si>
    <t>锦绣福源A区</t>
  </si>
  <si>
    <t>10101-3.2</t>
  </si>
  <si>
    <t>2018/1/18 0:00:00</t>
  </si>
  <si>
    <t>NM103-10308-1.18-90</t>
  </si>
  <si>
    <t>NM103-10308-180</t>
  </si>
  <si>
    <t>NM103-10308-90</t>
  </si>
  <si>
    <t>578</t>
  </si>
  <si>
    <t>60006-1.61</t>
  </si>
  <si>
    <t>空置物业费-住宅</t>
  </si>
  <si>
    <t>60006-2.24</t>
  </si>
  <si>
    <t>空置物业费-商铺</t>
  </si>
  <si>
    <t>云趣园</t>
  </si>
  <si>
    <t>BJ11-001</t>
  </si>
  <si>
    <t>物业服务费（0.63元/㎡）</t>
  </si>
  <si>
    <t>BJ11-002</t>
  </si>
  <si>
    <t>底商物业服务费（1.54元/㎡）</t>
  </si>
  <si>
    <t>BJ11-005</t>
  </si>
  <si>
    <t>BJ11-003</t>
  </si>
  <si>
    <t>BJ11-004</t>
  </si>
  <si>
    <t>BJ11-008</t>
  </si>
  <si>
    <t>*楼道电费</t>
  </si>
  <si>
    <t>BJ11-007</t>
  </si>
  <si>
    <t>*生活垃圾清运费</t>
  </si>
  <si>
    <t>BJ11-006</t>
  </si>
  <si>
    <t>生活垃圾消纳费(非仪表)</t>
  </si>
  <si>
    <t>BJ11-009-01</t>
  </si>
  <si>
    <t>云趣园底商水费</t>
  </si>
  <si>
    <t>2019/11/11 0:00:00</t>
  </si>
  <si>
    <t>BJ11-009-02</t>
  </si>
  <si>
    <t>云趣园-底商水费</t>
  </si>
  <si>
    <t>天津东方文化广场</t>
  </si>
  <si>
    <t>TJ80-WYF-01</t>
  </si>
  <si>
    <t>物业服务费（单价：4.54元）</t>
  </si>
  <si>
    <t>4.54000</t>
  </si>
  <si>
    <t>TJ80-WYF-02</t>
  </si>
  <si>
    <t>物业服务费（单价：1元）</t>
  </si>
  <si>
    <t>TJ80-WYF-03</t>
  </si>
  <si>
    <t>物业服务费（单价：6元）</t>
  </si>
  <si>
    <t>TJ80-WYF-04</t>
  </si>
  <si>
    <t>物业服务费（单价：2元）</t>
  </si>
  <si>
    <t>2019/3/25 0:00:00</t>
  </si>
  <si>
    <t>TJ80-WYF-05</t>
  </si>
  <si>
    <t>物业服务费（单价：4.20元）</t>
  </si>
  <si>
    <t>TJ80-SF-01</t>
  </si>
  <si>
    <t>TJ80-ZSF-01</t>
  </si>
  <si>
    <t>TJ80-KZF-01</t>
  </si>
  <si>
    <t>6号楼和6撇号楼空置费</t>
  </si>
  <si>
    <t>96758.09000</t>
  </si>
  <si>
    <t>44066.25000</t>
  </si>
  <si>
    <t>（温州）中玺月琴湾售楼处</t>
  </si>
  <si>
    <t>销售中心物业费95400</t>
  </si>
  <si>
    <t>95400.00000</t>
  </si>
  <si>
    <t>中国铁建国际城</t>
  </si>
  <si>
    <t>CS25-10101-06</t>
  </si>
  <si>
    <t>1.5(住宅）物业费</t>
  </si>
  <si>
    <t>2591</t>
  </si>
  <si>
    <t>CS25-10101-07</t>
  </si>
  <si>
    <t>CS25-10101-08</t>
  </si>
  <si>
    <t>CS25-10101-09</t>
  </si>
  <si>
    <t>2.5（商铺）物业费</t>
  </si>
  <si>
    <t>明天第一城</t>
  </si>
  <si>
    <t>BJ28-10101-01</t>
  </si>
  <si>
    <t>大唐电信物业服务费</t>
  </si>
  <si>
    <t>BJ28-10101-02</t>
  </si>
  <si>
    <t>6-11-F1-03/07物业费</t>
  </si>
  <si>
    <t>1048.75000</t>
  </si>
  <si>
    <t>BJ28-10101-03</t>
  </si>
  <si>
    <t>6-11-F1-08物业费</t>
  </si>
  <si>
    <t>1118.50000</t>
  </si>
  <si>
    <t>BJ28-10101-04</t>
  </si>
  <si>
    <t>6-11-F1-11物业费</t>
  </si>
  <si>
    <t>1175.97000</t>
  </si>
  <si>
    <t>BJ28-10101-05</t>
  </si>
  <si>
    <t>6-11-F1-12物业费</t>
  </si>
  <si>
    <t>934.23000</t>
  </si>
  <si>
    <t>BJ28-10101-06</t>
  </si>
  <si>
    <t>6-11-F1-16物业费</t>
  </si>
  <si>
    <t>1027.64000</t>
  </si>
  <si>
    <t>BJ28-10101-07</t>
  </si>
  <si>
    <t>7-18-F1-A05物业费</t>
  </si>
  <si>
    <t>1599.91000</t>
  </si>
  <si>
    <t>BJ28-10101-08</t>
  </si>
  <si>
    <t>7-17-F1-A10物业费</t>
  </si>
  <si>
    <t>1148.95000</t>
  </si>
  <si>
    <t>BJ28-10101-100</t>
  </si>
  <si>
    <t>物业服务费-1.00</t>
  </si>
  <si>
    <t>BJ28-10101-185</t>
  </si>
  <si>
    <t>物业服务费-1.85</t>
  </si>
  <si>
    <t>BJ28-10101-200</t>
  </si>
  <si>
    <t>BJ28-10101-350</t>
  </si>
  <si>
    <t>物业服务费-3.50</t>
  </si>
  <si>
    <t>BJ28-10101-500</t>
  </si>
  <si>
    <t>物业服务费-5.00</t>
  </si>
  <si>
    <t>BJ28-10108</t>
  </si>
  <si>
    <t>4297</t>
  </si>
  <si>
    <t>BJ28-10109</t>
  </si>
  <si>
    <t>商业供暖费</t>
  </si>
  <si>
    <t>BJ28-10127-01</t>
  </si>
  <si>
    <t>生活垃圾清运费（住宅）</t>
  </si>
  <si>
    <t>5181</t>
  </si>
  <si>
    <t>BJ28-10127-02</t>
  </si>
  <si>
    <t>生活垃圾清运费（商业）</t>
  </si>
  <si>
    <t>BJ28-10127-03</t>
  </si>
  <si>
    <t>海鲜市场生活垃圾费</t>
  </si>
  <si>
    <t>964.82000</t>
  </si>
  <si>
    <t>BJ28-10127-04</t>
  </si>
  <si>
    <t>大唐电信生活垃圾清运费</t>
  </si>
  <si>
    <t>250.77000</t>
  </si>
  <si>
    <t>BJ28-10127-05</t>
  </si>
  <si>
    <t>小金星幼儿园生活垃圾费</t>
  </si>
  <si>
    <t>BJ28-10127-06</t>
  </si>
  <si>
    <t>唯美度生活垃圾清运费</t>
  </si>
  <si>
    <t>BJ28-10207</t>
  </si>
  <si>
    <t>商业专供电服务费</t>
  </si>
  <si>
    <t>0.18000</t>
  </si>
  <si>
    <t>BJ28-20140-01</t>
  </si>
  <si>
    <t>商业电费（1.28）</t>
  </si>
  <si>
    <t>BJ28-20140-02</t>
  </si>
  <si>
    <t>商业电费（1.10）</t>
  </si>
  <si>
    <t>BJ28-20140-03</t>
  </si>
  <si>
    <t>商业电费（1.20）</t>
  </si>
  <si>
    <t>BJ28-20140-04</t>
  </si>
  <si>
    <t>商业电费（1.22）</t>
  </si>
  <si>
    <t>BJ28-20140-05</t>
  </si>
  <si>
    <t>商业电费（1.30）</t>
  </si>
  <si>
    <t>BJ28-20141</t>
  </si>
  <si>
    <t>商业-自来水</t>
  </si>
  <si>
    <t>BJ28-20143</t>
  </si>
  <si>
    <t>抄表-中水</t>
  </si>
  <si>
    <t>五一阳光皓日园</t>
  </si>
  <si>
    <t>TJ15-10101-2.1</t>
  </si>
  <si>
    <t>TJ15-10101-2.25</t>
  </si>
  <si>
    <t>物业费-2.25</t>
  </si>
  <si>
    <t>TJ15-10101-2.4</t>
  </si>
  <si>
    <t>2022/3/31 0:00:00</t>
  </si>
  <si>
    <t>TJ15-10101-2.55</t>
  </si>
  <si>
    <t>物业费-2.55</t>
  </si>
  <si>
    <t>TJ15-10101-3.3</t>
  </si>
  <si>
    <t>物业费-3.3</t>
  </si>
  <si>
    <t>TJ15-直接录入</t>
  </si>
  <si>
    <t>10308-150</t>
  </si>
  <si>
    <t>小业主委托停车管理费150</t>
  </si>
  <si>
    <t>五一中央领御</t>
  </si>
  <si>
    <t>CS28-000</t>
  </si>
  <si>
    <t>临时（勿选）</t>
  </si>
  <si>
    <t>CS28-001</t>
  </si>
  <si>
    <t>物业费（3元-1个月）</t>
  </si>
  <si>
    <t>CS28-002</t>
  </si>
  <si>
    <t>物业费（1.8元-1个月）</t>
  </si>
  <si>
    <t>838</t>
  </si>
  <si>
    <t>长景阁</t>
  </si>
  <si>
    <t>SZ18-003</t>
  </si>
  <si>
    <t>SZ18-006</t>
  </si>
  <si>
    <t>物业服务费（商用）</t>
  </si>
  <si>
    <t>SZ18-004_148</t>
  </si>
  <si>
    <t>SZ18-004_149</t>
  </si>
  <si>
    <t>SZ18-004_150</t>
  </si>
  <si>
    <t>SZ18-005_154</t>
  </si>
  <si>
    <t>生活垃圾消纳费（有违约金）</t>
  </si>
  <si>
    <t>SZ18-006-155</t>
  </si>
  <si>
    <t>生活垃圾消纳费（无违约金）</t>
  </si>
  <si>
    <t>SZ18-001</t>
  </si>
  <si>
    <t>SZ18-002_146</t>
  </si>
  <si>
    <t>排水费（定额）</t>
  </si>
  <si>
    <t>29.00</t>
  </si>
  <si>
    <t>SZ18-002_147</t>
  </si>
  <si>
    <t>星海国宝</t>
  </si>
  <si>
    <t>10101-3.2临时年</t>
  </si>
  <si>
    <t>物业服务费3.2 临时（年）</t>
  </si>
  <si>
    <t>10101-3元临时年</t>
  </si>
  <si>
    <t>物业服务费3元12个月</t>
  </si>
  <si>
    <t>DL14-10101</t>
  </si>
  <si>
    <t>2016/10/18 0:00:00</t>
  </si>
  <si>
    <t>委托车位管理费</t>
  </si>
  <si>
    <t>66.66000</t>
  </si>
  <si>
    <t>（唐山）渤海豪庭</t>
  </si>
  <si>
    <t>BJ197-0001</t>
  </si>
  <si>
    <t>物业服务费（小业主）</t>
  </si>
  <si>
    <t>BJ197-0003</t>
  </si>
  <si>
    <t>BJ197-0004</t>
  </si>
  <si>
    <t>物业服务费（2019年月）</t>
  </si>
  <si>
    <t>BJ197-0005</t>
  </si>
  <si>
    <t>物业服务费（2017年月）</t>
  </si>
  <si>
    <t>BJ197-0006</t>
  </si>
  <si>
    <t>物业服务费（2019年2月）</t>
  </si>
  <si>
    <t>BJ197-0007</t>
  </si>
  <si>
    <t>物业服务费（2019年3月）</t>
  </si>
  <si>
    <t>BJ197-0008</t>
  </si>
  <si>
    <t>物业服务费（2019年4月）</t>
  </si>
  <si>
    <t>BJ197-0009</t>
  </si>
  <si>
    <t>物业服务费（2019年5月）</t>
  </si>
  <si>
    <t>BJ197-0010</t>
  </si>
  <si>
    <t>物业服务费（2019年6月）</t>
  </si>
  <si>
    <t>BJ197-0011</t>
  </si>
  <si>
    <t>物业服务费（2019年7月）</t>
  </si>
  <si>
    <t>BJ197-0012</t>
  </si>
  <si>
    <t>物业服务费（2019年8月）</t>
  </si>
  <si>
    <t>BJ197-0013</t>
  </si>
  <si>
    <t>物业服务费（2019年9月）</t>
  </si>
  <si>
    <t>BJ197-0014</t>
  </si>
  <si>
    <t>物业服务费（2019年10月）</t>
  </si>
  <si>
    <t>BJ197-0015</t>
  </si>
  <si>
    <t>物业服务费（2019年11月）</t>
  </si>
  <si>
    <t>BJ197-0016</t>
  </si>
  <si>
    <t>物业服务费（2019年12月）</t>
  </si>
  <si>
    <t>BJ197-0017</t>
  </si>
  <si>
    <t>物业服务费（2019年1月）</t>
  </si>
  <si>
    <t>BJ197-0018</t>
  </si>
  <si>
    <t>物业服务费（建设单位）</t>
  </si>
  <si>
    <t>22600.00000</t>
  </si>
  <si>
    <t>BJ197-0020</t>
  </si>
  <si>
    <t>物业服务费（月）</t>
  </si>
  <si>
    <t>BJ197-0019</t>
  </si>
  <si>
    <t>物业服务费（错误）</t>
  </si>
  <si>
    <t>（海南）绿地中央文化城</t>
  </si>
  <si>
    <t>HK15-10101</t>
  </si>
  <si>
    <t>2035/4/30 0:00:00</t>
  </si>
  <si>
    <t>2293</t>
  </si>
  <si>
    <t>HK15-10101SP</t>
  </si>
  <si>
    <t>60006-住宅</t>
  </si>
  <si>
    <t>空置费-住宅</t>
  </si>
  <si>
    <t>60006-商业</t>
  </si>
  <si>
    <t>空置费-商铺</t>
  </si>
  <si>
    <t>（呼和浩特）天野佳园</t>
  </si>
  <si>
    <t>1896</t>
  </si>
  <si>
    <t>NM100-10308</t>
  </si>
  <si>
    <t>车位管理费-90</t>
  </si>
  <si>
    <t>NM100-10308-1</t>
  </si>
  <si>
    <t>车位管理费-180</t>
  </si>
  <si>
    <t>NM100-10308-2</t>
  </si>
  <si>
    <t>车位管理费-270</t>
  </si>
  <si>
    <t>康桥长郡</t>
  </si>
  <si>
    <t>3521</t>
  </si>
  <si>
    <t>大商铺物业费</t>
  </si>
  <si>
    <t>商铺物业管理费</t>
  </si>
  <si>
    <t>1.6物业服务费</t>
  </si>
  <si>
    <t>1.09000</t>
  </si>
  <si>
    <t>4.14000</t>
  </si>
  <si>
    <t>（芜湖）海顿公馆</t>
  </si>
  <si>
    <t>HF37-10101-02</t>
  </si>
  <si>
    <t>HF37-10101-03</t>
  </si>
  <si>
    <t>物业服务费-三层</t>
  </si>
  <si>
    <t>HF37-10101-04</t>
  </si>
  <si>
    <t>物业服务费--二层</t>
  </si>
  <si>
    <t>HF37-10101-05</t>
  </si>
  <si>
    <t>物业服务费-四层</t>
  </si>
  <si>
    <t>3732</t>
  </si>
  <si>
    <t>HF37-10101-07</t>
  </si>
  <si>
    <t>物业服务费---1层</t>
  </si>
  <si>
    <t>HF37-20141</t>
  </si>
  <si>
    <t>3.54000</t>
  </si>
  <si>
    <t>摩天一号</t>
  </si>
  <si>
    <t>CS13-10101-01</t>
  </si>
  <si>
    <t>物业服务费1.70（月）</t>
  </si>
  <si>
    <t>CS13-10101-02</t>
  </si>
  <si>
    <t>物业服务费2.60（月）</t>
  </si>
  <si>
    <t>640</t>
  </si>
  <si>
    <t>CS13-10101-03</t>
  </si>
  <si>
    <t>物业服务费3.00（月）</t>
  </si>
  <si>
    <t>北京洋房</t>
  </si>
  <si>
    <t>2.8</t>
  </si>
  <si>
    <t>686</t>
  </si>
  <si>
    <t>3.8</t>
  </si>
  <si>
    <t>亿通成电费</t>
  </si>
  <si>
    <t>1.30</t>
  </si>
  <si>
    <t>1.30电费</t>
  </si>
  <si>
    <t>2019/11/19 0:00:00</t>
  </si>
  <si>
    <t>1.36</t>
  </si>
  <si>
    <t>1.36000</t>
  </si>
  <si>
    <t>（泰州）绿地世纪城</t>
  </si>
  <si>
    <t>WX25-10101-1</t>
  </si>
  <si>
    <t>别墅-物业服务费</t>
  </si>
  <si>
    <t>WX25-10101-2</t>
  </si>
  <si>
    <t>洋房物业服务费</t>
  </si>
  <si>
    <t>WX25-10101-3</t>
  </si>
  <si>
    <t>2600</t>
  </si>
  <si>
    <t>WX25-10101-4</t>
  </si>
  <si>
    <t>2016/11/9 0:00:00</t>
  </si>
  <si>
    <t>WX25-10101-空置</t>
  </si>
  <si>
    <t>高层空置物业服务费</t>
  </si>
  <si>
    <t>WX25-10113</t>
  </si>
  <si>
    <t>2708</t>
  </si>
  <si>
    <t>WX25-10113-空置</t>
  </si>
  <si>
    <t>空置公共能耗费</t>
  </si>
  <si>
    <t>0.24500</t>
  </si>
  <si>
    <t>WX25-10131-01</t>
  </si>
  <si>
    <t>自营停车费-定额</t>
  </si>
  <si>
    <t>WX25-10133</t>
  </si>
  <si>
    <t>WX25-10133-1</t>
  </si>
  <si>
    <t>委托停车费（固定）人防车位</t>
  </si>
  <si>
    <t>WX25-10145-1</t>
  </si>
  <si>
    <t>洋房电梯运行费</t>
  </si>
  <si>
    <t>WX25-10145-2</t>
  </si>
  <si>
    <t>高层电梯运行费</t>
  </si>
  <si>
    <t>WX25-10145-空置</t>
  </si>
  <si>
    <t>高层空置电梯费</t>
  </si>
  <si>
    <t>0.38500</t>
  </si>
  <si>
    <t>WX25-10308</t>
  </si>
  <si>
    <t>WX25-10308-2</t>
  </si>
  <si>
    <t>小业主委托停车管理费（固定2）</t>
  </si>
  <si>
    <t>阅景花园</t>
  </si>
  <si>
    <t>SZ56-10101-001</t>
  </si>
  <si>
    <t>管理费（业主2.85）</t>
  </si>
  <si>
    <t>2872</t>
  </si>
  <si>
    <t>SZ56-10101-002</t>
  </si>
  <si>
    <t>管理费（商铺5.88）</t>
  </si>
  <si>
    <t>5.88000</t>
  </si>
  <si>
    <t>SZ56-10101-003</t>
  </si>
  <si>
    <t>SZ56-10102-001_137</t>
  </si>
  <si>
    <t>3050</t>
  </si>
  <si>
    <t>SZ56-10102-001_138</t>
  </si>
  <si>
    <t>SZ56-10102-001_139</t>
  </si>
  <si>
    <t>维修基金（0.27）</t>
  </si>
  <si>
    <t>SZ56-10130-001</t>
  </si>
  <si>
    <t>垃圾处理费（小业主0.59）</t>
  </si>
  <si>
    <t>SZ56-10130-002</t>
  </si>
  <si>
    <t>垃圾处理费（商铺0.27）</t>
  </si>
  <si>
    <t>SZ56-DF-001</t>
  </si>
  <si>
    <t>SZ56-SF-001</t>
  </si>
  <si>
    <t>水费（小业主2.67）</t>
  </si>
  <si>
    <t>SZ56-SF-002</t>
  </si>
  <si>
    <t>水费（商铺3.77）</t>
  </si>
  <si>
    <t>SZ56-SF-003</t>
  </si>
  <si>
    <t>水费（商铺16.17）</t>
  </si>
  <si>
    <t>SZ56-20142-001</t>
  </si>
  <si>
    <t>排水费（商铺1.2）</t>
  </si>
  <si>
    <t>SZ56-20142-002</t>
  </si>
  <si>
    <t>排水费（洗车2）</t>
  </si>
  <si>
    <t>SZ56-20145-001</t>
  </si>
  <si>
    <t>热水费6</t>
  </si>
  <si>
    <t>SZ56-DF-002</t>
  </si>
  <si>
    <t>SZ56-20149-002</t>
  </si>
  <si>
    <t>燃油附加费（商铺）</t>
  </si>
  <si>
    <t>SZ56-20154-001</t>
  </si>
  <si>
    <t>SZ56-20154-002</t>
  </si>
  <si>
    <t>排水费（商铺）</t>
  </si>
  <si>
    <t>SZ56-20154-003</t>
  </si>
  <si>
    <t>排水费（小业主）</t>
  </si>
  <si>
    <t>天津商业大学</t>
  </si>
  <si>
    <t>TJ16-01</t>
  </si>
  <si>
    <t>合同教管</t>
  </si>
  <si>
    <t>2016/2/4 0:00:00</t>
  </si>
  <si>
    <t>548383.35000</t>
  </si>
  <si>
    <t>TJ16-02</t>
  </si>
  <si>
    <t>垃圾清运</t>
  </si>
  <si>
    <t>TJ16-03</t>
  </si>
  <si>
    <t>合同（宿管改造）</t>
  </si>
  <si>
    <t>2016/8/25 0:00:00</t>
  </si>
  <si>
    <t>TJ16-04</t>
  </si>
  <si>
    <t>教学楼开水器服务费</t>
  </si>
  <si>
    <t>2017/1/4 0:00:00</t>
  </si>
  <si>
    <t>TJ16-05</t>
  </si>
  <si>
    <t>信息楼新增人员物业费</t>
  </si>
  <si>
    <t>TJ16-06</t>
  </si>
  <si>
    <t>风雨操场物业费</t>
  </si>
  <si>
    <t>2016/8/5 0:00:00</t>
  </si>
  <si>
    <t>2016/11/4 0:00:00</t>
  </si>
  <si>
    <t>TJ16-07</t>
  </si>
  <si>
    <t>创业中心物业服务合同</t>
  </si>
  <si>
    <t>TJ16-08</t>
  </si>
  <si>
    <t>2017年教管合同</t>
  </si>
  <si>
    <t>2017/2/4 0:00:00</t>
  </si>
  <si>
    <t>TJ16-09</t>
  </si>
  <si>
    <t>学生公寓费用</t>
  </si>
  <si>
    <t>TJ16-10</t>
  </si>
  <si>
    <t>教管最新合同</t>
  </si>
  <si>
    <t>733633.89000</t>
  </si>
  <si>
    <t>TJ16-11</t>
  </si>
  <si>
    <t>FIU公寓物业费</t>
  </si>
  <si>
    <t>9880.00000</t>
  </si>
  <si>
    <t>翰澜庭</t>
  </si>
  <si>
    <t>BJ51-04</t>
  </si>
  <si>
    <t>物业服务费（3.88/平/月）</t>
  </si>
  <si>
    <t>2017/5/18 0:00:00</t>
  </si>
  <si>
    <t>509</t>
  </si>
  <si>
    <t>BJ51-05</t>
  </si>
  <si>
    <t>物业服务费（3.28/平/月）</t>
  </si>
  <si>
    <t>2017/8/17 0:00:00</t>
  </si>
  <si>
    <t>BJ51-06</t>
  </si>
  <si>
    <t>物业服务费（5.00/平/月）</t>
  </si>
  <si>
    <t>BJ51-07</t>
  </si>
  <si>
    <t>物业服务费2.00元/平米</t>
  </si>
  <si>
    <t>BJ51-08</t>
  </si>
  <si>
    <t>物业费2元</t>
  </si>
  <si>
    <t>BJ51-09</t>
  </si>
  <si>
    <t>物业费3.88元</t>
  </si>
  <si>
    <t>BJ51-10</t>
  </si>
  <si>
    <t>物业费3.28元</t>
  </si>
  <si>
    <t>BJ51-11</t>
  </si>
  <si>
    <t>物业费5元</t>
  </si>
  <si>
    <t>补录欠费</t>
  </si>
  <si>
    <t>2005/12/1 0:00:00</t>
  </si>
  <si>
    <t>2007/10/23 0:00:00</t>
  </si>
  <si>
    <t>6993.10000</t>
  </si>
  <si>
    <t>以前期间计算</t>
  </si>
  <si>
    <t>2007/1/1 0:00:00</t>
  </si>
  <si>
    <t>BJ37-1</t>
  </si>
  <si>
    <t>物业服务费（2.45）</t>
  </si>
  <si>
    <t>BJ37-2</t>
  </si>
  <si>
    <t>物业服务费（3.1）</t>
  </si>
  <si>
    <t>1337</t>
  </si>
  <si>
    <t>BJ37-3</t>
  </si>
  <si>
    <t>BJ37-4</t>
  </si>
  <si>
    <t>物业服务费（3.5）</t>
  </si>
  <si>
    <t>BJ37-5</t>
  </si>
  <si>
    <t>物业服务费 10000元/年</t>
  </si>
  <si>
    <t>BJ37-6</t>
  </si>
  <si>
    <t>3756</t>
  </si>
  <si>
    <t>（长沙）绿地香树花城</t>
  </si>
  <si>
    <t>CS55-01</t>
  </si>
  <si>
    <t>物业费（170701，住宅）</t>
  </si>
  <si>
    <t>2552</t>
  </si>
  <si>
    <t>CS55-02</t>
  </si>
  <si>
    <t>CS55-03</t>
  </si>
  <si>
    <t>物业费（170601，商铺）</t>
  </si>
  <si>
    <t>世华水岸</t>
  </si>
  <si>
    <t>BJ36-002</t>
  </si>
  <si>
    <t>物业服务费-2.75</t>
  </si>
  <si>
    <t>2.75000</t>
  </si>
  <si>
    <t>1442</t>
  </si>
  <si>
    <t>BJ36-003</t>
  </si>
  <si>
    <t>物业服务费-1.80</t>
  </si>
  <si>
    <t>BJ36-004</t>
  </si>
  <si>
    <t>物业服务费-3.00</t>
  </si>
  <si>
    <t>BJ36-007</t>
  </si>
  <si>
    <t>物业服务费-4.00</t>
  </si>
  <si>
    <t>BJ36-010</t>
  </si>
  <si>
    <t>2017/4/17 0:00:00</t>
  </si>
  <si>
    <t>BJ36-009</t>
  </si>
  <si>
    <t>2016/6/15 0:00:00</t>
  </si>
  <si>
    <t>BJ36-011</t>
  </si>
  <si>
    <t>电费-0.89热力</t>
  </si>
  <si>
    <t>BJ36-005</t>
  </si>
  <si>
    <t>BJ36-008</t>
  </si>
  <si>
    <t>BJ36-012</t>
  </si>
  <si>
    <t>电费-0.89热力站</t>
  </si>
  <si>
    <t>BJ36-006</t>
  </si>
  <si>
    <t>水费-9.50</t>
  </si>
  <si>
    <t>2016/5/16 0:00:00</t>
  </si>
  <si>
    <t>BJ36-001</t>
  </si>
  <si>
    <t>中水费-4.75</t>
  </si>
  <si>
    <t>2016/4/29 0:00:00</t>
  </si>
  <si>
    <t>4.75000</t>
  </si>
  <si>
    <t>颐贤里</t>
  </si>
  <si>
    <t>物业服务费(3.2)</t>
  </si>
  <si>
    <t>物业服务费(3.96)</t>
  </si>
  <si>
    <t>物业服务费(6.5)</t>
  </si>
  <si>
    <t>010</t>
  </si>
  <si>
    <t>开发商空置车位管理费</t>
  </si>
  <si>
    <t>32512.00000</t>
  </si>
  <si>
    <t>开发空置房</t>
  </si>
  <si>
    <t>3631.34000</t>
  </si>
  <si>
    <t>（西安）振业泊公馆</t>
  </si>
  <si>
    <t>XA28-10101-01</t>
  </si>
  <si>
    <t>XA28-10101-01-03</t>
  </si>
  <si>
    <t>2353</t>
  </si>
  <si>
    <t>XA28-10101-02</t>
  </si>
  <si>
    <t>住宅管理费</t>
  </si>
  <si>
    <t>2001</t>
  </si>
  <si>
    <t>XA28-10101-03</t>
  </si>
  <si>
    <t>物业服务费70%</t>
  </si>
  <si>
    <t>XA28-10101-04</t>
  </si>
  <si>
    <t>物业服务费50%</t>
  </si>
  <si>
    <t>XA28-10101-01-05</t>
  </si>
  <si>
    <t>XA28-10113</t>
  </si>
  <si>
    <t>2295</t>
  </si>
  <si>
    <t>XA28-10127-01</t>
  </si>
  <si>
    <t>生活垃圾清运费SP</t>
  </si>
  <si>
    <t>XA28-10127-02</t>
  </si>
  <si>
    <t>XA28-10131</t>
  </si>
  <si>
    <t>XA28-10101-01-02</t>
  </si>
  <si>
    <t>电梯管理费</t>
  </si>
  <si>
    <t>XA28-10145</t>
  </si>
  <si>
    <t>2208</t>
  </si>
  <si>
    <t>XA28-10306</t>
  </si>
  <si>
    <t>2016/6/20 0:00:00</t>
  </si>
  <si>
    <t>XA28-20141</t>
  </si>
  <si>
    <t>金泓凯旋城</t>
  </si>
  <si>
    <t>SZ59-10101-001</t>
  </si>
  <si>
    <t>2873</t>
  </si>
  <si>
    <t>SZ59-10101-005</t>
  </si>
  <si>
    <t>2946</t>
  </si>
  <si>
    <t>SZ59-10101-02</t>
  </si>
  <si>
    <t>SZ59-10101-03</t>
  </si>
  <si>
    <t>管理费-幼儿园</t>
  </si>
  <si>
    <t>SZ59-10101-04</t>
  </si>
  <si>
    <t>管理费-商场</t>
  </si>
  <si>
    <t>SZ59-10102</t>
  </si>
  <si>
    <t>SZ59-10102-02</t>
  </si>
  <si>
    <t>5928</t>
  </si>
  <si>
    <t>SZ59-10123-JM</t>
  </si>
  <si>
    <t>SZ59-10123-JM01</t>
  </si>
  <si>
    <t>定额垃圾消纳费</t>
  </si>
  <si>
    <t>2017/10/30 0:00:00</t>
  </si>
  <si>
    <t>2017/12/2 0:00:00</t>
  </si>
  <si>
    <t>SZ59-10123-SY</t>
  </si>
  <si>
    <t>垃圾处理费(商业）</t>
  </si>
  <si>
    <t>SZ59-10130-01</t>
  </si>
  <si>
    <t>SZ59-20140-01</t>
  </si>
  <si>
    <t>电费（居民）非夏季</t>
  </si>
  <si>
    <t>SZ59-20140-02</t>
  </si>
  <si>
    <t>0.76400</t>
  </si>
  <si>
    <t>SZ59-20140-03</t>
  </si>
  <si>
    <t>电费（充电桩）</t>
  </si>
  <si>
    <t>SZ59-20140-07</t>
  </si>
  <si>
    <t>电费（商业）管理服务费</t>
  </si>
  <si>
    <t>SZ59-20140-08</t>
  </si>
  <si>
    <t>电费（商业）基本电费</t>
  </si>
  <si>
    <t>0.11330</t>
  </si>
  <si>
    <t>SZ59-20141-JM</t>
  </si>
  <si>
    <t>SZ59-20141-JM01</t>
  </si>
  <si>
    <t>定额居民用水</t>
  </si>
  <si>
    <t>SZ59-20141-SY</t>
  </si>
  <si>
    <t>SZ59-20142-01</t>
  </si>
  <si>
    <t>SZ59-20140-05</t>
  </si>
  <si>
    <t>SZ59-20141-01</t>
  </si>
  <si>
    <t>SZ59-20140-04</t>
  </si>
  <si>
    <t>基本电费分摊</t>
  </si>
  <si>
    <t>SZ59-20142-JM</t>
  </si>
  <si>
    <t>SZ59-20142-JM01</t>
  </si>
  <si>
    <t>定额居民排水费</t>
  </si>
  <si>
    <t>SZ59-20142-SY</t>
  </si>
  <si>
    <t>（成都）六盘水未来之城</t>
  </si>
  <si>
    <t>0006</t>
  </si>
  <si>
    <t>物业服务费（1.5）</t>
  </si>
  <si>
    <t>上一个物业公司预收</t>
  </si>
  <si>
    <t>物业费（2.5）</t>
  </si>
  <si>
    <t>物业费（5.5）</t>
  </si>
  <si>
    <t>物业费（5）</t>
  </si>
  <si>
    <t>2017/9/27 0:00:00</t>
  </si>
  <si>
    <t>1747</t>
  </si>
  <si>
    <t>0.76000</t>
  </si>
  <si>
    <t>1904</t>
  </si>
  <si>
    <t>（广安）鼎盛新城管理处</t>
    <phoneticPr fontId="10" type="noConversion"/>
  </si>
  <si>
    <t>广安</t>
  </si>
  <si>
    <t>验证</t>
    <phoneticPr fontId="10" type="noConversion"/>
  </si>
  <si>
    <t>收费标准所在合同页码</t>
    <phoneticPr fontId="10" type="noConversion"/>
  </si>
  <si>
    <t>备注</t>
  </si>
  <si>
    <t>备注</t>
    <phoneticPr fontId="10" type="noConversion"/>
  </si>
  <si>
    <t>小数学后两位</t>
    <phoneticPr fontId="10" type="noConversion"/>
  </si>
  <si>
    <t>定额转数字</t>
    <phoneticPr fontId="10" type="noConversion"/>
  </si>
  <si>
    <t>定额组合</t>
    <phoneticPr fontId="10" type="noConversion"/>
  </si>
  <si>
    <t>标准单价</t>
    <phoneticPr fontId="10" type="noConversion"/>
  </si>
  <si>
    <t>定额单价</t>
    <phoneticPr fontId="10" type="noConversion"/>
  </si>
  <si>
    <t>项目名称</t>
  </si>
  <si>
    <t>费用属性</t>
  </si>
  <si>
    <t>适用对象</t>
  </si>
  <si>
    <t>打票名称</t>
  </si>
  <si>
    <t>是否启用</t>
  </si>
  <si>
    <t>是否使用</t>
  </si>
  <si>
    <t>保险理陪款</t>
  </si>
  <si>
    <t>代收代付</t>
  </si>
  <si>
    <t>用于保险公司给主业赔付保险金打公司账户，再由管理处报销打款给业主。</t>
  </si>
  <si>
    <t>甲方代收费用</t>
  </si>
  <si>
    <t>收入全部归甲方所有，由甲方开发票。项目不开发票，不是管理处收入。</t>
  </si>
  <si>
    <t>其他增值服务</t>
  </si>
  <si>
    <t>多种经营收入</t>
  </si>
  <si>
    <t>社商-食堂餐饮管理</t>
  </si>
  <si>
    <t>食堂餐饮管理</t>
  </si>
  <si>
    <t>管理处自营或承包经营收到的餐饮收入</t>
  </si>
  <si>
    <t>社商-业主资产代理服务</t>
  </si>
  <si>
    <t>业主资产代理服务</t>
  </si>
  <si>
    <t>为业主管理资产取得的收入，如房屋租赁中介、物品买卖中介。</t>
  </si>
  <si>
    <t>社商-特约服务</t>
  </si>
  <si>
    <t>特约服务</t>
  </si>
  <si>
    <t>为居住小区内的业户提供的非标准化的专项服务，如接送小孩、小区开设的专车、为住户打扫室内卫生、代购物品、照顾老人、绿植贵重家具养护等服务。</t>
  </si>
  <si>
    <t>社商-咨询收入</t>
  </si>
  <si>
    <t>咨询收入</t>
  </si>
  <si>
    <t>提供咨询服务，从事关于不动产的咨询、估计、经营、管理行业的企业和人员，</t>
  </si>
  <si>
    <t>充电服务费</t>
  </si>
  <si>
    <t>电动自行车充电费用、汽车充电庄费用</t>
  </si>
  <si>
    <t>其它</t>
  </si>
  <si>
    <t>物业共用部位共用设施设备日常运行和维护费用、绿化养护费用、清洁卫生费用、秩序维护费用、办公费用、物业服务企业固定资产折旧、合理的利润等以及经业主或者业主大会同意的其它费用组成。</t>
  </si>
  <si>
    <t>10128-1</t>
  </si>
  <si>
    <t>管理处理给业主清运装修垃圾，向业主收装修垃圾清运费用。</t>
  </si>
  <si>
    <t>20148-1</t>
  </si>
  <si>
    <t>自来水费（充值型-非简易征收）</t>
  </si>
  <si>
    <t>业主先充值，再使用自来水。业主预存的金额。该自来水在税务局未办理自来水差额简易征收的报备工作。</t>
  </si>
  <si>
    <t>用于抄表后，实际用量水费收缴。该自来水在税务局未办理自来水差额简易征收的报备工作。</t>
  </si>
  <si>
    <t>委托停车场</t>
  </si>
  <si>
    <t>小业主委托停车租赁费（临时）</t>
  </si>
  <si>
    <t>业委会委托停车租赁费（临时）</t>
  </si>
  <si>
    <t>10103-1</t>
  </si>
  <si>
    <t>自有房屋租赁</t>
  </si>
  <si>
    <t>租赁</t>
  </si>
  <si>
    <t>公司购买的房子，租赁给他人收到的租金</t>
  </si>
  <si>
    <t>管理处理生活垃圾清运费由市政环卫清运，向业主代收生活垃圾清运的费用。</t>
  </si>
  <si>
    <t>收到商业业主（商店、会所等）缴纳的供暖费</t>
  </si>
  <si>
    <t>收到居住小业主缴纳的供暖费</t>
  </si>
  <si>
    <t>管理酬金（酬金制）</t>
  </si>
  <si>
    <t>社区</t>
  </si>
  <si>
    <t>这个收费项目暂时要禁用。</t>
  </si>
  <si>
    <t>根据约定，收取高层建筑的二次供水服务费</t>
  </si>
  <si>
    <t>根据协议，收取的</t>
  </si>
  <si>
    <t>摊位费押金</t>
  </si>
  <si>
    <t>主业（商家）使用摊位/场地需要交的押金</t>
  </si>
  <si>
    <t>灭火器押金</t>
  </si>
  <si>
    <t>主业（商家）使用灭火器需要交的押金</t>
  </si>
  <si>
    <t>自营停车租赁费（临时）</t>
  </si>
  <si>
    <t>自营停车场</t>
  </si>
  <si>
    <t>自营停车场经营模式下，收缴的临时车位租赁费</t>
  </si>
  <si>
    <t>自营停车场经营模式下，收缴的固定车位租赁费</t>
  </si>
  <si>
    <t>自营停车场经营模式下，收缴的固定停车管理费</t>
  </si>
  <si>
    <t>委托停车租赁费（固定）</t>
  </si>
  <si>
    <t>管家服务费</t>
  </si>
  <si>
    <t>管理处理为业主提供管家式个性服务（物业服务外的VIP，照顾老人、小孩、清洁等个性服务）</t>
  </si>
  <si>
    <t>非机动车收费</t>
  </si>
  <si>
    <t>小区有非机动车存放地点，收取的非机动车管理费用</t>
  </si>
  <si>
    <t>收到广告商在管理处园区布置的广告费（含场地广告、电梯广告、墙面广告等）。</t>
  </si>
  <si>
    <t>用于抄表后，按实际用量计算，收缴水费</t>
  </si>
  <si>
    <t>其它零星</t>
  </si>
  <si>
    <t>生活垃圾存放地点发产的费用（临时存放点、垃圾场地），代收生活垃圾消纳费。</t>
  </si>
  <si>
    <t>业主需要装修，装修应当按照装修协议进行装修，向业主收取的装修履约金。</t>
  </si>
  <si>
    <t>热水费（充值型）</t>
  </si>
  <si>
    <t>业主预存的热水费金额。</t>
  </si>
  <si>
    <t>中水费（充值型）</t>
  </si>
  <si>
    <t>业主预存的中水费金额。</t>
  </si>
  <si>
    <t>业主先充值，再使用自来水。业主预存的金额。该自来水在税务局已办理简易征收。</t>
  </si>
  <si>
    <t>充值型：业主给电卡充值，在收费系统临时费用中录入</t>
  </si>
  <si>
    <t>为业主提供互联网业务，收取网络代理费</t>
  </si>
  <si>
    <t>集中供暖</t>
  </si>
  <si>
    <t>在现有押金收费项目中未设置的押金收缴类型时选用。</t>
  </si>
  <si>
    <t>业主缴纳水电押金</t>
  </si>
  <si>
    <t>业主办理门卡、出入证等收取的保证金。</t>
  </si>
  <si>
    <t>业主办理停车卡收取的保证金。</t>
  </si>
  <si>
    <t>租赁场地、设施设备等除租金外的保证金。</t>
  </si>
  <si>
    <t>向开发商收取，指物业公司对售楼处、案场提供的物业服务，收取销售中心物业费。</t>
  </si>
  <si>
    <t>向开发商收取，指物业公司在接管项目后，依据物业服务合同，开发商未销售房产或已销售业主未办入住，对空置房产收费取空置费。
取得确认单才能入账单，收到款才能做实收。</t>
  </si>
  <si>
    <t>向开发商收取，指物业公司在接管项目以前，开发商楼盘未全部交付，物业费收缴不能维持物业公司运营，依据物业服务合同，在一定时间内由开发商补贴给物业公司的费用。
取得确认单才能入账单，收到款才能做实收。</t>
  </si>
  <si>
    <t>开办费及前期介入费</t>
  </si>
  <si>
    <t>向开发商收取，指物业公司在接管项目以前需要的物资装备费。</t>
  </si>
  <si>
    <t>向开发商收取，指物业公司在接管项目以前的房地产开发各个阶段，包括项目决策、规划设计、营销策划、施工建设、竣工验收等</t>
  </si>
  <si>
    <t>根据合同约定，主业未在规定的时间交纳款项产生的滞纳金。在实际收款录入。</t>
  </si>
  <si>
    <t>装修管理费是指在装修期间物业公司收取的管理费用。</t>
  </si>
  <si>
    <t>装修垃圾清运费（代收代付）</t>
  </si>
  <si>
    <t>管理处理签定装修垃圾清运费合同，由合同委托乙方给业主清运装修垃圾，向业主代收的装修垃圾清运费用。</t>
  </si>
  <si>
    <t>转租房屋的收到的租金</t>
  </si>
  <si>
    <t>收缴业主缴纳的物业服务费</t>
  </si>
  <si>
    <t>酬金制项目代垫资金</t>
  </si>
  <si>
    <t>因业主需要进行的室内维修，收取的费用</t>
  </si>
  <si>
    <t>根据委托协议，对绿化进行改造收取的费用。一般来说，交易方为建设单位。</t>
  </si>
  <si>
    <t>机械车位养护收取的费用</t>
  </si>
  <si>
    <t>非代收付的收费项目，兜底性质。</t>
  </si>
  <si>
    <t>管理有小区会所为业主提供服务（经营）的费用。</t>
  </si>
  <si>
    <t>场地管理费是指对于场地的卫生安全等的管理费用</t>
  </si>
  <si>
    <t>根据物业合同协议收取的电梯费（含电梯电费）</t>
  </si>
  <si>
    <t>收取业主购买水电卡、门禁卡等物品的款项</t>
  </si>
  <si>
    <t>车位占用费</t>
  </si>
  <si>
    <t>代收工程款</t>
  </si>
  <si>
    <t>代收代付款项，兜底的收费项目。。</t>
  </si>
  <si>
    <t>向业主代收天然气费</t>
  </si>
  <si>
    <t>业主购买，在收费系统临时费用中录入</t>
  </si>
  <si>
    <t>业主使用中水缴纳的款</t>
  </si>
  <si>
    <t>业主的污水排水费</t>
  </si>
  <si>
    <t>用于抄表后，实际用量水费收缴。该自来水在税务局已办理简易征收。</t>
  </si>
  <si>
    <t>根据抄表后，业主实际使用的电费，收到的款</t>
  </si>
  <si>
    <t>管理处理签定生活垃圾清运合同，由合同委托乙方的清运小区生活垃圾，向业主代收的生活垃圾清运费用。</t>
  </si>
  <si>
    <t>根据物业服务合同，收取业主的公共能耗费（公共电费、公共水费、电梯费）</t>
  </si>
  <si>
    <t>根据物业服务合同，收取业主的公共电费</t>
  </si>
  <si>
    <t>根据物业服务合同，收取业主的公共水费</t>
  </si>
  <si>
    <t>中央空调</t>
  </si>
  <si>
    <t>根据合同收取中央空调费</t>
  </si>
  <si>
    <t>在现一项目中供暖费（代收代付）不能与多种经营收入的商业供暖费和居民供暖费同时存在。</t>
  </si>
  <si>
    <t>收缴业主缴纳的房屋维修基金/公维基金</t>
  </si>
  <si>
    <t>车位租金（代收）科目</t>
  </si>
  <si>
    <t>代收车位租金</t>
  </si>
  <si>
    <t>2.55</t>
    <phoneticPr fontId="10" type="noConversion"/>
  </si>
  <si>
    <t>标准方式组合</t>
    <phoneticPr fontId="10" type="noConversion"/>
  </si>
  <si>
    <t>合同信息维护-定额组合</t>
    <phoneticPr fontId="10" type="noConversion"/>
  </si>
  <si>
    <t>合同信息维护-标准方式组合</t>
    <phoneticPr fontId="10" type="noConversion"/>
  </si>
  <si>
    <t>CS56</t>
    <phoneticPr fontId="10" type="noConversion"/>
  </si>
  <si>
    <t>P4-6</t>
    <phoneticPr fontId="10" type="noConversion"/>
  </si>
  <si>
    <t>P9</t>
    <phoneticPr fontId="10" type="noConversion"/>
  </si>
  <si>
    <t>合同名称</t>
    <phoneticPr fontId="10" type="noConversion"/>
  </si>
  <si>
    <t>BJ191物业服务管理合同</t>
    <phoneticPr fontId="10" type="noConversion"/>
  </si>
  <si>
    <t>CS56物业服务管理合同</t>
    <phoneticPr fontId="10" type="noConversion"/>
  </si>
  <si>
    <t>BJ192物业服务管理合同</t>
    <phoneticPr fontId="10" type="noConversion"/>
  </si>
  <si>
    <t>P23</t>
    <phoneticPr fontId="10" type="noConversion"/>
  </si>
  <si>
    <t>电费0-200度/0.8元，201-500度/1.0元，501度以上1.5/元</t>
    <phoneticPr fontId="10" type="noConversion"/>
  </si>
  <si>
    <t>例1</t>
    <phoneticPr fontId="10" type="noConversion"/>
  </si>
  <si>
    <t>例2</t>
    <phoneticPr fontId="10" type="noConversion"/>
  </si>
  <si>
    <t>阶梯单价标准方式</t>
  </si>
  <si>
    <t>120.00</t>
    <phoneticPr fontId="10" type="noConversion"/>
  </si>
  <si>
    <t>例3</t>
  </si>
  <si>
    <t>例4</t>
  </si>
  <si>
    <t>例5</t>
  </si>
  <si>
    <t>BJ193物业服务管理合同</t>
  </si>
  <si>
    <t>P10</t>
  </si>
  <si>
    <t>BJ194物业服务管理合同</t>
  </si>
  <si>
    <t>P11</t>
  </si>
  <si>
    <t>2.68</t>
    <phoneticPr fontId="10" type="noConversion"/>
  </si>
  <si>
    <t>标准单位验证合同信息维护</t>
    <phoneticPr fontId="10" type="noConversion"/>
  </si>
  <si>
    <t>定额单位验证合同信息维护</t>
    <phoneticPr fontId="10" type="noConversion"/>
  </si>
  <si>
    <t>表名</t>
    <phoneticPr fontId="10" type="noConversion"/>
  </si>
  <si>
    <t>getChargStandard</t>
    <phoneticPr fontId="10" type="noConversion"/>
  </si>
  <si>
    <t>获取收费标准</t>
    <phoneticPr fontId="10" type="noConversion"/>
  </si>
  <si>
    <t>{"villageNos":"sz11"}</t>
    <phoneticPr fontId="10" type="noConversion"/>
  </si>
  <si>
    <t>名称</t>
    <phoneticPr fontId="10" type="noConversion"/>
  </si>
  <si>
    <t>代码</t>
    <phoneticPr fontId="10" type="noConversion"/>
  </si>
  <si>
    <t>参数</t>
    <phoneticPr fontId="10" type="noConversion"/>
  </si>
  <si>
    <t>SZ11</t>
    <phoneticPr fontId="10" type="noConversion"/>
  </si>
  <si>
    <t>0.88</t>
    <phoneticPr fontId="10" type="noConversion"/>
  </si>
  <si>
    <t>2.58</t>
    <phoneticPr fontId="10" type="noConversion"/>
  </si>
  <si>
    <t>4.00</t>
    <phoneticPr fontId="10" type="noConversion"/>
  </si>
  <si>
    <t>2875.00</t>
  </si>
  <si>
    <t>SZ11物业服务管理合同</t>
    <phoneticPr fontId="10" type="noConversion"/>
  </si>
  <si>
    <t>P5</t>
    <phoneticPr fontId="10" type="noConversion"/>
  </si>
  <si>
    <t>0.25</t>
  </si>
  <si>
    <t>200.01</t>
    <phoneticPr fontId="10" type="noConversion"/>
  </si>
  <si>
    <t>AM0501-10101-01</t>
  </si>
  <si>
    <t>（广安）鼎盛新城</t>
  </si>
  <si>
    <t>AM1201-10101-ZZ</t>
  </si>
  <si>
    <t>（石家庄）华为石家庄</t>
  </si>
  <si>
    <t>物业服务费21.85</t>
  </si>
  <si>
    <t>218515.36000</t>
  </si>
  <si>
    <t>BJ163-物业服务费（10101）</t>
  </si>
  <si>
    <t>物业服务费（10101）</t>
  </si>
  <si>
    <t>2017/12/18 0:00:00</t>
  </si>
  <si>
    <t>BJ196-10101-1907</t>
  </si>
  <si>
    <t>前期物业费1907</t>
  </si>
  <si>
    <t>BJ196-KZF-1907-09</t>
  </si>
  <si>
    <t>空置费1907</t>
  </si>
  <si>
    <t>555980.87000</t>
  </si>
  <si>
    <t>NJ0252</t>
  </si>
  <si>
    <t>湖城意境2</t>
  </si>
  <si>
    <t>物业服务费-直录</t>
  </si>
  <si>
    <t>133444</t>
  </si>
  <si>
    <t>物业费1年</t>
  </si>
  <si>
    <t>BZ0001</t>
  </si>
  <si>
    <t>BZ005</t>
  </si>
  <si>
    <t>物业-标准</t>
  </si>
  <si>
    <t>2016/9/2 0:00:00</t>
  </si>
  <si>
    <t>sz110</t>
  </si>
  <si>
    <t>物业费-2</t>
  </si>
  <si>
    <t>SZ88-10101</t>
  </si>
  <si>
    <t>WYF-01</t>
  </si>
  <si>
    <t>WYF01</t>
  </si>
  <si>
    <t>80000.00000</t>
  </si>
  <si>
    <t>测试</t>
  </si>
  <si>
    <t>物业费1-5（1.2）</t>
  </si>
  <si>
    <t>测试001</t>
  </si>
  <si>
    <t>物业费1-7</t>
  </si>
  <si>
    <t>测试定额1</t>
  </si>
  <si>
    <t>测试定额2万</t>
  </si>
  <si>
    <t>BZ0002</t>
  </si>
  <si>
    <t>test0905-2</t>
  </si>
  <si>
    <t>租赁-录入</t>
  </si>
  <si>
    <t>DE003</t>
  </si>
  <si>
    <t>公共耗能-定额-2月</t>
  </si>
  <si>
    <t>test0905-1</t>
  </si>
  <si>
    <t>生活垃圾费-定额阶梯</t>
  </si>
  <si>
    <t>50.00</t>
  </si>
  <si>
    <t>testtcf</t>
  </si>
  <si>
    <t>自营停车费固定</t>
  </si>
  <si>
    <t>DE001</t>
  </si>
  <si>
    <t>会所-定额</t>
  </si>
  <si>
    <t>DE004</t>
  </si>
  <si>
    <t>会所-定额-1</t>
  </si>
  <si>
    <t>test01</t>
  </si>
  <si>
    <t>会所服务费-标准</t>
  </si>
  <si>
    <t>df001</t>
  </si>
  <si>
    <t>电费-标准</t>
  </si>
  <si>
    <t>test0905-3</t>
  </si>
  <si>
    <t>电费-阶梯</t>
  </si>
  <si>
    <t>2016/9/3 0:00:00</t>
  </si>
  <si>
    <t>0.88500</t>
  </si>
  <si>
    <t>1.21200</t>
  </si>
  <si>
    <t>80.00</t>
  </si>
  <si>
    <t>1.53500</t>
  </si>
  <si>
    <t>150.00</t>
  </si>
  <si>
    <t>1.86500</t>
  </si>
  <si>
    <t>水费0.8</t>
  </si>
  <si>
    <t>bz0003</t>
  </si>
  <si>
    <t>水费-标准-2.895</t>
  </si>
  <si>
    <t>2.89500</t>
  </si>
  <si>
    <t>DEJT01</t>
  </si>
  <si>
    <t>水费-定额阶梯</t>
  </si>
  <si>
    <t>test0905-6</t>
  </si>
  <si>
    <t>前期-标准</t>
  </si>
  <si>
    <t>DE002</t>
  </si>
  <si>
    <t>电费-充值-定额</t>
  </si>
  <si>
    <t>JT01</t>
  </si>
  <si>
    <t>天然气-阶梯</t>
  </si>
  <si>
    <t>BZ007</t>
  </si>
  <si>
    <t>公摊费-标准</t>
  </si>
  <si>
    <t>2016/9/10 0:00:00</t>
  </si>
  <si>
    <t>LV001</t>
  </si>
  <si>
    <t>绿化费测试</t>
  </si>
  <si>
    <t>前期介入-3</t>
  </si>
  <si>
    <t>2016/8/2 0:00:00</t>
  </si>
  <si>
    <t>bz0004</t>
  </si>
  <si>
    <t>前期介入-标准</t>
  </si>
  <si>
    <t>KZ</t>
  </si>
  <si>
    <t>空置物业费测试</t>
  </si>
  <si>
    <t>NJ0253</t>
  </si>
  <si>
    <t>湖城意境3</t>
  </si>
  <si>
    <t>bz0830-1</t>
  </si>
  <si>
    <t>物业费-2.8</t>
  </si>
  <si>
    <t>2016/8/4 0:00:00</t>
  </si>
  <si>
    <t>测试5.5</t>
  </si>
  <si>
    <t>测试收费9.8</t>
  </si>
  <si>
    <t>2014/5/29 0:00:00</t>
  </si>
  <si>
    <t>0905-3</t>
  </si>
  <si>
    <t>维修基金-定额200</t>
  </si>
  <si>
    <t>bz0007</t>
  </si>
  <si>
    <t>meiqi1</t>
  </si>
  <si>
    <t>bz0005</t>
  </si>
  <si>
    <t>生活垃圾费-1.884</t>
  </si>
  <si>
    <t>1.88400</t>
  </si>
  <si>
    <t>0905-1</t>
  </si>
  <si>
    <t>0905房产1</t>
  </si>
  <si>
    <t>0913-1</t>
  </si>
  <si>
    <t>会所-定额-500</t>
  </si>
  <si>
    <t>0913-6</t>
  </si>
  <si>
    <t>会所费-定额300</t>
  </si>
  <si>
    <t>1011-1</t>
  </si>
  <si>
    <t>会所-标准（不复）</t>
  </si>
  <si>
    <t>99.13000</t>
  </si>
  <si>
    <t>1011-4</t>
  </si>
  <si>
    <t>电-阶梯-复</t>
  </si>
  <si>
    <t>5.00</t>
  </si>
  <si>
    <t>15.00</t>
  </si>
  <si>
    <t>0913-5</t>
  </si>
  <si>
    <t>水费-阶梯1.5</t>
  </si>
  <si>
    <t>60.00</t>
  </si>
  <si>
    <t>1011-3</t>
  </si>
  <si>
    <t>水-标准-（不复）</t>
  </si>
  <si>
    <t>bz0006</t>
  </si>
  <si>
    <t>水费-阶梯</t>
  </si>
  <si>
    <t>2.52120</t>
  </si>
  <si>
    <t>2.89800</t>
  </si>
  <si>
    <t>90.00</t>
  </si>
  <si>
    <t>3.54300</t>
  </si>
  <si>
    <t>4.58900</t>
  </si>
  <si>
    <t>0913-2</t>
  </si>
  <si>
    <t>中水费-阶梯-1.5</t>
  </si>
  <si>
    <t>0905-4</t>
  </si>
  <si>
    <t>天然气-标准-4</t>
  </si>
  <si>
    <t>meiqi</t>
  </si>
  <si>
    <t>0913-3</t>
  </si>
  <si>
    <t>水费增值税-定额阶梯</t>
  </si>
  <si>
    <t>1011-01</t>
  </si>
  <si>
    <t>前期-标准-不复</t>
  </si>
  <si>
    <t>1011-2</t>
  </si>
  <si>
    <t>前期-定额（复）</t>
  </si>
  <si>
    <t>NJ0254</t>
  </si>
  <si>
    <t>湖城意境4</t>
  </si>
  <si>
    <t>物业服务费1.80-测试</t>
  </si>
  <si>
    <t>929-1</t>
  </si>
  <si>
    <t>物业服务费-12</t>
  </si>
  <si>
    <t>2019/9/17 0:00:00</t>
  </si>
  <si>
    <t>CSBZ</t>
  </si>
  <si>
    <t>物业服务费（2分每月）</t>
  </si>
  <si>
    <t>测试一</t>
  </si>
  <si>
    <t>维修基金0.25-测试</t>
  </si>
  <si>
    <t>FR334</t>
  </si>
  <si>
    <t>生活垃圾定额0.02</t>
  </si>
  <si>
    <t>NJ0254-20140</t>
  </si>
  <si>
    <t>NJ0254-20140-1</t>
  </si>
  <si>
    <t>电费-住宅</t>
  </si>
  <si>
    <t>绿化费定额</t>
  </si>
  <si>
    <t>NM106-1</t>
  </si>
  <si>
    <t>生活垃圾清运费-委托清运-5元</t>
  </si>
  <si>
    <t>612</t>
  </si>
  <si>
    <t>288</t>
  </si>
  <si>
    <t>10118</t>
  </si>
  <si>
    <t>物业费1.68</t>
  </si>
  <si>
    <t>WNS01</t>
  </si>
  <si>
    <t>威尼斯水城(测试)</t>
  </si>
  <si>
    <t>WNS01-10101</t>
  </si>
  <si>
    <t>2019/5/3 0:00:00</t>
  </si>
  <si>
    <t>300.00</t>
  </si>
  <si>
    <t>物业费测试</t>
  </si>
  <si>
    <t>2019/3/16 0:00:00</t>
  </si>
  <si>
    <t>0000000</t>
  </si>
  <si>
    <t>车位费000</t>
  </si>
  <si>
    <t>2019/12/20 0:00:00</t>
  </si>
  <si>
    <t>WNS01-10308</t>
  </si>
  <si>
    <t>商铺电表</t>
  </si>
  <si>
    <t>WNS01-20141</t>
  </si>
  <si>
    <t>ZHSQ001</t>
  </si>
  <si>
    <t>一应云智慧社区（集团）</t>
  </si>
  <si>
    <t>213123123</t>
  </si>
  <si>
    <t>测试物业</t>
  </si>
  <si>
    <t>GT001</t>
  </si>
  <si>
    <t>物业服务费定额0.01</t>
  </si>
  <si>
    <t>SYY-05-101-5</t>
  </si>
  <si>
    <t>测试33</t>
  </si>
  <si>
    <t>DF0001</t>
  </si>
  <si>
    <t>电费托收测试</t>
  </si>
  <si>
    <t>SH001</t>
  </si>
  <si>
    <t>生活垃圾定额测试</t>
  </si>
  <si>
    <t>ZY001</t>
  </si>
  <si>
    <t>停车费0.01</t>
  </si>
  <si>
    <t>1111</t>
  </si>
  <si>
    <t>2016/10/28 0:00:00</t>
  </si>
  <si>
    <t>QT001</t>
  </si>
  <si>
    <t>其他费用定额0.01</t>
  </si>
  <si>
    <t>SSY-05-101-1</t>
  </si>
  <si>
    <t>5栋天然气费用标准</t>
  </si>
  <si>
    <t>10000.00</t>
  </si>
  <si>
    <t>SSY-05-01-3</t>
  </si>
  <si>
    <t>5栋水费</t>
  </si>
  <si>
    <t>绿化费</t>
  </si>
  <si>
    <t>测试44</t>
  </si>
  <si>
    <t>物业服务费12</t>
  </si>
  <si>
    <t>ZHSQ002</t>
  </si>
  <si>
    <t>一应云智慧社区（华南）</t>
  </si>
  <si>
    <t>CE001</t>
  </si>
  <si>
    <t>测试电梯费</t>
  </si>
  <si>
    <t>284</t>
  </si>
  <si>
    <t>BJ73-2020-001</t>
  </si>
  <si>
    <t>物业费2.1按月收费标准</t>
  </si>
  <si>
    <t>1851</t>
  </si>
  <si>
    <t>BJ73-2020-002</t>
  </si>
  <si>
    <t>物业费2.5按月收费标准</t>
  </si>
  <si>
    <t>BJ73-2020-003</t>
  </si>
  <si>
    <t>物业费3.15按月收费标准</t>
  </si>
  <si>
    <t>855</t>
  </si>
  <si>
    <t>CS30-0001</t>
  </si>
  <si>
    <t>住宅物业1</t>
  </si>
  <si>
    <t>BJ147-4元</t>
  </si>
  <si>
    <t>4元/月</t>
  </si>
  <si>
    <t>613</t>
  </si>
  <si>
    <t>BJ147-5.5元</t>
  </si>
  <si>
    <t>5.5元/月</t>
  </si>
  <si>
    <t>475</t>
  </si>
  <si>
    <t>BJ147-7元</t>
  </si>
  <si>
    <t>7元/月</t>
  </si>
  <si>
    <t>2019年7月</t>
  </si>
  <si>
    <t>67218.00000</t>
  </si>
  <si>
    <t>2019年8月</t>
  </si>
  <si>
    <t>2019年9月</t>
  </si>
  <si>
    <t>2269</t>
  </si>
  <si>
    <t>物业服务费0.63</t>
  </si>
  <si>
    <t>658</t>
  </si>
  <si>
    <t>BJ14004</t>
  </si>
  <si>
    <t>BJ14005</t>
  </si>
  <si>
    <t>203</t>
  </si>
  <si>
    <t>NC43-10101-02</t>
  </si>
  <si>
    <t>物业费3.2-标注方式</t>
  </si>
  <si>
    <t>NC43-10101-03</t>
  </si>
  <si>
    <t>378</t>
  </si>
  <si>
    <t>465</t>
  </si>
  <si>
    <t>huchengyijing</t>
  </si>
  <si>
    <t>湖城意境</t>
  </si>
  <si>
    <t>HCYJ-D0.5</t>
  </si>
  <si>
    <t>电费-0.5标准</t>
  </si>
  <si>
    <t>HCYJ-D阶梯</t>
  </si>
  <si>
    <t>2000.00</t>
  </si>
  <si>
    <t>957</t>
  </si>
  <si>
    <t>NJ005</t>
  </si>
  <si>
    <t>天润城（测试社区）</t>
  </si>
  <si>
    <t>1107-2</t>
  </si>
  <si>
    <t>物业服务费-2.5（12）</t>
  </si>
  <si>
    <t>1107-5</t>
  </si>
  <si>
    <t>1107-4</t>
  </si>
  <si>
    <t>租赁-LS</t>
  </si>
  <si>
    <t>1107-3</t>
  </si>
  <si>
    <t>会所费-定额</t>
  </si>
  <si>
    <t>1107-1</t>
  </si>
  <si>
    <t>水费-标准</t>
  </si>
  <si>
    <t>202001-1</t>
  </si>
  <si>
    <t>物业费40元</t>
  </si>
  <si>
    <t>202001-2</t>
  </si>
  <si>
    <t>物业费60元</t>
  </si>
  <si>
    <t>物业费费30元</t>
  </si>
  <si>
    <t>488</t>
  </si>
  <si>
    <t>562</t>
  </si>
  <si>
    <t>170</t>
  </si>
  <si>
    <t>1166</t>
  </si>
  <si>
    <t>339</t>
  </si>
  <si>
    <t>NM80-垃圾费</t>
  </si>
  <si>
    <t>NM80-垃圾费商业</t>
  </si>
  <si>
    <t>生活垃圾清运费-委托清运-0.3</t>
  </si>
  <si>
    <t>557</t>
  </si>
  <si>
    <t>780</t>
  </si>
  <si>
    <t>CD37-10101-01</t>
  </si>
  <si>
    <t>1栋物业费-1.7</t>
  </si>
  <si>
    <t>726</t>
  </si>
  <si>
    <t>CD37-10101-02</t>
  </si>
  <si>
    <t>2-8栋物业费-1.58</t>
  </si>
  <si>
    <t>1453</t>
  </si>
  <si>
    <t>992</t>
  </si>
  <si>
    <t>2741</t>
  </si>
  <si>
    <t>595</t>
  </si>
  <si>
    <t>675</t>
  </si>
  <si>
    <t>2653</t>
  </si>
  <si>
    <t>BJ43-09</t>
  </si>
  <si>
    <t>停车费管理费固定</t>
  </si>
  <si>
    <t>1-7号楼/9号楼按月计算应收4.48</t>
  </si>
  <si>
    <t>10306-001</t>
  </si>
  <si>
    <t>停车管理费（固定月）</t>
  </si>
  <si>
    <t>BJ58-WY0001</t>
  </si>
  <si>
    <t>BJ58-WY0002</t>
  </si>
  <si>
    <t>16666.66700</t>
  </si>
  <si>
    <t>BJ58-WY0003</t>
  </si>
  <si>
    <t>2083.33400</t>
  </si>
  <si>
    <t>241</t>
  </si>
  <si>
    <t>174</t>
  </si>
  <si>
    <t>1415</t>
  </si>
  <si>
    <t>210</t>
  </si>
  <si>
    <t>SH64-10101新</t>
  </si>
  <si>
    <t>物业服务费-新</t>
  </si>
  <si>
    <t>电梯费（5层-12个月）</t>
  </si>
  <si>
    <t>367</t>
  </si>
  <si>
    <t>859</t>
  </si>
  <si>
    <t>生活垃圾清运费-委托清运-5</t>
  </si>
  <si>
    <t>1063</t>
  </si>
  <si>
    <t>10127-3</t>
  </si>
  <si>
    <t>生活垃圾清运费-委托清运-0.5</t>
  </si>
  <si>
    <t>482</t>
  </si>
  <si>
    <t>1064</t>
  </si>
  <si>
    <t>159</t>
  </si>
  <si>
    <t>211</t>
  </si>
  <si>
    <t>682</t>
  </si>
  <si>
    <t>201901-10住宅物业</t>
  </si>
  <si>
    <t>1563</t>
  </si>
  <si>
    <t>1495</t>
  </si>
  <si>
    <t>1455</t>
  </si>
  <si>
    <t>193418.91000</t>
  </si>
  <si>
    <t>NJ21-003</t>
  </si>
  <si>
    <t>2020/9/8 0:00:00</t>
  </si>
  <si>
    <t>77172.00000</t>
  </si>
  <si>
    <t>长岛售楼处60957</t>
  </si>
  <si>
    <t>商铺物业费（月计费）</t>
  </si>
  <si>
    <t>SH39-17</t>
  </si>
  <si>
    <t>物业费70-402</t>
  </si>
  <si>
    <t>1771</t>
  </si>
  <si>
    <t>2019/12/30 0:00:00</t>
  </si>
  <si>
    <t>204595.52000</t>
  </si>
  <si>
    <t>463</t>
  </si>
  <si>
    <t>5.7.8.10.12号楼</t>
  </si>
  <si>
    <t>72.73号楼楼上</t>
  </si>
  <si>
    <t>16-71号楼</t>
  </si>
  <si>
    <t>2.4.6号楼底商</t>
  </si>
  <si>
    <t>BJ47-06</t>
  </si>
  <si>
    <t>72.73底商</t>
  </si>
  <si>
    <t>15.89000</t>
  </si>
  <si>
    <t>BJ47-07</t>
  </si>
  <si>
    <t>5.7负层</t>
  </si>
  <si>
    <t>1.24000</t>
  </si>
  <si>
    <t>BJ47-08</t>
  </si>
  <si>
    <t>16-23负层</t>
  </si>
  <si>
    <t>2173</t>
  </si>
  <si>
    <t>BJ76-01</t>
  </si>
  <si>
    <t>2020/12/1 0:00:00</t>
  </si>
  <si>
    <t>BJ76-02</t>
  </si>
  <si>
    <t>底商物业费（月）</t>
  </si>
  <si>
    <t>6643</t>
  </si>
  <si>
    <t>BJ117-06</t>
  </si>
  <si>
    <t>商业物业服务费1</t>
  </si>
  <si>
    <t>物业费（小业主）</t>
  </si>
  <si>
    <t>1914</t>
  </si>
  <si>
    <t>物业费（底商）</t>
  </si>
  <si>
    <t>2359</t>
  </si>
  <si>
    <t>391</t>
  </si>
  <si>
    <t>101003</t>
  </si>
  <si>
    <t>物业服务费0.75</t>
  </si>
  <si>
    <t>101004</t>
  </si>
  <si>
    <t>物业服务费0.55</t>
  </si>
  <si>
    <t>物业服务费0.9.</t>
  </si>
  <si>
    <t>物业服务费0.65</t>
  </si>
  <si>
    <t>物业服务费0.45</t>
  </si>
  <si>
    <t>物业服务费0.7</t>
  </si>
  <si>
    <t>电梯费1-3层20元</t>
  </si>
  <si>
    <t>101014</t>
  </si>
  <si>
    <t>电梯费4-6层25元</t>
  </si>
  <si>
    <t>电梯费7-9层30元</t>
  </si>
  <si>
    <t>101016</t>
  </si>
  <si>
    <t>电梯费10-12层35元</t>
  </si>
  <si>
    <t>101017</t>
  </si>
  <si>
    <t>电梯费13-15层40元</t>
  </si>
  <si>
    <t>101018</t>
  </si>
  <si>
    <t>电梯费16-18层45元</t>
  </si>
  <si>
    <t>101019</t>
  </si>
  <si>
    <t>电梯费19-21层50元</t>
  </si>
  <si>
    <t>101020</t>
  </si>
  <si>
    <t>电梯费22-27层54.17</t>
  </si>
  <si>
    <t>物业服务费0.9</t>
  </si>
  <si>
    <t>261</t>
  </si>
  <si>
    <t>BJ15207</t>
  </si>
  <si>
    <t>362470.24000</t>
  </si>
  <si>
    <t>YC24-10101-001</t>
  </si>
  <si>
    <t>电梯费*5层</t>
  </si>
  <si>
    <t>WH50-2019KZF</t>
  </si>
  <si>
    <t>商铺、会所、幼儿园空置费</t>
  </si>
  <si>
    <t>209542.00000</t>
  </si>
  <si>
    <t>CD59-100101-02</t>
  </si>
  <si>
    <t>商铺物业费-5元</t>
  </si>
  <si>
    <t>CD59-10101-01</t>
  </si>
  <si>
    <t>住宅物业费-3元</t>
  </si>
  <si>
    <t>3654</t>
  </si>
  <si>
    <t>1026</t>
  </si>
  <si>
    <t>1209</t>
  </si>
  <si>
    <t>477</t>
  </si>
  <si>
    <t>738</t>
  </si>
  <si>
    <t>BJ179-10101-1.58</t>
  </si>
  <si>
    <t>2020住宅物业费1.58</t>
  </si>
  <si>
    <t>2040</t>
  </si>
  <si>
    <t>BJ179-10101-2.5</t>
  </si>
  <si>
    <t>BJ179-10101-2.8</t>
  </si>
  <si>
    <t>2020别墅物业费2.8元</t>
  </si>
  <si>
    <t>BJ179-10127</t>
  </si>
  <si>
    <t>2020生活垃圾-50元</t>
  </si>
  <si>
    <t>4.16666</t>
  </si>
  <si>
    <t>2274</t>
  </si>
  <si>
    <t>呼和浩特回民区万达广场A区</t>
  </si>
  <si>
    <t>655</t>
  </si>
  <si>
    <t>746</t>
  </si>
  <si>
    <t>1012701</t>
  </si>
  <si>
    <t>生活垃圾清运费-委托清运01</t>
  </si>
  <si>
    <t>BJ13-011</t>
  </si>
  <si>
    <t>地下停车费</t>
  </si>
  <si>
    <t>146399.04000</t>
  </si>
  <si>
    <t>BJ87-008</t>
  </si>
  <si>
    <t>BJ87-009</t>
  </si>
  <si>
    <t>供暖费17</t>
  </si>
  <si>
    <t>CD25-01-01</t>
  </si>
  <si>
    <t>CD25-09-01</t>
  </si>
  <si>
    <t>管理费-商业1</t>
  </si>
  <si>
    <t>1163</t>
  </si>
  <si>
    <t>CD45-10101-1</t>
  </si>
  <si>
    <t>住宅物业费-2.48</t>
  </si>
  <si>
    <t>CD59-10101-2</t>
  </si>
  <si>
    <t>商铺物业费-5.8</t>
  </si>
  <si>
    <t>817</t>
  </si>
  <si>
    <t>NM00-29</t>
  </si>
  <si>
    <t>2627一块</t>
  </si>
  <si>
    <t>2019/8/16 0:00:00</t>
  </si>
  <si>
    <t>760</t>
  </si>
  <si>
    <t>NM11-05</t>
  </si>
  <si>
    <t>生活垃圾清运费-5元</t>
  </si>
  <si>
    <t>2028/12/31 0:00:00</t>
  </si>
  <si>
    <t>762</t>
  </si>
  <si>
    <t>NM11-06</t>
  </si>
  <si>
    <t>生活垃圾清运费-0.3元</t>
  </si>
  <si>
    <t>NM11-07</t>
  </si>
  <si>
    <t>生活垃圾清运费-出版社</t>
  </si>
  <si>
    <t>NM11-08</t>
  </si>
  <si>
    <t>生活垃圾清运费-颐高</t>
  </si>
  <si>
    <t>1666.67000</t>
  </si>
  <si>
    <t>NM11-12</t>
  </si>
  <si>
    <t>生活垃圾清运费-出版社图文</t>
  </si>
  <si>
    <t>691</t>
  </si>
  <si>
    <t>2019/10/20 0:00:00</t>
  </si>
  <si>
    <t>SZ16-4</t>
  </si>
  <si>
    <t>长城投资控股一次性补收空空的管理费</t>
  </si>
  <si>
    <t>1840.00000</t>
  </si>
  <si>
    <t>SZ16-6</t>
  </si>
  <si>
    <t>补收浦发银行9.8-12.31的管理费</t>
  </si>
  <si>
    <t>9416.67000</t>
  </si>
  <si>
    <t>SZ16-7</t>
  </si>
  <si>
    <t>补收浦发银行09.8-12.31的管理费</t>
  </si>
  <si>
    <t>6930.67000</t>
  </si>
  <si>
    <t>SZ16-10</t>
  </si>
  <si>
    <t>补收浦发银行09.8-12.31维修基金</t>
  </si>
  <si>
    <t>173.27000</t>
  </si>
  <si>
    <t>SZ16-5</t>
  </si>
  <si>
    <t>长城投资控股一次性补收空置的维修欺负</t>
  </si>
  <si>
    <t>45.99000</t>
  </si>
  <si>
    <t>SZ16-9</t>
  </si>
  <si>
    <t>补收浦发银行9.8-12.31的维修基金</t>
  </si>
  <si>
    <t>235.42000</t>
  </si>
  <si>
    <t>SZ16-8</t>
  </si>
  <si>
    <t>补收浦发银行9.8-12.31的中央空调</t>
  </si>
  <si>
    <t>15066.67000</t>
  </si>
  <si>
    <t>117</t>
  </si>
  <si>
    <t>BJ105-2020-01</t>
  </si>
  <si>
    <t>1581</t>
  </si>
  <si>
    <t>TJ65-60006-01</t>
  </si>
  <si>
    <t>空置房物业费-24752</t>
  </si>
  <si>
    <t>24752.00000</t>
  </si>
  <si>
    <t>2049</t>
  </si>
  <si>
    <t>2210</t>
  </si>
  <si>
    <t>979</t>
  </si>
  <si>
    <t>1353</t>
  </si>
  <si>
    <t>10101公寓物业费（按月）</t>
  </si>
  <si>
    <t>公寓物业服务费（按月）</t>
  </si>
  <si>
    <t>701</t>
  </si>
  <si>
    <t>10101商铺物业费（按月）</t>
  </si>
  <si>
    <t>商铺物业费（按月）</t>
  </si>
  <si>
    <t>10101甲写物业服务费按月</t>
  </si>
  <si>
    <t>甲写物业服务费（按月）</t>
  </si>
  <si>
    <t>10308固定车位（按月）</t>
  </si>
  <si>
    <t>小业主委托停车管理费（固定）按月</t>
  </si>
  <si>
    <t>住宅物业管理费</t>
  </si>
  <si>
    <t>697</t>
  </si>
  <si>
    <t>1228</t>
  </si>
  <si>
    <t>827</t>
  </si>
  <si>
    <t>90540.00000</t>
  </si>
  <si>
    <t>bj106-001</t>
  </si>
  <si>
    <t>667</t>
  </si>
  <si>
    <t>554</t>
  </si>
  <si>
    <t>1010106-1</t>
  </si>
  <si>
    <t>物业服务费--底商</t>
  </si>
  <si>
    <t>1010106-2</t>
  </si>
  <si>
    <t>物业服务费--纯商</t>
  </si>
  <si>
    <t>541</t>
  </si>
  <si>
    <t>1154</t>
  </si>
  <si>
    <t>物业服务费-底商（月）</t>
  </si>
  <si>
    <t>翰澜庭停车场-TC-HD03</t>
  </si>
  <si>
    <t>B002</t>
  </si>
  <si>
    <t>地下车位租金</t>
  </si>
  <si>
    <t>地上停车管理费</t>
  </si>
  <si>
    <t>地上停车管理费别墅</t>
  </si>
  <si>
    <t>B001</t>
  </si>
  <si>
    <t>CD14-10101-住宅</t>
  </si>
  <si>
    <t>CD14-10101-其他商业</t>
  </si>
  <si>
    <t>（邻里、农行众友）物业服务费</t>
  </si>
  <si>
    <t>CD14-10101-商铺</t>
  </si>
  <si>
    <t>NJ0256</t>
  </si>
  <si>
    <t>湖城意境6</t>
  </si>
  <si>
    <t>000000122121221</t>
  </si>
  <si>
    <t>直接录入002</t>
  </si>
  <si>
    <t>2015/7/2 0:00:00</t>
  </si>
  <si>
    <t>1024-1</t>
  </si>
  <si>
    <t>12211123</t>
  </si>
  <si>
    <t>测试应缴费日期为周期结束</t>
  </si>
  <si>
    <t>test物业</t>
  </si>
  <si>
    <t>for552</t>
  </si>
  <si>
    <t>测试以前</t>
  </si>
  <si>
    <t>测试应收1</t>
  </si>
  <si>
    <t>测试应收</t>
  </si>
  <si>
    <t>测试收费标志</t>
  </si>
  <si>
    <t>48条</t>
  </si>
  <si>
    <t>测试直接</t>
  </si>
  <si>
    <t>1024-2</t>
  </si>
  <si>
    <t>维修基金-定额</t>
  </si>
  <si>
    <t>1024-5</t>
  </si>
  <si>
    <t>租赁费用-LS</t>
  </si>
  <si>
    <t>ceshi0011</t>
  </si>
  <si>
    <t>ceshi</t>
  </si>
  <si>
    <t>test223</t>
  </si>
  <si>
    <t>gongnu</t>
  </si>
  <si>
    <t>926-1</t>
  </si>
  <si>
    <t>消纳费-定额阶梯</t>
  </si>
  <si>
    <t>2016/9/9 0:00:00</t>
  </si>
  <si>
    <t>YB07</t>
  </si>
  <si>
    <t>生活-标准</t>
  </si>
  <si>
    <t>2016/10/2 0:00:00</t>
  </si>
  <si>
    <t>2.33300</t>
  </si>
  <si>
    <t>YB08</t>
  </si>
  <si>
    <t>YB-生活-定额阶梯</t>
  </si>
  <si>
    <t>2.22000</t>
  </si>
  <si>
    <t>1121-1</t>
  </si>
  <si>
    <t>FC04</t>
  </si>
  <si>
    <t>FC-会所-直接</t>
  </si>
  <si>
    <t>FC05</t>
  </si>
  <si>
    <t>FC-会所-标准</t>
  </si>
  <si>
    <t>0.85800</t>
  </si>
  <si>
    <t>CSBZ20180530</t>
  </si>
  <si>
    <t>1分钱标准</t>
  </si>
  <si>
    <t>YB01</t>
  </si>
  <si>
    <t>YB02</t>
  </si>
  <si>
    <t>10.00</t>
  </si>
  <si>
    <t>YB03</t>
  </si>
  <si>
    <t>1024-3</t>
  </si>
  <si>
    <t>YB06</t>
  </si>
  <si>
    <t>排水-阶梯</t>
  </si>
  <si>
    <t>0.23000</t>
  </si>
  <si>
    <t>2.11000</t>
  </si>
  <si>
    <t>FC01</t>
  </si>
  <si>
    <t>滞纳金-直接录入</t>
  </si>
  <si>
    <t>FC02</t>
  </si>
  <si>
    <t>房产-滞纳金-标准</t>
  </si>
  <si>
    <t>FC03</t>
  </si>
  <si>
    <t>滞纳金-定额</t>
  </si>
  <si>
    <t>00000333</t>
  </si>
  <si>
    <t>销售类物业费01</t>
  </si>
  <si>
    <t>7866</t>
  </si>
  <si>
    <t>测试销售中心物业费</t>
  </si>
  <si>
    <t>9000.00000</t>
  </si>
  <si>
    <t>测试10000</t>
  </si>
  <si>
    <t>测试99</t>
  </si>
  <si>
    <t>测试999</t>
  </si>
  <si>
    <t>测试zz</t>
  </si>
  <si>
    <t>人防20年物业费</t>
  </si>
  <si>
    <t>会所物业费1月</t>
  </si>
  <si>
    <t>住宅物业费3.18</t>
  </si>
  <si>
    <t>BJ26-生活垃圾</t>
  </si>
  <si>
    <t>小业主车位1月</t>
  </si>
  <si>
    <t>1873</t>
  </si>
  <si>
    <t>XA15-10101-11</t>
  </si>
  <si>
    <t>商铺50%物业费</t>
  </si>
  <si>
    <t>3736</t>
  </si>
  <si>
    <t>3772</t>
  </si>
  <si>
    <t>3771</t>
  </si>
  <si>
    <t>4218</t>
  </si>
  <si>
    <t>467</t>
  </si>
  <si>
    <t>407</t>
  </si>
  <si>
    <t>BJ28-10306-01</t>
  </si>
  <si>
    <t>地库车位管理费</t>
  </si>
  <si>
    <t>BJ28-10306-02</t>
  </si>
  <si>
    <t>地面车位管理费</t>
  </si>
  <si>
    <t>2193</t>
  </si>
  <si>
    <t>NM100-10306</t>
  </si>
  <si>
    <t>开发商委托停车管理费-60</t>
  </si>
  <si>
    <t>247</t>
  </si>
  <si>
    <t>426</t>
  </si>
  <si>
    <t>1986</t>
  </si>
  <si>
    <t>1151</t>
  </si>
  <si>
    <t>XA28-60005</t>
  </si>
  <si>
    <t>开发商补贴款</t>
  </si>
  <si>
    <t>310505.12000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</si>
</sst>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9">
    <font>
      <sz val="11"/>
      <color theme="1"/>
      <name val="宋体"/>
      <charset val="134"/>
      <scheme val="minor"/>
    </font>
    <font>
      <u/>
      <sz val="11"/>
      <color theme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9"/>
      <name val="微软雅黑"/>
      <family val="2"/>
      <charset val="134"/>
    </font>
    <font>
      <sz val="9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b/>
      <u/>
      <sz val="14"/>
      <color theme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color rgb="FFFF0000"/>
      <name val="微软雅黑"/>
      <family val="2"/>
      <charset val="134"/>
    </font>
    <font>
      <b/>
      <u/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rgb="FF000000"/>
      <name val="Microsoft YaHei UI"/>
      <charset val="134"/>
    </font>
  </fonts>
  <fills count="10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>
      <alignment vertical="center"/>
    </xf>
    <xf numFmtId="43" fontId="14" fillId="0" borderId="0" applyFont="0" applyFill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1" fillId="4" borderId="1" xfId="1" applyFill="1" applyBorder="1" applyAlignment="1">
      <alignment horizontal="center" vertical="center"/>
    </xf>
    <xf numFmtId="0" fontId="8" fillId="0" borderId="0" xfId="0" applyFont="1">
      <alignment vertical="center"/>
    </xf>
    <xf numFmtId="0" fontId="11" fillId="0" borderId="0" xfId="0" applyFont="1">
      <alignment vertical="center"/>
    </xf>
    <xf numFmtId="0" fontId="13" fillId="0" borderId="1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3" fontId="0" fillId="0" borderId="0" xfId="4" applyFont="1">
      <alignment vertical="center"/>
    </xf>
    <xf numFmtId="0" fontId="0" fillId="0" borderId="0" xfId="0" applyAlignment="1">
      <alignment vertical="center" wrapText="1"/>
    </xf>
    <xf numFmtId="0" fontId="1" fillId="0" borderId="1" xfId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3" fontId="2" fillId="3" borderId="1" xfId="4" applyFont="1" applyFill="1" applyBorder="1" applyAlignment="1">
      <alignment horizontal="center" vertical="center" wrapText="1"/>
    </xf>
    <xf numFmtId="0" fontId="1" fillId="0" borderId="0" xfId="1">
      <alignment vertical="center"/>
    </xf>
    <xf numFmtId="0" fontId="6" fillId="7" borderId="1" xfId="0" applyFont="1" applyFill="1" applyBorder="1" applyAlignment="1">
      <alignment horizontal="center" vertical="center"/>
    </xf>
    <xf numFmtId="0" fontId="0" fillId="8" borderId="1" xfId="0" applyFill="1" applyBorder="1" applyAlignment="1" applyProtection="1">
      <alignment horizontal="center" vertical="center"/>
    </xf>
    <xf numFmtId="0" fontId="0" fillId="8" borderId="0" xfId="0" applyFill="1" applyProtection="1">
      <alignment vertical="center"/>
    </xf>
    <xf numFmtId="0" fontId="0" fillId="6" borderId="1" xfId="0" applyFill="1" applyBorder="1" applyProtection="1">
      <alignment vertical="center"/>
    </xf>
    <xf numFmtId="0" fontId="4" fillId="6" borderId="1" xfId="0" applyFont="1" applyFill="1" applyBorder="1" applyAlignment="1" applyProtection="1">
      <alignment horizontal="left" vertical="center" wrapText="1"/>
    </xf>
    <xf numFmtId="0" fontId="0" fillId="6" borderId="0" xfId="0" applyFill="1" applyProtection="1">
      <alignment vertical="center"/>
    </xf>
    <xf numFmtId="0" fontId="0" fillId="6" borderId="0" xfId="0" applyFill="1" applyAlignment="1" applyProtection="1">
      <alignment horizontal="left" vertical="center"/>
    </xf>
    <xf numFmtId="0" fontId="4" fillId="6" borderId="1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2" fillId="0" borderId="1" xfId="0" applyFont="1" applyBorder="1" applyProtection="1">
      <alignment vertical="center"/>
      <protection locked="0"/>
    </xf>
    <xf numFmtId="0" fontId="11" fillId="7" borderId="1" xfId="0" applyFont="1" applyFill="1" applyBorder="1" applyAlignment="1" applyProtection="1">
      <alignment horizontal="center" vertical="center"/>
    </xf>
    <xf numFmtId="0" fontId="15" fillId="7" borderId="1" xfId="0" applyFont="1" applyFill="1" applyBorder="1" applyAlignment="1" applyProtection="1">
      <alignment horizontal="center" vertical="center" wrapText="1"/>
      <protection locked="0"/>
    </xf>
    <xf numFmtId="0" fontId="11" fillId="7" borderId="1" xfId="0" applyFont="1" applyFill="1" applyBorder="1" applyProtection="1">
      <alignment vertical="center"/>
    </xf>
    <xf numFmtId="0" fontId="15" fillId="7" borderId="1" xfId="0" applyFont="1" applyFill="1" applyBorder="1" applyAlignment="1" applyProtection="1">
      <alignment horizontal="left" vertical="center" wrapText="1"/>
    </xf>
    <xf numFmtId="0" fontId="15" fillId="7" borderId="1" xfId="0" applyFont="1" applyFill="1" applyBorder="1" applyAlignment="1" applyProtection="1">
      <alignment horizontal="center" vertical="center" wrapText="1"/>
    </xf>
    <xf numFmtId="49" fontId="1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7" borderId="1" xfId="0" applyFont="1" applyFill="1" applyBorder="1" applyProtection="1">
      <alignment vertical="center"/>
      <protection locked="0"/>
    </xf>
    <xf numFmtId="0" fontId="11" fillId="7" borderId="1" xfId="0" applyFont="1" applyFill="1" applyBorder="1" applyAlignment="1" applyProtection="1">
      <alignment vertical="center" wrapText="1"/>
      <protection locked="0"/>
    </xf>
    <xf numFmtId="0" fontId="16" fillId="9" borderId="1" xfId="1" applyFont="1" applyFill="1" applyBorder="1" applyAlignment="1" applyProtection="1">
      <alignment horizontal="center" vertical="center"/>
    </xf>
    <xf numFmtId="0" fontId="17" fillId="9" borderId="1" xfId="0" applyFont="1" applyFill="1" applyBorder="1" applyAlignment="1" applyProtection="1">
      <alignment horizontal="center" vertical="center" wrapText="1"/>
      <protection locked="0"/>
    </xf>
    <xf numFmtId="0" fontId="17" fillId="9" borderId="1" xfId="0" applyFont="1" applyFill="1" applyBorder="1" applyAlignment="1" applyProtection="1">
      <alignment horizontal="center" vertical="center" wrapText="1"/>
    </xf>
    <xf numFmtId="0" fontId="0" fillId="6" borderId="0" xfId="0" applyFill="1" applyAlignment="1" applyProtection="1">
      <alignment vertical="center"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7" fillId="5" borderId="0" xfId="0" applyFont="1" applyFill="1" applyAlignment="1">
      <alignment horizontal="left" vertical="center"/>
    </xf>
  </cellXfs>
  <cellStyles count="5">
    <cellStyle name="常规" xfId="0" builtinId="0"/>
    <cellStyle name="常规 2" xfId="2" xr:uid="{00000000-0005-0000-0000-000031000000}"/>
    <cellStyle name="常规 3" xfId="3" xr:uid="{00000000-0005-0000-0000-000032000000}"/>
    <cellStyle name="超链接" xfId="1" builtinId="8"/>
    <cellStyle name="千位分隔" xfId="4" builtinId="3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9"/>
  <sheetViews>
    <sheetView tabSelected="1" zoomScale="150" workbookViewId="0">
      <selection activeCell="D11" sqref="D11"/>
    </sheetView>
  </sheetViews>
  <sheetFormatPr baseColWidth="10" defaultColWidth="10.6640625" defaultRowHeight="14"/>
  <cols>
    <col min="1" max="1" width="5.33203125" style="2" customWidth="1"/>
    <col min="2" max="2" width="30" style="2" customWidth="1"/>
  </cols>
  <sheetData>
    <row r="1" spans="1:2" ht="26" customHeight="1">
      <c r="A1" s="48" t="s">
        <v>6452</v>
      </c>
      <c r="B1" s="48"/>
    </row>
    <row r="2" spans="1:2">
      <c r="A2" s="22" t="s">
        <v>0</v>
      </c>
      <c r="B2" s="22" t="s">
        <v>17865</v>
      </c>
    </row>
    <row r="3" spans="1:2" ht="17">
      <c r="A3" s="11" t="s">
        <v>6450</v>
      </c>
      <c r="B3" s="9" t="str">
        <f>HYPERLINK("#"&amp;"主数据"&amp;"!A1","主数据"&amp;"")</f>
        <v>主数据</v>
      </c>
    </row>
    <row r="4" spans="1:2">
      <c r="A4" s="11" t="s">
        <v>6451</v>
      </c>
      <c r="B4" s="15" t="str">
        <f>HYPERLINK("#"&amp;"收费项目"&amp;"!A1","收费项目"&amp;"")</f>
        <v>收费项目</v>
      </c>
    </row>
    <row r="5" spans="1:2">
      <c r="A5" s="11" t="s">
        <v>3</v>
      </c>
      <c r="B5" s="15" t="str">
        <f>HYPERLINK("#"&amp;"收费云导出代码"&amp;"!A1","收费云导出代码"&amp;"")</f>
        <v>收费云导出代码</v>
      </c>
    </row>
    <row r="6" spans="1:2">
      <c r="A6" s="11" t="s">
        <v>3</v>
      </c>
      <c r="B6" s="15" t="str">
        <f>HYPERLINK("#"&amp;"收费云数据导出"&amp;"!A1","收费云数据导出"&amp;"")</f>
        <v>收费云数据导出</v>
      </c>
    </row>
    <row r="7" spans="1:2">
      <c r="A7" s="11" t="s">
        <v>4</v>
      </c>
      <c r="B7" s="15" t="str">
        <f>HYPERLINK("#"&amp;"收费标合同信息维护"&amp;"!A1","收费标合同信息维护"&amp;"")</f>
        <v>收费标合同信息维护</v>
      </c>
    </row>
    <row r="8" spans="1:2">
      <c r="A8" s="16"/>
      <c r="B8" s="16"/>
    </row>
    <row r="49" spans="2:2">
      <c r="B49"/>
    </row>
  </sheetData>
  <mergeCells count="1">
    <mergeCell ref="A1:B1"/>
  </mergeCells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3149"/>
  <sheetViews>
    <sheetView workbookViewId="0"/>
  </sheetViews>
  <sheetFormatPr baseColWidth="10" defaultColWidth="10.6640625" defaultRowHeight="14"/>
  <cols>
    <col min="1" max="1" width="20.83203125" customWidth="1"/>
    <col min="2" max="2" width="39.1640625" customWidth="1"/>
    <col min="6" max="6" width="12.1640625" customWidth="1"/>
    <col min="8" max="8" width="22.83203125" customWidth="1"/>
    <col min="9" max="9" width="22.1640625" customWidth="1"/>
    <col min="10" max="10" width="10.6640625" customWidth="1"/>
    <col min="11" max="11" width="27.1640625" customWidth="1"/>
    <col min="12" max="12" width="24.1640625" customWidth="1"/>
    <col min="13" max="13" width="17.5" customWidth="1"/>
    <col min="14" max="14" width="18.33203125" customWidth="1"/>
    <col min="15" max="17" width="10.6640625" customWidth="1"/>
    <col min="31" max="31" width="18" customWidth="1"/>
  </cols>
  <sheetData>
    <row r="1" spans="1:31" s="10" customFormat="1" ht="15">
      <c r="A1" s="17" t="s">
        <v>6155</v>
      </c>
      <c r="B1" s="10">
        <v>2</v>
      </c>
      <c r="C1" s="10">
        <v>3</v>
      </c>
      <c r="D1" s="10">
        <v>4</v>
      </c>
      <c r="E1" s="10">
        <v>5</v>
      </c>
      <c r="F1" s="10">
        <v>6</v>
      </c>
      <c r="G1" s="10">
        <v>7</v>
      </c>
      <c r="H1" s="10">
        <v>8</v>
      </c>
      <c r="I1" s="10">
        <v>9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19</v>
      </c>
      <c r="T1" s="10">
        <v>20</v>
      </c>
      <c r="U1" s="10">
        <v>21</v>
      </c>
      <c r="V1" s="10">
        <v>22</v>
      </c>
      <c r="W1" s="10">
        <v>23</v>
      </c>
      <c r="X1" s="10">
        <v>24</v>
      </c>
      <c r="Y1" s="10">
        <v>25</v>
      </c>
      <c r="Z1" s="10">
        <v>26</v>
      </c>
      <c r="AA1" s="10">
        <v>27</v>
      </c>
      <c r="AB1" s="10">
        <v>28</v>
      </c>
      <c r="AC1" s="10">
        <v>29</v>
      </c>
      <c r="AD1" s="10">
        <v>30</v>
      </c>
      <c r="AE1" s="10">
        <v>31</v>
      </c>
    </row>
    <row r="2" spans="1:31" ht="18">
      <c r="A2" s="4" t="s">
        <v>50</v>
      </c>
      <c r="B2" s="4" t="s">
        <v>51</v>
      </c>
      <c r="C2" s="4" t="s">
        <v>52</v>
      </c>
      <c r="D2" s="4" t="s">
        <v>53</v>
      </c>
      <c r="E2" s="4" t="s">
        <v>54</v>
      </c>
      <c r="F2" s="4" t="s">
        <v>55</v>
      </c>
      <c r="G2" s="4" t="s">
        <v>56</v>
      </c>
      <c r="H2" s="4" t="s">
        <v>57</v>
      </c>
      <c r="I2" s="4" t="s">
        <v>58</v>
      </c>
      <c r="J2" s="4" t="s">
        <v>59</v>
      </c>
      <c r="K2" s="4" t="s">
        <v>60</v>
      </c>
      <c r="L2" s="4" t="s">
        <v>61</v>
      </c>
      <c r="M2" s="4" t="s">
        <v>62</v>
      </c>
      <c r="N2" s="4" t="s">
        <v>63</v>
      </c>
      <c r="O2" s="4" t="s">
        <v>64</v>
      </c>
      <c r="P2" s="4" t="s">
        <v>65</v>
      </c>
      <c r="Q2" s="4" t="s">
        <v>66</v>
      </c>
      <c r="R2" s="4" t="s">
        <v>67</v>
      </c>
      <c r="S2" s="4" t="s">
        <v>68</v>
      </c>
      <c r="T2" s="4" t="s">
        <v>69</v>
      </c>
      <c r="U2" s="4" t="s">
        <v>70</v>
      </c>
      <c r="V2" s="4" t="s">
        <v>71</v>
      </c>
      <c r="W2" s="4" t="s">
        <v>72</v>
      </c>
      <c r="X2" s="4" t="s">
        <v>73</v>
      </c>
      <c r="Y2" s="4" t="s">
        <v>74</v>
      </c>
      <c r="Z2" s="4" t="s">
        <v>75</v>
      </c>
      <c r="AA2" s="4" t="s">
        <v>76</v>
      </c>
      <c r="AB2" s="4" t="s">
        <v>77</v>
      </c>
      <c r="AC2" s="4" t="s">
        <v>78</v>
      </c>
      <c r="AD2" s="4" t="s">
        <v>79</v>
      </c>
      <c r="AE2" s="6" t="s">
        <v>50</v>
      </c>
    </row>
    <row r="3" spans="1:31">
      <c r="A3" t="s">
        <v>5446</v>
      </c>
      <c r="B3" t="s">
        <v>5447</v>
      </c>
      <c r="AE3" t="s">
        <v>5446</v>
      </c>
    </row>
    <row r="4" spans="1:31">
      <c r="A4" t="s">
        <v>80</v>
      </c>
      <c r="B4" t="s">
        <v>81</v>
      </c>
      <c r="C4" t="s">
        <v>82</v>
      </c>
      <c r="E4">
        <v>0</v>
      </c>
      <c r="J4">
        <v>0</v>
      </c>
      <c r="AE4" t="s">
        <v>80</v>
      </c>
    </row>
    <row r="5" spans="1:31">
      <c r="A5" t="s">
        <v>83</v>
      </c>
      <c r="B5" t="s">
        <v>84</v>
      </c>
      <c r="AE5" t="s">
        <v>83</v>
      </c>
    </row>
    <row r="6" spans="1:31">
      <c r="A6" t="s">
        <v>85</v>
      </c>
      <c r="B6" t="s">
        <v>86</v>
      </c>
      <c r="C6" t="s">
        <v>82</v>
      </c>
      <c r="E6">
        <v>1</v>
      </c>
      <c r="F6" t="s">
        <v>81</v>
      </c>
      <c r="J6">
        <v>1</v>
      </c>
      <c r="K6" t="s">
        <v>81</v>
      </c>
      <c r="AE6" t="s">
        <v>85</v>
      </c>
    </row>
    <row r="7" spans="1:31">
      <c r="A7" t="s">
        <v>87</v>
      </c>
      <c r="B7" t="s">
        <v>88</v>
      </c>
      <c r="J7">
        <v>2</v>
      </c>
      <c r="K7" t="s">
        <v>86</v>
      </c>
      <c r="N7" t="s">
        <v>88</v>
      </c>
      <c r="AE7" t="s">
        <v>87</v>
      </c>
    </row>
    <row r="8" spans="1:31">
      <c r="A8" t="s">
        <v>89</v>
      </c>
      <c r="B8" t="s">
        <v>90</v>
      </c>
      <c r="AE8" t="s">
        <v>89</v>
      </c>
    </row>
    <row r="9" spans="1:31">
      <c r="A9" t="s">
        <v>91</v>
      </c>
      <c r="B9" t="s">
        <v>92</v>
      </c>
      <c r="AE9" t="s">
        <v>91</v>
      </c>
    </row>
    <row r="10" spans="1:31">
      <c r="A10" t="s">
        <v>93</v>
      </c>
      <c r="B10" t="s">
        <v>94</v>
      </c>
      <c r="AE10" t="s">
        <v>93</v>
      </c>
    </row>
    <row r="11" spans="1:31">
      <c r="A11" t="s">
        <v>95</v>
      </c>
      <c r="B11" t="s">
        <v>96</v>
      </c>
      <c r="C11" t="s">
        <v>82</v>
      </c>
      <c r="E11">
        <v>2</v>
      </c>
      <c r="F11" t="s">
        <v>86</v>
      </c>
      <c r="I11" t="s">
        <v>96</v>
      </c>
      <c r="J11">
        <v>2</v>
      </c>
      <c r="K11" t="s">
        <v>86</v>
      </c>
      <c r="N11" t="s">
        <v>96</v>
      </c>
      <c r="AE11" t="s">
        <v>95</v>
      </c>
    </row>
    <row r="12" spans="1:31">
      <c r="A12" t="s">
        <v>97</v>
      </c>
      <c r="B12" t="s">
        <v>98</v>
      </c>
      <c r="AE12" t="s">
        <v>97</v>
      </c>
    </row>
    <row r="13" spans="1:31">
      <c r="A13" t="s">
        <v>99</v>
      </c>
      <c r="B13" t="s">
        <v>100</v>
      </c>
      <c r="AE13" t="s">
        <v>99</v>
      </c>
    </row>
    <row r="14" spans="1:31">
      <c r="A14" t="s">
        <v>101</v>
      </c>
      <c r="B14" t="s">
        <v>102</v>
      </c>
      <c r="AE14" t="s">
        <v>101</v>
      </c>
    </row>
    <row r="15" spans="1:31">
      <c r="A15" t="s">
        <v>103</v>
      </c>
      <c r="B15" t="s">
        <v>104</v>
      </c>
      <c r="AE15" t="s">
        <v>103</v>
      </c>
    </row>
    <row r="16" spans="1:31">
      <c r="A16" t="s">
        <v>105</v>
      </c>
      <c r="B16" t="s">
        <v>106</v>
      </c>
      <c r="AE16" t="s">
        <v>105</v>
      </c>
    </row>
    <row r="17" spans="1:31">
      <c r="A17" t="s">
        <v>107</v>
      </c>
      <c r="B17" t="s">
        <v>108</v>
      </c>
      <c r="AE17" t="s">
        <v>107</v>
      </c>
    </row>
    <row r="18" spans="1:31">
      <c r="A18" t="s">
        <v>109</v>
      </c>
      <c r="B18" t="s">
        <v>110</v>
      </c>
      <c r="AE18" t="s">
        <v>109</v>
      </c>
    </row>
    <row r="19" spans="1:31">
      <c r="A19" t="s">
        <v>111</v>
      </c>
      <c r="B19" t="s">
        <v>112</v>
      </c>
      <c r="AE19" t="s">
        <v>111</v>
      </c>
    </row>
    <row r="20" spans="1:31">
      <c r="A20" t="s">
        <v>113</v>
      </c>
      <c r="B20" t="s">
        <v>114</v>
      </c>
      <c r="AE20" t="s">
        <v>113</v>
      </c>
    </row>
    <row r="21" spans="1:31">
      <c r="A21" t="s">
        <v>115</v>
      </c>
      <c r="B21" t="s">
        <v>116</v>
      </c>
      <c r="AE21" t="s">
        <v>115</v>
      </c>
    </row>
    <row r="22" spans="1:31">
      <c r="A22" t="s">
        <v>117</v>
      </c>
      <c r="B22" t="s">
        <v>118</v>
      </c>
      <c r="AE22" t="s">
        <v>117</v>
      </c>
    </row>
    <row r="23" spans="1:31">
      <c r="A23" t="s">
        <v>119</v>
      </c>
      <c r="B23" t="s">
        <v>120</v>
      </c>
      <c r="AE23" t="s">
        <v>119</v>
      </c>
    </row>
    <row r="24" spans="1:31">
      <c r="A24" t="s">
        <v>121</v>
      </c>
      <c r="B24" t="s">
        <v>122</v>
      </c>
      <c r="AE24" t="s">
        <v>121</v>
      </c>
    </row>
    <row r="25" spans="1:31">
      <c r="A25" t="s">
        <v>123</v>
      </c>
      <c r="B25" t="s">
        <v>124</v>
      </c>
      <c r="C25" t="s">
        <v>82</v>
      </c>
      <c r="E25">
        <v>2</v>
      </c>
      <c r="F25" t="s">
        <v>86</v>
      </c>
      <c r="I25" t="s">
        <v>124</v>
      </c>
      <c r="J25">
        <v>2</v>
      </c>
      <c r="K25" t="s">
        <v>86</v>
      </c>
      <c r="N25" t="s">
        <v>124</v>
      </c>
      <c r="AE25" t="s">
        <v>123</v>
      </c>
    </row>
    <row r="26" spans="1:31">
      <c r="A26" t="s">
        <v>125</v>
      </c>
      <c r="B26" t="s">
        <v>126</v>
      </c>
      <c r="C26" t="s">
        <v>82</v>
      </c>
      <c r="E26">
        <v>2</v>
      </c>
      <c r="F26" t="s">
        <v>86</v>
      </c>
      <c r="I26" t="s">
        <v>126</v>
      </c>
      <c r="J26">
        <v>2</v>
      </c>
      <c r="K26" t="s">
        <v>86</v>
      </c>
      <c r="N26" t="s">
        <v>126</v>
      </c>
      <c r="AE26" t="s">
        <v>125</v>
      </c>
    </row>
    <row r="27" spans="1:31">
      <c r="A27" t="s">
        <v>127</v>
      </c>
      <c r="B27" t="s">
        <v>128</v>
      </c>
      <c r="C27" t="s">
        <v>82</v>
      </c>
      <c r="E27">
        <v>2</v>
      </c>
      <c r="F27" t="s">
        <v>86</v>
      </c>
      <c r="I27" t="s">
        <v>128</v>
      </c>
      <c r="J27">
        <v>2</v>
      </c>
      <c r="K27" t="s">
        <v>86</v>
      </c>
      <c r="N27" t="s">
        <v>128</v>
      </c>
      <c r="AE27" t="s">
        <v>127</v>
      </c>
    </row>
    <row r="28" spans="1:31">
      <c r="A28" t="s">
        <v>129</v>
      </c>
      <c r="B28" t="s">
        <v>130</v>
      </c>
      <c r="C28" t="s">
        <v>82</v>
      </c>
      <c r="E28">
        <v>2</v>
      </c>
      <c r="F28" t="s">
        <v>86</v>
      </c>
      <c r="I28" t="s">
        <v>130</v>
      </c>
      <c r="J28">
        <v>2</v>
      </c>
      <c r="K28" t="s">
        <v>86</v>
      </c>
      <c r="N28" t="s">
        <v>130</v>
      </c>
      <c r="AE28" t="s">
        <v>129</v>
      </c>
    </row>
    <row r="29" spans="1:31">
      <c r="A29" t="s">
        <v>131</v>
      </c>
      <c r="B29" t="s">
        <v>132</v>
      </c>
      <c r="C29" t="s">
        <v>82</v>
      </c>
      <c r="E29">
        <v>2</v>
      </c>
      <c r="F29" t="s">
        <v>86</v>
      </c>
      <c r="I29" t="s">
        <v>132</v>
      </c>
      <c r="J29">
        <v>2</v>
      </c>
      <c r="K29" t="s">
        <v>86</v>
      </c>
      <c r="N29" t="s">
        <v>132</v>
      </c>
      <c r="AE29" t="s">
        <v>131</v>
      </c>
    </row>
    <row r="30" spans="1:31">
      <c r="A30" t="s">
        <v>133</v>
      </c>
      <c r="B30" t="s">
        <v>134</v>
      </c>
      <c r="AE30" t="s">
        <v>133</v>
      </c>
    </row>
    <row r="31" spans="1:31">
      <c r="A31" t="s">
        <v>135</v>
      </c>
      <c r="B31" t="s">
        <v>136</v>
      </c>
      <c r="AE31" t="s">
        <v>135</v>
      </c>
    </row>
    <row r="32" spans="1:31">
      <c r="A32" t="s">
        <v>137</v>
      </c>
      <c r="B32" t="s">
        <v>138</v>
      </c>
      <c r="AE32" t="s">
        <v>137</v>
      </c>
    </row>
    <row r="33" spans="1:31">
      <c r="A33" t="s">
        <v>139</v>
      </c>
      <c r="B33" t="s">
        <v>140</v>
      </c>
      <c r="AE33" t="s">
        <v>139</v>
      </c>
    </row>
    <row r="34" spans="1:31">
      <c r="A34" t="s">
        <v>141</v>
      </c>
      <c r="B34" t="s">
        <v>142</v>
      </c>
      <c r="AE34" t="s">
        <v>141</v>
      </c>
    </row>
    <row r="35" spans="1:31">
      <c r="A35" t="s">
        <v>143</v>
      </c>
      <c r="B35" t="s">
        <v>144</v>
      </c>
      <c r="AE35" t="s">
        <v>143</v>
      </c>
    </row>
    <row r="36" spans="1:31">
      <c r="A36" t="s">
        <v>145</v>
      </c>
      <c r="B36" t="s">
        <v>146</v>
      </c>
      <c r="AE36" t="s">
        <v>145</v>
      </c>
    </row>
    <row r="37" spans="1:31">
      <c r="A37" t="s">
        <v>147</v>
      </c>
      <c r="B37" t="s">
        <v>148</v>
      </c>
      <c r="AE37" t="s">
        <v>147</v>
      </c>
    </row>
    <row r="38" spans="1:31">
      <c r="A38" t="s">
        <v>149</v>
      </c>
      <c r="B38" t="s">
        <v>150</v>
      </c>
      <c r="AE38" t="s">
        <v>149</v>
      </c>
    </row>
    <row r="39" spans="1:31">
      <c r="A39" t="s">
        <v>151</v>
      </c>
      <c r="B39" t="s">
        <v>152</v>
      </c>
      <c r="C39" t="s">
        <v>153</v>
      </c>
      <c r="D39" t="s">
        <v>154</v>
      </c>
      <c r="E39">
        <v>3</v>
      </c>
      <c r="F39" t="s">
        <v>96</v>
      </c>
      <c r="G39" t="s">
        <v>151</v>
      </c>
      <c r="H39" t="s">
        <v>152</v>
      </c>
      <c r="I39" t="s">
        <v>96</v>
      </c>
      <c r="J39">
        <v>3</v>
      </c>
      <c r="K39" t="s">
        <v>96</v>
      </c>
      <c r="L39" t="s">
        <v>151</v>
      </c>
      <c r="M39" t="s">
        <v>152</v>
      </c>
      <c r="N39" t="s">
        <v>96</v>
      </c>
      <c r="O39" t="s">
        <v>155</v>
      </c>
      <c r="P39" t="s">
        <v>156</v>
      </c>
      <c r="R39" t="s">
        <v>157</v>
      </c>
      <c r="S39" t="s">
        <v>158</v>
      </c>
      <c r="T39" t="s">
        <v>156</v>
      </c>
      <c r="V39" t="s">
        <v>159</v>
      </c>
      <c r="Y39" t="s">
        <v>160</v>
      </c>
      <c r="AE39" t="s">
        <v>151</v>
      </c>
    </row>
    <row r="40" spans="1:31">
      <c r="A40" t="s">
        <v>161</v>
      </c>
      <c r="B40" t="s">
        <v>162</v>
      </c>
      <c r="AE40" t="s">
        <v>161</v>
      </c>
    </row>
    <row r="41" spans="1:31">
      <c r="A41" t="s">
        <v>163</v>
      </c>
      <c r="B41" t="s">
        <v>164</v>
      </c>
      <c r="AE41" t="s">
        <v>163</v>
      </c>
    </row>
    <row r="42" spans="1:31">
      <c r="A42" t="s">
        <v>165</v>
      </c>
      <c r="B42" t="s">
        <v>166</v>
      </c>
      <c r="AE42" t="s">
        <v>165</v>
      </c>
    </row>
    <row r="43" spans="1:31">
      <c r="A43" t="s">
        <v>167</v>
      </c>
      <c r="B43" t="s">
        <v>168</v>
      </c>
      <c r="AE43" t="s">
        <v>167</v>
      </c>
    </row>
    <row r="44" spans="1:31">
      <c r="A44" t="s">
        <v>169</v>
      </c>
      <c r="B44" t="s">
        <v>170</v>
      </c>
      <c r="AE44" t="s">
        <v>169</v>
      </c>
    </row>
    <row r="45" spans="1:31">
      <c r="A45" t="s">
        <v>171</v>
      </c>
      <c r="B45" t="s">
        <v>172</v>
      </c>
      <c r="AE45" t="s">
        <v>171</v>
      </c>
    </row>
    <row r="46" spans="1:31">
      <c r="A46" t="s">
        <v>173</v>
      </c>
      <c r="B46" t="s">
        <v>174</v>
      </c>
      <c r="AE46" t="s">
        <v>173</v>
      </c>
    </row>
    <row r="47" spans="1:31">
      <c r="A47" t="s">
        <v>175</v>
      </c>
      <c r="B47" t="s">
        <v>176</v>
      </c>
      <c r="AE47" t="s">
        <v>175</v>
      </c>
    </row>
    <row r="48" spans="1:31">
      <c r="A48" t="s">
        <v>177</v>
      </c>
      <c r="B48" t="s">
        <v>178</v>
      </c>
      <c r="AE48" t="s">
        <v>177</v>
      </c>
    </row>
    <row r="49" spans="1:31">
      <c r="A49" t="s">
        <v>179</v>
      </c>
      <c r="B49" t="s">
        <v>180</v>
      </c>
      <c r="AE49" t="s">
        <v>179</v>
      </c>
    </row>
    <row r="50" spans="1:31">
      <c r="A50" t="s">
        <v>181</v>
      </c>
      <c r="B50" t="s">
        <v>182</v>
      </c>
      <c r="AE50" t="s">
        <v>181</v>
      </c>
    </row>
    <row r="51" spans="1:31">
      <c r="A51" t="s">
        <v>183</v>
      </c>
      <c r="B51" t="s">
        <v>184</v>
      </c>
      <c r="AE51" t="s">
        <v>183</v>
      </c>
    </row>
    <row r="52" spans="1:31">
      <c r="A52" t="s">
        <v>185</v>
      </c>
      <c r="B52" t="s">
        <v>186</v>
      </c>
      <c r="AE52" t="s">
        <v>185</v>
      </c>
    </row>
    <row r="53" spans="1:31">
      <c r="A53" t="s">
        <v>187</v>
      </c>
      <c r="B53" t="s">
        <v>188</v>
      </c>
      <c r="AE53" t="s">
        <v>187</v>
      </c>
    </row>
    <row r="54" spans="1:31">
      <c r="A54" t="s">
        <v>189</v>
      </c>
      <c r="B54" t="s">
        <v>190</v>
      </c>
      <c r="AE54" t="s">
        <v>189</v>
      </c>
    </row>
    <row r="55" spans="1:31">
      <c r="A55" t="s">
        <v>191</v>
      </c>
      <c r="B55" t="s">
        <v>192</v>
      </c>
      <c r="AE55" t="s">
        <v>191</v>
      </c>
    </row>
    <row r="56" spans="1:31">
      <c r="A56" t="s">
        <v>193</v>
      </c>
      <c r="B56" t="s">
        <v>194</v>
      </c>
      <c r="AE56" t="s">
        <v>193</v>
      </c>
    </row>
    <row r="57" spans="1:31">
      <c r="A57" t="s">
        <v>195</v>
      </c>
      <c r="B57" t="s">
        <v>196</v>
      </c>
      <c r="AE57" t="s">
        <v>195</v>
      </c>
    </row>
    <row r="58" spans="1:31">
      <c r="A58" t="s">
        <v>197</v>
      </c>
      <c r="B58" t="s">
        <v>198</v>
      </c>
      <c r="AE58" t="s">
        <v>197</v>
      </c>
    </row>
    <row r="59" spans="1:31">
      <c r="A59" t="s">
        <v>199</v>
      </c>
      <c r="B59" t="s">
        <v>200</v>
      </c>
      <c r="AE59" t="s">
        <v>199</v>
      </c>
    </row>
    <row r="60" spans="1:31">
      <c r="A60" t="s">
        <v>201</v>
      </c>
      <c r="B60" t="s">
        <v>202</v>
      </c>
      <c r="AE60" t="s">
        <v>201</v>
      </c>
    </row>
    <row r="61" spans="1:31">
      <c r="A61" t="s">
        <v>203</v>
      </c>
      <c r="B61" t="s">
        <v>204</v>
      </c>
      <c r="AE61" t="s">
        <v>203</v>
      </c>
    </row>
    <row r="62" spans="1:31">
      <c r="A62" t="s">
        <v>205</v>
      </c>
      <c r="B62" t="s">
        <v>206</v>
      </c>
      <c r="AE62" t="s">
        <v>205</v>
      </c>
    </row>
    <row r="63" spans="1:31">
      <c r="A63" t="s">
        <v>207</v>
      </c>
      <c r="B63" t="s">
        <v>208</v>
      </c>
      <c r="AE63" t="s">
        <v>207</v>
      </c>
    </row>
    <row r="64" spans="1:31">
      <c r="A64" t="s">
        <v>209</v>
      </c>
      <c r="B64" t="s">
        <v>210</v>
      </c>
      <c r="AE64" t="s">
        <v>209</v>
      </c>
    </row>
    <row r="65" spans="1:31">
      <c r="A65" t="s">
        <v>211</v>
      </c>
      <c r="B65" t="s">
        <v>212</v>
      </c>
      <c r="AE65" t="s">
        <v>211</v>
      </c>
    </row>
    <row r="66" spans="1:31">
      <c r="A66" t="s">
        <v>213</v>
      </c>
      <c r="B66" t="s">
        <v>214</v>
      </c>
      <c r="AE66" t="s">
        <v>213</v>
      </c>
    </row>
    <row r="67" spans="1:31">
      <c r="A67" t="s">
        <v>215</v>
      </c>
      <c r="B67" t="s">
        <v>216</v>
      </c>
      <c r="AE67" t="s">
        <v>215</v>
      </c>
    </row>
    <row r="68" spans="1:31">
      <c r="A68" t="s">
        <v>217</v>
      </c>
      <c r="B68" t="s">
        <v>218</v>
      </c>
      <c r="AE68" t="s">
        <v>217</v>
      </c>
    </row>
    <row r="69" spans="1:31">
      <c r="A69" t="s">
        <v>219</v>
      </c>
      <c r="B69" t="s">
        <v>220</v>
      </c>
      <c r="AE69" t="s">
        <v>219</v>
      </c>
    </row>
    <row r="70" spans="1:31">
      <c r="A70" t="s">
        <v>221</v>
      </c>
      <c r="B70" t="s">
        <v>222</v>
      </c>
      <c r="AE70" t="s">
        <v>221</v>
      </c>
    </row>
    <row r="71" spans="1:31">
      <c r="A71" t="s">
        <v>223</v>
      </c>
      <c r="B71" t="s">
        <v>224</v>
      </c>
      <c r="AE71" t="s">
        <v>223</v>
      </c>
    </row>
    <row r="72" spans="1:31">
      <c r="A72" t="s">
        <v>225</v>
      </c>
      <c r="B72" t="s">
        <v>226</v>
      </c>
      <c r="AE72" t="s">
        <v>225</v>
      </c>
    </row>
    <row r="73" spans="1:31">
      <c r="A73" t="s">
        <v>227</v>
      </c>
      <c r="B73" t="s">
        <v>228</v>
      </c>
      <c r="AE73" t="s">
        <v>227</v>
      </c>
    </row>
    <row r="74" spans="1:31">
      <c r="A74" t="s">
        <v>229</v>
      </c>
      <c r="B74" t="s">
        <v>230</v>
      </c>
      <c r="AE74" t="s">
        <v>229</v>
      </c>
    </row>
    <row r="75" spans="1:31">
      <c r="A75" t="s">
        <v>231</v>
      </c>
      <c r="B75" t="s">
        <v>232</v>
      </c>
      <c r="AE75" t="s">
        <v>231</v>
      </c>
    </row>
    <row r="76" spans="1:31">
      <c r="A76" t="s">
        <v>233</v>
      </c>
      <c r="B76" t="s">
        <v>234</v>
      </c>
      <c r="AE76" t="s">
        <v>233</v>
      </c>
    </row>
    <row r="77" spans="1:31">
      <c r="A77" t="s">
        <v>235</v>
      </c>
      <c r="B77" t="s">
        <v>236</v>
      </c>
      <c r="AE77" t="s">
        <v>235</v>
      </c>
    </row>
    <row r="78" spans="1:31">
      <c r="A78" t="s">
        <v>237</v>
      </c>
      <c r="B78" t="s">
        <v>238</v>
      </c>
      <c r="C78" t="s">
        <v>153</v>
      </c>
      <c r="E78">
        <v>4</v>
      </c>
      <c r="F78" t="s">
        <v>239</v>
      </c>
      <c r="G78" t="s">
        <v>240</v>
      </c>
      <c r="H78" t="s">
        <v>239</v>
      </c>
      <c r="I78" t="s">
        <v>132</v>
      </c>
      <c r="J78">
        <v>4</v>
      </c>
      <c r="K78" t="s">
        <v>239</v>
      </c>
      <c r="L78" t="s">
        <v>240</v>
      </c>
      <c r="M78" t="s">
        <v>239</v>
      </c>
      <c r="N78" t="s">
        <v>132</v>
      </c>
      <c r="O78" t="s">
        <v>155</v>
      </c>
      <c r="P78" t="s">
        <v>156</v>
      </c>
      <c r="R78" t="s">
        <v>241</v>
      </c>
      <c r="S78" t="s">
        <v>158</v>
      </c>
      <c r="T78" t="s">
        <v>156</v>
      </c>
      <c r="V78" t="s">
        <v>159</v>
      </c>
      <c r="W78" t="s">
        <v>242</v>
      </c>
      <c r="Y78" t="s">
        <v>243</v>
      </c>
      <c r="Z78" t="s">
        <v>244</v>
      </c>
      <c r="AA78" t="s">
        <v>245</v>
      </c>
      <c r="AE78" t="s">
        <v>237</v>
      </c>
    </row>
    <row r="79" spans="1:31">
      <c r="A79" t="s">
        <v>246</v>
      </c>
      <c r="B79" t="s">
        <v>247</v>
      </c>
      <c r="AE79" t="s">
        <v>246</v>
      </c>
    </row>
    <row r="80" spans="1:31">
      <c r="A80" t="s">
        <v>248</v>
      </c>
      <c r="B80" t="s">
        <v>136</v>
      </c>
      <c r="AE80" t="s">
        <v>248</v>
      </c>
    </row>
    <row r="81" spans="1:31">
      <c r="A81" t="s">
        <v>249</v>
      </c>
      <c r="B81" t="s">
        <v>164</v>
      </c>
      <c r="AE81" t="s">
        <v>249</v>
      </c>
    </row>
    <row r="82" spans="1:31">
      <c r="A82" t="s">
        <v>250</v>
      </c>
      <c r="B82" t="s">
        <v>208</v>
      </c>
      <c r="AE82" t="s">
        <v>250</v>
      </c>
    </row>
    <row r="83" spans="1:31">
      <c r="A83" t="s">
        <v>251</v>
      </c>
      <c r="B83" t="s">
        <v>216</v>
      </c>
      <c r="AE83" t="s">
        <v>251</v>
      </c>
    </row>
    <row r="84" spans="1:31">
      <c r="A84" t="s">
        <v>252</v>
      </c>
      <c r="B84" t="s">
        <v>210</v>
      </c>
      <c r="AE84" t="s">
        <v>252</v>
      </c>
    </row>
    <row r="85" spans="1:31">
      <c r="A85" t="s">
        <v>253</v>
      </c>
      <c r="B85" t="s">
        <v>178</v>
      </c>
      <c r="AE85" t="s">
        <v>253</v>
      </c>
    </row>
    <row r="86" spans="1:31">
      <c r="A86" t="s">
        <v>254</v>
      </c>
      <c r="B86" t="s">
        <v>255</v>
      </c>
      <c r="AE86" t="s">
        <v>254</v>
      </c>
    </row>
    <row r="87" spans="1:31">
      <c r="A87" t="s">
        <v>256</v>
      </c>
      <c r="B87" t="s">
        <v>257</v>
      </c>
      <c r="AE87" t="s">
        <v>256</v>
      </c>
    </row>
    <row r="88" spans="1:31">
      <c r="A88" t="s">
        <v>258</v>
      </c>
      <c r="B88" t="s">
        <v>259</v>
      </c>
      <c r="AE88" t="s">
        <v>258</v>
      </c>
    </row>
    <row r="89" spans="1:31">
      <c r="A89" t="s">
        <v>260</v>
      </c>
      <c r="B89" t="s">
        <v>261</v>
      </c>
      <c r="AE89" t="s">
        <v>260</v>
      </c>
    </row>
    <row r="90" spans="1:31">
      <c r="A90" t="s">
        <v>262</v>
      </c>
      <c r="B90" t="s">
        <v>263</v>
      </c>
      <c r="AE90" t="s">
        <v>262</v>
      </c>
    </row>
    <row r="91" spans="1:31">
      <c r="A91" t="s">
        <v>264</v>
      </c>
      <c r="B91" t="s">
        <v>265</v>
      </c>
      <c r="AE91" t="s">
        <v>264</v>
      </c>
    </row>
    <row r="92" spans="1:31">
      <c r="A92" t="s">
        <v>266</v>
      </c>
      <c r="B92" t="s">
        <v>267</v>
      </c>
      <c r="AE92" t="s">
        <v>266</v>
      </c>
    </row>
    <row r="93" spans="1:31">
      <c r="A93" t="s">
        <v>268</v>
      </c>
      <c r="B93" t="s">
        <v>269</v>
      </c>
      <c r="AE93" t="s">
        <v>268</v>
      </c>
    </row>
    <row r="94" spans="1:31">
      <c r="A94" t="s">
        <v>270</v>
      </c>
      <c r="B94" t="s">
        <v>271</v>
      </c>
      <c r="AE94" t="s">
        <v>270</v>
      </c>
    </row>
    <row r="95" spans="1:31">
      <c r="A95" t="s">
        <v>272</v>
      </c>
      <c r="B95" t="s">
        <v>273</v>
      </c>
      <c r="AE95" t="s">
        <v>272</v>
      </c>
    </row>
    <row r="96" spans="1:31">
      <c r="A96" t="s">
        <v>274</v>
      </c>
      <c r="B96" t="s">
        <v>275</v>
      </c>
      <c r="AE96" t="s">
        <v>274</v>
      </c>
    </row>
    <row r="97" spans="1:31">
      <c r="A97" t="s">
        <v>276</v>
      </c>
      <c r="B97" t="s">
        <v>277</v>
      </c>
      <c r="AE97" t="s">
        <v>276</v>
      </c>
    </row>
    <row r="98" spans="1:31">
      <c r="A98" t="s">
        <v>278</v>
      </c>
      <c r="B98" t="s">
        <v>279</v>
      </c>
      <c r="AE98" t="s">
        <v>278</v>
      </c>
    </row>
    <row r="99" spans="1:31">
      <c r="A99" t="s">
        <v>280</v>
      </c>
      <c r="B99" t="s">
        <v>114</v>
      </c>
      <c r="AE99" t="s">
        <v>280</v>
      </c>
    </row>
    <row r="100" spans="1:31">
      <c r="A100" t="s">
        <v>281</v>
      </c>
      <c r="B100" t="s">
        <v>282</v>
      </c>
      <c r="AE100" t="s">
        <v>281</v>
      </c>
    </row>
    <row r="101" spans="1:31">
      <c r="A101" t="s">
        <v>283</v>
      </c>
      <c r="B101" t="s">
        <v>284</v>
      </c>
      <c r="AE101" t="s">
        <v>283</v>
      </c>
    </row>
    <row r="102" spans="1:31">
      <c r="A102" t="s">
        <v>285</v>
      </c>
      <c r="B102" t="s">
        <v>286</v>
      </c>
      <c r="AE102" t="s">
        <v>285</v>
      </c>
    </row>
    <row r="103" spans="1:31">
      <c r="A103" t="s">
        <v>287</v>
      </c>
      <c r="B103" t="s">
        <v>288</v>
      </c>
      <c r="AE103" t="s">
        <v>287</v>
      </c>
    </row>
    <row r="104" spans="1:31">
      <c r="A104" t="s">
        <v>289</v>
      </c>
      <c r="B104" t="s">
        <v>290</v>
      </c>
      <c r="AE104" t="s">
        <v>289</v>
      </c>
    </row>
    <row r="105" spans="1:31">
      <c r="A105" t="s">
        <v>291</v>
      </c>
      <c r="B105" t="s">
        <v>292</v>
      </c>
      <c r="AE105" t="s">
        <v>291</v>
      </c>
    </row>
    <row r="106" spans="1:31">
      <c r="A106" t="s">
        <v>293</v>
      </c>
      <c r="B106" t="s">
        <v>294</v>
      </c>
      <c r="AE106" t="s">
        <v>293</v>
      </c>
    </row>
    <row r="107" spans="1:31">
      <c r="A107" t="s">
        <v>295</v>
      </c>
      <c r="B107" t="s">
        <v>296</v>
      </c>
      <c r="C107" t="s">
        <v>82</v>
      </c>
      <c r="E107">
        <v>3</v>
      </c>
      <c r="F107" t="s">
        <v>124</v>
      </c>
      <c r="G107" t="s">
        <v>295</v>
      </c>
      <c r="H107" t="s">
        <v>296</v>
      </c>
      <c r="I107" t="s">
        <v>124</v>
      </c>
      <c r="J107">
        <v>3</v>
      </c>
      <c r="K107" t="s">
        <v>124</v>
      </c>
      <c r="L107" t="s">
        <v>295</v>
      </c>
      <c r="M107" t="s">
        <v>296</v>
      </c>
      <c r="N107" t="s">
        <v>124</v>
      </c>
      <c r="AE107" t="s">
        <v>295</v>
      </c>
    </row>
    <row r="108" spans="1:31">
      <c r="A108" t="s">
        <v>297</v>
      </c>
      <c r="B108" t="s">
        <v>298</v>
      </c>
      <c r="J108">
        <v>3</v>
      </c>
      <c r="K108" t="s">
        <v>126</v>
      </c>
      <c r="L108" t="s">
        <v>297</v>
      </c>
      <c r="M108" t="s">
        <v>298</v>
      </c>
      <c r="N108" t="s">
        <v>126</v>
      </c>
      <c r="AE108" t="s">
        <v>297</v>
      </c>
    </row>
    <row r="109" spans="1:31">
      <c r="A109" t="s">
        <v>299</v>
      </c>
      <c r="B109" t="s">
        <v>300</v>
      </c>
      <c r="J109">
        <v>3</v>
      </c>
      <c r="K109" t="s">
        <v>128</v>
      </c>
      <c r="L109" t="s">
        <v>299</v>
      </c>
      <c r="M109" t="s">
        <v>300</v>
      </c>
      <c r="N109" t="s">
        <v>128</v>
      </c>
      <c r="AE109" t="s">
        <v>299</v>
      </c>
    </row>
    <row r="110" spans="1:31">
      <c r="A110" t="s">
        <v>301</v>
      </c>
      <c r="B110" t="s">
        <v>302</v>
      </c>
      <c r="J110">
        <v>3</v>
      </c>
      <c r="K110" t="s">
        <v>130</v>
      </c>
      <c r="L110" t="s">
        <v>301</v>
      </c>
      <c r="M110" t="s">
        <v>302</v>
      </c>
      <c r="N110" t="s">
        <v>130</v>
      </c>
      <c r="AE110" t="s">
        <v>301</v>
      </c>
    </row>
    <row r="111" spans="1:31">
      <c r="A111" t="s">
        <v>303</v>
      </c>
      <c r="B111" t="s">
        <v>304</v>
      </c>
      <c r="C111" t="s">
        <v>82</v>
      </c>
      <c r="E111">
        <v>3</v>
      </c>
      <c r="F111" t="s">
        <v>132</v>
      </c>
      <c r="G111" t="s">
        <v>303</v>
      </c>
      <c r="H111" t="s">
        <v>304</v>
      </c>
      <c r="I111" t="s">
        <v>132</v>
      </c>
      <c r="J111">
        <v>3</v>
      </c>
      <c r="K111" t="s">
        <v>132</v>
      </c>
      <c r="L111" t="s">
        <v>303</v>
      </c>
      <c r="M111" t="s">
        <v>304</v>
      </c>
      <c r="N111" t="s">
        <v>132</v>
      </c>
      <c r="AE111" t="s">
        <v>303</v>
      </c>
    </row>
    <row r="112" spans="1:31">
      <c r="A112" t="s">
        <v>305</v>
      </c>
      <c r="B112" t="s">
        <v>306</v>
      </c>
      <c r="AE112" t="s">
        <v>305</v>
      </c>
    </row>
    <row r="113" spans="1:31">
      <c r="A113" t="s">
        <v>307</v>
      </c>
      <c r="B113" t="s">
        <v>308</v>
      </c>
      <c r="AE113" t="s">
        <v>307</v>
      </c>
    </row>
    <row r="114" spans="1:31">
      <c r="A114" t="s">
        <v>309</v>
      </c>
      <c r="B114" t="s">
        <v>310</v>
      </c>
      <c r="AE114" t="s">
        <v>309</v>
      </c>
    </row>
    <row r="115" spans="1:31">
      <c r="A115" t="s">
        <v>311</v>
      </c>
      <c r="B115" t="s">
        <v>312</v>
      </c>
      <c r="AE115" t="s">
        <v>311</v>
      </c>
    </row>
    <row r="116" spans="1:31">
      <c r="A116" t="s">
        <v>313</v>
      </c>
      <c r="B116" t="s">
        <v>314</v>
      </c>
      <c r="AE116" t="s">
        <v>313</v>
      </c>
    </row>
    <row r="117" spans="1:31">
      <c r="A117" t="s">
        <v>315</v>
      </c>
      <c r="B117" t="s">
        <v>316</v>
      </c>
      <c r="AE117" t="s">
        <v>315</v>
      </c>
    </row>
    <row r="118" spans="1:31">
      <c r="A118" t="s">
        <v>317</v>
      </c>
      <c r="B118" t="s">
        <v>318</v>
      </c>
      <c r="AE118" t="s">
        <v>317</v>
      </c>
    </row>
    <row r="119" spans="1:31">
      <c r="A119" t="s">
        <v>319</v>
      </c>
      <c r="B119" t="s">
        <v>320</v>
      </c>
      <c r="AE119" t="s">
        <v>319</v>
      </c>
    </row>
    <row r="120" spans="1:31">
      <c r="A120" t="s">
        <v>321</v>
      </c>
      <c r="B120" t="s">
        <v>322</v>
      </c>
      <c r="AE120" t="s">
        <v>321</v>
      </c>
    </row>
    <row r="121" spans="1:31">
      <c r="A121" t="s">
        <v>323</v>
      </c>
      <c r="B121" t="s">
        <v>324</v>
      </c>
      <c r="AE121" t="s">
        <v>323</v>
      </c>
    </row>
    <row r="122" spans="1:31">
      <c r="A122" t="s">
        <v>325</v>
      </c>
      <c r="B122" t="s">
        <v>326</v>
      </c>
      <c r="AE122" t="s">
        <v>325</v>
      </c>
    </row>
    <row r="123" spans="1:31">
      <c r="A123" t="s">
        <v>327</v>
      </c>
      <c r="B123" t="s">
        <v>328</v>
      </c>
      <c r="AE123" t="s">
        <v>327</v>
      </c>
    </row>
    <row r="124" spans="1:31">
      <c r="A124" t="s">
        <v>329</v>
      </c>
      <c r="B124" t="s">
        <v>330</v>
      </c>
      <c r="AE124" t="s">
        <v>329</v>
      </c>
    </row>
    <row r="125" spans="1:31">
      <c r="A125" t="s">
        <v>331</v>
      </c>
      <c r="B125" t="s">
        <v>332</v>
      </c>
      <c r="AE125" t="s">
        <v>331</v>
      </c>
    </row>
    <row r="126" spans="1:31">
      <c r="A126" t="s">
        <v>333</v>
      </c>
      <c r="B126" t="s">
        <v>334</v>
      </c>
      <c r="AE126" t="s">
        <v>333</v>
      </c>
    </row>
    <row r="127" spans="1:31">
      <c r="A127" t="s">
        <v>335</v>
      </c>
      <c r="B127" t="s">
        <v>336</v>
      </c>
      <c r="AE127" t="s">
        <v>335</v>
      </c>
    </row>
    <row r="128" spans="1:31">
      <c r="A128" t="s">
        <v>337</v>
      </c>
      <c r="B128" t="s">
        <v>338</v>
      </c>
      <c r="AE128" t="s">
        <v>337</v>
      </c>
    </row>
    <row r="129" spans="1:31">
      <c r="A129" t="s">
        <v>339</v>
      </c>
      <c r="B129" t="s">
        <v>340</v>
      </c>
      <c r="AE129" t="s">
        <v>339</v>
      </c>
    </row>
    <row r="130" spans="1:31">
      <c r="A130" t="s">
        <v>341</v>
      </c>
      <c r="B130" t="s">
        <v>342</v>
      </c>
      <c r="AE130" t="s">
        <v>341</v>
      </c>
    </row>
    <row r="131" spans="1:31">
      <c r="A131" t="s">
        <v>343</v>
      </c>
      <c r="B131" t="s">
        <v>344</v>
      </c>
      <c r="AE131" t="s">
        <v>343</v>
      </c>
    </row>
    <row r="132" spans="1:31">
      <c r="A132" t="s">
        <v>345</v>
      </c>
      <c r="B132" t="s">
        <v>346</v>
      </c>
      <c r="AE132" t="s">
        <v>345</v>
      </c>
    </row>
    <row r="133" spans="1:31">
      <c r="A133" t="s">
        <v>347</v>
      </c>
      <c r="B133" t="s">
        <v>348</v>
      </c>
      <c r="AE133" t="s">
        <v>347</v>
      </c>
    </row>
    <row r="134" spans="1:31">
      <c r="A134" t="s">
        <v>349</v>
      </c>
      <c r="B134" t="s">
        <v>350</v>
      </c>
      <c r="AE134" t="s">
        <v>349</v>
      </c>
    </row>
    <row r="135" spans="1:31">
      <c r="A135" t="s">
        <v>351</v>
      </c>
      <c r="B135" t="s">
        <v>352</v>
      </c>
      <c r="AE135" t="s">
        <v>351</v>
      </c>
    </row>
    <row r="136" spans="1:31">
      <c r="A136" t="s">
        <v>353</v>
      </c>
      <c r="B136" t="s">
        <v>354</v>
      </c>
      <c r="AE136" t="s">
        <v>353</v>
      </c>
    </row>
    <row r="137" spans="1:31">
      <c r="A137" t="s">
        <v>355</v>
      </c>
      <c r="B137" t="s">
        <v>356</v>
      </c>
      <c r="AE137" t="s">
        <v>355</v>
      </c>
    </row>
    <row r="138" spans="1:31">
      <c r="A138" t="s">
        <v>357</v>
      </c>
      <c r="B138" t="s">
        <v>358</v>
      </c>
      <c r="AE138" t="s">
        <v>357</v>
      </c>
    </row>
    <row r="139" spans="1:31">
      <c r="A139" t="s">
        <v>359</v>
      </c>
      <c r="B139" t="s">
        <v>360</v>
      </c>
      <c r="AE139" t="s">
        <v>359</v>
      </c>
    </row>
    <row r="140" spans="1:31">
      <c r="A140" t="s">
        <v>361</v>
      </c>
      <c r="B140" t="s">
        <v>362</v>
      </c>
      <c r="AE140" t="s">
        <v>361</v>
      </c>
    </row>
    <row r="141" spans="1:31">
      <c r="A141" t="s">
        <v>363</v>
      </c>
      <c r="B141" t="s">
        <v>364</v>
      </c>
      <c r="AE141" t="s">
        <v>363</v>
      </c>
    </row>
    <row r="142" spans="1:31">
      <c r="A142" t="s">
        <v>365</v>
      </c>
      <c r="B142" t="s">
        <v>366</v>
      </c>
      <c r="AE142" t="s">
        <v>365</v>
      </c>
    </row>
    <row r="143" spans="1:31">
      <c r="A143" t="s">
        <v>367</v>
      </c>
      <c r="B143" t="s">
        <v>368</v>
      </c>
      <c r="J143">
        <v>4</v>
      </c>
      <c r="K143" t="s">
        <v>304</v>
      </c>
      <c r="L143" t="s">
        <v>303</v>
      </c>
      <c r="M143" t="s">
        <v>304</v>
      </c>
      <c r="N143" t="s">
        <v>132</v>
      </c>
      <c r="S143" t="s">
        <v>158</v>
      </c>
      <c r="T143" t="s">
        <v>156</v>
      </c>
      <c r="AE143" t="s">
        <v>367</v>
      </c>
    </row>
    <row r="144" spans="1:31">
      <c r="A144" t="s">
        <v>369</v>
      </c>
      <c r="B144" t="s">
        <v>370</v>
      </c>
      <c r="AE144" t="s">
        <v>369</v>
      </c>
    </row>
    <row r="145" spans="1:31">
      <c r="A145" t="s">
        <v>371</v>
      </c>
      <c r="B145" t="s">
        <v>372</v>
      </c>
      <c r="AE145" t="s">
        <v>371</v>
      </c>
    </row>
    <row r="146" spans="1:31">
      <c r="A146" t="s">
        <v>373</v>
      </c>
      <c r="B146" t="s">
        <v>374</v>
      </c>
      <c r="AE146" t="s">
        <v>373</v>
      </c>
    </row>
    <row r="147" spans="1:31">
      <c r="A147" t="s">
        <v>375</v>
      </c>
      <c r="B147" t="s">
        <v>376</v>
      </c>
      <c r="AE147" t="s">
        <v>375</v>
      </c>
    </row>
    <row r="148" spans="1:31">
      <c r="A148" t="s">
        <v>377</v>
      </c>
      <c r="B148" t="s">
        <v>378</v>
      </c>
      <c r="AE148" t="s">
        <v>377</v>
      </c>
    </row>
    <row r="149" spans="1:31">
      <c r="A149" t="s">
        <v>379</v>
      </c>
      <c r="B149" t="s">
        <v>380</v>
      </c>
      <c r="AE149" t="s">
        <v>379</v>
      </c>
    </row>
    <row r="150" spans="1:31">
      <c r="A150" t="s">
        <v>381</v>
      </c>
      <c r="B150" t="s">
        <v>382</v>
      </c>
      <c r="AE150" t="s">
        <v>381</v>
      </c>
    </row>
    <row r="151" spans="1:31">
      <c r="A151" t="s">
        <v>383</v>
      </c>
      <c r="B151" t="s">
        <v>384</v>
      </c>
      <c r="AE151" t="s">
        <v>383</v>
      </c>
    </row>
    <row r="152" spans="1:31">
      <c r="A152" t="s">
        <v>385</v>
      </c>
      <c r="B152" t="s">
        <v>386</v>
      </c>
      <c r="AE152" t="s">
        <v>385</v>
      </c>
    </row>
    <row r="153" spans="1:31">
      <c r="A153" t="s">
        <v>387</v>
      </c>
      <c r="B153" t="s">
        <v>388</v>
      </c>
      <c r="AE153" t="s">
        <v>387</v>
      </c>
    </row>
    <row r="154" spans="1:31">
      <c r="A154" t="s">
        <v>389</v>
      </c>
      <c r="B154" t="s">
        <v>390</v>
      </c>
      <c r="AE154" t="s">
        <v>389</v>
      </c>
    </row>
    <row r="155" spans="1:31">
      <c r="A155" t="s">
        <v>391</v>
      </c>
      <c r="B155" t="s">
        <v>392</v>
      </c>
      <c r="AE155" t="s">
        <v>391</v>
      </c>
    </row>
    <row r="156" spans="1:31">
      <c r="A156" t="s">
        <v>393</v>
      </c>
      <c r="B156" t="s">
        <v>394</v>
      </c>
      <c r="AE156" t="s">
        <v>393</v>
      </c>
    </row>
    <row r="157" spans="1:31">
      <c r="A157" t="s">
        <v>395</v>
      </c>
      <c r="B157" t="s">
        <v>396</v>
      </c>
      <c r="AE157" t="s">
        <v>395</v>
      </c>
    </row>
    <row r="158" spans="1:31">
      <c r="A158" t="s">
        <v>397</v>
      </c>
      <c r="B158" t="s">
        <v>398</v>
      </c>
      <c r="AE158" t="s">
        <v>397</v>
      </c>
    </row>
    <row r="159" spans="1:31">
      <c r="A159" t="s">
        <v>399</v>
      </c>
      <c r="B159" t="s">
        <v>400</v>
      </c>
      <c r="AE159" t="s">
        <v>399</v>
      </c>
    </row>
    <row r="160" spans="1:31">
      <c r="A160" t="s">
        <v>401</v>
      </c>
      <c r="B160" t="s">
        <v>402</v>
      </c>
      <c r="AE160" t="s">
        <v>401</v>
      </c>
    </row>
    <row r="161" spans="1:31">
      <c r="A161" t="s">
        <v>403</v>
      </c>
      <c r="B161" t="s">
        <v>404</v>
      </c>
      <c r="AE161" t="s">
        <v>403</v>
      </c>
    </row>
    <row r="162" spans="1:31">
      <c r="A162" t="s">
        <v>405</v>
      </c>
      <c r="B162" t="s">
        <v>406</v>
      </c>
      <c r="AE162" t="s">
        <v>405</v>
      </c>
    </row>
    <row r="163" spans="1:31">
      <c r="A163" t="s">
        <v>407</v>
      </c>
      <c r="B163" t="s">
        <v>408</v>
      </c>
      <c r="AE163" t="s">
        <v>407</v>
      </c>
    </row>
    <row r="164" spans="1:31">
      <c r="A164" t="s">
        <v>409</v>
      </c>
      <c r="B164" t="s">
        <v>410</v>
      </c>
      <c r="J164">
        <v>4</v>
      </c>
      <c r="K164" t="s">
        <v>298</v>
      </c>
      <c r="L164" t="s">
        <v>297</v>
      </c>
      <c r="M164" t="s">
        <v>298</v>
      </c>
      <c r="N164" t="s">
        <v>126</v>
      </c>
      <c r="S164" t="s">
        <v>158</v>
      </c>
      <c r="T164" t="s">
        <v>156</v>
      </c>
      <c r="AE164" t="s">
        <v>409</v>
      </c>
    </row>
    <row r="165" spans="1:31">
      <c r="A165" t="s">
        <v>411</v>
      </c>
      <c r="B165" t="s">
        <v>358</v>
      </c>
      <c r="AE165" t="s">
        <v>411</v>
      </c>
    </row>
    <row r="166" spans="1:31">
      <c r="A166" t="s">
        <v>412</v>
      </c>
      <c r="B166" t="s">
        <v>413</v>
      </c>
      <c r="AE166" t="s">
        <v>412</v>
      </c>
    </row>
    <row r="167" spans="1:31">
      <c r="A167" t="s">
        <v>414</v>
      </c>
      <c r="B167" t="s">
        <v>415</v>
      </c>
      <c r="J167">
        <v>4</v>
      </c>
      <c r="K167" t="s">
        <v>298</v>
      </c>
      <c r="L167" t="s">
        <v>297</v>
      </c>
      <c r="M167" t="s">
        <v>298</v>
      </c>
      <c r="N167" t="s">
        <v>126</v>
      </c>
      <c r="T167" t="s">
        <v>156</v>
      </c>
      <c r="AE167" t="s">
        <v>414</v>
      </c>
    </row>
    <row r="168" spans="1:31">
      <c r="A168" t="s">
        <v>416</v>
      </c>
      <c r="B168" t="s">
        <v>417</v>
      </c>
      <c r="AE168" t="s">
        <v>416</v>
      </c>
    </row>
    <row r="169" spans="1:31">
      <c r="A169" t="s">
        <v>418</v>
      </c>
      <c r="B169" t="s">
        <v>419</v>
      </c>
      <c r="AE169" t="s">
        <v>418</v>
      </c>
    </row>
    <row r="170" spans="1:31">
      <c r="A170" t="s">
        <v>420</v>
      </c>
      <c r="B170" t="s">
        <v>421</v>
      </c>
      <c r="AE170" t="s">
        <v>420</v>
      </c>
    </row>
    <row r="171" spans="1:31">
      <c r="A171" t="s">
        <v>422</v>
      </c>
      <c r="B171" t="s">
        <v>423</v>
      </c>
      <c r="AE171" t="s">
        <v>422</v>
      </c>
    </row>
    <row r="172" spans="1:31">
      <c r="A172" t="s">
        <v>424</v>
      </c>
      <c r="B172" t="s">
        <v>425</v>
      </c>
      <c r="AE172" t="s">
        <v>424</v>
      </c>
    </row>
    <row r="173" spans="1:31">
      <c r="A173" t="s">
        <v>426</v>
      </c>
      <c r="B173" t="s">
        <v>427</v>
      </c>
      <c r="AE173" t="s">
        <v>426</v>
      </c>
    </row>
    <row r="174" spans="1:31">
      <c r="A174" t="s">
        <v>428</v>
      </c>
      <c r="B174" t="s">
        <v>429</v>
      </c>
      <c r="AE174" t="s">
        <v>428</v>
      </c>
    </row>
    <row r="175" spans="1:31">
      <c r="A175" t="s">
        <v>430</v>
      </c>
      <c r="B175" t="s">
        <v>431</v>
      </c>
      <c r="AE175" t="s">
        <v>430</v>
      </c>
    </row>
    <row r="176" spans="1:31">
      <c r="A176" t="s">
        <v>432</v>
      </c>
      <c r="B176" t="s">
        <v>433</v>
      </c>
      <c r="AE176" t="s">
        <v>432</v>
      </c>
    </row>
    <row r="177" spans="1:31">
      <c r="A177" t="s">
        <v>434</v>
      </c>
      <c r="B177" t="s">
        <v>346</v>
      </c>
      <c r="AE177" t="s">
        <v>434</v>
      </c>
    </row>
    <row r="178" spans="1:31">
      <c r="A178" t="s">
        <v>435</v>
      </c>
      <c r="B178" t="s">
        <v>436</v>
      </c>
      <c r="AE178" t="s">
        <v>435</v>
      </c>
    </row>
    <row r="179" spans="1:31">
      <c r="A179" t="s">
        <v>437</v>
      </c>
      <c r="B179" t="s">
        <v>6156</v>
      </c>
      <c r="AE179" t="s">
        <v>437</v>
      </c>
    </row>
    <row r="180" spans="1:31">
      <c r="A180" t="s">
        <v>438</v>
      </c>
      <c r="B180" t="s">
        <v>439</v>
      </c>
      <c r="AE180" t="s">
        <v>438</v>
      </c>
    </row>
    <row r="181" spans="1:31">
      <c r="A181" t="s">
        <v>440</v>
      </c>
      <c r="B181" t="s">
        <v>346</v>
      </c>
      <c r="AE181" t="s">
        <v>440</v>
      </c>
    </row>
    <row r="182" spans="1:31">
      <c r="A182" t="s">
        <v>441</v>
      </c>
      <c r="B182" t="s">
        <v>442</v>
      </c>
      <c r="AE182" t="s">
        <v>441</v>
      </c>
    </row>
    <row r="183" spans="1:31">
      <c r="A183" t="s">
        <v>443</v>
      </c>
      <c r="B183" t="s">
        <v>444</v>
      </c>
      <c r="AE183" t="s">
        <v>443</v>
      </c>
    </row>
    <row r="184" spans="1:31">
      <c r="A184" t="s">
        <v>445</v>
      </c>
      <c r="B184" t="s">
        <v>446</v>
      </c>
      <c r="AE184" t="s">
        <v>445</v>
      </c>
    </row>
    <row r="185" spans="1:31">
      <c r="A185" t="s">
        <v>447</v>
      </c>
      <c r="B185" t="s">
        <v>448</v>
      </c>
      <c r="AE185" t="s">
        <v>447</v>
      </c>
    </row>
    <row r="186" spans="1:31">
      <c r="A186" t="s">
        <v>449</v>
      </c>
      <c r="B186" t="s">
        <v>450</v>
      </c>
      <c r="AE186" t="s">
        <v>449</v>
      </c>
    </row>
    <row r="187" spans="1:31">
      <c r="A187" t="s">
        <v>451</v>
      </c>
      <c r="B187" t="s">
        <v>452</v>
      </c>
      <c r="AE187" t="s">
        <v>451</v>
      </c>
    </row>
    <row r="188" spans="1:31">
      <c r="A188" t="s">
        <v>453</v>
      </c>
      <c r="B188" t="s">
        <v>454</v>
      </c>
      <c r="AE188" t="s">
        <v>453</v>
      </c>
    </row>
    <row r="189" spans="1:31">
      <c r="A189" t="s">
        <v>455</v>
      </c>
      <c r="B189" t="s">
        <v>456</v>
      </c>
      <c r="AE189" t="s">
        <v>455</v>
      </c>
    </row>
    <row r="190" spans="1:31">
      <c r="A190" t="s">
        <v>457</v>
      </c>
      <c r="B190" t="s">
        <v>458</v>
      </c>
      <c r="AE190" t="s">
        <v>457</v>
      </c>
    </row>
    <row r="191" spans="1:31">
      <c r="A191" t="s">
        <v>459</v>
      </c>
      <c r="B191" t="s">
        <v>460</v>
      </c>
      <c r="AE191" t="s">
        <v>459</v>
      </c>
    </row>
    <row r="192" spans="1:31">
      <c r="A192" t="s">
        <v>461</v>
      </c>
      <c r="B192" t="s">
        <v>462</v>
      </c>
      <c r="AE192" t="s">
        <v>461</v>
      </c>
    </row>
    <row r="193" spans="1:31">
      <c r="A193" t="s">
        <v>463</v>
      </c>
      <c r="B193" t="s">
        <v>358</v>
      </c>
      <c r="AE193" t="s">
        <v>463</v>
      </c>
    </row>
    <row r="194" spans="1:31">
      <c r="A194" t="s">
        <v>464</v>
      </c>
      <c r="B194" t="s">
        <v>465</v>
      </c>
      <c r="AE194" t="s">
        <v>464</v>
      </c>
    </row>
    <row r="195" spans="1:31">
      <c r="A195" t="s">
        <v>466</v>
      </c>
      <c r="B195" t="s">
        <v>346</v>
      </c>
      <c r="AE195" t="s">
        <v>466</v>
      </c>
    </row>
    <row r="196" spans="1:31">
      <c r="A196" t="s">
        <v>467</v>
      </c>
      <c r="B196" t="s">
        <v>468</v>
      </c>
      <c r="AE196" t="s">
        <v>467</v>
      </c>
    </row>
    <row r="197" spans="1:31">
      <c r="A197" t="s">
        <v>469</v>
      </c>
      <c r="B197" t="s">
        <v>470</v>
      </c>
      <c r="AE197" t="s">
        <v>469</v>
      </c>
    </row>
    <row r="198" spans="1:31">
      <c r="A198" t="s">
        <v>471</v>
      </c>
      <c r="B198" t="s">
        <v>472</v>
      </c>
      <c r="AE198" t="s">
        <v>471</v>
      </c>
    </row>
    <row r="199" spans="1:31">
      <c r="A199" t="s">
        <v>473</v>
      </c>
      <c r="B199" t="s">
        <v>474</v>
      </c>
      <c r="AE199" t="s">
        <v>473</v>
      </c>
    </row>
    <row r="200" spans="1:31">
      <c r="A200" t="s">
        <v>475</v>
      </c>
      <c r="B200" t="s">
        <v>476</v>
      </c>
      <c r="AE200" t="s">
        <v>475</v>
      </c>
    </row>
    <row r="201" spans="1:31">
      <c r="A201" t="s">
        <v>477</v>
      </c>
      <c r="B201" t="s">
        <v>478</v>
      </c>
      <c r="AE201" t="s">
        <v>477</v>
      </c>
    </row>
    <row r="202" spans="1:31">
      <c r="A202" t="s">
        <v>479</v>
      </c>
      <c r="B202" t="s">
        <v>480</v>
      </c>
      <c r="AE202" t="s">
        <v>479</v>
      </c>
    </row>
    <row r="203" spans="1:31">
      <c r="A203" t="s">
        <v>481</v>
      </c>
      <c r="B203" t="s">
        <v>482</v>
      </c>
      <c r="AE203" t="s">
        <v>481</v>
      </c>
    </row>
    <row r="204" spans="1:31">
      <c r="A204" t="s">
        <v>483</v>
      </c>
      <c r="B204" t="s">
        <v>484</v>
      </c>
      <c r="AE204" t="s">
        <v>483</v>
      </c>
    </row>
    <row r="205" spans="1:31">
      <c r="A205" t="s">
        <v>485</v>
      </c>
      <c r="B205" t="s">
        <v>486</v>
      </c>
      <c r="AE205" t="s">
        <v>485</v>
      </c>
    </row>
    <row r="206" spans="1:31">
      <c r="A206" t="s">
        <v>487</v>
      </c>
      <c r="B206" t="s">
        <v>488</v>
      </c>
      <c r="AE206" t="s">
        <v>487</v>
      </c>
    </row>
    <row r="207" spans="1:31">
      <c r="A207" t="s">
        <v>489</v>
      </c>
      <c r="B207" t="s">
        <v>490</v>
      </c>
      <c r="AE207" t="s">
        <v>489</v>
      </c>
    </row>
    <row r="208" spans="1:31">
      <c r="A208" t="s">
        <v>491</v>
      </c>
      <c r="B208" t="s">
        <v>358</v>
      </c>
      <c r="AE208" t="s">
        <v>491</v>
      </c>
    </row>
    <row r="209" spans="1:31">
      <c r="A209" t="s">
        <v>492</v>
      </c>
      <c r="B209" t="s">
        <v>493</v>
      </c>
      <c r="AE209" t="s">
        <v>492</v>
      </c>
    </row>
    <row r="210" spans="1:31">
      <c r="A210" t="s">
        <v>494</v>
      </c>
      <c r="B210" t="s">
        <v>495</v>
      </c>
      <c r="AE210" t="s">
        <v>494</v>
      </c>
    </row>
    <row r="211" spans="1:31">
      <c r="A211" t="s">
        <v>496</v>
      </c>
      <c r="B211" t="s">
        <v>497</v>
      </c>
      <c r="AE211" t="s">
        <v>496</v>
      </c>
    </row>
    <row r="212" spans="1:31">
      <c r="A212" t="s">
        <v>498</v>
      </c>
      <c r="B212" t="s">
        <v>6157</v>
      </c>
      <c r="AE212" t="s">
        <v>498</v>
      </c>
    </row>
    <row r="213" spans="1:31">
      <c r="A213" t="s">
        <v>499</v>
      </c>
      <c r="B213" t="s">
        <v>500</v>
      </c>
      <c r="AE213" t="s">
        <v>499</v>
      </c>
    </row>
    <row r="214" spans="1:31">
      <c r="A214" t="s">
        <v>501</v>
      </c>
      <c r="B214" t="s">
        <v>502</v>
      </c>
      <c r="J214">
        <v>4</v>
      </c>
      <c r="K214" t="s">
        <v>503</v>
      </c>
      <c r="L214" t="s">
        <v>504</v>
      </c>
      <c r="M214" t="s">
        <v>503</v>
      </c>
      <c r="N214" t="s">
        <v>126</v>
      </c>
      <c r="T214" t="s">
        <v>156</v>
      </c>
      <c r="AE214" t="s">
        <v>501</v>
      </c>
    </row>
    <row r="215" spans="1:31">
      <c r="A215" t="s">
        <v>505</v>
      </c>
      <c r="B215" t="s">
        <v>346</v>
      </c>
      <c r="AE215" t="s">
        <v>505</v>
      </c>
    </row>
    <row r="216" spans="1:31">
      <c r="A216" t="s">
        <v>506</v>
      </c>
      <c r="B216" t="s">
        <v>507</v>
      </c>
      <c r="AE216" t="s">
        <v>506</v>
      </c>
    </row>
    <row r="217" spans="1:31">
      <c r="A217" t="s">
        <v>508</v>
      </c>
      <c r="B217" t="s">
        <v>509</v>
      </c>
      <c r="AE217" t="s">
        <v>508</v>
      </c>
    </row>
    <row r="218" spans="1:31">
      <c r="A218" t="s">
        <v>510</v>
      </c>
      <c r="B218" t="s">
        <v>511</v>
      </c>
      <c r="AE218" t="s">
        <v>510</v>
      </c>
    </row>
    <row r="219" spans="1:31">
      <c r="A219" t="s">
        <v>512</v>
      </c>
      <c r="B219" t="s">
        <v>513</v>
      </c>
      <c r="AE219" t="s">
        <v>512</v>
      </c>
    </row>
    <row r="220" spans="1:31">
      <c r="A220" t="s">
        <v>514</v>
      </c>
      <c r="B220" t="s">
        <v>515</v>
      </c>
      <c r="AE220" t="s">
        <v>514</v>
      </c>
    </row>
    <row r="221" spans="1:31">
      <c r="A221" t="s">
        <v>516</v>
      </c>
      <c r="B221" t="s">
        <v>517</v>
      </c>
      <c r="AE221" t="s">
        <v>516</v>
      </c>
    </row>
    <row r="222" spans="1:31">
      <c r="A222" t="s">
        <v>518</v>
      </c>
      <c r="B222" t="s">
        <v>519</v>
      </c>
      <c r="AE222" t="s">
        <v>518</v>
      </c>
    </row>
    <row r="223" spans="1:31">
      <c r="A223" t="s">
        <v>520</v>
      </c>
      <c r="B223" t="s">
        <v>493</v>
      </c>
      <c r="AE223" t="s">
        <v>520</v>
      </c>
    </row>
    <row r="224" spans="1:31">
      <c r="A224" t="s">
        <v>521</v>
      </c>
      <c r="B224" t="s">
        <v>522</v>
      </c>
      <c r="AE224" t="s">
        <v>521</v>
      </c>
    </row>
    <row r="225" spans="1:31">
      <c r="A225" t="s">
        <v>523</v>
      </c>
      <c r="B225" t="s">
        <v>513</v>
      </c>
      <c r="AE225" t="s">
        <v>523</v>
      </c>
    </row>
    <row r="226" spans="1:31">
      <c r="A226" t="s">
        <v>524</v>
      </c>
      <c r="B226" t="s">
        <v>525</v>
      </c>
      <c r="J226">
        <v>4</v>
      </c>
      <c r="K226" t="s">
        <v>300</v>
      </c>
      <c r="L226" t="s">
        <v>299</v>
      </c>
      <c r="M226" t="s">
        <v>300</v>
      </c>
      <c r="N226" t="s">
        <v>128</v>
      </c>
      <c r="S226" t="s">
        <v>158</v>
      </c>
      <c r="T226" t="s">
        <v>156</v>
      </c>
      <c r="AE226" t="s">
        <v>524</v>
      </c>
    </row>
    <row r="227" spans="1:31">
      <c r="A227" t="s">
        <v>526</v>
      </c>
      <c r="B227" t="s">
        <v>527</v>
      </c>
      <c r="AE227" t="s">
        <v>526</v>
      </c>
    </row>
    <row r="228" spans="1:31">
      <c r="A228" t="s">
        <v>528</v>
      </c>
      <c r="B228" t="s">
        <v>212</v>
      </c>
      <c r="AE228" t="s">
        <v>528</v>
      </c>
    </row>
    <row r="229" spans="1:31">
      <c r="A229" t="s">
        <v>529</v>
      </c>
      <c r="B229" t="s">
        <v>358</v>
      </c>
      <c r="AE229" t="s">
        <v>529</v>
      </c>
    </row>
    <row r="230" spans="1:31">
      <c r="A230" t="s">
        <v>530</v>
      </c>
      <c r="B230" t="s">
        <v>531</v>
      </c>
      <c r="AE230" t="s">
        <v>530</v>
      </c>
    </row>
    <row r="231" spans="1:31">
      <c r="A231" t="s">
        <v>532</v>
      </c>
      <c r="B231" t="s">
        <v>346</v>
      </c>
      <c r="AE231" t="s">
        <v>532</v>
      </c>
    </row>
    <row r="232" spans="1:31">
      <c r="A232" t="s">
        <v>533</v>
      </c>
      <c r="B232" t="s">
        <v>534</v>
      </c>
      <c r="AE232" t="s">
        <v>533</v>
      </c>
    </row>
    <row r="233" spans="1:31">
      <c r="A233" t="s">
        <v>535</v>
      </c>
      <c r="B233" t="s">
        <v>536</v>
      </c>
      <c r="AE233" t="s">
        <v>535</v>
      </c>
    </row>
    <row r="234" spans="1:31">
      <c r="A234" t="s">
        <v>537</v>
      </c>
      <c r="B234" t="s">
        <v>538</v>
      </c>
      <c r="AE234" t="s">
        <v>537</v>
      </c>
    </row>
    <row r="235" spans="1:31">
      <c r="A235" t="s">
        <v>539</v>
      </c>
      <c r="B235" t="s">
        <v>540</v>
      </c>
      <c r="AE235" t="s">
        <v>539</v>
      </c>
    </row>
    <row r="236" spans="1:31">
      <c r="A236" t="s">
        <v>541</v>
      </c>
      <c r="B236" t="s">
        <v>542</v>
      </c>
      <c r="AE236" t="s">
        <v>541</v>
      </c>
    </row>
    <row r="237" spans="1:31">
      <c r="A237" t="s">
        <v>543</v>
      </c>
      <c r="B237" t="s">
        <v>544</v>
      </c>
      <c r="AE237" t="s">
        <v>543</v>
      </c>
    </row>
    <row r="238" spans="1:31">
      <c r="A238" t="s">
        <v>545</v>
      </c>
      <c r="B238" t="s">
        <v>546</v>
      </c>
      <c r="AE238" t="s">
        <v>545</v>
      </c>
    </row>
    <row r="239" spans="1:31">
      <c r="A239" t="s">
        <v>547</v>
      </c>
      <c r="B239" t="s">
        <v>548</v>
      </c>
      <c r="AE239" t="s">
        <v>547</v>
      </c>
    </row>
    <row r="240" spans="1:31">
      <c r="A240" t="s">
        <v>549</v>
      </c>
      <c r="B240" t="s">
        <v>550</v>
      </c>
      <c r="AE240" t="s">
        <v>549</v>
      </c>
    </row>
    <row r="241" spans="1:31">
      <c r="A241" t="s">
        <v>551</v>
      </c>
      <c r="B241" t="s">
        <v>552</v>
      </c>
      <c r="J241">
        <v>4</v>
      </c>
      <c r="K241" t="s">
        <v>298</v>
      </c>
      <c r="L241" t="s">
        <v>297</v>
      </c>
      <c r="M241" t="s">
        <v>298</v>
      </c>
      <c r="N241" t="s">
        <v>126</v>
      </c>
      <c r="S241" t="s">
        <v>158</v>
      </c>
      <c r="T241" t="s">
        <v>156</v>
      </c>
      <c r="AE241" t="s">
        <v>551</v>
      </c>
    </row>
    <row r="242" spans="1:31">
      <c r="A242" t="s">
        <v>553</v>
      </c>
      <c r="B242" t="s">
        <v>554</v>
      </c>
      <c r="AE242" t="s">
        <v>553</v>
      </c>
    </row>
    <row r="243" spans="1:31">
      <c r="A243" t="s">
        <v>555</v>
      </c>
      <c r="B243" t="s">
        <v>556</v>
      </c>
      <c r="AE243" t="s">
        <v>555</v>
      </c>
    </row>
    <row r="244" spans="1:31">
      <c r="A244" t="s">
        <v>557</v>
      </c>
      <c r="B244" t="s">
        <v>558</v>
      </c>
      <c r="AE244" t="s">
        <v>557</v>
      </c>
    </row>
    <row r="245" spans="1:31">
      <c r="A245" t="s">
        <v>559</v>
      </c>
      <c r="B245" t="s">
        <v>560</v>
      </c>
      <c r="AE245" t="s">
        <v>559</v>
      </c>
    </row>
    <row r="246" spans="1:31">
      <c r="A246" t="s">
        <v>561</v>
      </c>
      <c r="B246" t="s">
        <v>562</v>
      </c>
      <c r="AE246" t="s">
        <v>561</v>
      </c>
    </row>
    <row r="247" spans="1:31">
      <c r="A247" t="s">
        <v>563</v>
      </c>
      <c r="B247" t="s">
        <v>564</v>
      </c>
      <c r="AE247" t="s">
        <v>563</v>
      </c>
    </row>
    <row r="248" spans="1:31">
      <c r="A248" t="s">
        <v>565</v>
      </c>
      <c r="B248" t="s">
        <v>566</v>
      </c>
      <c r="AE248" t="s">
        <v>565</v>
      </c>
    </row>
    <row r="249" spans="1:31">
      <c r="A249" t="s">
        <v>567</v>
      </c>
      <c r="B249" t="s">
        <v>568</v>
      </c>
      <c r="AE249" t="s">
        <v>567</v>
      </c>
    </row>
    <row r="250" spans="1:31">
      <c r="A250" t="s">
        <v>569</v>
      </c>
      <c r="B250" t="s">
        <v>570</v>
      </c>
      <c r="AE250" t="s">
        <v>569</v>
      </c>
    </row>
    <row r="251" spans="1:31">
      <c r="A251" t="s">
        <v>571</v>
      </c>
      <c r="B251" t="s">
        <v>572</v>
      </c>
      <c r="AE251" t="s">
        <v>571</v>
      </c>
    </row>
    <row r="252" spans="1:31">
      <c r="A252" t="s">
        <v>573</v>
      </c>
      <c r="B252" t="s">
        <v>574</v>
      </c>
      <c r="AE252" t="s">
        <v>573</v>
      </c>
    </row>
    <row r="253" spans="1:31">
      <c r="A253" t="s">
        <v>575</v>
      </c>
      <c r="B253" t="s">
        <v>576</v>
      </c>
      <c r="AE253" t="s">
        <v>575</v>
      </c>
    </row>
    <row r="254" spans="1:31">
      <c r="A254" t="s">
        <v>577</v>
      </c>
      <c r="B254" t="s">
        <v>578</v>
      </c>
      <c r="AE254" t="s">
        <v>577</v>
      </c>
    </row>
    <row r="255" spans="1:31">
      <c r="A255" t="s">
        <v>579</v>
      </c>
      <c r="B255" t="s">
        <v>580</v>
      </c>
      <c r="AE255" t="s">
        <v>579</v>
      </c>
    </row>
    <row r="256" spans="1:31">
      <c r="A256" t="s">
        <v>581</v>
      </c>
      <c r="B256" t="s">
        <v>497</v>
      </c>
      <c r="AE256" t="s">
        <v>581</v>
      </c>
    </row>
    <row r="257" spans="1:31">
      <c r="A257" t="s">
        <v>582</v>
      </c>
      <c r="B257" t="s">
        <v>6158</v>
      </c>
      <c r="AE257" t="s">
        <v>582</v>
      </c>
    </row>
    <row r="258" spans="1:31">
      <c r="A258" t="s">
        <v>583</v>
      </c>
      <c r="B258" t="s">
        <v>584</v>
      </c>
      <c r="AE258" t="s">
        <v>583</v>
      </c>
    </row>
    <row r="259" spans="1:31">
      <c r="A259" t="s">
        <v>585</v>
      </c>
      <c r="B259" t="s">
        <v>586</v>
      </c>
      <c r="AE259" t="s">
        <v>585</v>
      </c>
    </row>
    <row r="260" spans="1:31">
      <c r="A260" t="s">
        <v>587</v>
      </c>
      <c r="B260" t="s">
        <v>588</v>
      </c>
      <c r="AE260" t="s">
        <v>587</v>
      </c>
    </row>
    <row r="261" spans="1:31">
      <c r="A261" t="s">
        <v>589</v>
      </c>
      <c r="B261" t="s">
        <v>590</v>
      </c>
      <c r="AE261" t="s">
        <v>589</v>
      </c>
    </row>
    <row r="262" spans="1:31">
      <c r="A262" t="s">
        <v>591</v>
      </c>
      <c r="B262" t="s">
        <v>6159</v>
      </c>
      <c r="AE262" t="s">
        <v>591</v>
      </c>
    </row>
    <row r="263" spans="1:31">
      <c r="A263" t="s">
        <v>592</v>
      </c>
      <c r="B263" t="s">
        <v>593</v>
      </c>
      <c r="AE263" t="s">
        <v>592</v>
      </c>
    </row>
    <row r="264" spans="1:31">
      <c r="A264" t="s">
        <v>594</v>
      </c>
      <c r="B264" t="s">
        <v>419</v>
      </c>
      <c r="AE264" t="s">
        <v>594</v>
      </c>
    </row>
    <row r="265" spans="1:31">
      <c r="A265" t="s">
        <v>595</v>
      </c>
      <c r="B265" t="s">
        <v>596</v>
      </c>
      <c r="AE265" t="s">
        <v>595</v>
      </c>
    </row>
    <row r="266" spans="1:31">
      <c r="A266" t="s">
        <v>597</v>
      </c>
      <c r="B266" t="s">
        <v>598</v>
      </c>
      <c r="AE266" t="s">
        <v>597</v>
      </c>
    </row>
    <row r="267" spans="1:31">
      <c r="A267" t="s">
        <v>599</v>
      </c>
      <c r="B267" t="s">
        <v>600</v>
      </c>
      <c r="AE267" t="s">
        <v>599</v>
      </c>
    </row>
    <row r="268" spans="1:31">
      <c r="A268" t="s">
        <v>601</v>
      </c>
      <c r="B268" t="s">
        <v>602</v>
      </c>
      <c r="AE268" t="s">
        <v>601</v>
      </c>
    </row>
    <row r="269" spans="1:31">
      <c r="A269" t="s">
        <v>603</v>
      </c>
      <c r="B269" t="s">
        <v>604</v>
      </c>
      <c r="AE269" t="s">
        <v>603</v>
      </c>
    </row>
    <row r="270" spans="1:31">
      <c r="A270" t="s">
        <v>605</v>
      </c>
      <c r="B270" t="s">
        <v>606</v>
      </c>
      <c r="AE270" t="s">
        <v>605</v>
      </c>
    </row>
    <row r="271" spans="1:31">
      <c r="A271" t="s">
        <v>607</v>
      </c>
      <c r="B271" t="s">
        <v>608</v>
      </c>
      <c r="AE271" t="s">
        <v>607</v>
      </c>
    </row>
    <row r="272" spans="1:31">
      <c r="A272" t="s">
        <v>609</v>
      </c>
      <c r="B272" t="s">
        <v>610</v>
      </c>
      <c r="AE272" t="s">
        <v>609</v>
      </c>
    </row>
    <row r="273" spans="1:31">
      <c r="A273" t="s">
        <v>611</v>
      </c>
      <c r="B273" t="s">
        <v>346</v>
      </c>
      <c r="AE273" t="s">
        <v>611</v>
      </c>
    </row>
    <row r="274" spans="1:31">
      <c r="A274" t="s">
        <v>612</v>
      </c>
      <c r="B274" t="s">
        <v>613</v>
      </c>
      <c r="AE274" t="s">
        <v>612</v>
      </c>
    </row>
    <row r="275" spans="1:31">
      <c r="A275" t="s">
        <v>614</v>
      </c>
      <c r="B275" t="s">
        <v>615</v>
      </c>
      <c r="AE275" t="s">
        <v>614</v>
      </c>
    </row>
    <row r="276" spans="1:31">
      <c r="A276" t="s">
        <v>616</v>
      </c>
      <c r="B276" t="s">
        <v>617</v>
      </c>
      <c r="AE276" t="s">
        <v>616</v>
      </c>
    </row>
    <row r="277" spans="1:31">
      <c r="A277" t="s">
        <v>618</v>
      </c>
      <c r="B277" t="s">
        <v>619</v>
      </c>
      <c r="AE277" t="s">
        <v>618</v>
      </c>
    </row>
    <row r="278" spans="1:31">
      <c r="A278" t="s">
        <v>620</v>
      </c>
      <c r="B278" t="s">
        <v>364</v>
      </c>
      <c r="AE278" t="s">
        <v>620</v>
      </c>
    </row>
    <row r="279" spans="1:31">
      <c r="A279" t="s">
        <v>621</v>
      </c>
      <c r="B279" t="s">
        <v>622</v>
      </c>
      <c r="AE279" t="s">
        <v>621</v>
      </c>
    </row>
    <row r="280" spans="1:31">
      <c r="A280" t="s">
        <v>623</v>
      </c>
      <c r="B280" t="s">
        <v>513</v>
      </c>
      <c r="AE280" t="s">
        <v>623</v>
      </c>
    </row>
    <row r="281" spans="1:31">
      <c r="A281" t="s">
        <v>624</v>
      </c>
      <c r="B281" t="s">
        <v>625</v>
      </c>
      <c r="AE281" t="s">
        <v>624</v>
      </c>
    </row>
    <row r="282" spans="1:31">
      <c r="A282" t="s">
        <v>626</v>
      </c>
      <c r="B282" t="s">
        <v>627</v>
      </c>
      <c r="AE282" t="s">
        <v>626</v>
      </c>
    </row>
    <row r="283" spans="1:31">
      <c r="A283" t="s">
        <v>628</v>
      </c>
      <c r="B283" t="s">
        <v>629</v>
      </c>
      <c r="AE283" t="s">
        <v>628</v>
      </c>
    </row>
    <row r="284" spans="1:31">
      <c r="A284" t="s">
        <v>630</v>
      </c>
      <c r="B284" t="s">
        <v>631</v>
      </c>
      <c r="AE284" t="s">
        <v>630</v>
      </c>
    </row>
    <row r="285" spans="1:31">
      <c r="A285" t="s">
        <v>632</v>
      </c>
      <c r="B285" t="s">
        <v>633</v>
      </c>
      <c r="AE285" t="s">
        <v>632</v>
      </c>
    </row>
    <row r="286" spans="1:31">
      <c r="A286" t="s">
        <v>634</v>
      </c>
      <c r="B286" t="s">
        <v>635</v>
      </c>
      <c r="AE286" t="s">
        <v>634</v>
      </c>
    </row>
    <row r="287" spans="1:31">
      <c r="A287" t="s">
        <v>636</v>
      </c>
      <c r="B287" t="s">
        <v>637</v>
      </c>
      <c r="AE287" t="s">
        <v>636</v>
      </c>
    </row>
    <row r="288" spans="1:31">
      <c r="A288" t="s">
        <v>638</v>
      </c>
      <c r="B288" t="s">
        <v>346</v>
      </c>
      <c r="AE288" t="s">
        <v>638</v>
      </c>
    </row>
    <row r="289" spans="1:31">
      <c r="A289" t="s">
        <v>639</v>
      </c>
      <c r="B289" t="s">
        <v>640</v>
      </c>
      <c r="AE289" t="s">
        <v>639</v>
      </c>
    </row>
    <row r="290" spans="1:31">
      <c r="A290" t="s">
        <v>641</v>
      </c>
      <c r="B290" t="s">
        <v>419</v>
      </c>
      <c r="AE290" t="s">
        <v>641</v>
      </c>
    </row>
    <row r="291" spans="1:31">
      <c r="A291" t="s">
        <v>642</v>
      </c>
      <c r="B291" t="s">
        <v>643</v>
      </c>
      <c r="J291">
        <v>4</v>
      </c>
      <c r="K291" t="s">
        <v>298</v>
      </c>
      <c r="L291" t="s">
        <v>297</v>
      </c>
      <c r="M291" t="s">
        <v>298</v>
      </c>
      <c r="N291" t="s">
        <v>126</v>
      </c>
      <c r="S291" t="s">
        <v>158</v>
      </c>
      <c r="T291" t="s">
        <v>156</v>
      </c>
      <c r="AE291" t="s">
        <v>642</v>
      </c>
    </row>
    <row r="292" spans="1:31">
      <c r="A292" t="s">
        <v>644</v>
      </c>
      <c r="B292" t="s">
        <v>645</v>
      </c>
      <c r="AE292" t="s">
        <v>644</v>
      </c>
    </row>
    <row r="293" spans="1:31">
      <c r="A293" t="s">
        <v>646</v>
      </c>
      <c r="B293" t="s">
        <v>647</v>
      </c>
      <c r="AE293" t="s">
        <v>646</v>
      </c>
    </row>
    <row r="294" spans="1:31">
      <c r="A294" t="s">
        <v>648</v>
      </c>
      <c r="B294" t="s">
        <v>649</v>
      </c>
      <c r="AE294" t="s">
        <v>648</v>
      </c>
    </row>
    <row r="295" spans="1:31">
      <c r="A295" t="s">
        <v>650</v>
      </c>
      <c r="B295" t="s">
        <v>651</v>
      </c>
      <c r="AE295" t="s">
        <v>650</v>
      </c>
    </row>
    <row r="296" spans="1:31">
      <c r="A296" t="s">
        <v>652</v>
      </c>
      <c r="B296" t="s">
        <v>653</v>
      </c>
      <c r="AE296" t="s">
        <v>652</v>
      </c>
    </row>
    <row r="297" spans="1:31">
      <c r="A297" t="s">
        <v>654</v>
      </c>
      <c r="B297" t="s">
        <v>655</v>
      </c>
      <c r="J297">
        <v>4</v>
      </c>
      <c r="K297" t="s">
        <v>300</v>
      </c>
      <c r="L297" t="s">
        <v>299</v>
      </c>
      <c r="M297" t="s">
        <v>300</v>
      </c>
      <c r="N297" t="s">
        <v>128</v>
      </c>
      <c r="S297" t="s">
        <v>158</v>
      </c>
      <c r="T297" t="s">
        <v>156</v>
      </c>
      <c r="AE297" t="s">
        <v>654</v>
      </c>
    </row>
    <row r="298" spans="1:31">
      <c r="A298" t="s">
        <v>656</v>
      </c>
      <c r="B298" t="s">
        <v>657</v>
      </c>
      <c r="AE298" t="s">
        <v>656</v>
      </c>
    </row>
    <row r="299" spans="1:31">
      <c r="A299" t="s">
        <v>658</v>
      </c>
      <c r="B299" t="s">
        <v>659</v>
      </c>
      <c r="AE299" t="s">
        <v>658</v>
      </c>
    </row>
    <row r="300" spans="1:31">
      <c r="A300" t="s">
        <v>660</v>
      </c>
      <c r="B300" t="s">
        <v>661</v>
      </c>
      <c r="AE300" t="s">
        <v>660</v>
      </c>
    </row>
    <row r="301" spans="1:31">
      <c r="A301" t="s">
        <v>662</v>
      </c>
      <c r="B301" t="s">
        <v>6160</v>
      </c>
      <c r="AE301" t="s">
        <v>662</v>
      </c>
    </row>
    <row r="302" spans="1:31">
      <c r="A302" t="s">
        <v>663</v>
      </c>
      <c r="B302" t="s">
        <v>664</v>
      </c>
      <c r="AE302" t="s">
        <v>663</v>
      </c>
    </row>
    <row r="303" spans="1:31">
      <c r="A303" t="s">
        <v>665</v>
      </c>
      <c r="B303" t="s">
        <v>666</v>
      </c>
      <c r="AE303" t="s">
        <v>665</v>
      </c>
    </row>
    <row r="304" spans="1:31">
      <c r="A304" t="s">
        <v>667</v>
      </c>
      <c r="B304" t="s">
        <v>668</v>
      </c>
      <c r="AE304" t="s">
        <v>667</v>
      </c>
    </row>
    <row r="305" spans="1:31">
      <c r="A305" t="s">
        <v>669</v>
      </c>
      <c r="B305" t="s">
        <v>670</v>
      </c>
      <c r="AE305" t="s">
        <v>669</v>
      </c>
    </row>
    <row r="306" spans="1:31">
      <c r="A306" t="s">
        <v>671</v>
      </c>
      <c r="B306" t="s">
        <v>672</v>
      </c>
      <c r="AE306" t="s">
        <v>671</v>
      </c>
    </row>
    <row r="307" spans="1:31">
      <c r="A307" t="s">
        <v>673</v>
      </c>
      <c r="B307" t="s">
        <v>674</v>
      </c>
      <c r="AE307" t="s">
        <v>673</v>
      </c>
    </row>
    <row r="308" spans="1:31">
      <c r="A308" t="s">
        <v>675</v>
      </c>
      <c r="B308" t="s">
        <v>676</v>
      </c>
      <c r="AE308" t="s">
        <v>675</v>
      </c>
    </row>
    <row r="309" spans="1:31">
      <c r="A309" t="s">
        <v>677</v>
      </c>
      <c r="B309" t="s">
        <v>515</v>
      </c>
      <c r="AE309" t="s">
        <v>677</v>
      </c>
    </row>
    <row r="310" spans="1:31">
      <c r="A310" t="s">
        <v>678</v>
      </c>
      <c r="B310" t="s">
        <v>679</v>
      </c>
      <c r="AE310" t="s">
        <v>678</v>
      </c>
    </row>
    <row r="311" spans="1:31">
      <c r="A311" t="s">
        <v>680</v>
      </c>
      <c r="B311" t="s">
        <v>681</v>
      </c>
      <c r="AE311" t="s">
        <v>680</v>
      </c>
    </row>
    <row r="312" spans="1:31">
      <c r="A312" t="s">
        <v>682</v>
      </c>
      <c r="B312" t="s">
        <v>683</v>
      </c>
      <c r="AE312" t="s">
        <v>682</v>
      </c>
    </row>
    <row r="313" spans="1:31">
      <c r="A313" t="s">
        <v>684</v>
      </c>
      <c r="B313" t="s">
        <v>685</v>
      </c>
      <c r="AE313" t="s">
        <v>684</v>
      </c>
    </row>
    <row r="314" spans="1:31">
      <c r="A314" t="s">
        <v>686</v>
      </c>
      <c r="B314" t="s">
        <v>470</v>
      </c>
      <c r="AE314" t="s">
        <v>686</v>
      </c>
    </row>
    <row r="315" spans="1:31">
      <c r="A315" t="s">
        <v>687</v>
      </c>
      <c r="B315" t="s">
        <v>688</v>
      </c>
      <c r="AE315" t="s">
        <v>687</v>
      </c>
    </row>
    <row r="316" spans="1:31">
      <c r="A316" t="s">
        <v>689</v>
      </c>
      <c r="B316" t="s">
        <v>382</v>
      </c>
      <c r="AE316" t="s">
        <v>689</v>
      </c>
    </row>
    <row r="317" spans="1:31">
      <c r="A317" t="s">
        <v>690</v>
      </c>
      <c r="B317" t="s">
        <v>691</v>
      </c>
      <c r="AE317" t="s">
        <v>690</v>
      </c>
    </row>
    <row r="318" spans="1:31">
      <c r="A318" t="s">
        <v>692</v>
      </c>
      <c r="B318" t="s">
        <v>693</v>
      </c>
      <c r="AE318" t="s">
        <v>692</v>
      </c>
    </row>
    <row r="319" spans="1:31">
      <c r="A319" t="s">
        <v>694</v>
      </c>
      <c r="B319" t="s">
        <v>6161</v>
      </c>
      <c r="AE319" t="s">
        <v>694</v>
      </c>
    </row>
    <row r="320" spans="1:31">
      <c r="A320" t="s">
        <v>695</v>
      </c>
      <c r="B320" t="s">
        <v>696</v>
      </c>
      <c r="AE320" t="s">
        <v>695</v>
      </c>
    </row>
    <row r="321" spans="1:31">
      <c r="A321" t="s">
        <v>697</v>
      </c>
      <c r="B321" t="s">
        <v>698</v>
      </c>
      <c r="AE321" t="s">
        <v>697</v>
      </c>
    </row>
    <row r="322" spans="1:31">
      <c r="A322" t="s">
        <v>699</v>
      </c>
      <c r="B322" t="s">
        <v>700</v>
      </c>
      <c r="AE322" t="s">
        <v>699</v>
      </c>
    </row>
    <row r="323" spans="1:31">
      <c r="A323" t="s">
        <v>701</v>
      </c>
      <c r="B323" t="s">
        <v>702</v>
      </c>
      <c r="AE323" t="s">
        <v>701</v>
      </c>
    </row>
    <row r="324" spans="1:31">
      <c r="A324" t="s">
        <v>703</v>
      </c>
      <c r="B324" t="s">
        <v>704</v>
      </c>
      <c r="AE324" t="s">
        <v>703</v>
      </c>
    </row>
    <row r="325" spans="1:31">
      <c r="A325" t="s">
        <v>705</v>
      </c>
      <c r="B325" t="s">
        <v>6162</v>
      </c>
      <c r="AE325" t="s">
        <v>705</v>
      </c>
    </row>
    <row r="326" spans="1:31">
      <c r="A326" t="s">
        <v>706</v>
      </c>
      <c r="B326" t="s">
        <v>406</v>
      </c>
      <c r="AE326" t="s">
        <v>706</v>
      </c>
    </row>
    <row r="327" spans="1:31">
      <c r="A327" t="s">
        <v>707</v>
      </c>
      <c r="B327" t="s">
        <v>708</v>
      </c>
      <c r="AE327" t="s">
        <v>707</v>
      </c>
    </row>
    <row r="328" spans="1:31">
      <c r="A328" t="s">
        <v>709</v>
      </c>
      <c r="B328" t="s">
        <v>710</v>
      </c>
      <c r="J328">
        <v>4</v>
      </c>
      <c r="K328" t="s">
        <v>300</v>
      </c>
      <c r="L328" t="s">
        <v>299</v>
      </c>
      <c r="M328" t="s">
        <v>300</v>
      </c>
      <c r="N328" t="s">
        <v>128</v>
      </c>
      <c r="S328" t="s">
        <v>158</v>
      </c>
      <c r="T328" t="s">
        <v>156</v>
      </c>
      <c r="AE328" t="s">
        <v>709</v>
      </c>
    </row>
    <row r="329" spans="1:31">
      <c r="A329" t="s">
        <v>711</v>
      </c>
      <c r="B329" t="s">
        <v>712</v>
      </c>
      <c r="AE329" t="s">
        <v>711</v>
      </c>
    </row>
    <row r="330" spans="1:31">
      <c r="A330" t="s">
        <v>713</v>
      </c>
      <c r="B330" t="s">
        <v>714</v>
      </c>
      <c r="AE330" t="s">
        <v>713</v>
      </c>
    </row>
    <row r="331" spans="1:31">
      <c r="A331" t="s">
        <v>715</v>
      </c>
      <c r="B331" t="s">
        <v>716</v>
      </c>
      <c r="AE331" t="s">
        <v>715</v>
      </c>
    </row>
    <row r="332" spans="1:31">
      <c r="A332" t="s">
        <v>717</v>
      </c>
      <c r="B332" t="s">
        <v>718</v>
      </c>
      <c r="AE332" t="s">
        <v>717</v>
      </c>
    </row>
    <row r="333" spans="1:31">
      <c r="A333" t="s">
        <v>719</v>
      </c>
      <c r="B333" t="s">
        <v>720</v>
      </c>
      <c r="AE333" t="s">
        <v>719</v>
      </c>
    </row>
    <row r="334" spans="1:31">
      <c r="A334" t="s">
        <v>721</v>
      </c>
      <c r="B334" t="s">
        <v>6163</v>
      </c>
      <c r="AE334" t="s">
        <v>721</v>
      </c>
    </row>
    <row r="335" spans="1:31">
      <c r="A335" t="s">
        <v>722</v>
      </c>
      <c r="B335" t="s">
        <v>723</v>
      </c>
      <c r="AE335" t="s">
        <v>722</v>
      </c>
    </row>
    <row r="336" spans="1:31">
      <c r="A336" t="s">
        <v>724</v>
      </c>
      <c r="B336" t="s">
        <v>725</v>
      </c>
      <c r="AE336" t="s">
        <v>724</v>
      </c>
    </row>
    <row r="337" spans="1:31">
      <c r="A337" t="s">
        <v>726</v>
      </c>
      <c r="B337" t="s">
        <v>727</v>
      </c>
      <c r="AE337" t="s">
        <v>726</v>
      </c>
    </row>
    <row r="338" spans="1:31">
      <c r="A338" t="s">
        <v>728</v>
      </c>
      <c r="B338" t="s">
        <v>610</v>
      </c>
      <c r="AE338" t="s">
        <v>728</v>
      </c>
    </row>
    <row r="339" spans="1:31">
      <c r="A339" t="s">
        <v>729</v>
      </c>
      <c r="B339" t="s">
        <v>730</v>
      </c>
      <c r="AE339" t="s">
        <v>729</v>
      </c>
    </row>
    <row r="340" spans="1:31">
      <c r="A340" t="s">
        <v>731</v>
      </c>
      <c r="B340" t="s">
        <v>6164</v>
      </c>
      <c r="AE340" t="s">
        <v>731</v>
      </c>
    </row>
    <row r="341" spans="1:31">
      <c r="A341" t="s">
        <v>732</v>
      </c>
      <c r="B341" t="s">
        <v>733</v>
      </c>
      <c r="AE341" t="s">
        <v>732</v>
      </c>
    </row>
    <row r="342" spans="1:31">
      <c r="A342" t="s">
        <v>734</v>
      </c>
      <c r="B342" t="s">
        <v>735</v>
      </c>
      <c r="AE342" t="s">
        <v>734</v>
      </c>
    </row>
    <row r="343" spans="1:31">
      <c r="A343" t="s">
        <v>736</v>
      </c>
      <c r="B343" t="s">
        <v>737</v>
      </c>
      <c r="AE343" t="s">
        <v>736</v>
      </c>
    </row>
    <row r="344" spans="1:31">
      <c r="A344" t="s">
        <v>738</v>
      </c>
      <c r="B344" t="s">
        <v>739</v>
      </c>
      <c r="AE344" t="s">
        <v>738</v>
      </c>
    </row>
    <row r="345" spans="1:31">
      <c r="A345" t="s">
        <v>740</v>
      </c>
      <c r="B345" t="s">
        <v>741</v>
      </c>
      <c r="AE345" t="s">
        <v>740</v>
      </c>
    </row>
    <row r="346" spans="1:31">
      <c r="A346" t="s">
        <v>742</v>
      </c>
      <c r="B346" t="s">
        <v>743</v>
      </c>
      <c r="AE346" t="s">
        <v>742</v>
      </c>
    </row>
    <row r="347" spans="1:31">
      <c r="A347" t="s">
        <v>744</v>
      </c>
      <c r="B347" t="s">
        <v>745</v>
      </c>
      <c r="AE347" t="s">
        <v>744</v>
      </c>
    </row>
    <row r="348" spans="1:31">
      <c r="A348" t="s">
        <v>746</v>
      </c>
      <c r="B348" t="s">
        <v>747</v>
      </c>
      <c r="AE348" t="s">
        <v>746</v>
      </c>
    </row>
    <row r="349" spans="1:31">
      <c r="A349" t="s">
        <v>748</v>
      </c>
      <c r="B349" t="s">
        <v>749</v>
      </c>
      <c r="AE349" t="s">
        <v>748</v>
      </c>
    </row>
    <row r="350" spans="1:31">
      <c r="A350" t="s">
        <v>750</v>
      </c>
      <c r="B350" t="s">
        <v>751</v>
      </c>
      <c r="AE350" t="s">
        <v>750</v>
      </c>
    </row>
    <row r="351" spans="1:31">
      <c r="A351" t="s">
        <v>752</v>
      </c>
      <c r="B351" t="s">
        <v>753</v>
      </c>
      <c r="AE351" t="s">
        <v>752</v>
      </c>
    </row>
    <row r="352" spans="1:31">
      <c r="A352" t="s">
        <v>754</v>
      </c>
      <c r="B352" t="s">
        <v>755</v>
      </c>
      <c r="AE352" t="s">
        <v>754</v>
      </c>
    </row>
    <row r="353" spans="1:31">
      <c r="A353" t="s">
        <v>756</v>
      </c>
      <c r="B353" t="s">
        <v>419</v>
      </c>
      <c r="AE353" t="s">
        <v>756</v>
      </c>
    </row>
    <row r="354" spans="1:31">
      <c r="A354" t="s">
        <v>757</v>
      </c>
      <c r="B354" t="s">
        <v>758</v>
      </c>
      <c r="AE354" t="s">
        <v>757</v>
      </c>
    </row>
    <row r="355" spans="1:31">
      <c r="A355" t="s">
        <v>759</v>
      </c>
      <c r="B355" t="s">
        <v>6165</v>
      </c>
      <c r="AE355" t="s">
        <v>759</v>
      </c>
    </row>
    <row r="356" spans="1:31">
      <c r="A356" t="s">
        <v>760</v>
      </c>
      <c r="B356" t="s">
        <v>761</v>
      </c>
      <c r="AE356" t="s">
        <v>760</v>
      </c>
    </row>
    <row r="357" spans="1:31">
      <c r="A357" t="s">
        <v>762</v>
      </c>
      <c r="B357" t="s">
        <v>763</v>
      </c>
      <c r="AE357" t="s">
        <v>762</v>
      </c>
    </row>
    <row r="358" spans="1:31">
      <c r="A358" t="s">
        <v>764</v>
      </c>
      <c r="B358" t="s">
        <v>765</v>
      </c>
      <c r="AE358" t="s">
        <v>764</v>
      </c>
    </row>
    <row r="359" spans="1:31">
      <c r="A359" t="s">
        <v>766</v>
      </c>
      <c r="B359" t="s">
        <v>767</v>
      </c>
      <c r="AE359" t="s">
        <v>766</v>
      </c>
    </row>
    <row r="360" spans="1:31">
      <c r="A360" t="s">
        <v>768</v>
      </c>
      <c r="B360" t="s">
        <v>769</v>
      </c>
      <c r="AE360" t="s">
        <v>768</v>
      </c>
    </row>
    <row r="361" spans="1:31">
      <c r="A361" t="s">
        <v>770</v>
      </c>
      <c r="B361" t="s">
        <v>771</v>
      </c>
      <c r="AE361" t="s">
        <v>770</v>
      </c>
    </row>
    <row r="362" spans="1:31">
      <c r="A362" t="s">
        <v>772</v>
      </c>
      <c r="B362" t="s">
        <v>773</v>
      </c>
      <c r="AE362" t="s">
        <v>772</v>
      </c>
    </row>
    <row r="363" spans="1:31">
      <c r="A363" t="s">
        <v>774</v>
      </c>
      <c r="B363" t="s">
        <v>775</v>
      </c>
      <c r="AE363" t="s">
        <v>774</v>
      </c>
    </row>
    <row r="364" spans="1:31">
      <c r="A364" t="s">
        <v>776</v>
      </c>
      <c r="B364" t="s">
        <v>777</v>
      </c>
      <c r="AE364" t="s">
        <v>776</v>
      </c>
    </row>
    <row r="365" spans="1:31">
      <c r="A365" t="s">
        <v>778</v>
      </c>
      <c r="B365" t="s">
        <v>779</v>
      </c>
      <c r="AE365" t="s">
        <v>778</v>
      </c>
    </row>
    <row r="366" spans="1:31">
      <c r="A366" t="s">
        <v>780</v>
      </c>
      <c r="B366" t="s">
        <v>758</v>
      </c>
      <c r="AE366" t="s">
        <v>780</v>
      </c>
    </row>
    <row r="367" spans="1:31">
      <c r="A367" t="s">
        <v>781</v>
      </c>
      <c r="B367" t="s">
        <v>782</v>
      </c>
      <c r="AE367" t="s">
        <v>781</v>
      </c>
    </row>
    <row r="368" spans="1:31">
      <c r="A368" t="s">
        <v>783</v>
      </c>
      <c r="B368" t="s">
        <v>784</v>
      </c>
      <c r="AE368" t="s">
        <v>783</v>
      </c>
    </row>
    <row r="369" spans="1:31">
      <c r="A369" t="s">
        <v>785</v>
      </c>
      <c r="B369" t="s">
        <v>786</v>
      </c>
      <c r="AE369" t="s">
        <v>785</v>
      </c>
    </row>
    <row r="370" spans="1:31">
      <c r="A370" t="s">
        <v>787</v>
      </c>
      <c r="B370" t="s">
        <v>670</v>
      </c>
      <c r="AE370" t="s">
        <v>787</v>
      </c>
    </row>
    <row r="371" spans="1:31">
      <c r="A371" t="s">
        <v>788</v>
      </c>
      <c r="B371" t="s">
        <v>789</v>
      </c>
      <c r="AE371" t="s">
        <v>788</v>
      </c>
    </row>
    <row r="372" spans="1:31">
      <c r="A372" t="s">
        <v>790</v>
      </c>
      <c r="B372" t="s">
        <v>346</v>
      </c>
      <c r="AE372" t="s">
        <v>790</v>
      </c>
    </row>
    <row r="373" spans="1:31">
      <c r="A373" t="s">
        <v>791</v>
      </c>
      <c r="B373" t="s">
        <v>792</v>
      </c>
      <c r="J373">
        <v>4</v>
      </c>
      <c r="K373" t="s">
        <v>296</v>
      </c>
      <c r="L373" t="s">
        <v>295</v>
      </c>
      <c r="M373" t="s">
        <v>296</v>
      </c>
      <c r="N373" t="s">
        <v>124</v>
      </c>
      <c r="S373" t="s">
        <v>158</v>
      </c>
      <c r="T373" t="s">
        <v>156</v>
      </c>
      <c r="AE373" t="s">
        <v>791</v>
      </c>
    </row>
    <row r="374" spans="1:31">
      <c r="A374" t="s">
        <v>793</v>
      </c>
      <c r="B374" t="s">
        <v>794</v>
      </c>
      <c r="AE374" t="s">
        <v>793</v>
      </c>
    </row>
    <row r="375" spans="1:31">
      <c r="A375" t="s">
        <v>795</v>
      </c>
      <c r="B375" t="s">
        <v>796</v>
      </c>
      <c r="AE375" t="s">
        <v>795</v>
      </c>
    </row>
    <row r="376" spans="1:31">
      <c r="A376" t="s">
        <v>797</v>
      </c>
      <c r="B376" t="s">
        <v>798</v>
      </c>
      <c r="AE376" t="s">
        <v>797</v>
      </c>
    </row>
    <row r="377" spans="1:31">
      <c r="A377" t="s">
        <v>799</v>
      </c>
      <c r="B377" t="s">
        <v>800</v>
      </c>
      <c r="AE377" t="s">
        <v>799</v>
      </c>
    </row>
    <row r="378" spans="1:31">
      <c r="A378" t="s">
        <v>801</v>
      </c>
      <c r="B378" t="s">
        <v>802</v>
      </c>
      <c r="AE378" t="s">
        <v>801</v>
      </c>
    </row>
    <row r="379" spans="1:31">
      <c r="A379" t="s">
        <v>803</v>
      </c>
      <c r="B379" t="s">
        <v>804</v>
      </c>
      <c r="AE379" t="s">
        <v>803</v>
      </c>
    </row>
    <row r="380" spans="1:31">
      <c r="A380" t="s">
        <v>805</v>
      </c>
      <c r="B380" t="s">
        <v>806</v>
      </c>
      <c r="AE380" t="s">
        <v>805</v>
      </c>
    </row>
    <row r="381" spans="1:31">
      <c r="A381" t="s">
        <v>807</v>
      </c>
      <c r="B381" t="s">
        <v>470</v>
      </c>
      <c r="AE381" t="s">
        <v>807</v>
      </c>
    </row>
    <row r="382" spans="1:31">
      <c r="A382" t="s">
        <v>808</v>
      </c>
      <c r="B382" t="s">
        <v>809</v>
      </c>
      <c r="AE382" t="s">
        <v>808</v>
      </c>
    </row>
    <row r="383" spans="1:31">
      <c r="A383" t="s">
        <v>810</v>
      </c>
      <c r="B383" t="s">
        <v>811</v>
      </c>
      <c r="AE383" t="s">
        <v>810</v>
      </c>
    </row>
    <row r="384" spans="1:31">
      <c r="A384" t="s">
        <v>812</v>
      </c>
      <c r="B384" t="s">
        <v>346</v>
      </c>
      <c r="AE384" t="s">
        <v>812</v>
      </c>
    </row>
    <row r="385" spans="1:31">
      <c r="A385" t="s">
        <v>813</v>
      </c>
      <c r="B385" t="s">
        <v>814</v>
      </c>
      <c r="AE385" t="s">
        <v>813</v>
      </c>
    </row>
    <row r="386" spans="1:31">
      <c r="A386" t="s">
        <v>815</v>
      </c>
      <c r="B386" t="s">
        <v>346</v>
      </c>
      <c r="AE386" t="s">
        <v>815</v>
      </c>
    </row>
    <row r="387" spans="1:31">
      <c r="A387" t="s">
        <v>816</v>
      </c>
      <c r="B387" t="s">
        <v>6166</v>
      </c>
      <c r="AE387" t="s">
        <v>816</v>
      </c>
    </row>
    <row r="388" spans="1:31">
      <c r="A388" t="s">
        <v>817</v>
      </c>
      <c r="B388" t="s">
        <v>818</v>
      </c>
      <c r="AE388" t="s">
        <v>817</v>
      </c>
    </row>
    <row r="389" spans="1:31">
      <c r="A389" t="s">
        <v>819</v>
      </c>
      <c r="B389" t="s">
        <v>820</v>
      </c>
      <c r="AE389" t="s">
        <v>819</v>
      </c>
    </row>
    <row r="390" spans="1:31">
      <c r="A390" t="s">
        <v>821</v>
      </c>
      <c r="B390" t="s">
        <v>822</v>
      </c>
      <c r="AE390" t="s">
        <v>821</v>
      </c>
    </row>
    <row r="391" spans="1:31">
      <c r="A391" t="s">
        <v>823</v>
      </c>
      <c r="B391" t="s">
        <v>824</v>
      </c>
      <c r="AE391" t="s">
        <v>823</v>
      </c>
    </row>
    <row r="392" spans="1:31">
      <c r="A392" t="s">
        <v>825</v>
      </c>
      <c r="B392" t="s">
        <v>826</v>
      </c>
      <c r="AE392" t="s">
        <v>825</v>
      </c>
    </row>
    <row r="393" spans="1:31">
      <c r="A393" t="s">
        <v>827</v>
      </c>
      <c r="B393" t="s">
        <v>828</v>
      </c>
      <c r="AE393" t="s">
        <v>827</v>
      </c>
    </row>
    <row r="394" spans="1:31">
      <c r="A394" t="s">
        <v>829</v>
      </c>
      <c r="B394" t="s">
        <v>398</v>
      </c>
      <c r="AE394" t="s">
        <v>829</v>
      </c>
    </row>
    <row r="395" spans="1:31">
      <c r="A395" t="s">
        <v>830</v>
      </c>
      <c r="B395" t="s">
        <v>831</v>
      </c>
      <c r="AE395" t="s">
        <v>830</v>
      </c>
    </row>
    <row r="396" spans="1:31">
      <c r="A396" t="s">
        <v>832</v>
      </c>
      <c r="B396" t="s">
        <v>833</v>
      </c>
      <c r="AE396" t="s">
        <v>832</v>
      </c>
    </row>
    <row r="397" spans="1:31">
      <c r="A397" t="s">
        <v>834</v>
      </c>
      <c r="B397" t="s">
        <v>835</v>
      </c>
      <c r="AE397" t="s">
        <v>834</v>
      </c>
    </row>
    <row r="398" spans="1:31">
      <c r="A398" t="s">
        <v>836</v>
      </c>
      <c r="B398" t="s">
        <v>837</v>
      </c>
      <c r="AE398" t="s">
        <v>836</v>
      </c>
    </row>
    <row r="399" spans="1:31">
      <c r="A399" t="s">
        <v>838</v>
      </c>
      <c r="B399" t="s">
        <v>839</v>
      </c>
      <c r="AE399" t="s">
        <v>838</v>
      </c>
    </row>
    <row r="400" spans="1:31">
      <c r="A400" t="s">
        <v>840</v>
      </c>
      <c r="B400" t="s">
        <v>841</v>
      </c>
      <c r="AE400" t="s">
        <v>840</v>
      </c>
    </row>
    <row r="401" spans="1:31">
      <c r="A401" t="s">
        <v>842</v>
      </c>
      <c r="B401" t="s">
        <v>843</v>
      </c>
      <c r="AE401" t="s">
        <v>842</v>
      </c>
    </row>
    <row r="402" spans="1:31">
      <c r="A402" t="s">
        <v>844</v>
      </c>
      <c r="B402" t="s">
        <v>845</v>
      </c>
      <c r="AE402" t="s">
        <v>844</v>
      </c>
    </row>
    <row r="403" spans="1:31">
      <c r="A403" t="s">
        <v>846</v>
      </c>
      <c r="B403" t="s">
        <v>847</v>
      </c>
      <c r="AE403" t="s">
        <v>846</v>
      </c>
    </row>
    <row r="404" spans="1:31">
      <c r="A404" t="s">
        <v>848</v>
      </c>
      <c r="B404" t="s">
        <v>497</v>
      </c>
      <c r="AE404" t="s">
        <v>848</v>
      </c>
    </row>
    <row r="405" spans="1:31">
      <c r="A405" t="s">
        <v>849</v>
      </c>
      <c r="B405" t="s">
        <v>346</v>
      </c>
      <c r="AE405" t="s">
        <v>849</v>
      </c>
    </row>
    <row r="406" spans="1:31">
      <c r="A406" t="s">
        <v>850</v>
      </c>
      <c r="B406" t="s">
        <v>851</v>
      </c>
      <c r="AE406" t="s">
        <v>850</v>
      </c>
    </row>
    <row r="407" spans="1:31">
      <c r="A407" t="s">
        <v>852</v>
      </c>
      <c r="B407" t="s">
        <v>853</v>
      </c>
      <c r="J407">
        <v>4</v>
      </c>
      <c r="K407" t="s">
        <v>302</v>
      </c>
      <c r="L407" t="s">
        <v>301</v>
      </c>
      <c r="M407" t="s">
        <v>302</v>
      </c>
      <c r="N407" t="s">
        <v>130</v>
      </c>
      <c r="S407" t="s">
        <v>158</v>
      </c>
      <c r="T407" t="s">
        <v>156</v>
      </c>
      <c r="AE407" t="s">
        <v>852</v>
      </c>
    </row>
    <row r="408" spans="1:31">
      <c r="A408" t="s">
        <v>854</v>
      </c>
      <c r="B408" t="s">
        <v>855</v>
      </c>
      <c r="AE408" t="s">
        <v>854</v>
      </c>
    </row>
    <row r="409" spans="1:31">
      <c r="A409" t="s">
        <v>856</v>
      </c>
      <c r="B409" t="s">
        <v>857</v>
      </c>
      <c r="AE409" t="s">
        <v>856</v>
      </c>
    </row>
    <row r="410" spans="1:31">
      <c r="A410" t="s">
        <v>858</v>
      </c>
      <c r="B410" t="s">
        <v>859</v>
      </c>
      <c r="AE410" t="s">
        <v>858</v>
      </c>
    </row>
    <row r="411" spans="1:31">
      <c r="A411" t="s">
        <v>860</v>
      </c>
      <c r="B411" t="s">
        <v>861</v>
      </c>
      <c r="AE411" t="s">
        <v>860</v>
      </c>
    </row>
    <row r="412" spans="1:31">
      <c r="A412" t="s">
        <v>862</v>
      </c>
      <c r="B412" t="s">
        <v>497</v>
      </c>
      <c r="AE412" t="s">
        <v>862</v>
      </c>
    </row>
    <row r="413" spans="1:31">
      <c r="A413" t="s">
        <v>863</v>
      </c>
      <c r="B413" t="s">
        <v>358</v>
      </c>
      <c r="AE413" t="s">
        <v>863</v>
      </c>
    </row>
    <row r="414" spans="1:31">
      <c r="A414" t="s">
        <v>864</v>
      </c>
      <c r="B414" t="s">
        <v>865</v>
      </c>
      <c r="AE414" t="s">
        <v>864</v>
      </c>
    </row>
    <row r="415" spans="1:31">
      <c r="A415" t="s">
        <v>866</v>
      </c>
      <c r="B415" t="s">
        <v>867</v>
      </c>
      <c r="AE415" t="s">
        <v>866</v>
      </c>
    </row>
    <row r="416" spans="1:31">
      <c r="A416" t="s">
        <v>868</v>
      </c>
      <c r="B416" t="s">
        <v>346</v>
      </c>
      <c r="AE416" t="s">
        <v>868</v>
      </c>
    </row>
    <row r="417" spans="1:31">
      <c r="A417" t="s">
        <v>869</v>
      </c>
      <c r="B417" t="s">
        <v>870</v>
      </c>
      <c r="AE417" t="s">
        <v>869</v>
      </c>
    </row>
    <row r="418" spans="1:31">
      <c r="A418" t="s">
        <v>871</v>
      </c>
      <c r="B418" t="s">
        <v>419</v>
      </c>
      <c r="AE418" t="s">
        <v>871</v>
      </c>
    </row>
    <row r="419" spans="1:31">
      <c r="A419" t="s">
        <v>872</v>
      </c>
      <c r="B419" t="s">
        <v>873</v>
      </c>
      <c r="AE419" t="s">
        <v>872</v>
      </c>
    </row>
    <row r="420" spans="1:31">
      <c r="A420" t="s">
        <v>874</v>
      </c>
      <c r="B420" t="s">
        <v>875</v>
      </c>
      <c r="AE420" t="s">
        <v>874</v>
      </c>
    </row>
    <row r="421" spans="1:31">
      <c r="A421" t="s">
        <v>876</v>
      </c>
      <c r="B421" t="s">
        <v>470</v>
      </c>
      <c r="AE421" t="s">
        <v>876</v>
      </c>
    </row>
    <row r="422" spans="1:31">
      <c r="A422" t="s">
        <v>877</v>
      </c>
      <c r="B422" t="s">
        <v>878</v>
      </c>
      <c r="AE422" t="s">
        <v>877</v>
      </c>
    </row>
    <row r="423" spans="1:31">
      <c r="A423" t="s">
        <v>879</v>
      </c>
      <c r="B423" t="s">
        <v>880</v>
      </c>
      <c r="AE423" t="s">
        <v>879</v>
      </c>
    </row>
    <row r="424" spans="1:31">
      <c r="A424" t="s">
        <v>881</v>
      </c>
      <c r="B424" t="s">
        <v>882</v>
      </c>
      <c r="AE424" t="s">
        <v>881</v>
      </c>
    </row>
    <row r="425" spans="1:31">
      <c r="A425" t="s">
        <v>883</v>
      </c>
      <c r="B425" t="s">
        <v>450</v>
      </c>
      <c r="AE425" t="s">
        <v>883</v>
      </c>
    </row>
    <row r="426" spans="1:31">
      <c r="A426" t="s">
        <v>884</v>
      </c>
      <c r="B426" t="s">
        <v>885</v>
      </c>
      <c r="AE426" t="s">
        <v>884</v>
      </c>
    </row>
    <row r="427" spans="1:31">
      <c r="A427" t="s">
        <v>886</v>
      </c>
      <c r="B427" t="s">
        <v>887</v>
      </c>
      <c r="AE427" t="s">
        <v>886</v>
      </c>
    </row>
    <row r="428" spans="1:31">
      <c r="A428" t="s">
        <v>888</v>
      </c>
      <c r="B428" t="s">
        <v>889</v>
      </c>
      <c r="AE428" t="s">
        <v>888</v>
      </c>
    </row>
    <row r="429" spans="1:31">
      <c r="A429" t="s">
        <v>890</v>
      </c>
      <c r="B429" t="s">
        <v>891</v>
      </c>
      <c r="AE429" t="s">
        <v>890</v>
      </c>
    </row>
    <row r="430" spans="1:31">
      <c r="A430" t="s">
        <v>892</v>
      </c>
      <c r="B430" t="s">
        <v>893</v>
      </c>
      <c r="AE430" t="s">
        <v>892</v>
      </c>
    </row>
    <row r="431" spans="1:31">
      <c r="A431" t="s">
        <v>894</v>
      </c>
      <c r="B431" t="s">
        <v>6167</v>
      </c>
      <c r="AE431" t="s">
        <v>894</v>
      </c>
    </row>
    <row r="432" spans="1:31">
      <c r="A432" t="s">
        <v>895</v>
      </c>
      <c r="B432" t="s">
        <v>212</v>
      </c>
      <c r="AE432" t="s">
        <v>895</v>
      </c>
    </row>
    <row r="433" spans="1:31">
      <c r="A433" t="s">
        <v>896</v>
      </c>
      <c r="B433" t="s">
        <v>897</v>
      </c>
      <c r="AE433" t="s">
        <v>896</v>
      </c>
    </row>
    <row r="434" spans="1:31">
      <c r="A434" t="s">
        <v>898</v>
      </c>
      <c r="B434" t="s">
        <v>899</v>
      </c>
      <c r="AE434" t="s">
        <v>898</v>
      </c>
    </row>
    <row r="435" spans="1:31">
      <c r="A435" t="s">
        <v>900</v>
      </c>
      <c r="B435" t="s">
        <v>901</v>
      </c>
      <c r="AE435" t="s">
        <v>900</v>
      </c>
    </row>
    <row r="436" spans="1:31">
      <c r="A436" t="s">
        <v>902</v>
      </c>
      <c r="B436" t="s">
        <v>903</v>
      </c>
      <c r="AE436" t="s">
        <v>902</v>
      </c>
    </row>
    <row r="437" spans="1:31">
      <c r="A437" t="s">
        <v>904</v>
      </c>
      <c r="B437" t="s">
        <v>346</v>
      </c>
      <c r="AE437" t="s">
        <v>904</v>
      </c>
    </row>
    <row r="438" spans="1:31">
      <c r="A438" t="s">
        <v>905</v>
      </c>
      <c r="B438" t="s">
        <v>906</v>
      </c>
      <c r="AE438" t="s">
        <v>905</v>
      </c>
    </row>
    <row r="439" spans="1:31">
      <c r="A439" t="s">
        <v>907</v>
      </c>
      <c r="B439" t="s">
        <v>398</v>
      </c>
      <c r="AE439" t="s">
        <v>907</v>
      </c>
    </row>
    <row r="440" spans="1:31">
      <c r="A440" t="s">
        <v>908</v>
      </c>
      <c r="B440" t="s">
        <v>909</v>
      </c>
      <c r="AE440" t="s">
        <v>908</v>
      </c>
    </row>
    <row r="441" spans="1:31">
      <c r="A441" t="s">
        <v>910</v>
      </c>
      <c r="B441" t="s">
        <v>911</v>
      </c>
      <c r="AE441" t="s">
        <v>910</v>
      </c>
    </row>
    <row r="442" spans="1:31">
      <c r="A442" t="s">
        <v>912</v>
      </c>
      <c r="B442" t="s">
        <v>913</v>
      </c>
      <c r="AE442" t="s">
        <v>912</v>
      </c>
    </row>
    <row r="443" spans="1:31">
      <c r="A443" t="s">
        <v>914</v>
      </c>
      <c r="B443" t="s">
        <v>915</v>
      </c>
      <c r="AE443" t="s">
        <v>914</v>
      </c>
    </row>
    <row r="444" spans="1:31">
      <c r="A444" t="s">
        <v>916</v>
      </c>
      <c r="B444" t="s">
        <v>917</v>
      </c>
      <c r="AE444" t="s">
        <v>916</v>
      </c>
    </row>
    <row r="445" spans="1:31">
      <c r="A445" t="s">
        <v>918</v>
      </c>
      <c r="B445" t="s">
        <v>919</v>
      </c>
      <c r="AE445" t="s">
        <v>918</v>
      </c>
    </row>
    <row r="446" spans="1:31">
      <c r="A446" t="s">
        <v>920</v>
      </c>
      <c r="B446" t="s">
        <v>921</v>
      </c>
      <c r="AE446" t="s">
        <v>920</v>
      </c>
    </row>
    <row r="447" spans="1:31">
      <c r="A447" t="s">
        <v>922</v>
      </c>
      <c r="B447" t="s">
        <v>6168</v>
      </c>
      <c r="AE447" t="s">
        <v>922</v>
      </c>
    </row>
    <row r="448" spans="1:31">
      <c r="A448" t="s">
        <v>923</v>
      </c>
      <c r="B448" t="s">
        <v>419</v>
      </c>
      <c r="AE448" t="s">
        <v>923</v>
      </c>
    </row>
    <row r="449" spans="1:31">
      <c r="A449" t="s">
        <v>924</v>
      </c>
      <c r="B449" t="s">
        <v>615</v>
      </c>
      <c r="AE449" t="s">
        <v>924</v>
      </c>
    </row>
    <row r="450" spans="1:31">
      <c r="A450" t="s">
        <v>925</v>
      </c>
      <c r="B450" t="s">
        <v>926</v>
      </c>
      <c r="AE450" t="s">
        <v>925</v>
      </c>
    </row>
    <row r="451" spans="1:31">
      <c r="A451" t="s">
        <v>927</v>
      </c>
      <c r="B451" t="s">
        <v>619</v>
      </c>
      <c r="AE451" t="s">
        <v>927</v>
      </c>
    </row>
    <row r="452" spans="1:31">
      <c r="A452" t="s">
        <v>928</v>
      </c>
      <c r="B452" t="s">
        <v>929</v>
      </c>
      <c r="AE452" t="s">
        <v>928</v>
      </c>
    </row>
    <row r="453" spans="1:31">
      <c r="A453" t="s">
        <v>930</v>
      </c>
      <c r="B453" t="s">
        <v>931</v>
      </c>
      <c r="AE453" t="s">
        <v>930</v>
      </c>
    </row>
    <row r="454" spans="1:31">
      <c r="A454" t="s">
        <v>932</v>
      </c>
      <c r="B454" t="s">
        <v>933</v>
      </c>
      <c r="AE454" t="s">
        <v>932</v>
      </c>
    </row>
    <row r="455" spans="1:31">
      <c r="A455" t="s">
        <v>934</v>
      </c>
      <c r="B455" t="s">
        <v>935</v>
      </c>
      <c r="J455">
        <v>4</v>
      </c>
      <c r="K455" t="s">
        <v>296</v>
      </c>
      <c r="L455" t="s">
        <v>295</v>
      </c>
      <c r="M455" t="s">
        <v>296</v>
      </c>
      <c r="N455" t="s">
        <v>124</v>
      </c>
      <c r="S455" t="s">
        <v>158</v>
      </c>
      <c r="T455" t="s">
        <v>156</v>
      </c>
      <c r="AE455" t="s">
        <v>934</v>
      </c>
    </row>
    <row r="456" spans="1:31">
      <c r="A456" t="s">
        <v>936</v>
      </c>
      <c r="B456" t="s">
        <v>6169</v>
      </c>
      <c r="AE456" t="s">
        <v>936</v>
      </c>
    </row>
    <row r="457" spans="1:31">
      <c r="A457" t="s">
        <v>937</v>
      </c>
      <c r="B457" t="s">
        <v>938</v>
      </c>
      <c r="AE457" t="s">
        <v>937</v>
      </c>
    </row>
    <row r="458" spans="1:31">
      <c r="A458" t="s">
        <v>939</v>
      </c>
      <c r="B458" t="s">
        <v>6170</v>
      </c>
      <c r="AE458" t="s">
        <v>939</v>
      </c>
    </row>
    <row r="459" spans="1:31">
      <c r="A459" t="s">
        <v>940</v>
      </c>
      <c r="B459" t="s">
        <v>941</v>
      </c>
      <c r="AE459" t="s">
        <v>940</v>
      </c>
    </row>
    <row r="460" spans="1:31">
      <c r="A460" t="s">
        <v>942</v>
      </c>
      <c r="B460" t="s">
        <v>943</v>
      </c>
      <c r="AE460" t="s">
        <v>942</v>
      </c>
    </row>
    <row r="461" spans="1:31">
      <c r="A461" t="s">
        <v>944</v>
      </c>
      <c r="B461" t="s">
        <v>945</v>
      </c>
      <c r="AE461" t="s">
        <v>944</v>
      </c>
    </row>
    <row r="462" spans="1:31">
      <c r="A462" t="s">
        <v>946</v>
      </c>
      <c r="B462" t="s">
        <v>947</v>
      </c>
      <c r="AE462" t="s">
        <v>946</v>
      </c>
    </row>
    <row r="463" spans="1:31">
      <c r="A463" t="s">
        <v>948</v>
      </c>
      <c r="B463" t="s">
        <v>949</v>
      </c>
      <c r="AE463" t="s">
        <v>948</v>
      </c>
    </row>
    <row r="464" spans="1:31">
      <c r="A464" t="s">
        <v>950</v>
      </c>
      <c r="B464" t="s">
        <v>610</v>
      </c>
      <c r="AE464" t="s">
        <v>950</v>
      </c>
    </row>
    <row r="465" spans="1:31">
      <c r="A465" t="s">
        <v>951</v>
      </c>
      <c r="B465" t="s">
        <v>952</v>
      </c>
      <c r="AE465" t="s">
        <v>951</v>
      </c>
    </row>
    <row r="466" spans="1:31">
      <c r="A466" t="s">
        <v>953</v>
      </c>
      <c r="B466" t="s">
        <v>954</v>
      </c>
      <c r="AE466" t="s">
        <v>953</v>
      </c>
    </row>
    <row r="467" spans="1:31">
      <c r="A467" t="s">
        <v>955</v>
      </c>
      <c r="B467" t="s">
        <v>956</v>
      </c>
      <c r="AE467" t="s">
        <v>955</v>
      </c>
    </row>
    <row r="468" spans="1:31">
      <c r="A468" t="s">
        <v>957</v>
      </c>
      <c r="B468" t="s">
        <v>958</v>
      </c>
      <c r="AE468" t="s">
        <v>957</v>
      </c>
    </row>
    <row r="469" spans="1:31">
      <c r="A469" t="s">
        <v>959</v>
      </c>
      <c r="B469" t="s">
        <v>960</v>
      </c>
      <c r="AE469" t="s">
        <v>959</v>
      </c>
    </row>
    <row r="470" spans="1:31">
      <c r="A470" t="s">
        <v>961</v>
      </c>
      <c r="B470" t="s">
        <v>962</v>
      </c>
      <c r="AE470" t="s">
        <v>961</v>
      </c>
    </row>
    <row r="471" spans="1:31">
      <c r="A471" t="s">
        <v>963</v>
      </c>
      <c r="B471" t="s">
        <v>964</v>
      </c>
      <c r="AE471" t="s">
        <v>963</v>
      </c>
    </row>
    <row r="472" spans="1:31">
      <c r="A472" t="s">
        <v>965</v>
      </c>
      <c r="B472" t="s">
        <v>966</v>
      </c>
      <c r="AE472" t="s">
        <v>965</v>
      </c>
    </row>
    <row r="473" spans="1:31">
      <c r="A473" t="s">
        <v>967</v>
      </c>
      <c r="B473" t="s">
        <v>968</v>
      </c>
      <c r="AE473" t="s">
        <v>967</v>
      </c>
    </row>
    <row r="474" spans="1:31">
      <c r="A474" t="s">
        <v>969</v>
      </c>
      <c r="B474" t="s">
        <v>970</v>
      </c>
      <c r="AE474" t="s">
        <v>969</v>
      </c>
    </row>
    <row r="475" spans="1:31">
      <c r="A475" t="s">
        <v>971</v>
      </c>
      <c r="B475" t="s">
        <v>972</v>
      </c>
      <c r="AE475" t="s">
        <v>971</v>
      </c>
    </row>
    <row r="476" spans="1:31">
      <c r="A476" t="s">
        <v>973</v>
      </c>
      <c r="B476" t="s">
        <v>974</v>
      </c>
      <c r="AE476" t="s">
        <v>973</v>
      </c>
    </row>
    <row r="477" spans="1:31">
      <c r="A477" t="s">
        <v>975</v>
      </c>
      <c r="B477" t="s">
        <v>976</v>
      </c>
      <c r="AE477" t="s">
        <v>975</v>
      </c>
    </row>
    <row r="478" spans="1:31">
      <c r="A478" t="s">
        <v>977</v>
      </c>
      <c r="B478" t="s">
        <v>978</v>
      </c>
      <c r="AE478" t="s">
        <v>977</v>
      </c>
    </row>
    <row r="479" spans="1:31">
      <c r="A479" t="s">
        <v>979</v>
      </c>
      <c r="B479" t="s">
        <v>980</v>
      </c>
      <c r="AE479" t="s">
        <v>979</v>
      </c>
    </row>
    <row r="480" spans="1:31">
      <c r="A480" t="s">
        <v>981</v>
      </c>
      <c r="B480" t="s">
        <v>982</v>
      </c>
      <c r="AE480" t="s">
        <v>981</v>
      </c>
    </row>
    <row r="481" spans="1:31">
      <c r="A481" t="s">
        <v>983</v>
      </c>
      <c r="B481" t="s">
        <v>984</v>
      </c>
      <c r="AE481" t="s">
        <v>983</v>
      </c>
    </row>
    <row r="482" spans="1:31">
      <c r="A482" t="s">
        <v>985</v>
      </c>
      <c r="B482" t="s">
        <v>986</v>
      </c>
      <c r="AE482" t="s">
        <v>985</v>
      </c>
    </row>
    <row r="483" spans="1:31">
      <c r="A483" t="s">
        <v>987</v>
      </c>
      <c r="B483" t="s">
        <v>988</v>
      </c>
      <c r="AE483" t="s">
        <v>987</v>
      </c>
    </row>
    <row r="484" spans="1:31">
      <c r="A484" t="s">
        <v>989</v>
      </c>
      <c r="B484" t="s">
        <v>990</v>
      </c>
      <c r="AE484" t="s">
        <v>989</v>
      </c>
    </row>
    <row r="485" spans="1:31">
      <c r="A485" t="s">
        <v>991</v>
      </c>
      <c r="B485" t="s">
        <v>992</v>
      </c>
      <c r="AE485" t="s">
        <v>991</v>
      </c>
    </row>
    <row r="486" spans="1:31">
      <c r="A486" t="s">
        <v>993</v>
      </c>
      <c r="B486" t="s">
        <v>994</v>
      </c>
      <c r="AE486" t="s">
        <v>993</v>
      </c>
    </row>
    <row r="487" spans="1:31">
      <c r="A487" t="s">
        <v>995</v>
      </c>
      <c r="B487" t="s">
        <v>996</v>
      </c>
      <c r="AE487" t="s">
        <v>995</v>
      </c>
    </row>
    <row r="488" spans="1:31">
      <c r="A488" t="s">
        <v>997</v>
      </c>
      <c r="B488" t="s">
        <v>998</v>
      </c>
      <c r="AE488" t="s">
        <v>997</v>
      </c>
    </row>
    <row r="489" spans="1:31">
      <c r="A489" t="s">
        <v>999</v>
      </c>
      <c r="B489" t="s">
        <v>1000</v>
      </c>
      <c r="AE489" t="s">
        <v>999</v>
      </c>
    </row>
    <row r="490" spans="1:31">
      <c r="A490" t="s">
        <v>1001</v>
      </c>
      <c r="B490" t="s">
        <v>1002</v>
      </c>
      <c r="AE490" t="s">
        <v>1001</v>
      </c>
    </row>
    <row r="491" spans="1:31">
      <c r="A491" t="s">
        <v>1003</v>
      </c>
      <c r="B491" t="s">
        <v>1004</v>
      </c>
      <c r="AE491" t="s">
        <v>1003</v>
      </c>
    </row>
    <row r="492" spans="1:31">
      <c r="A492" t="s">
        <v>1005</v>
      </c>
      <c r="B492" t="s">
        <v>1006</v>
      </c>
      <c r="AE492" t="s">
        <v>1005</v>
      </c>
    </row>
    <row r="493" spans="1:31">
      <c r="A493" t="s">
        <v>1007</v>
      </c>
      <c r="B493" t="s">
        <v>1008</v>
      </c>
      <c r="AE493" t="s">
        <v>1007</v>
      </c>
    </row>
    <row r="494" spans="1:31">
      <c r="A494" t="s">
        <v>1009</v>
      </c>
      <c r="B494" t="s">
        <v>1010</v>
      </c>
      <c r="AE494" t="s">
        <v>1009</v>
      </c>
    </row>
    <row r="495" spans="1:31">
      <c r="A495" t="s">
        <v>1011</v>
      </c>
      <c r="B495" t="s">
        <v>1012</v>
      </c>
      <c r="AE495" t="s">
        <v>1011</v>
      </c>
    </row>
    <row r="496" spans="1:31">
      <c r="A496" t="s">
        <v>1013</v>
      </c>
      <c r="B496" t="s">
        <v>1014</v>
      </c>
      <c r="AE496" t="s">
        <v>1013</v>
      </c>
    </row>
    <row r="497" spans="1:31">
      <c r="A497" t="s">
        <v>1015</v>
      </c>
      <c r="B497" t="s">
        <v>190</v>
      </c>
      <c r="AE497" t="s">
        <v>1015</v>
      </c>
    </row>
    <row r="498" spans="1:31">
      <c r="A498" t="s">
        <v>1016</v>
      </c>
      <c r="B498" t="s">
        <v>1017</v>
      </c>
      <c r="AE498" t="s">
        <v>1016</v>
      </c>
    </row>
    <row r="499" spans="1:31">
      <c r="A499" t="s">
        <v>1018</v>
      </c>
      <c r="B499" t="s">
        <v>1019</v>
      </c>
      <c r="AE499" t="s">
        <v>1018</v>
      </c>
    </row>
    <row r="500" spans="1:31">
      <c r="A500" t="s">
        <v>1020</v>
      </c>
      <c r="B500" t="s">
        <v>1021</v>
      </c>
      <c r="AE500" t="s">
        <v>1020</v>
      </c>
    </row>
    <row r="501" spans="1:31">
      <c r="A501" t="s">
        <v>1022</v>
      </c>
      <c r="B501" t="s">
        <v>364</v>
      </c>
      <c r="AE501" t="s">
        <v>1022</v>
      </c>
    </row>
    <row r="502" spans="1:31">
      <c r="A502" t="s">
        <v>1023</v>
      </c>
      <c r="B502" t="s">
        <v>1024</v>
      </c>
      <c r="AE502" t="s">
        <v>1023</v>
      </c>
    </row>
    <row r="503" spans="1:31">
      <c r="A503" t="s">
        <v>1025</v>
      </c>
      <c r="B503" t="s">
        <v>1026</v>
      </c>
      <c r="AE503" t="s">
        <v>1025</v>
      </c>
    </row>
    <row r="504" spans="1:31">
      <c r="A504" t="s">
        <v>1027</v>
      </c>
      <c r="B504" t="s">
        <v>1028</v>
      </c>
      <c r="AE504" t="s">
        <v>1027</v>
      </c>
    </row>
    <row r="505" spans="1:31">
      <c r="A505" t="s">
        <v>1029</v>
      </c>
      <c r="B505" t="s">
        <v>1030</v>
      </c>
      <c r="AE505" t="s">
        <v>1029</v>
      </c>
    </row>
    <row r="506" spans="1:31">
      <c r="A506" t="s">
        <v>1031</v>
      </c>
      <c r="B506" t="s">
        <v>1032</v>
      </c>
      <c r="AE506" t="s">
        <v>1031</v>
      </c>
    </row>
    <row r="507" spans="1:31">
      <c r="A507" t="s">
        <v>1033</v>
      </c>
      <c r="B507" t="s">
        <v>610</v>
      </c>
      <c r="AE507" t="s">
        <v>1033</v>
      </c>
    </row>
    <row r="508" spans="1:31">
      <c r="A508" t="s">
        <v>1034</v>
      </c>
      <c r="B508" t="s">
        <v>619</v>
      </c>
      <c r="AE508" t="s">
        <v>1034</v>
      </c>
    </row>
    <row r="509" spans="1:31">
      <c r="A509" t="s">
        <v>1035</v>
      </c>
      <c r="B509" t="s">
        <v>1036</v>
      </c>
      <c r="AE509" t="s">
        <v>1035</v>
      </c>
    </row>
    <row r="510" spans="1:31">
      <c r="A510" t="s">
        <v>1037</v>
      </c>
      <c r="B510" t="s">
        <v>1038</v>
      </c>
      <c r="AE510" t="s">
        <v>1037</v>
      </c>
    </row>
    <row r="511" spans="1:31">
      <c r="A511" t="s">
        <v>1039</v>
      </c>
      <c r="B511" t="s">
        <v>1040</v>
      </c>
      <c r="AE511" t="s">
        <v>1039</v>
      </c>
    </row>
    <row r="512" spans="1:31">
      <c r="A512" t="s">
        <v>1041</v>
      </c>
      <c r="B512" t="s">
        <v>1036</v>
      </c>
      <c r="AE512" t="s">
        <v>1041</v>
      </c>
    </row>
    <row r="513" spans="1:31">
      <c r="A513" t="s">
        <v>1042</v>
      </c>
      <c r="B513" t="s">
        <v>1036</v>
      </c>
      <c r="AE513" t="s">
        <v>1042</v>
      </c>
    </row>
    <row r="514" spans="1:31">
      <c r="A514" t="s">
        <v>1043</v>
      </c>
      <c r="B514" t="s">
        <v>1036</v>
      </c>
      <c r="AE514" t="s">
        <v>1043</v>
      </c>
    </row>
    <row r="515" spans="1:31">
      <c r="A515" t="s">
        <v>1044</v>
      </c>
      <c r="B515" t="s">
        <v>1036</v>
      </c>
      <c r="AE515" t="s">
        <v>1044</v>
      </c>
    </row>
    <row r="516" spans="1:31">
      <c r="A516" t="s">
        <v>1045</v>
      </c>
      <c r="B516" t="s">
        <v>1036</v>
      </c>
      <c r="AE516" t="s">
        <v>1045</v>
      </c>
    </row>
    <row r="517" spans="1:31">
      <c r="A517" t="s">
        <v>1046</v>
      </c>
      <c r="B517" t="s">
        <v>1036</v>
      </c>
      <c r="AE517" t="s">
        <v>1046</v>
      </c>
    </row>
    <row r="518" spans="1:31">
      <c r="A518" t="s">
        <v>1047</v>
      </c>
      <c r="B518" t="s">
        <v>1048</v>
      </c>
      <c r="AE518" t="s">
        <v>1047</v>
      </c>
    </row>
    <row r="519" spans="1:31">
      <c r="A519" t="s">
        <v>1049</v>
      </c>
      <c r="B519" t="s">
        <v>1050</v>
      </c>
      <c r="AE519" t="s">
        <v>1049</v>
      </c>
    </row>
    <row r="520" spans="1:31">
      <c r="A520" t="s">
        <v>1051</v>
      </c>
      <c r="B520" t="s">
        <v>1052</v>
      </c>
      <c r="AE520" t="s">
        <v>1051</v>
      </c>
    </row>
    <row r="521" spans="1:31">
      <c r="A521" t="s">
        <v>1053</v>
      </c>
      <c r="B521" t="s">
        <v>1054</v>
      </c>
      <c r="AE521" t="s">
        <v>1053</v>
      </c>
    </row>
    <row r="522" spans="1:31">
      <c r="A522" t="s">
        <v>1055</v>
      </c>
      <c r="B522" t="s">
        <v>1056</v>
      </c>
      <c r="AE522" t="s">
        <v>1055</v>
      </c>
    </row>
    <row r="523" spans="1:31">
      <c r="A523" t="s">
        <v>1057</v>
      </c>
      <c r="B523" t="s">
        <v>1052</v>
      </c>
      <c r="AE523" t="s">
        <v>1057</v>
      </c>
    </row>
    <row r="524" spans="1:31">
      <c r="A524" t="s">
        <v>1058</v>
      </c>
      <c r="B524" t="s">
        <v>1036</v>
      </c>
      <c r="AE524" t="s">
        <v>1058</v>
      </c>
    </row>
    <row r="525" spans="1:31">
      <c r="A525" t="s">
        <v>1059</v>
      </c>
      <c r="B525" t="s">
        <v>212</v>
      </c>
      <c r="AE525" t="s">
        <v>1059</v>
      </c>
    </row>
    <row r="526" spans="1:31">
      <c r="A526" t="s">
        <v>1060</v>
      </c>
      <c r="B526" t="s">
        <v>1052</v>
      </c>
      <c r="AE526" t="s">
        <v>1060</v>
      </c>
    </row>
    <row r="527" spans="1:31">
      <c r="A527" t="s">
        <v>1061</v>
      </c>
      <c r="B527" t="s">
        <v>212</v>
      </c>
      <c r="AE527" t="s">
        <v>1061</v>
      </c>
    </row>
    <row r="528" spans="1:31">
      <c r="A528" t="s">
        <v>1062</v>
      </c>
      <c r="B528" t="s">
        <v>1036</v>
      </c>
      <c r="AE528" t="s">
        <v>1062</v>
      </c>
    </row>
    <row r="529" spans="1:31">
      <c r="A529" t="s">
        <v>1063</v>
      </c>
      <c r="B529" t="s">
        <v>1052</v>
      </c>
      <c r="AE529" t="s">
        <v>1063</v>
      </c>
    </row>
    <row r="530" spans="1:31">
      <c r="A530" t="s">
        <v>1064</v>
      </c>
      <c r="B530" t="s">
        <v>1036</v>
      </c>
      <c r="AE530" t="s">
        <v>1064</v>
      </c>
    </row>
    <row r="531" spans="1:31">
      <c r="A531" t="s">
        <v>1065</v>
      </c>
      <c r="B531" t="s">
        <v>212</v>
      </c>
      <c r="AE531" t="s">
        <v>1065</v>
      </c>
    </row>
    <row r="532" spans="1:31">
      <c r="A532" t="s">
        <v>1066</v>
      </c>
      <c r="B532" t="s">
        <v>1036</v>
      </c>
      <c r="AE532" t="s">
        <v>1066</v>
      </c>
    </row>
    <row r="533" spans="1:31">
      <c r="A533" t="s">
        <v>1067</v>
      </c>
      <c r="B533" t="s">
        <v>1052</v>
      </c>
      <c r="AE533" t="s">
        <v>1067</v>
      </c>
    </row>
    <row r="534" spans="1:31">
      <c r="A534" t="s">
        <v>1068</v>
      </c>
      <c r="B534" t="s">
        <v>212</v>
      </c>
      <c r="AE534" t="s">
        <v>1068</v>
      </c>
    </row>
    <row r="535" spans="1:31">
      <c r="A535" t="s">
        <v>1069</v>
      </c>
      <c r="B535" t="s">
        <v>1052</v>
      </c>
      <c r="AE535" t="s">
        <v>1069</v>
      </c>
    </row>
    <row r="536" spans="1:31">
      <c r="A536" t="s">
        <v>1070</v>
      </c>
      <c r="B536" t="s">
        <v>1036</v>
      </c>
      <c r="AE536" t="s">
        <v>1070</v>
      </c>
    </row>
    <row r="537" spans="1:31">
      <c r="A537" t="s">
        <v>1071</v>
      </c>
      <c r="B537" t="s">
        <v>212</v>
      </c>
      <c r="AE537" t="s">
        <v>1071</v>
      </c>
    </row>
    <row r="538" spans="1:31">
      <c r="A538" t="s">
        <v>1072</v>
      </c>
      <c r="B538" t="s">
        <v>1052</v>
      </c>
      <c r="AE538" t="s">
        <v>1072</v>
      </c>
    </row>
    <row r="539" spans="1:31">
      <c r="A539" t="s">
        <v>1073</v>
      </c>
      <c r="B539" t="s">
        <v>1052</v>
      </c>
      <c r="AE539" t="s">
        <v>1073</v>
      </c>
    </row>
    <row r="540" spans="1:31">
      <c r="A540" t="s">
        <v>1074</v>
      </c>
      <c r="B540" t="s">
        <v>1052</v>
      </c>
      <c r="AE540" t="s">
        <v>1074</v>
      </c>
    </row>
    <row r="541" spans="1:31">
      <c r="A541" t="s">
        <v>1075</v>
      </c>
      <c r="B541" t="s">
        <v>1052</v>
      </c>
      <c r="AE541" t="s">
        <v>1075</v>
      </c>
    </row>
    <row r="542" spans="1:31">
      <c r="A542" t="s">
        <v>1076</v>
      </c>
      <c r="B542" t="s">
        <v>1052</v>
      </c>
      <c r="AE542" t="s">
        <v>1076</v>
      </c>
    </row>
    <row r="543" spans="1:31">
      <c r="A543" t="s">
        <v>1077</v>
      </c>
      <c r="B543" t="s">
        <v>1078</v>
      </c>
      <c r="AE543" t="s">
        <v>1077</v>
      </c>
    </row>
    <row r="544" spans="1:31">
      <c r="A544" t="s">
        <v>1079</v>
      </c>
      <c r="B544" t="s">
        <v>1080</v>
      </c>
      <c r="AE544" t="s">
        <v>1079</v>
      </c>
    </row>
    <row r="545" spans="1:31">
      <c r="A545" t="s">
        <v>1081</v>
      </c>
      <c r="B545" t="s">
        <v>1082</v>
      </c>
      <c r="AE545" t="s">
        <v>1081</v>
      </c>
    </row>
    <row r="546" spans="1:31">
      <c r="A546" t="s">
        <v>1083</v>
      </c>
      <c r="B546" t="s">
        <v>1084</v>
      </c>
      <c r="AE546" t="s">
        <v>1083</v>
      </c>
    </row>
    <row r="547" spans="1:31">
      <c r="A547" t="s">
        <v>1085</v>
      </c>
      <c r="B547" t="s">
        <v>1086</v>
      </c>
      <c r="AE547" t="s">
        <v>1085</v>
      </c>
    </row>
    <row r="548" spans="1:31">
      <c r="A548" t="s">
        <v>1087</v>
      </c>
      <c r="B548" t="s">
        <v>1026</v>
      </c>
      <c r="AE548" t="s">
        <v>1087</v>
      </c>
    </row>
    <row r="549" spans="1:31">
      <c r="A549" t="s">
        <v>1088</v>
      </c>
      <c r="B549" t="s">
        <v>1089</v>
      </c>
      <c r="AE549" t="s">
        <v>1088</v>
      </c>
    </row>
    <row r="550" spans="1:31">
      <c r="A550" t="s">
        <v>1090</v>
      </c>
      <c r="B550" t="s">
        <v>1089</v>
      </c>
      <c r="AE550" t="s">
        <v>1090</v>
      </c>
    </row>
    <row r="551" spans="1:31">
      <c r="A551" t="s">
        <v>1091</v>
      </c>
      <c r="B551" t="s">
        <v>1089</v>
      </c>
      <c r="AE551" t="s">
        <v>1091</v>
      </c>
    </row>
    <row r="552" spans="1:31">
      <c r="A552" t="s">
        <v>1092</v>
      </c>
      <c r="B552" t="s">
        <v>1089</v>
      </c>
      <c r="AE552" t="s">
        <v>1092</v>
      </c>
    </row>
    <row r="553" spans="1:31">
      <c r="A553" t="s">
        <v>1093</v>
      </c>
      <c r="B553" t="s">
        <v>1089</v>
      </c>
      <c r="AE553" t="s">
        <v>1093</v>
      </c>
    </row>
    <row r="554" spans="1:31">
      <c r="A554" t="s">
        <v>1094</v>
      </c>
      <c r="B554" t="s">
        <v>1089</v>
      </c>
      <c r="AE554" t="s">
        <v>1094</v>
      </c>
    </row>
    <row r="555" spans="1:31">
      <c r="A555" t="s">
        <v>1095</v>
      </c>
      <c r="B555" t="s">
        <v>1089</v>
      </c>
      <c r="AE555" t="s">
        <v>1095</v>
      </c>
    </row>
    <row r="556" spans="1:31">
      <c r="A556" t="s">
        <v>1096</v>
      </c>
      <c r="B556" t="s">
        <v>1089</v>
      </c>
      <c r="AE556" t="s">
        <v>1096</v>
      </c>
    </row>
    <row r="557" spans="1:31">
      <c r="A557" t="s">
        <v>1097</v>
      </c>
      <c r="B557" t="s">
        <v>1089</v>
      </c>
      <c r="AE557" t="s">
        <v>1097</v>
      </c>
    </row>
    <row r="558" spans="1:31">
      <c r="A558" t="s">
        <v>1098</v>
      </c>
      <c r="B558" t="s">
        <v>190</v>
      </c>
      <c r="AE558" t="s">
        <v>1098</v>
      </c>
    </row>
    <row r="559" spans="1:31">
      <c r="A559" t="s">
        <v>1099</v>
      </c>
      <c r="B559" t="s">
        <v>190</v>
      </c>
      <c r="AE559" t="s">
        <v>1099</v>
      </c>
    </row>
    <row r="560" spans="1:31">
      <c r="A560" t="s">
        <v>1100</v>
      </c>
      <c r="B560" t="s">
        <v>1101</v>
      </c>
      <c r="AE560" t="s">
        <v>1100</v>
      </c>
    </row>
    <row r="561" spans="1:31">
      <c r="A561" t="s">
        <v>1102</v>
      </c>
      <c r="B561" t="s">
        <v>1103</v>
      </c>
      <c r="AE561" t="s">
        <v>1102</v>
      </c>
    </row>
    <row r="562" spans="1:31">
      <c r="A562" t="s">
        <v>1104</v>
      </c>
      <c r="B562" t="s">
        <v>1105</v>
      </c>
      <c r="AE562" t="s">
        <v>1104</v>
      </c>
    </row>
    <row r="563" spans="1:31">
      <c r="A563" t="s">
        <v>1106</v>
      </c>
      <c r="B563" t="s">
        <v>358</v>
      </c>
      <c r="AE563" t="s">
        <v>1106</v>
      </c>
    </row>
    <row r="564" spans="1:31">
      <c r="A564" t="s">
        <v>1107</v>
      </c>
      <c r="B564" t="s">
        <v>358</v>
      </c>
      <c r="AE564" t="s">
        <v>1107</v>
      </c>
    </row>
    <row r="565" spans="1:31">
      <c r="A565" t="s">
        <v>1108</v>
      </c>
      <c r="B565" t="s">
        <v>358</v>
      </c>
      <c r="AE565" t="s">
        <v>1108</v>
      </c>
    </row>
    <row r="566" spans="1:31">
      <c r="A566" t="s">
        <v>1109</v>
      </c>
      <c r="B566" t="s">
        <v>358</v>
      </c>
      <c r="AE566" t="s">
        <v>1109</v>
      </c>
    </row>
    <row r="567" spans="1:31">
      <c r="A567" t="s">
        <v>1110</v>
      </c>
      <c r="B567" t="s">
        <v>358</v>
      </c>
      <c r="AE567" t="s">
        <v>1110</v>
      </c>
    </row>
    <row r="568" spans="1:31">
      <c r="A568" t="s">
        <v>1111</v>
      </c>
      <c r="B568" t="s">
        <v>358</v>
      </c>
      <c r="AE568" t="s">
        <v>1111</v>
      </c>
    </row>
    <row r="569" spans="1:31">
      <c r="A569" t="s">
        <v>1112</v>
      </c>
      <c r="B569" t="s">
        <v>358</v>
      </c>
      <c r="AE569" t="s">
        <v>1112</v>
      </c>
    </row>
    <row r="570" spans="1:31">
      <c r="A570" t="s">
        <v>1113</v>
      </c>
      <c r="B570" t="s">
        <v>1089</v>
      </c>
      <c r="AE570" t="s">
        <v>1113</v>
      </c>
    </row>
    <row r="571" spans="1:31">
      <c r="A571" t="s">
        <v>1114</v>
      </c>
      <c r="B571" t="s">
        <v>1089</v>
      </c>
      <c r="AE571" t="s">
        <v>1114</v>
      </c>
    </row>
    <row r="572" spans="1:31">
      <c r="A572" t="s">
        <v>1115</v>
      </c>
      <c r="B572" t="s">
        <v>1116</v>
      </c>
      <c r="AE572" t="s">
        <v>1115</v>
      </c>
    </row>
    <row r="573" spans="1:31">
      <c r="A573" t="s">
        <v>1117</v>
      </c>
      <c r="B573" t="s">
        <v>1118</v>
      </c>
      <c r="AE573" t="s">
        <v>1117</v>
      </c>
    </row>
    <row r="574" spans="1:31">
      <c r="A574" t="s">
        <v>1119</v>
      </c>
      <c r="B574" t="s">
        <v>1120</v>
      </c>
      <c r="AE574" t="s">
        <v>1119</v>
      </c>
    </row>
    <row r="575" spans="1:31">
      <c r="A575" t="s">
        <v>1121</v>
      </c>
      <c r="B575" t="s">
        <v>1122</v>
      </c>
      <c r="AE575" t="s">
        <v>1121</v>
      </c>
    </row>
    <row r="576" spans="1:31">
      <c r="A576" t="s">
        <v>1123</v>
      </c>
      <c r="B576" t="s">
        <v>1124</v>
      </c>
      <c r="AE576" t="s">
        <v>1123</v>
      </c>
    </row>
    <row r="577" spans="1:31">
      <c r="A577" t="s">
        <v>1125</v>
      </c>
      <c r="B577" t="s">
        <v>1126</v>
      </c>
      <c r="AE577" t="s">
        <v>1125</v>
      </c>
    </row>
    <row r="578" spans="1:31">
      <c r="A578" t="s">
        <v>1127</v>
      </c>
      <c r="B578" t="s">
        <v>1128</v>
      </c>
      <c r="AE578" t="s">
        <v>1127</v>
      </c>
    </row>
    <row r="579" spans="1:31">
      <c r="A579" t="s">
        <v>1129</v>
      </c>
      <c r="B579" t="s">
        <v>1130</v>
      </c>
      <c r="AE579" t="s">
        <v>1129</v>
      </c>
    </row>
    <row r="580" spans="1:31">
      <c r="A580" t="s">
        <v>1131</v>
      </c>
      <c r="B580" t="s">
        <v>1132</v>
      </c>
      <c r="AE580" t="s">
        <v>1131</v>
      </c>
    </row>
    <row r="581" spans="1:31">
      <c r="A581" t="s">
        <v>1133</v>
      </c>
      <c r="B581" t="s">
        <v>1134</v>
      </c>
      <c r="AE581" t="s">
        <v>1133</v>
      </c>
    </row>
    <row r="582" spans="1:31">
      <c r="A582" t="s">
        <v>1135</v>
      </c>
      <c r="B582" t="s">
        <v>1136</v>
      </c>
      <c r="AE582" t="s">
        <v>1135</v>
      </c>
    </row>
    <row r="583" spans="1:31">
      <c r="A583" t="s">
        <v>1137</v>
      </c>
      <c r="B583" t="s">
        <v>1138</v>
      </c>
      <c r="AE583" t="s">
        <v>1137</v>
      </c>
    </row>
    <row r="584" spans="1:31">
      <c r="A584" t="s">
        <v>1139</v>
      </c>
      <c r="B584" t="s">
        <v>1140</v>
      </c>
      <c r="AE584" t="s">
        <v>1139</v>
      </c>
    </row>
    <row r="585" spans="1:31">
      <c r="A585" t="s">
        <v>1141</v>
      </c>
      <c r="B585" t="s">
        <v>1142</v>
      </c>
      <c r="AE585" t="s">
        <v>1141</v>
      </c>
    </row>
    <row r="586" spans="1:31">
      <c r="A586" t="s">
        <v>1143</v>
      </c>
      <c r="B586" t="s">
        <v>1144</v>
      </c>
      <c r="AE586" t="s">
        <v>1143</v>
      </c>
    </row>
    <row r="587" spans="1:31">
      <c r="A587" t="s">
        <v>1145</v>
      </c>
      <c r="B587" t="s">
        <v>1146</v>
      </c>
      <c r="AE587" t="s">
        <v>1145</v>
      </c>
    </row>
    <row r="588" spans="1:31">
      <c r="A588" t="s">
        <v>1147</v>
      </c>
      <c r="B588" t="s">
        <v>1084</v>
      </c>
      <c r="AE588" t="s">
        <v>1147</v>
      </c>
    </row>
    <row r="589" spans="1:31">
      <c r="A589" t="s">
        <v>1148</v>
      </c>
      <c r="B589" t="s">
        <v>1149</v>
      </c>
      <c r="AE589" t="s">
        <v>1148</v>
      </c>
    </row>
    <row r="590" spans="1:31">
      <c r="A590" t="s">
        <v>1150</v>
      </c>
      <c r="B590" t="s">
        <v>1151</v>
      </c>
      <c r="AE590" t="s">
        <v>1150</v>
      </c>
    </row>
    <row r="591" spans="1:31">
      <c r="A591" t="s">
        <v>1152</v>
      </c>
      <c r="B591" t="s">
        <v>1153</v>
      </c>
      <c r="AE591" t="s">
        <v>1152</v>
      </c>
    </row>
    <row r="592" spans="1:31">
      <c r="A592" t="s">
        <v>1154</v>
      </c>
      <c r="B592" t="s">
        <v>1155</v>
      </c>
      <c r="AE592" t="s">
        <v>1154</v>
      </c>
    </row>
    <row r="593" spans="1:31">
      <c r="A593" t="s">
        <v>1156</v>
      </c>
      <c r="B593" t="s">
        <v>1157</v>
      </c>
      <c r="AE593" t="s">
        <v>1156</v>
      </c>
    </row>
    <row r="594" spans="1:31">
      <c r="A594" t="s">
        <v>1158</v>
      </c>
      <c r="B594" t="s">
        <v>314</v>
      </c>
      <c r="AE594" t="s">
        <v>1158</v>
      </c>
    </row>
    <row r="595" spans="1:31">
      <c r="A595" t="s">
        <v>1159</v>
      </c>
      <c r="B595" t="s">
        <v>1160</v>
      </c>
      <c r="AE595" t="s">
        <v>1159</v>
      </c>
    </row>
    <row r="596" spans="1:31">
      <c r="A596" t="s">
        <v>1161</v>
      </c>
      <c r="B596" t="s">
        <v>1162</v>
      </c>
      <c r="AE596" t="s">
        <v>1161</v>
      </c>
    </row>
    <row r="597" spans="1:31">
      <c r="A597" t="s">
        <v>1163</v>
      </c>
      <c r="B597" t="s">
        <v>312</v>
      </c>
      <c r="AE597" t="s">
        <v>1163</v>
      </c>
    </row>
    <row r="598" spans="1:31">
      <c r="A598" t="s">
        <v>1164</v>
      </c>
      <c r="B598" t="s">
        <v>234</v>
      </c>
      <c r="AE598" t="s">
        <v>1164</v>
      </c>
    </row>
    <row r="599" spans="1:31">
      <c r="A599" t="s">
        <v>1165</v>
      </c>
      <c r="B599" t="s">
        <v>1166</v>
      </c>
      <c r="AE599" t="s">
        <v>1165</v>
      </c>
    </row>
    <row r="600" spans="1:31">
      <c r="A600" t="s">
        <v>1167</v>
      </c>
      <c r="B600" t="s">
        <v>1168</v>
      </c>
      <c r="AE600" t="s">
        <v>1167</v>
      </c>
    </row>
    <row r="601" spans="1:31">
      <c r="A601" t="s">
        <v>1169</v>
      </c>
      <c r="B601" t="s">
        <v>1170</v>
      </c>
      <c r="AE601" t="s">
        <v>1169</v>
      </c>
    </row>
    <row r="602" spans="1:31">
      <c r="A602" t="s">
        <v>1171</v>
      </c>
      <c r="B602" t="s">
        <v>1172</v>
      </c>
      <c r="AE602" t="s">
        <v>1171</v>
      </c>
    </row>
    <row r="603" spans="1:31">
      <c r="A603" t="s">
        <v>1173</v>
      </c>
      <c r="B603" t="s">
        <v>1174</v>
      </c>
      <c r="AE603" t="s">
        <v>1173</v>
      </c>
    </row>
    <row r="604" spans="1:31">
      <c r="A604" t="s">
        <v>1175</v>
      </c>
      <c r="B604" t="s">
        <v>1176</v>
      </c>
      <c r="AE604" t="s">
        <v>1175</v>
      </c>
    </row>
    <row r="605" spans="1:31">
      <c r="A605" t="s">
        <v>1177</v>
      </c>
      <c r="B605" t="s">
        <v>1178</v>
      </c>
      <c r="AE605" t="s">
        <v>1177</v>
      </c>
    </row>
    <row r="606" spans="1:31">
      <c r="A606" t="s">
        <v>1179</v>
      </c>
      <c r="B606" t="s">
        <v>1180</v>
      </c>
      <c r="AE606" t="s">
        <v>1179</v>
      </c>
    </row>
    <row r="607" spans="1:31">
      <c r="A607" t="s">
        <v>1181</v>
      </c>
      <c r="B607" t="s">
        <v>1182</v>
      </c>
      <c r="AE607" t="s">
        <v>1181</v>
      </c>
    </row>
    <row r="608" spans="1:31">
      <c r="A608" t="s">
        <v>1183</v>
      </c>
      <c r="B608" t="s">
        <v>1184</v>
      </c>
      <c r="AE608" t="s">
        <v>1183</v>
      </c>
    </row>
    <row r="609" spans="1:31">
      <c r="A609" t="s">
        <v>1185</v>
      </c>
      <c r="B609" t="s">
        <v>1186</v>
      </c>
      <c r="AE609" t="s">
        <v>1185</v>
      </c>
    </row>
    <row r="610" spans="1:31">
      <c r="A610" t="s">
        <v>1187</v>
      </c>
      <c r="B610" t="s">
        <v>1188</v>
      </c>
      <c r="AE610" t="s">
        <v>1187</v>
      </c>
    </row>
    <row r="611" spans="1:31">
      <c r="A611" t="s">
        <v>1189</v>
      </c>
      <c r="B611" t="s">
        <v>1190</v>
      </c>
      <c r="AE611" t="s">
        <v>1189</v>
      </c>
    </row>
    <row r="612" spans="1:31">
      <c r="A612" t="s">
        <v>1191</v>
      </c>
      <c r="B612" t="s">
        <v>1192</v>
      </c>
      <c r="AE612" t="s">
        <v>1191</v>
      </c>
    </row>
    <row r="613" spans="1:31">
      <c r="A613" t="s">
        <v>1193</v>
      </c>
      <c r="B613" t="s">
        <v>1194</v>
      </c>
      <c r="AE613" t="s">
        <v>1193</v>
      </c>
    </row>
    <row r="614" spans="1:31">
      <c r="A614" t="s">
        <v>1195</v>
      </c>
      <c r="B614" t="s">
        <v>1196</v>
      </c>
      <c r="AE614" t="s">
        <v>1195</v>
      </c>
    </row>
    <row r="615" spans="1:31">
      <c r="A615" t="s">
        <v>1197</v>
      </c>
      <c r="B615" t="s">
        <v>1198</v>
      </c>
      <c r="AE615" t="s">
        <v>1197</v>
      </c>
    </row>
    <row r="616" spans="1:31">
      <c r="A616" t="s">
        <v>1199</v>
      </c>
      <c r="B616" t="s">
        <v>1200</v>
      </c>
      <c r="AE616" t="s">
        <v>1199</v>
      </c>
    </row>
    <row r="617" spans="1:31">
      <c r="A617" t="s">
        <v>1201</v>
      </c>
      <c r="B617" t="s">
        <v>1202</v>
      </c>
      <c r="AE617" t="s">
        <v>1201</v>
      </c>
    </row>
    <row r="618" spans="1:31">
      <c r="A618" t="s">
        <v>1203</v>
      </c>
      <c r="B618" t="s">
        <v>1204</v>
      </c>
      <c r="AE618" t="s">
        <v>1203</v>
      </c>
    </row>
    <row r="619" spans="1:31">
      <c r="A619" t="s">
        <v>1205</v>
      </c>
      <c r="B619" t="s">
        <v>1206</v>
      </c>
      <c r="AE619" t="s">
        <v>1205</v>
      </c>
    </row>
    <row r="620" spans="1:31">
      <c r="A620" t="s">
        <v>1207</v>
      </c>
      <c r="B620" t="s">
        <v>1208</v>
      </c>
      <c r="AE620" t="s">
        <v>1207</v>
      </c>
    </row>
    <row r="621" spans="1:31">
      <c r="A621" t="s">
        <v>1209</v>
      </c>
      <c r="B621" t="s">
        <v>1210</v>
      </c>
      <c r="AE621" t="s">
        <v>1209</v>
      </c>
    </row>
    <row r="622" spans="1:31">
      <c r="A622" t="s">
        <v>1211</v>
      </c>
      <c r="B622" t="s">
        <v>1212</v>
      </c>
      <c r="AE622" t="s">
        <v>1211</v>
      </c>
    </row>
    <row r="623" spans="1:31">
      <c r="A623" t="s">
        <v>1213</v>
      </c>
      <c r="B623" t="s">
        <v>1214</v>
      </c>
      <c r="AE623" t="s">
        <v>1213</v>
      </c>
    </row>
    <row r="624" spans="1:31">
      <c r="A624" t="s">
        <v>1215</v>
      </c>
      <c r="B624" t="s">
        <v>1216</v>
      </c>
      <c r="AE624" t="s">
        <v>1215</v>
      </c>
    </row>
    <row r="625" spans="1:31">
      <c r="A625" t="s">
        <v>1217</v>
      </c>
      <c r="B625" t="s">
        <v>1218</v>
      </c>
      <c r="AE625" t="s">
        <v>1217</v>
      </c>
    </row>
    <row r="626" spans="1:31">
      <c r="A626" t="s">
        <v>1219</v>
      </c>
      <c r="B626" t="s">
        <v>1220</v>
      </c>
      <c r="AE626" t="s">
        <v>1219</v>
      </c>
    </row>
    <row r="627" spans="1:31">
      <c r="A627" t="s">
        <v>1221</v>
      </c>
      <c r="B627" t="s">
        <v>1222</v>
      </c>
      <c r="AE627" t="s">
        <v>1221</v>
      </c>
    </row>
    <row r="628" spans="1:31">
      <c r="A628" t="s">
        <v>1223</v>
      </c>
      <c r="B628" t="s">
        <v>1224</v>
      </c>
      <c r="AE628" t="s">
        <v>1223</v>
      </c>
    </row>
    <row r="629" spans="1:31">
      <c r="A629" t="s">
        <v>1225</v>
      </c>
      <c r="B629" t="s">
        <v>1166</v>
      </c>
      <c r="AE629" t="s">
        <v>1225</v>
      </c>
    </row>
    <row r="630" spans="1:31">
      <c r="A630" t="s">
        <v>1226</v>
      </c>
      <c r="B630" t="s">
        <v>1227</v>
      </c>
      <c r="AE630" t="s">
        <v>1226</v>
      </c>
    </row>
    <row r="631" spans="1:31">
      <c r="A631" t="s">
        <v>1228</v>
      </c>
      <c r="B631" t="s">
        <v>1229</v>
      </c>
      <c r="AE631" t="s">
        <v>1228</v>
      </c>
    </row>
    <row r="632" spans="1:31">
      <c r="A632" t="s">
        <v>1230</v>
      </c>
      <c r="B632" t="s">
        <v>1231</v>
      </c>
      <c r="AE632" t="s">
        <v>1230</v>
      </c>
    </row>
    <row r="633" spans="1:31">
      <c r="A633" t="s">
        <v>1232</v>
      </c>
      <c r="B633" t="s">
        <v>1227</v>
      </c>
      <c r="AE633" t="s">
        <v>1232</v>
      </c>
    </row>
    <row r="634" spans="1:31">
      <c r="A634" t="s">
        <v>1233</v>
      </c>
      <c r="B634" t="s">
        <v>1166</v>
      </c>
      <c r="AE634" t="s">
        <v>1233</v>
      </c>
    </row>
    <row r="635" spans="1:31">
      <c r="A635" t="s">
        <v>1234</v>
      </c>
      <c r="B635" t="s">
        <v>1229</v>
      </c>
      <c r="AE635" t="s">
        <v>1234</v>
      </c>
    </row>
    <row r="636" spans="1:31">
      <c r="A636" t="s">
        <v>1235</v>
      </c>
      <c r="B636" t="s">
        <v>1166</v>
      </c>
      <c r="AE636" t="s">
        <v>1235</v>
      </c>
    </row>
    <row r="637" spans="1:31">
      <c r="A637" t="s">
        <v>1236</v>
      </c>
      <c r="B637" t="s">
        <v>1227</v>
      </c>
      <c r="AE637" t="s">
        <v>1236</v>
      </c>
    </row>
    <row r="638" spans="1:31">
      <c r="A638" t="s">
        <v>1237</v>
      </c>
      <c r="B638" t="s">
        <v>1229</v>
      </c>
      <c r="AE638" t="s">
        <v>1237</v>
      </c>
    </row>
    <row r="639" spans="1:31">
      <c r="A639" t="s">
        <v>1238</v>
      </c>
      <c r="B639" t="s">
        <v>1166</v>
      </c>
      <c r="AE639" t="s">
        <v>1238</v>
      </c>
    </row>
    <row r="640" spans="1:31">
      <c r="A640" t="s">
        <v>1239</v>
      </c>
      <c r="B640" t="s">
        <v>1227</v>
      </c>
      <c r="AE640" t="s">
        <v>1239</v>
      </c>
    </row>
    <row r="641" spans="1:31">
      <c r="A641" t="s">
        <v>1240</v>
      </c>
      <c r="B641" t="s">
        <v>1229</v>
      </c>
      <c r="AE641" t="s">
        <v>1240</v>
      </c>
    </row>
    <row r="642" spans="1:31">
      <c r="A642" t="s">
        <v>1241</v>
      </c>
      <c r="B642" t="s">
        <v>1166</v>
      </c>
      <c r="AE642" t="s">
        <v>1241</v>
      </c>
    </row>
    <row r="643" spans="1:31">
      <c r="A643" t="s">
        <v>1242</v>
      </c>
      <c r="B643" t="s">
        <v>1227</v>
      </c>
      <c r="AE643" t="s">
        <v>1242</v>
      </c>
    </row>
    <row r="644" spans="1:31">
      <c r="A644" t="s">
        <v>1243</v>
      </c>
      <c r="B644" t="s">
        <v>1229</v>
      </c>
      <c r="AE644" t="s">
        <v>1243</v>
      </c>
    </row>
    <row r="645" spans="1:31">
      <c r="A645" t="s">
        <v>1244</v>
      </c>
      <c r="B645" t="s">
        <v>1245</v>
      </c>
      <c r="AE645" t="s">
        <v>1244</v>
      </c>
    </row>
    <row r="646" spans="1:31">
      <c r="A646" t="s">
        <v>1246</v>
      </c>
      <c r="B646" t="s">
        <v>1247</v>
      </c>
      <c r="AE646" t="s">
        <v>1246</v>
      </c>
    </row>
    <row r="647" spans="1:31">
      <c r="A647" t="s">
        <v>1248</v>
      </c>
      <c r="B647" t="s">
        <v>1249</v>
      </c>
      <c r="AE647" t="s">
        <v>1248</v>
      </c>
    </row>
    <row r="648" spans="1:31">
      <c r="A648" t="s">
        <v>1250</v>
      </c>
      <c r="B648" t="s">
        <v>1251</v>
      </c>
      <c r="AE648" t="s">
        <v>1250</v>
      </c>
    </row>
    <row r="649" spans="1:31">
      <c r="A649" t="s">
        <v>1252</v>
      </c>
      <c r="B649" t="s">
        <v>1253</v>
      </c>
      <c r="AE649" t="s">
        <v>1252</v>
      </c>
    </row>
    <row r="650" spans="1:31">
      <c r="A650" t="s">
        <v>1254</v>
      </c>
      <c r="B650" t="s">
        <v>1255</v>
      </c>
      <c r="AE650" t="s">
        <v>1254</v>
      </c>
    </row>
    <row r="651" spans="1:31">
      <c r="A651" t="s">
        <v>1256</v>
      </c>
      <c r="B651" t="s">
        <v>1257</v>
      </c>
      <c r="AE651" t="s">
        <v>1256</v>
      </c>
    </row>
    <row r="652" spans="1:31">
      <c r="A652" t="s">
        <v>1258</v>
      </c>
      <c r="B652" t="s">
        <v>1259</v>
      </c>
      <c r="AE652" t="s">
        <v>1258</v>
      </c>
    </row>
    <row r="653" spans="1:31">
      <c r="A653" t="s">
        <v>1260</v>
      </c>
      <c r="B653" t="s">
        <v>1261</v>
      </c>
      <c r="AE653" t="s">
        <v>1260</v>
      </c>
    </row>
    <row r="654" spans="1:31">
      <c r="A654" t="s">
        <v>1262</v>
      </c>
      <c r="B654" t="s">
        <v>1263</v>
      </c>
      <c r="AE654" t="s">
        <v>1262</v>
      </c>
    </row>
    <row r="655" spans="1:31">
      <c r="A655" t="s">
        <v>1264</v>
      </c>
      <c r="B655" t="s">
        <v>1265</v>
      </c>
      <c r="AE655" t="s">
        <v>1264</v>
      </c>
    </row>
    <row r="656" spans="1:31">
      <c r="A656" t="s">
        <v>1266</v>
      </c>
      <c r="B656" t="s">
        <v>1267</v>
      </c>
      <c r="AE656" t="s">
        <v>1266</v>
      </c>
    </row>
    <row r="657" spans="1:31">
      <c r="A657" t="s">
        <v>1268</v>
      </c>
      <c r="B657" t="s">
        <v>1269</v>
      </c>
      <c r="AE657" t="s">
        <v>1268</v>
      </c>
    </row>
    <row r="658" spans="1:31">
      <c r="A658" t="s">
        <v>1270</v>
      </c>
      <c r="B658" t="s">
        <v>1271</v>
      </c>
      <c r="AE658" t="s">
        <v>1270</v>
      </c>
    </row>
    <row r="659" spans="1:31">
      <c r="A659" t="s">
        <v>1272</v>
      </c>
      <c r="B659" t="s">
        <v>1273</v>
      </c>
      <c r="AE659" t="s">
        <v>1272</v>
      </c>
    </row>
    <row r="660" spans="1:31">
      <c r="A660" t="s">
        <v>1274</v>
      </c>
      <c r="B660" t="s">
        <v>1275</v>
      </c>
      <c r="AE660" t="s">
        <v>1274</v>
      </c>
    </row>
    <row r="661" spans="1:31">
      <c r="A661" t="s">
        <v>1276</v>
      </c>
      <c r="B661" t="s">
        <v>1277</v>
      </c>
      <c r="AE661" t="s">
        <v>1276</v>
      </c>
    </row>
    <row r="662" spans="1:31">
      <c r="A662" t="s">
        <v>1278</v>
      </c>
      <c r="B662" t="s">
        <v>1279</v>
      </c>
      <c r="AE662" t="s">
        <v>1278</v>
      </c>
    </row>
    <row r="663" spans="1:31">
      <c r="A663" t="s">
        <v>1280</v>
      </c>
      <c r="B663" t="s">
        <v>1281</v>
      </c>
      <c r="AE663" t="s">
        <v>1280</v>
      </c>
    </row>
    <row r="664" spans="1:31">
      <c r="A664" t="s">
        <v>1282</v>
      </c>
      <c r="B664" t="s">
        <v>1283</v>
      </c>
      <c r="AE664" t="s">
        <v>1282</v>
      </c>
    </row>
    <row r="665" spans="1:31">
      <c r="A665" t="s">
        <v>1284</v>
      </c>
      <c r="B665" t="s">
        <v>493</v>
      </c>
      <c r="AE665" t="s">
        <v>1284</v>
      </c>
    </row>
    <row r="666" spans="1:31">
      <c r="A666" t="s">
        <v>1285</v>
      </c>
      <c r="B666" t="s">
        <v>1286</v>
      </c>
      <c r="AE666" t="s">
        <v>1285</v>
      </c>
    </row>
    <row r="667" spans="1:31">
      <c r="A667" t="s">
        <v>1287</v>
      </c>
      <c r="B667" t="s">
        <v>1288</v>
      </c>
      <c r="AE667" t="s">
        <v>1287</v>
      </c>
    </row>
    <row r="668" spans="1:31">
      <c r="A668" t="s">
        <v>1289</v>
      </c>
      <c r="B668" t="s">
        <v>1290</v>
      </c>
      <c r="AE668" t="s">
        <v>1289</v>
      </c>
    </row>
    <row r="669" spans="1:31">
      <c r="A669" t="s">
        <v>1291</v>
      </c>
      <c r="B669" t="s">
        <v>1292</v>
      </c>
      <c r="AE669" t="s">
        <v>1291</v>
      </c>
    </row>
    <row r="670" spans="1:31">
      <c r="A670" t="s">
        <v>1293</v>
      </c>
      <c r="B670" t="s">
        <v>190</v>
      </c>
      <c r="AE670" t="s">
        <v>1293</v>
      </c>
    </row>
    <row r="671" spans="1:31">
      <c r="A671" t="s">
        <v>1294</v>
      </c>
      <c r="B671" t="s">
        <v>1295</v>
      </c>
      <c r="AE671" t="s">
        <v>1294</v>
      </c>
    </row>
    <row r="672" spans="1:31">
      <c r="A672" t="s">
        <v>1296</v>
      </c>
      <c r="B672" t="s">
        <v>1297</v>
      </c>
      <c r="AE672" t="s">
        <v>1296</v>
      </c>
    </row>
    <row r="673" spans="1:31">
      <c r="A673" t="s">
        <v>1298</v>
      </c>
      <c r="B673" t="s">
        <v>1299</v>
      </c>
      <c r="AE673" t="s">
        <v>1298</v>
      </c>
    </row>
    <row r="674" spans="1:31">
      <c r="A674" t="s">
        <v>1300</v>
      </c>
      <c r="B674" t="s">
        <v>1301</v>
      </c>
      <c r="AE674" t="s">
        <v>1300</v>
      </c>
    </row>
    <row r="675" spans="1:31">
      <c r="A675" t="s">
        <v>1302</v>
      </c>
      <c r="B675" t="s">
        <v>1303</v>
      </c>
      <c r="AE675" t="s">
        <v>1302</v>
      </c>
    </row>
    <row r="676" spans="1:31">
      <c r="A676" t="s">
        <v>1304</v>
      </c>
      <c r="B676" t="s">
        <v>1305</v>
      </c>
      <c r="AE676" t="s">
        <v>1304</v>
      </c>
    </row>
    <row r="677" spans="1:31">
      <c r="A677" t="s">
        <v>1306</v>
      </c>
      <c r="B677" t="s">
        <v>1307</v>
      </c>
      <c r="AE677" t="s">
        <v>1306</v>
      </c>
    </row>
    <row r="678" spans="1:31">
      <c r="A678" t="s">
        <v>1308</v>
      </c>
      <c r="B678" t="s">
        <v>1309</v>
      </c>
      <c r="AE678" t="s">
        <v>1308</v>
      </c>
    </row>
    <row r="679" spans="1:31">
      <c r="A679" t="s">
        <v>1310</v>
      </c>
      <c r="B679" t="s">
        <v>1311</v>
      </c>
      <c r="AE679" t="s">
        <v>1310</v>
      </c>
    </row>
    <row r="680" spans="1:31">
      <c r="A680" t="s">
        <v>1312</v>
      </c>
      <c r="B680" t="s">
        <v>497</v>
      </c>
      <c r="AE680" t="s">
        <v>1312</v>
      </c>
    </row>
    <row r="681" spans="1:31">
      <c r="A681" t="s">
        <v>1313</v>
      </c>
      <c r="B681" t="s">
        <v>1314</v>
      </c>
      <c r="AE681" t="s">
        <v>1313</v>
      </c>
    </row>
    <row r="682" spans="1:31">
      <c r="A682" t="s">
        <v>1315</v>
      </c>
      <c r="B682" t="s">
        <v>6171</v>
      </c>
      <c r="AE682" t="s">
        <v>1315</v>
      </c>
    </row>
    <row r="683" spans="1:31">
      <c r="A683" t="s">
        <v>1316</v>
      </c>
      <c r="B683" t="s">
        <v>1317</v>
      </c>
      <c r="J683">
        <v>4</v>
      </c>
      <c r="K683" t="s">
        <v>298</v>
      </c>
      <c r="L683" t="s">
        <v>297</v>
      </c>
      <c r="M683" t="s">
        <v>298</v>
      </c>
      <c r="N683" t="s">
        <v>126</v>
      </c>
      <c r="S683" t="s">
        <v>158</v>
      </c>
      <c r="T683" t="s">
        <v>156</v>
      </c>
      <c r="AE683" t="s">
        <v>1316</v>
      </c>
    </row>
    <row r="684" spans="1:31">
      <c r="A684" t="s">
        <v>1318</v>
      </c>
      <c r="B684" t="s">
        <v>1319</v>
      </c>
      <c r="AE684" t="s">
        <v>1318</v>
      </c>
    </row>
    <row r="685" spans="1:31">
      <c r="A685" t="s">
        <v>1320</v>
      </c>
      <c r="B685" t="s">
        <v>419</v>
      </c>
      <c r="AE685" t="s">
        <v>1320</v>
      </c>
    </row>
    <row r="686" spans="1:31">
      <c r="A686" t="s">
        <v>1321</v>
      </c>
      <c r="B686" t="s">
        <v>1322</v>
      </c>
      <c r="AE686" t="s">
        <v>1321</v>
      </c>
    </row>
    <row r="687" spans="1:31">
      <c r="A687" t="s">
        <v>1323</v>
      </c>
      <c r="B687" t="s">
        <v>1324</v>
      </c>
      <c r="AE687" t="s">
        <v>1323</v>
      </c>
    </row>
    <row r="688" spans="1:31">
      <c r="A688" t="s">
        <v>1325</v>
      </c>
      <c r="B688" t="s">
        <v>1326</v>
      </c>
      <c r="AE688" t="s">
        <v>1325</v>
      </c>
    </row>
    <row r="689" spans="1:31">
      <c r="A689" t="s">
        <v>1327</v>
      </c>
      <c r="B689" t="s">
        <v>358</v>
      </c>
      <c r="AE689" t="s">
        <v>1327</v>
      </c>
    </row>
    <row r="690" spans="1:31">
      <c r="A690" t="s">
        <v>1328</v>
      </c>
      <c r="B690" t="s">
        <v>1329</v>
      </c>
      <c r="AE690" t="s">
        <v>1328</v>
      </c>
    </row>
    <row r="691" spans="1:31">
      <c r="A691" t="s">
        <v>1330</v>
      </c>
      <c r="B691" t="s">
        <v>1331</v>
      </c>
      <c r="AE691" t="s">
        <v>1330</v>
      </c>
    </row>
    <row r="692" spans="1:31">
      <c r="A692" t="s">
        <v>1332</v>
      </c>
      <c r="B692" t="s">
        <v>1333</v>
      </c>
      <c r="AE692" t="s">
        <v>1332</v>
      </c>
    </row>
    <row r="693" spans="1:31">
      <c r="A693" t="s">
        <v>1334</v>
      </c>
      <c r="B693" t="s">
        <v>1335</v>
      </c>
      <c r="AE693" t="s">
        <v>1334</v>
      </c>
    </row>
    <row r="694" spans="1:31">
      <c r="A694" t="s">
        <v>1336</v>
      </c>
      <c r="B694" t="s">
        <v>1337</v>
      </c>
      <c r="AE694" t="s">
        <v>1336</v>
      </c>
    </row>
    <row r="695" spans="1:31">
      <c r="A695" t="s">
        <v>1338</v>
      </c>
      <c r="B695" t="s">
        <v>1339</v>
      </c>
      <c r="AE695" t="s">
        <v>1338</v>
      </c>
    </row>
    <row r="696" spans="1:31">
      <c r="A696" t="s">
        <v>1340</v>
      </c>
      <c r="B696" t="s">
        <v>1341</v>
      </c>
      <c r="AE696" t="s">
        <v>1340</v>
      </c>
    </row>
    <row r="697" spans="1:31">
      <c r="A697" t="s">
        <v>1342</v>
      </c>
      <c r="B697" t="s">
        <v>358</v>
      </c>
      <c r="AE697" t="s">
        <v>1342</v>
      </c>
    </row>
    <row r="698" spans="1:31">
      <c r="A698" t="s">
        <v>1343</v>
      </c>
      <c r="B698" t="s">
        <v>346</v>
      </c>
      <c r="AE698" t="s">
        <v>1343</v>
      </c>
    </row>
    <row r="699" spans="1:31">
      <c r="A699" t="s">
        <v>1344</v>
      </c>
      <c r="B699" t="s">
        <v>1345</v>
      </c>
      <c r="AE699" t="s">
        <v>1344</v>
      </c>
    </row>
    <row r="700" spans="1:31">
      <c r="A700" t="s">
        <v>1346</v>
      </c>
      <c r="B700" t="s">
        <v>1347</v>
      </c>
      <c r="AE700" t="s">
        <v>1346</v>
      </c>
    </row>
    <row r="701" spans="1:31">
      <c r="A701" t="s">
        <v>1348</v>
      </c>
      <c r="B701" t="s">
        <v>212</v>
      </c>
      <c r="AE701" t="s">
        <v>1348</v>
      </c>
    </row>
    <row r="702" spans="1:31">
      <c r="A702" t="s">
        <v>1349</v>
      </c>
      <c r="B702" t="s">
        <v>1350</v>
      </c>
      <c r="AE702" t="s">
        <v>1349</v>
      </c>
    </row>
    <row r="703" spans="1:31">
      <c r="A703" t="s">
        <v>1351</v>
      </c>
      <c r="B703" t="s">
        <v>1352</v>
      </c>
      <c r="AE703" t="s">
        <v>1351</v>
      </c>
    </row>
    <row r="704" spans="1:31">
      <c r="A704" t="s">
        <v>1353</v>
      </c>
      <c r="B704" t="s">
        <v>1354</v>
      </c>
      <c r="AE704" t="s">
        <v>1353</v>
      </c>
    </row>
    <row r="705" spans="1:31">
      <c r="A705" t="s">
        <v>1355</v>
      </c>
      <c r="B705" t="s">
        <v>358</v>
      </c>
      <c r="AE705" t="s">
        <v>1355</v>
      </c>
    </row>
    <row r="706" spans="1:31">
      <c r="A706" t="s">
        <v>1356</v>
      </c>
      <c r="B706" t="s">
        <v>1357</v>
      </c>
      <c r="AE706" t="s">
        <v>1356</v>
      </c>
    </row>
    <row r="707" spans="1:31">
      <c r="A707" t="s">
        <v>1358</v>
      </c>
      <c r="B707" t="s">
        <v>6172</v>
      </c>
      <c r="AE707" t="s">
        <v>1358</v>
      </c>
    </row>
    <row r="708" spans="1:31">
      <c r="A708" t="s">
        <v>1359</v>
      </c>
      <c r="B708" t="s">
        <v>6173</v>
      </c>
      <c r="AE708" t="s">
        <v>1359</v>
      </c>
    </row>
    <row r="709" spans="1:31">
      <c r="A709" t="s">
        <v>1360</v>
      </c>
      <c r="B709" t="s">
        <v>1361</v>
      </c>
      <c r="AE709" t="s">
        <v>1360</v>
      </c>
    </row>
    <row r="710" spans="1:31">
      <c r="A710" t="s">
        <v>1362</v>
      </c>
      <c r="B710" t="s">
        <v>346</v>
      </c>
      <c r="AE710" t="s">
        <v>1362</v>
      </c>
    </row>
    <row r="711" spans="1:31">
      <c r="A711" t="s">
        <v>1363</v>
      </c>
      <c r="B711" t="s">
        <v>851</v>
      </c>
      <c r="AE711" t="s">
        <v>1363</v>
      </c>
    </row>
    <row r="712" spans="1:31">
      <c r="A712" t="s">
        <v>1364</v>
      </c>
      <c r="B712" t="s">
        <v>1365</v>
      </c>
      <c r="AE712" t="s">
        <v>1364</v>
      </c>
    </row>
    <row r="713" spans="1:31">
      <c r="A713" t="s">
        <v>1366</v>
      </c>
      <c r="B713" t="s">
        <v>419</v>
      </c>
      <c r="AE713" t="s">
        <v>1366</v>
      </c>
    </row>
    <row r="714" spans="1:31">
      <c r="A714" t="s">
        <v>1367</v>
      </c>
      <c r="B714" t="s">
        <v>1368</v>
      </c>
      <c r="AE714" t="s">
        <v>1367</v>
      </c>
    </row>
    <row r="715" spans="1:31">
      <c r="A715" t="s">
        <v>1369</v>
      </c>
      <c r="B715" t="s">
        <v>497</v>
      </c>
      <c r="AE715" t="s">
        <v>1369</v>
      </c>
    </row>
    <row r="716" spans="1:31">
      <c r="A716" t="s">
        <v>1370</v>
      </c>
      <c r="B716" t="s">
        <v>1371</v>
      </c>
      <c r="AE716" t="s">
        <v>1370</v>
      </c>
    </row>
    <row r="717" spans="1:31">
      <c r="A717" t="s">
        <v>1372</v>
      </c>
      <c r="B717" t="s">
        <v>1373</v>
      </c>
      <c r="AE717" t="s">
        <v>1372</v>
      </c>
    </row>
    <row r="718" spans="1:31">
      <c r="A718" t="s">
        <v>1374</v>
      </c>
      <c r="B718" t="s">
        <v>1375</v>
      </c>
      <c r="AE718" t="s">
        <v>1374</v>
      </c>
    </row>
    <row r="719" spans="1:31">
      <c r="A719" t="s">
        <v>1376</v>
      </c>
      <c r="B719" t="s">
        <v>1377</v>
      </c>
      <c r="AE719" t="s">
        <v>1376</v>
      </c>
    </row>
    <row r="720" spans="1:31">
      <c r="A720" t="s">
        <v>1378</v>
      </c>
      <c r="B720" t="s">
        <v>1379</v>
      </c>
      <c r="AE720" t="s">
        <v>1378</v>
      </c>
    </row>
    <row r="721" spans="1:31">
      <c r="A721" t="s">
        <v>1380</v>
      </c>
      <c r="B721" t="s">
        <v>1381</v>
      </c>
      <c r="AE721" t="s">
        <v>1380</v>
      </c>
    </row>
    <row r="722" spans="1:31">
      <c r="A722" t="s">
        <v>1382</v>
      </c>
      <c r="B722" t="s">
        <v>1383</v>
      </c>
      <c r="AE722" t="s">
        <v>1382</v>
      </c>
    </row>
    <row r="723" spans="1:31">
      <c r="A723" t="s">
        <v>1384</v>
      </c>
      <c r="B723" t="s">
        <v>1385</v>
      </c>
      <c r="AE723" t="s">
        <v>1384</v>
      </c>
    </row>
    <row r="724" spans="1:31">
      <c r="A724" t="s">
        <v>1386</v>
      </c>
      <c r="B724" t="s">
        <v>1387</v>
      </c>
      <c r="AE724" t="s">
        <v>1386</v>
      </c>
    </row>
    <row r="725" spans="1:31">
      <c r="A725" t="s">
        <v>1388</v>
      </c>
      <c r="B725" t="s">
        <v>1389</v>
      </c>
      <c r="AE725" t="s">
        <v>1388</v>
      </c>
    </row>
    <row r="726" spans="1:31">
      <c r="A726" t="s">
        <v>1390</v>
      </c>
      <c r="B726" t="s">
        <v>1391</v>
      </c>
      <c r="AE726" t="s">
        <v>1390</v>
      </c>
    </row>
    <row r="727" spans="1:31">
      <c r="A727" t="s">
        <v>1392</v>
      </c>
      <c r="B727" t="s">
        <v>1393</v>
      </c>
      <c r="AE727" t="s">
        <v>1392</v>
      </c>
    </row>
    <row r="728" spans="1:31">
      <c r="A728" t="s">
        <v>1394</v>
      </c>
      <c r="B728" t="s">
        <v>1395</v>
      </c>
      <c r="AE728" t="s">
        <v>1394</v>
      </c>
    </row>
    <row r="729" spans="1:31">
      <c r="A729" t="s">
        <v>1396</v>
      </c>
      <c r="B729" t="s">
        <v>1397</v>
      </c>
      <c r="AE729" t="s">
        <v>1396</v>
      </c>
    </row>
    <row r="730" spans="1:31">
      <c r="A730" t="s">
        <v>1398</v>
      </c>
      <c r="B730" t="s">
        <v>1399</v>
      </c>
      <c r="AE730" t="s">
        <v>1398</v>
      </c>
    </row>
    <row r="731" spans="1:31">
      <c r="A731" t="s">
        <v>1400</v>
      </c>
      <c r="B731" t="s">
        <v>1401</v>
      </c>
      <c r="AE731" t="s">
        <v>1400</v>
      </c>
    </row>
    <row r="732" spans="1:31">
      <c r="A732" t="s">
        <v>1402</v>
      </c>
      <c r="B732" t="s">
        <v>6174</v>
      </c>
      <c r="AE732" t="s">
        <v>1402</v>
      </c>
    </row>
    <row r="733" spans="1:31">
      <c r="A733" t="s">
        <v>1403</v>
      </c>
      <c r="B733" t="s">
        <v>212</v>
      </c>
      <c r="AE733" t="s">
        <v>1403</v>
      </c>
    </row>
    <row r="734" spans="1:31">
      <c r="A734" t="s">
        <v>1404</v>
      </c>
      <c r="B734" t="s">
        <v>1405</v>
      </c>
      <c r="AE734" t="s">
        <v>1404</v>
      </c>
    </row>
    <row r="735" spans="1:31">
      <c r="A735" t="s">
        <v>1406</v>
      </c>
      <c r="B735" t="s">
        <v>1407</v>
      </c>
      <c r="AE735" t="s">
        <v>1406</v>
      </c>
    </row>
    <row r="736" spans="1:31">
      <c r="A736" t="s">
        <v>1408</v>
      </c>
      <c r="B736" t="s">
        <v>1409</v>
      </c>
      <c r="AE736" t="s">
        <v>1408</v>
      </c>
    </row>
    <row r="737" spans="1:31">
      <c r="A737" t="s">
        <v>1410</v>
      </c>
      <c r="B737" t="s">
        <v>1411</v>
      </c>
      <c r="AE737" t="s">
        <v>1410</v>
      </c>
    </row>
    <row r="738" spans="1:31">
      <c r="A738" t="s">
        <v>1412</v>
      </c>
      <c r="B738" t="s">
        <v>1413</v>
      </c>
      <c r="AE738" t="s">
        <v>1412</v>
      </c>
    </row>
    <row r="739" spans="1:31">
      <c r="A739" t="s">
        <v>1414</v>
      </c>
      <c r="B739" t="s">
        <v>1415</v>
      </c>
      <c r="AE739" t="s">
        <v>1414</v>
      </c>
    </row>
    <row r="740" spans="1:31">
      <c r="A740" t="s">
        <v>1416</v>
      </c>
      <c r="B740" t="s">
        <v>1417</v>
      </c>
      <c r="AE740" t="s">
        <v>1416</v>
      </c>
    </row>
    <row r="741" spans="1:31">
      <c r="A741" t="s">
        <v>1418</v>
      </c>
      <c r="B741" t="s">
        <v>6175</v>
      </c>
      <c r="AE741" t="s">
        <v>1418</v>
      </c>
    </row>
    <row r="742" spans="1:31">
      <c r="A742" t="s">
        <v>1419</v>
      </c>
      <c r="B742" t="s">
        <v>1420</v>
      </c>
      <c r="AE742" t="s">
        <v>1419</v>
      </c>
    </row>
    <row r="743" spans="1:31">
      <c r="A743" t="s">
        <v>1421</v>
      </c>
      <c r="B743" t="s">
        <v>1422</v>
      </c>
      <c r="AE743" t="s">
        <v>1421</v>
      </c>
    </row>
    <row r="744" spans="1:31">
      <c r="A744" t="s">
        <v>1423</v>
      </c>
      <c r="B744" t="s">
        <v>1424</v>
      </c>
      <c r="AE744" t="s">
        <v>1423</v>
      </c>
    </row>
    <row r="745" spans="1:31">
      <c r="A745" t="s">
        <v>1425</v>
      </c>
      <c r="B745" t="s">
        <v>6176</v>
      </c>
      <c r="AE745" t="s">
        <v>1425</v>
      </c>
    </row>
    <row r="746" spans="1:31">
      <c r="A746" t="s">
        <v>1426</v>
      </c>
      <c r="B746" t="s">
        <v>1427</v>
      </c>
      <c r="AE746" t="s">
        <v>1426</v>
      </c>
    </row>
    <row r="747" spans="1:31">
      <c r="A747" t="s">
        <v>1428</v>
      </c>
      <c r="B747" t="s">
        <v>515</v>
      </c>
      <c r="AE747" t="s">
        <v>1428</v>
      </c>
    </row>
    <row r="748" spans="1:31">
      <c r="A748" t="s">
        <v>1429</v>
      </c>
      <c r="B748" t="s">
        <v>1430</v>
      </c>
      <c r="AE748" t="s">
        <v>1429</v>
      </c>
    </row>
    <row r="749" spans="1:31">
      <c r="A749" t="s">
        <v>1431</v>
      </c>
      <c r="B749" t="s">
        <v>1432</v>
      </c>
      <c r="AE749" t="s">
        <v>1431</v>
      </c>
    </row>
    <row r="750" spans="1:31">
      <c r="A750" t="s">
        <v>1433</v>
      </c>
      <c r="B750" t="s">
        <v>1434</v>
      </c>
      <c r="AE750" t="s">
        <v>1433</v>
      </c>
    </row>
    <row r="751" spans="1:31">
      <c r="A751" t="s">
        <v>1435</v>
      </c>
      <c r="B751" t="s">
        <v>1436</v>
      </c>
      <c r="AE751" t="s">
        <v>1435</v>
      </c>
    </row>
    <row r="752" spans="1:31">
      <c r="A752" t="s">
        <v>1437</v>
      </c>
      <c r="B752" t="s">
        <v>1438</v>
      </c>
      <c r="AE752" t="s">
        <v>1437</v>
      </c>
    </row>
    <row r="753" spans="1:31">
      <c r="A753" t="s">
        <v>1439</v>
      </c>
      <c r="B753" t="s">
        <v>398</v>
      </c>
      <c r="AE753" t="s">
        <v>1439</v>
      </c>
    </row>
    <row r="754" spans="1:31">
      <c r="A754" t="s">
        <v>1440</v>
      </c>
      <c r="B754" t="s">
        <v>346</v>
      </c>
      <c r="AE754" t="s">
        <v>1440</v>
      </c>
    </row>
    <row r="755" spans="1:31">
      <c r="A755" t="s">
        <v>1441</v>
      </c>
      <c r="B755" t="s">
        <v>1442</v>
      </c>
      <c r="AE755" t="s">
        <v>1441</v>
      </c>
    </row>
    <row r="756" spans="1:31">
      <c r="A756" t="s">
        <v>1443</v>
      </c>
      <c r="B756" t="s">
        <v>212</v>
      </c>
      <c r="AE756" t="s">
        <v>1443</v>
      </c>
    </row>
    <row r="757" spans="1:31">
      <c r="A757" t="s">
        <v>1444</v>
      </c>
      <c r="B757" t="s">
        <v>1445</v>
      </c>
      <c r="J757">
        <v>4</v>
      </c>
      <c r="K757" t="s">
        <v>296</v>
      </c>
      <c r="L757" t="s">
        <v>295</v>
      </c>
      <c r="M757" t="s">
        <v>296</v>
      </c>
      <c r="N757" t="s">
        <v>124</v>
      </c>
      <c r="S757" t="s">
        <v>158</v>
      </c>
      <c r="T757" t="s">
        <v>156</v>
      </c>
      <c r="AE757" t="s">
        <v>1444</v>
      </c>
    </row>
    <row r="758" spans="1:31">
      <c r="A758" t="s">
        <v>1446</v>
      </c>
      <c r="B758" t="s">
        <v>1447</v>
      </c>
      <c r="AE758" t="s">
        <v>1446</v>
      </c>
    </row>
    <row r="759" spans="1:31">
      <c r="A759" t="s">
        <v>1448</v>
      </c>
      <c r="B759" t="s">
        <v>1449</v>
      </c>
      <c r="AE759" t="s">
        <v>1448</v>
      </c>
    </row>
    <row r="760" spans="1:31">
      <c r="A760" t="s">
        <v>1450</v>
      </c>
      <c r="B760" t="s">
        <v>450</v>
      </c>
      <c r="AE760" t="s">
        <v>1450</v>
      </c>
    </row>
    <row r="761" spans="1:31">
      <c r="A761" t="s">
        <v>1451</v>
      </c>
      <c r="B761" t="s">
        <v>493</v>
      </c>
      <c r="AE761" t="s">
        <v>1451</v>
      </c>
    </row>
    <row r="762" spans="1:31">
      <c r="A762" t="s">
        <v>1452</v>
      </c>
      <c r="B762" t="s">
        <v>497</v>
      </c>
      <c r="AE762" t="s">
        <v>1452</v>
      </c>
    </row>
    <row r="763" spans="1:31">
      <c r="A763" t="s">
        <v>1453</v>
      </c>
      <c r="B763" t="s">
        <v>364</v>
      </c>
      <c r="AE763" t="s">
        <v>1453</v>
      </c>
    </row>
    <row r="764" spans="1:31">
      <c r="A764" t="s">
        <v>1454</v>
      </c>
      <c r="B764" t="s">
        <v>1455</v>
      </c>
      <c r="AE764" t="s">
        <v>1454</v>
      </c>
    </row>
    <row r="765" spans="1:31">
      <c r="A765" t="s">
        <v>1456</v>
      </c>
      <c r="B765" t="s">
        <v>1457</v>
      </c>
      <c r="AE765" t="s">
        <v>1456</v>
      </c>
    </row>
    <row r="766" spans="1:31">
      <c r="A766" t="s">
        <v>1458</v>
      </c>
      <c r="B766" t="s">
        <v>1459</v>
      </c>
      <c r="AE766" t="s">
        <v>1458</v>
      </c>
    </row>
    <row r="767" spans="1:31">
      <c r="A767" t="s">
        <v>1460</v>
      </c>
      <c r="B767" t="s">
        <v>1461</v>
      </c>
      <c r="AE767" t="s">
        <v>1460</v>
      </c>
    </row>
    <row r="768" spans="1:31">
      <c r="A768" t="s">
        <v>1462</v>
      </c>
      <c r="B768" t="s">
        <v>346</v>
      </c>
      <c r="AE768" t="s">
        <v>1462</v>
      </c>
    </row>
    <row r="769" spans="1:31">
      <c r="A769" t="s">
        <v>1463</v>
      </c>
      <c r="B769" t="s">
        <v>1401</v>
      </c>
      <c r="AE769" t="s">
        <v>1463</v>
      </c>
    </row>
    <row r="770" spans="1:31">
      <c r="A770" t="s">
        <v>1464</v>
      </c>
      <c r="B770" t="s">
        <v>1465</v>
      </c>
      <c r="AE770" t="s">
        <v>1464</v>
      </c>
    </row>
    <row r="771" spans="1:31">
      <c r="A771" t="s">
        <v>1466</v>
      </c>
      <c r="B771" t="s">
        <v>450</v>
      </c>
      <c r="AE771" t="s">
        <v>1466</v>
      </c>
    </row>
    <row r="772" spans="1:31">
      <c r="A772" t="s">
        <v>1467</v>
      </c>
      <c r="B772" t="s">
        <v>1468</v>
      </c>
      <c r="AE772" t="s">
        <v>1467</v>
      </c>
    </row>
    <row r="773" spans="1:31">
      <c r="A773" t="s">
        <v>1469</v>
      </c>
      <c r="B773" t="s">
        <v>1470</v>
      </c>
      <c r="AE773" t="s">
        <v>1469</v>
      </c>
    </row>
    <row r="774" spans="1:31">
      <c r="A774" t="s">
        <v>1471</v>
      </c>
      <c r="B774" t="s">
        <v>1472</v>
      </c>
      <c r="AE774" t="s">
        <v>1471</v>
      </c>
    </row>
    <row r="775" spans="1:31">
      <c r="A775" t="s">
        <v>1473</v>
      </c>
      <c r="B775" t="s">
        <v>382</v>
      </c>
      <c r="AE775" t="s">
        <v>1473</v>
      </c>
    </row>
    <row r="776" spans="1:31">
      <c r="A776" t="s">
        <v>1474</v>
      </c>
      <c r="B776" t="s">
        <v>1475</v>
      </c>
      <c r="AE776" t="s">
        <v>1474</v>
      </c>
    </row>
    <row r="777" spans="1:31">
      <c r="A777" t="s">
        <v>1476</v>
      </c>
      <c r="B777" t="s">
        <v>6177</v>
      </c>
      <c r="AE777" t="s">
        <v>1476</v>
      </c>
    </row>
    <row r="778" spans="1:31">
      <c r="A778" t="s">
        <v>1477</v>
      </c>
      <c r="B778" t="s">
        <v>1478</v>
      </c>
      <c r="AE778" t="s">
        <v>1477</v>
      </c>
    </row>
    <row r="779" spans="1:31">
      <c r="A779" t="s">
        <v>1479</v>
      </c>
      <c r="B779" t="s">
        <v>1480</v>
      </c>
      <c r="AE779" t="s">
        <v>1479</v>
      </c>
    </row>
    <row r="780" spans="1:31">
      <c r="A780" t="s">
        <v>1481</v>
      </c>
      <c r="B780" t="s">
        <v>1482</v>
      </c>
      <c r="AE780" t="s">
        <v>1481</v>
      </c>
    </row>
    <row r="781" spans="1:31">
      <c r="A781" t="s">
        <v>1483</v>
      </c>
      <c r="B781" t="s">
        <v>6178</v>
      </c>
      <c r="AE781" t="s">
        <v>1483</v>
      </c>
    </row>
    <row r="782" spans="1:31">
      <c r="A782" t="s">
        <v>1484</v>
      </c>
      <c r="B782" t="s">
        <v>1485</v>
      </c>
      <c r="AE782" t="s">
        <v>1484</v>
      </c>
    </row>
    <row r="783" spans="1:31">
      <c r="A783" t="s">
        <v>1486</v>
      </c>
      <c r="B783" t="s">
        <v>1487</v>
      </c>
      <c r="AE783" t="s">
        <v>1486</v>
      </c>
    </row>
    <row r="784" spans="1:31">
      <c r="A784" t="s">
        <v>1488</v>
      </c>
      <c r="B784" t="s">
        <v>1489</v>
      </c>
      <c r="AE784" t="s">
        <v>1488</v>
      </c>
    </row>
    <row r="785" spans="1:31">
      <c r="A785" t="s">
        <v>1490</v>
      </c>
      <c r="B785" t="s">
        <v>1491</v>
      </c>
      <c r="AE785" t="s">
        <v>1490</v>
      </c>
    </row>
    <row r="786" spans="1:31">
      <c r="A786" t="s">
        <v>1492</v>
      </c>
      <c r="B786" t="s">
        <v>358</v>
      </c>
      <c r="AE786" t="s">
        <v>1492</v>
      </c>
    </row>
    <row r="787" spans="1:31">
      <c r="A787" t="s">
        <v>1493</v>
      </c>
      <c r="B787" t="s">
        <v>497</v>
      </c>
      <c r="AE787" t="s">
        <v>1493</v>
      </c>
    </row>
    <row r="788" spans="1:31">
      <c r="A788" t="s">
        <v>1494</v>
      </c>
      <c r="B788" t="s">
        <v>1495</v>
      </c>
      <c r="AE788" t="s">
        <v>1494</v>
      </c>
    </row>
    <row r="789" spans="1:31">
      <c r="A789" t="s">
        <v>1496</v>
      </c>
      <c r="B789" t="s">
        <v>346</v>
      </c>
      <c r="AE789" t="s">
        <v>1496</v>
      </c>
    </row>
    <row r="790" spans="1:31">
      <c r="A790" t="s">
        <v>1497</v>
      </c>
      <c r="B790" t="s">
        <v>1498</v>
      </c>
      <c r="AE790" t="s">
        <v>1497</v>
      </c>
    </row>
    <row r="791" spans="1:31">
      <c r="A791" t="s">
        <v>1499</v>
      </c>
      <c r="B791" t="s">
        <v>1500</v>
      </c>
      <c r="AE791" t="s">
        <v>1499</v>
      </c>
    </row>
    <row r="792" spans="1:31">
      <c r="A792" t="s">
        <v>1501</v>
      </c>
      <c r="B792" t="s">
        <v>515</v>
      </c>
      <c r="AE792" t="s">
        <v>1501</v>
      </c>
    </row>
    <row r="793" spans="1:31">
      <c r="A793" t="s">
        <v>1502</v>
      </c>
      <c r="B793" t="s">
        <v>1503</v>
      </c>
      <c r="AE793" t="s">
        <v>1502</v>
      </c>
    </row>
    <row r="794" spans="1:31">
      <c r="A794" t="s">
        <v>1504</v>
      </c>
      <c r="B794" t="s">
        <v>610</v>
      </c>
      <c r="AE794" t="s">
        <v>1504</v>
      </c>
    </row>
    <row r="795" spans="1:31">
      <c r="A795" t="s">
        <v>1505</v>
      </c>
      <c r="B795" t="s">
        <v>212</v>
      </c>
      <c r="AE795" t="s">
        <v>1505</v>
      </c>
    </row>
    <row r="796" spans="1:31">
      <c r="A796" t="s">
        <v>1506</v>
      </c>
      <c r="B796" t="s">
        <v>1507</v>
      </c>
      <c r="AE796" t="s">
        <v>1506</v>
      </c>
    </row>
    <row r="797" spans="1:31">
      <c r="A797" t="s">
        <v>1508</v>
      </c>
      <c r="B797" t="s">
        <v>346</v>
      </c>
      <c r="AE797" t="s">
        <v>1508</v>
      </c>
    </row>
    <row r="798" spans="1:31">
      <c r="A798" t="s">
        <v>1509</v>
      </c>
      <c r="B798" t="s">
        <v>382</v>
      </c>
      <c r="AE798" t="s">
        <v>1509</v>
      </c>
    </row>
    <row r="799" spans="1:31">
      <c r="A799" t="s">
        <v>1510</v>
      </c>
      <c r="B799" t="s">
        <v>1511</v>
      </c>
      <c r="AE799" t="s">
        <v>1510</v>
      </c>
    </row>
    <row r="800" spans="1:31">
      <c r="A800" t="s">
        <v>1512</v>
      </c>
      <c r="B800" t="s">
        <v>1347</v>
      </c>
      <c r="AE800" t="s">
        <v>1512</v>
      </c>
    </row>
    <row r="801" spans="1:31">
      <c r="A801" t="s">
        <v>1513</v>
      </c>
      <c r="B801" t="s">
        <v>1514</v>
      </c>
      <c r="AE801" t="s">
        <v>1513</v>
      </c>
    </row>
    <row r="802" spans="1:31">
      <c r="A802" t="s">
        <v>1515</v>
      </c>
      <c r="B802" t="s">
        <v>1516</v>
      </c>
      <c r="AE802" t="s">
        <v>1515</v>
      </c>
    </row>
    <row r="803" spans="1:31">
      <c r="A803" t="s">
        <v>1517</v>
      </c>
      <c r="B803" t="s">
        <v>1518</v>
      </c>
      <c r="AE803" t="s">
        <v>1517</v>
      </c>
    </row>
    <row r="804" spans="1:31">
      <c r="A804" t="s">
        <v>1519</v>
      </c>
      <c r="B804" t="s">
        <v>1520</v>
      </c>
      <c r="AE804" t="s">
        <v>1519</v>
      </c>
    </row>
    <row r="805" spans="1:31">
      <c r="A805" t="s">
        <v>1521</v>
      </c>
      <c r="B805" t="s">
        <v>346</v>
      </c>
      <c r="AE805" t="s">
        <v>1521</v>
      </c>
    </row>
    <row r="806" spans="1:31">
      <c r="A806" t="s">
        <v>1522</v>
      </c>
      <c r="B806" t="s">
        <v>515</v>
      </c>
      <c r="AE806" t="s">
        <v>1522</v>
      </c>
    </row>
    <row r="807" spans="1:31">
      <c r="A807" t="s">
        <v>1523</v>
      </c>
      <c r="B807" t="s">
        <v>1524</v>
      </c>
      <c r="AE807" t="s">
        <v>1523</v>
      </c>
    </row>
    <row r="808" spans="1:31">
      <c r="A808" t="s">
        <v>1525</v>
      </c>
      <c r="B808" t="s">
        <v>358</v>
      </c>
      <c r="AE808" t="s">
        <v>1525</v>
      </c>
    </row>
    <row r="809" spans="1:31">
      <c r="A809" t="s">
        <v>1526</v>
      </c>
      <c r="B809" t="s">
        <v>1527</v>
      </c>
      <c r="AE809" t="s">
        <v>1526</v>
      </c>
    </row>
    <row r="810" spans="1:31">
      <c r="A810" t="s">
        <v>1528</v>
      </c>
      <c r="B810" t="s">
        <v>1529</v>
      </c>
      <c r="AE810" t="s">
        <v>1528</v>
      </c>
    </row>
    <row r="811" spans="1:31">
      <c r="A811" t="s">
        <v>1530</v>
      </c>
      <c r="B811" t="s">
        <v>497</v>
      </c>
      <c r="AE811" t="s">
        <v>1530</v>
      </c>
    </row>
    <row r="812" spans="1:31">
      <c r="A812" t="s">
        <v>1531</v>
      </c>
      <c r="B812" t="s">
        <v>1532</v>
      </c>
      <c r="AE812" t="s">
        <v>1531</v>
      </c>
    </row>
    <row r="813" spans="1:31">
      <c r="A813" t="s">
        <v>1533</v>
      </c>
      <c r="B813" t="s">
        <v>610</v>
      </c>
      <c r="AE813" t="s">
        <v>1533</v>
      </c>
    </row>
    <row r="814" spans="1:31">
      <c r="A814" t="s">
        <v>1534</v>
      </c>
      <c r="B814" t="s">
        <v>1535</v>
      </c>
      <c r="AE814" t="s">
        <v>1534</v>
      </c>
    </row>
    <row r="815" spans="1:31">
      <c r="A815" t="s">
        <v>1536</v>
      </c>
      <c r="B815" t="s">
        <v>865</v>
      </c>
      <c r="AE815" t="s">
        <v>1536</v>
      </c>
    </row>
    <row r="816" spans="1:31">
      <c r="A816" t="s">
        <v>1537</v>
      </c>
      <c r="B816" t="s">
        <v>1538</v>
      </c>
      <c r="AE816" t="s">
        <v>1537</v>
      </c>
    </row>
    <row r="817" spans="1:31">
      <c r="A817" t="s">
        <v>1539</v>
      </c>
      <c r="B817" t="s">
        <v>1540</v>
      </c>
      <c r="AE817" t="s">
        <v>1539</v>
      </c>
    </row>
    <row r="818" spans="1:31">
      <c r="A818" t="s">
        <v>1541</v>
      </c>
      <c r="B818" t="s">
        <v>450</v>
      </c>
      <c r="AE818" t="s">
        <v>1541</v>
      </c>
    </row>
    <row r="819" spans="1:31">
      <c r="A819" t="s">
        <v>1542</v>
      </c>
      <c r="B819" t="s">
        <v>1543</v>
      </c>
      <c r="AE819" t="s">
        <v>1542</v>
      </c>
    </row>
    <row r="820" spans="1:31">
      <c r="A820" t="s">
        <v>1544</v>
      </c>
      <c r="B820" t="s">
        <v>1545</v>
      </c>
      <c r="AE820" t="s">
        <v>1544</v>
      </c>
    </row>
    <row r="821" spans="1:31">
      <c r="A821" t="s">
        <v>1546</v>
      </c>
      <c r="B821" t="s">
        <v>851</v>
      </c>
      <c r="AE821" t="s">
        <v>1546</v>
      </c>
    </row>
    <row r="822" spans="1:31">
      <c r="A822" t="s">
        <v>1547</v>
      </c>
      <c r="B822" t="s">
        <v>1548</v>
      </c>
      <c r="AE822" t="s">
        <v>1547</v>
      </c>
    </row>
    <row r="823" spans="1:31">
      <c r="A823" t="s">
        <v>1549</v>
      </c>
      <c r="B823" t="s">
        <v>406</v>
      </c>
      <c r="AE823" t="s">
        <v>1549</v>
      </c>
    </row>
    <row r="824" spans="1:31">
      <c r="A824" t="s">
        <v>1550</v>
      </c>
      <c r="B824" t="s">
        <v>1401</v>
      </c>
      <c r="AE824" t="s">
        <v>1550</v>
      </c>
    </row>
    <row r="825" spans="1:31">
      <c r="A825" t="s">
        <v>1551</v>
      </c>
      <c r="B825" t="s">
        <v>406</v>
      </c>
      <c r="AE825" t="s">
        <v>1551</v>
      </c>
    </row>
    <row r="826" spans="1:31">
      <c r="A826" t="s">
        <v>1552</v>
      </c>
      <c r="B826" t="s">
        <v>1553</v>
      </c>
      <c r="AE826" t="s">
        <v>1552</v>
      </c>
    </row>
    <row r="827" spans="1:31">
      <c r="A827" t="s">
        <v>1554</v>
      </c>
      <c r="B827" t="s">
        <v>358</v>
      </c>
      <c r="AE827" t="s">
        <v>1554</v>
      </c>
    </row>
    <row r="828" spans="1:31">
      <c r="A828" t="s">
        <v>1555</v>
      </c>
      <c r="B828" t="s">
        <v>851</v>
      </c>
      <c r="AE828" t="s">
        <v>1555</v>
      </c>
    </row>
    <row r="829" spans="1:31">
      <c r="A829" t="s">
        <v>1556</v>
      </c>
      <c r="B829" t="s">
        <v>851</v>
      </c>
      <c r="AE829" t="s">
        <v>1556</v>
      </c>
    </row>
    <row r="830" spans="1:31">
      <c r="A830" t="s">
        <v>1557</v>
      </c>
      <c r="B830" t="s">
        <v>1558</v>
      </c>
      <c r="AE830" t="s">
        <v>1557</v>
      </c>
    </row>
    <row r="831" spans="1:31">
      <c r="A831" t="s">
        <v>1559</v>
      </c>
      <c r="B831" t="s">
        <v>645</v>
      </c>
      <c r="AE831" t="s">
        <v>1559</v>
      </c>
    </row>
    <row r="832" spans="1:31">
      <c r="A832" t="s">
        <v>1560</v>
      </c>
      <c r="B832" t="s">
        <v>645</v>
      </c>
      <c r="AE832" t="s">
        <v>1560</v>
      </c>
    </row>
    <row r="833" spans="1:31">
      <c r="A833" t="s">
        <v>1561</v>
      </c>
      <c r="B833" t="s">
        <v>1347</v>
      </c>
      <c r="AE833" t="s">
        <v>1561</v>
      </c>
    </row>
    <row r="834" spans="1:31">
      <c r="A834" t="s">
        <v>1562</v>
      </c>
      <c r="B834" t="s">
        <v>1401</v>
      </c>
      <c r="AE834" t="s">
        <v>1562</v>
      </c>
    </row>
    <row r="835" spans="1:31">
      <c r="A835" t="s">
        <v>1563</v>
      </c>
      <c r="B835" t="s">
        <v>1347</v>
      </c>
      <c r="AE835" t="s">
        <v>1563</v>
      </c>
    </row>
    <row r="836" spans="1:31">
      <c r="A836" t="s">
        <v>1564</v>
      </c>
      <c r="B836" t="s">
        <v>450</v>
      </c>
      <c r="AE836" t="s">
        <v>1564</v>
      </c>
    </row>
    <row r="837" spans="1:31">
      <c r="A837" t="s">
        <v>1565</v>
      </c>
      <c r="B837" t="s">
        <v>1401</v>
      </c>
      <c r="AE837" t="s">
        <v>1565</v>
      </c>
    </row>
    <row r="838" spans="1:31">
      <c r="A838" t="s">
        <v>1566</v>
      </c>
      <c r="B838" t="s">
        <v>406</v>
      </c>
      <c r="AE838" t="s">
        <v>1566</v>
      </c>
    </row>
    <row r="839" spans="1:31">
      <c r="A839" t="s">
        <v>1567</v>
      </c>
      <c r="B839" t="s">
        <v>1401</v>
      </c>
      <c r="AE839" t="s">
        <v>1567</v>
      </c>
    </row>
    <row r="840" spans="1:31">
      <c r="A840" t="s">
        <v>1568</v>
      </c>
      <c r="B840" t="s">
        <v>346</v>
      </c>
      <c r="AE840" t="s">
        <v>1568</v>
      </c>
    </row>
    <row r="841" spans="1:31">
      <c r="A841" t="s">
        <v>1569</v>
      </c>
      <c r="B841" t="s">
        <v>1570</v>
      </c>
      <c r="C841" t="s">
        <v>82</v>
      </c>
      <c r="E841">
        <v>3</v>
      </c>
      <c r="F841" t="s">
        <v>130</v>
      </c>
      <c r="G841" t="s">
        <v>1569</v>
      </c>
      <c r="H841" t="s">
        <v>1570</v>
      </c>
      <c r="I841" t="s">
        <v>130</v>
      </c>
      <c r="J841">
        <v>3</v>
      </c>
      <c r="K841" t="s">
        <v>130</v>
      </c>
      <c r="L841" t="s">
        <v>1569</v>
      </c>
      <c r="M841" t="s">
        <v>1570</v>
      </c>
      <c r="N841" t="s">
        <v>130</v>
      </c>
      <c r="AE841" t="s">
        <v>1569</v>
      </c>
    </row>
    <row r="842" spans="1:31">
      <c r="A842" t="s">
        <v>1571</v>
      </c>
      <c r="B842" t="s">
        <v>364</v>
      </c>
      <c r="AE842" t="s">
        <v>1571</v>
      </c>
    </row>
    <row r="843" spans="1:31">
      <c r="A843" t="s">
        <v>1572</v>
      </c>
      <c r="B843" t="s">
        <v>851</v>
      </c>
      <c r="AE843" t="s">
        <v>1572</v>
      </c>
    </row>
    <row r="844" spans="1:31">
      <c r="A844" t="s">
        <v>1573</v>
      </c>
      <c r="B844" t="s">
        <v>358</v>
      </c>
      <c r="AE844" t="s">
        <v>1573</v>
      </c>
    </row>
    <row r="845" spans="1:31">
      <c r="A845" t="s">
        <v>1574</v>
      </c>
      <c r="B845" t="s">
        <v>358</v>
      </c>
      <c r="AE845" t="s">
        <v>1574</v>
      </c>
    </row>
    <row r="846" spans="1:31">
      <c r="A846" t="s">
        <v>1575</v>
      </c>
      <c r="B846" t="s">
        <v>1347</v>
      </c>
      <c r="AE846" t="s">
        <v>1575</v>
      </c>
    </row>
    <row r="847" spans="1:31">
      <c r="A847" t="s">
        <v>1576</v>
      </c>
      <c r="B847" t="s">
        <v>1553</v>
      </c>
      <c r="AE847" t="s">
        <v>1576</v>
      </c>
    </row>
    <row r="848" spans="1:31">
      <c r="A848" t="s">
        <v>1577</v>
      </c>
      <c r="B848" t="s">
        <v>1401</v>
      </c>
      <c r="AE848" t="s">
        <v>1577</v>
      </c>
    </row>
    <row r="849" spans="1:31">
      <c r="A849" t="s">
        <v>1578</v>
      </c>
      <c r="B849" t="s">
        <v>851</v>
      </c>
      <c r="AE849" t="s">
        <v>1578</v>
      </c>
    </row>
    <row r="850" spans="1:31">
      <c r="A850" t="s">
        <v>1579</v>
      </c>
      <c r="B850" t="s">
        <v>645</v>
      </c>
      <c r="AE850" t="s">
        <v>1579</v>
      </c>
    </row>
    <row r="851" spans="1:31">
      <c r="A851" t="s">
        <v>1580</v>
      </c>
      <c r="B851" t="s">
        <v>513</v>
      </c>
      <c r="AE851" t="s">
        <v>1580</v>
      </c>
    </row>
    <row r="852" spans="1:31">
      <c r="A852" t="s">
        <v>1581</v>
      </c>
      <c r="B852" t="s">
        <v>1582</v>
      </c>
      <c r="C852" t="s">
        <v>82</v>
      </c>
      <c r="E852">
        <v>3</v>
      </c>
      <c r="F852" t="s">
        <v>124</v>
      </c>
      <c r="G852" t="s">
        <v>1581</v>
      </c>
      <c r="H852" t="s">
        <v>1582</v>
      </c>
      <c r="I852" t="s">
        <v>124</v>
      </c>
      <c r="J852">
        <v>3</v>
      </c>
      <c r="K852" t="s">
        <v>124</v>
      </c>
      <c r="L852" t="s">
        <v>1581</v>
      </c>
      <c r="M852" t="s">
        <v>1582</v>
      </c>
      <c r="N852" t="s">
        <v>124</v>
      </c>
      <c r="AE852" t="s">
        <v>1581</v>
      </c>
    </row>
    <row r="853" spans="1:31">
      <c r="A853" t="s">
        <v>1583</v>
      </c>
      <c r="B853" t="s">
        <v>1548</v>
      </c>
      <c r="AE853" t="s">
        <v>1583</v>
      </c>
    </row>
    <row r="854" spans="1:31">
      <c r="A854" t="s">
        <v>1584</v>
      </c>
      <c r="B854" t="s">
        <v>1585</v>
      </c>
      <c r="C854" t="s">
        <v>82</v>
      </c>
      <c r="E854">
        <v>3</v>
      </c>
      <c r="F854" t="s">
        <v>128</v>
      </c>
      <c r="G854" t="s">
        <v>1584</v>
      </c>
      <c r="H854" t="s">
        <v>1585</v>
      </c>
      <c r="I854" t="s">
        <v>128</v>
      </c>
      <c r="J854">
        <v>3</v>
      </c>
      <c r="K854" t="s">
        <v>128</v>
      </c>
      <c r="L854" t="s">
        <v>1584</v>
      </c>
      <c r="M854" t="s">
        <v>1585</v>
      </c>
      <c r="N854" t="s">
        <v>128</v>
      </c>
      <c r="AE854" t="s">
        <v>1584</v>
      </c>
    </row>
    <row r="855" spans="1:31">
      <c r="A855" t="s">
        <v>1586</v>
      </c>
      <c r="B855" t="s">
        <v>851</v>
      </c>
      <c r="AE855" t="s">
        <v>1586</v>
      </c>
    </row>
    <row r="856" spans="1:31">
      <c r="A856" t="s">
        <v>1587</v>
      </c>
      <c r="B856" t="s">
        <v>346</v>
      </c>
      <c r="AE856" t="s">
        <v>1587</v>
      </c>
    </row>
    <row r="857" spans="1:31">
      <c r="A857" t="s">
        <v>1588</v>
      </c>
      <c r="B857" t="s">
        <v>1347</v>
      </c>
      <c r="AE857" t="s">
        <v>1588</v>
      </c>
    </row>
    <row r="858" spans="1:31">
      <c r="A858" t="s">
        <v>1589</v>
      </c>
      <c r="B858" t="s">
        <v>1590</v>
      </c>
      <c r="AE858" t="s">
        <v>1589</v>
      </c>
    </row>
    <row r="859" spans="1:31">
      <c r="A859" t="s">
        <v>1591</v>
      </c>
      <c r="B859" t="s">
        <v>1592</v>
      </c>
      <c r="AE859" t="s">
        <v>1591</v>
      </c>
    </row>
    <row r="860" spans="1:31">
      <c r="A860" t="s">
        <v>1593</v>
      </c>
      <c r="B860" t="s">
        <v>1594</v>
      </c>
      <c r="AE860" t="s">
        <v>1593</v>
      </c>
    </row>
    <row r="861" spans="1:31">
      <c r="A861" t="s">
        <v>1595</v>
      </c>
      <c r="B861" t="s">
        <v>406</v>
      </c>
      <c r="AE861" t="s">
        <v>1595</v>
      </c>
    </row>
    <row r="862" spans="1:31">
      <c r="A862" t="s">
        <v>1596</v>
      </c>
      <c r="B862" t="s">
        <v>1597</v>
      </c>
      <c r="AE862" t="s">
        <v>1596</v>
      </c>
    </row>
    <row r="863" spans="1:31">
      <c r="A863" t="s">
        <v>1598</v>
      </c>
      <c r="B863" t="s">
        <v>406</v>
      </c>
      <c r="AE863" t="s">
        <v>1598</v>
      </c>
    </row>
    <row r="864" spans="1:31">
      <c r="A864" t="s">
        <v>1599</v>
      </c>
      <c r="B864" t="s">
        <v>406</v>
      </c>
      <c r="AE864" t="s">
        <v>1599</v>
      </c>
    </row>
    <row r="865" spans="1:31">
      <c r="A865" t="s">
        <v>1600</v>
      </c>
      <c r="B865" t="s">
        <v>406</v>
      </c>
      <c r="AE865" t="s">
        <v>1600</v>
      </c>
    </row>
    <row r="866" spans="1:31">
      <c r="A866" t="s">
        <v>1601</v>
      </c>
      <c r="B866" t="s">
        <v>406</v>
      </c>
      <c r="AE866" t="s">
        <v>1601</v>
      </c>
    </row>
    <row r="867" spans="1:31">
      <c r="A867" t="s">
        <v>1602</v>
      </c>
      <c r="B867" t="s">
        <v>851</v>
      </c>
      <c r="AE867" t="s">
        <v>1602</v>
      </c>
    </row>
    <row r="868" spans="1:31">
      <c r="A868" t="s">
        <v>1603</v>
      </c>
      <c r="B868" t="s">
        <v>1604</v>
      </c>
      <c r="C868" t="s">
        <v>82</v>
      </c>
      <c r="E868">
        <v>3</v>
      </c>
      <c r="F868" t="s">
        <v>124</v>
      </c>
      <c r="G868" t="s">
        <v>1603</v>
      </c>
      <c r="H868" t="s">
        <v>1604</v>
      </c>
      <c r="I868" t="s">
        <v>124</v>
      </c>
      <c r="J868">
        <v>3</v>
      </c>
      <c r="K868" t="s">
        <v>124</v>
      </c>
      <c r="L868" t="s">
        <v>1603</v>
      </c>
      <c r="M868" t="s">
        <v>1604</v>
      </c>
      <c r="N868" t="s">
        <v>124</v>
      </c>
      <c r="AE868" t="s">
        <v>1603</v>
      </c>
    </row>
    <row r="869" spans="1:31">
      <c r="A869" t="s">
        <v>1605</v>
      </c>
      <c r="B869" t="s">
        <v>406</v>
      </c>
      <c r="AE869" t="s">
        <v>1605</v>
      </c>
    </row>
    <row r="870" spans="1:31">
      <c r="A870" t="s">
        <v>1606</v>
      </c>
      <c r="B870" t="s">
        <v>406</v>
      </c>
      <c r="AE870" t="s">
        <v>1606</v>
      </c>
    </row>
    <row r="871" spans="1:31">
      <c r="A871" t="s">
        <v>1607</v>
      </c>
      <c r="B871" t="s">
        <v>1401</v>
      </c>
      <c r="AE871" t="s">
        <v>1607</v>
      </c>
    </row>
    <row r="872" spans="1:31">
      <c r="A872" t="s">
        <v>1608</v>
      </c>
      <c r="B872" t="s">
        <v>190</v>
      </c>
      <c r="AE872" t="s">
        <v>1608</v>
      </c>
    </row>
    <row r="873" spans="1:31">
      <c r="A873" t="s">
        <v>1609</v>
      </c>
      <c r="B873" t="s">
        <v>1347</v>
      </c>
      <c r="AE873" t="s">
        <v>1609</v>
      </c>
    </row>
    <row r="874" spans="1:31">
      <c r="A874" t="s">
        <v>1610</v>
      </c>
      <c r="B874" t="s">
        <v>1611</v>
      </c>
      <c r="C874" t="s">
        <v>82</v>
      </c>
      <c r="E874">
        <v>3</v>
      </c>
      <c r="F874" t="s">
        <v>132</v>
      </c>
      <c r="G874" t="s">
        <v>1610</v>
      </c>
      <c r="H874" t="s">
        <v>1611</v>
      </c>
      <c r="I874" t="s">
        <v>132</v>
      </c>
      <c r="J874">
        <v>3</v>
      </c>
      <c r="K874" t="s">
        <v>132</v>
      </c>
      <c r="L874" t="s">
        <v>1610</v>
      </c>
      <c r="M874" t="s">
        <v>1611</v>
      </c>
      <c r="N874" t="s">
        <v>132</v>
      </c>
      <c r="AE874" t="s">
        <v>1610</v>
      </c>
    </row>
    <row r="875" spans="1:31">
      <c r="A875" t="s">
        <v>1612</v>
      </c>
      <c r="B875" t="s">
        <v>1592</v>
      </c>
      <c r="AE875" t="s">
        <v>1612</v>
      </c>
    </row>
    <row r="876" spans="1:31">
      <c r="A876" t="s">
        <v>1613</v>
      </c>
      <c r="B876" t="s">
        <v>1614</v>
      </c>
      <c r="C876" t="s">
        <v>82</v>
      </c>
      <c r="E876">
        <v>3</v>
      </c>
      <c r="F876" t="s">
        <v>128</v>
      </c>
      <c r="G876" t="s">
        <v>1613</v>
      </c>
      <c r="H876" t="s">
        <v>1614</v>
      </c>
      <c r="I876" t="s">
        <v>128</v>
      </c>
      <c r="J876">
        <v>3</v>
      </c>
      <c r="K876" t="s">
        <v>128</v>
      </c>
      <c r="L876" t="s">
        <v>1613</v>
      </c>
      <c r="M876" t="s">
        <v>1614</v>
      </c>
      <c r="N876" t="s">
        <v>128</v>
      </c>
      <c r="AE876" t="s">
        <v>1613</v>
      </c>
    </row>
    <row r="877" spans="1:31">
      <c r="A877" t="s">
        <v>1615</v>
      </c>
      <c r="B877" t="s">
        <v>1401</v>
      </c>
      <c r="AE877" t="s">
        <v>1615</v>
      </c>
    </row>
    <row r="878" spans="1:31">
      <c r="A878" t="s">
        <v>1616</v>
      </c>
      <c r="B878" t="s">
        <v>1617</v>
      </c>
      <c r="C878" t="s">
        <v>82</v>
      </c>
      <c r="E878">
        <v>3</v>
      </c>
      <c r="F878" t="s">
        <v>126</v>
      </c>
      <c r="G878" t="s">
        <v>1616</v>
      </c>
      <c r="H878" t="s">
        <v>1617</v>
      </c>
      <c r="I878" t="s">
        <v>126</v>
      </c>
      <c r="J878">
        <v>3</v>
      </c>
      <c r="K878" t="s">
        <v>126</v>
      </c>
      <c r="L878" t="s">
        <v>1616</v>
      </c>
      <c r="M878" t="s">
        <v>1617</v>
      </c>
      <c r="N878" t="s">
        <v>126</v>
      </c>
      <c r="AE878" t="s">
        <v>1616</v>
      </c>
    </row>
    <row r="879" spans="1:31">
      <c r="A879" t="s">
        <v>1618</v>
      </c>
      <c r="B879" t="s">
        <v>1347</v>
      </c>
      <c r="AE879" t="s">
        <v>1618</v>
      </c>
    </row>
    <row r="880" spans="1:31">
      <c r="A880" t="s">
        <v>1619</v>
      </c>
      <c r="B880" t="s">
        <v>450</v>
      </c>
      <c r="AE880" t="s">
        <v>1619</v>
      </c>
    </row>
    <row r="881" spans="1:31">
      <c r="A881" t="s">
        <v>1620</v>
      </c>
      <c r="B881" t="s">
        <v>1401</v>
      </c>
      <c r="AE881" t="s">
        <v>1620</v>
      </c>
    </row>
    <row r="882" spans="1:31">
      <c r="A882" t="s">
        <v>1621</v>
      </c>
      <c r="B882" t="s">
        <v>1314</v>
      </c>
      <c r="AE882" t="s">
        <v>1621</v>
      </c>
    </row>
    <row r="883" spans="1:31">
      <c r="A883" t="s">
        <v>1622</v>
      </c>
      <c r="B883" t="s">
        <v>1623</v>
      </c>
      <c r="AE883" t="s">
        <v>1622</v>
      </c>
    </row>
    <row r="884" spans="1:31">
      <c r="A884" t="s">
        <v>1624</v>
      </c>
      <c r="B884" t="s">
        <v>406</v>
      </c>
      <c r="AE884" t="s">
        <v>1624</v>
      </c>
    </row>
    <row r="885" spans="1:31">
      <c r="A885" t="s">
        <v>1625</v>
      </c>
      <c r="B885" t="s">
        <v>1347</v>
      </c>
      <c r="AE885" t="s">
        <v>1625</v>
      </c>
    </row>
    <row r="886" spans="1:31">
      <c r="A886" t="s">
        <v>1626</v>
      </c>
      <c r="B886" t="s">
        <v>1347</v>
      </c>
      <c r="AE886" t="s">
        <v>1626</v>
      </c>
    </row>
    <row r="887" spans="1:31">
      <c r="A887" t="s">
        <v>1627</v>
      </c>
      <c r="B887" t="s">
        <v>1628</v>
      </c>
      <c r="AE887" t="s">
        <v>1627</v>
      </c>
    </row>
    <row r="888" spans="1:31">
      <c r="A888" t="s">
        <v>1629</v>
      </c>
      <c r="B888" t="s">
        <v>1347</v>
      </c>
      <c r="AE888" t="s">
        <v>1629</v>
      </c>
    </row>
    <row r="889" spans="1:31">
      <c r="A889" t="s">
        <v>1630</v>
      </c>
      <c r="B889" t="s">
        <v>513</v>
      </c>
      <c r="AE889" t="s">
        <v>1630</v>
      </c>
    </row>
    <row r="890" spans="1:31">
      <c r="A890" t="s">
        <v>1631</v>
      </c>
      <c r="B890" t="s">
        <v>358</v>
      </c>
      <c r="AE890" t="s">
        <v>1631</v>
      </c>
    </row>
    <row r="891" spans="1:31">
      <c r="A891" t="s">
        <v>1632</v>
      </c>
      <c r="B891" t="s">
        <v>358</v>
      </c>
      <c r="AE891" t="s">
        <v>1632</v>
      </c>
    </row>
    <row r="892" spans="1:31">
      <c r="A892" t="s">
        <v>1633</v>
      </c>
      <c r="B892" t="s">
        <v>1347</v>
      </c>
      <c r="AE892" t="s">
        <v>1633</v>
      </c>
    </row>
    <row r="893" spans="1:31">
      <c r="A893" t="s">
        <v>1634</v>
      </c>
      <c r="B893" t="s">
        <v>1401</v>
      </c>
      <c r="AE893" t="s">
        <v>1634</v>
      </c>
    </row>
    <row r="894" spans="1:31">
      <c r="A894" t="s">
        <v>1635</v>
      </c>
      <c r="B894" t="s">
        <v>1636</v>
      </c>
      <c r="AE894" t="s">
        <v>1635</v>
      </c>
    </row>
    <row r="895" spans="1:31">
      <c r="A895" t="s">
        <v>1637</v>
      </c>
      <c r="B895" t="s">
        <v>851</v>
      </c>
      <c r="AE895" t="s">
        <v>1637</v>
      </c>
    </row>
    <row r="896" spans="1:31">
      <c r="A896" t="s">
        <v>1638</v>
      </c>
      <c r="B896" t="s">
        <v>1401</v>
      </c>
      <c r="AE896" t="s">
        <v>1638</v>
      </c>
    </row>
    <row r="897" spans="1:31">
      <c r="A897" t="s">
        <v>1639</v>
      </c>
      <c r="B897" t="s">
        <v>1640</v>
      </c>
      <c r="C897" t="s">
        <v>82</v>
      </c>
      <c r="E897">
        <v>3</v>
      </c>
      <c r="F897" t="s">
        <v>1641</v>
      </c>
      <c r="G897" t="s">
        <v>1639</v>
      </c>
      <c r="H897" t="s">
        <v>1640</v>
      </c>
      <c r="I897" t="s">
        <v>1641</v>
      </c>
      <c r="J897">
        <v>3</v>
      </c>
      <c r="K897" t="s">
        <v>1641</v>
      </c>
      <c r="L897" t="s">
        <v>1639</v>
      </c>
      <c r="M897" t="s">
        <v>1640</v>
      </c>
      <c r="N897" t="s">
        <v>1641</v>
      </c>
      <c r="AE897" t="s">
        <v>1639</v>
      </c>
    </row>
    <row r="898" spans="1:31">
      <c r="A898" t="s">
        <v>1642</v>
      </c>
      <c r="B898" t="s">
        <v>1597</v>
      </c>
      <c r="AE898" t="s">
        <v>1642</v>
      </c>
    </row>
    <row r="899" spans="1:31">
      <c r="A899" t="s">
        <v>1643</v>
      </c>
      <c r="B899" t="s">
        <v>1548</v>
      </c>
      <c r="AE899" t="s">
        <v>1643</v>
      </c>
    </row>
    <row r="900" spans="1:31">
      <c r="A900" t="s">
        <v>1644</v>
      </c>
      <c r="B900" t="s">
        <v>645</v>
      </c>
      <c r="AE900" t="s">
        <v>1644</v>
      </c>
    </row>
    <row r="901" spans="1:31">
      <c r="A901" t="s">
        <v>1645</v>
      </c>
      <c r="B901" t="s">
        <v>1646</v>
      </c>
      <c r="AE901" t="s">
        <v>1645</v>
      </c>
    </row>
    <row r="902" spans="1:31">
      <c r="A902" t="s">
        <v>1647</v>
      </c>
      <c r="B902" t="s">
        <v>1347</v>
      </c>
      <c r="AE902" t="s">
        <v>1647</v>
      </c>
    </row>
    <row r="903" spans="1:31">
      <c r="A903" t="s">
        <v>1648</v>
      </c>
      <c r="B903" t="s">
        <v>851</v>
      </c>
      <c r="AE903" t="s">
        <v>1648</v>
      </c>
    </row>
    <row r="904" spans="1:31">
      <c r="A904" t="s">
        <v>1649</v>
      </c>
      <c r="B904" t="s">
        <v>406</v>
      </c>
      <c r="AE904" t="s">
        <v>1649</v>
      </c>
    </row>
    <row r="905" spans="1:31">
      <c r="A905" t="s">
        <v>1650</v>
      </c>
      <c r="B905" t="s">
        <v>1401</v>
      </c>
      <c r="AE905" t="s">
        <v>1650</v>
      </c>
    </row>
    <row r="906" spans="1:31">
      <c r="A906" t="s">
        <v>1651</v>
      </c>
      <c r="B906" t="s">
        <v>1347</v>
      </c>
      <c r="AE906" t="s">
        <v>1651</v>
      </c>
    </row>
    <row r="907" spans="1:31">
      <c r="A907" t="s">
        <v>1652</v>
      </c>
      <c r="B907" t="s">
        <v>1347</v>
      </c>
      <c r="AE907" t="s">
        <v>1652</v>
      </c>
    </row>
    <row r="908" spans="1:31">
      <c r="A908" t="s">
        <v>1653</v>
      </c>
      <c r="B908" t="s">
        <v>406</v>
      </c>
      <c r="AE908" t="s">
        <v>1653</v>
      </c>
    </row>
    <row r="909" spans="1:31">
      <c r="A909" t="s">
        <v>1654</v>
      </c>
      <c r="B909" t="s">
        <v>1655</v>
      </c>
      <c r="AE909" t="s">
        <v>1654</v>
      </c>
    </row>
    <row r="910" spans="1:31">
      <c r="A910" t="s">
        <v>1656</v>
      </c>
      <c r="B910" t="s">
        <v>1401</v>
      </c>
      <c r="AE910" t="s">
        <v>1656</v>
      </c>
    </row>
    <row r="911" spans="1:31">
      <c r="A911" t="s">
        <v>1657</v>
      </c>
      <c r="B911" t="s">
        <v>1553</v>
      </c>
      <c r="AE911" t="s">
        <v>1657</v>
      </c>
    </row>
    <row r="912" spans="1:31">
      <c r="A912" t="s">
        <v>1658</v>
      </c>
      <c r="B912" t="s">
        <v>1347</v>
      </c>
      <c r="AE912" t="s">
        <v>1658</v>
      </c>
    </row>
    <row r="913" spans="1:31">
      <c r="A913" t="s">
        <v>1659</v>
      </c>
      <c r="B913" t="s">
        <v>851</v>
      </c>
      <c r="AE913" t="s">
        <v>1659</v>
      </c>
    </row>
    <row r="914" spans="1:31">
      <c r="A914" t="s">
        <v>1660</v>
      </c>
      <c r="B914" t="s">
        <v>406</v>
      </c>
      <c r="AE914" t="s">
        <v>1660</v>
      </c>
    </row>
    <row r="915" spans="1:31">
      <c r="A915" t="s">
        <v>1661</v>
      </c>
      <c r="B915" t="s">
        <v>1286</v>
      </c>
      <c r="AE915" t="s">
        <v>1661</v>
      </c>
    </row>
    <row r="916" spans="1:31">
      <c r="A916" t="s">
        <v>1662</v>
      </c>
      <c r="B916" t="s">
        <v>851</v>
      </c>
      <c r="AE916" t="s">
        <v>1662</v>
      </c>
    </row>
    <row r="917" spans="1:31">
      <c r="A917" t="s">
        <v>1663</v>
      </c>
      <c r="B917" t="s">
        <v>1592</v>
      </c>
      <c r="AE917" t="s">
        <v>1663</v>
      </c>
    </row>
    <row r="918" spans="1:31">
      <c r="A918" t="s">
        <v>1664</v>
      </c>
      <c r="B918" t="s">
        <v>1665</v>
      </c>
      <c r="AE918" t="s">
        <v>1664</v>
      </c>
    </row>
    <row r="919" spans="1:31">
      <c r="A919" t="s">
        <v>1666</v>
      </c>
      <c r="B919" t="s">
        <v>358</v>
      </c>
      <c r="AE919" t="s">
        <v>1666</v>
      </c>
    </row>
    <row r="920" spans="1:31">
      <c r="A920" t="s">
        <v>1667</v>
      </c>
      <c r="B920" t="s">
        <v>406</v>
      </c>
      <c r="AE920" t="s">
        <v>1667</v>
      </c>
    </row>
    <row r="921" spans="1:31">
      <c r="A921" t="s">
        <v>1668</v>
      </c>
      <c r="B921" t="s">
        <v>645</v>
      </c>
      <c r="AE921" t="s">
        <v>1668</v>
      </c>
    </row>
    <row r="922" spans="1:31">
      <c r="A922" t="s">
        <v>1669</v>
      </c>
      <c r="B922" t="s">
        <v>1670</v>
      </c>
      <c r="C922" t="s">
        <v>82</v>
      </c>
      <c r="E922">
        <v>3</v>
      </c>
      <c r="F922" t="s">
        <v>126</v>
      </c>
      <c r="G922" t="s">
        <v>1669</v>
      </c>
      <c r="H922" t="s">
        <v>1670</v>
      </c>
      <c r="I922" t="s">
        <v>126</v>
      </c>
      <c r="J922">
        <v>3</v>
      </c>
      <c r="K922" t="s">
        <v>126</v>
      </c>
      <c r="L922" t="s">
        <v>1669</v>
      </c>
      <c r="M922" t="s">
        <v>1670</v>
      </c>
      <c r="N922" t="s">
        <v>126</v>
      </c>
      <c r="AE922" t="s">
        <v>1669</v>
      </c>
    </row>
    <row r="923" spans="1:31">
      <c r="A923" t="s">
        <v>1671</v>
      </c>
      <c r="B923" t="s">
        <v>1401</v>
      </c>
      <c r="AE923" t="s">
        <v>1671</v>
      </c>
    </row>
    <row r="924" spans="1:31">
      <c r="A924" t="s">
        <v>1672</v>
      </c>
      <c r="B924" t="s">
        <v>1548</v>
      </c>
      <c r="AE924" t="s">
        <v>1672</v>
      </c>
    </row>
    <row r="925" spans="1:31">
      <c r="A925" t="s">
        <v>1673</v>
      </c>
      <c r="B925" t="s">
        <v>1286</v>
      </c>
      <c r="AE925" t="s">
        <v>1673</v>
      </c>
    </row>
    <row r="926" spans="1:31">
      <c r="A926" t="s">
        <v>1674</v>
      </c>
      <c r="B926" t="s">
        <v>1401</v>
      </c>
      <c r="AE926" t="s">
        <v>1674</v>
      </c>
    </row>
    <row r="927" spans="1:31">
      <c r="A927" t="s">
        <v>1675</v>
      </c>
      <c r="B927" t="s">
        <v>1401</v>
      </c>
      <c r="AE927" t="s">
        <v>1675</v>
      </c>
    </row>
    <row r="928" spans="1:31">
      <c r="A928" t="s">
        <v>1676</v>
      </c>
      <c r="B928" t="s">
        <v>1677</v>
      </c>
      <c r="AE928" t="s">
        <v>1676</v>
      </c>
    </row>
    <row r="929" spans="1:31">
      <c r="A929" t="s">
        <v>1678</v>
      </c>
      <c r="B929" t="s">
        <v>406</v>
      </c>
      <c r="AE929" t="s">
        <v>1678</v>
      </c>
    </row>
    <row r="930" spans="1:31">
      <c r="A930" t="s">
        <v>1679</v>
      </c>
      <c r="B930" t="s">
        <v>346</v>
      </c>
      <c r="AE930" t="s">
        <v>1679</v>
      </c>
    </row>
    <row r="931" spans="1:31">
      <c r="A931" t="s">
        <v>1680</v>
      </c>
      <c r="B931" t="s">
        <v>1401</v>
      </c>
      <c r="AE931" t="s">
        <v>1680</v>
      </c>
    </row>
    <row r="932" spans="1:31">
      <c r="A932" t="s">
        <v>1681</v>
      </c>
      <c r="B932" t="s">
        <v>1401</v>
      </c>
      <c r="AE932" t="s">
        <v>1681</v>
      </c>
    </row>
    <row r="933" spans="1:31">
      <c r="A933" t="s">
        <v>1682</v>
      </c>
      <c r="B933" t="s">
        <v>358</v>
      </c>
      <c r="AE933" t="s">
        <v>1682</v>
      </c>
    </row>
    <row r="934" spans="1:31">
      <c r="A934" t="s">
        <v>1683</v>
      </c>
      <c r="B934" t="s">
        <v>1684</v>
      </c>
      <c r="C934" t="s">
        <v>82</v>
      </c>
      <c r="E934">
        <v>3</v>
      </c>
      <c r="F934" t="s">
        <v>132</v>
      </c>
      <c r="G934" t="s">
        <v>1683</v>
      </c>
      <c r="H934" t="s">
        <v>1684</v>
      </c>
      <c r="I934" t="s">
        <v>132</v>
      </c>
      <c r="J934">
        <v>3</v>
      </c>
      <c r="K934" t="s">
        <v>132</v>
      </c>
      <c r="L934" t="s">
        <v>1683</v>
      </c>
      <c r="M934" t="s">
        <v>1684</v>
      </c>
      <c r="N934" t="s">
        <v>132</v>
      </c>
      <c r="AE934" t="s">
        <v>1683</v>
      </c>
    </row>
    <row r="935" spans="1:31">
      <c r="A935" t="s">
        <v>1685</v>
      </c>
      <c r="B935" t="s">
        <v>851</v>
      </c>
      <c r="AE935" t="s">
        <v>1685</v>
      </c>
    </row>
    <row r="936" spans="1:31">
      <c r="A936" t="s">
        <v>1686</v>
      </c>
      <c r="B936" t="s">
        <v>851</v>
      </c>
      <c r="AE936" t="s">
        <v>1686</v>
      </c>
    </row>
    <row r="937" spans="1:31">
      <c r="A937" t="s">
        <v>1687</v>
      </c>
      <c r="B937" t="s">
        <v>493</v>
      </c>
      <c r="AE937" t="s">
        <v>1687</v>
      </c>
    </row>
    <row r="938" spans="1:31">
      <c r="A938" t="s">
        <v>1688</v>
      </c>
      <c r="B938" t="s">
        <v>1401</v>
      </c>
      <c r="AE938" t="s">
        <v>1688</v>
      </c>
    </row>
    <row r="939" spans="1:31">
      <c r="A939" t="s">
        <v>1689</v>
      </c>
      <c r="B939" t="s">
        <v>358</v>
      </c>
      <c r="AE939" t="s">
        <v>1689</v>
      </c>
    </row>
    <row r="940" spans="1:31">
      <c r="A940" t="s">
        <v>1690</v>
      </c>
      <c r="B940" t="s">
        <v>406</v>
      </c>
      <c r="AE940" t="s">
        <v>1690</v>
      </c>
    </row>
    <row r="941" spans="1:31">
      <c r="A941" t="s">
        <v>1691</v>
      </c>
      <c r="B941" t="s">
        <v>851</v>
      </c>
      <c r="AE941" t="s">
        <v>1691</v>
      </c>
    </row>
    <row r="942" spans="1:31">
      <c r="A942" t="s">
        <v>1692</v>
      </c>
      <c r="B942" t="s">
        <v>493</v>
      </c>
      <c r="AE942" t="s">
        <v>1692</v>
      </c>
    </row>
    <row r="943" spans="1:31">
      <c r="A943" t="s">
        <v>1693</v>
      </c>
      <c r="B943" t="s">
        <v>1401</v>
      </c>
      <c r="AE943" t="s">
        <v>1693</v>
      </c>
    </row>
    <row r="944" spans="1:31">
      <c r="A944" t="s">
        <v>1694</v>
      </c>
      <c r="B944" t="s">
        <v>1401</v>
      </c>
      <c r="AE944" t="s">
        <v>1694</v>
      </c>
    </row>
    <row r="945" spans="1:31">
      <c r="A945" t="s">
        <v>1695</v>
      </c>
      <c r="B945" t="s">
        <v>406</v>
      </c>
      <c r="AE945" t="s">
        <v>1695</v>
      </c>
    </row>
    <row r="946" spans="1:31">
      <c r="A946" t="s">
        <v>1696</v>
      </c>
      <c r="B946" t="s">
        <v>513</v>
      </c>
      <c r="AE946" t="s">
        <v>1696</v>
      </c>
    </row>
    <row r="947" spans="1:31">
      <c r="A947" t="s">
        <v>1697</v>
      </c>
      <c r="B947" t="s">
        <v>406</v>
      </c>
      <c r="AE947" t="s">
        <v>1697</v>
      </c>
    </row>
    <row r="948" spans="1:31">
      <c r="A948" t="s">
        <v>1698</v>
      </c>
      <c r="B948" t="s">
        <v>1401</v>
      </c>
      <c r="AE948" t="s">
        <v>1698</v>
      </c>
    </row>
    <row r="949" spans="1:31">
      <c r="A949" t="s">
        <v>1699</v>
      </c>
      <c r="B949" t="s">
        <v>358</v>
      </c>
      <c r="AE949" t="s">
        <v>1699</v>
      </c>
    </row>
    <row r="950" spans="1:31">
      <c r="A950" t="s">
        <v>1700</v>
      </c>
      <c r="B950" t="s">
        <v>1701</v>
      </c>
      <c r="AE950" t="s">
        <v>1700</v>
      </c>
    </row>
    <row r="951" spans="1:31">
      <c r="A951" t="s">
        <v>1702</v>
      </c>
      <c r="B951" t="s">
        <v>406</v>
      </c>
      <c r="AE951" t="s">
        <v>1702</v>
      </c>
    </row>
    <row r="952" spans="1:31">
      <c r="A952" t="s">
        <v>1703</v>
      </c>
      <c r="B952" t="s">
        <v>513</v>
      </c>
      <c r="AE952" t="s">
        <v>1703</v>
      </c>
    </row>
    <row r="953" spans="1:31">
      <c r="A953" t="s">
        <v>1704</v>
      </c>
      <c r="B953" t="s">
        <v>358</v>
      </c>
      <c r="AE953" t="s">
        <v>1704</v>
      </c>
    </row>
    <row r="954" spans="1:31">
      <c r="A954" t="s">
        <v>1705</v>
      </c>
      <c r="B954" t="s">
        <v>1553</v>
      </c>
      <c r="AE954" t="s">
        <v>1705</v>
      </c>
    </row>
    <row r="955" spans="1:31">
      <c r="A955" t="s">
        <v>1706</v>
      </c>
      <c r="B955" t="s">
        <v>1592</v>
      </c>
      <c r="AE955" t="s">
        <v>1706</v>
      </c>
    </row>
    <row r="956" spans="1:31">
      <c r="A956" t="s">
        <v>1707</v>
      </c>
      <c r="B956" t="s">
        <v>1347</v>
      </c>
      <c r="AE956" t="s">
        <v>1707</v>
      </c>
    </row>
    <row r="957" spans="1:31">
      <c r="A957" t="s">
        <v>1708</v>
      </c>
      <c r="B957" t="s">
        <v>1347</v>
      </c>
      <c r="AE957" t="s">
        <v>1708</v>
      </c>
    </row>
    <row r="958" spans="1:31">
      <c r="A958" t="s">
        <v>1709</v>
      </c>
      <c r="B958" t="s">
        <v>450</v>
      </c>
      <c r="AE958" t="s">
        <v>1709</v>
      </c>
    </row>
    <row r="959" spans="1:31">
      <c r="A959" t="s">
        <v>1710</v>
      </c>
      <c r="B959" t="s">
        <v>700</v>
      </c>
      <c r="AE959" t="s">
        <v>1710</v>
      </c>
    </row>
    <row r="960" spans="1:31">
      <c r="A960" t="s">
        <v>1711</v>
      </c>
      <c r="B960" t="s">
        <v>406</v>
      </c>
      <c r="AE960" t="s">
        <v>1711</v>
      </c>
    </row>
    <row r="961" spans="1:31">
      <c r="A961" t="s">
        <v>1712</v>
      </c>
      <c r="B961" t="s">
        <v>1401</v>
      </c>
      <c r="AE961" t="s">
        <v>1712</v>
      </c>
    </row>
    <row r="962" spans="1:31">
      <c r="A962" t="s">
        <v>1713</v>
      </c>
      <c r="B962" t="s">
        <v>346</v>
      </c>
      <c r="AE962" t="s">
        <v>1713</v>
      </c>
    </row>
    <row r="963" spans="1:31">
      <c r="A963" t="s">
        <v>1714</v>
      </c>
      <c r="B963" t="s">
        <v>851</v>
      </c>
      <c r="AE963" t="s">
        <v>1714</v>
      </c>
    </row>
    <row r="964" spans="1:31">
      <c r="A964" t="s">
        <v>1715</v>
      </c>
      <c r="B964" t="s">
        <v>851</v>
      </c>
      <c r="AE964" t="s">
        <v>1715</v>
      </c>
    </row>
    <row r="965" spans="1:31">
      <c r="A965" t="s">
        <v>1716</v>
      </c>
      <c r="B965" t="s">
        <v>851</v>
      </c>
      <c r="AE965" t="s">
        <v>1716</v>
      </c>
    </row>
    <row r="966" spans="1:31">
      <c r="A966" t="s">
        <v>1717</v>
      </c>
      <c r="B966" t="s">
        <v>1718</v>
      </c>
      <c r="C966" t="s">
        <v>82</v>
      </c>
      <c r="E966">
        <v>3</v>
      </c>
      <c r="F966" t="s">
        <v>128</v>
      </c>
      <c r="G966" t="s">
        <v>1717</v>
      </c>
      <c r="H966" t="s">
        <v>1718</v>
      </c>
      <c r="I966" t="s">
        <v>128</v>
      </c>
      <c r="J966">
        <v>3</v>
      </c>
      <c r="K966" t="s">
        <v>128</v>
      </c>
      <c r="L966" t="s">
        <v>1717</v>
      </c>
      <c r="M966" t="s">
        <v>1718</v>
      </c>
      <c r="N966" t="s">
        <v>128</v>
      </c>
      <c r="AE966" t="s">
        <v>1717</v>
      </c>
    </row>
    <row r="967" spans="1:31">
      <c r="A967" t="s">
        <v>1719</v>
      </c>
      <c r="B967" t="s">
        <v>1597</v>
      </c>
      <c r="AE967" t="s">
        <v>1719</v>
      </c>
    </row>
    <row r="968" spans="1:31">
      <c r="A968" t="s">
        <v>1720</v>
      </c>
      <c r="B968" t="s">
        <v>450</v>
      </c>
      <c r="AE968" t="s">
        <v>1720</v>
      </c>
    </row>
    <row r="969" spans="1:31">
      <c r="A969" t="s">
        <v>1721</v>
      </c>
      <c r="B969" t="s">
        <v>450</v>
      </c>
      <c r="AE969" t="s">
        <v>1721</v>
      </c>
    </row>
    <row r="970" spans="1:31">
      <c r="A970" t="s">
        <v>1722</v>
      </c>
      <c r="B970" t="s">
        <v>851</v>
      </c>
      <c r="AE970" t="s">
        <v>1722</v>
      </c>
    </row>
    <row r="971" spans="1:31">
      <c r="A971" t="s">
        <v>1723</v>
      </c>
      <c r="B971" t="s">
        <v>406</v>
      </c>
      <c r="AE971" t="s">
        <v>1723</v>
      </c>
    </row>
    <row r="972" spans="1:31">
      <c r="A972" t="s">
        <v>1724</v>
      </c>
      <c r="B972" t="s">
        <v>406</v>
      </c>
      <c r="AE972" t="s">
        <v>1724</v>
      </c>
    </row>
    <row r="973" spans="1:31">
      <c r="A973" t="s">
        <v>1725</v>
      </c>
      <c r="B973" t="s">
        <v>851</v>
      </c>
      <c r="AE973" t="s">
        <v>1725</v>
      </c>
    </row>
    <row r="974" spans="1:31">
      <c r="A974" t="s">
        <v>1726</v>
      </c>
      <c r="B974" t="s">
        <v>1286</v>
      </c>
      <c r="AE974" t="s">
        <v>1726</v>
      </c>
    </row>
    <row r="975" spans="1:31">
      <c r="A975" t="s">
        <v>1727</v>
      </c>
      <c r="B975" t="s">
        <v>1347</v>
      </c>
      <c r="AE975" t="s">
        <v>1727</v>
      </c>
    </row>
    <row r="976" spans="1:31">
      <c r="A976" t="s">
        <v>1728</v>
      </c>
      <c r="B976" t="s">
        <v>450</v>
      </c>
      <c r="AE976" t="s">
        <v>1728</v>
      </c>
    </row>
    <row r="977" spans="1:31">
      <c r="A977" t="s">
        <v>1729</v>
      </c>
      <c r="B977" t="s">
        <v>1548</v>
      </c>
      <c r="AE977" t="s">
        <v>1729</v>
      </c>
    </row>
    <row r="978" spans="1:31">
      <c r="A978" t="s">
        <v>1730</v>
      </c>
      <c r="B978" t="s">
        <v>1731</v>
      </c>
      <c r="AE978" t="s">
        <v>1730</v>
      </c>
    </row>
    <row r="979" spans="1:31">
      <c r="A979" t="s">
        <v>1732</v>
      </c>
      <c r="B979" t="s">
        <v>1401</v>
      </c>
      <c r="AE979" t="s">
        <v>1732</v>
      </c>
    </row>
    <row r="980" spans="1:31">
      <c r="A980" t="s">
        <v>1733</v>
      </c>
      <c r="B980" t="s">
        <v>851</v>
      </c>
      <c r="AE980" t="s">
        <v>1733</v>
      </c>
    </row>
    <row r="981" spans="1:31">
      <c r="A981" t="s">
        <v>1734</v>
      </c>
      <c r="B981" t="s">
        <v>1735</v>
      </c>
      <c r="AE981" t="s">
        <v>1734</v>
      </c>
    </row>
    <row r="982" spans="1:31">
      <c r="A982" t="s">
        <v>1736</v>
      </c>
      <c r="B982" t="s">
        <v>406</v>
      </c>
      <c r="AE982" t="s">
        <v>1736</v>
      </c>
    </row>
    <row r="983" spans="1:31">
      <c r="A983" t="s">
        <v>1737</v>
      </c>
      <c r="B983" t="s">
        <v>1597</v>
      </c>
      <c r="AE983" t="s">
        <v>1737</v>
      </c>
    </row>
    <row r="984" spans="1:31">
      <c r="A984" t="s">
        <v>1738</v>
      </c>
      <c r="B984" t="s">
        <v>1347</v>
      </c>
      <c r="AE984" t="s">
        <v>1738</v>
      </c>
    </row>
    <row r="985" spans="1:31">
      <c r="A985" t="s">
        <v>1739</v>
      </c>
      <c r="B985" t="s">
        <v>1347</v>
      </c>
      <c r="AE985" t="s">
        <v>1739</v>
      </c>
    </row>
    <row r="986" spans="1:31">
      <c r="A986" t="s">
        <v>1740</v>
      </c>
      <c r="B986" t="s">
        <v>1401</v>
      </c>
      <c r="AE986" t="s">
        <v>1740</v>
      </c>
    </row>
    <row r="987" spans="1:31">
      <c r="A987" t="s">
        <v>1741</v>
      </c>
      <c r="B987" t="s">
        <v>1347</v>
      </c>
      <c r="AE987" t="s">
        <v>1741</v>
      </c>
    </row>
    <row r="988" spans="1:31">
      <c r="A988" t="s">
        <v>1742</v>
      </c>
      <c r="B988" t="s">
        <v>1743</v>
      </c>
      <c r="C988" t="s">
        <v>82</v>
      </c>
      <c r="E988">
        <v>3</v>
      </c>
      <c r="F988" t="s">
        <v>1641</v>
      </c>
      <c r="G988" t="s">
        <v>1742</v>
      </c>
      <c r="H988" t="s">
        <v>1743</v>
      </c>
      <c r="I988" t="s">
        <v>1641</v>
      </c>
      <c r="J988">
        <v>3</v>
      </c>
      <c r="K988" t="s">
        <v>1641</v>
      </c>
      <c r="L988" t="s">
        <v>1742</v>
      </c>
      <c r="M988" t="s">
        <v>1743</v>
      </c>
      <c r="N988" t="s">
        <v>1641</v>
      </c>
      <c r="AE988" t="s">
        <v>1742</v>
      </c>
    </row>
    <row r="989" spans="1:31">
      <c r="A989" t="s">
        <v>1744</v>
      </c>
      <c r="B989" t="s">
        <v>1401</v>
      </c>
      <c r="AE989" t="s">
        <v>1744</v>
      </c>
    </row>
    <row r="990" spans="1:31">
      <c r="A990" t="s">
        <v>1745</v>
      </c>
      <c r="B990" t="s">
        <v>1347</v>
      </c>
      <c r="AE990" t="s">
        <v>1745</v>
      </c>
    </row>
    <row r="991" spans="1:31">
      <c r="A991" t="s">
        <v>1746</v>
      </c>
      <c r="B991" t="s">
        <v>358</v>
      </c>
      <c r="AE991" t="s">
        <v>1746</v>
      </c>
    </row>
    <row r="992" spans="1:31">
      <c r="A992" t="s">
        <v>1747</v>
      </c>
      <c r="B992" t="s">
        <v>346</v>
      </c>
      <c r="AE992" t="s">
        <v>1747</v>
      </c>
    </row>
    <row r="993" spans="1:31">
      <c r="A993" t="s">
        <v>1748</v>
      </c>
      <c r="B993" t="s">
        <v>1548</v>
      </c>
      <c r="AE993" t="s">
        <v>1748</v>
      </c>
    </row>
    <row r="994" spans="1:31">
      <c r="A994" t="s">
        <v>1749</v>
      </c>
      <c r="B994" t="s">
        <v>1592</v>
      </c>
      <c r="AE994" t="s">
        <v>1749</v>
      </c>
    </row>
    <row r="995" spans="1:31">
      <c r="A995" t="s">
        <v>1750</v>
      </c>
      <c r="B995" t="s">
        <v>1401</v>
      </c>
      <c r="AE995" t="s">
        <v>1750</v>
      </c>
    </row>
    <row r="996" spans="1:31">
      <c r="A996" t="s">
        <v>1751</v>
      </c>
      <c r="B996" t="s">
        <v>1401</v>
      </c>
      <c r="AE996" t="s">
        <v>1751</v>
      </c>
    </row>
    <row r="997" spans="1:31">
      <c r="A997" t="s">
        <v>1752</v>
      </c>
      <c r="B997" t="s">
        <v>1347</v>
      </c>
      <c r="AE997" t="s">
        <v>1752</v>
      </c>
    </row>
    <row r="998" spans="1:31">
      <c r="A998" t="s">
        <v>1753</v>
      </c>
      <c r="B998" t="s">
        <v>1347</v>
      </c>
      <c r="AE998" t="s">
        <v>1753</v>
      </c>
    </row>
    <row r="999" spans="1:31">
      <c r="A999" t="s">
        <v>1754</v>
      </c>
      <c r="B999" t="s">
        <v>493</v>
      </c>
      <c r="AE999" t="s">
        <v>1754</v>
      </c>
    </row>
    <row r="1000" spans="1:31">
      <c r="A1000" t="s">
        <v>1755</v>
      </c>
      <c r="B1000" t="s">
        <v>1756</v>
      </c>
      <c r="C1000" t="s">
        <v>82</v>
      </c>
      <c r="E1000">
        <v>3</v>
      </c>
      <c r="F1000" t="s">
        <v>132</v>
      </c>
      <c r="G1000" t="s">
        <v>1755</v>
      </c>
      <c r="H1000" t="s">
        <v>1756</v>
      </c>
      <c r="I1000" t="s">
        <v>132</v>
      </c>
      <c r="J1000">
        <v>3</v>
      </c>
      <c r="K1000" t="s">
        <v>132</v>
      </c>
      <c r="L1000" t="s">
        <v>1755</v>
      </c>
      <c r="M1000" t="s">
        <v>1756</v>
      </c>
      <c r="N1000" t="s">
        <v>132</v>
      </c>
      <c r="AE1000" t="s">
        <v>1755</v>
      </c>
    </row>
    <row r="1001" spans="1:31">
      <c r="A1001" t="s">
        <v>1757</v>
      </c>
      <c r="B1001" t="s">
        <v>406</v>
      </c>
      <c r="AE1001" t="s">
        <v>1757</v>
      </c>
    </row>
    <row r="1002" spans="1:31">
      <c r="A1002" t="s">
        <v>1758</v>
      </c>
      <c r="B1002" t="s">
        <v>358</v>
      </c>
      <c r="AE1002" t="s">
        <v>1758</v>
      </c>
    </row>
    <row r="1003" spans="1:31">
      <c r="A1003" t="s">
        <v>1759</v>
      </c>
      <c r="B1003" t="s">
        <v>1347</v>
      </c>
      <c r="AE1003" t="s">
        <v>1759</v>
      </c>
    </row>
    <row r="1004" spans="1:31">
      <c r="A1004" t="s">
        <v>1760</v>
      </c>
      <c r="B1004" t="s">
        <v>851</v>
      </c>
      <c r="AE1004" t="s">
        <v>1760</v>
      </c>
    </row>
    <row r="1005" spans="1:31">
      <c r="A1005" t="s">
        <v>1761</v>
      </c>
      <c r="B1005" t="s">
        <v>1401</v>
      </c>
      <c r="AE1005" t="s">
        <v>1761</v>
      </c>
    </row>
    <row r="1006" spans="1:31">
      <c r="A1006" t="s">
        <v>1762</v>
      </c>
      <c r="B1006" t="s">
        <v>1347</v>
      </c>
      <c r="AE1006" t="s">
        <v>1762</v>
      </c>
    </row>
    <row r="1007" spans="1:31">
      <c r="A1007" t="s">
        <v>1763</v>
      </c>
      <c r="B1007" t="s">
        <v>493</v>
      </c>
      <c r="AE1007" t="s">
        <v>1763</v>
      </c>
    </row>
    <row r="1008" spans="1:31">
      <c r="A1008" t="s">
        <v>1764</v>
      </c>
      <c r="B1008" t="s">
        <v>1765</v>
      </c>
      <c r="AE1008" t="s">
        <v>1764</v>
      </c>
    </row>
    <row r="1009" spans="1:31">
      <c r="A1009" t="s">
        <v>1766</v>
      </c>
      <c r="B1009" t="s">
        <v>406</v>
      </c>
      <c r="AE1009" t="s">
        <v>1766</v>
      </c>
    </row>
    <row r="1010" spans="1:31">
      <c r="A1010" t="s">
        <v>1767</v>
      </c>
      <c r="B1010" t="s">
        <v>1548</v>
      </c>
      <c r="AE1010" t="s">
        <v>1767</v>
      </c>
    </row>
    <row r="1011" spans="1:31">
      <c r="A1011" t="s">
        <v>1768</v>
      </c>
      <c r="B1011" t="s">
        <v>1769</v>
      </c>
      <c r="AE1011" t="s">
        <v>1768</v>
      </c>
    </row>
    <row r="1012" spans="1:31">
      <c r="A1012" t="s">
        <v>1770</v>
      </c>
      <c r="B1012" t="s">
        <v>851</v>
      </c>
      <c r="AE1012" t="s">
        <v>1770</v>
      </c>
    </row>
    <row r="1013" spans="1:31">
      <c r="A1013" t="s">
        <v>1771</v>
      </c>
      <c r="B1013" t="s">
        <v>851</v>
      </c>
      <c r="AE1013" t="s">
        <v>1771</v>
      </c>
    </row>
    <row r="1014" spans="1:31">
      <c r="A1014" t="s">
        <v>1772</v>
      </c>
      <c r="B1014" t="s">
        <v>1597</v>
      </c>
      <c r="AE1014" t="s">
        <v>1772</v>
      </c>
    </row>
    <row r="1015" spans="1:31">
      <c r="A1015" t="s">
        <v>1773</v>
      </c>
      <c r="B1015" t="s">
        <v>1347</v>
      </c>
      <c r="AE1015" t="s">
        <v>1773</v>
      </c>
    </row>
    <row r="1016" spans="1:31">
      <c r="A1016" t="s">
        <v>1774</v>
      </c>
      <c r="B1016" t="s">
        <v>645</v>
      </c>
      <c r="AE1016" t="s">
        <v>1774</v>
      </c>
    </row>
    <row r="1017" spans="1:31">
      <c r="A1017" t="s">
        <v>1775</v>
      </c>
      <c r="B1017" t="s">
        <v>406</v>
      </c>
      <c r="AE1017" t="s">
        <v>1775</v>
      </c>
    </row>
    <row r="1018" spans="1:31">
      <c r="A1018" t="s">
        <v>1776</v>
      </c>
      <c r="B1018" t="s">
        <v>406</v>
      </c>
      <c r="AE1018" t="s">
        <v>1776</v>
      </c>
    </row>
    <row r="1019" spans="1:31">
      <c r="A1019" t="s">
        <v>1777</v>
      </c>
      <c r="B1019" t="s">
        <v>358</v>
      </c>
      <c r="AE1019" t="s">
        <v>1777</v>
      </c>
    </row>
    <row r="1020" spans="1:31">
      <c r="A1020" t="s">
        <v>1778</v>
      </c>
      <c r="B1020" t="s">
        <v>406</v>
      </c>
      <c r="AE1020" t="s">
        <v>1778</v>
      </c>
    </row>
    <row r="1021" spans="1:31">
      <c r="A1021" t="s">
        <v>1779</v>
      </c>
      <c r="B1021" t="s">
        <v>1780</v>
      </c>
      <c r="AE1021" t="s">
        <v>1779</v>
      </c>
    </row>
    <row r="1022" spans="1:31">
      <c r="A1022" t="s">
        <v>1781</v>
      </c>
      <c r="B1022" t="s">
        <v>493</v>
      </c>
      <c r="AE1022" t="s">
        <v>1781</v>
      </c>
    </row>
    <row r="1023" spans="1:31">
      <c r="A1023" t="s">
        <v>1782</v>
      </c>
      <c r="B1023" t="s">
        <v>1347</v>
      </c>
      <c r="AE1023" t="s">
        <v>1782</v>
      </c>
    </row>
    <row r="1024" spans="1:31">
      <c r="A1024" t="s">
        <v>1783</v>
      </c>
      <c r="B1024" t="s">
        <v>645</v>
      </c>
      <c r="AE1024" t="s">
        <v>1783</v>
      </c>
    </row>
    <row r="1025" spans="1:31">
      <c r="A1025" t="s">
        <v>1784</v>
      </c>
      <c r="B1025" t="s">
        <v>406</v>
      </c>
      <c r="AE1025" t="s">
        <v>1784</v>
      </c>
    </row>
    <row r="1026" spans="1:31">
      <c r="A1026" t="s">
        <v>1785</v>
      </c>
      <c r="B1026" t="s">
        <v>346</v>
      </c>
      <c r="AE1026" t="s">
        <v>1785</v>
      </c>
    </row>
    <row r="1027" spans="1:31">
      <c r="A1027" t="s">
        <v>1786</v>
      </c>
      <c r="B1027" t="s">
        <v>851</v>
      </c>
      <c r="AE1027" t="s">
        <v>1786</v>
      </c>
    </row>
    <row r="1028" spans="1:31">
      <c r="A1028" t="s">
        <v>1787</v>
      </c>
      <c r="B1028" t="s">
        <v>851</v>
      </c>
      <c r="AE1028" t="s">
        <v>1787</v>
      </c>
    </row>
    <row r="1029" spans="1:31">
      <c r="A1029" t="s">
        <v>1788</v>
      </c>
      <c r="B1029" t="s">
        <v>851</v>
      </c>
      <c r="AE1029" t="s">
        <v>1788</v>
      </c>
    </row>
    <row r="1030" spans="1:31">
      <c r="A1030" t="s">
        <v>1789</v>
      </c>
      <c r="B1030" t="s">
        <v>851</v>
      </c>
      <c r="AE1030" t="s">
        <v>1789</v>
      </c>
    </row>
    <row r="1031" spans="1:31">
      <c r="A1031" t="s">
        <v>1790</v>
      </c>
      <c r="B1031" t="s">
        <v>1401</v>
      </c>
      <c r="AE1031" t="s">
        <v>1790</v>
      </c>
    </row>
    <row r="1032" spans="1:31">
      <c r="A1032" t="s">
        <v>1791</v>
      </c>
      <c r="B1032" t="s">
        <v>851</v>
      </c>
      <c r="AE1032" t="s">
        <v>1791</v>
      </c>
    </row>
    <row r="1033" spans="1:31">
      <c r="A1033" t="s">
        <v>1792</v>
      </c>
      <c r="B1033" t="s">
        <v>1347</v>
      </c>
      <c r="AE1033" t="s">
        <v>1792</v>
      </c>
    </row>
    <row r="1034" spans="1:31">
      <c r="A1034" t="s">
        <v>1793</v>
      </c>
      <c r="B1034" t="s">
        <v>1401</v>
      </c>
      <c r="AE1034" t="s">
        <v>1793</v>
      </c>
    </row>
    <row r="1035" spans="1:31">
      <c r="A1035" t="s">
        <v>1794</v>
      </c>
      <c r="B1035" t="s">
        <v>1795</v>
      </c>
      <c r="C1035" t="s">
        <v>82</v>
      </c>
      <c r="E1035">
        <v>3</v>
      </c>
      <c r="F1035" t="s">
        <v>124</v>
      </c>
      <c r="G1035" t="s">
        <v>1794</v>
      </c>
      <c r="H1035" t="s">
        <v>1795</v>
      </c>
      <c r="I1035" t="s">
        <v>124</v>
      </c>
      <c r="J1035">
        <v>3</v>
      </c>
      <c r="K1035" t="s">
        <v>124</v>
      </c>
      <c r="L1035" t="s">
        <v>1794</v>
      </c>
      <c r="M1035" t="s">
        <v>1795</v>
      </c>
      <c r="N1035" t="s">
        <v>124</v>
      </c>
      <c r="AE1035" t="s">
        <v>1794</v>
      </c>
    </row>
    <row r="1036" spans="1:31">
      <c r="A1036" t="s">
        <v>1796</v>
      </c>
      <c r="B1036" t="s">
        <v>1797</v>
      </c>
      <c r="C1036" t="s">
        <v>82</v>
      </c>
      <c r="E1036">
        <v>3</v>
      </c>
      <c r="F1036" t="s">
        <v>126</v>
      </c>
      <c r="G1036" t="s">
        <v>1796</v>
      </c>
      <c r="H1036" t="s">
        <v>1797</v>
      </c>
      <c r="I1036" t="s">
        <v>126</v>
      </c>
      <c r="J1036">
        <v>3</v>
      </c>
      <c r="K1036" t="s">
        <v>126</v>
      </c>
      <c r="L1036" t="s">
        <v>1796</v>
      </c>
      <c r="M1036" t="s">
        <v>1797</v>
      </c>
      <c r="N1036" t="s">
        <v>126</v>
      </c>
      <c r="AE1036" t="s">
        <v>1796</v>
      </c>
    </row>
    <row r="1037" spans="1:31">
      <c r="A1037" t="s">
        <v>1798</v>
      </c>
      <c r="B1037" t="s">
        <v>1799</v>
      </c>
      <c r="C1037" t="s">
        <v>82</v>
      </c>
      <c r="E1037">
        <v>3</v>
      </c>
      <c r="F1037" t="s">
        <v>128</v>
      </c>
      <c r="G1037" t="s">
        <v>1798</v>
      </c>
      <c r="H1037" t="s">
        <v>1799</v>
      </c>
      <c r="I1037" t="s">
        <v>128</v>
      </c>
      <c r="J1037">
        <v>3</v>
      </c>
      <c r="K1037" t="s">
        <v>128</v>
      </c>
      <c r="L1037" t="s">
        <v>1798</v>
      </c>
      <c r="M1037" t="s">
        <v>1799</v>
      </c>
      <c r="N1037" t="s">
        <v>128</v>
      </c>
      <c r="AE1037" t="s">
        <v>1798</v>
      </c>
    </row>
    <row r="1038" spans="1:31">
      <c r="A1038" t="s">
        <v>1800</v>
      </c>
      <c r="B1038" t="s">
        <v>1801</v>
      </c>
      <c r="C1038" t="s">
        <v>82</v>
      </c>
      <c r="E1038">
        <v>3</v>
      </c>
      <c r="F1038" t="s">
        <v>124</v>
      </c>
      <c r="G1038" t="s">
        <v>1800</v>
      </c>
      <c r="H1038" t="s">
        <v>1801</v>
      </c>
      <c r="I1038" t="s">
        <v>124</v>
      </c>
      <c r="J1038">
        <v>3</v>
      </c>
      <c r="K1038" t="s">
        <v>124</v>
      </c>
      <c r="L1038" t="s">
        <v>1800</v>
      </c>
      <c r="M1038" t="s">
        <v>1801</v>
      </c>
      <c r="N1038" t="s">
        <v>124</v>
      </c>
      <c r="AE1038" t="s">
        <v>1800</v>
      </c>
    </row>
    <row r="1039" spans="1:31">
      <c r="A1039" t="s">
        <v>1802</v>
      </c>
      <c r="B1039" t="s">
        <v>1803</v>
      </c>
      <c r="C1039" t="s">
        <v>82</v>
      </c>
      <c r="E1039">
        <v>3</v>
      </c>
      <c r="F1039" t="s">
        <v>132</v>
      </c>
      <c r="G1039" t="s">
        <v>1802</v>
      </c>
      <c r="H1039" t="s">
        <v>1803</v>
      </c>
      <c r="I1039" t="s">
        <v>132</v>
      </c>
      <c r="J1039">
        <v>3</v>
      </c>
      <c r="K1039" t="s">
        <v>132</v>
      </c>
      <c r="L1039" t="s">
        <v>1802</v>
      </c>
      <c r="M1039" t="s">
        <v>1803</v>
      </c>
      <c r="N1039" t="s">
        <v>132</v>
      </c>
      <c r="AE1039" t="s">
        <v>1802</v>
      </c>
    </row>
    <row r="1040" spans="1:31">
      <c r="A1040" t="s">
        <v>1804</v>
      </c>
      <c r="B1040" t="s">
        <v>1805</v>
      </c>
      <c r="C1040" t="s">
        <v>82</v>
      </c>
      <c r="E1040">
        <v>3</v>
      </c>
      <c r="F1040" t="s">
        <v>1641</v>
      </c>
      <c r="G1040" t="s">
        <v>1804</v>
      </c>
      <c r="H1040" t="s">
        <v>1805</v>
      </c>
      <c r="I1040" t="s">
        <v>1641</v>
      </c>
      <c r="J1040">
        <v>3</v>
      </c>
      <c r="K1040" t="s">
        <v>1641</v>
      </c>
      <c r="L1040" t="s">
        <v>1804</v>
      </c>
      <c r="M1040" t="s">
        <v>1805</v>
      </c>
      <c r="N1040" t="s">
        <v>1641</v>
      </c>
      <c r="AE1040" t="s">
        <v>1804</v>
      </c>
    </row>
    <row r="1041" spans="1:31">
      <c r="A1041" t="s">
        <v>1806</v>
      </c>
      <c r="B1041" t="s">
        <v>1807</v>
      </c>
      <c r="C1041" t="s">
        <v>82</v>
      </c>
      <c r="E1041">
        <v>3</v>
      </c>
      <c r="F1041" t="s">
        <v>1641</v>
      </c>
      <c r="G1041" t="s">
        <v>1806</v>
      </c>
      <c r="H1041" t="s">
        <v>1807</v>
      </c>
      <c r="I1041" t="s">
        <v>1641</v>
      </c>
      <c r="J1041">
        <v>3</v>
      </c>
      <c r="K1041" t="s">
        <v>1641</v>
      </c>
      <c r="L1041" t="s">
        <v>1806</v>
      </c>
      <c r="M1041" t="s">
        <v>1807</v>
      </c>
      <c r="N1041" t="s">
        <v>1641</v>
      </c>
      <c r="AE1041" t="s">
        <v>1806</v>
      </c>
    </row>
    <row r="1042" spans="1:31">
      <c r="A1042" t="s">
        <v>1808</v>
      </c>
      <c r="B1042" t="s">
        <v>1809</v>
      </c>
      <c r="C1042" t="s">
        <v>82</v>
      </c>
      <c r="E1042">
        <v>3</v>
      </c>
      <c r="F1042" t="s">
        <v>124</v>
      </c>
      <c r="G1042" t="s">
        <v>1808</v>
      </c>
      <c r="H1042" t="s">
        <v>1809</v>
      </c>
      <c r="I1042" t="s">
        <v>124</v>
      </c>
      <c r="J1042">
        <v>3</v>
      </c>
      <c r="K1042" t="s">
        <v>124</v>
      </c>
      <c r="L1042" t="s">
        <v>1808</v>
      </c>
      <c r="M1042" t="s">
        <v>1809</v>
      </c>
      <c r="N1042" t="s">
        <v>124</v>
      </c>
      <c r="AE1042" t="s">
        <v>1808</v>
      </c>
    </row>
    <row r="1043" spans="1:31">
      <c r="A1043" t="s">
        <v>1810</v>
      </c>
      <c r="B1043" t="s">
        <v>1811</v>
      </c>
      <c r="C1043" t="s">
        <v>82</v>
      </c>
      <c r="E1043">
        <v>3</v>
      </c>
      <c r="F1043" t="s">
        <v>130</v>
      </c>
      <c r="G1043" t="s">
        <v>1810</v>
      </c>
      <c r="H1043" t="s">
        <v>1811</v>
      </c>
      <c r="I1043" t="s">
        <v>130</v>
      </c>
      <c r="J1043">
        <v>3</v>
      </c>
      <c r="K1043" t="s">
        <v>130</v>
      </c>
      <c r="L1043" t="s">
        <v>1810</v>
      </c>
      <c r="M1043" t="s">
        <v>1811</v>
      </c>
      <c r="N1043" t="s">
        <v>130</v>
      </c>
      <c r="AE1043" t="s">
        <v>1810</v>
      </c>
    </row>
    <row r="1044" spans="1:31">
      <c r="A1044" t="s">
        <v>1812</v>
      </c>
      <c r="B1044" t="s">
        <v>1813</v>
      </c>
      <c r="C1044" t="s">
        <v>82</v>
      </c>
      <c r="E1044">
        <v>3</v>
      </c>
      <c r="F1044" t="s">
        <v>126</v>
      </c>
      <c r="G1044" t="s">
        <v>1812</v>
      </c>
      <c r="H1044" t="s">
        <v>1813</v>
      </c>
      <c r="I1044" t="s">
        <v>126</v>
      </c>
      <c r="J1044">
        <v>3</v>
      </c>
      <c r="K1044" t="s">
        <v>126</v>
      </c>
      <c r="L1044" t="s">
        <v>1812</v>
      </c>
      <c r="M1044" t="s">
        <v>1813</v>
      </c>
      <c r="N1044" t="s">
        <v>126</v>
      </c>
      <c r="AE1044" t="s">
        <v>1812</v>
      </c>
    </row>
    <row r="1045" spans="1:31">
      <c r="A1045" t="s">
        <v>1814</v>
      </c>
      <c r="B1045" t="s">
        <v>1815</v>
      </c>
      <c r="C1045" t="s">
        <v>82</v>
      </c>
      <c r="E1045">
        <v>3</v>
      </c>
      <c r="F1045" t="s">
        <v>126</v>
      </c>
      <c r="G1045" t="s">
        <v>1814</v>
      </c>
      <c r="H1045" t="s">
        <v>1815</v>
      </c>
      <c r="I1045" t="s">
        <v>126</v>
      </c>
      <c r="J1045">
        <v>3</v>
      </c>
      <c r="K1045" t="s">
        <v>126</v>
      </c>
      <c r="L1045" t="s">
        <v>1814</v>
      </c>
      <c r="M1045" t="s">
        <v>1815</v>
      </c>
      <c r="N1045" t="s">
        <v>126</v>
      </c>
      <c r="AE1045" t="s">
        <v>1814</v>
      </c>
    </row>
    <row r="1046" spans="1:31">
      <c r="A1046" t="s">
        <v>1816</v>
      </c>
      <c r="B1046" t="s">
        <v>190</v>
      </c>
      <c r="AE1046" t="s">
        <v>1816</v>
      </c>
    </row>
    <row r="1047" spans="1:31">
      <c r="A1047" t="s">
        <v>1817</v>
      </c>
      <c r="B1047" t="s">
        <v>1818</v>
      </c>
      <c r="AE1047" t="s">
        <v>1817</v>
      </c>
    </row>
    <row r="1048" spans="1:31">
      <c r="A1048" t="s">
        <v>1819</v>
      </c>
      <c r="B1048" t="s">
        <v>1820</v>
      </c>
      <c r="AE1048" t="s">
        <v>1819</v>
      </c>
    </row>
    <row r="1049" spans="1:31">
      <c r="A1049" t="s">
        <v>1821</v>
      </c>
      <c r="B1049" t="s">
        <v>212</v>
      </c>
      <c r="AE1049" t="s">
        <v>1821</v>
      </c>
    </row>
    <row r="1050" spans="1:31">
      <c r="A1050" t="s">
        <v>1822</v>
      </c>
      <c r="B1050" t="s">
        <v>1823</v>
      </c>
      <c r="AE1050" t="s">
        <v>1822</v>
      </c>
    </row>
    <row r="1051" spans="1:31">
      <c r="A1051" t="s">
        <v>1824</v>
      </c>
      <c r="B1051" t="s">
        <v>346</v>
      </c>
      <c r="AE1051" t="s">
        <v>1824</v>
      </c>
    </row>
    <row r="1052" spans="1:31">
      <c r="A1052" t="s">
        <v>1825</v>
      </c>
      <c r="B1052" t="s">
        <v>1826</v>
      </c>
      <c r="C1052" t="s">
        <v>153</v>
      </c>
      <c r="E1052">
        <v>4</v>
      </c>
      <c r="F1052" t="s">
        <v>304</v>
      </c>
      <c r="G1052" t="s">
        <v>303</v>
      </c>
      <c r="H1052" t="s">
        <v>304</v>
      </c>
      <c r="I1052" t="s">
        <v>132</v>
      </c>
      <c r="J1052">
        <v>4</v>
      </c>
      <c r="K1052" t="s">
        <v>304</v>
      </c>
      <c r="L1052" t="s">
        <v>303</v>
      </c>
      <c r="M1052" t="s">
        <v>304</v>
      </c>
      <c r="N1052" t="s">
        <v>132</v>
      </c>
      <c r="O1052" t="s">
        <v>155</v>
      </c>
      <c r="P1052" t="s">
        <v>156</v>
      </c>
      <c r="R1052" t="s">
        <v>241</v>
      </c>
      <c r="S1052" t="s">
        <v>158</v>
      </c>
      <c r="T1052" t="s">
        <v>156</v>
      </c>
      <c r="V1052" t="s">
        <v>159</v>
      </c>
      <c r="Y1052" t="s">
        <v>244</v>
      </c>
      <c r="AE1052" t="s">
        <v>1825</v>
      </c>
    </row>
    <row r="1053" spans="1:31">
      <c r="A1053" t="s">
        <v>1827</v>
      </c>
      <c r="B1053" t="s">
        <v>1828</v>
      </c>
      <c r="AE1053" t="s">
        <v>1827</v>
      </c>
    </row>
    <row r="1054" spans="1:31">
      <c r="A1054" t="s">
        <v>1829</v>
      </c>
      <c r="B1054" t="s">
        <v>1830</v>
      </c>
      <c r="AE1054" t="s">
        <v>1829</v>
      </c>
    </row>
    <row r="1055" spans="1:31">
      <c r="A1055" t="s">
        <v>1831</v>
      </c>
      <c r="B1055" t="s">
        <v>1832</v>
      </c>
      <c r="C1055" t="s">
        <v>153</v>
      </c>
      <c r="E1055">
        <v>4</v>
      </c>
      <c r="F1055" t="s">
        <v>296</v>
      </c>
      <c r="G1055" t="s">
        <v>295</v>
      </c>
      <c r="H1055" t="s">
        <v>296</v>
      </c>
      <c r="I1055" t="s">
        <v>124</v>
      </c>
      <c r="J1055">
        <v>4</v>
      </c>
      <c r="K1055" t="s">
        <v>296</v>
      </c>
      <c r="L1055" t="s">
        <v>295</v>
      </c>
      <c r="M1055" t="s">
        <v>296</v>
      </c>
      <c r="N1055" t="s">
        <v>124</v>
      </c>
      <c r="O1055" t="s">
        <v>155</v>
      </c>
      <c r="P1055" t="s">
        <v>156</v>
      </c>
      <c r="R1055" t="s">
        <v>241</v>
      </c>
      <c r="S1055" t="s">
        <v>158</v>
      </c>
      <c r="T1055" t="s">
        <v>156</v>
      </c>
      <c r="V1055" t="s">
        <v>159</v>
      </c>
      <c r="Y1055" t="s">
        <v>244</v>
      </c>
      <c r="AE1055" t="s">
        <v>1831</v>
      </c>
    </row>
    <row r="1056" spans="1:31">
      <c r="A1056" t="s">
        <v>1833</v>
      </c>
      <c r="B1056" t="s">
        <v>1834</v>
      </c>
      <c r="C1056" t="s">
        <v>82</v>
      </c>
      <c r="E1056">
        <v>3</v>
      </c>
      <c r="F1056" t="s">
        <v>128</v>
      </c>
      <c r="G1056" t="s">
        <v>1833</v>
      </c>
      <c r="H1056" t="s">
        <v>1834</v>
      </c>
      <c r="I1056" t="s">
        <v>128</v>
      </c>
      <c r="J1056">
        <v>3</v>
      </c>
      <c r="K1056" t="s">
        <v>128</v>
      </c>
      <c r="L1056" t="s">
        <v>1833</v>
      </c>
      <c r="M1056" t="s">
        <v>1834</v>
      </c>
      <c r="N1056" t="s">
        <v>128</v>
      </c>
      <c r="AE1056" t="s">
        <v>1833</v>
      </c>
    </row>
    <row r="1057" spans="1:31">
      <c r="A1057" t="s">
        <v>1835</v>
      </c>
      <c r="B1057" t="s">
        <v>1836</v>
      </c>
      <c r="AE1057" t="s">
        <v>1835</v>
      </c>
    </row>
    <row r="1058" spans="1:31">
      <c r="A1058" t="s">
        <v>1837</v>
      </c>
      <c r="B1058" t="s">
        <v>1838</v>
      </c>
      <c r="AE1058" t="s">
        <v>1837</v>
      </c>
    </row>
    <row r="1059" spans="1:31">
      <c r="A1059" t="s">
        <v>1839</v>
      </c>
      <c r="B1059" t="s">
        <v>1084</v>
      </c>
      <c r="AE1059" t="s">
        <v>1839</v>
      </c>
    </row>
    <row r="1060" spans="1:31">
      <c r="A1060" t="s">
        <v>1840</v>
      </c>
      <c r="B1060" t="s">
        <v>358</v>
      </c>
      <c r="AE1060" t="s">
        <v>1840</v>
      </c>
    </row>
    <row r="1061" spans="1:31">
      <c r="A1061" t="s">
        <v>1841</v>
      </c>
      <c r="B1061" t="s">
        <v>1842</v>
      </c>
      <c r="C1061" t="s">
        <v>82</v>
      </c>
      <c r="E1061">
        <v>3</v>
      </c>
      <c r="F1061" t="s">
        <v>128</v>
      </c>
      <c r="G1061" t="s">
        <v>1841</v>
      </c>
      <c r="H1061" t="s">
        <v>1842</v>
      </c>
      <c r="I1061" t="s">
        <v>128</v>
      </c>
      <c r="J1061">
        <v>3</v>
      </c>
      <c r="K1061" t="s">
        <v>128</v>
      </c>
      <c r="L1061" t="s">
        <v>1841</v>
      </c>
      <c r="M1061" t="s">
        <v>1842</v>
      </c>
      <c r="N1061" t="s">
        <v>128</v>
      </c>
      <c r="AE1061" t="s">
        <v>1841</v>
      </c>
    </row>
    <row r="1062" spans="1:31">
      <c r="A1062" t="s">
        <v>1843</v>
      </c>
      <c r="B1062" t="s">
        <v>1844</v>
      </c>
      <c r="C1062" t="s">
        <v>82</v>
      </c>
      <c r="E1062">
        <v>3</v>
      </c>
      <c r="F1062" t="s">
        <v>124</v>
      </c>
      <c r="G1062" t="s">
        <v>1843</v>
      </c>
      <c r="H1062" t="s">
        <v>1844</v>
      </c>
      <c r="I1062" t="s">
        <v>124</v>
      </c>
      <c r="J1062">
        <v>3</v>
      </c>
      <c r="K1062" t="s">
        <v>124</v>
      </c>
      <c r="L1062" t="s">
        <v>1843</v>
      </c>
      <c r="M1062" t="s">
        <v>1844</v>
      </c>
      <c r="N1062" t="s">
        <v>124</v>
      </c>
      <c r="AE1062" t="s">
        <v>1843</v>
      </c>
    </row>
    <row r="1063" spans="1:31">
      <c r="A1063" t="s">
        <v>1845</v>
      </c>
      <c r="B1063" t="s">
        <v>1846</v>
      </c>
      <c r="C1063" t="s">
        <v>82</v>
      </c>
      <c r="E1063">
        <v>3</v>
      </c>
      <c r="F1063" t="s">
        <v>132</v>
      </c>
      <c r="G1063" t="s">
        <v>1845</v>
      </c>
      <c r="H1063" t="s">
        <v>1846</v>
      </c>
      <c r="I1063" t="s">
        <v>132</v>
      </c>
      <c r="J1063">
        <v>3</v>
      </c>
      <c r="K1063" t="s">
        <v>132</v>
      </c>
      <c r="L1063" t="s">
        <v>1845</v>
      </c>
      <c r="M1063" t="s">
        <v>1846</v>
      </c>
      <c r="N1063" t="s">
        <v>132</v>
      </c>
      <c r="AE1063" t="s">
        <v>1845</v>
      </c>
    </row>
    <row r="1064" spans="1:31">
      <c r="A1064" t="s">
        <v>1847</v>
      </c>
      <c r="B1064" t="s">
        <v>1848</v>
      </c>
      <c r="C1064" t="s">
        <v>82</v>
      </c>
      <c r="E1064">
        <v>3</v>
      </c>
      <c r="F1064" t="s">
        <v>130</v>
      </c>
      <c r="G1064" t="s">
        <v>1847</v>
      </c>
      <c r="H1064" t="s">
        <v>1848</v>
      </c>
      <c r="I1064" t="s">
        <v>130</v>
      </c>
      <c r="J1064">
        <v>3</v>
      </c>
      <c r="K1064" t="s">
        <v>130</v>
      </c>
      <c r="L1064" t="s">
        <v>1847</v>
      </c>
      <c r="M1064" t="s">
        <v>1848</v>
      </c>
      <c r="N1064" t="s">
        <v>130</v>
      </c>
      <c r="AE1064" t="s">
        <v>1847</v>
      </c>
    </row>
    <row r="1065" spans="1:31">
      <c r="A1065" t="s">
        <v>1849</v>
      </c>
      <c r="B1065" t="s">
        <v>1850</v>
      </c>
      <c r="C1065" t="s">
        <v>82</v>
      </c>
      <c r="E1065">
        <v>3</v>
      </c>
      <c r="F1065" t="s">
        <v>128</v>
      </c>
      <c r="G1065" t="s">
        <v>1849</v>
      </c>
      <c r="H1065" t="s">
        <v>1850</v>
      </c>
      <c r="I1065" t="s">
        <v>128</v>
      </c>
      <c r="J1065">
        <v>3</v>
      </c>
      <c r="K1065" t="s">
        <v>128</v>
      </c>
      <c r="L1065" t="s">
        <v>1849</v>
      </c>
      <c r="M1065" t="s">
        <v>1850</v>
      </c>
      <c r="N1065" t="s">
        <v>128</v>
      </c>
      <c r="AE1065" t="s">
        <v>1849</v>
      </c>
    </row>
    <row r="1066" spans="1:31">
      <c r="A1066" t="s">
        <v>1851</v>
      </c>
      <c r="B1066" t="s">
        <v>1852</v>
      </c>
      <c r="C1066" t="s">
        <v>82</v>
      </c>
      <c r="E1066">
        <v>3</v>
      </c>
      <c r="F1066" t="s">
        <v>130</v>
      </c>
      <c r="G1066" t="s">
        <v>1851</v>
      </c>
      <c r="H1066" t="s">
        <v>1852</v>
      </c>
      <c r="I1066" t="s">
        <v>130</v>
      </c>
      <c r="J1066">
        <v>3</v>
      </c>
      <c r="K1066" t="s">
        <v>130</v>
      </c>
      <c r="L1066" t="s">
        <v>1851</v>
      </c>
      <c r="M1066" t="s">
        <v>1852</v>
      </c>
      <c r="N1066" t="s">
        <v>130</v>
      </c>
      <c r="AE1066" t="s">
        <v>1851</v>
      </c>
    </row>
    <row r="1067" spans="1:31">
      <c r="A1067" t="s">
        <v>1853</v>
      </c>
      <c r="B1067" t="s">
        <v>1854</v>
      </c>
      <c r="AE1067" t="s">
        <v>1853</v>
      </c>
    </row>
    <row r="1068" spans="1:31">
      <c r="A1068" t="s">
        <v>1855</v>
      </c>
      <c r="B1068" t="s">
        <v>1856</v>
      </c>
      <c r="AE1068" t="s">
        <v>1855</v>
      </c>
    </row>
    <row r="1069" spans="1:31">
      <c r="A1069" t="s">
        <v>1857</v>
      </c>
      <c r="B1069" t="s">
        <v>515</v>
      </c>
      <c r="AE1069" t="s">
        <v>1857</v>
      </c>
    </row>
    <row r="1070" spans="1:31">
      <c r="A1070" t="s">
        <v>1858</v>
      </c>
      <c r="B1070" t="s">
        <v>346</v>
      </c>
      <c r="AE1070" t="s">
        <v>1858</v>
      </c>
    </row>
    <row r="1071" spans="1:31">
      <c r="A1071" t="s">
        <v>1859</v>
      </c>
      <c r="B1071" t="s">
        <v>515</v>
      </c>
      <c r="AE1071" t="s">
        <v>1859</v>
      </c>
    </row>
    <row r="1072" spans="1:31">
      <c r="A1072" t="s">
        <v>1860</v>
      </c>
      <c r="B1072" t="s">
        <v>1861</v>
      </c>
      <c r="AE1072" t="s">
        <v>1860</v>
      </c>
    </row>
    <row r="1073" spans="1:31">
      <c r="A1073" t="s">
        <v>1862</v>
      </c>
      <c r="B1073" t="s">
        <v>364</v>
      </c>
      <c r="AE1073" t="s">
        <v>1862</v>
      </c>
    </row>
    <row r="1074" spans="1:31">
      <c r="A1074" t="s">
        <v>1863</v>
      </c>
      <c r="B1074" t="s">
        <v>1864</v>
      </c>
      <c r="C1074" t="s">
        <v>82</v>
      </c>
      <c r="E1074">
        <v>3</v>
      </c>
      <c r="F1074" t="s">
        <v>126</v>
      </c>
      <c r="G1074" t="s">
        <v>1863</v>
      </c>
      <c r="H1074" t="s">
        <v>1864</v>
      </c>
      <c r="I1074" t="s">
        <v>126</v>
      </c>
      <c r="J1074">
        <v>3</v>
      </c>
      <c r="K1074" t="s">
        <v>126</v>
      </c>
      <c r="L1074" t="s">
        <v>1863</v>
      </c>
      <c r="M1074" t="s">
        <v>1864</v>
      </c>
      <c r="N1074" t="s">
        <v>126</v>
      </c>
      <c r="AE1074" t="s">
        <v>1863</v>
      </c>
    </row>
    <row r="1075" spans="1:31">
      <c r="A1075" t="s">
        <v>1865</v>
      </c>
      <c r="B1075" t="s">
        <v>1866</v>
      </c>
      <c r="AE1075" t="s">
        <v>1865</v>
      </c>
    </row>
    <row r="1076" spans="1:31">
      <c r="A1076" t="s">
        <v>1867</v>
      </c>
      <c r="B1076" t="s">
        <v>1868</v>
      </c>
      <c r="C1076" t="s">
        <v>82</v>
      </c>
      <c r="E1076">
        <v>3</v>
      </c>
      <c r="F1076" t="s">
        <v>126</v>
      </c>
      <c r="G1076" t="s">
        <v>1867</v>
      </c>
      <c r="H1076" t="s">
        <v>1868</v>
      </c>
      <c r="I1076" t="s">
        <v>126</v>
      </c>
      <c r="J1076">
        <v>3</v>
      </c>
      <c r="K1076" t="s">
        <v>126</v>
      </c>
      <c r="L1076" t="s">
        <v>1867</v>
      </c>
      <c r="M1076" t="s">
        <v>1868</v>
      </c>
      <c r="N1076" t="s">
        <v>126</v>
      </c>
      <c r="AE1076" t="s">
        <v>1867</v>
      </c>
    </row>
    <row r="1077" spans="1:31">
      <c r="A1077" t="s">
        <v>1869</v>
      </c>
      <c r="B1077" t="s">
        <v>1870</v>
      </c>
      <c r="AE1077" t="s">
        <v>1869</v>
      </c>
    </row>
    <row r="1078" spans="1:31">
      <c r="A1078" t="s">
        <v>1871</v>
      </c>
      <c r="B1078" t="s">
        <v>1872</v>
      </c>
      <c r="C1078" t="s">
        <v>82</v>
      </c>
      <c r="E1078">
        <v>3</v>
      </c>
      <c r="F1078" t="s">
        <v>130</v>
      </c>
      <c r="G1078" t="s">
        <v>1871</v>
      </c>
      <c r="H1078" t="s">
        <v>1872</v>
      </c>
      <c r="I1078" t="s">
        <v>130</v>
      </c>
      <c r="J1078">
        <v>3</v>
      </c>
      <c r="K1078" t="s">
        <v>130</v>
      </c>
      <c r="L1078" t="s">
        <v>1871</v>
      </c>
      <c r="M1078" t="s">
        <v>1872</v>
      </c>
      <c r="N1078" t="s">
        <v>130</v>
      </c>
      <c r="AE1078" t="s">
        <v>1871</v>
      </c>
    </row>
    <row r="1079" spans="1:31">
      <c r="A1079" t="s">
        <v>1873</v>
      </c>
      <c r="B1079" t="s">
        <v>1874</v>
      </c>
      <c r="C1079" t="s">
        <v>82</v>
      </c>
      <c r="E1079">
        <v>3</v>
      </c>
      <c r="F1079" t="s">
        <v>126</v>
      </c>
      <c r="G1079" t="s">
        <v>1873</v>
      </c>
      <c r="H1079" t="s">
        <v>1874</v>
      </c>
      <c r="I1079" t="s">
        <v>126</v>
      </c>
      <c r="J1079">
        <v>3</v>
      </c>
      <c r="K1079" t="s">
        <v>126</v>
      </c>
      <c r="L1079" t="s">
        <v>1873</v>
      </c>
      <c r="M1079" t="s">
        <v>1874</v>
      </c>
      <c r="N1079" t="s">
        <v>126</v>
      </c>
      <c r="AE1079" t="s">
        <v>1873</v>
      </c>
    </row>
    <row r="1080" spans="1:31">
      <c r="A1080" t="s">
        <v>1875</v>
      </c>
      <c r="B1080" t="s">
        <v>1876</v>
      </c>
      <c r="C1080" t="s">
        <v>82</v>
      </c>
      <c r="E1080">
        <v>3</v>
      </c>
      <c r="F1080" t="s">
        <v>126</v>
      </c>
      <c r="G1080" t="s">
        <v>1875</v>
      </c>
      <c r="H1080" t="s">
        <v>1876</v>
      </c>
      <c r="I1080" t="s">
        <v>126</v>
      </c>
      <c r="J1080">
        <v>3</v>
      </c>
      <c r="K1080" t="s">
        <v>126</v>
      </c>
      <c r="L1080" t="s">
        <v>1875</v>
      </c>
      <c r="M1080" t="s">
        <v>1876</v>
      </c>
      <c r="N1080" t="s">
        <v>126</v>
      </c>
      <c r="AE1080" t="s">
        <v>1875</v>
      </c>
    </row>
    <row r="1081" spans="1:31">
      <c r="A1081" t="s">
        <v>1877</v>
      </c>
      <c r="B1081" t="s">
        <v>1878</v>
      </c>
      <c r="C1081" t="s">
        <v>82</v>
      </c>
      <c r="E1081">
        <v>3</v>
      </c>
      <c r="F1081" t="s">
        <v>126</v>
      </c>
      <c r="G1081" t="s">
        <v>1877</v>
      </c>
      <c r="H1081" t="s">
        <v>1878</v>
      </c>
      <c r="I1081" t="s">
        <v>126</v>
      </c>
      <c r="J1081">
        <v>3</v>
      </c>
      <c r="K1081" t="s">
        <v>126</v>
      </c>
      <c r="L1081" t="s">
        <v>1877</v>
      </c>
      <c r="M1081" t="s">
        <v>1878</v>
      </c>
      <c r="N1081" t="s">
        <v>126</v>
      </c>
      <c r="AE1081" t="s">
        <v>1877</v>
      </c>
    </row>
    <row r="1082" spans="1:31">
      <c r="A1082" t="s">
        <v>1879</v>
      </c>
      <c r="B1082" t="s">
        <v>1880</v>
      </c>
      <c r="C1082" t="s">
        <v>82</v>
      </c>
      <c r="E1082">
        <v>3</v>
      </c>
      <c r="F1082" t="s">
        <v>128</v>
      </c>
      <c r="G1082" t="s">
        <v>1879</v>
      </c>
      <c r="H1082" t="s">
        <v>1880</v>
      </c>
      <c r="I1082" t="s">
        <v>128</v>
      </c>
      <c r="J1082">
        <v>3</v>
      </c>
      <c r="K1082" t="s">
        <v>128</v>
      </c>
      <c r="L1082" t="s">
        <v>1879</v>
      </c>
      <c r="M1082" t="s">
        <v>1880</v>
      </c>
      <c r="N1082" t="s">
        <v>128</v>
      </c>
      <c r="AE1082" t="s">
        <v>1879</v>
      </c>
    </row>
    <row r="1083" spans="1:31">
      <c r="A1083" t="s">
        <v>1881</v>
      </c>
      <c r="B1083" t="s">
        <v>1882</v>
      </c>
      <c r="AE1083" t="s">
        <v>1881</v>
      </c>
    </row>
    <row r="1084" spans="1:31">
      <c r="A1084" t="s">
        <v>1883</v>
      </c>
      <c r="B1084" t="s">
        <v>1884</v>
      </c>
      <c r="AE1084" t="s">
        <v>1883</v>
      </c>
    </row>
    <row r="1085" spans="1:31">
      <c r="A1085" t="s">
        <v>1885</v>
      </c>
      <c r="B1085" t="s">
        <v>1886</v>
      </c>
      <c r="AE1085" t="s">
        <v>1885</v>
      </c>
    </row>
    <row r="1086" spans="1:31">
      <c r="A1086" t="s">
        <v>1887</v>
      </c>
      <c r="B1086" t="s">
        <v>1888</v>
      </c>
      <c r="AE1086" t="s">
        <v>1887</v>
      </c>
    </row>
    <row r="1087" spans="1:31">
      <c r="A1087" t="s">
        <v>1889</v>
      </c>
      <c r="B1087" t="s">
        <v>1890</v>
      </c>
      <c r="AE1087" t="s">
        <v>1889</v>
      </c>
    </row>
    <row r="1088" spans="1:31">
      <c r="A1088" t="s">
        <v>1891</v>
      </c>
      <c r="B1088" t="s">
        <v>1892</v>
      </c>
      <c r="AE1088" t="s">
        <v>1891</v>
      </c>
    </row>
    <row r="1089" spans="1:31">
      <c r="A1089" t="s">
        <v>1893</v>
      </c>
      <c r="B1089" t="s">
        <v>1894</v>
      </c>
      <c r="AE1089" t="s">
        <v>1893</v>
      </c>
    </row>
    <row r="1090" spans="1:31">
      <c r="A1090" t="s">
        <v>1895</v>
      </c>
      <c r="B1090" t="s">
        <v>1896</v>
      </c>
      <c r="AE1090" t="s">
        <v>1895</v>
      </c>
    </row>
    <row r="1091" spans="1:31">
      <c r="A1091" t="s">
        <v>1897</v>
      </c>
      <c r="B1091" t="s">
        <v>1898</v>
      </c>
      <c r="AE1091" t="s">
        <v>1897</v>
      </c>
    </row>
    <row r="1092" spans="1:31">
      <c r="A1092" t="s">
        <v>1899</v>
      </c>
      <c r="B1092" t="s">
        <v>1900</v>
      </c>
      <c r="AE1092" t="s">
        <v>1899</v>
      </c>
    </row>
    <row r="1093" spans="1:31">
      <c r="A1093" t="s">
        <v>1901</v>
      </c>
      <c r="B1093" t="s">
        <v>1892</v>
      </c>
      <c r="AE1093" t="s">
        <v>1901</v>
      </c>
    </row>
    <row r="1094" spans="1:31">
      <c r="A1094" t="s">
        <v>1902</v>
      </c>
      <c r="B1094" t="s">
        <v>1903</v>
      </c>
      <c r="AE1094" t="s">
        <v>1902</v>
      </c>
    </row>
    <row r="1095" spans="1:31">
      <c r="A1095" t="s">
        <v>1904</v>
      </c>
      <c r="B1095" t="s">
        <v>1905</v>
      </c>
      <c r="AE1095" t="s">
        <v>1904</v>
      </c>
    </row>
    <row r="1096" spans="1:31">
      <c r="A1096" t="s">
        <v>1906</v>
      </c>
      <c r="B1096" t="s">
        <v>1907</v>
      </c>
      <c r="AE1096" t="s">
        <v>1906</v>
      </c>
    </row>
    <row r="1097" spans="1:31">
      <c r="A1097" t="s">
        <v>1908</v>
      </c>
      <c r="B1097" t="s">
        <v>1909</v>
      </c>
      <c r="AE1097" t="s">
        <v>1908</v>
      </c>
    </row>
    <row r="1098" spans="1:31">
      <c r="A1098" t="s">
        <v>1910</v>
      </c>
      <c r="B1098" t="s">
        <v>1892</v>
      </c>
      <c r="AE1098" t="s">
        <v>1910</v>
      </c>
    </row>
    <row r="1099" spans="1:31">
      <c r="A1099" t="s">
        <v>1911</v>
      </c>
      <c r="B1099" t="s">
        <v>1912</v>
      </c>
      <c r="AE1099" t="s">
        <v>1911</v>
      </c>
    </row>
    <row r="1100" spans="1:31">
      <c r="A1100" t="s">
        <v>1913</v>
      </c>
      <c r="B1100" t="s">
        <v>1914</v>
      </c>
      <c r="AE1100" t="s">
        <v>1913</v>
      </c>
    </row>
    <row r="1101" spans="1:31">
      <c r="A1101" t="s">
        <v>1915</v>
      </c>
      <c r="B1101" t="s">
        <v>1916</v>
      </c>
      <c r="AE1101" t="s">
        <v>1915</v>
      </c>
    </row>
    <row r="1102" spans="1:31">
      <c r="A1102" t="s">
        <v>1917</v>
      </c>
      <c r="B1102" t="s">
        <v>1918</v>
      </c>
      <c r="AE1102" t="s">
        <v>1917</v>
      </c>
    </row>
    <row r="1103" spans="1:31">
      <c r="A1103" t="s">
        <v>1919</v>
      </c>
      <c r="B1103" t="s">
        <v>1920</v>
      </c>
      <c r="AE1103" t="s">
        <v>1919</v>
      </c>
    </row>
    <row r="1104" spans="1:31">
      <c r="A1104" t="s">
        <v>1921</v>
      </c>
      <c r="B1104" t="s">
        <v>1922</v>
      </c>
      <c r="AE1104" t="s">
        <v>1921</v>
      </c>
    </row>
    <row r="1105" spans="1:31">
      <c r="A1105" t="s">
        <v>1923</v>
      </c>
      <c r="B1105" t="s">
        <v>1924</v>
      </c>
      <c r="AE1105" t="s">
        <v>1923</v>
      </c>
    </row>
    <row r="1106" spans="1:31">
      <c r="A1106" t="s">
        <v>1925</v>
      </c>
      <c r="B1106" t="s">
        <v>1926</v>
      </c>
      <c r="AE1106" t="s">
        <v>1925</v>
      </c>
    </row>
    <row r="1107" spans="1:31">
      <c r="A1107" t="s">
        <v>1927</v>
      </c>
      <c r="B1107" t="s">
        <v>1928</v>
      </c>
      <c r="AE1107" t="s">
        <v>1927</v>
      </c>
    </row>
    <row r="1108" spans="1:31">
      <c r="A1108" t="s">
        <v>1929</v>
      </c>
      <c r="B1108" t="s">
        <v>1930</v>
      </c>
      <c r="AE1108" t="s">
        <v>1929</v>
      </c>
    </row>
    <row r="1109" spans="1:31">
      <c r="A1109" t="s">
        <v>1931</v>
      </c>
      <c r="B1109" t="s">
        <v>1932</v>
      </c>
      <c r="AE1109" t="s">
        <v>1931</v>
      </c>
    </row>
    <row r="1110" spans="1:31">
      <c r="A1110" t="s">
        <v>1933</v>
      </c>
      <c r="B1110" t="s">
        <v>1934</v>
      </c>
      <c r="AE1110" t="s">
        <v>1933</v>
      </c>
    </row>
    <row r="1111" spans="1:31">
      <c r="A1111" t="s">
        <v>1935</v>
      </c>
      <c r="B1111" t="s">
        <v>1892</v>
      </c>
      <c r="AE1111" t="s">
        <v>1935</v>
      </c>
    </row>
    <row r="1112" spans="1:31">
      <c r="A1112" t="s">
        <v>1936</v>
      </c>
      <c r="B1112" t="s">
        <v>1937</v>
      </c>
      <c r="AE1112" t="s">
        <v>1936</v>
      </c>
    </row>
    <row r="1113" spans="1:31">
      <c r="A1113" t="s">
        <v>1938</v>
      </c>
      <c r="B1113" t="s">
        <v>1892</v>
      </c>
      <c r="AE1113" t="s">
        <v>1938</v>
      </c>
    </row>
    <row r="1114" spans="1:31">
      <c r="A1114" t="s">
        <v>1939</v>
      </c>
      <c r="B1114" t="s">
        <v>1940</v>
      </c>
      <c r="AE1114" t="s">
        <v>1939</v>
      </c>
    </row>
    <row r="1115" spans="1:31">
      <c r="A1115" t="s">
        <v>1941</v>
      </c>
      <c r="B1115" t="s">
        <v>1942</v>
      </c>
      <c r="AE1115" t="s">
        <v>1941</v>
      </c>
    </row>
    <row r="1116" spans="1:31">
      <c r="A1116" t="s">
        <v>1943</v>
      </c>
      <c r="B1116" t="s">
        <v>1944</v>
      </c>
      <c r="AE1116" t="s">
        <v>1943</v>
      </c>
    </row>
    <row r="1117" spans="1:31">
      <c r="A1117" t="s">
        <v>1945</v>
      </c>
      <c r="B1117" t="s">
        <v>1946</v>
      </c>
      <c r="AE1117" t="s">
        <v>1945</v>
      </c>
    </row>
    <row r="1118" spans="1:31">
      <c r="A1118" t="s">
        <v>1947</v>
      </c>
      <c r="B1118" t="s">
        <v>1948</v>
      </c>
      <c r="AE1118" t="s">
        <v>1947</v>
      </c>
    </row>
    <row r="1119" spans="1:31">
      <c r="A1119" t="s">
        <v>1949</v>
      </c>
      <c r="B1119" t="s">
        <v>1950</v>
      </c>
      <c r="C1119" t="s">
        <v>82</v>
      </c>
      <c r="E1119">
        <v>3</v>
      </c>
      <c r="F1119" t="s">
        <v>132</v>
      </c>
      <c r="G1119" t="s">
        <v>1949</v>
      </c>
      <c r="H1119" t="s">
        <v>1950</v>
      </c>
      <c r="I1119" t="s">
        <v>132</v>
      </c>
      <c r="J1119">
        <v>3</v>
      </c>
      <c r="K1119" t="s">
        <v>132</v>
      </c>
      <c r="L1119" t="s">
        <v>1949</v>
      </c>
      <c r="M1119" t="s">
        <v>1950</v>
      </c>
      <c r="N1119" t="s">
        <v>132</v>
      </c>
      <c r="AE1119" t="s">
        <v>1949</v>
      </c>
    </row>
    <row r="1120" spans="1:31">
      <c r="A1120" t="s">
        <v>1951</v>
      </c>
      <c r="B1120" t="s">
        <v>1952</v>
      </c>
      <c r="C1120" t="s">
        <v>82</v>
      </c>
      <c r="E1120">
        <v>3</v>
      </c>
      <c r="F1120" t="s">
        <v>130</v>
      </c>
      <c r="G1120" t="s">
        <v>1951</v>
      </c>
      <c r="H1120" t="s">
        <v>1952</v>
      </c>
      <c r="I1120" t="s">
        <v>130</v>
      </c>
      <c r="J1120">
        <v>3</v>
      </c>
      <c r="K1120" t="s">
        <v>130</v>
      </c>
      <c r="L1120" t="s">
        <v>1951</v>
      </c>
      <c r="M1120" t="s">
        <v>1952</v>
      </c>
      <c r="N1120" t="s">
        <v>130</v>
      </c>
      <c r="AE1120" t="s">
        <v>1951</v>
      </c>
    </row>
    <row r="1121" spans="1:31">
      <c r="A1121" t="s">
        <v>1953</v>
      </c>
      <c r="B1121" t="s">
        <v>1954</v>
      </c>
      <c r="C1121" t="s">
        <v>82</v>
      </c>
      <c r="E1121">
        <v>3</v>
      </c>
      <c r="F1121" t="s">
        <v>124</v>
      </c>
      <c r="G1121" t="s">
        <v>1953</v>
      </c>
      <c r="H1121" t="s">
        <v>1954</v>
      </c>
      <c r="I1121" t="s">
        <v>124</v>
      </c>
      <c r="J1121">
        <v>3</v>
      </c>
      <c r="K1121" t="s">
        <v>124</v>
      </c>
      <c r="L1121" t="s">
        <v>1953</v>
      </c>
      <c r="M1121" t="s">
        <v>1954</v>
      </c>
      <c r="N1121" t="s">
        <v>124</v>
      </c>
      <c r="AE1121" t="s">
        <v>1953</v>
      </c>
    </row>
    <row r="1122" spans="1:31">
      <c r="A1122" t="s">
        <v>1955</v>
      </c>
      <c r="B1122" t="s">
        <v>1956</v>
      </c>
      <c r="C1122" t="s">
        <v>82</v>
      </c>
      <c r="E1122">
        <v>3</v>
      </c>
      <c r="F1122" t="s">
        <v>130</v>
      </c>
      <c r="G1122" t="s">
        <v>1955</v>
      </c>
      <c r="H1122" t="s">
        <v>1956</v>
      </c>
      <c r="I1122" t="s">
        <v>130</v>
      </c>
      <c r="J1122">
        <v>3</v>
      </c>
      <c r="K1122" t="s">
        <v>130</v>
      </c>
      <c r="L1122" t="s">
        <v>1955</v>
      </c>
      <c r="M1122" t="s">
        <v>1956</v>
      </c>
      <c r="N1122" t="s">
        <v>130</v>
      </c>
      <c r="AE1122" t="s">
        <v>1955</v>
      </c>
    </row>
    <row r="1123" spans="1:31">
      <c r="A1123" t="s">
        <v>1957</v>
      </c>
      <c r="B1123" t="s">
        <v>1958</v>
      </c>
      <c r="C1123" t="s">
        <v>82</v>
      </c>
      <c r="E1123">
        <v>3</v>
      </c>
      <c r="F1123" t="s">
        <v>126</v>
      </c>
      <c r="G1123" t="s">
        <v>1957</v>
      </c>
      <c r="H1123" t="s">
        <v>1958</v>
      </c>
      <c r="I1123" t="s">
        <v>126</v>
      </c>
      <c r="J1123">
        <v>3</v>
      </c>
      <c r="K1123" t="s">
        <v>126</v>
      </c>
      <c r="L1123" t="s">
        <v>1957</v>
      </c>
      <c r="M1123" t="s">
        <v>1958</v>
      </c>
      <c r="N1123" t="s">
        <v>126</v>
      </c>
      <c r="AE1123" t="s">
        <v>1957</v>
      </c>
    </row>
    <row r="1124" spans="1:31">
      <c r="A1124" t="s">
        <v>1959</v>
      </c>
      <c r="B1124" t="s">
        <v>1960</v>
      </c>
      <c r="C1124" t="s">
        <v>82</v>
      </c>
      <c r="E1124">
        <v>3</v>
      </c>
      <c r="F1124" t="s">
        <v>124</v>
      </c>
      <c r="G1124" t="s">
        <v>1959</v>
      </c>
      <c r="H1124" t="s">
        <v>1960</v>
      </c>
      <c r="I1124" t="s">
        <v>124</v>
      </c>
      <c r="J1124">
        <v>3</v>
      </c>
      <c r="K1124" t="s">
        <v>124</v>
      </c>
      <c r="L1124" t="s">
        <v>1959</v>
      </c>
      <c r="M1124" t="s">
        <v>1960</v>
      </c>
      <c r="N1124" t="s">
        <v>124</v>
      </c>
      <c r="AE1124" t="s">
        <v>1959</v>
      </c>
    </row>
    <row r="1125" spans="1:31">
      <c r="A1125" t="s">
        <v>1961</v>
      </c>
      <c r="B1125" t="s">
        <v>1962</v>
      </c>
      <c r="C1125" t="s">
        <v>82</v>
      </c>
      <c r="E1125">
        <v>3</v>
      </c>
      <c r="F1125" t="s">
        <v>128</v>
      </c>
      <c r="G1125" t="s">
        <v>1961</v>
      </c>
      <c r="H1125" t="s">
        <v>1962</v>
      </c>
      <c r="I1125" t="s">
        <v>128</v>
      </c>
      <c r="J1125">
        <v>3</v>
      </c>
      <c r="K1125" t="s">
        <v>128</v>
      </c>
      <c r="L1125" t="s">
        <v>1961</v>
      </c>
      <c r="M1125" t="s">
        <v>1962</v>
      </c>
      <c r="N1125" t="s">
        <v>128</v>
      </c>
      <c r="AE1125" t="s">
        <v>1961</v>
      </c>
    </row>
    <row r="1126" spans="1:31">
      <c r="A1126" t="s">
        <v>1963</v>
      </c>
      <c r="B1126" t="s">
        <v>1964</v>
      </c>
      <c r="C1126" t="s">
        <v>82</v>
      </c>
      <c r="E1126">
        <v>3</v>
      </c>
      <c r="F1126" t="s">
        <v>130</v>
      </c>
      <c r="G1126" t="s">
        <v>1963</v>
      </c>
      <c r="H1126" t="s">
        <v>1964</v>
      </c>
      <c r="I1126" t="s">
        <v>130</v>
      </c>
      <c r="J1126">
        <v>3</v>
      </c>
      <c r="K1126" t="s">
        <v>130</v>
      </c>
      <c r="L1126" t="s">
        <v>1963</v>
      </c>
      <c r="M1126" t="s">
        <v>1964</v>
      </c>
      <c r="N1126" t="s">
        <v>130</v>
      </c>
      <c r="AE1126" t="s">
        <v>1963</v>
      </c>
    </row>
    <row r="1127" spans="1:31">
      <c r="A1127" t="s">
        <v>1965</v>
      </c>
      <c r="B1127" t="s">
        <v>1966</v>
      </c>
      <c r="C1127" t="s">
        <v>82</v>
      </c>
      <c r="E1127">
        <v>3</v>
      </c>
      <c r="F1127" t="s">
        <v>132</v>
      </c>
      <c r="G1127" t="s">
        <v>1965</v>
      </c>
      <c r="H1127" t="s">
        <v>1966</v>
      </c>
      <c r="I1127" t="s">
        <v>132</v>
      </c>
      <c r="J1127">
        <v>3</v>
      </c>
      <c r="K1127" t="s">
        <v>132</v>
      </c>
      <c r="L1127" t="s">
        <v>1965</v>
      </c>
      <c r="M1127" t="s">
        <v>1966</v>
      </c>
      <c r="N1127" t="s">
        <v>132</v>
      </c>
      <c r="AE1127" t="s">
        <v>1965</v>
      </c>
    </row>
    <row r="1128" spans="1:31">
      <c r="A1128" t="s">
        <v>1967</v>
      </c>
      <c r="B1128" t="s">
        <v>1968</v>
      </c>
      <c r="AE1128" t="s">
        <v>1967</v>
      </c>
    </row>
    <row r="1129" spans="1:31">
      <c r="A1129" t="s">
        <v>1969</v>
      </c>
      <c r="B1129" t="s">
        <v>1970</v>
      </c>
      <c r="AE1129" t="s">
        <v>1969</v>
      </c>
    </row>
    <row r="1130" spans="1:31">
      <c r="A1130" t="s">
        <v>1971</v>
      </c>
      <c r="B1130" t="s">
        <v>1972</v>
      </c>
      <c r="C1130" t="s">
        <v>82</v>
      </c>
      <c r="E1130">
        <v>3</v>
      </c>
      <c r="F1130" t="s">
        <v>128</v>
      </c>
      <c r="G1130" t="s">
        <v>1971</v>
      </c>
      <c r="H1130" t="s">
        <v>1972</v>
      </c>
      <c r="I1130" t="s">
        <v>128</v>
      </c>
      <c r="J1130">
        <v>3</v>
      </c>
      <c r="K1130" t="s">
        <v>128</v>
      </c>
      <c r="L1130" t="s">
        <v>1971</v>
      </c>
      <c r="M1130" t="s">
        <v>1972</v>
      </c>
      <c r="N1130" t="s">
        <v>128</v>
      </c>
      <c r="AE1130" t="s">
        <v>1971</v>
      </c>
    </row>
    <row r="1131" spans="1:31">
      <c r="A1131" t="s">
        <v>1973</v>
      </c>
      <c r="B1131" t="s">
        <v>1765</v>
      </c>
      <c r="AE1131" t="s">
        <v>1973</v>
      </c>
    </row>
    <row r="1132" spans="1:31">
      <c r="A1132" t="s">
        <v>1974</v>
      </c>
      <c r="B1132" t="s">
        <v>190</v>
      </c>
      <c r="AE1132" t="s">
        <v>1974</v>
      </c>
    </row>
    <row r="1133" spans="1:31">
      <c r="A1133" t="s">
        <v>1975</v>
      </c>
      <c r="B1133" t="s">
        <v>1765</v>
      </c>
      <c r="AE1133" t="s">
        <v>1975</v>
      </c>
    </row>
    <row r="1134" spans="1:31">
      <c r="A1134" t="s">
        <v>1976</v>
      </c>
      <c r="B1134" t="s">
        <v>190</v>
      </c>
      <c r="AE1134" t="s">
        <v>1976</v>
      </c>
    </row>
    <row r="1135" spans="1:31">
      <c r="A1135" t="s">
        <v>1977</v>
      </c>
      <c r="B1135" t="s">
        <v>1765</v>
      </c>
      <c r="AE1135" t="s">
        <v>1977</v>
      </c>
    </row>
    <row r="1136" spans="1:31">
      <c r="A1136" t="s">
        <v>1978</v>
      </c>
      <c r="B1136" t="s">
        <v>190</v>
      </c>
      <c r="AE1136" t="s">
        <v>1978</v>
      </c>
    </row>
    <row r="1137" spans="1:31">
      <c r="A1137" t="s">
        <v>1979</v>
      </c>
      <c r="B1137" t="s">
        <v>1765</v>
      </c>
      <c r="AE1137" t="s">
        <v>1979</v>
      </c>
    </row>
    <row r="1138" spans="1:31">
      <c r="A1138" t="s">
        <v>1980</v>
      </c>
      <c r="B1138" t="s">
        <v>190</v>
      </c>
      <c r="AE1138" t="s">
        <v>1980</v>
      </c>
    </row>
    <row r="1139" spans="1:31">
      <c r="A1139" t="s">
        <v>1981</v>
      </c>
      <c r="B1139" t="s">
        <v>1765</v>
      </c>
      <c r="AE1139" t="s">
        <v>1981</v>
      </c>
    </row>
    <row r="1140" spans="1:31">
      <c r="A1140" t="s">
        <v>1982</v>
      </c>
      <c r="B1140" t="s">
        <v>190</v>
      </c>
      <c r="AE1140" t="s">
        <v>1982</v>
      </c>
    </row>
    <row r="1141" spans="1:31">
      <c r="A1141" t="s">
        <v>1983</v>
      </c>
      <c r="B1141" t="s">
        <v>1984</v>
      </c>
      <c r="C1141" t="s">
        <v>82</v>
      </c>
      <c r="E1141">
        <v>3</v>
      </c>
      <c r="F1141" t="s">
        <v>124</v>
      </c>
      <c r="G1141" t="s">
        <v>1983</v>
      </c>
      <c r="H1141" t="s">
        <v>1984</v>
      </c>
      <c r="I1141" t="s">
        <v>124</v>
      </c>
      <c r="J1141">
        <v>3</v>
      </c>
      <c r="K1141" t="s">
        <v>124</v>
      </c>
      <c r="L1141" t="s">
        <v>1983</v>
      </c>
      <c r="M1141" t="s">
        <v>1984</v>
      </c>
      <c r="N1141" t="s">
        <v>124</v>
      </c>
      <c r="AE1141" t="s">
        <v>1983</v>
      </c>
    </row>
    <row r="1142" spans="1:31">
      <c r="A1142" t="s">
        <v>1985</v>
      </c>
      <c r="B1142" t="s">
        <v>1986</v>
      </c>
      <c r="C1142" t="s">
        <v>82</v>
      </c>
      <c r="E1142">
        <v>3</v>
      </c>
      <c r="F1142" t="s">
        <v>124</v>
      </c>
      <c r="G1142" t="s">
        <v>1985</v>
      </c>
      <c r="H1142" t="s">
        <v>1986</v>
      </c>
      <c r="I1142" t="s">
        <v>124</v>
      </c>
      <c r="J1142">
        <v>3</v>
      </c>
      <c r="K1142" t="s">
        <v>124</v>
      </c>
      <c r="L1142" t="s">
        <v>1985</v>
      </c>
      <c r="M1142" t="s">
        <v>1986</v>
      </c>
      <c r="N1142" t="s">
        <v>124</v>
      </c>
      <c r="AE1142" t="s">
        <v>1985</v>
      </c>
    </row>
    <row r="1143" spans="1:31">
      <c r="A1143" t="s">
        <v>1987</v>
      </c>
      <c r="B1143" t="s">
        <v>1988</v>
      </c>
      <c r="AE1143" t="s">
        <v>1987</v>
      </c>
    </row>
    <row r="1144" spans="1:31">
      <c r="A1144" t="s">
        <v>1989</v>
      </c>
      <c r="B1144" t="s">
        <v>1990</v>
      </c>
      <c r="AE1144" t="s">
        <v>1989</v>
      </c>
    </row>
    <row r="1145" spans="1:31">
      <c r="A1145" t="s">
        <v>1991</v>
      </c>
      <c r="B1145" t="s">
        <v>1992</v>
      </c>
      <c r="C1145" t="s">
        <v>82</v>
      </c>
      <c r="E1145">
        <v>3</v>
      </c>
      <c r="F1145" t="s">
        <v>130</v>
      </c>
      <c r="G1145" t="s">
        <v>1991</v>
      </c>
      <c r="H1145" t="s">
        <v>1992</v>
      </c>
      <c r="I1145" t="s">
        <v>130</v>
      </c>
      <c r="J1145">
        <v>3</v>
      </c>
      <c r="K1145" t="s">
        <v>130</v>
      </c>
      <c r="L1145" t="s">
        <v>1991</v>
      </c>
      <c r="M1145" t="s">
        <v>1992</v>
      </c>
      <c r="N1145" t="s">
        <v>130</v>
      </c>
      <c r="AE1145" t="s">
        <v>1991</v>
      </c>
    </row>
    <row r="1146" spans="1:31">
      <c r="A1146" t="s">
        <v>1993</v>
      </c>
      <c r="B1146" t="s">
        <v>1994</v>
      </c>
      <c r="AE1146" t="s">
        <v>1993</v>
      </c>
    </row>
    <row r="1147" spans="1:31">
      <c r="A1147" t="s">
        <v>1995</v>
      </c>
      <c r="B1147" t="s">
        <v>1996</v>
      </c>
      <c r="AE1147" t="s">
        <v>1995</v>
      </c>
    </row>
    <row r="1148" spans="1:31">
      <c r="A1148" t="s">
        <v>1997</v>
      </c>
      <c r="B1148" t="s">
        <v>1998</v>
      </c>
      <c r="AE1148" t="s">
        <v>1997</v>
      </c>
    </row>
    <row r="1149" spans="1:31">
      <c r="A1149" t="s">
        <v>1999</v>
      </c>
      <c r="B1149" t="s">
        <v>2000</v>
      </c>
      <c r="AE1149" t="s">
        <v>1999</v>
      </c>
    </row>
    <row r="1150" spans="1:31">
      <c r="A1150" t="s">
        <v>2001</v>
      </c>
      <c r="B1150" t="s">
        <v>2002</v>
      </c>
      <c r="AE1150" t="s">
        <v>2001</v>
      </c>
    </row>
    <row r="1151" spans="1:31">
      <c r="A1151" t="s">
        <v>2003</v>
      </c>
      <c r="B1151" t="s">
        <v>2004</v>
      </c>
      <c r="AE1151" t="s">
        <v>2003</v>
      </c>
    </row>
    <row r="1152" spans="1:31">
      <c r="A1152" t="s">
        <v>2005</v>
      </c>
      <c r="B1152" t="s">
        <v>1765</v>
      </c>
      <c r="AE1152" t="s">
        <v>2005</v>
      </c>
    </row>
    <row r="1153" spans="1:31">
      <c r="A1153" t="s">
        <v>2006</v>
      </c>
      <c r="B1153" t="s">
        <v>190</v>
      </c>
      <c r="AE1153" t="s">
        <v>2006</v>
      </c>
    </row>
    <row r="1154" spans="1:31">
      <c r="A1154" t="s">
        <v>2007</v>
      </c>
      <c r="B1154" t="s">
        <v>851</v>
      </c>
      <c r="AE1154" t="s">
        <v>2007</v>
      </c>
    </row>
    <row r="1155" spans="1:31">
      <c r="A1155" t="s">
        <v>2008</v>
      </c>
      <c r="B1155" t="s">
        <v>346</v>
      </c>
      <c r="AE1155" t="s">
        <v>2008</v>
      </c>
    </row>
    <row r="1156" spans="1:31">
      <c r="A1156" t="s">
        <v>2009</v>
      </c>
      <c r="B1156" t="s">
        <v>1347</v>
      </c>
      <c r="AE1156" t="s">
        <v>2009</v>
      </c>
    </row>
    <row r="1157" spans="1:31">
      <c r="A1157" t="s">
        <v>2010</v>
      </c>
      <c r="B1157" t="s">
        <v>2011</v>
      </c>
      <c r="C1157" t="s">
        <v>82</v>
      </c>
      <c r="E1157">
        <v>3</v>
      </c>
      <c r="F1157" t="s">
        <v>126</v>
      </c>
      <c r="G1157" t="s">
        <v>2010</v>
      </c>
      <c r="H1157" t="s">
        <v>2011</v>
      </c>
      <c r="I1157" t="s">
        <v>126</v>
      </c>
      <c r="J1157">
        <v>3</v>
      </c>
      <c r="K1157" t="s">
        <v>126</v>
      </c>
      <c r="L1157" t="s">
        <v>2010</v>
      </c>
      <c r="M1157" t="s">
        <v>2011</v>
      </c>
      <c r="N1157" t="s">
        <v>126</v>
      </c>
      <c r="AE1157" t="s">
        <v>2010</v>
      </c>
    </row>
    <row r="1158" spans="1:31">
      <c r="A1158" t="s">
        <v>2012</v>
      </c>
      <c r="B1158" t="s">
        <v>851</v>
      </c>
      <c r="AE1158" t="s">
        <v>2012</v>
      </c>
    </row>
    <row r="1159" spans="1:31">
      <c r="A1159" t="s">
        <v>2013</v>
      </c>
      <c r="B1159" t="s">
        <v>406</v>
      </c>
      <c r="AE1159" t="s">
        <v>2013</v>
      </c>
    </row>
    <row r="1160" spans="1:31">
      <c r="A1160" t="s">
        <v>2014</v>
      </c>
      <c r="B1160" t="s">
        <v>2015</v>
      </c>
      <c r="C1160" t="s">
        <v>82</v>
      </c>
      <c r="E1160">
        <v>3</v>
      </c>
      <c r="F1160" t="s">
        <v>128</v>
      </c>
      <c r="G1160" t="s">
        <v>2014</v>
      </c>
      <c r="H1160" t="s">
        <v>2015</v>
      </c>
      <c r="I1160" t="s">
        <v>128</v>
      </c>
      <c r="J1160">
        <v>3</v>
      </c>
      <c r="K1160" t="s">
        <v>128</v>
      </c>
      <c r="L1160" t="s">
        <v>2014</v>
      </c>
      <c r="M1160" t="s">
        <v>2015</v>
      </c>
      <c r="N1160" t="s">
        <v>128</v>
      </c>
      <c r="AE1160" t="s">
        <v>2014</v>
      </c>
    </row>
    <row r="1161" spans="1:31">
      <c r="A1161" t="s">
        <v>2016</v>
      </c>
      <c r="B1161" t="s">
        <v>1347</v>
      </c>
      <c r="AE1161" t="s">
        <v>2016</v>
      </c>
    </row>
    <row r="1162" spans="1:31">
      <c r="A1162" t="s">
        <v>2017</v>
      </c>
      <c r="B1162" t="s">
        <v>2018</v>
      </c>
      <c r="C1162" t="s">
        <v>82</v>
      </c>
      <c r="E1162">
        <v>3</v>
      </c>
      <c r="F1162" t="s">
        <v>130</v>
      </c>
      <c r="G1162" t="s">
        <v>2017</v>
      </c>
      <c r="H1162" t="s">
        <v>2018</v>
      </c>
      <c r="I1162" t="s">
        <v>130</v>
      </c>
      <c r="J1162">
        <v>3</v>
      </c>
      <c r="K1162" t="s">
        <v>130</v>
      </c>
      <c r="L1162" t="s">
        <v>2017</v>
      </c>
      <c r="M1162" t="s">
        <v>2018</v>
      </c>
      <c r="N1162" t="s">
        <v>130</v>
      </c>
      <c r="AE1162" t="s">
        <v>2017</v>
      </c>
    </row>
    <row r="1163" spans="1:31">
      <c r="A1163" t="s">
        <v>2019</v>
      </c>
      <c r="B1163" t="s">
        <v>358</v>
      </c>
      <c r="AE1163" t="s">
        <v>2019</v>
      </c>
    </row>
    <row r="1164" spans="1:31">
      <c r="A1164" t="s">
        <v>2020</v>
      </c>
      <c r="B1164" t="s">
        <v>1401</v>
      </c>
      <c r="AE1164" t="s">
        <v>2020</v>
      </c>
    </row>
    <row r="1165" spans="1:31">
      <c r="A1165" t="s">
        <v>2021</v>
      </c>
      <c r="B1165" t="s">
        <v>2022</v>
      </c>
      <c r="C1165" t="s">
        <v>82</v>
      </c>
      <c r="E1165">
        <v>3</v>
      </c>
      <c r="F1165" t="s">
        <v>126</v>
      </c>
      <c r="G1165" t="s">
        <v>2021</v>
      </c>
      <c r="H1165" t="s">
        <v>2022</v>
      </c>
      <c r="I1165" t="s">
        <v>126</v>
      </c>
      <c r="J1165">
        <v>3</v>
      </c>
      <c r="K1165" t="s">
        <v>126</v>
      </c>
      <c r="L1165" t="s">
        <v>2021</v>
      </c>
      <c r="M1165" t="s">
        <v>2022</v>
      </c>
      <c r="N1165" t="s">
        <v>126</v>
      </c>
      <c r="AE1165" t="s">
        <v>2021</v>
      </c>
    </row>
    <row r="1166" spans="1:31">
      <c r="A1166" t="s">
        <v>2023</v>
      </c>
      <c r="B1166" t="s">
        <v>1597</v>
      </c>
      <c r="AE1166" t="s">
        <v>2023</v>
      </c>
    </row>
    <row r="1167" spans="1:31">
      <c r="A1167" t="s">
        <v>2024</v>
      </c>
      <c r="B1167" t="s">
        <v>406</v>
      </c>
      <c r="AE1167" t="s">
        <v>2024</v>
      </c>
    </row>
    <row r="1168" spans="1:31">
      <c r="A1168" t="s">
        <v>2025</v>
      </c>
      <c r="B1168" t="s">
        <v>645</v>
      </c>
      <c r="AE1168" t="s">
        <v>2025</v>
      </c>
    </row>
    <row r="1169" spans="1:31">
      <c r="A1169" t="s">
        <v>2026</v>
      </c>
      <c r="B1169" t="s">
        <v>358</v>
      </c>
      <c r="AE1169" t="s">
        <v>2026</v>
      </c>
    </row>
    <row r="1170" spans="1:31">
      <c r="A1170" t="s">
        <v>2027</v>
      </c>
      <c r="B1170" t="s">
        <v>851</v>
      </c>
      <c r="AE1170" t="s">
        <v>2027</v>
      </c>
    </row>
    <row r="1171" spans="1:31">
      <c r="A1171" t="s">
        <v>2028</v>
      </c>
      <c r="B1171" t="s">
        <v>1401</v>
      </c>
      <c r="AE1171" t="s">
        <v>2028</v>
      </c>
    </row>
    <row r="1172" spans="1:31">
      <c r="A1172" t="s">
        <v>2029</v>
      </c>
      <c r="B1172" t="s">
        <v>1347</v>
      </c>
      <c r="AE1172" t="s">
        <v>2029</v>
      </c>
    </row>
    <row r="1173" spans="1:31">
      <c r="A1173" t="s">
        <v>2030</v>
      </c>
      <c r="B1173" t="s">
        <v>1401</v>
      </c>
      <c r="AE1173" t="s">
        <v>2030</v>
      </c>
    </row>
    <row r="1174" spans="1:31">
      <c r="A1174" t="s">
        <v>2031</v>
      </c>
      <c r="B1174" t="s">
        <v>1401</v>
      </c>
      <c r="AE1174" t="s">
        <v>2031</v>
      </c>
    </row>
    <row r="1175" spans="1:31">
      <c r="A1175" t="s">
        <v>2032</v>
      </c>
      <c r="B1175" t="s">
        <v>1592</v>
      </c>
      <c r="AE1175" t="s">
        <v>2032</v>
      </c>
    </row>
    <row r="1176" spans="1:31">
      <c r="A1176" t="s">
        <v>2033</v>
      </c>
      <c r="B1176" t="s">
        <v>493</v>
      </c>
      <c r="AE1176" t="s">
        <v>2033</v>
      </c>
    </row>
    <row r="1177" spans="1:31">
      <c r="A1177" t="s">
        <v>2034</v>
      </c>
      <c r="B1177" t="s">
        <v>2035</v>
      </c>
      <c r="AE1177" t="s">
        <v>2034</v>
      </c>
    </row>
    <row r="1178" spans="1:31">
      <c r="A1178" t="s">
        <v>2036</v>
      </c>
      <c r="B1178" t="s">
        <v>1401</v>
      </c>
      <c r="AE1178" t="s">
        <v>2036</v>
      </c>
    </row>
    <row r="1179" spans="1:31">
      <c r="A1179" t="s">
        <v>2037</v>
      </c>
      <c r="B1179" t="s">
        <v>364</v>
      </c>
      <c r="AE1179" t="s">
        <v>2037</v>
      </c>
    </row>
    <row r="1180" spans="1:31">
      <c r="A1180" t="s">
        <v>2038</v>
      </c>
      <c r="B1180" t="s">
        <v>1347</v>
      </c>
      <c r="AE1180" t="s">
        <v>2038</v>
      </c>
    </row>
    <row r="1181" spans="1:31">
      <c r="A1181" t="s">
        <v>2039</v>
      </c>
      <c r="B1181" t="s">
        <v>645</v>
      </c>
      <c r="AE1181" t="s">
        <v>2039</v>
      </c>
    </row>
    <row r="1182" spans="1:31">
      <c r="A1182" t="s">
        <v>2040</v>
      </c>
      <c r="B1182" t="s">
        <v>1401</v>
      </c>
      <c r="AE1182" t="s">
        <v>2040</v>
      </c>
    </row>
    <row r="1183" spans="1:31">
      <c r="A1183" t="s">
        <v>2041</v>
      </c>
      <c r="B1183" t="s">
        <v>2042</v>
      </c>
      <c r="AE1183" t="s">
        <v>2041</v>
      </c>
    </row>
    <row r="1184" spans="1:31">
      <c r="A1184" t="s">
        <v>2043</v>
      </c>
      <c r="B1184" t="s">
        <v>645</v>
      </c>
      <c r="AE1184" t="s">
        <v>2043</v>
      </c>
    </row>
    <row r="1185" spans="1:31">
      <c r="A1185" t="s">
        <v>2044</v>
      </c>
      <c r="B1185" t="s">
        <v>358</v>
      </c>
      <c r="AE1185" t="s">
        <v>2044</v>
      </c>
    </row>
    <row r="1186" spans="1:31">
      <c r="A1186" t="s">
        <v>2045</v>
      </c>
      <c r="B1186" t="s">
        <v>364</v>
      </c>
      <c r="AE1186" t="s">
        <v>2045</v>
      </c>
    </row>
    <row r="1187" spans="1:31">
      <c r="A1187" t="s">
        <v>2046</v>
      </c>
      <c r="B1187" t="s">
        <v>851</v>
      </c>
      <c r="AE1187" t="s">
        <v>2046</v>
      </c>
    </row>
    <row r="1188" spans="1:31">
      <c r="A1188" t="s">
        <v>2047</v>
      </c>
      <c r="B1188" t="s">
        <v>406</v>
      </c>
      <c r="AE1188" t="s">
        <v>2047</v>
      </c>
    </row>
    <row r="1189" spans="1:31">
      <c r="A1189" t="s">
        <v>2048</v>
      </c>
      <c r="B1189" t="s">
        <v>851</v>
      </c>
      <c r="AE1189" t="s">
        <v>2048</v>
      </c>
    </row>
    <row r="1190" spans="1:31">
      <c r="A1190" t="s">
        <v>2049</v>
      </c>
      <c r="B1190" t="s">
        <v>851</v>
      </c>
      <c r="AE1190" t="s">
        <v>2049</v>
      </c>
    </row>
    <row r="1191" spans="1:31">
      <c r="A1191" t="s">
        <v>2050</v>
      </c>
      <c r="B1191" t="s">
        <v>406</v>
      </c>
      <c r="AE1191" t="s">
        <v>2050</v>
      </c>
    </row>
    <row r="1192" spans="1:31">
      <c r="A1192" t="s">
        <v>2051</v>
      </c>
      <c r="B1192" t="s">
        <v>851</v>
      </c>
      <c r="AE1192" t="s">
        <v>2051</v>
      </c>
    </row>
    <row r="1193" spans="1:31">
      <c r="A1193" t="s">
        <v>2052</v>
      </c>
      <c r="B1193" t="s">
        <v>406</v>
      </c>
      <c r="AE1193" t="s">
        <v>2052</v>
      </c>
    </row>
    <row r="1194" spans="1:31">
      <c r="A1194" t="s">
        <v>2053</v>
      </c>
      <c r="B1194" t="s">
        <v>851</v>
      </c>
      <c r="AE1194" t="s">
        <v>2053</v>
      </c>
    </row>
    <row r="1195" spans="1:31">
      <c r="A1195" t="s">
        <v>2054</v>
      </c>
      <c r="B1195" t="s">
        <v>851</v>
      </c>
      <c r="AE1195" t="s">
        <v>2054</v>
      </c>
    </row>
    <row r="1196" spans="1:31">
      <c r="A1196" t="s">
        <v>2055</v>
      </c>
      <c r="B1196" t="s">
        <v>1347</v>
      </c>
      <c r="AE1196" t="s">
        <v>2055</v>
      </c>
    </row>
    <row r="1197" spans="1:31">
      <c r="A1197" t="s">
        <v>504</v>
      </c>
      <c r="B1197" t="s">
        <v>503</v>
      </c>
      <c r="C1197" t="s">
        <v>82</v>
      </c>
      <c r="E1197">
        <v>3</v>
      </c>
      <c r="F1197" t="s">
        <v>126</v>
      </c>
      <c r="G1197" t="s">
        <v>504</v>
      </c>
      <c r="H1197" t="s">
        <v>503</v>
      </c>
      <c r="I1197" t="s">
        <v>126</v>
      </c>
      <c r="J1197">
        <v>3</v>
      </c>
      <c r="K1197" t="s">
        <v>126</v>
      </c>
      <c r="L1197" t="s">
        <v>504</v>
      </c>
      <c r="M1197" t="s">
        <v>503</v>
      </c>
      <c r="N1197" t="s">
        <v>126</v>
      </c>
      <c r="AE1197" t="s">
        <v>504</v>
      </c>
    </row>
    <row r="1198" spans="1:31">
      <c r="A1198" t="s">
        <v>2056</v>
      </c>
      <c r="B1198" t="s">
        <v>406</v>
      </c>
      <c r="AE1198" t="s">
        <v>2056</v>
      </c>
    </row>
    <row r="1199" spans="1:31">
      <c r="A1199" t="s">
        <v>2057</v>
      </c>
      <c r="B1199" t="s">
        <v>1347</v>
      </c>
      <c r="AE1199" t="s">
        <v>2057</v>
      </c>
    </row>
    <row r="1200" spans="1:31">
      <c r="A1200" t="s">
        <v>2058</v>
      </c>
      <c r="B1200" t="s">
        <v>2059</v>
      </c>
      <c r="AE1200" t="s">
        <v>2058</v>
      </c>
    </row>
    <row r="1201" spans="1:31">
      <c r="A1201" t="s">
        <v>2060</v>
      </c>
      <c r="B1201" t="s">
        <v>346</v>
      </c>
      <c r="AE1201" t="s">
        <v>2060</v>
      </c>
    </row>
    <row r="1202" spans="1:31">
      <c r="A1202" t="s">
        <v>2061</v>
      </c>
      <c r="B1202" t="s">
        <v>346</v>
      </c>
      <c r="AE1202" t="s">
        <v>2061</v>
      </c>
    </row>
    <row r="1203" spans="1:31">
      <c r="A1203" t="s">
        <v>2062</v>
      </c>
      <c r="B1203" t="s">
        <v>2063</v>
      </c>
      <c r="AE1203" t="s">
        <v>2062</v>
      </c>
    </row>
    <row r="1204" spans="1:31">
      <c r="A1204" t="s">
        <v>2064</v>
      </c>
      <c r="B1204" t="s">
        <v>645</v>
      </c>
      <c r="AE1204" t="s">
        <v>2064</v>
      </c>
    </row>
    <row r="1205" spans="1:31">
      <c r="A1205" t="s">
        <v>2065</v>
      </c>
      <c r="B1205" t="s">
        <v>851</v>
      </c>
      <c r="AE1205" t="s">
        <v>2065</v>
      </c>
    </row>
    <row r="1206" spans="1:31">
      <c r="A1206" t="s">
        <v>2066</v>
      </c>
      <c r="B1206" t="s">
        <v>2067</v>
      </c>
      <c r="C1206" t="s">
        <v>82</v>
      </c>
      <c r="E1206">
        <v>3</v>
      </c>
      <c r="F1206" t="s">
        <v>132</v>
      </c>
      <c r="G1206" t="s">
        <v>2066</v>
      </c>
      <c r="H1206" t="s">
        <v>2067</v>
      </c>
      <c r="I1206" t="s">
        <v>132</v>
      </c>
      <c r="J1206">
        <v>3</v>
      </c>
      <c r="K1206" t="s">
        <v>132</v>
      </c>
      <c r="L1206" t="s">
        <v>2066</v>
      </c>
      <c r="M1206" t="s">
        <v>2067</v>
      </c>
      <c r="N1206" t="s">
        <v>132</v>
      </c>
      <c r="AE1206" t="s">
        <v>2066</v>
      </c>
    </row>
    <row r="1207" spans="1:31">
      <c r="A1207" t="s">
        <v>2068</v>
      </c>
      <c r="B1207" t="s">
        <v>358</v>
      </c>
      <c r="AE1207" t="s">
        <v>2068</v>
      </c>
    </row>
    <row r="1208" spans="1:31">
      <c r="A1208" t="s">
        <v>2069</v>
      </c>
      <c r="B1208" t="s">
        <v>406</v>
      </c>
      <c r="AE1208" t="s">
        <v>2069</v>
      </c>
    </row>
    <row r="1209" spans="1:31">
      <c r="A1209" t="s">
        <v>2070</v>
      </c>
      <c r="B1209" t="s">
        <v>2071</v>
      </c>
      <c r="J1209">
        <v>4</v>
      </c>
      <c r="K1209" t="s">
        <v>296</v>
      </c>
      <c r="L1209" t="s">
        <v>295</v>
      </c>
      <c r="M1209" t="s">
        <v>296</v>
      </c>
      <c r="N1209" t="s">
        <v>124</v>
      </c>
      <c r="S1209" t="s">
        <v>158</v>
      </c>
      <c r="T1209" t="s">
        <v>156</v>
      </c>
      <c r="AE1209" t="s">
        <v>2070</v>
      </c>
    </row>
    <row r="1210" spans="1:31">
      <c r="A1210" t="s">
        <v>2072</v>
      </c>
      <c r="B1210" t="s">
        <v>851</v>
      </c>
      <c r="AE1210" t="s">
        <v>2072</v>
      </c>
    </row>
    <row r="1211" spans="1:31">
      <c r="A1211" t="s">
        <v>2073</v>
      </c>
      <c r="B1211" t="s">
        <v>513</v>
      </c>
      <c r="AE1211" t="s">
        <v>2073</v>
      </c>
    </row>
    <row r="1212" spans="1:31">
      <c r="A1212" t="s">
        <v>2074</v>
      </c>
      <c r="B1212" t="s">
        <v>851</v>
      </c>
      <c r="AE1212" t="s">
        <v>2074</v>
      </c>
    </row>
    <row r="1213" spans="1:31">
      <c r="A1213" t="s">
        <v>2075</v>
      </c>
      <c r="B1213" t="s">
        <v>2076</v>
      </c>
      <c r="AE1213" t="s">
        <v>2075</v>
      </c>
    </row>
    <row r="1214" spans="1:31">
      <c r="A1214" t="s">
        <v>2077</v>
      </c>
      <c r="B1214" t="s">
        <v>2042</v>
      </c>
      <c r="AE1214" t="s">
        <v>2077</v>
      </c>
    </row>
    <row r="1215" spans="1:31">
      <c r="A1215" t="s">
        <v>2078</v>
      </c>
      <c r="B1215" t="s">
        <v>1347</v>
      </c>
      <c r="AE1215" t="s">
        <v>2078</v>
      </c>
    </row>
    <row r="1216" spans="1:31">
      <c r="A1216" t="s">
        <v>2079</v>
      </c>
      <c r="B1216" t="s">
        <v>513</v>
      </c>
      <c r="AE1216" t="s">
        <v>2079</v>
      </c>
    </row>
    <row r="1217" spans="1:31">
      <c r="A1217" t="s">
        <v>2080</v>
      </c>
      <c r="B1217" t="s">
        <v>1347</v>
      </c>
      <c r="AE1217" t="s">
        <v>2080</v>
      </c>
    </row>
    <row r="1218" spans="1:31">
      <c r="A1218" t="s">
        <v>2081</v>
      </c>
      <c r="B1218" t="s">
        <v>2082</v>
      </c>
      <c r="AE1218" t="s">
        <v>2081</v>
      </c>
    </row>
    <row r="1219" spans="1:31">
      <c r="A1219" t="s">
        <v>2083</v>
      </c>
      <c r="B1219" t="s">
        <v>851</v>
      </c>
      <c r="AE1219" t="s">
        <v>2083</v>
      </c>
    </row>
    <row r="1220" spans="1:31">
      <c r="A1220" t="s">
        <v>2084</v>
      </c>
      <c r="B1220" t="s">
        <v>450</v>
      </c>
      <c r="AE1220" t="s">
        <v>2084</v>
      </c>
    </row>
    <row r="1221" spans="1:31">
      <c r="A1221" t="s">
        <v>2085</v>
      </c>
      <c r="B1221" t="s">
        <v>1401</v>
      </c>
      <c r="AE1221" t="s">
        <v>2085</v>
      </c>
    </row>
    <row r="1222" spans="1:31">
      <c r="A1222" t="s">
        <v>2086</v>
      </c>
      <c r="B1222" t="s">
        <v>1401</v>
      </c>
      <c r="AE1222" t="s">
        <v>2086</v>
      </c>
    </row>
    <row r="1223" spans="1:31">
      <c r="A1223" t="s">
        <v>2087</v>
      </c>
      <c r="B1223" t="s">
        <v>1286</v>
      </c>
      <c r="AE1223" t="s">
        <v>2087</v>
      </c>
    </row>
    <row r="1224" spans="1:31">
      <c r="A1224" t="s">
        <v>2088</v>
      </c>
      <c r="B1224" t="s">
        <v>558</v>
      </c>
      <c r="AE1224" t="s">
        <v>2088</v>
      </c>
    </row>
    <row r="1225" spans="1:31">
      <c r="A1225" t="s">
        <v>2089</v>
      </c>
      <c r="B1225" t="s">
        <v>2090</v>
      </c>
      <c r="AE1225" t="s">
        <v>2089</v>
      </c>
    </row>
    <row r="1226" spans="1:31">
      <c r="A1226" t="s">
        <v>2091</v>
      </c>
      <c r="B1226" t="s">
        <v>2092</v>
      </c>
      <c r="AE1226" t="s">
        <v>2091</v>
      </c>
    </row>
    <row r="1227" spans="1:31">
      <c r="A1227" t="s">
        <v>2093</v>
      </c>
      <c r="B1227" t="s">
        <v>406</v>
      </c>
      <c r="AE1227" t="s">
        <v>2093</v>
      </c>
    </row>
    <row r="1228" spans="1:31">
      <c r="A1228" t="s">
        <v>2094</v>
      </c>
      <c r="B1228" t="s">
        <v>406</v>
      </c>
      <c r="AE1228" t="s">
        <v>2094</v>
      </c>
    </row>
    <row r="1229" spans="1:31">
      <c r="A1229" t="s">
        <v>2095</v>
      </c>
      <c r="B1229" t="s">
        <v>450</v>
      </c>
      <c r="AE1229" t="s">
        <v>2095</v>
      </c>
    </row>
    <row r="1230" spans="1:31">
      <c r="A1230" t="s">
        <v>2096</v>
      </c>
      <c r="B1230" t="s">
        <v>1286</v>
      </c>
      <c r="AE1230" t="s">
        <v>2096</v>
      </c>
    </row>
    <row r="1231" spans="1:31">
      <c r="A1231" t="s">
        <v>2097</v>
      </c>
      <c r="B1231" t="s">
        <v>1401</v>
      </c>
      <c r="AE1231" t="s">
        <v>2097</v>
      </c>
    </row>
    <row r="1232" spans="1:31">
      <c r="A1232" t="s">
        <v>2098</v>
      </c>
      <c r="B1232" t="s">
        <v>406</v>
      </c>
      <c r="AE1232" t="s">
        <v>2098</v>
      </c>
    </row>
    <row r="1233" spans="1:31">
      <c r="A1233" t="s">
        <v>2099</v>
      </c>
      <c r="B1233" t="s">
        <v>1347</v>
      </c>
      <c r="AE1233" t="s">
        <v>2099</v>
      </c>
    </row>
    <row r="1234" spans="1:31">
      <c r="A1234" t="s">
        <v>2100</v>
      </c>
      <c r="B1234" t="s">
        <v>1401</v>
      </c>
      <c r="AE1234" t="s">
        <v>2100</v>
      </c>
    </row>
    <row r="1235" spans="1:31">
      <c r="A1235" t="s">
        <v>2101</v>
      </c>
      <c r="B1235" t="s">
        <v>645</v>
      </c>
      <c r="AE1235" t="s">
        <v>2101</v>
      </c>
    </row>
    <row r="1236" spans="1:31">
      <c r="A1236" t="s">
        <v>2102</v>
      </c>
      <c r="B1236" t="s">
        <v>1347</v>
      </c>
      <c r="AE1236" t="s">
        <v>2102</v>
      </c>
    </row>
    <row r="1237" spans="1:31">
      <c r="A1237" t="s">
        <v>2103</v>
      </c>
      <c r="B1237" t="s">
        <v>645</v>
      </c>
      <c r="AE1237" t="s">
        <v>2103</v>
      </c>
    </row>
    <row r="1238" spans="1:31">
      <c r="A1238" t="s">
        <v>2104</v>
      </c>
      <c r="B1238" t="s">
        <v>2105</v>
      </c>
      <c r="AE1238" t="s">
        <v>2104</v>
      </c>
    </row>
    <row r="1239" spans="1:31">
      <c r="A1239" t="s">
        <v>2106</v>
      </c>
      <c r="B1239" t="s">
        <v>2107</v>
      </c>
      <c r="C1239" t="s">
        <v>82</v>
      </c>
      <c r="E1239">
        <v>3</v>
      </c>
      <c r="F1239" t="s">
        <v>130</v>
      </c>
      <c r="G1239" t="s">
        <v>2106</v>
      </c>
      <c r="H1239" t="s">
        <v>2107</v>
      </c>
      <c r="I1239" t="s">
        <v>130</v>
      </c>
      <c r="J1239">
        <v>3</v>
      </c>
      <c r="K1239" t="s">
        <v>130</v>
      </c>
      <c r="L1239" t="s">
        <v>2106</v>
      </c>
      <c r="M1239" t="s">
        <v>2107</v>
      </c>
      <c r="N1239" t="s">
        <v>130</v>
      </c>
      <c r="AE1239" t="s">
        <v>2106</v>
      </c>
    </row>
    <row r="1240" spans="1:31">
      <c r="A1240" t="s">
        <v>2108</v>
      </c>
      <c r="B1240" t="s">
        <v>1347</v>
      </c>
      <c r="AE1240" t="s">
        <v>2108</v>
      </c>
    </row>
    <row r="1241" spans="1:31">
      <c r="A1241" t="s">
        <v>2109</v>
      </c>
      <c r="B1241" t="s">
        <v>1597</v>
      </c>
      <c r="AE1241" t="s">
        <v>2109</v>
      </c>
    </row>
    <row r="1242" spans="1:31">
      <c r="A1242" t="s">
        <v>2110</v>
      </c>
      <c r="B1242" t="s">
        <v>1347</v>
      </c>
      <c r="AE1242" t="s">
        <v>2110</v>
      </c>
    </row>
    <row r="1243" spans="1:31">
      <c r="A1243" t="s">
        <v>2111</v>
      </c>
      <c r="B1243" t="s">
        <v>2112</v>
      </c>
      <c r="C1243" t="s">
        <v>82</v>
      </c>
      <c r="E1243">
        <v>3</v>
      </c>
      <c r="F1243" t="s">
        <v>1641</v>
      </c>
      <c r="G1243" t="s">
        <v>2111</v>
      </c>
      <c r="H1243" t="s">
        <v>2112</v>
      </c>
      <c r="I1243" t="s">
        <v>1641</v>
      </c>
      <c r="J1243">
        <v>3</v>
      </c>
      <c r="K1243" t="s">
        <v>1641</v>
      </c>
      <c r="L1243" t="s">
        <v>2111</v>
      </c>
      <c r="M1243" t="s">
        <v>2112</v>
      </c>
      <c r="N1243" t="s">
        <v>1641</v>
      </c>
      <c r="AE1243" t="s">
        <v>2111</v>
      </c>
    </row>
    <row r="1244" spans="1:31">
      <c r="A1244" t="s">
        <v>2113</v>
      </c>
      <c r="B1244" t="s">
        <v>2114</v>
      </c>
      <c r="C1244" t="s">
        <v>82</v>
      </c>
      <c r="E1244">
        <v>3</v>
      </c>
      <c r="F1244" t="s">
        <v>124</v>
      </c>
      <c r="G1244" t="s">
        <v>2113</v>
      </c>
      <c r="H1244" t="s">
        <v>2114</v>
      </c>
      <c r="I1244" t="s">
        <v>124</v>
      </c>
      <c r="J1244">
        <v>3</v>
      </c>
      <c r="K1244" t="s">
        <v>124</v>
      </c>
      <c r="L1244" t="s">
        <v>2113</v>
      </c>
      <c r="M1244" t="s">
        <v>2114</v>
      </c>
      <c r="N1244" t="s">
        <v>124</v>
      </c>
      <c r="AE1244" t="s">
        <v>2113</v>
      </c>
    </row>
    <row r="1245" spans="1:31">
      <c r="A1245" t="s">
        <v>2115</v>
      </c>
      <c r="B1245" t="s">
        <v>1314</v>
      </c>
      <c r="AE1245" t="s">
        <v>2115</v>
      </c>
    </row>
    <row r="1246" spans="1:31">
      <c r="A1246" t="s">
        <v>2116</v>
      </c>
      <c r="B1246" t="s">
        <v>2117</v>
      </c>
      <c r="AE1246" t="s">
        <v>2116</v>
      </c>
    </row>
    <row r="1247" spans="1:31">
      <c r="A1247" t="s">
        <v>2118</v>
      </c>
      <c r="B1247" t="s">
        <v>1592</v>
      </c>
      <c r="AE1247" t="s">
        <v>2118</v>
      </c>
    </row>
    <row r="1248" spans="1:31">
      <c r="A1248" t="s">
        <v>2119</v>
      </c>
      <c r="B1248" t="s">
        <v>2120</v>
      </c>
      <c r="C1248" t="s">
        <v>82</v>
      </c>
      <c r="E1248">
        <v>3</v>
      </c>
      <c r="F1248" t="s">
        <v>128</v>
      </c>
      <c r="G1248" t="s">
        <v>2119</v>
      </c>
      <c r="H1248" t="s">
        <v>2120</v>
      </c>
      <c r="I1248" t="s">
        <v>128</v>
      </c>
      <c r="J1248">
        <v>3</v>
      </c>
      <c r="K1248" t="s">
        <v>128</v>
      </c>
      <c r="L1248" t="s">
        <v>2119</v>
      </c>
      <c r="M1248" t="s">
        <v>2120</v>
      </c>
      <c r="N1248" t="s">
        <v>128</v>
      </c>
      <c r="AE1248" t="s">
        <v>2119</v>
      </c>
    </row>
    <row r="1249" spans="1:31">
      <c r="A1249" t="s">
        <v>2121</v>
      </c>
      <c r="B1249" t="s">
        <v>1347</v>
      </c>
      <c r="AE1249" t="s">
        <v>2121</v>
      </c>
    </row>
    <row r="1250" spans="1:31">
      <c r="A1250" t="s">
        <v>2122</v>
      </c>
      <c r="B1250" t="s">
        <v>406</v>
      </c>
      <c r="AE1250" t="s">
        <v>2122</v>
      </c>
    </row>
    <row r="1251" spans="1:31">
      <c r="A1251" t="s">
        <v>2123</v>
      </c>
      <c r="B1251" t="s">
        <v>1401</v>
      </c>
      <c r="AE1251" t="s">
        <v>2123</v>
      </c>
    </row>
    <row r="1252" spans="1:31">
      <c r="A1252" t="s">
        <v>2124</v>
      </c>
      <c r="B1252" t="s">
        <v>2125</v>
      </c>
      <c r="C1252" t="s">
        <v>153</v>
      </c>
      <c r="E1252">
        <v>4</v>
      </c>
      <c r="F1252" t="s">
        <v>1756</v>
      </c>
      <c r="G1252" t="s">
        <v>1755</v>
      </c>
      <c r="H1252" t="s">
        <v>1756</v>
      </c>
      <c r="I1252" t="s">
        <v>132</v>
      </c>
      <c r="J1252">
        <v>4</v>
      </c>
      <c r="K1252" t="s">
        <v>1756</v>
      </c>
      <c r="L1252" t="s">
        <v>1755</v>
      </c>
      <c r="M1252" t="s">
        <v>1756</v>
      </c>
      <c r="N1252" t="s">
        <v>132</v>
      </c>
      <c r="O1252" t="s">
        <v>2126</v>
      </c>
      <c r="P1252" t="s">
        <v>156</v>
      </c>
      <c r="R1252" t="s">
        <v>157</v>
      </c>
      <c r="S1252" t="s">
        <v>158</v>
      </c>
      <c r="T1252" t="s">
        <v>156</v>
      </c>
      <c r="V1252" t="s">
        <v>159</v>
      </c>
      <c r="Y1252" t="s">
        <v>2127</v>
      </c>
      <c r="AE1252" t="s">
        <v>2124</v>
      </c>
    </row>
    <row r="1253" spans="1:31">
      <c r="A1253" t="s">
        <v>2128</v>
      </c>
      <c r="B1253" t="s">
        <v>2129</v>
      </c>
      <c r="C1253" t="s">
        <v>153</v>
      </c>
      <c r="E1253">
        <v>4</v>
      </c>
      <c r="F1253" t="s">
        <v>1582</v>
      </c>
      <c r="G1253" t="s">
        <v>1581</v>
      </c>
      <c r="H1253" t="s">
        <v>1582</v>
      </c>
      <c r="I1253" t="s">
        <v>124</v>
      </c>
      <c r="J1253">
        <v>4</v>
      </c>
      <c r="K1253" t="s">
        <v>1582</v>
      </c>
      <c r="L1253" t="s">
        <v>1581</v>
      </c>
      <c r="M1253" t="s">
        <v>1582</v>
      </c>
      <c r="N1253" t="s">
        <v>124</v>
      </c>
      <c r="O1253" t="s">
        <v>2126</v>
      </c>
      <c r="P1253" t="s">
        <v>2130</v>
      </c>
      <c r="Q1253" t="s">
        <v>2131</v>
      </c>
      <c r="R1253" t="s">
        <v>241</v>
      </c>
      <c r="S1253" t="s">
        <v>158</v>
      </c>
      <c r="T1253" t="s">
        <v>156</v>
      </c>
      <c r="V1253" t="s">
        <v>159</v>
      </c>
      <c r="Y1253" t="s">
        <v>2132</v>
      </c>
      <c r="AE1253" t="s">
        <v>2128</v>
      </c>
    </row>
    <row r="1254" spans="1:31">
      <c r="A1254" t="s">
        <v>2133</v>
      </c>
      <c r="B1254" t="s">
        <v>2134</v>
      </c>
      <c r="J1254">
        <v>4</v>
      </c>
      <c r="K1254" t="s">
        <v>1954</v>
      </c>
      <c r="L1254" t="s">
        <v>1953</v>
      </c>
      <c r="M1254" t="s">
        <v>1954</v>
      </c>
      <c r="N1254" t="s">
        <v>124</v>
      </c>
      <c r="S1254" t="s">
        <v>158</v>
      </c>
      <c r="T1254" t="s">
        <v>156</v>
      </c>
      <c r="AE1254" t="s">
        <v>2133</v>
      </c>
    </row>
    <row r="1255" spans="1:31">
      <c r="A1255" t="s">
        <v>2135</v>
      </c>
      <c r="B1255" t="s">
        <v>2136</v>
      </c>
      <c r="C1255" t="s">
        <v>153</v>
      </c>
      <c r="E1255">
        <v>4</v>
      </c>
      <c r="F1255" t="s">
        <v>2067</v>
      </c>
      <c r="G1255" t="s">
        <v>2066</v>
      </c>
      <c r="H1255" t="s">
        <v>2067</v>
      </c>
      <c r="I1255" t="s">
        <v>132</v>
      </c>
      <c r="J1255">
        <v>4</v>
      </c>
      <c r="K1255" t="s">
        <v>2067</v>
      </c>
      <c r="L1255" t="s">
        <v>2066</v>
      </c>
      <c r="M1255" t="s">
        <v>2067</v>
      </c>
      <c r="N1255" t="s">
        <v>132</v>
      </c>
      <c r="O1255" t="s">
        <v>2126</v>
      </c>
      <c r="P1255" t="s">
        <v>2130</v>
      </c>
      <c r="Q1255" t="s">
        <v>2137</v>
      </c>
      <c r="R1255" t="s">
        <v>157</v>
      </c>
      <c r="S1255" t="s">
        <v>158</v>
      </c>
      <c r="T1255" t="s">
        <v>156</v>
      </c>
      <c r="V1255" t="s">
        <v>159</v>
      </c>
      <c r="Y1255" t="s">
        <v>2132</v>
      </c>
      <c r="AE1255" t="s">
        <v>2135</v>
      </c>
    </row>
    <row r="1256" spans="1:31">
      <c r="A1256" t="s">
        <v>2138</v>
      </c>
      <c r="B1256" t="s">
        <v>2139</v>
      </c>
      <c r="C1256" t="s">
        <v>153</v>
      </c>
      <c r="D1256" t="s">
        <v>2140</v>
      </c>
      <c r="E1256">
        <v>4</v>
      </c>
      <c r="F1256" t="s">
        <v>2022</v>
      </c>
      <c r="G1256" t="s">
        <v>2021</v>
      </c>
      <c r="H1256" t="s">
        <v>2022</v>
      </c>
      <c r="I1256" t="s">
        <v>126</v>
      </c>
      <c r="J1256">
        <v>4</v>
      </c>
      <c r="K1256" t="s">
        <v>2022</v>
      </c>
      <c r="L1256" t="s">
        <v>2021</v>
      </c>
      <c r="M1256" t="s">
        <v>2022</v>
      </c>
      <c r="N1256" t="s">
        <v>126</v>
      </c>
      <c r="O1256" t="s">
        <v>2141</v>
      </c>
      <c r="P1256" t="s">
        <v>156</v>
      </c>
      <c r="R1256" t="s">
        <v>241</v>
      </c>
      <c r="S1256" t="s">
        <v>158</v>
      </c>
      <c r="T1256" t="s">
        <v>156</v>
      </c>
      <c r="V1256" t="s">
        <v>242</v>
      </c>
      <c r="Y1256" t="s">
        <v>245</v>
      </c>
      <c r="AE1256" t="s">
        <v>2138</v>
      </c>
    </row>
    <row r="1257" spans="1:31">
      <c r="A1257" t="s">
        <v>2142</v>
      </c>
      <c r="B1257" t="s">
        <v>2143</v>
      </c>
      <c r="AE1257" t="s">
        <v>2142</v>
      </c>
    </row>
    <row r="1258" spans="1:31">
      <c r="A1258" t="s">
        <v>2144</v>
      </c>
      <c r="B1258" t="s">
        <v>2145</v>
      </c>
      <c r="C1258" t="s">
        <v>153</v>
      </c>
      <c r="E1258">
        <v>4</v>
      </c>
      <c r="F1258" t="s">
        <v>1972</v>
      </c>
      <c r="G1258" t="s">
        <v>1971</v>
      </c>
      <c r="H1258" t="s">
        <v>1972</v>
      </c>
      <c r="I1258" t="s">
        <v>128</v>
      </c>
      <c r="J1258">
        <v>4</v>
      </c>
      <c r="K1258" t="s">
        <v>1972</v>
      </c>
      <c r="L1258" t="s">
        <v>1971</v>
      </c>
      <c r="M1258" t="s">
        <v>1972</v>
      </c>
      <c r="N1258" t="s">
        <v>128</v>
      </c>
      <c r="O1258" t="s">
        <v>2141</v>
      </c>
      <c r="P1258" t="s">
        <v>156</v>
      </c>
      <c r="R1258" t="s">
        <v>241</v>
      </c>
      <c r="S1258" t="s">
        <v>158</v>
      </c>
      <c r="T1258" t="s">
        <v>156</v>
      </c>
      <c r="V1258" t="s">
        <v>242</v>
      </c>
      <c r="Y1258" t="s">
        <v>2146</v>
      </c>
      <c r="Z1258" t="s">
        <v>2147</v>
      </c>
      <c r="AE1258" t="s">
        <v>2144</v>
      </c>
    </row>
    <row r="1259" spans="1:31">
      <c r="A1259" t="s">
        <v>2148</v>
      </c>
      <c r="B1259" t="s">
        <v>2149</v>
      </c>
      <c r="C1259" t="s">
        <v>153</v>
      </c>
      <c r="E1259">
        <v>4</v>
      </c>
      <c r="F1259" t="s">
        <v>1954</v>
      </c>
      <c r="G1259" t="s">
        <v>1953</v>
      </c>
      <c r="H1259" t="s">
        <v>1954</v>
      </c>
      <c r="I1259" t="s">
        <v>124</v>
      </c>
      <c r="J1259">
        <v>4</v>
      </c>
      <c r="K1259" t="s">
        <v>1954</v>
      </c>
      <c r="L1259" t="s">
        <v>1953</v>
      </c>
      <c r="M1259" t="s">
        <v>1954</v>
      </c>
      <c r="N1259" t="s">
        <v>124</v>
      </c>
      <c r="O1259" t="s">
        <v>2141</v>
      </c>
      <c r="P1259" t="s">
        <v>156</v>
      </c>
      <c r="R1259" t="s">
        <v>241</v>
      </c>
      <c r="S1259" t="s">
        <v>158</v>
      </c>
      <c r="T1259" t="s">
        <v>156</v>
      </c>
      <c r="V1259" t="s">
        <v>242</v>
      </c>
      <c r="Y1259" t="s">
        <v>2146</v>
      </c>
      <c r="Z1259" t="s">
        <v>2150</v>
      </c>
      <c r="AE1259" t="s">
        <v>2148</v>
      </c>
    </row>
    <row r="1260" spans="1:31">
      <c r="A1260" t="s">
        <v>2151</v>
      </c>
      <c r="B1260" t="s">
        <v>2152</v>
      </c>
      <c r="C1260" t="s">
        <v>153</v>
      </c>
      <c r="E1260">
        <v>4</v>
      </c>
      <c r="F1260" t="s">
        <v>1718</v>
      </c>
      <c r="G1260" t="s">
        <v>1717</v>
      </c>
      <c r="H1260" t="s">
        <v>1718</v>
      </c>
      <c r="I1260" t="s">
        <v>128</v>
      </c>
      <c r="J1260">
        <v>4</v>
      </c>
      <c r="K1260" t="s">
        <v>1718</v>
      </c>
      <c r="L1260" t="s">
        <v>1717</v>
      </c>
      <c r="M1260" t="s">
        <v>1718</v>
      </c>
      <c r="N1260" t="s">
        <v>128</v>
      </c>
      <c r="O1260" t="s">
        <v>155</v>
      </c>
      <c r="P1260" t="s">
        <v>156</v>
      </c>
      <c r="R1260" t="s">
        <v>241</v>
      </c>
      <c r="S1260" t="s">
        <v>2153</v>
      </c>
      <c r="T1260" t="s">
        <v>156</v>
      </c>
      <c r="V1260" t="s">
        <v>242</v>
      </c>
      <c r="Y1260" t="s">
        <v>2146</v>
      </c>
      <c r="AE1260" t="s">
        <v>2151</v>
      </c>
    </row>
    <row r="1261" spans="1:31">
      <c r="A1261" t="s">
        <v>2154</v>
      </c>
      <c r="B1261" t="s">
        <v>2155</v>
      </c>
      <c r="AE1261" t="s">
        <v>2154</v>
      </c>
    </row>
    <row r="1262" spans="1:31">
      <c r="A1262" t="s">
        <v>2156</v>
      </c>
      <c r="B1262" t="s">
        <v>2157</v>
      </c>
      <c r="C1262" t="s">
        <v>153</v>
      </c>
      <c r="E1262">
        <v>4</v>
      </c>
      <c r="F1262" t="s">
        <v>1954</v>
      </c>
      <c r="G1262" t="s">
        <v>1953</v>
      </c>
      <c r="H1262" t="s">
        <v>1954</v>
      </c>
      <c r="I1262" t="s">
        <v>124</v>
      </c>
      <c r="J1262">
        <v>4</v>
      </c>
      <c r="K1262" t="s">
        <v>1954</v>
      </c>
      <c r="L1262" t="s">
        <v>1953</v>
      </c>
      <c r="M1262" t="s">
        <v>1954</v>
      </c>
      <c r="N1262" t="s">
        <v>124</v>
      </c>
      <c r="O1262" t="s">
        <v>2141</v>
      </c>
      <c r="P1262" t="s">
        <v>156</v>
      </c>
      <c r="R1262" t="s">
        <v>241</v>
      </c>
      <c r="S1262" t="s">
        <v>158</v>
      </c>
      <c r="T1262" t="s">
        <v>156</v>
      </c>
      <c r="V1262" t="s">
        <v>242</v>
      </c>
      <c r="Y1262" t="s">
        <v>245</v>
      </c>
      <c r="AE1262" t="s">
        <v>2156</v>
      </c>
    </row>
    <row r="1263" spans="1:31">
      <c r="A1263" t="s">
        <v>2158</v>
      </c>
      <c r="B1263" t="s">
        <v>2159</v>
      </c>
      <c r="C1263" t="s">
        <v>153</v>
      </c>
      <c r="E1263">
        <v>4</v>
      </c>
      <c r="F1263" t="s">
        <v>1992</v>
      </c>
      <c r="G1263" t="s">
        <v>1991</v>
      </c>
      <c r="H1263" t="s">
        <v>1992</v>
      </c>
      <c r="I1263" t="s">
        <v>130</v>
      </c>
      <c r="J1263">
        <v>4</v>
      </c>
      <c r="K1263" t="s">
        <v>1992</v>
      </c>
      <c r="L1263" t="s">
        <v>1991</v>
      </c>
      <c r="M1263" t="s">
        <v>1992</v>
      </c>
      <c r="N1263" t="s">
        <v>130</v>
      </c>
      <c r="O1263" t="s">
        <v>2126</v>
      </c>
      <c r="P1263" t="s">
        <v>156</v>
      </c>
      <c r="R1263" t="s">
        <v>157</v>
      </c>
      <c r="S1263" t="s">
        <v>158</v>
      </c>
      <c r="T1263" t="s">
        <v>156</v>
      </c>
      <c r="V1263" t="s">
        <v>159</v>
      </c>
      <c r="Y1263" t="s">
        <v>2132</v>
      </c>
      <c r="AE1263" t="s">
        <v>2158</v>
      </c>
    </row>
    <row r="1264" spans="1:31">
      <c r="A1264" t="s">
        <v>2160</v>
      </c>
      <c r="B1264" t="s">
        <v>2161</v>
      </c>
      <c r="C1264" t="s">
        <v>153</v>
      </c>
      <c r="E1264">
        <v>4</v>
      </c>
      <c r="F1264" t="s">
        <v>1670</v>
      </c>
      <c r="G1264" t="s">
        <v>1669</v>
      </c>
      <c r="H1264" t="s">
        <v>1670</v>
      </c>
      <c r="I1264" t="s">
        <v>126</v>
      </c>
      <c r="J1264">
        <v>4</v>
      </c>
      <c r="K1264" t="s">
        <v>1670</v>
      </c>
      <c r="L1264" t="s">
        <v>1669</v>
      </c>
      <c r="M1264" t="s">
        <v>1670</v>
      </c>
      <c r="N1264" t="s">
        <v>126</v>
      </c>
      <c r="O1264" t="s">
        <v>2162</v>
      </c>
      <c r="P1264" t="s">
        <v>156</v>
      </c>
      <c r="R1264" t="s">
        <v>241</v>
      </c>
      <c r="S1264" t="s">
        <v>158</v>
      </c>
      <c r="T1264" t="s">
        <v>156</v>
      </c>
      <c r="V1264" t="s">
        <v>242</v>
      </c>
      <c r="Y1264" t="s">
        <v>2146</v>
      </c>
      <c r="AE1264" t="s">
        <v>2160</v>
      </c>
    </row>
    <row r="1265" spans="1:31">
      <c r="A1265" t="s">
        <v>2163</v>
      </c>
      <c r="B1265" t="s">
        <v>2164</v>
      </c>
      <c r="C1265" t="s">
        <v>153</v>
      </c>
      <c r="E1265">
        <v>4</v>
      </c>
      <c r="F1265" t="s">
        <v>1972</v>
      </c>
      <c r="G1265" t="s">
        <v>1971</v>
      </c>
      <c r="H1265" t="s">
        <v>1972</v>
      </c>
      <c r="I1265" t="s">
        <v>128</v>
      </c>
      <c r="J1265">
        <v>4</v>
      </c>
      <c r="K1265" t="s">
        <v>1972</v>
      </c>
      <c r="L1265" t="s">
        <v>1971</v>
      </c>
      <c r="M1265" t="s">
        <v>1972</v>
      </c>
      <c r="N1265" t="s">
        <v>128</v>
      </c>
      <c r="O1265" t="s">
        <v>155</v>
      </c>
      <c r="P1265" t="s">
        <v>156</v>
      </c>
      <c r="R1265" t="s">
        <v>241</v>
      </c>
      <c r="S1265" t="s">
        <v>158</v>
      </c>
      <c r="T1265" t="s">
        <v>156</v>
      </c>
      <c r="V1265" t="s">
        <v>242</v>
      </c>
      <c r="Y1265" t="s">
        <v>2146</v>
      </c>
      <c r="AE1265" t="s">
        <v>2163</v>
      </c>
    </row>
    <row r="1266" spans="1:31">
      <c r="A1266" t="s">
        <v>2165</v>
      </c>
      <c r="B1266" t="s">
        <v>2166</v>
      </c>
      <c r="C1266" t="s">
        <v>153</v>
      </c>
      <c r="E1266">
        <v>4</v>
      </c>
      <c r="F1266" t="s">
        <v>1670</v>
      </c>
      <c r="G1266" t="s">
        <v>1669</v>
      </c>
      <c r="H1266" t="s">
        <v>1670</v>
      </c>
      <c r="I1266" t="s">
        <v>126</v>
      </c>
      <c r="J1266">
        <v>4</v>
      </c>
      <c r="K1266" t="s">
        <v>1670</v>
      </c>
      <c r="L1266" t="s">
        <v>1669</v>
      </c>
      <c r="M1266" t="s">
        <v>1670</v>
      </c>
      <c r="N1266" t="s">
        <v>126</v>
      </c>
      <c r="O1266" t="s">
        <v>155</v>
      </c>
      <c r="P1266" t="s">
        <v>156</v>
      </c>
      <c r="R1266" t="s">
        <v>241</v>
      </c>
      <c r="S1266" t="s">
        <v>158</v>
      </c>
      <c r="T1266" t="s">
        <v>156</v>
      </c>
      <c r="V1266" t="s">
        <v>242</v>
      </c>
      <c r="Y1266" t="s">
        <v>2146</v>
      </c>
      <c r="AE1266" t="s">
        <v>2165</v>
      </c>
    </row>
    <row r="1267" spans="1:31">
      <c r="A1267" t="s">
        <v>2167</v>
      </c>
      <c r="B1267" t="s">
        <v>2168</v>
      </c>
      <c r="C1267" t="s">
        <v>153</v>
      </c>
      <c r="E1267">
        <v>4</v>
      </c>
      <c r="F1267" t="s">
        <v>1950</v>
      </c>
      <c r="G1267" t="s">
        <v>1949</v>
      </c>
      <c r="H1267" t="s">
        <v>1950</v>
      </c>
      <c r="I1267" t="s">
        <v>132</v>
      </c>
      <c r="J1267">
        <v>4</v>
      </c>
      <c r="K1267" t="s">
        <v>1950</v>
      </c>
      <c r="L1267" t="s">
        <v>1949</v>
      </c>
      <c r="M1267" t="s">
        <v>1950</v>
      </c>
      <c r="N1267" t="s">
        <v>132</v>
      </c>
      <c r="O1267" t="s">
        <v>2141</v>
      </c>
      <c r="P1267" t="s">
        <v>156</v>
      </c>
      <c r="R1267" t="s">
        <v>241</v>
      </c>
      <c r="S1267" t="s">
        <v>158</v>
      </c>
      <c r="T1267" t="s">
        <v>156</v>
      </c>
      <c r="V1267" t="s">
        <v>242</v>
      </c>
      <c r="Y1267" t="s">
        <v>2146</v>
      </c>
      <c r="AE1267" t="s">
        <v>2167</v>
      </c>
    </row>
    <row r="1268" spans="1:31">
      <c r="A1268" t="s">
        <v>2169</v>
      </c>
      <c r="B1268" t="s">
        <v>2170</v>
      </c>
      <c r="C1268" t="s">
        <v>153</v>
      </c>
      <c r="E1268">
        <v>4</v>
      </c>
      <c r="F1268" t="s">
        <v>1852</v>
      </c>
      <c r="G1268" t="s">
        <v>1851</v>
      </c>
      <c r="H1268" t="s">
        <v>1852</v>
      </c>
      <c r="I1268" t="s">
        <v>130</v>
      </c>
      <c r="J1268">
        <v>4</v>
      </c>
      <c r="K1268" t="s">
        <v>1852</v>
      </c>
      <c r="L1268" t="s">
        <v>1851</v>
      </c>
      <c r="M1268" t="s">
        <v>1852</v>
      </c>
      <c r="N1268" t="s">
        <v>130</v>
      </c>
      <c r="O1268" t="s">
        <v>2126</v>
      </c>
      <c r="P1268" t="s">
        <v>2130</v>
      </c>
      <c r="Q1268" t="s">
        <v>2171</v>
      </c>
      <c r="R1268" t="s">
        <v>241</v>
      </c>
      <c r="S1268" t="s">
        <v>158</v>
      </c>
      <c r="T1268" t="s">
        <v>156</v>
      </c>
      <c r="V1268" t="s">
        <v>159</v>
      </c>
      <c r="Y1268" t="s">
        <v>2132</v>
      </c>
      <c r="AE1268" t="s">
        <v>2169</v>
      </c>
    </row>
    <row r="1269" spans="1:31">
      <c r="A1269" t="s">
        <v>2172</v>
      </c>
      <c r="B1269" t="s">
        <v>2173</v>
      </c>
      <c r="AE1269" t="s">
        <v>2172</v>
      </c>
    </row>
    <row r="1270" spans="1:31">
      <c r="A1270" t="s">
        <v>2174</v>
      </c>
      <c r="B1270" t="s">
        <v>2175</v>
      </c>
      <c r="C1270" t="s">
        <v>153</v>
      </c>
      <c r="E1270">
        <v>4</v>
      </c>
      <c r="F1270" t="s">
        <v>2176</v>
      </c>
      <c r="G1270" t="s">
        <v>2177</v>
      </c>
      <c r="H1270" t="s">
        <v>2176</v>
      </c>
      <c r="I1270" t="s">
        <v>124</v>
      </c>
      <c r="O1270" t="s">
        <v>2126</v>
      </c>
      <c r="P1270" t="s">
        <v>2130</v>
      </c>
      <c r="Q1270" t="s">
        <v>2178</v>
      </c>
      <c r="R1270" t="s">
        <v>157</v>
      </c>
      <c r="V1270" t="s">
        <v>159</v>
      </c>
      <c r="Y1270" t="s">
        <v>2132</v>
      </c>
      <c r="AE1270" t="s">
        <v>2174</v>
      </c>
    </row>
    <row r="1271" spans="1:31">
      <c r="A1271" t="s">
        <v>2179</v>
      </c>
      <c r="B1271" t="s">
        <v>2180</v>
      </c>
      <c r="AE1271" t="s">
        <v>2179</v>
      </c>
    </row>
    <row r="1272" spans="1:31">
      <c r="A1272" t="s">
        <v>2181</v>
      </c>
      <c r="B1272" t="s">
        <v>2182</v>
      </c>
      <c r="C1272" t="s">
        <v>153</v>
      </c>
      <c r="E1272">
        <v>4</v>
      </c>
      <c r="F1272" t="s">
        <v>1582</v>
      </c>
      <c r="G1272" t="s">
        <v>1581</v>
      </c>
      <c r="H1272" t="s">
        <v>1582</v>
      </c>
      <c r="I1272" t="s">
        <v>124</v>
      </c>
      <c r="J1272">
        <v>4</v>
      </c>
      <c r="K1272" t="s">
        <v>1582</v>
      </c>
      <c r="L1272" t="s">
        <v>1581</v>
      </c>
      <c r="M1272" t="s">
        <v>1582</v>
      </c>
      <c r="N1272" t="s">
        <v>124</v>
      </c>
      <c r="O1272" t="s">
        <v>2141</v>
      </c>
      <c r="P1272" t="s">
        <v>2130</v>
      </c>
      <c r="Q1272" t="s">
        <v>2183</v>
      </c>
      <c r="R1272" t="s">
        <v>241</v>
      </c>
      <c r="S1272" t="s">
        <v>158</v>
      </c>
      <c r="T1272" t="s">
        <v>156</v>
      </c>
      <c r="V1272" t="s">
        <v>242</v>
      </c>
      <c r="Y1272" t="s">
        <v>2146</v>
      </c>
      <c r="AE1272" t="s">
        <v>2181</v>
      </c>
    </row>
    <row r="1273" spans="1:31">
      <c r="A1273" t="s">
        <v>2184</v>
      </c>
      <c r="B1273" t="s">
        <v>2185</v>
      </c>
      <c r="C1273" t="s">
        <v>153</v>
      </c>
      <c r="E1273">
        <v>4</v>
      </c>
      <c r="F1273" t="s">
        <v>1795</v>
      </c>
      <c r="G1273" t="s">
        <v>1794</v>
      </c>
      <c r="H1273" t="s">
        <v>1795</v>
      </c>
      <c r="I1273" t="s">
        <v>124</v>
      </c>
      <c r="J1273">
        <v>4</v>
      </c>
      <c r="K1273" t="s">
        <v>1795</v>
      </c>
      <c r="L1273" t="s">
        <v>1794</v>
      </c>
      <c r="M1273" t="s">
        <v>1795</v>
      </c>
      <c r="N1273" t="s">
        <v>124</v>
      </c>
      <c r="O1273" t="s">
        <v>2126</v>
      </c>
      <c r="P1273" t="s">
        <v>2130</v>
      </c>
      <c r="Q1273" t="s">
        <v>2186</v>
      </c>
      <c r="R1273" t="s">
        <v>241</v>
      </c>
      <c r="S1273" t="s">
        <v>158</v>
      </c>
      <c r="T1273" t="s">
        <v>156</v>
      </c>
      <c r="V1273" t="s">
        <v>159</v>
      </c>
      <c r="Y1273" t="s">
        <v>2132</v>
      </c>
      <c r="AE1273" t="s">
        <v>2184</v>
      </c>
    </row>
    <row r="1274" spans="1:31">
      <c r="A1274" t="s">
        <v>2187</v>
      </c>
      <c r="B1274" t="s">
        <v>2188</v>
      </c>
      <c r="C1274" t="s">
        <v>153</v>
      </c>
      <c r="E1274">
        <v>4</v>
      </c>
      <c r="F1274" t="s">
        <v>1670</v>
      </c>
      <c r="G1274" t="s">
        <v>1669</v>
      </c>
      <c r="H1274" t="s">
        <v>1670</v>
      </c>
      <c r="I1274" t="s">
        <v>126</v>
      </c>
      <c r="J1274">
        <v>4</v>
      </c>
      <c r="K1274" t="s">
        <v>1670</v>
      </c>
      <c r="L1274" t="s">
        <v>1669</v>
      </c>
      <c r="M1274" t="s">
        <v>1670</v>
      </c>
      <c r="N1274" t="s">
        <v>126</v>
      </c>
      <c r="O1274" t="s">
        <v>155</v>
      </c>
      <c r="P1274" t="s">
        <v>156</v>
      </c>
      <c r="R1274" t="s">
        <v>241</v>
      </c>
      <c r="S1274" t="s">
        <v>158</v>
      </c>
      <c r="T1274" t="s">
        <v>156</v>
      </c>
      <c r="V1274" t="s">
        <v>242</v>
      </c>
      <c r="Y1274" t="s">
        <v>2146</v>
      </c>
      <c r="AE1274" t="s">
        <v>2187</v>
      </c>
    </row>
    <row r="1275" spans="1:31">
      <c r="A1275" t="s">
        <v>2189</v>
      </c>
      <c r="B1275" t="s">
        <v>2190</v>
      </c>
      <c r="C1275" t="s">
        <v>153</v>
      </c>
      <c r="E1275">
        <v>4</v>
      </c>
      <c r="F1275" t="s">
        <v>1801</v>
      </c>
      <c r="G1275" t="s">
        <v>1800</v>
      </c>
      <c r="H1275" t="s">
        <v>1801</v>
      </c>
      <c r="I1275" t="s">
        <v>124</v>
      </c>
      <c r="J1275">
        <v>4</v>
      </c>
      <c r="K1275" t="s">
        <v>1801</v>
      </c>
      <c r="L1275" t="s">
        <v>1800</v>
      </c>
      <c r="M1275" t="s">
        <v>1801</v>
      </c>
      <c r="N1275" t="s">
        <v>124</v>
      </c>
      <c r="O1275" t="s">
        <v>2126</v>
      </c>
      <c r="P1275" t="s">
        <v>2130</v>
      </c>
      <c r="Q1275" t="s">
        <v>2191</v>
      </c>
      <c r="R1275" t="s">
        <v>241</v>
      </c>
      <c r="S1275" t="s">
        <v>158</v>
      </c>
      <c r="T1275" t="s">
        <v>156</v>
      </c>
      <c r="V1275" t="s">
        <v>159</v>
      </c>
      <c r="Y1275" t="s">
        <v>2132</v>
      </c>
      <c r="AE1275" t="s">
        <v>2189</v>
      </c>
    </row>
    <row r="1276" spans="1:31">
      <c r="A1276" t="s">
        <v>2192</v>
      </c>
      <c r="B1276" t="s">
        <v>2193</v>
      </c>
      <c r="C1276" t="s">
        <v>153</v>
      </c>
      <c r="E1276">
        <v>4</v>
      </c>
      <c r="F1276" t="s">
        <v>2067</v>
      </c>
      <c r="G1276" t="s">
        <v>2066</v>
      </c>
      <c r="H1276" t="s">
        <v>2067</v>
      </c>
      <c r="I1276" t="s">
        <v>132</v>
      </c>
      <c r="J1276">
        <v>4</v>
      </c>
      <c r="K1276" t="s">
        <v>2067</v>
      </c>
      <c r="L1276" t="s">
        <v>2066</v>
      </c>
      <c r="M1276" t="s">
        <v>2067</v>
      </c>
      <c r="N1276" t="s">
        <v>132</v>
      </c>
      <c r="O1276" t="s">
        <v>155</v>
      </c>
      <c r="P1276" t="s">
        <v>156</v>
      </c>
      <c r="R1276" t="s">
        <v>241</v>
      </c>
      <c r="S1276" t="s">
        <v>158</v>
      </c>
      <c r="T1276" t="s">
        <v>156</v>
      </c>
      <c r="V1276" t="s">
        <v>159</v>
      </c>
      <c r="Y1276" t="s">
        <v>243</v>
      </c>
      <c r="Z1276" t="s">
        <v>244</v>
      </c>
      <c r="AE1276" t="s">
        <v>2192</v>
      </c>
    </row>
    <row r="1277" spans="1:31">
      <c r="A1277" t="s">
        <v>2194</v>
      </c>
      <c r="B1277" t="s">
        <v>2195</v>
      </c>
      <c r="AE1277" t="s">
        <v>2194</v>
      </c>
    </row>
    <row r="1278" spans="1:31">
      <c r="A1278" t="s">
        <v>2196</v>
      </c>
      <c r="B1278" t="s">
        <v>2197</v>
      </c>
      <c r="C1278" t="s">
        <v>153</v>
      </c>
      <c r="E1278">
        <v>4</v>
      </c>
      <c r="F1278" t="s">
        <v>1718</v>
      </c>
      <c r="G1278" t="s">
        <v>1717</v>
      </c>
      <c r="H1278" t="s">
        <v>1718</v>
      </c>
      <c r="I1278" t="s">
        <v>128</v>
      </c>
      <c r="J1278">
        <v>4</v>
      </c>
      <c r="K1278" t="s">
        <v>1718</v>
      </c>
      <c r="L1278" t="s">
        <v>1717</v>
      </c>
      <c r="M1278" t="s">
        <v>1718</v>
      </c>
      <c r="N1278" t="s">
        <v>128</v>
      </c>
      <c r="O1278" t="s">
        <v>2162</v>
      </c>
      <c r="P1278" t="s">
        <v>156</v>
      </c>
      <c r="R1278" t="s">
        <v>241</v>
      </c>
      <c r="S1278" t="s">
        <v>2153</v>
      </c>
      <c r="T1278" t="s">
        <v>156</v>
      </c>
      <c r="V1278" t="s">
        <v>242</v>
      </c>
      <c r="Y1278" t="s">
        <v>2146</v>
      </c>
      <c r="AE1278" t="s">
        <v>2196</v>
      </c>
    </row>
    <row r="1279" spans="1:31">
      <c r="A1279" t="s">
        <v>2198</v>
      </c>
      <c r="B1279" t="s">
        <v>2199</v>
      </c>
      <c r="C1279" t="s">
        <v>153</v>
      </c>
      <c r="E1279">
        <v>4</v>
      </c>
      <c r="F1279" t="s">
        <v>2114</v>
      </c>
      <c r="G1279" t="s">
        <v>2113</v>
      </c>
      <c r="H1279" t="s">
        <v>2114</v>
      </c>
      <c r="I1279" t="s">
        <v>124</v>
      </c>
      <c r="J1279">
        <v>4</v>
      </c>
      <c r="K1279" t="s">
        <v>2114</v>
      </c>
      <c r="L1279" t="s">
        <v>2113</v>
      </c>
      <c r="M1279" t="s">
        <v>2114</v>
      </c>
      <c r="N1279" t="s">
        <v>124</v>
      </c>
      <c r="O1279" t="s">
        <v>155</v>
      </c>
      <c r="P1279" t="s">
        <v>156</v>
      </c>
      <c r="R1279" t="s">
        <v>241</v>
      </c>
      <c r="S1279" t="s">
        <v>158</v>
      </c>
      <c r="T1279" t="s">
        <v>156</v>
      </c>
      <c r="V1279" t="s">
        <v>159</v>
      </c>
      <c r="Y1279" t="s">
        <v>244</v>
      </c>
      <c r="AE1279" t="s">
        <v>2198</v>
      </c>
    </row>
    <row r="1280" spans="1:31">
      <c r="A1280" t="s">
        <v>2200</v>
      </c>
      <c r="B1280" t="s">
        <v>2201</v>
      </c>
      <c r="C1280" t="s">
        <v>153</v>
      </c>
      <c r="E1280">
        <v>4</v>
      </c>
      <c r="F1280" t="s">
        <v>1582</v>
      </c>
      <c r="G1280" t="s">
        <v>1581</v>
      </c>
      <c r="H1280" t="s">
        <v>1582</v>
      </c>
      <c r="I1280" t="s">
        <v>124</v>
      </c>
      <c r="O1280" t="s">
        <v>2141</v>
      </c>
      <c r="P1280" t="s">
        <v>2130</v>
      </c>
      <c r="Q1280" t="s">
        <v>2202</v>
      </c>
      <c r="R1280" t="s">
        <v>241</v>
      </c>
      <c r="V1280" t="s">
        <v>242</v>
      </c>
      <c r="Y1280" t="s">
        <v>2150</v>
      </c>
      <c r="AE1280" t="s">
        <v>2200</v>
      </c>
    </row>
    <row r="1281" spans="1:31">
      <c r="A1281" t="s">
        <v>2203</v>
      </c>
      <c r="B1281" t="s">
        <v>2204</v>
      </c>
      <c r="C1281" t="s">
        <v>153</v>
      </c>
      <c r="E1281">
        <v>4</v>
      </c>
      <c r="F1281" t="s">
        <v>2015</v>
      </c>
      <c r="G1281" t="s">
        <v>2014</v>
      </c>
      <c r="H1281" t="s">
        <v>2015</v>
      </c>
      <c r="I1281" t="s">
        <v>128</v>
      </c>
      <c r="J1281">
        <v>4</v>
      </c>
      <c r="K1281" t="s">
        <v>2015</v>
      </c>
      <c r="L1281" t="s">
        <v>2014</v>
      </c>
      <c r="M1281" t="s">
        <v>2015</v>
      </c>
      <c r="N1281" t="s">
        <v>128</v>
      </c>
      <c r="O1281" t="s">
        <v>2126</v>
      </c>
      <c r="P1281" t="s">
        <v>2130</v>
      </c>
      <c r="Q1281" t="s">
        <v>2205</v>
      </c>
      <c r="R1281" t="s">
        <v>241</v>
      </c>
      <c r="S1281" t="s">
        <v>158</v>
      </c>
      <c r="T1281" t="s">
        <v>156</v>
      </c>
      <c r="V1281" t="s">
        <v>159</v>
      </c>
      <c r="Y1281" t="s">
        <v>2132</v>
      </c>
      <c r="AE1281" t="s">
        <v>2203</v>
      </c>
    </row>
    <row r="1282" spans="1:31">
      <c r="A1282" t="s">
        <v>2206</v>
      </c>
      <c r="B1282" t="s">
        <v>2207</v>
      </c>
      <c r="C1282" t="s">
        <v>153</v>
      </c>
      <c r="E1282">
        <v>4</v>
      </c>
      <c r="F1282" t="s">
        <v>1582</v>
      </c>
      <c r="G1282" t="s">
        <v>1581</v>
      </c>
      <c r="H1282" t="s">
        <v>1582</v>
      </c>
      <c r="I1282" t="s">
        <v>124</v>
      </c>
      <c r="J1282">
        <v>4</v>
      </c>
      <c r="K1282" t="s">
        <v>1582</v>
      </c>
      <c r="L1282" t="s">
        <v>1581</v>
      </c>
      <c r="M1282" t="s">
        <v>1582</v>
      </c>
      <c r="N1282" t="s">
        <v>124</v>
      </c>
      <c r="O1282" t="s">
        <v>2162</v>
      </c>
      <c r="P1282" t="s">
        <v>156</v>
      </c>
      <c r="R1282" t="s">
        <v>241</v>
      </c>
      <c r="S1282" t="s">
        <v>158</v>
      </c>
      <c r="T1282" t="s">
        <v>156</v>
      </c>
      <c r="V1282" t="s">
        <v>242</v>
      </c>
      <c r="Y1282" t="s">
        <v>2146</v>
      </c>
      <c r="AE1282" t="s">
        <v>2206</v>
      </c>
    </row>
    <row r="1283" spans="1:31">
      <c r="A1283" t="s">
        <v>2208</v>
      </c>
      <c r="B1283" t="s">
        <v>190</v>
      </c>
      <c r="AE1283" t="s">
        <v>2208</v>
      </c>
    </row>
    <row r="1284" spans="1:31">
      <c r="A1284" t="s">
        <v>2209</v>
      </c>
      <c r="B1284" t="s">
        <v>2210</v>
      </c>
      <c r="AE1284" t="s">
        <v>2209</v>
      </c>
    </row>
    <row r="1285" spans="1:31">
      <c r="A1285" t="s">
        <v>2211</v>
      </c>
      <c r="B1285" t="s">
        <v>2212</v>
      </c>
      <c r="C1285" t="s">
        <v>153</v>
      </c>
      <c r="E1285">
        <v>4</v>
      </c>
      <c r="F1285" t="s">
        <v>1811</v>
      </c>
      <c r="G1285" t="s">
        <v>1810</v>
      </c>
      <c r="H1285" t="s">
        <v>1811</v>
      </c>
      <c r="I1285" t="s">
        <v>130</v>
      </c>
      <c r="J1285">
        <v>4</v>
      </c>
      <c r="K1285" t="s">
        <v>1811</v>
      </c>
      <c r="L1285" t="s">
        <v>1810</v>
      </c>
      <c r="M1285" t="s">
        <v>1811</v>
      </c>
      <c r="N1285" t="s">
        <v>130</v>
      </c>
      <c r="O1285" t="s">
        <v>155</v>
      </c>
      <c r="P1285" t="s">
        <v>156</v>
      </c>
      <c r="R1285" t="s">
        <v>241</v>
      </c>
      <c r="S1285" t="s">
        <v>158</v>
      </c>
      <c r="T1285" t="s">
        <v>156</v>
      </c>
      <c r="V1285" t="s">
        <v>242</v>
      </c>
      <c r="Y1285" t="s">
        <v>2146</v>
      </c>
      <c r="AE1285" t="s">
        <v>2211</v>
      </c>
    </row>
    <row r="1286" spans="1:31">
      <c r="A1286" t="s">
        <v>2213</v>
      </c>
      <c r="B1286" t="s">
        <v>2214</v>
      </c>
      <c r="C1286" t="s">
        <v>153</v>
      </c>
      <c r="E1286">
        <v>4</v>
      </c>
      <c r="F1286" t="s">
        <v>1992</v>
      </c>
      <c r="G1286" t="s">
        <v>1991</v>
      </c>
      <c r="H1286" t="s">
        <v>1992</v>
      </c>
      <c r="I1286" t="s">
        <v>130</v>
      </c>
      <c r="J1286">
        <v>4</v>
      </c>
      <c r="K1286" t="s">
        <v>1992</v>
      </c>
      <c r="L1286" t="s">
        <v>1991</v>
      </c>
      <c r="M1286" t="s">
        <v>1992</v>
      </c>
      <c r="N1286" t="s">
        <v>130</v>
      </c>
      <c r="O1286" t="s">
        <v>155</v>
      </c>
      <c r="P1286" t="s">
        <v>156</v>
      </c>
      <c r="R1286" t="s">
        <v>241</v>
      </c>
      <c r="S1286" t="s">
        <v>158</v>
      </c>
      <c r="T1286" t="s">
        <v>156</v>
      </c>
      <c r="V1286" t="s">
        <v>242</v>
      </c>
      <c r="Y1286" t="s">
        <v>245</v>
      </c>
      <c r="AE1286" t="s">
        <v>2213</v>
      </c>
    </row>
    <row r="1287" spans="1:31">
      <c r="A1287" t="s">
        <v>2215</v>
      </c>
      <c r="B1287" t="s">
        <v>2216</v>
      </c>
      <c r="C1287" t="s">
        <v>153</v>
      </c>
      <c r="E1287">
        <v>4</v>
      </c>
      <c r="F1287" t="s">
        <v>1640</v>
      </c>
      <c r="G1287" t="s">
        <v>1639</v>
      </c>
      <c r="H1287" t="s">
        <v>1640</v>
      </c>
      <c r="I1287" t="s">
        <v>1641</v>
      </c>
      <c r="J1287">
        <v>4</v>
      </c>
      <c r="K1287" t="s">
        <v>1640</v>
      </c>
      <c r="L1287" t="s">
        <v>1639</v>
      </c>
      <c r="M1287" t="s">
        <v>1640</v>
      </c>
      <c r="N1287" t="s">
        <v>1641</v>
      </c>
      <c r="O1287" t="s">
        <v>155</v>
      </c>
      <c r="P1287" t="s">
        <v>2130</v>
      </c>
      <c r="Q1287" t="s">
        <v>2217</v>
      </c>
      <c r="R1287" t="s">
        <v>241</v>
      </c>
      <c r="S1287" t="s">
        <v>158</v>
      </c>
      <c r="T1287" t="s">
        <v>156</v>
      </c>
      <c r="V1287" t="s">
        <v>242</v>
      </c>
      <c r="Y1287" t="s">
        <v>2146</v>
      </c>
      <c r="AE1287" t="s">
        <v>2215</v>
      </c>
    </row>
    <row r="1288" spans="1:31">
      <c r="A1288" t="s">
        <v>2218</v>
      </c>
      <c r="B1288" t="s">
        <v>2219</v>
      </c>
      <c r="C1288" t="s">
        <v>153</v>
      </c>
      <c r="E1288">
        <v>4</v>
      </c>
      <c r="F1288" t="s">
        <v>1986</v>
      </c>
      <c r="G1288" t="s">
        <v>1985</v>
      </c>
      <c r="H1288" t="s">
        <v>1986</v>
      </c>
      <c r="I1288" t="s">
        <v>124</v>
      </c>
      <c r="J1288">
        <v>4</v>
      </c>
      <c r="K1288" t="s">
        <v>1986</v>
      </c>
      <c r="L1288" t="s">
        <v>1985</v>
      </c>
      <c r="M1288" t="s">
        <v>1986</v>
      </c>
      <c r="N1288" t="s">
        <v>124</v>
      </c>
      <c r="O1288" t="s">
        <v>2141</v>
      </c>
      <c r="P1288" t="s">
        <v>156</v>
      </c>
      <c r="R1288" t="s">
        <v>241</v>
      </c>
      <c r="S1288" t="s">
        <v>158</v>
      </c>
      <c r="T1288" t="s">
        <v>156</v>
      </c>
      <c r="V1288" t="s">
        <v>242</v>
      </c>
      <c r="Y1288" t="s">
        <v>2147</v>
      </c>
      <c r="AE1288" t="s">
        <v>2218</v>
      </c>
    </row>
    <row r="1289" spans="1:31">
      <c r="A1289" t="s">
        <v>2220</v>
      </c>
      <c r="B1289" t="s">
        <v>2221</v>
      </c>
      <c r="C1289" t="s">
        <v>153</v>
      </c>
      <c r="E1289">
        <v>4</v>
      </c>
      <c r="F1289" t="s">
        <v>1805</v>
      </c>
      <c r="G1289" t="s">
        <v>1804</v>
      </c>
      <c r="H1289" t="s">
        <v>1805</v>
      </c>
      <c r="I1289" t="s">
        <v>1641</v>
      </c>
      <c r="J1289">
        <v>4</v>
      </c>
      <c r="K1289" t="s">
        <v>1805</v>
      </c>
      <c r="L1289" t="s">
        <v>1804</v>
      </c>
      <c r="M1289" t="s">
        <v>1805</v>
      </c>
      <c r="N1289" t="s">
        <v>1641</v>
      </c>
      <c r="O1289" t="s">
        <v>2141</v>
      </c>
      <c r="P1289" t="s">
        <v>2130</v>
      </c>
      <c r="Q1289" t="s">
        <v>2222</v>
      </c>
      <c r="R1289" t="s">
        <v>157</v>
      </c>
      <c r="S1289" t="s">
        <v>158</v>
      </c>
      <c r="T1289" t="s">
        <v>2130</v>
      </c>
      <c r="U1289" t="s">
        <v>2223</v>
      </c>
      <c r="V1289" t="s">
        <v>159</v>
      </c>
      <c r="Y1289" t="s">
        <v>244</v>
      </c>
      <c r="AE1289" t="s">
        <v>2220</v>
      </c>
    </row>
    <row r="1290" spans="1:31">
      <c r="A1290" t="s">
        <v>2224</v>
      </c>
      <c r="B1290" t="s">
        <v>2225</v>
      </c>
      <c r="C1290" t="s">
        <v>153</v>
      </c>
      <c r="E1290">
        <v>4</v>
      </c>
      <c r="F1290" t="s">
        <v>2226</v>
      </c>
      <c r="G1290" t="s">
        <v>2227</v>
      </c>
      <c r="H1290" t="s">
        <v>2226</v>
      </c>
      <c r="I1290" t="s">
        <v>126</v>
      </c>
      <c r="J1290">
        <v>4</v>
      </c>
      <c r="K1290" t="s">
        <v>2226</v>
      </c>
      <c r="L1290" t="s">
        <v>2227</v>
      </c>
      <c r="M1290" t="s">
        <v>2226</v>
      </c>
      <c r="N1290" t="s">
        <v>126</v>
      </c>
      <c r="O1290" t="s">
        <v>2141</v>
      </c>
      <c r="P1290" t="s">
        <v>156</v>
      </c>
      <c r="R1290" t="s">
        <v>157</v>
      </c>
      <c r="S1290" t="s">
        <v>158</v>
      </c>
      <c r="T1290" t="s">
        <v>156</v>
      </c>
      <c r="V1290" t="s">
        <v>159</v>
      </c>
      <c r="Y1290" t="s">
        <v>244</v>
      </c>
      <c r="AE1290" t="s">
        <v>2224</v>
      </c>
    </row>
    <row r="1291" spans="1:31">
      <c r="A1291" t="s">
        <v>2228</v>
      </c>
      <c r="B1291" t="s">
        <v>2229</v>
      </c>
      <c r="AE1291" t="s">
        <v>2228</v>
      </c>
    </row>
    <row r="1292" spans="1:31">
      <c r="A1292" t="s">
        <v>2230</v>
      </c>
      <c r="B1292" t="s">
        <v>2231</v>
      </c>
      <c r="C1292" t="s">
        <v>153</v>
      </c>
      <c r="E1292">
        <v>4</v>
      </c>
      <c r="F1292" t="s">
        <v>1582</v>
      </c>
      <c r="G1292" t="s">
        <v>1581</v>
      </c>
      <c r="H1292" t="s">
        <v>1582</v>
      </c>
      <c r="I1292" t="s">
        <v>124</v>
      </c>
      <c r="O1292" t="s">
        <v>2232</v>
      </c>
      <c r="P1292" t="s">
        <v>2130</v>
      </c>
      <c r="Q1292" t="s">
        <v>2202</v>
      </c>
      <c r="R1292" t="s">
        <v>241</v>
      </c>
      <c r="V1292" t="s">
        <v>2233</v>
      </c>
      <c r="Y1292" t="s">
        <v>2127</v>
      </c>
      <c r="AE1292" t="s">
        <v>2230</v>
      </c>
    </row>
    <row r="1293" spans="1:31">
      <c r="A1293" t="s">
        <v>2234</v>
      </c>
      <c r="B1293" t="s">
        <v>2235</v>
      </c>
      <c r="C1293" t="s">
        <v>153</v>
      </c>
      <c r="E1293">
        <v>4</v>
      </c>
      <c r="F1293" t="s">
        <v>1805</v>
      </c>
      <c r="G1293" t="s">
        <v>1804</v>
      </c>
      <c r="H1293" t="s">
        <v>1805</v>
      </c>
      <c r="I1293" t="s">
        <v>1641</v>
      </c>
      <c r="J1293">
        <v>4</v>
      </c>
      <c r="K1293" t="s">
        <v>1805</v>
      </c>
      <c r="L1293" t="s">
        <v>1804</v>
      </c>
      <c r="M1293" t="s">
        <v>1805</v>
      </c>
      <c r="N1293" t="s">
        <v>1641</v>
      </c>
      <c r="O1293" t="s">
        <v>2126</v>
      </c>
      <c r="P1293" t="s">
        <v>156</v>
      </c>
      <c r="R1293" t="s">
        <v>157</v>
      </c>
      <c r="S1293" t="s">
        <v>158</v>
      </c>
      <c r="T1293" t="s">
        <v>156</v>
      </c>
      <c r="V1293" t="s">
        <v>159</v>
      </c>
      <c r="Y1293" t="s">
        <v>2132</v>
      </c>
      <c r="AE1293" t="s">
        <v>2234</v>
      </c>
    </row>
    <row r="1294" spans="1:31">
      <c r="A1294" t="s">
        <v>2236</v>
      </c>
      <c r="B1294" t="s">
        <v>2237</v>
      </c>
      <c r="J1294">
        <v>4</v>
      </c>
      <c r="K1294" t="s">
        <v>2114</v>
      </c>
      <c r="L1294" t="s">
        <v>2113</v>
      </c>
      <c r="M1294" t="s">
        <v>2114</v>
      </c>
      <c r="N1294" t="s">
        <v>124</v>
      </c>
      <c r="S1294" t="s">
        <v>158</v>
      </c>
      <c r="T1294" t="s">
        <v>156</v>
      </c>
      <c r="AE1294" t="s">
        <v>2236</v>
      </c>
    </row>
    <row r="1295" spans="1:31">
      <c r="A1295" t="s">
        <v>2238</v>
      </c>
      <c r="B1295" t="s">
        <v>2239</v>
      </c>
      <c r="AE1295" t="s">
        <v>2238</v>
      </c>
    </row>
    <row r="1296" spans="1:31">
      <c r="A1296" t="s">
        <v>2240</v>
      </c>
      <c r="B1296" t="s">
        <v>2241</v>
      </c>
      <c r="C1296" t="s">
        <v>153</v>
      </c>
      <c r="E1296">
        <v>4</v>
      </c>
      <c r="F1296" t="s">
        <v>1950</v>
      </c>
      <c r="G1296" t="s">
        <v>1949</v>
      </c>
      <c r="H1296" t="s">
        <v>1950</v>
      </c>
      <c r="I1296" t="s">
        <v>132</v>
      </c>
      <c r="J1296">
        <v>4</v>
      </c>
      <c r="K1296" t="s">
        <v>1950</v>
      </c>
      <c r="L1296" t="s">
        <v>1949</v>
      </c>
      <c r="M1296" t="s">
        <v>1950</v>
      </c>
      <c r="N1296" t="s">
        <v>132</v>
      </c>
      <c r="O1296" t="s">
        <v>2141</v>
      </c>
      <c r="P1296" t="s">
        <v>156</v>
      </c>
      <c r="R1296" t="s">
        <v>241</v>
      </c>
      <c r="S1296" t="s">
        <v>158</v>
      </c>
      <c r="T1296" t="s">
        <v>156</v>
      </c>
      <c r="V1296" t="s">
        <v>242</v>
      </c>
      <c r="Y1296" t="s">
        <v>2146</v>
      </c>
      <c r="AE1296" t="s">
        <v>2240</v>
      </c>
    </row>
    <row r="1297" spans="1:31">
      <c r="A1297" t="s">
        <v>2242</v>
      </c>
      <c r="B1297" t="s">
        <v>2243</v>
      </c>
      <c r="C1297" t="s">
        <v>153</v>
      </c>
      <c r="E1297">
        <v>4</v>
      </c>
      <c r="F1297" t="s">
        <v>1811</v>
      </c>
      <c r="G1297" t="s">
        <v>1810</v>
      </c>
      <c r="H1297" t="s">
        <v>1811</v>
      </c>
      <c r="I1297" t="s">
        <v>130</v>
      </c>
      <c r="J1297">
        <v>4</v>
      </c>
      <c r="K1297" t="s">
        <v>1811</v>
      </c>
      <c r="L1297" t="s">
        <v>1810</v>
      </c>
      <c r="M1297" t="s">
        <v>1811</v>
      </c>
      <c r="N1297" t="s">
        <v>130</v>
      </c>
      <c r="O1297" t="s">
        <v>2141</v>
      </c>
      <c r="P1297" t="s">
        <v>156</v>
      </c>
      <c r="R1297" t="s">
        <v>241</v>
      </c>
      <c r="S1297" t="s">
        <v>158</v>
      </c>
      <c r="T1297" t="s">
        <v>156</v>
      </c>
      <c r="V1297" t="s">
        <v>242</v>
      </c>
      <c r="Y1297" t="s">
        <v>2146</v>
      </c>
      <c r="AE1297" t="s">
        <v>2242</v>
      </c>
    </row>
    <row r="1298" spans="1:31">
      <c r="A1298" t="s">
        <v>2244</v>
      </c>
      <c r="B1298" t="s">
        <v>2245</v>
      </c>
      <c r="C1298" t="s">
        <v>153</v>
      </c>
      <c r="E1298">
        <v>4</v>
      </c>
      <c r="F1298" t="s">
        <v>2246</v>
      </c>
      <c r="G1298" t="s">
        <v>2247</v>
      </c>
      <c r="H1298" t="s">
        <v>2246</v>
      </c>
      <c r="I1298" t="s">
        <v>124</v>
      </c>
      <c r="J1298">
        <v>4</v>
      </c>
      <c r="K1298" t="s">
        <v>2246</v>
      </c>
      <c r="L1298" t="s">
        <v>2247</v>
      </c>
      <c r="M1298" t="s">
        <v>2246</v>
      </c>
      <c r="N1298" t="s">
        <v>124</v>
      </c>
      <c r="O1298" t="s">
        <v>2126</v>
      </c>
      <c r="P1298" t="s">
        <v>156</v>
      </c>
      <c r="R1298" t="s">
        <v>157</v>
      </c>
      <c r="S1298" t="s">
        <v>158</v>
      </c>
      <c r="T1298" t="s">
        <v>156</v>
      </c>
      <c r="V1298" t="s">
        <v>159</v>
      </c>
      <c r="Y1298" t="s">
        <v>2132</v>
      </c>
      <c r="AE1298" t="s">
        <v>2244</v>
      </c>
    </row>
    <row r="1299" spans="1:31">
      <c r="A1299" t="s">
        <v>2248</v>
      </c>
      <c r="B1299" t="s">
        <v>2249</v>
      </c>
      <c r="C1299" t="s">
        <v>153</v>
      </c>
      <c r="E1299">
        <v>4</v>
      </c>
      <c r="F1299" t="s">
        <v>1813</v>
      </c>
      <c r="G1299" t="s">
        <v>1812</v>
      </c>
      <c r="H1299" t="s">
        <v>1813</v>
      </c>
      <c r="I1299" t="s">
        <v>126</v>
      </c>
      <c r="J1299">
        <v>4</v>
      </c>
      <c r="K1299" t="s">
        <v>1813</v>
      </c>
      <c r="L1299" t="s">
        <v>1812</v>
      </c>
      <c r="M1299" t="s">
        <v>1813</v>
      </c>
      <c r="N1299" t="s">
        <v>126</v>
      </c>
      <c r="O1299" t="s">
        <v>2141</v>
      </c>
      <c r="P1299" t="s">
        <v>156</v>
      </c>
      <c r="R1299" t="s">
        <v>241</v>
      </c>
      <c r="S1299" t="s">
        <v>2153</v>
      </c>
      <c r="T1299" t="s">
        <v>156</v>
      </c>
      <c r="V1299" t="s">
        <v>242</v>
      </c>
      <c r="Y1299" t="s">
        <v>2147</v>
      </c>
      <c r="AE1299" t="s">
        <v>2248</v>
      </c>
    </row>
    <row r="1300" spans="1:31">
      <c r="A1300" t="s">
        <v>2250</v>
      </c>
      <c r="B1300" t="s">
        <v>2251</v>
      </c>
      <c r="C1300" t="s">
        <v>153</v>
      </c>
      <c r="E1300">
        <v>4</v>
      </c>
      <c r="F1300" t="s">
        <v>2067</v>
      </c>
      <c r="G1300" t="s">
        <v>2066</v>
      </c>
      <c r="H1300" t="s">
        <v>2067</v>
      </c>
      <c r="I1300" t="s">
        <v>132</v>
      </c>
      <c r="J1300">
        <v>4</v>
      </c>
      <c r="K1300" t="s">
        <v>2067</v>
      </c>
      <c r="L1300" t="s">
        <v>2066</v>
      </c>
      <c r="M1300" t="s">
        <v>2067</v>
      </c>
      <c r="N1300" t="s">
        <v>132</v>
      </c>
      <c r="O1300" t="s">
        <v>2141</v>
      </c>
      <c r="P1300" t="s">
        <v>156</v>
      </c>
      <c r="R1300" t="s">
        <v>241</v>
      </c>
      <c r="S1300" t="s">
        <v>158</v>
      </c>
      <c r="T1300" t="s">
        <v>156</v>
      </c>
      <c r="V1300" t="s">
        <v>159</v>
      </c>
      <c r="Y1300" t="s">
        <v>244</v>
      </c>
      <c r="AE1300" t="s">
        <v>2250</v>
      </c>
    </row>
    <row r="1301" spans="1:31">
      <c r="A1301" t="s">
        <v>2252</v>
      </c>
      <c r="B1301" t="s">
        <v>2253</v>
      </c>
      <c r="C1301" t="s">
        <v>153</v>
      </c>
      <c r="E1301">
        <v>4</v>
      </c>
      <c r="F1301" t="s">
        <v>2254</v>
      </c>
      <c r="G1301" t="s">
        <v>2255</v>
      </c>
      <c r="H1301" t="s">
        <v>2254</v>
      </c>
      <c r="I1301" t="s">
        <v>124</v>
      </c>
      <c r="J1301">
        <v>4</v>
      </c>
      <c r="K1301" t="s">
        <v>2254</v>
      </c>
      <c r="L1301" t="s">
        <v>2255</v>
      </c>
      <c r="M1301" t="s">
        <v>2254</v>
      </c>
      <c r="N1301" t="s">
        <v>124</v>
      </c>
      <c r="O1301" t="s">
        <v>2141</v>
      </c>
      <c r="P1301" t="s">
        <v>156</v>
      </c>
      <c r="R1301" t="s">
        <v>241</v>
      </c>
      <c r="S1301" t="s">
        <v>158</v>
      </c>
      <c r="T1301" t="s">
        <v>156</v>
      </c>
      <c r="V1301" t="s">
        <v>242</v>
      </c>
      <c r="Y1301" t="s">
        <v>2146</v>
      </c>
      <c r="Z1301" t="s">
        <v>2147</v>
      </c>
      <c r="AE1301" t="s">
        <v>2252</v>
      </c>
    </row>
    <row r="1302" spans="1:31">
      <c r="A1302" t="s">
        <v>2256</v>
      </c>
      <c r="B1302" t="s">
        <v>2257</v>
      </c>
      <c r="AE1302" t="s">
        <v>2256</v>
      </c>
    </row>
    <row r="1303" spans="1:31">
      <c r="A1303" t="s">
        <v>2258</v>
      </c>
      <c r="B1303" t="s">
        <v>450</v>
      </c>
      <c r="AE1303" t="s">
        <v>2258</v>
      </c>
    </row>
    <row r="1304" spans="1:31">
      <c r="A1304" t="s">
        <v>2259</v>
      </c>
      <c r="B1304" t="s">
        <v>346</v>
      </c>
      <c r="AE1304" t="s">
        <v>2259</v>
      </c>
    </row>
    <row r="1305" spans="1:31">
      <c r="A1305" t="s">
        <v>2260</v>
      </c>
      <c r="B1305" t="s">
        <v>450</v>
      </c>
      <c r="AE1305" t="s">
        <v>2260</v>
      </c>
    </row>
    <row r="1306" spans="1:31">
      <c r="A1306" t="s">
        <v>2261</v>
      </c>
      <c r="B1306" t="s">
        <v>2262</v>
      </c>
      <c r="AE1306" t="s">
        <v>2261</v>
      </c>
    </row>
    <row r="1307" spans="1:31">
      <c r="A1307" t="s">
        <v>2263</v>
      </c>
      <c r="B1307" t="s">
        <v>364</v>
      </c>
      <c r="AE1307" t="s">
        <v>2263</v>
      </c>
    </row>
    <row r="1308" spans="1:31">
      <c r="A1308" t="s">
        <v>2264</v>
      </c>
      <c r="B1308" t="s">
        <v>2265</v>
      </c>
      <c r="C1308" t="s">
        <v>153</v>
      </c>
      <c r="E1308">
        <v>4</v>
      </c>
      <c r="F1308" t="s">
        <v>1617</v>
      </c>
      <c r="G1308" t="s">
        <v>1616</v>
      </c>
      <c r="H1308" t="s">
        <v>1617</v>
      </c>
      <c r="I1308" t="s">
        <v>126</v>
      </c>
      <c r="J1308">
        <v>4</v>
      </c>
      <c r="K1308" t="s">
        <v>1617</v>
      </c>
      <c r="L1308" t="s">
        <v>1616</v>
      </c>
      <c r="M1308" t="s">
        <v>1617</v>
      </c>
      <c r="N1308" t="s">
        <v>126</v>
      </c>
      <c r="O1308" t="s">
        <v>2141</v>
      </c>
      <c r="P1308" t="s">
        <v>2130</v>
      </c>
      <c r="Q1308" t="s">
        <v>2266</v>
      </c>
      <c r="R1308" t="s">
        <v>241</v>
      </c>
      <c r="S1308" t="s">
        <v>158</v>
      </c>
      <c r="T1308" t="s">
        <v>156</v>
      </c>
      <c r="V1308" t="s">
        <v>242</v>
      </c>
      <c r="Y1308" t="s">
        <v>2146</v>
      </c>
      <c r="AE1308" t="s">
        <v>2264</v>
      </c>
    </row>
    <row r="1309" spans="1:31">
      <c r="A1309" t="s">
        <v>2267</v>
      </c>
      <c r="B1309" t="s">
        <v>2268</v>
      </c>
      <c r="C1309" t="s">
        <v>153</v>
      </c>
      <c r="E1309">
        <v>4</v>
      </c>
      <c r="F1309" t="s">
        <v>1850</v>
      </c>
      <c r="G1309" t="s">
        <v>1849</v>
      </c>
      <c r="H1309" t="s">
        <v>1850</v>
      </c>
      <c r="I1309" t="s">
        <v>128</v>
      </c>
      <c r="J1309">
        <v>4</v>
      </c>
      <c r="K1309" t="s">
        <v>1850</v>
      </c>
      <c r="L1309" t="s">
        <v>1849</v>
      </c>
      <c r="M1309" t="s">
        <v>1850</v>
      </c>
      <c r="N1309" t="s">
        <v>128</v>
      </c>
      <c r="O1309" t="s">
        <v>2141</v>
      </c>
      <c r="P1309" t="s">
        <v>156</v>
      </c>
      <c r="R1309" t="s">
        <v>241</v>
      </c>
      <c r="S1309" t="s">
        <v>158</v>
      </c>
      <c r="T1309" t="s">
        <v>156</v>
      </c>
      <c r="V1309" t="s">
        <v>242</v>
      </c>
      <c r="Y1309" t="s">
        <v>2146</v>
      </c>
      <c r="AE1309" t="s">
        <v>2267</v>
      </c>
    </row>
    <row r="1310" spans="1:31">
      <c r="A1310" t="s">
        <v>2269</v>
      </c>
      <c r="B1310" t="s">
        <v>2270</v>
      </c>
      <c r="C1310" t="s">
        <v>153</v>
      </c>
      <c r="E1310">
        <v>4</v>
      </c>
      <c r="F1310" t="s">
        <v>1582</v>
      </c>
      <c r="G1310" t="s">
        <v>1581</v>
      </c>
      <c r="H1310" t="s">
        <v>1582</v>
      </c>
      <c r="I1310" t="s">
        <v>124</v>
      </c>
      <c r="J1310">
        <v>4</v>
      </c>
      <c r="K1310" t="s">
        <v>1582</v>
      </c>
      <c r="L1310" t="s">
        <v>1581</v>
      </c>
      <c r="M1310" t="s">
        <v>1582</v>
      </c>
      <c r="N1310" t="s">
        <v>124</v>
      </c>
      <c r="O1310" t="s">
        <v>2141</v>
      </c>
      <c r="P1310" t="s">
        <v>156</v>
      </c>
      <c r="R1310" t="s">
        <v>241</v>
      </c>
      <c r="S1310" t="s">
        <v>158</v>
      </c>
      <c r="T1310" t="s">
        <v>156</v>
      </c>
      <c r="V1310" t="s">
        <v>242</v>
      </c>
      <c r="Y1310" t="s">
        <v>2150</v>
      </c>
      <c r="AE1310" t="s">
        <v>2269</v>
      </c>
    </row>
    <row r="1311" spans="1:31">
      <c r="A1311" t="s">
        <v>2271</v>
      </c>
      <c r="B1311" t="s">
        <v>2272</v>
      </c>
      <c r="C1311" t="s">
        <v>153</v>
      </c>
      <c r="E1311">
        <v>4</v>
      </c>
      <c r="F1311" t="s">
        <v>1834</v>
      </c>
      <c r="G1311" t="s">
        <v>1833</v>
      </c>
      <c r="H1311" t="s">
        <v>1834</v>
      </c>
      <c r="I1311" t="s">
        <v>128</v>
      </c>
      <c r="J1311">
        <v>4</v>
      </c>
      <c r="K1311" t="s">
        <v>1834</v>
      </c>
      <c r="L1311" t="s">
        <v>1833</v>
      </c>
      <c r="M1311" t="s">
        <v>1834</v>
      </c>
      <c r="N1311" t="s">
        <v>128</v>
      </c>
      <c r="O1311" t="s">
        <v>155</v>
      </c>
      <c r="P1311" t="s">
        <v>156</v>
      </c>
      <c r="R1311" t="s">
        <v>241</v>
      </c>
      <c r="S1311" t="s">
        <v>158</v>
      </c>
      <c r="T1311" t="s">
        <v>156</v>
      </c>
      <c r="V1311" t="s">
        <v>242</v>
      </c>
      <c r="Y1311" t="s">
        <v>2146</v>
      </c>
      <c r="Z1311" t="s">
        <v>245</v>
      </c>
      <c r="AE1311" t="s">
        <v>2271</v>
      </c>
    </row>
    <row r="1312" spans="1:31">
      <c r="A1312" t="s">
        <v>2273</v>
      </c>
      <c r="B1312" t="s">
        <v>2274</v>
      </c>
      <c r="AE1312" t="s">
        <v>2273</v>
      </c>
    </row>
    <row r="1313" spans="1:31">
      <c r="A1313" t="s">
        <v>2275</v>
      </c>
      <c r="B1313" t="s">
        <v>2276</v>
      </c>
      <c r="AE1313" t="s">
        <v>2275</v>
      </c>
    </row>
    <row r="1314" spans="1:31">
      <c r="A1314" t="s">
        <v>2277</v>
      </c>
      <c r="B1314" t="s">
        <v>2278</v>
      </c>
      <c r="C1314" t="s">
        <v>153</v>
      </c>
      <c r="E1314">
        <v>4</v>
      </c>
      <c r="F1314" t="s">
        <v>1582</v>
      </c>
      <c r="G1314" t="s">
        <v>1581</v>
      </c>
      <c r="H1314" t="s">
        <v>1582</v>
      </c>
      <c r="I1314" t="s">
        <v>124</v>
      </c>
      <c r="J1314">
        <v>4</v>
      </c>
      <c r="K1314" t="s">
        <v>1582</v>
      </c>
      <c r="L1314" t="s">
        <v>1581</v>
      </c>
      <c r="M1314" t="s">
        <v>1582</v>
      </c>
      <c r="N1314" t="s">
        <v>124</v>
      </c>
      <c r="O1314" t="s">
        <v>2162</v>
      </c>
      <c r="P1314" t="s">
        <v>2130</v>
      </c>
      <c r="Q1314" t="s">
        <v>2279</v>
      </c>
      <c r="R1314" t="s">
        <v>241</v>
      </c>
      <c r="S1314" t="s">
        <v>158</v>
      </c>
      <c r="T1314" t="s">
        <v>156</v>
      </c>
      <c r="V1314" t="s">
        <v>242</v>
      </c>
      <c r="Y1314" t="s">
        <v>2146</v>
      </c>
      <c r="AE1314" t="s">
        <v>2277</v>
      </c>
    </row>
    <row r="1315" spans="1:31">
      <c r="A1315" t="s">
        <v>2280</v>
      </c>
      <c r="B1315" t="s">
        <v>2281</v>
      </c>
      <c r="C1315" t="s">
        <v>153</v>
      </c>
      <c r="D1315" t="s">
        <v>2282</v>
      </c>
      <c r="E1315">
        <v>4</v>
      </c>
      <c r="F1315" t="s">
        <v>2283</v>
      </c>
      <c r="G1315" t="s">
        <v>2284</v>
      </c>
      <c r="H1315" t="s">
        <v>2283</v>
      </c>
      <c r="I1315" t="s">
        <v>124</v>
      </c>
      <c r="J1315">
        <v>4</v>
      </c>
      <c r="K1315" t="s">
        <v>2283</v>
      </c>
      <c r="L1315" t="s">
        <v>2284</v>
      </c>
      <c r="M1315" t="s">
        <v>2283</v>
      </c>
      <c r="N1315" t="s">
        <v>124</v>
      </c>
      <c r="O1315" t="s">
        <v>2162</v>
      </c>
      <c r="P1315" t="s">
        <v>156</v>
      </c>
      <c r="R1315" t="s">
        <v>241</v>
      </c>
      <c r="S1315" t="s">
        <v>158</v>
      </c>
      <c r="T1315" t="s">
        <v>156</v>
      </c>
      <c r="V1315" t="s">
        <v>242</v>
      </c>
      <c r="Y1315" t="s">
        <v>2146</v>
      </c>
      <c r="AE1315" t="s">
        <v>2280</v>
      </c>
    </row>
    <row r="1316" spans="1:31">
      <c r="A1316" t="s">
        <v>2285</v>
      </c>
      <c r="B1316" t="s">
        <v>2286</v>
      </c>
      <c r="C1316" t="s">
        <v>153</v>
      </c>
      <c r="E1316">
        <v>4</v>
      </c>
      <c r="F1316" t="s">
        <v>2287</v>
      </c>
      <c r="G1316" t="s">
        <v>2288</v>
      </c>
      <c r="H1316" t="s">
        <v>2287</v>
      </c>
      <c r="I1316" t="s">
        <v>126</v>
      </c>
      <c r="J1316">
        <v>4</v>
      </c>
      <c r="K1316" t="s">
        <v>2287</v>
      </c>
      <c r="L1316" t="s">
        <v>2288</v>
      </c>
      <c r="M1316" t="s">
        <v>2287</v>
      </c>
      <c r="N1316" t="s">
        <v>126</v>
      </c>
      <c r="O1316" t="s">
        <v>2141</v>
      </c>
      <c r="P1316" t="s">
        <v>156</v>
      </c>
      <c r="R1316" t="s">
        <v>241</v>
      </c>
      <c r="S1316" t="s">
        <v>158</v>
      </c>
      <c r="T1316" t="s">
        <v>156</v>
      </c>
      <c r="V1316" t="s">
        <v>242</v>
      </c>
      <c r="Y1316" t="s">
        <v>2146</v>
      </c>
      <c r="AE1316" t="s">
        <v>2285</v>
      </c>
    </row>
    <row r="1317" spans="1:31">
      <c r="A1317" t="s">
        <v>2289</v>
      </c>
      <c r="B1317" t="s">
        <v>2290</v>
      </c>
      <c r="C1317" t="s">
        <v>153</v>
      </c>
      <c r="E1317">
        <v>4</v>
      </c>
      <c r="F1317" t="s">
        <v>1834</v>
      </c>
      <c r="G1317" t="s">
        <v>1833</v>
      </c>
      <c r="H1317" t="s">
        <v>1834</v>
      </c>
      <c r="I1317" t="s">
        <v>128</v>
      </c>
      <c r="J1317">
        <v>4</v>
      </c>
      <c r="K1317" t="s">
        <v>1834</v>
      </c>
      <c r="L1317" t="s">
        <v>1833</v>
      </c>
      <c r="M1317" t="s">
        <v>1834</v>
      </c>
      <c r="N1317" t="s">
        <v>128</v>
      </c>
      <c r="O1317" t="s">
        <v>2126</v>
      </c>
      <c r="P1317" t="s">
        <v>156</v>
      </c>
      <c r="R1317" t="s">
        <v>241</v>
      </c>
      <c r="S1317" t="s">
        <v>158</v>
      </c>
      <c r="T1317" t="s">
        <v>156</v>
      </c>
      <c r="V1317" t="s">
        <v>159</v>
      </c>
      <c r="Y1317" t="s">
        <v>2132</v>
      </c>
      <c r="AE1317" t="s">
        <v>2289</v>
      </c>
    </row>
    <row r="1318" spans="1:31">
      <c r="A1318" t="s">
        <v>2291</v>
      </c>
      <c r="B1318" t="s">
        <v>190</v>
      </c>
      <c r="AE1318" t="s">
        <v>2291</v>
      </c>
    </row>
    <row r="1319" spans="1:31">
      <c r="A1319" t="s">
        <v>2292</v>
      </c>
      <c r="B1319" t="s">
        <v>2293</v>
      </c>
      <c r="C1319" t="s">
        <v>153</v>
      </c>
      <c r="E1319">
        <v>4</v>
      </c>
      <c r="F1319" t="s">
        <v>1992</v>
      </c>
      <c r="G1319" t="s">
        <v>1991</v>
      </c>
      <c r="H1319" t="s">
        <v>1992</v>
      </c>
      <c r="I1319" t="s">
        <v>130</v>
      </c>
      <c r="J1319">
        <v>4</v>
      </c>
      <c r="K1319" t="s">
        <v>1992</v>
      </c>
      <c r="L1319" t="s">
        <v>1991</v>
      </c>
      <c r="M1319" t="s">
        <v>1992</v>
      </c>
      <c r="N1319" t="s">
        <v>130</v>
      </c>
      <c r="O1319" t="s">
        <v>2141</v>
      </c>
      <c r="P1319" t="s">
        <v>156</v>
      </c>
      <c r="R1319" t="s">
        <v>241</v>
      </c>
      <c r="S1319" t="s">
        <v>158</v>
      </c>
      <c r="T1319" t="s">
        <v>156</v>
      </c>
      <c r="V1319" t="s">
        <v>242</v>
      </c>
      <c r="Y1319" t="s">
        <v>2146</v>
      </c>
      <c r="AE1319" t="s">
        <v>2292</v>
      </c>
    </row>
    <row r="1320" spans="1:31">
      <c r="A1320" t="s">
        <v>2294</v>
      </c>
      <c r="B1320" t="s">
        <v>2295</v>
      </c>
      <c r="C1320" t="s">
        <v>153</v>
      </c>
      <c r="E1320">
        <v>4</v>
      </c>
      <c r="F1320" t="s">
        <v>1878</v>
      </c>
      <c r="G1320" t="s">
        <v>1877</v>
      </c>
      <c r="H1320" t="s">
        <v>1878</v>
      </c>
      <c r="I1320" t="s">
        <v>126</v>
      </c>
      <c r="J1320">
        <v>4</v>
      </c>
      <c r="K1320" t="s">
        <v>1878</v>
      </c>
      <c r="L1320" t="s">
        <v>1877</v>
      </c>
      <c r="M1320" t="s">
        <v>1878</v>
      </c>
      <c r="N1320" t="s">
        <v>126</v>
      </c>
      <c r="O1320" t="s">
        <v>2162</v>
      </c>
      <c r="P1320" t="s">
        <v>156</v>
      </c>
      <c r="R1320" t="s">
        <v>157</v>
      </c>
      <c r="S1320" t="s">
        <v>158</v>
      </c>
      <c r="T1320" t="s">
        <v>156</v>
      </c>
      <c r="V1320" t="s">
        <v>159</v>
      </c>
      <c r="Y1320" t="s">
        <v>244</v>
      </c>
      <c r="AE1320" t="s">
        <v>2294</v>
      </c>
    </row>
    <row r="1321" spans="1:31">
      <c r="A1321" t="s">
        <v>2296</v>
      </c>
      <c r="B1321" t="s">
        <v>2297</v>
      </c>
      <c r="C1321" t="s">
        <v>153</v>
      </c>
      <c r="D1321" t="s">
        <v>2298</v>
      </c>
      <c r="E1321">
        <v>4</v>
      </c>
      <c r="F1321" t="s">
        <v>2018</v>
      </c>
      <c r="G1321" t="s">
        <v>2017</v>
      </c>
      <c r="H1321" t="s">
        <v>2018</v>
      </c>
      <c r="I1321" t="s">
        <v>130</v>
      </c>
      <c r="J1321">
        <v>4</v>
      </c>
      <c r="K1321" t="s">
        <v>2018</v>
      </c>
      <c r="L1321" t="s">
        <v>2017</v>
      </c>
      <c r="M1321" t="s">
        <v>2018</v>
      </c>
      <c r="N1321" t="s">
        <v>130</v>
      </c>
      <c r="O1321" t="s">
        <v>2141</v>
      </c>
      <c r="P1321" t="s">
        <v>156</v>
      </c>
      <c r="R1321" t="s">
        <v>241</v>
      </c>
      <c r="S1321" t="s">
        <v>158</v>
      </c>
      <c r="T1321" t="s">
        <v>156</v>
      </c>
      <c r="V1321" t="s">
        <v>159</v>
      </c>
      <c r="W1321" t="s">
        <v>242</v>
      </c>
      <c r="Y1321" t="s">
        <v>2146</v>
      </c>
      <c r="Z1321" t="s">
        <v>243</v>
      </c>
      <c r="AE1321" t="s">
        <v>2296</v>
      </c>
    </row>
    <row r="1322" spans="1:31">
      <c r="A1322" t="s">
        <v>2299</v>
      </c>
      <c r="B1322" t="s">
        <v>190</v>
      </c>
      <c r="AE1322" t="s">
        <v>2299</v>
      </c>
    </row>
    <row r="1323" spans="1:31">
      <c r="A1323" t="s">
        <v>2300</v>
      </c>
      <c r="B1323" t="s">
        <v>2301</v>
      </c>
      <c r="C1323" t="s">
        <v>153</v>
      </c>
      <c r="E1323">
        <v>4</v>
      </c>
      <c r="F1323" t="s">
        <v>1718</v>
      </c>
      <c r="G1323" t="s">
        <v>1717</v>
      </c>
      <c r="H1323" t="s">
        <v>1718</v>
      </c>
      <c r="I1323" t="s">
        <v>128</v>
      </c>
      <c r="J1323">
        <v>4</v>
      </c>
      <c r="K1323" t="s">
        <v>1718</v>
      </c>
      <c r="L1323" t="s">
        <v>1717</v>
      </c>
      <c r="M1323" t="s">
        <v>1718</v>
      </c>
      <c r="N1323" t="s">
        <v>128</v>
      </c>
      <c r="O1323" t="s">
        <v>155</v>
      </c>
      <c r="P1323" t="s">
        <v>2130</v>
      </c>
      <c r="Q1323" t="s">
        <v>2302</v>
      </c>
      <c r="R1323" t="s">
        <v>241</v>
      </c>
      <c r="S1323" t="s">
        <v>2153</v>
      </c>
      <c r="T1323" t="s">
        <v>156</v>
      </c>
      <c r="V1323" t="s">
        <v>242</v>
      </c>
      <c r="Y1323" t="s">
        <v>2146</v>
      </c>
      <c r="AE1323" t="s">
        <v>2300</v>
      </c>
    </row>
    <row r="1324" spans="1:31">
      <c r="A1324" t="s">
        <v>2303</v>
      </c>
      <c r="B1324" t="s">
        <v>2304</v>
      </c>
      <c r="C1324" t="s">
        <v>153</v>
      </c>
      <c r="E1324">
        <v>4</v>
      </c>
      <c r="F1324" t="s">
        <v>1611</v>
      </c>
      <c r="G1324" t="s">
        <v>1610</v>
      </c>
      <c r="H1324" t="s">
        <v>1611</v>
      </c>
      <c r="I1324" t="s">
        <v>132</v>
      </c>
      <c r="J1324">
        <v>4</v>
      </c>
      <c r="K1324" t="s">
        <v>1611</v>
      </c>
      <c r="L1324" t="s">
        <v>1610</v>
      </c>
      <c r="M1324" t="s">
        <v>1611</v>
      </c>
      <c r="N1324" t="s">
        <v>132</v>
      </c>
      <c r="O1324" t="s">
        <v>155</v>
      </c>
      <c r="P1324" t="s">
        <v>156</v>
      </c>
      <c r="R1324" t="s">
        <v>241</v>
      </c>
      <c r="S1324" t="s">
        <v>158</v>
      </c>
      <c r="T1324" t="s">
        <v>156</v>
      </c>
      <c r="V1324" t="s">
        <v>242</v>
      </c>
      <c r="Y1324" t="s">
        <v>2146</v>
      </c>
      <c r="AE1324" t="s">
        <v>2303</v>
      </c>
    </row>
    <row r="1325" spans="1:31">
      <c r="A1325" t="s">
        <v>2305</v>
      </c>
      <c r="B1325" t="s">
        <v>2306</v>
      </c>
      <c r="AE1325" t="s">
        <v>2305</v>
      </c>
    </row>
    <row r="1326" spans="1:31">
      <c r="A1326" t="s">
        <v>2307</v>
      </c>
      <c r="B1326" t="s">
        <v>2308</v>
      </c>
      <c r="C1326" t="s">
        <v>153</v>
      </c>
      <c r="E1326">
        <v>4</v>
      </c>
      <c r="F1326" t="s">
        <v>2120</v>
      </c>
      <c r="G1326" t="s">
        <v>2119</v>
      </c>
      <c r="H1326" t="s">
        <v>2120</v>
      </c>
      <c r="I1326" t="s">
        <v>128</v>
      </c>
      <c r="J1326">
        <v>4</v>
      </c>
      <c r="K1326" t="s">
        <v>2120</v>
      </c>
      <c r="L1326" t="s">
        <v>2119</v>
      </c>
      <c r="M1326" t="s">
        <v>2120</v>
      </c>
      <c r="N1326" t="s">
        <v>128</v>
      </c>
      <c r="O1326" t="s">
        <v>2126</v>
      </c>
      <c r="P1326" t="s">
        <v>156</v>
      </c>
      <c r="R1326" t="s">
        <v>241</v>
      </c>
      <c r="S1326" t="s">
        <v>158</v>
      </c>
      <c r="T1326" t="s">
        <v>156</v>
      </c>
      <c r="V1326" t="s">
        <v>159</v>
      </c>
      <c r="Y1326" t="s">
        <v>2132</v>
      </c>
      <c r="AE1326" t="s">
        <v>2307</v>
      </c>
    </row>
    <row r="1327" spans="1:31">
      <c r="A1327" t="s">
        <v>2309</v>
      </c>
      <c r="B1327" t="s">
        <v>2310</v>
      </c>
      <c r="C1327" t="s">
        <v>153</v>
      </c>
      <c r="E1327">
        <v>4</v>
      </c>
      <c r="F1327" t="s">
        <v>1617</v>
      </c>
      <c r="G1327" t="s">
        <v>1616</v>
      </c>
      <c r="H1327" t="s">
        <v>1617</v>
      </c>
      <c r="I1327" t="s">
        <v>126</v>
      </c>
      <c r="J1327">
        <v>4</v>
      </c>
      <c r="K1327" t="s">
        <v>1617</v>
      </c>
      <c r="L1327" t="s">
        <v>1616</v>
      </c>
      <c r="M1327" t="s">
        <v>1617</v>
      </c>
      <c r="N1327" t="s">
        <v>126</v>
      </c>
      <c r="O1327" t="s">
        <v>2162</v>
      </c>
      <c r="P1327" t="s">
        <v>156</v>
      </c>
      <c r="R1327" t="s">
        <v>241</v>
      </c>
      <c r="S1327" t="s">
        <v>158</v>
      </c>
      <c r="T1327" t="s">
        <v>156</v>
      </c>
      <c r="V1327" t="s">
        <v>242</v>
      </c>
      <c r="Y1327" t="s">
        <v>245</v>
      </c>
      <c r="AE1327" t="s">
        <v>2309</v>
      </c>
    </row>
    <row r="1328" spans="1:31">
      <c r="A1328" t="s">
        <v>2311</v>
      </c>
      <c r="B1328" t="s">
        <v>2312</v>
      </c>
      <c r="AE1328" t="s">
        <v>2311</v>
      </c>
    </row>
    <row r="1329" spans="1:31">
      <c r="A1329" t="s">
        <v>2313</v>
      </c>
      <c r="B1329" t="s">
        <v>2314</v>
      </c>
      <c r="AE1329" t="s">
        <v>2313</v>
      </c>
    </row>
    <row r="1330" spans="1:31">
      <c r="A1330" t="s">
        <v>2315</v>
      </c>
      <c r="B1330" t="s">
        <v>2316</v>
      </c>
      <c r="C1330" t="s">
        <v>153</v>
      </c>
      <c r="E1330">
        <v>4</v>
      </c>
      <c r="F1330" t="s">
        <v>503</v>
      </c>
      <c r="G1330" t="s">
        <v>504</v>
      </c>
      <c r="H1330" t="s">
        <v>503</v>
      </c>
      <c r="I1330" t="s">
        <v>126</v>
      </c>
      <c r="J1330">
        <v>4</v>
      </c>
      <c r="K1330" t="s">
        <v>503</v>
      </c>
      <c r="L1330" t="s">
        <v>504</v>
      </c>
      <c r="M1330" t="s">
        <v>503</v>
      </c>
      <c r="N1330" t="s">
        <v>126</v>
      </c>
      <c r="O1330" t="s">
        <v>2141</v>
      </c>
      <c r="P1330" t="s">
        <v>156</v>
      </c>
      <c r="R1330" t="s">
        <v>241</v>
      </c>
      <c r="S1330" t="s">
        <v>158</v>
      </c>
      <c r="T1330" t="s">
        <v>156</v>
      </c>
      <c r="V1330" t="s">
        <v>242</v>
      </c>
      <c r="Y1330" t="s">
        <v>2146</v>
      </c>
      <c r="Z1330" t="s">
        <v>2147</v>
      </c>
      <c r="AE1330" t="s">
        <v>2315</v>
      </c>
    </row>
    <row r="1331" spans="1:31">
      <c r="A1331" t="s">
        <v>2317</v>
      </c>
      <c r="B1331" t="s">
        <v>2318</v>
      </c>
      <c r="AE1331" t="s">
        <v>2317</v>
      </c>
    </row>
    <row r="1332" spans="1:31">
      <c r="A1332" t="s">
        <v>2319</v>
      </c>
      <c r="B1332" t="s">
        <v>450</v>
      </c>
      <c r="AE1332" t="s">
        <v>2319</v>
      </c>
    </row>
    <row r="1333" spans="1:31">
      <c r="A1333" t="s">
        <v>2320</v>
      </c>
      <c r="B1333" t="s">
        <v>2321</v>
      </c>
      <c r="C1333" t="s">
        <v>153</v>
      </c>
      <c r="E1333">
        <v>4</v>
      </c>
      <c r="F1333" t="s">
        <v>1570</v>
      </c>
      <c r="G1333" t="s">
        <v>1569</v>
      </c>
      <c r="H1333" t="s">
        <v>1570</v>
      </c>
      <c r="I1333" t="s">
        <v>130</v>
      </c>
      <c r="O1333" t="s">
        <v>2126</v>
      </c>
      <c r="P1333" t="s">
        <v>2130</v>
      </c>
      <c r="Q1333" t="s">
        <v>2322</v>
      </c>
      <c r="R1333" t="s">
        <v>157</v>
      </c>
      <c r="V1333" t="s">
        <v>159</v>
      </c>
      <c r="Y1333" t="s">
        <v>2132</v>
      </c>
      <c r="AE1333" t="s">
        <v>2320</v>
      </c>
    </row>
    <row r="1334" spans="1:31">
      <c r="A1334" t="s">
        <v>2323</v>
      </c>
      <c r="B1334" t="s">
        <v>2324</v>
      </c>
      <c r="C1334" t="s">
        <v>153</v>
      </c>
      <c r="E1334">
        <v>4</v>
      </c>
      <c r="F1334" t="s">
        <v>2112</v>
      </c>
      <c r="G1334" t="s">
        <v>2111</v>
      </c>
      <c r="H1334" t="s">
        <v>2112</v>
      </c>
      <c r="I1334" t="s">
        <v>1641</v>
      </c>
      <c r="O1334" t="s">
        <v>2162</v>
      </c>
      <c r="P1334" t="s">
        <v>2130</v>
      </c>
      <c r="Q1334" t="s">
        <v>2325</v>
      </c>
      <c r="R1334" t="s">
        <v>157</v>
      </c>
      <c r="V1334" t="s">
        <v>2233</v>
      </c>
      <c r="Y1334" t="s">
        <v>2326</v>
      </c>
      <c r="AE1334" t="s">
        <v>2323</v>
      </c>
    </row>
    <row r="1335" spans="1:31">
      <c r="A1335" t="s">
        <v>2327</v>
      </c>
      <c r="B1335" t="s">
        <v>2328</v>
      </c>
      <c r="C1335" t="s">
        <v>153</v>
      </c>
      <c r="E1335">
        <v>4</v>
      </c>
      <c r="F1335" t="s">
        <v>2329</v>
      </c>
      <c r="G1335" t="s">
        <v>2330</v>
      </c>
      <c r="H1335" t="s">
        <v>2329</v>
      </c>
      <c r="I1335" t="s">
        <v>1641</v>
      </c>
      <c r="J1335">
        <v>4</v>
      </c>
      <c r="K1335" t="s">
        <v>2329</v>
      </c>
      <c r="L1335" t="s">
        <v>2330</v>
      </c>
      <c r="M1335" t="s">
        <v>2329</v>
      </c>
      <c r="N1335" t="s">
        <v>1641</v>
      </c>
      <c r="O1335" t="s">
        <v>2141</v>
      </c>
      <c r="P1335" t="s">
        <v>156</v>
      </c>
      <c r="R1335" t="s">
        <v>241</v>
      </c>
      <c r="S1335" t="s">
        <v>158</v>
      </c>
      <c r="T1335" t="s">
        <v>156</v>
      </c>
      <c r="V1335" t="s">
        <v>242</v>
      </c>
      <c r="Y1335" t="s">
        <v>2146</v>
      </c>
      <c r="AE1335" t="s">
        <v>2327</v>
      </c>
    </row>
    <row r="1336" spans="1:31">
      <c r="A1336" t="s">
        <v>2331</v>
      </c>
      <c r="B1336" t="s">
        <v>2332</v>
      </c>
      <c r="AE1336" t="s">
        <v>2331</v>
      </c>
    </row>
    <row r="1337" spans="1:31">
      <c r="A1337" t="s">
        <v>2333</v>
      </c>
      <c r="B1337" t="s">
        <v>2334</v>
      </c>
      <c r="J1337">
        <v>4</v>
      </c>
      <c r="K1337" t="s">
        <v>503</v>
      </c>
      <c r="L1337" t="s">
        <v>504</v>
      </c>
      <c r="M1337" t="s">
        <v>503</v>
      </c>
      <c r="N1337" t="s">
        <v>126</v>
      </c>
      <c r="S1337" t="s">
        <v>158</v>
      </c>
      <c r="T1337" t="s">
        <v>156</v>
      </c>
      <c r="AE1337" t="s">
        <v>2333</v>
      </c>
    </row>
    <row r="1338" spans="1:31">
      <c r="A1338" t="s">
        <v>2335</v>
      </c>
      <c r="B1338" t="s">
        <v>2336</v>
      </c>
      <c r="C1338" t="s">
        <v>153</v>
      </c>
      <c r="E1338">
        <v>4</v>
      </c>
      <c r="F1338" t="s">
        <v>2176</v>
      </c>
      <c r="G1338" t="s">
        <v>2177</v>
      </c>
      <c r="H1338" t="s">
        <v>2176</v>
      </c>
      <c r="I1338" t="s">
        <v>124</v>
      </c>
      <c r="J1338">
        <v>4</v>
      </c>
      <c r="K1338" t="s">
        <v>2176</v>
      </c>
      <c r="L1338" t="s">
        <v>2177</v>
      </c>
      <c r="M1338" t="s">
        <v>2176</v>
      </c>
      <c r="N1338" t="s">
        <v>124</v>
      </c>
      <c r="O1338" t="s">
        <v>2141</v>
      </c>
      <c r="P1338" t="s">
        <v>156</v>
      </c>
      <c r="R1338" t="s">
        <v>241</v>
      </c>
      <c r="S1338" t="s">
        <v>2153</v>
      </c>
      <c r="T1338" t="s">
        <v>156</v>
      </c>
      <c r="V1338" t="s">
        <v>242</v>
      </c>
      <c r="Y1338" t="s">
        <v>2147</v>
      </c>
      <c r="AE1338" t="s">
        <v>2335</v>
      </c>
    </row>
    <row r="1339" spans="1:31">
      <c r="A1339" t="s">
        <v>2337</v>
      </c>
      <c r="B1339" t="s">
        <v>2338</v>
      </c>
      <c r="C1339" t="s">
        <v>153</v>
      </c>
      <c r="E1339">
        <v>4</v>
      </c>
      <c r="F1339" t="s">
        <v>503</v>
      </c>
      <c r="G1339" t="s">
        <v>504</v>
      </c>
      <c r="H1339" t="s">
        <v>503</v>
      </c>
      <c r="I1339" t="s">
        <v>126</v>
      </c>
      <c r="J1339">
        <v>4</v>
      </c>
      <c r="K1339" t="s">
        <v>503</v>
      </c>
      <c r="L1339" t="s">
        <v>504</v>
      </c>
      <c r="M1339" t="s">
        <v>503</v>
      </c>
      <c r="N1339" t="s">
        <v>126</v>
      </c>
      <c r="O1339" t="s">
        <v>2126</v>
      </c>
      <c r="P1339" t="s">
        <v>2130</v>
      </c>
      <c r="Q1339" t="s">
        <v>2339</v>
      </c>
      <c r="R1339" t="s">
        <v>157</v>
      </c>
      <c r="S1339" t="s">
        <v>158</v>
      </c>
      <c r="T1339" t="s">
        <v>156</v>
      </c>
      <c r="V1339" t="s">
        <v>159</v>
      </c>
      <c r="Y1339" t="s">
        <v>2132</v>
      </c>
      <c r="AE1339" t="s">
        <v>2337</v>
      </c>
    </row>
    <row r="1340" spans="1:31">
      <c r="A1340" t="s">
        <v>2340</v>
      </c>
      <c r="B1340" t="s">
        <v>450</v>
      </c>
      <c r="AE1340" t="s">
        <v>2340</v>
      </c>
    </row>
    <row r="1341" spans="1:31">
      <c r="A1341" t="s">
        <v>2341</v>
      </c>
      <c r="B1341" t="s">
        <v>2342</v>
      </c>
      <c r="C1341" t="s">
        <v>153</v>
      </c>
      <c r="E1341">
        <v>4</v>
      </c>
      <c r="F1341" t="s">
        <v>2343</v>
      </c>
      <c r="G1341" t="s">
        <v>2344</v>
      </c>
      <c r="H1341" t="s">
        <v>2343</v>
      </c>
      <c r="I1341" t="s">
        <v>1641</v>
      </c>
      <c r="J1341">
        <v>4</v>
      </c>
      <c r="K1341" t="s">
        <v>2343</v>
      </c>
      <c r="L1341" t="s">
        <v>2344</v>
      </c>
      <c r="M1341" t="s">
        <v>2343</v>
      </c>
      <c r="N1341" t="s">
        <v>1641</v>
      </c>
      <c r="O1341" t="s">
        <v>155</v>
      </c>
      <c r="P1341" t="s">
        <v>156</v>
      </c>
      <c r="R1341" t="s">
        <v>241</v>
      </c>
      <c r="S1341" t="s">
        <v>158</v>
      </c>
      <c r="T1341" t="s">
        <v>156</v>
      </c>
      <c r="V1341" t="s">
        <v>159</v>
      </c>
      <c r="Y1341" t="s">
        <v>243</v>
      </c>
      <c r="AE1341" t="s">
        <v>2341</v>
      </c>
    </row>
    <row r="1342" spans="1:31">
      <c r="A1342" t="s">
        <v>2345</v>
      </c>
      <c r="B1342" t="s">
        <v>2346</v>
      </c>
      <c r="J1342">
        <v>4</v>
      </c>
      <c r="K1342" t="s">
        <v>304</v>
      </c>
      <c r="L1342" t="s">
        <v>303</v>
      </c>
      <c r="M1342" t="s">
        <v>304</v>
      </c>
      <c r="N1342" t="s">
        <v>132</v>
      </c>
      <c r="S1342" t="s">
        <v>158</v>
      </c>
      <c r="T1342" t="s">
        <v>156</v>
      </c>
      <c r="AE1342" t="s">
        <v>2345</v>
      </c>
    </row>
    <row r="1343" spans="1:31">
      <c r="A1343" t="s">
        <v>2347</v>
      </c>
      <c r="B1343" t="s">
        <v>2348</v>
      </c>
      <c r="C1343" t="s">
        <v>153</v>
      </c>
      <c r="E1343">
        <v>4</v>
      </c>
      <c r="F1343" t="s">
        <v>1640</v>
      </c>
      <c r="G1343" t="s">
        <v>1639</v>
      </c>
      <c r="H1343" t="s">
        <v>1640</v>
      </c>
      <c r="I1343" t="s">
        <v>1641</v>
      </c>
      <c r="J1343">
        <v>4</v>
      </c>
      <c r="K1343" t="s">
        <v>1640</v>
      </c>
      <c r="L1343" t="s">
        <v>1639</v>
      </c>
      <c r="M1343" t="s">
        <v>1640</v>
      </c>
      <c r="N1343" t="s">
        <v>1641</v>
      </c>
      <c r="O1343" t="s">
        <v>2126</v>
      </c>
      <c r="P1343" t="s">
        <v>156</v>
      </c>
      <c r="R1343" t="s">
        <v>157</v>
      </c>
      <c r="S1343" t="s">
        <v>158</v>
      </c>
      <c r="T1343" t="s">
        <v>156</v>
      </c>
      <c r="V1343" t="s">
        <v>159</v>
      </c>
      <c r="Y1343" t="s">
        <v>2132</v>
      </c>
      <c r="AE1343" t="s">
        <v>2347</v>
      </c>
    </row>
    <row r="1344" spans="1:31">
      <c r="A1344" t="s">
        <v>2349</v>
      </c>
      <c r="B1344" t="s">
        <v>2350</v>
      </c>
      <c r="AE1344" t="s">
        <v>2349</v>
      </c>
    </row>
    <row r="1345" spans="1:31">
      <c r="A1345" t="s">
        <v>2351</v>
      </c>
      <c r="B1345" t="s">
        <v>2352</v>
      </c>
      <c r="C1345" t="s">
        <v>153</v>
      </c>
      <c r="E1345">
        <v>4</v>
      </c>
      <c r="F1345" t="s">
        <v>1684</v>
      </c>
      <c r="G1345" t="s">
        <v>1683</v>
      </c>
      <c r="H1345" t="s">
        <v>1684</v>
      </c>
      <c r="I1345" t="s">
        <v>132</v>
      </c>
      <c r="J1345">
        <v>4</v>
      </c>
      <c r="K1345" t="s">
        <v>1684</v>
      </c>
      <c r="L1345" t="s">
        <v>1683</v>
      </c>
      <c r="M1345" t="s">
        <v>1684</v>
      </c>
      <c r="N1345" t="s">
        <v>132</v>
      </c>
      <c r="O1345" t="s">
        <v>2126</v>
      </c>
      <c r="P1345" t="s">
        <v>2130</v>
      </c>
      <c r="Q1345" t="s">
        <v>2353</v>
      </c>
      <c r="R1345" t="s">
        <v>157</v>
      </c>
      <c r="S1345" t="s">
        <v>158</v>
      </c>
      <c r="T1345" t="s">
        <v>156</v>
      </c>
      <c r="V1345" t="s">
        <v>159</v>
      </c>
      <c r="Y1345" t="s">
        <v>2132</v>
      </c>
      <c r="AE1345" t="s">
        <v>2351</v>
      </c>
    </row>
    <row r="1346" spans="1:31">
      <c r="A1346" t="s">
        <v>2354</v>
      </c>
      <c r="B1346" t="s">
        <v>2355</v>
      </c>
      <c r="AE1346" t="s">
        <v>2354</v>
      </c>
    </row>
    <row r="1347" spans="1:31">
      <c r="A1347" t="s">
        <v>2356</v>
      </c>
      <c r="B1347" t="s">
        <v>2357</v>
      </c>
      <c r="C1347" t="s">
        <v>153</v>
      </c>
      <c r="E1347">
        <v>4</v>
      </c>
      <c r="F1347" t="s">
        <v>1799</v>
      </c>
      <c r="G1347" t="s">
        <v>1798</v>
      </c>
      <c r="H1347" t="s">
        <v>1799</v>
      </c>
      <c r="I1347" t="s">
        <v>128</v>
      </c>
      <c r="J1347">
        <v>4</v>
      </c>
      <c r="K1347" t="s">
        <v>1799</v>
      </c>
      <c r="L1347" t="s">
        <v>1798</v>
      </c>
      <c r="M1347" t="s">
        <v>1799</v>
      </c>
      <c r="N1347" t="s">
        <v>128</v>
      </c>
      <c r="O1347" t="s">
        <v>155</v>
      </c>
      <c r="P1347" t="s">
        <v>156</v>
      </c>
      <c r="R1347" t="s">
        <v>241</v>
      </c>
      <c r="S1347" t="s">
        <v>158</v>
      </c>
      <c r="T1347" t="s">
        <v>156</v>
      </c>
      <c r="V1347" t="s">
        <v>242</v>
      </c>
      <c r="Y1347" t="s">
        <v>2146</v>
      </c>
      <c r="Z1347" t="s">
        <v>2147</v>
      </c>
      <c r="AE1347" t="s">
        <v>2356</v>
      </c>
    </row>
    <row r="1348" spans="1:31">
      <c r="A1348" t="s">
        <v>2358</v>
      </c>
      <c r="B1348" t="s">
        <v>2359</v>
      </c>
      <c r="C1348" t="s">
        <v>153</v>
      </c>
      <c r="E1348">
        <v>4</v>
      </c>
      <c r="F1348" t="s">
        <v>2011</v>
      </c>
      <c r="G1348" t="s">
        <v>2010</v>
      </c>
      <c r="H1348" t="s">
        <v>2011</v>
      </c>
      <c r="I1348" t="s">
        <v>126</v>
      </c>
      <c r="O1348" t="s">
        <v>2162</v>
      </c>
      <c r="P1348" t="s">
        <v>2130</v>
      </c>
      <c r="Q1348" t="s">
        <v>2360</v>
      </c>
      <c r="R1348" t="s">
        <v>241</v>
      </c>
      <c r="V1348" t="s">
        <v>242</v>
      </c>
      <c r="Y1348" t="s">
        <v>2146</v>
      </c>
      <c r="AE1348" t="s">
        <v>2358</v>
      </c>
    </row>
    <row r="1349" spans="1:31">
      <c r="A1349" t="s">
        <v>2361</v>
      </c>
      <c r="B1349" t="s">
        <v>2362</v>
      </c>
      <c r="C1349" t="s">
        <v>153</v>
      </c>
      <c r="E1349">
        <v>4</v>
      </c>
      <c r="F1349" t="s">
        <v>1670</v>
      </c>
      <c r="G1349" t="s">
        <v>1669</v>
      </c>
      <c r="H1349" t="s">
        <v>1670</v>
      </c>
      <c r="I1349" t="s">
        <v>126</v>
      </c>
      <c r="J1349">
        <v>4</v>
      </c>
      <c r="K1349" t="s">
        <v>1670</v>
      </c>
      <c r="L1349" t="s">
        <v>1669</v>
      </c>
      <c r="M1349" t="s">
        <v>1670</v>
      </c>
      <c r="N1349" t="s">
        <v>126</v>
      </c>
      <c r="O1349" t="s">
        <v>155</v>
      </c>
      <c r="P1349" t="s">
        <v>156</v>
      </c>
      <c r="R1349" t="s">
        <v>241</v>
      </c>
      <c r="S1349" t="s">
        <v>158</v>
      </c>
      <c r="T1349" t="s">
        <v>156</v>
      </c>
      <c r="V1349" t="s">
        <v>242</v>
      </c>
      <c r="Y1349" t="s">
        <v>2146</v>
      </c>
      <c r="AE1349" t="s">
        <v>2361</v>
      </c>
    </row>
    <row r="1350" spans="1:31">
      <c r="A1350" t="s">
        <v>2363</v>
      </c>
      <c r="B1350" t="s">
        <v>2364</v>
      </c>
      <c r="AE1350" t="s">
        <v>2363</v>
      </c>
    </row>
    <row r="1351" spans="1:31">
      <c r="A1351" t="s">
        <v>2365</v>
      </c>
      <c r="B1351" t="s">
        <v>2366</v>
      </c>
      <c r="AE1351" t="s">
        <v>2365</v>
      </c>
    </row>
    <row r="1352" spans="1:31">
      <c r="A1352" t="s">
        <v>2367</v>
      </c>
      <c r="B1352" t="s">
        <v>2368</v>
      </c>
      <c r="C1352" t="s">
        <v>153</v>
      </c>
      <c r="E1352">
        <v>4</v>
      </c>
      <c r="F1352" t="s">
        <v>2022</v>
      </c>
      <c r="G1352" t="s">
        <v>2021</v>
      </c>
      <c r="H1352" t="s">
        <v>2022</v>
      </c>
      <c r="I1352" t="s">
        <v>126</v>
      </c>
      <c r="J1352">
        <v>4</v>
      </c>
      <c r="K1352" t="s">
        <v>2022</v>
      </c>
      <c r="L1352" t="s">
        <v>2021</v>
      </c>
      <c r="M1352" t="s">
        <v>2022</v>
      </c>
      <c r="N1352" t="s">
        <v>126</v>
      </c>
      <c r="O1352" t="s">
        <v>155</v>
      </c>
      <c r="P1352" t="s">
        <v>156</v>
      </c>
      <c r="R1352" t="s">
        <v>241</v>
      </c>
      <c r="S1352" t="s">
        <v>158</v>
      </c>
      <c r="T1352" t="s">
        <v>156</v>
      </c>
      <c r="V1352" t="s">
        <v>242</v>
      </c>
      <c r="Y1352" t="s">
        <v>2146</v>
      </c>
      <c r="AE1352" t="s">
        <v>2367</v>
      </c>
    </row>
    <row r="1353" spans="1:31">
      <c r="A1353" t="s">
        <v>2369</v>
      </c>
      <c r="B1353" t="s">
        <v>2370</v>
      </c>
      <c r="C1353" t="s">
        <v>153</v>
      </c>
      <c r="E1353">
        <v>4</v>
      </c>
      <c r="F1353" t="s">
        <v>1813</v>
      </c>
      <c r="G1353" t="s">
        <v>1812</v>
      </c>
      <c r="H1353" t="s">
        <v>1813</v>
      </c>
      <c r="I1353" t="s">
        <v>126</v>
      </c>
      <c r="O1353" t="s">
        <v>2126</v>
      </c>
      <c r="P1353" t="s">
        <v>2130</v>
      </c>
      <c r="Q1353" t="s">
        <v>2371</v>
      </c>
      <c r="R1353" t="s">
        <v>157</v>
      </c>
      <c r="V1353" t="s">
        <v>159</v>
      </c>
      <c r="Y1353" t="s">
        <v>2132</v>
      </c>
      <c r="AE1353" t="s">
        <v>2369</v>
      </c>
    </row>
    <row r="1354" spans="1:31">
      <c r="A1354" t="s">
        <v>2372</v>
      </c>
      <c r="B1354" t="s">
        <v>2373</v>
      </c>
      <c r="AE1354" t="s">
        <v>2372</v>
      </c>
    </row>
    <row r="1355" spans="1:31">
      <c r="A1355" t="s">
        <v>2374</v>
      </c>
      <c r="B1355" t="s">
        <v>2375</v>
      </c>
      <c r="C1355" t="s">
        <v>153</v>
      </c>
      <c r="E1355">
        <v>4</v>
      </c>
      <c r="F1355" t="s">
        <v>503</v>
      </c>
      <c r="G1355" t="s">
        <v>504</v>
      </c>
      <c r="H1355" t="s">
        <v>503</v>
      </c>
      <c r="I1355" t="s">
        <v>126</v>
      </c>
      <c r="J1355">
        <v>4</v>
      </c>
      <c r="K1355" t="s">
        <v>503</v>
      </c>
      <c r="L1355" t="s">
        <v>504</v>
      </c>
      <c r="M1355" t="s">
        <v>503</v>
      </c>
      <c r="N1355" t="s">
        <v>126</v>
      </c>
      <c r="O1355" t="s">
        <v>2126</v>
      </c>
      <c r="P1355" t="s">
        <v>156</v>
      </c>
      <c r="R1355" t="s">
        <v>157</v>
      </c>
      <c r="S1355" t="s">
        <v>158</v>
      </c>
      <c r="T1355" t="s">
        <v>156</v>
      </c>
      <c r="V1355" t="s">
        <v>159</v>
      </c>
      <c r="Y1355" t="s">
        <v>2132</v>
      </c>
      <c r="AE1355" t="s">
        <v>2374</v>
      </c>
    </row>
    <row r="1356" spans="1:31">
      <c r="A1356" t="s">
        <v>2376</v>
      </c>
      <c r="B1356" t="s">
        <v>2377</v>
      </c>
      <c r="C1356" t="s">
        <v>153</v>
      </c>
      <c r="E1356">
        <v>4</v>
      </c>
      <c r="F1356" t="s">
        <v>1614</v>
      </c>
      <c r="G1356" t="s">
        <v>1613</v>
      </c>
      <c r="H1356" t="s">
        <v>1614</v>
      </c>
      <c r="I1356" t="s">
        <v>128</v>
      </c>
      <c r="J1356">
        <v>4</v>
      </c>
      <c r="K1356" t="s">
        <v>1614</v>
      </c>
      <c r="L1356" t="s">
        <v>1613</v>
      </c>
      <c r="M1356" t="s">
        <v>1614</v>
      </c>
      <c r="N1356" t="s">
        <v>128</v>
      </c>
      <c r="O1356" t="s">
        <v>2141</v>
      </c>
      <c r="P1356" t="s">
        <v>156</v>
      </c>
      <c r="R1356" t="s">
        <v>241</v>
      </c>
      <c r="S1356" t="s">
        <v>158</v>
      </c>
      <c r="T1356" t="s">
        <v>156</v>
      </c>
      <c r="V1356" t="s">
        <v>242</v>
      </c>
      <c r="Y1356" t="s">
        <v>2146</v>
      </c>
      <c r="AE1356" t="s">
        <v>2376</v>
      </c>
    </row>
    <row r="1357" spans="1:31">
      <c r="A1357" t="s">
        <v>2378</v>
      </c>
      <c r="B1357" t="s">
        <v>2379</v>
      </c>
      <c r="C1357" t="s">
        <v>153</v>
      </c>
      <c r="E1357">
        <v>4</v>
      </c>
      <c r="F1357" t="s">
        <v>1954</v>
      </c>
      <c r="G1357" t="s">
        <v>1953</v>
      </c>
      <c r="H1357" t="s">
        <v>1954</v>
      </c>
      <c r="I1357" t="s">
        <v>124</v>
      </c>
      <c r="J1357">
        <v>4</v>
      </c>
      <c r="K1357" t="s">
        <v>1954</v>
      </c>
      <c r="L1357" t="s">
        <v>1953</v>
      </c>
      <c r="M1357" t="s">
        <v>1954</v>
      </c>
      <c r="N1357" t="s">
        <v>124</v>
      </c>
      <c r="O1357" t="s">
        <v>155</v>
      </c>
      <c r="P1357" t="s">
        <v>2130</v>
      </c>
      <c r="Q1357" t="s">
        <v>2380</v>
      </c>
      <c r="R1357" t="s">
        <v>241</v>
      </c>
      <c r="S1357" t="s">
        <v>158</v>
      </c>
      <c r="T1357" t="s">
        <v>156</v>
      </c>
      <c r="V1357" t="s">
        <v>242</v>
      </c>
      <c r="Y1357" t="s">
        <v>2146</v>
      </c>
      <c r="AE1357" t="s">
        <v>2378</v>
      </c>
    </row>
    <row r="1358" spans="1:31">
      <c r="A1358" t="s">
        <v>2381</v>
      </c>
      <c r="B1358" t="s">
        <v>2382</v>
      </c>
      <c r="C1358" t="s">
        <v>153</v>
      </c>
      <c r="E1358">
        <v>4</v>
      </c>
      <c r="F1358" t="s">
        <v>1684</v>
      </c>
      <c r="G1358" t="s">
        <v>1683</v>
      </c>
      <c r="H1358" t="s">
        <v>1684</v>
      </c>
      <c r="I1358" t="s">
        <v>132</v>
      </c>
      <c r="J1358">
        <v>4</v>
      </c>
      <c r="K1358" t="s">
        <v>1684</v>
      </c>
      <c r="L1358" t="s">
        <v>1683</v>
      </c>
      <c r="M1358" t="s">
        <v>1684</v>
      </c>
      <c r="N1358" t="s">
        <v>132</v>
      </c>
      <c r="O1358" t="s">
        <v>2162</v>
      </c>
      <c r="P1358" t="s">
        <v>156</v>
      </c>
      <c r="R1358" t="s">
        <v>157</v>
      </c>
      <c r="S1358" t="s">
        <v>158</v>
      </c>
      <c r="T1358" t="s">
        <v>156</v>
      </c>
      <c r="V1358" t="s">
        <v>2233</v>
      </c>
      <c r="Y1358" t="s">
        <v>2383</v>
      </c>
      <c r="AE1358" t="s">
        <v>2381</v>
      </c>
    </row>
    <row r="1359" spans="1:31">
      <c r="A1359" t="s">
        <v>2384</v>
      </c>
      <c r="B1359" t="s">
        <v>2385</v>
      </c>
      <c r="C1359" t="s">
        <v>153</v>
      </c>
      <c r="E1359">
        <v>4</v>
      </c>
      <c r="F1359" t="s">
        <v>503</v>
      </c>
      <c r="G1359" t="s">
        <v>504</v>
      </c>
      <c r="H1359" t="s">
        <v>503</v>
      </c>
      <c r="I1359" t="s">
        <v>126</v>
      </c>
      <c r="J1359">
        <v>4</v>
      </c>
      <c r="K1359" t="s">
        <v>503</v>
      </c>
      <c r="L1359" t="s">
        <v>504</v>
      </c>
      <c r="M1359" t="s">
        <v>503</v>
      </c>
      <c r="N1359" t="s">
        <v>126</v>
      </c>
      <c r="O1359" t="s">
        <v>2162</v>
      </c>
      <c r="P1359" t="s">
        <v>156</v>
      </c>
      <c r="R1359" t="s">
        <v>241</v>
      </c>
      <c r="S1359" t="s">
        <v>158</v>
      </c>
      <c r="T1359" t="s">
        <v>156</v>
      </c>
      <c r="V1359" t="s">
        <v>242</v>
      </c>
      <c r="Y1359" t="s">
        <v>245</v>
      </c>
      <c r="AE1359" t="s">
        <v>2384</v>
      </c>
    </row>
    <row r="1360" spans="1:31">
      <c r="A1360" t="s">
        <v>2386</v>
      </c>
      <c r="B1360" t="s">
        <v>2387</v>
      </c>
      <c r="AE1360" t="s">
        <v>2386</v>
      </c>
    </row>
    <row r="1361" spans="1:31">
      <c r="A1361" t="s">
        <v>2388</v>
      </c>
      <c r="B1361" t="s">
        <v>2389</v>
      </c>
      <c r="C1361" t="s">
        <v>153</v>
      </c>
      <c r="E1361">
        <v>4</v>
      </c>
      <c r="F1361" t="s">
        <v>1813</v>
      </c>
      <c r="G1361" t="s">
        <v>1812</v>
      </c>
      <c r="H1361" t="s">
        <v>1813</v>
      </c>
      <c r="I1361" t="s">
        <v>126</v>
      </c>
      <c r="J1361">
        <v>4</v>
      </c>
      <c r="K1361" t="s">
        <v>1813</v>
      </c>
      <c r="L1361" t="s">
        <v>1812</v>
      </c>
      <c r="M1361" t="s">
        <v>1813</v>
      </c>
      <c r="N1361" t="s">
        <v>126</v>
      </c>
      <c r="O1361" t="s">
        <v>155</v>
      </c>
      <c r="P1361" t="s">
        <v>156</v>
      </c>
      <c r="R1361" t="s">
        <v>241</v>
      </c>
      <c r="S1361" t="s">
        <v>158</v>
      </c>
      <c r="T1361" t="s">
        <v>156</v>
      </c>
      <c r="V1361" t="s">
        <v>242</v>
      </c>
      <c r="Y1361" t="s">
        <v>2146</v>
      </c>
      <c r="Z1361" t="s">
        <v>2150</v>
      </c>
      <c r="AE1361" t="s">
        <v>2388</v>
      </c>
    </row>
    <row r="1362" spans="1:31">
      <c r="A1362" t="s">
        <v>2390</v>
      </c>
      <c r="B1362" t="s">
        <v>2391</v>
      </c>
      <c r="AE1362" t="s">
        <v>2390</v>
      </c>
    </row>
    <row r="1363" spans="1:31">
      <c r="A1363" t="s">
        <v>2392</v>
      </c>
      <c r="B1363" t="s">
        <v>2393</v>
      </c>
      <c r="C1363" t="s">
        <v>153</v>
      </c>
      <c r="E1363">
        <v>4</v>
      </c>
      <c r="F1363" t="s">
        <v>1614</v>
      </c>
      <c r="G1363" t="s">
        <v>1613</v>
      </c>
      <c r="H1363" t="s">
        <v>1614</v>
      </c>
      <c r="I1363" t="s">
        <v>128</v>
      </c>
      <c r="J1363">
        <v>4</v>
      </c>
      <c r="K1363" t="s">
        <v>1614</v>
      </c>
      <c r="L1363" t="s">
        <v>1613</v>
      </c>
      <c r="M1363" t="s">
        <v>1614</v>
      </c>
      <c r="N1363" t="s">
        <v>128</v>
      </c>
      <c r="O1363" t="s">
        <v>2126</v>
      </c>
      <c r="P1363" t="s">
        <v>156</v>
      </c>
      <c r="R1363" t="s">
        <v>241</v>
      </c>
      <c r="S1363" t="s">
        <v>158</v>
      </c>
      <c r="T1363" t="s">
        <v>156</v>
      </c>
      <c r="V1363" t="s">
        <v>159</v>
      </c>
      <c r="Y1363" t="s">
        <v>2132</v>
      </c>
      <c r="AE1363" t="s">
        <v>2392</v>
      </c>
    </row>
    <row r="1364" spans="1:31">
      <c r="A1364" t="s">
        <v>2394</v>
      </c>
      <c r="B1364" t="s">
        <v>2395</v>
      </c>
      <c r="C1364" t="s">
        <v>153</v>
      </c>
      <c r="E1364">
        <v>4</v>
      </c>
      <c r="F1364" t="s">
        <v>1846</v>
      </c>
      <c r="G1364" t="s">
        <v>1845</v>
      </c>
      <c r="H1364" t="s">
        <v>1846</v>
      </c>
      <c r="I1364" t="s">
        <v>132</v>
      </c>
      <c r="J1364">
        <v>4</v>
      </c>
      <c r="K1364" t="s">
        <v>1846</v>
      </c>
      <c r="L1364" t="s">
        <v>1845</v>
      </c>
      <c r="M1364" t="s">
        <v>1846</v>
      </c>
      <c r="N1364" t="s">
        <v>132</v>
      </c>
      <c r="O1364" t="s">
        <v>2126</v>
      </c>
      <c r="P1364" t="s">
        <v>2130</v>
      </c>
      <c r="Q1364" t="s">
        <v>2396</v>
      </c>
      <c r="R1364" t="s">
        <v>157</v>
      </c>
      <c r="S1364" t="s">
        <v>158</v>
      </c>
      <c r="T1364" t="s">
        <v>156</v>
      </c>
      <c r="V1364" t="s">
        <v>159</v>
      </c>
      <c r="Y1364" t="s">
        <v>2132</v>
      </c>
      <c r="AE1364" t="s">
        <v>2394</v>
      </c>
    </row>
    <row r="1365" spans="1:31">
      <c r="A1365" t="s">
        <v>2397</v>
      </c>
      <c r="B1365" t="s">
        <v>2398</v>
      </c>
      <c r="C1365" t="s">
        <v>153</v>
      </c>
      <c r="E1365">
        <v>4</v>
      </c>
      <c r="F1365" t="s">
        <v>1952</v>
      </c>
      <c r="G1365" t="s">
        <v>1951</v>
      </c>
      <c r="H1365" t="s">
        <v>1952</v>
      </c>
      <c r="I1365" t="s">
        <v>130</v>
      </c>
      <c r="J1365">
        <v>4</v>
      </c>
      <c r="K1365" t="s">
        <v>1952</v>
      </c>
      <c r="L1365" t="s">
        <v>1951</v>
      </c>
      <c r="M1365" t="s">
        <v>1952</v>
      </c>
      <c r="N1365" t="s">
        <v>130</v>
      </c>
      <c r="O1365" t="s">
        <v>2126</v>
      </c>
      <c r="P1365" t="s">
        <v>2130</v>
      </c>
      <c r="Q1365" t="s">
        <v>2399</v>
      </c>
      <c r="R1365" t="s">
        <v>157</v>
      </c>
      <c r="S1365" t="s">
        <v>158</v>
      </c>
      <c r="T1365" t="s">
        <v>156</v>
      </c>
      <c r="V1365" t="s">
        <v>159</v>
      </c>
      <c r="Y1365" t="s">
        <v>2132</v>
      </c>
      <c r="AE1365" t="s">
        <v>2397</v>
      </c>
    </row>
    <row r="1366" spans="1:31">
      <c r="A1366" t="s">
        <v>2400</v>
      </c>
      <c r="B1366" t="s">
        <v>2401</v>
      </c>
      <c r="C1366" t="s">
        <v>153</v>
      </c>
      <c r="E1366">
        <v>4</v>
      </c>
      <c r="F1366" t="s">
        <v>2112</v>
      </c>
      <c r="G1366" t="s">
        <v>2111</v>
      </c>
      <c r="H1366" t="s">
        <v>2112</v>
      </c>
      <c r="I1366" t="s">
        <v>1641</v>
      </c>
      <c r="J1366">
        <v>4</v>
      </c>
      <c r="K1366" t="s">
        <v>2112</v>
      </c>
      <c r="L1366" t="s">
        <v>2111</v>
      </c>
      <c r="M1366" t="s">
        <v>2112</v>
      </c>
      <c r="N1366" t="s">
        <v>1641</v>
      </c>
      <c r="O1366" t="s">
        <v>2141</v>
      </c>
      <c r="P1366" t="s">
        <v>156</v>
      </c>
      <c r="R1366" t="s">
        <v>241</v>
      </c>
      <c r="S1366" t="s">
        <v>158</v>
      </c>
      <c r="T1366" t="s">
        <v>156</v>
      </c>
      <c r="V1366" t="s">
        <v>159</v>
      </c>
      <c r="Y1366" t="s">
        <v>244</v>
      </c>
      <c r="Z1366" t="s">
        <v>2402</v>
      </c>
      <c r="AE1366" t="s">
        <v>2400</v>
      </c>
    </row>
    <row r="1367" spans="1:31">
      <c r="A1367" t="s">
        <v>2403</v>
      </c>
      <c r="B1367" t="s">
        <v>2404</v>
      </c>
      <c r="C1367" t="s">
        <v>153</v>
      </c>
      <c r="E1367">
        <v>4</v>
      </c>
      <c r="F1367" t="s">
        <v>2405</v>
      </c>
      <c r="G1367" t="s">
        <v>2406</v>
      </c>
      <c r="H1367" t="s">
        <v>2405</v>
      </c>
      <c r="I1367" t="s">
        <v>132</v>
      </c>
      <c r="J1367">
        <v>4</v>
      </c>
      <c r="K1367" t="s">
        <v>2405</v>
      </c>
      <c r="L1367" t="s">
        <v>2406</v>
      </c>
      <c r="M1367" t="s">
        <v>2405</v>
      </c>
      <c r="N1367" t="s">
        <v>132</v>
      </c>
      <c r="O1367" t="s">
        <v>2126</v>
      </c>
      <c r="P1367" t="s">
        <v>156</v>
      </c>
      <c r="R1367" t="s">
        <v>241</v>
      </c>
      <c r="S1367" t="s">
        <v>158</v>
      </c>
      <c r="T1367" t="s">
        <v>156</v>
      </c>
      <c r="V1367" t="s">
        <v>159</v>
      </c>
      <c r="Y1367" t="s">
        <v>2132</v>
      </c>
      <c r="AE1367" t="s">
        <v>2403</v>
      </c>
    </row>
    <row r="1368" spans="1:31">
      <c r="A1368" t="s">
        <v>2407</v>
      </c>
      <c r="B1368" t="s">
        <v>2408</v>
      </c>
      <c r="AE1368" t="s">
        <v>2407</v>
      </c>
    </row>
    <row r="1369" spans="1:31">
      <c r="A1369" t="s">
        <v>2409</v>
      </c>
      <c r="B1369" t="s">
        <v>2410</v>
      </c>
      <c r="AE1369" t="s">
        <v>2409</v>
      </c>
    </row>
    <row r="1370" spans="1:31">
      <c r="A1370" t="s">
        <v>2411</v>
      </c>
      <c r="B1370" t="s">
        <v>2412</v>
      </c>
      <c r="C1370" t="s">
        <v>153</v>
      </c>
      <c r="E1370">
        <v>4</v>
      </c>
      <c r="F1370" t="s">
        <v>1582</v>
      </c>
      <c r="G1370" t="s">
        <v>1581</v>
      </c>
      <c r="H1370" t="s">
        <v>1582</v>
      </c>
      <c r="I1370" t="s">
        <v>124</v>
      </c>
      <c r="O1370" t="s">
        <v>2126</v>
      </c>
      <c r="P1370" t="s">
        <v>2130</v>
      </c>
      <c r="Q1370" t="s">
        <v>2413</v>
      </c>
      <c r="R1370" t="s">
        <v>241</v>
      </c>
      <c r="V1370" t="s">
        <v>242</v>
      </c>
      <c r="Y1370" t="s">
        <v>2132</v>
      </c>
      <c r="AE1370" t="s">
        <v>2411</v>
      </c>
    </row>
    <row r="1371" spans="1:31">
      <c r="A1371" t="s">
        <v>2414</v>
      </c>
      <c r="B1371" t="s">
        <v>2415</v>
      </c>
      <c r="C1371" t="s">
        <v>153</v>
      </c>
      <c r="E1371">
        <v>4</v>
      </c>
      <c r="F1371" t="s">
        <v>2329</v>
      </c>
      <c r="G1371" t="s">
        <v>2330</v>
      </c>
      <c r="H1371" t="s">
        <v>2329</v>
      </c>
      <c r="I1371" t="s">
        <v>1641</v>
      </c>
      <c r="J1371">
        <v>4</v>
      </c>
      <c r="K1371" t="s">
        <v>2329</v>
      </c>
      <c r="L1371" t="s">
        <v>2330</v>
      </c>
      <c r="M1371" t="s">
        <v>2329</v>
      </c>
      <c r="N1371" t="s">
        <v>1641</v>
      </c>
      <c r="O1371" t="s">
        <v>155</v>
      </c>
      <c r="P1371" t="s">
        <v>156</v>
      </c>
      <c r="R1371" t="s">
        <v>157</v>
      </c>
      <c r="S1371" t="s">
        <v>158</v>
      </c>
      <c r="T1371" t="s">
        <v>156</v>
      </c>
      <c r="V1371" t="s">
        <v>159</v>
      </c>
      <c r="Y1371" t="s">
        <v>244</v>
      </c>
      <c r="AE1371" t="s">
        <v>2414</v>
      </c>
    </row>
    <row r="1372" spans="1:31">
      <c r="A1372" t="s">
        <v>2416</v>
      </c>
      <c r="B1372" t="s">
        <v>2417</v>
      </c>
      <c r="C1372" t="s">
        <v>153</v>
      </c>
      <c r="E1372">
        <v>4</v>
      </c>
      <c r="F1372" t="s">
        <v>503</v>
      </c>
      <c r="G1372" t="s">
        <v>504</v>
      </c>
      <c r="H1372" t="s">
        <v>503</v>
      </c>
      <c r="I1372" t="s">
        <v>126</v>
      </c>
      <c r="J1372">
        <v>4</v>
      </c>
      <c r="K1372" t="s">
        <v>503</v>
      </c>
      <c r="L1372" t="s">
        <v>504</v>
      </c>
      <c r="M1372" t="s">
        <v>503</v>
      </c>
      <c r="N1372" t="s">
        <v>126</v>
      </c>
      <c r="O1372" t="s">
        <v>2141</v>
      </c>
      <c r="P1372" t="s">
        <v>2130</v>
      </c>
      <c r="Q1372" t="s">
        <v>2418</v>
      </c>
      <c r="R1372" t="s">
        <v>241</v>
      </c>
      <c r="S1372" t="s">
        <v>158</v>
      </c>
      <c r="T1372" t="s">
        <v>156</v>
      </c>
      <c r="V1372" t="s">
        <v>242</v>
      </c>
      <c r="Y1372" t="s">
        <v>2146</v>
      </c>
      <c r="AE1372" t="s">
        <v>2416</v>
      </c>
    </row>
    <row r="1373" spans="1:31">
      <c r="A1373" t="s">
        <v>2419</v>
      </c>
      <c r="B1373" t="s">
        <v>2420</v>
      </c>
      <c r="C1373" t="s">
        <v>153</v>
      </c>
      <c r="E1373">
        <v>4</v>
      </c>
      <c r="F1373" t="s">
        <v>1813</v>
      </c>
      <c r="G1373" t="s">
        <v>1812</v>
      </c>
      <c r="H1373" t="s">
        <v>1813</v>
      </c>
      <c r="I1373" t="s">
        <v>126</v>
      </c>
      <c r="J1373">
        <v>4</v>
      </c>
      <c r="K1373" t="s">
        <v>1813</v>
      </c>
      <c r="L1373" t="s">
        <v>1812</v>
      </c>
      <c r="M1373" t="s">
        <v>1813</v>
      </c>
      <c r="N1373" t="s">
        <v>126</v>
      </c>
      <c r="O1373" t="s">
        <v>2162</v>
      </c>
      <c r="P1373" t="s">
        <v>156</v>
      </c>
      <c r="R1373" t="s">
        <v>241</v>
      </c>
      <c r="S1373" t="s">
        <v>158</v>
      </c>
      <c r="T1373" t="s">
        <v>156</v>
      </c>
      <c r="V1373" t="s">
        <v>242</v>
      </c>
      <c r="Y1373" t="s">
        <v>2150</v>
      </c>
      <c r="AE1373" t="s">
        <v>2419</v>
      </c>
    </row>
    <row r="1374" spans="1:31">
      <c r="A1374" t="s">
        <v>2421</v>
      </c>
      <c r="B1374" t="s">
        <v>2422</v>
      </c>
      <c r="AE1374" t="s">
        <v>2421</v>
      </c>
    </row>
    <row r="1375" spans="1:31">
      <c r="A1375" t="s">
        <v>2423</v>
      </c>
      <c r="B1375" t="s">
        <v>2424</v>
      </c>
      <c r="C1375" t="s">
        <v>153</v>
      </c>
      <c r="E1375">
        <v>4</v>
      </c>
      <c r="F1375" t="s">
        <v>1670</v>
      </c>
      <c r="G1375" t="s">
        <v>1669</v>
      </c>
      <c r="H1375" t="s">
        <v>1670</v>
      </c>
      <c r="I1375" t="s">
        <v>126</v>
      </c>
      <c r="O1375" t="s">
        <v>2162</v>
      </c>
      <c r="P1375" t="s">
        <v>2130</v>
      </c>
      <c r="Q1375" t="s">
        <v>2425</v>
      </c>
      <c r="R1375" t="s">
        <v>157</v>
      </c>
      <c r="V1375" t="s">
        <v>159</v>
      </c>
      <c r="Y1375" t="s">
        <v>2402</v>
      </c>
      <c r="AE1375" t="s">
        <v>2423</v>
      </c>
    </row>
    <row r="1376" spans="1:31">
      <c r="A1376" t="s">
        <v>2426</v>
      </c>
      <c r="B1376" t="s">
        <v>2427</v>
      </c>
      <c r="C1376" t="s">
        <v>153</v>
      </c>
      <c r="E1376">
        <v>4</v>
      </c>
      <c r="F1376" t="s">
        <v>1640</v>
      </c>
      <c r="G1376" t="s">
        <v>1639</v>
      </c>
      <c r="H1376" t="s">
        <v>1640</v>
      </c>
      <c r="I1376" t="s">
        <v>1641</v>
      </c>
      <c r="J1376">
        <v>4</v>
      </c>
      <c r="K1376" t="s">
        <v>1640</v>
      </c>
      <c r="L1376" t="s">
        <v>1639</v>
      </c>
      <c r="M1376" t="s">
        <v>1640</v>
      </c>
      <c r="N1376" t="s">
        <v>1641</v>
      </c>
      <c r="O1376" t="s">
        <v>2162</v>
      </c>
      <c r="P1376" t="s">
        <v>2130</v>
      </c>
      <c r="Q1376" t="s">
        <v>2428</v>
      </c>
      <c r="R1376" t="s">
        <v>241</v>
      </c>
      <c r="S1376" t="s">
        <v>158</v>
      </c>
      <c r="T1376" t="s">
        <v>156</v>
      </c>
      <c r="V1376" t="s">
        <v>242</v>
      </c>
      <c r="Y1376" t="s">
        <v>245</v>
      </c>
      <c r="AE1376" t="s">
        <v>2426</v>
      </c>
    </row>
    <row r="1377" spans="1:31">
      <c r="A1377" t="s">
        <v>2429</v>
      </c>
      <c r="B1377" t="s">
        <v>364</v>
      </c>
      <c r="AE1377" t="s">
        <v>2429</v>
      </c>
    </row>
    <row r="1378" spans="1:31">
      <c r="A1378" t="s">
        <v>2430</v>
      </c>
      <c r="B1378" t="s">
        <v>2431</v>
      </c>
      <c r="C1378" t="s">
        <v>153</v>
      </c>
      <c r="E1378">
        <v>4</v>
      </c>
      <c r="F1378" t="s">
        <v>1585</v>
      </c>
      <c r="G1378" t="s">
        <v>1584</v>
      </c>
      <c r="H1378" t="s">
        <v>1585</v>
      </c>
      <c r="I1378" t="s">
        <v>128</v>
      </c>
      <c r="J1378">
        <v>4</v>
      </c>
      <c r="K1378" t="s">
        <v>1585</v>
      </c>
      <c r="L1378" t="s">
        <v>1584</v>
      </c>
      <c r="M1378" t="s">
        <v>1585</v>
      </c>
      <c r="N1378" t="s">
        <v>128</v>
      </c>
      <c r="O1378" t="s">
        <v>2141</v>
      </c>
      <c r="P1378" t="s">
        <v>156</v>
      </c>
      <c r="R1378" t="s">
        <v>241</v>
      </c>
      <c r="S1378" t="s">
        <v>158</v>
      </c>
      <c r="T1378" t="s">
        <v>156</v>
      </c>
      <c r="V1378" t="s">
        <v>242</v>
      </c>
      <c r="Y1378" t="s">
        <v>2150</v>
      </c>
      <c r="AE1378" t="s">
        <v>2430</v>
      </c>
    </row>
    <row r="1379" spans="1:31">
      <c r="A1379" t="s">
        <v>2432</v>
      </c>
      <c r="B1379" t="s">
        <v>2433</v>
      </c>
      <c r="C1379" t="s">
        <v>153</v>
      </c>
      <c r="E1379">
        <v>4</v>
      </c>
      <c r="F1379" t="s">
        <v>2343</v>
      </c>
      <c r="G1379" t="s">
        <v>2344</v>
      </c>
      <c r="H1379" t="s">
        <v>2343</v>
      </c>
      <c r="I1379" t="s">
        <v>1641</v>
      </c>
      <c r="J1379">
        <v>4</v>
      </c>
      <c r="K1379" t="s">
        <v>2343</v>
      </c>
      <c r="L1379" t="s">
        <v>2344</v>
      </c>
      <c r="M1379" t="s">
        <v>2343</v>
      </c>
      <c r="N1379" t="s">
        <v>1641</v>
      </c>
      <c r="O1379" t="s">
        <v>155</v>
      </c>
      <c r="P1379" t="s">
        <v>156</v>
      </c>
      <c r="R1379" t="s">
        <v>241</v>
      </c>
      <c r="S1379" t="s">
        <v>158</v>
      </c>
      <c r="T1379" t="s">
        <v>156</v>
      </c>
      <c r="V1379" t="s">
        <v>159</v>
      </c>
      <c r="W1379" t="s">
        <v>242</v>
      </c>
      <c r="Y1379" t="s">
        <v>243</v>
      </c>
      <c r="Z1379" t="s">
        <v>2147</v>
      </c>
      <c r="AA1379" t="s">
        <v>2150</v>
      </c>
      <c r="AE1379" t="s">
        <v>2432</v>
      </c>
    </row>
    <row r="1380" spans="1:31">
      <c r="A1380" t="s">
        <v>2434</v>
      </c>
      <c r="B1380" t="s">
        <v>2435</v>
      </c>
      <c r="C1380" t="s">
        <v>153</v>
      </c>
      <c r="E1380">
        <v>4</v>
      </c>
      <c r="F1380" t="s">
        <v>2022</v>
      </c>
      <c r="G1380" t="s">
        <v>2021</v>
      </c>
      <c r="H1380" t="s">
        <v>2022</v>
      </c>
      <c r="I1380" t="s">
        <v>126</v>
      </c>
      <c r="J1380">
        <v>4</v>
      </c>
      <c r="K1380" t="s">
        <v>2022</v>
      </c>
      <c r="L1380" t="s">
        <v>2021</v>
      </c>
      <c r="M1380" t="s">
        <v>2022</v>
      </c>
      <c r="N1380" t="s">
        <v>126</v>
      </c>
      <c r="O1380" t="s">
        <v>155</v>
      </c>
      <c r="P1380" t="s">
        <v>156</v>
      </c>
      <c r="R1380" t="s">
        <v>241</v>
      </c>
      <c r="S1380" t="s">
        <v>158</v>
      </c>
      <c r="T1380" t="s">
        <v>156</v>
      </c>
      <c r="V1380" t="s">
        <v>242</v>
      </c>
      <c r="Y1380" t="s">
        <v>2146</v>
      </c>
      <c r="Z1380" t="s">
        <v>2147</v>
      </c>
      <c r="AE1380" t="s">
        <v>2434</v>
      </c>
    </row>
    <row r="1381" spans="1:31">
      <c r="A1381" t="s">
        <v>2436</v>
      </c>
      <c r="B1381" t="s">
        <v>2437</v>
      </c>
      <c r="C1381" t="s">
        <v>153</v>
      </c>
      <c r="E1381">
        <v>4</v>
      </c>
      <c r="F1381" t="s">
        <v>2022</v>
      </c>
      <c r="G1381" t="s">
        <v>2021</v>
      </c>
      <c r="H1381" t="s">
        <v>2022</v>
      </c>
      <c r="I1381" t="s">
        <v>126</v>
      </c>
      <c r="J1381">
        <v>4</v>
      </c>
      <c r="K1381" t="s">
        <v>2022</v>
      </c>
      <c r="L1381" t="s">
        <v>2021</v>
      </c>
      <c r="M1381" t="s">
        <v>2022</v>
      </c>
      <c r="N1381" t="s">
        <v>126</v>
      </c>
      <c r="O1381" t="s">
        <v>2126</v>
      </c>
      <c r="P1381" t="s">
        <v>2130</v>
      </c>
      <c r="Q1381" t="s">
        <v>2438</v>
      </c>
      <c r="R1381" t="s">
        <v>241</v>
      </c>
      <c r="S1381" t="s">
        <v>2153</v>
      </c>
      <c r="T1381" t="s">
        <v>156</v>
      </c>
      <c r="V1381" t="s">
        <v>159</v>
      </c>
      <c r="Y1381" t="s">
        <v>2132</v>
      </c>
      <c r="AE1381" t="s">
        <v>2436</v>
      </c>
    </row>
    <row r="1382" spans="1:31">
      <c r="A1382" t="s">
        <v>2439</v>
      </c>
      <c r="B1382" t="s">
        <v>2440</v>
      </c>
      <c r="C1382" t="s">
        <v>153</v>
      </c>
      <c r="E1382">
        <v>4</v>
      </c>
      <c r="F1382" t="s">
        <v>1811</v>
      </c>
      <c r="G1382" t="s">
        <v>1810</v>
      </c>
      <c r="H1382" t="s">
        <v>1811</v>
      </c>
      <c r="I1382" t="s">
        <v>130</v>
      </c>
      <c r="J1382">
        <v>4</v>
      </c>
      <c r="K1382" t="s">
        <v>1811</v>
      </c>
      <c r="L1382" t="s">
        <v>1810</v>
      </c>
      <c r="M1382" t="s">
        <v>1811</v>
      </c>
      <c r="N1382" t="s">
        <v>130</v>
      </c>
      <c r="O1382" t="s">
        <v>2141</v>
      </c>
      <c r="P1382" t="s">
        <v>156</v>
      </c>
      <c r="R1382" t="s">
        <v>241</v>
      </c>
      <c r="S1382" t="s">
        <v>158</v>
      </c>
      <c r="T1382" t="s">
        <v>156</v>
      </c>
      <c r="V1382" t="s">
        <v>242</v>
      </c>
      <c r="Y1382" t="s">
        <v>2146</v>
      </c>
      <c r="AE1382" t="s">
        <v>2439</v>
      </c>
    </row>
    <row r="1383" spans="1:31">
      <c r="A1383" t="s">
        <v>2441</v>
      </c>
      <c r="B1383" t="s">
        <v>2442</v>
      </c>
      <c r="C1383" t="s">
        <v>153</v>
      </c>
      <c r="E1383">
        <v>4</v>
      </c>
      <c r="F1383" t="s">
        <v>2107</v>
      </c>
      <c r="G1383" t="s">
        <v>2106</v>
      </c>
      <c r="H1383" t="s">
        <v>2107</v>
      </c>
      <c r="I1383" t="s">
        <v>130</v>
      </c>
      <c r="J1383">
        <v>4</v>
      </c>
      <c r="K1383" t="s">
        <v>2107</v>
      </c>
      <c r="L1383" t="s">
        <v>2106</v>
      </c>
      <c r="M1383" t="s">
        <v>2107</v>
      </c>
      <c r="N1383" t="s">
        <v>130</v>
      </c>
      <c r="O1383" t="s">
        <v>2126</v>
      </c>
      <c r="P1383" t="s">
        <v>2130</v>
      </c>
      <c r="Q1383" t="s">
        <v>2443</v>
      </c>
      <c r="R1383" t="s">
        <v>241</v>
      </c>
      <c r="S1383" t="s">
        <v>158</v>
      </c>
      <c r="T1383" t="s">
        <v>156</v>
      </c>
      <c r="V1383" t="s">
        <v>242</v>
      </c>
      <c r="Y1383" t="s">
        <v>2132</v>
      </c>
      <c r="AE1383" t="s">
        <v>2441</v>
      </c>
    </row>
    <row r="1384" spans="1:31">
      <c r="A1384" t="s">
        <v>2444</v>
      </c>
      <c r="B1384" t="s">
        <v>2445</v>
      </c>
      <c r="C1384" t="s">
        <v>153</v>
      </c>
      <c r="E1384">
        <v>4</v>
      </c>
      <c r="F1384" t="s">
        <v>2011</v>
      </c>
      <c r="G1384" t="s">
        <v>2010</v>
      </c>
      <c r="H1384" t="s">
        <v>2011</v>
      </c>
      <c r="I1384" t="s">
        <v>126</v>
      </c>
      <c r="J1384">
        <v>4</v>
      </c>
      <c r="K1384" t="s">
        <v>2011</v>
      </c>
      <c r="L1384" t="s">
        <v>2010</v>
      </c>
      <c r="M1384" t="s">
        <v>2011</v>
      </c>
      <c r="N1384" t="s">
        <v>126</v>
      </c>
      <c r="O1384" t="s">
        <v>2162</v>
      </c>
      <c r="P1384" t="s">
        <v>156</v>
      </c>
      <c r="R1384" t="s">
        <v>241</v>
      </c>
      <c r="S1384" t="s">
        <v>158</v>
      </c>
      <c r="T1384" t="s">
        <v>156</v>
      </c>
      <c r="V1384" t="s">
        <v>242</v>
      </c>
      <c r="Y1384" t="s">
        <v>2146</v>
      </c>
      <c r="Z1384" t="s">
        <v>2150</v>
      </c>
      <c r="AE1384" t="s">
        <v>2444</v>
      </c>
    </row>
    <row r="1385" spans="1:31">
      <c r="A1385" t="s">
        <v>2446</v>
      </c>
      <c r="B1385" t="s">
        <v>2447</v>
      </c>
      <c r="C1385" t="s">
        <v>153</v>
      </c>
      <c r="E1385">
        <v>4</v>
      </c>
      <c r="F1385" t="s">
        <v>1803</v>
      </c>
      <c r="G1385" t="s">
        <v>1802</v>
      </c>
      <c r="H1385" t="s">
        <v>1803</v>
      </c>
      <c r="I1385" t="s">
        <v>132</v>
      </c>
      <c r="J1385">
        <v>4</v>
      </c>
      <c r="K1385" t="s">
        <v>1803</v>
      </c>
      <c r="L1385" t="s">
        <v>1802</v>
      </c>
      <c r="M1385" t="s">
        <v>1803</v>
      </c>
      <c r="N1385" t="s">
        <v>132</v>
      </c>
      <c r="O1385" t="s">
        <v>2162</v>
      </c>
      <c r="P1385" t="s">
        <v>2130</v>
      </c>
      <c r="Q1385" t="s">
        <v>2448</v>
      </c>
      <c r="R1385" t="s">
        <v>157</v>
      </c>
      <c r="S1385" t="s">
        <v>158</v>
      </c>
      <c r="T1385" t="s">
        <v>2130</v>
      </c>
      <c r="U1385" t="s">
        <v>2449</v>
      </c>
      <c r="V1385" t="s">
        <v>159</v>
      </c>
      <c r="Y1385" t="s">
        <v>244</v>
      </c>
      <c r="AE1385" t="s">
        <v>2446</v>
      </c>
    </row>
    <row r="1386" spans="1:31">
      <c r="A1386" t="s">
        <v>2450</v>
      </c>
      <c r="B1386" t="s">
        <v>2451</v>
      </c>
      <c r="C1386" t="s">
        <v>153</v>
      </c>
      <c r="E1386">
        <v>4</v>
      </c>
      <c r="F1386" t="s">
        <v>1809</v>
      </c>
      <c r="G1386" t="s">
        <v>1808</v>
      </c>
      <c r="H1386" t="s">
        <v>1809</v>
      </c>
      <c r="I1386" t="s">
        <v>124</v>
      </c>
      <c r="J1386">
        <v>4</v>
      </c>
      <c r="K1386" t="s">
        <v>1809</v>
      </c>
      <c r="L1386" t="s">
        <v>1808</v>
      </c>
      <c r="M1386" t="s">
        <v>1809</v>
      </c>
      <c r="N1386" t="s">
        <v>124</v>
      </c>
      <c r="O1386" t="s">
        <v>155</v>
      </c>
      <c r="P1386" t="s">
        <v>156</v>
      </c>
      <c r="R1386" t="s">
        <v>241</v>
      </c>
      <c r="S1386" t="s">
        <v>158</v>
      </c>
      <c r="T1386" t="s">
        <v>156</v>
      </c>
      <c r="V1386" t="s">
        <v>159</v>
      </c>
      <c r="Y1386" t="s">
        <v>244</v>
      </c>
      <c r="Z1386" t="s">
        <v>245</v>
      </c>
      <c r="AE1386" t="s">
        <v>2450</v>
      </c>
    </row>
    <row r="1387" spans="1:31">
      <c r="A1387" t="s">
        <v>2452</v>
      </c>
      <c r="B1387" t="s">
        <v>346</v>
      </c>
      <c r="AE1387" t="s">
        <v>2452</v>
      </c>
    </row>
    <row r="1388" spans="1:31">
      <c r="A1388" t="s">
        <v>2453</v>
      </c>
      <c r="B1388" t="s">
        <v>2454</v>
      </c>
      <c r="C1388" t="s">
        <v>153</v>
      </c>
      <c r="E1388">
        <v>4</v>
      </c>
      <c r="F1388" t="s">
        <v>1834</v>
      </c>
      <c r="G1388" t="s">
        <v>1833</v>
      </c>
      <c r="H1388" t="s">
        <v>1834</v>
      </c>
      <c r="I1388" t="s">
        <v>128</v>
      </c>
      <c r="J1388">
        <v>4</v>
      </c>
      <c r="K1388" t="s">
        <v>1834</v>
      </c>
      <c r="L1388" t="s">
        <v>1833</v>
      </c>
      <c r="M1388" t="s">
        <v>1834</v>
      </c>
      <c r="N1388" t="s">
        <v>128</v>
      </c>
      <c r="O1388" t="s">
        <v>2126</v>
      </c>
      <c r="P1388" t="s">
        <v>2130</v>
      </c>
      <c r="Q1388" t="s">
        <v>2455</v>
      </c>
      <c r="R1388" t="s">
        <v>241</v>
      </c>
      <c r="S1388" t="s">
        <v>158</v>
      </c>
      <c r="T1388" t="s">
        <v>2130</v>
      </c>
      <c r="U1388" t="s">
        <v>2455</v>
      </c>
      <c r="V1388" t="s">
        <v>159</v>
      </c>
      <c r="Y1388" t="s">
        <v>2132</v>
      </c>
      <c r="AE1388" t="s">
        <v>2453</v>
      </c>
    </row>
    <row r="1389" spans="1:31">
      <c r="A1389" t="s">
        <v>2456</v>
      </c>
      <c r="B1389" t="s">
        <v>2457</v>
      </c>
      <c r="C1389" t="s">
        <v>153</v>
      </c>
      <c r="E1389">
        <v>4</v>
      </c>
      <c r="F1389" t="s">
        <v>1614</v>
      </c>
      <c r="G1389" t="s">
        <v>1613</v>
      </c>
      <c r="H1389" t="s">
        <v>1614</v>
      </c>
      <c r="I1389" t="s">
        <v>128</v>
      </c>
      <c r="J1389">
        <v>4</v>
      </c>
      <c r="K1389" t="s">
        <v>1614</v>
      </c>
      <c r="L1389" t="s">
        <v>1613</v>
      </c>
      <c r="M1389" t="s">
        <v>1614</v>
      </c>
      <c r="N1389" t="s">
        <v>128</v>
      </c>
      <c r="O1389" t="s">
        <v>2126</v>
      </c>
      <c r="P1389" t="s">
        <v>2130</v>
      </c>
      <c r="Q1389" t="s">
        <v>2458</v>
      </c>
      <c r="R1389" t="s">
        <v>241</v>
      </c>
      <c r="S1389" t="s">
        <v>158</v>
      </c>
      <c r="T1389" t="s">
        <v>156</v>
      </c>
      <c r="V1389" t="s">
        <v>159</v>
      </c>
      <c r="Y1389" t="s">
        <v>2132</v>
      </c>
      <c r="AE1389" t="s">
        <v>2456</v>
      </c>
    </row>
    <row r="1390" spans="1:31">
      <c r="A1390" t="s">
        <v>2459</v>
      </c>
      <c r="B1390" t="s">
        <v>2460</v>
      </c>
      <c r="C1390" t="s">
        <v>153</v>
      </c>
      <c r="E1390">
        <v>4</v>
      </c>
      <c r="F1390" t="s">
        <v>1872</v>
      </c>
      <c r="G1390" t="s">
        <v>1871</v>
      </c>
      <c r="H1390" t="s">
        <v>1872</v>
      </c>
      <c r="I1390" t="s">
        <v>130</v>
      </c>
      <c r="J1390">
        <v>4</v>
      </c>
      <c r="K1390" t="s">
        <v>1872</v>
      </c>
      <c r="L1390" t="s">
        <v>1871</v>
      </c>
      <c r="M1390" t="s">
        <v>1872</v>
      </c>
      <c r="N1390" t="s">
        <v>130</v>
      </c>
      <c r="O1390" t="s">
        <v>2126</v>
      </c>
      <c r="P1390" t="s">
        <v>2130</v>
      </c>
      <c r="Q1390" t="s">
        <v>2461</v>
      </c>
      <c r="R1390" t="s">
        <v>241</v>
      </c>
      <c r="S1390" t="s">
        <v>158</v>
      </c>
      <c r="T1390" t="s">
        <v>156</v>
      </c>
      <c r="V1390" t="s">
        <v>159</v>
      </c>
      <c r="Y1390" t="s">
        <v>2132</v>
      </c>
      <c r="AE1390" t="s">
        <v>2459</v>
      </c>
    </row>
    <row r="1391" spans="1:31">
      <c r="A1391" t="s">
        <v>2462</v>
      </c>
      <c r="B1391" t="s">
        <v>346</v>
      </c>
      <c r="AE1391" t="s">
        <v>2462</v>
      </c>
    </row>
    <row r="1392" spans="1:31">
      <c r="A1392" t="s">
        <v>2463</v>
      </c>
      <c r="B1392" t="s">
        <v>2464</v>
      </c>
      <c r="C1392" t="s">
        <v>153</v>
      </c>
      <c r="E1392">
        <v>4</v>
      </c>
      <c r="F1392" t="s">
        <v>1815</v>
      </c>
      <c r="G1392" t="s">
        <v>1814</v>
      </c>
      <c r="H1392" t="s">
        <v>1815</v>
      </c>
      <c r="I1392" t="s">
        <v>126</v>
      </c>
      <c r="J1392">
        <v>4</v>
      </c>
      <c r="K1392" t="s">
        <v>1815</v>
      </c>
      <c r="L1392" t="s">
        <v>1814</v>
      </c>
      <c r="M1392" t="s">
        <v>1815</v>
      </c>
      <c r="N1392" t="s">
        <v>126</v>
      </c>
      <c r="O1392" t="s">
        <v>155</v>
      </c>
      <c r="P1392" t="s">
        <v>156</v>
      </c>
      <c r="R1392" t="s">
        <v>241</v>
      </c>
      <c r="S1392" t="s">
        <v>158</v>
      </c>
      <c r="T1392" t="s">
        <v>156</v>
      </c>
      <c r="V1392" t="s">
        <v>242</v>
      </c>
      <c r="Y1392" t="s">
        <v>245</v>
      </c>
      <c r="AE1392" t="s">
        <v>2463</v>
      </c>
    </row>
    <row r="1393" spans="1:31">
      <c r="A1393" t="s">
        <v>2465</v>
      </c>
      <c r="B1393" t="s">
        <v>2466</v>
      </c>
      <c r="J1393">
        <v>4</v>
      </c>
      <c r="K1393" t="s">
        <v>1585</v>
      </c>
      <c r="L1393" t="s">
        <v>1584</v>
      </c>
      <c r="M1393" t="s">
        <v>1585</v>
      </c>
      <c r="N1393" t="s">
        <v>128</v>
      </c>
      <c r="S1393" t="s">
        <v>158</v>
      </c>
      <c r="T1393" t="s">
        <v>156</v>
      </c>
      <c r="AE1393" t="s">
        <v>2465</v>
      </c>
    </row>
    <row r="1394" spans="1:31">
      <c r="A1394" t="s">
        <v>2467</v>
      </c>
      <c r="B1394" t="s">
        <v>2468</v>
      </c>
      <c r="C1394" t="s">
        <v>153</v>
      </c>
      <c r="E1394">
        <v>4</v>
      </c>
      <c r="F1394" t="s">
        <v>1834</v>
      </c>
      <c r="G1394" t="s">
        <v>1833</v>
      </c>
      <c r="H1394" t="s">
        <v>1834</v>
      </c>
      <c r="I1394" t="s">
        <v>128</v>
      </c>
      <c r="J1394">
        <v>4</v>
      </c>
      <c r="K1394" t="s">
        <v>1834</v>
      </c>
      <c r="L1394" t="s">
        <v>1833</v>
      </c>
      <c r="M1394" t="s">
        <v>1834</v>
      </c>
      <c r="N1394" t="s">
        <v>128</v>
      </c>
      <c r="O1394" t="s">
        <v>2162</v>
      </c>
      <c r="P1394" t="s">
        <v>156</v>
      </c>
      <c r="R1394" t="s">
        <v>241</v>
      </c>
      <c r="S1394" t="s">
        <v>158</v>
      </c>
      <c r="T1394" t="s">
        <v>156</v>
      </c>
      <c r="V1394" t="s">
        <v>242</v>
      </c>
      <c r="Y1394" t="s">
        <v>2146</v>
      </c>
      <c r="Z1394" t="s">
        <v>245</v>
      </c>
      <c r="AE1394" t="s">
        <v>2467</v>
      </c>
    </row>
    <row r="1395" spans="1:31">
      <c r="A1395" t="s">
        <v>2469</v>
      </c>
      <c r="B1395" t="s">
        <v>2470</v>
      </c>
      <c r="AE1395" t="s">
        <v>2469</v>
      </c>
    </row>
    <row r="1396" spans="1:31">
      <c r="A1396" t="s">
        <v>2471</v>
      </c>
      <c r="B1396" t="s">
        <v>2472</v>
      </c>
      <c r="C1396" t="s">
        <v>153</v>
      </c>
      <c r="E1396">
        <v>4</v>
      </c>
      <c r="F1396" t="s">
        <v>1585</v>
      </c>
      <c r="G1396" t="s">
        <v>1584</v>
      </c>
      <c r="H1396" t="s">
        <v>1585</v>
      </c>
      <c r="I1396" t="s">
        <v>128</v>
      </c>
      <c r="J1396">
        <v>4</v>
      </c>
      <c r="K1396" t="s">
        <v>1585</v>
      </c>
      <c r="L1396" t="s">
        <v>1584</v>
      </c>
      <c r="M1396" t="s">
        <v>1585</v>
      </c>
      <c r="N1396" t="s">
        <v>128</v>
      </c>
      <c r="O1396" t="s">
        <v>155</v>
      </c>
      <c r="P1396" t="s">
        <v>2130</v>
      </c>
      <c r="Q1396" t="s">
        <v>2473</v>
      </c>
      <c r="R1396" t="s">
        <v>241</v>
      </c>
      <c r="S1396" t="s">
        <v>2153</v>
      </c>
      <c r="T1396" t="s">
        <v>156</v>
      </c>
      <c r="V1396" t="s">
        <v>242</v>
      </c>
      <c r="Y1396" t="s">
        <v>2146</v>
      </c>
      <c r="AE1396" t="s">
        <v>2471</v>
      </c>
    </row>
    <row r="1397" spans="1:31">
      <c r="A1397" t="s">
        <v>2474</v>
      </c>
      <c r="B1397" t="s">
        <v>2475</v>
      </c>
      <c r="AE1397" t="s">
        <v>2474</v>
      </c>
    </row>
    <row r="1398" spans="1:31">
      <c r="A1398" t="s">
        <v>2476</v>
      </c>
      <c r="B1398" t="s">
        <v>2477</v>
      </c>
      <c r="C1398" t="s">
        <v>153</v>
      </c>
      <c r="E1398">
        <v>4</v>
      </c>
      <c r="F1398" t="s">
        <v>2478</v>
      </c>
      <c r="G1398" t="s">
        <v>2479</v>
      </c>
      <c r="H1398" t="s">
        <v>2478</v>
      </c>
      <c r="I1398" t="s">
        <v>1641</v>
      </c>
      <c r="J1398">
        <v>4</v>
      </c>
      <c r="K1398" t="s">
        <v>2478</v>
      </c>
      <c r="L1398" t="s">
        <v>2479</v>
      </c>
      <c r="M1398" t="s">
        <v>2478</v>
      </c>
      <c r="N1398" t="s">
        <v>1641</v>
      </c>
      <c r="O1398" t="s">
        <v>2141</v>
      </c>
      <c r="P1398" t="s">
        <v>2130</v>
      </c>
      <c r="Q1398" t="s">
        <v>2480</v>
      </c>
      <c r="R1398" t="s">
        <v>241</v>
      </c>
      <c r="S1398" t="s">
        <v>158</v>
      </c>
      <c r="T1398" t="s">
        <v>156</v>
      </c>
      <c r="V1398" t="s">
        <v>242</v>
      </c>
      <c r="Y1398" t="s">
        <v>2146</v>
      </c>
      <c r="AE1398" t="s">
        <v>2476</v>
      </c>
    </row>
    <row r="1399" spans="1:31">
      <c r="A1399" t="s">
        <v>2481</v>
      </c>
      <c r="B1399" t="s">
        <v>2482</v>
      </c>
      <c r="C1399" t="s">
        <v>153</v>
      </c>
      <c r="E1399">
        <v>4</v>
      </c>
      <c r="F1399" t="s">
        <v>2329</v>
      </c>
      <c r="G1399" t="s">
        <v>2330</v>
      </c>
      <c r="H1399" t="s">
        <v>2329</v>
      </c>
      <c r="I1399" t="s">
        <v>1641</v>
      </c>
      <c r="J1399">
        <v>4</v>
      </c>
      <c r="K1399" t="s">
        <v>2329</v>
      </c>
      <c r="L1399" t="s">
        <v>2330</v>
      </c>
      <c r="M1399" t="s">
        <v>2329</v>
      </c>
      <c r="N1399" t="s">
        <v>1641</v>
      </c>
      <c r="O1399" t="s">
        <v>155</v>
      </c>
      <c r="P1399" t="s">
        <v>156</v>
      </c>
      <c r="R1399" t="s">
        <v>241</v>
      </c>
      <c r="S1399" t="s">
        <v>158</v>
      </c>
      <c r="T1399" t="s">
        <v>156</v>
      </c>
      <c r="V1399" t="s">
        <v>159</v>
      </c>
      <c r="Y1399" t="s">
        <v>244</v>
      </c>
      <c r="AE1399" t="s">
        <v>2481</v>
      </c>
    </row>
    <row r="1400" spans="1:31">
      <c r="A1400" t="s">
        <v>2483</v>
      </c>
      <c r="B1400" t="s">
        <v>2484</v>
      </c>
      <c r="C1400" t="s">
        <v>153</v>
      </c>
      <c r="E1400">
        <v>4</v>
      </c>
      <c r="F1400" t="s">
        <v>1805</v>
      </c>
      <c r="G1400" t="s">
        <v>1804</v>
      </c>
      <c r="H1400" t="s">
        <v>1805</v>
      </c>
      <c r="I1400" t="s">
        <v>1641</v>
      </c>
      <c r="J1400">
        <v>4</v>
      </c>
      <c r="K1400" t="s">
        <v>1805</v>
      </c>
      <c r="L1400" t="s">
        <v>1804</v>
      </c>
      <c r="M1400" t="s">
        <v>1805</v>
      </c>
      <c r="N1400" t="s">
        <v>1641</v>
      </c>
      <c r="O1400" t="s">
        <v>2162</v>
      </c>
      <c r="P1400" t="s">
        <v>2130</v>
      </c>
      <c r="Q1400" t="s">
        <v>2485</v>
      </c>
      <c r="R1400" t="s">
        <v>157</v>
      </c>
      <c r="S1400" t="s">
        <v>158</v>
      </c>
      <c r="T1400" t="s">
        <v>2130</v>
      </c>
      <c r="U1400" t="s">
        <v>2486</v>
      </c>
      <c r="V1400" t="s">
        <v>2233</v>
      </c>
      <c r="Y1400" t="s">
        <v>2487</v>
      </c>
      <c r="AE1400" t="s">
        <v>2483</v>
      </c>
    </row>
    <row r="1401" spans="1:31">
      <c r="A1401" t="s">
        <v>2488</v>
      </c>
      <c r="B1401" t="s">
        <v>2489</v>
      </c>
      <c r="C1401" t="s">
        <v>153</v>
      </c>
      <c r="E1401">
        <v>4</v>
      </c>
      <c r="F1401" t="s">
        <v>1872</v>
      </c>
      <c r="G1401" t="s">
        <v>1871</v>
      </c>
      <c r="H1401" t="s">
        <v>1872</v>
      </c>
      <c r="I1401" t="s">
        <v>130</v>
      </c>
      <c r="J1401">
        <v>4</v>
      </c>
      <c r="K1401" t="s">
        <v>1872</v>
      </c>
      <c r="L1401" t="s">
        <v>1871</v>
      </c>
      <c r="M1401" t="s">
        <v>1872</v>
      </c>
      <c r="N1401" t="s">
        <v>130</v>
      </c>
      <c r="O1401" t="s">
        <v>2141</v>
      </c>
      <c r="P1401" t="s">
        <v>156</v>
      </c>
      <c r="R1401" t="s">
        <v>241</v>
      </c>
      <c r="S1401" t="s">
        <v>158</v>
      </c>
      <c r="T1401" t="s">
        <v>156</v>
      </c>
      <c r="V1401" t="s">
        <v>242</v>
      </c>
      <c r="Y1401" t="s">
        <v>2147</v>
      </c>
      <c r="AE1401" t="s">
        <v>2488</v>
      </c>
    </row>
    <row r="1402" spans="1:31">
      <c r="A1402" t="s">
        <v>2490</v>
      </c>
      <c r="B1402" t="s">
        <v>2491</v>
      </c>
      <c r="C1402" t="s">
        <v>153</v>
      </c>
      <c r="E1402">
        <v>4</v>
      </c>
      <c r="F1402" t="s">
        <v>2018</v>
      </c>
      <c r="G1402" t="s">
        <v>2017</v>
      </c>
      <c r="H1402" t="s">
        <v>2018</v>
      </c>
      <c r="I1402" t="s">
        <v>130</v>
      </c>
      <c r="J1402">
        <v>4</v>
      </c>
      <c r="K1402" t="s">
        <v>2018</v>
      </c>
      <c r="L1402" t="s">
        <v>2017</v>
      </c>
      <c r="M1402" t="s">
        <v>2018</v>
      </c>
      <c r="N1402" t="s">
        <v>130</v>
      </c>
      <c r="O1402" t="s">
        <v>155</v>
      </c>
      <c r="P1402" t="s">
        <v>156</v>
      </c>
      <c r="R1402" t="s">
        <v>241</v>
      </c>
      <c r="S1402" t="s">
        <v>158</v>
      </c>
      <c r="T1402" t="s">
        <v>156</v>
      </c>
      <c r="V1402" t="s">
        <v>242</v>
      </c>
      <c r="Y1402" t="s">
        <v>2146</v>
      </c>
      <c r="AE1402" t="s">
        <v>2490</v>
      </c>
    </row>
    <row r="1403" spans="1:31">
      <c r="A1403" t="s">
        <v>2492</v>
      </c>
      <c r="B1403" t="s">
        <v>2493</v>
      </c>
      <c r="C1403" t="s">
        <v>153</v>
      </c>
      <c r="E1403">
        <v>4</v>
      </c>
      <c r="F1403" t="s">
        <v>1872</v>
      </c>
      <c r="G1403" t="s">
        <v>1871</v>
      </c>
      <c r="H1403" t="s">
        <v>1872</v>
      </c>
      <c r="I1403" t="s">
        <v>130</v>
      </c>
      <c r="J1403">
        <v>4</v>
      </c>
      <c r="K1403" t="s">
        <v>1872</v>
      </c>
      <c r="L1403" t="s">
        <v>1871</v>
      </c>
      <c r="M1403" t="s">
        <v>1872</v>
      </c>
      <c r="N1403" t="s">
        <v>130</v>
      </c>
      <c r="O1403" t="s">
        <v>2141</v>
      </c>
      <c r="P1403" t="s">
        <v>156</v>
      </c>
      <c r="R1403" t="s">
        <v>241</v>
      </c>
      <c r="S1403" t="s">
        <v>158</v>
      </c>
      <c r="T1403" t="s">
        <v>156</v>
      </c>
      <c r="V1403" t="s">
        <v>159</v>
      </c>
      <c r="W1403" t="s">
        <v>242</v>
      </c>
      <c r="Y1403" t="s">
        <v>2146</v>
      </c>
      <c r="Z1403" t="s">
        <v>243</v>
      </c>
      <c r="AE1403" t="s">
        <v>2492</v>
      </c>
    </row>
    <row r="1404" spans="1:31">
      <c r="A1404" t="s">
        <v>2494</v>
      </c>
      <c r="B1404" t="s">
        <v>2495</v>
      </c>
      <c r="C1404" t="s">
        <v>153</v>
      </c>
      <c r="E1404">
        <v>4</v>
      </c>
      <c r="F1404" t="s">
        <v>1805</v>
      </c>
      <c r="G1404" t="s">
        <v>1804</v>
      </c>
      <c r="H1404" t="s">
        <v>1805</v>
      </c>
      <c r="I1404" t="s">
        <v>1641</v>
      </c>
      <c r="J1404">
        <v>4</v>
      </c>
      <c r="K1404" t="s">
        <v>1805</v>
      </c>
      <c r="L1404" t="s">
        <v>1804</v>
      </c>
      <c r="M1404" t="s">
        <v>1805</v>
      </c>
      <c r="N1404" t="s">
        <v>1641</v>
      </c>
      <c r="O1404" t="s">
        <v>2162</v>
      </c>
      <c r="P1404" t="s">
        <v>2130</v>
      </c>
      <c r="Q1404" t="s">
        <v>2438</v>
      </c>
      <c r="R1404" t="s">
        <v>241</v>
      </c>
      <c r="S1404" t="s">
        <v>158</v>
      </c>
      <c r="T1404" t="s">
        <v>2130</v>
      </c>
      <c r="U1404" t="s">
        <v>2438</v>
      </c>
      <c r="V1404" t="s">
        <v>159</v>
      </c>
      <c r="Y1404" t="s">
        <v>244</v>
      </c>
      <c r="AE1404" t="s">
        <v>2494</v>
      </c>
    </row>
    <row r="1405" spans="1:31">
      <c r="A1405" t="s">
        <v>2496</v>
      </c>
      <c r="B1405" t="s">
        <v>2497</v>
      </c>
      <c r="AE1405" t="s">
        <v>2496</v>
      </c>
    </row>
    <row r="1406" spans="1:31">
      <c r="A1406" t="s">
        <v>2498</v>
      </c>
      <c r="B1406" t="s">
        <v>2499</v>
      </c>
      <c r="AE1406" t="s">
        <v>2498</v>
      </c>
    </row>
    <row r="1407" spans="1:31">
      <c r="A1407" t="s">
        <v>2500</v>
      </c>
      <c r="B1407" t="s">
        <v>2501</v>
      </c>
      <c r="C1407" t="s">
        <v>153</v>
      </c>
      <c r="E1407">
        <v>4</v>
      </c>
      <c r="F1407" t="s">
        <v>1848</v>
      </c>
      <c r="G1407" t="s">
        <v>1847</v>
      </c>
      <c r="H1407" t="s">
        <v>1848</v>
      </c>
      <c r="I1407" t="s">
        <v>130</v>
      </c>
      <c r="J1407">
        <v>4</v>
      </c>
      <c r="K1407" t="s">
        <v>1848</v>
      </c>
      <c r="L1407" t="s">
        <v>1847</v>
      </c>
      <c r="M1407" t="s">
        <v>1848</v>
      </c>
      <c r="N1407" t="s">
        <v>130</v>
      </c>
      <c r="O1407" t="s">
        <v>2162</v>
      </c>
      <c r="P1407" t="s">
        <v>156</v>
      </c>
      <c r="R1407" t="s">
        <v>241</v>
      </c>
      <c r="S1407" t="s">
        <v>158</v>
      </c>
      <c r="T1407" t="s">
        <v>156</v>
      </c>
      <c r="V1407" t="s">
        <v>159</v>
      </c>
      <c r="W1407" t="s">
        <v>242</v>
      </c>
      <c r="Y1407" t="s">
        <v>2146</v>
      </c>
      <c r="Z1407" t="s">
        <v>244</v>
      </c>
      <c r="AE1407" t="s">
        <v>2500</v>
      </c>
    </row>
    <row r="1408" spans="1:31">
      <c r="A1408" t="s">
        <v>2502</v>
      </c>
      <c r="B1408" t="s">
        <v>2503</v>
      </c>
      <c r="C1408" t="s">
        <v>153</v>
      </c>
      <c r="E1408">
        <v>4</v>
      </c>
      <c r="F1408" t="s">
        <v>503</v>
      </c>
      <c r="G1408" t="s">
        <v>504</v>
      </c>
      <c r="H1408" t="s">
        <v>503</v>
      </c>
      <c r="I1408" t="s">
        <v>126</v>
      </c>
      <c r="O1408" t="s">
        <v>2141</v>
      </c>
      <c r="P1408" t="s">
        <v>2130</v>
      </c>
      <c r="Q1408" t="s">
        <v>2504</v>
      </c>
      <c r="R1408" t="s">
        <v>241</v>
      </c>
      <c r="V1408" t="s">
        <v>242</v>
      </c>
      <c r="Y1408" t="s">
        <v>2146</v>
      </c>
      <c r="AE1408" t="s">
        <v>2502</v>
      </c>
    </row>
    <row r="1409" spans="1:31">
      <c r="A1409" t="s">
        <v>2505</v>
      </c>
      <c r="B1409" t="s">
        <v>2506</v>
      </c>
      <c r="AE1409" t="s">
        <v>2505</v>
      </c>
    </row>
    <row r="1410" spans="1:31">
      <c r="A1410" t="s">
        <v>2507</v>
      </c>
      <c r="B1410" t="s">
        <v>450</v>
      </c>
      <c r="AE1410" t="s">
        <v>2507</v>
      </c>
    </row>
    <row r="1411" spans="1:31">
      <c r="A1411" t="s">
        <v>2508</v>
      </c>
      <c r="B1411" t="s">
        <v>2509</v>
      </c>
      <c r="AE1411" t="s">
        <v>2508</v>
      </c>
    </row>
    <row r="1412" spans="1:31">
      <c r="A1412" t="s">
        <v>2510</v>
      </c>
      <c r="B1412" t="s">
        <v>2511</v>
      </c>
      <c r="C1412" t="s">
        <v>153</v>
      </c>
      <c r="E1412">
        <v>4</v>
      </c>
      <c r="F1412" t="s">
        <v>1809</v>
      </c>
      <c r="G1412" t="s">
        <v>1808</v>
      </c>
      <c r="H1412" t="s">
        <v>1809</v>
      </c>
      <c r="I1412" t="s">
        <v>124</v>
      </c>
      <c r="J1412">
        <v>4</v>
      </c>
      <c r="K1412" t="s">
        <v>1809</v>
      </c>
      <c r="L1412" t="s">
        <v>1808</v>
      </c>
      <c r="M1412" t="s">
        <v>1809</v>
      </c>
      <c r="N1412" t="s">
        <v>124</v>
      </c>
      <c r="O1412" t="s">
        <v>2162</v>
      </c>
      <c r="P1412" t="s">
        <v>2130</v>
      </c>
      <c r="Q1412" t="s">
        <v>2186</v>
      </c>
      <c r="R1412" t="s">
        <v>157</v>
      </c>
      <c r="S1412" t="s">
        <v>158</v>
      </c>
      <c r="T1412" t="s">
        <v>156</v>
      </c>
      <c r="V1412" t="s">
        <v>242</v>
      </c>
      <c r="Y1412" t="s">
        <v>2132</v>
      </c>
      <c r="AE1412" t="s">
        <v>2510</v>
      </c>
    </row>
    <row r="1413" spans="1:31">
      <c r="A1413" t="s">
        <v>2512</v>
      </c>
      <c r="B1413" t="s">
        <v>2513</v>
      </c>
      <c r="C1413" t="s">
        <v>153</v>
      </c>
      <c r="E1413">
        <v>4</v>
      </c>
      <c r="F1413" t="s">
        <v>1570</v>
      </c>
      <c r="G1413" t="s">
        <v>1569</v>
      </c>
      <c r="H1413" t="s">
        <v>1570</v>
      </c>
      <c r="I1413" t="s">
        <v>130</v>
      </c>
      <c r="J1413">
        <v>4</v>
      </c>
      <c r="K1413" t="s">
        <v>1570</v>
      </c>
      <c r="L1413" t="s">
        <v>1569</v>
      </c>
      <c r="M1413" t="s">
        <v>1570</v>
      </c>
      <c r="N1413" t="s">
        <v>130</v>
      </c>
      <c r="O1413" t="s">
        <v>2162</v>
      </c>
      <c r="P1413" t="s">
        <v>2130</v>
      </c>
      <c r="Q1413" t="s">
        <v>2322</v>
      </c>
      <c r="R1413" t="s">
        <v>157</v>
      </c>
      <c r="S1413" t="s">
        <v>158</v>
      </c>
      <c r="T1413" t="s">
        <v>156</v>
      </c>
      <c r="V1413" t="s">
        <v>159</v>
      </c>
      <c r="Y1413" t="s">
        <v>2132</v>
      </c>
      <c r="AE1413" t="s">
        <v>2512</v>
      </c>
    </row>
    <row r="1414" spans="1:31">
      <c r="A1414" t="s">
        <v>2514</v>
      </c>
      <c r="B1414" t="s">
        <v>2515</v>
      </c>
      <c r="C1414" t="s">
        <v>153</v>
      </c>
      <c r="E1414">
        <v>4</v>
      </c>
      <c r="F1414" t="s">
        <v>2018</v>
      </c>
      <c r="G1414" t="s">
        <v>2017</v>
      </c>
      <c r="H1414" t="s">
        <v>2018</v>
      </c>
      <c r="I1414" t="s">
        <v>130</v>
      </c>
      <c r="J1414">
        <v>4</v>
      </c>
      <c r="K1414" t="s">
        <v>2018</v>
      </c>
      <c r="L1414" t="s">
        <v>2017</v>
      </c>
      <c r="M1414" t="s">
        <v>2018</v>
      </c>
      <c r="N1414" t="s">
        <v>130</v>
      </c>
      <c r="O1414" t="s">
        <v>155</v>
      </c>
      <c r="P1414" t="s">
        <v>2130</v>
      </c>
      <c r="Q1414" t="s">
        <v>2418</v>
      </c>
      <c r="R1414" t="s">
        <v>241</v>
      </c>
      <c r="S1414" t="s">
        <v>158</v>
      </c>
      <c r="T1414" t="s">
        <v>156</v>
      </c>
      <c r="V1414" t="s">
        <v>159</v>
      </c>
      <c r="Y1414" t="s">
        <v>244</v>
      </c>
      <c r="AE1414" t="s">
        <v>2514</v>
      </c>
    </row>
    <row r="1415" spans="1:31">
      <c r="A1415" t="s">
        <v>2516</v>
      </c>
      <c r="B1415" t="s">
        <v>2517</v>
      </c>
      <c r="C1415" t="s">
        <v>153</v>
      </c>
      <c r="E1415">
        <v>4</v>
      </c>
      <c r="F1415" t="s">
        <v>2112</v>
      </c>
      <c r="G1415" t="s">
        <v>2111</v>
      </c>
      <c r="H1415" t="s">
        <v>2112</v>
      </c>
      <c r="I1415" t="s">
        <v>1641</v>
      </c>
      <c r="O1415" t="s">
        <v>2126</v>
      </c>
      <c r="P1415" t="s">
        <v>2130</v>
      </c>
      <c r="Q1415" t="s">
        <v>2518</v>
      </c>
      <c r="R1415" t="s">
        <v>157</v>
      </c>
      <c r="V1415" t="s">
        <v>159</v>
      </c>
      <c r="Y1415" t="s">
        <v>2132</v>
      </c>
      <c r="AE1415" t="s">
        <v>2516</v>
      </c>
    </row>
    <row r="1416" spans="1:31">
      <c r="A1416" t="s">
        <v>2519</v>
      </c>
      <c r="B1416" t="s">
        <v>2520</v>
      </c>
      <c r="C1416" t="s">
        <v>153</v>
      </c>
      <c r="E1416">
        <v>4</v>
      </c>
      <c r="F1416" t="s">
        <v>1811</v>
      </c>
      <c r="G1416" t="s">
        <v>1810</v>
      </c>
      <c r="H1416" t="s">
        <v>1811</v>
      </c>
      <c r="I1416" t="s">
        <v>130</v>
      </c>
      <c r="J1416">
        <v>4</v>
      </c>
      <c r="K1416" t="s">
        <v>1811</v>
      </c>
      <c r="L1416" t="s">
        <v>1810</v>
      </c>
      <c r="M1416" t="s">
        <v>1811</v>
      </c>
      <c r="N1416" t="s">
        <v>130</v>
      </c>
      <c r="O1416" t="s">
        <v>155</v>
      </c>
      <c r="P1416" t="s">
        <v>156</v>
      </c>
      <c r="R1416" t="s">
        <v>241</v>
      </c>
      <c r="S1416" t="s">
        <v>158</v>
      </c>
      <c r="T1416" t="s">
        <v>156</v>
      </c>
      <c r="V1416" t="s">
        <v>242</v>
      </c>
      <c r="Y1416" t="s">
        <v>2146</v>
      </c>
      <c r="AE1416" t="s">
        <v>2519</v>
      </c>
    </row>
    <row r="1417" spans="1:31">
      <c r="A1417" t="s">
        <v>2521</v>
      </c>
      <c r="B1417" t="s">
        <v>2522</v>
      </c>
      <c r="C1417" t="s">
        <v>153</v>
      </c>
      <c r="E1417">
        <v>4</v>
      </c>
      <c r="F1417" t="s">
        <v>1614</v>
      </c>
      <c r="G1417" t="s">
        <v>1613</v>
      </c>
      <c r="H1417" t="s">
        <v>1614</v>
      </c>
      <c r="I1417" t="s">
        <v>128</v>
      </c>
      <c r="J1417">
        <v>4</v>
      </c>
      <c r="K1417" t="s">
        <v>1614</v>
      </c>
      <c r="L1417" t="s">
        <v>1613</v>
      </c>
      <c r="M1417" t="s">
        <v>1614</v>
      </c>
      <c r="N1417" t="s">
        <v>128</v>
      </c>
      <c r="O1417" t="s">
        <v>155</v>
      </c>
      <c r="P1417" t="s">
        <v>156</v>
      </c>
      <c r="R1417" t="s">
        <v>241</v>
      </c>
      <c r="S1417" t="s">
        <v>158</v>
      </c>
      <c r="T1417" t="s">
        <v>156</v>
      </c>
      <c r="V1417" t="s">
        <v>242</v>
      </c>
      <c r="Y1417" t="s">
        <v>2146</v>
      </c>
      <c r="AE1417" t="s">
        <v>2521</v>
      </c>
    </row>
    <row r="1418" spans="1:31">
      <c r="A1418" t="s">
        <v>2523</v>
      </c>
      <c r="B1418" t="s">
        <v>2524</v>
      </c>
      <c r="C1418" t="s">
        <v>153</v>
      </c>
      <c r="E1418">
        <v>4</v>
      </c>
      <c r="F1418" t="s">
        <v>1811</v>
      </c>
      <c r="G1418" t="s">
        <v>1810</v>
      </c>
      <c r="H1418" t="s">
        <v>1811</v>
      </c>
      <c r="I1418" t="s">
        <v>130</v>
      </c>
      <c r="J1418">
        <v>4</v>
      </c>
      <c r="K1418" t="s">
        <v>1811</v>
      </c>
      <c r="L1418" t="s">
        <v>1810</v>
      </c>
      <c r="M1418" t="s">
        <v>1811</v>
      </c>
      <c r="N1418" t="s">
        <v>130</v>
      </c>
      <c r="O1418" t="s">
        <v>2162</v>
      </c>
      <c r="P1418" t="s">
        <v>156</v>
      </c>
      <c r="R1418" t="s">
        <v>241</v>
      </c>
      <c r="S1418" t="s">
        <v>158</v>
      </c>
      <c r="T1418" t="s">
        <v>156</v>
      </c>
      <c r="V1418" t="s">
        <v>242</v>
      </c>
      <c r="Y1418" t="s">
        <v>2150</v>
      </c>
      <c r="AE1418" t="s">
        <v>2523</v>
      </c>
    </row>
    <row r="1419" spans="1:31">
      <c r="A1419" t="s">
        <v>2525</v>
      </c>
      <c r="B1419" t="s">
        <v>2526</v>
      </c>
      <c r="C1419" t="s">
        <v>153</v>
      </c>
      <c r="E1419">
        <v>4</v>
      </c>
      <c r="F1419" t="s">
        <v>1815</v>
      </c>
      <c r="G1419" t="s">
        <v>1814</v>
      </c>
      <c r="H1419" t="s">
        <v>1815</v>
      </c>
      <c r="I1419" t="s">
        <v>126</v>
      </c>
      <c r="J1419">
        <v>4</v>
      </c>
      <c r="K1419" t="s">
        <v>1815</v>
      </c>
      <c r="L1419" t="s">
        <v>1814</v>
      </c>
      <c r="M1419" t="s">
        <v>1815</v>
      </c>
      <c r="N1419" t="s">
        <v>126</v>
      </c>
      <c r="O1419" t="s">
        <v>2141</v>
      </c>
      <c r="P1419" t="s">
        <v>156</v>
      </c>
      <c r="R1419" t="s">
        <v>241</v>
      </c>
      <c r="S1419" t="s">
        <v>158</v>
      </c>
      <c r="T1419" t="s">
        <v>156</v>
      </c>
      <c r="V1419" t="s">
        <v>242</v>
      </c>
      <c r="Y1419" t="s">
        <v>2146</v>
      </c>
      <c r="AE1419" t="s">
        <v>2525</v>
      </c>
    </row>
    <row r="1420" spans="1:31">
      <c r="A1420" t="s">
        <v>2527</v>
      </c>
      <c r="B1420" t="s">
        <v>2528</v>
      </c>
      <c r="C1420" t="s">
        <v>153</v>
      </c>
      <c r="E1420">
        <v>4</v>
      </c>
      <c r="F1420" t="s">
        <v>1846</v>
      </c>
      <c r="G1420" t="s">
        <v>1845</v>
      </c>
      <c r="H1420" t="s">
        <v>1846</v>
      </c>
      <c r="I1420" t="s">
        <v>132</v>
      </c>
      <c r="J1420">
        <v>4</v>
      </c>
      <c r="K1420" t="s">
        <v>1846</v>
      </c>
      <c r="L1420" t="s">
        <v>1845</v>
      </c>
      <c r="M1420" t="s">
        <v>1846</v>
      </c>
      <c r="N1420" t="s">
        <v>132</v>
      </c>
      <c r="O1420" t="s">
        <v>2126</v>
      </c>
      <c r="P1420" t="s">
        <v>156</v>
      </c>
      <c r="R1420" t="s">
        <v>157</v>
      </c>
      <c r="S1420" t="s">
        <v>158</v>
      </c>
      <c r="T1420" t="s">
        <v>156</v>
      </c>
      <c r="V1420" t="s">
        <v>159</v>
      </c>
      <c r="Y1420" t="s">
        <v>2132</v>
      </c>
      <c r="AE1420" t="s">
        <v>2527</v>
      </c>
    </row>
    <row r="1421" spans="1:31">
      <c r="A1421" t="s">
        <v>2529</v>
      </c>
      <c r="B1421" t="s">
        <v>2530</v>
      </c>
      <c r="C1421" t="s">
        <v>153</v>
      </c>
      <c r="E1421">
        <v>4</v>
      </c>
      <c r="F1421" t="s">
        <v>1954</v>
      </c>
      <c r="G1421" t="s">
        <v>1953</v>
      </c>
      <c r="H1421" t="s">
        <v>1954</v>
      </c>
      <c r="I1421" t="s">
        <v>124</v>
      </c>
      <c r="J1421">
        <v>4</v>
      </c>
      <c r="K1421" t="s">
        <v>1954</v>
      </c>
      <c r="L1421" t="s">
        <v>1953</v>
      </c>
      <c r="M1421" t="s">
        <v>1954</v>
      </c>
      <c r="N1421" t="s">
        <v>124</v>
      </c>
      <c r="O1421" t="s">
        <v>2162</v>
      </c>
      <c r="P1421" t="s">
        <v>2130</v>
      </c>
      <c r="Q1421" t="s">
        <v>2531</v>
      </c>
      <c r="R1421" t="s">
        <v>157</v>
      </c>
      <c r="S1421" t="s">
        <v>158</v>
      </c>
      <c r="T1421" t="s">
        <v>156</v>
      </c>
      <c r="V1421" t="s">
        <v>159</v>
      </c>
      <c r="Y1421" t="s">
        <v>2132</v>
      </c>
      <c r="AE1421" t="s">
        <v>2529</v>
      </c>
    </row>
    <row r="1422" spans="1:31">
      <c r="A1422" t="s">
        <v>2532</v>
      </c>
      <c r="B1422" t="s">
        <v>2533</v>
      </c>
      <c r="AE1422" t="s">
        <v>2532</v>
      </c>
    </row>
    <row r="1423" spans="1:31">
      <c r="A1423" t="s">
        <v>2534</v>
      </c>
      <c r="B1423" t="s">
        <v>2535</v>
      </c>
      <c r="C1423" t="s">
        <v>153</v>
      </c>
      <c r="E1423">
        <v>4</v>
      </c>
      <c r="F1423" t="s">
        <v>1617</v>
      </c>
      <c r="G1423" t="s">
        <v>1616</v>
      </c>
      <c r="H1423" t="s">
        <v>1617</v>
      </c>
      <c r="I1423" t="s">
        <v>126</v>
      </c>
      <c r="O1423" t="s">
        <v>2126</v>
      </c>
      <c r="P1423" t="s">
        <v>2130</v>
      </c>
      <c r="Q1423" t="s">
        <v>2536</v>
      </c>
      <c r="R1423" t="s">
        <v>157</v>
      </c>
      <c r="V1423" t="s">
        <v>159</v>
      </c>
      <c r="Y1423" t="s">
        <v>2132</v>
      </c>
      <c r="AE1423" t="s">
        <v>2534</v>
      </c>
    </row>
    <row r="1424" spans="1:31">
      <c r="A1424" t="s">
        <v>2537</v>
      </c>
      <c r="B1424" t="s">
        <v>2538</v>
      </c>
      <c r="C1424" t="s">
        <v>153</v>
      </c>
      <c r="E1424">
        <v>4</v>
      </c>
      <c r="F1424" t="s">
        <v>1834</v>
      </c>
      <c r="G1424" t="s">
        <v>1833</v>
      </c>
      <c r="H1424" t="s">
        <v>1834</v>
      </c>
      <c r="I1424" t="s">
        <v>128</v>
      </c>
      <c r="J1424">
        <v>4</v>
      </c>
      <c r="K1424" t="s">
        <v>1834</v>
      </c>
      <c r="L1424" t="s">
        <v>1833</v>
      </c>
      <c r="M1424" t="s">
        <v>1834</v>
      </c>
      <c r="N1424" t="s">
        <v>128</v>
      </c>
      <c r="O1424" t="s">
        <v>155</v>
      </c>
      <c r="P1424" t="s">
        <v>156</v>
      </c>
      <c r="R1424" t="s">
        <v>241</v>
      </c>
      <c r="S1424" t="s">
        <v>158</v>
      </c>
      <c r="T1424" t="s">
        <v>156</v>
      </c>
      <c r="V1424" t="s">
        <v>242</v>
      </c>
      <c r="Y1424" t="s">
        <v>2146</v>
      </c>
      <c r="AE1424" t="s">
        <v>2537</v>
      </c>
    </row>
    <row r="1425" spans="1:31">
      <c r="A1425" t="s">
        <v>2539</v>
      </c>
      <c r="B1425" t="s">
        <v>450</v>
      </c>
      <c r="AE1425" t="s">
        <v>2539</v>
      </c>
    </row>
    <row r="1426" spans="1:31">
      <c r="A1426" t="s">
        <v>2540</v>
      </c>
      <c r="B1426" t="s">
        <v>2541</v>
      </c>
      <c r="C1426" t="s">
        <v>153</v>
      </c>
      <c r="E1426">
        <v>4</v>
      </c>
      <c r="F1426" t="s">
        <v>2478</v>
      </c>
      <c r="G1426" t="s">
        <v>2479</v>
      </c>
      <c r="H1426" t="s">
        <v>2478</v>
      </c>
      <c r="I1426" t="s">
        <v>1641</v>
      </c>
      <c r="J1426">
        <v>4</v>
      </c>
      <c r="K1426" t="s">
        <v>2478</v>
      </c>
      <c r="L1426" t="s">
        <v>2479</v>
      </c>
      <c r="M1426" t="s">
        <v>2478</v>
      </c>
      <c r="N1426" t="s">
        <v>1641</v>
      </c>
      <c r="O1426" t="s">
        <v>155</v>
      </c>
      <c r="P1426" t="s">
        <v>156</v>
      </c>
      <c r="R1426" t="s">
        <v>157</v>
      </c>
      <c r="S1426" t="s">
        <v>158</v>
      </c>
      <c r="T1426" t="s">
        <v>156</v>
      </c>
      <c r="V1426" t="s">
        <v>159</v>
      </c>
      <c r="Y1426" t="s">
        <v>244</v>
      </c>
      <c r="AE1426" t="s">
        <v>2540</v>
      </c>
    </row>
    <row r="1427" spans="1:31">
      <c r="A1427" t="s">
        <v>2542</v>
      </c>
      <c r="B1427" t="s">
        <v>2543</v>
      </c>
      <c r="C1427" t="s">
        <v>153</v>
      </c>
      <c r="E1427">
        <v>4</v>
      </c>
      <c r="F1427" t="s">
        <v>1718</v>
      </c>
      <c r="G1427" t="s">
        <v>1717</v>
      </c>
      <c r="H1427" t="s">
        <v>1718</v>
      </c>
      <c r="I1427" t="s">
        <v>128</v>
      </c>
      <c r="J1427">
        <v>4</v>
      </c>
      <c r="K1427" t="s">
        <v>1718</v>
      </c>
      <c r="L1427" t="s">
        <v>1717</v>
      </c>
      <c r="M1427" t="s">
        <v>1718</v>
      </c>
      <c r="N1427" t="s">
        <v>128</v>
      </c>
      <c r="O1427" t="s">
        <v>2141</v>
      </c>
      <c r="P1427" t="s">
        <v>156</v>
      </c>
      <c r="R1427" t="s">
        <v>241</v>
      </c>
      <c r="S1427" t="s">
        <v>2153</v>
      </c>
      <c r="T1427" t="s">
        <v>156</v>
      </c>
      <c r="V1427" t="s">
        <v>242</v>
      </c>
      <c r="Y1427" t="s">
        <v>2146</v>
      </c>
      <c r="AE1427" t="s">
        <v>2542</v>
      </c>
    </row>
    <row r="1428" spans="1:31">
      <c r="A1428" t="s">
        <v>2544</v>
      </c>
      <c r="B1428" t="s">
        <v>2545</v>
      </c>
      <c r="AE1428" t="s">
        <v>2544</v>
      </c>
    </row>
    <row r="1429" spans="1:31">
      <c r="A1429" t="s">
        <v>2546</v>
      </c>
      <c r="B1429" t="s">
        <v>2547</v>
      </c>
      <c r="C1429" t="s">
        <v>153</v>
      </c>
      <c r="E1429">
        <v>4</v>
      </c>
      <c r="F1429" t="s">
        <v>1811</v>
      </c>
      <c r="G1429" t="s">
        <v>1810</v>
      </c>
      <c r="H1429" t="s">
        <v>1811</v>
      </c>
      <c r="I1429" t="s">
        <v>130</v>
      </c>
      <c r="J1429">
        <v>4</v>
      </c>
      <c r="K1429" t="s">
        <v>1811</v>
      </c>
      <c r="L1429" t="s">
        <v>1810</v>
      </c>
      <c r="M1429" t="s">
        <v>1811</v>
      </c>
      <c r="N1429" t="s">
        <v>130</v>
      </c>
      <c r="O1429" t="s">
        <v>2141</v>
      </c>
      <c r="P1429" t="s">
        <v>156</v>
      </c>
      <c r="R1429" t="s">
        <v>241</v>
      </c>
      <c r="S1429" t="s">
        <v>158</v>
      </c>
      <c r="T1429" t="s">
        <v>156</v>
      </c>
      <c r="V1429" t="s">
        <v>242</v>
      </c>
      <c r="Y1429" t="s">
        <v>2146</v>
      </c>
      <c r="AE1429" t="s">
        <v>2546</v>
      </c>
    </row>
    <row r="1430" spans="1:31">
      <c r="A1430" t="s">
        <v>2548</v>
      </c>
      <c r="B1430" t="s">
        <v>2549</v>
      </c>
      <c r="C1430" t="s">
        <v>153</v>
      </c>
      <c r="E1430">
        <v>4</v>
      </c>
      <c r="F1430" t="s">
        <v>1846</v>
      </c>
      <c r="G1430" t="s">
        <v>1845</v>
      </c>
      <c r="H1430" t="s">
        <v>1846</v>
      </c>
      <c r="I1430" t="s">
        <v>132</v>
      </c>
      <c r="J1430">
        <v>4</v>
      </c>
      <c r="K1430" t="s">
        <v>1846</v>
      </c>
      <c r="L1430" t="s">
        <v>1845</v>
      </c>
      <c r="M1430" t="s">
        <v>1846</v>
      </c>
      <c r="N1430" t="s">
        <v>132</v>
      </c>
      <c r="O1430" t="s">
        <v>2126</v>
      </c>
      <c r="P1430" t="s">
        <v>156</v>
      </c>
      <c r="R1430" t="s">
        <v>157</v>
      </c>
      <c r="S1430" t="s">
        <v>158</v>
      </c>
      <c r="T1430" t="s">
        <v>156</v>
      </c>
      <c r="V1430" t="s">
        <v>159</v>
      </c>
      <c r="Y1430" t="s">
        <v>2132</v>
      </c>
      <c r="Z1430" t="s">
        <v>245</v>
      </c>
      <c r="AE1430" t="s">
        <v>2548</v>
      </c>
    </row>
    <row r="1431" spans="1:31">
      <c r="A1431" t="s">
        <v>2550</v>
      </c>
      <c r="B1431" t="s">
        <v>2551</v>
      </c>
      <c r="C1431" t="s">
        <v>153</v>
      </c>
      <c r="E1431">
        <v>4</v>
      </c>
      <c r="F1431" t="s">
        <v>2112</v>
      </c>
      <c r="G1431" t="s">
        <v>2111</v>
      </c>
      <c r="H1431" t="s">
        <v>2112</v>
      </c>
      <c r="I1431" t="s">
        <v>1641</v>
      </c>
      <c r="J1431">
        <v>4</v>
      </c>
      <c r="K1431" t="s">
        <v>2112</v>
      </c>
      <c r="L1431" t="s">
        <v>2111</v>
      </c>
      <c r="M1431" t="s">
        <v>2112</v>
      </c>
      <c r="N1431" t="s">
        <v>1641</v>
      </c>
      <c r="O1431" t="s">
        <v>155</v>
      </c>
      <c r="P1431" t="s">
        <v>156</v>
      </c>
      <c r="R1431" t="s">
        <v>241</v>
      </c>
      <c r="S1431" t="s">
        <v>158</v>
      </c>
      <c r="T1431" t="s">
        <v>156</v>
      </c>
      <c r="V1431" t="s">
        <v>242</v>
      </c>
      <c r="Y1431" t="s">
        <v>2146</v>
      </c>
      <c r="Z1431" t="s">
        <v>2150</v>
      </c>
      <c r="AE1431" t="s">
        <v>2550</v>
      </c>
    </row>
    <row r="1432" spans="1:31">
      <c r="A1432" t="s">
        <v>2552</v>
      </c>
      <c r="B1432" t="s">
        <v>2553</v>
      </c>
      <c r="C1432" t="s">
        <v>153</v>
      </c>
      <c r="E1432">
        <v>4</v>
      </c>
      <c r="F1432" t="s">
        <v>2022</v>
      </c>
      <c r="G1432" t="s">
        <v>2021</v>
      </c>
      <c r="H1432" t="s">
        <v>2022</v>
      </c>
      <c r="I1432" t="s">
        <v>126</v>
      </c>
      <c r="J1432">
        <v>4</v>
      </c>
      <c r="K1432" t="s">
        <v>2022</v>
      </c>
      <c r="L1432" t="s">
        <v>2021</v>
      </c>
      <c r="M1432" t="s">
        <v>2022</v>
      </c>
      <c r="N1432" t="s">
        <v>126</v>
      </c>
      <c r="O1432" t="s">
        <v>2162</v>
      </c>
      <c r="P1432" t="s">
        <v>156</v>
      </c>
      <c r="R1432" t="s">
        <v>241</v>
      </c>
      <c r="S1432" t="s">
        <v>158</v>
      </c>
      <c r="T1432" t="s">
        <v>156</v>
      </c>
      <c r="V1432" t="s">
        <v>242</v>
      </c>
      <c r="Y1432" t="s">
        <v>2146</v>
      </c>
      <c r="AE1432" t="s">
        <v>2552</v>
      </c>
    </row>
    <row r="1433" spans="1:31">
      <c r="A1433" t="s">
        <v>2554</v>
      </c>
      <c r="B1433" t="s">
        <v>2555</v>
      </c>
      <c r="J1433">
        <v>4</v>
      </c>
      <c r="K1433" t="s">
        <v>1718</v>
      </c>
      <c r="L1433" t="s">
        <v>1717</v>
      </c>
      <c r="M1433" t="s">
        <v>1718</v>
      </c>
      <c r="N1433" t="s">
        <v>128</v>
      </c>
      <c r="S1433" t="s">
        <v>158</v>
      </c>
      <c r="T1433" t="s">
        <v>156</v>
      </c>
      <c r="AE1433" t="s">
        <v>2554</v>
      </c>
    </row>
    <row r="1434" spans="1:31">
      <c r="A1434" t="s">
        <v>2556</v>
      </c>
      <c r="B1434" t="s">
        <v>2557</v>
      </c>
      <c r="C1434" t="s">
        <v>153</v>
      </c>
      <c r="E1434">
        <v>4</v>
      </c>
      <c r="F1434" t="s">
        <v>1617</v>
      </c>
      <c r="G1434" t="s">
        <v>1616</v>
      </c>
      <c r="H1434" t="s">
        <v>1617</v>
      </c>
      <c r="I1434" t="s">
        <v>126</v>
      </c>
      <c r="O1434" t="s">
        <v>2141</v>
      </c>
      <c r="P1434" t="s">
        <v>156</v>
      </c>
      <c r="R1434" t="s">
        <v>157</v>
      </c>
      <c r="V1434" t="s">
        <v>159</v>
      </c>
      <c r="Y1434" t="s">
        <v>243</v>
      </c>
      <c r="Z1434" t="s">
        <v>244</v>
      </c>
      <c r="AE1434" t="s">
        <v>2556</v>
      </c>
    </row>
    <row r="1435" spans="1:31">
      <c r="A1435" t="s">
        <v>2558</v>
      </c>
      <c r="B1435" t="s">
        <v>2559</v>
      </c>
      <c r="C1435" t="s">
        <v>153</v>
      </c>
      <c r="E1435">
        <v>4</v>
      </c>
      <c r="F1435" t="s">
        <v>2329</v>
      </c>
      <c r="G1435" t="s">
        <v>2330</v>
      </c>
      <c r="H1435" t="s">
        <v>2329</v>
      </c>
      <c r="I1435" t="s">
        <v>1641</v>
      </c>
      <c r="J1435">
        <v>4</v>
      </c>
      <c r="K1435" t="s">
        <v>2329</v>
      </c>
      <c r="L1435" t="s">
        <v>2330</v>
      </c>
      <c r="M1435" t="s">
        <v>2329</v>
      </c>
      <c r="N1435" t="s">
        <v>1641</v>
      </c>
      <c r="O1435" t="s">
        <v>155</v>
      </c>
      <c r="P1435" t="s">
        <v>156</v>
      </c>
      <c r="R1435" t="s">
        <v>241</v>
      </c>
      <c r="S1435" t="s">
        <v>158</v>
      </c>
      <c r="T1435" t="s">
        <v>156</v>
      </c>
      <c r="V1435" t="s">
        <v>159</v>
      </c>
      <c r="Y1435" t="s">
        <v>244</v>
      </c>
      <c r="AE1435" t="s">
        <v>2558</v>
      </c>
    </row>
    <row r="1436" spans="1:31">
      <c r="A1436" t="s">
        <v>2560</v>
      </c>
      <c r="B1436" t="s">
        <v>2561</v>
      </c>
      <c r="C1436" t="s">
        <v>153</v>
      </c>
      <c r="E1436">
        <v>4</v>
      </c>
      <c r="F1436" t="s">
        <v>1811</v>
      </c>
      <c r="G1436" t="s">
        <v>1810</v>
      </c>
      <c r="H1436" t="s">
        <v>1811</v>
      </c>
      <c r="I1436" t="s">
        <v>130</v>
      </c>
      <c r="J1436">
        <v>4</v>
      </c>
      <c r="K1436" t="s">
        <v>1811</v>
      </c>
      <c r="L1436" t="s">
        <v>1810</v>
      </c>
      <c r="M1436" t="s">
        <v>1811</v>
      </c>
      <c r="N1436" t="s">
        <v>130</v>
      </c>
      <c r="O1436" t="s">
        <v>2126</v>
      </c>
      <c r="P1436" t="s">
        <v>2130</v>
      </c>
      <c r="Q1436" t="s">
        <v>2562</v>
      </c>
      <c r="R1436" t="s">
        <v>157</v>
      </c>
      <c r="S1436" t="s">
        <v>158</v>
      </c>
      <c r="T1436" t="s">
        <v>156</v>
      </c>
      <c r="V1436" t="s">
        <v>159</v>
      </c>
      <c r="Y1436" t="s">
        <v>2132</v>
      </c>
      <c r="AE1436" t="s">
        <v>2560</v>
      </c>
    </row>
    <row r="1437" spans="1:31">
      <c r="A1437" t="s">
        <v>2563</v>
      </c>
      <c r="B1437" t="s">
        <v>2564</v>
      </c>
      <c r="AE1437" t="s">
        <v>2563</v>
      </c>
    </row>
    <row r="1438" spans="1:31">
      <c r="A1438" t="s">
        <v>2565</v>
      </c>
      <c r="B1438" t="s">
        <v>2566</v>
      </c>
      <c r="C1438" t="s">
        <v>153</v>
      </c>
      <c r="E1438">
        <v>4</v>
      </c>
      <c r="F1438" t="s">
        <v>2067</v>
      </c>
      <c r="G1438" t="s">
        <v>2066</v>
      </c>
      <c r="H1438" t="s">
        <v>2067</v>
      </c>
      <c r="I1438" t="s">
        <v>132</v>
      </c>
      <c r="J1438">
        <v>4</v>
      </c>
      <c r="K1438" t="s">
        <v>2067</v>
      </c>
      <c r="L1438" t="s">
        <v>2066</v>
      </c>
      <c r="M1438" t="s">
        <v>2067</v>
      </c>
      <c r="N1438" t="s">
        <v>132</v>
      </c>
      <c r="O1438" t="s">
        <v>2162</v>
      </c>
      <c r="P1438" t="s">
        <v>2130</v>
      </c>
      <c r="Q1438" t="s">
        <v>2567</v>
      </c>
      <c r="R1438" t="s">
        <v>157</v>
      </c>
      <c r="S1438" t="s">
        <v>158</v>
      </c>
      <c r="T1438" t="s">
        <v>2130</v>
      </c>
      <c r="U1438" t="s">
        <v>2568</v>
      </c>
      <c r="V1438" t="s">
        <v>2233</v>
      </c>
      <c r="Y1438" t="s">
        <v>2127</v>
      </c>
      <c r="AE1438" t="s">
        <v>2565</v>
      </c>
    </row>
    <row r="1439" spans="1:31">
      <c r="A1439" t="s">
        <v>2569</v>
      </c>
      <c r="B1439" t="s">
        <v>2570</v>
      </c>
      <c r="C1439" t="s">
        <v>153</v>
      </c>
      <c r="E1439">
        <v>4</v>
      </c>
      <c r="F1439" t="s">
        <v>2287</v>
      </c>
      <c r="G1439" t="s">
        <v>2288</v>
      </c>
      <c r="H1439" t="s">
        <v>2287</v>
      </c>
      <c r="I1439" t="s">
        <v>126</v>
      </c>
      <c r="J1439">
        <v>4</v>
      </c>
      <c r="K1439" t="s">
        <v>2287</v>
      </c>
      <c r="L1439" t="s">
        <v>2288</v>
      </c>
      <c r="M1439" t="s">
        <v>2287</v>
      </c>
      <c r="N1439" t="s">
        <v>126</v>
      </c>
      <c r="O1439" t="s">
        <v>2141</v>
      </c>
      <c r="P1439" t="s">
        <v>156</v>
      </c>
      <c r="R1439" t="s">
        <v>241</v>
      </c>
      <c r="S1439" t="s">
        <v>158</v>
      </c>
      <c r="T1439" t="s">
        <v>156</v>
      </c>
      <c r="V1439" t="s">
        <v>242</v>
      </c>
      <c r="Y1439" t="s">
        <v>2146</v>
      </c>
      <c r="Z1439" t="s">
        <v>2150</v>
      </c>
      <c r="AE1439" t="s">
        <v>2569</v>
      </c>
    </row>
    <row r="1440" spans="1:31">
      <c r="A1440" t="s">
        <v>2571</v>
      </c>
      <c r="B1440" t="s">
        <v>2572</v>
      </c>
      <c r="C1440" t="s">
        <v>153</v>
      </c>
      <c r="E1440">
        <v>4</v>
      </c>
      <c r="F1440" t="s">
        <v>1801</v>
      </c>
      <c r="G1440" t="s">
        <v>1800</v>
      </c>
      <c r="H1440" t="s">
        <v>1801</v>
      </c>
      <c r="I1440" t="s">
        <v>124</v>
      </c>
      <c r="J1440">
        <v>4</v>
      </c>
      <c r="K1440" t="s">
        <v>1801</v>
      </c>
      <c r="L1440" t="s">
        <v>1800</v>
      </c>
      <c r="M1440" t="s">
        <v>1801</v>
      </c>
      <c r="N1440" t="s">
        <v>124</v>
      </c>
      <c r="O1440" t="s">
        <v>155</v>
      </c>
      <c r="P1440" t="s">
        <v>156</v>
      </c>
      <c r="R1440" t="s">
        <v>241</v>
      </c>
      <c r="S1440" t="s">
        <v>158</v>
      </c>
      <c r="T1440" t="s">
        <v>156</v>
      </c>
      <c r="V1440" t="s">
        <v>159</v>
      </c>
      <c r="Y1440" t="s">
        <v>244</v>
      </c>
      <c r="AE1440" t="s">
        <v>2571</v>
      </c>
    </row>
    <row r="1441" spans="1:31">
      <c r="A1441" t="s">
        <v>2573</v>
      </c>
      <c r="B1441" t="s">
        <v>2574</v>
      </c>
      <c r="C1441" t="s">
        <v>153</v>
      </c>
      <c r="E1441">
        <v>4</v>
      </c>
      <c r="F1441" t="s">
        <v>1954</v>
      </c>
      <c r="G1441" t="s">
        <v>1953</v>
      </c>
      <c r="H1441" t="s">
        <v>1954</v>
      </c>
      <c r="I1441" t="s">
        <v>124</v>
      </c>
      <c r="J1441">
        <v>4</v>
      </c>
      <c r="K1441" t="s">
        <v>1954</v>
      </c>
      <c r="L1441" t="s">
        <v>1953</v>
      </c>
      <c r="M1441" t="s">
        <v>1954</v>
      </c>
      <c r="N1441" t="s">
        <v>124</v>
      </c>
      <c r="O1441" t="s">
        <v>2141</v>
      </c>
      <c r="P1441" t="s">
        <v>156</v>
      </c>
      <c r="R1441" t="s">
        <v>241</v>
      </c>
      <c r="S1441" t="s">
        <v>2153</v>
      </c>
      <c r="T1441" t="s">
        <v>156</v>
      </c>
      <c r="V1441" t="s">
        <v>159</v>
      </c>
      <c r="Y1441" t="s">
        <v>243</v>
      </c>
      <c r="Z1441" t="s">
        <v>244</v>
      </c>
      <c r="AE1441" t="s">
        <v>2573</v>
      </c>
    </row>
    <row r="1442" spans="1:31">
      <c r="A1442" t="s">
        <v>2575</v>
      </c>
      <c r="B1442" t="s">
        <v>645</v>
      </c>
      <c r="AE1442" t="s">
        <v>2575</v>
      </c>
    </row>
    <row r="1443" spans="1:31">
      <c r="A1443" t="s">
        <v>2576</v>
      </c>
      <c r="B1443" t="s">
        <v>2577</v>
      </c>
      <c r="C1443" t="s">
        <v>153</v>
      </c>
      <c r="E1443">
        <v>4</v>
      </c>
      <c r="F1443" t="s">
        <v>1811</v>
      </c>
      <c r="G1443" t="s">
        <v>1810</v>
      </c>
      <c r="H1443" t="s">
        <v>1811</v>
      </c>
      <c r="I1443" t="s">
        <v>130</v>
      </c>
      <c r="J1443">
        <v>4</v>
      </c>
      <c r="K1443" t="s">
        <v>1811</v>
      </c>
      <c r="L1443" t="s">
        <v>1810</v>
      </c>
      <c r="M1443" t="s">
        <v>1811</v>
      </c>
      <c r="N1443" t="s">
        <v>130</v>
      </c>
      <c r="O1443" t="s">
        <v>2141</v>
      </c>
      <c r="P1443" t="s">
        <v>156</v>
      </c>
      <c r="R1443" t="s">
        <v>241</v>
      </c>
      <c r="S1443" t="s">
        <v>158</v>
      </c>
      <c r="T1443" t="s">
        <v>156</v>
      </c>
      <c r="V1443" t="s">
        <v>242</v>
      </c>
      <c r="Y1443" t="s">
        <v>2146</v>
      </c>
      <c r="AE1443" t="s">
        <v>2576</v>
      </c>
    </row>
    <row r="1444" spans="1:31">
      <c r="A1444" t="s">
        <v>2578</v>
      </c>
      <c r="B1444" t="s">
        <v>2579</v>
      </c>
      <c r="AE1444" t="s">
        <v>2578</v>
      </c>
    </row>
    <row r="1445" spans="1:31">
      <c r="A1445" t="s">
        <v>2580</v>
      </c>
      <c r="B1445" t="s">
        <v>346</v>
      </c>
      <c r="AE1445" t="s">
        <v>2580</v>
      </c>
    </row>
    <row r="1446" spans="1:31">
      <c r="A1446" t="s">
        <v>2581</v>
      </c>
      <c r="B1446" t="s">
        <v>2582</v>
      </c>
      <c r="C1446" t="s">
        <v>153</v>
      </c>
      <c r="E1446">
        <v>4</v>
      </c>
      <c r="F1446" t="s">
        <v>2067</v>
      </c>
      <c r="G1446" t="s">
        <v>2066</v>
      </c>
      <c r="H1446" t="s">
        <v>2067</v>
      </c>
      <c r="I1446" t="s">
        <v>132</v>
      </c>
      <c r="J1446">
        <v>4</v>
      </c>
      <c r="K1446" t="s">
        <v>2067</v>
      </c>
      <c r="L1446" t="s">
        <v>2066</v>
      </c>
      <c r="M1446" t="s">
        <v>2067</v>
      </c>
      <c r="N1446" t="s">
        <v>132</v>
      </c>
      <c r="O1446" t="s">
        <v>2126</v>
      </c>
      <c r="P1446" t="s">
        <v>156</v>
      </c>
      <c r="R1446" t="s">
        <v>241</v>
      </c>
      <c r="S1446" t="s">
        <v>158</v>
      </c>
      <c r="T1446" t="s">
        <v>156</v>
      </c>
      <c r="V1446" t="s">
        <v>159</v>
      </c>
      <c r="Y1446" t="s">
        <v>2132</v>
      </c>
      <c r="AE1446" t="s">
        <v>2581</v>
      </c>
    </row>
    <row r="1447" spans="1:31">
      <c r="A1447" t="s">
        <v>2583</v>
      </c>
      <c r="B1447" t="s">
        <v>2584</v>
      </c>
      <c r="C1447" t="s">
        <v>153</v>
      </c>
      <c r="E1447">
        <v>4</v>
      </c>
      <c r="F1447" t="s">
        <v>2283</v>
      </c>
      <c r="G1447" t="s">
        <v>2284</v>
      </c>
      <c r="H1447" t="s">
        <v>2283</v>
      </c>
      <c r="I1447" t="s">
        <v>124</v>
      </c>
      <c r="J1447">
        <v>4</v>
      </c>
      <c r="K1447" t="s">
        <v>2283</v>
      </c>
      <c r="L1447" t="s">
        <v>2284</v>
      </c>
      <c r="M1447" t="s">
        <v>2283</v>
      </c>
      <c r="N1447" t="s">
        <v>124</v>
      </c>
      <c r="O1447" t="s">
        <v>2141</v>
      </c>
      <c r="P1447" t="s">
        <v>156</v>
      </c>
      <c r="R1447" t="s">
        <v>157</v>
      </c>
      <c r="S1447" t="s">
        <v>158</v>
      </c>
      <c r="T1447" t="s">
        <v>156</v>
      </c>
      <c r="V1447" t="s">
        <v>159</v>
      </c>
      <c r="Y1447" t="s">
        <v>244</v>
      </c>
      <c r="Z1447" t="s">
        <v>245</v>
      </c>
      <c r="AE1447" t="s">
        <v>2583</v>
      </c>
    </row>
    <row r="1448" spans="1:31">
      <c r="A1448" t="s">
        <v>2585</v>
      </c>
      <c r="B1448" t="s">
        <v>2586</v>
      </c>
      <c r="J1448">
        <v>4</v>
      </c>
      <c r="K1448" t="s">
        <v>300</v>
      </c>
      <c r="L1448" t="s">
        <v>299</v>
      </c>
      <c r="M1448" t="s">
        <v>300</v>
      </c>
      <c r="N1448" t="s">
        <v>128</v>
      </c>
      <c r="S1448" t="s">
        <v>158</v>
      </c>
      <c r="T1448" t="s">
        <v>156</v>
      </c>
      <c r="AE1448" t="s">
        <v>2585</v>
      </c>
    </row>
    <row r="1449" spans="1:31">
      <c r="A1449" t="s">
        <v>2587</v>
      </c>
      <c r="B1449" t="s">
        <v>2588</v>
      </c>
      <c r="AE1449" t="s">
        <v>2587</v>
      </c>
    </row>
    <row r="1450" spans="1:31">
      <c r="A1450" t="s">
        <v>2589</v>
      </c>
      <c r="B1450" t="s">
        <v>2590</v>
      </c>
      <c r="C1450" t="s">
        <v>153</v>
      </c>
      <c r="E1450">
        <v>4</v>
      </c>
      <c r="F1450" t="s">
        <v>2015</v>
      </c>
      <c r="G1450" t="s">
        <v>2014</v>
      </c>
      <c r="H1450" t="s">
        <v>2015</v>
      </c>
      <c r="I1450" t="s">
        <v>128</v>
      </c>
      <c r="J1450">
        <v>4</v>
      </c>
      <c r="K1450" t="s">
        <v>2015</v>
      </c>
      <c r="L1450" t="s">
        <v>2014</v>
      </c>
      <c r="M1450" t="s">
        <v>2015</v>
      </c>
      <c r="N1450" t="s">
        <v>128</v>
      </c>
      <c r="O1450" t="s">
        <v>2141</v>
      </c>
      <c r="P1450" t="s">
        <v>156</v>
      </c>
      <c r="R1450" t="s">
        <v>241</v>
      </c>
      <c r="S1450" t="s">
        <v>158</v>
      </c>
      <c r="T1450" t="s">
        <v>156</v>
      </c>
      <c r="V1450" t="s">
        <v>242</v>
      </c>
      <c r="Y1450" t="s">
        <v>2146</v>
      </c>
      <c r="AE1450" t="s">
        <v>2589</v>
      </c>
    </row>
    <row r="1451" spans="1:31">
      <c r="A1451" t="s">
        <v>2591</v>
      </c>
      <c r="B1451" t="s">
        <v>2592</v>
      </c>
      <c r="C1451" t="s">
        <v>153</v>
      </c>
      <c r="E1451">
        <v>4</v>
      </c>
      <c r="F1451" t="s">
        <v>1670</v>
      </c>
      <c r="G1451" t="s">
        <v>1669</v>
      </c>
      <c r="H1451" t="s">
        <v>1670</v>
      </c>
      <c r="I1451" t="s">
        <v>126</v>
      </c>
      <c r="J1451">
        <v>4</v>
      </c>
      <c r="K1451" t="s">
        <v>1670</v>
      </c>
      <c r="L1451" t="s">
        <v>1669</v>
      </c>
      <c r="M1451" t="s">
        <v>1670</v>
      </c>
      <c r="N1451" t="s">
        <v>126</v>
      </c>
      <c r="O1451" t="s">
        <v>2141</v>
      </c>
      <c r="P1451" t="s">
        <v>156</v>
      </c>
      <c r="R1451" t="s">
        <v>241</v>
      </c>
      <c r="S1451" t="s">
        <v>158</v>
      </c>
      <c r="T1451" t="s">
        <v>156</v>
      </c>
      <c r="V1451" t="s">
        <v>159</v>
      </c>
      <c r="Y1451" t="s">
        <v>244</v>
      </c>
      <c r="AE1451" t="s">
        <v>2591</v>
      </c>
    </row>
    <row r="1452" spans="1:31">
      <c r="A1452" t="s">
        <v>2593</v>
      </c>
      <c r="B1452" t="s">
        <v>2594</v>
      </c>
      <c r="C1452" t="s">
        <v>153</v>
      </c>
      <c r="E1452">
        <v>4</v>
      </c>
      <c r="F1452" t="s">
        <v>2107</v>
      </c>
      <c r="G1452" t="s">
        <v>2106</v>
      </c>
      <c r="H1452" t="s">
        <v>2107</v>
      </c>
      <c r="I1452" t="s">
        <v>130</v>
      </c>
      <c r="J1452">
        <v>4</v>
      </c>
      <c r="K1452" t="s">
        <v>2107</v>
      </c>
      <c r="L1452" t="s">
        <v>2106</v>
      </c>
      <c r="M1452" t="s">
        <v>2107</v>
      </c>
      <c r="N1452" t="s">
        <v>130</v>
      </c>
      <c r="O1452" t="s">
        <v>155</v>
      </c>
      <c r="P1452" t="s">
        <v>156</v>
      </c>
      <c r="R1452" t="s">
        <v>241</v>
      </c>
      <c r="S1452" t="s">
        <v>158</v>
      </c>
      <c r="T1452" t="s">
        <v>156</v>
      </c>
      <c r="V1452" t="s">
        <v>242</v>
      </c>
      <c r="Y1452" t="s">
        <v>2146</v>
      </c>
      <c r="Z1452" t="s">
        <v>2147</v>
      </c>
      <c r="AE1452" t="s">
        <v>2593</v>
      </c>
    </row>
    <row r="1453" spans="1:31">
      <c r="A1453" t="s">
        <v>2595</v>
      </c>
      <c r="B1453" t="s">
        <v>2596</v>
      </c>
      <c r="AE1453" t="s">
        <v>2595</v>
      </c>
    </row>
    <row r="1454" spans="1:31">
      <c r="A1454" t="s">
        <v>2597</v>
      </c>
      <c r="B1454" t="s">
        <v>2598</v>
      </c>
      <c r="AE1454" t="s">
        <v>2597</v>
      </c>
    </row>
    <row r="1455" spans="1:31">
      <c r="A1455" t="s">
        <v>2599</v>
      </c>
      <c r="B1455" t="s">
        <v>2600</v>
      </c>
      <c r="C1455" t="s">
        <v>153</v>
      </c>
      <c r="E1455">
        <v>4</v>
      </c>
      <c r="F1455" t="s">
        <v>1813</v>
      </c>
      <c r="G1455" t="s">
        <v>1812</v>
      </c>
      <c r="H1455" t="s">
        <v>1813</v>
      </c>
      <c r="I1455" t="s">
        <v>126</v>
      </c>
      <c r="J1455">
        <v>4</v>
      </c>
      <c r="K1455" t="s">
        <v>1813</v>
      </c>
      <c r="L1455" t="s">
        <v>1812</v>
      </c>
      <c r="M1455" t="s">
        <v>1813</v>
      </c>
      <c r="N1455" t="s">
        <v>126</v>
      </c>
      <c r="O1455" t="s">
        <v>155</v>
      </c>
      <c r="P1455" t="s">
        <v>156</v>
      </c>
      <c r="R1455" t="s">
        <v>241</v>
      </c>
      <c r="S1455" t="s">
        <v>158</v>
      </c>
      <c r="T1455" t="s">
        <v>156</v>
      </c>
      <c r="V1455" t="s">
        <v>242</v>
      </c>
      <c r="Y1455" t="s">
        <v>243</v>
      </c>
      <c r="Z1455" t="s">
        <v>2150</v>
      </c>
      <c r="AE1455" t="s">
        <v>2599</v>
      </c>
    </row>
    <row r="1456" spans="1:31">
      <c r="A1456" t="s">
        <v>2601</v>
      </c>
      <c r="B1456" t="s">
        <v>2602</v>
      </c>
      <c r="C1456" t="s">
        <v>153</v>
      </c>
      <c r="E1456">
        <v>4</v>
      </c>
      <c r="F1456" t="s">
        <v>1614</v>
      </c>
      <c r="G1456" t="s">
        <v>1613</v>
      </c>
      <c r="H1456" t="s">
        <v>1614</v>
      </c>
      <c r="I1456" t="s">
        <v>128</v>
      </c>
      <c r="J1456">
        <v>4</v>
      </c>
      <c r="K1456" t="s">
        <v>1614</v>
      </c>
      <c r="L1456" t="s">
        <v>1613</v>
      </c>
      <c r="M1456" t="s">
        <v>1614</v>
      </c>
      <c r="N1456" t="s">
        <v>128</v>
      </c>
      <c r="O1456" t="s">
        <v>2126</v>
      </c>
      <c r="P1456" t="s">
        <v>2130</v>
      </c>
      <c r="Q1456" t="s">
        <v>2603</v>
      </c>
      <c r="R1456" t="s">
        <v>241</v>
      </c>
      <c r="S1456" t="s">
        <v>158</v>
      </c>
      <c r="T1456" t="s">
        <v>2130</v>
      </c>
      <c r="U1456" t="s">
        <v>2604</v>
      </c>
      <c r="V1456" t="s">
        <v>159</v>
      </c>
      <c r="Y1456" t="s">
        <v>2132</v>
      </c>
      <c r="AE1456" t="s">
        <v>2601</v>
      </c>
    </row>
    <row r="1457" spans="1:31">
      <c r="A1457" t="s">
        <v>2605</v>
      </c>
      <c r="B1457" t="s">
        <v>2606</v>
      </c>
      <c r="C1457" t="s">
        <v>153</v>
      </c>
      <c r="E1457">
        <v>4</v>
      </c>
      <c r="F1457" t="s">
        <v>1872</v>
      </c>
      <c r="G1457" t="s">
        <v>1871</v>
      </c>
      <c r="H1457" t="s">
        <v>1872</v>
      </c>
      <c r="I1457" t="s">
        <v>130</v>
      </c>
      <c r="J1457">
        <v>4</v>
      </c>
      <c r="K1457" t="s">
        <v>1872</v>
      </c>
      <c r="L1457" t="s">
        <v>1871</v>
      </c>
      <c r="M1457" t="s">
        <v>1872</v>
      </c>
      <c r="N1457" t="s">
        <v>130</v>
      </c>
      <c r="O1457" t="s">
        <v>2162</v>
      </c>
      <c r="P1457" t="s">
        <v>156</v>
      </c>
      <c r="R1457" t="s">
        <v>241</v>
      </c>
      <c r="S1457" t="s">
        <v>158</v>
      </c>
      <c r="T1457" t="s">
        <v>156</v>
      </c>
      <c r="V1457" t="s">
        <v>242</v>
      </c>
      <c r="Y1457" t="s">
        <v>2146</v>
      </c>
      <c r="AE1457" t="s">
        <v>2605</v>
      </c>
    </row>
    <row r="1458" spans="1:31">
      <c r="A1458" t="s">
        <v>2607</v>
      </c>
      <c r="B1458" t="s">
        <v>2608</v>
      </c>
      <c r="AE1458" t="s">
        <v>2607</v>
      </c>
    </row>
    <row r="1459" spans="1:31">
      <c r="A1459" t="s">
        <v>2609</v>
      </c>
      <c r="B1459" t="s">
        <v>2610</v>
      </c>
      <c r="C1459" t="s">
        <v>153</v>
      </c>
      <c r="E1459">
        <v>4</v>
      </c>
      <c r="F1459" t="s">
        <v>2114</v>
      </c>
      <c r="G1459" t="s">
        <v>2113</v>
      </c>
      <c r="H1459" t="s">
        <v>2114</v>
      </c>
      <c r="I1459" t="s">
        <v>124</v>
      </c>
      <c r="J1459">
        <v>4</v>
      </c>
      <c r="K1459" t="s">
        <v>2114</v>
      </c>
      <c r="L1459" t="s">
        <v>2113</v>
      </c>
      <c r="M1459" t="s">
        <v>2114</v>
      </c>
      <c r="N1459" t="s">
        <v>124</v>
      </c>
      <c r="O1459" t="s">
        <v>2141</v>
      </c>
      <c r="P1459" t="s">
        <v>156</v>
      </c>
      <c r="R1459" t="s">
        <v>241</v>
      </c>
      <c r="S1459" t="s">
        <v>158</v>
      </c>
      <c r="T1459" t="s">
        <v>156</v>
      </c>
      <c r="V1459" t="s">
        <v>242</v>
      </c>
      <c r="Y1459" t="s">
        <v>2146</v>
      </c>
      <c r="AE1459" t="s">
        <v>2609</v>
      </c>
    </row>
    <row r="1460" spans="1:31">
      <c r="A1460" t="s">
        <v>2611</v>
      </c>
      <c r="B1460" t="s">
        <v>2612</v>
      </c>
      <c r="AE1460" t="s">
        <v>2611</v>
      </c>
    </row>
    <row r="1461" spans="1:31">
      <c r="A1461" t="s">
        <v>2613</v>
      </c>
      <c r="B1461" t="s">
        <v>2614</v>
      </c>
      <c r="C1461" t="s">
        <v>153</v>
      </c>
      <c r="E1461">
        <v>4</v>
      </c>
      <c r="F1461" t="s">
        <v>1718</v>
      </c>
      <c r="G1461" t="s">
        <v>1717</v>
      </c>
      <c r="H1461" t="s">
        <v>1718</v>
      </c>
      <c r="I1461" t="s">
        <v>128</v>
      </c>
      <c r="J1461">
        <v>4</v>
      </c>
      <c r="K1461" t="s">
        <v>1718</v>
      </c>
      <c r="L1461" t="s">
        <v>1717</v>
      </c>
      <c r="M1461" t="s">
        <v>1718</v>
      </c>
      <c r="N1461" t="s">
        <v>128</v>
      </c>
      <c r="O1461" t="s">
        <v>2162</v>
      </c>
      <c r="P1461" t="s">
        <v>2130</v>
      </c>
      <c r="Q1461" t="s">
        <v>2302</v>
      </c>
      <c r="R1461" t="s">
        <v>241</v>
      </c>
      <c r="S1461" t="s">
        <v>158</v>
      </c>
      <c r="T1461" t="s">
        <v>156</v>
      </c>
      <c r="V1461" t="s">
        <v>242</v>
      </c>
      <c r="Y1461" t="s">
        <v>2146</v>
      </c>
      <c r="AE1461" t="s">
        <v>2613</v>
      </c>
    </row>
    <row r="1462" spans="1:31">
      <c r="A1462" t="s">
        <v>2615</v>
      </c>
      <c r="B1462" t="s">
        <v>2616</v>
      </c>
      <c r="C1462" t="s">
        <v>153</v>
      </c>
      <c r="E1462">
        <v>4</v>
      </c>
      <c r="F1462" t="s">
        <v>2112</v>
      </c>
      <c r="G1462" t="s">
        <v>2111</v>
      </c>
      <c r="H1462" t="s">
        <v>2112</v>
      </c>
      <c r="I1462" t="s">
        <v>1641</v>
      </c>
      <c r="J1462">
        <v>4</v>
      </c>
      <c r="K1462" t="s">
        <v>2112</v>
      </c>
      <c r="L1462" t="s">
        <v>2111</v>
      </c>
      <c r="M1462" t="s">
        <v>2112</v>
      </c>
      <c r="N1462" t="s">
        <v>1641</v>
      </c>
      <c r="O1462" t="s">
        <v>155</v>
      </c>
      <c r="P1462" t="s">
        <v>156</v>
      </c>
      <c r="R1462" t="s">
        <v>157</v>
      </c>
      <c r="S1462" t="s">
        <v>158</v>
      </c>
      <c r="T1462" t="s">
        <v>156</v>
      </c>
      <c r="V1462" t="s">
        <v>2233</v>
      </c>
      <c r="Y1462" t="s">
        <v>2487</v>
      </c>
      <c r="AE1462" t="s">
        <v>2615</v>
      </c>
    </row>
    <row r="1463" spans="1:31">
      <c r="A1463" t="s">
        <v>2617</v>
      </c>
      <c r="B1463" t="s">
        <v>2618</v>
      </c>
      <c r="C1463" t="s">
        <v>153</v>
      </c>
      <c r="E1463">
        <v>4</v>
      </c>
      <c r="F1463" t="s">
        <v>1850</v>
      </c>
      <c r="G1463" t="s">
        <v>1849</v>
      </c>
      <c r="H1463" t="s">
        <v>1850</v>
      </c>
      <c r="I1463" t="s">
        <v>128</v>
      </c>
      <c r="J1463">
        <v>4</v>
      </c>
      <c r="K1463" t="s">
        <v>1850</v>
      </c>
      <c r="L1463" t="s">
        <v>1849</v>
      </c>
      <c r="M1463" t="s">
        <v>1850</v>
      </c>
      <c r="N1463" t="s">
        <v>128</v>
      </c>
      <c r="O1463" t="s">
        <v>2162</v>
      </c>
      <c r="P1463" t="s">
        <v>156</v>
      </c>
      <c r="R1463" t="s">
        <v>241</v>
      </c>
      <c r="S1463" t="s">
        <v>2153</v>
      </c>
      <c r="T1463" t="s">
        <v>156</v>
      </c>
      <c r="V1463" t="s">
        <v>242</v>
      </c>
      <c r="Y1463" t="s">
        <v>2147</v>
      </c>
      <c r="Z1463" t="s">
        <v>2150</v>
      </c>
      <c r="AE1463" t="s">
        <v>2617</v>
      </c>
    </row>
    <row r="1464" spans="1:31">
      <c r="A1464" t="s">
        <v>2619</v>
      </c>
      <c r="B1464" t="s">
        <v>2620</v>
      </c>
      <c r="C1464" t="s">
        <v>153</v>
      </c>
      <c r="E1464">
        <v>4</v>
      </c>
      <c r="F1464" t="s">
        <v>1718</v>
      </c>
      <c r="G1464" t="s">
        <v>1717</v>
      </c>
      <c r="H1464" t="s">
        <v>1718</v>
      </c>
      <c r="I1464" t="s">
        <v>128</v>
      </c>
      <c r="J1464">
        <v>4</v>
      </c>
      <c r="K1464" t="s">
        <v>1718</v>
      </c>
      <c r="L1464" t="s">
        <v>1717</v>
      </c>
      <c r="M1464" t="s">
        <v>1718</v>
      </c>
      <c r="N1464" t="s">
        <v>128</v>
      </c>
      <c r="O1464" t="s">
        <v>2162</v>
      </c>
      <c r="P1464" t="s">
        <v>156</v>
      </c>
      <c r="R1464" t="s">
        <v>241</v>
      </c>
      <c r="S1464" t="s">
        <v>2153</v>
      </c>
      <c r="T1464" t="s">
        <v>156</v>
      </c>
      <c r="V1464" t="s">
        <v>242</v>
      </c>
      <c r="Y1464" t="s">
        <v>2146</v>
      </c>
      <c r="AE1464" t="s">
        <v>2619</v>
      </c>
    </row>
    <row r="1465" spans="1:31">
      <c r="A1465" t="s">
        <v>2621</v>
      </c>
      <c r="B1465" t="s">
        <v>2622</v>
      </c>
      <c r="C1465" t="s">
        <v>153</v>
      </c>
      <c r="E1465">
        <v>4</v>
      </c>
      <c r="F1465" t="s">
        <v>2623</v>
      </c>
      <c r="G1465" t="s">
        <v>2624</v>
      </c>
      <c r="H1465" t="s">
        <v>2623</v>
      </c>
      <c r="I1465" t="s">
        <v>126</v>
      </c>
      <c r="J1465">
        <v>4</v>
      </c>
      <c r="K1465" t="s">
        <v>2623</v>
      </c>
      <c r="L1465" t="s">
        <v>2624</v>
      </c>
      <c r="M1465" t="s">
        <v>2623</v>
      </c>
      <c r="N1465" t="s">
        <v>126</v>
      </c>
      <c r="O1465" t="s">
        <v>2162</v>
      </c>
      <c r="P1465" t="s">
        <v>156</v>
      </c>
      <c r="R1465" t="s">
        <v>241</v>
      </c>
      <c r="S1465" t="s">
        <v>158</v>
      </c>
      <c r="T1465" t="s">
        <v>156</v>
      </c>
      <c r="V1465" t="s">
        <v>159</v>
      </c>
      <c r="Y1465" t="s">
        <v>2146</v>
      </c>
      <c r="Z1465" t="s">
        <v>244</v>
      </c>
      <c r="AE1465" t="s">
        <v>2621</v>
      </c>
    </row>
    <row r="1466" spans="1:31">
      <c r="A1466" t="s">
        <v>2625</v>
      </c>
      <c r="B1466" t="s">
        <v>2626</v>
      </c>
      <c r="AE1466" t="s">
        <v>2625</v>
      </c>
    </row>
    <row r="1467" spans="1:31">
      <c r="A1467" t="s">
        <v>2627</v>
      </c>
      <c r="B1467" t="s">
        <v>2628</v>
      </c>
      <c r="C1467" t="s">
        <v>153</v>
      </c>
      <c r="E1467">
        <v>4</v>
      </c>
      <c r="F1467" t="s">
        <v>2114</v>
      </c>
      <c r="G1467" t="s">
        <v>2113</v>
      </c>
      <c r="H1467" t="s">
        <v>2114</v>
      </c>
      <c r="I1467" t="s">
        <v>124</v>
      </c>
      <c r="J1467">
        <v>4</v>
      </c>
      <c r="K1467" t="s">
        <v>2114</v>
      </c>
      <c r="L1467" t="s">
        <v>2113</v>
      </c>
      <c r="M1467" t="s">
        <v>2114</v>
      </c>
      <c r="N1467" t="s">
        <v>124</v>
      </c>
      <c r="O1467" t="s">
        <v>2126</v>
      </c>
      <c r="P1467" t="s">
        <v>2130</v>
      </c>
      <c r="Q1467" t="s">
        <v>2629</v>
      </c>
      <c r="R1467" t="s">
        <v>157</v>
      </c>
      <c r="S1467" t="s">
        <v>158</v>
      </c>
      <c r="T1467" t="s">
        <v>156</v>
      </c>
      <c r="V1467" t="s">
        <v>159</v>
      </c>
      <c r="Y1467" t="s">
        <v>2132</v>
      </c>
      <c r="AE1467" t="s">
        <v>2627</v>
      </c>
    </row>
    <row r="1468" spans="1:31">
      <c r="A1468" t="s">
        <v>2630</v>
      </c>
      <c r="B1468" t="s">
        <v>2631</v>
      </c>
      <c r="C1468" t="s">
        <v>153</v>
      </c>
      <c r="E1468">
        <v>4</v>
      </c>
      <c r="F1468" t="s">
        <v>2011</v>
      </c>
      <c r="G1468" t="s">
        <v>2010</v>
      </c>
      <c r="H1468" t="s">
        <v>2011</v>
      </c>
      <c r="I1468" t="s">
        <v>126</v>
      </c>
      <c r="J1468">
        <v>4</v>
      </c>
      <c r="K1468" t="s">
        <v>2011</v>
      </c>
      <c r="L1468" t="s">
        <v>2010</v>
      </c>
      <c r="M1468" t="s">
        <v>2011</v>
      </c>
      <c r="N1468" t="s">
        <v>126</v>
      </c>
      <c r="O1468" t="s">
        <v>2162</v>
      </c>
      <c r="P1468" t="s">
        <v>156</v>
      </c>
      <c r="R1468" t="s">
        <v>241</v>
      </c>
      <c r="S1468" t="s">
        <v>158</v>
      </c>
      <c r="T1468" t="s">
        <v>156</v>
      </c>
      <c r="V1468" t="s">
        <v>242</v>
      </c>
      <c r="Y1468" t="s">
        <v>2150</v>
      </c>
      <c r="AE1468" t="s">
        <v>2630</v>
      </c>
    </row>
    <row r="1469" spans="1:31">
      <c r="A1469" t="s">
        <v>2632</v>
      </c>
      <c r="B1469" t="s">
        <v>2633</v>
      </c>
      <c r="C1469" t="s">
        <v>153</v>
      </c>
      <c r="E1469">
        <v>4</v>
      </c>
      <c r="F1469" t="s">
        <v>2015</v>
      </c>
      <c r="G1469" t="s">
        <v>2014</v>
      </c>
      <c r="H1469" t="s">
        <v>2015</v>
      </c>
      <c r="I1469" t="s">
        <v>128</v>
      </c>
      <c r="J1469">
        <v>4</v>
      </c>
      <c r="K1469" t="s">
        <v>2015</v>
      </c>
      <c r="L1469" t="s">
        <v>2014</v>
      </c>
      <c r="M1469" t="s">
        <v>2015</v>
      </c>
      <c r="N1469" t="s">
        <v>128</v>
      </c>
      <c r="O1469" t="s">
        <v>2141</v>
      </c>
      <c r="P1469" t="s">
        <v>2130</v>
      </c>
      <c r="Q1469" t="s">
        <v>2634</v>
      </c>
      <c r="R1469" t="s">
        <v>241</v>
      </c>
      <c r="S1469" t="s">
        <v>158</v>
      </c>
      <c r="T1469" t="s">
        <v>156</v>
      </c>
      <c r="V1469" t="s">
        <v>242</v>
      </c>
      <c r="Y1469" t="s">
        <v>2146</v>
      </c>
      <c r="AE1469" t="s">
        <v>2632</v>
      </c>
    </row>
    <row r="1470" spans="1:31">
      <c r="A1470" t="s">
        <v>2635</v>
      </c>
      <c r="B1470" t="s">
        <v>2636</v>
      </c>
      <c r="C1470" t="s">
        <v>153</v>
      </c>
      <c r="E1470">
        <v>4</v>
      </c>
      <c r="F1470" t="s">
        <v>1805</v>
      </c>
      <c r="G1470" t="s">
        <v>1804</v>
      </c>
      <c r="H1470" t="s">
        <v>1805</v>
      </c>
      <c r="I1470" t="s">
        <v>1641</v>
      </c>
      <c r="O1470" t="s">
        <v>2126</v>
      </c>
      <c r="P1470" t="s">
        <v>2130</v>
      </c>
      <c r="Q1470" t="s">
        <v>2637</v>
      </c>
      <c r="R1470" t="s">
        <v>157</v>
      </c>
      <c r="V1470" t="s">
        <v>159</v>
      </c>
      <c r="Y1470" t="s">
        <v>2132</v>
      </c>
      <c r="AE1470" t="s">
        <v>2635</v>
      </c>
    </row>
    <row r="1471" spans="1:31">
      <c r="A1471" t="s">
        <v>2638</v>
      </c>
      <c r="B1471" t="s">
        <v>2639</v>
      </c>
      <c r="C1471" t="s">
        <v>153</v>
      </c>
      <c r="E1471">
        <v>4</v>
      </c>
      <c r="F1471" t="s">
        <v>1801</v>
      </c>
      <c r="G1471" t="s">
        <v>1800</v>
      </c>
      <c r="H1471" t="s">
        <v>1801</v>
      </c>
      <c r="I1471" t="s">
        <v>124</v>
      </c>
      <c r="J1471">
        <v>4</v>
      </c>
      <c r="K1471" t="s">
        <v>1801</v>
      </c>
      <c r="L1471" t="s">
        <v>1800</v>
      </c>
      <c r="M1471" t="s">
        <v>1801</v>
      </c>
      <c r="N1471" t="s">
        <v>124</v>
      </c>
      <c r="O1471" t="s">
        <v>2126</v>
      </c>
      <c r="P1471" t="s">
        <v>2130</v>
      </c>
      <c r="Q1471" t="s">
        <v>2640</v>
      </c>
      <c r="R1471" t="s">
        <v>241</v>
      </c>
      <c r="S1471" t="s">
        <v>158</v>
      </c>
      <c r="T1471" t="s">
        <v>156</v>
      </c>
      <c r="V1471" t="s">
        <v>159</v>
      </c>
      <c r="Y1471" t="s">
        <v>2132</v>
      </c>
      <c r="AE1471" t="s">
        <v>2638</v>
      </c>
    </row>
    <row r="1472" spans="1:31">
      <c r="A1472" t="s">
        <v>2641</v>
      </c>
      <c r="B1472" t="s">
        <v>2642</v>
      </c>
      <c r="C1472" t="s">
        <v>153</v>
      </c>
      <c r="E1472">
        <v>4</v>
      </c>
      <c r="F1472" t="s">
        <v>1805</v>
      </c>
      <c r="G1472" t="s">
        <v>1804</v>
      </c>
      <c r="H1472" t="s">
        <v>1805</v>
      </c>
      <c r="I1472" t="s">
        <v>1641</v>
      </c>
      <c r="J1472">
        <v>4</v>
      </c>
      <c r="K1472" t="s">
        <v>1805</v>
      </c>
      <c r="L1472" t="s">
        <v>1804</v>
      </c>
      <c r="M1472" t="s">
        <v>1805</v>
      </c>
      <c r="N1472" t="s">
        <v>1641</v>
      </c>
      <c r="O1472" t="s">
        <v>155</v>
      </c>
      <c r="P1472" t="s">
        <v>156</v>
      </c>
      <c r="R1472" t="s">
        <v>241</v>
      </c>
      <c r="S1472" t="s">
        <v>158</v>
      </c>
      <c r="T1472" t="s">
        <v>156</v>
      </c>
      <c r="V1472" t="s">
        <v>242</v>
      </c>
      <c r="Y1472" t="s">
        <v>2146</v>
      </c>
      <c r="Z1472" t="s">
        <v>2150</v>
      </c>
      <c r="AE1472" t="s">
        <v>2641</v>
      </c>
    </row>
    <row r="1473" spans="1:31">
      <c r="A1473" t="s">
        <v>2643</v>
      </c>
      <c r="B1473" t="s">
        <v>2644</v>
      </c>
      <c r="AE1473" t="s">
        <v>2643</v>
      </c>
    </row>
    <row r="1474" spans="1:31">
      <c r="A1474" t="s">
        <v>2645</v>
      </c>
      <c r="B1474" t="s">
        <v>2646</v>
      </c>
      <c r="C1474" t="s">
        <v>153</v>
      </c>
      <c r="E1474">
        <v>4</v>
      </c>
      <c r="F1474" t="s">
        <v>2343</v>
      </c>
      <c r="G1474" t="s">
        <v>2344</v>
      </c>
      <c r="H1474" t="s">
        <v>2343</v>
      </c>
      <c r="I1474" t="s">
        <v>1641</v>
      </c>
      <c r="J1474">
        <v>4</v>
      </c>
      <c r="K1474" t="s">
        <v>2343</v>
      </c>
      <c r="L1474" t="s">
        <v>2344</v>
      </c>
      <c r="M1474" t="s">
        <v>2343</v>
      </c>
      <c r="N1474" t="s">
        <v>1641</v>
      </c>
      <c r="O1474" t="s">
        <v>2162</v>
      </c>
      <c r="P1474" t="s">
        <v>156</v>
      </c>
      <c r="R1474" t="s">
        <v>241</v>
      </c>
      <c r="S1474" t="s">
        <v>158</v>
      </c>
      <c r="T1474" t="s">
        <v>156</v>
      </c>
      <c r="V1474" t="s">
        <v>242</v>
      </c>
      <c r="Y1474" t="s">
        <v>2146</v>
      </c>
      <c r="AE1474" t="s">
        <v>2645</v>
      </c>
    </row>
    <row r="1475" spans="1:31">
      <c r="A1475" t="s">
        <v>2647</v>
      </c>
      <c r="B1475" t="s">
        <v>2648</v>
      </c>
      <c r="C1475" t="s">
        <v>153</v>
      </c>
      <c r="E1475">
        <v>4</v>
      </c>
      <c r="F1475" t="s">
        <v>1872</v>
      </c>
      <c r="G1475" t="s">
        <v>1871</v>
      </c>
      <c r="H1475" t="s">
        <v>1872</v>
      </c>
      <c r="I1475" t="s">
        <v>130</v>
      </c>
      <c r="J1475">
        <v>4</v>
      </c>
      <c r="K1475" t="s">
        <v>1872</v>
      </c>
      <c r="L1475" t="s">
        <v>1871</v>
      </c>
      <c r="M1475" t="s">
        <v>1872</v>
      </c>
      <c r="N1475" t="s">
        <v>130</v>
      </c>
      <c r="O1475" t="s">
        <v>2162</v>
      </c>
      <c r="P1475" t="s">
        <v>156</v>
      </c>
      <c r="R1475" t="s">
        <v>241</v>
      </c>
      <c r="S1475" t="s">
        <v>2153</v>
      </c>
      <c r="T1475" t="s">
        <v>156</v>
      </c>
      <c r="V1475" t="s">
        <v>159</v>
      </c>
      <c r="Y1475" t="s">
        <v>243</v>
      </c>
      <c r="Z1475" t="s">
        <v>245</v>
      </c>
      <c r="AE1475" t="s">
        <v>2647</v>
      </c>
    </row>
    <row r="1476" spans="1:31">
      <c r="A1476" t="s">
        <v>2649</v>
      </c>
      <c r="B1476" t="s">
        <v>2650</v>
      </c>
      <c r="C1476" t="s">
        <v>153</v>
      </c>
      <c r="E1476">
        <v>4</v>
      </c>
      <c r="F1476" t="s">
        <v>1604</v>
      </c>
      <c r="G1476" t="s">
        <v>1603</v>
      </c>
      <c r="H1476" t="s">
        <v>1604</v>
      </c>
      <c r="I1476" t="s">
        <v>124</v>
      </c>
      <c r="O1476" t="s">
        <v>2126</v>
      </c>
      <c r="P1476" t="s">
        <v>2130</v>
      </c>
      <c r="Q1476" t="s">
        <v>2651</v>
      </c>
      <c r="R1476" t="s">
        <v>157</v>
      </c>
      <c r="V1476" t="s">
        <v>159</v>
      </c>
      <c r="Y1476" t="s">
        <v>2132</v>
      </c>
      <c r="AE1476" t="s">
        <v>2649</v>
      </c>
    </row>
    <row r="1477" spans="1:31">
      <c r="A1477" t="s">
        <v>2652</v>
      </c>
      <c r="B1477" t="s">
        <v>2653</v>
      </c>
      <c r="C1477" t="s">
        <v>153</v>
      </c>
      <c r="E1477">
        <v>4</v>
      </c>
      <c r="F1477" t="s">
        <v>1834</v>
      </c>
      <c r="G1477" t="s">
        <v>1833</v>
      </c>
      <c r="H1477" t="s">
        <v>1834</v>
      </c>
      <c r="I1477" t="s">
        <v>128</v>
      </c>
      <c r="J1477">
        <v>4</v>
      </c>
      <c r="K1477" t="s">
        <v>1834</v>
      </c>
      <c r="L1477" t="s">
        <v>1833</v>
      </c>
      <c r="M1477" t="s">
        <v>1834</v>
      </c>
      <c r="N1477" t="s">
        <v>128</v>
      </c>
      <c r="O1477" t="s">
        <v>2126</v>
      </c>
      <c r="P1477" t="s">
        <v>156</v>
      </c>
      <c r="R1477" t="s">
        <v>157</v>
      </c>
      <c r="S1477" t="s">
        <v>158</v>
      </c>
      <c r="T1477" t="s">
        <v>156</v>
      </c>
      <c r="V1477" t="s">
        <v>159</v>
      </c>
      <c r="Y1477" t="s">
        <v>2132</v>
      </c>
      <c r="AE1477" t="s">
        <v>2652</v>
      </c>
    </row>
    <row r="1478" spans="1:31">
      <c r="A1478" t="s">
        <v>2654</v>
      </c>
      <c r="B1478" t="s">
        <v>2655</v>
      </c>
      <c r="C1478" t="s">
        <v>153</v>
      </c>
      <c r="E1478">
        <v>4</v>
      </c>
      <c r="F1478" t="s">
        <v>1952</v>
      </c>
      <c r="G1478" t="s">
        <v>1951</v>
      </c>
      <c r="H1478" t="s">
        <v>1952</v>
      </c>
      <c r="I1478" t="s">
        <v>130</v>
      </c>
      <c r="J1478">
        <v>4</v>
      </c>
      <c r="K1478" t="s">
        <v>1952</v>
      </c>
      <c r="L1478" t="s">
        <v>1951</v>
      </c>
      <c r="M1478" t="s">
        <v>1952</v>
      </c>
      <c r="N1478" t="s">
        <v>130</v>
      </c>
      <c r="O1478" t="s">
        <v>2126</v>
      </c>
      <c r="P1478" t="s">
        <v>156</v>
      </c>
      <c r="R1478" t="s">
        <v>157</v>
      </c>
      <c r="S1478" t="s">
        <v>158</v>
      </c>
      <c r="T1478" t="s">
        <v>156</v>
      </c>
      <c r="V1478" t="s">
        <v>159</v>
      </c>
      <c r="Y1478" t="s">
        <v>2132</v>
      </c>
      <c r="AE1478" t="s">
        <v>2654</v>
      </c>
    </row>
    <row r="1479" spans="1:31">
      <c r="A1479" t="s">
        <v>2656</v>
      </c>
      <c r="B1479" t="s">
        <v>2657</v>
      </c>
      <c r="C1479" t="s">
        <v>153</v>
      </c>
      <c r="E1479">
        <v>4</v>
      </c>
      <c r="F1479" t="s">
        <v>1756</v>
      </c>
      <c r="G1479" t="s">
        <v>1755</v>
      </c>
      <c r="H1479" t="s">
        <v>1756</v>
      </c>
      <c r="I1479" t="s">
        <v>132</v>
      </c>
      <c r="J1479">
        <v>4</v>
      </c>
      <c r="K1479" t="s">
        <v>1756</v>
      </c>
      <c r="L1479" t="s">
        <v>1755</v>
      </c>
      <c r="M1479" t="s">
        <v>1756</v>
      </c>
      <c r="N1479" t="s">
        <v>132</v>
      </c>
      <c r="O1479" t="s">
        <v>155</v>
      </c>
      <c r="P1479" t="s">
        <v>156</v>
      </c>
      <c r="R1479" t="s">
        <v>241</v>
      </c>
      <c r="S1479" t="s">
        <v>158</v>
      </c>
      <c r="T1479" t="s">
        <v>156</v>
      </c>
      <c r="V1479" t="s">
        <v>242</v>
      </c>
      <c r="Y1479" t="s">
        <v>2146</v>
      </c>
      <c r="AE1479" t="s">
        <v>2656</v>
      </c>
    </row>
    <row r="1480" spans="1:31">
      <c r="A1480" t="s">
        <v>2658</v>
      </c>
      <c r="B1480" t="s">
        <v>2659</v>
      </c>
      <c r="AE1480" t="s">
        <v>2658</v>
      </c>
    </row>
    <row r="1481" spans="1:31">
      <c r="A1481" t="s">
        <v>2660</v>
      </c>
      <c r="B1481" t="s">
        <v>2661</v>
      </c>
      <c r="C1481" t="s">
        <v>153</v>
      </c>
      <c r="E1481">
        <v>4</v>
      </c>
      <c r="F1481" t="s">
        <v>1582</v>
      </c>
      <c r="G1481" t="s">
        <v>1581</v>
      </c>
      <c r="H1481" t="s">
        <v>1582</v>
      </c>
      <c r="I1481" t="s">
        <v>124</v>
      </c>
      <c r="J1481">
        <v>4</v>
      </c>
      <c r="K1481" t="s">
        <v>1582</v>
      </c>
      <c r="L1481" t="s">
        <v>1581</v>
      </c>
      <c r="M1481" t="s">
        <v>1582</v>
      </c>
      <c r="N1481" t="s">
        <v>124</v>
      </c>
      <c r="O1481" t="s">
        <v>2162</v>
      </c>
      <c r="P1481" t="s">
        <v>156</v>
      </c>
      <c r="R1481" t="s">
        <v>241</v>
      </c>
      <c r="S1481" t="s">
        <v>158</v>
      </c>
      <c r="T1481" t="s">
        <v>156</v>
      </c>
      <c r="V1481" t="s">
        <v>2233</v>
      </c>
      <c r="Y1481" t="s">
        <v>2127</v>
      </c>
      <c r="AE1481" t="s">
        <v>2660</v>
      </c>
    </row>
    <row r="1482" spans="1:31">
      <c r="A1482" t="s">
        <v>2662</v>
      </c>
      <c r="B1482" t="s">
        <v>2663</v>
      </c>
      <c r="C1482" t="s">
        <v>153</v>
      </c>
      <c r="E1482">
        <v>4</v>
      </c>
      <c r="F1482" t="s">
        <v>1972</v>
      </c>
      <c r="G1482" t="s">
        <v>1971</v>
      </c>
      <c r="H1482" t="s">
        <v>1972</v>
      </c>
      <c r="I1482" t="s">
        <v>128</v>
      </c>
      <c r="J1482">
        <v>4</v>
      </c>
      <c r="K1482" t="s">
        <v>1972</v>
      </c>
      <c r="L1482" t="s">
        <v>1971</v>
      </c>
      <c r="M1482" t="s">
        <v>1972</v>
      </c>
      <c r="N1482" t="s">
        <v>128</v>
      </c>
      <c r="O1482" t="s">
        <v>2141</v>
      </c>
      <c r="P1482" t="s">
        <v>156</v>
      </c>
      <c r="R1482" t="s">
        <v>241</v>
      </c>
      <c r="S1482" t="s">
        <v>158</v>
      </c>
      <c r="T1482" t="s">
        <v>156</v>
      </c>
      <c r="V1482" t="s">
        <v>242</v>
      </c>
      <c r="Y1482" t="s">
        <v>2146</v>
      </c>
      <c r="Z1482" t="s">
        <v>2147</v>
      </c>
      <c r="AE1482" t="s">
        <v>2662</v>
      </c>
    </row>
    <row r="1483" spans="1:31">
      <c r="A1483" t="s">
        <v>2664</v>
      </c>
      <c r="B1483" t="s">
        <v>2665</v>
      </c>
      <c r="C1483" t="s">
        <v>153</v>
      </c>
      <c r="E1483">
        <v>4</v>
      </c>
      <c r="F1483" t="s">
        <v>1805</v>
      </c>
      <c r="G1483" t="s">
        <v>1804</v>
      </c>
      <c r="H1483" t="s">
        <v>1805</v>
      </c>
      <c r="I1483" t="s">
        <v>1641</v>
      </c>
      <c r="J1483">
        <v>4</v>
      </c>
      <c r="K1483" t="s">
        <v>1807</v>
      </c>
      <c r="L1483" t="s">
        <v>1806</v>
      </c>
      <c r="M1483" t="s">
        <v>1807</v>
      </c>
      <c r="N1483" t="s">
        <v>1641</v>
      </c>
      <c r="O1483" t="s">
        <v>2162</v>
      </c>
      <c r="P1483" t="s">
        <v>2130</v>
      </c>
      <c r="Q1483" t="s">
        <v>2666</v>
      </c>
      <c r="R1483" t="s">
        <v>157</v>
      </c>
      <c r="S1483" t="s">
        <v>158</v>
      </c>
      <c r="T1483" t="s">
        <v>2130</v>
      </c>
      <c r="U1483" t="s">
        <v>2486</v>
      </c>
      <c r="V1483" t="s">
        <v>159</v>
      </c>
      <c r="Y1483" t="s">
        <v>2132</v>
      </c>
      <c r="AE1483" t="s">
        <v>2664</v>
      </c>
    </row>
    <row r="1484" spans="1:31">
      <c r="A1484" t="s">
        <v>2667</v>
      </c>
      <c r="B1484" t="s">
        <v>2668</v>
      </c>
      <c r="C1484" t="s">
        <v>153</v>
      </c>
      <c r="E1484">
        <v>4</v>
      </c>
      <c r="F1484" t="s">
        <v>2107</v>
      </c>
      <c r="G1484" t="s">
        <v>2106</v>
      </c>
      <c r="H1484" t="s">
        <v>2107</v>
      </c>
      <c r="I1484" t="s">
        <v>130</v>
      </c>
      <c r="J1484">
        <v>4</v>
      </c>
      <c r="K1484" t="s">
        <v>2107</v>
      </c>
      <c r="L1484" t="s">
        <v>2106</v>
      </c>
      <c r="M1484" t="s">
        <v>2107</v>
      </c>
      <c r="N1484" t="s">
        <v>130</v>
      </c>
      <c r="O1484" t="s">
        <v>2126</v>
      </c>
      <c r="P1484" t="s">
        <v>156</v>
      </c>
      <c r="R1484" t="s">
        <v>241</v>
      </c>
      <c r="S1484" t="s">
        <v>158</v>
      </c>
      <c r="T1484" t="s">
        <v>156</v>
      </c>
      <c r="V1484" t="s">
        <v>159</v>
      </c>
      <c r="Y1484" t="s">
        <v>2132</v>
      </c>
      <c r="AE1484" t="s">
        <v>2667</v>
      </c>
    </row>
    <row r="1485" spans="1:31">
      <c r="A1485" t="s">
        <v>2669</v>
      </c>
      <c r="B1485" t="s">
        <v>645</v>
      </c>
      <c r="AE1485" t="s">
        <v>2669</v>
      </c>
    </row>
    <row r="1486" spans="1:31">
      <c r="A1486" t="s">
        <v>2670</v>
      </c>
      <c r="B1486" t="s">
        <v>2671</v>
      </c>
      <c r="AE1486" t="s">
        <v>2670</v>
      </c>
    </row>
    <row r="1487" spans="1:31">
      <c r="A1487" t="s">
        <v>2672</v>
      </c>
      <c r="B1487" t="s">
        <v>2673</v>
      </c>
      <c r="C1487" t="s">
        <v>153</v>
      </c>
      <c r="E1487">
        <v>4</v>
      </c>
      <c r="F1487" t="s">
        <v>2015</v>
      </c>
      <c r="G1487" t="s">
        <v>2014</v>
      </c>
      <c r="H1487" t="s">
        <v>2015</v>
      </c>
      <c r="I1487" t="s">
        <v>128</v>
      </c>
      <c r="J1487">
        <v>4</v>
      </c>
      <c r="K1487" t="s">
        <v>2015</v>
      </c>
      <c r="L1487" t="s">
        <v>2014</v>
      </c>
      <c r="M1487" t="s">
        <v>2015</v>
      </c>
      <c r="N1487" t="s">
        <v>128</v>
      </c>
      <c r="O1487" t="s">
        <v>2162</v>
      </c>
      <c r="P1487" t="s">
        <v>156</v>
      </c>
      <c r="R1487" t="s">
        <v>241</v>
      </c>
      <c r="S1487" t="s">
        <v>158</v>
      </c>
      <c r="T1487" t="s">
        <v>156</v>
      </c>
      <c r="V1487" t="s">
        <v>242</v>
      </c>
      <c r="Y1487" t="s">
        <v>2146</v>
      </c>
      <c r="AE1487" t="s">
        <v>2672</v>
      </c>
    </row>
    <row r="1488" spans="1:31">
      <c r="A1488" t="s">
        <v>2674</v>
      </c>
      <c r="B1488" t="s">
        <v>2675</v>
      </c>
      <c r="C1488" t="s">
        <v>153</v>
      </c>
      <c r="E1488">
        <v>4</v>
      </c>
      <c r="F1488" t="s">
        <v>2176</v>
      </c>
      <c r="G1488" t="s">
        <v>2177</v>
      </c>
      <c r="H1488" t="s">
        <v>2176</v>
      </c>
      <c r="I1488" t="s">
        <v>124</v>
      </c>
      <c r="J1488">
        <v>4</v>
      </c>
      <c r="K1488" t="s">
        <v>2176</v>
      </c>
      <c r="L1488" t="s">
        <v>2177</v>
      </c>
      <c r="M1488" t="s">
        <v>2176</v>
      </c>
      <c r="N1488" t="s">
        <v>124</v>
      </c>
      <c r="O1488" t="s">
        <v>2162</v>
      </c>
      <c r="P1488" t="s">
        <v>2130</v>
      </c>
      <c r="Q1488" t="s">
        <v>2353</v>
      </c>
      <c r="R1488" t="s">
        <v>241</v>
      </c>
      <c r="S1488" t="s">
        <v>158</v>
      </c>
      <c r="T1488" t="s">
        <v>156</v>
      </c>
      <c r="V1488" t="s">
        <v>242</v>
      </c>
      <c r="Y1488" t="s">
        <v>2150</v>
      </c>
      <c r="AE1488" t="s">
        <v>2674</v>
      </c>
    </row>
    <row r="1489" spans="1:31">
      <c r="A1489" t="s">
        <v>2676</v>
      </c>
      <c r="B1489" t="s">
        <v>2677</v>
      </c>
      <c r="C1489" t="s">
        <v>153</v>
      </c>
      <c r="E1489">
        <v>4</v>
      </c>
      <c r="F1489" t="s">
        <v>1670</v>
      </c>
      <c r="G1489" t="s">
        <v>1669</v>
      </c>
      <c r="H1489" t="s">
        <v>1670</v>
      </c>
      <c r="I1489" t="s">
        <v>126</v>
      </c>
      <c r="J1489">
        <v>4</v>
      </c>
      <c r="K1489" t="s">
        <v>1670</v>
      </c>
      <c r="L1489" t="s">
        <v>1669</v>
      </c>
      <c r="M1489" t="s">
        <v>1670</v>
      </c>
      <c r="N1489" t="s">
        <v>126</v>
      </c>
      <c r="O1489" t="s">
        <v>2141</v>
      </c>
      <c r="P1489" t="s">
        <v>156</v>
      </c>
      <c r="R1489" t="s">
        <v>241</v>
      </c>
      <c r="S1489" t="s">
        <v>2153</v>
      </c>
      <c r="T1489" t="s">
        <v>156</v>
      </c>
      <c r="V1489" t="s">
        <v>242</v>
      </c>
      <c r="Y1489" t="s">
        <v>2150</v>
      </c>
      <c r="AE1489" t="s">
        <v>2676</v>
      </c>
    </row>
    <row r="1490" spans="1:31">
      <c r="A1490" t="s">
        <v>2678</v>
      </c>
      <c r="B1490" t="s">
        <v>2679</v>
      </c>
      <c r="C1490" t="s">
        <v>153</v>
      </c>
      <c r="E1490">
        <v>4</v>
      </c>
      <c r="F1490" t="s">
        <v>1813</v>
      </c>
      <c r="G1490" t="s">
        <v>1812</v>
      </c>
      <c r="H1490" t="s">
        <v>1813</v>
      </c>
      <c r="I1490" t="s">
        <v>126</v>
      </c>
      <c r="J1490">
        <v>4</v>
      </c>
      <c r="K1490" t="s">
        <v>1813</v>
      </c>
      <c r="L1490" t="s">
        <v>1812</v>
      </c>
      <c r="M1490" t="s">
        <v>1813</v>
      </c>
      <c r="N1490" t="s">
        <v>126</v>
      </c>
      <c r="O1490" t="s">
        <v>2141</v>
      </c>
      <c r="P1490" t="s">
        <v>156</v>
      </c>
      <c r="R1490" t="s">
        <v>241</v>
      </c>
      <c r="S1490" t="s">
        <v>158</v>
      </c>
      <c r="T1490" t="s">
        <v>156</v>
      </c>
      <c r="V1490" t="s">
        <v>242</v>
      </c>
      <c r="Y1490" t="s">
        <v>2146</v>
      </c>
      <c r="AE1490" t="s">
        <v>2678</v>
      </c>
    </row>
    <row r="1491" spans="1:31">
      <c r="A1491" t="s">
        <v>2680</v>
      </c>
      <c r="B1491" t="s">
        <v>2681</v>
      </c>
      <c r="C1491" t="s">
        <v>153</v>
      </c>
      <c r="E1491">
        <v>4</v>
      </c>
      <c r="F1491" t="s">
        <v>1954</v>
      </c>
      <c r="G1491" t="s">
        <v>1953</v>
      </c>
      <c r="H1491" t="s">
        <v>1954</v>
      </c>
      <c r="I1491" t="s">
        <v>124</v>
      </c>
      <c r="J1491">
        <v>4</v>
      </c>
      <c r="K1491" t="s">
        <v>1954</v>
      </c>
      <c r="L1491" t="s">
        <v>1953</v>
      </c>
      <c r="M1491" t="s">
        <v>1954</v>
      </c>
      <c r="N1491" t="s">
        <v>124</v>
      </c>
      <c r="O1491" t="s">
        <v>155</v>
      </c>
      <c r="P1491" t="s">
        <v>2130</v>
      </c>
      <c r="Q1491" t="s">
        <v>2682</v>
      </c>
      <c r="R1491" t="s">
        <v>241</v>
      </c>
      <c r="S1491" t="s">
        <v>158</v>
      </c>
      <c r="T1491" t="s">
        <v>156</v>
      </c>
      <c r="V1491" t="s">
        <v>242</v>
      </c>
      <c r="Y1491" t="s">
        <v>2146</v>
      </c>
      <c r="AE1491" t="s">
        <v>2680</v>
      </c>
    </row>
    <row r="1492" spans="1:31">
      <c r="A1492" t="s">
        <v>2683</v>
      </c>
      <c r="B1492" t="s">
        <v>2684</v>
      </c>
      <c r="C1492" t="s">
        <v>153</v>
      </c>
      <c r="E1492">
        <v>4</v>
      </c>
      <c r="F1492" t="s">
        <v>503</v>
      </c>
      <c r="G1492" t="s">
        <v>504</v>
      </c>
      <c r="H1492" t="s">
        <v>503</v>
      </c>
      <c r="I1492" t="s">
        <v>126</v>
      </c>
      <c r="J1492">
        <v>4</v>
      </c>
      <c r="K1492" t="s">
        <v>503</v>
      </c>
      <c r="L1492" t="s">
        <v>504</v>
      </c>
      <c r="M1492" t="s">
        <v>503</v>
      </c>
      <c r="N1492" t="s">
        <v>126</v>
      </c>
      <c r="O1492" t="s">
        <v>2162</v>
      </c>
      <c r="P1492" t="s">
        <v>2130</v>
      </c>
      <c r="Q1492" t="s">
        <v>2685</v>
      </c>
      <c r="R1492" t="s">
        <v>241</v>
      </c>
      <c r="S1492" t="s">
        <v>2153</v>
      </c>
      <c r="T1492" t="s">
        <v>156</v>
      </c>
      <c r="V1492" t="s">
        <v>242</v>
      </c>
      <c r="Y1492" t="s">
        <v>2147</v>
      </c>
      <c r="AE1492" t="s">
        <v>2683</v>
      </c>
    </row>
    <row r="1493" spans="1:31">
      <c r="A1493" t="s">
        <v>2686</v>
      </c>
      <c r="B1493" t="s">
        <v>2687</v>
      </c>
      <c r="C1493" t="s">
        <v>153</v>
      </c>
      <c r="E1493">
        <v>4</v>
      </c>
      <c r="F1493" t="s">
        <v>2120</v>
      </c>
      <c r="G1493" t="s">
        <v>2119</v>
      </c>
      <c r="H1493" t="s">
        <v>2120</v>
      </c>
      <c r="I1493" t="s">
        <v>128</v>
      </c>
      <c r="J1493">
        <v>4</v>
      </c>
      <c r="K1493" t="s">
        <v>2120</v>
      </c>
      <c r="L1493" t="s">
        <v>2119</v>
      </c>
      <c r="M1493" t="s">
        <v>2120</v>
      </c>
      <c r="N1493" t="s">
        <v>128</v>
      </c>
      <c r="O1493" t="s">
        <v>2126</v>
      </c>
      <c r="P1493" t="s">
        <v>156</v>
      </c>
      <c r="R1493" t="s">
        <v>241</v>
      </c>
      <c r="S1493" t="s">
        <v>158</v>
      </c>
      <c r="T1493" t="s">
        <v>156</v>
      </c>
      <c r="V1493" t="s">
        <v>159</v>
      </c>
      <c r="Y1493" t="s">
        <v>2132</v>
      </c>
      <c r="AE1493" t="s">
        <v>2686</v>
      </c>
    </row>
    <row r="1494" spans="1:31">
      <c r="A1494" t="s">
        <v>2688</v>
      </c>
      <c r="B1494" t="s">
        <v>2689</v>
      </c>
      <c r="C1494" t="s">
        <v>153</v>
      </c>
      <c r="E1494">
        <v>4</v>
      </c>
      <c r="F1494" t="s">
        <v>1813</v>
      </c>
      <c r="G1494" t="s">
        <v>1812</v>
      </c>
      <c r="H1494" t="s">
        <v>1813</v>
      </c>
      <c r="I1494" t="s">
        <v>126</v>
      </c>
      <c r="J1494">
        <v>4</v>
      </c>
      <c r="K1494" t="s">
        <v>1813</v>
      </c>
      <c r="L1494" t="s">
        <v>1812</v>
      </c>
      <c r="M1494" t="s">
        <v>1813</v>
      </c>
      <c r="N1494" t="s">
        <v>126</v>
      </c>
      <c r="O1494" t="s">
        <v>2141</v>
      </c>
      <c r="P1494" t="s">
        <v>156</v>
      </c>
      <c r="R1494" t="s">
        <v>241</v>
      </c>
      <c r="S1494" t="s">
        <v>158</v>
      </c>
      <c r="T1494" t="s">
        <v>156</v>
      </c>
      <c r="V1494" t="s">
        <v>242</v>
      </c>
      <c r="Y1494" t="s">
        <v>2150</v>
      </c>
      <c r="AE1494" t="s">
        <v>2688</v>
      </c>
    </row>
    <row r="1495" spans="1:31">
      <c r="A1495" t="s">
        <v>2690</v>
      </c>
      <c r="B1495" t="s">
        <v>2691</v>
      </c>
      <c r="C1495" t="s">
        <v>153</v>
      </c>
      <c r="E1495">
        <v>4</v>
      </c>
      <c r="F1495" t="s">
        <v>1872</v>
      </c>
      <c r="G1495" t="s">
        <v>1871</v>
      </c>
      <c r="H1495" t="s">
        <v>1872</v>
      </c>
      <c r="I1495" t="s">
        <v>130</v>
      </c>
      <c r="J1495">
        <v>4</v>
      </c>
      <c r="K1495" t="s">
        <v>1872</v>
      </c>
      <c r="L1495" t="s">
        <v>1871</v>
      </c>
      <c r="M1495" t="s">
        <v>1872</v>
      </c>
      <c r="N1495" t="s">
        <v>130</v>
      </c>
      <c r="O1495" t="s">
        <v>2162</v>
      </c>
      <c r="P1495" t="s">
        <v>156</v>
      </c>
      <c r="R1495" t="s">
        <v>241</v>
      </c>
      <c r="S1495" t="s">
        <v>2153</v>
      </c>
      <c r="T1495" t="s">
        <v>156</v>
      </c>
      <c r="V1495" t="s">
        <v>242</v>
      </c>
      <c r="Y1495" t="s">
        <v>2146</v>
      </c>
      <c r="Z1495" t="s">
        <v>2150</v>
      </c>
      <c r="AE1495" t="s">
        <v>2690</v>
      </c>
    </row>
    <row r="1496" spans="1:31">
      <c r="A1496" t="s">
        <v>2692</v>
      </c>
      <c r="B1496" t="s">
        <v>2693</v>
      </c>
      <c r="C1496" t="s">
        <v>153</v>
      </c>
      <c r="E1496">
        <v>4</v>
      </c>
      <c r="F1496" t="s">
        <v>1614</v>
      </c>
      <c r="G1496" t="s">
        <v>1613</v>
      </c>
      <c r="H1496" t="s">
        <v>1614</v>
      </c>
      <c r="I1496" t="s">
        <v>128</v>
      </c>
      <c r="J1496">
        <v>4</v>
      </c>
      <c r="K1496" t="s">
        <v>1614</v>
      </c>
      <c r="L1496" t="s">
        <v>1613</v>
      </c>
      <c r="M1496" t="s">
        <v>1614</v>
      </c>
      <c r="N1496" t="s">
        <v>128</v>
      </c>
      <c r="O1496" t="s">
        <v>155</v>
      </c>
      <c r="P1496" t="s">
        <v>156</v>
      </c>
      <c r="R1496" t="s">
        <v>241</v>
      </c>
      <c r="S1496" t="s">
        <v>158</v>
      </c>
      <c r="T1496" t="s">
        <v>156</v>
      </c>
      <c r="V1496" t="s">
        <v>242</v>
      </c>
      <c r="Y1496" t="s">
        <v>2147</v>
      </c>
      <c r="Z1496" t="s">
        <v>2150</v>
      </c>
      <c r="AE1496" t="s">
        <v>2692</v>
      </c>
    </row>
    <row r="1497" spans="1:31">
      <c r="A1497" t="s">
        <v>2694</v>
      </c>
      <c r="B1497" t="s">
        <v>2695</v>
      </c>
      <c r="C1497" t="s">
        <v>153</v>
      </c>
      <c r="E1497">
        <v>4</v>
      </c>
      <c r="F1497" t="s">
        <v>2015</v>
      </c>
      <c r="G1497" t="s">
        <v>2014</v>
      </c>
      <c r="H1497" t="s">
        <v>2015</v>
      </c>
      <c r="I1497" t="s">
        <v>128</v>
      </c>
      <c r="J1497">
        <v>4</v>
      </c>
      <c r="K1497" t="s">
        <v>2015</v>
      </c>
      <c r="L1497" t="s">
        <v>2014</v>
      </c>
      <c r="M1497" t="s">
        <v>2015</v>
      </c>
      <c r="N1497" t="s">
        <v>128</v>
      </c>
      <c r="O1497" t="s">
        <v>2126</v>
      </c>
      <c r="P1497" t="s">
        <v>2130</v>
      </c>
      <c r="Q1497" t="s">
        <v>2696</v>
      </c>
      <c r="R1497" t="s">
        <v>241</v>
      </c>
      <c r="S1497" t="s">
        <v>158</v>
      </c>
      <c r="T1497" t="s">
        <v>156</v>
      </c>
      <c r="V1497" t="s">
        <v>159</v>
      </c>
      <c r="Y1497" t="s">
        <v>2132</v>
      </c>
      <c r="AE1497" t="s">
        <v>2694</v>
      </c>
    </row>
    <row r="1498" spans="1:31">
      <c r="A1498" t="s">
        <v>2697</v>
      </c>
      <c r="B1498" t="s">
        <v>2698</v>
      </c>
      <c r="AE1498" t="s">
        <v>2697</v>
      </c>
    </row>
    <row r="1499" spans="1:31">
      <c r="A1499" t="s">
        <v>2699</v>
      </c>
      <c r="B1499" t="s">
        <v>2700</v>
      </c>
      <c r="C1499" t="s">
        <v>153</v>
      </c>
      <c r="E1499">
        <v>4</v>
      </c>
      <c r="F1499" t="s">
        <v>1954</v>
      </c>
      <c r="G1499" t="s">
        <v>1953</v>
      </c>
      <c r="H1499" t="s">
        <v>1954</v>
      </c>
      <c r="I1499" t="s">
        <v>124</v>
      </c>
      <c r="O1499" t="s">
        <v>2232</v>
      </c>
      <c r="P1499" t="s">
        <v>2130</v>
      </c>
      <c r="Q1499" t="s">
        <v>2701</v>
      </c>
      <c r="R1499" t="s">
        <v>241</v>
      </c>
      <c r="V1499" t="s">
        <v>242</v>
      </c>
      <c r="Y1499" t="s">
        <v>2146</v>
      </c>
      <c r="AE1499" t="s">
        <v>2699</v>
      </c>
    </row>
    <row r="1500" spans="1:31">
      <c r="A1500" t="s">
        <v>2702</v>
      </c>
      <c r="B1500" t="s">
        <v>645</v>
      </c>
      <c r="AE1500" t="s">
        <v>2702</v>
      </c>
    </row>
    <row r="1501" spans="1:31">
      <c r="A1501" t="s">
        <v>2703</v>
      </c>
      <c r="B1501" t="s">
        <v>2704</v>
      </c>
      <c r="C1501" t="s">
        <v>153</v>
      </c>
      <c r="E1501">
        <v>4</v>
      </c>
      <c r="F1501" t="s">
        <v>1670</v>
      </c>
      <c r="G1501" t="s">
        <v>1669</v>
      </c>
      <c r="H1501" t="s">
        <v>1670</v>
      </c>
      <c r="I1501" t="s">
        <v>126</v>
      </c>
      <c r="J1501">
        <v>4</v>
      </c>
      <c r="K1501" t="s">
        <v>1670</v>
      </c>
      <c r="L1501" t="s">
        <v>1669</v>
      </c>
      <c r="M1501" t="s">
        <v>1670</v>
      </c>
      <c r="N1501" t="s">
        <v>126</v>
      </c>
      <c r="O1501" t="s">
        <v>2126</v>
      </c>
      <c r="P1501" t="s">
        <v>156</v>
      </c>
      <c r="R1501" t="s">
        <v>157</v>
      </c>
      <c r="S1501" t="s">
        <v>158</v>
      </c>
      <c r="T1501" t="s">
        <v>156</v>
      </c>
      <c r="V1501" t="s">
        <v>159</v>
      </c>
      <c r="Y1501" t="s">
        <v>2132</v>
      </c>
      <c r="AE1501" t="s">
        <v>2703</v>
      </c>
    </row>
    <row r="1502" spans="1:31">
      <c r="A1502" t="s">
        <v>2705</v>
      </c>
      <c r="B1502" t="s">
        <v>2706</v>
      </c>
      <c r="AE1502" t="s">
        <v>2705</v>
      </c>
    </row>
    <row r="1503" spans="1:31">
      <c r="A1503" t="s">
        <v>2707</v>
      </c>
      <c r="B1503" t="s">
        <v>2708</v>
      </c>
      <c r="AE1503" t="s">
        <v>2707</v>
      </c>
    </row>
    <row r="1504" spans="1:31">
      <c r="A1504" t="s">
        <v>2709</v>
      </c>
      <c r="B1504" t="s">
        <v>2710</v>
      </c>
      <c r="C1504" t="s">
        <v>153</v>
      </c>
      <c r="D1504" t="s">
        <v>2711</v>
      </c>
      <c r="E1504">
        <v>4</v>
      </c>
      <c r="F1504" t="s">
        <v>1811</v>
      </c>
      <c r="G1504" t="s">
        <v>1810</v>
      </c>
      <c r="H1504" t="s">
        <v>1811</v>
      </c>
      <c r="I1504" t="s">
        <v>130</v>
      </c>
      <c r="J1504">
        <v>4</v>
      </c>
      <c r="K1504" t="s">
        <v>1811</v>
      </c>
      <c r="L1504" t="s">
        <v>1810</v>
      </c>
      <c r="M1504" t="s">
        <v>1811</v>
      </c>
      <c r="N1504" t="s">
        <v>130</v>
      </c>
      <c r="O1504" t="s">
        <v>155</v>
      </c>
      <c r="P1504" t="s">
        <v>156</v>
      </c>
      <c r="R1504" t="s">
        <v>241</v>
      </c>
      <c r="S1504" t="s">
        <v>158</v>
      </c>
      <c r="T1504" t="s">
        <v>156</v>
      </c>
      <c r="V1504" t="s">
        <v>242</v>
      </c>
      <c r="Y1504" t="s">
        <v>2146</v>
      </c>
      <c r="AE1504" t="s">
        <v>2709</v>
      </c>
    </row>
    <row r="1505" spans="1:31">
      <c r="A1505" t="s">
        <v>2712</v>
      </c>
      <c r="B1505" t="s">
        <v>2713</v>
      </c>
      <c r="C1505" t="s">
        <v>153</v>
      </c>
      <c r="E1505">
        <v>4</v>
      </c>
      <c r="F1505" t="s">
        <v>1834</v>
      </c>
      <c r="G1505" t="s">
        <v>1833</v>
      </c>
      <c r="H1505" t="s">
        <v>1834</v>
      </c>
      <c r="I1505" t="s">
        <v>128</v>
      </c>
      <c r="J1505">
        <v>4</v>
      </c>
      <c r="K1505" t="s">
        <v>1834</v>
      </c>
      <c r="L1505" t="s">
        <v>1833</v>
      </c>
      <c r="M1505" t="s">
        <v>1834</v>
      </c>
      <c r="N1505" t="s">
        <v>128</v>
      </c>
      <c r="O1505" t="s">
        <v>2126</v>
      </c>
      <c r="P1505" t="s">
        <v>156</v>
      </c>
      <c r="R1505" t="s">
        <v>241</v>
      </c>
      <c r="S1505" t="s">
        <v>158</v>
      </c>
      <c r="T1505" t="s">
        <v>156</v>
      </c>
      <c r="V1505" t="s">
        <v>159</v>
      </c>
      <c r="Y1505" t="s">
        <v>2132</v>
      </c>
      <c r="AE1505" t="s">
        <v>2712</v>
      </c>
    </row>
    <row r="1506" spans="1:31">
      <c r="A1506" t="s">
        <v>2714</v>
      </c>
      <c r="B1506" t="s">
        <v>2715</v>
      </c>
      <c r="C1506" t="s">
        <v>153</v>
      </c>
      <c r="E1506">
        <v>4</v>
      </c>
      <c r="F1506" t="s">
        <v>1743</v>
      </c>
      <c r="G1506" t="s">
        <v>1742</v>
      </c>
      <c r="H1506" t="s">
        <v>1743</v>
      </c>
      <c r="I1506" t="s">
        <v>1641</v>
      </c>
      <c r="J1506">
        <v>4</v>
      </c>
      <c r="K1506" t="s">
        <v>1743</v>
      </c>
      <c r="L1506" t="s">
        <v>1742</v>
      </c>
      <c r="M1506" t="s">
        <v>1743</v>
      </c>
      <c r="N1506" t="s">
        <v>1641</v>
      </c>
      <c r="O1506" t="s">
        <v>2162</v>
      </c>
      <c r="P1506" t="s">
        <v>2130</v>
      </c>
      <c r="Q1506" t="s">
        <v>2716</v>
      </c>
      <c r="R1506" t="s">
        <v>157</v>
      </c>
      <c r="S1506" t="s">
        <v>158</v>
      </c>
      <c r="T1506" t="s">
        <v>2130</v>
      </c>
      <c r="U1506" t="s">
        <v>2486</v>
      </c>
      <c r="V1506" t="s">
        <v>159</v>
      </c>
      <c r="Y1506" t="s">
        <v>2132</v>
      </c>
      <c r="AE1506" t="s">
        <v>2714</v>
      </c>
    </row>
    <row r="1507" spans="1:31">
      <c r="A1507" t="s">
        <v>2717</v>
      </c>
      <c r="B1507" t="s">
        <v>2718</v>
      </c>
      <c r="AE1507" t="s">
        <v>2717</v>
      </c>
    </row>
    <row r="1508" spans="1:31">
      <c r="A1508" t="s">
        <v>2719</v>
      </c>
      <c r="B1508" t="s">
        <v>2720</v>
      </c>
      <c r="C1508" t="s">
        <v>153</v>
      </c>
      <c r="D1508" t="s">
        <v>2721</v>
      </c>
      <c r="E1508">
        <v>4</v>
      </c>
      <c r="F1508" t="s">
        <v>2283</v>
      </c>
      <c r="G1508" t="s">
        <v>2284</v>
      </c>
      <c r="H1508" t="s">
        <v>2283</v>
      </c>
      <c r="I1508" t="s">
        <v>124</v>
      </c>
      <c r="J1508">
        <v>4</v>
      </c>
      <c r="K1508" t="s">
        <v>2283</v>
      </c>
      <c r="L1508" t="s">
        <v>2284</v>
      </c>
      <c r="M1508" t="s">
        <v>2283</v>
      </c>
      <c r="N1508" t="s">
        <v>124</v>
      </c>
      <c r="O1508" t="s">
        <v>2141</v>
      </c>
      <c r="P1508" t="s">
        <v>156</v>
      </c>
      <c r="R1508" t="s">
        <v>241</v>
      </c>
      <c r="S1508" t="s">
        <v>158</v>
      </c>
      <c r="T1508" t="s">
        <v>156</v>
      </c>
      <c r="V1508" t="s">
        <v>242</v>
      </c>
      <c r="Y1508" t="s">
        <v>2146</v>
      </c>
      <c r="AE1508" t="s">
        <v>2719</v>
      </c>
    </row>
    <row r="1509" spans="1:31">
      <c r="A1509" t="s">
        <v>2722</v>
      </c>
      <c r="B1509" t="s">
        <v>2723</v>
      </c>
      <c r="C1509" t="s">
        <v>153</v>
      </c>
      <c r="E1509">
        <v>4</v>
      </c>
      <c r="F1509" t="s">
        <v>2287</v>
      </c>
      <c r="G1509" t="s">
        <v>2288</v>
      </c>
      <c r="H1509" t="s">
        <v>2287</v>
      </c>
      <c r="I1509" t="s">
        <v>126</v>
      </c>
      <c r="J1509">
        <v>4</v>
      </c>
      <c r="K1509" t="s">
        <v>2287</v>
      </c>
      <c r="L1509" t="s">
        <v>2288</v>
      </c>
      <c r="M1509" t="s">
        <v>2287</v>
      </c>
      <c r="N1509" t="s">
        <v>126</v>
      </c>
      <c r="O1509" t="s">
        <v>2162</v>
      </c>
      <c r="P1509" t="s">
        <v>156</v>
      </c>
      <c r="R1509" t="s">
        <v>241</v>
      </c>
      <c r="S1509" t="s">
        <v>2153</v>
      </c>
      <c r="T1509" t="s">
        <v>156</v>
      </c>
      <c r="V1509" t="s">
        <v>242</v>
      </c>
      <c r="Y1509" t="s">
        <v>2147</v>
      </c>
      <c r="AE1509" t="s">
        <v>2722</v>
      </c>
    </row>
    <row r="1510" spans="1:31">
      <c r="A1510" t="s">
        <v>2724</v>
      </c>
      <c r="B1510" t="s">
        <v>2725</v>
      </c>
      <c r="C1510" t="s">
        <v>153</v>
      </c>
      <c r="E1510">
        <v>4</v>
      </c>
      <c r="F1510" t="s">
        <v>2287</v>
      </c>
      <c r="G1510" t="s">
        <v>2288</v>
      </c>
      <c r="H1510" t="s">
        <v>2287</v>
      </c>
      <c r="I1510" t="s">
        <v>126</v>
      </c>
      <c r="J1510">
        <v>4</v>
      </c>
      <c r="K1510" t="s">
        <v>2287</v>
      </c>
      <c r="L1510" t="s">
        <v>2288</v>
      </c>
      <c r="M1510" t="s">
        <v>2287</v>
      </c>
      <c r="N1510" t="s">
        <v>126</v>
      </c>
      <c r="O1510" t="s">
        <v>2141</v>
      </c>
      <c r="P1510" t="s">
        <v>156</v>
      </c>
      <c r="R1510" t="s">
        <v>241</v>
      </c>
      <c r="S1510" t="s">
        <v>158</v>
      </c>
      <c r="T1510" t="s">
        <v>156</v>
      </c>
      <c r="V1510" t="s">
        <v>242</v>
      </c>
      <c r="Y1510" t="s">
        <v>2146</v>
      </c>
      <c r="AE1510" t="s">
        <v>2724</v>
      </c>
    </row>
    <row r="1511" spans="1:31">
      <c r="A1511" t="s">
        <v>2726</v>
      </c>
      <c r="B1511" t="s">
        <v>2727</v>
      </c>
      <c r="C1511" t="s">
        <v>153</v>
      </c>
      <c r="E1511">
        <v>4</v>
      </c>
      <c r="F1511" t="s">
        <v>2015</v>
      </c>
      <c r="G1511" t="s">
        <v>2014</v>
      </c>
      <c r="H1511" t="s">
        <v>2015</v>
      </c>
      <c r="I1511" t="s">
        <v>128</v>
      </c>
      <c r="J1511">
        <v>4</v>
      </c>
      <c r="K1511" t="s">
        <v>2015</v>
      </c>
      <c r="L1511" t="s">
        <v>2014</v>
      </c>
      <c r="M1511" t="s">
        <v>2015</v>
      </c>
      <c r="N1511" t="s">
        <v>128</v>
      </c>
      <c r="O1511" t="s">
        <v>2162</v>
      </c>
      <c r="P1511" t="s">
        <v>156</v>
      </c>
      <c r="R1511" t="s">
        <v>241</v>
      </c>
      <c r="S1511" t="s">
        <v>158</v>
      </c>
      <c r="T1511" t="s">
        <v>156</v>
      </c>
      <c r="V1511" t="s">
        <v>242</v>
      </c>
      <c r="Y1511" t="s">
        <v>2150</v>
      </c>
      <c r="AE1511" t="s">
        <v>2726</v>
      </c>
    </row>
    <row r="1512" spans="1:31">
      <c r="A1512" t="s">
        <v>2728</v>
      </c>
      <c r="B1512" t="s">
        <v>2729</v>
      </c>
      <c r="C1512" t="s">
        <v>153</v>
      </c>
      <c r="E1512">
        <v>4</v>
      </c>
      <c r="F1512" t="s">
        <v>2114</v>
      </c>
      <c r="G1512" t="s">
        <v>2113</v>
      </c>
      <c r="H1512" t="s">
        <v>2114</v>
      </c>
      <c r="I1512" t="s">
        <v>124</v>
      </c>
      <c r="J1512">
        <v>4</v>
      </c>
      <c r="K1512" t="s">
        <v>2114</v>
      </c>
      <c r="L1512" t="s">
        <v>2113</v>
      </c>
      <c r="M1512" t="s">
        <v>2114</v>
      </c>
      <c r="N1512" t="s">
        <v>124</v>
      </c>
      <c r="O1512" t="s">
        <v>2141</v>
      </c>
      <c r="P1512" t="s">
        <v>2130</v>
      </c>
      <c r="Q1512" t="s">
        <v>2730</v>
      </c>
      <c r="R1512" t="s">
        <v>241</v>
      </c>
      <c r="S1512" t="s">
        <v>158</v>
      </c>
      <c r="T1512" t="s">
        <v>156</v>
      </c>
      <c r="V1512" t="s">
        <v>159</v>
      </c>
      <c r="Y1512" t="s">
        <v>244</v>
      </c>
      <c r="Z1512" t="s">
        <v>245</v>
      </c>
      <c r="AE1512" t="s">
        <v>2728</v>
      </c>
    </row>
    <row r="1513" spans="1:31">
      <c r="A1513" t="s">
        <v>2731</v>
      </c>
      <c r="B1513" t="s">
        <v>2732</v>
      </c>
      <c r="C1513" t="s">
        <v>153</v>
      </c>
      <c r="E1513">
        <v>4</v>
      </c>
      <c r="F1513" t="s">
        <v>2011</v>
      </c>
      <c r="G1513" t="s">
        <v>2010</v>
      </c>
      <c r="H1513" t="s">
        <v>2011</v>
      </c>
      <c r="I1513" t="s">
        <v>126</v>
      </c>
      <c r="J1513">
        <v>4</v>
      </c>
      <c r="K1513" t="s">
        <v>2011</v>
      </c>
      <c r="L1513" t="s">
        <v>2010</v>
      </c>
      <c r="M1513" t="s">
        <v>2011</v>
      </c>
      <c r="N1513" t="s">
        <v>126</v>
      </c>
      <c r="O1513" t="s">
        <v>2162</v>
      </c>
      <c r="P1513" t="s">
        <v>156</v>
      </c>
      <c r="R1513" t="s">
        <v>241</v>
      </c>
      <c r="S1513" t="s">
        <v>158</v>
      </c>
      <c r="T1513" t="s">
        <v>156</v>
      </c>
      <c r="V1513" t="s">
        <v>242</v>
      </c>
      <c r="Y1513" t="s">
        <v>2146</v>
      </c>
      <c r="AE1513" t="s">
        <v>2731</v>
      </c>
    </row>
    <row r="1514" spans="1:31">
      <c r="A1514" t="s">
        <v>2733</v>
      </c>
      <c r="B1514" t="s">
        <v>2734</v>
      </c>
      <c r="C1514" t="s">
        <v>153</v>
      </c>
      <c r="E1514">
        <v>4</v>
      </c>
      <c r="F1514" t="s">
        <v>1743</v>
      </c>
      <c r="G1514" t="s">
        <v>1742</v>
      </c>
      <c r="H1514" t="s">
        <v>1743</v>
      </c>
      <c r="I1514" t="s">
        <v>1641</v>
      </c>
      <c r="J1514">
        <v>4</v>
      </c>
      <c r="K1514" t="s">
        <v>1743</v>
      </c>
      <c r="L1514" t="s">
        <v>1742</v>
      </c>
      <c r="M1514" t="s">
        <v>1743</v>
      </c>
      <c r="N1514" t="s">
        <v>1641</v>
      </c>
      <c r="O1514" t="s">
        <v>2141</v>
      </c>
      <c r="P1514" t="s">
        <v>2130</v>
      </c>
      <c r="Q1514" t="s">
        <v>2735</v>
      </c>
      <c r="R1514" t="s">
        <v>241</v>
      </c>
      <c r="S1514" t="s">
        <v>158</v>
      </c>
      <c r="T1514" t="s">
        <v>2130</v>
      </c>
      <c r="U1514" t="s">
        <v>2486</v>
      </c>
      <c r="V1514" t="s">
        <v>242</v>
      </c>
      <c r="Y1514" t="s">
        <v>2150</v>
      </c>
      <c r="AE1514" t="s">
        <v>2733</v>
      </c>
    </row>
    <row r="1515" spans="1:31">
      <c r="A1515" t="s">
        <v>2736</v>
      </c>
      <c r="B1515" t="s">
        <v>2737</v>
      </c>
      <c r="C1515" t="s">
        <v>153</v>
      </c>
      <c r="E1515">
        <v>4</v>
      </c>
      <c r="F1515" t="s">
        <v>2114</v>
      </c>
      <c r="G1515" t="s">
        <v>2113</v>
      </c>
      <c r="H1515" t="s">
        <v>2114</v>
      </c>
      <c r="I1515" t="s">
        <v>124</v>
      </c>
      <c r="J1515">
        <v>4</v>
      </c>
      <c r="K1515" t="s">
        <v>2114</v>
      </c>
      <c r="L1515" t="s">
        <v>2113</v>
      </c>
      <c r="M1515" t="s">
        <v>2114</v>
      </c>
      <c r="N1515" t="s">
        <v>124</v>
      </c>
      <c r="O1515" t="s">
        <v>2126</v>
      </c>
      <c r="P1515" t="s">
        <v>2130</v>
      </c>
      <c r="Q1515" t="s">
        <v>2738</v>
      </c>
      <c r="R1515" t="s">
        <v>241</v>
      </c>
      <c r="S1515" t="s">
        <v>158</v>
      </c>
      <c r="T1515" t="s">
        <v>156</v>
      </c>
      <c r="V1515" t="s">
        <v>159</v>
      </c>
      <c r="Y1515" t="s">
        <v>2132</v>
      </c>
      <c r="AE1515" t="s">
        <v>2736</v>
      </c>
    </row>
    <row r="1516" spans="1:31">
      <c r="A1516" t="s">
        <v>2739</v>
      </c>
      <c r="B1516" t="s">
        <v>2740</v>
      </c>
      <c r="AE1516" t="s">
        <v>2739</v>
      </c>
    </row>
    <row r="1517" spans="1:31">
      <c r="A1517" t="s">
        <v>2741</v>
      </c>
      <c r="B1517" t="s">
        <v>2742</v>
      </c>
      <c r="C1517" t="s">
        <v>153</v>
      </c>
      <c r="E1517">
        <v>4</v>
      </c>
      <c r="F1517" t="s">
        <v>1795</v>
      </c>
      <c r="G1517" t="s">
        <v>1794</v>
      </c>
      <c r="H1517" t="s">
        <v>1795</v>
      </c>
      <c r="I1517" t="s">
        <v>124</v>
      </c>
      <c r="J1517">
        <v>4</v>
      </c>
      <c r="K1517" t="s">
        <v>1795</v>
      </c>
      <c r="L1517" t="s">
        <v>1794</v>
      </c>
      <c r="M1517" t="s">
        <v>1795</v>
      </c>
      <c r="N1517" t="s">
        <v>124</v>
      </c>
      <c r="O1517" t="s">
        <v>2162</v>
      </c>
      <c r="P1517" t="s">
        <v>156</v>
      </c>
      <c r="R1517" t="s">
        <v>241</v>
      </c>
      <c r="S1517" t="s">
        <v>158</v>
      </c>
      <c r="T1517" t="s">
        <v>156</v>
      </c>
      <c r="V1517" t="s">
        <v>242</v>
      </c>
      <c r="Y1517" t="s">
        <v>2146</v>
      </c>
      <c r="AE1517" t="s">
        <v>2741</v>
      </c>
    </row>
    <row r="1518" spans="1:31">
      <c r="A1518" t="s">
        <v>2743</v>
      </c>
      <c r="B1518" t="s">
        <v>2744</v>
      </c>
      <c r="C1518" t="s">
        <v>153</v>
      </c>
      <c r="E1518">
        <v>4</v>
      </c>
      <c r="F1518" t="s">
        <v>1684</v>
      </c>
      <c r="G1518" t="s">
        <v>1683</v>
      </c>
      <c r="H1518" t="s">
        <v>1684</v>
      </c>
      <c r="I1518" t="s">
        <v>132</v>
      </c>
      <c r="J1518">
        <v>4</v>
      </c>
      <c r="K1518" t="s">
        <v>1684</v>
      </c>
      <c r="L1518" t="s">
        <v>1683</v>
      </c>
      <c r="M1518" t="s">
        <v>1684</v>
      </c>
      <c r="N1518" t="s">
        <v>132</v>
      </c>
      <c r="O1518" t="s">
        <v>155</v>
      </c>
      <c r="P1518" t="s">
        <v>156</v>
      </c>
      <c r="R1518" t="s">
        <v>241</v>
      </c>
      <c r="S1518" t="s">
        <v>158</v>
      </c>
      <c r="T1518" t="s">
        <v>156</v>
      </c>
      <c r="V1518" t="s">
        <v>159</v>
      </c>
      <c r="Y1518" t="s">
        <v>243</v>
      </c>
      <c r="Z1518" t="s">
        <v>244</v>
      </c>
      <c r="AE1518" t="s">
        <v>2743</v>
      </c>
    </row>
    <row r="1519" spans="1:31">
      <c r="A1519" t="s">
        <v>2745</v>
      </c>
      <c r="B1519" t="s">
        <v>2746</v>
      </c>
      <c r="J1519">
        <v>4</v>
      </c>
      <c r="K1519" t="s">
        <v>298</v>
      </c>
      <c r="L1519" t="s">
        <v>297</v>
      </c>
      <c r="M1519" t="s">
        <v>298</v>
      </c>
      <c r="N1519" t="s">
        <v>126</v>
      </c>
      <c r="S1519" t="s">
        <v>158</v>
      </c>
      <c r="T1519" t="s">
        <v>156</v>
      </c>
      <c r="AE1519" t="s">
        <v>2745</v>
      </c>
    </row>
    <row r="1520" spans="1:31">
      <c r="A1520" t="s">
        <v>2747</v>
      </c>
      <c r="B1520" t="s">
        <v>2748</v>
      </c>
      <c r="C1520" t="s">
        <v>153</v>
      </c>
      <c r="E1520">
        <v>4</v>
      </c>
      <c r="F1520" t="s">
        <v>2022</v>
      </c>
      <c r="G1520" t="s">
        <v>2021</v>
      </c>
      <c r="H1520" t="s">
        <v>2022</v>
      </c>
      <c r="I1520" t="s">
        <v>126</v>
      </c>
      <c r="O1520" t="s">
        <v>2141</v>
      </c>
      <c r="P1520" t="s">
        <v>2130</v>
      </c>
      <c r="Q1520" t="s">
        <v>2749</v>
      </c>
      <c r="R1520" t="s">
        <v>157</v>
      </c>
      <c r="V1520" t="s">
        <v>159</v>
      </c>
      <c r="Y1520" t="s">
        <v>245</v>
      </c>
      <c r="AE1520" t="s">
        <v>2747</v>
      </c>
    </row>
    <row r="1521" spans="1:31">
      <c r="A1521" t="s">
        <v>2750</v>
      </c>
      <c r="B1521" t="s">
        <v>2751</v>
      </c>
      <c r="J1521">
        <v>4</v>
      </c>
      <c r="K1521" t="s">
        <v>1585</v>
      </c>
      <c r="L1521" t="s">
        <v>1584</v>
      </c>
      <c r="M1521" t="s">
        <v>1585</v>
      </c>
      <c r="N1521" t="s">
        <v>128</v>
      </c>
      <c r="S1521" t="s">
        <v>158</v>
      </c>
      <c r="T1521" t="s">
        <v>156</v>
      </c>
      <c r="AE1521" t="s">
        <v>2750</v>
      </c>
    </row>
    <row r="1522" spans="1:31">
      <c r="A1522" t="s">
        <v>2752</v>
      </c>
      <c r="B1522" t="s">
        <v>2753</v>
      </c>
      <c r="C1522" t="s">
        <v>153</v>
      </c>
      <c r="E1522">
        <v>4</v>
      </c>
      <c r="F1522" t="s">
        <v>2107</v>
      </c>
      <c r="G1522" t="s">
        <v>2106</v>
      </c>
      <c r="H1522" t="s">
        <v>2107</v>
      </c>
      <c r="I1522" t="s">
        <v>130</v>
      </c>
      <c r="J1522">
        <v>4</v>
      </c>
      <c r="K1522" t="s">
        <v>2107</v>
      </c>
      <c r="L1522" t="s">
        <v>2106</v>
      </c>
      <c r="M1522" t="s">
        <v>2107</v>
      </c>
      <c r="N1522" t="s">
        <v>130</v>
      </c>
      <c r="O1522" t="s">
        <v>2126</v>
      </c>
      <c r="P1522" t="s">
        <v>2130</v>
      </c>
      <c r="Q1522" t="s">
        <v>2754</v>
      </c>
      <c r="R1522" t="s">
        <v>241</v>
      </c>
      <c r="S1522" t="s">
        <v>158</v>
      </c>
      <c r="T1522" t="s">
        <v>156</v>
      </c>
      <c r="V1522" t="s">
        <v>159</v>
      </c>
      <c r="Y1522" t="s">
        <v>2132</v>
      </c>
      <c r="AE1522" t="s">
        <v>2752</v>
      </c>
    </row>
    <row r="1523" spans="1:31">
      <c r="A1523" t="s">
        <v>2755</v>
      </c>
      <c r="B1523" t="s">
        <v>2756</v>
      </c>
      <c r="C1523" t="s">
        <v>153</v>
      </c>
      <c r="E1523">
        <v>4</v>
      </c>
      <c r="F1523" t="s">
        <v>2112</v>
      </c>
      <c r="G1523" t="s">
        <v>2111</v>
      </c>
      <c r="H1523" t="s">
        <v>2112</v>
      </c>
      <c r="I1523" t="s">
        <v>1641</v>
      </c>
      <c r="J1523">
        <v>4</v>
      </c>
      <c r="K1523" t="s">
        <v>2112</v>
      </c>
      <c r="L1523" t="s">
        <v>2111</v>
      </c>
      <c r="M1523" t="s">
        <v>2112</v>
      </c>
      <c r="N1523" t="s">
        <v>1641</v>
      </c>
      <c r="O1523" t="s">
        <v>155</v>
      </c>
      <c r="P1523" t="s">
        <v>156</v>
      </c>
      <c r="R1523" t="s">
        <v>241</v>
      </c>
      <c r="S1523" t="s">
        <v>158</v>
      </c>
      <c r="T1523" t="s">
        <v>156</v>
      </c>
      <c r="V1523" t="s">
        <v>242</v>
      </c>
      <c r="Y1523" t="s">
        <v>2146</v>
      </c>
      <c r="Z1523" t="s">
        <v>2147</v>
      </c>
      <c r="AE1523" t="s">
        <v>2755</v>
      </c>
    </row>
    <row r="1524" spans="1:31">
      <c r="A1524" t="s">
        <v>2757</v>
      </c>
      <c r="B1524" t="s">
        <v>2758</v>
      </c>
      <c r="C1524" t="s">
        <v>153</v>
      </c>
      <c r="E1524">
        <v>4</v>
      </c>
      <c r="F1524" t="s">
        <v>2254</v>
      </c>
      <c r="G1524" t="s">
        <v>2255</v>
      </c>
      <c r="H1524" t="s">
        <v>2254</v>
      </c>
      <c r="I1524" t="s">
        <v>124</v>
      </c>
      <c r="J1524">
        <v>4</v>
      </c>
      <c r="K1524" t="s">
        <v>2254</v>
      </c>
      <c r="L1524" t="s">
        <v>2255</v>
      </c>
      <c r="M1524" t="s">
        <v>2254</v>
      </c>
      <c r="N1524" t="s">
        <v>124</v>
      </c>
      <c r="O1524" t="s">
        <v>2162</v>
      </c>
      <c r="P1524" t="s">
        <v>156</v>
      </c>
      <c r="R1524" t="s">
        <v>241</v>
      </c>
      <c r="S1524" t="s">
        <v>158</v>
      </c>
      <c r="T1524" t="s">
        <v>156</v>
      </c>
      <c r="V1524" t="s">
        <v>242</v>
      </c>
      <c r="Y1524" t="s">
        <v>2147</v>
      </c>
      <c r="AE1524" t="s">
        <v>2757</v>
      </c>
    </row>
    <row r="1525" spans="1:31">
      <c r="A1525" t="s">
        <v>2759</v>
      </c>
      <c r="B1525" t="s">
        <v>2760</v>
      </c>
      <c r="AE1525" t="s">
        <v>2759</v>
      </c>
    </row>
    <row r="1526" spans="1:31">
      <c r="A1526" t="s">
        <v>2761</v>
      </c>
      <c r="B1526" t="s">
        <v>2762</v>
      </c>
      <c r="C1526" t="s">
        <v>153</v>
      </c>
      <c r="E1526">
        <v>4</v>
      </c>
      <c r="F1526" t="s">
        <v>1972</v>
      </c>
      <c r="G1526" t="s">
        <v>1971</v>
      </c>
      <c r="H1526" t="s">
        <v>1972</v>
      </c>
      <c r="I1526" t="s">
        <v>128</v>
      </c>
      <c r="J1526">
        <v>4</v>
      </c>
      <c r="K1526" t="s">
        <v>1972</v>
      </c>
      <c r="L1526" t="s">
        <v>1971</v>
      </c>
      <c r="M1526" t="s">
        <v>1972</v>
      </c>
      <c r="N1526" t="s">
        <v>128</v>
      </c>
      <c r="O1526" t="s">
        <v>2126</v>
      </c>
      <c r="P1526" t="s">
        <v>2130</v>
      </c>
      <c r="Q1526" t="s">
        <v>2448</v>
      </c>
      <c r="R1526" t="s">
        <v>241</v>
      </c>
      <c r="S1526" t="s">
        <v>158</v>
      </c>
      <c r="T1526" t="s">
        <v>156</v>
      </c>
      <c r="V1526" t="s">
        <v>159</v>
      </c>
      <c r="Y1526" t="s">
        <v>2132</v>
      </c>
      <c r="AE1526" t="s">
        <v>2761</v>
      </c>
    </row>
    <row r="1527" spans="1:31">
      <c r="A1527" t="s">
        <v>2763</v>
      </c>
      <c r="B1527" t="s">
        <v>2764</v>
      </c>
      <c r="C1527" t="s">
        <v>153</v>
      </c>
      <c r="E1527">
        <v>4</v>
      </c>
      <c r="F1527" t="s">
        <v>2022</v>
      </c>
      <c r="G1527" t="s">
        <v>2021</v>
      </c>
      <c r="H1527" t="s">
        <v>2022</v>
      </c>
      <c r="I1527" t="s">
        <v>126</v>
      </c>
      <c r="J1527">
        <v>4</v>
      </c>
      <c r="K1527" t="s">
        <v>2022</v>
      </c>
      <c r="L1527" t="s">
        <v>2021</v>
      </c>
      <c r="M1527" t="s">
        <v>2022</v>
      </c>
      <c r="N1527" t="s">
        <v>126</v>
      </c>
      <c r="O1527" t="s">
        <v>155</v>
      </c>
      <c r="P1527" t="s">
        <v>156</v>
      </c>
      <c r="R1527" t="s">
        <v>241</v>
      </c>
      <c r="S1527" t="s">
        <v>2153</v>
      </c>
      <c r="T1527" t="s">
        <v>156</v>
      </c>
      <c r="V1527" t="s">
        <v>242</v>
      </c>
      <c r="Y1527" t="s">
        <v>2146</v>
      </c>
      <c r="AE1527" t="s">
        <v>2763</v>
      </c>
    </row>
    <row r="1528" spans="1:31">
      <c r="A1528" t="s">
        <v>2765</v>
      </c>
      <c r="B1528" t="s">
        <v>2766</v>
      </c>
      <c r="J1528">
        <v>4</v>
      </c>
      <c r="K1528" t="s">
        <v>2022</v>
      </c>
      <c r="L1528" t="s">
        <v>2021</v>
      </c>
      <c r="M1528" t="s">
        <v>2022</v>
      </c>
      <c r="N1528" t="s">
        <v>126</v>
      </c>
      <c r="S1528" t="s">
        <v>158</v>
      </c>
      <c r="T1528" t="s">
        <v>156</v>
      </c>
      <c r="AE1528" t="s">
        <v>2765</v>
      </c>
    </row>
    <row r="1529" spans="1:31">
      <c r="A1529" t="s">
        <v>2767</v>
      </c>
      <c r="B1529" t="s">
        <v>364</v>
      </c>
      <c r="AE1529" t="s">
        <v>2767</v>
      </c>
    </row>
    <row r="1530" spans="1:31">
      <c r="A1530" t="s">
        <v>2768</v>
      </c>
      <c r="B1530" t="s">
        <v>2769</v>
      </c>
      <c r="C1530" t="s">
        <v>153</v>
      </c>
      <c r="E1530">
        <v>4</v>
      </c>
      <c r="F1530" t="s">
        <v>1585</v>
      </c>
      <c r="G1530" t="s">
        <v>1584</v>
      </c>
      <c r="H1530" t="s">
        <v>1585</v>
      </c>
      <c r="I1530" t="s">
        <v>128</v>
      </c>
      <c r="J1530">
        <v>4</v>
      </c>
      <c r="K1530" t="s">
        <v>1585</v>
      </c>
      <c r="L1530" t="s">
        <v>1584</v>
      </c>
      <c r="M1530" t="s">
        <v>1585</v>
      </c>
      <c r="N1530" t="s">
        <v>128</v>
      </c>
      <c r="O1530" t="s">
        <v>2162</v>
      </c>
      <c r="P1530" t="s">
        <v>156</v>
      </c>
      <c r="R1530" t="s">
        <v>241</v>
      </c>
      <c r="S1530" t="s">
        <v>2153</v>
      </c>
      <c r="T1530" t="s">
        <v>156</v>
      </c>
      <c r="V1530" t="s">
        <v>242</v>
      </c>
      <c r="Y1530" t="s">
        <v>2146</v>
      </c>
      <c r="AE1530" t="s">
        <v>2768</v>
      </c>
    </row>
    <row r="1531" spans="1:31">
      <c r="A1531" t="s">
        <v>2770</v>
      </c>
      <c r="B1531" t="s">
        <v>2771</v>
      </c>
      <c r="AE1531" t="s">
        <v>2770</v>
      </c>
    </row>
    <row r="1532" spans="1:31">
      <c r="A1532" t="s">
        <v>2772</v>
      </c>
      <c r="B1532" t="s">
        <v>2773</v>
      </c>
      <c r="C1532" t="s">
        <v>153</v>
      </c>
      <c r="E1532">
        <v>4</v>
      </c>
      <c r="F1532" t="s">
        <v>1803</v>
      </c>
      <c r="G1532" t="s">
        <v>1802</v>
      </c>
      <c r="H1532" t="s">
        <v>1803</v>
      </c>
      <c r="I1532" t="s">
        <v>132</v>
      </c>
      <c r="J1532">
        <v>4</v>
      </c>
      <c r="K1532" t="s">
        <v>1803</v>
      </c>
      <c r="L1532" t="s">
        <v>1802</v>
      </c>
      <c r="M1532" t="s">
        <v>1803</v>
      </c>
      <c r="N1532" t="s">
        <v>132</v>
      </c>
      <c r="O1532" t="s">
        <v>2141</v>
      </c>
      <c r="P1532" t="s">
        <v>156</v>
      </c>
      <c r="R1532" t="s">
        <v>241</v>
      </c>
      <c r="S1532" t="s">
        <v>158</v>
      </c>
      <c r="T1532" t="s">
        <v>156</v>
      </c>
      <c r="V1532" t="s">
        <v>242</v>
      </c>
      <c r="Y1532" t="s">
        <v>2146</v>
      </c>
      <c r="AE1532" t="s">
        <v>2772</v>
      </c>
    </row>
    <row r="1533" spans="1:31">
      <c r="A1533" t="s">
        <v>2774</v>
      </c>
      <c r="B1533" t="s">
        <v>2775</v>
      </c>
      <c r="AE1533" t="s">
        <v>2774</v>
      </c>
    </row>
    <row r="1534" spans="1:31">
      <c r="A1534" t="s">
        <v>2776</v>
      </c>
      <c r="B1534" t="s">
        <v>190</v>
      </c>
      <c r="AE1534" t="s">
        <v>2776</v>
      </c>
    </row>
    <row r="1535" spans="1:31">
      <c r="A1535" t="s">
        <v>2777</v>
      </c>
      <c r="B1535" t="s">
        <v>2778</v>
      </c>
      <c r="C1535" t="s">
        <v>153</v>
      </c>
      <c r="E1535">
        <v>4</v>
      </c>
      <c r="F1535" t="s">
        <v>2246</v>
      </c>
      <c r="G1535" t="s">
        <v>2247</v>
      </c>
      <c r="H1535" t="s">
        <v>2246</v>
      </c>
      <c r="I1535" t="s">
        <v>124</v>
      </c>
      <c r="J1535">
        <v>4</v>
      </c>
      <c r="K1535" t="s">
        <v>2246</v>
      </c>
      <c r="L1535" t="s">
        <v>2247</v>
      </c>
      <c r="M1535" t="s">
        <v>2246</v>
      </c>
      <c r="N1535" t="s">
        <v>124</v>
      </c>
      <c r="O1535" t="s">
        <v>2126</v>
      </c>
      <c r="P1535" t="s">
        <v>156</v>
      </c>
      <c r="R1535" t="s">
        <v>157</v>
      </c>
      <c r="S1535" t="s">
        <v>158</v>
      </c>
      <c r="T1535" t="s">
        <v>156</v>
      </c>
      <c r="V1535" t="s">
        <v>159</v>
      </c>
      <c r="Y1535" t="s">
        <v>2132</v>
      </c>
      <c r="AE1535" t="s">
        <v>2777</v>
      </c>
    </row>
    <row r="1536" spans="1:31">
      <c r="A1536" t="s">
        <v>2779</v>
      </c>
      <c r="B1536" t="s">
        <v>2780</v>
      </c>
      <c r="AE1536" t="s">
        <v>2779</v>
      </c>
    </row>
    <row r="1537" spans="1:31">
      <c r="A1537" t="s">
        <v>2781</v>
      </c>
      <c r="B1537" t="s">
        <v>2782</v>
      </c>
      <c r="C1537" t="s">
        <v>153</v>
      </c>
      <c r="E1537">
        <v>4</v>
      </c>
      <c r="F1537" t="s">
        <v>1813</v>
      </c>
      <c r="G1537" t="s">
        <v>1812</v>
      </c>
      <c r="H1537" t="s">
        <v>1813</v>
      </c>
      <c r="I1537" t="s">
        <v>126</v>
      </c>
      <c r="J1537">
        <v>4</v>
      </c>
      <c r="K1537" t="s">
        <v>1813</v>
      </c>
      <c r="L1537" t="s">
        <v>1812</v>
      </c>
      <c r="M1537" t="s">
        <v>1813</v>
      </c>
      <c r="N1537" t="s">
        <v>126</v>
      </c>
      <c r="O1537" t="s">
        <v>2126</v>
      </c>
      <c r="P1537" t="s">
        <v>2130</v>
      </c>
      <c r="Q1537" t="s">
        <v>2438</v>
      </c>
      <c r="R1537" t="s">
        <v>157</v>
      </c>
      <c r="S1537" t="s">
        <v>158</v>
      </c>
      <c r="T1537" t="s">
        <v>156</v>
      </c>
      <c r="V1537" t="s">
        <v>159</v>
      </c>
      <c r="Y1537" t="s">
        <v>2132</v>
      </c>
      <c r="AE1537" t="s">
        <v>2781</v>
      </c>
    </row>
    <row r="1538" spans="1:31">
      <c r="A1538" t="s">
        <v>2783</v>
      </c>
      <c r="B1538" t="s">
        <v>2784</v>
      </c>
      <c r="C1538" t="s">
        <v>153</v>
      </c>
      <c r="E1538">
        <v>4</v>
      </c>
      <c r="F1538" t="s">
        <v>1801</v>
      </c>
      <c r="G1538" t="s">
        <v>1800</v>
      </c>
      <c r="H1538" t="s">
        <v>1801</v>
      </c>
      <c r="I1538" t="s">
        <v>124</v>
      </c>
      <c r="J1538">
        <v>4</v>
      </c>
      <c r="K1538" t="s">
        <v>1801</v>
      </c>
      <c r="L1538" t="s">
        <v>1800</v>
      </c>
      <c r="M1538" t="s">
        <v>1801</v>
      </c>
      <c r="N1538" t="s">
        <v>124</v>
      </c>
      <c r="O1538" t="s">
        <v>2126</v>
      </c>
      <c r="P1538" t="s">
        <v>2130</v>
      </c>
      <c r="Q1538" t="s">
        <v>2785</v>
      </c>
      <c r="R1538" t="s">
        <v>241</v>
      </c>
      <c r="S1538" t="s">
        <v>158</v>
      </c>
      <c r="T1538" t="s">
        <v>156</v>
      </c>
      <c r="V1538" t="s">
        <v>159</v>
      </c>
      <c r="Y1538" t="s">
        <v>2132</v>
      </c>
      <c r="AE1538" t="s">
        <v>2783</v>
      </c>
    </row>
    <row r="1539" spans="1:31">
      <c r="A1539" t="s">
        <v>2786</v>
      </c>
      <c r="B1539" t="s">
        <v>2787</v>
      </c>
      <c r="C1539" t="s">
        <v>153</v>
      </c>
      <c r="E1539">
        <v>4</v>
      </c>
      <c r="F1539" t="s">
        <v>2287</v>
      </c>
      <c r="G1539" t="s">
        <v>2288</v>
      </c>
      <c r="H1539" t="s">
        <v>2287</v>
      </c>
      <c r="I1539" t="s">
        <v>126</v>
      </c>
      <c r="J1539">
        <v>4</v>
      </c>
      <c r="K1539" t="s">
        <v>2287</v>
      </c>
      <c r="L1539" t="s">
        <v>2288</v>
      </c>
      <c r="M1539" t="s">
        <v>2287</v>
      </c>
      <c r="N1539" t="s">
        <v>126</v>
      </c>
      <c r="O1539" t="s">
        <v>155</v>
      </c>
      <c r="P1539" t="s">
        <v>156</v>
      </c>
      <c r="R1539" t="s">
        <v>241</v>
      </c>
      <c r="S1539" t="s">
        <v>158</v>
      </c>
      <c r="T1539" t="s">
        <v>156</v>
      </c>
      <c r="V1539" t="s">
        <v>242</v>
      </c>
      <c r="Y1539" t="s">
        <v>2146</v>
      </c>
      <c r="AE1539" t="s">
        <v>2786</v>
      </c>
    </row>
    <row r="1540" spans="1:31">
      <c r="A1540" t="s">
        <v>2788</v>
      </c>
      <c r="B1540" t="s">
        <v>2789</v>
      </c>
      <c r="C1540" t="s">
        <v>153</v>
      </c>
      <c r="E1540">
        <v>4</v>
      </c>
      <c r="F1540" t="s">
        <v>1585</v>
      </c>
      <c r="G1540" t="s">
        <v>1584</v>
      </c>
      <c r="H1540" t="s">
        <v>1585</v>
      </c>
      <c r="I1540" t="s">
        <v>128</v>
      </c>
      <c r="J1540">
        <v>4</v>
      </c>
      <c r="K1540" t="s">
        <v>1585</v>
      </c>
      <c r="L1540" t="s">
        <v>1584</v>
      </c>
      <c r="M1540" t="s">
        <v>1585</v>
      </c>
      <c r="N1540" t="s">
        <v>128</v>
      </c>
      <c r="O1540" t="s">
        <v>2141</v>
      </c>
      <c r="P1540" t="s">
        <v>156</v>
      </c>
      <c r="R1540" t="s">
        <v>241</v>
      </c>
      <c r="S1540" t="s">
        <v>2153</v>
      </c>
      <c r="T1540" t="s">
        <v>156</v>
      </c>
      <c r="V1540" t="s">
        <v>242</v>
      </c>
      <c r="Y1540" t="s">
        <v>2146</v>
      </c>
      <c r="AE1540" t="s">
        <v>2788</v>
      </c>
    </row>
    <row r="1541" spans="1:31">
      <c r="A1541" t="s">
        <v>2790</v>
      </c>
      <c r="B1541" t="s">
        <v>2791</v>
      </c>
      <c r="C1541" t="s">
        <v>153</v>
      </c>
      <c r="E1541">
        <v>4</v>
      </c>
      <c r="F1541" t="s">
        <v>2478</v>
      </c>
      <c r="G1541" t="s">
        <v>2479</v>
      </c>
      <c r="H1541" t="s">
        <v>2478</v>
      </c>
      <c r="I1541" t="s">
        <v>1641</v>
      </c>
      <c r="J1541">
        <v>4</v>
      </c>
      <c r="K1541" t="s">
        <v>2478</v>
      </c>
      <c r="L1541" t="s">
        <v>2479</v>
      </c>
      <c r="M1541" t="s">
        <v>2478</v>
      </c>
      <c r="N1541" t="s">
        <v>1641</v>
      </c>
      <c r="O1541" t="s">
        <v>2162</v>
      </c>
      <c r="P1541" t="s">
        <v>156</v>
      </c>
      <c r="R1541" t="s">
        <v>241</v>
      </c>
      <c r="S1541" t="s">
        <v>158</v>
      </c>
      <c r="T1541" t="s">
        <v>156</v>
      </c>
      <c r="V1541" t="s">
        <v>159</v>
      </c>
      <c r="W1541" t="s">
        <v>242</v>
      </c>
      <c r="Y1541" t="s">
        <v>2146</v>
      </c>
      <c r="Z1541" t="s">
        <v>245</v>
      </c>
      <c r="AA1541" t="s">
        <v>2147</v>
      </c>
      <c r="AE1541" t="s">
        <v>2790</v>
      </c>
    </row>
    <row r="1542" spans="1:31">
      <c r="A1542" t="s">
        <v>2792</v>
      </c>
      <c r="B1542" t="s">
        <v>2793</v>
      </c>
      <c r="C1542" t="s">
        <v>153</v>
      </c>
      <c r="E1542">
        <v>4</v>
      </c>
      <c r="F1542" t="s">
        <v>1795</v>
      </c>
      <c r="G1542" t="s">
        <v>1794</v>
      </c>
      <c r="H1542" t="s">
        <v>1795</v>
      </c>
      <c r="I1542" t="s">
        <v>124</v>
      </c>
      <c r="J1542">
        <v>4</v>
      </c>
      <c r="K1542" t="s">
        <v>1795</v>
      </c>
      <c r="L1542" t="s">
        <v>1794</v>
      </c>
      <c r="M1542" t="s">
        <v>1795</v>
      </c>
      <c r="N1542" t="s">
        <v>124</v>
      </c>
      <c r="O1542" t="s">
        <v>2126</v>
      </c>
      <c r="P1542" t="s">
        <v>2130</v>
      </c>
      <c r="Q1542" t="s">
        <v>2794</v>
      </c>
      <c r="R1542" t="s">
        <v>241</v>
      </c>
      <c r="S1542" t="s">
        <v>158</v>
      </c>
      <c r="T1542" t="s">
        <v>156</v>
      </c>
      <c r="V1542" t="s">
        <v>159</v>
      </c>
      <c r="Y1542" t="s">
        <v>2132</v>
      </c>
      <c r="AE1542" t="s">
        <v>2792</v>
      </c>
    </row>
    <row r="1543" spans="1:31">
      <c r="A1543" t="s">
        <v>2795</v>
      </c>
      <c r="B1543" t="s">
        <v>2796</v>
      </c>
      <c r="C1543" t="s">
        <v>153</v>
      </c>
      <c r="E1543">
        <v>4</v>
      </c>
      <c r="F1543" t="s">
        <v>1986</v>
      </c>
      <c r="G1543" t="s">
        <v>1985</v>
      </c>
      <c r="H1543" t="s">
        <v>1986</v>
      </c>
      <c r="I1543" t="s">
        <v>124</v>
      </c>
      <c r="J1543">
        <v>4</v>
      </c>
      <c r="K1543" t="s">
        <v>1986</v>
      </c>
      <c r="L1543" t="s">
        <v>1985</v>
      </c>
      <c r="M1543" t="s">
        <v>1986</v>
      </c>
      <c r="N1543" t="s">
        <v>124</v>
      </c>
      <c r="O1543" t="s">
        <v>2126</v>
      </c>
      <c r="P1543" t="s">
        <v>156</v>
      </c>
      <c r="R1543" t="s">
        <v>241</v>
      </c>
      <c r="S1543" t="s">
        <v>158</v>
      </c>
      <c r="T1543" t="s">
        <v>156</v>
      </c>
      <c r="V1543" t="s">
        <v>159</v>
      </c>
      <c r="Y1543" t="s">
        <v>2132</v>
      </c>
      <c r="AE1543" t="s">
        <v>2795</v>
      </c>
    </row>
    <row r="1544" spans="1:31">
      <c r="A1544" t="s">
        <v>2797</v>
      </c>
      <c r="B1544" t="s">
        <v>2798</v>
      </c>
      <c r="J1544">
        <v>4</v>
      </c>
      <c r="K1544" t="s">
        <v>503</v>
      </c>
      <c r="L1544" t="s">
        <v>504</v>
      </c>
      <c r="M1544" t="s">
        <v>503</v>
      </c>
      <c r="N1544" t="s">
        <v>126</v>
      </c>
      <c r="S1544" t="s">
        <v>158</v>
      </c>
      <c r="T1544" t="s">
        <v>156</v>
      </c>
      <c r="AE1544" t="s">
        <v>2797</v>
      </c>
    </row>
    <row r="1545" spans="1:31">
      <c r="A1545" t="s">
        <v>2799</v>
      </c>
      <c r="B1545" t="s">
        <v>2800</v>
      </c>
      <c r="C1545" t="s">
        <v>153</v>
      </c>
      <c r="E1545">
        <v>4</v>
      </c>
      <c r="F1545" t="s">
        <v>1807</v>
      </c>
      <c r="G1545" t="s">
        <v>1806</v>
      </c>
      <c r="H1545" t="s">
        <v>1807</v>
      </c>
      <c r="I1545" t="s">
        <v>1641</v>
      </c>
      <c r="J1545">
        <v>4</v>
      </c>
      <c r="K1545" t="s">
        <v>1807</v>
      </c>
      <c r="L1545" t="s">
        <v>1806</v>
      </c>
      <c r="M1545" t="s">
        <v>1807</v>
      </c>
      <c r="N1545" t="s">
        <v>1641</v>
      </c>
      <c r="O1545" t="s">
        <v>2141</v>
      </c>
      <c r="P1545" t="s">
        <v>2130</v>
      </c>
      <c r="Q1545" t="s">
        <v>2217</v>
      </c>
      <c r="R1545" t="s">
        <v>241</v>
      </c>
      <c r="S1545" t="s">
        <v>158</v>
      </c>
      <c r="T1545" t="s">
        <v>2130</v>
      </c>
      <c r="U1545" t="s">
        <v>2486</v>
      </c>
      <c r="V1545" t="s">
        <v>242</v>
      </c>
      <c r="Y1545" t="s">
        <v>245</v>
      </c>
      <c r="AE1545" t="s">
        <v>2799</v>
      </c>
    </row>
    <row r="1546" spans="1:31">
      <c r="A1546" t="s">
        <v>2801</v>
      </c>
      <c r="B1546" t="s">
        <v>2802</v>
      </c>
      <c r="C1546" t="s">
        <v>153</v>
      </c>
      <c r="E1546">
        <v>4</v>
      </c>
      <c r="F1546" t="s">
        <v>2176</v>
      </c>
      <c r="G1546" t="s">
        <v>2177</v>
      </c>
      <c r="H1546" t="s">
        <v>2176</v>
      </c>
      <c r="I1546" t="s">
        <v>124</v>
      </c>
      <c r="J1546">
        <v>4</v>
      </c>
      <c r="K1546" t="s">
        <v>2176</v>
      </c>
      <c r="L1546" t="s">
        <v>2177</v>
      </c>
      <c r="M1546" t="s">
        <v>2176</v>
      </c>
      <c r="N1546" t="s">
        <v>124</v>
      </c>
      <c r="O1546" t="s">
        <v>2141</v>
      </c>
      <c r="P1546" t="s">
        <v>156</v>
      </c>
      <c r="R1546" t="s">
        <v>241</v>
      </c>
      <c r="S1546" t="s">
        <v>158</v>
      </c>
      <c r="T1546" t="s">
        <v>156</v>
      </c>
      <c r="V1546" t="s">
        <v>242</v>
      </c>
      <c r="Y1546" t="s">
        <v>2146</v>
      </c>
      <c r="Z1546" t="s">
        <v>2147</v>
      </c>
      <c r="AE1546" t="s">
        <v>2801</v>
      </c>
    </row>
    <row r="1547" spans="1:31">
      <c r="A1547" t="s">
        <v>2803</v>
      </c>
      <c r="B1547" t="s">
        <v>2804</v>
      </c>
      <c r="C1547" t="s">
        <v>153</v>
      </c>
      <c r="E1547">
        <v>4</v>
      </c>
      <c r="F1547" t="s">
        <v>2114</v>
      </c>
      <c r="G1547" t="s">
        <v>2113</v>
      </c>
      <c r="H1547" t="s">
        <v>2114</v>
      </c>
      <c r="I1547" t="s">
        <v>124</v>
      </c>
      <c r="J1547">
        <v>4</v>
      </c>
      <c r="K1547" t="s">
        <v>2114</v>
      </c>
      <c r="L1547" t="s">
        <v>2113</v>
      </c>
      <c r="M1547" t="s">
        <v>2114</v>
      </c>
      <c r="N1547" t="s">
        <v>124</v>
      </c>
      <c r="O1547" t="s">
        <v>2162</v>
      </c>
      <c r="P1547" t="s">
        <v>2130</v>
      </c>
      <c r="Q1547" t="s">
        <v>2223</v>
      </c>
      <c r="R1547" t="s">
        <v>241</v>
      </c>
      <c r="S1547" t="s">
        <v>158</v>
      </c>
      <c r="T1547" t="s">
        <v>156</v>
      </c>
      <c r="V1547" t="s">
        <v>242</v>
      </c>
      <c r="Y1547" t="s">
        <v>2150</v>
      </c>
      <c r="AE1547" t="s">
        <v>2803</v>
      </c>
    </row>
    <row r="1548" spans="1:31">
      <c r="A1548" t="s">
        <v>2805</v>
      </c>
      <c r="B1548" t="s">
        <v>2806</v>
      </c>
      <c r="C1548" t="s">
        <v>153</v>
      </c>
      <c r="E1548">
        <v>4</v>
      </c>
      <c r="F1548" t="s">
        <v>1611</v>
      </c>
      <c r="G1548" t="s">
        <v>1610</v>
      </c>
      <c r="H1548" t="s">
        <v>1611</v>
      </c>
      <c r="I1548" t="s">
        <v>132</v>
      </c>
      <c r="J1548">
        <v>4</v>
      </c>
      <c r="K1548" t="s">
        <v>1611</v>
      </c>
      <c r="L1548" t="s">
        <v>1610</v>
      </c>
      <c r="M1548" t="s">
        <v>1611</v>
      </c>
      <c r="N1548" t="s">
        <v>132</v>
      </c>
      <c r="O1548" t="s">
        <v>2126</v>
      </c>
      <c r="P1548" t="s">
        <v>2130</v>
      </c>
      <c r="Q1548" t="s">
        <v>2807</v>
      </c>
      <c r="R1548" t="s">
        <v>157</v>
      </c>
      <c r="S1548" t="s">
        <v>158</v>
      </c>
      <c r="T1548" t="s">
        <v>156</v>
      </c>
      <c r="V1548" t="s">
        <v>159</v>
      </c>
      <c r="Y1548" t="s">
        <v>2132</v>
      </c>
      <c r="AE1548" t="s">
        <v>2805</v>
      </c>
    </row>
    <row r="1549" spans="1:31">
      <c r="A1549" t="s">
        <v>2808</v>
      </c>
      <c r="B1549" t="s">
        <v>2809</v>
      </c>
      <c r="AE1549" t="s">
        <v>2808</v>
      </c>
    </row>
    <row r="1550" spans="1:31">
      <c r="A1550" t="s">
        <v>2810</v>
      </c>
      <c r="B1550" t="s">
        <v>2811</v>
      </c>
      <c r="C1550" t="s">
        <v>153</v>
      </c>
      <c r="E1550">
        <v>4</v>
      </c>
      <c r="F1550" t="s">
        <v>2067</v>
      </c>
      <c r="G1550" t="s">
        <v>2066</v>
      </c>
      <c r="H1550" t="s">
        <v>2067</v>
      </c>
      <c r="I1550" t="s">
        <v>132</v>
      </c>
      <c r="O1550" t="s">
        <v>2126</v>
      </c>
      <c r="P1550" t="s">
        <v>2130</v>
      </c>
      <c r="Q1550" t="s">
        <v>2812</v>
      </c>
      <c r="R1550" t="s">
        <v>157</v>
      </c>
      <c r="V1550" t="s">
        <v>159</v>
      </c>
      <c r="Y1550" t="s">
        <v>2132</v>
      </c>
      <c r="AE1550" t="s">
        <v>2810</v>
      </c>
    </row>
    <row r="1551" spans="1:31">
      <c r="A1551" t="s">
        <v>2813</v>
      </c>
      <c r="B1551" t="s">
        <v>2814</v>
      </c>
      <c r="AE1551" t="s">
        <v>2813</v>
      </c>
    </row>
    <row r="1552" spans="1:31">
      <c r="A1552" t="s">
        <v>2815</v>
      </c>
      <c r="B1552" t="s">
        <v>2816</v>
      </c>
      <c r="C1552" t="s">
        <v>153</v>
      </c>
      <c r="D1552" t="s">
        <v>2817</v>
      </c>
      <c r="E1552">
        <v>4</v>
      </c>
      <c r="F1552" t="s">
        <v>1670</v>
      </c>
      <c r="G1552" t="s">
        <v>1669</v>
      </c>
      <c r="H1552" t="s">
        <v>1670</v>
      </c>
      <c r="I1552" t="s">
        <v>126</v>
      </c>
      <c r="O1552" t="s">
        <v>155</v>
      </c>
      <c r="P1552" t="s">
        <v>156</v>
      </c>
      <c r="R1552" t="s">
        <v>241</v>
      </c>
      <c r="V1552" t="s">
        <v>242</v>
      </c>
      <c r="Y1552" t="s">
        <v>2146</v>
      </c>
      <c r="AE1552" t="s">
        <v>2815</v>
      </c>
    </row>
    <row r="1553" spans="1:31">
      <c r="A1553" t="s">
        <v>2818</v>
      </c>
      <c r="B1553" t="s">
        <v>2819</v>
      </c>
      <c r="C1553" t="s">
        <v>153</v>
      </c>
      <c r="E1553">
        <v>4</v>
      </c>
      <c r="F1553" t="s">
        <v>1850</v>
      </c>
      <c r="G1553" t="s">
        <v>1849</v>
      </c>
      <c r="H1553" t="s">
        <v>1850</v>
      </c>
      <c r="I1553" t="s">
        <v>128</v>
      </c>
      <c r="J1553">
        <v>4</v>
      </c>
      <c r="K1553" t="s">
        <v>1850</v>
      </c>
      <c r="L1553" t="s">
        <v>1849</v>
      </c>
      <c r="M1553" t="s">
        <v>1850</v>
      </c>
      <c r="N1553" t="s">
        <v>128</v>
      </c>
      <c r="O1553" t="s">
        <v>2162</v>
      </c>
      <c r="P1553" t="s">
        <v>156</v>
      </c>
      <c r="R1553" t="s">
        <v>241</v>
      </c>
      <c r="S1553" t="s">
        <v>158</v>
      </c>
      <c r="T1553" t="s">
        <v>156</v>
      </c>
      <c r="V1553" t="s">
        <v>159</v>
      </c>
      <c r="Y1553" t="s">
        <v>2820</v>
      </c>
      <c r="AE1553" t="s">
        <v>2818</v>
      </c>
    </row>
    <row r="1554" spans="1:31">
      <c r="A1554" t="s">
        <v>2821</v>
      </c>
      <c r="B1554" t="s">
        <v>2822</v>
      </c>
      <c r="J1554">
        <v>4</v>
      </c>
      <c r="K1554" t="s">
        <v>1718</v>
      </c>
      <c r="L1554" t="s">
        <v>1717</v>
      </c>
      <c r="M1554" t="s">
        <v>1718</v>
      </c>
      <c r="N1554" t="s">
        <v>128</v>
      </c>
      <c r="S1554" t="s">
        <v>158</v>
      </c>
      <c r="T1554" t="s">
        <v>156</v>
      </c>
      <c r="AE1554" t="s">
        <v>2821</v>
      </c>
    </row>
    <row r="1555" spans="1:31">
      <c r="A1555" t="s">
        <v>2823</v>
      </c>
      <c r="B1555" t="s">
        <v>2824</v>
      </c>
      <c r="C1555" t="s">
        <v>153</v>
      </c>
      <c r="E1555">
        <v>4</v>
      </c>
      <c r="F1555" t="s">
        <v>1992</v>
      </c>
      <c r="G1555" t="s">
        <v>1991</v>
      </c>
      <c r="H1555" t="s">
        <v>1992</v>
      </c>
      <c r="I1555" t="s">
        <v>130</v>
      </c>
      <c r="J1555">
        <v>4</v>
      </c>
      <c r="K1555" t="s">
        <v>1992</v>
      </c>
      <c r="L1555" t="s">
        <v>1991</v>
      </c>
      <c r="M1555" t="s">
        <v>1992</v>
      </c>
      <c r="N1555" t="s">
        <v>130</v>
      </c>
      <c r="O1555" t="s">
        <v>2126</v>
      </c>
      <c r="P1555" t="s">
        <v>156</v>
      </c>
      <c r="R1555" t="s">
        <v>157</v>
      </c>
      <c r="S1555" t="s">
        <v>158</v>
      </c>
      <c r="T1555" t="s">
        <v>156</v>
      </c>
      <c r="V1555" t="s">
        <v>159</v>
      </c>
      <c r="Y1555" t="s">
        <v>2132</v>
      </c>
      <c r="AE1555" t="s">
        <v>2823</v>
      </c>
    </row>
    <row r="1556" spans="1:31">
      <c r="A1556" t="s">
        <v>2825</v>
      </c>
      <c r="B1556" t="s">
        <v>2826</v>
      </c>
      <c r="AE1556" t="s">
        <v>2825</v>
      </c>
    </row>
    <row r="1557" spans="1:31">
      <c r="A1557" t="s">
        <v>2827</v>
      </c>
      <c r="B1557" t="s">
        <v>2828</v>
      </c>
      <c r="C1557" t="s">
        <v>153</v>
      </c>
      <c r="E1557">
        <v>4</v>
      </c>
      <c r="F1557" t="s">
        <v>2112</v>
      </c>
      <c r="G1557" t="s">
        <v>2111</v>
      </c>
      <c r="H1557" t="s">
        <v>2112</v>
      </c>
      <c r="I1557" t="s">
        <v>1641</v>
      </c>
      <c r="J1557">
        <v>4</v>
      </c>
      <c r="K1557" t="s">
        <v>2112</v>
      </c>
      <c r="L1557" t="s">
        <v>2111</v>
      </c>
      <c r="M1557" t="s">
        <v>2112</v>
      </c>
      <c r="N1557" t="s">
        <v>1641</v>
      </c>
      <c r="O1557" t="s">
        <v>2162</v>
      </c>
      <c r="P1557" t="s">
        <v>2130</v>
      </c>
      <c r="Q1557" t="s">
        <v>2829</v>
      </c>
      <c r="R1557" t="s">
        <v>241</v>
      </c>
      <c r="S1557" t="s">
        <v>158</v>
      </c>
      <c r="T1557" t="s">
        <v>156</v>
      </c>
      <c r="V1557" t="s">
        <v>242</v>
      </c>
      <c r="Y1557" t="s">
        <v>2150</v>
      </c>
      <c r="AE1557" t="s">
        <v>2827</v>
      </c>
    </row>
    <row r="1558" spans="1:31">
      <c r="A1558" t="s">
        <v>2830</v>
      </c>
      <c r="B1558" t="s">
        <v>2831</v>
      </c>
      <c r="C1558" t="s">
        <v>153</v>
      </c>
      <c r="E1558">
        <v>4</v>
      </c>
      <c r="F1558" t="s">
        <v>503</v>
      </c>
      <c r="G1558" t="s">
        <v>504</v>
      </c>
      <c r="H1558" t="s">
        <v>503</v>
      </c>
      <c r="I1558" t="s">
        <v>126</v>
      </c>
      <c r="J1558">
        <v>4</v>
      </c>
      <c r="K1558" t="s">
        <v>503</v>
      </c>
      <c r="L1558" t="s">
        <v>504</v>
      </c>
      <c r="M1558" t="s">
        <v>503</v>
      </c>
      <c r="N1558" t="s">
        <v>126</v>
      </c>
      <c r="O1558" t="s">
        <v>2141</v>
      </c>
      <c r="P1558" t="s">
        <v>156</v>
      </c>
      <c r="R1558" t="s">
        <v>241</v>
      </c>
      <c r="S1558" t="s">
        <v>158</v>
      </c>
      <c r="T1558" t="s">
        <v>156</v>
      </c>
      <c r="V1558" t="s">
        <v>242</v>
      </c>
      <c r="Y1558" t="s">
        <v>2146</v>
      </c>
      <c r="AE1558" t="s">
        <v>2830</v>
      </c>
    </row>
    <row r="1559" spans="1:31">
      <c r="A1559" t="s">
        <v>2832</v>
      </c>
      <c r="B1559" t="s">
        <v>645</v>
      </c>
      <c r="AE1559" t="s">
        <v>2832</v>
      </c>
    </row>
    <row r="1560" spans="1:31">
      <c r="A1560" t="s">
        <v>2833</v>
      </c>
      <c r="B1560" t="s">
        <v>2834</v>
      </c>
      <c r="C1560" t="s">
        <v>153</v>
      </c>
      <c r="E1560">
        <v>4</v>
      </c>
      <c r="F1560" t="s">
        <v>1811</v>
      </c>
      <c r="G1560" t="s">
        <v>1810</v>
      </c>
      <c r="H1560" t="s">
        <v>1811</v>
      </c>
      <c r="I1560" t="s">
        <v>130</v>
      </c>
      <c r="J1560">
        <v>4</v>
      </c>
      <c r="K1560" t="s">
        <v>1811</v>
      </c>
      <c r="L1560" t="s">
        <v>1810</v>
      </c>
      <c r="M1560" t="s">
        <v>1811</v>
      </c>
      <c r="N1560" t="s">
        <v>130</v>
      </c>
      <c r="O1560" t="s">
        <v>155</v>
      </c>
      <c r="P1560" t="s">
        <v>156</v>
      </c>
      <c r="R1560" t="s">
        <v>241</v>
      </c>
      <c r="S1560" t="s">
        <v>158</v>
      </c>
      <c r="T1560" t="s">
        <v>156</v>
      </c>
      <c r="V1560" t="s">
        <v>242</v>
      </c>
      <c r="Y1560" t="s">
        <v>2146</v>
      </c>
      <c r="AE1560" t="s">
        <v>2833</v>
      </c>
    </row>
    <row r="1561" spans="1:31">
      <c r="A1561" t="s">
        <v>2835</v>
      </c>
      <c r="B1561" t="s">
        <v>2836</v>
      </c>
      <c r="C1561" t="s">
        <v>153</v>
      </c>
      <c r="E1561">
        <v>4</v>
      </c>
      <c r="F1561" t="s">
        <v>2254</v>
      </c>
      <c r="G1561" t="s">
        <v>2255</v>
      </c>
      <c r="H1561" t="s">
        <v>2254</v>
      </c>
      <c r="I1561" t="s">
        <v>124</v>
      </c>
      <c r="J1561">
        <v>4</v>
      </c>
      <c r="K1561" t="s">
        <v>2254</v>
      </c>
      <c r="L1561" t="s">
        <v>2255</v>
      </c>
      <c r="M1561" t="s">
        <v>2254</v>
      </c>
      <c r="N1561" t="s">
        <v>124</v>
      </c>
      <c r="O1561" t="s">
        <v>2162</v>
      </c>
      <c r="P1561" t="s">
        <v>156</v>
      </c>
      <c r="R1561" t="s">
        <v>241</v>
      </c>
      <c r="S1561" t="s">
        <v>158</v>
      </c>
      <c r="T1561" t="s">
        <v>156</v>
      </c>
      <c r="V1561" t="s">
        <v>242</v>
      </c>
      <c r="Y1561" t="s">
        <v>2147</v>
      </c>
      <c r="AE1561" t="s">
        <v>2835</v>
      </c>
    </row>
    <row r="1562" spans="1:31">
      <c r="A1562" t="s">
        <v>2837</v>
      </c>
      <c r="B1562" t="s">
        <v>2838</v>
      </c>
      <c r="AE1562" t="s">
        <v>2837</v>
      </c>
    </row>
    <row r="1563" spans="1:31">
      <c r="A1563" t="s">
        <v>2839</v>
      </c>
      <c r="B1563" t="s">
        <v>2840</v>
      </c>
      <c r="AE1563" t="s">
        <v>2839</v>
      </c>
    </row>
    <row r="1564" spans="1:31">
      <c r="A1564" t="s">
        <v>2841</v>
      </c>
      <c r="B1564" t="s">
        <v>2842</v>
      </c>
      <c r="C1564" t="s">
        <v>153</v>
      </c>
      <c r="E1564">
        <v>4</v>
      </c>
      <c r="F1564" t="s">
        <v>1956</v>
      </c>
      <c r="G1564" t="s">
        <v>1955</v>
      </c>
      <c r="H1564" t="s">
        <v>1956</v>
      </c>
      <c r="I1564" t="s">
        <v>130</v>
      </c>
      <c r="O1564" t="s">
        <v>2126</v>
      </c>
      <c r="P1564" t="s">
        <v>156</v>
      </c>
      <c r="R1564" t="s">
        <v>157</v>
      </c>
      <c r="V1564" t="s">
        <v>159</v>
      </c>
      <c r="Y1564" t="s">
        <v>2132</v>
      </c>
      <c r="AE1564" t="s">
        <v>2841</v>
      </c>
    </row>
    <row r="1565" spans="1:31">
      <c r="A1565" t="s">
        <v>2843</v>
      </c>
      <c r="B1565" t="s">
        <v>2844</v>
      </c>
      <c r="C1565" t="s">
        <v>153</v>
      </c>
      <c r="D1565" t="s">
        <v>2845</v>
      </c>
      <c r="E1565">
        <v>4</v>
      </c>
      <c r="F1565" t="s">
        <v>1670</v>
      </c>
      <c r="G1565" t="s">
        <v>1669</v>
      </c>
      <c r="H1565" t="s">
        <v>1670</v>
      </c>
      <c r="I1565" t="s">
        <v>126</v>
      </c>
      <c r="J1565">
        <v>4</v>
      </c>
      <c r="K1565" t="s">
        <v>1670</v>
      </c>
      <c r="L1565" t="s">
        <v>1669</v>
      </c>
      <c r="M1565" t="s">
        <v>1670</v>
      </c>
      <c r="N1565" t="s">
        <v>126</v>
      </c>
      <c r="O1565" t="s">
        <v>155</v>
      </c>
      <c r="P1565" t="s">
        <v>156</v>
      </c>
      <c r="R1565" t="s">
        <v>241</v>
      </c>
      <c r="S1565" t="s">
        <v>2153</v>
      </c>
      <c r="T1565" t="s">
        <v>156</v>
      </c>
      <c r="V1565" t="s">
        <v>242</v>
      </c>
      <c r="Y1565" t="s">
        <v>2146</v>
      </c>
      <c r="Z1565" t="s">
        <v>2147</v>
      </c>
      <c r="AE1565" t="s">
        <v>2843</v>
      </c>
    </row>
    <row r="1566" spans="1:31">
      <c r="A1566" t="s">
        <v>2846</v>
      </c>
      <c r="B1566" t="s">
        <v>2847</v>
      </c>
      <c r="AE1566" t="s">
        <v>2846</v>
      </c>
    </row>
    <row r="1567" spans="1:31">
      <c r="A1567" t="s">
        <v>2848</v>
      </c>
      <c r="B1567" t="s">
        <v>2849</v>
      </c>
      <c r="C1567" t="s">
        <v>153</v>
      </c>
      <c r="E1567">
        <v>4</v>
      </c>
      <c r="F1567" t="s">
        <v>1809</v>
      </c>
      <c r="G1567" t="s">
        <v>1808</v>
      </c>
      <c r="H1567" t="s">
        <v>1809</v>
      </c>
      <c r="I1567" t="s">
        <v>124</v>
      </c>
      <c r="J1567">
        <v>4</v>
      </c>
      <c r="K1567" t="s">
        <v>1809</v>
      </c>
      <c r="L1567" t="s">
        <v>1808</v>
      </c>
      <c r="M1567" t="s">
        <v>1809</v>
      </c>
      <c r="N1567" t="s">
        <v>124</v>
      </c>
      <c r="O1567" t="s">
        <v>2126</v>
      </c>
      <c r="P1567" t="s">
        <v>156</v>
      </c>
      <c r="R1567" t="s">
        <v>241</v>
      </c>
      <c r="S1567" t="s">
        <v>158</v>
      </c>
      <c r="T1567" t="s">
        <v>156</v>
      </c>
      <c r="V1567" t="s">
        <v>159</v>
      </c>
      <c r="Y1567" t="s">
        <v>2132</v>
      </c>
      <c r="AE1567" t="s">
        <v>2848</v>
      </c>
    </row>
    <row r="1568" spans="1:31">
      <c r="A1568" t="s">
        <v>2850</v>
      </c>
      <c r="B1568" t="s">
        <v>2851</v>
      </c>
      <c r="C1568" t="s">
        <v>153</v>
      </c>
      <c r="E1568">
        <v>4</v>
      </c>
      <c r="F1568" t="s">
        <v>2852</v>
      </c>
      <c r="G1568" t="s">
        <v>2853</v>
      </c>
      <c r="H1568" t="s">
        <v>2852</v>
      </c>
      <c r="I1568" t="s">
        <v>132</v>
      </c>
      <c r="J1568">
        <v>4</v>
      </c>
      <c r="K1568" t="s">
        <v>2852</v>
      </c>
      <c r="L1568" t="s">
        <v>2853</v>
      </c>
      <c r="M1568" t="s">
        <v>2852</v>
      </c>
      <c r="N1568" t="s">
        <v>132</v>
      </c>
      <c r="O1568" t="s">
        <v>155</v>
      </c>
      <c r="P1568" t="s">
        <v>156</v>
      </c>
      <c r="R1568" t="s">
        <v>241</v>
      </c>
      <c r="S1568" t="s">
        <v>158</v>
      </c>
      <c r="T1568" t="s">
        <v>156</v>
      </c>
      <c r="V1568" t="s">
        <v>159</v>
      </c>
      <c r="Y1568" t="s">
        <v>2146</v>
      </c>
      <c r="Z1568" t="s">
        <v>243</v>
      </c>
      <c r="AA1568" t="s">
        <v>244</v>
      </c>
      <c r="AE1568" t="s">
        <v>2850</v>
      </c>
    </row>
    <row r="1569" spans="1:31">
      <c r="A1569" t="s">
        <v>2854</v>
      </c>
      <c r="B1569" t="s">
        <v>2855</v>
      </c>
      <c r="C1569" t="s">
        <v>153</v>
      </c>
      <c r="E1569">
        <v>4</v>
      </c>
      <c r="F1569" t="s">
        <v>1805</v>
      </c>
      <c r="G1569" t="s">
        <v>1804</v>
      </c>
      <c r="H1569" t="s">
        <v>1805</v>
      </c>
      <c r="I1569" t="s">
        <v>1641</v>
      </c>
      <c r="J1569">
        <v>4</v>
      </c>
      <c r="K1569" t="s">
        <v>1805</v>
      </c>
      <c r="L1569" t="s">
        <v>1804</v>
      </c>
      <c r="M1569" t="s">
        <v>1805</v>
      </c>
      <c r="N1569" t="s">
        <v>1641</v>
      </c>
      <c r="O1569" t="s">
        <v>155</v>
      </c>
      <c r="P1569" t="s">
        <v>156</v>
      </c>
      <c r="R1569" t="s">
        <v>241</v>
      </c>
      <c r="S1569" t="s">
        <v>158</v>
      </c>
      <c r="T1569" t="s">
        <v>156</v>
      </c>
      <c r="V1569" t="s">
        <v>242</v>
      </c>
      <c r="Y1569" t="s">
        <v>2146</v>
      </c>
      <c r="AE1569" t="s">
        <v>2854</v>
      </c>
    </row>
    <row r="1570" spans="1:31">
      <c r="A1570" t="s">
        <v>2856</v>
      </c>
      <c r="B1570" t="s">
        <v>2857</v>
      </c>
      <c r="J1570">
        <v>4</v>
      </c>
      <c r="K1570" t="s">
        <v>1799</v>
      </c>
      <c r="L1570" t="s">
        <v>1798</v>
      </c>
      <c r="M1570" t="s">
        <v>1799</v>
      </c>
      <c r="N1570" t="s">
        <v>128</v>
      </c>
      <c r="S1570" t="s">
        <v>158</v>
      </c>
      <c r="T1570" t="s">
        <v>156</v>
      </c>
      <c r="AE1570" t="s">
        <v>2856</v>
      </c>
    </row>
    <row r="1571" spans="1:31">
      <c r="A1571" t="s">
        <v>2858</v>
      </c>
      <c r="B1571" t="s">
        <v>2859</v>
      </c>
      <c r="AE1571" t="s">
        <v>2858</v>
      </c>
    </row>
    <row r="1572" spans="1:31">
      <c r="A1572" t="s">
        <v>2860</v>
      </c>
      <c r="B1572" t="s">
        <v>2861</v>
      </c>
      <c r="C1572" t="s">
        <v>153</v>
      </c>
      <c r="E1572">
        <v>4</v>
      </c>
      <c r="F1572" t="s">
        <v>2015</v>
      </c>
      <c r="G1572" t="s">
        <v>2014</v>
      </c>
      <c r="H1572" t="s">
        <v>2015</v>
      </c>
      <c r="I1572" t="s">
        <v>128</v>
      </c>
      <c r="J1572">
        <v>4</v>
      </c>
      <c r="K1572" t="s">
        <v>2015</v>
      </c>
      <c r="L1572" t="s">
        <v>2014</v>
      </c>
      <c r="M1572" t="s">
        <v>2015</v>
      </c>
      <c r="N1572" t="s">
        <v>128</v>
      </c>
      <c r="O1572" t="s">
        <v>2141</v>
      </c>
      <c r="P1572" t="s">
        <v>2130</v>
      </c>
      <c r="Q1572" t="s">
        <v>2862</v>
      </c>
      <c r="R1572" t="s">
        <v>241</v>
      </c>
      <c r="S1572" t="s">
        <v>158</v>
      </c>
      <c r="T1572" t="s">
        <v>156</v>
      </c>
      <c r="V1572" t="s">
        <v>242</v>
      </c>
      <c r="Y1572" t="s">
        <v>2146</v>
      </c>
      <c r="AE1572" t="s">
        <v>2860</v>
      </c>
    </row>
    <row r="1573" spans="1:31">
      <c r="A1573" t="s">
        <v>2863</v>
      </c>
      <c r="B1573" t="s">
        <v>2864</v>
      </c>
      <c r="C1573" t="s">
        <v>153</v>
      </c>
      <c r="E1573">
        <v>4</v>
      </c>
      <c r="F1573" t="s">
        <v>503</v>
      </c>
      <c r="G1573" t="s">
        <v>504</v>
      </c>
      <c r="H1573" t="s">
        <v>503</v>
      </c>
      <c r="I1573" t="s">
        <v>126</v>
      </c>
      <c r="J1573">
        <v>4</v>
      </c>
      <c r="K1573" t="s">
        <v>503</v>
      </c>
      <c r="L1573" t="s">
        <v>504</v>
      </c>
      <c r="M1573" t="s">
        <v>503</v>
      </c>
      <c r="N1573" t="s">
        <v>126</v>
      </c>
      <c r="O1573" t="s">
        <v>2126</v>
      </c>
      <c r="P1573" t="s">
        <v>2130</v>
      </c>
      <c r="Q1573" t="s">
        <v>2865</v>
      </c>
      <c r="R1573" t="s">
        <v>157</v>
      </c>
      <c r="S1573" t="s">
        <v>158</v>
      </c>
      <c r="T1573" t="s">
        <v>156</v>
      </c>
      <c r="V1573" t="s">
        <v>159</v>
      </c>
      <c r="Y1573" t="s">
        <v>2132</v>
      </c>
      <c r="AE1573" t="s">
        <v>2863</v>
      </c>
    </row>
    <row r="1574" spans="1:31">
      <c r="A1574" t="s">
        <v>2866</v>
      </c>
      <c r="B1574" t="s">
        <v>2867</v>
      </c>
      <c r="C1574" t="s">
        <v>153</v>
      </c>
      <c r="E1574">
        <v>4</v>
      </c>
      <c r="F1574" t="s">
        <v>2011</v>
      </c>
      <c r="G1574" t="s">
        <v>2010</v>
      </c>
      <c r="H1574" t="s">
        <v>2011</v>
      </c>
      <c r="I1574" t="s">
        <v>126</v>
      </c>
      <c r="O1574" t="s">
        <v>2162</v>
      </c>
      <c r="P1574" t="s">
        <v>2130</v>
      </c>
      <c r="Q1574" t="s">
        <v>2868</v>
      </c>
      <c r="R1574" t="s">
        <v>157</v>
      </c>
      <c r="V1574" t="s">
        <v>159</v>
      </c>
      <c r="Y1574" t="s">
        <v>2132</v>
      </c>
      <c r="AE1574" t="s">
        <v>2866</v>
      </c>
    </row>
    <row r="1575" spans="1:31">
      <c r="A1575" t="s">
        <v>2869</v>
      </c>
      <c r="B1575" t="s">
        <v>2870</v>
      </c>
      <c r="C1575" t="s">
        <v>153</v>
      </c>
      <c r="E1575">
        <v>4</v>
      </c>
      <c r="F1575" t="s">
        <v>1799</v>
      </c>
      <c r="G1575" t="s">
        <v>1798</v>
      </c>
      <c r="H1575" t="s">
        <v>1799</v>
      </c>
      <c r="I1575" t="s">
        <v>128</v>
      </c>
      <c r="J1575">
        <v>4</v>
      </c>
      <c r="K1575" t="s">
        <v>1799</v>
      </c>
      <c r="L1575" t="s">
        <v>1798</v>
      </c>
      <c r="M1575" t="s">
        <v>1799</v>
      </c>
      <c r="N1575" t="s">
        <v>128</v>
      </c>
      <c r="O1575" t="s">
        <v>2162</v>
      </c>
      <c r="P1575" t="s">
        <v>156</v>
      </c>
      <c r="R1575" t="s">
        <v>241</v>
      </c>
      <c r="S1575" t="s">
        <v>158</v>
      </c>
      <c r="T1575" t="s">
        <v>156</v>
      </c>
      <c r="V1575" t="s">
        <v>242</v>
      </c>
      <c r="Y1575" t="s">
        <v>2146</v>
      </c>
      <c r="AE1575" t="s">
        <v>2869</v>
      </c>
    </row>
    <row r="1576" spans="1:31">
      <c r="A1576" t="s">
        <v>2871</v>
      </c>
      <c r="B1576" t="s">
        <v>2872</v>
      </c>
      <c r="C1576" t="s">
        <v>153</v>
      </c>
      <c r="E1576">
        <v>4</v>
      </c>
      <c r="F1576" t="s">
        <v>503</v>
      </c>
      <c r="G1576" t="s">
        <v>504</v>
      </c>
      <c r="H1576" t="s">
        <v>503</v>
      </c>
      <c r="I1576" t="s">
        <v>126</v>
      </c>
      <c r="J1576">
        <v>4</v>
      </c>
      <c r="K1576" t="s">
        <v>503</v>
      </c>
      <c r="L1576" t="s">
        <v>504</v>
      </c>
      <c r="M1576" t="s">
        <v>503</v>
      </c>
      <c r="N1576" t="s">
        <v>126</v>
      </c>
      <c r="O1576" t="s">
        <v>2126</v>
      </c>
      <c r="P1576" t="s">
        <v>2130</v>
      </c>
      <c r="Q1576" t="s">
        <v>2873</v>
      </c>
      <c r="R1576" t="s">
        <v>157</v>
      </c>
      <c r="S1576" t="s">
        <v>158</v>
      </c>
      <c r="T1576" t="s">
        <v>156</v>
      </c>
      <c r="V1576" t="s">
        <v>159</v>
      </c>
      <c r="Y1576" t="s">
        <v>2132</v>
      </c>
      <c r="AE1576" t="s">
        <v>2871</v>
      </c>
    </row>
    <row r="1577" spans="1:31">
      <c r="A1577" t="s">
        <v>2874</v>
      </c>
      <c r="B1577" t="s">
        <v>2875</v>
      </c>
      <c r="AE1577" t="s">
        <v>2874</v>
      </c>
    </row>
    <row r="1578" spans="1:31">
      <c r="A1578" t="s">
        <v>2876</v>
      </c>
      <c r="B1578" t="s">
        <v>2877</v>
      </c>
      <c r="C1578" t="s">
        <v>153</v>
      </c>
      <c r="E1578">
        <v>4</v>
      </c>
      <c r="F1578" t="s">
        <v>503</v>
      </c>
      <c r="G1578" t="s">
        <v>504</v>
      </c>
      <c r="H1578" t="s">
        <v>503</v>
      </c>
      <c r="I1578" t="s">
        <v>126</v>
      </c>
      <c r="O1578" t="s">
        <v>2126</v>
      </c>
      <c r="P1578" t="s">
        <v>2130</v>
      </c>
      <c r="Q1578" t="s">
        <v>2418</v>
      </c>
      <c r="R1578" t="s">
        <v>157</v>
      </c>
      <c r="V1578" t="s">
        <v>159</v>
      </c>
      <c r="Y1578" t="s">
        <v>2132</v>
      </c>
      <c r="AE1578" t="s">
        <v>2876</v>
      </c>
    </row>
    <row r="1579" spans="1:31">
      <c r="A1579" t="s">
        <v>2878</v>
      </c>
      <c r="B1579" t="s">
        <v>2879</v>
      </c>
      <c r="C1579" t="s">
        <v>153</v>
      </c>
      <c r="E1579">
        <v>4</v>
      </c>
      <c r="F1579" t="s">
        <v>1811</v>
      </c>
      <c r="G1579" t="s">
        <v>1810</v>
      </c>
      <c r="H1579" t="s">
        <v>1811</v>
      </c>
      <c r="I1579" t="s">
        <v>130</v>
      </c>
      <c r="J1579">
        <v>4</v>
      </c>
      <c r="K1579" t="s">
        <v>1811</v>
      </c>
      <c r="L1579" t="s">
        <v>1810</v>
      </c>
      <c r="M1579" t="s">
        <v>1811</v>
      </c>
      <c r="N1579" t="s">
        <v>130</v>
      </c>
      <c r="O1579" t="s">
        <v>2141</v>
      </c>
      <c r="P1579" t="s">
        <v>156</v>
      </c>
      <c r="R1579" t="s">
        <v>241</v>
      </c>
      <c r="S1579" t="s">
        <v>158</v>
      </c>
      <c r="T1579" t="s">
        <v>156</v>
      </c>
      <c r="V1579" t="s">
        <v>159</v>
      </c>
      <c r="Y1579" t="s">
        <v>243</v>
      </c>
      <c r="AE1579" t="s">
        <v>2878</v>
      </c>
    </row>
    <row r="1580" spans="1:31">
      <c r="A1580" t="s">
        <v>2880</v>
      </c>
      <c r="B1580" t="s">
        <v>2881</v>
      </c>
      <c r="C1580" t="s">
        <v>153</v>
      </c>
      <c r="E1580">
        <v>4</v>
      </c>
      <c r="F1580" t="s">
        <v>2011</v>
      </c>
      <c r="G1580" t="s">
        <v>2010</v>
      </c>
      <c r="H1580" t="s">
        <v>2011</v>
      </c>
      <c r="I1580" t="s">
        <v>126</v>
      </c>
      <c r="O1580" t="s">
        <v>2141</v>
      </c>
      <c r="P1580" t="s">
        <v>2130</v>
      </c>
      <c r="Q1580" t="s">
        <v>2202</v>
      </c>
      <c r="R1580" t="s">
        <v>241</v>
      </c>
      <c r="V1580" t="s">
        <v>242</v>
      </c>
      <c r="Y1580" t="s">
        <v>2146</v>
      </c>
      <c r="AE1580" t="s">
        <v>2880</v>
      </c>
    </row>
    <row r="1581" spans="1:31">
      <c r="A1581" t="s">
        <v>2882</v>
      </c>
      <c r="B1581" t="s">
        <v>2883</v>
      </c>
      <c r="C1581" t="s">
        <v>153</v>
      </c>
      <c r="D1581" t="s">
        <v>2884</v>
      </c>
      <c r="E1581">
        <v>4</v>
      </c>
      <c r="F1581" t="s">
        <v>1813</v>
      </c>
      <c r="G1581" t="s">
        <v>1812</v>
      </c>
      <c r="H1581" t="s">
        <v>1813</v>
      </c>
      <c r="I1581" t="s">
        <v>126</v>
      </c>
      <c r="J1581">
        <v>4</v>
      </c>
      <c r="K1581" t="s">
        <v>1813</v>
      </c>
      <c r="L1581" t="s">
        <v>1812</v>
      </c>
      <c r="M1581" t="s">
        <v>1813</v>
      </c>
      <c r="N1581" t="s">
        <v>126</v>
      </c>
      <c r="O1581" t="s">
        <v>2162</v>
      </c>
      <c r="P1581" t="s">
        <v>156</v>
      </c>
      <c r="R1581" t="s">
        <v>241</v>
      </c>
      <c r="S1581" t="s">
        <v>158</v>
      </c>
      <c r="T1581" t="s">
        <v>156</v>
      </c>
      <c r="V1581" t="s">
        <v>242</v>
      </c>
      <c r="Y1581" t="s">
        <v>2146</v>
      </c>
      <c r="AE1581" t="s">
        <v>2882</v>
      </c>
    </row>
    <row r="1582" spans="1:31">
      <c r="A1582" t="s">
        <v>2885</v>
      </c>
      <c r="B1582" t="s">
        <v>2886</v>
      </c>
      <c r="C1582" t="s">
        <v>153</v>
      </c>
      <c r="E1582">
        <v>4</v>
      </c>
      <c r="F1582" t="s">
        <v>2329</v>
      </c>
      <c r="G1582" t="s">
        <v>2330</v>
      </c>
      <c r="H1582" t="s">
        <v>2329</v>
      </c>
      <c r="I1582" t="s">
        <v>1641</v>
      </c>
      <c r="J1582">
        <v>4</v>
      </c>
      <c r="K1582" t="s">
        <v>2329</v>
      </c>
      <c r="L1582" t="s">
        <v>2330</v>
      </c>
      <c r="M1582" t="s">
        <v>2329</v>
      </c>
      <c r="N1582" t="s">
        <v>1641</v>
      </c>
      <c r="O1582" t="s">
        <v>155</v>
      </c>
      <c r="P1582" t="s">
        <v>156</v>
      </c>
      <c r="R1582" t="s">
        <v>241</v>
      </c>
      <c r="S1582" t="s">
        <v>158</v>
      </c>
      <c r="T1582" t="s">
        <v>156</v>
      </c>
      <c r="V1582" t="s">
        <v>159</v>
      </c>
      <c r="Y1582" t="s">
        <v>244</v>
      </c>
      <c r="AE1582" t="s">
        <v>2885</v>
      </c>
    </row>
    <row r="1583" spans="1:31">
      <c r="A1583" t="s">
        <v>2887</v>
      </c>
      <c r="B1583" t="s">
        <v>2888</v>
      </c>
      <c r="C1583" t="s">
        <v>153</v>
      </c>
      <c r="E1583">
        <v>4</v>
      </c>
      <c r="F1583" t="s">
        <v>1614</v>
      </c>
      <c r="G1583" t="s">
        <v>1613</v>
      </c>
      <c r="H1583" t="s">
        <v>1614</v>
      </c>
      <c r="I1583" t="s">
        <v>128</v>
      </c>
      <c r="O1583" t="s">
        <v>2141</v>
      </c>
      <c r="P1583" t="s">
        <v>2130</v>
      </c>
      <c r="Q1583" t="s">
        <v>2889</v>
      </c>
      <c r="R1583" t="s">
        <v>241</v>
      </c>
      <c r="V1583" t="s">
        <v>242</v>
      </c>
      <c r="Y1583" t="s">
        <v>2146</v>
      </c>
      <c r="AE1583" t="s">
        <v>2887</v>
      </c>
    </row>
    <row r="1584" spans="1:31">
      <c r="A1584" t="s">
        <v>2890</v>
      </c>
      <c r="B1584" t="s">
        <v>2891</v>
      </c>
      <c r="C1584" t="s">
        <v>153</v>
      </c>
      <c r="E1584">
        <v>4</v>
      </c>
      <c r="F1584" t="s">
        <v>1604</v>
      </c>
      <c r="G1584" t="s">
        <v>1603</v>
      </c>
      <c r="H1584" t="s">
        <v>1604</v>
      </c>
      <c r="I1584" t="s">
        <v>124</v>
      </c>
      <c r="J1584">
        <v>4</v>
      </c>
      <c r="K1584" t="s">
        <v>1604</v>
      </c>
      <c r="L1584" t="s">
        <v>1603</v>
      </c>
      <c r="M1584" t="s">
        <v>1604</v>
      </c>
      <c r="N1584" t="s">
        <v>124</v>
      </c>
      <c r="O1584" t="s">
        <v>2141</v>
      </c>
      <c r="P1584" t="s">
        <v>2130</v>
      </c>
      <c r="Q1584" t="s">
        <v>2892</v>
      </c>
      <c r="R1584" t="s">
        <v>241</v>
      </c>
      <c r="S1584" t="s">
        <v>158</v>
      </c>
      <c r="T1584" t="s">
        <v>156</v>
      </c>
      <c r="V1584" t="s">
        <v>242</v>
      </c>
      <c r="Y1584" t="s">
        <v>2146</v>
      </c>
      <c r="AE1584" t="s">
        <v>2890</v>
      </c>
    </row>
    <row r="1585" spans="1:31">
      <c r="A1585" t="s">
        <v>2893</v>
      </c>
      <c r="B1585" t="s">
        <v>2894</v>
      </c>
      <c r="C1585" t="s">
        <v>153</v>
      </c>
      <c r="E1585">
        <v>4</v>
      </c>
      <c r="F1585" t="s">
        <v>1813</v>
      </c>
      <c r="G1585" t="s">
        <v>1812</v>
      </c>
      <c r="H1585" t="s">
        <v>1813</v>
      </c>
      <c r="I1585" t="s">
        <v>126</v>
      </c>
      <c r="J1585">
        <v>4</v>
      </c>
      <c r="K1585" t="s">
        <v>1813</v>
      </c>
      <c r="L1585" t="s">
        <v>1812</v>
      </c>
      <c r="M1585" t="s">
        <v>1813</v>
      </c>
      <c r="N1585" t="s">
        <v>126</v>
      </c>
      <c r="O1585" t="s">
        <v>2162</v>
      </c>
      <c r="P1585" t="s">
        <v>156</v>
      </c>
      <c r="R1585" t="s">
        <v>241</v>
      </c>
      <c r="S1585" t="s">
        <v>158</v>
      </c>
      <c r="T1585" t="s">
        <v>156</v>
      </c>
      <c r="V1585" t="s">
        <v>242</v>
      </c>
      <c r="Y1585" t="s">
        <v>2150</v>
      </c>
      <c r="AE1585" t="s">
        <v>2893</v>
      </c>
    </row>
    <row r="1586" spans="1:31">
      <c r="A1586" t="s">
        <v>2895</v>
      </c>
      <c r="B1586" t="s">
        <v>2896</v>
      </c>
      <c r="C1586" t="s">
        <v>153</v>
      </c>
      <c r="E1586">
        <v>4</v>
      </c>
      <c r="F1586" t="s">
        <v>1611</v>
      </c>
      <c r="G1586" t="s">
        <v>1610</v>
      </c>
      <c r="H1586" t="s">
        <v>1611</v>
      </c>
      <c r="I1586" t="s">
        <v>132</v>
      </c>
      <c r="J1586">
        <v>4</v>
      </c>
      <c r="K1586" t="s">
        <v>1611</v>
      </c>
      <c r="L1586" t="s">
        <v>1610</v>
      </c>
      <c r="M1586" t="s">
        <v>1611</v>
      </c>
      <c r="N1586" t="s">
        <v>132</v>
      </c>
      <c r="O1586" t="s">
        <v>2126</v>
      </c>
      <c r="P1586" t="s">
        <v>156</v>
      </c>
      <c r="R1586" t="s">
        <v>157</v>
      </c>
      <c r="S1586" t="s">
        <v>158</v>
      </c>
      <c r="T1586" t="s">
        <v>156</v>
      </c>
      <c r="V1586" t="s">
        <v>159</v>
      </c>
      <c r="Y1586" t="s">
        <v>2132</v>
      </c>
      <c r="AE1586" t="s">
        <v>2895</v>
      </c>
    </row>
    <row r="1587" spans="1:31">
      <c r="A1587" t="s">
        <v>2897</v>
      </c>
      <c r="B1587" t="s">
        <v>2898</v>
      </c>
      <c r="C1587" t="s">
        <v>153</v>
      </c>
      <c r="E1587">
        <v>4</v>
      </c>
      <c r="F1587" t="s">
        <v>1684</v>
      </c>
      <c r="G1587" t="s">
        <v>1683</v>
      </c>
      <c r="H1587" t="s">
        <v>1684</v>
      </c>
      <c r="I1587" t="s">
        <v>132</v>
      </c>
      <c r="O1587" t="s">
        <v>2232</v>
      </c>
      <c r="P1587" t="s">
        <v>2130</v>
      </c>
      <c r="Q1587" t="s">
        <v>2899</v>
      </c>
      <c r="R1587" t="s">
        <v>241</v>
      </c>
      <c r="V1587" t="s">
        <v>2233</v>
      </c>
      <c r="Y1587" t="s">
        <v>2146</v>
      </c>
      <c r="AE1587" t="s">
        <v>2897</v>
      </c>
    </row>
    <row r="1588" spans="1:31">
      <c r="A1588" t="s">
        <v>2900</v>
      </c>
      <c r="B1588" t="s">
        <v>2901</v>
      </c>
      <c r="C1588" t="s">
        <v>153</v>
      </c>
      <c r="E1588">
        <v>4</v>
      </c>
      <c r="F1588" t="s">
        <v>1872</v>
      </c>
      <c r="G1588" t="s">
        <v>1871</v>
      </c>
      <c r="H1588" t="s">
        <v>1872</v>
      </c>
      <c r="I1588" t="s">
        <v>130</v>
      </c>
      <c r="J1588">
        <v>4</v>
      </c>
      <c r="K1588" t="s">
        <v>1872</v>
      </c>
      <c r="L1588" t="s">
        <v>1871</v>
      </c>
      <c r="M1588" t="s">
        <v>1872</v>
      </c>
      <c r="N1588" t="s">
        <v>130</v>
      </c>
      <c r="O1588" t="s">
        <v>2126</v>
      </c>
      <c r="P1588" t="s">
        <v>156</v>
      </c>
      <c r="R1588" t="s">
        <v>157</v>
      </c>
      <c r="S1588" t="s">
        <v>158</v>
      </c>
      <c r="T1588" t="s">
        <v>156</v>
      </c>
      <c r="V1588" t="s">
        <v>159</v>
      </c>
      <c r="Y1588" t="s">
        <v>2132</v>
      </c>
      <c r="AE1588" t="s">
        <v>2900</v>
      </c>
    </row>
    <row r="1589" spans="1:31">
      <c r="A1589" t="s">
        <v>2902</v>
      </c>
      <c r="B1589" t="s">
        <v>2903</v>
      </c>
      <c r="C1589" t="s">
        <v>153</v>
      </c>
      <c r="E1589">
        <v>4</v>
      </c>
      <c r="F1589" t="s">
        <v>1756</v>
      </c>
      <c r="G1589" t="s">
        <v>1755</v>
      </c>
      <c r="H1589" t="s">
        <v>1756</v>
      </c>
      <c r="I1589" t="s">
        <v>132</v>
      </c>
      <c r="J1589">
        <v>4</v>
      </c>
      <c r="K1589" t="s">
        <v>1756</v>
      </c>
      <c r="L1589" t="s">
        <v>1755</v>
      </c>
      <c r="M1589" t="s">
        <v>1756</v>
      </c>
      <c r="N1589" t="s">
        <v>132</v>
      </c>
      <c r="O1589" t="s">
        <v>2126</v>
      </c>
      <c r="P1589" t="s">
        <v>2130</v>
      </c>
      <c r="Q1589" t="s">
        <v>2438</v>
      </c>
      <c r="R1589" t="s">
        <v>241</v>
      </c>
      <c r="S1589" t="s">
        <v>158</v>
      </c>
      <c r="T1589" t="s">
        <v>156</v>
      </c>
      <c r="V1589" t="s">
        <v>159</v>
      </c>
      <c r="Y1589" t="s">
        <v>2132</v>
      </c>
      <c r="AE1589" t="s">
        <v>2902</v>
      </c>
    </row>
    <row r="1590" spans="1:31">
      <c r="A1590" t="s">
        <v>2904</v>
      </c>
      <c r="B1590" t="s">
        <v>2905</v>
      </c>
      <c r="C1590" t="s">
        <v>153</v>
      </c>
      <c r="E1590">
        <v>4</v>
      </c>
      <c r="F1590" t="s">
        <v>2067</v>
      </c>
      <c r="G1590" t="s">
        <v>2066</v>
      </c>
      <c r="H1590" t="s">
        <v>2067</v>
      </c>
      <c r="I1590" t="s">
        <v>132</v>
      </c>
      <c r="O1590" t="s">
        <v>2162</v>
      </c>
      <c r="P1590" t="s">
        <v>2130</v>
      </c>
      <c r="Q1590" t="s">
        <v>2637</v>
      </c>
      <c r="R1590" t="s">
        <v>241</v>
      </c>
      <c r="V1590" t="s">
        <v>242</v>
      </c>
      <c r="Y1590" t="s">
        <v>2146</v>
      </c>
      <c r="AE1590" t="s">
        <v>2904</v>
      </c>
    </row>
    <row r="1591" spans="1:31">
      <c r="A1591" t="s">
        <v>2906</v>
      </c>
      <c r="B1591" t="s">
        <v>2907</v>
      </c>
      <c r="AE1591" t="s">
        <v>2906</v>
      </c>
    </row>
    <row r="1592" spans="1:31">
      <c r="A1592" t="s">
        <v>2908</v>
      </c>
      <c r="B1592" t="s">
        <v>2909</v>
      </c>
      <c r="AE1592" t="s">
        <v>2908</v>
      </c>
    </row>
    <row r="1593" spans="1:31">
      <c r="A1593" t="s">
        <v>2910</v>
      </c>
      <c r="B1593" t="s">
        <v>2911</v>
      </c>
      <c r="AE1593" t="s">
        <v>2910</v>
      </c>
    </row>
    <row r="1594" spans="1:31">
      <c r="A1594" t="s">
        <v>2912</v>
      </c>
      <c r="B1594" t="s">
        <v>2913</v>
      </c>
      <c r="C1594" t="s">
        <v>153</v>
      </c>
      <c r="E1594">
        <v>4</v>
      </c>
      <c r="F1594" t="s">
        <v>2018</v>
      </c>
      <c r="G1594" t="s">
        <v>2017</v>
      </c>
      <c r="H1594" t="s">
        <v>2018</v>
      </c>
      <c r="I1594" t="s">
        <v>130</v>
      </c>
      <c r="J1594">
        <v>4</v>
      </c>
      <c r="K1594" t="s">
        <v>2018</v>
      </c>
      <c r="L1594" t="s">
        <v>2017</v>
      </c>
      <c r="M1594" t="s">
        <v>2018</v>
      </c>
      <c r="N1594" t="s">
        <v>130</v>
      </c>
      <c r="O1594" t="s">
        <v>2126</v>
      </c>
      <c r="P1594" t="s">
        <v>156</v>
      </c>
      <c r="R1594" t="s">
        <v>157</v>
      </c>
      <c r="S1594" t="s">
        <v>158</v>
      </c>
      <c r="T1594" t="s">
        <v>156</v>
      </c>
      <c r="V1594" t="s">
        <v>159</v>
      </c>
      <c r="Y1594" t="s">
        <v>2132</v>
      </c>
      <c r="AE1594" t="s">
        <v>2912</v>
      </c>
    </row>
    <row r="1595" spans="1:31">
      <c r="A1595" t="s">
        <v>2914</v>
      </c>
      <c r="B1595" t="s">
        <v>364</v>
      </c>
      <c r="AE1595" t="s">
        <v>2914</v>
      </c>
    </row>
    <row r="1596" spans="1:31">
      <c r="A1596" t="s">
        <v>2915</v>
      </c>
      <c r="B1596" t="s">
        <v>645</v>
      </c>
      <c r="AE1596" t="s">
        <v>2915</v>
      </c>
    </row>
    <row r="1597" spans="1:31">
      <c r="A1597" t="s">
        <v>2916</v>
      </c>
      <c r="B1597" t="s">
        <v>2917</v>
      </c>
      <c r="C1597" t="s">
        <v>153</v>
      </c>
      <c r="E1597">
        <v>4</v>
      </c>
      <c r="F1597" t="s">
        <v>1570</v>
      </c>
      <c r="G1597" t="s">
        <v>1569</v>
      </c>
      <c r="H1597" t="s">
        <v>1570</v>
      </c>
      <c r="I1597" t="s">
        <v>130</v>
      </c>
      <c r="O1597" t="s">
        <v>155</v>
      </c>
      <c r="P1597" t="s">
        <v>2130</v>
      </c>
      <c r="Q1597" t="s">
        <v>2918</v>
      </c>
      <c r="R1597" t="s">
        <v>241</v>
      </c>
      <c r="V1597" t="s">
        <v>242</v>
      </c>
      <c r="Y1597" t="s">
        <v>2146</v>
      </c>
      <c r="AE1597" t="s">
        <v>2916</v>
      </c>
    </row>
    <row r="1598" spans="1:31">
      <c r="A1598" t="s">
        <v>2919</v>
      </c>
      <c r="B1598" t="s">
        <v>2920</v>
      </c>
      <c r="C1598" t="s">
        <v>153</v>
      </c>
      <c r="E1598">
        <v>4</v>
      </c>
      <c r="F1598" t="s">
        <v>1640</v>
      </c>
      <c r="G1598" t="s">
        <v>1639</v>
      </c>
      <c r="H1598" t="s">
        <v>1640</v>
      </c>
      <c r="I1598" t="s">
        <v>1641</v>
      </c>
      <c r="J1598">
        <v>4</v>
      </c>
      <c r="K1598" t="s">
        <v>1640</v>
      </c>
      <c r="L1598" t="s">
        <v>1639</v>
      </c>
      <c r="M1598" t="s">
        <v>1640</v>
      </c>
      <c r="N1598" t="s">
        <v>1641</v>
      </c>
      <c r="O1598" t="s">
        <v>155</v>
      </c>
      <c r="P1598" t="s">
        <v>156</v>
      </c>
      <c r="R1598" t="s">
        <v>157</v>
      </c>
      <c r="S1598" t="s">
        <v>158</v>
      </c>
      <c r="T1598" t="s">
        <v>156</v>
      </c>
      <c r="V1598" t="s">
        <v>159</v>
      </c>
      <c r="W1598" t="s">
        <v>2233</v>
      </c>
      <c r="Y1598" t="s">
        <v>2326</v>
      </c>
      <c r="Z1598" t="s">
        <v>160</v>
      </c>
      <c r="AE1598" t="s">
        <v>2919</v>
      </c>
    </row>
    <row r="1599" spans="1:31">
      <c r="A1599" t="s">
        <v>2921</v>
      </c>
      <c r="B1599" t="s">
        <v>2922</v>
      </c>
      <c r="C1599" t="s">
        <v>153</v>
      </c>
      <c r="E1599">
        <v>4</v>
      </c>
      <c r="F1599" t="s">
        <v>1805</v>
      </c>
      <c r="G1599" t="s">
        <v>1804</v>
      </c>
      <c r="H1599" t="s">
        <v>1805</v>
      </c>
      <c r="I1599" t="s">
        <v>1641</v>
      </c>
      <c r="J1599">
        <v>4</v>
      </c>
      <c r="K1599" t="s">
        <v>1805</v>
      </c>
      <c r="L1599" t="s">
        <v>1804</v>
      </c>
      <c r="M1599" t="s">
        <v>1805</v>
      </c>
      <c r="N1599" t="s">
        <v>1641</v>
      </c>
      <c r="O1599" t="s">
        <v>2141</v>
      </c>
      <c r="P1599" t="s">
        <v>156</v>
      </c>
      <c r="R1599" t="s">
        <v>241</v>
      </c>
      <c r="S1599" t="s">
        <v>158</v>
      </c>
      <c r="T1599" t="s">
        <v>156</v>
      </c>
      <c r="V1599" t="s">
        <v>242</v>
      </c>
      <c r="Y1599" t="s">
        <v>2146</v>
      </c>
      <c r="AE1599" t="s">
        <v>2921</v>
      </c>
    </row>
    <row r="1600" spans="1:31">
      <c r="A1600" t="s">
        <v>2923</v>
      </c>
      <c r="B1600" t="s">
        <v>2924</v>
      </c>
      <c r="C1600" t="s">
        <v>153</v>
      </c>
      <c r="E1600">
        <v>4</v>
      </c>
      <c r="F1600" t="s">
        <v>1815</v>
      </c>
      <c r="G1600" t="s">
        <v>1814</v>
      </c>
      <c r="H1600" t="s">
        <v>1815</v>
      </c>
      <c r="I1600" t="s">
        <v>126</v>
      </c>
      <c r="J1600">
        <v>4</v>
      </c>
      <c r="K1600" t="s">
        <v>1815</v>
      </c>
      <c r="L1600" t="s">
        <v>1814</v>
      </c>
      <c r="M1600" t="s">
        <v>1815</v>
      </c>
      <c r="N1600" t="s">
        <v>126</v>
      </c>
      <c r="O1600" t="s">
        <v>2162</v>
      </c>
      <c r="P1600" t="s">
        <v>156</v>
      </c>
      <c r="R1600" t="s">
        <v>241</v>
      </c>
      <c r="S1600" t="s">
        <v>158</v>
      </c>
      <c r="T1600" t="s">
        <v>156</v>
      </c>
      <c r="V1600" t="s">
        <v>242</v>
      </c>
      <c r="Y1600" t="s">
        <v>2146</v>
      </c>
      <c r="AE1600" t="s">
        <v>2923</v>
      </c>
    </row>
    <row r="1601" spans="1:31">
      <c r="A1601" t="s">
        <v>2925</v>
      </c>
      <c r="B1601" t="s">
        <v>2926</v>
      </c>
      <c r="C1601" t="s">
        <v>153</v>
      </c>
      <c r="E1601">
        <v>4</v>
      </c>
      <c r="F1601" t="s">
        <v>2114</v>
      </c>
      <c r="G1601" t="s">
        <v>2113</v>
      </c>
      <c r="H1601" t="s">
        <v>2114</v>
      </c>
      <c r="I1601" t="s">
        <v>124</v>
      </c>
      <c r="O1601" t="s">
        <v>2126</v>
      </c>
      <c r="P1601" t="s">
        <v>2130</v>
      </c>
      <c r="Q1601" t="s">
        <v>2927</v>
      </c>
      <c r="R1601" t="s">
        <v>157</v>
      </c>
      <c r="V1601" t="s">
        <v>159</v>
      </c>
      <c r="Y1601" t="s">
        <v>2132</v>
      </c>
      <c r="AE1601" t="s">
        <v>2925</v>
      </c>
    </row>
    <row r="1602" spans="1:31">
      <c r="A1602" t="s">
        <v>2928</v>
      </c>
      <c r="B1602" t="s">
        <v>450</v>
      </c>
      <c r="AE1602" t="s">
        <v>2928</v>
      </c>
    </row>
    <row r="1603" spans="1:31">
      <c r="A1603" t="s">
        <v>2929</v>
      </c>
      <c r="B1603" t="s">
        <v>2930</v>
      </c>
      <c r="C1603" t="s">
        <v>153</v>
      </c>
      <c r="E1603">
        <v>4</v>
      </c>
      <c r="F1603" t="s">
        <v>1585</v>
      </c>
      <c r="G1603" t="s">
        <v>1584</v>
      </c>
      <c r="H1603" t="s">
        <v>1585</v>
      </c>
      <c r="I1603" t="s">
        <v>128</v>
      </c>
      <c r="J1603">
        <v>4</v>
      </c>
      <c r="K1603" t="s">
        <v>1585</v>
      </c>
      <c r="L1603" t="s">
        <v>1584</v>
      </c>
      <c r="M1603" t="s">
        <v>1585</v>
      </c>
      <c r="N1603" t="s">
        <v>128</v>
      </c>
      <c r="O1603" t="s">
        <v>2162</v>
      </c>
      <c r="P1603" t="s">
        <v>156</v>
      </c>
      <c r="R1603" t="s">
        <v>241</v>
      </c>
      <c r="S1603" t="s">
        <v>158</v>
      </c>
      <c r="T1603" t="s">
        <v>156</v>
      </c>
      <c r="V1603" t="s">
        <v>242</v>
      </c>
      <c r="Y1603" t="s">
        <v>2150</v>
      </c>
      <c r="AE1603" t="s">
        <v>2929</v>
      </c>
    </row>
    <row r="1604" spans="1:31">
      <c r="A1604" t="s">
        <v>2931</v>
      </c>
      <c r="B1604" t="s">
        <v>2932</v>
      </c>
      <c r="C1604" t="s">
        <v>153</v>
      </c>
      <c r="E1604">
        <v>4</v>
      </c>
      <c r="F1604" t="s">
        <v>2067</v>
      </c>
      <c r="G1604" t="s">
        <v>2066</v>
      </c>
      <c r="H1604" t="s">
        <v>2067</v>
      </c>
      <c r="I1604" t="s">
        <v>132</v>
      </c>
      <c r="J1604">
        <v>4</v>
      </c>
      <c r="K1604" t="s">
        <v>2067</v>
      </c>
      <c r="L1604" t="s">
        <v>2066</v>
      </c>
      <c r="M1604" t="s">
        <v>2067</v>
      </c>
      <c r="N1604" t="s">
        <v>132</v>
      </c>
      <c r="O1604" t="s">
        <v>2141</v>
      </c>
      <c r="P1604" t="s">
        <v>156</v>
      </c>
      <c r="R1604" t="s">
        <v>241</v>
      </c>
      <c r="S1604" t="s">
        <v>158</v>
      </c>
      <c r="T1604" t="s">
        <v>156</v>
      </c>
      <c r="V1604" t="s">
        <v>242</v>
      </c>
      <c r="Y1604" t="s">
        <v>2146</v>
      </c>
      <c r="Z1604" t="s">
        <v>245</v>
      </c>
      <c r="AE1604" t="s">
        <v>2931</v>
      </c>
    </row>
    <row r="1605" spans="1:31">
      <c r="A1605" t="s">
        <v>2933</v>
      </c>
      <c r="B1605" t="s">
        <v>2934</v>
      </c>
      <c r="C1605" t="s">
        <v>153</v>
      </c>
      <c r="E1605">
        <v>4</v>
      </c>
      <c r="F1605" t="s">
        <v>1756</v>
      </c>
      <c r="G1605" t="s">
        <v>1755</v>
      </c>
      <c r="H1605" t="s">
        <v>1756</v>
      </c>
      <c r="I1605" t="s">
        <v>132</v>
      </c>
      <c r="J1605">
        <v>4</v>
      </c>
      <c r="K1605" t="s">
        <v>1756</v>
      </c>
      <c r="L1605" t="s">
        <v>1755</v>
      </c>
      <c r="M1605" t="s">
        <v>1756</v>
      </c>
      <c r="N1605" t="s">
        <v>132</v>
      </c>
      <c r="O1605" t="s">
        <v>155</v>
      </c>
      <c r="P1605" t="s">
        <v>156</v>
      </c>
      <c r="R1605" t="s">
        <v>241</v>
      </c>
      <c r="S1605" t="s">
        <v>158</v>
      </c>
      <c r="T1605" t="s">
        <v>156</v>
      </c>
      <c r="V1605" t="s">
        <v>159</v>
      </c>
      <c r="W1605" t="s">
        <v>242</v>
      </c>
      <c r="Y1605" t="s">
        <v>243</v>
      </c>
      <c r="Z1605" t="s">
        <v>245</v>
      </c>
      <c r="AE1605" t="s">
        <v>2933</v>
      </c>
    </row>
    <row r="1606" spans="1:31">
      <c r="A1606" t="s">
        <v>2935</v>
      </c>
      <c r="B1606" t="s">
        <v>364</v>
      </c>
      <c r="AE1606" t="s">
        <v>2935</v>
      </c>
    </row>
    <row r="1607" spans="1:31">
      <c r="A1607" t="s">
        <v>2936</v>
      </c>
      <c r="B1607" t="s">
        <v>2937</v>
      </c>
      <c r="C1607" t="s">
        <v>153</v>
      </c>
      <c r="E1607">
        <v>4</v>
      </c>
      <c r="F1607" t="s">
        <v>1807</v>
      </c>
      <c r="G1607" t="s">
        <v>1806</v>
      </c>
      <c r="H1607" t="s">
        <v>1807</v>
      </c>
      <c r="I1607" t="s">
        <v>1641</v>
      </c>
      <c r="J1607">
        <v>4</v>
      </c>
      <c r="K1607" t="s">
        <v>1807</v>
      </c>
      <c r="L1607" t="s">
        <v>1806</v>
      </c>
      <c r="M1607" t="s">
        <v>1807</v>
      </c>
      <c r="N1607" t="s">
        <v>1641</v>
      </c>
      <c r="O1607" t="s">
        <v>2141</v>
      </c>
      <c r="P1607" t="s">
        <v>156</v>
      </c>
      <c r="R1607" t="s">
        <v>241</v>
      </c>
      <c r="S1607" t="s">
        <v>158</v>
      </c>
      <c r="T1607" t="s">
        <v>156</v>
      </c>
      <c r="V1607" t="s">
        <v>242</v>
      </c>
      <c r="Y1607" t="s">
        <v>2146</v>
      </c>
      <c r="AE1607" t="s">
        <v>2936</v>
      </c>
    </row>
    <row r="1608" spans="1:31">
      <c r="A1608" t="s">
        <v>2938</v>
      </c>
      <c r="B1608" t="s">
        <v>2939</v>
      </c>
      <c r="C1608" t="s">
        <v>153</v>
      </c>
      <c r="E1608">
        <v>4</v>
      </c>
      <c r="F1608" t="s">
        <v>1950</v>
      </c>
      <c r="G1608" t="s">
        <v>1949</v>
      </c>
      <c r="H1608" t="s">
        <v>1950</v>
      </c>
      <c r="I1608" t="s">
        <v>132</v>
      </c>
      <c r="J1608">
        <v>4</v>
      </c>
      <c r="K1608" t="s">
        <v>1950</v>
      </c>
      <c r="L1608" t="s">
        <v>1949</v>
      </c>
      <c r="M1608" t="s">
        <v>1950</v>
      </c>
      <c r="N1608" t="s">
        <v>132</v>
      </c>
      <c r="O1608" t="s">
        <v>2126</v>
      </c>
      <c r="P1608" t="s">
        <v>156</v>
      </c>
      <c r="R1608" t="s">
        <v>157</v>
      </c>
      <c r="S1608" t="s">
        <v>158</v>
      </c>
      <c r="T1608" t="s">
        <v>156</v>
      </c>
      <c r="V1608" t="s">
        <v>159</v>
      </c>
      <c r="Y1608" t="s">
        <v>2132</v>
      </c>
      <c r="AE1608" t="s">
        <v>2938</v>
      </c>
    </row>
    <row r="1609" spans="1:31">
      <c r="A1609" t="s">
        <v>2940</v>
      </c>
      <c r="B1609" t="s">
        <v>2941</v>
      </c>
      <c r="C1609" t="s">
        <v>153</v>
      </c>
      <c r="E1609">
        <v>4</v>
      </c>
      <c r="F1609" t="s">
        <v>1582</v>
      </c>
      <c r="G1609" t="s">
        <v>1581</v>
      </c>
      <c r="H1609" t="s">
        <v>1582</v>
      </c>
      <c r="I1609" t="s">
        <v>124</v>
      </c>
      <c r="J1609">
        <v>4</v>
      </c>
      <c r="K1609" t="s">
        <v>1582</v>
      </c>
      <c r="L1609" t="s">
        <v>1581</v>
      </c>
      <c r="M1609" t="s">
        <v>1582</v>
      </c>
      <c r="N1609" t="s">
        <v>124</v>
      </c>
      <c r="O1609" t="s">
        <v>2141</v>
      </c>
      <c r="P1609" t="s">
        <v>156</v>
      </c>
      <c r="R1609" t="s">
        <v>241</v>
      </c>
      <c r="S1609" t="s">
        <v>158</v>
      </c>
      <c r="T1609" t="s">
        <v>156</v>
      </c>
      <c r="V1609" t="s">
        <v>159</v>
      </c>
      <c r="W1609" t="s">
        <v>242</v>
      </c>
      <c r="Y1609" t="s">
        <v>2146</v>
      </c>
      <c r="Z1609" t="s">
        <v>244</v>
      </c>
      <c r="AE1609" t="s">
        <v>2940</v>
      </c>
    </row>
    <row r="1610" spans="1:31">
      <c r="A1610" t="s">
        <v>2942</v>
      </c>
      <c r="B1610" t="s">
        <v>2943</v>
      </c>
      <c r="C1610" t="s">
        <v>153</v>
      </c>
      <c r="E1610">
        <v>4</v>
      </c>
      <c r="F1610" t="s">
        <v>1604</v>
      </c>
      <c r="G1610" t="s">
        <v>1603</v>
      </c>
      <c r="H1610" t="s">
        <v>1604</v>
      </c>
      <c r="I1610" t="s">
        <v>124</v>
      </c>
      <c r="O1610" t="s">
        <v>2126</v>
      </c>
      <c r="P1610" t="s">
        <v>2130</v>
      </c>
      <c r="Q1610" t="s">
        <v>2944</v>
      </c>
      <c r="R1610" t="s">
        <v>157</v>
      </c>
      <c r="V1610" t="s">
        <v>159</v>
      </c>
      <c r="Y1610" t="s">
        <v>2132</v>
      </c>
      <c r="AE1610" t="s">
        <v>2942</v>
      </c>
    </row>
    <row r="1611" spans="1:31">
      <c r="A1611" t="s">
        <v>2945</v>
      </c>
      <c r="B1611" t="s">
        <v>2946</v>
      </c>
      <c r="C1611" t="s">
        <v>153</v>
      </c>
      <c r="E1611">
        <v>4</v>
      </c>
      <c r="F1611" t="s">
        <v>2112</v>
      </c>
      <c r="G1611" t="s">
        <v>2111</v>
      </c>
      <c r="H1611" t="s">
        <v>2112</v>
      </c>
      <c r="I1611" t="s">
        <v>1641</v>
      </c>
      <c r="J1611">
        <v>4</v>
      </c>
      <c r="K1611" t="s">
        <v>2112</v>
      </c>
      <c r="L1611" t="s">
        <v>2111</v>
      </c>
      <c r="M1611" t="s">
        <v>2112</v>
      </c>
      <c r="N1611" t="s">
        <v>1641</v>
      </c>
      <c r="O1611" t="s">
        <v>2141</v>
      </c>
      <c r="P1611" t="s">
        <v>2130</v>
      </c>
      <c r="Q1611" t="s">
        <v>2947</v>
      </c>
      <c r="R1611" t="s">
        <v>157</v>
      </c>
      <c r="S1611" t="s">
        <v>158</v>
      </c>
      <c r="T1611" t="s">
        <v>2130</v>
      </c>
      <c r="U1611" t="s">
        <v>2948</v>
      </c>
      <c r="V1611" t="s">
        <v>2233</v>
      </c>
      <c r="Y1611" t="s">
        <v>2326</v>
      </c>
      <c r="AE1611" t="s">
        <v>2945</v>
      </c>
    </row>
    <row r="1612" spans="1:31">
      <c r="A1612" t="s">
        <v>2949</v>
      </c>
      <c r="B1612" t="s">
        <v>2950</v>
      </c>
      <c r="C1612" t="s">
        <v>153</v>
      </c>
      <c r="E1612">
        <v>4</v>
      </c>
      <c r="F1612" t="s">
        <v>1617</v>
      </c>
      <c r="G1612" t="s">
        <v>1616</v>
      </c>
      <c r="H1612" t="s">
        <v>1617</v>
      </c>
      <c r="I1612" t="s">
        <v>126</v>
      </c>
      <c r="J1612">
        <v>4</v>
      </c>
      <c r="K1612" t="s">
        <v>1617</v>
      </c>
      <c r="L1612" t="s">
        <v>1616</v>
      </c>
      <c r="M1612" t="s">
        <v>1617</v>
      </c>
      <c r="N1612" t="s">
        <v>126</v>
      </c>
      <c r="O1612" t="s">
        <v>2162</v>
      </c>
      <c r="P1612" t="s">
        <v>156</v>
      </c>
      <c r="R1612" t="s">
        <v>241</v>
      </c>
      <c r="S1612" t="s">
        <v>2153</v>
      </c>
      <c r="T1612" t="s">
        <v>156</v>
      </c>
      <c r="V1612" t="s">
        <v>242</v>
      </c>
      <c r="Y1612" t="s">
        <v>2146</v>
      </c>
      <c r="AE1612" t="s">
        <v>2949</v>
      </c>
    </row>
    <row r="1613" spans="1:31">
      <c r="A1613" t="s">
        <v>2951</v>
      </c>
      <c r="B1613" t="s">
        <v>2952</v>
      </c>
      <c r="C1613" t="s">
        <v>153</v>
      </c>
      <c r="E1613">
        <v>4</v>
      </c>
      <c r="F1613" t="s">
        <v>1743</v>
      </c>
      <c r="G1613" t="s">
        <v>1742</v>
      </c>
      <c r="H1613" t="s">
        <v>1743</v>
      </c>
      <c r="I1613" t="s">
        <v>1641</v>
      </c>
      <c r="O1613" t="s">
        <v>2162</v>
      </c>
      <c r="P1613" t="s">
        <v>2130</v>
      </c>
      <c r="Q1613" t="s">
        <v>2953</v>
      </c>
      <c r="R1613" t="s">
        <v>241</v>
      </c>
      <c r="V1613" t="s">
        <v>242</v>
      </c>
      <c r="Y1613" t="s">
        <v>2146</v>
      </c>
      <c r="AE1613" t="s">
        <v>2951</v>
      </c>
    </row>
    <row r="1614" spans="1:31">
      <c r="A1614" t="s">
        <v>2954</v>
      </c>
      <c r="B1614" t="s">
        <v>2955</v>
      </c>
      <c r="AE1614" t="s">
        <v>2954</v>
      </c>
    </row>
    <row r="1615" spans="1:31">
      <c r="A1615" t="s">
        <v>2956</v>
      </c>
      <c r="B1615" t="s">
        <v>2957</v>
      </c>
      <c r="C1615" t="s">
        <v>153</v>
      </c>
      <c r="E1615">
        <v>4</v>
      </c>
      <c r="F1615" t="s">
        <v>503</v>
      </c>
      <c r="G1615" t="s">
        <v>504</v>
      </c>
      <c r="H1615" t="s">
        <v>503</v>
      </c>
      <c r="I1615" t="s">
        <v>126</v>
      </c>
      <c r="J1615">
        <v>4</v>
      </c>
      <c r="K1615" t="s">
        <v>503</v>
      </c>
      <c r="L1615" t="s">
        <v>504</v>
      </c>
      <c r="M1615" t="s">
        <v>503</v>
      </c>
      <c r="N1615" t="s">
        <v>126</v>
      </c>
      <c r="O1615" t="s">
        <v>2141</v>
      </c>
      <c r="P1615" t="s">
        <v>2130</v>
      </c>
      <c r="Q1615" t="s">
        <v>2889</v>
      </c>
      <c r="R1615" t="s">
        <v>241</v>
      </c>
      <c r="S1615" t="s">
        <v>158</v>
      </c>
      <c r="T1615" t="s">
        <v>156</v>
      </c>
      <c r="V1615" t="s">
        <v>242</v>
      </c>
      <c r="Y1615" t="s">
        <v>2147</v>
      </c>
      <c r="AE1615" t="s">
        <v>2956</v>
      </c>
    </row>
    <row r="1616" spans="1:31">
      <c r="A1616" t="s">
        <v>2958</v>
      </c>
      <c r="B1616" t="s">
        <v>2959</v>
      </c>
      <c r="C1616" t="s">
        <v>153</v>
      </c>
      <c r="E1616">
        <v>4</v>
      </c>
      <c r="F1616" t="s">
        <v>2067</v>
      </c>
      <c r="G1616" t="s">
        <v>2066</v>
      </c>
      <c r="H1616" t="s">
        <v>2067</v>
      </c>
      <c r="I1616" t="s">
        <v>132</v>
      </c>
      <c r="O1616" t="s">
        <v>2162</v>
      </c>
      <c r="P1616" t="s">
        <v>2130</v>
      </c>
      <c r="Q1616" t="s">
        <v>2960</v>
      </c>
      <c r="R1616" t="s">
        <v>157</v>
      </c>
      <c r="V1616" t="s">
        <v>2233</v>
      </c>
      <c r="Y1616" t="s">
        <v>2127</v>
      </c>
      <c r="AE1616" t="s">
        <v>2958</v>
      </c>
    </row>
    <row r="1617" spans="1:31">
      <c r="A1617" t="s">
        <v>2961</v>
      </c>
      <c r="B1617" t="s">
        <v>2962</v>
      </c>
      <c r="C1617" t="s">
        <v>153</v>
      </c>
      <c r="E1617">
        <v>4</v>
      </c>
      <c r="F1617" t="s">
        <v>1718</v>
      </c>
      <c r="G1617" t="s">
        <v>1717</v>
      </c>
      <c r="H1617" t="s">
        <v>1718</v>
      </c>
      <c r="I1617" t="s">
        <v>128</v>
      </c>
      <c r="J1617">
        <v>4</v>
      </c>
      <c r="K1617" t="s">
        <v>1718</v>
      </c>
      <c r="L1617" t="s">
        <v>1717</v>
      </c>
      <c r="M1617" t="s">
        <v>1718</v>
      </c>
      <c r="N1617" t="s">
        <v>128</v>
      </c>
      <c r="O1617" t="s">
        <v>2141</v>
      </c>
      <c r="P1617" t="s">
        <v>156</v>
      </c>
      <c r="R1617" t="s">
        <v>241</v>
      </c>
      <c r="S1617" t="s">
        <v>158</v>
      </c>
      <c r="T1617" t="s">
        <v>156</v>
      </c>
      <c r="V1617" t="s">
        <v>242</v>
      </c>
      <c r="Y1617" t="s">
        <v>2146</v>
      </c>
      <c r="AE1617" t="s">
        <v>2961</v>
      </c>
    </row>
    <row r="1618" spans="1:31">
      <c r="A1618" t="s">
        <v>2963</v>
      </c>
      <c r="B1618" t="s">
        <v>2964</v>
      </c>
      <c r="C1618" t="s">
        <v>153</v>
      </c>
      <c r="E1618">
        <v>4</v>
      </c>
      <c r="F1618" t="s">
        <v>1872</v>
      </c>
      <c r="G1618" t="s">
        <v>1871</v>
      </c>
      <c r="H1618" t="s">
        <v>1872</v>
      </c>
      <c r="I1618" t="s">
        <v>130</v>
      </c>
      <c r="J1618">
        <v>4</v>
      </c>
      <c r="K1618" t="s">
        <v>1872</v>
      </c>
      <c r="L1618" t="s">
        <v>1871</v>
      </c>
      <c r="M1618" t="s">
        <v>1872</v>
      </c>
      <c r="N1618" t="s">
        <v>130</v>
      </c>
      <c r="O1618" t="s">
        <v>2126</v>
      </c>
      <c r="P1618" t="s">
        <v>156</v>
      </c>
      <c r="R1618" t="s">
        <v>241</v>
      </c>
      <c r="S1618" t="s">
        <v>158</v>
      </c>
      <c r="T1618" t="s">
        <v>156</v>
      </c>
      <c r="V1618" t="s">
        <v>159</v>
      </c>
      <c r="Y1618" t="s">
        <v>2132</v>
      </c>
      <c r="AE1618" t="s">
        <v>2963</v>
      </c>
    </row>
    <row r="1619" spans="1:31">
      <c r="A1619" t="s">
        <v>2965</v>
      </c>
      <c r="B1619" t="s">
        <v>2966</v>
      </c>
      <c r="C1619" t="s">
        <v>153</v>
      </c>
      <c r="E1619">
        <v>4</v>
      </c>
      <c r="F1619" t="s">
        <v>1585</v>
      </c>
      <c r="G1619" t="s">
        <v>1584</v>
      </c>
      <c r="H1619" t="s">
        <v>1585</v>
      </c>
      <c r="I1619" t="s">
        <v>128</v>
      </c>
      <c r="J1619">
        <v>4</v>
      </c>
      <c r="K1619" t="s">
        <v>1585</v>
      </c>
      <c r="L1619" t="s">
        <v>1584</v>
      </c>
      <c r="M1619" t="s">
        <v>1585</v>
      </c>
      <c r="N1619" t="s">
        <v>128</v>
      </c>
      <c r="O1619" t="s">
        <v>2162</v>
      </c>
      <c r="P1619" t="s">
        <v>156</v>
      </c>
      <c r="R1619" t="s">
        <v>241</v>
      </c>
      <c r="S1619" t="s">
        <v>2153</v>
      </c>
      <c r="T1619" t="s">
        <v>156</v>
      </c>
      <c r="V1619" t="s">
        <v>242</v>
      </c>
      <c r="Y1619" t="s">
        <v>2146</v>
      </c>
      <c r="AE1619" t="s">
        <v>2965</v>
      </c>
    </row>
    <row r="1620" spans="1:31">
      <c r="A1620" t="s">
        <v>2967</v>
      </c>
      <c r="B1620" t="s">
        <v>2968</v>
      </c>
      <c r="C1620" t="s">
        <v>153</v>
      </c>
      <c r="E1620">
        <v>4</v>
      </c>
      <c r="F1620" t="s">
        <v>1813</v>
      </c>
      <c r="G1620" t="s">
        <v>1812</v>
      </c>
      <c r="H1620" t="s">
        <v>1813</v>
      </c>
      <c r="I1620" t="s">
        <v>126</v>
      </c>
      <c r="J1620">
        <v>4</v>
      </c>
      <c r="K1620" t="s">
        <v>1813</v>
      </c>
      <c r="L1620" t="s">
        <v>1812</v>
      </c>
      <c r="M1620" t="s">
        <v>1813</v>
      </c>
      <c r="N1620" t="s">
        <v>126</v>
      </c>
      <c r="O1620" t="s">
        <v>2141</v>
      </c>
      <c r="P1620" t="s">
        <v>156</v>
      </c>
      <c r="R1620" t="s">
        <v>241</v>
      </c>
      <c r="S1620" t="s">
        <v>158</v>
      </c>
      <c r="T1620" t="s">
        <v>156</v>
      </c>
      <c r="V1620" t="s">
        <v>159</v>
      </c>
      <c r="Y1620" t="s">
        <v>243</v>
      </c>
      <c r="Z1620" t="s">
        <v>244</v>
      </c>
      <c r="AE1620" t="s">
        <v>2967</v>
      </c>
    </row>
    <row r="1621" spans="1:31">
      <c r="A1621" t="s">
        <v>2969</v>
      </c>
      <c r="B1621" t="s">
        <v>2970</v>
      </c>
      <c r="C1621" t="s">
        <v>153</v>
      </c>
      <c r="E1621">
        <v>4</v>
      </c>
      <c r="F1621" t="s">
        <v>1756</v>
      </c>
      <c r="G1621" t="s">
        <v>1755</v>
      </c>
      <c r="H1621" t="s">
        <v>1756</v>
      </c>
      <c r="I1621" t="s">
        <v>132</v>
      </c>
      <c r="O1621" t="s">
        <v>2126</v>
      </c>
      <c r="P1621" t="s">
        <v>2130</v>
      </c>
      <c r="Q1621" t="s">
        <v>2971</v>
      </c>
      <c r="R1621" t="s">
        <v>157</v>
      </c>
      <c r="V1621" t="s">
        <v>159</v>
      </c>
      <c r="Y1621" t="s">
        <v>2132</v>
      </c>
      <c r="AE1621" t="s">
        <v>2969</v>
      </c>
    </row>
    <row r="1622" spans="1:31">
      <c r="A1622" t="s">
        <v>2972</v>
      </c>
      <c r="B1622" t="s">
        <v>2973</v>
      </c>
      <c r="C1622" t="s">
        <v>153</v>
      </c>
      <c r="E1622">
        <v>4</v>
      </c>
      <c r="F1622" t="s">
        <v>2974</v>
      </c>
      <c r="G1622" t="s">
        <v>2975</v>
      </c>
      <c r="H1622" t="s">
        <v>2974</v>
      </c>
      <c r="I1622" t="s">
        <v>126</v>
      </c>
      <c r="J1622">
        <v>4</v>
      </c>
      <c r="K1622" t="s">
        <v>2974</v>
      </c>
      <c r="L1622" t="s">
        <v>2975</v>
      </c>
      <c r="M1622" t="s">
        <v>2974</v>
      </c>
      <c r="N1622" t="s">
        <v>126</v>
      </c>
      <c r="O1622" t="s">
        <v>2141</v>
      </c>
      <c r="P1622" t="s">
        <v>156</v>
      </c>
      <c r="R1622" t="s">
        <v>241</v>
      </c>
      <c r="S1622" t="s">
        <v>158</v>
      </c>
      <c r="T1622" t="s">
        <v>156</v>
      </c>
      <c r="V1622" t="s">
        <v>242</v>
      </c>
      <c r="Y1622" t="s">
        <v>2147</v>
      </c>
      <c r="AE1622" t="s">
        <v>2972</v>
      </c>
    </row>
    <row r="1623" spans="1:31">
      <c r="A1623" t="s">
        <v>2976</v>
      </c>
      <c r="B1623" t="s">
        <v>2977</v>
      </c>
      <c r="C1623" t="s">
        <v>153</v>
      </c>
      <c r="E1623">
        <v>4</v>
      </c>
      <c r="F1623" t="s">
        <v>1950</v>
      </c>
      <c r="G1623" t="s">
        <v>1949</v>
      </c>
      <c r="H1623" t="s">
        <v>1950</v>
      </c>
      <c r="I1623" t="s">
        <v>132</v>
      </c>
      <c r="J1623">
        <v>4</v>
      </c>
      <c r="K1623" t="s">
        <v>1950</v>
      </c>
      <c r="L1623" t="s">
        <v>1949</v>
      </c>
      <c r="M1623" t="s">
        <v>1950</v>
      </c>
      <c r="N1623" t="s">
        <v>132</v>
      </c>
      <c r="O1623" t="s">
        <v>2126</v>
      </c>
      <c r="P1623" t="s">
        <v>156</v>
      </c>
      <c r="R1623" t="s">
        <v>157</v>
      </c>
      <c r="S1623" t="s">
        <v>2153</v>
      </c>
      <c r="T1623" t="s">
        <v>156</v>
      </c>
      <c r="V1623" t="s">
        <v>159</v>
      </c>
      <c r="Y1623" t="s">
        <v>2132</v>
      </c>
      <c r="AE1623" t="s">
        <v>2976</v>
      </c>
    </row>
    <row r="1624" spans="1:31">
      <c r="A1624" t="s">
        <v>2978</v>
      </c>
      <c r="B1624" t="s">
        <v>2979</v>
      </c>
      <c r="C1624" t="s">
        <v>153</v>
      </c>
      <c r="E1624">
        <v>4</v>
      </c>
      <c r="F1624" t="s">
        <v>1670</v>
      </c>
      <c r="G1624" t="s">
        <v>1669</v>
      </c>
      <c r="H1624" t="s">
        <v>1670</v>
      </c>
      <c r="I1624" t="s">
        <v>126</v>
      </c>
      <c r="J1624">
        <v>4</v>
      </c>
      <c r="K1624" t="s">
        <v>1670</v>
      </c>
      <c r="L1624" t="s">
        <v>1669</v>
      </c>
      <c r="M1624" t="s">
        <v>1670</v>
      </c>
      <c r="N1624" t="s">
        <v>126</v>
      </c>
      <c r="O1624" t="s">
        <v>2162</v>
      </c>
      <c r="P1624" t="s">
        <v>156</v>
      </c>
      <c r="R1624" t="s">
        <v>241</v>
      </c>
      <c r="S1624" t="s">
        <v>158</v>
      </c>
      <c r="T1624" t="s">
        <v>156</v>
      </c>
      <c r="V1624" t="s">
        <v>242</v>
      </c>
      <c r="Y1624" t="s">
        <v>2146</v>
      </c>
      <c r="AE1624" t="s">
        <v>2978</v>
      </c>
    </row>
    <row r="1625" spans="1:31">
      <c r="A1625" t="s">
        <v>2980</v>
      </c>
      <c r="B1625" t="s">
        <v>2981</v>
      </c>
      <c r="AE1625" t="s">
        <v>2980</v>
      </c>
    </row>
    <row r="1626" spans="1:31">
      <c r="A1626" t="s">
        <v>2982</v>
      </c>
      <c r="B1626" t="s">
        <v>2983</v>
      </c>
      <c r="C1626" t="s">
        <v>153</v>
      </c>
      <c r="D1626" t="s">
        <v>2984</v>
      </c>
      <c r="E1626">
        <v>4</v>
      </c>
      <c r="F1626" t="s">
        <v>503</v>
      </c>
      <c r="G1626" t="s">
        <v>504</v>
      </c>
      <c r="H1626" t="s">
        <v>503</v>
      </c>
      <c r="I1626" t="s">
        <v>126</v>
      </c>
      <c r="J1626">
        <v>4</v>
      </c>
      <c r="K1626" t="s">
        <v>503</v>
      </c>
      <c r="L1626" t="s">
        <v>504</v>
      </c>
      <c r="M1626" t="s">
        <v>503</v>
      </c>
      <c r="N1626" t="s">
        <v>126</v>
      </c>
      <c r="O1626" t="s">
        <v>155</v>
      </c>
      <c r="P1626" t="s">
        <v>156</v>
      </c>
      <c r="R1626" t="s">
        <v>241</v>
      </c>
      <c r="S1626" t="s">
        <v>158</v>
      </c>
      <c r="T1626" t="s">
        <v>156</v>
      </c>
      <c r="V1626" t="s">
        <v>242</v>
      </c>
      <c r="Y1626" t="s">
        <v>2146</v>
      </c>
      <c r="Z1626" t="s">
        <v>2147</v>
      </c>
      <c r="AE1626" t="s">
        <v>2982</v>
      </c>
    </row>
    <row r="1627" spans="1:31">
      <c r="A1627" t="s">
        <v>2985</v>
      </c>
      <c r="B1627" t="s">
        <v>2986</v>
      </c>
      <c r="C1627" t="s">
        <v>153</v>
      </c>
      <c r="E1627">
        <v>4</v>
      </c>
      <c r="F1627" t="s">
        <v>503</v>
      </c>
      <c r="G1627" t="s">
        <v>504</v>
      </c>
      <c r="H1627" t="s">
        <v>503</v>
      </c>
      <c r="I1627" t="s">
        <v>126</v>
      </c>
      <c r="J1627">
        <v>4</v>
      </c>
      <c r="K1627" t="s">
        <v>503</v>
      </c>
      <c r="L1627" t="s">
        <v>504</v>
      </c>
      <c r="M1627" t="s">
        <v>503</v>
      </c>
      <c r="N1627" t="s">
        <v>126</v>
      </c>
      <c r="O1627" t="s">
        <v>2162</v>
      </c>
      <c r="P1627" t="s">
        <v>2130</v>
      </c>
      <c r="Q1627" t="s">
        <v>2987</v>
      </c>
      <c r="R1627" t="s">
        <v>241</v>
      </c>
      <c r="S1627" t="s">
        <v>158</v>
      </c>
      <c r="T1627" t="s">
        <v>156</v>
      </c>
      <c r="V1627" t="s">
        <v>242</v>
      </c>
      <c r="Y1627" t="s">
        <v>2146</v>
      </c>
      <c r="AE1627" t="s">
        <v>2985</v>
      </c>
    </row>
    <row r="1628" spans="1:31">
      <c r="A1628" t="s">
        <v>2988</v>
      </c>
      <c r="B1628" t="s">
        <v>2989</v>
      </c>
      <c r="AE1628" t="s">
        <v>2988</v>
      </c>
    </row>
    <row r="1629" spans="1:31">
      <c r="A1629" t="s">
        <v>2990</v>
      </c>
      <c r="B1629" t="s">
        <v>2991</v>
      </c>
      <c r="C1629" t="s">
        <v>153</v>
      </c>
      <c r="E1629">
        <v>4</v>
      </c>
      <c r="F1629" t="s">
        <v>1803</v>
      </c>
      <c r="G1629" t="s">
        <v>1802</v>
      </c>
      <c r="H1629" t="s">
        <v>1803</v>
      </c>
      <c r="I1629" t="s">
        <v>132</v>
      </c>
      <c r="J1629">
        <v>4</v>
      </c>
      <c r="K1629" t="s">
        <v>1803</v>
      </c>
      <c r="L1629" t="s">
        <v>1802</v>
      </c>
      <c r="M1629" t="s">
        <v>1803</v>
      </c>
      <c r="N1629" t="s">
        <v>132</v>
      </c>
      <c r="O1629" t="s">
        <v>2126</v>
      </c>
      <c r="P1629" t="s">
        <v>2130</v>
      </c>
      <c r="Q1629" t="s">
        <v>2131</v>
      </c>
      <c r="R1629" t="s">
        <v>157</v>
      </c>
      <c r="S1629" t="s">
        <v>158</v>
      </c>
      <c r="T1629" t="s">
        <v>2130</v>
      </c>
      <c r="U1629" t="s">
        <v>2604</v>
      </c>
      <c r="V1629" t="s">
        <v>159</v>
      </c>
      <c r="Y1629" t="s">
        <v>2146</v>
      </c>
      <c r="AE1629" t="s">
        <v>2990</v>
      </c>
    </row>
    <row r="1630" spans="1:31">
      <c r="A1630" t="s">
        <v>2992</v>
      </c>
      <c r="B1630" t="s">
        <v>2993</v>
      </c>
      <c r="C1630" t="s">
        <v>153</v>
      </c>
      <c r="E1630">
        <v>4</v>
      </c>
      <c r="F1630" t="s">
        <v>1582</v>
      </c>
      <c r="G1630" t="s">
        <v>1581</v>
      </c>
      <c r="H1630" t="s">
        <v>1582</v>
      </c>
      <c r="I1630" t="s">
        <v>124</v>
      </c>
      <c r="J1630">
        <v>4</v>
      </c>
      <c r="K1630" t="s">
        <v>1582</v>
      </c>
      <c r="L1630" t="s">
        <v>1581</v>
      </c>
      <c r="M1630" t="s">
        <v>1582</v>
      </c>
      <c r="N1630" t="s">
        <v>124</v>
      </c>
      <c r="O1630" t="s">
        <v>2126</v>
      </c>
      <c r="P1630" t="s">
        <v>156</v>
      </c>
      <c r="R1630" t="s">
        <v>241</v>
      </c>
      <c r="S1630" t="s">
        <v>158</v>
      </c>
      <c r="T1630" t="s">
        <v>156</v>
      </c>
      <c r="V1630" t="s">
        <v>159</v>
      </c>
      <c r="Y1630" t="s">
        <v>2132</v>
      </c>
      <c r="AE1630" t="s">
        <v>2992</v>
      </c>
    </row>
    <row r="1631" spans="1:31">
      <c r="A1631" t="s">
        <v>2994</v>
      </c>
      <c r="B1631" t="s">
        <v>2995</v>
      </c>
      <c r="C1631" t="s">
        <v>153</v>
      </c>
      <c r="E1631">
        <v>4</v>
      </c>
      <c r="F1631" t="s">
        <v>1795</v>
      </c>
      <c r="G1631" t="s">
        <v>1794</v>
      </c>
      <c r="H1631" t="s">
        <v>1795</v>
      </c>
      <c r="I1631" t="s">
        <v>124</v>
      </c>
      <c r="J1631">
        <v>4</v>
      </c>
      <c r="K1631" t="s">
        <v>1795</v>
      </c>
      <c r="L1631" t="s">
        <v>1794</v>
      </c>
      <c r="M1631" t="s">
        <v>1795</v>
      </c>
      <c r="N1631" t="s">
        <v>124</v>
      </c>
      <c r="O1631" t="s">
        <v>2126</v>
      </c>
      <c r="P1631" t="s">
        <v>2130</v>
      </c>
      <c r="Q1631" t="s">
        <v>2604</v>
      </c>
      <c r="R1631" t="s">
        <v>241</v>
      </c>
      <c r="S1631" t="s">
        <v>158</v>
      </c>
      <c r="T1631" t="s">
        <v>156</v>
      </c>
      <c r="V1631" t="s">
        <v>159</v>
      </c>
      <c r="Y1631" t="s">
        <v>2132</v>
      </c>
      <c r="AE1631" t="s">
        <v>2994</v>
      </c>
    </row>
    <row r="1632" spans="1:31">
      <c r="A1632" t="s">
        <v>2996</v>
      </c>
      <c r="B1632" t="s">
        <v>2997</v>
      </c>
      <c r="C1632" t="s">
        <v>153</v>
      </c>
      <c r="E1632">
        <v>4</v>
      </c>
      <c r="F1632" t="s">
        <v>2120</v>
      </c>
      <c r="G1632" t="s">
        <v>2119</v>
      </c>
      <c r="H1632" t="s">
        <v>2120</v>
      </c>
      <c r="I1632" t="s">
        <v>128</v>
      </c>
      <c r="J1632">
        <v>4</v>
      </c>
      <c r="K1632" t="s">
        <v>2120</v>
      </c>
      <c r="L1632" t="s">
        <v>2119</v>
      </c>
      <c r="M1632" t="s">
        <v>2120</v>
      </c>
      <c r="N1632" t="s">
        <v>128</v>
      </c>
      <c r="O1632" t="s">
        <v>2126</v>
      </c>
      <c r="P1632" t="s">
        <v>156</v>
      </c>
      <c r="R1632" t="s">
        <v>241</v>
      </c>
      <c r="S1632" t="s">
        <v>158</v>
      </c>
      <c r="T1632" t="s">
        <v>156</v>
      </c>
      <c r="V1632" t="s">
        <v>159</v>
      </c>
      <c r="Y1632" t="s">
        <v>2132</v>
      </c>
      <c r="AE1632" t="s">
        <v>2996</v>
      </c>
    </row>
    <row r="1633" spans="1:31">
      <c r="A1633" t="s">
        <v>2998</v>
      </c>
      <c r="B1633" t="s">
        <v>2999</v>
      </c>
      <c r="C1633" t="s">
        <v>153</v>
      </c>
      <c r="E1633">
        <v>4</v>
      </c>
      <c r="F1633" t="s">
        <v>1718</v>
      </c>
      <c r="G1633" t="s">
        <v>1717</v>
      </c>
      <c r="H1633" t="s">
        <v>1718</v>
      </c>
      <c r="I1633" t="s">
        <v>128</v>
      </c>
      <c r="J1633">
        <v>4</v>
      </c>
      <c r="K1633" t="s">
        <v>1718</v>
      </c>
      <c r="L1633" t="s">
        <v>1717</v>
      </c>
      <c r="M1633" t="s">
        <v>1718</v>
      </c>
      <c r="N1633" t="s">
        <v>128</v>
      </c>
      <c r="O1633" t="s">
        <v>155</v>
      </c>
      <c r="P1633" t="s">
        <v>156</v>
      </c>
      <c r="R1633" t="s">
        <v>241</v>
      </c>
      <c r="S1633" t="s">
        <v>2153</v>
      </c>
      <c r="T1633" t="s">
        <v>156</v>
      </c>
      <c r="V1633" t="s">
        <v>242</v>
      </c>
      <c r="Y1633" t="s">
        <v>2146</v>
      </c>
      <c r="AE1633" t="s">
        <v>2998</v>
      </c>
    </row>
    <row r="1634" spans="1:31">
      <c r="A1634" t="s">
        <v>3000</v>
      </c>
      <c r="B1634" t="s">
        <v>3001</v>
      </c>
      <c r="C1634" t="s">
        <v>153</v>
      </c>
      <c r="E1634">
        <v>4</v>
      </c>
      <c r="F1634" t="s">
        <v>2015</v>
      </c>
      <c r="G1634" t="s">
        <v>2014</v>
      </c>
      <c r="H1634" t="s">
        <v>2015</v>
      </c>
      <c r="I1634" t="s">
        <v>128</v>
      </c>
      <c r="J1634">
        <v>4</v>
      </c>
      <c r="K1634" t="s">
        <v>2015</v>
      </c>
      <c r="L1634" t="s">
        <v>2014</v>
      </c>
      <c r="M1634" t="s">
        <v>2015</v>
      </c>
      <c r="N1634" t="s">
        <v>128</v>
      </c>
      <c r="O1634" t="s">
        <v>2162</v>
      </c>
      <c r="P1634" t="s">
        <v>2130</v>
      </c>
      <c r="Q1634" t="s">
        <v>3002</v>
      </c>
      <c r="R1634" t="s">
        <v>241</v>
      </c>
      <c r="S1634" t="s">
        <v>158</v>
      </c>
      <c r="T1634" t="s">
        <v>156</v>
      </c>
      <c r="V1634" t="s">
        <v>159</v>
      </c>
      <c r="Y1634" t="s">
        <v>2147</v>
      </c>
      <c r="AE1634" t="s">
        <v>3000</v>
      </c>
    </row>
    <row r="1635" spans="1:31">
      <c r="A1635" t="s">
        <v>3003</v>
      </c>
      <c r="B1635" t="s">
        <v>3004</v>
      </c>
      <c r="C1635" t="s">
        <v>153</v>
      </c>
      <c r="E1635">
        <v>4</v>
      </c>
      <c r="F1635" t="s">
        <v>2254</v>
      </c>
      <c r="G1635" t="s">
        <v>2255</v>
      </c>
      <c r="H1635" t="s">
        <v>2254</v>
      </c>
      <c r="I1635" t="s">
        <v>124</v>
      </c>
      <c r="J1635">
        <v>4</v>
      </c>
      <c r="K1635" t="s">
        <v>2254</v>
      </c>
      <c r="L1635" t="s">
        <v>2255</v>
      </c>
      <c r="M1635" t="s">
        <v>2254</v>
      </c>
      <c r="N1635" t="s">
        <v>124</v>
      </c>
      <c r="O1635" t="s">
        <v>2162</v>
      </c>
      <c r="P1635" t="s">
        <v>156</v>
      </c>
      <c r="R1635" t="s">
        <v>241</v>
      </c>
      <c r="S1635" t="s">
        <v>158</v>
      </c>
      <c r="T1635" t="s">
        <v>156</v>
      </c>
      <c r="V1635" t="s">
        <v>242</v>
      </c>
      <c r="Y1635" t="s">
        <v>2146</v>
      </c>
      <c r="AE1635" t="s">
        <v>3003</v>
      </c>
    </row>
    <row r="1636" spans="1:31">
      <c r="A1636" t="s">
        <v>3005</v>
      </c>
      <c r="B1636" t="s">
        <v>3006</v>
      </c>
      <c r="C1636" t="s">
        <v>153</v>
      </c>
      <c r="E1636">
        <v>4</v>
      </c>
      <c r="F1636" t="s">
        <v>2011</v>
      </c>
      <c r="G1636" t="s">
        <v>2010</v>
      </c>
      <c r="H1636" t="s">
        <v>2011</v>
      </c>
      <c r="I1636" t="s">
        <v>126</v>
      </c>
      <c r="J1636">
        <v>4</v>
      </c>
      <c r="K1636" t="s">
        <v>2011</v>
      </c>
      <c r="L1636" t="s">
        <v>2010</v>
      </c>
      <c r="M1636" t="s">
        <v>2011</v>
      </c>
      <c r="N1636" t="s">
        <v>126</v>
      </c>
      <c r="O1636" t="s">
        <v>2126</v>
      </c>
      <c r="P1636" t="s">
        <v>2130</v>
      </c>
      <c r="Q1636" t="s">
        <v>3007</v>
      </c>
      <c r="R1636" t="s">
        <v>157</v>
      </c>
      <c r="S1636" t="s">
        <v>158</v>
      </c>
      <c r="T1636" t="s">
        <v>2130</v>
      </c>
      <c r="U1636" t="s">
        <v>3007</v>
      </c>
      <c r="V1636" t="s">
        <v>159</v>
      </c>
      <c r="Y1636" t="s">
        <v>2132</v>
      </c>
      <c r="AE1636" t="s">
        <v>3005</v>
      </c>
    </row>
    <row r="1637" spans="1:31">
      <c r="A1637" t="s">
        <v>3008</v>
      </c>
      <c r="B1637" t="s">
        <v>3009</v>
      </c>
      <c r="C1637" t="s">
        <v>153</v>
      </c>
      <c r="E1637">
        <v>4</v>
      </c>
      <c r="F1637" t="s">
        <v>2478</v>
      </c>
      <c r="G1637" t="s">
        <v>2479</v>
      </c>
      <c r="H1637" t="s">
        <v>2478</v>
      </c>
      <c r="I1637" t="s">
        <v>1641</v>
      </c>
      <c r="J1637">
        <v>4</v>
      </c>
      <c r="K1637" t="s">
        <v>2478</v>
      </c>
      <c r="L1637" t="s">
        <v>2479</v>
      </c>
      <c r="M1637" t="s">
        <v>2478</v>
      </c>
      <c r="N1637" t="s">
        <v>1641</v>
      </c>
      <c r="O1637" t="s">
        <v>2126</v>
      </c>
      <c r="P1637" t="s">
        <v>156</v>
      </c>
      <c r="R1637" t="s">
        <v>157</v>
      </c>
      <c r="S1637" t="s">
        <v>158</v>
      </c>
      <c r="T1637" t="s">
        <v>156</v>
      </c>
      <c r="V1637" t="s">
        <v>159</v>
      </c>
      <c r="Y1637" t="s">
        <v>2132</v>
      </c>
      <c r="AE1637" t="s">
        <v>3008</v>
      </c>
    </row>
    <row r="1638" spans="1:31">
      <c r="A1638" t="s">
        <v>3010</v>
      </c>
      <c r="B1638" t="s">
        <v>3011</v>
      </c>
      <c r="AE1638" t="s">
        <v>3010</v>
      </c>
    </row>
    <row r="1639" spans="1:31">
      <c r="A1639" t="s">
        <v>3012</v>
      </c>
      <c r="B1639" t="s">
        <v>3013</v>
      </c>
      <c r="C1639" t="s">
        <v>153</v>
      </c>
      <c r="E1639">
        <v>4</v>
      </c>
      <c r="F1639" t="s">
        <v>1803</v>
      </c>
      <c r="G1639" t="s">
        <v>1802</v>
      </c>
      <c r="H1639" t="s">
        <v>1803</v>
      </c>
      <c r="I1639" t="s">
        <v>132</v>
      </c>
      <c r="J1639">
        <v>4</v>
      </c>
      <c r="K1639" t="s">
        <v>1803</v>
      </c>
      <c r="L1639" t="s">
        <v>1802</v>
      </c>
      <c r="M1639" t="s">
        <v>1803</v>
      </c>
      <c r="N1639" t="s">
        <v>132</v>
      </c>
      <c r="O1639" t="s">
        <v>2141</v>
      </c>
      <c r="P1639" t="s">
        <v>156</v>
      </c>
      <c r="R1639" t="s">
        <v>241</v>
      </c>
      <c r="S1639" t="s">
        <v>158</v>
      </c>
      <c r="T1639" t="s">
        <v>156</v>
      </c>
      <c r="V1639" t="s">
        <v>2233</v>
      </c>
      <c r="Y1639" t="s">
        <v>2127</v>
      </c>
      <c r="AE1639" t="s">
        <v>3012</v>
      </c>
    </row>
    <row r="1640" spans="1:31">
      <c r="A1640" t="s">
        <v>3014</v>
      </c>
      <c r="B1640" t="s">
        <v>3015</v>
      </c>
      <c r="C1640" t="s">
        <v>153</v>
      </c>
      <c r="E1640">
        <v>4</v>
      </c>
      <c r="F1640" t="s">
        <v>1617</v>
      </c>
      <c r="G1640" t="s">
        <v>1616</v>
      </c>
      <c r="H1640" t="s">
        <v>1617</v>
      </c>
      <c r="I1640" t="s">
        <v>126</v>
      </c>
      <c r="J1640">
        <v>4</v>
      </c>
      <c r="K1640" t="s">
        <v>1617</v>
      </c>
      <c r="L1640" t="s">
        <v>1616</v>
      </c>
      <c r="M1640" t="s">
        <v>1617</v>
      </c>
      <c r="N1640" t="s">
        <v>126</v>
      </c>
      <c r="O1640" t="s">
        <v>2141</v>
      </c>
      <c r="P1640" t="s">
        <v>156</v>
      </c>
      <c r="R1640" t="s">
        <v>241</v>
      </c>
      <c r="S1640" t="s">
        <v>158</v>
      </c>
      <c r="T1640" t="s">
        <v>156</v>
      </c>
      <c r="V1640" t="s">
        <v>242</v>
      </c>
      <c r="Y1640" t="s">
        <v>2146</v>
      </c>
      <c r="AE1640" t="s">
        <v>3014</v>
      </c>
    </row>
    <row r="1641" spans="1:31">
      <c r="A1641" t="s">
        <v>3016</v>
      </c>
      <c r="B1641" t="s">
        <v>346</v>
      </c>
      <c r="AE1641" t="s">
        <v>3016</v>
      </c>
    </row>
    <row r="1642" spans="1:31">
      <c r="A1642" t="s">
        <v>3017</v>
      </c>
      <c r="B1642" t="s">
        <v>3018</v>
      </c>
      <c r="C1642" t="s">
        <v>153</v>
      </c>
      <c r="E1642">
        <v>4</v>
      </c>
      <c r="F1642" t="s">
        <v>1585</v>
      </c>
      <c r="G1642" t="s">
        <v>1584</v>
      </c>
      <c r="H1642" t="s">
        <v>1585</v>
      </c>
      <c r="I1642" t="s">
        <v>128</v>
      </c>
      <c r="J1642">
        <v>4</v>
      </c>
      <c r="K1642" t="s">
        <v>1585</v>
      </c>
      <c r="L1642" t="s">
        <v>1584</v>
      </c>
      <c r="M1642" t="s">
        <v>1585</v>
      </c>
      <c r="N1642" t="s">
        <v>128</v>
      </c>
      <c r="O1642" t="s">
        <v>2141</v>
      </c>
      <c r="P1642" t="s">
        <v>156</v>
      </c>
      <c r="R1642" t="s">
        <v>241</v>
      </c>
      <c r="S1642" t="s">
        <v>2153</v>
      </c>
      <c r="T1642" t="s">
        <v>156</v>
      </c>
      <c r="V1642" t="s">
        <v>242</v>
      </c>
      <c r="Y1642" t="s">
        <v>2146</v>
      </c>
      <c r="AE1642" t="s">
        <v>3017</v>
      </c>
    </row>
    <row r="1643" spans="1:31">
      <c r="A1643" t="s">
        <v>3019</v>
      </c>
      <c r="B1643" t="s">
        <v>3020</v>
      </c>
      <c r="C1643" t="s">
        <v>153</v>
      </c>
      <c r="E1643">
        <v>4</v>
      </c>
      <c r="F1643" t="s">
        <v>1805</v>
      </c>
      <c r="G1643" t="s">
        <v>1804</v>
      </c>
      <c r="H1643" t="s">
        <v>1805</v>
      </c>
      <c r="I1643" t="s">
        <v>1641</v>
      </c>
      <c r="J1643">
        <v>4</v>
      </c>
      <c r="K1643" t="s">
        <v>1805</v>
      </c>
      <c r="L1643" t="s">
        <v>1804</v>
      </c>
      <c r="M1643" t="s">
        <v>1805</v>
      </c>
      <c r="N1643" t="s">
        <v>1641</v>
      </c>
      <c r="O1643" t="s">
        <v>2126</v>
      </c>
      <c r="P1643" t="s">
        <v>156</v>
      </c>
      <c r="R1643" t="s">
        <v>157</v>
      </c>
      <c r="S1643" t="s">
        <v>158</v>
      </c>
      <c r="T1643" t="s">
        <v>156</v>
      </c>
      <c r="V1643" t="s">
        <v>159</v>
      </c>
      <c r="Y1643" t="s">
        <v>2132</v>
      </c>
      <c r="AE1643" t="s">
        <v>3019</v>
      </c>
    </row>
    <row r="1644" spans="1:31">
      <c r="A1644" t="s">
        <v>3021</v>
      </c>
      <c r="B1644" t="s">
        <v>3022</v>
      </c>
      <c r="C1644" t="s">
        <v>153</v>
      </c>
      <c r="E1644">
        <v>4</v>
      </c>
      <c r="F1644" t="s">
        <v>2022</v>
      </c>
      <c r="G1644" t="s">
        <v>2021</v>
      </c>
      <c r="H1644" t="s">
        <v>2022</v>
      </c>
      <c r="I1644" t="s">
        <v>126</v>
      </c>
      <c r="O1644" t="s">
        <v>2126</v>
      </c>
      <c r="P1644" t="s">
        <v>2130</v>
      </c>
      <c r="Q1644" t="s">
        <v>2438</v>
      </c>
      <c r="R1644" t="s">
        <v>241</v>
      </c>
      <c r="V1644" t="s">
        <v>159</v>
      </c>
      <c r="Y1644" t="s">
        <v>2132</v>
      </c>
      <c r="AE1644" t="s">
        <v>3021</v>
      </c>
    </row>
    <row r="1645" spans="1:31">
      <c r="A1645" t="s">
        <v>3023</v>
      </c>
      <c r="B1645" t="s">
        <v>3024</v>
      </c>
      <c r="C1645" t="s">
        <v>153</v>
      </c>
      <c r="E1645">
        <v>4</v>
      </c>
      <c r="F1645" t="s">
        <v>2254</v>
      </c>
      <c r="G1645" t="s">
        <v>2255</v>
      </c>
      <c r="H1645" t="s">
        <v>2254</v>
      </c>
      <c r="I1645" t="s">
        <v>124</v>
      </c>
      <c r="O1645" t="s">
        <v>2126</v>
      </c>
      <c r="P1645" t="s">
        <v>2130</v>
      </c>
      <c r="Q1645" t="s">
        <v>3025</v>
      </c>
      <c r="R1645" t="s">
        <v>241</v>
      </c>
      <c r="V1645" t="s">
        <v>159</v>
      </c>
      <c r="Y1645" t="s">
        <v>2132</v>
      </c>
      <c r="AE1645" t="s">
        <v>3023</v>
      </c>
    </row>
    <row r="1646" spans="1:31">
      <c r="A1646" t="s">
        <v>3026</v>
      </c>
      <c r="B1646" t="s">
        <v>3027</v>
      </c>
      <c r="AE1646" t="s">
        <v>3026</v>
      </c>
    </row>
    <row r="1647" spans="1:31">
      <c r="A1647" t="s">
        <v>3028</v>
      </c>
      <c r="B1647" t="s">
        <v>3029</v>
      </c>
      <c r="C1647" t="s">
        <v>153</v>
      </c>
      <c r="E1647">
        <v>4</v>
      </c>
      <c r="F1647" t="s">
        <v>1813</v>
      </c>
      <c r="G1647" t="s">
        <v>1812</v>
      </c>
      <c r="H1647" t="s">
        <v>1813</v>
      </c>
      <c r="I1647" t="s">
        <v>126</v>
      </c>
      <c r="J1647">
        <v>4</v>
      </c>
      <c r="K1647" t="s">
        <v>1813</v>
      </c>
      <c r="L1647" t="s">
        <v>1812</v>
      </c>
      <c r="M1647" t="s">
        <v>1813</v>
      </c>
      <c r="N1647" t="s">
        <v>126</v>
      </c>
      <c r="O1647" t="s">
        <v>2162</v>
      </c>
      <c r="P1647" t="s">
        <v>2130</v>
      </c>
      <c r="Q1647" t="s">
        <v>3030</v>
      </c>
      <c r="R1647" t="s">
        <v>241</v>
      </c>
      <c r="S1647" t="s">
        <v>2153</v>
      </c>
      <c r="T1647" t="s">
        <v>156</v>
      </c>
      <c r="V1647" t="s">
        <v>242</v>
      </c>
      <c r="Y1647" t="s">
        <v>2146</v>
      </c>
      <c r="Z1647" t="s">
        <v>243</v>
      </c>
      <c r="AE1647" t="s">
        <v>3028</v>
      </c>
    </row>
    <row r="1648" spans="1:31">
      <c r="A1648" t="s">
        <v>3031</v>
      </c>
      <c r="B1648" t="s">
        <v>3032</v>
      </c>
      <c r="C1648" t="s">
        <v>153</v>
      </c>
      <c r="E1648">
        <v>4</v>
      </c>
      <c r="F1648" t="s">
        <v>1811</v>
      </c>
      <c r="G1648" t="s">
        <v>1810</v>
      </c>
      <c r="H1648" t="s">
        <v>1811</v>
      </c>
      <c r="I1648" t="s">
        <v>130</v>
      </c>
      <c r="O1648" t="s">
        <v>2162</v>
      </c>
      <c r="P1648" t="s">
        <v>2130</v>
      </c>
      <c r="Q1648" t="s">
        <v>2418</v>
      </c>
      <c r="R1648" t="s">
        <v>157</v>
      </c>
      <c r="V1648" t="s">
        <v>159</v>
      </c>
      <c r="Y1648" t="s">
        <v>2132</v>
      </c>
      <c r="AE1648" t="s">
        <v>3031</v>
      </c>
    </row>
    <row r="1649" spans="1:31">
      <c r="A1649" t="s">
        <v>3033</v>
      </c>
      <c r="B1649" t="s">
        <v>3034</v>
      </c>
      <c r="C1649" t="s">
        <v>153</v>
      </c>
      <c r="E1649">
        <v>4</v>
      </c>
      <c r="F1649" t="s">
        <v>1718</v>
      </c>
      <c r="G1649" t="s">
        <v>1717</v>
      </c>
      <c r="H1649" t="s">
        <v>1718</v>
      </c>
      <c r="I1649" t="s">
        <v>128</v>
      </c>
      <c r="J1649">
        <v>4</v>
      </c>
      <c r="K1649" t="s">
        <v>1718</v>
      </c>
      <c r="L1649" t="s">
        <v>1717</v>
      </c>
      <c r="M1649" t="s">
        <v>1718</v>
      </c>
      <c r="N1649" t="s">
        <v>128</v>
      </c>
      <c r="O1649" t="s">
        <v>2141</v>
      </c>
      <c r="P1649" t="s">
        <v>156</v>
      </c>
      <c r="R1649" t="s">
        <v>241</v>
      </c>
      <c r="S1649" t="s">
        <v>158</v>
      </c>
      <c r="T1649" t="s">
        <v>156</v>
      </c>
      <c r="V1649" t="s">
        <v>159</v>
      </c>
      <c r="Y1649" t="s">
        <v>244</v>
      </c>
      <c r="AE1649" t="s">
        <v>3033</v>
      </c>
    </row>
    <row r="1650" spans="1:31">
      <c r="A1650" t="s">
        <v>3035</v>
      </c>
      <c r="B1650" t="s">
        <v>3036</v>
      </c>
      <c r="AE1650" t="s">
        <v>3035</v>
      </c>
    </row>
    <row r="1651" spans="1:31">
      <c r="A1651" t="s">
        <v>3037</v>
      </c>
      <c r="B1651" t="s">
        <v>3038</v>
      </c>
      <c r="C1651" t="s">
        <v>153</v>
      </c>
      <c r="E1651">
        <v>4</v>
      </c>
      <c r="F1651" t="s">
        <v>1614</v>
      </c>
      <c r="G1651" t="s">
        <v>1613</v>
      </c>
      <c r="H1651" t="s">
        <v>1614</v>
      </c>
      <c r="I1651" t="s">
        <v>128</v>
      </c>
      <c r="J1651">
        <v>4</v>
      </c>
      <c r="K1651" t="s">
        <v>1614</v>
      </c>
      <c r="L1651" t="s">
        <v>1613</v>
      </c>
      <c r="M1651" t="s">
        <v>1614</v>
      </c>
      <c r="N1651" t="s">
        <v>128</v>
      </c>
      <c r="O1651" t="s">
        <v>2141</v>
      </c>
      <c r="P1651" t="s">
        <v>2130</v>
      </c>
      <c r="Q1651" t="s">
        <v>2889</v>
      </c>
      <c r="R1651" t="s">
        <v>241</v>
      </c>
      <c r="S1651" t="s">
        <v>158</v>
      </c>
      <c r="T1651" t="s">
        <v>156</v>
      </c>
      <c r="V1651" t="s">
        <v>242</v>
      </c>
      <c r="Y1651" t="s">
        <v>2146</v>
      </c>
      <c r="AE1651" t="s">
        <v>3037</v>
      </c>
    </row>
    <row r="1652" spans="1:31">
      <c r="A1652" t="s">
        <v>3039</v>
      </c>
      <c r="B1652" t="s">
        <v>3040</v>
      </c>
      <c r="AE1652" t="s">
        <v>3039</v>
      </c>
    </row>
    <row r="1653" spans="1:31">
      <c r="A1653" t="s">
        <v>3041</v>
      </c>
      <c r="B1653" t="s">
        <v>3042</v>
      </c>
      <c r="C1653" t="s">
        <v>153</v>
      </c>
      <c r="E1653">
        <v>4</v>
      </c>
      <c r="F1653" t="s">
        <v>2329</v>
      </c>
      <c r="G1653" t="s">
        <v>2330</v>
      </c>
      <c r="H1653" t="s">
        <v>2329</v>
      </c>
      <c r="I1653" t="s">
        <v>1641</v>
      </c>
      <c r="J1653">
        <v>4</v>
      </c>
      <c r="K1653" t="s">
        <v>2329</v>
      </c>
      <c r="L1653" t="s">
        <v>2330</v>
      </c>
      <c r="M1653" t="s">
        <v>2329</v>
      </c>
      <c r="N1653" t="s">
        <v>1641</v>
      </c>
      <c r="O1653" t="s">
        <v>2141</v>
      </c>
      <c r="P1653" t="s">
        <v>156</v>
      </c>
      <c r="R1653" t="s">
        <v>241</v>
      </c>
      <c r="S1653" t="s">
        <v>158</v>
      </c>
      <c r="T1653" t="s">
        <v>156</v>
      </c>
      <c r="V1653" t="s">
        <v>242</v>
      </c>
      <c r="Y1653" t="s">
        <v>2146</v>
      </c>
      <c r="AE1653" t="s">
        <v>3041</v>
      </c>
    </row>
    <row r="1654" spans="1:31">
      <c r="A1654" t="s">
        <v>3043</v>
      </c>
      <c r="B1654" t="s">
        <v>3044</v>
      </c>
      <c r="C1654" t="s">
        <v>153</v>
      </c>
      <c r="E1654">
        <v>4</v>
      </c>
      <c r="F1654" t="s">
        <v>2343</v>
      </c>
      <c r="G1654" t="s">
        <v>2344</v>
      </c>
      <c r="H1654" t="s">
        <v>2343</v>
      </c>
      <c r="I1654" t="s">
        <v>1641</v>
      </c>
      <c r="J1654">
        <v>4</v>
      </c>
      <c r="K1654" t="s">
        <v>2343</v>
      </c>
      <c r="L1654" t="s">
        <v>2344</v>
      </c>
      <c r="M1654" t="s">
        <v>2343</v>
      </c>
      <c r="N1654" t="s">
        <v>1641</v>
      </c>
      <c r="O1654" t="s">
        <v>155</v>
      </c>
      <c r="P1654" t="s">
        <v>156</v>
      </c>
      <c r="R1654" t="s">
        <v>241</v>
      </c>
      <c r="S1654" t="s">
        <v>158</v>
      </c>
      <c r="T1654" t="s">
        <v>156</v>
      </c>
      <c r="V1654" t="s">
        <v>242</v>
      </c>
      <c r="Y1654" t="s">
        <v>2146</v>
      </c>
      <c r="AE1654" t="s">
        <v>3043</v>
      </c>
    </row>
    <row r="1655" spans="1:31">
      <c r="A1655" t="s">
        <v>3045</v>
      </c>
      <c r="B1655" t="s">
        <v>3046</v>
      </c>
      <c r="C1655" t="s">
        <v>153</v>
      </c>
      <c r="E1655">
        <v>4</v>
      </c>
      <c r="F1655" t="s">
        <v>1815</v>
      </c>
      <c r="G1655" t="s">
        <v>1814</v>
      </c>
      <c r="H1655" t="s">
        <v>1815</v>
      </c>
      <c r="I1655" t="s">
        <v>126</v>
      </c>
      <c r="J1655">
        <v>4</v>
      </c>
      <c r="K1655" t="s">
        <v>1815</v>
      </c>
      <c r="L1655" t="s">
        <v>1814</v>
      </c>
      <c r="M1655" t="s">
        <v>1815</v>
      </c>
      <c r="N1655" t="s">
        <v>126</v>
      </c>
      <c r="O1655" t="s">
        <v>155</v>
      </c>
      <c r="P1655" t="s">
        <v>156</v>
      </c>
      <c r="R1655" t="s">
        <v>241</v>
      </c>
      <c r="S1655" t="s">
        <v>158</v>
      </c>
      <c r="T1655" t="s">
        <v>156</v>
      </c>
      <c r="V1655" t="s">
        <v>242</v>
      </c>
      <c r="Y1655" t="s">
        <v>245</v>
      </c>
      <c r="AE1655" t="s">
        <v>3045</v>
      </c>
    </row>
    <row r="1656" spans="1:31">
      <c r="A1656" t="s">
        <v>3047</v>
      </c>
      <c r="B1656" t="s">
        <v>3048</v>
      </c>
      <c r="C1656" t="s">
        <v>153</v>
      </c>
      <c r="E1656">
        <v>4</v>
      </c>
      <c r="F1656" t="s">
        <v>1815</v>
      </c>
      <c r="G1656" t="s">
        <v>1814</v>
      </c>
      <c r="H1656" t="s">
        <v>1815</v>
      </c>
      <c r="I1656" t="s">
        <v>126</v>
      </c>
      <c r="J1656">
        <v>4</v>
      </c>
      <c r="K1656" t="s">
        <v>1815</v>
      </c>
      <c r="L1656" t="s">
        <v>1814</v>
      </c>
      <c r="M1656" t="s">
        <v>1815</v>
      </c>
      <c r="N1656" t="s">
        <v>126</v>
      </c>
      <c r="O1656" t="s">
        <v>2126</v>
      </c>
      <c r="P1656" t="s">
        <v>2130</v>
      </c>
      <c r="Q1656" t="s">
        <v>3049</v>
      </c>
      <c r="R1656" t="s">
        <v>157</v>
      </c>
      <c r="S1656" t="s">
        <v>158</v>
      </c>
      <c r="T1656" t="s">
        <v>156</v>
      </c>
      <c r="V1656" t="s">
        <v>159</v>
      </c>
      <c r="Y1656" t="s">
        <v>2132</v>
      </c>
      <c r="AE1656" t="s">
        <v>3047</v>
      </c>
    </row>
    <row r="1657" spans="1:31">
      <c r="A1657" t="s">
        <v>3050</v>
      </c>
      <c r="B1657" t="s">
        <v>3051</v>
      </c>
      <c r="C1657" t="s">
        <v>153</v>
      </c>
      <c r="E1657">
        <v>4</v>
      </c>
      <c r="F1657" t="s">
        <v>1807</v>
      </c>
      <c r="G1657" t="s">
        <v>1806</v>
      </c>
      <c r="H1657" t="s">
        <v>1807</v>
      </c>
      <c r="I1657" t="s">
        <v>1641</v>
      </c>
      <c r="J1657">
        <v>4</v>
      </c>
      <c r="K1657" t="s">
        <v>1807</v>
      </c>
      <c r="L1657" t="s">
        <v>1806</v>
      </c>
      <c r="M1657" t="s">
        <v>1807</v>
      </c>
      <c r="N1657" t="s">
        <v>1641</v>
      </c>
      <c r="O1657" t="s">
        <v>155</v>
      </c>
      <c r="P1657" t="s">
        <v>156</v>
      </c>
      <c r="R1657" t="s">
        <v>157</v>
      </c>
      <c r="S1657" t="s">
        <v>158</v>
      </c>
      <c r="T1657" t="s">
        <v>156</v>
      </c>
      <c r="V1657" t="s">
        <v>159</v>
      </c>
      <c r="Y1657" t="s">
        <v>2820</v>
      </c>
      <c r="AE1657" t="s">
        <v>3050</v>
      </c>
    </row>
    <row r="1658" spans="1:31">
      <c r="A1658" t="s">
        <v>3052</v>
      </c>
      <c r="B1658" t="s">
        <v>3053</v>
      </c>
      <c r="C1658" t="s">
        <v>153</v>
      </c>
      <c r="E1658">
        <v>4</v>
      </c>
      <c r="F1658" t="s">
        <v>2018</v>
      </c>
      <c r="G1658" t="s">
        <v>2017</v>
      </c>
      <c r="H1658" t="s">
        <v>2018</v>
      </c>
      <c r="I1658" t="s">
        <v>130</v>
      </c>
      <c r="J1658">
        <v>4</v>
      </c>
      <c r="K1658" t="s">
        <v>2018</v>
      </c>
      <c r="L1658" t="s">
        <v>2017</v>
      </c>
      <c r="M1658" t="s">
        <v>2018</v>
      </c>
      <c r="N1658" t="s">
        <v>130</v>
      </c>
      <c r="O1658" t="s">
        <v>2141</v>
      </c>
      <c r="P1658" t="s">
        <v>156</v>
      </c>
      <c r="R1658" t="s">
        <v>241</v>
      </c>
      <c r="S1658" t="s">
        <v>158</v>
      </c>
      <c r="T1658" t="s">
        <v>156</v>
      </c>
      <c r="V1658" t="s">
        <v>242</v>
      </c>
      <c r="Y1658" t="s">
        <v>2146</v>
      </c>
      <c r="Z1658" t="s">
        <v>243</v>
      </c>
      <c r="AE1658" t="s">
        <v>3052</v>
      </c>
    </row>
    <row r="1659" spans="1:31">
      <c r="A1659" t="s">
        <v>3054</v>
      </c>
      <c r="B1659" t="s">
        <v>3055</v>
      </c>
      <c r="C1659" t="s">
        <v>153</v>
      </c>
      <c r="E1659">
        <v>4</v>
      </c>
      <c r="F1659" t="s">
        <v>1795</v>
      </c>
      <c r="G1659" t="s">
        <v>1794</v>
      </c>
      <c r="H1659" t="s">
        <v>1795</v>
      </c>
      <c r="I1659" t="s">
        <v>124</v>
      </c>
      <c r="J1659">
        <v>4</v>
      </c>
      <c r="K1659" t="s">
        <v>1795</v>
      </c>
      <c r="L1659" t="s">
        <v>1794</v>
      </c>
      <c r="M1659" t="s">
        <v>1795</v>
      </c>
      <c r="N1659" t="s">
        <v>124</v>
      </c>
      <c r="O1659" t="s">
        <v>2126</v>
      </c>
      <c r="P1659" t="s">
        <v>2130</v>
      </c>
      <c r="Q1659" t="s">
        <v>2438</v>
      </c>
      <c r="R1659" t="s">
        <v>157</v>
      </c>
      <c r="S1659" t="s">
        <v>158</v>
      </c>
      <c r="T1659" t="s">
        <v>156</v>
      </c>
      <c r="V1659" t="s">
        <v>159</v>
      </c>
      <c r="Y1659" t="s">
        <v>2132</v>
      </c>
      <c r="AE1659" t="s">
        <v>3054</v>
      </c>
    </row>
    <row r="1660" spans="1:31">
      <c r="A1660" t="s">
        <v>3056</v>
      </c>
      <c r="B1660" t="s">
        <v>3057</v>
      </c>
      <c r="AE1660" t="s">
        <v>3056</v>
      </c>
    </row>
    <row r="1661" spans="1:31">
      <c r="A1661" t="s">
        <v>3058</v>
      </c>
      <c r="B1661" t="s">
        <v>3059</v>
      </c>
      <c r="C1661" t="s">
        <v>153</v>
      </c>
      <c r="E1661">
        <v>4</v>
      </c>
      <c r="F1661" t="s">
        <v>1585</v>
      </c>
      <c r="G1661" t="s">
        <v>1584</v>
      </c>
      <c r="H1661" t="s">
        <v>1585</v>
      </c>
      <c r="I1661" t="s">
        <v>128</v>
      </c>
      <c r="J1661">
        <v>4</v>
      </c>
      <c r="K1661" t="s">
        <v>1585</v>
      </c>
      <c r="L1661" t="s">
        <v>1584</v>
      </c>
      <c r="M1661" t="s">
        <v>1585</v>
      </c>
      <c r="N1661" t="s">
        <v>128</v>
      </c>
      <c r="O1661" t="s">
        <v>2141</v>
      </c>
      <c r="P1661" t="s">
        <v>156</v>
      </c>
      <c r="R1661" t="s">
        <v>241</v>
      </c>
      <c r="S1661" t="s">
        <v>2153</v>
      </c>
      <c r="T1661" t="s">
        <v>156</v>
      </c>
      <c r="V1661" t="s">
        <v>242</v>
      </c>
      <c r="Y1661" t="s">
        <v>2146</v>
      </c>
      <c r="AE1661" t="s">
        <v>3058</v>
      </c>
    </row>
    <row r="1662" spans="1:31">
      <c r="A1662" t="s">
        <v>3060</v>
      </c>
      <c r="B1662" t="s">
        <v>3061</v>
      </c>
      <c r="AE1662" t="s">
        <v>3060</v>
      </c>
    </row>
    <row r="1663" spans="1:31">
      <c r="A1663" t="s">
        <v>3062</v>
      </c>
      <c r="B1663" t="s">
        <v>3063</v>
      </c>
      <c r="C1663" t="s">
        <v>153</v>
      </c>
      <c r="E1663">
        <v>4</v>
      </c>
      <c r="F1663" t="s">
        <v>1670</v>
      </c>
      <c r="G1663" t="s">
        <v>1669</v>
      </c>
      <c r="H1663" t="s">
        <v>1670</v>
      </c>
      <c r="I1663" t="s">
        <v>126</v>
      </c>
      <c r="J1663">
        <v>4</v>
      </c>
      <c r="K1663" t="s">
        <v>1670</v>
      </c>
      <c r="L1663" t="s">
        <v>1669</v>
      </c>
      <c r="M1663" t="s">
        <v>1670</v>
      </c>
      <c r="N1663" t="s">
        <v>126</v>
      </c>
      <c r="O1663" t="s">
        <v>155</v>
      </c>
      <c r="P1663" t="s">
        <v>156</v>
      </c>
      <c r="R1663" t="s">
        <v>241</v>
      </c>
      <c r="S1663" t="s">
        <v>2153</v>
      </c>
      <c r="T1663" t="s">
        <v>156</v>
      </c>
      <c r="V1663" t="s">
        <v>159</v>
      </c>
      <c r="Y1663" t="s">
        <v>244</v>
      </c>
      <c r="Z1663" t="s">
        <v>2150</v>
      </c>
      <c r="AE1663" t="s">
        <v>3062</v>
      </c>
    </row>
    <row r="1664" spans="1:31">
      <c r="A1664" t="s">
        <v>3064</v>
      </c>
      <c r="B1664" t="s">
        <v>3065</v>
      </c>
      <c r="C1664" t="s">
        <v>153</v>
      </c>
      <c r="E1664">
        <v>4</v>
      </c>
      <c r="F1664" t="s">
        <v>2067</v>
      </c>
      <c r="G1664" t="s">
        <v>2066</v>
      </c>
      <c r="H1664" t="s">
        <v>2067</v>
      </c>
      <c r="I1664" t="s">
        <v>132</v>
      </c>
      <c r="J1664">
        <v>4</v>
      </c>
      <c r="K1664" t="s">
        <v>2067</v>
      </c>
      <c r="L1664" t="s">
        <v>2066</v>
      </c>
      <c r="M1664" t="s">
        <v>2067</v>
      </c>
      <c r="N1664" t="s">
        <v>132</v>
      </c>
      <c r="O1664" t="s">
        <v>2162</v>
      </c>
      <c r="P1664" t="s">
        <v>156</v>
      </c>
      <c r="R1664" t="s">
        <v>241</v>
      </c>
      <c r="S1664" t="s">
        <v>158</v>
      </c>
      <c r="T1664" t="s">
        <v>156</v>
      </c>
      <c r="V1664" t="s">
        <v>242</v>
      </c>
      <c r="Y1664" t="s">
        <v>2146</v>
      </c>
      <c r="AE1664" t="s">
        <v>3064</v>
      </c>
    </row>
    <row r="1665" spans="1:31">
      <c r="A1665" t="s">
        <v>3066</v>
      </c>
      <c r="B1665" t="s">
        <v>3067</v>
      </c>
      <c r="C1665" t="s">
        <v>153</v>
      </c>
      <c r="E1665">
        <v>4</v>
      </c>
      <c r="F1665" t="s">
        <v>1846</v>
      </c>
      <c r="G1665" t="s">
        <v>1845</v>
      </c>
      <c r="H1665" t="s">
        <v>1846</v>
      </c>
      <c r="I1665" t="s">
        <v>132</v>
      </c>
      <c r="J1665">
        <v>4</v>
      </c>
      <c r="K1665" t="s">
        <v>1846</v>
      </c>
      <c r="L1665" t="s">
        <v>1845</v>
      </c>
      <c r="M1665" t="s">
        <v>1846</v>
      </c>
      <c r="N1665" t="s">
        <v>132</v>
      </c>
      <c r="O1665" t="s">
        <v>2126</v>
      </c>
      <c r="P1665" t="s">
        <v>2130</v>
      </c>
      <c r="Q1665" t="s">
        <v>3068</v>
      </c>
      <c r="R1665" t="s">
        <v>157</v>
      </c>
      <c r="S1665" t="s">
        <v>158</v>
      </c>
      <c r="T1665" t="s">
        <v>156</v>
      </c>
      <c r="V1665" t="s">
        <v>159</v>
      </c>
      <c r="Y1665" t="s">
        <v>2132</v>
      </c>
      <c r="AE1665" t="s">
        <v>3066</v>
      </c>
    </row>
    <row r="1666" spans="1:31">
      <c r="A1666" t="s">
        <v>3069</v>
      </c>
      <c r="B1666" t="s">
        <v>450</v>
      </c>
      <c r="AE1666" t="s">
        <v>3069</v>
      </c>
    </row>
    <row r="1667" spans="1:31">
      <c r="A1667" t="s">
        <v>3070</v>
      </c>
      <c r="B1667" t="s">
        <v>3071</v>
      </c>
      <c r="C1667" t="s">
        <v>153</v>
      </c>
      <c r="E1667">
        <v>4</v>
      </c>
      <c r="F1667" t="s">
        <v>1813</v>
      </c>
      <c r="G1667" t="s">
        <v>1812</v>
      </c>
      <c r="H1667" t="s">
        <v>1813</v>
      </c>
      <c r="I1667" t="s">
        <v>126</v>
      </c>
      <c r="J1667">
        <v>4</v>
      </c>
      <c r="K1667" t="s">
        <v>1813</v>
      </c>
      <c r="L1667" t="s">
        <v>1812</v>
      </c>
      <c r="M1667" t="s">
        <v>1813</v>
      </c>
      <c r="N1667" t="s">
        <v>126</v>
      </c>
      <c r="O1667" t="s">
        <v>155</v>
      </c>
      <c r="P1667" t="s">
        <v>156</v>
      </c>
      <c r="R1667" t="s">
        <v>241</v>
      </c>
      <c r="S1667" t="s">
        <v>158</v>
      </c>
      <c r="T1667" t="s">
        <v>156</v>
      </c>
      <c r="V1667" t="s">
        <v>242</v>
      </c>
      <c r="Y1667" t="s">
        <v>2147</v>
      </c>
      <c r="AE1667" t="s">
        <v>3070</v>
      </c>
    </row>
    <row r="1668" spans="1:31">
      <c r="A1668" t="s">
        <v>3072</v>
      </c>
      <c r="B1668" t="s">
        <v>3073</v>
      </c>
      <c r="C1668" t="s">
        <v>153</v>
      </c>
      <c r="E1668">
        <v>4</v>
      </c>
      <c r="F1668" t="s">
        <v>2018</v>
      </c>
      <c r="G1668" t="s">
        <v>2017</v>
      </c>
      <c r="H1668" t="s">
        <v>2018</v>
      </c>
      <c r="I1668" t="s">
        <v>130</v>
      </c>
      <c r="J1668">
        <v>4</v>
      </c>
      <c r="K1668" t="s">
        <v>2018</v>
      </c>
      <c r="L1668" t="s">
        <v>2017</v>
      </c>
      <c r="M1668" t="s">
        <v>2018</v>
      </c>
      <c r="N1668" t="s">
        <v>130</v>
      </c>
      <c r="O1668" t="s">
        <v>2126</v>
      </c>
      <c r="P1668" t="s">
        <v>156</v>
      </c>
      <c r="R1668" t="s">
        <v>157</v>
      </c>
      <c r="S1668" t="s">
        <v>158</v>
      </c>
      <c r="T1668" t="s">
        <v>156</v>
      </c>
      <c r="V1668" t="s">
        <v>159</v>
      </c>
      <c r="Y1668" t="s">
        <v>2132</v>
      </c>
      <c r="AE1668" t="s">
        <v>3072</v>
      </c>
    </row>
    <row r="1669" spans="1:31">
      <c r="A1669" t="s">
        <v>3074</v>
      </c>
      <c r="B1669" t="s">
        <v>3075</v>
      </c>
      <c r="C1669" t="s">
        <v>153</v>
      </c>
      <c r="E1669">
        <v>4</v>
      </c>
      <c r="F1669" t="s">
        <v>1585</v>
      </c>
      <c r="G1669" t="s">
        <v>1584</v>
      </c>
      <c r="H1669" t="s">
        <v>1585</v>
      </c>
      <c r="I1669" t="s">
        <v>128</v>
      </c>
      <c r="J1669">
        <v>4</v>
      </c>
      <c r="K1669" t="s">
        <v>1585</v>
      </c>
      <c r="L1669" t="s">
        <v>1584</v>
      </c>
      <c r="M1669" t="s">
        <v>1585</v>
      </c>
      <c r="N1669" t="s">
        <v>128</v>
      </c>
      <c r="O1669" t="s">
        <v>2162</v>
      </c>
      <c r="P1669" t="s">
        <v>156</v>
      </c>
      <c r="R1669" t="s">
        <v>241</v>
      </c>
      <c r="S1669" t="s">
        <v>158</v>
      </c>
      <c r="T1669" t="s">
        <v>156</v>
      </c>
      <c r="V1669" t="s">
        <v>242</v>
      </c>
      <c r="Y1669" t="s">
        <v>2146</v>
      </c>
      <c r="AE1669" t="s">
        <v>3074</v>
      </c>
    </row>
    <row r="1670" spans="1:31">
      <c r="A1670" t="s">
        <v>3076</v>
      </c>
      <c r="B1670" t="s">
        <v>3077</v>
      </c>
      <c r="C1670" t="s">
        <v>153</v>
      </c>
      <c r="E1670">
        <v>4</v>
      </c>
      <c r="F1670" t="s">
        <v>1815</v>
      </c>
      <c r="G1670" t="s">
        <v>1814</v>
      </c>
      <c r="H1670" t="s">
        <v>1815</v>
      </c>
      <c r="I1670" t="s">
        <v>126</v>
      </c>
      <c r="J1670">
        <v>4</v>
      </c>
      <c r="K1670" t="s">
        <v>1815</v>
      </c>
      <c r="L1670" t="s">
        <v>1814</v>
      </c>
      <c r="M1670" t="s">
        <v>1815</v>
      </c>
      <c r="N1670" t="s">
        <v>126</v>
      </c>
      <c r="O1670" t="s">
        <v>155</v>
      </c>
      <c r="P1670" t="s">
        <v>156</v>
      </c>
      <c r="R1670" t="s">
        <v>241</v>
      </c>
      <c r="S1670" t="s">
        <v>158</v>
      </c>
      <c r="T1670" t="s">
        <v>156</v>
      </c>
      <c r="V1670" t="s">
        <v>242</v>
      </c>
      <c r="Y1670" t="s">
        <v>2146</v>
      </c>
      <c r="AE1670" t="s">
        <v>3076</v>
      </c>
    </row>
    <row r="1671" spans="1:31">
      <c r="A1671" t="s">
        <v>3078</v>
      </c>
      <c r="B1671" t="s">
        <v>3079</v>
      </c>
      <c r="J1671">
        <v>4</v>
      </c>
      <c r="K1671" t="s">
        <v>1585</v>
      </c>
      <c r="L1671" t="s">
        <v>1584</v>
      </c>
      <c r="M1671" t="s">
        <v>1585</v>
      </c>
      <c r="N1671" t="s">
        <v>128</v>
      </c>
      <c r="S1671" t="s">
        <v>158</v>
      </c>
      <c r="T1671" t="s">
        <v>156</v>
      </c>
      <c r="AE1671" t="s">
        <v>3078</v>
      </c>
    </row>
    <row r="1672" spans="1:31">
      <c r="A1672" t="s">
        <v>3080</v>
      </c>
      <c r="B1672" t="s">
        <v>3081</v>
      </c>
      <c r="C1672" t="s">
        <v>153</v>
      </c>
      <c r="E1672">
        <v>4</v>
      </c>
      <c r="F1672" t="s">
        <v>1718</v>
      </c>
      <c r="G1672" t="s">
        <v>1717</v>
      </c>
      <c r="H1672" t="s">
        <v>1718</v>
      </c>
      <c r="I1672" t="s">
        <v>128</v>
      </c>
      <c r="J1672">
        <v>4</v>
      </c>
      <c r="K1672" t="s">
        <v>1718</v>
      </c>
      <c r="L1672" t="s">
        <v>1717</v>
      </c>
      <c r="M1672" t="s">
        <v>1718</v>
      </c>
      <c r="N1672" t="s">
        <v>128</v>
      </c>
      <c r="O1672" t="s">
        <v>155</v>
      </c>
      <c r="P1672" t="s">
        <v>2130</v>
      </c>
      <c r="Q1672" t="s">
        <v>2302</v>
      </c>
      <c r="R1672" t="s">
        <v>241</v>
      </c>
      <c r="S1672" t="s">
        <v>158</v>
      </c>
      <c r="T1672" t="s">
        <v>156</v>
      </c>
      <c r="V1672" t="s">
        <v>242</v>
      </c>
      <c r="Y1672" t="s">
        <v>2146</v>
      </c>
      <c r="AE1672" t="s">
        <v>3080</v>
      </c>
    </row>
    <row r="1673" spans="1:31">
      <c r="A1673" t="s">
        <v>3082</v>
      </c>
      <c r="B1673" t="s">
        <v>3083</v>
      </c>
      <c r="C1673" t="s">
        <v>153</v>
      </c>
      <c r="E1673">
        <v>4</v>
      </c>
      <c r="F1673" t="s">
        <v>1718</v>
      </c>
      <c r="G1673" t="s">
        <v>1717</v>
      </c>
      <c r="H1673" t="s">
        <v>1718</v>
      </c>
      <c r="I1673" t="s">
        <v>128</v>
      </c>
      <c r="J1673">
        <v>4</v>
      </c>
      <c r="K1673" t="s">
        <v>1718</v>
      </c>
      <c r="L1673" t="s">
        <v>1717</v>
      </c>
      <c r="M1673" t="s">
        <v>1718</v>
      </c>
      <c r="N1673" t="s">
        <v>128</v>
      </c>
      <c r="O1673" t="s">
        <v>2141</v>
      </c>
      <c r="P1673" t="s">
        <v>156</v>
      </c>
      <c r="R1673" t="s">
        <v>241</v>
      </c>
      <c r="S1673" t="s">
        <v>158</v>
      </c>
      <c r="T1673" t="s">
        <v>156</v>
      </c>
      <c r="V1673" t="s">
        <v>242</v>
      </c>
      <c r="Y1673" t="s">
        <v>2146</v>
      </c>
      <c r="AE1673" t="s">
        <v>3082</v>
      </c>
    </row>
    <row r="1674" spans="1:31">
      <c r="A1674" t="s">
        <v>3084</v>
      </c>
      <c r="B1674" t="s">
        <v>450</v>
      </c>
      <c r="AE1674" t="s">
        <v>3084</v>
      </c>
    </row>
    <row r="1675" spans="1:31">
      <c r="A1675" t="s">
        <v>3085</v>
      </c>
      <c r="B1675" t="s">
        <v>3086</v>
      </c>
      <c r="C1675" t="s">
        <v>153</v>
      </c>
      <c r="E1675">
        <v>4</v>
      </c>
      <c r="F1675" t="s">
        <v>1582</v>
      </c>
      <c r="G1675" t="s">
        <v>1581</v>
      </c>
      <c r="H1675" t="s">
        <v>1582</v>
      </c>
      <c r="I1675" t="s">
        <v>124</v>
      </c>
      <c r="J1675">
        <v>4</v>
      </c>
      <c r="K1675" t="s">
        <v>1582</v>
      </c>
      <c r="L1675" t="s">
        <v>1581</v>
      </c>
      <c r="M1675" t="s">
        <v>1582</v>
      </c>
      <c r="N1675" t="s">
        <v>124</v>
      </c>
      <c r="O1675" t="s">
        <v>2162</v>
      </c>
      <c r="P1675" t="s">
        <v>2130</v>
      </c>
      <c r="Q1675" t="s">
        <v>3087</v>
      </c>
      <c r="R1675" t="s">
        <v>241</v>
      </c>
      <c r="S1675" t="s">
        <v>158</v>
      </c>
      <c r="T1675" t="s">
        <v>2130</v>
      </c>
      <c r="U1675" t="s">
        <v>3088</v>
      </c>
      <c r="V1675" t="s">
        <v>159</v>
      </c>
      <c r="Y1675" t="s">
        <v>2820</v>
      </c>
      <c r="AE1675" t="s">
        <v>3085</v>
      </c>
    </row>
    <row r="1676" spans="1:31">
      <c r="A1676" t="s">
        <v>3089</v>
      </c>
      <c r="B1676" t="s">
        <v>3090</v>
      </c>
      <c r="AE1676" t="s">
        <v>3089</v>
      </c>
    </row>
    <row r="1677" spans="1:31">
      <c r="A1677" t="s">
        <v>3091</v>
      </c>
      <c r="B1677" t="s">
        <v>3092</v>
      </c>
      <c r="C1677" t="s">
        <v>153</v>
      </c>
      <c r="E1677">
        <v>4</v>
      </c>
      <c r="F1677" t="s">
        <v>1570</v>
      </c>
      <c r="G1677" t="s">
        <v>1569</v>
      </c>
      <c r="H1677" t="s">
        <v>1570</v>
      </c>
      <c r="I1677" t="s">
        <v>130</v>
      </c>
      <c r="J1677">
        <v>4</v>
      </c>
      <c r="K1677" t="s">
        <v>1570</v>
      </c>
      <c r="L1677" t="s">
        <v>1569</v>
      </c>
      <c r="M1677" t="s">
        <v>1570</v>
      </c>
      <c r="N1677" t="s">
        <v>130</v>
      </c>
      <c r="O1677" t="s">
        <v>2162</v>
      </c>
      <c r="P1677" t="s">
        <v>2130</v>
      </c>
      <c r="Q1677" t="s">
        <v>3093</v>
      </c>
      <c r="R1677" t="s">
        <v>157</v>
      </c>
      <c r="S1677" t="s">
        <v>158</v>
      </c>
      <c r="T1677" t="s">
        <v>156</v>
      </c>
      <c r="V1677" t="s">
        <v>159</v>
      </c>
      <c r="Y1677" t="s">
        <v>2132</v>
      </c>
      <c r="AE1677" t="s">
        <v>3091</v>
      </c>
    </row>
    <row r="1678" spans="1:31">
      <c r="A1678" t="s">
        <v>3094</v>
      </c>
      <c r="B1678" t="s">
        <v>3095</v>
      </c>
      <c r="C1678" t="s">
        <v>153</v>
      </c>
      <c r="E1678">
        <v>4</v>
      </c>
      <c r="F1678" t="s">
        <v>2478</v>
      </c>
      <c r="G1678" t="s">
        <v>2479</v>
      </c>
      <c r="H1678" t="s">
        <v>2478</v>
      </c>
      <c r="I1678" t="s">
        <v>1641</v>
      </c>
      <c r="J1678">
        <v>4</v>
      </c>
      <c r="K1678" t="s">
        <v>2478</v>
      </c>
      <c r="L1678" t="s">
        <v>2479</v>
      </c>
      <c r="M1678" t="s">
        <v>2478</v>
      </c>
      <c r="N1678" t="s">
        <v>1641</v>
      </c>
      <c r="O1678" t="s">
        <v>2141</v>
      </c>
      <c r="P1678" t="s">
        <v>156</v>
      </c>
      <c r="R1678" t="s">
        <v>241</v>
      </c>
      <c r="S1678" t="s">
        <v>158</v>
      </c>
      <c r="T1678" t="s">
        <v>156</v>
      </c>
      <c r="V1678" t="s">
        <v>159</v>
      </c>
      <c r="Y1678" t="s">
        <v>243</v>
      </c>
      <c r="AE1678" t="s">
        <v>3094</v>
      </c>
    </row>
    <row r="1679" spans="1:31">
      <c r="A1679" t="s">
        <v>3096</v>
      </c>
      <c r="B1679" t="s">
        <v>3097</v>
      </c>
      <c r="C1679" t="s">
        <v>153</v>
      </c>
      <c r="E1679">
        <v>4</v>
      </c>
      <c r="F1679" t="s">
        <v>1805</v>
      </c>
      <c r="G1679" t="s">
        <v>1804</v>
      </c>
      <c r="H1679" t="s">
        <v>1805</v>
      </c>
      <c r="I1679" t="s">
        <v>1641</v>
      </c>
      <c r="J1679">
        <v>4</v>
      </c>
      <c r="K1679" t="s">
        <v>1805</v>
      </c>
      <c r="L1679" t="s">
        <v>1804</v>
      </c>
      <c r="M1679" t="s">
        <v>1805</v>
      </c>
      <c r="N1679" t="s">
        <v>1641</v>
      </c>
      <c r="O1679" t="s">
        <v>2162</v>
      </c>
      <c r="P1679" t="s">
        <v>2130</v>
      </c>
      <c r="Q1679" t="s">
        <v>2223</v>
      </c>
      <c r="R1679" t="s">
        <v>157</v>
      </c>
      <c r="S1679" t="s">
        <v>158</v>
      </c>
      <c r="T1679" t="s">
        <v>2130</v>
      </c>
      <c r="U1679" t="s">
        <v>3098</v>
      </c>
      <c r="V1679" t="s">
        <v>159</v>
      </c>
      <c r="Y1679" t="s">
        <v>244</v>
      </c>
      <c r="AE1679" t="s">
        <v>3096</v>
      </c>
    </row>
    <row r="1680" spans="1:31">
      <c r="A1680" t="s">
        <v>3099</v>
      </c>
      <c r="B1680" t="s">
        <v>3100</v>
      </c>
      <c r="AE1680" t="s">
        <v>3099</v>
      </c>
    </row>
    <row r="1681" spans="1:31">
      <c r="A1681" t="s">
        <v>3101</v>
      </c>
      <c r="B1681" t="s">
        <v>364</v>
      </c>
      <c r="AE1681" t="s">
        <v>3101</v>
      </c>
    </row>
    <row r="1682" spans="1:31">
      <c r="A1682" t="s">
        <v>3102</v>
      </c>
      <c r="B1682" t="s">
        <v>3103</v>
      </c>
      <c r="C1682" t="s">
        <v>153</v>
      </c>
      <c r="E1682">
        <v>4</v>
      </c>
      <c r="F1682" t="s">
        <v>2011</v>
      </c>
      <c r="G1682" t="s">
        <v>2010</v>
      </c>
      <c r="H1682" t="s">
        <v>2011</v>
      </c>
      <c r="I1682" t="s">
        <v>126</v>
      </c>
      <c r="O1682" t="s">
        <v>2162</v>
      </c>
      <c r="P1682" t="s">
        <v>2130</v>
      </c>
      <c r="Q1682" t="s">
        <v>2202</v>
      </c>
      <c r="R1682" t="s">
        <v>241</v>
      </c>
      <c r="V1682" t="s">
        <v>242</v>
      </c>
      <c r="Y1682" t="s">
        <v>2150</v>
      </c>
      <c r="AE1682" t="s">
        <v>3102</v>
      </c>
    </row>
    <row r="1683" spans="1:31">
      <c r="A1683" t="s">
        <v>3104</v>
      </c>
      <c r="B1683" t="s">
        <v>3105</v>
      </c>
      <c r="AE1683" t="s">
        <v>3104</v>
      </c>
    </row>
    <row r="1684" spans="1:31">
      <c r="A1684" t="s">
        <v>3106</v>
      </c>
      <c r="B1684" t="s">
        <v>3107</v>
      </c>
      <c r="C1684" t="s">
        <v>153</v>
      </c>
      <c r="E1684">
        <v>4</v>
      </c>
      <c r="F1684" t="s">
        <v>1640</v>
      </c>
      <c r="G1684" t="s">
        <v>1639</v>
      </c>
      <c r="H1684" t="s">
        <v>1640</v>
      </c>
      <c r="I1684" t="s">
        <v>1641</v>
      </c>
      <c r="J1684">
        <v>4</v>
      </c>
      <c r="K1684" t="s">
        <v>1640</v>
      </c>
      <c r="L1684" t="s">
        <v>1639</v>
      </c>
      <c r="M1684" t="s">
        <v>1640</v>
      </c>
      <c r="N1684" t="s">
        <v>1641</v>
      </c>
      <c r="O1684" t="s">
        <v>2126</v>
      </c>
      <c r="P1684" t="s">
        <v>2130</v>
      </c>
      <c r="Q1684" t="s">
        <v>2807</v>
      </c>
      <c r="R1684" t="s">
        <v>157</v>
      </c>
      <c r="S1684" t="s">
        <v>158</v>
      </c>
      <c r="T1684" t="s">
        <v>2130</v>
      </c>
      <c r="U1684" t="s">
        <v>2807</v>
      </c>
      <c r="V1684" t="s">
        <v>159</v>
      </c>
      <c r="Y1684" t="s">
        <v>2132</v>
      </c>
      <c r="AE1684" t="s">
        <v>3106</v>
      </c>
    </row>
    <row r="1685" spans="1:31">
      <c r="A1685" t="s">
        <v>3108</v>
      </c>
      <c r="B1685" t="s">
        <v>3109</v>
      </c>
      <c r="C1685" t="s">
        <v>153</v>
      </c>
      <c r="E1685">
        <v>4</v>
      </c>
      <c r="F1685" t="s">
        <v>2176</v>
      </c>
      <c r="G1685" t="s">
        <v>2177</v>
      </c>
      <c r="H1685" t="s">
        <v>2176</v>
      </c>
      <c r="I1685" t="s">
        <v>124</v>
      </c>
      <c r="J1685">
        <v>4</v>
      </c>
      <c r="K1685" t="s">
        <v>2176</v>
      </c>
      <c r="L1685" t="s">
        <v>2177</v>
      </c>
      <c r="M1685" t="s">
        <v>2176</v>
      </c>
      <c r="N1685" t="s">
        <v>124</v>
      </c>
      <c r="O1685" t="s">
        <v>2162</v>
      </c>
      <c r="P1685" t="s">
        <v>156</v>
      </c>
      <c r="R1685" t="s">
        <v>241</v>
      </c>
      <c r="S1685" t="s">
        <v>2153</v>
      </c>
      <c r="T1685" t="s">
        <v>156</v>
      </c>
      <c r="V1685" t="s">
        <v>242</v>
      </c>
      <c r="Y1685" t="s">
        <v>2146</v>
      </c>
      <c r="Z1685" t="s">
        <v>2147</v>
      </c>
      <c r="AE1685" t="s">
        <v>3108</v>
      </c>
    </row>
    <row r="1686" spans="1:31">
      <c r="A1686" t="s">
        <v>3110</v>
      </c>
      <c r="B1686" t="s">
        <v>3111</v>
      </c>
      <c r="C1686" t="s">
        <v>153</v>
      </c>
      <c r="E1686">
        <v>4</v>
      </c>
      <c r="F1686" t="s">
        <v>1954</v>
      </c>
      <c r="G1686" t="s">
        <v>1953</v>
      </c>
      <c r="H1686" t="s">
        <v>1954</v>
      </c>
      <c r="I1686" t="s">
        <v>124</v>
      </c>
      <c r="O1686" t="s">
        <v>2232</v>
      </c>
      <c r="P1686" t="s">
        <v>2130</v>
      </c>
      <c r="Q1686" t="s">
        <v>3112</v>
      </c>
      <c r="R1686" t="s">
        <v>241</v>
      </c>
      <c r="V1686" t="s">
        <v>159</v>
      </c>
      <c r="Y1686" t="s">
        <v>243</v>
      </c>
      <c r="AE1686" t="s">
        <v>3110</v>
      </c>
    </row>
    <row r="1687" spans="1:31">
      <c r="A1687" t="s">
        <v>3113</v>
      </c>
      <c r="B1687" t="s">
        <v>3114</v>
      </c>
      <c r="C1687" t="s">
        <v>153</v>
      </c>
      <c r="E1687">
        <v>4</v>
      </c>
      <c r="F1687" t="s">
        <v>2015</v>
      </c>
      <c r="G1687" t="s">
        <v>2014</v>
      </c>
      <c r="H1687" t="s">
        <v>2015</v>
      </c>
      <c r="I1687" t="s">
        <v>128</v>
      </c>
      <c r="J1687">
        <v>4</v>
      </c>
      <c r="K1687" t="s">
        <v>2015</v>
      </c>
      <c r="L1687" t="s">
        <v>2014</v>
      </c>
      <c r="M1687" t="s">
        <v>2015</v>
      </c>
      <c r="N1687" t="s">
        <v>128</v>
      </c>
      <c r="O1687" t="s">
        <v>2126</v>
      </c>
      <c r="P1687" t="s">
        <v>2130</v>
      </c>
      <c r="Q1687" t="s">
        <v>3115</v>
      </c>
      <c r="R1687" t="s">
        <v>157</v>
      </c>
      <c r="S1687" t="s">
        <v>158</v>
      </c>
      <c r="T1687" t="s">
        <v>156</v>
      </c>
      <c r="V1687" t="s">
        <v>159</v>
      </c>
      <c r="Y1687" t="s">
        <v>2132</v>
      </c>
      <c r="AE1687" t="s">
        <v>3113</v>
      </c>
    </row>
    <row r="1688" spans="1:31">
      <c r="A1688" t="s">
        <v>3116</v>
      </c>
      <c r="B1688" t="s">
        <v>3117</v>
      </c>
      <c r="C1688" t="s">
        <v>153</v>
      </c>
      <c r="E1688">
        <v>4</v>
      </c>
      <c r="F1688" t="s">
        <v>2176</v>
      </c>
      <c r="G1688" t="s">
        <v>2177</v>
      </c>
      <c r="H1688" t="s">
        <v>2176</v>
      </c>
      <c r="I1688" t="s">
        <v>124</v>
      </c>
      <c r="J1688">
        <v>4</v>
      </c>
      <c r="K1688" t="s">
        <v>2176</v>
      </c>
      <c r="L1688" t="s">
        <v>2177</v>
      </c>
      <c r="M1688" t="s">
        <v>2176</v>
      </c>
      <c r="N1688" t="s">
        <v>124</v>
      </c>
      <c r="O1688" t="s">
        <v>2162</v>
      </c>
      <c r="P1688" t="s">
        <v>2130</v>
      </c>
      <c r="Q1688" t="s">
        <v>2353</v>
      </c>
      <c r="R1688" t="s">
        <v>241</v>
      </c>
      <c r="S1688" t="s">
        <v>158</v>
      </c>
      <c r="T1688" t="s">
        <v>156</v>
      </c>
      <c r="V1688" t="s">
        <v>242</v>
      </c>
      <c r="Y1688" t="s">
        <v>2146</v>
      </c>
      <c r="AE1688" t="s">
        <v>3116</v>
      </c>
    </row>
    <row r="1689" spans="1:31">
      <c r="A1689" t="s">
        <v>3118</v>
      </c>
      <c r="B1689" t="s">
        <v>3119</v>
      </c>
      <c r="C1689" t="s">
        <v>153</v>
      </c>
      <c r="E1689">
        <v>4</v>
      </c>
      <c r="F1689" t="s">
        <v>2022</v>
      </c>
      <c r="G1689" t="s">
        <v>2021</v>
      </c>
      <c r="H1689" t="s">
        <v>2022</v>
      </c>
      <c r="I1689" t="s">
        <v>126</v>
      </c>
      <c r="O1689" t="s">
        <v>155</v>
      </c>
      <c r="P1689" t="s">
        <v>2130</v>
      </c>
      <c r="Q1689" t="s">
        <v>2953</v>
      </c>
      <c r="R1689" t="s">
        <v>241</v>
      </c>
      <c r="V1689" t="s">
        <v>242</v>
      </c>
      <c r="Y1689" t="s">
        <v>2146</v>
      </c>
      <c r="AE1689" t="s">
        <v>3118</v>
      </c>
    </row>
    <row r="1690" spans="1:31">
      <c r="A1690" t="s">
        <v>3120</v>
      </c>
      <c r="B1690" t="s">
        <v>3121</v>
      </c>
      <c r="C1690" t="s">
        <v>153</v>
      </c>
      <c r="E1690">
        <v>4</v>
      </c>
      <c r="F1690" t="s">
        <v>1795</v>
      </c>
      <c r="G1690" t="s">
        <v>1794</v>
      </c>
      <c r="H1690" t="s">
        <v>1795</v>
      </c>
      <c r="I1690" t="s">
        <v>124</v>
      </c>
      <c r="J1690">
        <v>4</v>
      </c>
      <c r="K1690" t="s">
        <v>1795</v>
      </c>
      <c r="L1690" t="s">
        <v>1794</v>
      </c>
      <c r="M1690" t="s">
        <v>1795</v>
      </c>
      <c r="N1690" t="s">
        <v>124</v>
      </c>
      <c r="O1690" t="s">
        <v>2141</v>
      </c>
      <c r="P1690" t="s">
        <v>2130</v>
      </c>
      <c r="Q1690" t="s">
        <v>2807</v>
      </c>
      <c r="R1690" t="s">
        <v>241</v>
      </c>
      <c r="S1690" t="s">
        <v>158</v>
      </c>
      <c r="T1690" t="s">
        <v>156</v>
      </c>
      <c r="V1690" t="s">
        <v>159</v>
      </c>
      <c r="Y1690" t="s">
        <v>2820</v>
      </c>
      <c r="AE1690" t="s">
        <v>3120</v>
      </c>
    </row>
    <row r="1691" spans="1:31">
      <c r="A1691" t="s">
        <v>3122</v>
      </c>
      <c r="B1691" t="s">
        <v>3123</v>
      </c>
      <c r="C1691" t="s">
        <v>153</v>
      </c>
      <c r="E1691">
        <v>4</v>
      </c>
      <c r="F1691" t="s">
        <v>1718</v>
      </c>
      <c r="G1691" t="s">
        <v>1717</v>
      </c>
      <c r="H1691" t="s">
        <v>1718</v>
      </c>
      <c r="I1691" t="s">
        <v>128</v>
      </c>
      <c r="J1691">
        <v>4</v>
      </c>
      <c r="K1691" t="s">
        <v>1718</v>
      </c>
      <c r="L1691" t="s">
        <v>1717</v>
      </c>
      <c r="M1691" t="s">
        <v>1718</v>
      </c>
      <c r="N1691" t="s">
        <v>128</v>
      </c>
      <c r="O1691" t="s">
        <v>2141</v>
      </c>
      <c r="P1691" t="s">
        <v>2130</v>
      </c>
      <c r="Q1691" t="s">
        <v>2191</v>
      </c>
      <c r="R1691" t="s">
        <v>241</v>
      </c>
      <c r="S1691" t="s">
        <v>158</v>
      </c>
      <c r="T1691" t="s">
        <v>156</v>
      </c>
      <c r="V1691" t="s">
        <v>159</v>
      </c>
      <c r="Y1691" t="s">
        <v>2820</v>
      </c>
      <c r="AE1691" t="s">
        <v>3122</v>
      </c>
    </row>
    <row r="1692" spans="1:31">
      <c r="A1692" t="s">
        <v>3124</v>
      </c>
      <c r="B1692" t="s">
        <v>3125</v>
      </c>
      <c r="C1692" t="s">
        <v>153</v>
      </c>
      <c r="E1692">
        <v>4</v>
      </c>
      <c r="F1692" t="s">
        <v>2246</v>
      </c>
      <c r="G1692" t="s">
        <v>2247</v>
      </c>
      <c r="H1692" t="s">
        <v>2246</v>
      </c>
      <c r="I1692" t="s">
        <v>124</v>
      </c>
      <c r="J1692">
        <v>4</v>
      </c>
      <c r="K1692" t="s">
        <v>2246</v>
      </c>
      <c r="L1692" t="s">
        <v>2247</v>
      </c>
      <c r="M1692" t="s">
        <v>2246</v>
      </c>
      <c r="N1692" t="s">
        <v>124</v>
      </c>
      <c r="O1692" t="s">
        <v>2141</v>
      </c>
      <c r="P1692" t="s">
        <v>156</v>
      </c>
      <c r="R1692" t="s">
        <v>241</v>
      </c>
      <c r="S1692" t="s">
        <v>158</v>
      </c>
      <c r="T1692" t="s">
        <v>156</v>
      </c>
      <c r="V1692" t="s">
        <v>242</v>
      </c>
      <c r="Y1692" t="s">
        <v>2146</v>
      </c>
      <c r="Z1692" t="s">
        <v>245</v>
      </c>
      <c r="AE1692" t="s">
        <v>3124</v>
      </c>
    </row>
    <row r="1693" spans="1:31">
      <c r="A1693" t="s">
        <v>3126</v>
      </c>
      <c r="B1693" t="s">
        <v>3127</v>
      </c>
      <c r="C1693" t="s">
        <v>153</v>
      </c>
      <c r="E1693">
        <v>4</v>
      </c>
      <c r="F1693" t="s">
        <v>2176</v>
      </c>
      <c r="G1693" t="s">
        <v>2177</v>
      </c>
      <c r="H1693" t="s">
        <v>2176</v>
      </c>
      <c r="I1693" t="s">
        <v>124</v>
      </c>
      <c r="J1693">
        <v>4</v>
      </c>
      <c r="K1693" t="s">
        <v>2176</v>
      </c>
      <c r="L1693" t="s">
        <v>2177</v>
      </c>
      <c r="M1693" t="s">
        <v>2176</v>
      </c>
      <c r="N1693" t="s">
        <v>124</v>
      </c>
      <c r="O1693" t="s">
        <v>2126</v>
      </c>
      <c r="P1693" t="s">
        <v>156</v>
      </c>
      <c r="R1693" t="s">
        <v>241</v>
      </c>
      <c r="S1693" t="s">
        <v>158</v>
      </c>
      <c r="T1693" t="s">
        <v>156</v>
      </c>
      <c r="V1693" t="s">
        <v>159</v>
      </c>
      <c r="Y1693" t="s">
        <v>2132</v>
      </c>
      <c r="AE1693" t="s">
        <v>3126</v>
      </c>
    </row>
    <row r="1694" spans="1:31">
      <c r="A1694" t="s">
        <v>3128</v>
      </c>
      <c r="B1694" t="s">
        <v>3129</v>
      </c>
      <c r="C1694" t="s">
        <v>153</v>
      </c>
      <c r="E1694">
        <v>4</v>
      </c>
      <c r="F1694" t="s">
        <v>1872</v>
      </c>
      <c r="G1694" t="s">
        <v>1871</v>
      </c>
      <c r="H1694" t="s">
        <v>1872</v>
      </c>
      <c r="I1694" t="s">
        <v>130</v>
      </c>
      <c r="J1694">
        <v>4</v>
      </c>
      <c r="K1694" t="s">
        <v>1872</v>
      </c>
      <c r="L1694" t="s">
        <v>1871</v>
      </c>
      <c r="M1694" t="s">
        <v>1872</v>
      </c>
      <c r="N1694" t="s">
        <v>130</v>
      </c>
      <c r="O1694" t="s">
        <v>2141</v>
      </c>
      <c r="P1694" t="s">
        <v>156</v>
      </c>
      <c r="R1694" t="s">
        <v>241</v>
      </c>
      <c r="S1694" t="s">
        <v>158</v>
      </c>
      <c r="T1694" t="s">
        <v>156</v>
      </c>
      <c r="V1694" t="s">
        <v>242</v>
      </c>
      <c r="Y1694" t="s">
        <v>2150</v>
      </c>
      <c r="AE1694" t="s">
        <v>3128</v>
      </c>
    </row>
    <row r="1695" spans="1:31">
      <c r="A1695" t="s">
        <v>3130</v>
      </c>
      <c r="B1695" t="s">
        <v>3131</v>
      </c>
      <c r="C1695" t="s">
        <v>153</v>
      </c>
      <c r="E1695">
        <v>4</v>
      </c>
      <c r="F1695" t="s">
        <v>1795</v>
      </c>
      <c r="G1695" t="s">
        <v>1794</v>
      </c>
      <c r="H1695" t="s">
        <v>1795</v>
      </c>
      <c r="I1695" t="s">
        <v>124</v>
      </c>
      <c r="J1695">
        <v>4</v>
      </c>
      <c r="K1695" t="s">
        <v>1795</v>
      </c>
      <c r="L1695" t="s">
        <v>1794</v>
      </c>
      <c r="M1695" t="s">
        <v>1795</v>
      </c>
      <c r="N1695" t="s">
        <v>124</v>
      </c>
      <c r="O1695" t="s">
        <v>2141</v>
      </c>
      <c r="P1695" t="s">
        <v>2130</v>
      </c>
      <c r="Q1695" t="s">
        <v>2807</v>
      </c>
      <c r="R1695" t="s">
        <v>241</v>
      </c>
      <c r="S1695" t="s">
        <v>158</v>
      </c>
      <c r="T1695" t="s">
        <v>156</v>
      </c>
      <c r="V1695" t="s">
        <v>159</v>
      </c>
      <c r="Y1695" t="s">
        <v>2820</v>
      </c>
      <c r="AE1695" t="s">
        <v>3130</v>
      </c>
    </row>
    <row r="1696" spans="1:31">
      <c r="A1696" t="s">
        <v>3132</v>
      </c>
      <c r="B1696" t="s">
        <v>3133</v>
      </c>
      <c r="C1696" t="s">
        <v>153</v>
      </c>
      <c r="D1696" t="s">
        <v>154</v>
      </c>
      <c r="E1696">
        <v>4</v>
      </c>
      <c r="F1696" t="s">
        <v>1718</v>
      </c>
      <c r="G1696" t="s">
        <v>1717</v>
      </c>
      <c r="H1696" t="s">
        <v>1718</v>
      </c>
      <c r="I1696" t="s">
        <v>128</v>
      </c>
      <c r="J1696">
        <v>4</v>
      </c>
      <c r="K1696" t="s">
        <v>1718</v>
      </c>
      <c r="L1696" t="s">
        <v>1717</v>
      </c>
      <c r="M1696" t="s">
        <v>1718</v>
      </c>
      <c r="N1696" t="s">
        <v>128</v>
      </c>
      <c r="O1696" t="s">
        <v>2162</v>
      </c>
      <c r="P1696" t="s">
        <v>156</v>
      </c>
      <c r="R1696" t="s">
        <v>157</v>
      </c>
      <c r="S1696" t="s">
        <v>158</v>
      </c>
      <c r="T1696" t="s">
        <v>156</v>
      </c>
      <c r="V1696" t="s">
        <v>242</v>
      </c>
      <c r="Y1696" t="s">
        <v>3134</v>
      </c>
      <c r="AE1696" t="s">
        <v>3132</v>
      </c>
    </row>
    <row r="1697" spans="1:31">
      <c r="A1697" t="s">
        <v>3135</v>
      </c>
      <c r="B1697" t="s">
        <v>3136</v>
      </c>
      <c r="C1697" t="s">
        <v>153</v>
      </c>
      <c r="E1697">
        <v>4</v>
      </c>
      <c r="F1697" t="s">
        <v>1809</v>
      </c>
      <c r="G1697" t="s">
        <v>1808</v>
      </c>
      <c r="H1697" t="s">
        <v>1809</v>
      </c>
      <c r="I1697" t="s">
        <v>124</v>
      </c>
      <c r="J1697">
        <v>4</v>
      </c>
      <c r="K1697" t="s">
        <v>1809</v>
      </c>
      <c r="L1697" t="s">
        <v>1808</v>
      </c>
      <c r="M1697" t="s">
        <v>1809</v>
      </c>
      <c r="N1697" t="s">
        <v>124</v>
      </c>
      <c r="O1697" t="s">
        <v>155</v>
      </c>
      <c r="P1697" t="s">
        <v>156</v>
      </c>
      <c r="R1697" t="s">
        <v>241</v>
      </c>
      <c r="S1697" t="s">
        <v>158</v>
      </c>
      <c r="T1697" t="s">
        <v>156</v>
      </c>
      <c r="V1697" t="s">
        <v>159</v>
      </c>
      <c r="Y1697" t="s">
        <v>160</v>
      </c>
      <c r="AE1697" t="s">
        <v>3135</v>
      </c>
    </row>
    <row r="1698" spans="1:31">
      <c r="A1698" t="s">
        <v>3137</v>
      </c>
      <c r="B1698" t="s">
        <v>3138</v>
      </c>
      <c r="C1698" t="s">
        <v>153</v>
      </c>
      <c r="E1698">
        <v>4</v>
      </c>
      <c r="F1698" t="s">
        <v>1617</v>
      </c>
      <c r="G1698" t="s">
        <v>1616</v>
      </c>
      <c r="H1698" t="s">
        <v>1617</v>
      </c>
      <c r="I1698" t="s">
        <v>126</v>
      </c>
      <c r="J1698">
        <v>4</v>
      </c>
      <c r="K1698" t="s">
        <v>1617</v>
      </c>
      <c r="L1698" t="s">
        <v>1616</v>
      </c>
      <c r="M1698" t="s">
        <v>1617</v>
      </c>
      <c r="N1698" t="s">
        <v>126</v>
      </c>
      <c r="O1698" t="s">
        <v>2141</v>
      </c>
      <c r="P1698" t="s">
        <v>2130</v>
      </c>
      <c r="Q1698" t="s">
        <v>2873</v>
      </c>
      <c r="R1698" t="s">
        <v>241</v>
      </c>
      <c r="S1698" t="s">
        <v>158</v>
      </c>
      <c r="T1698" t="s">
        <v>156</v>
      </c>
      <c r="V1698" t="s">
        <v>159</v>
      </c>
      <c r="Y1698" t="s">
        <v>244</v>
      </c>
      <c r="Z1698" t="s">
        <v>2402</v>
      </c>
      <c r="AE1698" t="s">
        <v>3137</v>
      </c>
    </row>
    <row r="1699" spans="1:31">
      <c r="A1699" t="s">
        <v>3139</v>
      </c>
      <c r="B1699" t="s">
        <v>3140</v>
      </c>
      <c r="C1699" t="s">
        <v>153</v>
      </c>
      <c r="E1699">
        <v>4</v>
      </c>
      <c r="F1699" t="s">
        <v>2226</v>
      </c>
      <c r="G1699" t="s">
        <v>2227</v>
      </c>
      <c r="H1699" t="s">
        <v>2226</v>
      </c>
      <c r="I1699" t="s">
        <v>126</v>
      </c>
      <c r="J1699">
        <v>4</v>
      </c>
      <c r="K1699" t="s">
        <v>2226</v>
      </c>
      <c r="L1699" t="s">
        <v>2227</v>
      </c>
      <c r="M1699" t="s">
        <v>2226</v>
      </c>
      <c r="N1699" t="s">
        <v>126</v>
      </c>
      <c r="O1699" t="s">
        <v>2162</v>
      </c>
      <c r="P1699" t="s">
        <v>156</v>
      </c>
      <c r="R1699" t="s">
        <v>157</v>
      </c>
      <c r="S1699" t="s">
        <v>158</v>
      </c>
      <c r="T1699" t="s">
        <v>156</v>
      </c>
      <c r="V1699" t="s">
        <v>159</v>
      </c>
      <c r="Y1699" t="s">
        <v>244</v>
      </c>
      <c r="AE1699" t="s">
        <v>3139</v>
      </c>
    </row>
    <row r="1700" spans="1:31">
      <c r="A1700" t="s">
        <v>3141</v>
      </c>
      <c r="B1700" t="s">
        <v>3142</v>
      </c>
      <c r="C1700" t="s">
        <v>153</v>
      </c>
      <c r="E1700">
        <v>4</v>
      </c>
      <c r="F1700" t="s">
        <v>1617</v>
      </c>
      <c r="G1700" t="s">
        <v>1616</v>
      </c>
      <c r="H1700" t="s">
        <v>1617</v>
      </c>
      <c r="I1700" t="s">
        <v>126</v>
      </c>
      <c r="J1700">
        <v>4</v>
      </c>
      <c r="K1700" t="s">
        <v>1617</v>
      </c>
      <c r="L1700" t="s">
        <v>1616</v>
      </c>
      <c r="M1700" t="s">
        <v>1617</v>
      </c>
      <c r="N1700" t="s">
        <v>126</v>
      </c>
      <c r="O1700" t="s">
        <v>2141</v>
      </c>
      <c r="P1700" t="s">
        <v>2130</v>
      </c>
      <c r="Q1700" t="s">
        <v>2873</v>
      </c>
      <c r="R1700" t="s">
        <v>241</v>
      </c>
      <c r="S1700" t="s">
        <v>158</v>
      </c>
      <c r="T1700" t="s">
        <v>156</v>
      </c>
      <c r="V1700" t="s">
        <v>159</v>
      </c>
      <c r="Y1700" t="s">
        <v>244</v>
      </c>
      <c r="Z1700" t="s">
        <v>2402</v>
      </c>
      <c r="AE1700" t="s">
        <v>3141</v>
      </c>
    </row>
    <row r="1701" spans="1:31">
      <c r="A1701" t="s">
        <v>3143</v>
      </c>
      <c r="B1701" t="s">
        <v>3144</v>
      </c>
      <c r="C1701" t="s">
        <v>153</v>
      </c>
      <c r="E1701">
        <v>4</v>
      </c>
      <c r="F1701" t="s">
        <v>2011</v>
      </c>
      <c r="G1701" t="s">
        <v>2010</v>
      </c>
      <c r="H1701" t="s">
        <v>2011</v>
      </c>
      <c r="I1701" t="s">
        <v>126</v>
      </c>
      <c r="J1701">
        <v>4</v>
      </c>
      <c r="K1701" t="s">
        <v>2011</v>
      </c>
      <c r="L1701" t="s">
        <v>2010</v>
      </c>
      <c r="M1701" t="s">
        <v>2011</v>
      </c>
      <c r="N1701" t="s">
        <v>126</v>
      </c>
      <c r="O1701" t="s">
        <v>2126</v>
      </c>
      <c r="P1701" t="s">
        <v>2130</v>
      </c>
      <c r="Q1701" t="s">
        <v>2458</v>
      </c>
      <c r="R1701" t="s">
        <v>157</v>
      </c>
      <c r="S1701" t="s">
        <v>158</v>
      </c>
      <c r="T1701" t="s">
        <v>156</v>
      </c>
      <c r="V1701" t="s">
        <v>159</v>
      </c>
      <c r="Y1701" t="s">
        <v>2132</v>
      </c>
      <c r="AE1701" t="s">
        <v>3143</v>
      </c>
    </row>
    <row r="1702" spans="1:31">
      <c r="A1702" t="s">
        <v>3145</v>
      </c>
      <c r="B1702" t="s">
        <v>3146</v>
      </c>
      <c r="C1702" t="s">
        <v>153</v>
      </c>
      <c r="E1702">
        <v>4</v>
      </c>
      <c r="F1702" t="s">
        <v>1992</v>
      </c>
      <c r="G1702" t="s">
        <v>1991</v>
      </c>
      <c r="H1702" t="s">
        <v>1992</v>
      </c>
      <c r="I1702" t="s">
        <v>130</v>
      </c>
      <c r="J1702">
        <v>4</v>
      </c>
      <c r="K1702" t="s">
        <v>1992</v>
      </c>
      <c r="L1702" t="s">
        <v>1991</v>
      </c>
      <c r="M1702" t="s">
        <v>1992</v>
      </c>
      <c r="N1702" t="s">
        <v>130</v>
      </c>
      <c r="O1702" t="s">
        <v>2162</v>
      </c>
      <c r="P1702" t="s">
        <v>2130</v>
      </c>
      <c r="Q1702" t="s">
        <v>3147</v>
      </c>
      <c r="R1702" t="s">
        <v>157</v>
      </c>
      <c r="S1702" t="s">
        <v>158</v>
      </c>
      <c r="T1702" t="s">
        <v>156</v>
      </c>
      <c r="V1702" t="s">
        <v>159</v>
      </c>
      <c r="Y1702" t="s">
        <v>2132</v>
      </c>
      <c r="AE1702" t="s">
        <v>3145</v>
      </c>
    </row>
    <row r="1703" spans="1:31">
      <c r="A1703" t="s">
        <v>3148</v>
      </c>
      <c r="B1703" t="s">
        <v>3149</v>
      </c>
      <c r="C1703" t="s">
        <v>153</v>
      </c>
      <c r="E1703">
        <v>4</v>
      </c>
      <c r="F1703" t="s">
        <v>1756</v>
      </c>
      <c r="G1703" t="s">
        <v>1755</v>
      </c>
      <c r="H1703" t="s">
        <v>1756</v>
      </c>
      <c r="I1703" t="s">
        <v>132</v>
      </c>
      <c r="J1703">
        <v>4</v>
      </c>
      <c r="K1703" t="s">
        <v>1756</v>
      </c>
      <c r="L1703" t="s">
        <v>1755</v>
      </c>
      <c r="M1703" t="s">
        <v>1756</v>
      </c>
      <c r="N1703" t="s">
        <v>132</v>
      </c>
      <c r="O1703" t="s">
        <v>155</v>
      </c>
      <c r="P1703" t="s">
        <v>156</v>
      </c>
      <c r="R1703" t="s">
        <v>241</v>
      </c>
      <c r="S1703" t="s">
        <v>158</v>
      </c>
      <c r="T1703" t="s">
        <v>156</v>
      </c>
      <c r="V1703" t="s">
        <v>242</v>
      </c>
      <c r="Y1703" t="s">
        <v>2146</v>
      </c>
      <c r="AE1703" t="s">
        <v>3148</v>
      </c>
    </row>
    <row r="1704" spans="1:31">
      <c r="A1704" t="s">
        <v>3150</v>
      </c>
      <c r="B1704" t="s">
        <v>3151</v>
      </c>
      <c r="C1704" t="s">
        <v>153</v>
      </c>
      <c r="E1704">
        <v>4</v>
      </c>
      <c r="F1704" t="s">
        <v>1954</v>
      </c>
      <c r="G1704" t="s">
        <v>1953</v>
      </c>
      <c r="H1704" t="s">
        <v>1954</v>
      </c>
      <c r="I1704" t="s">
        <v>124</v>
      </c>
      <c r="J1704">
        <v>4</v>
      </c>
      <c r="K1704" t="s">
        <v>1954</v>
      </c>
      <c r="L1704" t="s">
        <v>1953</v>
      </c>
      <c r="M1704" t="s">
        <v>1954</v>
      </c>
      <c r="N1704" t="s">
        <v>124</v>
      </c>
      <c r="O1704" t="s">
        <v>2141</v>
      </c>
      <c r="P1704" t="s">
        <v>2130</v>
      </c>
      <c r="Q1704" t="s">
        <v>3152</v>
      </c>
      <c r="R1704" t="s">
        <v>241</v>
      </c>
      <c r="S1704" t="s">
        <v>158</v>
      </c>
      <c r="T1704" t="s">
        <v>156</v>
      </c>
      <c r="V1704" t="s">
        <v>242</v>
      </c>
      <c r="Y1704" t="s">
        <v>2146</v>
      </c>
      <c r="Z1704" t="s">
        <v>2147</v>
      </c>
      <c r="AE1704" t="s">
        <v>3150</v>
      </c>
    </row>
    <row r="1705" spans="1:31">
      <c r="A1705" t="s">
        <v>3153</v>
      </c>
      <c r="B1705" t="s">
        <v>3154</v>
      </c>
      <c r="J1705">
        <v>4</v>
      </c>
      <c r="K1705" t="s">
        <v>503</v>
      </c>
      <c r="L1705" t="s">
        <v>504</v>
      </c>
      <c r="M1705" t="s">
        <v>503</v>
      </c>
      <c r="N1705" t="s">
        <v>126</v>
      </c>
      <c r="S1705" t="s">
        <v>158</v>
      </c>
      <c r="T1705" t="s">
        <v>156</v>
      </c>
      <c r="AE1705" t="s">
        <v>3153</v>
      </c>
    </row>
    <row r="1706" spans="1:31">
      <c r="A1706" t="s">
        <v>3155</v>
      </c>
      <c r="B1706" t="s">
        <v>3156</v>
      </c>
      <c r="C1706" t="s">
        <v>153</v>
      </c>
      <c r="E1706">
        <v>4</v>
      </c>
      <c r="F1706" t="s">
        <v>1992</v>
      </c>
      <c r="G1706" t="s">
        <v>1991</v>
      </c>
      <c r="H1706" t="s">
        <v>1992</v>
      </c>
      <c r="I1706" t="s">
        <v>130</v>
      </c>
      <c r="J1706">
        <v>4</v>
      </c>
      <c r="K1706" t="s">
        <v>1992</v>
      </c>
      <c r="L1706" t="s">
        <v>1991</v>
      </c>
      <c r="M1706" t="s">
        <v>1992</v>
      </c>
      <c r="N1706" t="s">
        <v>130</v>
      </c>
      <c r="O1706" t="s">
        <v>2141</v>
      </c>
      <c r="P1706" t="s">
        <v>156</v>
      </c>
      <c r="R1706" t="s">
        <v>241</v>
      </c>
      <c r="S1706" t="s">
        <v>158</v>
      </c>
      <c r="T1706" t="s">
        <v>156</v>
      </c>
      <c r="V1706" t="s">
        <v>242</v>
      </c>
      <c r="Y1706" t="s">
        <v>2146</v>
      </c>
      <c r="AE1706" t="s">
        <v>3155</v>
      </c>
    </row>
    <row r="1707" spans="1:31">
      <c r="A1707" t="s">
        <v>3157</v>
      </c>
      <c r="B1707" t="s">
        <v>3158</v>
      </c>
      <c r="C1707" t="s">
        <v>153</v>
      </c>
      <c r="E1707">
        <v>4</v>
      </c>
      <c r="F1707" t="s">
        <v>2018</v>
      </c>
      <c r="G1707" t="s">
        <v>2017</v>
      </c>
      <c r="H1707" t="s">
        <v>2018</v>
      </c>
      <c r="I1707" t="s">
        <v>130</v>
      </c>
      <c r="J1707">
        <v>4</v>
      </c>
      <c r="K1707" t="s">
        <v>2018</v>
      </c>
      <c r="L1707" t="s">
        <v>2017</v>
      </c>
      <c r="M1707" t="s">
        <v>2018</v>
      </c>
      <c r="N1707" t="s">
        <v>130</v>
      </c>
      <c r="O1707" t="s">
        <v>2141</v>
      </c>
      <c r="P1707" t="s">
        <v>156</v>
      </c>
      <c r="R1707" t="s">
        <v>241</v>
      </c>
      <c r="S1707" t="s">
        <v>2153</v>
      </c>
      <c r="T1707" t="s">
        <v>156</v>
      </c>
      <c r="V1707" t="s">
        <v>159</v>
      </c>
      <c r="W1707" t="s">
        <v>242</v>
      </c>
      <c r="Y1707" t="s">
        <v>2146</v>
      </c>
      <c r="Z1707" t="s">
        <v>243</v>
      </c>
      <c r="AE1707" t="s">
        <v>3157</v>
      </c>
    </row>
    <row r="1708" spans="1:31">
      <c r="A1708" t="s">
        <v>3159</v>
      </c>
      <c r="B1708" t="s">
        <v>3160</v>
      </c>
      <c r="C1708" t="s">
        <v>153</v>
      </c>
      <c r="E1708">
        <v>4</v>
      </c>
      <c r="F1708" t="s">
        <v>1795</v>
      </c>
      <c r="G1708" t="s">
        <v>1794</v>
      </c>
      <c r="H1708" t="s">
        <v>1795</v>
      </c>
      <c r="I1708" t="s">
        <v>124</v>
      </c>
      <c r="J1708">
        <v>4</v>
      </c>
      <c r="K1708" t="s">
        <v>1795</v>
      </c>
      <c r="L1708" t="s">
        <v>1794</v>
      </c>
      <c r="M1708" t="s">
        <v>1795</v>
      </c>
      <c r="N1708" t="s">
        <v>124</v>
      </c>
      <c r="O1708" t="s">
        <v>2141</v>
      </c>
      <c r="P1708" t="s">
        <v>2130</v>
      </c>
      <c r="Q1708" t="s">
        <v>2807</v>
      </c>
      <c r="R1708" t="s">
        <v>241</v>
      </c>
      <c r="S1708" t="s">
        <v>158</v>
      </c>
      <c r="T1708" t="s">
        <v>156</v>
      </c>
      <c r="V1708" t="s">
        <v>159</v>
      </c>
      <c r="Y1708" t="s">
        <v>2820</v>
      </c>
      <c r="AE1708" t="s">
        <v>3159</v>
      </c>
    </row>
    <row r="1709" spans="1:31">
      <c r="A1709" t="s">
        <v>3161</v>
      </c>
      <c r="B1709" t="s">
        <v>3162</v>
      </c>
      <c r="C1709" t="s">
        <v>153</v>
      </c>
      <c r="E1709">
        <v>4</v>
      </c>
      <c r="F1709" t="s">
        <v>1795</v>
      </c>
      <c r="G1709" t="s">
        <v>1794</v>
      </c>
      <c r="H1709" t="s">
        <v>1795</v>
      </c>
      <c r="I1709" t="s">
        <v>124</v>
      </c>
      <c r="J1709">
        <v>4</v>
      </c>
      <c r="K1709" t="s">
        <v>1795</v>
      </c>
      <c r="L1709" t="s">
        <v>1794</v>
      </c>
      <c r="M1709" t="s">
        <v>1795</v>
      </c>
      <c r="N1709" t="s">
        <v>124</v>
      </c>
      <c r="O1709" t="s">
        <v>2141</v>
      </c>
      <c r="P1709" t="s">
        <v>2130</v>
      </c>
      <c r="Q1709" t="s">
        <v>2807</v>
      </c>
      <c r="R1709" t="s">
        <v>241</v>
      </c>
      <c r="S1709" t="s">
        <v>158</v>
      </c>
      <c r="T1709" t="s">
        <v>156</v>
      </c>
      <c r="V1709" t="s">
        <v>159</v>
      </c>
      <c r="Y1709" t="s">
        <v>2820</v>
      </c>
      <c r="AE1709" t="s">
        <v>3161</v>
      </c>
    </row>
    <row r="1710" spans="1:31">
      <c r="A1710" t="s">
        <v>3163</v>
      </c>
      <c r="B1710" t="s">
        <v>3164</v>
      </c>
      <c r="C1710" t="s">
        <v>153</v>
      </c>
      <c r="E1710">
        <v>4</v>
      </c>
      <c r="F1710" t="s">
        <v>1801</v>
      </c>
      <c r="G1710" t="s">
        <v>1800</v>
      </c>
      <c r="H1710" t="s">
        <v>1801</v>
      </c>
      <c r="I1710" t="s">
        <v>124</v>
      </c>
      <c r="J1710">
        <v>4</v>
      </c>
      <c r="K1710" t="s">
        <v>1801</v>
      </c>
      <c r="L1710" t="s">
        <v>1800</v>
      </c>
      <c r="M1710" t="s">
        <v>1801</v>
      </c>
      <c r="N1710" t="s">
        <v>124</v>
      </c>
      <c r="O1710" t="s">
        <v>2126</v>
      </c>
      <c r="P1710" t="s">
        <v>2130</v>
      </c>
      <c r="Q1710" t="s">
        <v>2461</v>
      </c>
      <c r="R1710" t="s">
        <v>241</v>
      </c>
      <c r="S1710" t="s">
        <v>158</v>
      </c>
      <c r="T1710" t="s">
        <v>156</v>
      </c>
      <c r="V1710" t="s">
        <v>159</v>
      </c>
      <c r="Y1710" t="s">
        <v>2132</v>
      </c>
      <c r="AE1710" t="s">
        <v>3163</v>
      </c>
    </row>
    <row r="1711" spans="1:31">
      <c r="A1711" t="s">
        <v>3165</v>
      </c>
      <c r="B1711" t="s">
        <v>3166</v>
      </c>
      <c r="C1711" t="s">
        <v>153</v>
      </c>
      <c r="E1711">
        <v>4</v>
      </c>
      <c r="F1711" t="s">
        <v>1803</v>
      </c>
      <c r="G1711" t="s">
        <v>1802</v>
      </c>
      <c r="H1711" t="s">
        <v>1803</v>
      </c>
      <c r="I1711" t="s">
        <v>132</v>
      </c>
      <c r="J1711">
        <v>4</v>
      </c>
      <c r="K1711" t="s">
        <v>1803</v>
      </c>
      <c r="L1711" t="s">
        <v>1802</v>
      </c>
      <c r="M1711" t="s">
        <v>1803</v>
      </c>
      <c r="N1711" t="s">
        <v>132</v>
      </c>
      <c r="O1711" t="s">
        <v>2162</v>
      </c>
      <c r="P1711" t="s">
        <v>156</v>
      </c>
      <c r="R1711" t="s">
        <v>241</v>
      </c>
      <c r="S1711" t="s">
        <v>158</v>
      </c>
      <c r="T1711" t="s">
        <v>156</v>
      </c>
      <c r="V1711" t="s">
        <v>242</v>
      </c>
      <c r="Y1711" t="s">
        <v>2146</v>
      </c>
      <c r="Z1711" t="s">
        <v>245</v>
      </c>
      <c r="AE1711" t="s">
        <v>3165</v>
      </c>
    </row>
    <row r="1712" spans="1:31">
      <c r="A1712" t="s">
        <v>3167</v>
      </c>
      <c r="B1712" t="s">
        <v>3168</v>
      </c>
      <c r="AE1712" t="s">
        <v>3167</v>
      </c>
    </row>
    <row r="1713" spans="1:31">
      <c r="A1713" t="s">
        <v>3169</v>
      </c>
      <c r="B1713" t="s">
        <v>3170</v>
      </c>
      <c r="AE1713" t="s">
        <v>3169</v>
      </c>
    </row>
    <row r="1714" spans="1:31">
      <c r="A1714" t="s">
        <v>3171</v>
      </c>
      <c r="B1714" t="s">
        <v>3172</v>
      </c>
      <c r="AE1714" t="s">
        <v>3171</v>
      </c>
    </row>
    <row r="1715" spans="1:31">
      <c r="A1715" t="s">
        <v>3173</v>
      </c>
      <c r="B1715" t="s">
        <v>3174</v>
      </c>
      <c r="AE1715" t="s">
        <v>3173</v>
      </c>
    </row>
    <row r="1716" spans="1:31">
      <c r="A1716" t="s">
        <v>3175</v>
      </c>
      <c r="B1716" t="s">
        <v>3176</v>
      </c>
      <c r="AE1716" t="s">
        <v>3175</v>
      </c>
    </row>
    <row r="1717" spans="1:31">
      <c r="A1717" t="s">
        <v>3177</v>
      </c>
      <c r="B1717" t="s">
        <v>3178</v>
      </c>
      <c r="AE1717" t="s">
        <v>3177</v>
      </c>
    </row>
    <row r="1718" spans="1:31">
      <c r="A1718" t="s">
        <v>3179</v>
      </c>
      <c r="B1718" t="s">
        <v>3180</v>
      </c>
      <c r="AE1718" t="s">
        <v>3179</v>
      </c>
    </row>
    <row r="1719" spans="1:31">
      <c r="A1719" t="s">
        <v>3181</v>
      </c>
      <c r="B1719" t="s">
        <v>3182</v>
      </c>
      <c r="AE1719" t="s">
        <v>3181</v>
      </c>
    </row>
    <row r="1720" spans="1:31">
      <c r="A1720" t="s">
        <v>3183</v>
      </c>
      <c r="B1720" t="s">
        <v>3184</v>
      </c>
      <c r="AE1720" t="s">
        <v>3183</v>
      </c>
    </row>
    <row r="1721" spans="1:31">
      <c r="A1721" t="s">
        <v>3185</v>
      </c>
      <c r="B1721" t="s">
        <v>3186</v>
      </c>
      <c r="AE1721" t="s">
        <v>3185</v>
      </c>
    </row>
    <row r="1722" spans="1:31">
      <c r="A1722" t="s">
        <v>3187</v>
      </c>
      <c r="B1722" t="s">
        <v>3188</v>
      </c>
      <c r="AE1722" t="s">
        <v>3187</v>
      </c>
    </row>
    <row r="1723" spans="1:31">
      <c r="A1723" t="s">
        <v>3189</v>
      </c>
      <c r="B1723" t="s">
        <v>3190</v>
      </c>
      <c r="AE1723" t="s">
        <v>3189</v>
      </c>
    </row>
    <row r="1724" spans="1:31">
      <c r="A1724" t="s">
        <v>3191</v>
      </c>
      <c r="B1724" t="s">
        <v>3192</v>
      </c>
      <c r="AE1724" t="s">
        <v>3191</v>
      </c>
    </row>
    <row r="1725" spans="1:31">
      <c r="A1725" t="s">
        <v>3193</v>
      </c>
      <c r="B1725" t="s">
        <v>3194</v>
      </c>
      <c r="AE1725" t="s">
        <v>3193</v>
      </c>
    </row>
    <row r="1726" spans="1:31">
      <c r="A1726" t="s">
        <v>3195</v>
      </c>
      <c r="B1726" t="s">
        <v>3196</v>
      </c>
      <c r="C1726" t="s">
        <v>153</v>
      </c>
      <c r="E1726">
        <v>4</v>
      </c>
      <c r="F1726" t="s">
        <v>1972</v>
      </c>
      <c r="G1726" t="s">
        <v>1971</v>
      </c>
      <c r="H1726" t="s">
        <v>1972</v>
      </c>
      <c r="I1726" t="s">
        <v>128</v>
      </c>
      <c r="J1726">
        <v>4</v>
      </c>
      <c r="K1726" t="s">
        <v>1972</v>
      </c>
      <c r="L1726" t="s">
        <v>1971</v>
      </c>
      <c r="M1726" t="s">
        <v>1972</v>
      </c>
      <c r="N1726" t="s">
        <v>128</v>
      </c>
      <c r="O1726" t="s">
        <v>2162</v>
      </c>
      <c r="P1726" t="s">
        <v>156</v>
      </c>
      <c r="R1726" t="s">
        <v>241</v>
      </c>
      <c r="S1726" t="s">
        <v>158</v>
      </c>
      <c r="T1726" t="s">
        <v>156</v>
      </c>
      <c r="V1726" t="s">
        <v>159</v>
      </c>
      <c r="Y1726" t="s">
        <v>2820</v>
      </c>
      <c r="AE1726" t="s">
        <v>3195</v>
      </c>
    </row>
    <row r="1727" spans="1:31">
      <c r="A1727" t="s">
        <v>3197</v>
      </c>
      <c r="B1727" t="s">
        <v>3198</v>
      </c>
      <c r="AE1727" t="s">
        <v>3197</v>
      </c>
    </row>
    <row r="1728" spans="1:31">
      <c r="A1728" t="s">
        <v>3199</v>
      </c>
      <c r="B1728" t="s">
        <v>3200</v>
      </c>
      <c r="AE1728" t="s">
        <v>3199</v>
      </c>
    </row>
    <row r="1729" spans="1:31">
      <c r="A1729" t="s">
        <v>3201</v>
      </c>
      <c r="B1729" t="s">
        <v>3202</v>
      </c>
      <c r="AE1729" t="s">
        <v>3201</v>
      </c>
    </row>
    <row r="1730" spans="1:31">
      <c r="A1730" t="s">
        <v>3203</v>
      </c>
      <c r="B1730" t="s">
        <v>3204</v>
      </c>
      <c r="AE1730" t="s">
        <v>3203</v>
      </c>
    </row>
    <row r="1731" spans="1:31">
      <c r="A1731" t="s">
        <v>3205</v>
      </c>
      <c r="B1731" t="s">
        <v>3206</v>
      </c>
      <c r="AE1731" t="s">
        <v>3205</v>
      </c>
    </row>
    <row r="1732" spans="1:31">
      <c r="A1732" t="s">
        <v>3207</v>
      </c>
      <c r="B1732" t="s">
        <v>3208</v>
      </c>
      <c r="AE1732" t="s">
        <v>3207</v>
      </c>
    </row>
    <row r="1733" spans="1:31">
      <c r="A1733" t="s">
        <v>3209</v>
      </c>
      <c r="B1733" t="s">
        <v>3210</v>
      </c>
      <c r="AE1733" t="s">
        <v>3209</v>
      </c>
    </row>
    <row r="1734" spans="1:31">
      <c r="A1734" t="s">
        <v>3211</v>
      </c>
      <c r="B1734" t="s">
        <v>3212</v>
      </c>
      <c r="AE1734" t="s">
        <v>3211</v>
      </c>
    </row>
    <row r="1735" spans="1:31">
      <c r="A1735" t="s">
        <v>3213</v>
      </c>
      <c r="B1735" t="s">
        <v>3214</v>
      </c>
      <c r="AE1735" t="s">
        <v>3213</v>
      </c>
    </row>
    <row r="1736" spans="1:31">
      <c r="A1736" t="s">
        <v>3215</v>
      </c>
      <c r="B1736" t="s">
        <v>3216</v>
      </c>
      <c r="AE1736" t="s">
        <v>3215</v>
      </c>
    </row>
    <row r="1737" spans="1:31">
      <c r="A1737" t="s">
        <v>3217</v>
      </c>
      <c r="B1737" t="s">
        <v>3218</v>
      </c>
      <c r="AE1737" t="s">
        <v>3217</v>
      </c>
    </row>
    <row r="1738" spans="1:31">
      <c r="A1738" t="s">
        <v>3219</v>
      </c>
      <c r="B1738" t="s">
        <v>3220</v>
      </c>
      <c r="AE1738" t="s">
        <v>3219</v>
      </c>
    </row>
    <row r="1739" spans="1:31">
      <c r="A1739" t="s">
        <v>3221</v>
      </c>
      <c r="B1739" t="s">
        <v>3222</v>
      </c>
      <c r="AE1739" t="s">
        <v>3221</v>
      </c>
    </row>
    <row r="1740" spans="1:31">
      <c r="A1740" t="s">
        <v>3223</v>
      </c>
      <c r="B1740" t="s">
        <v>3224</v>
      </c>
      <c r="AE1740" t="s">
        <v>3223</v>
      </c>
    </row>
    <row r="1741" spans="1:31">
      <c r="A1741" t="s">
        <v>3225</v>
      </c>
      <c r="B1741" t="s">
        <v>3226</v>
      </c>
      <c r="AE1741" t="s">
        <v>3225</v>
      </c>
    </row>
    <row r="1742" spans="1:31">
      <c r="A1742" t="s">
        <v>3227</v>
      </c>
      <c r="B1742" t="s">
        <v>3228</v>
      </c>
      <c r="AE1742" t="s">
        <v>3227</v>
      </c>
    </row>
    <row r="1743" spans="1:31">
      <c r="A1743" t="s">
        <v>3229</v>
      </c>
      <c r="B1743" t="s">
        <v>3230</v>
      </c>
      <c r="AE1743" t="s">
        <v>3229</v>
      </c>
    </row>
    <row r="1744" spans="1:31">
      <c r="A1744" t="s">
        <v>3231</v>
      </c>
      <c r="B1744" t="s">
        <v>3232</v>
      </c>
      <c r="AE1744" t="s">
        <v>3231</v>
      </c>
    </row>
    <row r="1745" spans="1:31">
      <c r="A1745" t="s">
        <v>3233</v>
      </c>
      <c r="B1745" t="s">
        <v>3234</v>
      </c>
      <c r="AE1745" t="s">
        <v>3233</v>
      </c>
    </row>
    <row r="1746" spans="1:31">
      <c r="A1746" t="s">
        <v>3235</v>
      </c>
      <c r="B1746" t="s">
        <v>3236</v>
      </c>
      <c r="AE1746" t="s">
        <v>3235</v>
      </c>
    </row>
    <row r="1747" spans="1:31">
      <c r="A1747" t="s">
        <v>3237</v>
      </c>
      <c r="B1747" t="s">
        <v>3238</v>
      </c>
      <c r="C1747" t="s">
        <v>153</v>
      </c>
      <c r="E1747">
        <v>4</v>
      </c>
      <c r="F1747" t="s">
        <v>2405</v>
      </c>
      <c r="G1747" t="s">
        <v>2406</v>
      </c>
      <c r="H1747" t="s">
        <v>2405</v>
      </c>
      <c r="I1747" t="s">
        <v>132</v>
      </c>
      <c r="J1747">
        <v>4</v>
      </c>
      <c r="K1747" t="s">
        <v>2405</v>
      </c>
      <c r="L1747" t="s">
        <v>2406</v>
      </c>
      <c r="M1747" t="s">
        <v>2405</v>
      </c>
      <c r="N1747" t="s">
        <v>132</v>
      </c>
      <c r="O1747" t="s">
        <v>2141</v>
      </c>
      <c r="P1747" t="s">
        <v>156</v>
      </c>
      <c r="R1747" t="s">
        <v>241</v>
      </c>
      <c r="S1747" t="s">
        <v>158</v>
      </c>
      <c r="T1747" t="s">
        <v>156</v>
      </c>
      <c r="V1747" t="s">
        <v>159</v>
      </c>
      <c r="W1747" t="s">
        <v>242</v>
      </c>
      <c r="Y1747" t="s">
        <v>2146</v>
      </c>
      <c r="Z1747" t="s">
        <v>243</v>
      </c>
      <c r="AA1747" t="s">
        <v>2147</v>
      </c>
      <c r="AE1747" t="s">
        <v>3237</v>
      </c>
    </row>
    <row r="1748" spans="1:31">
      <c r="A1748" t="s">
        <v>3239</v>
      </c>
      <c r="B1748" t="s">
        <v>3240</v>
      </c>
      <c r="C1748" t="s">
        <v>153</v>
      </c>
      <c r="E1748">
        <v>4</v>
      </c>
      <c r="F1748" t="s">
        <v>2067</v>
      </c>
      <c r="G1748" t="s">
        <v>2066</v>
      </c>
      <c r="H1748" t="s">
        <v>2067</v>
      </c>
      <c r="I1748" t="s">
        <v>132</v>
      </c>
      <c r="J1748">
        <v>4</v>
      </c>
      <c r="K1748" t="s">
        <v>2067</v>
      </c>
      <c r="L1748" t="s">
        <v>2066</v>
      </c>
      <c r="M1748" t="s">
        <v>2067</v>
      </c>
      <c r="N1748" t="s">
        <v>132</v>
      </c>
      <c r="O1748" t="s">
        <v>2126</v>
      </c>
      <c r="P1748" t="s">
        <v>2130</v>
      </c>
      <c r="Q1748" t="s">
        <v>3241</v>
      </c>
      <c r="R1748" t="s">
        <v>157</v>
      </c>
      <c r="S1748" t="s">
        <v>158</v>
      </c>
      <c r="T1748" t="s">
        <v>2130</v>
      </c>
      <c r="U1748" t="s">
        <v>2223</v>
      </c>
      <c r="V1748" t="s">
        <v>159</v>
      </c>
      <c r="Y1748" t="s">
        <v>2132</v>
      </c>
      <c r="AE1748" t="s">
        <v>3239</v>
      </c>
    </row>
    <row r="1749" spans="1:31">
      <c r="A1749" t="s">
        <v>3242</v>
      </c>
      <c r="B1749" t="s">
        <v>3243</v>
      </c>
      <c r="C1749" t="s">
        <v>153</v>
      </c>
      <c r="E1749">
        <v>4</v>
      </c>
      <c r="F1749" t="s">
        <v>1848</v>
      </c>
      <c r="G1749" t="s">
        <v>1847</v>
      </c>
      <c r="H1749" t="s">
        <v>1848</v>
      </c>
      <c r="I1749" t="s">
        <v>130</v>
      </c>
      <c r="J1749">
        <v>4</v>
      </c>
      <c r="K1749" t="s">
        <v>1848</v>
      </c>
      <c r="L1749" t="s">
        <v>1847</v>
      </c>
      <c r="M1749" t="s">
        <v>1848</v>
      </c>
      <c r="N1749" t="s">
        <v>130</v>
      </c>
      <c r="O1749" t="s">
        <v>2126</v>
      </c>
      <c r="P1749" t="s">
        <v>156</v>
      </c>
      <c r="R1749" t="s">
        <v>157</v>
      </c>
      <c r="S1749" t="s">
        <v>158</v>
      </c>
      <c r="T1749" t="s">
        <v>156</v>
      </c>
      <c r="V1749" t="s">
        <v>159</v>
      </c>
      <c r="Y1749" t="s">
        <v>2132</v>
      </c>
      <c r="AE1749" t="s">
        <v>3242</v>
      </c>
    </row>
    <row r="1750" spans="1:31">
      <c r="A1750" t="s">
        <v>3244</v>
      </c>
      <c r="B1750" t="s">
        <v>3245</v>
      </c>
      <c r="C1750" t="s">
        <v>153</v>
      </c>
      <c r="D1750" t="s">
        <v>154</v>
      </c>
      <c r="E1750">
        <v>4</v>
      </c>
      <c r="F1750" t="s">
        <v>1815</v>
      </c>
      <c r="G1750" t="s">
        <v>1814</v>
      </c>
      <c r="H1750" t="s">
        <v>1815</v>
      </c>
      <c r="I1750" t="s">
        <v>126</v>
      </c>
      <c r="J1750">
        <v>4</v>
      </c>
      <c r="K1750" t="s">
        <v>1815</v>
      </c>
      <c r="L1750" t="s">
        <v>1814</v>
      </c>
      <c r="M1750" t="s">
        <v>1815</v>
      </c>
      <c r="N1750" t="s">
        <v>126</v>
      </c>
      <c r="O1750" t="s">
        <v>2162</v>
      </c>
      <c r="P1750" t="s">
        <v>156</v>
      </c>
      <c r="R1750" t="s">
        <v>157</v>
      </c>
      <c r="S1750" t="s">
        <v>158</v>
      </c>
      <c r="T1750" t="s">
        <v>156</v>
      </c>
      <c r="V1750" t="s">
        <v>242</v>
      </c>
      <c r="Y1750" t="s">
        <v>3134</v>
      </c>
      <c r="AE1750" t="s">
        <v>3244</v>
      </c>
    </row>
    <row r="1751" spans="1:31">
      <c r="A1751" t="s">
        <v>3246</v>
      </c>
      <c r="B1751" t="s">
        <v>3247</v>
      </c>
      <c r="C1751" t="s">
        <v>153</v>
      </c>
      <c r="E1751">
        <v>4</v>
      </c>
      <c r="F1751" t="s">
        <v>1801</v>
      </c>
      <c r="G1751" t="s">
        <v>1800</v>
      </c>
      <c r="H1751" t="s">
        <v>1801</v>
      </c>
      <c r="I1751" t="s">
        <v>124</v>
      </c>
      <c r="J1751">
        <v>4</v>
      </c>
      <c r="K1751" t="s">
        <v>1801</v>
      </c>
      <c r="L1751" t="s">
        <v>1800</v>
      </c>
      <c r="M1751" t="s">
        <v>1801</v>
      </c>
      <c r="N1751" t="s">
        <v>124</v>
      </c>
      <c r="O1751" t="s">
        <v>2126</v>
      </c>
      <c r="P1751" t="s">
        <v>156</v>
      </c>
      <c r="R1751" t="s">
        <v>241</v>
      </c>
      <c r="S1751" t="s">
        <v>158</v>
      </c>
      <c r="T1751" t="s">
        <v>156</v>
      </c>
      <c r="V1751" t="s">
        <v>159</v>
      </c>
      <c r="Y1751" t="s">
        <v>2132</v>
      </c>
      <c r="AE1751" t="s">
        <v>3246</v>
      </c>
    </row>
    <row r="1752" spans="1:31">
      <c r="A1752" t="s">
        <v>3248</v>
      </c>
      <c r="B1752" t="s">
        <v>3249</v>
      </c>
      <c r="C1752" t="s">
        <v>153</v>
      </c>
      <c r="E1752">
        <v>4</v>
      </c>
      <c r="F1752" t="s">
        <v>1846</v>
      </c>
      <c r="G1752" t="s">
        <v>1845</v>
      </c>
      <c r="H1752" t="s">
        <v>1846</v>
      </c>
      <c r="I1752" t="s">
        <v>132</v>
      </c>
      <c r="J1752">
        <v>4</v>
      </c>
      <c r="K1752" t="s">
        <v>1846</v>
      </c>
      <c r="L1752" t="s">
        <v>1845</v>
      </c>
      <c r="M1752" t="s">
        <v>1846</v>
      </c>
      <c r="N1752" t="s">
        <v>132</v>
      </c>
      <c r="O1752" t="s">
        <v>2126</v>
      </c>
      <c r="P1752" t="s">
        <v>156</v>
      </c>
      <c r="R1752" t="s">
        <v>157</v>
      </c>
      <c r="S1752" t="s">
        <v>158</v>
      </c>
      <c r="T1752" t="s">
        <v>156</v>
      </c>
      <c r="V1752" t="s">
        <v>159</v>
      </c>
      <c r="Y1752" t="s">
        <v>2132</v>
      </c>
      <c r="AE1752" t="s">
        <v>3248</v>
      </c>
    </row>
    <row r="1753" spans="1:31">
      <c r="A1753" t="s">
        <v>3250</v>
      </c>
      <c r="B1753" t="s">
        <v>3251</v>
      </c>
      <c r="C1753" t="s">
        <v>153</v>
      </c>
      <c r="E1753">
        <v>4</v>
      </c>
      <c r="F1753" t="s">
        <v>1801</v>
      </c>
      <c r="G1753" t="s">
        <v>1800</v>
      </c>
      <c r="H1753" t="s">
        <v>1801</v>
      </c>
      <c r="I1753" t="s">
        <v>124</v>
      </c>
      <c r="J1753">
        <v>4</v>
      </c>
      <c r="K1753" t="s">
        <v>1801</v>
      </c>
      <c r="L1753" t="s">
        <v>1800</v>
      </c>
      <c r="M1753" t="s">
        <v>1801</v>
      </c>
      <c r="N1753" t="s">
        <v>124</v>
      </c>
      <c r="O1753" t="s">
        <v>2141</v>
      </c>
      <c r="P1753" t="s">
        <v>156</v>
      </c>
      <c r="R1753" t="s">
        <v>241</v>
      </c>
      <c r="S1753" t="s">
        <v>158</v>
      </c>
      <c r="T1753" t="s">
        <v>156</v>
      </c>
      <c r="V1753" t="s">
        <v>159</v>
      </c>
      <c r="Y1753" t="s">
        <v>244</v>
      </c>
      <c r="AE1753" t="s">
        <v>3250</v>
      </c>
    </row>
    <row r="1754" spans="1:31">
      <c r="A1754" t="s">
        <v>3252</v>
      </c>
      <c r="B1754" t="s">
        <v>3253</v>
      </c>
      <c r="C1754" t="s">
        <v>153</v>
      </c>
      <c r="E1754">
        <v>4</v>
      </c>
      <c r="F1754" t="s">
        <v>1614</v>
      </c>
      <c r="G1754" t="s">
        <v>1613</v>
      </c>
      <c r="H1754" t="s">
        <v>1614</v>
      </c>
      <c r="I1754" t="s">
        <v>128</v>
      </c>
      <c r="J1754">
        <v>4</v>
      </c>
      <c r="K1754" t="s">
        <v>1614</v>
      </c>
      <c r="L1754" t="s">
        <v>1613</v>
      </c>
      <c r="M1754" t="s">
        <v>1614</v>
      </c>
      <c r="N1754" t="s">
        <v>128</v>
      </c>
      <c r="O1754" t="s">
        <v>2162</v>
      </c>
      <c r="P1754" t="s">
        <v>156</v>
      </c>
      <c r="R1754" t="s">
        <v>241</v>
      </c>
      <c r="S1754" t="s">
        <v>158</v>
      </c>
      <c r="T1754" t="s">
        <v>156</v>
      </c>
      <c r="V1754" t="s">
        <v>242</v>
      </c>
      <c r="Y1754" t="s">
        <v>2146</v>
      </c>
      <c r="Z1754" t="s">
        <v>245</v>
      </c>
      <c r="AE1754" t="s">
        <v>3252</v>
      </c>
    </row>
    <row r="1755" spans="1:31">
      <c r="A1755" t="s">
        <v>3254</v>
      </c>
      <c r="B1755" t="s">
        <v>3255</v>
      </c>
      <c r="C1755" t="s">
        <v>153</v>
      </c>
      <c r="E1755">
        <v>4</v>
      </c>
      <c r="F1755" t="s">
        <v>2018</v>
      </c>
      <c r="G1755" t="s">
        <v>2017</v>
      </c>
      <c r="H1755" t="s">
        <v>2018</v>
      </c>
      <c r="I1755" t="s">
        <v>130</v>
      </c>
      <c r="J1755">
        <v>4</v>
      </c>
      <c r="K1755" t="s">
        <v>2018</v>
      </c>
      <c r="L1755" t="s">
        <v>2017</v>
      </c>
      <c r="M1755" t="s">
        <v>2018</v>
      </c>
      <c r="N1755" t="s">
        <v>130</v>
      </c>
      <c r="O1755" t="s">
        <v>2126</v>
      </c>
      <c r="P1755" t="s">
        <v>2130</v>
      </c>
      <c r="Q1755" t="s">
        <v>3256</v>
      </c>
      <c r="R1755" t="s">
        <v>157</v>
      </c>
      <c r="S1755" t="s">
        <v>158</v>
      </c>
      <c r="T1755" t="s">
        <v>156</v>
      </c>
      <c r="V1755" t="s">
        <v>159</v>
      </c>
      <c r="Y1755" t="s">
        <v>2132</v>
      </c>
      <c r="AE1755" t="s">
        <v>3254</v>
      </c>
    </row>
    <row r="1756" spans="1:31">
      <c r="A1756" t="s">
        <v>3257</v>
      </c>
      <c r="B1756" t="s">
        <v>3258</v>
      </c>
      <c r="C1756" t="s">
        <v>153</v>
      </c>
      <c r="E1756">
        <v>4</v>
      </c>
      <c r="F1756" t="s">
        <v>2067</v>
      </c>
      <c r="G1756" t="s">
        <v>2066</v>
      </c>
      <c r="H1756" t="s">
        <v>2067</v>
      </c>
      <c r="I1756" t="s">
        <v>132</v>
      </c>
      <c r="J1756">
        <v>4</v>
      </c>
      <c r="K1756" t="s">
        <v>2067</v>
      </c>
      <c r="L1756" t="s">
        <v>2066</v>
      </c>
      <c r="M1756" t="s">
        <v>2067</v>
      </c>
      <c r="N1756" t="s">
        <v>132</v>
      </c>
      <c r="O1756" t="s">
        <v>2141</v>
      </c>
      <c r="P1756" t="s">
        <v>156</v>
      </c>
      <c r="R1756" t="s">
        <v>241</v>
      </c>
      <c r="S1756" t="s">
        <v>158</v>
      </c>
      <c r="T1756" t="s">
        <v>156</v>
      </c>
      <c r="V1756" t="s">
        <v>242</v>
      </c>
      <c r="Y1756" t="s">
        <v>2146</v>
      </c>
      <c r="AE1756" t="s">
        <v>3257</v>
      </c>
    </row>
    <row r="1757" spans="1:31">
      <c r="A1757" t="s">
        <v>3259</v>
      </c>
      <c r="B1757" t="s">
        <v>3260</v>
      </c>
      <c r="C1757" t="s">
        <v>153</v>
      </c>
      <c r="E1757">
        <v>4</v>
      </c>
      <c r="F1757" t="s">
        <v>2015</v>
      </c>
      <c r="G1757" t="s">
        <v>2014</v>
      </c>
      <c r="H1757" t="s">
        <v>2015</v>
      </c>
      <c r="I1757" t="s">
        <v>128</v>
      </c>
      <c r="J1757">
        <v>4</v>
      </c>
      <c r="K1757" t="s">
        <v>2015</v>
      </c>
      <c r="L1757" t="s">
        <v>2014</v>
      </c>
      <c r="M1757" t="s">
        <v>2015</v>
      </c>
      <c r="N1757" t="s">
        <v>128</v>
      </c>
      <c r="O1757" t="s">
        <v>2141</v>
      </c>
      <c r="P1757" t="s">
        <v>156</v>
      </c>
      <c r="R1757" t="s">
        <v>241</v>
      </c>
      <c r="S1757" t="s">
        <v>158</v>
      </c>
      <c r="T1757" t="s">
        <v>156</v>
      </c>
      <c r="V1757" t="s">
        <v>242</v>
      </c>
      <c r="Y1757" t="s">
        <v>2146</v>
      </c>
      <c r="Z1757" t="s">
        <v>2147</v>
      </c>
      <c r="AE1757" t="s">
        <v>3259</v>
      </c>
    </row>
    <row r="1758" spans="1:31">
      <c r="A1758" t="s">
        <v>3261</v>
      </c>
      <c r="B1758" t="s">
        <v>3262</v>
      </c>
      <c r="C1758" t="s">
        <v>153</v>
      </c>
      <c r="E1758">
        <v>4</v>
      </c>
      <c r="F1758" t="s">
        <v>1582</v>
      </c>
      <c r="G1758" t="s">
        <v>1581</v>
      </c>
      <c r="H1758" t="s">
        <v>1582</v>
      </c>
      <c r="I1758" t="s">
        <v>124</v>
      </c>
      <c r="J1758">
        <v>4</v>
      </c>
      <c r="K1758" t="s">
        <v>1582</v>
      </c>
      <c r="L1758" t="s">
        <v>1581</v>
      </c>
      <c r="M1758" t="s">
        <v>1582</v>
      </c>
      <c r="N1758" t="s">
        <v>124</v>
      </c>
      <c r="O1758" t="s">
        <v>2126</v>
      </c>
      <c r="P1758" t="s">
        <v>2130</v>
      </c>
      <c r="Q1758" t="s">
        <v>2191</v>
      </c>
      <c r="R1758" t="s">
        <v>241</v>
      </c>
      <c r="S1758" t="s">
        <v>158</v>
      </c>
      <c r="T1758" t="s">
        <v>2130</v>
      </c>
      <c r="U1758" t="s">
        <v>3263</v>
      </c>
      <c r="V1758" t="s">
        <v>159</v>
      </c>
      <c r="Y1758" t="s">
        <v>2132</v>
      </c>
      <c r="AE1758" t="s">
        <v>3261</v>
      </c>
    </row>
    <row r="1759" spans="1:31">
      <c r="A1759" t="s">
        <v>3264</v>
      </c>
      <c r="B1759" t="s">
        <v>3265</v>
      </c>
      <c r="C1759" t="s">
        <v>153</v>
      </c>
      <c r="E1759">
        <v>4</v>
      </c>
      <c r="F1759" t="s">
        <v>2067</v>
      </c>
      <c r="G1759" t="s">
        <v>2066</v>
      </c>
      <c r="H1759" t="s">
        <v>2067</v>
      </c>
      <c r="I1759" t="s">
        <v>132</v>
      </c>
      <c r="J1759">
        <v>4</v>
      </c>
      <c r="K1759" t="s">
        <v>2067</v>
      </c>
      <c r="L1759" t="s">
        <v>2066</v>
      </c>
      <c r="M1759" t="s">
        <v>2067</v>
      </c>
      <c r="N1759" t="s">
        <v>132</v>
      </c>
      <c r="O1759" t="s">
        <v>2162</v>
      </c>
      <c r="P1759" t="s">
        <v>2130</v>
      </c>
      <c r="Q1759" t="s">
        <v>3266</v>
      </c>
      <c r="R1759" t="s">
        <v>157</v>
      </c>
      <c r="S1759" t="s">
        <v>158</v>
      </c>
      <c r="T1759" t="s">
        <v>156</v>
      </c>
      <c r="V1759" t="s">
        <v>159</v>
      </c>
      <c r="Y1759" t="s">
        <v>2132</v>
      </c>
      <c r="AE1759" t="s">
        <v>3264</v>
      </c>
    </row>
    <row r="1760" spans="1:31">
      <c r="A1760" t="s">
        <v>3267</v>
      </c>
      <c r="B1760" t="s">
        <v>3268</v>
      </c>
      <c r="C1760" t="s">
        <v>153</v>
      </c>
      <c r="E1760">
        <v>4</v>
      </c>
      <c r="F1760" t="s">
        <v>2254</v>
      </c>
      <c r="G1760" t="s">
        <v>2255</v>
      </c>
      <c r="H1760" t="s">
        <v>2254</v>
      </c>
      <c r="I1760" t="s">
        <v>124</v>
      </c>
      <c r="J1760">
        <v>4</v>
      </c>
      <c r="K1760" t="s">
        <v>2254</v>
      </c>
      <c r="L1760" t="s">
        <v>2255</v>
      </c>
      <c r="M1760" t="s">
        <v>2254</v>
      </c>
      <c r="N1760" t="s">
        <v>124</v>
      </c>
      <c r="O1760" t="s">
        <v>2162</v>
      </c>
      <c r="P1760" t="s">
        <v>156</v>
      </c>
      <c r="R1760" t="s">
        <v>241</v>
      </c>
      <c r="S1760" t="s">
        <v>2153</v>
      </c>
      <c r="T1760" t="s">
        <v>156</v>
      </c>
      <c r="V1760" t="s">
        <v>242</v>
      </c>
      <c r="Y1760" t="s">
        <v>2147</v>
      </c>
      <c r="AE1760" t="s">
        <v>3267</v>
      </c>
    </row>
    <row r="1761" spans="1:31">
      <c r="A1761" t="s">
        <v>3269</v>
      </c>
      <c r="B1761" t="s">
        <v>3270</v>
      </c>
      <c r="C1761" t="s">
        <v>153</v>
      </c>
      <c r="E1761">
        <v>4</v>
      </c>
      <c r="F1761" t="s">
        <v>1684</v>
      </c>
      <c r="G1761" t="s">
        <v>1683</v>
      </c>
      <c r="H1761" t="s">
        <v>1684</v>
      </c>
      <c r="I1761" t="s">
        <v>132</v>
      </c>
      <c r="J1761">
        <v>4</v>
      </c>
      <c r="K1761" t="s">
        <v>1684</v>
      </c>
      <c r="L1761" t="s">
        <v>1683</v>
      </c>
      <c r="M1761" t="s">
        <v>1684</v>
      </c>
      <c r="N1761" t="s">
        <v>132</v>
      </c>
      <c r="O1761" t="s">
        <v>2141</v>
      </c>
      <c r="P1761" t="s">
        <v>156</v>
      </c>
      <c r="R1761" t="s">
        <v>241</v>
      </c>
      <c r="S1761" t="s">
        <v>158</v>
      </c>
      <c r="T1761" t="s">
        <v>156</v>
      </c>
      <c r="V1761" t="s">
        <v>242</v>
      </c>
      <c r="Y1761" t="s">
        <v>2146</v>
      </c>
      <c r="AE1761" t="s">
        <v>3269</v>
      </c>
    </row>
    <row r="1762" spans="1:31">
      <c r="A1762" t="s">
        <v>3271</v>
      </c>
      <c r="B1762" t="s">
        <v>3272</v>
      </c>
      <c r="C1762" t="s">
        <v>153</v>
      </c>
      <c r="E1762">
        <v>4</v>
      </c>
      <c r="F1762" t="s">
        <v>2107</v>
      </c>
      <c r="G1762" t="s">
        <v>2106</v>
      </c>
      <c r="H1762" t="s">
        <v>2107</v>
      </c>
      <c r="I1762" t="s">
        <v>130</v>
      </c>
      <c r="O1762" t="s">
        <v>2126</v>
      </c>
      <c r="P1762" t="s">
        <v>2130</v>
      </c>
      <c r="Q1762" t="s">
        <v>3273</v>
      </c>
      <c r="R1762" t="s">
        <v>241</v>
      </c>
      <c r="V1762" t="s">
        <v>159</v>
      </c>
      <c r="Y1762" t="s">
        <v>2132</v>
      </c>
      <c r="AE1762" t="s">
        <v>3271</v>
      </c>
    </row>
    <row r="1763" spans="1:31">
      <c r="A1763" t="s">
        <v>3274</v>
      </c>
      <c r="B1763" t="s">
        <v>3275</v>
      </c>
      <c r="C1763" t="s">
        <v>153</v>
      </c>
      <c r="E1763">
        <v>4</v>
      </c>
      <c r="F1763" t="s">
        <v>1846</v>
      </c>
      <c r="G1763" t="s">
        <v>1845</v>
      </c>
      <c r="H1763" t="s">
        <v>1846</v>
      </c>
      <c r="I1763" t="s">
        <v>132</v>
      </c>
      <c r="J1763">
        <v>4</v>
      </c>
      <c r="K1763" t="s">
        <v>1846</v>
      </c>
      <c r="L1763" t="s">
        <v>1845</v>
      </c>
      <c r="M1763" t="s">
        <v>1846</v>
      </c>
      <c r="N1763" t="s">
        <v>132</v>
      </c>
      <c r="O1763" t="s">
        <v>155</v>
      </c>
      <c r="P1763" t="s">
        <v>156</v>
      </c>
      <c r="R1763" t="s">
        <v>241</v>
      </c>
      <c r="S1763" t="s">
        <v>158</v>
      </c>
      <c r="T1763" t="s">
        <v>156</v>
      </c>
      <c r="V1763" t="s">
        <v>242</v>
      </c>
      <c r="Y1763" t="s">
        <v>2146</v>
      </c>
      <c r="Z1763" t="s">
        <v>2147</v>
      </c>
      <c r="AE1763" t="s">
        <v>3274</v>
      </c>
    </row>
    <row r="1764" spans="1:31">
      <c r="A1764" t="s">
        <v>3276</v>
      </c>
      <c r="B1764" t="s">
        <v>3277</v>
      </c>
      <c r="C1764" t="s">
        <v>153</v>
      </c>
      <c r="E1764">
        <v>4</v>
      </c>
      <c r="F1764" t="s">
        <v>1582</v>
      </c>
      <c r="G1764" t="s">
        <v>1581</v>
      </c>
      <c r="H1764" t="s">
        <v>1582</v>
      </c>
      <c r="I1764" t="s">
        <v>124</v>
      </c>
      <c r="J1764">
        <v>4</v>
      </c>
      <c r="K1764" t="s">
        <v>1582</v>
      </c>
      <c r="L1764" t="s">
        <v>1581</v>
      </c>
      <c r="M1764" t="s">
        <v>1582</v>
      </c>
      <c r="N1764" t="s">
        <v>124</v>
      </c>
      <c r="O1764" t="s">
        <v>2126</v>
      </c>
      <c r="P1764" t="s">
        <v>156</v>
      </c>
      <c r="R1764" t="s">
        <v>241</v>
      </c>
      <c r="S1764" t="s">
        <v>158</v>
      </c>
      <c r="T1764" t="s">
        <v>156</v>
      </c>
      <c r="V1764" t="s">
        <v>159</v>
      </c>
      <c r="Y1764" t="s">
        <v>2132</v>
      </c>
      <c r="Z1764" t="s">
        <v>160</v>
      </c>
      <c r="AE1764" t="s">
        <v>3276</v>
      </c>
    </row>
    <row r="1765" spans="1:31">
      <c r="A1765" t="s">
        <v>3278</v>
      </c>
      <c r="B1765" t="s">
        <v>3279</v>
      </c>
      <c r="C1765" t="s">
        <v>153</v>
      </c>
      <c r="E1765">
        <v>4</v>
      </c>
      <c r="F1765" t="s">
        <v>1614</v>
      </c>
      <c r="G1765" t="s">
        <v>1613</v>
      </c>
      <c r="H1765" t="s">
        <v>1614</v>
      </c>
      <c r="I1765" t="s">
        <v>128</v>
      </c>
      <c r="O1765" t="s">
        <v>2126</v>
      </c>
      <c r="P1765" t="s">
        <v>2130</v>
      </c>
      <c r="Q1765" t="s">
        <v>2953</v>
      </c>
      <c r="R1765" t="s">
        <v>241</v>
      </c>
      <c r="V1765" t="s">
        <v>159</v>
      </c>
      <c r="Y1765" t="s">
        <v>2132</v>
      </c>
      <c r="AE1765" t="s">
        <v>3278</v>
      </c>
    </row>
    <row r="1766" spans="1:31">
      <c r="A1766" t="s">
        <v>3280</v>
      </c>
      <c r="B1766" t="s">
        <v>3281</v>
      </c>
      <c r="C1766" t="s">
        <v>153</v>
      </c>
      <c r="E1766">
        <v>4</v>
      </c>
      <c r="F1766" t="s">
        <v>1801</v>
      </c>
      <c r="G1766" t="s">
        <v>1800</v>
      </c>
      <c r="H1766" t="s">
        <v>1801</v>
      </c>
      <c r="I1766" t="s">
        <v>124</v>
      </c>
      <c r="J1766">
        <v>4</v>
      </c>
      <c r="K1766" t="s">
        <v>1801</v>
      </c>
      <c r="L1766" t="s">
        <v>1800</v>
      </c>
      <c r="M1766" t="s">
        <v>1801</v>
      </c>
      <c r="N1766" t="s">
        <v>124</v>
      </c>
      <c r="O1766" t="s">
        <v>2126</v>
      </c>
      <c r="P1766" t="s">
        <v>2130</v>
      </c>
      <c r="Q1766" t="s">
        <v>3282</v>
      </c>
      <c r="R1766" t="s">
        <v>241</v>
      </c>
      <c r="S1766" t="s">
        <v>158</v>
      </c>
      <c r="T1766" t="s">
        <v>156</v>
      </c>
      <c r="V1766" t="s">
        <v>159</v>
      </c>
      <c r="Y1766" t="s">
        <v>2132</v>
      </c>
      <c r="AE1766" t="s">
        <v>3280</v>
      </c>
    </row>
    <row r="1767" spans="1:31">
      <c r="A1767" t="s">
        <v>3283</v>
      </c>
      <c r="B1767" t="s">
        <v>3284</v>
      </c>
      <c r="C1767" t="s">
        <v>153</v>
      </c>
      <c r="E1767">
        <v>4</v>
      </c>
      <c r="F1767" t="s">
        <v>1582</v>
      </c>
      <c r="G1767" t="s">
        <v>1581</v>
      </c>
      <c r="H1767" t="s">
        <v>1582</v>
      </c>
      <c r="I1767" t="s">
        <v>124</v>
      </c>
      <c r="J1767">
        <v>4</v>
      </c>
      <c r="K1767" t="s">
        <v>1582</v>
      </c>
      <c r="L1767" t="s">
        <v>1581</v>
      </c>
      <c r="M1767" t="s">
        <v>1582</v>
      </c>
      <c r="N1767" t="s">
        <v>124</v>
      </c>
      <c r="O1767" t="s">
        <v>2126</v>
      </c>
      <c r="P1767" t="s">
        <v>2130</v>
      </c>
      <c r="Q1767" t="s">
        <v>2438</v>
      </c>
      <c r="R1767" t="s">
        <v>241</v>
      </c>
      <c r="S1767" t="s">
        <v>158</v>
      </c>
      <c r="T1767" t="s">
        <v>156</v>
      </c>
      <c r="V1767" t="s">
        <v>159</v>
      </c>
      <c r="Y1767" t="s">
        <v>2132</v>
      </c>
      <c r="AE1767" t="s">
        <v>3283</v>
      </c>
    </row>
    <row r="1768" spans="1:31">
      <c r="A1768" t="s">
        <v>3285</v>
      </c>
      <c r="B1768" t="s">
        <v>3286</v>
      </c>
      <c r="J1768">
        <v>4</v>
      </c>
      <c r="K1768" t="s">
        <v>1799</v>
      </c>
      <c r="L1768" t="s">
        <v>1798</v>
      </c>
      <c r="M1768" t="s">
        <v>1799</v>
      </c>
      <c r="N1768" t="s">
        <v>128</v>
      </c>
      <c r="S1768" t="s">
        <v>158</v>
      </c>
      <c r="T1768" t="s">
        <v>156</v>
      </c>
      <c r="AE1768" t="s">
        <v>3285</v>
      </c>
    </row>
    <row r="1769" spans="1:31">
      <c r="A1769" t="s">
        <v>3287</v>
      </c>
      <c r="B1769" t="s">
        <v>3288</v>
      </c>
      <c r="C1769" t="s">
        <v>153</v>
      </c>
      <c r="E1769">
        <v>4</v>
      </c>
      <c r="F1769" t="s">
        <v>1848</v>
      </c>
      <c r="G1769" t="s">
        <v>1847</v>
      </c>
      <c r="H1769" t="s">
        <v>1848</v>
      </c>
      <c r="I1769" t="s">
        <v>130</v>
      </c>
      <c r="J1769">
        <v>4</v>
      </c>
      <c r="K1769" t="s">
        <v>1848</v>
      </c>
      <c r="L1769" t="s">
        <v>1847</v>
      </c>
      <c r="M1769" t="s">
        <v>1848</v>
      </c>
      <c r="N1769" t="s">
        <v>130</v>
      </c>
      <c r="O1769" t="s">
        <v>2162</v>
      </c>
      <c r="P1769" t="s">
        <v>156</v>
      </c>
      <c r="R1769" t="s">
        <v>241</v>
      </c>
      <c r="S1769" t="s">
        <v>158</v>
      </c>
      <c r="T1769" t="s">
        <v>156</v>
      </c>
      <c r="V1769" t="s">
        <v>159</v>
      </c>
      <c r="W1769" t="s">
        <v>242</v>
      </c>
      <c r="Y1769" t="s">
        <v>2146</v>
      </c>
      <c r="Z1769" t="s">
        <v>243</v>
      </c>
      <c r="AE1769" t="s">
        <v>3287</v>
      </c>
    </row>
    <row r="1770" spans="1:31">
      <c r="A1770" t="s">
        <v>3289</v>
      </c>
      <c r="B1770" t="s">
        <v>3290</v>
      </c>
      <c r="C1770" t="s">
        <v>153</v>
      </c>
      <c r="E1770">
        <v>4</v>
      </c>
      <c r="F1770" t="s">
        <v>2176</v>
      </c>
      <c r="G1770" t="s">
        <v>2177</v>
      </c>
      <c r="H1770" t="s">
        <v>2176</v>
      </c>
      <c r="I1770" t="s">
        <v>124</v>
      </c>
      <c r="J1770">
        <v>4</v>
      </c>
      <c r="K1770" t="s">
        <v>2176</v>
      </c>
      <c r="L1770" t="s">
        <v>2177</v>
      </c>
      <c r="M1770" t="s">
        <v>2176</v>
      </c>
      <c r="N1770" t="s">
        <v>124</v>
      </c>
      <c r="O1770" t="s">
        <v>2162</v>
      </c>
      <c r="P1770" t="s">
        <v>156</v>
      </c>
      <c r="R1770" t="s">
        <v>241</v>
      </c>
      <c r="S1770" t="s">
        <v>2153</v>
      </c>
      <c r="T1770" t="s">
        <v>156</v>
      </c>
      <c r="V1770" t="s">
        <v>242</v>
      </c>
      <c r="Y1770" t="s">
        <v>2146</v>
      </c>
      <c r="AE1770" t="s">
        <v>3289</v>
      </c>
    </row>
    <row r="1771" spans="1:31">
      <c r="A1771" t="s">
        <v>3291</v>
      </c>
      <c r="B1771" t="s">
        <v>3292</v>
      </c>
      <c r="C1771" t="s">
        <v>153</v>
      </c>
      <c r="E1771">
        <v>4</v>
      </c>
      <c r="F1771" t="s">
        <v>2018</v>
      </c>
      <c r="G1771" t="s">
        <v>2017</v>
      </c>
      <c r="H1771" t="s">
        <v>2018</v>
      </c>
      <c r="I1771" t="s">
        <v>130</v>
      </c>
      <c r="J1771">
        <v>4</v>
      </c>
      <c r="K1771" t="s">
        <v>2018</v>
      </c>
      <c r="L1771" t="s">
        <v>2017</v>
      </c>
      <c r="M1771" t="s">
        <v>2018</v>
      </c>
      <c r="N1771" t="s">
        <v>130</v>
      </c>
      <c r="O1771" t="s">
        <v>2126</v>
      </c>
      <c r="P1771" t="s">
        <v>156</v>
      </c>
      <c r="R1771" t="s">
        <v>157</v>
      </c>
      <c r="S1771" t="s">
        <v>158</v>
      </c>
      <c r="T1771" t="s">
        <v>156</v>
      </c>
      <c r="V1771" t="s">
        <v>159</v>
      </c>
      <c r="Y1771" t="s">
        <v>2132</v>
      </c>
      <c r="AE1771" t="s">
        <v>3291</v>
      </c>
    </row>
    <row r="1772" spans="1:31">
      <c r="A1772" t="s">
        <v>3293</v>
      </c>
      <c r="B1772" t="s">
        <v>3294</v>
      </c>
      <c r="C1772" t="s">
        <v>153</v>
      </c>
      <c r="E1772">
        <v>4</v>
      </c>
      <c r="F1772" t="s">
        <v>1815</v>
      </c>
      <c r="G1772" t="s">
        <v>1814</v>
      </c>
      <c r="H1772" t="s">
        <v>1815</v>
      </c>
      <c r="I1772" t="s">
        <v>126</v>
      </c>
      <c r="J1772">
        <v>4</v>
      </c>
      <c r="K1772" t="s">
        <v>1815</v>
      </c>
      <c r="L1772" t="s">
        <v>1814</v>
      </c>
      <c r="M1772" t="s">
        <v>1815</v>
      </c>
      <c r="N1772" t="s">
        <v>126</v>
      </c>
      <c r="O1772" t="s">
        <v>155</v>
      </c>
      <c r="P1772" t="s">
        <v>156</v>
      </c>
      <c r="R1772" t="s">
        <v>241</v>
      </c>
      <c r="S1772" t="s">
        <v>158</v>
      </c>
      <c r="T1772" t="s">
        <v>156</v>
      </c>
      <c r="V1772" t="s">
        <v>159</v>
      </c>
      <c r="Y1772" t="s">
        <v>244</v>
      </c>
      <c r="AE1772" t="s">
        <v>3293</v>
      </c>
    </row>
    <row r="1773" spans="1:31">
      <c r="A1773" t="s">
        <v>3295</v>
      </c>
      <c r="B1773" t="s">
        <v>3296</v>
      </c>
      <c r="C1773" t="s">
        <v>153</v>
      </c>
      <c r="E1773">
        <v>4</v>
      </c>
      <c r="F1773" t="s">
        <v>2254</v>
      </c>
      <c r="G1773" t="s">
        <v>2255</v>
      </c>
      <c r="H1773" t="s">
        <v>2254</v>
      </c>
      <c r="I1773" t="s">
        <v>124</v>
      </c>
      <c r="J1773">
        <v>4</v>
      </c>
      <c r="K1773" t="s">
        <v>2254</v>
      </c>
      <c r="L1773" t="s">
        <v>2255</v>
      </c>
      <c r="M1773" t="s">
        <v>2254</v>
      </c>
      <c r="N1773" t="s">
        <v>124</v>
      </c>
      <c r="O1773" t="s">
        <v>2126</v>
      </c>
      <c r="P1773" t="s">
        <v>2130</v>
      </c>
      <c r="Q1773" t="s">
        <v>2438</v>
      </c>
      <c r="R1773" t="s">
        <v>241</v>
      </c>
      <c r="S1773" t="s">
        <v>158</v>
      </c>
      <c r="T1773" t="s">
        <v>156</v>
      </c>
      <c r="V1773" t="s">
        <v>159</v>
      </c>
      <c r="Y1773" t="s">
        <v>2132</v>
      </c>
      <c r="AE1773" t="s">
        <v>3295</v>
      </c>
    </row>
    <row r="1774" spans="1:31">
      <c r="A1774" t="s">
        <v>3297</v>
      </c>
      <c r="B1774" t="s">
        <v>3298</v>
      </c>
      <c r="C1774" t="s">
        <v>153</v>
      </c>
      <c r="E1774">
        <v>4</v>
      </c>
      <c r="F1774" t="s">
        <v>1846</v>
      </c>
      <c r="G1774" t="s">
        <v>1845</v>
      </c>
      <c r="H1774" t="s">
        <v>1846</v>
      </c>
      <c r="I1774" t="s">
        <v>132</v>
      </c>
      <c r="J1774">
        <v>4</v>
      </c>
      <c r="K1774" t="s">
        <v>1846</v>
      </c>
      <c r="L1774" t="s">
        <v>1845</v>
      </c>
      <c r="M1774" t="s">
        <v>1846</v>
      </c>
      <c r="N1774" t="s">
        <v>132</v>
      </c>
      <c r="O1774" t="s">
        <v>2126</v>
      </c>
      <c r="P1774" t="s">
        <v>2130</v>
      </c>
      <c r="Q1774" t="s">
        <v>3299</v>
      </c>
      <c r="R1774" t="s">
        <v>157</v>
      </c>
      <c r="S1774" t="s">
        <v>158</v>
      </c>
      <c r="T1774" t="s">
        <v>156</v>
      </c>
      <c r="V1774" t="s">
        <v>159</v>
      </c>
      <c r="Y1774" t="s">
        <v>2132</v>
      </c>
      <c r="AE1774" t="s">
        <v>3297</v>
      </c>
    </row>
    <row r="1775" spans="1:31">
      <c r="A1775" t="s">
        <v>3300</v>
      </c>
      <c r="B1775" t="s">
        <v>3301</v>
      </c>
      <c r="C1775" t="s">
        <v>153</v>
      </c>
      <c r="E1775">
        <v>4</v>
      </c>
      <c r="F1775" t="s">
        <v>1756</v>
      </c>
      <c r="G1775" t="s">
        <v>1755</v>
      </c>
      <c r="H1775" t="s">
        <v>1756</v>
      </c>
      <c r="I1775" t="s">
        <v>132</v>
      </c>
      <c r="J1775">
        <v>4</v>
      </c>
      <c r="K1775" t="s">
        <v>1756</v>
      </c>
      <c r="L1775" t="s">
        <v>1755</v>
      </c>
      <c r="M1775" t="s">
        <v>1756</v>
      </c>
      <c r="N1775" t="s">
        <v>132</v>
      </c>
      <c r="O1775" t="s">
        <v>2162</v>
      </c>
      <c r="P1775" t="s">
        <v>2130</v>
      </c>
      <c r="Q1775" t="s">
        <v>3302</v>
      </c>
      <c r="R1775" t="s">
        <v>157</v>
      </c>
      <c r="S1775" t="s">
        <v>158</v>
      </c>
      <c r="T1775" t="s">
        <v>156</v>
      </c>
      <c r="V1775" t="s">
        <v>159</v>
      </c>
      <c r="Y1775" t="s">
        <v>2132</v>
      </c>
      <c r="AE1775" t="s">
        <v>3300</v>
      </c>
    </row>
    <row r="1776" spans="1:31">
      <c r="A1776" t="s">
        <v>3303</v>
      </c>
      <c r="B1776" t="s">
        <v>3304</v>
      </c>
      <c r="C1776" t="s">
        <v>153</v>
      </c>
      <c r="E1776">
        <v>4</v>
      </c>
      <c r="F1776" t="s">
        <v>1684</v>
      </c>
      <c r="G1776" t="s">
        <v>1683</v>
      </c>
      <c r="H1776" t="s">
        <v>1684</v>
      </c>
      <c r="I1776" t="s">
        <v>132</v>
      </c>
      <c r="J1776">
        <v>4</v>
      </c>
      <c r="K1776" t="s">
        <v>1684</v>
      </c>
      <c r="L1776" t="s">
        <v>1683</v>
      </c>
      <c r="M1776" t="s">
        <v>1684</v>
      </c>
      <c r="N1776" t="s">
        <v>132</v>
      </c>
      <c r="O1776" t="s">
        <v>2126</v>
      </c>
      <c r="P1776" t="s">
        <v>2130</v>
      </c>
      <c r="Q1776" t="s">
        <v>3305</v>
      </c>
      <c r="R1776" t="s">
        <v>157</v>
      </c>
      <c r="S1776" t="s">
        <v>158</v>
      </c>
      <c r="T1776" t="s">
        <v>156</v>
      </c>
      <c r="V1776" t="s">
        <v>159</v>
      </c>
      <c r="Y1776" t="s">
        <v>2132</v>
      </c>
      <c r="AE1776" t="s">
        <v>3303</v>
      </c>
    </row>
    <row r="1777" spans="1:31">
      <c r="A1777" t="s">
        <v>3306</v>
      </c>
      <c r="B1777" t="s">
        <v>3307</v>
      </c>
      <c r="C1777" t="s">
        <v>153</v>
      </c>
      <c r="E1777">
        <v>4</v>
      </c>
      <c r="F1777" t="s">
        <v>2067</v>
      </c>
      <c r="G1777" t="s">
        <v>2066</v>
      </c>
      <c r="H1777" t="s">
        <v>2067</v>
      </c>
      <c r="I1777" t="s">
        <v>132</v>
      </c>
      <c r="J1777">
        <v>4</v>
      </c>
      <c r="K1777" t="s">
        <v>2067</v>
      </c>
      <c r="L1777" t="s">
        <v>2066</v>
      </c>
      <c r="M1777" t="s">
        <v>2067</v>
      </c>
      <c r="N1777" t="s">
        <v>132</v>
      </c>
      <c r="O1777" t="s">
        <v>2141</v>
      </c>
      <c r="P1777" t="s">
        <v>156</v>
      </c>
      <c r="R1777" t="s">
        <v>241</v>
      </c>
      <c r="S1777" t="s">
        <v>158</v>
      </c>
      <c r="T1777" t="s">
        <v>156</v>
      </c>
      <c r="V1777" t="s">
        <v>242</v>
      </c>
      <c r="Y1777" t="s">
        <v>2146</v>
      </c>
      <c r="Z1777" t="s">
        <v>245</v>
      </c>
      <c r="AE1777" t="s">
        <v>3306</v>
      </c>
    </row>
    <row r="1778" spans="1:31">
      <c r="A1778" t="s">
        <v>3308</v>
      </c>
      <c r="B1778" t="s">
        <v>3309</v>
      </c>
      <c r="C1778" t="s">
        <v>153</v>
      </c>
      <c r="E1778">
        <v>4</v>
      </c>
      <c r="F1778" t="s">
        <v>2254</v>
      </c>
      <c r="G1778" t="s">
        <v>2255</v>
      </c>
      <c r="H1778" t="s">
        <v>2254</v>
      </c>
      <c r="I1778" t="s">
        <v>124</v>
      </c>
      <c r="J1778">
        <v>4</v>
      </c>
      <c r="K1778" t="s">
        <v>2254</v>
      </c>
      <c r="L1778" t="s">
        <v>2255</v>
      </c>
      <c r="M1778" t="s">
        <v>2254</v>
      </c>
      <c r="N1778" t="s">
        <v>124</v>
      </c>
      <c r="O1778" t="s">
        <v>2162</v>
      </c>
      <c r="P1778" t="s">
        <v>156</v>
      </c>
      <c r="R1778" t="s">
        <v>157</v>
      </c>
      <c r="S1778" t="s">
        <v>158</v>
      </c>
      <c r="T1778" t="s">
        <v>156</v>
      </c>
      <c r="V1778" t="s">
        <v>159</v>
      </c>
      <c r="Y1778" t="s">
        <v>244</v>
      </c>
      <c r="AE1778" t="s">
        <v>3308</v>
      </c>
    </row>
    <row r="1779" spans="1:31">
      <c r="A1779" t="s">
        <v>3310</v>
      </c>
      <c r="B1779" t="s">
        <v>3311</v>
      </c>
      <c r="C1779" t="s">
        <v>153</v>
      </c>
      <c r="E1779">
        <v>4</v>
      </c>
      <c r="F1779" t="s">
        <v>1872</v>
      </c>
      <c r="G1779" t="s">
        <v>1871</v>
      </c>
      <c r="H1779" t="s">
        <v>1872</v>
      </c>
      <c r="I1779" t="s">
        <v>130</v>
      </c>
      <c r="J1779">
        <v>4</v>
      </c>
      <c r="K1779" t="s">
        <v>1872</v>
      </c>
      <c r="L1779" t="s">
        <v>1871</v>
      </c>
      <c r="M1779" t="s">
        <v>1872</v>
      </c>
      <c r="N1779" t="s">
        <v>130</v>
      </c>
      <c r="O1779" t="s">
        <v>155</v>
      </c>
      <c r="P1779" t="s">
        <v>156</v>
      </c>
      <c r="R1779" t="s">
        <v>241</v>
      </c>
      <c r="S1779" t="s">
        <v>158</v>
      </c>
      <c r="T1779" t="s">
        <v>156</v>
      </c>
      <c r="V1779" t="s">
        <v>242</v>
      </c>
      <c r="Y1779" t="s">
        <v>2147</v>
      </c>
      <c r="Z1779" t="s">
        <v>2150</v>
      </c>
      <c r="AE1779" t="s">
        <v>3310</v>
      </c>
    </row>
    <row r="1780" spans="1:31">
      <c r="A1780" t="s">
        <v>3312</v>
      </c>
      <c r="B1780" t="s">
        <v>2677</v>
      </c>
      <c r="C1780" t="s">
        <v>153</v>
      </c>
      <c r="E1780">
        <v>4</v>
      </c>
      <c r="F1780" t="s">
        <v>1670</v>
      </c>
      <c r="G1780" t="s">
        <v>1669</v>
      </c>
      <c r="H1780" t="s">
        <v>1670</v>
      </c>
      <c r="I1780" t="s">
        <v>126</v>
      </c>
      <c r="J1780">
        <v>4</v>
      </c>
      <c r="K1780" t="s">
        <v>1670</v>
      </c>
      <c r="L1780" t="s">
        <v>1669</v>
      </c>
      <c r="M1780" t="s">
        <v>1670</v>
      </c>
      <c r="N1780" t="s">
        <v>126</v>
      </c>
      <c r="O1780" t="s">
        <v>155</v>
      </c>
      <c r="P1780" t="s">
        <v>156</v>
      </c>
      <c r="R1780" t="s">
        <v>241</v>
      </c>
      <c r="S1780" t="s">
        <v>2153</v>
      </c>
      <c r="T1780" t="s">
        <v>156</v>
      </c>
      <c r="V1780" t="s">
        <v>242</v>
      </c>
      <c r="Y1780" t="s">
        <v>2146</v>
      </c>
      <c r="Z1780" t="s">
        <v>2147</v>
      </c>
      <c r="AE1780" t="s">
        <v>3312</v>
      </c>
    </row>
    <row r="1781" spans="1:31">
      <c r="A1781" t="s">
        <v>3313</v>
      </c>
      <c r="B1781" t="s">
        <v>3314</v>
      </c>
      <c r="C1781" t="s">
        <v>153</v>
      </c>
      <c r="E1781">
        <v>4</v>
      </c>
      <c r="F1781" t="s">
        <v>1846</v>
      </c>
      <c r="G1781" t="s">
        <v>1845</v>
      </c>
      <c r="H1781" t="s">
        <v>1846</v>
      </c>
      <c r="I1781" t="s">
        <v>132</v>
      </c>
      <c r="J1781">
        <v>4</v>
      </c>
      <c r="K1781" t="s">
        <v>1846</v>
      </c>
      <c r="L1781" t="s">
        <v>1845</v>
      </c>
      <c r="M1781" t="s">
        <v>1846</v>
      </c>
      <c r="N1781" t="s">
        <v>132</v>
      </c>
      <c r="O1781" t="s">
        <v>2126</v>
      </c>
      <c r="P1781" t="s">
        <v>2130</v>
      </c>
      <c r="Q1781" t="s">
        <v>2987</v>
      </c>
      <c r="R1781" t="s">
        <v>157</v>
      </c>
      <c r="S1781" t="s">
        <v>158</v>
      </c>
      <c r="T1781" t="s">
        <v>156</v>
      </c>
      <c r="V1781" t="s">
        <v>159</v>
      </c>
      <c r="Y1781" t="s">
        <v>2132</v>
      </c>
      <c r="AE1781" t="s">
        <v>3313</v>
      </c>
    </row>
    <row r="1782" spans="1:31">
      <c r="A1782" t="s">
        <v>3315</v>
      </c>
      <c r="B1782" t="s">
        <v>3316</v>
      </c>
      <c r="C1782" t="s">
        <v>153</v>
      </c>
      <c r="E1782">
        <v>4</v>
      </c>
      <c r="F1782" t="s">
        <v>1846</v>
      </c>
      <c r="G1782" t="s">
        <v>1845</v>
      </c>
      <c r="H1782" t="s">
        <v>1846</v>
      </c>
      <c r="I1782" t="s">
        <v>132</v>
      </c>
      <c r="J1782">
        <v>4</v>
      </c>
      <c r="K1782" t="s">
        <v>1846</v>
      </c>
      <c r="L1782" t="s">
        <v>1845</v>
      </c>
      <c r="M1782" t="s">
        <v>1846</v>
      </c>
      <c r="N1782" t="s">
        <v>132</v>
      </c>
      <c r="O1782" t="s">
        <v>2141</v>
      </c>
      <c r="P1782" t="s">
        <v>156</v>
      </c>
      <c r="R1782" t="s">
        <v>241</v>
      </c>
      <c r="S1782" t="s">
        <v>158</v>
      </c>
      <c r="T1782" t="s">
        <v>156</v>
      </c>
      <c r="V1782" t="s">
        <v>242</v>
      </c>
      <c r="Y1782" t="s">
        <v>243</v>
      </c>
      <c r="Z1782" t="s">
        <v>2147</v>
      </c>
      <c r="AA1782" t="s">
        <v>2150</v>
      </c>
      <c r="AE1782" t="s">
        <v>3315</v>
      </c>
    </row>
    <row r="1783" spans="1:31">
      <c r="A1783" t="s">
        <v>3317</v>
      </c>
      <c r="B1783" t="s">
        <v>3318</v>
      </c>
      <c r="C1783" t="s">
        <v>153</v>
      </c>
      <c r="E1783">
        <v>4</v>
      </c>
      <c r="F1783" t="s">
        <v>1611</v>
      </c>
      <c r="G1783" t="s">
        <v>1610</v>
      </c>
      <c r="H1783" t="s">
        <v>1611</v>
      </c>
      <c r="I1783" t="s">
        <v>132</v>
      </c>
      <c r="J1783">
        <v>4</v>
      </c>
      <c r="K1783" t="s">
        <v>1611</v>
      </c>
      <c r="L1783" t="s">
        <v>1610</v>
      </c>
      <c r="M1783" t="s">
        <v>1611</v>
      </c>
      <c r="N1783" t="s">
        <v>132</v>
      </c>
      <c r="O1783" t="s">
        <v>155</v>
      </c>
      <c r="P1783" t="s">
        <v>2130</v>
      </c>
      <c r="Q1783" t="s">
        <v>2807</v>
      </c>
      <c r="R1783" t="s">
        <v>157</v>
      </c>
      <c r="S1783" t="s">
        <v>158</v>
      </c>
      <c r="T1783" t="s">
        <v>156</v>
      </c>
      <c r="V1783" t="s">
        <v>159</v>
      </c>
      <c r="Y1783" t="s">
        <v>2820</v>
      </c>
      <c r="AE1783" t="s">
        <v>3317</v>
      </c>
    </row>
    <row r="1784" spans="1:31">
      <c r="A1784" t="s">
        <v>3319</v>
      </c>
      <c r="B1784" t="s">
        <v>3320</v>
      </c>
      <c r="C1784" t="s">
        <v>153</v>
      </c>
      <c r="E1784">
        <v>4</v>
      </c>
      <c r="F1784" t="s">
        <v>1872</v>
      </c>
      <c r="G1784" t="s">
        <v>1871</v>
      </c>
      <c r="H1784" t="s">
        <v>1872</v>
      </c>
      <c r="I1784" t="s">
        <v>130</v>
      </c>
      <c r="J1784">
        <v>4</v>
      </c>
      <c r="K1784" t="s">
        <v>1872</v>
      </c>
      <c r="L1784" t="s">
        <v>1871</v>
      </c>
      <c r="M1784" t="s">
        <v>1872</v>
      </c>
      <c r="N1784" t="s">
        <v>130</v>
      </c>
      <c r="O1784" t="s">
        <v>2162</v>
      </c>
      <c r="P1784" t="s">
        <v>156</v>
      </c>
      <c r="R1784" t="s">
        <v>241</v>
      </c>
      <c r="S1784" t="s">
        <v>158</v>
      </c>
      <c r="T1784" t="s">
        <v>156</v>
      </c>
      <c r="V1784" t="s">
        <v>242</v>
      </c>
      <c r="Y1784" t="s">
        <v>2146</v>
      </c>
      <c r="Z1784" t="s">
        <v>2150</v>
      </c>
      <c r="AE1784" t="s">
        <v>3319</v>
      </c>
    </row>
    <row r="1785" spans="1:31">
      <c r="A1785" t="s">
        <v>3321</v>
      </c>
      <c r="B1785" t="s">
        <v>3322</v>
      </c>
      <c r="C1785" t="s">
        <v>153</v>
      </c>
      <c r="E1785">
        <v>4</v>
      </c>
      <c r="F1785" t="s">
        <v>1807</v>
      </c>
      <c r="G1785" t="s">
        <v>1806</v>
      </c>
      <c r="H1785" t="s">
        <v>1807</v>
      </c>
      <c r="I1785" t="s">
        <v>1641</v>
      </c>
      <c r="J1785">
        <v>4</v>
      </c>
      <c r="K1785" t="s">
        <v>1807</v>
      </c>
      <c r="L1785" t="s">
        <v>1806</v>
      </c>
      <c r="M1785" t="s">
        <v>1807</v>
      </c>
      <c r="N1785" t="s">
        <v>1641</v>
      </c>
      <c r="O1785" t="s">
        <v>2162</v>
      </c>
      <c r="P1785" t="s">
        <v>156</v>
      </c>
      <c r="R1785" t="s">
        <v>157</v>
      </c>
      <c r="S1785" t="s">
        <v>158</v>
      </c>
      <c r="T1785" t="s">
        <v>2130</v>
      </c>
      <c r="U1785" t="s">
        <v>2486</v>
      </c>
      <c r="V1785" t="s">
        <v>159</v>
      </c>
      <c r="Y1785" t="s">
        <v>2820</v>
      </c>
      <c r="AE1785" t="s">
        <v>3321</v>
      </c>
    </row>
    <row r="1786" spans="1:31">
      <c r="A1786" t="s">
        <v>3323</v>
      </c>
      <c r="B1786" t="s">
        <v>3324</v>
      </c>
      <c r="C1786" t="s">
        <v>153</v>
      </c>
      <c r="E1786">
        <v>4</v>
      </c>
      <c r="F1786" t="s">
        <v>2478</v>
      </c>
      <c r="G1786" t="s">
        <v>2479</v>
      </c>
      <c r="H1786" t="s">
        <v>2478</v>
      </c>
      <c r="I1786" t="s">
        <v>1641</v>
      </c>
      <c r="J1786">
        <v>4</v>
      </c>
      <c r="K1786" t="s">
        <v>2478</v>
      </c>
      <c r="L1786" t="s">
        <v>2479</v>
      </c>
      <c r="M1786" t="s">
        <v>2478</v>
      </c>
      <c r="N1786" t="s">
        <v>1641</v>
      </c>
      <c r="O1786" t="s">
        <v>155</v>
      </c>
      <c r="P1786" t="s">
        <v>156</v>
      </c>
      <c r="R1786" t="s">
        <v>241</v>
      </c>
      <c r="S1786" t="s">
        <v>2153</v>
      </c>
      <c r="T1786" t="s">
        <v>156</v>
      </c>
      <c r="V1786" t="s">
        <v>159</v>
      </c>
      <c r="W1786" t="s">
        <v>2233</v>
      </c>
      <c r="Y1786" t="s">
        <v>244</v>
      </c>
      <c r="Z1786" t="s">
        <v>2127</v>
      </c>
      <c r="AE1786" t="s">
        <v>3323</v>
      </c>
    </row>
    <row r="1787" spans="1:31">
      <c r="A1787" t="s">
        <v>3325</v>
      </c>
      <c r="B1787" t="s">
        <v>3326</v>
      </c>
      <c r="C1787" t="s">
        <v>153</v>
      </c>
      <c r="E1787">
        <v>4</v>
      </c>
      <c r="F1787" t="s">
        <v>1803</v>
      </c>
      <c r="G1787" t="s">
        <v>1802</v>
      </c>
      <c r="H1787" t="s">
        <v>1803</v>
      </c>
      <c r="I1787" t="s">
        <v>132</v>
      </c>
      <c r="J1787">
        <v>4</v>
      </c>
      <c r="K1787" t="s">
        <v>1803</v>
      </c>
      <c r="L1787" t="s">
        <v>1802</v>
      </c>
      <c r="M1787" t="s">
        <v>1803</v>
      </c>
      <c r="N1787" t="s">
        <v>132</v>
      </c>
      <c r="O1787" t="s">
        <v>2126</v>
      </c>
      <c r="P1787" t="s">
        <v>2130</v>
      </c>
      <c r="Q1787" t="s">
        <v>2568</v>
      </c>
      <c r="R1787" t="s">
        <v>157</v>
      </c>
      <c r="S1787" t="s">
        <v>158</v>
      </c>
      <c r="T1787" t="s">
        <v>2130</v>
      </c>
      <c r="U1787" t="s">
        <v>2568</v>
      </c>
      <c r="V1787" t="s">
        <v>159</v>
      </c>
      <c r="Y1787" t="s">
        <v>2132</v>
      </c>
      <c r="AE1787" t="s">
        <v>3325</v>
      </c>
    </row>
    <row r="1788" spans="1:31">
      <c r="A1788" t="s">
        <v>3327</v>
      </c>
      <c r="B1788" t="s">
        <v>3328</v>
      </c>
      <c r="C1788" t="s">
        <v>153</v>
      </c>
      <c r="E1788">
        <v>4</v>
      </c>
      <c r="F1788" t="s">
        <v>1801</v>
      </c>
      <c r="G1788" t="s">
        <v>1800</v>
      </c>
      <c r="H1788" t="s">
        <v>1801</v>
      </c>
      <c r="I1788" t="s">
        <v>124</v>
      </c>
      <c r="J1788">
        <v>4</v>
      </c>
      <c r="K1788" t="s">
        <v>1801</v>
      </c>
      <c r="L1788" t="s">
        <v>1800</v>
      </c>
      <c r="M1788" t="s">
        <v>1801</v>
      </c>
      <c r="N1788" t="s">
        <v>124</v>
      </c>
      <c r="O1788" t="s">
        <v>2126</v>
      </c>
      <c r="P1788" t="s">
        <v>2130</v>
      </c>
      <c r="Q1788" t="s">
        <v>3329</v>
      </c>
      <c r="R1788" t="s">
        <v>241</v>
      </c>
      <c r="S1788" t="s">
        <v>158</v>
      </c>
      <c r="T1788" t="s">
        <v>156</v>
      </c>
      <c r="V1788" t="s">
        <v>159</v>
      </c>
      <c r="Y1788" t="s">
        <v>2132</v>
      </c>
      <c r="AE1788" t="s">
        <v>3327</v>
      </c>
    </row>
    <row r="1789" spans="1:31">
      <c r="A1789" t="s">
        <v>3330</v>
      </c>
      <c r="B1789" t="s">
        <v>3331</v>
      </c>
      <c r="C1789" t="s">
        <v>153</v>
      </c>
      <c r="E1789">
        <v>4</v>
      </c>
      <c r="F1789" t="s">
        <v>1582</v>
      </c>
      <c r="G1789" t="s">
        <v>1581</v>
      </c>
      <c r="H1789" t="s">
        <v>1582</v>
      </c>
      <c r="I1789" t="s">
        <v>124</v>
      </c>
      <c r="J1789">
        <v>4</v>
      </c>
      <c r="K1789" t="s">
        <v>1582</v>
      </c>
      <c r="L1789" t="s">
        <v>1581</v>
      </c>
      <c r="M1789" t="s">
        <v>1582</v>
      </c>
      <c r="N1789" t="s">
        <v>124</v>
      </c>
      <c r="O1789" t="s">
        <v>2126</v>
      </c>
      <c r="P1789" t="s">
        <v>2130</v>
      </c>
      <c r="Q1789" t="s">
        <v>2701</v>
      </c>
      <c r="R1789" t="s">
        <v>241</v>
      </c>
      <c r="S1789" t="s">
        <v>158</v>
      </c>
      <c r="T1789" t="s">
        <v>2130</v>
      </c>
      <c r="U1789" t="s">
        <v>3332</v>
      </c>
      <c r="V1789" t="s">
        <v>159</v>
      </c>
      <c r="Y1789" t="s">
        <v>2132</v>
      </c>
      <c r="AE1789" t="s">
        <v>3330</v>
      </c>
    </row>
    <row r="1790" spans="1:31">
      <c r="A1790" t="s">
        <v>3333</v>
      </c>
      <c r="B1790" t="s">
        <v>3334</v>
      </c>
      <c r="C1790" t="s">
        <v>153</v>
      </c>
      <c r="E1790">
        <v>4</v>
      </c>
      <c r="F1790" t="s">
        <v>2011</v>
      </c>
      <c r="G1790" t="s">
        <v>2010</v>
      </c>
      <c r="H1790" t="s">
        <v>2011</v>
      </c>
      <c r="I1790" t="s">
        <v>126</v>
      </c>
      <c r="J1790">
        <v>4</v>
      </c>
      <c r="K1790" t="s">
        <v>2011</v>
      </c>
      <c r="L1790" t="s">
        <v>2010</v>
      </c>
      <c r="M1790" t="s">
        <v>2011</v>
      </c>
      <c r="N1790" t="s">
        <v>126</v>
      </c>
      <c r="O1790" t="s">
        <v>2141</v>
      </c>
      <c r="P1790" t="s">
        <v>156</v>
      </c>
      <c r="R1790" t="s">
        <v>241</v>
      </c>
      <c r="S1790" t="s">
        <v>158</v>
      </c>
      <c r="T1790" t="s">
        <v>156</v>
      </c>
      <c r="V1790" t="s">
        <v>242</v>
      </c>
      <c r="Y1790" t="s">
        <v>2146</v>
      </c>
      <c r="AE1790" t="s">
        <v>3333</v>
      </c>
    </row>
    <row r="1791" spans="1:31">
      <c r="A1791" t="s">
        <v>3335</v>
      </c>
      <c r="B1791" t="s">
        <v>3336</v>
      </c>
      <c r="C1791" t="s">
        <v>153</v>
      </c>
      <c r="E1791">
        <v>4</v>
      </c>
      <c r="F1791" t="s">
        <v>2176</v>
      </c>
      <c r="G1791" t="s">
        <v>2177</v>
      </c>
      <c r="H1791" t="s">
        <v>2176</v>
      </c>
      <c r="I1791" t="s">
        <v>124</v>
      </c>
      <c r="J1791">
        <v>4</v>
      </c>
      <c r="K1791" t="s">
        <v>2176</v>
      </c>
      <c r="L1791" t="s">
        <v>2177</v>
      </c>
      <c r="M1791" t="s">
        <v>2176</v>
      </c>
      <c r="N1791" t="s">
        <v>124</v>
      </c>
      <c r="O1791" t="s">
        <v>2141</v>
      </c>
      <c r="P1791" t="s">
        <v>156</v>
      </c>
      <c r="R1791" t="s">
        <v>241</v>
      </c>
      <c r="S1791" t="s">
        <v>2153</v>
      </c>
      <c r="T1791" t="s">
        <v>156</v>
      </c>
      <c r="V1791" t="s">
        <v>242</v>
      </c>
      <c r="Y1791" t="s">
        <v>2146</v>
      </c>
      <c r="Z1791" t="s">
        <v>245</v>
      </c>
      <c r="AE1791" t="s">
        <v>3335</v>
      </c>
    </row>
    <row r="1792" spans="1:31">
      <c r="A1792" t="s">
        <v>3337</v>
      </c>
      <c r="B1792" t="s">
        <v>3338</v>
      </c>
      <c r="C1792" t="s">
        <v>153</v>
      </c>
      <c r="E1792">
        <v>4</v>
      </c>
      <c r="F1792" t="s">
        <v>1950</v>
      </c>
      <c r="G1792" t="s">
        <v>1949</v>
      </c>
      <c r="H1792" t="s">
        <v>1950</v>
      </c>
      <c r="I1792" t="s">
        <v>132</v>
      </c>
      <c r="J1792">
        <v>4</v>
      </c>
      <c r="K1792" t="s">
        <v>1950</v>
      </c>
      <c r="L1792" t="s">
        <v>1949</v>
      </c>
      <c r="M1792" t="s">
        <v>1950</v>
      </c>
      <c r="N1792" t="s">
        <v>132</v>
      </c>
      <c r="O1792" t="s">
        <v>155</v>
      </c>
      <c r="P1792" t="s">
        <v>156</v>
      </c>
      <c r="R1792" t="s">
        <v>241</v>
      </c>
      <c r="S1792" t="s">
        <v>2153</v>
      </c>
      <c r="T1792" t="s">
        <v>156</v>
      </c>
      <c r="V1792" t="s">
        <v>159</v>
      </c>
      <c r="Y1792" t="s">
        <v>244</v>
      </c>
      <c r="AE1792" t="s">
        <v>3337</v>
      </c>
    </row>
    <row r="1793" spans="1:31">
      <c r="A1793" t="s">
        <v>3339</v>
      </c>
      <c r="B1793" t="s">
        <v>3340</v>
      </c>
      <c r="C1793" t="s">
        <v>153</v>
      </c>
      <c r="E1793">
        <v>4</v>
      </c>
      <c r="F1793" t="s">
        <v>2112</v>
      </c>
      <c r="G1793" t="s">
        <v>2111</v>
      </c>
      <c r="H1793" t="s">
        <v>2112</v>
      </c>
      <c r="I1793" t="s">
        <v>1641</v>
      </c>
      <c r="J1793">
        <v>4</v>
      </c>
      <c r="K1793" t="s">
        <v>2112</v>
      </c>
      <c r="L1793" t="s">
        <v>2111</v>
      </c>
      <c r="M1793" t="s">
        <v>2112</v>
      </c>
      <c r="N1793" t="s">
        <v>1641</v>
      </c>
      <c r="O1793" t="s">
        <v>2162</v>
      </c>
      <c r="P1793" t="s">
        <v>156</v>
      </c>
      <c r="R1793" t="s">
        <v>241</v>
      </c>
      <c r="S1793" t="s">
        <v>158</v>
      </c>
      <c r="T1793" t="s">
        <v>156</v>
      </c>
      <c r="V1793" t="s">
        <v>159</v>
      </c>
      <c r="W1793" t="s">
        <v>242</v>
      </c>
      <c r="Y1793" t="s">
        <v>243</v>
      </c>
      <c r="Z1793" t="s">
        <v>245</v>
      </c>
      <c r="AE1793" t="s">
        <v>3339</v>
      </c>
    </row>
    <row r="1794" spans="1:31">
      <c r="A1794" t="s">
        <v>3341</v>
      </c>
      <c r="B1794" t="s">
        <v>3342</v>
      </c>
      <c r="C1794" t="s">
        <v>153</v>
      </c>
      <c r="E1794">
        <v>4</v>
      </c>
      <c r="F1794" t="s">
        <v>1880</v>
      </c>
      <c r="G1794" t="s">
        <v>1879</v>
      </c>
      <c r="H1794" t="s">
        <v>1880</v>
      </c>
      <c r="I1794" t="s">
        <v>128</v>
      </c>
      <c r="J1794">
        <v>4</v>
      </c>
      <c r="K1794" t="s">
        <v>1880</v>
      </c>
      <c r="L1794" t="s">
        <v>1879</v>
      </c>
      <c r="M1794" t="s">
        <v>1880</v>
      </c>
      <c r="N1794" t="s">
        <v>128</v>
      </c>
      <c r="O1794" t="s">
        <v>2126</v>
      </c>
      <c r="P1794" t="s">
        <v>2130</v>
      </c>
      <c r="Q1794" t="s">
        <v>3343</v>
      </c>
      <c r="R1794" t="s">
        <v>241</v>
      </c>
      <c r="S1794" t="s">
        <v>158</v>
      </c>
      <c r="T1794" t="s">
        <v>156</v>
      </c>
      <c r="V1794" t="s">
        <v>159</v>
      </c>
      <c r="Y1794" t="s">
        <v>2132</v>
      </c>
      <c r="AE1794" t="s">
        <v>3341</v>
      </c>
    </row>
    <row r="1795" spans="1:31">
      <c r="A1795" t="s">
        <v>3344</v>
      </c>
      <c r="B1795" t="s">
        <v>3345</v>
      </c>
      <c r="C1795" t="s">
        <v>153</v>
      </c>
      <c r="E1795">
        <v>4</v>
      </c>
      <c r="F1795" t="s">
        <v>1805</v>
      </c>
      <c r="G1795" t="s">
        <v>1804</v>
      </c>
      <c r="H1795" t="s">
        <v>1805</v>
      </c>
      <c r="I1795" t="s">
        <v>1641</v>
      </c>
      <c r="J1795">
        <v>4</v>
      </c>
      <c r="K1795" t="s">
        <v>1805</v>
      </c>
      <c r="L1795" t="s">
        <v>1804</v>
      </c>
      <c r="M1795" t="s">
        <v>1805</v>
      </c>
      <c r="N1795" t="s">
        <v>1641</v>
      </c>
      <c r="O1795" t="s">
        <v>2141</v>
      </c>
      <c r="P1795" t="s">
        <v>156</v>
      </c>
      <c r="R1795" t="s">
        <v>241</v>
      </c>
      <c r="S1795" t="s">
        <v>158</v>
      </c>
      <c r="T1795" t="s">
        <v>156</v>
      </c>
      <c r="V1795" t="s">
        <v>242</v>
      </c>
      <c r="Y1795" t="s">
        <v>2146</v>
      </c>
      <c r="Z1795" t="s">
        <v>2150</v>
      </c>
      <c r="AE1795" t="s">
        <v>3344</v>
      </c>
    </row>
    <row r="1796" spans="1:31">
      <c r="A1796" t="s">
        <v>3346</v>
      </c>
      <c r="B1796" t="s">
        <v>3347</v>
      </c>
      <c r="C1796" t="s">
        <v>153</v>
      </c>
      <c r="E1796">
        <v>4</v>
      </c>
      <c r="F1796" t="s">
        <v>1992</v>
      </c>
      <c r="G1796" t="s">
        <v>1991</v>
      </c>
      <c r="H1796" t="s">
        <v>1992</v>
      </c>
      <c r="I1796" t="s">
        <v>130</v>
      </c>
      <c r="J1796">
        <v>4</v>
      </c>
      <c r="K1796" t="s">
        <v>1992</v>
      </c>
      <c r="L1796" t="s">
        <v>1991</v>
      </c>
      <c r="M1796" t="s">
        <v>1992</v>
      </c>
      <c r="N1796" t="s">
        <v>130</v>
      </c>
      <c r="O1796" t="s">
        <v>2141</v>
      </c>
      <c r="P1796" t="s">
        <v>156</v>
      </c>
      <c r="R1796" t="s">
        <v>241</v>
      </c>
      <c r="S1796" t="s">
        <v>158</v>
      </c>
      <c r="T1796" t="s">
        <v>156</v>
      </c>
      <c r="V1796" t="s">
        <v>242</v>
      </c>
      <c r="Y1796" t="s">
        <v>2146</v>
      </c>
      <c r="Z1796" t="s">
        <v>243</v>
      </c>
      <c r="AE1796" t="s">
        <v>3346</v>
      </c>
    </row>
    <row r="1797" spans="1:31">
      <c r="A1797" t="s">
        <v>3348</v>
      </c>
      <c r="B1797" t="s">
        <v>3349</v>
      </c>
      <c r="C1797" t="s">
        <v>153</v>
      </c>
      <c r="E1797">
        <v>4</v>
      </c>
      <c r="F1797" t="s">
        <v>2226</v>
      </c>
      <c r="G1797" t="s">
        <v>2227</v>
      </c>
      <c r="H1797" t="s">
        <v>2226</v>
      </c>
      <c r="I1797" t="s">
        <v>126</v>
      </c>
      <c r="J1797">
        <v>4</v>
      </c>
      <c r="K1797" t="s">
        <v>2226</v>
      </c>
      <c r="L1797" t="s">
        <v>2227</v>
      </c>
      <c r="M1797" t="s">
        <v>2226</v>
      </c>
      <c r="N1797" t="s">
        <v>126</v>
      </c>
      <c r="O1797" t="s">
        <v>2126</v>
      </c>
      <c r="P1797" t="s">
        <v>156</v>
      </c>
      <c r="R1797" t="s">
        <v>157</v>
      </c>
      <c r="S1797" t="s">
        <v>158</v>
      </c>
      <c r="T1797" t="s">
        <v>156</v>
      </c>
      <c r="V1797" t="s">
        <v>159</v>
      </c>
      <c r="Y1797" t="s">
        <v>2132</v>
      </c>
      <c r="AE1797" t="s">
        <v>3348</v>
      </c>
    </row>
    <row r="1798" spans="1:31">
      <c r="A1798" t="s">
        <v>3350</v>
      </c>
      <c r="B1798" t="s">
        <v>3351</v>
      </c>
      <c r="C1798" t="s">
        <v>153</v>
      </c>
      <c r="E1798">
        <v>4</v>
      </c>
      <c r="F1798" t="s">
        <v>1611</v>
      </c>
      <c r="G1798" t="s">
        <v>1610</v>
      </c>
      <c r="H1798" t="s">
        <v>1611</v>
      </c>
      <c r="I1798" t="s">
        <v>132</v>
      </c>
      <c r="J1798">
        <v>4</v>
      </c>
      <c r="K1798" t="s">
        <v>1611</v>
      </c>
      <c r="L1798" t="s">
        <v>1610</v>
      </c>
      <c r="M1798" t="s">
        <v>1611</v>
      </c>
      <c r="N1798" t="s">
        <v>132</v>
      </c>
      <c r="O1798" t="s">
        <v>2162</v>
      </c>
      <c r="P1798" t="s">
        <v>156</v>
      </c>
      <c r="R1798" t="s">
        <v>241</v>
      </c>
      <c r="S1798" t="s">
        <v>158</v>
      </c>
      <c r="T1798" t="s">
        <v>156</v>
      </c>
      <c r="V1798" t="s">
        <v>242</v>
      </c>
      <c r="Y1798" t="s">
        <v>2150</v>
      </c>
      <c r="AE1798" t="s">
        <v>3350</v>
      </c>
    </row>
    <row r="1799" spans="1:31">
      <c r="A1799" t="s">
        <v>3352</v>
      </c>
      <c r="B1799" t="s">
        <v>3353</v>
      </c>
      <c r="C1799" t="s">
        <v>153</v>
      </c>
      <c r="E1799">
        <v>4</v>
      </c>
      <c r="F1799" t="s">
        <v>1803</v>
      </c>
      <c r="G1799" t="s">
        <v>1802</v>
      </c>
      <c r="H1799" t="s">
        <v>1803</v>
      </c>
      <c r="I1799" t="s">
        <v>132</v>
      </c>
      <c r="J1799">
        <v>4</v>
      </c>
      <c r="K1799" t="s">
        <v>1803</v>
      </c>
      <c r="L1799" t="s">
        <v>1802</v>
      </c>
      <c r="M1799" t="s">
        <v>1803</v>
      </c>
      <c r="N1799" t="s">
        <v>132</v>
      </c>
      <c r="O1799" t="s">
        <v>2162</v>
      </c>
      <c r="P1799" t="s">
        <v>156</v>
      </c>
      <c r="R1799" t="s">
        <v>241</v>
      </c>
      <c r="S1799" t="s">
        <v>158</v>
      </c>
      <c r="T1799" t="s">
        <v>156</v>
      </c>
      <c r="V1799" t="s">
        <v>2233</v>
      </c>
      <c r="Y1799" t="s">
        <v>2127</v>
      </c>
      <c r="AE1799" t="s">
        <v>3352</v>
      </c>
    </row>
    <row r="1800" spans="1:31">
      <c r="A1800" t="s">
        <v>3354</v>
      </c>
      <c r="B1800" t="s">
        <v>3355</v>
      </c>
      <c r="C1800" t="s">
        <v>153</v>
      </c>
      <c r="E1800">
        <v>4</v>
      </c>
      <c r="F1800" t="s">
        <v>1846</v>
      </c>
      <c r="G1800" t="s">
        <v>1845</v>
      </c>
      <c r="H1800" t="s">
        <v>1846</v>
      </c>
      <c r="I1800" t="s">
        <v>132</v>
      </c>
      <c r="J1800">
        <v>4</v>
      </c>
      <c r="K1800" t="s">
        <v>1846</v>
      </c>
      <c r="L1800" t="s">
        <v>1845</v>
      </c>
      <c r="M1800" t="s">
        <v>1846</v>
      </c>
      <c r="N1800" t="s">
        <v>132</v>
      </c>
      <c r="O1800" t="s">
        <v>2126</v>
      </c>
      <c r="P1800" t="s">
        <v>156</v>
      </c>
      <c r="R1800" t="s">
        <v>157</v>
      </c>
      <c r="S1800" t="s">
        <v>158</v>
      </c>
      <c r="T1800" t="s">
        <v>156</v>
      </c>
      <c r="V1800" t="s">
        <v>159</v>
      </c>
      <c r="Y1800" t="s">
        <v>2132</v>
      </c>
      <c r="AE1800" t="s">
        <v>3354</v>
      </c>
    </row>
    <row r="1801" spans="1:31">
      <c r="A1801" t="s">
        <v>3356</v>
      </c>
      <c r="B1801" t="s">
        <v>3357</v>
      </c>
      <c r="AE1801" t="s">
        <v>3356</v>
      </c>
    </row>
    <row r="1802" spans="1:31">
      <c r="A1802" t="s">
        <v>3358</v>
      </c>
      <c r="B1802" t="s">
        <v>3359</v>
      </c>
      <c r="C1802" t="s">
        <v>153</v>
      </c>
      <c r="E1802">
        <v>4</v>
      </c>
      <c r="F1802" t="s">
        <v>2114</v>
      </c>
      <c r="G1802" t="s">
        <v>2113</v>
      </c>
      <c r="H1802" t="s">
        <v>2114</v>
      </c>
      <c r="I1802" t="s">
        <v>124</v>
      </c>
      <c r="J1802">
        <v>4</v>
      </c>
      <c r="K1802" t="s">
        <v>2114</v>
      </c>
      <c r="L1802" t="s">
        <v>2113</v>
      </c>
      <c r="M1802" t="s">
        <v>2114</v>
      </c>
      <c r="N1802" t="s">
        <v>124</v>
      </c>
      <c r="O1802" t="s">
        <v>2162</v>
      </c>
      <c r="P1802" t="s">
        <v>156</v>
      </c>
      <c r="R1802" t="s">
        <v>241</v>
      </c>
      <c r="S1802" t="s">
        <v>158</v>
      </c>
      <c r="T1802" t="s">
        <v>156</v>
      </c>
      <c r="V1802" t="s">
        <v>242</v>
      </c>
      <c r="Y1802" t="s">
        <v>2146</v>
      </c>
      <c r="AE1802" t="s">
        <v>3358</v>
      </c>
    </row>
    <row r="1803" spans="1:31">
      <c r="A1803" t="s">
        <v>3360</v>
      </c>
      <c r="B1803" t="s">
        <v>3361</v>
      </c>
      <c r="C1803" t="s">
        <v>153</v>
      </c>
      <c r="E1803">
        <v>4</v>
      </c>
      <c r="F1803" t="s">
        <v>1846</v>
      </c>
      <c r="G1803" t="s">
        <v>1845</v>
      </c>
      <c r="H1803" t="s">
        <v>1846</v>
      </c>
      <c r="I1803" t="s">
        <v>132</v>
      </c>
      <c r="J1803">
        <v>4</v>
      </c>
      <c r="K1803" t="s">
        <v>1846</v>
      </c>
      <c r="L1803" t="s">
        <v>1845</v>
      </c>
      <c r="M1803" t="s">
        <v>1846</v>
      </c>
      <c r="N1803" t="s">
        <v>132</v>
      </c>
      <c r="O1803" t="s">
        <v>155</v>
      </c>
      <c r="P1803" t="s">
        <v>2130</v>
      </c>
      <c r="Q1803" t="s">
        <v>2987</v>
      </c>
      <c r="R1803" t="s">
        <v>241</v>
      </c>
      <c r="S1803" t="s">
        <v>158</v>
      </c>
      <c r="T1803" t="s">
        <v>156</v>
      </c>
      <c r="V1803" t="s">
        <v>159</v>
      </c>
      <c r="Y1803" t="s">
        <v>244</v>
      </c>
      <c r="AE1803" t="s">
        <v>3360</v>
      </c>
    </row>
    <row r="1804" spans="1:31">
      <c r="A1804" t="s">
        <v>3362</v>
      </c>
      <c r="B1804" t="s">
        <v>3363</v>
      </c>
      <c r="AE1804" t="s">
        <v>3362</v>
      </c>
    </row>
    <row r="1805" spans="1:31">
      <c r="A1805" t="s">
        <v>3364</v>
      </c>
      <c r="B1805" t="s">
        <v>3365</v>
      </c>
      <c r="C1805" t="s">
        <v>153</v>
      </c>
      <c r="E1805">
        <v>4</v>
      </c>
      <c r="F1805" t="s">
        <v>2176</v>
      </c>
      <c r="G1805" t="s">
        <v>2177</v>
      </c>
      <c r="H1805" t="s">
        <v>2176</v>
      </c>
      <c r="I1805" t="s">
        <v>124</v>
      </c>
      <c r="J1805">
        <v>4</v>
      </c>
      <c r="K1805" t="s">
        <v>2176</v>
      </c>
      <c r="L1805" t="s">
        <v>2177</v>
      </c>
      <c r="M1805" t="s">
        <v>2176</v>
      </c>
      <c r="N1805" t="s">
        <v>124</v>
      </c>
      <c r="O1805" t="s">
        <v>2126</v>
      </c>
      <c r="P1805" t="s">
        <v>156</v>
      </c>
      <c r="R1805" t="s">
        <v>241</v>
      </c>
      <c r="S1805" t="s">
        <v>158</v>
      </c>
      <c r="T1805" t="s">
        <v>156</v>
      </c>
      <c r="V1805" t="s">
        <v>159</v>
      </c>
      <c r="Y1805" t="s">
        <v>2146</v>
      </c>
      <c r="Z1805" t="s">
        <v>2132</v>
      </c>
      <c r="AE1805" t="s">
        <v>3364</v>
      </c>
    </row>
    <row r="1806" spans="1:31">
      <c r="A1806" t="s">
        <v>3366</v>
      </c>
      <c r="B1806" t="s">
        <v>3367</v>
      </c>
      <c r="C1806" t="s">
        <v>153</v>
      </c>
      <c r="E1806">
        <v>4</v>
      </c>
      <c r="F1806" t="s">
        <v>1801</v>
      </c>
      <c r="G1806" t="s">
        <v>1800</v>
      </c>
      <c r="H1806" t="s">
        <v>1801</v>
      </c>
      <c r="I1806" t="s">
        <v>124</v>
      </c>
      <c r="J1806">
        <v>4</v>
      </c>
      <c r="K1806" t="s">
        <v>1801</v>
      </c>
      <c r="L1806" t="s">
        <v>1800</v>
      </c>
      <c r="M1806" t="s">
        <v>1801</v>
      </c>
      <c r="N1806" t="s">
        <v>124</v>
      </c>
      <c r="O1806" t="s">
        <v>2126</v>
      </c>
      <c r="P1806" t="s">
        <v>2130</v>
      </c>
      <c r="Q1806" t="s">
        <v>3087</v>
      </c>
      <c r="R1806" t="s">
        <v>241</v>
      </c>
      <c r="S1806" t="s">
        <v>158</v>
      </c>
      <c r="T1806" t="s">
        <v>156</v>
      </c>
      <c r="V1806" t="s">
        <v>159</v>
      </c>
      <c r="Y1806" t="s">
        <v>2132</v>
      </c>
      <c r="AE1806" t="s">
        <v>3366</v>
      </c>
    </row>
    <row r="1807" spans="1:31">
      <c r="A1807" t="s">
        <v>3368</v>
      </c>
      <c r="B1807" t="s">
        <v>3369</v>
      </c>
      <c r="C1807" t="s">
        <v>153</v>
      </c>
      <c r="E1807">
        <v>4</v>
      </c>
      <c r="F1807" t="s">
        <v>1803</v>
      </c>
      <c r="G1807" t="s">
        <v>1802</v>
      </c>
      <c r="H1807" t="s">
        <v>1803</v>
      </c>
      <c r="I1807" t="s">
        <v>132</v>
      </c>
      <c r="J1807">
        <v>4</v>
      </c>
      <c r="K1807" t="s">
        <v>1803</v>
      </c>
      <c r="L1807" t="s">
        <v>1802</v>
      </c>
      <c r="M1807" t="s">
        <v>1803</v>
      </c>
      <c r="N1807" t="s">
        <v>132</v>
      </c>
      <c r="O1807" t="s">
        <v>155</v>
      </c>
      <c r="P1807" t="s">
        <v>2130</v>
      </c>
      <c r="Q1807" t="s">
        <v>2438</v>
      </c>
      <c r="R1807" t="s">
        <v>157</v>
      </c>
      <c r="S1807" t="s">
        <v>2153</v>
      </c>
      <c r="T1807" t="s">
        <v>2130</v>
      </c>
      <c r="U1807" t="s">
        <v>2438</v>
      </c>
      <c r="V1807" t="s">
        <v>159</v>
      </c>
      <c r="W1807" t="s">
        <v>242</v>
      </c>
      <c r="Y1807" t="s">
        <v>2146</v>
      </c>
      <c r="Z1807" t="s">
        <v>244</v>
      </c>
      <c r="AA1807" t="s">
        <v>245</v>
      </c>
      <c r="AB1807" t="s">
        <v>160</v>
      </c>
      <c r="AE1807" t="s">
        <v>3368</v>
      </c>
    </row>
    <row r="1808" spans="1:31">
      <c r="A1808" t="s">
        <v>3370</v>
      </c>
      <c r="B1808" t="s">
        <v>3371</v>
      </c>
      <c r="C1808" t="s">
        <v>153</v>
      </c>
      <c r="E1808">
        <v>4</v>
      </c>
      <c r="F1808" t="s">
        <v>1809</v>
      </c>
      <c r="G1808" t="s">
        <v>1808</v>
      </c>
      <c r="H1808" t="s">
        <v>1809</v>
      </c>
      <c r="I1808" t="s">
        <v>124</v>
      </c>
      <c r="J1808">
        <v>4</v>
      </c>
      <c r="K1808" t="s">
        <v>1809</v>
      </c>
      <c r="L1808" t="s">
        <v>1808</v>
      </c>
      <c r="M1808" t="s">
        <v>1809</v>
      </c>
      <c r="N1808" t="s">
        <v>124</v>
      </c>
      <c r="O1808" t="s">
        <v>2141</v>
      </c>
      <c r="P1808" t="s">
        <v>156</v>
      </c>
      <c r="R1808" t="s">
        <v>241</v>
      </c>
      <c r="S1808" t="s">
        <v>158</v>
      </c>
      <c r="T1808" t="s">
        <v>156</v>
      </c>
      <c r="V1808" t="s">
        <v>242</v>
      </c>
      <c r="Y1808" t="s">
        <v>2146</v>
      </c>
      <c r="AE1808" t="s">
        <v>3370</v>
      </c>
    </row>
    <row r="1809" spans="1:31">
      <c r="A1809" t="s">
        <v>3372</v>
      </c>
      <c r="B1809" t="s">
        <v>3373</v>
      </c>
      <c r="C1809" t="s">
        <v>153</v>
      </c>
      <c r="E1809">
        <v>4</v>
      </c>
      <c r="F1809" t="s">
        <v>1811</v>
      </c>
      <c r="G1809" t="s">
        <v>1810</v>
      </c>
      <c r="H1809" t="s">
        <v>1811</v>
      </c>
      <c r="I1809" t="s">
        <v>130</v>
      </c>
      <c r="J1809">
        <v>4</v>
      </c>
      <c r="K1809" t="s">
        <v>1811</v>
      </c>
      <c r="L1809" t="s">
        <v>1810</v>
      </c>
      <c r="M1809" t="s">
        <v>1811</v>
      </c>
      <c r="N1809" t="s">
        <v>130</v>
      </c>
      <c r="O1809" t="s">
        <v>2141</v>
      </c>
      <c r="P1809" t="s">
        <v>156</v>
      </c>
      <c r="R1809" t="s">
        <v>241</v>
      </c>
      <c r="S1809" t="s">
        <v>158</v>
      </c>
      <c r="T1809" t="s">
        <v>156</v>
      </c>
      <c r="V1809" t="s">
        <v>242</v>
      </c>
      <c r="Y1809" t="s">
        <v>2146</v>
      </c>
      <c r="AE1809" t="s">
        <v>3372</v>
      </c>
    </row>
    <row r="1810" spans="1:31">
      <c r="A1810" t="s">
        <v>3374</v>
      </c>
      <c r="B1810" t="s">
        <v>3375</v>
      </c>
      <c r="C1810" t="s">
        <v>153</v>
      </c>
      <c r="E1810">
        <v>4</v>
      </c>
      <c r="F1810" t="s">
        <v>1809</v>
      </c>
      <c r="G1810" t="s">
        <v>1808</v>
      </c>
      <c r="H1810" t="s">
        <v>1809</v>
      </c>
      <c r="I1810" t="s">
        <v>124</v>
      </c>
      <c r="J1810">
        <v>4</v>
      </c>
      <c r="K1810" t="s">
        <v>1809</v>
      </c>
      <c r="L1810" t="s">
        <v>1808</v>
      </c>
      <c r="M1810" t="s">
        <v>1809</v>
      </c>
      <c r="N1810" t="s">
        <v>124</v>
      </c>
      <c r="O1810" t="s">
        <v>2141</v>
      </c>
      <c r="P1810" t="s">
        <v>156</v>
      </c>
      <c r="R1810" t="s">
        <v>241</v>
      </c>
      <c r="S1810" t="s">
        <v>158</v>
      </c>
      <c r="T1810" t="s">
        <v>156</v>
      </c>
      <c r="V1810" t="s">
        <v>242</v>
      </c>
      <c r="Y1810" t="s">
        <v>2146</v>
      </c>
      <c r="AE1810" t="s">
        <v>3374</v>
      </c>
    </row>
    <row r="1811" spans="1:31">
      <c r="A1811" t="s">
        <v>3376</v>
      </c>
      <c r="B1811" t="s">
        <v>3377</v>
      </c>
      <c r="C1811" t="s">
        <v>153</v>
      </c>
      <c r="E1811">
        <v>4</v>
      </c>
      <c r="F1811" t="s">
        <v>1848</v>
      </c>
      <c r="G1811" t="s">
        <v>1847</v>
      </c>
      <c r="H1811" t="s">
        <v>1848</v>
      </c>
      <c r="I1811" t="s">
        <v>130</v>
      </c>
      <c r="J1811">
        <v>4</v>
      </c>
      <c r="K1811" t="s">
        <v>1848</v>
      </c>
      <c r="L1811" t="s">
        <v>1847</v>
      </c>
      <c r="M1811" t="s">
        <v>1848</v>
      </c>
      <c r="N1811" t="s">
        <v>130</v>
      </c>
      <c r="O1811" t="s">
        <v>2141</v>
      </c>
      <c r="P1811" t="s">
        <v>156</v>
      </c>
      <c r="R1811" t="s">
        <v>241</v>
      </c>
      <c r="S1811" t="s">
        <v>2153</v>
      </c>
      <c r="T1811" t="s">
        <v>156</v>
      </c>
      <c r="V1811" t="s">
        <v>242</v>
      </c>
      <c r="Y1811" t="s">
        <v>2146</v>
      </c>
      <c r="AE1811" t="s">
        <v>3376</v>
      </c>
    </row>
    <row r="1812" spans="1:31">
      <c r="A1812" t="s">
        <v>3378</v>
      </c>
      <c r="B1812" t="s">
        <v>3379</v>
      </c>
      <c r="C1812" t="s">
        <v>153</v>
      </c>
      <c r="E1812">
        <v>4</v>
      </c>
      <c r="F1812" t="s">
        <v>2287</v>
      </c>
      <c r="G1812" t="s">
        <v>2288</v>
      </c>
      <c r="H1812" t="s">
        <v>2287</v>
      </c>
      <c r="I1812" t="s">
        <v>126</v>
      </c>
      <c r="J1812">
        <v>4</v>
      </c>
      <c r="K1812" t="s">
        <v>2287</v>
      </c>
      <c r="L1812" t="s">
        <v>2288</v>
      </c>
      <c r="M1812" t="s">
        <v>2287</v>
      </c>
      <c r="N1812" t="s">
        <v>126</v>
      </c>
      <c r="O1812" t="s">
        <v>155</v>
      </c>
      <c r="P1812" t="s">
        <v>156</v>
      </c>
      <c r="R1812" t="s">
        <v>241</v>
      </c>
      <c r="S1812" t="s">
        <v>158</v>
      </c>
      <c r="T1812" t="s">
        <v>156</v>
      </c>
      <c r="V1812" t="s">
        <v>242</v>
      </c>
      <c r="Y1812" t="s">
        <v>2146</v>
      </c>
      <c r="AE1812" t="s">
        <v>3378</v>
      </c>
    </row>
    <row r="1813" spans="1:31">
      <c r="A1813" t="s">
        <v>3380</v>
      </c>
      <c r="B1813" t="s">
        <v>3381</v>
      </c>
      <c r="AE1813" t="s">
        <v>3380</v>
      </c>
    </row>
    <row r="1814" spans="1:31">
      <c r="A1814" t="s">
        <v>3382</v>
      </c>
      <c r="B1814" t="s">
        <v>3383</v>
      </c>
      <c r="C1814" t="s">
        <v>153</v>
      </c>
      <c r="E1814">
        <v>4</v>
      </c>
      <c r="F1814" t="s">
        <v>1756</v>
      </c>
      <c r="G1814" t="s">
        <v>1755</v>
      </c>
      <c r="H1814" t="s">
        <v>1756</v>
      </c>
      <c r="I1814" t="s">
        <v>132</v>
      </c>
      <c r="J1814">
        <v>4</v>
      </c>
      <c r="K1814" t="s">
        <v>1756</v>
      </c>
      <c r="L1814" t="s">
        <v>1755</v>
      </c>
      <c r="M1814" t="s">
        <v>1756</v>
      </c>
      <c r="N1814" t="s">
        <v>132</v>
      </c>
      <c r="O1814" t="s">
        <v>2126</v>
      </c>
      <c r="P1814" t="s">
        <v>2130</v>
      </c>
      <c r="Q1814" t="s">
        <v>2947</v>
      </c>
      <c r="R1814" t="s">
        <v>241</v>
      </c>
      <c r="S1814" t="s">
        <v>158</v>
      </c>
      <c r="T1814" t="s">
        <v>156</v>
      </c>
      <c r="V1814" t="s">
        <v>159</v>
      </c>
      <c r="Y1814" t="s">
        <v>2132</v>
      </c>
      <c r="AE1814" t="s">
        <v>3382</v>
      </c>
    </row>
    <row r="1815" spans="1:31">
      <c r="A1815" t="s">
        <v>3384</v>
      </c>
      <c r="B1815" t="s">
        <v>3385</v>
      </c>
      <c r="C1815" t="s">
        <v>153</v>
      </c>
      <c r="E1815">
        <v>4</v>
      </c>
      <c r="F1815" t="s">
        <v>2226</v>
      </c>
      <c r="G1815" t="s">
        <v>2227</v>
      </c>
      <c r="H1815" t="s">
        <v>2226</v>
      </c>
      <c r="I1815" t="s">
        <v>126</v>
      </c>
      <c r="J1815">
        <v>4</v>
      </c>
      <c r="K1815" t="s">
        <v>2226</v>
      </c>
      <c r="L1815" t="s">
        <v>2227</v>
      </c>
      <c r="M1815" t="s">
        <v>2226</v>
      </c>
      <c r="N1815" t="s">
        <v>126</v>
      </c>
      <c r="O1815" t="s">
        <v>155</v>
      </c>
      <c r="P1815" t="s">
        <v>156</v>
      </c>
      <c r="R1815" t="s">
        <v>241</v>
      </c>
      <c r="S1815" t="s">
        <v>158</v>
      </c>
      <c r="T1815" t="s">
        <v>156</v>
      </c>
      <c r="V1815" t="s">
        <v>159</v>
      </c>
      <c r="Y1815" t="s">
        <v>244</v>
      </c>
      <c r="AE1815" t="s">
        <v>3384</v>
      </c>
    </row>
    <row r="1816" spans="1:31">
      <c r="A1816" t="s">
        <v>3386</v>
      </c>
      <c r="B1816" t="s">
        <v>3387</v>
      </c>
      <c r="C1816" t="s">
        <v>153</v>
      </c>
      <c r="E1816">
        <v>4</v>
      </c>
      <c r="F1816" t="s">
        <v>2283</v>
      </c>
      <c r="G1816" t="s">
        <v>2284</v>
      </c>
      <c r="H1816" t="s">
        <v>2283</v>
      </c>
      <c r="I1816" t="s">
        <v>124</v>
      </c>
      <c r="J1816">
        <v>4</v>
      </c>
      <c r="K1816" t="s">
        <v>2283</v>
      </c>
      <c r="L1816" t="s">
        <v>2284</v>
      </c>
      <c r="M1816" t="s">
        <v>2283</v>
      </c>
      <c r="N1816" t="s">
        <v>124</v>
      </c>
      <c r="O1816" t="s">
        <v>2162</v>
      </c>
      <c r="P1816" t="s">
        <v>156</v>
      </c>
      <c r="R1816" t="s">
        <v>241</v>
      </c>
      <c r="S1816" t="s">
        <v>158</v>
      </c>
      <c r="T1816" t="s">
        <v>156</v>
      </c>
      <c r="V1816" t="s">
        <v>242</v>
      </c>
      <c r="Y1816" t="s">
        <v>2147</v>
      </c>
      <c r="AE1816" t="s">
        <v>3386</v>
      </c>
    </row>
    <row r="1817" spans="1:31">
      <c r="A1817" t="s">
        <v>3388</v>
      </c>
      <c r="B1817" t="s">
        <v>3389</v>
      </c>
      <c r="C1817" t="s">
        <v>153</v>
      </c>
      <c r="E1817">
        <v>4</v>
      </c>
      <c r="F1817" t="s">
        <v>1640</v>
      </c>
      <c r="G1817" t="s">
        <v>1639</v>
      </c>
      <c r="H1817" t="s">
        <v>1640</v>
      </c>
      <c r="I1817" t="s">
        <v>1641</v>
      </c>
      <c r="J1817">
        <v>4</v>
      </c>
      <c r="K1817" t="s">
        <v>1640</v>
      </c>
      <c r="L1817" t="s">
        <v>1639</v>
      </c>
      <c r="M1817" t="s">
        <v>1640</v>
      </c>
      <c r="N1817" t="s">
        <v>1641</v>
      </c>
      <c r="O1817" t="s">
        <v>2141</v>
      </c>
      <c r="P1817" t="s">
        <v>156</v>
      </c>
      <c r="R1817" t="s">
        <v>241</v>
      </c>
      <c r="S1817" t="s">
        <v>158</v>
      </c>
      <c r="T1817" t="s">
        <v>156</v>
      </c>
      <c r="V1817" t="s">
        <v>242</v>
      </c>
      <c r="Y1817" t="s">
        <v>2146</v>
      </c>
      <c r="Z1817" t="s">
        <v>2147</v>
      </c>
      <c r="AE1817" t="s">
        <v>3388</v>
      </c>
    </row>
    <row r="1818" spans="1:31">
      <c r="A1818" t="s">
        <v>3390</v>
      </c>
      <c r="B1818" t="s">
        <v>3391</v>
      </c>
      <c r="AE1818" t="s">
        <v>3390</v>
      </c>
    </row>
    <row r="1819" spans="1:31">
      <c r="A1819" t="s">
        <v>3392</v>
      </c>
      <c r="B1819" t="s">
        <v>3393</v>
      </c>
      <c r="C1819" t="s">
        <v>153</v>
      </c>
      <c r="E1819">
        <v>4</v>
      </c>
      <c r="F1819" t="s">
        <v>2107</v>
      </c>
      <c r="G1819" t="s">
        <v>2106</v>
      </c>
      <c r="H1819" t="s">
        <v>2107</v>
      </c>
      <c r="I1819" t="s">
        <v>130</v>
      </c>
      <c r="J1819">
        <v>4</v>
      </c>
      <c r="K1819" t="s">
        <v>2107</v>
      </c>
      <c r="L1819" t="s">
        <v>2106</v>
      </c>
      <c r="M1819" t="s">
        <v>2107</v>
      </c>
      <c r="N1819" t="s">
        <v>130</v>
      </c>
      <c r="O1819" t="s">
        <v>2141</v>
      </c>
      <c r="P1819" t="s">
        <v>156</v>
      </c>
      <c r="R1819" t="s">
        <v>241</v>
      </c>
      <c r="S1819" t="s">
        <v>158</v>
      </c>
      <c r="T1819" t="s">
        <v>156</v>
      </c>
      <c r="V1819" t="s">
        <v>242</v>
      </c>
      <c r="Y1819" t="s">
        <v>2146</v>
      </c>
      <c r="AE1819" t="s">
        <v>3392</v>
      </c>
    </row>
    <row r="1820" spans="1:31">
      <c r="A1820" t="s">
        <v>3394</v>
      </c>
      <c r="B1820" t="s">
        <v>3395</v>
      </c>
      <c r="C1820" t="s">
        <v>153</v>
      </c>
      <c r="E1820">
        <v>4</v>
      </c>
      <c r="F1820" t="s">
        <v>1880</v>
      </c>
      <c r="G1820" t="s">
        <v>1879</v>
      </c>
      <c r="H1820" t="s">
        <v>1880</v>
      </c>
      <c r="I1820" t="s">
        <v>128</v>
      </c>
      <c r="J1820">
        <v>4</v>
      </c>
      <c r="K1820" t="s">
        <v>1880</v>
      </c>
      <c r="L1820" t="s">
        <v>1879</v>
      </c>
      <c r="M1820" t="s">
        <v>1880</v>
      </c>
      <c r="N1820" t="s">
        <v>128</v>
      </c>
      <c r="O1820" t="s">
        <v>155</v>
      </c>
      <c r="P1820" t="s">
        <v>156</v>
      </c>
      <c r="R1820" t="s">
        <v>241</v>
      </c>
      <c r="S1820" t="s">
        <v>158</v>
      </c>
      <c r="T1820" t="s">
        <v>156</v>
      </c>
      <c r="V1820" t="s">
        <v>159</v>
      </c>
      <c r="Y1820" t="s">
        <v>243</v>
      </c>
      <c r="AE1820" t="s">
        <v>3394</v>
      </c>
    </row>
    <row r="1821" spans="1:31">
      <c r="A1821" t="s">
        <v>3396</v>
      </c>
      <c r="B1821" t="s">
        <v>3397</v>
      </c>
      <c r="C1821" t="s">
        <v>153</v>
      </c>
      <c r="E1821">
        <v>4</v>
      </c>
      <c r="F1821" t="s">
        <v>1850</v>
      </c>
      <c r="G1821" t="s">
        <v>1849</v>
      </c>
      <c r="H1821" t="s">
        <v>1850</v>
      </c>
      <c r="I1821" t="s">
        <v>128</v>
      </c>
      <c r="J1821">
        <v>4</v>
      </c>
      <c r="K1821" t="s">
        <v>1850</v>
      </c>
      <c r="L1821" t="s">
        <v>1849</v>
      </c>
      <c r="M1821" t="s">
        <v>1850</v>
      </c>
      <c r="N1821" t="s">
        <v>128</v>
      </c>
      <c r="O1821" t="s">
        <v>2162</v>
      </c>
      <c r="P1821" t="s">
        <v>156</v>
      </c>
      <c r="R1821" t="s">
        <v>241</v>
      </c>
      <c r="S1821" t="s">
        <v>158</v>
      </c>
      <c r="T1821" t="s">
        <v>156</v>
      </c>
      <c r="V1821" t="s">
        <v>159</v>
      </c>
      <c r="W1821" t="s">
        <v>242</v>
      </c>
      <c r="Y1821" t="s">
        <v>2820</v>
      </c>
      <c r="AE1821" t="s">
        <v>3396</v>
      </c>
    </row>
    <row r="1822" spans="1:31">
      <c r="A1822" t="s">
        <v>3398</v>
      </c>
      <c r="B1822" t="s">
        <v>3399</v>
      </c>
      <c r="C1822" t="s">
        <v>153</v>
      </c>
      <c r="E1822">
        <v>4</v>
      </c>
      <c r="F1822" t="s">
        <v>1795</v>
      </c>
      <c r="G1822" t="s">
        <v>1794</v>
      </c>
      <c r="H1822" t="s">
        <v>1795</v>
      </c>
      <c r="I1822" t="s">
        <v>124</v>
      </c>
      <c r="J1822">
        <v>4</v>
      </c>
      <c r="K1822" t="s">
        <v>1795</v>
      </c>
      <c r="L1822" t="s">
        <v>1794</v>
      </c>
      <c r="M1822" t="s">
        <v>1795</v>
      </c>
      <c r="N1822" t="s">
        <v>124</v>
      </c>
      <c r="O1822" t="s">
        <v>2126</v>
      </c>
      <c r="P1822" t="s">
        <v>2130</v>
      </c>
      <c r="Q1822" t="s">
        <v>2186</v>
      </c>
      <c r="R1822" t="s">
        <v>241</v>
      </c>
      <c r="S1822" t="s">
        <v>158</v>
      </c>
      <c r="T1822" t="s">
        <v>156</v>
      </c>
      <c r="V1822" t="s">
        <v>159</v>
      </c>
      <c r="W1822" t="s">
        <v>242</v>
      </c>
      <c r="Y1822" t="s">
        <v>2132</v>
      </c>
      <c r="AE1822" t="s">
        <v>3398</v>
      </c>
    </row>
    <row r="1823" spans="1:31">
      <c r="A1823" t="s">
        <v>3400</v>
      </c>
      <c r="B1823" t="s">
        <v>3401</v>
      </c>
      <c r="C1823" t="s">
        <v>153</v>
      </c>
      <c r="E1823">
        <v>4</v>
      </c>
      <c r="F1823" t="s">
        <v>2120</v>
      </c>
      <c r="G1823" t="s">
        <v>2119</v>
      </c>
      <c r="H1823" t="s">
        <v>2120</v>
      </c>
      <c r="I1823" t="s">
        <v>128</v>
      </c>
      <c r="J1823">
        <v>4</v>
      </c>
      <c r="K1823" t="s">
        <v>2120</v>
      </c>
      <c r="L1823" t="s">
        <v>2119</v>
      </c>
      <c r="M1823" t="s">
        <v>2120</v>
      </c>
      <c r="N1823" t="s">
        <v>128</v>
      </c>
      <c r="O1823" t="s">
        <v>2126</v>
      </c>
      <c r="P1823" t="s">
        <v>2130</v>
      </c>
      <c r="Q1823" t="s">
        <v>3402</v>
      </c>
      <c r="R1823" t="s">
        <v>241</v>
      </c>
      <c r="S1823" t="s">
        <v>158</v>
      </c>
      <c r="T1823" t="s">
        <v>156</v>
      </c>
      <c r="V1823" t="s">
        <v>159</v>
      </c>
      <c r="Y1823" t="s">
        <v>2132</v>
      </c>
      <c r="AE1823" t="s">
        <v>3400</v>
      </c>
    </row>
    <row r="1824" spans="1:31">
      <c r="A1824" t="s">
        <v>3403</v>
      </c>
      <c r="B1824" t="s">
        <v>3404</v>
      </c>
      <c r="AE1824" t="s">
        <v>3403</v>
      </c>
    </row>
    <row r="1825" spans="1:31">
      <c r="A1825" t="s">
        <v>3405</v>
      </c>
      <c r="B1825" t="s">
        <v>3406</v>
      </c>
      <c r="C1825" t="s">
        <v>153</v>
      </c>
      <c r="E1825">
        <v>4</v>
      </c>
      <c r="F1825" t="s">
        <v>1852</v>
      </c>
      <c r="G1825" t="s">
        <v>1851</v>
      </c>
      <c r="H1825" t="s">
        <v>1852</v>
      </c>
      <c r="I1825" t="s">
        <v>130</v>
      </c>
      <c r="J1825">
        <v>4</v>
      </c>
      <c r="K1825" t="s">
        <v>1852</v>
      </c>
      <c r="L1825" t="s">
        <v>1851</v>
      </c>
      <c r="M1825" t="s">
        <v>1852</v>
      </c>
      <c r="N1825" t="s">
        <v>130</v>
      </c>
      <c r="O1825" t="s">
        <v>2126</v>
      </c>
      <c r="P1825" t="s">
        <v>156</v>
      </c>
      <c r="R1825" t="s">
        <v>241</v>
      </c>
      <c r="S1825" t="s">
        <v>158</v>
      </c>
      <c r="T1825" t="s">
        <v>156</v>
      </c>
      <c r="V1825" t="s">
        <v>159</v>
      </c>
      <c r="Y1825" t="s">
        <v>2132</v>
      </c>
      <c r="AE1825" t="s">
        <v>3405</v>
      </c>
    </row>
    <row r="1826" spans="1:31">
      <c r="A1826" t="s">
        <v>3407</v>
      </c>
      <c r="B1826" t="s">
        <v>3408</v>
      </c>
      <c r="C1826" t="s">
        <v>153</v>
      </c>
      <c r="E1826">
        <v>4</v>
      </c>
      <c r="F1826" t="s">
        <v>2107</v>
      </c>
      <c r="G1826" t="s">
        <v>2106</v>
      </c>
      <c r="H1826" t="s">
        <v>2107</v>
      </c>
      <c r="I1826" t="s">
        <v>130</v>
      </c>
      <c r="J1826">
        <v>4</v>
      </c>
      <c r="K1826" t="s">
        <v>2107</v>
      </c>
      <c r="L1826" t="s">
        <v>2106</v>
      </c>
      <c r="M1826" t="s">
        <v>2107</v>
      </c>
      <c r="N1826" t="s">
        <v>130</v>
      </c>
      <c r="O1826" t="s">
        <v>2141</v>
      </c>
      <c r="P1826" t="s">
        <v>156</v>
      </c>
      <c r="R1826" t="s">
        <v>241</v>
      </c>
      <c r="S1826" t="s">
        <v>158</v>
      </c>
      <c r="T1826" t="s">
        <v>156</v>
      </c>
      <c r="V1826" t="s">
        <v>159</v>
      </c>
      <c r="Y1826" t="s">
        <v>243</v>
      </c>
      <c r="AE1826" t="s">
        <v>3407</v>
      </c>
    </row>
    <row r="1827" spans="1:31">
      <c r="A1827" t="s">
        <v>3409</v>
      </c>
      <c r="B1827" t="s">
        <v>3410</v>
      </c>
      <c r="C1827" t="s">
        <v>153</v>
      </c>
      <c r="E1827">
        <v>4</v>
      </c>
      <c r="F1827" t="s">
        <v>2022</v>
      </c>
      <c r="G1827" t="s">
        <v>2021</v>
      </c>
      <c r="H1827" t="s">
        <v>2022</v>
      </c>
      <c r="I1827" t="s">
        <v>126</v>
      </c>
      <c r="J1827">
        <v>4</v>
      </c>
      <c r="K1827" t="s">
        <v>2022</v>
      </c>
      <c r="L1827" t="s">
        <v>2021</v>
      </c>
      <c r="M1827" t="s">
        <v>2022</v>
      </c>
      <c r="N1827" t="s">
        <v>126</v>
      </c>
      <c r="O1827" t="s">
        <v>2162</v>
      </c>
      <c r="P1827" t="s">
        <v>156</v>
      </c>
      <c r="R1827" t="s">
        <v>241</v>
      </c>
      <c r="S1827" t="s">
        <v>2153</v>
      </c>
      <c r="T1827" t="s">
        <v>156</v>
      </c>
      <c r="V1827" t="s">
        <v>242</v>
      </c>
      <c r="Y1827" t="s">
        <v>245</v>
      </c>
      <c r="AE1827" t="s">
        <v>3409</v>
      </c>
    </row>
    <row r="1828" spans="1:31">
      <c r="A1828" t="s">
        <v>3411</v>
      </c>
      <c r="B1828" t="s">
        <v>3412</v>
      </c>
      <c r="C1828" t="s">
        <v>153</v>
      </c>
      <c r="E1828">
        <v>4</v>
      </c>
      <c r="F1828" t="s">
        <v>1614</v>
      </c>
      <c r="G1828" t="s">
        <v>1613</v>
      </c>
      <c r="H1828" t="s">
        <v>1614</v>
      </c>
      <c r="I1828" t="s">
        <v>128</v>
      </c>
      <c r="J1828">
        <v>4</v>
      </c>
      <c r="K1828" t="s">
        <v>1614</v>
      </c>
      <c r="L1828" t="s">
        <v>1613</v>
      </c>
      <c r="M1828" t="s">
        <v>1614</v>
      </c>
      <c r="N1828" t="s">
        <v>128</v>
      </c>
      <c r="O1828" t="s">
        <v>2126</v>
      </c>
      <c r="P1828" t="s">
        <v>156</v>
      </c>
      <c r="R1828" t="s">
        <v>241</v>
      </c>
      <c r="S1828" t="s">
        <v>158</v>
      </c>
      <c r="T1828" t="s">
        <v>156</v>
      </c>
      <c r="V1828" t="s">
        <v>159</v>
      </c>
      <c r="Y1828" t="s">
        <v>2132</v>
      </c>
      <c r="AE1828" t="s">
        <v>3411</v>
      </c>
    </row>
    <row r="1829" spans="1:31">
      <c r="A1829" t="s">
        <v>3413</v>
      </c>
      <c r="B1829" t="s">
        <v>3414</v>
      </c>
      <c r="C1829" t="s">
        <v>153</v>
      </c>
      <c r="E1829">
        <v>4</v>
      </c>
      <c r="F1829" t="s">
        <v>1617</v>
      </c>
      <c r="G1829" t="s">
        <v>1616</v>
      </c>
      <c r="H1829" t="s">
        <v>1617</v>
      </c>
      <c r="I1829" t="s">
        <v>126</v>
      </c>
      <c r="J1829">
        <v>4</v>
      </c>
      <c r="K1829" t="s">
        <v>1617</v>
      </c>
      <c r="L1829" t="s">
        <v>1616</v>
      </c>
      <c r="M1829" t="s">
        <v>1617</v>
      </c>
      <c r="N1829" t="s">
        <v>126</v>
      </c>
      <c r="O1829" t="s">
        <v>2141</v>
      </c>
      <c r="P1829" t="s">
        <v>156</v>
      </c>
      <c r="R1829" t="s">
        <v>241</v>
      </c>
      <c r="S1829" t="s">
        <v>158</v>
      </c>
      <c r="T1829" t="s">
        <v>156</v>
      </c>
      <c r="V1829" t="s">
        <v>242</v>
      </c>
      <c r="Y1829" t="s">
        <v>2150</v>
      </c>
      <c r="AE1829" t="s">
        <v>3413</v>
      </c>
    </row>
    <row r="1830" spans="1:31">
      <c r="A1830" t="s">
        <v>3415</v>
      </c>
      <c r="B1830" t="s">
        <v>3416</v>
      </c>
      <c r="C1830" t="s">
        <v>153</v>
      </c>
      <c r="E1830">
        <v>4</v>
      </c>
      <c r="F1830" t="s">
        <v>1809</v>
      </c>
      <c r="G1830" t="s">
        <v>1808</v>
      </c>
      <c r="H1830" t="s">
        <v>1809</v>
      </c>
      <c r="I1830" t="s">
        <v>124</v>
      </c>
      <c r="J1830">
        <v>4</v>
      </c>
      <c r="K1830" t="s">
        <v>1809</v>
      </c>
      <c r="L1830" t="s">
        <v>1808</v>
      </c>
      <c r="M1830" t="s">
        <v>1809</v>
      </c>
      <c r="N1830" t="s">
        <v>124</v>
      </c>
      <c r="O1830" t="s">
        <v>155</v>
      </c>
      <c r="P1830" t="s">
        <v>156</v>
      </c>
      <c r="R1830" t="s">
        <v>241</v>
      </c>
      <c r="S1830" t="s">
        <v>158</v>
      </c>
      <c r="T1830" t="s">
        <v>156</v>
      </c>
      <c r="V1830" t="s">
        <v>159</v>
      </c>
      <c r="Y1830" t="s">
        <v>2402</v>
      </c>
      <c r="AE1830" t="s">
        <v>3415</v>
      </c>
    </row>
    <row r="1831" spans="1:31">
      <c r="A1831" t="s">
        <v>3417</v>
      </c>
      <c r="B1831" t="s">
        <v>3418</v>
      </c>
      <c r="AE1831" t="s">
        <v>3417</v>
      </c>
    </row>
    <row r="1832" spans="1:31">
      <c r="A1832" t="s">
        <v>3419</v>
      </c>
      <c r="B1832" t="s">
        <v>3420</v>
      </c>
      <c r="C1832" t="s">
        <v>153</v>
      </c>
      <c r="D1832" t="s">
        <v>3421</v>
      </c>
      <c r="E1832">
        <v>4</v>
      </c>
      <c r="F1832" t="s">
        <v>1805</v>
      </c>
      <c r="G1832" t="s">
        <v>1804</v>
      </c>
      <c r="H1832" t="s">
        <v>1805</v>
      </c>
      <c r="I1832" t="s">
        <v>1641</v>
      </c>
      <c r="J1832">
        <v>4</v>
      </c>
      <c r="K1832" t="s">
        <v>1805</v>
      </c>
      <c r="L1832" t="s">
        <v>1804</v>
      </c>
      <c r="M1832" t="s">
        <v>1805</v>
      </c>
      <c r="N1832" t="s">
        <v>1641</v>
      </c>
      <c r="O1832" t="s">
        <v>2141</v>
      </c>
      <c r="P1832" t="s">
        <v>156</v>
      </c>
      <c r="R1832" t="s">
        <v>241</v>
      </c>
      <c r="S1832" t="s">
        <v>158</v>
      </c>
      <c r="T1832" t="s">
        <v>156</v>
      </c>
      <c r="V1832" t="s">
        <v>242</v>
      </c>
      <c r="Y1832" t="s">
        <v>2146</v>
      </c>
      <c r="AE1832" t="s">
        <v>3419</v>
      </c>
    </row>
    <row r="1833" spans="1:31">
      <c r="A1833" t="s">
        <v>3422</v>
      </c>
      <c r="B1833" t="s">
        <v>3423</v>
      </c>
      <c r="AE1833" t="s">
        <v>3422</v>
      </c>
    </row>
    <row r="1834" spans="1:31">
      <c r="A1834" t="s">
        <v>3424</v>
      </c>
      <c r="B1834" t="s">
        <v>3425</v>
      </c>
      <c r="C1834" t="s">
        <v>153</v>
      </c>
      <c r="E1834">
        <v>4</v>
      </c>
      <c r="F1834" t="s">
        <v>1986</v>
      </c>
      <c r="G1834" t="s">
        <v>1985</v>
      </c>
      <c r="H1834" t="s">
        <v>1986</v>
      </c>
      <c r="I1834" t="s">
        <v>124</v>
      </c>
      <c r="J1834">
        <v>4</v>
      </c>
      <c r="K1834" t="s">
        <v>1986</v>
      </c>
      <c r="L1834" t="s">
        <v>1985</v>
      </c>
      <c r="M1834" t="s">
        <v>1986</v>
      </c>
      <c r="N1834" t="s">
        <v>124</v>
      </c>
      <c r="O1834" t="s">
        <v>2141</v>
      </c>
      <c r="P1834" t="s">
        <v>2130</v>
      </c>
      <c r="Q1834" t="s">
        <v>2438</v>
      </c>
      <c r="R1834" t="s">
        <v>241</v>
      </c>
      <c r="S1834" t="s">
        <v>158</v>
      </c>
      <c r="T1834" t="s">
        <v>156</v>
      </c>
      <c r="V1834" t="s">
        <v>159</v>
      </c>
      <c r="Y1834" t="s">
        <v>243</v>
      </c>
      <c r="Z1834" t="s">
        <v>244</v>
      </c>
      <c r="AE1834" t="s">
        <v>3424</v>
      </c>
    </row>
    <row r="1835" spans="1:31">
      <c r="A1835" t="s">
        <v>3426</v>
      </c>
      <c r="B1835" t="s">
        <v>3427</v>
      </c>
      <c r="C1835" t="s">
        <v>153</v>
      </c>
      <c r="E1835">
        <v>4</v>
      </c>
      <c r="F1835" t="s">
        <v>1809</v>
      </c>
      <c r="G1835" t="s">
        <v>1808</v>
      </c>
      <c r="H1835" t="s">
        <v>1809</v>
      </c>
      <c r="I1835" t="s">
        <v>124</v>
      </c>
      <c r="J1835">
        <v>4</v>
      </c>
      <c r="K1835" t="s">
        <v>1809</v>
      </c>
      <c r="L1835" t="s">
        <v>1808</v>
      </c>
      <c r="M1835" t="s">
        <v>1809</v>
      </c>
      <c r="N1835" t="s">
        <v>124</v>
      </c>
      <c r="O1835" t="s">
        <v>2162</v>
      </c>
      <c r="P1835" t="s">
        <v>2130</v>
      </c>
      <c r="Q1835" t="s">
        <v>2696</v>
      </c>
      <c r="R1835" t="s">
        <v>157</v>
      </c>
      <c r="S1835" t="s">
        <v>2153</v>
      </c>
      <c r="T1835" t="s">
        <v>156</v>
      </c>
      <c r="V1835" t="s">
        <v>159</v>
      </c>
      <c r="Y1835" t="s">
        <v>244</v>
      </c>
      <c r="AE1835" t="s">
        <v>3426</v>
      </c>
    </row>
    <row r="1836" spans="1:31">
      <c r="A1836" t="s">
        <v>3428</v>
      </c>
      <c r="B1836" t="s">
        <v>3429</v>
      </c>
      <c r="C1836" t="s">
        <v>153</v>
      </c>
      <c r="E1836">
        <v>4</v>
      </c>
      <c r="F1836" t="s">
        <v>1972</v>
      </c>
      <c r="G1836" t="s">
        <v>1971</v>
      </c>
      <c r="H1836" t="s">
        <v>1972</v>
      </c>
      <c r="I1836" t="s">
        <v>128</v>
      </c>
      <c r="J1836">
        <v>4</v>
      </c>
      <c r="K1836" t="s">
        <v>1972</v>
      </c>
      <c r="L1836" t="s">
        <v>1971</v>
      </c>
      <c r="M1836" t="s">
        <v>1972</v>
      </c>
      <c r="N1836" t="s">
        <v>128</v>
      </c>
      <c r="O1836" t="s">
        <v>2141</v>
      </c>
      <c r="P1836" t="s">
        <v>156</v>
      </c>
      <c r="R1836" t="s">
        <v>241</v>
      </c>
      <c r="S1836" t="s">
        <v>158</v>
      </c>
      <c r="T1836" t="s">
        <v>156</v>
      </c>
      <c r="V1836" t="s">
        <v>242</v>
      </c>
      <c r="Y1836" t="s">
        <v>2146</v>
      </c>
      <c r="AE1836" t="s">
        <v>3428</v>
      </c>
    </row>
    <row r="1837" spans="1:31">
      <c r="A1837" t="s">
        <v>3430</v>
      </c>
      <c r="B1837" t="s">
        <v>3431</v>
      </c>
      <c r="C1837" t="s">
        <v>153</v>
      </c>
      <c r="E1837">
        <v>4</v>
      </c>
      <c r="F1837" t="s">
        <v>1864</v>
      </c>
      <c r="G1837" t="s">
        <v>1863</v>
      </c>
      <c r="H1837" t="s">
        <v>1864</v>
      </c>
      <c r="I1837" t="s">
        <v>126</v>
      </c>
      <c r="J1837">
        <v>4</v>
      </c>
      <c r="K1837" t="s">
        <v>1864</v>
      </c>
      <c r="L1837" t="s">
        <v>1863</v>
      </c>
      <c r="M1837" t="s">
        <v>1864</v>
      </c>
      <c r="N1837" t="s">
        <v>126</v>
      </c>
      <c r="O1837" t="s">
        <v>155</v>
      </c>
      <c r="P1837" t="s">
        <v>2130</v>
      </c>
      <c r="Q1837" t="s">
        <v>2455</v>
      </c>
      <c r="R1837" t="s">
        <v>157</v>
      </c>
      <c r="S1837" t="s">
        <v>158</v>
      </c>
      <c r="T1837" t="s">
        <v>156</v>
      </c>
      <c r="V1837" t="s">
        <v>159</v>
      </c>
      <c r="Y1837" t="s">
        <v>244</v>
      </c>
      <c r="AE1837" t="s">
        <v>3430</v>
      </c>
    </row>
    <row r="1838" spans="1:31">
      <c r="A1838" t="s">
        <v>3432</v>
      </c>
      <c r="B1838" t="s">
        <v>700</v>
      </c>
      <c r="AE1838" t="s">
        <v>3432</v>
      </c>
    </row>
    <row r="1839" spans="1:31">
      <c r="A1839" t="s">
        <v>3433</v>
      </c>
      <c r="B1839" t="s">
        <v>3434</v>
      </c>
      <c r="AE1839" t="s">
        <v>3433</v>
      </c>
    </row>
    <row r="1840" spans="1:31">
      <c r="A1840" t="s">
        <v>3435</v>
      </c>
      <c r="B1840" t="s">
        <v>3436</v>
      </c>
      <c r="C1840" t="s">
        <v>153</v>
      </c>
      <c r="E1840">
        <v>4</v>
      </c>
      <c r="F1840" t="s">
        <v>1878</v>
      </c>
      <c r="G1840" t="s">
        <v>1877</v>
      </c>
      <c r="H1840" t="s">
        <v>1878</v>
      </c>
      <c r="I1840" t="s">
        <v>126</v>
      </c>
      <c r="J1840">
        <v>4</v>
      </c>
      <c r="K1840" t="s">
        <v>1878</v>
      </c>
      <c r="L1840" t="s">
        <v>1877</v>
      </c>
      <c r="M1840" t="s">
        <v>1878</v>
      </c>
      <c r="N1840" t="s">
        <v>126</v>
      </c>
      <c r="O1840" t="s">
        <v>2162</v>
      </c>
      <c r="P1840" t="s">
        <v>156</v>
      </c>
      <c r="R1840" t="s">
        <v>157</v>
      </c>
      <c r="S1840" t="s">
        <v>158</v>
      </c>
      <c r="T1840" t="s">
        <v>156</v>
      </c>
      <c r="V1840" t="s">
        <v>159</v>
      </c>
      <c r="Y1840" t="s">
        <v>244</v>
      </c>
      <c r="AE1840" t="s">
        <v>3435</v>
      </c>
    </row>
    <row r="1841" spans="1:31">
      <c r="A1841" t="s">
        <v>3437</v>
      </c>
      <c r="B1841" t="s">
        <v>3438</v>
      </c>
      <c r="C1841" t="s">
        <v>153</v>
      </c>
      <c r="E1841">
        <v>4</v>
      </c>
      <c r="F1841" t="s">
        <v>1876</v>
      </c>
      <c r="G1841" t="s">
        <v>1875</v>
      </c>
      <c r="H1841" t="s">
        <v>1876</v>
      </c>
      <c r="I1841" t="s">
        <v>126</v>
      </c>
      <c r="J1841">
        <v>4</v>
      </c>
      <c r="K1841" t="s">
        <v>1876</v>
      </c>
      <c r="L1841" t="s">
        <v>1875</v>
      </c>
      <c r="M1841" t="s">
        <v>1876</v>
      </c>
      <c r="N1841" t="s">
        <v>126</v>
      </c>
      <c r="O1841" t="s">
        <v>2162</v>
      </c>
      <c r="P1841" t="s">
        <v>156</v>
      </c>
      <c r="R1841" t="s">
        <v>157</v>
      </c>
      <c r="S1841" t="s">
        <v>158</v>
      </c>
      <c r="T1841" t="s">
        <v>156</v>
      </c>
      <c r="V1841" t="s">
        <v>159</v>
      </c>
      <c r="Y1841" t="s">
        <v>244</v>
      </c>
      <c r="AE1841" t="s">
        <v>3437</v>
      </c>
    </row>
    <row r="1842" spans="1:31">
      <c r="A1842" t="s">
        <v>3439</v>
      </c>
      <c r="B1842" t="s">
        <v>3440</v>
      </c>
      <c r="C1842" t="s">
        <v>153</v>
      </c>
      <c r="E1842">
        <v>4</v>
      </c>
      <c r="F1842" t="s">
        <v>1850</v>
      </c>
      <c r="G1842" t="s">
        <v>1849</v>
      </c>
      <c r="H1842" t="s">
        <v>1850</v>
      </c>
      <c r="I1842" t="s">
        <v>128</v>
      </c>
      <c r="J1842">
        <v>4</v>
      </c>
      <c r="K1842" t="s">
        <v>1850</v>
      </c>
      <c r="L1842" t="s">
        <v>1849</v>
      </c>
      <c r="M1842" t="s">
        <v>1850</v>
      </c>
      <c r="N1842" t="s">
        <v>128</v>
      </c>
      <c r="O1842" t="s">
        <v>2162</v>
      </c>
      <c r="P1842" t="s">
        <v>156</v>
      </c>
      <c r="R1842" t="s">
        <v>241</v>
      </c>
      <c r="S1842" t="s">
        <v>2153</v>
      </c>
      <c r="T1842" t="s">
        <v>156</v>
      </c>
      <c r="V1842" t="s">
        <v>159</v>
      </c>
      <c r="Y1842" t="s">
        <v>2402</v>
      </c>
      <c r="AE1842" t="s">
        <v>3439</v>
      </c>
    </row>
    <row r="1843" spans="1:31">
      <c r="A1843" t="s">
        <v>3441</v>
      </c>
      <c r="B1843" t="s">
        <v>3442</v>
      </c>
      <c r="C1843" t="s">
        <v>153</v>
      </c>
      <c r="E1843">
        <v>4</v>
      </c>
      <c r="F1843" t="s">
        <v>1570</v>
      </c>
      <c r="G1843" t="s">
        <v>1569</v>
      </c>
      <c r="H1843" t="s">
        <v>1570</v>
      </c>
      <c r="I1843" t="s">
        <v>130</v>
      </c>
      <c r="O1843" t="s">
        <v>2162</v>
      </c>
      <c r="P1843" t="s">
        <v>2130</v>
      </c>
      <c r="Q1843" t="s">
        <v>3112</v>
      </c>
      <c r="R1843" t="s">
        <v>241</v>
      </c>
      <c r="V1843" t="s">
        <v>159</v>
      </c>
      <c r="Y1843" t="s">
        <v>2402</v>
      </c>
      <c r="AE1843" t="s">
        <v>3441</v>
      </c>
    </row>
    <row r="1844" spans="1:31">
      <c r="A1844" t="s">
        <v>3443</v>
      </c>
      <c r="B1844" t="s">
        <v>3444</v>
      </c>
      <c r="C1844" t="s">
        <v>153</v>
      </c>
      <c r="D1844" t="s">
        <v>3445</v>
      </c>
      <c r="E1844">
        <v>4</v>
      </c>
      <c r="F1844" t="s">
        <v>1640</v>
      </c>
      <c r="G1844" t="s">
        <v>1639</v>
      </c>
      <c r="H1844" s="5" t="s">
        <v>6202</v>
      </c>
      <c r="I1844" t="s">
        <v>1641</v>
      </c>
      <c r="J1844">
        <v>4</v>
      </c>
      <c r="K1844" s="5" t="s">
        <v>6202</v>
      </c>
      <c r="L1844" t="s">
        <v>297</v>
      </c>
      <c r="M1844" t="s">
        <v>298</v>
      </c>
      <c r="N1844" t="s">
        <v>126</v>
      </c>
      <c r="O1844" t="s">
        <v>2141</v>
      </c>
      <c r="P1844" t="s">
        <v>2130</v>
      </c>
      <c r="Q1844" t="s">
        <v>3446</v>
      </c>
      <c r="R1844" t="s">
        <v>241</v>
      </c>
      <c r="S1844" t="s">
        <v>2153</v>
      </c>
      <c r="T1844" t="s">
        <v>156</v>
      </c>
      <c r="V1844" t="s">
        <v>242</v>
      </c>
      <c r="Y1844" t="s">
        <v>2146</v>
      </c>
      <c r="AE1844" t="s">
        <v>3443</v>
      </c>
    </row>
    <row r="1845" spans="1:31">
      <c r="A1845" t="s">
        <v>3447</v>
      </c>
      <c r="B1845" t="s">
        <v>3448</v>
      </c>
      <c r="C1845" t="s">
        <v>153</v>
      </c>
      <c r="E1845">
        <v>4</v>
      </c>
      <c r="F1845" t="s">
        <v>1834</v>
      </c>
      <c r="G1845" t="s">
        <v>1833</v>
      </c>
      <c r="H1845" t="s">
        <v>1834</v>
      </c>
      <c r="I1845" t="s">
        <v>128</v>
      </c>
      <c r="J1845">
        <v>4</v>
      </c>
      <c r="K1845" t="s">
        <v>1834</v>
      </c>
      <c r="L1845" t="s">
        <v>1833</v>
      </c>
      <c r="M1845" t="s">
        <v>1834</v>
      </c>
      <c r="N1845" t="s">
        <v>128</v>
      </c>
      <c r="O1845" t="s">
        <v>2162</v>
      </c>
      <c r="P1845" t="s">
        <v>156</v>
      </c>
      <c r="R1845" t="s">
        <v>241</v>
      </c>
      <c r="S1845" t="s">
        <v>158</v>
      </c>
      <c r="T1845" t="s">
        <v>156</v>
      </c>
      <c r="V1845" t="s">
        <v>242</v>
      </c>
      <c r="Y1845" t="s">
        <v>2146</v>
      </c>
      <c r="Z1845" t="s">
        <v>245</v>
      </c>
      <c r="AE1845" t="s">
        <v>3447</v>
      </c>
    </row>
    <row r="1846" spans="1:31">
      <c r="A1846" t="s">
        <v>3449</v>
      </c>
      <c r="B1846" t="s">
        <v>3450</v>
      </c>
      <c r="C1846" t="s">
        <v>153</v>
      </c>
      <c r="E1846">
        <v>4</v>
      </c>
      <c r="F1846" t="s">
        <v>2107</v>
      </c>
      <c r="G1846" t="s">
        <v>2106</v>
      </c>
      <c r="H1846" t="s">
        <v>2107</v>
      </c>
      <c r="I1846" t="s">
        <v>130</v>
      </c>
      <c r="J1846">
        <v>4</v>
      </c>
      <c r="K1846" t="s">
        <v>2107</v>
      </c>
      <c r="L1846" t="s">
        <v>2106</v>
      </c>
      <c r="M1846" t="s">
        <v>2107</v>
      </c>
      <c r="N1846" t="s">
        <v>130</v>
      </c>
      <c r="O1846" t="s">
        <v>2141</v>
      </c>
      <c r="P1846" t="s">
        <v>156</v>
      </c>
      <c r="R1846" t="s">
        <v>241</v>
      </c>
      <c r="S1846" t="s">
        <v>158</v>
      </c>
      <c r="T1846" t="s">
        <v>156</v>
      </c>
      <c r="V1846" t="s">
        <v>159</v>
      </c>
      <c r="W1846" t="s">
        <v>242</v>
      </c>
      <c r="Y1846" t="s">
        <v>2146</v>
      </c>
      <c r="Z1846" t="s">
        <v>244</v>
      </c>
      <c r="AE1846" t="s">
        <v>3449</v>
      </c>
    </row>
    <row r="1847" spans="1:31">
      <c r="A1847" t="s">
        <v>3451</v>
      </c>
      <c r="B1847" t="s">
        <v>3452</v>
      </c>
      <c r="C1847" t="s">
        <v>153</v>
      </c>
      <c r="E1847">
        <v>4</v>
      </c>
      <c r="F1847" t="s">
        <v>2974</v>
      </c>
      <c r="G1847" t="s">
        <v>2975</v>
      </c>
      <c r="H1847" t="s">
        <v>2974</v>
      </c>
      <c r="I1847" t="s">
        <v>126</v>
      </c>
      <c r="J1847">
        <v>4</v>
      </c>
      <c r="K1847" t="s">
        <v>2974</v>
      </c>
      <c r="L1847" t="s">
        <v>2975</v>
      </c>
      <c r="M1847" t="s">
        <v>2974</v>
      </c>
      <c r="N1847" t="s">
        <v>126</v>
      </c>
      <c r="O1847" t="s">
        <v>2141</v>
      </c>
      <c r="P1847" t="s">
        <v>156</v>
      </c>
      <c r="R1847" t="s">
        <v>241</v>
      </c>
      <c r="S1847" t="s">
        <v>158</v>
      </c>
      <c r="T1847" t="s">
        <v>156</v>
      </c>
      <c r="V1847" t="s">
        <v>242</v>
      </c>
      <c r="Y1847" t="s">
        <v>2146</v>
      </c>
      <c r="AE1847" t="s">
        <v>3451</v>
      </c>
    </row>
    <row r="1848" spans="1:31">
      <c r="A1848" t="s">
        <v>3453</v>
      </c>
      <c r="B1848" t="s">
        <v>3454</v>
      </c>
      <c r="C1848" t="s">
        <v>153</v>
      </c>
      <c r="E1848">
        <v>4</v>
      </c>
      <c r="F1848" t="s">
        <v>1795</v>
      </c>
      <c r="G1848" t="s">
        <v>1794</v>
      </c>
      <c r="H1848" t="s">
        <v>1795</v>
      </c>
      <c r="I1848" t="s">
        <v>124</v>
      </c>
      <c r="J1848">
        <v>4</v>
      </c>
      <c r="K1848" t="s">
        <v>1795</v>
      </c>
      <c r="L1848" t="s">
        <v>1794</v>
      </c>
      <c r="M1848" t="s">
        <v>1795</v>
      </c>
      <c r="N1848" t="s">
        <v>124</v>
      </c>
      <c r="O1848" t="s">
        <v>155</v>
      </c>
      <c r="P1848" t="s">
        <v>2130</v>
      </c>
      <c r="Q1848" t="s">
        <v>2807</v>
      </c>
      <c r="R1848" t="s">
        <v>241</v>
      </c>
      <c r="S1848" t="s">
        <v>158</v>
      </c>
      <c r="T1848" t="s">
        <v>156</v>
      </c>
      <c r="V1848" t="s">
        <v>159</v>
      </c>
      <c r="Y1848" t="s">
        <v>2820</v>
      </c>
      <c r="AE1848" t="s">
        <v>3453</v>
      </c>
    </row>
    <row r="1849" spans="1:31">
      <c r="A1849" t="s">
        <v>3455</v>
      </c>
      <c r="B1849" t="s">
        <v>3456</v>
      </c>
      <c r="C1849" t="s">
        <v>153</v>
      </c>
      <c r="E1849">
        <v>4</v>
      </c>
      <c r="F1849" t="s">
        <v>2018</v>
      </c>
      <c r="G1849" t="s">
        <v>2017</v>
      </c>
      <c r="H1849" t="s">
        <v>2018</v>
      </c>
      <c r="I1849" t="s">
        <v>130</v>
      </c>
      <c r="J1849">
        <v>4</v>
      </c>
      <c r="K1849" t="s">
        <v>2018</v>
      </c>
      <c r="L1849" t="s">
        <v>2017</v>
      </c>
      <c r="M1849" t="s">
        <v>2018</v>
      </c>
      <c r="N1849" t="s">
        <v>130</v>
      </c>
      <c r="O1849" t="s">
        <v>155</v>
      </c>
      <c r="P1849" t="s">
        <v>156</v>
      </c>
      <c r="R1849" t="s">
        <v>241</v>
      </c>
      <c r="S1849" t="s">
        <v>158</v>
      </c>
      <c r="T1849" t="s">
        <v>156</v>
      </c>
      <c r="V1849" t="s">
        <v>242</v>
      </c>
      <c r="Y1849" t="s">
        <v>2146</v>
      </c>
      <c r="AE1849" t="s">
        <v>3455</v>
      </c>
    </row>
    <row r="1850" spans="1:31">
      <c r="A1850" t="s">
        <v>3457</v>
      </c>
      <c r="B1850" t="s">
        <v>3458</v>
      </c>
      <c r="C1850" t="s">
        <v>153</v>
      </c>
      <c r="E1850">
        <v>4</v>
      </c>
      <c r="F1850" t="s">
        <v>1795</v>
      </c>
      <c r="G1850" t="s">
        <v>1794</v>
      </c>
      <c r="H1850" t="s">
        <v>1795</v>
      </c>
      <c r="I1850" t="s">
        <v>124</v>
      </c>
      <c r="J1850">
        <v>4</v>
      </c>
      <c r="K1850" t="s">
        <v>1795</v>
      </c>
      <c r="L1850" t="s">
        <v>1794</v>
      </c>
      <c r="M1850" t="s">
        <v>1795</v>
      </c>
      <c r="N1850" t="s">
        <v>124</v>
      </c>
      <c r="O1850" t="s">
        <v>2141</v>
      </c>
      <c r="P1850" t="s">
        <v>2130</v>
      </c>
      <c r="Q1850" t="s">
        <v>2807</v>
      </c>
      <c r="R1850" t="s">
        <v>241</v>
      </c>
      <c r="S1850" t="s">
        <v>158</v>
      </c>
      <c r="T1850" t="s">
        <v>156</v>
      </c>
      <c r="V1850" t="s">
        <v>159</v>
      </c>
      <c r="Y1850" t="s">
        <v>2820</v>
      </c>
      <c r="AE1850" t="s">
        <v>3457</v>
      </c>
    </row>
    <row r="1851" spans="1:31">
      <c r="A1851" t="s">
        <v>3459</v>
      </c>
      <c r="B1851" t="s">
        <v>3460</v>
      </c>
      <c r="AE1851" t="s">
        <v>3459</v>
      </c>
    </row>
    <row r="1852" spans="1:31">
      <c r="A1852" t="s">
        <v>3461</v>
      </c>
      <c r="B1852" t="s">
        <v>3462</v>
      </c>
      <c r="C1852" t="s">
        <v>153</v>
      </c>
      <c r="E1852">
        <v>4</v>
      </c>
      <c r="F1852" t="s">
        <v>2176</v>
      </c>
      <c r="G1852" t="s">
        <v>2177</v>
      </c>
      <c r="H1852" t="s">
        <v>2176</v>
      </c>
      <c r="I1852" t="s">
        <v>124</v>
      </c>
      <c r="J1852">
        <v>4</v>
      </c>
      <c r="K1852" t="s">
        <v>2176</v>
      </c>
      <c r="L1852" t="s">
        <v>2177</v>
      </c>
      <c r="M1852" t="s">
        <v>2176</v>
      </c>
      <c r="N1852" t="s">
        <v>124</v>
      </c>
      <c r="O1852" t="s">
        <v>2141</v>
      </c>
      <c r="P1852" t="s">
        <v>156</v>
      </c>
      <c r="R1852" t="s">
        <v>241</v>
      </c>
      <c r="S1852" t="s">
        <v>158</v>
      </c>
      <c r="T1852" t="s">
        <v>156</v>
      </c>
      <c r="V1852" t="s">
        <v>242</v>
      </c>
      <c r="Y1852" t="s">
        <v>2146</v>
      </c>
      <c r="AE1852" t="s">
        <v>3461</v>
      </c>
    </row>
    <row r="1853" spans="1:31">
      <c r="A1853" t="s">
        <v>3463</v>
      </c>
      <c r="B1853" t="s">
        <v>3464</v>
      </c>
      <c r="C1853" t="s">
        <v>153</v>
      </c>
      <c r="E1853">
        <v>4</v>
      </c>
      <c r="F1853" t="s">
        <v>1813</v>
      </c>
      <c r="G1853" t="s">
        <v>1812</v>
      </c>
      <c r="H1853" t="s">
        <v>1813</v>
      </c>
      <c r="I1853" t="s">
        <v>126</v>
      </c>
      <c r="J1853">
        <v>4</v>
      </c>
      <c r="K1853" t="s">
        <v>1813</v>
      </c>
      <c r="L1853" t="s">
        <v>1812</v>
      </c>
      <c r="M1853" t="s">
        <v>1813</v>
      </c>
      <c r="N1853" t="s">
        <v>126</v>
      </c>
      <c r="O1853" t="s">
        <v>2141</v>
      </c>
      <c r="P1853" t="s">
        <v>156</v>
      </c>
      <c r="R1853" t="s">
        <v>241</v>
      </c>
      <c r="S1853" t="s">
        <v>158</v>
      </c>
      <c r="T1853" t="s">
        <v>156</v>
      </c>
      <c r="V1853" t="s">
        <v>242</v>
      </c>
      <c r="Y1853" t="s">
        <v>2146</v>
      </c>
      <c r="AE1853" t="s">
        <v>3463</v>
      </c>
    </row>
    <row r="1854" spans="1:31">
      <c r="A1854" t="s">
        <v>3465</v>
      </c>
      <c r="B1854" t="s">
        <v>3466</v>
      </c>
      <c r="C1854" t="s">
        <v>153</v>
      </c>
      <c r="E1854">
        <v>4</v>
      </c>
      <c r="F1854" t="s">
        <v>2120</v>
      </c>
      <c r="G1854" t="s">
        <v>2119</v>
      </c>
      <c r="H1854" t="s">
        <v>2120</v>
      </c>
      <c r="I1854" t="s">
        <v>128</v>
      </c>
      <c r="J1854">
        <v>4</v>
      </c>
      <c r="K1854" t="s">
        <v>2120</v>
      </c>
      <c r="L1854" t="s">
        <v>2119</v>
      </c>
      <c r="M1854" t="s">
        <v>2120</v>
      </c>
      <c r="N1854" t="s">
        <v>128</v>
      </c>
      <c r="O1854" t="s">
        <v>2141</v>
      </c>
      <c r="P1854" t="s">
        <v>156</v>
      </c>
      <c r="R1854" t="s">
        <v>241</v>
      </c>
      <c r="S1854" t="s">
        <v>2153</v>
      </c>
      <c r="T1854" t="s">
        <v>156</v>
      </c>
      <c r="V1854" t="s">
        <v>159</v>
      </c>
      <c r="W1854" t="s">
        <v>242</v>
      </c>
      <c r="Y1854" t="s">
        <v>2146</v>
      </c>
      <c r="AE1854" t="s">
        <v>3465</v>
      </c>
    </row>
    <row r="1855" spans="1:31">
      <c r="A1855" t="s">
        <v>3467</v>
      </c>
      <c r="B1855" t="s">
        <v>3468</v>
      </c>
      <c r="C1855" t="s">
        <v>153</v>
      </c>
      <c r="E1855">
        <v>4</v>
      </c>
      <c r="F1855" t="s">
        <v>2120</v>
      </c>
      <c r="G1855" t="s">
        <v>2119</v>
      </c>
      <c r="H1855" t="s">
        <v>2120</v>
      </c>
      <c r="I1855" t="s">
        <v>128</v>
      </c>
      <c r="J1855">
        <v>4</v>
      </c>
      <c r="K1855" t="s">
        <v>2120</v>
      </c>
      <c r="L1855" t="s">
        <v>2119</v>
      </c>
      <c r="M1855" t="s">
        <v>2120</v>
      </c>
      <c r="N1855" t="s">
        <v>128</v>
      </c>
      <c r="O1855" t="s">
        <v>2141</v>
      </c>
      <c r="P1855" t="s">
        <v>156</v>
      </c>
      <c r="R1855" t="s">
        <v>241</v>
      </c>
      <c r="S1855" t="s">
        <v>2153</v>
      </c>
      <c r="T1855" t="s">
        <v>156</v>
      </c>
      <c r="V1855" t="s">
        <v>242</v>
      </c>
      <c r="Y1855" t="s">
        <v>2146</v>
      </c>
      <c r="AE1855" t="s">
        <v>3467</v>
      </c>
    </row>
    <row r="1856" spans="1:31">
      <c r="A1856" t="s">
        <v>3469</v>
      </c>
      <c r="B1856" t="s">
        <v>3470</v>
      </c>
      <c r="C1856" t="s">
        <v>153</v>
      </c>
      <c r="E1856">
        <v>4</v>
      </c>
      <c r="F1856" t="s">
        <v>1611</v>
      </c>
      <c r="G1856" t="s">
        <v>1610</v>
      </c>
      <c r="H1856" t="s">
        <v>1611</v>
      </c>
      <c r="I1856" t="s">
        <v>132</v>
      </c>
      <c r="O1856" t="s">
        <v>2126</v>
      </c>
      <c r="P1856" t="s">
        <v>2130</v>
      </c>
      <c r="Q1856" t="s">
        <v>3471</v>
      </c>
      <c r="R1856" t="s">
        <v>157</v>
      </c>
      <c r="V1856" t="s">
        <v>159</v>
      </c>
      <c r="Y1856" t="s">
        <v>2132</v>
      </c>
      <c r="AE1856" t="s">
        <v>3469</v>
      </c>
    </row>
    <row r="1857" spans="1:31">
      <c r="A1857" t="s">
        <v>3472</v>
      </c>
      <c r="B1857" t="s">
        <v>3473</v>
      </c>
      <c r="C1857" t="s">
        <v>153</v>
      </c>
      <c r="E1857">
        <v>4</v>
      </c>
      <c r="F1857" t="s">
        <v>1756</v>
      </c>
      <c r="G1857" t="s">
        <v>1755</v>
      </c>
      <c r="H1857" t="s">
        <v>1756</v>
      </c>
      <c r="I1857" t="s">
        <v>132</v>
      </c>
      <c r="J1857">
        <v>4</v>
      </c>
      <c r="K1857" t="s">
        <v>1756</v>
      </c>
      <c r="L1857" t="s">
        <v>1755</v>
      </c>
      <c r="M1857" t="s">
        <v>1756</v>
      </c>
      <c r="N1857" t="s">
        <v>132</v>
      </c>
      <c r="O1857" t="s">
        <v>2141</v>
      </c>
      <c r="P1857" t="s">
        <v>156</v>
      </c>
      <c r="R1857" t="s">
        <v>241</v>
      </c>
      <c r="S1857" t="s">
        <v>158</v>
      </c>
      <c r="T1857" t="s">
        <v>156</v>
      </c>
      <c r="V1857" t="s">
        <v>242</v>
      </c>
      <c r="Y1857" t="s">
        <v>2146</v>
      </c>
      <c r="Z1857" t="s">
        <v>2147</v>
      </c>
      <c r="AE1857" t="s">
        <v>3472</v>
      </c>
    </row>
    <row r="1858" spans="1:31">
      <c r="A1858" t="s">
        <v>3474</v>
      </c>
      <c r="B1858" t="s">
        <v>3475</v>
      </c>
      <c r="C1858" t="s">
        <v>153</v>
      </c>
      <c r="E1858">
        <v>4</v>
      </c>
      <c r="F1858" t="s">
        <v>2120</v>
      </c>
      <c r="G1858" t="s">
        <v>2119</v>
      </c>
      <c r="H1858" t="s">
        <v>2120</v>
      </c>
      <c r="I1858" t="s">
        <v>128</v>
      </c>
      <c r="J1858">
        <v>4</v>
      </c>
      <c r="K1858" t="s">
        <v>2120</v>
      </c>
      <c r="L1858" t="s">
        <v>2119</v>
      </c>
      <c r="M1858" t="s">
        <v>2120</v>
      </c>
      <c r="N1858" t="s">
        <v>128</v>
      </c>
      <c r="O1858" t="s">
        <v>2162</v>
      </c>
      <c r="P1858" t="s">
        <v>156</v>
      </c>
      <c r="R1858" t="s">
        <v>241</v>
      </c>
      <c r="S1858" t="s">
        <v>2153</v>
      </c>
      <c r="T1858" t="s">
        <v>156</v>
      </c>
      <c r="V1858" t="s">
        <v>242</v>
      </c>
      <c r="Y1858" t="s">
        <v>2146</v>
      </c>
      <c r="AE1858" t="s">
        <v>3474</v>
      </c>
    </row>
    <row r="1859" spans="1:31">
      <c r="A1859" t="s">
        <v>3476</v>
      </c>
      <c r="B1859" t="s">
        <v>3477</v>
      </c>
      <c r="C1859" t="s">
        <v>153</v>
      </c>
      <c r="E1859">
        <v>4</v>
      </c>
      <c r="F1859" t="s">
        <v>1878</v>
      </c>
      <c r="G1859" t="s">
        <v>1877</v>
      </c>
      <c r="H1859" t="s">
        <v>1878</v>
      </c>
      <c r="I1859" t="s">
        <v>126</v>
      </c>
      <c r="J1859">
        <v>4</v>
      </c>
      <c r="K1859" t="s">
        <v>1878</v>
      </c>
      <c r="L1859" t="s">
        <v>1877</v>
      </c>
      <c r="M1859" t="s">
        <v>1878</v>
      </c>
      <c r="N1859" t="s">
        <v>126</v>
      </c>
      <c r="O1859" t="s">
        <v>2162</v>
      </c>
      <c r="P1859" t="s">
        <v>156</v>
      </c>
      <c r="R1859" t="s">
        <v>157</v>
      </c>
      <c r="S1859" t="s">
        <v>158</v>
      </c>
      <c r="T1859" t="s">
        <v>156</v>
      </c>
      <c r="V1859" t="s">
        <v>159</v>
      </c>
      <c r="Y1859" t="s">
        <v>244</v>
      </c>
      <c r="AE1859" t="s">
        <v>3476</v>
      </c>
    </row>
    <row r="1860" spans="1:31">
      <c r="A1860" t="s">
        <v>3478</v>
      </c>
      <c r="B1860" t="s">
        <v>3479</v>
      </c>
      <c r="C1860" t="s">
        <v>153</v>
      </c>
      <c r="E1860">
        <v>4</v>
      </c>
      <c r="F1860" t="s">
        <v>1878</v>
      </c>
      <c r="G1860" t="s">
        <v>1877</v>
      </c>
      <c r="H1860" t="s">
        <v>1878</v>
      </c>
      <c r="I1860" t="s">
        <v>126</v>
      </c>
      <c r="J1860">
        <v>4</v>
      </c>
      <c r="K1860" t="s">
        <v>1878</v>
      </c>
      <c r="L1860" t="s">
        <v>1877</v>
      </c>
      <c r="M1860" t="s">
        <v>1878</v>
      </c>
      <c r="N1860" t="s">
        <v>126</v>
      </c>
      <c r="O1860" t="s">
        <v>2162</v>
      </c>
      <c r="P1860" t="s">
        <v>156</v>
      </c>
      <c r="R1860" t="s">
        <v>157</v>
      </c>
      <c r="S1860" t="s">
        <v>158</v>
      </c>
      <c r="T1860" t="s">
        <v>156</v>
      </c>
      <c r="V1860" t="s">
        <v>159</v>
      </c>
      <c r="Y1860" t="s">
        <v>244</v>
      </c>
      <c r="AE1860" t="s">
        <v>3478</v>
      </c>
    </row>
    <row r="1861" spans="1:31">
      <c r="A1861" t="s">
        <v>3480</v>
      </c>
      <c r="B1861" t="s">
        <v>3481</v>
      </c>
      <c r="C1861" t="s">
        <v>153</v>
      </c>
      <c r="E1861">
        <v>4</v>
      </c>
      <c r="F1861" t="s">
        <v>1874</v>
      </c>
      <c r="G1861" t="s">
        <v>1873</v>
      </c>
      <c r="H1861" t="s">
        <v>1874</v>
      </c>
      <c r="I1861" t="s">
        <v>126</v>
      </c>
      <c r="J1861">
        <v>4</v>
      </c>
      <c r="K1861" t="s">
        <v>1874</v>
      </c>
      <c r="L1861" t="s">
        <v>1873</v>
      </c>
      <c r="M1861" t="s">
        <v>1874</v>
      </c>
      <c r="N1861" t="s">
        <v>126</v>
      </c>
      <c r="O1861" t="s">
        <v>2162</v>
      </c>
      <c r="P1861" t="s">
        <v>156</v>
      </c>
      <c r="R1861" t="s">
        <v>157</v>
      </c>
      <c r="S1861" t="s">
        <v>158</v>
      </c>
      <c r="T1861" t="s">
        <v>156</v>
      </c>
      <c r="V1861" t="s">
        <v>159</v>
      </c>
      <c r="Y1861" t="s">
        <v>244</v>
      </c>
      <c r="AE1861" t="s">
        <v>3480</v>
      </c>
    </row>
    <row r="1862" spans="1:31">
      <c r="A1862" t="s">
        <v>3482</v>
      </c>
      <c r="B1862" t="s">
        <v>3483</v>
      </c>
      <c r="C1862" t="s">
        <v>153</v>
      </c>
      <c r="E1862">
        <v>4</v>
      </c>
      <c r="F1862" t="s">
        <v>1878</v>
      </c>
      <c r="G1862" t="s">
        <v>1877</v>
      </c>
      <c r="H1862" t="s">
        <v>1878</v>
      </c>
      <c r="I1862" t="s">
        <v>126</v>
      </c>
      <c r="J1862">
        <v>4</v>
      </c>
      <c r="K1862" t="s">
        <v>1878</v>
      </c>
      <c r="L1862" t="s">
        <v>1877</v>
      </c>
      <c r="M1862" t="s">
        <v>1878</v>
      </c>
      <c r="N1862" t="s">
        <v>126</v>
      </c>
      <c r="O1862" t="s">
        <v>155</v>
      </c>
      <c r="P1862" t="s">
        <v>156</v>
      </c>
      <c r="R1862" t="s">
        <v>157</v>
      </c>
      <c r="S1862" t="s">
        <v>158</v>
      </c>
      <c r="T1862" t="s">
        <v>156</v>
      </c>
      <c r="V1862" t="s">
        <v>159</v>
      </c>
      <c r="Y1862" t="s">
        <v>244</v>
      </c>
      <c r="AE1862" t="s">
        <v>3482</v>
      </c>
    </row>
    <row r="1863" spans="1:31">
      <c r="A1863" t="s">
        <v>3484</v>
      </c>
      <c r="B1863" t="s">
        <v>3485</v>
      </c>
      <c r="C1863" t="s">
        <v>153</v>
      </c>
      <c r="E1863">
        <v>4</v>
      </c>
      <c r="F1863" t="s">
        <v>1848</v>
      </c>
      <c r="G1863" t="s">
        <v>1847</v>
      </c>
      <c r="H1863" t="s">
        <v>1848</v>
      </c>
      <c r="I1863" t="s">
        <v>130</v>
      </c>
      <c r="J1863">
        <v>4</v>
      </c>
      <c r="K1863" t="s">
        <v>1848</v>
      </c>
      <c r="L1863" t="s">
        <v>1847</v>
      </c>
      <c r="M1863" t="s">
        <v>1848</v>
      </c>
      <c r="N1863" t="s">
        <v>130</v>
      </c>
      <c r="O1863" t="s">
        <v>155</v>
      </c>
      <c r="P1863" t="s">
        <v>156</v>
      </c>
      <c r="R1863" t="s">
        <v>241</v>
      </c>
      <c r="S1863" t="s">
        <v>158</v>
      </c>
      <c r="T1863" t="s">
        <v>156</v>
      </c>
      <c r="V1863" t="s">
        <v>242</v>
      </c>
      <c r="Y1863" t="s">
        <v>2146</v>
      </c>
      <c r="AE1863" t="s">
        <v>3484</v>
      </c>
    </row>
    <row r="1864" spans="1:31">
      <c r="A1864" t="s">
        <v>3486</v>
      </c>
      <c r="B1864" t="s">
        <v>3487</v>
      </c>
      <c r="C1864" t="s">
        <v>153</v>
      </c>
      <c r="E1864">
        <v>4</v>
      </c>
      <c r="F1864" t="s">
        <v>1874</v>
      </c>
      <c r="G1864" t="s">
        <v>1873</v>
      </c>
      <c r="H1864" t="s">
        <v>1874</v>
      </c>
      <c r="I1864" t="s">
        <v>126</v>
      </c>
      <c r="J1864">
        <v>4</v>
      </c>
      <c r="K1864" t="s">
        <v>1874</v>
      </c>
      <c r="L1864" t="s">
        <v>1873</v>
      </c>
      <c r="M1864" t="s">
        <v>1874</v>
      </c>
      <c r="N1864" t="s">
        <v>126</v>
      </c>
      <c r="O1864" t="s">
        <v>2162</v>
      </c>
      <c r="P1864" t="s">
        <v>156</v>
      </c>
      <c r="R1864" t="s">
        <v>157</v>
      </c>
      <c r="S1864" t="s">
        <v>158</v>
      </c>
      <c r="T1864" t="s">
        <v>156</v>
      </c>
      <c r="V1864" t="s">
        <v>159</v>
      </c>
      <c r="Y1864" t="s">
        <v>244</v>
      </c>
      <c r="AE1864" t="s">
        <v>3486</v>
      </c>
    </row>
    <row r="1865" spans="1:31">
      <c r="A1865" t="s">
        <v>3488</v>
      </c>
      <c r="B1865" t="s">
        <v>3489</v>
      </c>
      <c r="C1865" t="s">
        <v>153</v>
      </c>
      <c r="E1865">
        <v>4</v>
      </c>
      <c r="F1865" t="s">
        <v>1852</v>
      </c>
      <c r="G1865" t="s">
        <v>1851</v>
      </c>
      <c r="H1865" t="s">
        <v>1852</v>
      </c>
      <c r="I1865" t="s">
        <v>130</v>
      </c>
      <c r="J1865">
        <v>4</v>
      </c>
      <c r="K1865" t="s">
        <v>1852</v>
      </c>
      <c r="L1865" t="s">
        <v>1851</v>
      </c>
      <c r="M1865" t="s">
        <v>1852</v>
      </c>
      <c r="N1865" t="s">
        <v>130</v>
      </c>
      <c r="O1865" t="s">
        <v>2141</v>
      </c>
      <c r="P1865" t="s">
        <v>156</v>
      </c>
      <c r="R1865" t="s">
        <v>241</v>
      </c>
      <c r="S1865" t="s">
        <v>158</v>
      </c>
      <c r="T1865" t="s">
        <v>156</v>
      </c>
      <c r="V1865" t="s">
        <v>242</v>
      </c>
      <c r="Y1865" t="s">
        <v>2146</v>
      </c>
      <c r="Z1865" t="s">
        <v>243</v>
      </c>
      <c r="AA1865" t="s">
        <v>245</v>
      </c>
      <c r="AE1865" t="s">
        <v>3488</v>
      </c>
    </row>
    <row r="1866" spans="1:31">
      <c r="A1866" t="s">
        <v>3490</v>
      </c>
      <c r="B1866" t="s">
        <v>3491</v>
      </c>
      <c r="C1866" t="s">
        <v>153</v>
      </c>
      <c r="E1866">
        <v>4</v>
      </c>
      <c r="F1866" t="s">
        <v>1848</v>
      </c>
      <c r="G1866" t="s">
        <v>1847</v>
      </c>
      <c r="H1866" t="s">
        <v>1848</v>
      </c>
      <c r="I1866" t="s">
        <v>130</v>
      </c>
      <c r="J1866">
        <v>4</v>
      </c>
      <c r="K1866" t="s">
        <v>1848</v>
      </c>
      <c r="L1866" t="s">
        <v>1847</v>
      </c>
      <c r="M1866" t="s">
        <v>1848</v>
      </c>
      <c r="N1866" t="s">
        <v>130</v>
      </c>
      <c r="O1866" t="s">
        <v>2126</v>
      </c>
      <c r="P1866" t="s">
        <v>2130</v>
      </c>
      <c r="Q1866" t="s">
        <v>3492</v>
      </c>
      <c r="R1866" t="s">
        <v>157</v>
      </c>
      <c r="S1866" t="s">
        <v>158</v>
      </c>
      <c r="T1866" t="s">
        <v>2130</v>
      </c>
      <c r="U1866" t="s">
        <v>3492</v>
      </c>
      <c r="V1866" t="s">
        <v>159</v>
      </c>
      <c r="Y1866" t="s">
        <v>2132</v>
      </c>
      <c r="AE1866" t="s">
        <v>3490</v>
      </c>
    </row>
    <row r="1867" spans="1:31">
      <c r="A1867" t="s">
        <v>3493</v>
      </c>
      <c r="B1867" t="s">
        <v>3494</v>
      </c>
      <c r="C1867" t="s">
        <v>153</v>
      </c>
      <c r="E1867">
        <v>4</v>
      </c>
      <c r="F1867" t="s">
        <v>1878</v>
      </c>
      <c r="G1867" t="s">
        <v>1877</v>
      </c>
      <c r="H1867" t="s">
        <v>1878</v>
      </c>
      <c r="I1867" t="s">
        <v>126</v>
      </c>
      <c r="J1867">
        <v>4</v>
      </c>
      <c r="K1867" t="s">
        <v>1878</v>
      </c>
      <c r="L1867" t="s">
        <v>1877</v>
      </c>
      <c r="M1867" t="s">
        <v>1878</v>
      </c>
      <c r="N1867" t="s">
        <v>126</v>
      </c>
      <c r="O1867" t="s">
        <v>2162</v>
      </c>
      <c r="P1867" t="s">
        <v>156</v>
      </c>
      <c r="R1867" t="s">
        <v>157</v>
      </c>
      <c r="S1867" t="s">
        <v>158</v>
      </c>
      <c r="T1867" t="s">
        <v>156</v>
      </c>
      <c r="V1867" t="s">
        <v>159</v>
      </c>
      <c r="Y1867" t="s">
        <v>244</v>
      </c>
      <c r="AE1867" t="s">
        <v>3493</v>
      </c>
    </row>
    <row r="1868" spans="1:31">
      <c r="A1868" t="s">
        <v>3495</v>
      </c>
      <c r="B1868" t="s">
        <v>3496</v>
      </c>
      <c r="C1868" t="s">
        <v>153</v>
      </c>
      <c r="E1868">
        <v>4</v>
      </c>
      <c r="F1868" t="s">
        <v>1850</v>
      </c>
      <c r="G1868" t="s">
        <v>1849</v>
      </c>
      <c r="H1868" t="s">
        <v>1850</v>
      </c>
      <c r="I1868" t="s">
        <v>128</v>
      </c>
      <c r="J1868">
        <v>4</v>
      </c>
      <c r="K1868" t="s">
        <v>1850</v>
      </c>
      <c r="L1868" t="s">
        <v>1849</v>
      </c>
      <c r="M1868" t="s">
        <v>1850</v>
      </c>
      <c r="N1868" t="s">
        <v>128</v>
      </c>
      <c r="O1868" t="s">
        <v>2126</v>
      </c>
      <c r="P1868" t="s">
        <v>156</v>
      </c>
      <c r="R1868" t="s">
        <v>241</v>
      </c>
      <c r="S1868" t="s">
        <v>158</v>
      </c>
      <c r="T1868" t="s">
        <v>156</v>
      </c>
      <c r="V1868" t="s">
        <v>159</v>
      </c>
      <c r="Y1868" t="s">
        <v>2132</v>
      </c>
      <c r="AE1868" t="s">
        <v>3495</v>
      </c>
    </row>
    <row r="1869" spans="1:31">
      <c r="A1869" t="s">
        <v>3497</v>
      </c>
      <c r="B1869" t="s">
        <v>3498</v>
      </c>
      <c r="C1869" t="s">
        <v>153</v>
      </c>
      <c r="E1869">
        <v>4</v>
      </c>
      <c r="F1869" t="s">
        <v>2246</v>
      </c>
      <c r="G1869" t="s">
        <v>2247</v>
      </c>
      <c r="H1869" t="s">
        <v>2246</v>
      </c>
      <c r="I1869" t="s">
        <v>124</v>
      </c>
      <c r="J1869">
        <v>4</v>
      </c>
      <c r="K1869" t="s">
        <v>2246</v>
      </c>
      <c r="L1869" t="s">
        <v>2247</v>
      </c>
      <c r="M1869" t="s">
        <v>2246</v>
      </c>
      <c r="N1869" t="s">
        <v>124</v>
      </c>
      <c r="O1869" t="s">
        <v>2141</v>
      </c>
      <c r="P1869" t="s">
        <v>156</v>
      </c>
      <c r="R1869" t="s">
        <v>241</v>
      </c>
      <c r="S1869" t="s">
        <v>158</v>
      </c>
      <c r="T1869" t="s">
        <v>156</v>
      </c>
      <c r="V1869" t="s">
        <v>242</v>
      </c>
      <c r="Y1869" t="s">
        <v>2146</v>
      </c>
      <c r="AE1869" t="s">
        <v>3497</v>
      </c>
    </row>
    <row r="1870" spans="1:31">
      <c r="A1870" t="s">
        <v>3499</v>
      </c>
      <c r="B1870" t="s">
        <v>3500</v>
      </c>
      <c r="C1870" t="s">
        <v>153</v>
      </c>
      <c r="E1870">
        <v>4</v>
      </c>
      <c r="F1870" t="s">
        <v>1876</v>
      </c>
      <c r="G1870" t="s">
        <v>1875</v>
      </c>
      <c r="H1870" t="s">
        <v>1876</v>
      </c>
      <c r="I1870" t="s">
        <v>126</v>
      </c>
      <c r="J1870">
        <v>4</v>
      </c>
      <c r="K1870" t="s">
        <v>1876</v>
      </c>
      <c r="L1870" t="s">
        <v>1875</v>
      </c>
      <c r="M1870" t="s">
        <v>1876</v>
      </c>
      <c r="N1870" t="s">
        <v>126</v>
      </c>
      <c r="O1870" t="s">
        <v>2162</v>
      </c>
      <c r="P1870" t="s">
        <v>156</v>
      </c>
      <c r="R1870" t="s">
        <v>157</v>
      </c>
      <c r="S1870" t="s">
        <v>158</v>
      </c>
      <c r="T1870" t="s">
        <v>156</v>
      </c>
      <c r="V1870" t="s">
        <v>159</v>
      </c>
      <c r="Y1870" t="s">
        <v>244</v>
      </c>
      <c r="AE1870" t="s">
        <v>3499</v>
      </c>
    </row>
    <row r="1871" spans="1:31">
      <c r="A1871" t="s">
        <v>3501</v>
      </c>
      <c r="B1871" t="s">
        <v>3502</v>
      </c>
      <c r="C1871" t="s">
        <v>153</v>
      </c>
      <c r="E1871">
        <v>4</v>
      </c>
      <c r="F1871" t="s">
        <v>1684</v>
      </c>
      <c r="G1871" t="s">
        <v>1683</v>
      </c>
      <c r="H1871" t="s">
        <v>1684</v>
      </c>
      <c r="I1871" t="s">
        <v>132</v>
      </c>
      <c r="J1871">
        <v>4</v>
      </c>
      <c r="K1871" t="s">
        <v>1684</v>
      </c>
      <c r="L1871" t="s">
        <v>1683</v>
      </c>
      <c r="M1871" t="s">
        <v>1684</v>
      </c>
      <c r="N1871" t="s">
        <v>132</v>
      </c>
      <c r="O1871" t="s">
        <v>2141</v>
      </c>
      <c r="P1871" t="s">
        <v>156</v>
      </c>
      <c r="R1871" t="s">
        <v>241</v>
      </c>
      <c r="S1871" t="s">
        <v>158</v>
      </c>
      <c r="T1871" t="s">
        <v>156</v>
      </c>
      <c r="V1871" t="s">
        <v>242</v>
      </c>
      <c r="Y1871" t="s">
        <v>2146</v>
      </c>
      <c r="AE1871" t="s">
        <v>3501</v>
      </c>
    </row>
    <row r="1872" spans="1:31">
      <c r="A1872" t="s">
        <v>3503</v>
      </c>
      <c r="B1872" t="s">
        <v>3504</v>
      </c>
      <c r="C1872" t="s">
        <v>153</v>
      </c>
      <c r="E1872">
        <v>4</v>
      </c>
      <c r="F1872" t="s">
        <v>1846</v>
      </c>
      <c r="G1872" t="s">
        <v>1845</v>
      </c>
      <c r="H1872" t="s">
        <v>1846</v>
      </c>
      <c r="I1872" t="s">
        <v>132</v>
      </c>
      <c r="J1872">
        <v>4</v>
      </c>
      <c r="K1872" t="s">
        <v>1846</v>
      </c>
      <c r="L1872" t="s">
        <v>1845</v>
      </c>
      <c r="M1872" t="s">
        <v>1846</v>
      </c>
      <c r="N1872" t="s">
        <v>132</v>
      </c>
      <c r="O1872" t="s">
        <v>2141</v>
      </c>
      <c r="P1872" t="s">
        <v>156</v>
      </c>
      <c r="R1872" t="s">
        <v>241</v>
      </c>
      <c r="S1872" t="s">
        <v>158</v>
      </c>
      <c r="T1872" t="s">
        <v>156</v>
      </c>
      <c r="V1872" t="s">
        <v>242</v>
      </c>
      <c r="Y1872" t="s">
        <v>2146</v>
      </c>
      <c r="Z1872" t="s">
        <v>2150</v>
      </c>
      <c r="AE1872" t="s">
        <v>3503</v>
      </c>
    </row>
    <row r="1873" spans="1:31">
      <c r="A1873" t="s">
        <v>3505</v>
      </c>
      <c r="B1873" t="s">
        <v>3506</v>
      </c>
      <c r="C1873" t="s">
        <v>153</v>
      </c>
      <c r="E1873">
        <v>4</v>
      </c>
      <c r="F1873" t="s">
        <v>1874</v>
      </c>
      <c r="G1873" t="s">
        <v>1873</v>
      </c>
      <c r="H1873" t="s">
        <v>1874</v>
      </c>
      <c r="I1873" t="s">
        <v>126</v>
      </c>
      <c r="J1873">
        <v>4</v>
      </c>
      <c r="K1873" t="s">
        <v>1874</v>
      </c>
      <c r="L1873" t="s">
        <v>1873</v>
      </c>
      <c r="M1873" t="s">
        <v>1874</v>
      </c>
      <c r="N1873" t="s">
        <v>126</v>
      </c>
      <c r="O1873" t="s">
        <v>2162</v>
      </c>
      <c r="P1873" t="s">
        <v>2130</v>
      </c>
      <c r="Q1873" t="s">
        <v>2191</v>
      </c>
      <c r="R1873" t="s">
        <v>157</v>
      </c>
      <c r="S1873" t="s">
        <v>158</v>
      </c>
      <c r="T1873" t="s">
        <v>156</v>
      </c>
      <c r="V1873" t="s">
        <v>159</v>
      </c>
      <c r="Y1873" t="s">
        <v>244</v>
      </c>
      <c r="AE1873" t="s">
        <v>3505</v>
      </c>
    </row>
    <row r="1874" spans="1:31">
      <c r="A1874" t="s">
        <v>3507</v>
      </c>
      <c r="B1874" t="s">
        <v>3508</v>
      </c>
      <c r="C1874" t="s">
        <v>153</v>
      </c>
      <c r="E1874">
        <v>4</v>
      </c>
      <c r="F1874" t="s">
        <v>1876</v>
      </c>
      <c r="G1874" t="s">
        <v>1875</v>
      </c>
      <c r="H1874" t="s">
        <v>1876</v>
      </c>
      <c r="I1874" t="s">
        <v>126</v>
      </c>
      <c r="J1874">
        <v>4</v>
      </c>
      <c r="K1874" t="s">
        <v>1876</v>
      </c>
      <c r="L1874" t="s">
        <v>1875</v>
      </c>
      <c r="M1874" t="s">
        <v>1876</v>
      </c>
      <c r="N1874" t="s">
        <v>126</v>
      </c>
      <c r="O1874" t="s">
        <v>2162</v>
      </c>
      <c r="P1874" t="s">
        <v>156</v>
      </c>
      <c r="R1874" t="s">
        <v>157</v>
      </c>
      <c r="S1874" t="s">
        <v>158</v>
      </c>
      <c r="T1874" t="s">
        <v>156</v>
      </c>
      <c r="V1874" t="s">
        <v>159</v>
      </c>
      <c r="Y1874" t="s">
        <v>244</v>
      </c>
      <c r="AE1874" t="s">
        <v>3507</v>
      </c>
    </row>
    <row r="1875" spans="1:31">
      <c r="A1875" t="s">
        <v>3509</v>
      </c>
      <c r="B1875" t="s">
        <v>3510</v>
      </c>
      <c r="C1875" t="s">
        <v>153</v>
      </c>
      <c r="E1875">
        <v>4</v>
      </c>
      <c r="F1875" t="s">
        <v>2067</v>
      </c>
      <c r="G1875" t="s">
        <v>2066</v>
      </c>
      <c r="H1875" t="s">
        <v>2067</v>
      </c>
      <c r="I1875" t="s">
        <v>132</v>
      </c>
      <c r="J1875">
        <v>4</v>
      </c>
      <c r="K1875" t="s">
        <v>2067</v>
      </c>
      <c r="L1875" t="s">
        <v>2066</v>
      </c>
      <c r="M1875" t="s">
        <v>2067</v>
      </c>
      <c r="N1875" t="s">
        <v>132</v>
      </c>
      <c r="O1875" t="s">
        <v>2162</v>
      </c>
      <c r="P1875" t="s">
        <v>156</v>
      </c>
      <c r="R1875" t="s">
        <v>241</v>
      </c>
      <c r="S1875" t="s">
        <v>2153</v>
      </c>
      <c r="T1875" t="s">
        <v>156</v>
      </c>
      <c r="V1875" t="s">
        <v>242</v>
      </c>
      <c r="Y1875" t="s">
        <v>2146</v>
      </c>
      <c r="AE1875" t="s">
        <v>3509</v>
      </c>
    </row>
    <row r="1876" spans="1:31">
      <c r="A1876" t="s">
        <v>3511</v>
      </c>
      <c r="B1876" t="s">
        <v>3512</v>
      </c>
      <c r="C1876" t="s">
        <v>153</v>
      </c>
      <c r="E1876">
        <v>4</v>
      </c>
      <c r="F1876" t="s">
        <v>2974</v>
      </c>
      <c r="G1876" t="s">
        <v>2975</v>
      </c>
      <c r="H1876" t="s">
        <v>2974</v>
      </c>
      <c r="I1876" t="s">
        <v>126</v>
      </c>
      <c r="J1876">
        <v>4</v>
      </c>
      <c r="K1876" t="s">
        <v>2974</v>
      </c>
      <c r="L1876" t="s">
        <v>2975</v>
      </c>
      <c r="M1876" t="s">
        <v>2974</v>
      </c>
      <c r="N1876" t="s">
        <v>126</v>
      </c>
      <c r="O1876" t="s">
        <v>2126</v>
      </c>
      <c r="P1876" t="s">
        <v>156</v>
      </c>
      <c r="R1876" t="s">
        <v>241</v>
      </c>
      <c r="S1876" t="s">
        <v>158</v>
      </c>
      <c r="T1876" t="s">
        <v>156</v>
      </c>
      <c r="V1876" t="s">
        <v>159</v>
      </c>
      <c r="Y1876" t="s">
        <v>2132</v>
      </c>
      <c r="AE1876" t="s">
        <v>3511</v>
      </c>
    </row>
    <row r="1877" spans="1:31">
      <c r="A1877" t="s">
        <v>3513</v>
      </c>
      <c r="B1877" t="s">
        <v>3514</v>
      </c>
      <c r="C1877" t="s">
        <v>153</v>
      </c>
      <c r="E1877">
        <v>4</v>
      </c>
      <c r="F1877" t="s">
        <v>1876</v>
      </c>
      <c r="G1877" t="s">
        <v>1875</v>
      </c>
      <c r="H1877" t="s">
        <v>1876</v>
      </c>
      <c r="I1877" t="s">
        <v>126</v>
      </c>
      <c r="J1877">
        <v>4</v>
      </c>
      <c r="K1877" t="s">
        <v>1876</v>
      </c>
      <c r="L1877" t="s">
        <v>1875</v>
      </c>
      <c r="M1877" t="s">
        <v>1876</v>
      </c>
      <c r="N1877" t="s">
        <v>126</v>
      </c>
      <c r="O1877" t="s">
        <v>2162</v>
      </c>
      <c r="P1877" t="s">
        <v>156</v>
      </c>
      <c r="R1877" t="s">
        <v>157</v>
      </c>
      <c r="S1877" t="s">
        <v>158</v>
      </c>
      <c r="T1877" t="s">
        <v>156</v>
      </c>
      <c r="V1877" t="s">
        <v>159</v>
      </c>
      <c r="Y1877" t="s">
        <v>244</v>
      </c>
      <c r="AE1877" t="s">
        <v>3513</v>
      </c>
    </row>
    <row r="1878" spans="1:31">
      <c r="A1878" t="s">
        <v>3515</v>
      </c>
      <c r="B1878" t="s">
        <v>3516</v>
      </c>
      <c r="C1878" t="s">
        <v>153</v>
      </c>
      <c r="E1878">
        <v>4</v>
      </c>
      <c r="F1878" t="s">
        <v>1878</v>
      </c>
      <c r="G1878" t="s">
        <v>1877</v>
      </c>
      <c r="H1878" t="s">
        <v>1878</v>
      </c>
      <c r="I1878" t="s">
        <v>126</v>
      </c>
      <c r="J1878">
        <v>4</v>
      </c>
      <c r="K1878" t="s">
        <v>1878</v>
      </c>
      <c r="L1878" t="s">
        <v>1877</v>
      </c>
      <c r="M1878" t="s">
        <v>1878</v>
      </c>
      <c r="N1878" t="s">
        <v>126</v>
      </c>
      <c r="O1878" t="s">
        <v>2162</v>
      </c>
      <c r="P1878" t="s">
        <v>156</v>
      </c>
      <c r="R1878" t="s">
        <v>157</v>
      </c>
      <c r="S1878" t="s">
        <v>158</v>
      </c>
      <c r="T1878" t="s">
        <v>156</v>
      </c>
      <c r="V1878" t="s">
        <v>159</v>
      </c>
      <c r="Y1878" t="s">
        <v>244</v>
      </c>
      <c r="AE1878" t="s">
        <v>3515</v>
      </c>
    </row>
    <row r="1879" spans="1:31">
      <c r="A1879" t="s">
        <v>3517</v>
      </c>
      <c r="B1879" t="s">
        <v>3518</v>
      </c>
      <c r="C1879" t="s">
        <v>153</v>
      </c>
      <c r="E1879">
        <v>4</v>
      </c>
      <c r="F1879" t="s">
        <v>2112</v>
      </c>
      <c r="G1879" t="s">
        <v>2111</v>
      </c>
      <c r="H1879" t="s">
        <v>2112</v>
      </c>
      <c r="I1879" t="s">
        <v>1641</v>
      </c>
      <c r="J1879">
        <v>4</v>
      </c>
      <c r="K1879" t="s">
        <v>2112</v>
      </c>
      <c r="L1879" t="s">
        <v>2111</v>
      </c>
      <c r="M1879" t="s">
        <v>2112</v>
      </c>
      <c r="N1879" t="s">
        <v>1641</v>
      </c>
      <c r="O1879" t="s">
        <v>2141</v>
      </c>
      <c r="P1879" t="s">
        <v>156</v>
      </c>
      <c r="R1879" t="s">
        <v>241</v>
      </c>
      <c r="S1879" t="s">
        <v>158</v>
      </c>
      <c r="T1879" t="s">
        <v>156</v>
      </c>
      <c r="V1879" t="s">
        <v>242</v>
      </c>
      <c r="Y1879" t="s">
        <v>2146</v>
      </c>
      <c r="AE1879" t="s">
        <v>3517</v>
      </c>
    </row>
    <row r="1880" spans="1:31">
      <c r="A1880" t="s">
        <v>3519</v>
      </c>
      <c r="B1880" t="s">
        <v>3520</v>
      </c>
      <c r="C1880" t="s">
        <v>153</v>
      </c>
      <c r="E1880">
        <v>4</v>
      </c>
      <c r="F1880" t="s">
        <v>1811</v>
      </c>
      <c r="G1880" t="s">
        <v>1810</v>
      </c>
      <c r="H1880" t="s">
        <v>1811</v>
      </c>
      <c r="I1880" t="s">
        <v>130</v>
      </c>
      <c r="J1880">
        <v>4</v>
      </c>
      <c r="K1880" t="s">
        <v>1811</v>
      </c>
      <c r="L1880" t="s">
        <v>1810</v>
      </c>
      <c r="M1880" t="s">
        <v>1811</v>
      </c>
      <c r="N1880" t="s">
        <v>130</v>
      </c>
      <c r="O1880" t="s">
        <v>2126</v>
      </c>
      <c r="P1880" t="s">
        <v>2130</v>
      </c>
      <c r="Q1880" t="s">
        <v>3521</v>
      </c>
      <c r="R1880" t="s">
        <v>157</v>
      </c>
      <c r="S1880" t="s">
        <v>158</v>
      </c>
      <c r="T1880" t="s">
        <v>156</v>
      </c>
      <c r="V1880" t="s">
        <v>159</v>
      </c>
      <c r="Y1880" t="s">
        <v>2132</v>
      </c>
      <c r="AE1880" t="s">
        <v>3519</v>
      </c>
    </row>
    <row r="1881" spans="1:31">
      <c r="A1881" t="s">
        <v>3522</v>
      </c>
      <c r="B1881" t="s">
        <v>3523</v>
      </c>
      <c r="C1881" t="s">
        <v>153</v>
      </c>
      <c r="E1881">
        <v>4</v>
      </c>
      <c r="F1881" t="s">
        <v>1878</v>
      </c>
      <c r="G1881" t="s">
        <v>1877</v>
      </c>
      <c r="H1881" t="s">
        <v>1878</v>
      </c>
      <c r="I1881" t="s">
        <v>126</v>
      </c>
      <c r="J1881">
        <v>4</v>
      </c>
      <c r="K1881" t="s">
        <v>1878</v>
      </c>
      <c r="L1881" t="s">
        <v>1877</v>
      </c>
      <c r="M1881" t="s">
        <v>1878</v>
      </c>
      <c r="N1881" t="s">
        <v>126</v>
      </c>
      <c r="O1881" t="s">
        <v>2162</v>
      </c>
      <c r="P1881" t="s">
        <v>156</v>
      </c>
      <c r="R1881" t="s">
        <v>157</v>
      </c>
      <c r="S1881" t="s">
        <v>158</v>
      </c>
      <c r="T1881" t="s">
        <v>156</v>
      </c>
      <c r="V1881" t="s">
        <v>159</v>
      </c>
      <c r="Y1881" t="s">
        <v>244</v>
      </c>
      <c r="AE1881" t="s">
        <v>3522</v>
      </c>
    </row>
    <row r="1882" spans="1:31">
      <c r="A1882" t="s">
        <v>3524</v>
      </c>
      <c r="B1882" t="s">
        <v>3525</v>
      </c>
      <c r="C1882" t="s">
        <v>153</v>
      </c>
      <c r="E1882">
        <v>4</v>
      </c>
      <c r="F1882" t="s">
        <v>1874</v>
      </c>
      <c r="G1882" t="s">
        <v>1873</v>
      </c>
      <c r="H1882" t="s">
        <v>1874</v>
      </c>
      <c r="I1882" t="s">
        <v>126</v>
      </c>
      <c r="J1882">
        <v>4</v>
      </c>
      <c r="K1882" t="s">
        <v>1874</v>
      </c>
      <c r="L1882" t="s">
        <v>1873</v>
      </c>
      <c r="M1882" t="s">
        <v>1874</v>
      </c>
      <c r="N1882" t="s">
        <v>126</v>
      </c>
      <c r="O1882" t="s">
        <v>2162</v>
      </c>
      <c r="P1882" t="s">
        <v>156</v>
      </c>
      <c r="R1882" t="s">
        <v>157</v>
      </c>
      <c r="S1882" t="s">
        <v>158</v>
      </c>
      <c r="T1882" t="s">
        <v>156</v>
      </c>
      <c r="V1882" t="s">
        <v>159</v>
      </c>
      <c r="Y1882" t="s">
        <v>244</v>
      </c>
      <c r="AE1882" t="s">
        <v>3524</v>
      </c>
    </row>
    <row r="1883" spans="1:31">
      <c r="A1883" t="s">
        <v>3526</v>
      </c>
      <c r="B1883" t="s">
        <v>3527</v>
      </c>
      <c r="C1883" t="s">
        <v>153</v>
      </c>
      <c r="E1883">
        <v>4</v>
      </c>
      <c r="F1883" t="s">
        <v>1874</v>
      </c>
      <c r="G1883" t="s">
        <v>1873</v>
      </c>
      <c r="H1883" t="s">
        <v>1874</v>
      </c>
      <c r="I1883" t="s">
        <v>126</v>
      </c>
      <c r="J1883">
        <v>4</v>
      </c>
      <c r="K1883" t="s">
        <v>1874</v>
      </c>
      <c r="L1883" t="s">
        <v>1873</v>
      </c>
      <c r="M1883" t="s">
        <v>1874</v>
      </c>
      <c r="N1883" t="s">
        <v>126</v>
      </c>
      <c r="O1883" t="s">
        <v>2162</v>
      </c>
      <c r="P1883" t="s">
        <v>156</v>
      </c>
      <c r="R1883" t="s">
        <v>157</v>
      </c>
      <c r="S1883" t="s">
        <v>158</v>
      </c>
      <c r="T1883" t="s">
        <v>156</v>
      </c>
      <c r="V1883" t="s">
        <v>159</v>
      </c>
      <c r="Y1883" t="s">
        <v>244</v>
      </c>
      <c r="AE1883" t="s">
        <v>3526</v>
      </c>
    </row>
    <row r="1884" spans="1:31">
      <c r="A1884" t="s">
        <v>3528</v>
      </c>
      <c r="B1884" t="s">
        <v>3529</v>
      </c>
      <c r="C1884" t="s">
        <v>153</v>
      </c>
      <c r="E1884">
        <v>4</v>
      </c>
      <c r="F1884" t="s">
        <v>1756</v>
      </c>
      <c r="G1884" t="s">
        <v>1755</v>
      </c>
      <c r="H1884" t="s">
        <v>1756</v>
      </c>
      <c r="I1884" t="s">
        <v>132</v>
      </c>
      <c r="J1884">
        <v>4</v>
      </c>
      <c r="K1884" t="s">
        <v>1756</v>
      </c>
      <c r="L1884" t="s">
        <v>1755</v>
      </c>
      <c r="M1884" t="s">
        <v>1756</v>
      </c>
      <c r="N1884" t="s">
        <v>132</v>
      </c>
      <c r="O1884" t="s">
        <v>2126</v>
      </c>
      <c r="P1884" t="s">
        <v>2130</v>
      </c>
      <c r="Q1884" t="s">
        <v>3049</v>
      </c>
      <c r="R1884" t="s">
        <v>241</v>
      </c>
      <c r="S1884" t="s">
        <v>158</v>
      </c>
      <c r="T1884" t="s">
        <v>156</v>
      </c>
      <c r="V1884" t="s">
        <v>159</v>
      </c>
      <c r="Y1884" t="s">
        <v>2132</v>
      </c>
      <c r="AE1884" t="s">
        <v>3528</v>
      </c>
    </row>
    <row r="1885" spans="1:31">
      <c r="A1885" t="s">
        <v>3530</v>
      </c>
      <c r="B1885" t="s">
        <v>3531</v>
      </c>
      <c r="C1885" t="s">
        <v>153</v>
      </c>
      <c r="E1885">
        <v>4</v>
      </c>
      <c r="F1885" t="s">
        <v>1850</v>
      </c>
      <c r="G1885" t="s">
        <v>1849</v>
      </c>
      <c r="H1885" t="s">
        <v>1850</v>
      </c>
      <c r="I1885" t="s">
        <v>128</v>
      </c>
      <c r="J1885">
        <v>4</v>
      </c>
      <c r="K1885" t="s">
        <v>1850</v>
      </c>
      <c r="L1885" t="s">
        <v>1849</v>
      </c>
      <c r="M1885" t="s">
        <v>1850</v>
      </c>
      <c r="N1885" t="s">
        <v>128</v>
      </c>
      <c r="O1885" t="s">
        <v>2162</v>
      </c>
      <c r="P1885" t="s">
        <v>156</v>
      </c>
      <c r="R1885" t="s">
        <v>241</v>
      </c>
      <c r="S1885" t="s">
        <v>2153</v>
      </c>
      <c r="T1885" t="s">
        <v>156</v>
      </c>
      <c r="V1885" t="s">
        <v>242</v>
      </c>
      <c r="Y1885" t="s">
        <v>2146</v>
      </c>
      <c r="AE1885" t="s">
        <v>3530</v>
      </c>
    </row>
    <row r="1886" spans="1:31">
      <c r="A1886" t="s">
        <v>3532</v>
      </c>
      <c r="B1886" t="s">
        <v>3533</v>
      </c>
      <c r="AE1886" t="s">
        <v>3532</v>
      </c>
    </row>
    <row r="1887" spans="1:31">
      <c r="A1887" t="s">
        <v>3534</v>
      </c>
      <c r="B1887" t="s">
        <v>3535</v>
      </c>
      <c r="C1887" t="s">
        <v>153</v>
      </c>
      <c r="E1887">
        <v>4</v>
      </c>
      <c r="F1887" t="s">
        <v>2254</v>
      </c>
      <c r="G1887" t="s">
        <v>2255</v>
      </c>
      <c r="H1887" t="s">
        <v>2254</v>
      </c>
      <c r="I1887" t="s">
        <v>124</v>
      </c>
      <c r="J1887">
        <v>4</v>
      </c>
      <c r="K1887" t="s">
        <v>1801</v>
      </c>
      <c r="L1887" t="s">
        <v>1800</v>
      </c>
      <c r="M1887" t="s">
        <v>1801</v>
      </c>
      <c r="N1887" t="s">
        <v>124</v>
      </c>
      <c r="O1887" t="s">
        <v>2141</v>
      </c>
      <c r="P1887" t="s">
        <v>156</v>
      </c>
      <c r="R1887" t="s">
        <v>241</v>
      </c>
      <c r="S1887" t="s">
        <v>158</v>
      </c>
      <c r="T1887" t="s">
        <v>156</v>
      </c>
      <c r="V1887" t="s">
        <v>242</v>
      </c>
      <c r="Y1887" t="s">
        <v>2146</v>
      </c>
      <c r="AE1887" t="s">
        <v>3534</v>
      </c>
    </row>
    <row r="1888" spans="1:31">
      <c r="A1888" t="s">
        <v>3536</v>
      </c>
      <c r="B1888" t="s">
        <v>3537</v>
      </c>
      <c r="C1888" t="s">
        <v>153</v>
      </c>
      <c r="E1888">
        <v>4</v>
      </c>
      <c r="F1888" t="s">
        <v>1795</v>
      </c>
      <c r="G1888" t="s">
        <v>1794</v>
      </c>
      <c r="H1888" t="s">
        <v>1795</v>
      </c>
      <c r="I1888" t="s">
        <v>124</v>
      </c>
      <c r="J1888">
        <v>4</v>
      </c>
      <c r="K1888" t="s">
        <v>1795</v>
      </c>
      <c r="L1888" t="s">
        <v>1794</v>
      </c>
      <c r="M1888" t="s">
        <v>1795</v>
      </c>
      <c r="N1888" t="s">
        <v>124</v>
      </c>
      <c r="O1888" t="s">
        <v>2162</v>
      </c>
      <c r="P1888" t="s">
        <v>156</v>
      </c>
      <c r="R1888" t="s">
        <v>241</v>
      </c>
      <c r="S1888" t="s">
        <v>158</v>
      </c>
      <c r="T1888" t="s">
        <v>156</v>
      </c>
      <c r="V1888" t="s">
        <v>2233</v>
      </c>
      <c r="Y1888" t="s">
        <v>2127</v>
      </c>
      <c r="AE1888" t="s">
        <v>3536</v>
      </c>
    </row>
    <row r="1889" spans="1:31">
      <c r="A1889" t="s">
        <v>3538</v>
      </c>
      <c r="B1889" t="s">
        <v>3539</v>
      </c>
      <c r="C1889" t="s">
        <v>153</v>
      </c>
      <c r="E1889">
        <v>4</v>
      </c>
      <c r="F1889" t="s">
        <v>1815</v>
      </c>
      <c r="G1889" t="s">
        <v>1814</v>
      </c>
      <c r="H1889" t="s">
        <v>1815</v>
      </c>
      <c r="I1889" t="s">
        <v>126</v>
      </c>
      <c r="J1889">
        <v>4</v>
      </c>
      <c r="K1889" t="s">
        <v>1815</v>
      </c>
      <c r="L1889" t="s">
        <v>1814</v>
      </c>
      <c r="M1889" t="s">
        <v>1815</v>
      </c>
      <c r="N1889" t="s">
        <v>126</v>
      </c>
      <c r="O1889" t="s">
        <v>2126</v>
      </c>
      <c r="P1889" t="s">
        <v>2130</v>
      </c>
      <c r="Q1889" t="s">
        <v>3540</v>
      </c>
      <c r="R1889" t="s">
        <v>157</v>
      </c>
      <c r="S1889" t="s">
        <v>158</v>
      </c>
      <c r="T1889" t="s">
        <v>2130</v>
      </c>
      <c r="U1889" t="s">
        <v>3540</v>
      </c>
      <c r="V1889" t="s">
        <v>159</v>
      </c>
      <c r="Y1889" t="s">
        <v>2132</v>
      </c>
      <c r="AE1889" t="s">
        <v>3538</v>
      </c>
    </row>
    <row r="1890" spans="1:31">
      <c r="A1890" t="s">
        <v>3541</v>
      </c>
      <c r="B1890" t="s">
        <v>3542</v>
      </c>
      <c r="C1890" t="s">
        <v>153</v>
      </c>
      <c r="E1890">
        <v>4</v>
      </c>
      <c r="F1890" t="s">
        <v>1582</v>
      </c>
      <c r="G1890" t="s">
        <v>1581</v>
      </c>
      <c r="H1890" t="s">
        <v>1582</v>
      </c>
      <c r="I1890" t="s">
        <v>124</v>
      </c>
      <c r="J1890">
        <v>4</v>
      </c>
      <c r="K1890" t="s">
        <v>1582</v>
      </c>
      <c r="L1890" t="s">
        <v>1581</v>
      </c>
      <c r="M1890" t="s">
        <v>1582</v>
      </c>
      <c r="N1890" t="s">
        <v>124</v>
      </c>
      <c r="O1890" t="s">
        <v>2162</v>
      </c>
      <c r="P1890" t="s">
        <v>156</v>
      </c>
      <c r="R1890" t="s">
        <v>241</v>
      </c>
      <c r="S1890" t="s">
        <v>158</v>
      </c>
      <c r="T1890" t="s">
        <v>156</v>
      </c>
      <c r="V1890" t="s">
        <v>242</v>
      </c>
      <c r="Y1890" t="s">
        <v>2146</v>
      </c>
      <c r="AE1890" t="s">
        <v>3541</v>
      </c>
    </row>
    <row r="1891" spans="1:31">
      <c r="A1891" t="s">
        <v>3543</v>
      </c>
      <c r="B1891" t="s">
        <v>3544</v>
      </c>
      <c r="C1891" t="s">
        <v>153</v>
      </c>
      <c r="E1891">
        <v>4</v>
      </c>
      <c r="F1891" t="s">
        <v>2226</v>
      </c>
      <c r="G1891" t="s">
        <v>2227</v>
      </c>
      <c r="H1891" t="s">
        <v>2226</v>
      </c>
      <c r="I1891" t="s">
        <v>126</v>
      </c>
      <c r="J1891">
        <v>4</v>
      </c>
      <c r="K1891" t="s">
        <v>2226</v>
      </c>
      <c r="L1891" t="s">
        <v>2227</v>
      </c>
      <c r="M1891" t="s">
        <v>2226</v>
      </c>
      <c r="N1891" t="s">
        <v>126</v>
      </c>
      <c r="O1891" t="s">
        <v>2126</v>
      </c>
      <c r="P1891" t="s">
        <v>156</v>
      </c>
      <c r="R1891" t="s">
        <v>157</v>
      </c>
      <c r="S1891" t="s">
        <v>158</v>
      </c>
      <c r="T1891" t="s">
        <v>156</v>
      </c>
      <c r="V1891" t="s">
        <v>159</v>
      </c>
      <c r="Y1891" t="s">
        <v>2132</v>
      </c>
      <c r="AE1891" t="s">
        <v>3543</v>
      </c>
    </row>
    <row r="1892" spans="1:31">
      <c r="A1892" t="s">
        <v>3545</v>
      </c>
      <c r="B1892" t="s">
        <v>3546</v>
      </c>
      <c r="C1892" t="s">
        <v>153</v>
      </c>
      <c r="E1892">
        <v>4</v>
      </c>
      <c r="F1892" t="s">
        <v>2107</v>
      </c>
      <c r="G1892" t="s">
        <v>2106</v>
      </c>
      <c r="H1892" t="s">
        <v>2107</v>
      </c>
      <c r="I1892" t="s">
        <v>130</v>
      </c>
      <c r="J1892">
        <v>4</v>
      </c>
      <c r="K1892" t="s">
        <v>2107</v>
      </c>
      <c r="L1892" t="s">
        <v>2106</v>
      </c>
      <c r="M1892" t="s">
        <v>2107</v>
      </c>
      <c r="N1892" t="s">
        <v>130</v>
      </c>
      <c r="O1892" t="s">
        <v>155</v>
      </c>
      <c r="P1892" t="s">
        <v>156</v>
      </c>
      <c r="R1892" t="s">
        <v>241</v>
      </c>
      <c r="S1892" t="s">
        <v>158</v>
      </c>
      <c r="T1892" t="s">
        <v>156</v>
      </c>
      <c r="V1892" t="s">
        <v>159</v>
      </c>
      <c r="Y1892" t="s">
        <v>243</v>
      </c>
      <c r="AE1892" t="s">
        <v>3545</v>
      </c>
    </row>
    <row r="1893" spans="1:31">
      <c r="A1893" t="s">
        <v>3547</v>
      </c>
      <c r="B1893" t="s">
        <v>3548</v>
      </c>
      <c r="C1893" t="s">
        <v>153</v>
      </c>
      <c r="E1893">
        <v>4</v>
      </c>
      <c r="F1893" t="s">
        <v>1876</v>
      </c>
      <c r="G1893" t="s">
        <v>1875</v>
      </c>
      <c r="H1893" t="s">
        <v>1876</v>
      </c>
      <c r="I1893" t="s">
        <v>126</v>
      </c>
      <c r="J1893">
        <v>4</v>
      </c>
      <c r="K1893" t="s">
        <v>1876</v>
      </c>
      <c r="L1893" t="s">
        <v>1875</v>
      </c>
      <c r="M1893" t="s">
        <v>1876</v>
      </c>
      <c r="N1893" t="s">
        <v>126</v>
      </c>
      <c r="O1893" t="s">
        <v>2162</v>
      </c>
      <c r="P1893" t="s">
        <v>156</v>
      </c>
      <c r="R1893" t="s">
        <v>157</v>
      </c>
      <c r="S1893" t="s">
        <v>158</v>
      </c>
      <c r="T1893" t="s">
        <v>156</v>
      </c>
      <c r="V1893" t="s">
        <v>159</v>
      </c>
      <c r="Y1893" t="s">
        <v>244</v>
      </c>
      <c r="AE1893" t="s">
        <v>3547</v>
      </c>
    </row>
    <row r="1894" spans="1:31">
      <c r="A1894" t="s">
        <v>3549</v>
      </c>
      <c r="B1894" t="s">
        <v>3550</v>
      </c>
      <c r="C1894" t="s">
        <v>153</v>
      </c>
      <c r="E1894">
        <v>4</v>
      </c>
      <c r="F1894" t="s">
        <v>1611</v>
      </c>
      <c r="G1894" t="s">
        <v>1610</v>
      </c>
      <c r="H1894" t="s">
        <v>1611</v>
      </c>
      <c r="I1894" t="s">
        <v>132</v>
      </c>
      <c r="J1894">
        <v>4</v>
      </c>
      <c r="K1894" t="s">
        <v>1611</v>
      </c>
      <c r="L1894" t="s">
        <v>1610</v>
      </c>
      <c r="M1894" t="s">
        <v>1611</v>
      </c>
      <c r="N1894" t="s">
        <v>132</v>
      </c>
      <c r="O1894" t="s">
        <v>2126</v>
      </c>
      <c r="P1894" t="s">
        <v>156</v>
      </c>
      <c r="R1894" t="s">
        <v>157</v>
      </c>
      <c r="S1894" t="s">
        <v>158</v>
      </c>
      <c r="T1894" t="s">
        <v>156</v>
      </c>
      <c r="V1894" t="s">
        <v>159</v>
      </c>
      <c r="Y1894" t="s">
        <v>2132</v>
      </c>
      <c r="AE1894" t="s">
        <v>3549</v>
      </c>
    </row>
    <row r="1895" spans="1:31">
      <c r="A1895" t="s">
        <v>3551</v>
      </c>
      <c r="B1895" t="s">
        <v>3552</v>
      </c>
      <c r="C1895" t="s">
        <v>153</v>
      </c>
      <c r="E1895">
        <v>4</v>
      </c>
      <c r="F1895" t="s">
        <v>1876</v>
      </c>
      <c r="G1895" t="s">
        <v>1875</v>
      </c>
      <c r="H1895" t="s">
        <v>1876</v>
      </c>
      <c r="I1895" t="s">
        <v>126</v>
      </c>
      <c r="J1895">
        <v>4</v>
      </c>
      <c r="K1895" t="s">
        <v>1876</v>
      </c>
      <c r="L1895" t="s">
        <v>1875</v>
      </c>
      <c r="M1895" t="s">
        <v>1876</v>
      </c>
      <c r="N1895" t="s">
        <v>126</v>
      </c>
      <c r="O1895" t="s">
        <v>2141</v>
      </c>
      <c r="P1895" t="s">
        <v>156</v>
      </c>
      <c r="R1895" t="s">
        <v>157</v>
      </c>
      <c r="S1895" t="s">
        <v>158</v>
      </c>
      <c r="T1895" t="s">
        <v>156</v>
      </c>
      <c r="V1895" t="s">
        <v>159</v>
      </c>
      <c r="Y1895" t="s">
        <v>244</v>
      </c>
      <c r="AE1895" t="s">
        <v>3551</v>
      </c>
    </row>
    <row r="1896" spans="1:31">
      <c r="A1896" t="s">
        <v>3553</v>
      </c>
      <c r="B1896" t="s">
        <v>3554</v>
      </c>
      <c r="C1896" t="s">
        <v>153</v>
      </c>
      <c r="E1896">
        <v>4</v>
      </c>
      <c r="F1896" t="s">
        <v>1803</v>
      </c>
      <c r="G1896" t="s">
        <v>1802</v>
      </c>
      <c r="H1896" t="s">
        <v>1803</v>
      </c>
      <c r="I1896" t="s">
        <v>132</v>
      </c>
      <c r="J1896">
        <v>4</v>
      </c>
      <c r="K1896" t="s">
        <v>1803</v>
      </c>
      <c r="L1896" t="s">
        <v>1802</v>
      </c>
      <c r="M1896" t="s">
        <v>1803</v>
      </c>
      <c r="N1896" t="s">
        <v>132</v>
      </c>
      <c r="O1896" t="s">
        <v>2126</v>
      </c>
      <c r="P1896" t="s">
        <v>156</v>
      </c>
      <c r="R1896" t="s">
        <v>241</v>
      </c>
      <c r="S1896" t="s">
        <v>158</v>
      </c>
      <c r="T1896" t="s">
        <v>156</v>
      </c>
      <c r="V1896" t="s">
        <v>159</v>
      </c>
      <c r="Y1896" t="s">
        <v>2132</v>
      </c>
      <c r="AE1896" t="s">
        <v>3553</v>
      </c>
    </row>
    <row r="1897" spans="1:31">
      <c r="A1897" t="s">
        <v>3555</v>
      </c>
      <c r="B1897" t="s">
        <v>3556</v>
      </c>
      <c r="C1897" t="s">
        <v>153</v>
      </c>
      <c r="E1897">
        <v>4</v>
      </c>
      <c r="F1897" t="s">
        <v>2329</v>
      </c>
      <c r="G1897" t="s">
        <v>2330</v>
      </c>
      <c r="H1897" t="s">
        <v>2329</v>
      </c>
      <c r="I1897" t="s">
        <v>1641</v>
      </c>
      <c r="J1897">
        <v>4</v>
      </c>
      <c r="K1897" t="s">
        <v>2329</v>
      </c>
      <c r="L1897" t="s">
        <v>2330</v>
      </c>
      <c r="M1897" t="s">
        <v>2329</v>
      </c>
      <c r="N1897" t="s">
        <v>1641</v>
      </c>
      <c r="O1897" t="s">
        <v>2162</v>
      </c>
      <c r="P1897" t="s">
        <v>156</v>
      </c>
      <c r="R1897" t="s">
        <v>241</v>
      </c>
      <c r="S1897" t="s">
        <v>158</v>
      </c>
      <c r="T1897" t="s">
        <v>156</v>
      </c>
      <c r="V1897" t="s">
        <v>159</v>
      </c>
      <c r="W1897" t="s">
        <v>2233</v>
      </c>
      <c r="X1897" t="s">
        <v>242</v>
      </c>
      <c r="Y1897" t="s">
        <v>243</v>
      </c>
      <c r="Z1897" t="s">
        <v>2127</v>
      </c>
      <c r="AA1897" t="s">
        <v>245</v>
      </c>
      <c r="AE1897" t="s">
        <v>3555</v>
      </c>
    </row>
    <row r="1898" spans="1:31">
      <c r="A1898" t="s">
        <v>3557</v>
      </c>
      <c r="B1898" t="s">
        <v>3558</v>
      </c>
      <c r="C1898" t="s">
        <v>153</v>
      </c>
      <c r="E1898">
        <v>4</v>
      </c>
      <c r="F1898" t="s">
        <v>1585</v>
      </c>
      <c r="G1898" t="s">
        <v>1584</v>
      </c>
      <c r="H1898" t="s">
        <v>1585</v>
      </c>
      <c r="I1898" t="s">
        <v>128</v>
      </c>
      <c r="O1898" t="s">
        <v>2126</v>
      </c>
      <c r="P1898" t="s">
        <v>2130</v>
      </c>
      <c r="Q1898" t="s">
        <v>2473</v>
      </c>
      <c r="R1898" t="s">
        <v>241</v>
      </c>
      <c r="V1898" t="s">
        <v>242</v>
      </c>
      <c r="Y1898" t="s">
        <v>2146</v>
      </c>
      <c r="AE1898" t="s">
        <v>3557</v>
      </c>
    </row>
    <row r="1899" spans="1:31">
      <c r="A1899" t="s">
        <v>3559</v>
      </c>
      <c r="B1899" t="s">
        <v>3560</v>
      </c>
      <c r="C1899" t="s">
        <v>153</v>
      </c>
      <c r="E1899">
        <v>4</v>
      </c>
      <c r="F1899" t="s">
        <v>1585</v>
      </c>
      <c r="G1899" t="s">
        <v>1584</v>
      </c>
      <c r="H1899" t="s">
        <v>1585</v>
      </c>
      <c r="I1899" t="s">
        <v>128</v>
      </c>
      <c r="J1899">
        <v>4</v>
      </c>
      <c r="K1899" t="s">
        <v>1585</v>
      </c>
      <c r="L1899" t="s">
        <v>1584</v>
      </c>
      <c r="M1899" t="s">
        <v>1585</v>
      </c>
      <c r="N1899" t="s">
        <v>128</v>
      </c>
      <c r="O1899" t="s">
        <v>155</v>
      </c>
      <c r="P1899" t="s">
        <v>2130</v>
      </c>
      <c r="Q1899" t="s">
        <v>2473</v>
      </c>
      <c r="R1899" t="s">
        <v>241</v>
      </c>
      <c r="S1899" t="s">
        <v>158</v>
      </c>
      <c r="T1899" t="s">
        <v>156</v>
      </c>
      <c r="V1899" t="s">
        <v>242</v>
      </c>
      <c r="Y1899" t="s">
        <v>2146</v>
      </c>
      <c r="AE1899" t="s">
        <v>3559</v>
      </c>
    </row>
    <row r="1900" spans="1:31">
      <c r="A1900" t="s">
        <v>3561</v>
      </c>
      <c r="B1900" t="s">
        <v>3562</v>
      </c>
      <c r="C1900" t="s">
        <v>153</v>
      </c>
      <c r="E1900">
        <v>4</v>
      </c>
      <c r="F1900" t="s">
        <v>1570</v>
      </c>
      <c r="G1900" t="s">
        <v>1569</v>
      </c>
      <c r="H1900" t="s">
        <v>1570</v>
      </c>
      <c r="I1900" t="s">
        <v>130</v>
      </c>
      <c r="J1900">
        <v>4</v>
      </c>
      <c r="K1900" t="s">
        <v>1570</v>
      </c>
      <c r="L1900" t="s">
        <v>1569</v>
      </c>
      <c r="M1900" t="s">
        <v>1570</v>
      </c>
      <c r="N1900" t="s">
        <v>130</v>
      </c>
      <c r="O1900" t="s">
        <v>155</v>
      </c>
      <c r="P1900" t="s">
        <v>156</v>
      </c>
      <c r="R1900" t="s">
        <v>241</v>
      </c>
      <c r="S1900" t="s">
        <v>158</v>
      </c>
      <c r="T1900" t="s">
        <v>156</v>
      </c>
      <c r="V1900" t="s">
        <v>242</v>
      </c>
      <c r="Y1900" t="s">
        <v>2146</v>
      </c>
      <c r="AE1900" t="s">
        <v>3561</v>
      </c>
    </row>
    <row r="1901" spans="1:31">
      <c r="A1901" t="s">
        <v>3563</v>
      </c>
      <c r="B1901" t="s">
        <v>3564</v>
      </c>
      <c r="AE1901" t="s">
        <v>3563</v>
      </c>
    </row>
    <row r="1902" spans="1:31">
      <c r="A1902" t="s">
        <v>3565</v>
      </c>
      <c r="B1902" t="s">
        <v>3566</v>
      </c>
      <c r="C1902" t="s">
        <v>153</v>
      </c>
      <c r="E1902">
        <v>4</v>
      </c>
      <c r="F1902" t="s">
        <v>1880</v>
      </c>
      <c r="G1902" t="s">
        <v>1879</v>
      </c>
      <c r="H1902" t="s">
        <v>1880</v>
      </c>
      <c r="I1902" t="s">
        <v>128</v>
      </c>
      <c r="J1902">
        <v>4</v>
      </c>
      <c r="K1902" t="s">
        <v>1880</v>
      </c>
      <c r="L1902" t="s">
        <v>1879</v>
      </c>
      <c r="M1902" t="s">
        <v>1880</v>
      </c>
      <c r="N1902" t="s">
        <v>128</v>
      </c>
      <c r="O1902" t="s">
        <v>2162</v>
      </c>
      <c r="P1902" t="s">
        <v>2130</v>
      </c>
      <c r="Q1902" t="s">
        <v>2223</v>
      </c>
      <c r="R1902" t="s">
        <v>241</v>
      </c>
      <c r="S1902" t="s">
        <v>158</v>
      </c>
      <c r="T1902" t="s">
        <v>156</v>
      </c>
      <c r="V1902" t="s">
        <v>159</v>
      </c>
      <c r="Y1902" t="s">
        <v>2146</v>
      </c>
      <c r="Z1902" t="s">
        <v>245</v>
      </c>
      <c r="AE1902" t="s">
        <v>3565</v>
      </c>
    </row>
    <row r="1903" spans="1:31">
      <c r="A1903" t="s">
        <v>3567</v>
      </c>
      <c r="B1903" t="s">
        <v>3568</v>
      </c>
      <c r="C1903" t="s">
        <v>153</v>
      </c>
      <c r="E1903">
        <v>4</v>
      </c>
      <c r="F1903" t="s">
        <v>1604</v>
      </c>
      <c r="G1903" t="s">
        <v>1603</v>
      </c>
      <c r="H1903" t="s">
        <v>1604</v>
      </c>
      <c r="I1903" t="s">
        <v>124</v>
      </c>
      <c r="J1903">
        <v>4</v>
      </c>
      <c r="K1903" t="s">
        <v>1874</v>
      </c>
      <c r="L1903" t="s">
        <v>1873</v>
      </c>
      <c r="M1903" t="s">
        <v>1874</v>
      </c>
      <c r="N1903" t="s">
        <v>126</v>
      </c>
      <c r="O1903" t="s">
        <v>2162</v>
      </c>
      <c r="P1903" t="s">
        <v>2130</v>
      </c>
      <c r="Q1903" t="s">
        <v>2183</v>
      </c>
      <c r="R1903" t="s">
        <v>157</v>
      </c>
      <c r="S1903" t="s">
        <v>158</v>
      </c>
      <c r="T1903" t="s">
        <v>156</v>
      </c>
      <c r="V1903" t="s">
        <v>159</v>
      </c>
      <c r="Y1903" t="s">
        <v>244</v>
      </c>
      <c r="AE1903" t="s">
        <v>3567</v>
      </c>
    </row>
    <row r="1904" spans="1:31">
      <c r="A1904" t="s">
        <v>3569</v>
      </c>
      <c r="B1904" t="s">
        <v>3570</v>
      </c>
      <c r="C1904" t="s">
        <v>153</v>
      </c>
      <c r="E1904">
        <v>4</v>
      </c>
      <c r="F1904" t="s">
        <v>1876</v>
      </c>
      <c r="G1904" t="s">
        <v>1875</v>
      </c>
      <c r="H1904" t="s">
        <v>1876</v>
      </c>
      <c r="I1904" t="s">
        <v>126</v>
      </c>
      <c r="J1904">
        <v>4</v>
      </c>
      <c r="K1904" t="s">
        <v>1876</v>
      </c>
      <c r="L1904" t="s">
        <v>1875</v>
      </c>
      <c r="M1904" t="s">
        <v>1876</v>
      </c>
      <c r="N1904" t="s">
        <v>126</v>
      </c>
      <c r="O1904" t="s">
        <v>2162</v>
      </c>
      <c r="P1904" t="s">
        <v>156</v>
      </c>
      <c r="R1904" t="s">
        <v>157</v>
      </c>
      <c r="S1904" t="s">
        <v>158</v>
      </c>
      <c r="T1904" t="s">
        <v>156</v>
      </c>
      <c r="V1904" t="s">
        <v>159</v>
      </c>
      <c r="Y1904" t="s">
        <v>244</v>
      </c>
      <c r="AE1904" t="s">
        <v>3569</v>
      </c>
    </row>
    <row r="1905" spans="1:31">
      <c r="A1905" t="s">
        <v>3571</v>
      </c>
      <c r="B1905" t="s">
        <v>3572</v>
      </c>
      <c r="C1905" t="s">
        <v>153</v>
      </c>
      <c r="E1905">
        <v>4</v>
      </c>
      <c r="F1905" t="s">
        <v>2112</v>
      </c>
      <c r="G1905" t="s">
        <v>2111</v>
      </c>
      <c r="H1905" t="s">
        <v>2112</v>
      </c>
      <c r="I1905" t="s">
        <v>1641</v>
      </c>
      <c r="J1905">
        <v>4</v>
      </c>
      <c r="K1905" t="s">
        <v>2112</v>
      </c>
      <c r="L1905" t="s">
        <v>2111</v>
      </c>
      <c r="M1905" t="s">
        <v>2112</v>
      </c>
      <c r="N1905" t="s">
        <v>1641</v>
      </c>
      <c r="O1905" t="s">
        <v>2126</v>
      </c>
      <c r="P1905" t="s">
        <v>156</v>
      </c>
      <c r="R1905" t="s">
        <v>157</v>
      </c>
      <c r="S1905" t="s">
        <v>158</v>
      </c>
      <c r="T1905" t="s">
        <v>156</v>
      </c>
      <c r="V1905" t="s">
        <v>159</v>
      </c>
      <c r="Y1905" t="s">
        <v>2132</v>
      </c>
      <c r="AE1905" t="s">
        <v>3571</v>
      </c>
    </row>
    <row r="1906" spans="1:31">
      <c r="A1906" t="s">
        <v>3573</v>
      </c>
      <c r="B1906" t="s">
        <v>3574</v>
      </c>
      <c r="C1906" t="s">
        <v>153</v>
      </c>
      <c r="E1906">
        <v>4</v>
      </c>
      <c r="F1906" t="s">
        <v>1756</v>
      </c>
      <c r="G1906" t="s">
        <v>1755</v>
      </c>
      <c r="H1906" t="s">
        <v>1756</v>
      </c>
      <c r="I1906" t="s">
        <v>132</v>
      </c>
      <c r="J1906">
        <v>4</v>
      </c>
      <c r="K1906" t="s">
        <v>1756</v>
      </c>
      <c r="L1906" t="s">
        <v>1755</v>
      </c>
      <c r="M1906" t="s">
        <v>1756</v>
      </c>
      <c r="N1906" t="s">
        <v>132</v>
      </c>
      <c r="O1906" t="s">
        <v>2141</v>
      </c>
      <c r="P1906" t="s">
        <v>2130</v>
      </c>
      <c r="Q1906" t="s">
        <v>2438</v>
      </c>
      <c r="R1906" t="s">
        <v>241</v>
      </c>
      <c r="S1906" t="s">
        <v>158</v>
      </c>
      <c r="T1906" t="s">
        <v>156</v>
      </c>
      <c r="V1906" t="s">
        <v>242</v>
      </c>
      <c r="Y1906" t="s">
        <v>2146</v>
      </c>
      <c r="AE1906" t="s">
        <v>3573</v>
      </c>
    </row>
    <row r="1907" spans="1:31">
      <c r="A1907" t="s">
        <v>3575</v>
      </c>
      <c r="B1907" t="s">
        <v>3576</v>
      </c>
      <c r="C1907" t="s">
        <v>153</v>
      </c>
      <c r="E1907">
        <v>4</v>
      </c>
      <c r="F1907" t="s">
        <v>1848</v>
      </c>
      <c r="G1907" t="s">
        <v>1847</v>
      </c>
      <c r="H1907" t="s">
        <v>1848</v>
      </c>
      <c r="I1907" t="s">
        <v>130</v>
      </c>
      <c r="J1907">
        <v>4</v>
      </c>
      <c r="K1907" t="s">
        <v>1848</v>
      </c>
      <c r="L1907" t="s">
        <v>1847</v>
      </c>
      <c r="M1907" t="s">
        <v>1848</v>
      </c>
      <c r="N1907" t="s">
        <v>130</v>
      </c>
      <c r="O1907" t="s">
        <v>2126</v>
      </c>
      <c r="P1907" t="s">
        <v>2130</v>
      </c>
      <c r="Q1907" t="s">
        <v>2449</v>
      </c>
      <c r="R1907" t="s">
        <v>157</v>
      </c>
      <c r="S1907" t="s">
        <v>158</v>
      </c>
      <c r="T1907" t="s">
        <v>156</v>
      </c>
      <c r="U1907" t="s">
        <v>2449</v>
      </c>
      <c r="V1907" t="s">
        <v>159</v>
      </c>
      <c r="Y1907" t="s">
        <v>2132</v>
      </c>
      <c r="AE1907" t="s">
        <v>3575</v>
      </c>
    </row>
    <row r="1908" spans="1:31">
      <c r="A1908" t="s">
        <v>3577</v>
      </c>
      <c r="B1908" t="s">
        <v>3578</v>
      </c>
      <c r="C1908" t="s">
        <v>153</v>
      </c>
      <c r="E1908">
        <v>4</v>
      </c>
      <c r="F1908" t="s">
        <v>1850</v>
      </c>
      <c r="G1908" t="s">
        <v>1849</v>
      </c>
      <c r="H1908" t="s">
        <v>1850</v>
      </c>
      <c r="I1908" t="s">
        <v>128</v>
      </c>
      <c r="J1908">
        <v>4</v>
      </c>
      <c r="K1908" t="s">
        <v>1850</v>
      </c>
      <c r="L1908" t="s">
        <v>1849</v>
      </c>
      <c r="M1908" t="s">
        <v>1850</v>
      </c>
      <c r="N1908" t="s">
        <v>128</v>
      </c>
      <c r="O1908" t="s">
        <v>2162</v>
      </c>
      <c r="P1908" t="s">
        <v>156</v>
      </c>
      <c r="R1908" t="s">
        <v>241</v>
      </c>
      <c r="S1908" t="s">
        <v>158</v>
      </c>
      <c r="T1908" t="s">
        <v>156</v>
      </c>
      <c r="V1908" t="s">
        <v>159</v>
      </c>
      <c r="W1908" t="s">
        <v>242</v>
      </c>
      <c r="Y1908" t="s">
        <v>2820</v>
      </c>
      <c r="AE1908" t="s">
        <v>3577</v>
      </c>
    </row>
    <row r="1909" spans="1:31">
      <c r="A1909" t="s">
        <v>3579</v>
      </c>
      <c r="B1909" t="s">
        <v>3580</v>
      </c>
      <c r="C1909" t="s">
        <v>153</v>
      </c>
      <c r="E1909">
        <v>4</v>
      </c>
      <c r="F1909" t="s">
        <v>2623</v>
      </c>
      <c r="G1909" t="s">
        <v>2624</v>
      </c>
      <c r="H1909" t="s">
        <v>2623</v>
      </c>
      <c r="I1909" t="s">
        <v>126</v>
      </c>
      <c r="J1909">
        <v>4</v>
      </c>
      <c r="K1909" t="s">
        <v>2623</v>
      </c>
      <c r="L1909" t="s">
        <v>2624</v>
      </c>
      <c r="M1909" t="s">
        <v>2623</v>
      </c>
      <c r="N1909" t="s">
        <v>126</v>
      </c>
      <c r="O1909" t="s">
        <v>2162</v>
      </c>
      <c r="P1909" t="s">
        <v>156</v>
      </c>
      <c r="R1909" t="s">
        <v>241</v>
      </c>
      <c r="S1909" t="s">
        <v>158</v>
      </c>
      <c r="T1909" t="s">
        <v>156</v>
      </c>
      <c r="V1909" t="s">
        <v>242</v>
      </c>
      <c r="Y1909" t="s">
        <v>2150</v>
      </c>
      <c r="AE1909" t="s">
        <v>3579</v>
      </c>
    </row>
    <row r="1910" spans="1:31">
      <c r="A1910" t="s">
        <v>3581</v>
      </c>
      <c r="B1910" t="s">
        <v>3582</v>
      </c>
      <c r="C1910" t="s">
        <v>153</v>
      </c>
      <c r="E1910">
        <v>4</v>
      </c>
      <c r="F1910" t="s">
        <v>2067</v>
      </c>
      <c r="G1910" t="s">
        <v>2066</v>
      </c>
      <c r="H1910" t="s">
        <v>2067</v>
      </c>
      <c r="I1910" t="s">
        <v>132</v>
      </c>
      <c r="J1910">
        <v>4</v>
      </c>
      <c r="K1910" t="s">
        <v>2067</v>
      </c>
      <c r="L1910" t="s">
        <v>2066</v>
      </c>
      <c r="M1910" t="s">
        <v>2067</v>
      </c>
      <c r="N1910" t="s">
        <v>132</v>
      </c>
      <c r="O1910" t="s">
        <v>2162</v>
      </c>
      <c r="P1910" t="s">
        <v>156</v>
      </c>
      <c r="R1910" t="s">
        <v>241</v>
      </c>
      <c r="S1910" t="s">
        <v>158</v>
      </c>
      <c r="T1910" t="s">
        <v>156</v>
      </c>
      <c r="V1910" t="s">
        <v>159</v>
      </c>
      <c r="Y1910" t="s">
        <v>244</v>
      </c>
      <c r="AE1910" t="s">
        <v>3581</v>
      </c>
    </row>
    <row r="1911" spans="1:31">
      <c r="A1911" t="s">
        <v>3583</v>
      </c>
      <c r="B1911" t="s">
        <v>3584</v>
      </c>
      <c r="C1911" t="s">
        <v>153</v>
      </c>
      <c r="E1911">
        <v>4</v>
      </c>
      <c r="F1911" t="s">
        <v>1850</v>
      </c>
      <c r="G1911" t="s">
        <v>1849</v>
      </c>
      <c r="H1911" t="s">
        <v>1850</v>
      </c>
      <c r="I1911" t="s">
        <v>128</v>
      </c>
      <c r="J1911">
        <v>4</v>
      </c>
      <c r="K1911" t="s">
        <v>1850</v>
      </c>
      <c r="L1911" t="s">
        <v>1849</v>
      </c>
      <c r="M1911" t="s">
        <v>1850</v>
      </c>
      <c r="N1911" t="s">
        <v>128</v>
      </c>
      <c r="O1911" t="s">
        <v>2126</v>
      </c>
      <c r="P1911" t="s">
        <v>2130</v>
      </c>
      <c r="Q1911" t="s">
        <v>3585</v>
      </c>
      <c r="R1911" t="s">
        <v>241</v>
      </c>
      <c r="S1911" t="s">
        <v>158</v>
      </c>
      <c r="T1911" t="s">
        <v>156</v>
      </c>
      <c r="V1911" t="s">
        <v>159</v>
      </c>
      <c r="Y1911" t="s">
        <v>2132</v>
      </c>
      <c r="AE1911" t="s">
        <v>3583</v>
      </c>
    </row>
    <row r="1912" spans="1:31">
      <c r="A1912" t="s">
        <v>3586</v>
      </c>
      <c r="B1912" t="s">
        <v>3587</v>
      </c>
      <c r="C1912" t="s">
        <v>153</v>
      </c>
      <c r="E1912">
        <v>4</v>
      </c>
      <c r="F1912" t="s">
        <v>1850</v>
      </c>
      <c r="G1912" t="s">
        <v>1849</v>
      </c>
      <c r="H1912" t="s">
        <v>1850</v>
      </c>
      <c r="I1912" t="s">
        <v>128</v>
      </c>
      <c r="J1912">
        <v>4</v>
      </c>
      <c r="K1912" t="s">
        <v>1850</v>
      </c>
      <c r="L1912" t="s">
        <v>1849</v>
      </c>
      <c r="M1912" t="s">
        <v>1850</v>
      </c>
      <c r="N1912" t="s">
        <v>128</v>
      </c>
      <c r="O1912" t="s">
        <v>2141</v>
      </c>
      <c r="P1912" t="s">
        <v>156</v>
      </c>
      <c r="R1912" t="s">
        <v>241</v>
      </c>
      <c r="S1912" t="s">
        <v>158</v>
      </c>
      <c r="T1912" t="s">
        <v>156</v>
      </c>
      <c r="V1912" t="s">
        <v>242</v>
      </c>
      <c r="Y1912" t="s">
        <v>2146</v>
      </c>
      <c r="AE1912" t="s">
        <v>3586</v>
      </c>
    </row>
    <row r="1913" spans="1:31">
      <c r="A1913" t="s">
        <v>3588</v>
      </c>
      <c r="B1913" t="s">
        <v>3589</v>
      </c>
      <c r="C1913" t="s">
        <v>153</v>
      </c>
      <c r="E1913">
        <v>4</v>
      </c>
      <c r="F1913" t="s">
        <v>239</v>
      </c>
      <c r="G1913" t="s">
        <v>240</v>
      </c>
      <c r="H1913" t="s">
        <v>239</v>
      </c>
      <c r="I1913" t="s">
        <v>132</v>
      </c>
      <c r="J1913">
        <v>4</v>
      </c>
      <c r="K1913" t="s">
        <v>239</v>
      </c>
      <c r="L1913" t="s">
        <v>240</v>
      </c>
      <c r="M1913" t="s">
        <v>239</v>
      </c>
      <c r="N1913" t="s">
        <v>132</v>
      </c>
      <c r="O1913" t="s">
        <v>2141</v>
      </c>
      <c r="P1913" t="s">
        <v>156</v>
      </c>
      <c r="R1913" t="s">
        <v>241</v>
      </c>
      <c r="S1913" t="s">
        <v>158</v>
      </c>
      <c r="T1913" t="s">
        <v>156</v>
      </c>
      <c r="V1913" t="s">
        <v>242</v>
      </c>
      <c r="Y1913" t="s">
        <v>2146</v>
      </c>
      <c r="AE1913" t="s">
        <v>3588</v>
      </c>
    </row>
    <row r="1914" spans="1:31">
      <c r="A1914" t="s">
        <v>3590</v>
      </c>
      <c r="B1914" t="s">
        <v>3591</v>
      </c>
      <c r="C1914" t="s">
        <v>153</v>
      </c>
      <c r="E1914">
        <v>4</v>
      </c>
      <c r="F1914" t="s">
        <v>1614</v>
      </c>
      <c r="G1914" t="s">
        <v>1613</v>
      </c>
      <c r="H1914" t="s">
        <v>1614</v>
      </c>
      <c r="I1914" t="s">
        <v>128</v>
      </c>
      <c r="J1914">
        <v>4</v>
      </c>
      <c r="K1914" t="s">
        <v>1614</v>
      </c>
      <c r="L1914" t="s">
        <v>1613</v>
      </c>
      <c r="M1914" t="s">
        <v>1614</v>
      </c>
      <c r="N1914" t="s">
        <v>128</v>
      </c>
      <c r="O1914" t="s">
        <v>2162</v>
      </c>
      <c r="P1914" t="s">
        <v>156</v>
      </c>
      <c r="R1914" t="s">
        <v>157</v>
      </c>
      <c r="S1914" t="s">
        <v>158</v>
      </c>
      <c r="T1914" t="s">
        <v>156</v>
      </c>
      <c r="V1914" t="s">
        <v>159</v>
      </c>
      <c r="Y1914" t="s">
        <v>244</v>
      </c>
      <c r="AE1914" t="s">
        <v>3590</v>
      </c>
    </row>
    <row r="1915" spans="1:31">
      <c r="A1915" t="s">
        <v>3592</v>
      </c>
      <c r="B1915" t="s">
        <v>3593</v>
      </c>
      <c r="C1915" t="s">
        <v>153</v>
      </c>
      <c r="E1915">
        <v>4</v>
      </c>
      <c r="F1915" t="s">
        <v>1813</v>
      </c>
      <c r="G1915" t="s">
        <v>1812</v>
      </c>
      <c r="H1915" t="s">
        <v>1813</v>
      </c>
      <c r="I1915" t="s">
        <v>126</v>
      </c>
      <c r="O1915" t="s">
        <v>2141</v>
      </c>
      <c r="P1915" t="s">
        <v>156</v>
      </c>
      <c r="R1915" t="s">
        <v>241</v>
      </c>
      <c r="V1915" t="s">
        <v>159</v>
      </c>
      <c r="Y1915" t="s">
        <v>244</v>
      </c>
      <c r="AE1915" t="s">
        <v>3592</v>
      </c>
    </row>
    <row r="1916" spans="1:31">
      <c r="A1916" t="s">
        <v>3594</v>
      </c>
      <c r="B1916" t="s">
        <v>3595</v>
      </c>
      <c r="C1916" t="s">
        <v>153</v>
      </c>
      <c r="E1916">
        <v>4</v>
      </c>
      <c r="F1916" t="s">
        <v>1803</v>
      </c>
      <c r="G1916" t="s">
        <v>1802</v>
      </c>
      <c r="H1916" t="s">
        <v>1803</v>
      </c>
      <c r="I1916" t="s">
        <v>132</v>
      </c>
      <c r="J1916">
        <v>4</v>
      </c>
      <c r="K1916" t="s">
        <v>1803</v>
      </c>
      <c r="L1916" t="s">
        <v>1802</v>
      </c>
      <c r="M1916" t="s">
        <v>1803</v>
      </c>
      <c r="N1916" t="s">
        <v>132</v>
      </c>
      <c r="O1916" t="s">
        <v>2162</v>
      </c>
      <c r="P1916" t="s">
        <v>156</v>
      </c>
      <c r="R1916" t="s">
        <v>241</v>
      </c>
      <c r="S1916" t="s">
        <v>158</v>
      </c>
      <c r="T1916" t="s">
        <v>156</v>
      </c>
      <c r="V1916" t="s">
        <v>159</v>
      </c>
      <c r="Y1916" t="s">
        <v>243</v>
      </c>
      <c r="Z1916" t="s">
        <v>244</v>
      </c>
      <c r="AE1916" t="s">
        <v>3594</v>
      </c>
    </row>
    <row r="1917" spans="1:31">
      <c r="A1917" t="s">
        <v>3596</v>
      </c>
      <c r="B1917" t="s">
        <v>3597</v>
      </c>
      <c r="C1917" t="s">
        <v>153</v>
      </c>
      <c r="E1917">
        <v>4</v>
      </c>
      <c r="F1917" t="s">
        <v>1670</v>
      </c>
      <c r="G1917" t="s">
        <v>1669</v>
      </c>
      <c r="H1917" t="s">
        <v>1670</v>
      </c>
      <c r="I1917" t="s">
        <v>126</v>
      </c>
      <c r="O1917" t="s">
        <v>2162</v>
      </c>
      <c r="P1917" t="s">
        <v>2130</v>
      </c>
      <c r="Q1917" t="s">
        <v>3049</v>
      </c>
      <c r="R1917" t="s">
        <v>241</v>
      </c>
      <c r="V1917" t="s">
        <v>159</v>
      </c>
      <c r="Y1917" t="s">
        <v>244</v>
      </c>
      <c r="AE1917" t="s">
        <v>3596</v>
      </c>
    </row>
    <row r="1918" spans="1:31">
      <c r="A1918" t="s">
        <v>3598</v>
      </c>
      <c r="B1918" t="s">
        <v>3599</v>
      </c>
      <c r="C1918" t="s">
        <v>153</v>
      </c>
      <c r="E1918">
        <v>4</v>
      </c>
      <c r="F1918" t="s">
        <v>1850</v>
      </c>
      <c r="G1918" t="s">
        <v>1849</v>
      </c>
      <c r="H1918" t="s">
        <v>1850</v>
      </c>
      <c r="I1918" t="s">
        <v>128</v>
      </c>
      <c r="J1918">
        <v>4</v>
      </c>
      <c r="K1918" t="s">
        <v>1850</v>
      </c>
      <c r="L1918" t="s">
        <v>1849</v>
      </c>
      <c r="M1918" t="s">
        <v>1850</v>
      </c>
      <c r="N1918" t="s">
        <v>128</v>
      </c>
      <c r="O1918" t="s">
        <v>2126</v>
      </c>
      <c r="P1918" t="s">
        <v>2130</v>
      </c>
      <c r="Q1918" t="s">
        <v>3098</v>
      </c>
      <c r="R1918" t="s">
        <v>241</v>
      </c>
      <c r="S1918" t="s">
        <v>158</v>
      </c>
      <c r="T1918" t="s">
        <v>156</v>
      </c>
      <c r="V1918" t="s">
        <v>159</v>
      </c>
      <c r="Y1918" t="s">
        <v>2132</v>
      </c>
      <c r="AE1918" t="s">
        <v>3598</v>
      </c>
    </row>
    <row r="1919" spans="1:31">
      <c r="A1919" t="s">
        <v>3600</v>
      </c>
      <c r="B1919" t="s">
        <v>3601</v>
      </c>
      <c r="C1919" t="s">
        <v>153</v>
      </c>
      <c r="E1919">
        <v>4</v>
      </c>
      <c r="F1919" s="5" t="s">
        <v>1570</v>
      </c>
      <c r="G1919" t="s">
        <v>1991</v>
      </c>
      <c r="H1919" s="7" t="s">
        <v>1570</v>
      </c>
      <c r="I1919" t="s">
        <v>130</v>
      </c>
      <c r="J1919">
        <v>4</v>
      </c>
      <c r="K1919" t="s">
        <v>1570</v>
      </c>
      <c r="L1919" t="s">
        <v>1991</v>
      </c>
      <c r="M1919" t="s">
        <v>1570</v>
      </c>
      <c r="N1919" t="s">
        <v>130</v>
      </c>
      <c r="O1919" t="s">
        <v>2162</v>
      </c>
      <c r="P1919" t="s">
        <v>156</v>
      </c>
      <c r="R1919" t="s">
        <v>241</v>
      </c>
      <c r="S1919" t="s">
        <v>158</v>
      </c>
      <c r="T1919" t="s">
        <v>156</v>
      </c>
      <c r="V1919" t="s">
        <v>242</v>
      </c>
      <c r="Y1919" t="s">
        <v>2146</v>
      </c>
      <c r="AE1919" t="s">
        <v>3600</v>
      </c>
    </row>
    <row r="1920" spans="1:31">
      <c r="A1920" t="s">
        <v>3602</v>
      </c>
      <c r="B1920" t="s">
        <v>3603</v>
      </c>
      <c r="C1920" t="s">
        <v>153</v>
      </c>
      <c r="E1920">
        <v>4</v>
      </c>
      <c r="F1920" t="s">
        <v>2226</v>
      </c>
      <c r="G1920" t="s">
        <v>2227</v>
      </c>
      <c r="H1920" t="s">
        <v>2226</v>
      </c>
      <c r="I1920" t="s">
        <v>126</v>
      </c>
      <c r="J1920">
        <v>4</v>
      </c>
      <c r="K1920" t="s">
        <v>2226</v>
      </c>
      <c r="L1920" t="s">
        <v>2227</v>
      </c>
      <c r="M1920" t="s">
        <v>2226</v>
      </c>
      <c r="N1920" t="s">
        <v>126</v>
      </c>
      <c r="O1920" t="s">
        <v>155</v>
      </c>
      <c r="P1920" t="s">
        <v>156</v>
      </c>
      <c r="R1920" t="s">
        <v>241</v>
      </c>
      <c r="S1920" t="s">
        <v>158</v>
      </c>
      <c r="T1920" t="s">
        <v>156</v>
      </c>
      <c r="V1920" t="s">
        <v>159</v>
      </c>
      <c r="Y1920" t="s">
        <v>244</v>
      </c>
      <c r="AE1920" t="s">
        <v>3602</v>
      </c>
    </row>
    <row r="1921" spans="1:31">
      <c r="A1921" t="s">
        <v>3604</v>
      </c>
      <c r="B1921" t="s">
        <v>3605</v>
      </c>
      <c r="C1921" t="s">
        <v>153</v>
      </c>
      <c r="E1921">
        <v>4</v>
      </c>
      <c r="F1921" t="s">
        <v>2176</v>
      </c>
      <c r="G1921" t="s">
        <v>2177</v>
      </c>
      <c r="H1921" t="s">
        <v>2176</v>
      </c>
      <c r="I1921" t="s">
        <v>124</v>
      </c>
      <c r="J1921">
        <v>4</v>
      </c>
      <c r="K1921" t="s">
        <v>2176</v>
      </c>
      <c r="L1921" t="s">
        <v>2177</v>
      </c>
      <c r="M1921" t="s">
        <v>2176</v>
      </c>
      <c r="N1921" t="s">
        <v>124</v>
      </c>
      <c r="O1921" t="s">
        <v>2126</v>
      </c>
      <c r="P1921" t="s">
        <v>2130</v>
      </c>
      <c r="Q1921" t="s">
        <v>3606</v>
      </c>
      <c r="R1921" t="s">
        <v>241</v>
      </c>
      <c r="S1921" t="s">
        <v>158</v>
      </c>
      <c r="T1921" t="s">
        <v>156</v>
      </c>
      <c r="V1921" t="s">
        <v>159</v>
      </c>
      <c r="Y1921" t="s">
        <v>2132</v>
      </c>
      <c r="AE1921" t="s">
        <v>3604</v>
      </c>
    </row>
    <row r="1922" spans="1:31">
      <c r="A1922" t="s">
        <v>3607</v>
      </c>
      <c r="B1922" t="s">
        <v>3608</v>
      </c>
      <c r="C1922" t="s">
        <v>153</v>
      </c>
      <c r="E1922">
        <v>4</v>
      </c>
      <c r="F1922" t="s">
        <v>1807</v>
      </c>
      <c r="G1922" t="s">
        <v>1806</v>
      </c>
      <c r="H1922" t="s">
        <v>1807</v>
      </c>
      <c r="I1922" t="s">
        <v>1641</v>
      </c>
      <c r="J1922">
        <v>4</v>
      </c>
      <c r="K1922" t="s">
        <v>1807</v>
      </c>
      <c r="L1922" t="s">
        <v>1806</v>
      </c>
      <c r="M1922" t="s">
        <v>1807</v>
      </c>
      <c r="N1922" t="s">
        <v>1641</v>
      </c>
      <c r="O1922" t="s">
        <v>2162</v>
      </c>
      <c r="P1922" t="s">
        <v>2130</v>
      </c>
      <c r="Q1922" t="s">
        <v>3609</v>
      </c>
      <c r="R1922" t="s">
        <v>157</v>
      </c>
      <c r="S1922" t="s">
        <v>2153</v>
      </c>
      <c r="T1922" t="s">
        <v>2130</v>
      </c>
      <c r="U1922" t="s">
        <v>3609</v>
      </c>
      <c r="V1922" t="s">
        <v>2233</v>
      </c>
      <c r="Y1922" t="s">
        <v>2326</v>
      </c>
      <c r="AE1922" t="s">
        <v>3607</v>
      </c>
    </row>
    <row r="1923" spans="1:31">
      <c r="A1923" t="s">
        <v>3610</v>
      </c>
      <c r="B1923" t="s">
        <v>3611</v>
      </c>
      <c r="C1923" t="s">
        <v>153</v>
      </c>
      <c r="E1923">
        <v>4</v>
      </c>
      <c r="F1923" t="s">
        <v>1874</v>
      </c>
      <c r="G1923" t="s">
        <v>1873</v>
      </c>
      <c r="H1923" t="s">
        <v>1874</v>
      </c>
      <c r="I1923" t="s">
        <v>126</v>
      </c>
      <c r="J1923">
        <v>4</v>
      </c>
      <c r="K1923" t="s">
        <v>1874</v>
      </c>
      <c r="L1923" t="s">
        <v>1873</v>
      </c>
      <c r="M1923" t="s">
        <v>1874</v>
      </c>
      <c r="N1923" t="s">
        <v>126</v>
      </c>
      <c r="O1923" t="s">
        <v>2162</v>
      </c>
      <c r="P1923" t="s">
        <v>156</v>
      </c>
      <c r="R1923" t="s">
        <v>157</v>
      </c>
      <c r="S1923" t="s">
        <v>158</v>
      </c>
      <c r="T1923" t="s">
        <v>156</v>
      </c>
      <c r="V1923" t="s">
        <v>159</v>
      </c>
      <c r="Y1923" t="s">
        <v>244</v>
      </c>
      <c r="AE1923" t="s">
        <v>3610</v>
      </c>
    </row>
    <row r="1924" spans="1:31">
      <c r="A1924" t="s">
        <v>3612</v>
      </c>
      <c r="B1924" t="s">
        <v>3613</v>
      </c>
      <c r="C1924" t="s">
        <v>153</v>
      </c>
      <c r="E1924">
        <v>4</v>
      </c>
      <c r="F1924" t="s">
        <v>1803</v>
      </c>
      <c r="G1924" t="s">
        <v>1802</v>
      </c>
      <c r="H1924" t="s">
        <v>1803</v>
      </c>
      <c r="I1924" t="s">
        <v>132</v>
      </c>
      <c r="J1924">
        <v>4</v>
      </c>
      <c r="K1924" t="s">
        <v>1803</v>
      </c>
      <c r="L1924" t="s">
        <v>1802</v>
      </c>
      <c r="M1924" t="s">
        <v>1803</v>
      </c>
      <c r="N1924" t="s">
        <v>132</v>
      </c>
      <c r="O1924" t="s">
        <v>2162</v>
      </c>
      <c r="P1924" t="s">
        <v>2130</v>
      </c>
      <c r="Q1924" t="s">
        <v>2562</v>
      </c>
      <c r="R1924" t="s">
        <v>157</v>
      </c>
      <c r="S1924" t="s">
        <v>158</v>
      </c>
      <c r="T1924" t="s">
        <v>156</v>
      </c>
      <c r="V1924" t="s">
        <v>159</v>
      </c>
      <c r="Y1924" t="s">
        <v>2132</v>
      </c>
      <c r="AE1924" t="s">
        <v>3612</v>
      </c>
    </row>
    <row r="1925" spans="1:31">
      <c r="A1925" t="s">
        <v>3614</v>
      </c>
      <c r="B1925" t="s">
        <v>3615</v>
      </c>
      <c r="C1925" t="s">
        <v>153</v>
      </c>
      <c r="E1925">
        <v>4</v>
      </c>
      <c r="F1925" t="s">
        <v>2287</v>
      </c>
      <c r="G1925" t="s">
        <v>2288</v>
      </c>
      <c r="H1925" t="s">
        <v>2287</v>
      </c>
      <c r="I1925" t="s">
        <v>126</v>
      </c>
      <c r="J1925">
        <v>4</v>
      </c>
      <c r="K1925" t="s">
        <v>2287</v>
      </c>
      <c r="L1925" t="s">
        <v>2288</v>
      </c>
      <c r="M1925" t="s">
        <v>2287</v>
      </c>
      <c r="N1925" t="s">
        <v>126</v>
      </c>
      <c r="O1925" t="s">
        <v>2162</v>
      </c>
      <c r="P1925" t="s">
        <v>156</v>
      </c>
      <c r="R1925" t="s">
        <v>241</v>
      </c>
      <c r="S1925" t="s">
        <v>158</v>
      </c>
      <c r="T1925" t="s">
        <v>156</v>
      </c>
      <c r="V1925" t="s">
        <v>242</v>
      </c>
      <c r="Y1925" t="s">
        <v>2146</v>
      </c>
      <c r="Z1925" t="s">
        <v>2147</v>
      </c>
      <c r="AE1925" t="s">
        <v>3614</v>
      </c>
    </row>
    <row r="1926" spans="1:31">
      <c r="A1926" t="s">
        <v>3616</v>
      </c>
      <c r="B1926" t="s">
        <v>3617</v>
      </c>
      <c r="C1926" t="s">
        <v>153</v>
      </c>
      <c r="E1926">
        <v>4</v>
      </c>
      <c r="F1926" t="s">
        <v>2018</v>
      </c>
      <c r="G1926" t="s">
        <v>2017</v>
      </c>
      <c r="H1926" t="s">
        <v>2018</v>
      </c>
      <c r="I1926" t="s">
        <v>130</v>
      </c>
      <c r="J1926">
        <v>4</v>
      </c>
      <c r="K1926" t="s">
        <v>2018</v>
      </c>
      <c r="L1926" t="s">
        <v>2017</v>
      </c>
      <c r="M1926" t="s">
        <v>2018</v>
      </c>
      <c r="N1926" t="s">
        <v>130</v>
      </c>
      <c r="O1926" t="s">
        <v>2162</v>
      </c>
      <c r="P1926" t="s">
        <v>156</v>
      </c>
      <c r="R1926" t="s">
        <v>241</v>
      </c>
      <c r="S1926" t="s">
        <v>2153</v>
      </c>
      <c r="T1926" t="s">
        <v>156</v>
      </c>
      <c r="V1926" t="s">
        <v>159</v>
      </c>
      <c r="W1926" t="s">
        <v>242</v>
      </c>
      <c r="Y1926" t="s">
        <v>2146</v>
      </c>
      <c r="Z1926" t="s">
        <v>243</v>
      </c>
      <c r="AE1926" t="s">
        <v>3616</v>
      </c>
    </row>
    <row r="1927" spans="1:31">
      <c r="A1927" t="s">
        <v>3618</v>
      </c>
      <c r="B1927" t="s">
        <v>3619</v>
      </c>
      <c r="C1927" t="s">
        <v>153</v>
      </c>
      <c r="E1927">
        <v>4</v>
      </c>
      <c r="F1927" t="s">
        <v>1611</v>
      </c>
      <c r="G1927" t="s">
        <v>1610</v>
      </c>
      <c r="H1927" t="s">
        <v>1611</v>
      </c>
      <c r="I1927" t="s">
        <v>132</v>
      </c>
      <c r="J1927">
        <v>4</v>
      </c>
      <c r="K1927" t="s">
        <v>1611</v>
      </c>
      <c r="L1927" t="s">
        <v>1610</v>
      </c>
      <c r="M1927" t="s">
        <v>1611</v>
      </c>
      <c r="N1927" t="s">
        <v>132</v>
      </c>
      <c r="O1927" t="s">
        <v>2141</v>
      </c>
      <c r="P1927" t="s">
        <v>156</v>
      </c>
      <c r="R1927" t="s">
        <v>241</v>
      </c>
      <c r="S1927" t="s">
        <v>158</v>
      </c>
      <c r="T1927" t="s">
        <v>156</v>
      </c>
      <c r="V1927" t="s">
        <v>242</v>
      </c>
      <c r="Y1927" t="s">
        <v>2146</v>
      </c>
      <c r="AE1927" t="s">
        <v>3618</v>
      </c>
    </row>
    <row r="1928" spans="1:31">
      <c r="A1928" t="s">
        <v>3620</v>
      </c>
      <c r="B1928" t="s">
        <v>3621</v>
      </c>
      <c r="C1928" t="s">
        <v>153</v>
      </c>
      <c r="E1928">
        <v>4</v>
      </c>
      <c r="F1928" t="s">
        <v>1834</v>
      </c>
      <c r="G1928" t="s">
        <v>1833</v>
      </c>
      <c r="H1928" t="s">
        <v>1834</v>
      </c>
      <c r="I1928" t="s">
        <v>128</v>
      </c>
      <c r="J1928">
        <v>4</v>
      </c>
      <c r="K1928" t="s">
        <v>1834</v>
      </c>
      <c r="L1928" t="s">
        <v>1833</v>
      </c>
      <c r="M1928" t="s">
        <v>1834</v>
      </c>
      <c r="N1928" t="s">
        <v>128</v>
      </c>
      <c r="O1928" t="s">
        <v>2126</v>
      </c>
      <c r="P1928" t="s">
        <v>2130</v>
      </c>
      <c r="Q1928" t="s">
        <v>3147</v>
      </c>
      <c r="R1928" t="s">
        <v>241</v>
      </c>
      <c r="S1928" t="s">
        <v>158</v>
      </c>
      <c r="T1928" t="s">
        <v>156</v>
      </c>
      <c r="V1928" t="s">
        <v>159</v>
      </c>
      <c r="Y1928" t="s">
        <v>2132</v>
      </c>
      <c r="AE1928" t="s">
        <v>3620</v>
      </c>
    </row>
    <row r="1929" spans="1:31">
      <c r="A1929" t="s">
        <v>3622</v>
      </c>
      <c r="B1929" t="s">
        <v>3623</v>
      </c>
      <c r="C1929" t="s">
        <v>153</v>
      </c>
      <c r="E1929">
        <v>4</v>
      </c>
      <c r="F1929" t="s">
        <v>1614</v>
      </c>
      <c r="G1929" t="s">
        <v>1613</v>
      </c>
      <c r="H1929" t="s">
        <v>1614</v>
      </c>
      <c r="I1929" t="s">
        <v>128</v>
      </c>
      <c r="J1929">
        <v>4</v>
      </c>
      <c r="K1929" t="s">
        <v>1614</v>
      </c>
      <c r="L1929" t="s">
        <v>1613</v>
      </c>
      <c r="M1929" t="s">
        <v>1614</v>
      </c>
      <c r="N1929" t="s">
        <v>128</v>
      </c>
      <c r="O1929" t="s">
        <v>2126</v>
      </c>
      <c r="P1929" t="s">
        <v>156</v>
      </c>
      <c r="R1929" t="s">
        <v>241</v>
      </c>
      <c r="S1929" t="s">
        <v>158</v>
      </c>
      <c r="T1929" t="s">
        <v>156</v>
      </c>
      <c r="V1929" t="s">
        <v>159</v>
      </c>
      <c r="Y1929" t="s">
        <v>2132</v>
      </c>
      <c r="AE1929" t="s">
        <v>3622</v>
      </c>
    </row>
    <row r="1930" spans="1:31">
      <c r="A1930" t="s">
        <v>3624</v>
      </c>
      <c r="B1930" t="s">
        <v>3625</v>
      </c>
      <c r="C1930" t="s">
        <v>153</v>
      </c>
      <c r="D1930" t="s">
        <v>154</v>
      </c>
      <c r="E1930">
        <v>4</v>
      </c>
      <c r="F1930" t="s">
        <v>1803</v>
      </c>
      <c r="G1930" t="s">
        <v>1802</v>
      </c>
      <c r="H1930" t="s">
        <v>1803</v>
      </c>
      <c r="I1930" t="s">
        <v>132</v>
      </c>
      <c r="J1930">
        <v>4</v>
      </c>
      <c r="K1930" t="s">
        <v>1803</v>
      </c>
      <c r="L1930" t="s">
        <v>1802</v>
      </c>
      <c r="M1930" t="s">
        <v>1803</v>
      </c>
      <c r="N1930" t="s">
        <v>132</v>
      </c>
      <c r="O1930" t="s">
        <v>2162</v>
      </c>
      <c r="P1930" t="s">
        <v>156</v>
      </c>
      <c r="R1930" t="s">
        <v>241</v>
      </c>
      <c r="S1930" t="s">
        <v>158</v>
      </c>
      <c r="T1930" t="s">
        <v>156</v>
      </c>
      <c r="V1930" t="s">
        <v>242</v>
      </c>
      <c r="Y1930" t="s">
        <v>2146</v>
      </c>
      <c r="AE1930" t="s">
        <v>3624</v>
      </c>
    </row>
    <row r="1931" spans="1:31">
      <c r="A1931" t="s">
        <v>3626</v>
      </c>
      <c r="B1931" t="s">
        <v>3627</v>
      </c>
      <c r="C1931" t="s">
        <v>153</v>
      </c>
      <c r="E1931">
        <v>4</v>
      </c>
      <c r="F1931" t="s">
        <v>2329</v>
      </c>
      <c r="G1931" t="s">
        <v>2330</v>
      </c>
      <c r="H1931" t="s">
        <v>2329</v>
      </c>
      <c r="I1931" t="s">
        <v>1641</v>
      </c>
      <c r="J1931">
        <v>4</v>
      </c>
      <c r="K1931" t="s">
        <v>2329</v>
      </c>
      <c r="L1931" t="s">
        <v>2330</v>
      </c>
      <c r="M1931" t="s">
        <v>2329</v>
      </c>
      <c r="N1931" t="s">
        <v>1641</v>
      </c>
      <c r="O1931" t="s">
        <v>2162</v>
      </c>
      <c r="P1931" t="s">
        <v>156</v>
      </c>
      <c r="R1931" t="s">
        <v>241</v>
      </c>
      <c r="S1931" t="s">
        <v>158</v>
      </c>
      <c r="T1931" t="s">
        <v>156</v>
      </c>
      <c r="V1931" t="s">
        <v>159</v>
      </c>
      <c r="W1931" t="s">
        <v>242</v>
      </c>
      <c r="Y1931" t="s">
        <v>2146</v>
      </c>
      <c r="Z1931" t="s">
        <v>243</v>
      </c>
      <c r="AE1931" t="s">
        <v>3626</v>
      </c>
    </row>
    <row r="1932" spans="1:31">
      <c r="A1932" t="s">
        <v>3628</v>
      </c>
      <c r="B1932" t="s">
        <v>3629</v>
      </c>
      <c r="C1932" t="s">
        <v>153</v>
      </c>
      <c r="D1932" t="s">
        <v>3630</v>
      </c>
      <c r="E1932">
        <v>4</v>
      </c>
      <c r="F1932" t="s">
        <v>2022</v>
      </c>
      <c r="G1932" t="s">
        <v>2021</v>
      </c>
      <c r="H1932" t="s">
        <v>2022</v>
      </c>
      <c r="I1932" t="s">
        <v>126</v>
      </c>
      <c r="J1932">
        <v>4</v>
      </c>
      <c r="K1932" t="s">
        <v>2022</v>
      </c>
      <c r="L1932" t="s">
        <v>2021</v>
      </c>
      <c r="M1932" t="s">
        <v>2022</v>
      </c>
      <c r="N1932" t="s">
        <v>126</v>
      </c>
      <c r="O1932" t="s">
        <v>155</v>
      </c>
      <c r="P1932" t="s">
        <v>156</v>
      </c>
      <c r="R1932" t="s">
        <v>241</v>
      </c>
      <c r="S1932" t="s">
        <v>158</v>
      </c>
      <c r="T1932" t="s">
        <v>156</v>
      </c>
      <c r="V1932" t="s">
        <v>159</v>
      </c>
      <c r="Y1932" t="s">
        <v>244</v>
      </c>
      <c r="AE1932" t="s">
        <v>3628</v>
      </c>
    </row>
    <row r="1933" spans="1:31">
      <c r="A1933" t="s">
        <v>3631</v>
      </c>
      <c r="B1933" t="s">
        <v>3632</v>
      </c>
      <c r="C1933" t="s">
        <v>153</v>
      </c>
      <c r="E1933">
        <v>4</v>
      </c>
      <c r="F1933" t="s">
        <v>2018</v>
      </c>
      <c r="G1933" t="s">
        <v>2017</v>
      </c>
      <c r="H1933" t="s">
        <v>2018</v>
      </c>
      <c r="I1933" t="s">
        <v>130</v>
      </c>
      <c r="J1933">
        <v>4</v>
      </c>
      <c r="K1933" t="s">
        <v>2018</v>
      </c>
      <c r="L1933" t="s">
        <v>2017</v>
      </c>
      <c r="M1933" t="s">
        <v>2018</v>
      </c>
      <c r="N1933" t="s">
        <v>130</v>
      </c>
      <c r="O1933" t="s">
        <v>2162</v>
      </c>
      <c r="P1933" t="s">
        <v>156</v>
      </c>
      <c r="R1933" t="s">
        <v>241</v>
      </c>
      <c r="S1933" t="s">
        <v>158</v>
      </c>
      <c r="T1933" t="s">
        <v>156</v>
      </c>
      <c r="V1933" t="s">
        <v>242</v>
      </c>
      <c r="Y1933" t="s">
        <v>243</v>
      </c>
      <c r="Z1933" t="s">
        <v>2147</v>
      </c>
      <c r="AE1933" t="s">
        <v>3631</v>
      </c>
    </row>
    <row r="1934" spans="1:31">
      <c r="A1934" t="s">
        <v>3633</v>
      </c>
      <c r="B1934" t="s">
        <v>3634</v>
      </c>
      <c r="C1934" t="s">
        <v>153</v>
      </c>
      <c r="E1934">
        <v>4</v>
      </c>
      <c r="F1934" t="s">
        <v>1640</v>
      </c>
      <c r="G1934" t="s">
        <v>1639</v>
      </c>
      <c r="H1934" t="s">
        <v>1640</v>
      </c>
      <c r="I1934" t="s">
        <v>1641</v>
      </c>
      <c r="J1934">
        <v>4</v>
      </c>
      <c r="K1934" t="s">
        <v>1807</v>
      </c>
      <c r="L1934" t="s">
        <v>1806</v>
      </c>
      <c r="M1934" t="s">
        <v>1807</v>
      </c>
      <c r="N1934" t="s">
        <v>1641</v>
      </c>
      <c r="O1934" t="s">
        <v>2162</v>
      </c>
      <c r="P1934" t="s">
        <v>156</v>
      </c>
      <c r="R1934" t="s">
        <v>241</v>
      </c>
      <c r="S1934" t="s">
        <v>158</v>
      </c>
      <c r="T1934" t="s">
        <v>156</v>
      </c>
      <c r="V1934" t="s">
        <v>242</v>
      </c>
      <c r="Y1934" t="s">
        <v>2147</v>
      </c>
      <c r="AE1934" t="s">
        <v>3633</v>
      </c>
    </row>
    <row r="1935" spans="1:31">
      <c r="A1935" t="s">
        <v>3635</v>
      </c>
      <c r="B1935" t="s">
        <v>3636</v>
      </c>
      <c r="C1935" t="s">
        <v>153</v>
      </c>
      <c r="E1935">
        <v>4</v>
      </c>
      <c r="F1935" t="s">
        <v>2011</v>
      </c>
      <c r="G1935" t="s">
        <v>2010</v>
      </c>
      <c r="H1935" t="s">
        <v>2011</v>
      </c>
      <c r="I1935" t="s">
        <v>126</v>
      </c>
      <c r="J1935">
        <v>4</v>
      </c>
      <c r="K1935" t="s">
        <v>2011</v>
      </c>
      <c r="L1935" t="s">
        <v>2010</v>
      </c>
      <c r="M1935" t="s">
        <v>2011</v>
      </c>
      <c r="N1935" t="s">
        <v>126</v>
      </c>
      <c r="O1935" t="s">
        <v>2126</v>
      </c>
      <c r="P1935" t="s">
        <v>156</v>
      </c>
      <c r="R1935" t="s">
        <v>157</v>
      </c>
      <c r="S1935" t="s">
        <v>158</v>
      </c>
      <c r="T1935" t="s">
        <v>156</v>
      </c>
      <c r="V1935" t="s">
        <v>159</v>
      </c>
      <c r="Y1935" t="s">
        <v>2132</v>
      </c>
      <c r="AE1935" t="s">
        <v>3635</v>
      </c>
    </row>
    <row r="1936" spans="1:31">
      <c r="A1936" t="s">
        <v>3637</v>
      </c>
      <c r="B1936" t="s">
        <v>3638</v>
      </c>
      <c r="C1936" t="s">
        <v>153</v>
      </c>
      <c r="E1936">
        <v>4</v>
      </c>
      <c r="F1936" t="s">
        <v>1684</v>
      </c>
      <c r="G1936" t="s">
        <v>1683</v>
      </c>
      <c r="H1936" t="s">
        <v>1684</v>
      </c>
      <c r="I1936" t="s">
        <v>132</v>
      </c>
      <c r="J1936">
        <v>4</v>
      </c>
      <c r="K1936" t="s">
        <v>1684</v>
      </c>
      <c r="L1936" t="s">
        <v>1683</v>
      </c>
      <c r="M1936" t="s">
        <v>1684</v>
      </c>
      <c r="N1936" t="s">
        <v>132</v>
      </c>
      <c r="O1936" t="s">
        <v>2162</v>
      </c>
      <c r="P1936" t="s">
        <v>156</v>
      </c>
      <c r="R1936" t="s">
        <v>241</v>
      </c>
      <c r="S1936" t="s">
        <v>158</v>
      </c>
      <c r="T1936" t="s">
        <v>156</v>
      </c>
      <c r="V1936" t="s">
        <v>242</v>
      </c>
      <c r="Y1936" t="s">
        <v>2146</v>
      </c>
      <c r="Z1936" t="s">
        <v>245</v>
      </c>
      <c r="AE1936" t="s">
        <v>3637</v>
      </c>
    </row>
    <row r="1937" spans="1:31">
      <c r="A1937" t="s">
        <v>3639</v>
      </c>
      <c r="B1937" t="s">
        <v>3640</v>
      </c>
      <c r="C1937" t="s">
        <v>153</v>
      </c>
      <c r="E1937">
        <v>4</v>
      </c>
      <c r="F1937" t="s">
        <v>1718</v>
      </c>
      <c r="G1937" t="s">
        <v>1717</v>
      </c>
      <c r="H1937" t="s">
        <v>1718</v>
      </c>
      <c r="I1937" t="s">
        <v>128</v>
      </c>
      <c r="O1937" t="s">
        <v>2232</v>
      </c>
      <c r="P1937" t="s">
        <v>2130</v>
      </c>
      <c r="Q1937" t="s">
        <v>3641</v>
      </c>
      <c r="R1937" t="s">
        <v>241</v>
      </c>
      <c r="V1937" t="s">
        <v>159</v>
      </c>
      <c r="Y1937" t="s">
        <v>2402</v>
      </c>
      <c r="AE1937" t="s">
        <v>3639</v>
      </c>
    </row>
    <row r="1938" spans="1:31">
      <c r="A1938" t="s">
        <v>3642</v>
      </c>
      <c r="B1938" t="s">
        <v>3643</v>
      </c>
      <c r="C1938" t="s">
        <v>153</v>
      </c>
      <c r="E1938">
        <v>4</v>
      </c>
      <c r="F1938" t="s">
        <v>1809</v>
      </c>
      <c r="G1938" t="s">
        <v>1808</v>
      </c>
      <c r="H1938" t="s">
        <v>1809</v>
      </c>
      <c r="I1938" t="s">
        <v>124</v>
      </c>
      <c r="J1938">
        <v>4</v>
      </c>
      <c r="K1938" t="s">
        <v>1809</v>
      </c>
      <c r="L1938" t="s">
        <v>1808</v>
      </c>
      <c r="M1938" t="s">
        <v>1809</v>
      </c>
      <c r="N1938" t="s">
        <v>124</v>
      </c>
      <c r="O1938" t="s">
        <v>2162</v>
      </c>
      <c r="P1938" t="s">
        <v>156</v>
      </c>
      <c r="R1938" t="s">
        <v>241</v>
      </c>
      <c r="S1938" t="s">
        <v>158</v>
      </c>
      <c r="T1938" t="s">
        <v>156</v>
      </c>
      <c r="V1938" t="s">
        <v>242</v>
      </c>
      <c r="Y1938" t="s">
        <v>2146</v>
      </c>
      <c r="AE1938" t="s">
        <v>3642</v>
      </c>
    </row>
    <row r="1939" spans="1:31">
      <c r="A1939" t="s">
        <v>3644</v>
      </c>
      <c r="B1939" t="s">
        <v>3645</v>
      </c>
      <c r="C1939" t="s">
        <v>153</v>
      </c>
      <c r="E1939">
        <v>4</v>
      </c>
      <c r="F1939" t="s">
        <v>1809</v>
      </c>
      <c r="G1939" t="s">
        <v>1808</v>
      </c>
      <c r="H1939" t="s">
        <v>1809</v>
      </c>
      <c r="I1939" t="s">
        <v>124</v>
      </c>
      <c r="J1939">
        <v>4</v>
      </c>
      <c r="K1939" t="s">
        <v>1809</v>
      </c>
      <c r="L1939" t="s">
        <v>1808</v>
      </c>
      <c r="M1939" t="s">
        <v>1809</v>
      </c>
      <c r="N1939" t="s">
        <v>124</v>
      </c>
      <c r="O1939" t="s">
        <v>2126</v>
      </c>
      <c r="P1939" t="s">
        <v>2130</v>
      </c>
      <c r="Q1939" t="s">
        <v>3646</v>
      </c>
      <c r="R1939" t="s">
        <v>241</v>
      </c>
      <c r="S1939" t="s">
        <v>158</v>
      </c>
      <c r="T1939" t="s">
        <v>156</v>
      </c>
      <c r="V1939" t="s">
        <v>159</v>
      </c>
      <c r="Y1939" t="s">
        <v>2132</v>
      </c>
      <c r="AE1939" t="s">
        <v>3644</v>
      </c>
    </row>
    <row r="1940" spans="1:31">
      <c r="A1940" t="s">
        <v>3647</v>
      </c>
      <c r="B1940" t="s">
        <v>3648</v>
      </c>
      <c r="C1940" t="s">
        <v>153</v>
      </c>
      <c r="E1940">
        <v>4</v>
      </c>
      <c r="F1940" t="s">
        <v>1809</v>
      </c>
      <c r="G1940" t="s">
        <v>1808</v>
      </c>
      <c r="H1940" t="s">
        <v>1809</v>
      </c>
      <c r="I1940" t="s">
        <v>124</v>
      </c>
      <c r="J1940">
        <v>4</v>
      </c>
      <c r="K1940" t="s">
        <v>1809</v>
      </c>
      <c r="L1940" t="s">
        <v>1808</v>
      </c>
      <c r="M1940" t="s">
        <v>1809</v>
      </c>
      <c r="N1940" t="s">
        <v>124</v>
      </c>
      <c r="O1940" t="s">
        <v>2162</v>
      </c>
      <c r="P1940" t="s">
        <v>2130</v>
      </c>
      <c r="Q1940" t="s">
        <v>3649</v>
      </c>
      <c r="R1940" t="s">
        <v>157</v>
      </c>
      <c r="S1940" t="s">
        <v>2153</v>
      </c>
      <c r="T1940" t="s">
        <v>156</v>
      </c>
      <c r="V1940" t="s">
        <v>2233</v>
      </c>
      <c r="Y1940" t="s">
        <v>244</v>
      </c>
      <c r="AE1940" t="s">
        <v>3647</v>
      </c>
    </row>
    <row r="1941" spans="1:31">
      <c r="A1941" t="s">
        <v>3650</v>
      </c>
      <c r="B1941" t="s">
        <v>3651</v>
      </c>
      <c r="C1941" t="s">
        <v>153</v>
      </c>
      <c r="E1941">
        <v>4</v>
      </c>
      <c r="F1941" t="s">
        <v>1799</v>
      </c>
      <c r="G1941" t="s">
        <v>1798</v>
      </c>
      <c r="H1941" t="s">
        <v>1799</v>
      </c>
      <c r="I1941" t="s">
        <v>128</v>
      </c>
      <c r="J1941">
        <v>4</v>
      </c>
      <c r="K1941" t="s">
        <v>1799</v>
      </c>
      <c r="L1941" t="s">
        <v>1798</v>
      </c>
      <c r="M1941" t="s">
        <v>1799</v>
      </c>
      <c r="N1941" t="s">
        <v>128</v>
      </c>
      <c r="O1941" t="s">
        <v>2232</v>
      </c>
      <c r="P1941" t="s">
        <v>2130</v>
      </c>
      <c r="Q1941" t="s">
        <v>3652</v>
      </c>
      <c r="R1941" t="s">
        <v>241</v>
      </c>
      <c r="S1941" t="s">
        <v>158</v>
      </c>
      <c r="T1941" t="s">
        <v>156</v>
      </c>
      <c r="V1941" t="s">
        <v>242</v>
      </c>
      <c r="Y1941" t="s">
        <v>2150</v>
      </c>
      <c r="AE1941" t="s">
        <v>3650</v>
      </c>
    </row>
    <row r="1942" spans="1:31">
      <c r="A1942" t="s">
        <v>3653</v>
      </c>
      <c r="B1942" t="s">
        <v>3654</v>
      </c>
      <c r="C1942" t="s">
        <v>153</v>
      </c>
      <c r="E1942">
        <v>4</v>
      </c>
      <c r="F1942" t="s">
        <v>1743</v>
      </c>
      <c r="G1942" t="s">
        <v>1742</v>
      </c>
      <c r="H1942" t="s">
        <v>1743</v>
      </c>
      <c r="I1942" t="s">
        <v>1641</v>
      </c>
      <c r="J1942">
        <v>4</v>
      </c>
      <c r="K1942" t="s">
        <v>1743</v>
      </c>
      <c r="L1942" t="s">
        <v>1742</v>
      </c>
      <c r="M1942" t="s">
        <v>1743</v>
      </c>
      <c r="N1942" t="s">
        <v>1641</v>
      </c>
      <c r="O1942" t="s">
        <v>2162</v>
      </c>
      <c r="P1942" t="s">
        <v>156</v>
      </c>
      <c r="R1942" t="s">
        <v>241</v>
      </c>
      <c r="S1942" t="s">
        <v>158</v>
      </c>
      <c r="T1942" t="s">
        <v>156</v>
      </c>
      <c r="V1942" t="s">
        <v>242</v>
      </c>
      <c r="Y1942" t="s">
        <v>2146</v>
      </c>
      <c r="AE1942" t="s">
        <v>3653</v>
      </c>
    </row>
    <row r="1943" spans="1:31">
      <c r="A1943" t="s">
        <v>3655</v>
      </c>
      <c r="B1943" t="s">
        <v>3656</v>
      </c>
      <c r="C1943" t="s">
        <v>153</v>
      </c>
      <c r="E1943">
        <v>4</v>
      </c>
      <c r="F1943" t="s">
        <v>1756</v>
      </c>
      <c r="G1943" t="s">
        <v>1755</v>
      </c>
      <c r="H1943" t="s">
        <v>1756</v>
      </c>
      <c r="I1943" t="s">
        <v>132</v>
      </c>
      <c r="J1943">
        <v>4</v>
      </c>
      <c r="K1943" t="s">
        <v>1756</v>
      </c>
      <c r="L1943" t="s">
        <v>1755</v>
      </c>
      <c r="M1943" t="s">
        <v>1756</v>
      </c>
      <c r="N1943" t="s">
        <v>132</v>
      </c>
      <c r="O1943" t="s">
        <v>2141</v>
      </c>
      <c r="P1943" t="s">
        <v>156</v>
      </c>
      <c r="R1943" t="s">
        <v>241</v>
      </c>
      <c r="S1943" t="s">
        <v>158</v>
      </c>
      <c r="T1943" t="s">
        <v>156</v>
      </c>
      <c r="V1943" t="s">
        <v>242</v>
      </c>
      <c r="Y1943" t="s">
        <v>2146</v>
      </c>
      <c r="Z1943" t="s">
        <v>2147</v>
      </c>
      <c r="AE1943" t="s">
        <v>3655</v>
      </c>
    </row>
    <row r="1944" spans="1:31">
      <c r="A1944" t="s">
        <v>3657</v>
      </c>
      <c r="B1944" t="s">
        <v>3658</v>
      </c>
      <c r="C1944" t="s">
        <v>153</v>
      </c>
      <c r="E1944">
        <v>4</v>
      </c>
      <c r="F1944" t="s">
        <v>1756</v>
      </c>
      <c r="G1944" t="s">
        <v>1755</v>
      </c>
      <c r="H1944" t="s">
        <v>1756</v>
      </c>
      <c r="I1944" t="s">
        <v>132</v>
      </c>
      <c r="J1944">
        <v>4</v>
      </c>
      <c r="K1944" t="s">
        <v>1756</v>
      </c>
      <c r="L1944" t="s">
        <v>1755</v>
      </c>
      <c r="M1944" t="s">
        <v>1756</v>
      </c>
      <c r="N1944" t="s">
        <v>132</v>
      </c>
      <c r="O1944" t="s">
        <v>2141</v>
      </c>
      <c r="P1944" t="s">
        <v>156</v>
      </c>
      <c r="R1944" t="s">
        <v>241</v>
      </c>
      <c r="S1944" t="s">
        <v>158</v>
      </c>
      <c r="T1944" t="s">
        <v>156</v>
      </c>
      <c r="V1944" t="s">
        <v>242</v>
      </c>
      <c r="Y1944" t="s">
        <v>2146</v>
      </c>
      <c r="Z1944" t="s">
        <v>2147</v>
      </c>
      <c r="AE1944" t="s">
        <v>3657</v>
      </c>
    </row>
    <row r="1945" spans="1:31">
      <c r="A1945" t="s">
        <v>3659</v>
      </c>
      <c r="B1945" t="s">
        <v>3660</v>
      </c>
      <c r="C1945" t="s">
        <v>153</v>
      </c>
      <c r="E1945">
        <v>4</v>
      </c>
      <c r="F1945" t="s">
        <v>1872</v>
      </c>
      <c r="G1945" t="s">
        <v>1871</v>
      </c>
      <c r="H1945" t="s">
        <v>1872</v>
      </c>
      <c r="I1945" t="s">
        <v>130</v>
      </c>
      <c r="J1945">
        <v>4</v>
      </c>
      <c r="K1945" t="s">
        <v>1872</v>
      </c>
      <c r="L1945" t="s">
        <v>1871</v>
      </c>
      <c r="M1945" t="s">
        <v>1872</v>
      </c>
      <c r="N1945" t="s">
        <v>130</v>
      </c>
      <c r="O1945" t="s">
        <v>155</v>
      </c>
      <c r="P1945" t="s">
        <v>156</v>
      </c>
      <c r="R1945" t="s">
        <v>241</v>
      </c>
      <c r="S1945" t="s">
        <v>158</v>
      </c>
      <c r="T1945" t="s">
        <v>156</v>
      </c>
      <c r="V1945" t="s">
        <v>242</v>
      </c>
      <c r="Y1945" t="s">
        <v>2146</v>
      </c>
      <c r="AE1945" t="s">
        <v>3659</v>
      </c>
    </row>
    <row r="1946" spans="1:31">
      <c r="A1946" t="s">
        <v>3661</v>
      </c>
      <c r="B1946" t="s">
        <v>3662</v>
      </c>
      <c r="C1946" t="s">
        <v>153</v>
      </c>
      <c r="E1946">
        <v>4</v>
      </c>
      <c r="F1946" t="s">
        <v>1684</v>
      </c>
      <c r="G1946" t="s">
        <v>1683</v>
      </c>
      <c r="H1946" t="s">
        <v>1684</v>
      </c>
      <c r="I1946" t="s">
        <v>132</v>
      </c>
      <c r="J1946">
        <v>4</v>
      </c>
      <c r="K1946" t="s">
        <v>1684</v>
      </c>
      <c r="L1946" t="s">
        <v>1683</v>
      </c>
      <c r="M1946" t="s">
        <v>1684</v>
      </c>
      <c r="N1946" t="s">
        <v>132</v>
      </c>
      <c r="O1946" t="s">
        <v>2162</v>
      </c>
      <c r="P1946" t="s">
        <v>156</v>
      </c>
      <c r="R1946" t="s">
        <v>241</v>
      </c>
      <c r="S1946" t="s">
        <v>158</v>
      </c>
      <c r="T1946" t="s">
        <v>156</v>
      </c>
      <c r="V1946" t="s">
        <v>242</v>
      </c>
      <c r="Y1946" t="s">
        <v>2146</v>
      </c>
      <c r="AE1946" t="s">
        <v>3661</v>
      </c>
    </row>
    <row r="1947" spans="1:31">
      <c r="A1947" t="s">
        <v>3663</v>
      </c>
      <c r="B1947" t="s">
        <v>3664</v>
      </c>
      <c r="C1947" t="s">
        <v>153</v>
      </c>
      <c r="E1947">
        <v>4</v>
      </c>
      <c r="F1947" t="s">
        <v>1880</v>
      </c>
      <c r="G1947" t="s">
        <v>1879</v>
      </c>
      <c r="H1947" t="s">
        <v>1880</v>
      </c>
      <c r="I1947" t="s">
        <v>128</v>
      </c>
      <c r="J1947">
        <v>4</v>
      </c>
      <c r="K1947" t="s">
        <v>1880</v>
      </c>
      <c r="L1947" t="s">
        <v>1879</v>
      </c>
      <c r="M1947" t="s">
        <v>1880</v>
      </c>
      <c r="N1947" t="s">
        <v>128</v>
      </c>
      <c r="O1947" t="s">
        <v>2126</v>
      </c>
      <c r="P1947" t="s">
        <v>2130</v>
      </c>
      <c r="Q1947" t="s">
        <v>3263</v>
      </c>
      <c r="R1947" t="s">
        <v>241</v>
      </c>
      <c r="S1947" t="s">
        <v>158</v>
      </c>
      <c r="T1947" t="s">
        <v>156</v>
      </c>
      <c r="V1947" t="s">
        <v>159</v>
      </c>
      <c r="Y1947" t="s">
        <v>2132</v>
      </c>
      <c r="AE1947" t="s">
        <v>3663</v>
      </c>
    </row>
    <row r="1948" spans="1:31">
      <c r="A1948" t="s">
        <v>3665</v>
      </c>
      <c r="B1948" t="s">
        <v>3666</v>
      </c>
      <c r="AE1948" t="s">
        <v>3665</v>
      </c>
    </row>
    <row r="1949" spans="1:31">
      <c r="A1949" t="s">
        <v>3667</v>
      </c>
      <c r="B1949" t="s">
        <v>3668</v>
      </c>
      <c r="C1949" t="s">
        <v>153</v>
      </c>
      <c r="E1949">
        <v>4</v>
      </c>
      <c r="F1949" t="s">
        <v>1952</v>
      </c>
      <c r="G1949" t="s">
        <v>1951</v>
      </c>
      <c r="H1949" t="s">
        <v>1952</v>
      </c>
      <c r="I1949" t="s">
        <v>130</v>
      </c>
      <c r="J1949">
        <v>4</v>
      </c>
      <c r="K1949" t="s">
        <v>1952</v>
      </c>
      <c r="L1949" t="s">
        <v>1951</v>
      </c>
      <c r="M1949" t="s">
        <v>1952</v>
      </c>
      <c r="N1949" t="s">
        <v>130</v>
      </c>
      <c r="O1949" t="s">
        <v>2141</v>
      </c>
      <c r="P1949" t="s">
        <v>156</v>
      </c>
      <c r="R1949" t="s">
        <v>241</v>
      </c>
      <c r="S1949" t="s">
        <v>158</v>
      </c>
      <c r="T1949" t="s">
        <v>156</v>
      </c>
      <c r="V1949" t="s">
        <v>242</v>
      </c>
      <c r="Y1949" t="s">
        <v>2146</v>
      </c>
      <c r="AE1949" t="s">
        <v>3667</v>
      </c>
    </row>
    <row r="1950" spans="1:31">
      <c r="A1950" t="s">
        <v>3669</v>
      </c>
      <c r="B1950" t="s">
        <v>3670</v>
      </c>
      <c r="C1950" t="s">
        <v>153</v>
      </c>
      <c r="E1950">
        <v>4</v>
      </c>
      <c r="F1950" t="s">
        <v>1803</v>
      </c>
      <c r="G1950" t="s">
        <v>1802</v>
      </c>
      <c r="H1950" t="s">
        <v>1803</v>
      </c>
      <c r="I1950" t="s">
        <v>132</v>
      </c>
      <c r="J1950">
        <v>4</v>
      </c>
      <c r="K1950" t="s">
        <v>1803</v>
      </c>
      <c r="L1950" t="s">
        <v>1802</v>
      </c>
      <c r="M1950" t="s">
        <v>1803</v>
      </c>
      <c r="N1950" t="s">
        <v>132</v>
      </c>
      <c r="O1950" t="s">
        <v>2126</v>
      </c>
      <c r="P1950" t="s">
        <v>2130</v>
      </c>
      <c r="Q1950" t="s">
        <v>3649</v>
      </c>
      <c r="R1950" t="s">
        <v>241</v>
      </c>
      <c r="S1950" t="s">
        <v>158</v>
      </c>
      <c r="T1950" t="s">
        <v>156</v>
      </c>
      <c r="V1950" t="s">
        <v>159</v>
      </c>
      <c r="Y1950" t="s">
        <v>2132</v>
      </c>
      <c r="AE1950" t="s">
        <v>3669</v>
      </c>
    </row>
    <row r="1951" spans="1:31">
      <c r="A1951" t="s">
        <v>3671</v>
      </c>
      <c r="B1951" t="s">
        <v>3672</v>
      </c>
      <c r="C1951" t="s">
        <v>153</v>
      </c>
      <c r="E1951">
        <v>4</v>
      </c>
      <c r="F1951" t="s">
        <v>1872</v>
      </c>
      <c r="G1951" t="s">
        <v>1871</v>
      </c>
      <c r="H1951" t="s">
        <v>1872</v>
      </c>
      <c r="I1951" t="s">
        <v>130</v>
      </c>
      <c r="J1951">
        <v>4</v>
      </c>
      <c r="K1951" t="s">
        <v>1872</v>
      </c>
      <c r="L1951" t="s">
        <v>1871</v>
      </c>
      <c r="M1951" t="s">
        <v>1872</v>
      </c>
      <c r="N1951" t="s">
        <v>130</v>
      </c>
      <c r="O1951" t="s">
        <v>155</v>
      </c>
      <c r="P1951" t="s">
        <v>156</v>
      </c>
      <c r="R1951" t="s">
        <v>241</v>
      </c>
      <c r="S1951" t="s">
        <v>158</v>
      </c>
      <c r="T1951" t="s">
        <v>156</v>
      </c>
      <c r="V1951" t="s">
        <v>159</v>
      </c>
      <c r="W1951" t="s">
        <v>242</v>
      </c>
      <c r="Y1951" t="s">
        <v>243</v>
      </c>
      <c r="Z1951" t="s">
        <v>244</v>
      </c>
      <c r="AA1951" t="s">
        <v>245</v>
      </c>
      <c r="AE1951" t="s">
        <v>3671</v>
      </c>
    </row>
    <row r="1952" spans="1:31">
      <c r="A1952" t="s">
        <v>3673</v>
      </c>
      <c r="B1952" t="s">
        <v>3674</v>
      </c>
      <c r="C1952" t="s">
        <v>153</v>
      </c>
      <c r="E1952">
        <v>4</v>
      </c>
      <c r="F1952" t="s">
        <v>2067</v>
      </c>
      <c r="G1952" t="s">
        <v>2066</v>
      </c>
      <c r="H1952" t="s">
        <v>2067</v>
      </c>
      <c r="I1952" t="s">
        <v>132</v>
      </c>
      <c r="J1952">
        <v>4</v>
      </c>
      <c r="K1952" t="s">
        <v>2067</v>
      </c>
      <c r="L1952" t="s">
        <v>2066</v>
      </c>
      <c r="M1952" t="s">
        <v>2067</v>
      </c>
      <c r="N1952" t="s">
        <v>132</v>
      </c>
      <c r="O1952" t="s">
        <v>2126</v>
      </c>
      <c r="P1952" t="s">
        <v>156</v>
      </c>
      <c r="R1952" t="s">
        <v>157</v>
      </c>
      <c r="S1952" t="s">
        <v>158</v>
      </c>
      <c r="T1952" t="s">
        <v>156</v>
      </c>
      <c r="V1952" t="s">
        <v>159</v>
      </c>
      <c r="Y1952" t="s">
        <v>2132</v>
      </c>
      <c r="AE1952" t="s">
        <v>3673</v>
      </c>
    </row>
    <row r="1953" spans="1:31">
      <c r="A1953" t="s">
        <v>3675</v>
      </c>
      <c r="B1953" t="s">
        <v>3676</v>
      </c>
      <c r="C1953" t="s">
        <v>153</v>
      </c>
      <c r="E1953">
        <v>4</v>
      </c>
      <c r="F1953" t="s">
        <v>1834</v>
      </c>
      <c r="G1953" t="s">
        <v>1833</v>
      </c>
      <c r="H1953" t="s">
        <v>1834</v>
      </c>
      <c r="I1953" t="s">
        <v>128</v>
      </c>
      <c r="J1953">
        <v>4</v>
      </c>
      <c r="K1953" t="s">
        <v>1834</v>
      </c>
      <c r="L1953" t="s">
        <v>1833</v>
      </c>
      <c r="M1953" t="s">
        <v>1834</v>
      </c>
      <c r="N1953" t="s">
        <v>128</v>
      </c>
      <c r="O1953" t="s">
        <v>2162</v>
      </c>
      <c r="P1953" t="s">
        <v>156</v>
      </c>
      <c r="R1953" t="s">
        <v>241</v>
      </c>
      <c r="S1953" t="s">
        <v>158</v>
      </c>
      <c r="T1953" t="s">
        <v>156</v>
      </c>
      <c r="V1953" t="s">
        <v>242</v>
      </c>
      <c r="Y1953" t="s">
        <v>2146</v>
      </c>
      <c r="AE1953" t="s">
        <v>3675</v>
      </c>
    </row>
    <row r="1954" spans="1:31">
      <c r="A1954" t="s">
        <v>3677</v>
      </c>
      <c r="B1954" t="s">
        <v>3678</v>
      </c>
      <c r="C1954" t="s">
        <v>153</v>
      </c>
      <c r="E1954">
        <v>4</v>
      </c>
      <c r="F1954" t="s">
        <v>1876</v>
      </c>
      <c r="G1954" t="s">
        <v>1875</v>
      </c>
      <c r="H1954" t="s">
        <v>1876</v>
      </c>
      <c r="I1954" t="s">
        <v>126</v>
      </c>
      <c r="J1954">
        <v>4</v>
      </c>
      <c r="K1954" t="s">
        <v>1876</v>
      </c>
      <c r="L1954" t="s">
        <v>1875</v>
      </c>
      <c r="M1954" t="s">
        <v>1876</v>
      </c>
      <c r="N1954" t="s">
        <v>126</v>
      </c>
      <c r="O1954" t="s">
        <v>2162</v>
      </c>
      <c r="P1954" t="s">
        <v>156</v>
      </c>
      <c r="R1954" t="s">
        <v>157</v>
      </c>
      <c r="S1954" t="s">
        <v>158</v>
      </c>
      <c r="T1954" t="s">
        <v>156</v>
      </c>
      <c r="V1954" t="s">
        <v>159</v>
      </c>
      <c r="Y1954" t="s">
        <v>244</v>
      </c>
      <c r="AE1954" t="s">
        <v>3677</v>
      </c>
    </row>
    <row r="1955" spans="1:31">
      <c r="A1955" t="s">
        <v>3679</v>
      </c>
      <c r="B1955" t="s">
        <v>3680</v>
      </c>
      <c r="C1955" t="s">
        <v>153</v>
      </c>
      <c r="E1955">
        <v>4</v>
      </c>
      <c r="F1955" t="s">
        <v>1684</v>
      </c>
      <c r="G1955" t="s">
        <v>1683</v>
      </c>
      <c r="H1955" t="s">
        <v>1684</v>
      </c>
      <c r="I1955" t="s">
        <v>132</v>
      </c>
      <c r="J1955">
        <v>4</v>
      </c>
      <c r="K1955" t="s">
        <v>1684</v>
      </c>
      <c r="L1955" t="s">
        <v>1683</v>
      </c>
      <c r="M1955" t="s">
        <v>1684</v>
      </c>
      <c r="N1955" t="s">
        <v>132</v>
      </c>
      <c r="O1955" t="s">
        <v>2126</v>
      </c>
      <c r="P1955" t="s">
        <v>156</v>
      </c>
      <c r="R1955" t="s">
        <v>157</v>
      </c>
      <c r="S1955" t="s">
        <v>158</v>
      </c>
      <c r="T1955" t="s">
        <v>156</v>
      </c>
      <c r="V1955" t="s">
        <v>159</v>
      </c>
      <c r="Y1955" t="s">
        <v>2132</v>
      </c>
      <c r="AE1955" t="s">
        <v>3679</v>
      </c>
    </row>
    <row r="1956" spans="1:31">
      <c r="A1956" t="s">
        <v>3681</v>
      </c>
      <c r="B1956" t="s">
        <v>3682</v>
      </c>
      <c r="C1956" t="s">
        <v>153</v>
      </c>
      <c r="E1956">
        <v>4</v>
      </c>
      <c r="F1956" t="s">
        <v>1852</v>
      </c>
      <c r="G1956" t="s">
        <v>1851</v>
      </c>
      <c r="H1956" t="s">
        <v>1852</v>
      </c>
      <c r="I1956" t="s">
        <v>130</v>
      </c>
      <c r="J1956">
        <v>4</v>
      </c>
      <c r="K1956" t="s">
        <v>1852</v>
      </c>
      <c r="L1956" t="s">
        <v>1851</v>
      </c>
      <c r="M1956" t="s">
        <v>1852</v>
      </c>
      <c r="N1956" t="s">
        <v>130</v>
      </c>
      <c r="O1956" t="s">
        <v>155</v>
      </c>
      <c r="P1956" t="s">
        <v>156</v>
      </c>
      <c r="R1956" t="s">
        <v>241</v>
      </c>
      <c r="S1956" t="s">
        <v>158</v>
      </c>
      <c r="T1956" t="s">
        <v>156</v>
      </c>
      <c r="V1956" t="s">
        <v>159</v>
      </c>
      <c r="Y1956" t="s">
        <v>243</v>
      </c>
      <c r="Z1956" t="s">
        <v>244</v>
      </c>
      <c r="AE1956" t="s">
        <v>3681</v>
      </c>
    </row>
    <row r="1957" spans="1:31">
      <c r="A1957" t="s">
        <v>3683</v>
      </c>
      <c r="B1957" t="s">
        <v>3684</v>
      </c>
      <c r="C1957" t="s">
        <v>153</v>
      </c>
      <c r="E1957">
        <v>4</v>
      </c>
      <c r="F1957" t="s">
        <v>2226</v>
      </c>
      <c r="G1957" t="s">
        <v>2227</v>
      </c>
      <c r="H1957" t="s">
        <v>2226</v>
      </c>
      <c r="I1957" t="s">
        <v>126</v>
      </c>
      <c r="J1957">
        <v>4</v>
      </c>
      <c r="K1957" t="s">
        <v>2226</v>
      </c>
      <c r="L1957" t="s">
        <v>2227</v>
      </c>
      <c r="M1957" t="s">
        <v>2226</v>
      </c>
      <c r="N1957" t="s">
        <v>126</v>
      </c>
      <c r="O1957" t="s">
        <v>2162</v>
      </c>
      <c r="P1957" t="s">
        <v>156</v>
      </c>
      <c r="R1957" t="s">
        <v>157</v>
      </c>
      <c r="S1957" t="s">
        <v>158</v>
      </c>
      <c r="T1957" t="s">
        <v>156</v>
      </c>
      <c r="V1957" t="s">
        <v>159</v>
      </c>
      <c r="Y1957" t="s">
        <v>244</v>
      </c>
      <c r="AE1957" t="s">
        <v>3683</v>
      </c>
    </row>
    <row r="1958" spans="1:31">
      <c r="A1958" t="s">
        <v>3685</v>
      </c>
      <c r="B1958" t="s">
        <v>3686</v>
      </c>
      <c r="C1958" t="s">
        <v>153</v>
      </c>
      <c r="E1958">
        <v>4</v>
      </c>
      <c r="F1958" t="s">
        <v>2114</v>
      </c>
      <c r="G1958" t="s">
        <v>2113</v>
      </c>
      <c r="H1958" t="s">
        <v>2114</v>
      </c>
      <c r="I1958" t="s">
        <v>124</v>
      </c>
      <c r="J1958">
        <v>4</v>
      </c>
      <c r="K1958" t="s">
        <v>2114</v>
      </c>
      <c r="L1958" t="s">
        <v>2113</v>
      </c>
      <c r="M1958" t="s">
        <v>2114</v>
      </c>
      <c r="N1958" t="s">
        <v>124</v>
      </c>
      <c r="O1958" t="s">
        <v>2162</v>
      </c>
      <c r="P1958" t="s">
        <v>2130</v>
      </c>
      <c r="Q1958" t="s">
        <v>3687</v>
      </c>
      <c r="R1958" t="s">
        <v>241</v>
      </c>
      <c r="S1958" t="s">
        <v>158</v>
      </c>
      <c r="T1958" t="s">
        <v>156</v>
      </c>
      <c r="V1958" t="s">
        <v>159</v>
      </c>
      <c r="Y1958" t="s">
        <v>2402</v>
      </c>
      <c r="AE1958" t="s">
        <v>3685</v>
      </c>
    </row>
    <row r="1959" spans="1:31">
      <c r="A1959" t="s">
        <v>3688</v>
      </c>
      <c r="B1959" t="s">
        <v>3689</v>
      </c>
      <c r="C1959" t="s">
        <v>153</v>
      </c>
      <c r="E1959">
        <v>4</v>
      </c>
      <c r="F1959" t="s">
        <v>1834</v>
      </c>
      <c r="G1959" t="s">
        <v>1833</v>
      </c>
      <c r="H1959" t="s">
        <v>1834</v>
      </c>
      <c r="I1959" t="s">
        <v>128</v>
      </c>
      <c r="J1959">
        <v>4</v>
      </c>
      <c r="K1959" t="s">
        <v>1834</v>
      </c>
      <c r="L1959" t="s">
        <v>1833</v>
      </c>
      <c r="M1959" t="s">
        <v>1834</v>
      </c>
      <c r="N1959" t="s">
        <v>128</v>
      </c>
      <c r="O1959" t="s">
        <v>2141</v>
      </c>
      <c r="P1959" t="s">
        <v>156</v>
      </c>
      <c r="R1959" t="s">
        <v>241</v>
      </c>
      <c r="S1959" t="s">
        <v>158</v>
      </c>
      <c r="T1959" t="s">
        <v>156</v>
      </c>
      <c r="V1959" t="s">
        <v>242</v>
      </c>
      <c r="Y1959" t="s">
        <v>2146</v>
      </c>
      <c r="Z1959" t="s">
        <v>2147</v>
      </c>
      <c r="AE1959" t="s">
        <v>3688</v>
      </c>
    </row>
    <row r="1960" spans="1:31">
      <c r="A1960" t="s">
        <v>3690</v>
      </c>
      <c r="B1960" t="s">
        <v>3691</v>
      </c>
      <c r="C1960" t="s">
        <v>153</v>
      </c>
      <c r="E1960">
        <v>4</v>
      </c>
      <c r="F1960" t="s">
        <v>2114</v>
      </c>
      <c r="G1960" t="s">
        <v>2113</v>
      </c>
      <c r="H1960" t="s">
        <v>2114</v>
      </c>
      <c r="I1960" t="s">
        <v>124</v>
      </c>
      <c r="J1960">
        <v>4</v>
      </c>
      <c r="K1960" t="s">
        <v>2114</v>
      </c>
      <c r="L1960" t="s">
        <v>2113</v>
      </c>
      <c r="M1960" t="s">
        <v>2114</v>
      </c>
      <c r="N1960" t="s">
        <v>124</v>
      </c>
      <c r="O1960" t="s">
        <v>2162</v>
      </c>
      <c r="P1960" t="s">
        <v>2130</v>
      </c>
      <c r="Q1960" t="s">
        <v>2562</v>
      </c>
      <c r="R1960" t="s">
        <v>157</v>
      </c>
      <c r="S1960" t="s">
        <v>158</v>
      </c>
      <c r="T1960" t="s">
        <v>156</v>
      </c>
      <c r="V1960" t="s">
        <v>2233</v>
      </c>
      <c r="Y1960" t="s">
        <v>245</v>
      </c>
      <c r="AE1960" t="s">
        <v>3690</v>
      </c>
    </row>
    <row r="1961" spans="1:31">
      <c r="A1961" t="s">
        <v>3692</v>
      </c>
      <c r="B1961" t="s">
        <v>3693</v>
      </c>
      <c r="C1961" t="s">
        <v>153</v>
      </c>
      <c r="E1961">
        <v>4</v>
      </c>
      <c r="F1961" t="s">
        <v>1582</v>
      </c>
      <c r="G1961" t="s">
        <v>1581</v>
      </c>
      <c r="H1961" t="s">
        <v>1582</v>
      </c>
      <c r="I1961" t="s">
        <v>124</v>
      </c>
      <c r="J1961">
        <v>4</v>
      </c>
      <c r="K1961" t="s">
        <v>1582</v>
      </c>
      <c r="L1961" t="s">
        <v>1581</v>
      </c>
      <c r="M1961" t="s">
        <v>1582</v>
      </c>
      <c r="N1961" t="s">
        <v>124</v>
      </c>
      <c r="O1961" t="s">
        <v>2162</v>
      </c>
      <c r="P1961" t="s">
        <v>156</v>
      </c>
      <c r="R1961" t="s">
        <v>241</v>
      </c>
      <c r="S1961" t="s">
        <v>158</v>
      </c>
      <c r="T1961" t="s">
        <v>156</v>
      </c>
      <c r="V1961" t="s">
        <v>159</v>
      </c>
      <c r="Y1961" t="s">
        <v>2820</v>
      </c>
      <c r="AE1961" t="s">
        <v>3692</v>
      </c>
    </row>
    <row r="1962" spans="1:31">
      <c r="A1962" t="s">
        <v>3694</v>
      </c>
      <c r="B1962" t="s">
        <v>3695</v>
      </c>
      <c r="C1962" t="s">
        <v>153</v>
      </c>
      <c r="E1962">
        <v>4</v>
      </c>
      <c r="F1962" t="s">
        <v>2018</v>
      </c>
      <c r="G1962" t="s">
        <v>2017</v>
      </c>
      <c r="H1962" t="s">
        <v>2018</v>
      </c>
      <c r="I1962" t="s">
        <v>130</v>
      </c>
      <c r="J1962">
        <v>4</v>
      </c>
      <c r="K1962" t="s">
        <v>2018</v>
      </c>
      <c r="L1962" t="s">
        <v>2017</v>
      </c>
      <c r="M1962" t="s">
        <v>2018</v>
      </c>
      <c r="N1962" t="s">
        <v>130</v>
      </c>
      <c r="O1962" t="s">
        <v>2126</v>
      </c>
      <c r="P1962" t="s">
        <v>2130</v>
      </c>
      <c r="Q1962" t="s">
        <v>2807</v>
      </c>
      <c r="R1962" t="s">
        <v>157</v>
      </c>
      <c r="S1962" t="s">
        <v>158</v>
      </c>
      <c r="T1962" t="s">
        <v>156</v>
      </c>
      <c r="V1962" t="s">
        <v>2233</v>
      </c>
      <c r="Y1962" t="s">
        <v>2326</v>
      </c>
      <c r="AE1962" t="s">
        <v>3694</v>
      </c>
    </row>
    <row r="1963" spans="1:31">
      <c r="A1963" t="s">
        <v>3696</v>
      </c>
      <c r="B1963" t="s">
        <v>3697</v>
      </c>
      <c r="C1963" t="s">
        <v>153</v>
      </c>
      <c r="E1963">
        <v>4</v>
      </c>
      <c r="F1963" t="s">
        <v>1614</v>
      </c>
      <c r="G1963" t="s">
        <v>1613</v>
      </c>
      <c r="H1963" t="s">
        <v>1614</v>
      </c>
      <c r="I1963" t="s">
        <v>128</v>
      </c>
      <c r="J1963">
        <v>4</v>
      </c>
      <c r="K1963" t="s">
        <v>1614</v>
      </c>
      <c r="L1963" t="s">
        <v>1613</v>
      </c>
      <c r="M1963" t="s">
        <v>1614</v>
      </c>
      <c r="N1963" t="s">
        <v>128</v>
      </c>
      <c r="O1963" t="s">
        <v>155</v>
      </c>
      <c r="P1963" t="s">
        <v>156</v>
      </c>
      <c r="R1963" t="s">
        <v>241</v>
      </c>
      <c r="S1963" t="s">
        <v>158</v>
      </c>
      <c r="T1963" t="s">
        <v>156</v>
      </c>
      <c r="V1963" t="s">
        <v>159</v>
      </c>
      <c r="Y1963" t="s">
        <v>244</v>
      </c>
      <c r="Z1963" t="s">
        <v>245</v>
      </c>
      <c r="AE1963" t="s">
        <v>3696</v>
      </c>
    </row>
    <row r="1964" spans="1:31">
      <c r="A1964" t="s">
        <v>3698</v>
      </c>
      <c r="B1964" t="s">
        <v>3699</v>
      </c>
      <c r="C1964" t="s">
        <v>153</v>
      </c>
      <c r="E1964">
        <v>4</v>
      </c>
      <c r="F1964" t="s">
        <v>2018</v>
      </c>
      <c r="G1964" t="s">
        <v>2017</v>
      </c>
      <c r="H1964" t="s">
        <v>2018</v>
      </c>
      <c r="I1964" t="s">
        <v>130</v>
      </c>
      <c r="J1964">
        <v>4</v>
      </c>
      <c r="K1964" t="s">
        <v>2018</v>
      </c>
      <c r="L1964" t="s">
        <v>2017</v>
      </c>
      <c r="M1964" t="s">
        <v>2018</v>
      </c>
      <c r="N1964" t="s">
        <v>130</v>
      </c>
      <c r="O1964" t="s">
        <v>2162</v>
      </c>
      <c r="P1964" t="s">
        <v>156</v>
      </c>
      <c r="R1964" t="s">
        <v>241</v>
      </c>
      <c r="S1964" t="s">
        <v>158</v>
      </c>
      <c r="T1964" t="s">
        <v>156</v>
      </c>
      <c r="V1964" t="s">
        <v>242</v>
      </c>
      <c r="Y1964" t="s">
        <v>2147</v>
      </c>
      <c r="AE1964" t="s">
        <v>3698</v>
      </c>
    </row>
    <row r="1965" spans="1:31">
      <c r="A1965" t="s">
        <v>3700</v>
      </c>
      <c r="B1965" t="s">
        <v>3701</v>
      </c>
      <c r="C1965" t="s">
        <v>153</v>
      </c>
      <c r="E1965">
        <v>4</v>
      </c>
      <c r="F1965" t="s">
        <v>1809</v>
      </c>
      <c r="G1965" t="s">
        <v>1808</v>
      </c>
      <c r="H1965" t="s">
        <v>1809</v>
      </c>
      <c r="I1965" t="s">
        <v>124</v>
      </c>
      <c r="J1965">
        <v>4</v>
      </c>
      <c r="K1965" t="s">
        <v>1809</v>
      </c>
      <c r="L1965" t="s">
        <v>1808</v>
      </c>
      <c r="M1965" t="s">
        <v>1809</v>
      </c>
      <c r="N1965" t="s">
        <v>124</v>
      </c>
      <c r="O1965" t="s">
        <v>2126</v>
      </c>
      <c r="P1965" t="s">
        <v>156</v>
      </c>
      <c r="R1965" t="s">
        <v>241</v>
      </c>
      <c r="S1965" t="s">
        <v>158</v>
      </c>
      <c r="T1965" t="s">
        <v>156</v>
      </c>
      <c r="V1965" t="s">
        <v>159</v>
      </c>
      <c r="Y1965" t="s">
        <v>2132</v>
      </c>
      <c r="AE1965" t="s">
        <v>3700</v>
      </c>
    </row>
    <row r="1966" spans="1:31">
      <c r="A1966" t="s">
        <v>3702</v>
      </c>
      <c r="B1966" t="s">
        <v>3703</v>
      </c>
      <c r="C1966" t="s">
        <v>153</v>
      </c>
      <c r="D1966" t="s">
        <v>3704</v>
      </c>
      <c r="E1966">
        <v>4</v>
      </c>
      <c r="F1966" t="s">
        <v>2022</v>
      </c>
      <c r="G1966" t="s">
        <v>2021</v>
      </c>
      <c r="H1966" t="s">
        <v>2022</v>
      </c>
      <c r="I1966" t="s">
        <v>126</v>
      </c>
      <c r="J1966">
        <v>4</v>
      </c>
      <c r="K1966" t="s">
        <v>2022</v>
      </c>
      <c r="L1966" t="s">
        <v>2021</v>
      </c>
      <c r="M1966" t="s">
        <v>2022</v>
      </c>
      <c r="N1966" t="s">
        <v>126</v>
      </c>
      <c r="O1966" t="s">
        <v>2141</v>
      </c>
      <c r="P1966" t="s">
        <v>156</v>
      </c>
      <c r="R1966" t="s">
        <v>241</v>
      </c>
      <c r="S1966" t="s">
        <v>158</v>
      </c>
      <c r="T1966" t="s">
        <v>156</v>
      </c>
      <c r="V1966" t="s">
        <v>159</v>
      </c>
      <c r="Y1966" t="s">
        <v>243</v>
      </c>
      <c r="AE1966" t="s">
        <v>3702</v>
      </c>
    </row>
    <row r="1967" spans="1:31">
      <c r="A1967" t="s">
        <v>3705</v>
      </c>
      <c r="B1967" t="s">
        <v>3706</v>
      </c>
      <c r="C1967" t="s">
        <v>153</v>
      </c>
      <c r="E1967">
        <v>4</v>
      </c>
      <c r="F1967" t="s">
        <v>1852</v>
      </c>
      <c r="G1967" t="s">
        <v>1851</v>
      </c>
      <c r="H1967" t="s">
        <v>1852</v>
      </c>
      <c r="I1967" t="s">
        <v>130</v>
      </c>
      <c r="J1967">
        <v>4</v>
      </c>
      <c r="K1967" t="s">
        <v>1852</v>
      </c>
      <c r="L1967" t="s">
        <v>1851</v>
      </c>
      <c r="M1967" t="s">
        <v>1852</v>
      </c>
      <c r="N1967" t="s">
        <v>130</v>
      </c>
      <c r="O1967" t="s">
        <v>2141</v>
      </c>
      <c r="P1967" t="s">
        <v>2130</v>
      </c>
      <c r="Q1967" t="s">
        <v>2279</v>
      </c>
      <c r="R1967" t="s">
        <v>157</v>
      </c>
      <c r="S1967" t="s">
        <v>158</v>
      </c>
      <c r="T1967" t="s">
        <v>156</v>
      </c>
      <c r="V1967" t="s">
        <v>159</v>
      </c>
      <c r="Y1967" t="s">
        <v>160</v>
      </c>
      <c r="AE1967" t="s">
        <v>3705</v>
      </c>
    </row>
    <row r="1968" spans="1:31">
      <c r="A1968" t="s">
        <v>3707</v>
      </c>
      <c r="B1968" t="s">
        <v>3708</v>
      </c>
      <c r="C1968" t="s">
        <v>153</v>
      </c>
      <c r="E1968">
        <v>4</v>
      </c>
      <c r="F1968" t="s">
        <v>2176</v>
      </c>
      <c r="G1968" t="s">
        <v>2177</v>
      </c>
      <c r="H1968" t="s">
        <v>2176</v>
      </c>
      <c r="I1968" t="s">
        <v>124</v>
      </c>
      <c r="J1968">
        <v>4</v>
      </c>
      <c r="K1968" t="s">
        <v>2176</v>
      </c>
      <c r="L1968" t="s">
        <v>2177</v>
      </c>
      <c r="M1968" t="s">
        <v>2176</v>
      </c>
      <c r="N1968" t="s">
        <v>124</v>
      </c>
      <c r="O1968" t="s">
        <v>2162</v>
      </c>
      <c r="P1968" t="s">
        <v>156</v>
      </c>
      <c r="R1968" t="s">
        <v>241</v>
      </c>
      <c r="S1968" t="s">
        <v>2153</v>
      </c>
      <c r="T1968" t="s">
        <v>156</v>
      </c>
      <c r="V1968" t="s">
        <v>242</v>
      </c>
      <c r="Y1968" t="s">
        <v>2147</v>
      </c>
      <c r="AE1968" t="s">
        <v>3707</v>
      </c>
    </row>
    <row r="1969" spans="1:31">
      <c r="A1969" t="s">
        <v>3709</v>
      </c>
      <c r="B1969" t="s">
        <v>3710</v>
      </c>
      <c r="C1969" t="s">
        <v>153</v>
      </c>
      <c r="E1969">
        <v>4</v>
      </c>
      <c r="F1969" t="s">
        <v>1582</v>
      </c>
      <c r="G1969" t="s">
        <v>1581</v>
      </c>
      <c r="H1969" t="s">
        <v>1582</v>
      </c>
      <c r="I1969" t="s">
        <v>124</v>
      </c>
      <c r="J1969">
        <v>4</v>
      </c>
      <c r="K1969" t="s">
        <v>1582</v>
      </c>
      <c r="L1969" t="s">
        <v>1581</v>
      </c>
      <c r="M1969" t="s">
        <v>1582</v>
      </c>
      <c r="N1969" t="s">
        <v>124</v>
      </c>
      <c r="O1969" t="s">
        <v>2126</v>
      </c>
      <c r="P1969" t="s">
        <v>2130</v>
      </c>
      <c r="Q1969" t="s">
        <v>3711</v>
      </c>
      <c r="R1969" t="s">
        <v>241</v>
      </c>
      <c r="S1969" t="s">
        <v>158</v>
      </c>
      <c r="T1969" t="s">
        <v>156</v>
      </c>
      <c r="V1969" t="s">
        <v>159</v>
      </c>
      <c r="Y1969" t="s">
        <v>2132</v>
      </c>
      <c r="AE1969" t="s">
        <v>3709</v>
      </c>
    </row>
    <row r="1970" spans="1:31">
      <c r="A1970" t="s">
        <v>3712</v>
      </c>
      <c r="B1970" t="s">
        <v>3713</v>
      </c>
      <c r="C1970" t="s">
        <v>153</v>
      </c>
      <c r="E1970">
        <v>4</v>
      </c>
      <c r="F1970" t="s">
        <v>1803</v>
      </c>
      <c r="G1970" t="s">
        <v>1802</v>
      </c>
      <c r="H1970" t="s">
        <v>1803</v>
      </c>
      <c r="I1970" t="s">
        <v>132</v>
      </c>
      <c r="J1970">
        <v>4</v>
      </c>
      <c r="K1970" t="s">
        <v>1803</v>
      </c>
      <c r="L1970" t="s">
        <v>1802</v>
      </c>
      <c r="M1970" t="s">
        <v>1803</v>
      </c>
      <c r="N1970" t="s">
        <v>132</v>
      </c>
      <c r="O1970" t="s">
        <v>2141</v>
      </c>
      <c r="P1970" t="s">
        <v>156</v>
      </c>
      <c r="R1970" t="s">
        <v>241</v>
      </c>
      <c r="S1970" t="s">
        <v>158</v>
      </c>
      <c r="T1970" t="s">
        <v>156</v>
      </c>
      <c r="V1970" t="s">
        <v>159</v>
      </c>
      <c r="Y1970" t="s">
        <v>243</v>
      </c>
      <c r="AE1970" t="s">
        <v>3712</v>
      </c>
    </row>
    <row r="1971" spans="1:31">
      <c r="A1971" t="s">
        <v>3714</v>
      </c>
      <c r="B1971" t="s">
        <v>3715</v>
      </c>
      <c r="C1971" t="s">
        <v>153</v>
      </c>
      <c r="E1971">
        <v>4</v>
      </c>
      <c r="F1971" t="s">
        <v>1684</v>
      </c>
      <c r="G1971" t="s">
        <v>1683</v>
      </c>
      <c r="H1971" t="s">
        <v>1684</v>
      </c>
      <c r="I1971" t="s">
        <v>132</v>
      </c>
      <c r="J1971">
        <v>4</v>
      </c>
      <c r="K1971" t="s">
        <v>1684</v>
      </c>
      <c r="L1971" t="s">
        <v>1683</v>
      </c>
      <c r="M1971" t="s">
        <v>1684</v>
      </c>
      <c r="N1971" t="s">
        <v>132</v>
      </c>
      <c r="O1971" t="s">
        <v>2126</v>
      </c>
      <c r="P1971" t="s">
        <v>156</v>
      </c>
      <c r="R1971" t="s">
        <v>157</v>
      </c>
      <c r="S1971" t="s">
        <v>158</v>
      </c>
      <c r="T1971" t="s">
        <v>156</v>
      </c>
      <c r="V1971" t="s">
        <v>159</v>
      </c>
      <c r="Y1971" t="s">
        <v>2132</v>
      </c>
      <c r="AE1971" t="s">
        <v>3714</v>
      </c>
    </row>
    <row r="1972" spans="1:31">
      <c r="A1972" t="s">
        <v>3716</v>
      </c>
      <c r="B1972" t="s">
        <v>3717</v>
      </c>
      <c r="C1972" t="s">
        <v>153</v>
      </c>
      <c r="E1972">
        <v>4</v>
      </c>
      <c r="F1972" t="s">
        <v>1842</v>
      </c>
      <c r="G1972" t="s">
        <v>1841</v>
      </c>
      <c r="H1972" t="s">
        <v>1842</v>
      </c>
      <c r="I1972" t="s">
        <v>128</v>
      </c>
      <c r="J1972">
        <v>4</v>
      </c>
      <c r="K1972" t="s">
        <v>1842</v>
      </c>
      <c r="L1972" t="s">
        <v>1841</v>
      </c>
      <c r="M1972" t="s">
        <v>1842</v>
      </c>
      <c r="N1972" t="s">
        <v>128</v>
      </c>
      <c r="O1972" t="s">
        <v>2141</v>
      </c>
      <c r="P1972" t="s">
        <v>156</v>
      </c>
      <c r="R1972" t="s">
        <v>157</v>
      </c>
      <c r="S1972" t="s">
        <v>158</v>
      </c>
      <c r="T1972" t="s">
        <v>156</v>
      </c>
      <c r="V1972" t="s">
        <v>159</v>
      </c>
      <c r="Y1972" t="s">
        <v>244</v>
      </c>
      <c r="AE1972" t="s">
        <v>3716</v>
      </c>
    </row>
    <row r="1973" spans="1:31">
      <c r="A1973" t="s">
        <v>3718</v>
      </c>
      <c r="B1973" t="s">
        <v>3719</v>
      </c>
      <c r="C1973" t="s">
        <v>153</v>
      </c>
      <c r="E1973">
        <v>4</v>
      </c>
      <c r="F1973" t="s">
        <v>2067</v>
      </c>
      <c r="G1973" t="s">
        <v>2066</v>
      </c>
      <c r="H1973" t="s">
        <v>2067</v>
      </c>
      <c r="I1973" t="s">
        <v>132</v>
      </c>
      <c r="J1973">
        <v>4</v>
      </c>
      <c r="K1973" t="s">
        <v>2067</v>
      </c>
      <c r="L1973" t="s">
        <v>2066</v>
      </c>
      <c r="M1973" t="s">
        <v>2067</v>
      </c>
      <c r="N1973" t="s">
        <v>132</v>
      </c>
      <c r="O1973" t="s">
        <v>2141</v>
      </c>
      <c r="P1973" t="s">
        <v>156</v>
      </c>
      <c r="R1973" t="s">
        <v>241</v>
      </c>
      <c r="S1973" t="s">
        <v>158</v>
      </c>
      <c r="T1973" t="s">
        <v>156</v>
      </c>
      <c r="V1973" t="s">
        <v>242</v>
      </c>
      <c r="Y1973" t="s">
        <v>2146</v>
      </c>
      <c r="Z1973" t="s">
        <v>2150</v>
      </c>
      <c r="AE1973" t="s">
        <v>3718</v>
      </c>
    </row>
    <row r="1974" spans="1:31">
      <c r="A1974" t="s">
        <v>3720</v>
      </c>
      <c r="B1974" t="s">
        <v>3721</v>
      </c>
      <c r="C1974" t="s">
        <v>153</v>
      </c>
      <c r="E1974">
        <v>4</v>
      </c>
      <c r="F1974" t="s">
        <v>1834</v>
      </c>
      <c r="G1974" t="s">
        <v>1833</v>
      </c>
      <c r="H1974" t="s">
        <v>1834</v>
      </c>
      <c r="I1974" t="s">
        <v>128</v>
      </c>
      <c r="J1974">
        <v>4</v>
      </c>
      <c r="K1974" t="s">
        <v>1834</v>
      </c>
      <c r="L1974" t="s">
        <v>1833</v>
      </c>
      <c r="M1974" t="s">
        <v>1834</v>
      </c>
      <c r="N1974" t="s">
        <v>128</v>
      </c>
      <c r="O1974" t="s">
        <v>2126</v>
      </c>
      <c r="P1974" t="s">
        <v>156</v>
      </c>
      <c r="R1974" t="s">
        <v>241</v>
      </c>
      <c r="S1974" t="s">
        <v>158</v>
      </c>
      <c r="T1974" t="s">
        <v>156</v>
      </c>
      <c r="V1974" t="s">
        <v>159</v>
      </c>
      <c r="Y1974" t="s">
        <v>2132</v>
      </c>
      <c r="AE1974" t="s">
        <v>3720</v>
      </c>
    </row>
    <row r="1975" spans="1:31">
      <c r="A1975" t="s">
        <v>3722</v>
      </c>
      <c r="B1975" t="s">
        <v>3723</v>
      </c>
      <c r="C1975" t="s">
        <v>153</v>
      </c>
      <c r="E1975">
        <v>4</v>
      </c>
      <c r="F1975" t="s">
        <v>2112</v>
      </c>
      <c r="G1975" t="s">
        <v>2111</v>
      </c>
      <c r="H1975" t="s">
        <v>2112</v>
      </c>
      <c r="I1975" t="s">
        <v>1641</v>
      </c>
      <c r="J1975">
        <v>4</v>
      </c>
      <c r="K1975" t="s">
        <v>2112</v>
      </c>
      <c r="L1975" t="s">
        <v>2111</v>
      </c>
      <c r="M1975" t="s">
        <v>2112</v>
      </c>
      <c r="N1975" t="s">
        <v>1641</v>
      </c>
      <c r="O1975" t="s">
        <v>2162</v>
      </c>
      <c r="P1975" t="s">
        <v>2130</v>
      </c>
      <c r="Q1975" t="s">
        <v>3724</v>
      </c>
      <c r="R1975" t="s">
        <v>157</v>
      </c>
      <c r="S1975" t="s">
        <v>158</v>
      </c>
      <c r="T1975" t="s">
        <v>2130</v>
      </c>
      <c r="U1975" t="s">
        <v>3725</v>
      </c>
      <c r="V1975" t="s">
        <v>159</v>
      </c>
      <c r="Y1975" t="s">
        <v>2402</v>
      </c>
      <c r="AE1975" t="s">
        <v>3722</v>
      </c>
    </row>
    <row r="1976" spans="1:31">
      <c r="A1976" t="s">
        <v>3726</v>
      </c>
      <c r="B1976" t="s">
        <v>3727</v>
      </c>
      <c r="C1976" t="s">
        <v>153</v>
      </c>
      <c r="E1976">
        <v>4</v>
      </c>
      <c r="F1976" t="s">
        <v>1834</v>
      </c>
      <c r="G1976" t="s">
        <v>1833</v>
      </c>
      <c r="H1976" t="s">
        <v>1834</v>
      </c>
      <c r="I1976" t="s">
        <v>128</v>
      </c>
      <c r="J1976">
        <v>4</v>
      </c>
      <c r="K1976" t="s">
        <v>1834</v>
      </c>
      <c r="L1976" t="s">
        <v>1833</v>
      </c>
      <c r="M1976" t="s">
        <v>1834</v>
      </c>
      <c r="N1976" t="s">
        <v>128</v>
      </c>
      <c r="O1976" t="s">
        <v>155</v>
      </c>
      <c r="P1976" t="s">
        <v>156</v>
      </c>
      <c r="R1976" t="s">
        <v>241</v>
      </c>
      <c r="S1976" t="s">
        <v>158</v>
      </c>
      <c r="T1976" t="s">
        <v>156</v>
      </c>
      <c r="V1976" t="s">
        <v>242</v>
      </c>
      <c r="Y1976" t="s">
        <v>2146</v>
      </c>
      <c r="AE1976" t="s">
        <v>3726</v>
      </c>
    </row>
    <row r="1977" spans="1:31">
      <c r="A1977" t="s">
        <v>3728</v>
      </c>
      <c r="B1977" t="s">
        <v>3729</v>
      </c>
      <c r="C1977" t="s">
        <v>153</v>
      </c>
      <c r="E1977">
        <v>4</v>
      </c>
      <c r="F1977" t="s">
        <v>1834</v>
      </c>
      <c r="G1977" t="s">
        <v>1833</v>
      </c>
      <c r="H1977" t="s">
        <v>1834</v>
      </c>
      <c r="I1977" t="s">
        <v>128</v>
      </c>
      <c r="J1977">
        <v>4</v>
      </c>
      <c r="K1977" t="s">
        <v>1834</v>
      </c>
      <c r="L1977" t="s">
        <v>1833</v>
      </c>
      <c r="M1977" t="s">
        <v>1834</v>
      </c>
      <c r="N1977" t="s">
        <v>128</v>
      </c>
      <c r="O1977" t="s">
        <v>2126</v>
      </c>
      <c r="P1977" t="s">
        <v>156</v>
      </c>
      <c r="R1977" t="s">
        <v>241</v>
      </c>
      <c r="S1977" t="s">
        <v>158</v>
      </c>
      <c r="T1977" t="s">
        <v>156</v>
      </c>
      <c r="V1977" t="s">
        <v>159</v>
      </c>
      <c r="Y1977" t="s">
        <v>2132</v>
      </c>
      <c r="AE1977" t="s">
        <v>3728</v>
      </c>
    </row>
    <row r="1978" spans="1:31">
      <c r="A1978" t="s">
        <v>3730</v>
      </c>
      <c r="B1978" t="s">
        <v>3731</v>
      </c>
      <c r="C1978" t="s">
        <v>153</v>
      </c>
      <c r="E1978">
        <v>4</v>
      </c>
      <c r="F1978" t="s">
        <v>1803</v>
      </c>
      <c r="G1978" t="s">
        <v>1802</v>
      </c>
      <c r="H1978" t="s">
        <v>1803</v>
      </c>
      <c r="I1978" t="s">
        <v>132</v>
      </c>
      <c r="J1978">
        <v>4</v>
      </c>
      <c r="K1978" t="s">
        <v>1803</v>
      </c>
      <c r="L1978" t="s">
        <v>1802</v>
      </c>
      <c r="M1978" t="s">
        <v>1803</v>
      </c>
      <c r="N1978" t="s">
        <v>132</v>
      </c>
      <c r="O1978" t="s">
        <v>2126</v>
      </c>
      <c r="P1978" t="s">
        <v>156</v>
      </c>
      <c r="R1978" t="s">
        <v>241</v>
      </c>
      <c r="S1978" t="s">
        <v>158</v>
      </c>
      <c r="T1978" t="s">
        <v>156</v>
      </c>
      <c r="V1978" t="s">
        <v>159</v>
      </c>
      <c r="Y1978" t="s">
        <v>2132</v>
      </c>
      <c r="AE1978" t="s">
        <v>3730</v>
      </c>
    </row>
    <row r="1979" spans="1:31">
      <c r="A1979" t="s">
        <v>3732</v>
      </c>
      <c r="B1979" t="s">
        <v>3733</v>
      </c>
      <c r="C1979" t="s">
        <v>153</v>
      </c>
      <c r="E1979">
        <v>4</v>
      </c>
      <c r="F1979" t="s">
        <v>2329</v>
      </c>
      <c r="G1979" t="s">
        <v>2330</v>
      </c>
      <c r="H1979" t="s">
        <v>2329</v>
      </c>
      <c r="I1979" t="s">
        <v>1641</v>
      </c>
      <c r="J1979">
        <v>4</v>
      </c>
      <c r="K1979" t="s">
        <v>2329</v>
      </c>
      <c r="L1979" t="s">
        <v>2330</v>
      </c>
      <c r="M1979" t="s">
        <v>2329</v>
      </c>
      <c r="N1979" t="s">
        <v>1641</v>
      </c>
      <c r="O1979" t="s">
        <v>2162</v>
      </c>
      <c r="P1979" t="s">
        <v>2130</v>
      </c>
      <c r="Q1979" t="s">
        <v>3734</v>
      </c>
      <c r="R1979" t="s">
        <v>241</v>
      </c>
      <c r="S1979" t="s">
        <v>158</v>
      </c>
      <c r="T1979" t="s">
        <v>2130</v>
      </c>
      <c r="U1979" t="s">
        <v>3734</v>
      </c>
      <c r="V1979" t="s">
        <v>159</v>
      </c>
      <c r="W1979" t="s">
        <v>2233</v>
      </c>
      <c r="Y1979" t="s">
        <v>243</v>
      </c>
      <c r="Z1979" t="s">
        <v>2127</v>
      </c>
      <c r="AE1979" t="s">
        <v>3732</v>
      </c>
    </row>
    <row r="1980" spans="1:31">
      <c r="A1980" t="s">
        <v>3735</v>
      </c>
      <c r="B1980" t="s">
        <v>3736</v>
      </c>
      <c r="C1980" t="s">
        <v>153</v>
      </c>
      <c r="E1980">
        <v>4</v>
      </c>
      <c r="F1980" t="s">
        <v>1952</v>
      </c>
      <c r="G1980" t="s">
        <v>1951</v>
      </c>
      <c r="H1980" t="s">
        <v>1952</v>
      </c>
      <c r="I1980" t="s">
        <v>130</v>
      </c>
      <c r="J1980">
        <v>4</v>
      </c>
      <c r="K1980" t="s">
        <v>1952</v>
      </c>
      <c r="L1980" t="s">
        <v>1951</v>
      </c>
      <c r="M1980" t="s">
        <v>1952</v>
      </c>
      <c r="N1980" t="s">
        <v>130</v>
      </c>
      <c r="O1980" t="s">
        <v>2126</v>
      </c>
      <c r="P1980" t="s">
        <v>2130</v>
      </c>
      <c r="Q1980" t="s">
        <v>3152</v>
      </c>
      <c r="R1980" t="s">
        <v>157</v>
      </c>
      <c r="S1980" t="s">
        <v>158</v>
      </c>
      <c r="T1980" t="s">
        <v>156</v>
      </c>
      <c r="V1980" t="s">
        <v>159</v>
      </c>
      <c r="Y1980" t="s">
        <v>2132</v>
      </c>
      <c r="AE1980" t="s">
        <v>3735</v>
      </c>
    </row>
    <row r="1981" spans="1:31">
      <c r="A1981" t="s">
        <v>3737</v>
      </c>
      <c r="B1981" t="s">
        <v>3738</v>
      </c>
      <c r="C1981" t="s">
        <v>153</v>
      </c>
      <c r="E1981">
        <v>4</v>
      </c>
      <c r="F1981" t="s">
        <v>2022</v>
      </c>
      <c r="G1981" t="s">
        <v>2021</v>
      </c>
      <c r="H1981" t="s">
        <v>2022</v>
      </c>
      <c r="I1981" t="s">
        <v>126</v>
      </c>
      <c r="J1981">
        <v>4</v>
      </c>
      <c r="K1981" t="s">
        <v>2022</v>
      </c>
      <c r="L1981" t="s">
        <v>2021</v>
      </c>
      <c r="M1981" t="s">
        <v>2022</v>
      </c>
      <c r="N1981" t="s">
        <v>126</v>
      </c>
      <c r="O1981" t="s">
        <v>2162</v>
      </c>
      <c r="P1981" t="s">
        <v>2130</v>
      </c>
      <c r="Q1981" t="s">
        <v>3739</v>
      </c>
      <c r="R1981" t="s">
        <v>157</v>
      </c>
      <c r="S1981" t="s">
        <v>158</v>
      </c>
      <c r="T1981" t="s">
        <v>156</v>
      </c>
      <c r="V1981" t="s">
        <v>159</v>
      </c>
      <c r="Y1981" t="s">
        <v>243</v>
      </c>
      <c r="Z1981" t="s">
        <v>244</v>
      </c>
      <c r="AE1981" t="s">
        <v>3737</v>
      </c>
    </row>
    <row r="1982" spans="1:31">
      <c r="A1982" t="s">
        <v>3740</v>
      </c>
      <c r="B1982" t="s">
        <v>3741</v>
      </c>
      <c r="C1982" t="s">
        <v>153</v>
      </c>
      <c r="E1982">
        <v>4</v>
      </c>
      <c r="F1982" t="s">
        <v>1834</v>
      </c>
      <c r="G1982" t="s">
        <v>1833</v>
      </c>
      <c r="H1982" t="s">
        <v>1834</v>
      </c>
      <c r="I1982" t="s">
        <v>128</v>
      </c>
      <c r="J1982">
        <v>4</v>
      </c>
      <c r="K1982" t="s">
        <v>1834</v>
      </c>
      <c r="L1982" t="s">
        <v>1833</v>
      </c>
      <c r="M1982" t="s">
        <v>1834</v>
      </c>
      <c r="N1982" t="s">
        <v>128</v>
      </c>
      <c r="O1982" t="s">
        <v>2141</v>
      </c>
      <c r="P1982" t="s">
        <v>156</v>
      </c>
      <c r="R1982" t="s">
        <v>241</v>
      </c>
      <c r="S1982" t="s">
        <v>158</v>
      </c>
      <c r="T1982" t="s">
        <v>156</v>
      </c>
      <c r="V1982" t="s">
        <v>242</v>
      </c>
      <c r="Y1982" t="s">
        <v>2146</v>
      </c>
      <c r="AE1982" t="s">
        <v>3740</v>
      </c>
    </row>
    <row r="1983" spans="1:31">
      <c r="A1983" t="s">
        <v>3742</v>
      </c>
      <c r="B1983" t="s">
        <v>3743</v>
      </c>
      <c r="C1983" t="s">
        <v>153</v>
      </c>
      <c r="E1983">
        <v>4</v>
      </c>
      <c r="F1983" t="s">
        <v>1848</v>
      </c>
      <c r="G1983" t="s">
        <v>1847</v>
      </c>
      <c r="H1983" t="s">
        <v>1848</v>
      </c>
      <c r="I1983" t="s">
        <v>130</v>
      </c>
      <c r="J1983">
        <v>4</v>
      </c>
      <c r="K1983" t="s">
        <v>1848</v>
      </c>
      <c r="L1983" t="s">
        <v>1847</v>
      </c>
      <c r="M1983" t="s">
        <v>1848</v>
      </c>
      <c r="N1983" t="s">
        <v>130</v>
      </c>
      <c r="O1983" t="s">
        <v>2126</v>
      </c>
      <c r="P1983" t="s">
        <v>2130</v>
      </c>
      <c r="Q1983" t="s">
        <v>3744</v>
      </c>
      <c r="R1983" t="s">
        <v>157</v>
      </c>
      <c r="S1983" t="s">
        <v>158</v>
      </c>
      <c r="T1983" t="s">
        <v>156</v>
      </c>
      <c r="V1983" t="s">
        <v>242</v>
      </c>
      <c r="Y1983" t="s">
        <v>2132</v>
      </c>
      <c r="AE1983" t="s">
        <v>3742</v>
      </c>
    </row>
    <row r="1984" spans="1:31">
      <c r="A1984" t="s">
        <v>3745</v>
      </c>
      <c r="B1984" t="s">
        <v>3746</v>
      </c>
      <c r="C1984" t="s">
        <v>153</v>
      </c>
      <c r="E1984">
        <v>4</v>
      </c>
      <c r="F1984" t="s">
        <v>1954</v>
      </c>
      <c r="G1984" t="s">
        <v>1953</v>
      </c>
      <c r="H1984" t="s">
        <v>1954</v>
      </c>
      <c r="I1984" t="s">
        <v>124</v>
      </c>
      <c r="J1984">
        <v>4</v>
      </c>
      <c r="K1984" t="s">
        <v>1954</v>
      </c>
      <c r="L1984" t="s">
        <v>1953</v>
      </c>
      <c r="M1984" t="s">
        <v>1954</v>
      </c>
      <c r="N1984" t="s">
        <v>124</v>
      </c>
      <c r="O1984" t="s">
        <v>2126</v>
      </c>
      <c r="P1984" t="s">
        <v>156</v>
      </c>
      <c r="R1984" t="s">
        <v>157</v>
      </c>
      <c r="S1984" t="s">
        <v>158</v>
      </c>
      <c r="T1984" t="s">
        <v>156</v>
      </c>
      <c r="V1984" t="s">
        <v>159</v>
      </c>
      <c r="Y1984" t="s">
        <v>2132</v>
      </c>
      <c r="Z1984" t="s">
        <v>245</v>
      </c>
      <c r="AE1984" t="s">
        <v>3745</v>
      </c>
    </row>
    <row r="1985" spans="1:31">
      <c r="A1985" t="s">
        <v>3747</v>
      </c>
      <c r="B1985" t="s">
        <v>3748</v>
      </c>
      <c r="C1985" t="s">
        <v>153</v>
      </c>
      <c r="E1985">
        <v>4</v>
      </c>
      <c r="F1985" t="s">
        <v>2120</v>
      </c>
      <c r="G1985" t="s">
        <v>2119</v>
      </c>
      <c r="H1985" t="s">
        <v>2120</v>
      </c>
      <c r="I1985" t="s">
        <v>128</v>
      </c>
      <c r="J1985">
        <v>4</v>
      </c>
      <c r="K1985" t="s">
        <v>2120</v>
      </c>
      <c r="L1985" t="s">
        <v>2119</v>
      </c>
      <c r="M1985" t="s">
        <v>2120</v>
      </c>
      <c r="N1985" t="s">
        <v>128</v>
      </c>
      <c r="O1985" t="s">
        <v>2162</v>
      </c>
      <c r="P1985" t="s">
        <v>156</v>
      </c>
      <c r="R1985" t="s">
        <v>241</v>
      </c>
      <c r="S1985" t="s">
        <v>2153</v>
      </c>
      <c r="T1985" t="s">
        <v>156</v>
      </c>
      <c r="V1985" t="s">
        <v>242</v>
      </c>
      <c r="Y1985" t="s">
        <v>2146</v>
      </c>
      <c r="AE1985" t="s">
        <v>3747</v>
      </c>
    </row>
    <row r="1986" spans="1:31">
      <c r="A1986" t="s">
        <v>3749</v>
      </c>
      <c r="B1986" t="s">
        <v>3750</v>
      </c>
      <c r="C1986" t="s">
        <v>153</v>
      </c>
      <c r="E1986">
        <v>4</v>
      </c>
      <c r="F1986" t="s">
        <v>1617</v>
      </c>
      <c r="G1986" t="s">
        <v>1616</v>
      </c>
      <c r="H1986" t="s">
        <v>1617</v>
      </c>
      <c r="I1986" t="s">
        <v>126</v>
      </c>
      <c r="J1986">
        <v>4</v>
      </c>
      <c r="K1986" t="s">
        <v>1617</v>
      </c>
      <c r="L1986" t="s">
        <v>1616</v>
      </c>
      <c r="M1986" t="s">
        <v>1617</v>
      </c>
      <c r="N1986" t="s">
        <v>126</v>
      </c>
      <c r="O1986" t="s">
        <v>2141</v>
      </c>
      <c r="P1986" t="s">
        <v>156</v>
      </c>
      <c r="R1986" t="s">
        <v>241</v>
      </c>
      <c r="S1986" t="s">
        <v>158</v>
      </c>
      <c r="T1986" t="s">
        <v>156</v>
      </c>
      <c r="V1986" t="s">
        <v>242</v>
      </c>
      <c r="Y1986" t="s">
        <v>2146</v>
      </c>
      <c r="Z1986" t="s">
        <v>2150</v>
      </c>
      <c r="AE1986" t="s">
        <v>3749</v>
      </c>
    </row>
    <row r="1987" spans="1:31">
      <c r="A1987" t="s">
        <v>3751</v>
      </c>
      <c r="B1987" t="s">
        <v>3752</v>
      </c>
      <c r="C1987" t="s">
        <v>153</v>
      </c>
      <c r="E1987">
        <v>4</v>
      </c>
      <c r="F1987" t="s">
        <v>1809</v>
      </c>
      <c r="G1987" t="s">
        <v>1808</v>
      </c>
      <c r="H1987" t="s">
        <v>1809</v>
      </c>
      <c r="I1987" t="s">
        <v>124</v>
      </c>
      <c r="J1987">
        <v>4</v>
      </c>
      <c r="K1987" t="s">
        <v>1809</v>
      </c>
      <c r="L1987" t="s">
        <v>1808</v>
      </c>
      <c r="M1987" t="s">
        <v>1809</v>
      </c>
      <c r="N1987" t="s">
        <v>124</v>
      </c>
      <c r="O1987" t="s">
        <v>2162</v>
      </c>
      <c r="P1987" t="s">
        <v>156</v>
      </c>
      <c r="R1987" t="s">
        <v>241</v>
      </c>
      <c r="S1987" t="s">
        <v>158</v>
      </c>
      <c r="T1987" t="s">
        <v>156</v>
      </c>
      <c r="V1987" t="s">
        <v>159</v>
      </c>
      <c r="Y1987" t="s">
        <v>2402</v>
      </c>
      <c r="AE1987" t="s">
        <v>3751</v>
      </c>
    </row>
    <row r="1988" spans="1:31">
      <c r="A1988" t="s">
        <v>3753</v>
      </c>
      <c r="B1988" t="s">
        <v>3754</v>
      </c>
      <c r="C1988" t="s">
        <v>153</v>
      </c>
      <c r="E1988">
        <v>4</v>
      </c>
      <c r="F1988" t="s">
        <v>1570</v>
      </c>
      <c r="G1988" t="s">
        <v>1569</v>
      </c>
      <c r="H1988" t="s">
        <v>1570</v>
      </c>
      <c r="I1988" t="s">
        <v>130</v>
      </c>
      <c r="J1988">
        <v>4</v>
      </c>
      <c r="K1988" t="s">
        <v>1570</v>
      </c>
      <c r="L1988" t="s">
        <v>1569</v>
      </c>
      <c r="M1988" t="s">
        <v>1570</v>
      </c>
      <c r="N1988" t="s">
        <v>130</v>
      </c>
      <c r="O1988" t="s">
        <v>155</v>
      </c>
      <c r="P1988" t="s">
        <v>156</v>
      </c>
      <c r="R1988" t="s">
        <v>241</v>
      </c>
      <c r="S1988" t="s">
        <v>158</v>
      </c>
      <c r="T1988" t="s">
        <v>156</v>
      </c>
      <c r="V1988" t="s">
        <v>242</v>
      </c>
      <c r="Y1988" t="s">
        <v>2146</v>
      </c>
      <c r="Z1988" t="s">
        <v>243</v>
      </c>
      <c r="AE1988" t="s">
        <v>3753</v>
      </c>
    </row>
    <row r="1989" spans="1:31">
      <c r="A1989" t="s">
        <v>3755</v>
      </c>
      <c r="B1989" t="s">
        <v>3756</v>
      </c>
      <c r="C1989" t="s">
        <v>153</v>
      </c>
      <c r="E1989">
        <v>4</v>
      </c>
      <c r="F1989" t="s">
        <v>1570</v>
      </c>
      <c r="G1989" t="s">
        <v>1569</v>
      </c>
      <c r="H1989" t="s">
        <v>1570</v>
      </c>
      <c r="I1989" t="s">
        <v>130</v>
      </c>
      <c r="J1989">
        <v>4</v>
      </c>
      <c r="K1989" t="s">
        <v>1570</v>
      </c>
      <c r="L1989" t="s">
        <v>1569</v>
      </c>
      <c r="M1989" t="s">
        <v>1570</v>
      </c>
      <c r="N1989" t="s">
        <v>130</v>
      </c>
      <c r="O1989" t="s">
        <v>155</v>
      </c>
      <c r="P1989" t="s">
        <v>156</v>
      </c>
      <c r="R1989" t="s">
        <v>241</v>
      </c>
      <c r="S1989" t="s">
        <v>158</v>
      </c>
      <c r="T1989" t="s">
        <v>156</v>
      </c>
      <c r="V1989" t="s">
        <v>242</v>
      </c>
      <c r="Y1989" t="s">
        <v>2146</v>
      </c>
      <c r="AE1989" t="s">
        <v>3755</v>
      </c>
    </row>
    <row r="1990" spans="1:31">
      <c r="A1990" t="s">
        <v>3757</v>
      </c>
      <c r="B1990" t="s">
        <v>3758</v>
      </c>
      <c r="C1990" t="s">
        <v>153</v>
      </c>
      <c r="E1990">
        <v>4</v>
      </c>
      <c r="F1990" t="s">
        <v>2120</v>
      </c>
      <c r="G1990" t="s">
        <v>2119</v>
      </c>
      <c r="H1990" t="s">
        <v>2120</v>
      </c>
      <c r="I1990" t="s">
        <v>128</v>
      </c>
      <c r="J1990">
        <v>4</v>
      </c>
      <c r="K1990" t="s">
        <v>2120</v>
      </c>
      <c r="L1990" t="s">
        <v>2119</v>
      </c>
      <c r="M1990" t="s">
        <v>2120</v>
      </c>
      <c r="N1990" t="s">
        <v>128</v>
      </c>
      <c r="O1990" t="s">
        <v>2126</v>
      </c>
      <c r="P1990" t="s">
        <v>2130</v>
      </c>
      <c r="Q1990" t="s">
        <v>3759</v>
      </c>
      <c r="R1990" t="s">
        <v>241</v>
      </c>
      <c r="S1990" t="s">
        <v>158</v>
      </c>
      <c r="T1990" t="s">
        <v>156</v>
      </c>
      <c r="V1990" t="s">
        <v>159</v>
      </c>
      <c r="Y1990" t="s">
        <v>2132</v>
      </c>
      <c r="AE1990" t="s">
        <v>3757</v>
      </c>
    </row>
    <row r="1991" spans="1:31">
      <c r="A1991" t="s">
        <v>3760</v>
      </c>
      <c r="B1991" t="s">
        <v>3761</v>
      </c>
      <c r="AE1991" t="s">
        <v>3760</v>
      </c>
    </row>
    <row r="1992" spans="1:31">
      <c r="A1992" t="s">
        <v>3762</v>
      </c>
      <c r="B1992" t="s">
        <v>3763</v>
      </c>
      <c r="AE1992" t="s">
        <v>3762</v>
      </c>
    </row>
    <row r="1993" spans="1:31">
      <c r="A1993" t="s">
        <v>3764</v>
      </c>
      <c r="B1993" t="s">
        <v>3765</v>
      </c>
      <c r="C1993" t="s">
        <v>153</v>
      </c>
      <c r="E1993">
        <v>4</v>
      </c>
      <c r="F1993" t="s">
        <v>2067</v>
      </c>
      <c r="G1993" t="s">
        <v>2066</v>
      </c>
      <c r="H1993" t="s">
        <v>2067</v>
      </c>
      <c r="I1993" t="s">
        <v>132</v>
      </c>
      <c r="J1993">
        <v>4</v>
      </c>
      <c r="K1993" t="s">
        <v>2067</v>
      </c>
      <c r="L1993" t="s">
        <v>2066</v>
      </c>
      <c r="M1993" t="s">
        <v>2067</v>
      </c>
      <c r="N1993" t="s">
        <v>132</v>
      </c>
      <c r="O1993" t="s">
        <v>2162</v>
      </c>
      <c r="P1993" t="s">
        <v>156</v>
      </c>
      <c r="R1993" t="s">
        <v>157</v>
      </c>
      <c r="S1993" t="s">
        <v>158</v>
      </c>
      <c r="T1993" t="s">
        <v>156</v>
      </c>
      <c r="V1993" t="s">
        <v>2233</v>
      </c>
      <c r="Y1993" t="s">
        <v>2127</v>
      </c>
      <c r="AE1993" t="s">
        <v>3764</v>
      </c>
    </row>
    <row r="1994" spans="1:31">
      <c r="A1994" t="s">
        <v>3766</v>
      </c>
      <c r="B1994" t="s">
        <v>3767</v>
      </c>
      <c r="J1994">
        <v>4</v>
      </c>
      <c r="K1994" t="s">
        <v>1718</v>
      </c>
      <c r="L1994" t="s">
        <v>1717</v>
      </c>
      <c r="M1994" t="s">
        <v>1718</v>
      </c>
      <c r="N1994" t="s">
        <v>128</v>
      </c>
      <c r="S1994" t="s">
        <v>158</v>
      </c>
      <c r="T1994" t="s">
        <v>156</v>
      </c>
      <c r="AE1994" t="s">
        <v>3766</v>
      </c>
    </row>
    <row r="1995" spans="1:31">
      <c r="A1995" t="s">
        <v>3768</v>
      </c>
      <c r="B1995" t="s">
        <v>3769</v>
      </c>
      <c r="C1995" t="s">
        <v>153</v>
      </c>
      <c r="E1995">
        <v>4</v>
      </c>
      <c r="F1995" t="s">
        <v>1743</v>
      </c>
      <c r="G1995" t="s">
        <v>1742</v>
      </c>
      <c r="H1995" t="s">
        <v>1743</v>
      </c>
      <c r="I1995" t="s">
        <v>1641</v>
      </c>
      <c r="J1995">
        <v>4</v>
      </c>
      <c r="K1995" t="s">
        <v>1743</v>
      </c>
      <c r="L1995" t="s">
        <v>1742</v>
      </c>
      <c r="M1995" t="s">
        <v>1743</v>
      </c>
      <c r="N1995" t="s">
        <v>1641</v>
      </c>
      <c r="O1995" t="s">
        <v>2126</v>
      </c>
      <c r="P1995" t="s">
        <v>156</v>
      </c>
      <c r="R1995" t="s">
        <v>157</v>
      </c>
      <c r="S1995" t="s">
        <v>158</v>
      </c>
      <c r="T1995" t="s">
        <v>156</v>
      </c>
      <c r="V1995" t="s">
        <v>159</v>
      </c>
      <c r="Y1995" t="s">
        <v>2132</v>
      </c>
      <c r="AE1995" t="s">
        <v>3768</v>
      </c>
    </row>
    <row r="1996" spans="1:31">
      <c r="A1996" t="s">
        <v>3770</v>
      </c>
      <c r="B1996" t="s">
        <v>3771</v>
      </c>
      <c r="C1996" t="s">
        <v>153</v>
      </c>
      <c r="E1996">
        <v>4</v>
      </c>
      <c r="F1996" t="s">
        <v>1743</v>
      </c>
      <c r="G1996" t="s">
        <v>1742</v>
      </c>
      <c r="H1996" t="s">
        <v>1743</v>
      </c>
      <c r="I1996" t="s">
        <v>1641</v>
      </c>
      <c r="J1996">
        <v>4</v>
      </c>
      <c r="K1996" t="s">
        <v>1743</v>
      </c>
      <c r="L1996" t="s">
        <v>1742</v>
      </c>
      <c r="M1996" t="s">
        <v>1743</v>
      </c>
      <c r="N1996" t="s">
        <v>1641</v>
      </c>
      <c r="O1996" t="s">
        <v>2126</v>
      </c>
      <c r="P1996" t="s">
        <v>156</v>
      </c>
      <c r="R1996" t="s">
        <v>157</v>
      </c>
      <c r="S1996" t="s">
        <v>158</v>
      </c>
      <c r="T1996" t="s">
        <v>156</v>
      </c>
      <c r="V1996" t="s">
        <v>159</v>
      </c>
      <c r="Y1996" t="s">
        <v>2132</v>
      </c>
      <c r="AE1996" t="s">
        <v>3770</v>
      </c>
    </row>
    <row r="1997" spans="1:31">
      <c r="A1997" t="s">
        <v>3772</v>
      </c>
      <c r="B1997" t="s">
        <v>3773</v>
      </c>
      <c r="C1997" t="s">
        <v>153</v>
      </c>
      <c r="E1997">
        <v>4</v>
      </c>
      <c r="F1997" t="s">
        <v>1876</v>
      </c>
      <c r="G1997" t="s">
        <v>1875</v>
      </c>
      <c r="H1997" t="s">
        <v>1876</v>
      </c>
      <c r="I1997" t="s">
        <v>126</v>
      </c>
      <c r="J1997">
        <v>4</v>
      </c>
      <c r="K1997" t="s">
        <v>1876</v>
      </c>
      <c r="L1997" t="s">
        <v>1875</v>
      </c>
      <c r="M1997" t="s">
        <v>1876</v>
      </c>
      <c r="N1997" t="s">
        <v>126</v>
      </c>
      <c r="O1997" t="s">
        <v>2162</v>
      </c>
      <c r="P1997" t="s">
        <v>156</v>
      </c>
      <c r="R1997" t="s">
        <v>157</v>
      </c>
      <c r="S1997" t="s">
        <v>158</v>
      </c>
      <c r="T1997" t="s">
        <v>156</v>
      </c>
      <c r="V1997" t="s">
        <v>159</v>
      </c>
      <c r="Y1997" t="s">
        <v>244</v>
      </c>
      <c r="AE1997" t="s">
        <v>3772</v>
      </c>
    </row>
    <row r="1998" spans="1:31">
      <c r="A1998" t="s">
        <v>3774</v>
      </c>
      <c r="B1998" t="s">
        <v>3775</v>
      </c>
      <c r="C1998" t="s">
        <v>153</v>
      </c>
      <c r="E1998">
        <v>4</v>
      </c>
      <c r="F1998" t="s">
        <v>1848</v>
      </c>
      <c r="G1998" t="s">
        <v>1847</v>
      </c>
      <c r="H1998" t="s">
        <v>1848</v>
      </c>
      <c r="I1998" t="s">
        <v>130</v>
      </c>
      <c r="J1998">
        <v>4</v>
      </c>
      <c r="K1998" t="s">
        <v>1848</v>
      </c>
      <c r="L1998" t="s">
        <v>1847</v>
      </c>
      <c r="M1998" t="s">
        <v>1848</v>
      </c>
      <c r="N1998" t="s">
        <v>130</v>
      </c>
      <c r="O1998" t="s">
        <v>2141</v>
      </c>
      <c r="P1998" t="s">
        <v>156</v>
      </c>
      <c r="R1998" t="s">
        <v>241</v>
      </c>
      <c r="S1998" t="s">
        <v>2153</v>
      </c>
      <c r="T1998" t="s">
        <v>156</v>
      </c>
      <c r="V1998" t="s">
        <v>242</v>
      </c>
      <c r="Y1998" t="s">
        <v>2146</v>
      </c>
      <c r="AE1998" t="s">
        <v>3774</v>
      </c>
    </row>
    <row r="1999" spans="1:31">
      <c r="A1999" t="s">
        <v>3776</v>
      </c>
      <c r="B1999" t="s">
        <v>3777</v>
      </c>
      <c r="C1999" t="s">
        <v>153</v>
      </c>
      <c r="E1999">
        <v>4</v>
      </c>
      <c r="F1999" t="s">
        <v>2107</v>
      </c>
      <c r="G1999" t="s">
        <v>2106</v>
      </c>
      <c r="H1999" t="s">
        <v>2107</v>
      </c>
      <c r="I1999" t="s">
        <v>130</v>
      </c>
      <c r="J1999">
        <v>4</v>
      </c>
      <c r="K1999" t="s">
        <v>2107</v>
      </c>
      <c r="L1999" t="s">
        <v>2106</v>
      </c>
      <c r="M1999" t="s">
        <v>2107</v>
      </c>
      <c r="N1999" t="s">
        <v>130</v>
      </c>
      <c r="O1999" t="s">
        <v>2126</v>
      </c>
      <c r="P1999" t="s">
        <v>2130</v>
      </c>
      <c r="Q1999" t="s">
        <v>3778</v>
      </c>
      <c r="R1999" t="s">
        <v>241</v>
      </c>
      <c r="S1999" t="s">
        <v>158</v>
      </c>
      <c r="T1999" t="s">
        <v>156</v>
      </c>
      <c r="V1999" t="s">
        <v>159</v>
      </c>
      <c r="Y1999" t="s">
        <v>2132</v>
      </c>
      <c r="AE1999" t="s">
        <v>3776</v>
      </c>
    </row>
    <row r="2000" spans="1:31">
      <c r="A2000" t="s">
        <v>3779</v>
      </c>
      <c r="B2000" t="s">
        <v>3780</v>
      </c>
      <c r="C2000" t="s">
        <v>153</v>
      </c>
      <c r="E2000">
        <v>4</v>
      </c>
      <c r="F2000" t="s">
        <v>1852</v>
      </c>
      <c r="G2000" t="s">
        <v>1851</v>
      </c>
      <c r="H2000" t="s">
        <v>1852</v>
      </c>
      <c r="I2000" t="s">
        <v>130</v>
      </c>
      <c r="J2000">
        <v>4</v>
      </c>
      <c r="K2000" t="s">
        <v>1852</v>
      </c>
      <c r="L2000" t="s">
        <v>1851</v>
      </c>
      <c r="M2000" t="s">
        <v>1852</v>
      </c>
      <c r="N2000" t="s">
        <v>130</v>
      </c>
      <c r="O2000" t="s">
        <v>2141</v>
      </c>
      <c r="P2000" t="s">
        <v>2130</v>
      </c>
      <c r="Q2000" t="s">
        <v>2279</v>
      </c>
      <c r="R2000" t="s">
        <v>241</v>
      </c>
      <c r="S2000" t="s">
        <v>158</v>
      </c>
      <c r="T2000" t="s">
        <v>156</v>
      </c>
      <c r="V2000" t="s">
        <v>242</v>
      </c>
      <c r="Y2000" t="s">
        <v>2146</v>
      </c>
      <c r="AE2000" t="s">
        <v>3779</v>
      </c>
    </row>
    <row r="2001" spans="1:31">
      <c r="A2001" t="s">
        <v>3781</v>
      </c>
      <c r="B2001" t="s">
        <v>3782</v>
      </c>
      <c r="C2001" t="s">
        <v>153</v>
      </c>
      <c r="E2001">
        <v>4</v>
      </c>
      <c r="F2001" t="s">
        <v>1852</v>
      </c>
      <c r="G2001" t="s">
        <v>1851</v>
      </c>
      <c r="H2001" t="s">
        <v>1852</v>
      </c>
      <c r="I2001" t="s">
        <v>130</v>
      </c>
      <c r="J2001">
        <v>4</v>
      </c>
      <c r="K2001" t="s">
        <v>1852</v>
      </c>
      <c r="L2001" t="s">
        <v>1851</v>
      </c>
      <c r="M2001" t="s">
        <v>1852</v>
      </c>
      <c r="N2001" t="s">
        <v>130</v>
      </c>
      <c r="O2001" t="s">
        <v>2141</v>
      </c>
      <c r="P2001" t="s">
        <v>2130</v>
      </c>
      <c r="Q2001" t="s">
        <v>2279</v>
      </c>
      <c r="R2001" t="s">
        <v>241</v>
      </c>
      <c r="S2001" t="s">
        <v>158</v>
      </c>
      <c r="T2001" t="s">
        <v>156</v>
      </c>
      <c r="V2001" t="s">
        <v>242</v>
      </c>
      <c r="Y2001" t="s">
        <v>2146</v>
      </c>
      <c r="AE2001" t="s">
        <v>3781</v>
      </c>
    </row>
    <row r="2002" spans="1:31">
      <c r="A2002" t="s">
        <v>3783</v>
      </c>
      <c r="B2002" t="s">
        <v>3784</v>
      </c>
      <c r="C2002" t="s">
        <v>153</v>
      </c>
      <c r="E2002">
        <v>4</v>
      </c>
      <c r="F2002" t="s">
        <v>1852</v>
      </c>
      <c r="G2002" t="s">
        <v>1851</v>
      </c>
      <c r="H2002" t="s">
        <v>1852</v>
      </c>
      <c r="I2002" t="s">
        <v>130</v>
      </c>
      <c r="J2002">
        <v>4</v>
      </c>
      <c r="K2002" t="s">
        <v>1852</v>
      </c>
      <c r="L2002" t="s">
        <v>1851</v>
      </c>
      <c r="M2002" t="s">
        <v>1852</v>
      </c>
      <c r="N2002" t="s">
        <v>130</v>
      </c>
      <c r="O2002" t="s">
        <v>2141</v>
      </c>
      <c r="P2002" t="s">
        <v>2130</v>
      </c>
      <c r="Q2002" t="s">
        <v>3641</v>
      </c>
      <c r="R2002" t="s">
        <v>157</v>
      </c>
      <c r="S2002" t="s">
        <v>158</v>
      </c>
      <c r="T2002" t="s">
        <v>156</v>
      </c>
      <c r="V2002" t="s">
        <v>242</v>
      </c>
      <c r="Y2002" t="s">
        <v>2146</v>
      </c>
      <c r="AE2002" t="s">
        <v>3783</v>
      </c>
    </row>
    <row r="2003" spans="1:31">
      <c r="A2003" t="s">
        <v>3785</v>
      </c>
      <c r="B2003" t="s">
        <v>3786</v>
      </c>
      <c r="C2003" t="s">
        <v>153</v>
      </c>
      <c r="E2003">
        <v>4</v>
      </c>
      <c r="F2003" t="s">
        <v>1852</v>
      </c>
      <c r="G2003" t="s">
        <v>1851</v>
      </c>
      <c r="H2003" t="s">
        <v>1852</v>
      </c>
      <c r="I2003" t="s">
        <v>130</v>
      </c>
      <c r="J2003">
        <v>4</v>
      </c>
      <c r="K2003" t="s">
        <v>1852</v>
      </c>
      <c r="L2003" t="s">
        <v>1851</v>
      </c>
      <c r="M2003" t="s">
        <v>1852</v>
      </c>
      <c r="N2003" t="s">
        <v>130</v>
      </c>
      <c r="O2003" t="s">
        <v>2141</v>
      </c>
      <c r="P2003" t="s">
        <v>2130</v>
      </c>
      <c r="Q2003" t="s">
        <v>2279</v>
      </c>
      <c r="R2003" t="s">
        <v>241</v>
      </c>
      <c r="S2003" t="s">
        <v>158</v>
      </c>
      <c r="T2003" t="s">
        <v>156</v>
      </c>
      <c r="V2003" t="s">
        <v>242</v>
      </c>
      <c r="Y2003" t="s">
        <v>2146</v>
      </c>
      <c r="AE2003" t="s">
        <v>3785</v>
      </c>
    </row>
    <row r="2004" spans="1:31">
      <c r="A2004" t="s">
        <v>3787</v>
      </c>
      <c r="B2004" t="s">
        <v>3788</v>
      </c>
      <c r="C2004" t="s">
        <v>153</v>
      </c>
      <c r="E2004">
        <v>4</v>
      </c>
      <c r="F2004" t="s">
        <v>1852</v>
      </c>
      <c r="G2004" t="s">
        <v>1851</v>
      </c>
      <c r="H2004" t="s">
        <v>1852</v>
      </c>
      <c r="I2004" t="s">
        <v>130</v>
      </c>
      <c r="J2004">
        <v>4</v>
      </c>
      <c r="K2004" t="s">
        <v>1852</v>
      </c>
      <c r="L2004" t="s">
        <v>1851</v>
      </c>
      <c r="M2004" t="s">
        <v>1852</v>
      </c>
      <c r="N2004" t="s">
        <v>130</v>
      </c>
      <c r="O2004" t="s">
        <v>2141</v>
      </c>
      <c r="P2004" t="s">
        <v>2130</v>
      </c>
      <c r="Q2004" t="s">
        <v>3789</v>
      </c>
      <c r="R2004" t="s">
        <v>241</v>
      </c>
      <c r="S2004" t="s">
        <v>158</v>
      </c>
      <c r="T2004" t="s">
        <v>156</v>
      </c>
      <c r="V2004" t="s">
        <v>242</v>
      </c>
      <c r="Y2004" t="s">
        <v>2146</v>
      </c>
      <c r="AE2004" t="s">
        <v>3787</v>
      </c>
    </row>
    <row r="2005" spans="1:31">
      <c r="A2005" t="s">
        <v>3790</v>
      </c>
      <c r="B2005" t="s">
        <v>3791</v>
      </c>
      <c r="C2005" t="s">
        <v>153</v>
      </c>
      <c r="E2005">
        <v>4</v>
      </c>
      <c r="F2005" t="s">
        <v>1848</v>
      </c>
      <c r="G2005" t="s">
        <v>1847</v>
      </c>
      <c r="H2005" t="s">
        <v>1848</v>
      </c>
      <c r="I2005" t="s">
        <v>130</v>
      </c>
      <c r="J2005">
        <v>4</v>
      </c>
      <c r="K2005" t="s">
        <v>1848</v>
      </c>
      <c r="L2005" t="s">
        <v>1847</v>
      </c>
      <c r="M2005" t="s">
        <v>1848</v>
      </c>
      <c r="N2005" t="s">
        <v>130</v>
      </c>
      <c r="O2005" t="s">
        <v>2126</v>
      </c>
      <c r="P2005" t="s">
        <v>2130</v>
      </c>
      <c r="Q2005" t="s">
        <v>3792</v>
      </c>
      <c r="R2005" t="s">
        <v>157</v>
      </c>
      <c r="S2005" t="s">
        <v>158</v>
      </c>
      <c r="T2005" t="s">
        <v>156</v>
      </c>
      <c r="V2005" t="s">
        <v>159</v>
      </c>
      <c r="Y2005" t="s">
        <v>2132</v>
      </c>
      <c r="AE2005" t="s">
        <v>3790</v>
      </c>
    </row>
    <row r="2006" spans="1:31">
      <c r="A2006" t="s">
        <v>3793</v>
      </c>
      <c r="B2006" t="s">
        <v>3794</v>
      </c>
      <c r="C2006" t="s">
        <v>153</v>
      </c>
      <c r="E2006">
        <v>4</v>
      </c>
      <c r="F2006" t="s">
        <v>2176</v>
      </c>
      <c r="G2006" t="s">
        <v>2177</v>
      </c>
      <c r="H2006" t="s">
        <v>2176</v>
      </c>
      <c r="I2006" t="s">
        <v>124</v>
      </c>
      <c r="J2006">
        <v>4</v>
      </c>
      <c r="K2006" t="s">
        <v>2176</v>
      </c>
      <c r="L2006" t="s">
        <v>2177</v>
      </c>
      <c r="M2006" t="s">
        <v>2176</v>
      </c>
      <c r="N2006" t="s">
        <v>124</v>
      </c>
      <c r="O2006" t="s">
        <v>2126</v>
      </c>
      <c r="P2006" t="s">
        <v>2130</v>
      </c>
      <c r="Q2006" t="s">
        <v>3792</v>
      </c>
      <c r="R2006" t="s">
        <v>241</v>
      </c>
      <c r="S2006" t="s">
        <v>158</v>
      </c>
      <c r="T2006" t="s">
        <v>156</v>
      </c>
      <c r="V2006" t="s">
        <v>159</v>
      </c>
      <c r="Y2006" t="s">
        <v>2132</v>
      </c>
      <c r="AE2006" t="s">
        <v>3793</v>
      </c>
    </row>
    <row r="2007" spans="1:31">
      <c r="A2007" t="s">
        <v>3795</v>
      </c>
      <c r="B2007" t="s">
        <v>3796</v>
      </c>
      <c r="C2007" t="s">
        <v>153</v>
      </c>
      <c r="E2007">
        <v>4</v>
      </c>
      <c r="F2007" t="s">
        <v>1986</v>
      </c>
      <c r="G2007" t="s">
        <v>1985</v>
      </c>
      <c r="H2007" t="s">
        <v>1986</v>
      </c>
      <c r="I2007" t="s">
        <v>124</v>
      </c>
      <c r="J2007">
        <v>4</v>
      </c>
      <c r="K2007" t="s">
        <v>1986</v>
      </c>
      <c r="L2007" t="s">
        <v>1985</v>
      </c>
      <c r="M2007" t="s">
        <v>1986</v>
      </c>
      <c r="N2007" t="s">
        <v>124</v>
      </c>
      <c r="O2007" t="s">
        <v>2141</v>
      </c>
      <c r="P2007" t="s">
        <v>156</v>
      </c>
      <c r="R2007" t="s">
        <v>241</v>
      </c>
      <c r="S2007" t="s">
        <v>2153</v>
      </c>
      <c r="T2007" t="s">
        <v>156</v>
      </c>
      <c r="V2007" t="s">
        <v>159</v>
      </c>
      <c r="Y2007" t="s">
        <v>243</v>
      </c>
      <c r="AE2007" t="s">
        <v>3795</v>
      </c>
    </row>
    <row r="2008" spans="1:31">
      <c r="A2008" t="s">
        <v>3797</v>
      </c>
      <c r="B2008" t="s">
        <v>3798</v>
      </c>
      <c r="AE2008" t="s">
        <v>3797</v>
      </c>
    </row>
    <row r="2009" spans="1:31">
      <c r="A2009" t="s">
        <v>3799</v>
      </c>
      <c r="B2009" t="s">
        <v>3800</v>
      </c>
      <c r="C2009" t="s">
        <v>153</v>
      </c>
      <c r="E2009">
        <v>4</v>
      </c>
      <c r="F2009" t="s">
        <v>2067</v>
      </c>
      <c r="G2009" t="s">
        <v>2066</v>
      </c>
      <c r="H2009" t="s">
        <v>2067</v>
      </c>
      <c r="I2009" t="s">
        <v>132</v>
      </c>
      <c r="J2009">
        <v>4</v>
      </c>
      <c r="K2009" t="s">
        <v>2067</v>
      </c>
      <c r="L2009" t="s">
        <v>2066</v>
      </c>
      <c r="M2009" t="s">
        <v>2067</v>
      </c>
      <c r="N2009" t="s">
        <v>132</v>
      </c>
      <c r="O2009" t="s">
        <v>2126</v>
      </c>
      <c r="P2009" t="s">
        <v>156</v>
      </c>
      <c r="R2009" t="s">
        <v>157</v>
      </c>
      <c r="S2009" t="s">
        <v>158</v>
      </c>
      <c r="T2009" t="s">
        <v>156</v>
      </c>
      <c r="V2009" t="s">
        <v>159</v>
      </c>
      <c r="Y2009" t="s">
        <v>2132</v>
      </c>
      <c r="AE2009" t="s">
        <v>3799</v>
      </c>
    </row>
    <row r="2010" spans="1:31">
      <c r="A2010" t="s">
        <v>3801</v>
      </c>
      <c r="B2010" t="s">
        <v>3802</v>
      </c>
      <c r="C2010" t="s">
        <v>153</v>
      </c>
      <c r="E2010">
        <v>4</v>
      </c>
      <c r="F2010" t="s">
        <v>2254</v>
      </c>
      <c r="G2010" t="s">
        <v>2255</v>
      </c>
      <c r="H2010" t="s">
        <v>2254</v>
      </c>
      <c r="I2010" t="s">
        <v>124</v>
      </c>
      <c r="J2010">
        <v>4</v>
      </c>
      <c r="K2010" t="s">
        <v>2254</v>
      </c>
      <c r="L2010" t="s">
        <v>2255</v>
      </c>
      <c r="M2010" t="s">
        <v>2254</v>
      </c>
      <c r="N2010" t="s">
        <v>124</v>
      </c>
      <c r="O2010" t="s">
        <v>2162</v>
      </c>
      <c r="P2010" t="s">
        <v>156</v>
      </c>
      <c r="R2010" t="s">
        <v>241</v>
      </c>
      <c r="S2010" t="s">
        <v>2153</v>
      </c>
      <c r="T2010" t="s">
        <v>156</v>
      </c>
      <c r="V2010" t="s">
        <v>242</v>
      </c>
      <c r="Y2010" t="s">
        <v>2146</v>
      </c>
      <c r="AE2010" t="s">
        <v>3801</v>
      </c>
    </row>
    <row r="2011" spans="1:31">
      <c r="A2011" t="s">
        <v>3803</v>
      </c>
      <c r="B2011" t="s">
        <v>3804</v>
      </c>
      <c r="C2011" t="s">
        <v>153</v>
      </c>
      <c r="E2011">
        <v>4</v>
      </c>
      <c r="F2011" t="s">
        <v>1954</v>
      </c>
      <c r="G2011" t="s">
        <v>1953</v>
      </c>
      <c r="H2011" t="s">
        <v>1954</v>
      </c>
      <c r="I2011" t="s">
        <v>124</v>
      </c>
      <c r="J2011">
        <v>4</v>
      </c>
      <c r="K2011" t="s">
        <v>1954</v>
      </c>
      <c r="L2011" t="s">
        <v>1953</v>
      </c>
      <c r="M2011" t="s">
        <v>1954</v>
      </c>
      <c r="N2011" t="s">
        <v>124</v>
      </c>
      <c r="O2011" t="s">
        <v>2141</v>
      </c>
      <c r="P2011" t="s">
        <v>156</v>
      </c>
      <c r="R2011" t="s">
        <v>241</v>
      </c>
      <c r="S2011" t="s">
        <v>158</v>
      </c>
      <c r="T2011" t="s">
        <v>156</v>
      </c>
      <c r="V2011" t="s">
        <v>242</v>
      </c>
      <c r="Y2011" t="s">
        <v>2146</v>
      </c>
      <c r="Z2011" t="s">
        <v>2150</v>
      </c>
      <c r="AE2011" t="s">
        <v>3803</v>
      </c>
    </row>
    <row r="2012" spans="1:31">
      <c r="A2012" t="s">
        <v>3805</v>
      </c>
      <c r="B2012" t="s">
        <v>3806</v>
      </c>
      <c r="C2012" t="s">
        <v>153</v>
      </c>
      <c r="E2012">
        <v>4</v>
      </c>
      <c r="F2012" t="s">
        <v>1842</v>
      </c>
      <c r="G2012" t="s">
        <v>1841</v>
      </c>
      <c r="H2012" t="s">
        <v>1842</v>
      </c>
      <c r="I2012" t="s">
        <v>128</v>
      </c>
      <c r="J2012">
        <v>4</v>
      </c>
      <c r="K2012" t="s">
        <v>1842</v>
      </c>
      <c r="L2012" t="s">
        <v>1841</v>
      </c>
      <c r="M2012" t="s">
        <v>1842</v>
      </c>
      <c r="N2012" t="s">
        <v>128</v>
      </c>
      <c r="O2012" t="s">
        <v>155</v>
      </c>
      <c r="P2012" t="s">
        <v>156</v>
      </c>
      <c r="R2012" t="s">
        <v>157</v>
      </c>
      <c r="S2012" t="s">
        <v>158</v>
      </c>
      <c r="T2012" t="s">
        <v>156</v>
      </c>
      <c r="V2012" t="s">
        <v>159</v>
      </c>
      <c r="Y2012" t="s">
        <v>244</v>
      </c>
      <c r="AE2012" t="s">
        <v>3805</v>
      </c>
    </row>
    <row r="2013" spans="1:31">
      <c r="A2013" t="s">
        <v>3807</v>
      </c>
      <c r="B2013" t="s">
        <v>3808</v>
      </c>
      <c r="C2013" t="s">
        <v>153</v>
      </c>
      <c r="E2013">
        <v>4</v>
      </c>
      <c r="F2013" t="s">
        <v>2329</v>
      </c>
      <c r="G2013" t="s">
        <v>2330</v>
      </c>
      <c r="H2013" t="s">
        <v>2329</v>
      </c>
      <c r="I2013" t="s">
        <v>1641</v>
      </c>
      <c r="J2013">
        <v>4</v>
      </c>
      <c r="K2013" t="s">
        <v>2329</v>
      </c>
      <c r="L2013" t="s">
        <v>2330</v>
      </c>
      <c r="M2013" t="s">
        <v>2329</v>
      </c>
      <c r="N2013" t="s">
        <v>1641</v>
      </c>
      <c r="O2013" t="s">
        <v>2162</v>
      </c>
      <c r="P2013" t="s">
        <v>156</v>
      </c>
      <c r="R2013" t="s">
        <v>157</v>
      </c>
      <c r="S2013" t="s">
        <v>158</v>
      </c>
      <c r="T2013" t="s">
        <v>156</v>
      </c>
      <c r="V2013" t="s">
        <v>159</v>
      </c>
      <c r="W2013" t="s">
        <v>2233</v>
      </c>
      <c r="Y2013" t="s">
        <v>243</v>
      </c>
      <c r="Z2013" t="s">
        <v>2127</v>
      </c>
      <c r="AE2013" t="s">
        <v>3807</v>
      </c>
    </row>
    <row r="2014" spans="1:31">
      <c r="A2014" t="s">
        <v>3809</v>
      </c>
      <c r="B2014" t="s">
        <v>3810</v>
      </c>
      <c r="C2014" t="s">
        <v>153</v>
      </c>
      <c r="E2014">
        <v>4</v>
      </c>
      <c r="F2014" t="s">
        <v>1952</v>
      </c>
      <c r="G2014" t="s">
        <v>1951</v>
      </c>
      <c r="H2014" t="s">
        <v>1952</v>
      </c>
      <c r="I2014" t="s">
        <v>130</v>
      </c>
      <c r="J2014">
        <v>4</v>
      </c>
      <c r="K2014" t="s">
        <v>1952</v>
      </c>
      <c r="L2014" t="s">
        <v>1951</v>
      </c>
      <c r="M2014" t="s">
        <v>1952</v>
      </c>
      <c r="N2014" t="s">
        <v>130</v>
      </c>
      <c r="O2014" t="s">
        <v>2126</v>
      </c>
      <c r="P2014" t="s">
        <v>2130</v>
      </c>
      <c r="Q2014" t="s">
        <v>3811</v>
      </c>
      <c r="R2014" t="s">
        <v>157</v>
      </c>
      <c r="S2014" t="s">
        <v>158</v>
      </c>
      <c r="T2014" t="s">
        <v>156</v>
      </c>
      <c r="V2014" t="s">
        <v>159</v>
      </c>
      <c r="Y2014" t="s">
        <v>2132</v>
      </c>
      <c r="AE2014" t="s">
        <v>3809</v>
      </c>
    </row>
    <row r="2015" spans="1:31">
      <c r="A2015" t="s">
        <v>3812</v>
      </c>
      <c r="B2015" t="s">
        <v>3813</v>
      </c>
      <c r="C2015" t="s">
        <v>153</v>
      </c>
      <c r="E2015">
        <v>4</v>
      </c>
      <c r="F2015" t="s">
        <v>2011</v>
      </c>
      <c r="G2015" t="s">
        <v>2010</v>
      </c>
      <c r="H2015" t="s">
        <v>2011</v>
      </c>
      <c r="I2015" t="s">
        <v>126</v>
      </c>
      <c r="J2015">
        <v>4</v>
      </c>
      <c r="K2015" t="s">
        <v>2011</v>
      </c>
      <c r="L2015" t="s">
        <v>2010</v>
      </c>
      <c r="M2015" t="s">
        <v>2011</v>
      </c>
      <c r="N2015" t="s">
        <v>126</v>
      </c>
      <c r="O2015" t="s">
        <v>2141</v>
      </c>
      <c r="P2015" t="s">
        <v>156</v>
      </c>
      <c r="R2015" t="s">
        <v>241</v>
      </c>
      <c r="S2015" t="s">
        <v>158</v>
      </c>
      <c r="T2015" t="s">
        <v>156</v>
      </c>
      <c r="V2015" t="s">
        <v>242</v>
      </c>
      <c r="Y2015" t="s">
        <v>2146</v>
      </c>
      <c r="AE2015" t="s">
        <v>3812</v>
      </c>
    </row>
    <row r="2016" spans="1:31">
      <c r="A2016" t="s">
        <v>3814</v>
      </c>
      <c r="B2016" t="s">
        <v>3815</v>
      </c>
      <c r="C2016" t="s">
        <v>153</v>
      </c>
      <c r="E2016">
        <v>4</v>
      </c>
      <c r="F2016" t="s">
        <v>1570</v>
      </c>
      <c r="G2016" t="s">
        <v>1569</v>
      </c>
      <c r="H2016" t="s">
        <v>1570</v>
      </c>
      <c r="I2016" t="s">
        <v>130</v>
      </c>
      <c r="J2016">
        <v>4</v>
      </c>
      <c r="K2016" t="s">
        <v>1570</v>
      </c>
      <c r="L2016" t="s">
        <v>1569</v>
      </c>
      <c r="M2016" t="s">
        <v>1570</v>
      </c>
      <c r="N2016" t="s">
        <v>130</v>
      </c>
      <c r="O2016" t="s">
        <v>155</v>
      </c>
      <c r="P2016" t="s">
        <v>156</v>
      </c>
      <c r="R2016" t="s">
        <v>241</v>
      </c>
      <c r="S2016" t="s">
        <v>158</v>
      </c>
      <c r="T2016" t="s">
        <v>156</v>
      </c>
      <c r="V2016" t="s">
        <v>159</v>
      </c>
      <c r="Y2016" t="s">
        <v>244</v>
      </c>
      <c r="Z2016" t="s">
        <v>245</v>
      </c>
      <c r="AE2016" t="s">
        <v>3814</v>
      </c>
    </row>
    <row r="2017" spans="1:31">
      <c r="A2017" t="s">
        <v>3816</v>
      </c>
      <c r="B2017" t="s">
        <v>3817</v>
      </c>
      <c r="C2017" t="s">
        <v>153</v>
      </c>
      <c r="E2017">
        <v>4</v>
      </c>
      <c r="F2017" t="s">
        <v>1684</v>
      </c>
      <c r="G2017" t="s">
        <v>1683</v>
      </c>
      <c r="H2017" t="s">
        <v>1684</v>
      </c>
      <c r="I2017" t="s">
        <v>132</v>
      </c>
      <c r="J2017">
        <v>4</v>
      </c>
      <c r="K2017" t="s">
        <v>1684</v>
      </c>
      <c r="L2017" t="s">
        <v>1683</v>
      </c>
      <c r="M2017" t="s">
        <v>1684</v>
      </c>
      <c r="N2017" t="s">
        <v>132</v>
      </c>
      <c r="O2017" t="s">
        <v>2162</v>
      </c>
      <c r="P2017" t="s">
        <v>156</v>
      </c>
      <c r="R2017" t="s">
        <v>157</v>
      </c>
      <c r="S2017" t="s">
        <v>158</v>
      </c>
      <c r="T2017" t="s">
        <v>156</v>
      </c>
      <c r="V2017" t="s">
        <v>2233</v>
      </c>
      <c r="Y2017" t="s">
        <v>2383</v>
      </c>
      <c r="AE2017" t="s">
        <v>3816</v>
      </c>
    </row>
    <row r="2018" spans="1:31">
      <c r="A2018" t="s">
        <v>3818</v>
      </c>
      <c r="B2018" t="s">
        <v>3819</v>
      </c>
      <c r="C2018" t="s">
        <v>153</v>
      </c>
      <c r="E2018">
        <v>4</v>
      </c>
      <c r="F2018" t="s">
        <v>1852</v>
      </c>
      <c r="G2018" t="s">
        <v>1851</v>
      </c>
      <c r="H2018" t="s">
        <v>1852</v>
      </c>
      <c r="I2018" t="s">
        <v>130</v>
      </c>
      <c r="J2018">
        <v>4</v>
      </c>
      <c r="K2018" t="s">
        <v>1852</v>
      </c>
      <c r="L2018" t="s">
        <v>1851</v>
      </c>
      <c r="M2018" t="s">
        <v>1852</v>
      </c>
      <c r="N2018" t="s">
        <v>130</v>
      </c>
      <c r="O2018" t="s">
        <v>155</v>
      </c>
      <c r="P2018" t="s">
        <v>156</v>
      </c>
      <c r="R2018" t="s">
        <v>241</v>
      </c>
      <c r="S2018" t="s">
        <v>158</v>
      </c>
      <c r="T2018" t="s">
        <v>156</v>
      </c>
      <c r="V2018" t="s">
        <v>159</v>
      </c>
      <c r="Y2018" t="s">
        <v>243</v>
      </c>
      <c r="Z2018" t="s">
        <v>244</v>
      </c>
      <c r="AE2018" t="s">
        <v>3818</v>
      </c>
    </row>
    <row r="2019" spans="1:31">
      <c r="A2019" t="s">
        <v>3820</v>
      </c>
      <c r="B2019" t="s">
        <v>3821</v>
      </c>
      <c r="C2019" t="s">
        <v>153</v>
      </c>
      <c r="E2019">
        <v>4</v>
      </c>
      <c r="F2019" t="s">
        <v>1844</v>
      </c>
      <c r="G2019" t="s">
        <v>1843</v>
      </c>
      <c r="H2019" t="s">
        <v>1844</v>
      </c>
      <c r="I2019" t="s">
        <v>124</v>
      </c>
      <c r="O2019" t="s">
        <v>2141</v>
      </c>
      <c r="P2019" t="s">
        <v>156</v>
      </c>
      <c r="R2019" t="s">
        <v>241</v>
      </c>
      <c r="V2019" t="s">
        <v>242</v>
      </c>
      <c r="Y2019" t="s">
        <v>2146</v>
      </c>
      <c r="Z2019" t="s">
        <v>2150</v>
      </c>
      <c r="AE2019" t="s">
        <v>3820</v>
      </c>
    </row>
    <row r="2020" spans="1:31">
      <c r="A2020" t="s">
        <v>3822</v>
      </c>
      <c r="B2020" t="s">
        <v>3823</v>
      </c>
      <c r="C2020" t="s">
        <v>153</v>
      </c>
      <c r="E2020">
        <v>4</v>
      </c>
      <c r="F2020" t="s">
        <v>1844</v>
      </c>
      <c r="G2020" t="s">
        <v>1843</v>
      </c>
      <c r="H2020" t="s">
        <v>1844</v>
      </c>
      <c r="I2020" t="s">
        <v>124</v>
      </c>
      <c r="O2020" t="s">
        <v>155</v>
      </c>
      <c r="P2020" t="s">
        <v>156</v>
      </c>
      <c r="R2020" t="s">
        <v>241</v>
      </c>
      <c r="V2020" t="s">
        <v>242</v>
      </c>
      <c r="Y2020" t="s">
        <v>2146</v>
      </c>
      <c r="AE2020" t="s">
        <v>3822</v>
      </c>
    </row>
    <row r="2021" spans="1:31">
      <c r="A2021" t="s">
        <v>3824</v>
      </c>
      <c r="B2021" t="s">
        <v>3825</v>
      </c>
      <c r="C2021" t="s">
        <v>153</v>
      </c>
      <c r="E2021">
        <v>4</v>
      </c>
      <c r="F2021" t="s">
        <v>1844</v>
      </c>
      <c r="G2021" t="s">
        <v>1843</v>
      </c>
      <c r="H2021" t="s">
        <v>1844</v>
      </c>
      <c r="I2021" t="s">
        <v>124</v>
      </c>
      <c r="O2021" t="s">
        <v>2232</v>
      </c>
      <c r="P2021" t="s">
        <v>156</v>
      </c>
      <c r="R2021" t="s">
        <v>241</v>
      </c>
      <c r="V2021" t="s">
        <v>2233</v>
      </c>
      <c r="Y2021" t="s">
        <v>2127</v>
      </c>
      <c r="AE2021" t="s">
        <v>3824</v>
      </c>
    </row>
    <row r="2022" spans="1:31">
      <c r="A2022" t="s">
        <v>3826</v>
      </c>
      <c r="B2022" t="s">
        <v>3827</v>
      </c>
      <c r="C2022" t="s">
        <v>153</v>
      </c>
      <c r="E2022">
        <v>4</v>
      </c>
      <c r="F2022" t="s">
        <v>1743</v>
      </c>
      <c r="G2022" t="s">
        <v>1742</v>
      </c>
      <c r="H2022" t="s">
        <v>1743</v>
      </c>
      <c r="I2022" t="s">
        <v>1641</v>
      </c>
      <c r="J2022">
        <v>4</v>
      </c>
      <c r="K2022" t="s">
        <v>1743</v>
      </c>
      <c r="L2022" t="s">
        <v>1742</v>
      </c>
      <c r="M2022" t="s">
        <v>1743</v>
      </c>
      <c r="N2022" t="s">
        <v>1641</v>
      </c>
      <c r="O2022" t="s">
        <v>2162</v>
      </c>
      <c r="P2022" t="s">
        <v>156</v>
      </c>
      <c r="R2022" t="s">
        <v>241</v>
      </c>
      <c r="S2022" t="s">
        <v>158</v>
      </c>
      <c r="T2022" t="s">
        <v>156</v>
      </c>
      <c r="V2022" t="s">
        <v>242</v>
      </c>
      <c r="Y2022" t="s">
        <v>2147</v>
      </c>
      <c r="AE2022" t="s">
        <v>3826</v>
      </c>
    </row>
    <row r="2023" spans="1:31">
      <c r="A2023" t="s">
        <v>3828</v>
      </c>
      <c r="B2023" t="s">
        <v>3829</v>
      </c>
      <c r="C2023" t="s">
        <v>153</v>
      </c>
      <c r="E2023">
        <v>4</v>
      </c>
      <c r="F2023" t="s">
        <v>2120</v>
      </c>
      <c r="G2023" t="s">
        <v>2119</v>
      </c>
      <c r="H2023" t="s">
        <v>2120</v>
      </c>
      <c r="I2023" t="s">
        <v>128</v>
      </c>
      <c r="J2023">
        <v>4</v>
      </c>
      <c r="K2023" t="s">
        <v>2120</v>
      </c>
      <c r="L2023" t="s">
        <v>2119</v>
      </c>
      <c r="M2023" t="s">
        <v>2120</v>
      </c>
      <c r="N2023" t="s">
        <v>128</v>
      </c>
      <c r="O2023" t="s">
        <v>2162</v>
      </c>
      <c r="P2023" t="s">
        <v>156</v>
      </c>
      <c r="R2023" t="s">
        <v>241</v>
      </c>
      <c r="S2023" t="s">
        <v>2153</v>
      </c>
      <c r="T2023" t="s">
        <v>156</v>
      </c>
      <c r="V2023" t="s">
        <v>242</v>
      </c>
      <c r="Y2023" t="s">
        <v>2146</v>
      </c>
      <c r="Z2023" t="s">
        <v>243</v>
      </c>
      <c r="AE2023" t="s">
        <v>3828</v>
      </c>
    </row>
    <row r="2024" spans="1:31">
      <c r="A2024" t="s">
        <v>3830</v>
      </c>
      <c r="B2024" t="s">
        <v>3831</v>
      </c>
      <c r="C2024" t="s">
        <v>153</v>
      </c>
      <c r="E2024">
        <v>4</v>
      </c>
      <c r="F2024" t="s">
        <v>1756</v>
      </c>
      <c r="G2024" t="s">
        <v>1755</v>
      </c>
      <c r="H2024" t="s">
        <v>1756</v>
      </c>
      <c r="I2024" t="s">
        <v>132</v>
      </c>
      <c r="J2024">
        <v>4</v>
      </c>
      <c r="K2024" t="s">
        <v>1756</v>
      </c>
      <c r="L2024" t="s">
        <v>1755</v>
      </c>
      <c r="M2024" t="s">
        <v>1756</v>
      </c>
      <c r="N2024" t="s">
        <v>132</v>
      </c>
      <c r="O2024" t="s">
        <v>2141</v>
      </c>
      <c r="P2024" t="s">
        <v>156</v>
      </c>
      <c r="R2024" t="s">
        <v>157</v>
      </c>
      <c r="S2024" t="s">
        <v>158</v>
      </c>
      <c r="T2024" t="s">
        <v>156</v>
      </c>
      <c r="V2024" t="s">
        <v>2233</v>
      </c>
      <c r="Y2024" t="s">
        <v>2127</v>
      </c>
      <c r="AE2024" t="s">
        <v>3830</v>
      </c>
    </row>
    <row r="2025" spans="1:31">
      <c r="A2025" t="s">
        <v>3832</v>
      </c>
      <c r="B2025" t="s">
        <v>3833</v>
      </c>
      <c r="C2025" t="s">
        <v>153</v>
      </c>
      <c r="E2025">
        <v>4</v>
      </c>
      <c r="F2025" t="s">
        <v>1842</v>
      </c>
      <c r="G2025" t="s">
        <v>1841</v>
      </c>
      <c r="H2025" t="s">
        <v>1842</v>
      </c>
      <c r="I2025" t="s">
        <v>128</v>
      </c>
      <c r="J2025">
        <v>4</v>
      </c>
      <c r="K2025" t="s">
        <v>1842</v>
      </c>
      <c r="L2025" t="s">
        <v>1841</v>
      </c>
      <c r="M2025" t="s">
        <v>1842</v>
      </c>
      <c r="N2025" t="s">
        <v>128</v>
      </c>
      <c r="O2025" t="s">
        <v>155</v>
      </c>
      <c r="P2025" t="s">
        <v>156</v>
      </c>
      <c r="R2025" t="s">
        <v>157</v>
      </c>
      <c r="S2025" t="s">
        <v>158</v>
      </c>
      <c r="T2025" t="s">
        <v>156</v>
      </c>
      <c r="V2025" t="s">
        <v>159</v>
      </c>
      <c r="Y2025" t="s">
        <v>2146</v>
      </c>
      <c r="AE2025" t="s">
        <v>3832</v>
      </c>
    </row>
    <row r="2026" spans="1:31">
      <c r="A2026" t="s">
        <v>3834</v>
      </c>
      <c r="B2026" t="s">
        <v>3835</v>
      </c>
      <c r="C2026" t="s">
        <v>153</v>
      </c>
      <c r="E2026">
        <v>4</v>
      </c>
      <c r="F2026" t="s">
        <v>1842</v>
      </c>
      <c r="G2026" t="s">
        <v>1841</v>
      </c>
      <c r="H2026" t="s">
        <v>1842</v>
      </c>
      <c r="I2026" t="s">
        <v>128</v>
      </c>
      <c r="J2026">
        <v>4</v>
      </c>
      <c r="K2026" t="s">
        <v>1842</v>
      </c>
      <c r="L2026" t="s">
        <v>1841</v>
      </c>
      <c r="M2026" t="s">
        <v>1842</v>
      </c>
      <c r="N2026" t="s">
        <v>128</v>
      </c>
      <c r="O2026" t="s">
        <v>2162</v>
      </c>
      <c r="P2026" t="s">
        <v>156</v>
      </c>
      <c r="R2026" t="s">
        <v>157</v>
      </c>
      <c r="S2026" t="s">
        <v>2153</v>
      </c>
      <c r="T2026" t="s">
        <v>156</v>
      </c>
      <c r="V2026" t="s">
        <v>159</v>
      </c>
      <c r="Y2026" t="s">
        <v>244</v>
      </c>
      <c r="AE2026" t="s">
        <v>3834</v>
      </c>
    </row>
    <row r="2027" spans="1:31">
      <c r="A2027" t="s">
        <v>3836</v>
      </c>
      <c r="B2027" t="s">
        <v>3837</v>
      </c>
      <c r="C2027" t="s">
        <v>153</v>
      </c>
      <c r="E2027">
        <v>4</v>
      </c>
      <c r="F2027" t="s">
        <v>1617</v>
      </c>
      <c r="G2027" t="s">
        <v>1616</v>
      </c>
      <c r="H2027" t="s">
        <v>1617</v>
      </c>
      <c r="I2027" t="s">
        <v>126</v>
      </c>
      <c r="J2027">
        <v>4</v>
      </c>
      <c r="K2027" t="s">
        <v>1617</v>
      </c>
      <c r="L2027" t="s">
        <v>1616</v>
      </c>
      <c r="M2027" t="s">
        <v>1617</v>
      </c>
      <c r="N2027" t="s">
        <v>126</v>
      </c>
      <c r="O2027" t="s">
        <v>2141</v>
      </c>
      <c r="P2027" t="s">
        <v>2130</v>
      </c>
      <c r="Q2027" t="s">
        <v>3838</v>
      </c>
      <c r="R2027" t="s">
        <v>241</v>
      </c>
      <c r="S2027" t="s">
        <v>158</v>
      </c>
      <c r="T2027" t="s">
        <v>156</v>
      </c>
      <c r="V2027" t="s">
        <v>242</v>
      </c>
      <c r="Y2027" t="s">
        <v>2146</v>
      </c>
      <c r="AE2027" t="s">
        <v>3836</v>
      </c>
    </row>
    <row r="2028" spans="1:31">
      <c r="A2028" t="s">
        <v>3839</v>
      </c>
      <c r="B2028" t="s">
        <v>3840</v>
      </c>
      <c r="C2028" t="s">
        <v>153</v>
      </c>
      <c r="E2028">
        <v>4</v>
      </c>
      <c r="F2028" t="s">
        <v>1846</v>
      </c>
      <c r="G2028" t="s">
        <v>1845</v>
      </c>
      <c r="H2028" t="s">
        <v>1846</v>
      </c>
      <c r="I2028" t="s">
        <v>132</v>
      </c>
      <c r="J2028">
        <v>4</v>
      </c>
      <c r="K2028" t="s">
        <v>1846</v>
      </c>
      <c r="L2028" t="s">
        <v>1845</v>
      </c>
      <c r="M2028" t="s">
        <v>1846</v>
      </c>
      <c r="N2028" t="s">
        <v>132</v>
      </c>
      <c r="O2028" t="s">
        <v>2141</v>
      </c>
      <c r="P2028" t="s">
        <v>156</v>
      </c>
      <c r="R2028" t="s">
        <v>241</v>
      </c>
      <c r="S2028" t="s">
        <v>158</v>
      </c>
      <c r="T2028" t="s">
        <v>156</v>
      </c>
      <c r="V2028" t="s">
        <v>159</v>
      </c>
      <c r="Y2028" t="s">
        <v>244</v>
      </c>
      <c r="Z2028" t="s">
        <v>245</v>
      </c>
      <c r="AE2028" t="s">
        <v>3839</v>
      </c>
    </row>
    <row r="2029" spans="1:31">
      <c r="A2029" t="s">
        <v>3841</v>
      </c>
      <c r="B2029" t="s">
        <v>3842</v>
      </c>
      <c r="C2029" t="s">
        <v>153</v>
      </c>
      <c r="E2029">
        <v>4</v>
      </c>
      <c r="F2029" t="s">
        <v>2478</v>
      </c>
      <c r="G2029" t="s">
        <v>2479</v>
      </c>
      <c r="H2029" t="s">
        <v>2478</v>
      </c>
      <c r="I2029" t="s">
        <v>1641</v>
      </c>
      <c r="J2029">
        <v>4</v>
      </c>
      <c r="K2029" t="s">
        <v>2478</v>
      </c>
      <c r="L2029" t="s">
        <v>2479</v>
      </c>
      <c r="M2029" t="s">
        <v>2478</v>
      </c>
      <c r="N2029" t="s">
        <v>1641</v>
      </c>
      <c r="O2029" t="s">
        <v>2141</v>
      </c>
      <c r="P2029" t="s">
        <v>156</v>
      </c>
      <c r="R2029" t="s">
        <v>241</v>
      </c>
      <c r="S2029" t="s">
        <v>158</v>
      </c>
      <c r="T2029" t="s">
        <v>156</v>
      </c>
      <c r="V2029" t="s">
        <v>242</v>
      </c>
      <c r="Y2029" t="s">
        <v>2146</v>
      </c>
      <c r="AE2029" t="s">
        <v>3841</v>
      </c>
    </row>
    <row r="2030" spans="1:31">
      <c r="A2030" t="s">
        <v>3843</v>
      </c>
      <c r="B2030" t="s">
        <v>3844</v>
      </c>
      <c r="C2030" t="s">
        <v>153</v>
      </c>
      <c r="E2030">
        <v>4</v>
      </c>
      <c r="F2030" t="s">
        <v>1850</v>
      </c>
      <c r="G2030" t="s">
        <v>1849</v>
      </c>
      <c r="H2030" t="s">
        <v>1850</v>
      </c>
      <c r="I2030" t="s">
        <v>128</v>
      </c>
      <c r="J2030">
        <v>4</v>
      </c>
      <c r="K2030" t="s">
        <v>1850</v>
      </c>
      <c r="L2030" t="s">
        <v>1849</v>
      </c>
      <c r="M2030" t="s">
        <v>1850</v>
      </c>
      <c r="N2030" t="s">
        <v>128</v>
      </c>
      <c r="O2030" t="s">
        <v>2126</v>
      </c>
      <c r="P2030" t="s">
        <v>2130</v>
      </c>
      <c r="Q2030" t="s">
        <v>3540</v>
      </c>
      <c r="R2030" t="s">
        <v>157</v>
      </c>
      <c r="S2030" t="s">
        <v>158</v>
      </c>
      <c r="T2030" t="s">
        <v>156</v>
      </c>
      <c r="V2030" t="s">
        <v>159</v>
      </c>
      <c r="Y2030" t="s">
        <v>2132</v>
      </c>
      <c r="AE2030" t="s">
        <v>3843</v>
      </c>
    </row>
    <row r="2031" spans="1:31">
      <c r="A2031" t="s">
        <v>3845</v>
      </c>
      <c r="B2031" t="s">
        <v>3846</v>
      </c>
      <c r="C2031" t="s">
        <v>153</v>
      </c>
      <c r="E2031">
        <v>4</v>
      </c>
      <c r="F2031" t="s">
        <v>2226</v>
      </c>
      <c r="G2031" t="s">
        <v>2227</v>
      </c>
      <c r="H2031" t="s">
        <v>2226</v>
      </c>
      <c r="I2031" t="s">
        <v>126</v>
      </c>
      <c r="J2031">
        <v>4</v>
      </c>
      <c r="K2031" t="s">
        <v>2226</v>
      </c>
      <c r="L2031" t="s">
        <v>2227</v>
      </c>
      <c r="M2031" t="s">
        <v>2226</v>
      </c>
      <c r="N2031" t="s">
        <v>126</v>
      </c>
      <c r="O2031" t="s">
        <v>155</v>
      </c>
      <c r="P2031" t="s">
        <v>156</v>
      </c>
      <c r="R2031" t="s">
        <v>241</v>
      </c>
      <c r="S2031" t="s">
        <v>158</v>
      </c>
      <c r="T2031" t="s">
        <v>156</v>
      </c>
      <c r="V2031" t="s">
        <v>159</v>
      </c>
      <c r="Y2031" t="s">
        <v>244</v>
      </c>
      <c r="AE2031" t="s">
        <v>3845</v>
      </c>
    </row>
    <row r="2032" spans="1:31">
      <c r="A2032" t="s">
        <v>3847</v>
      </c>
      <c r="B2032" t="s">
        <v>3848</v>
      </c>
      <c r="C2032" t="s">
        <v>153</v>
      </c>
      <c r="E2032">
        <v>4</v>
      </c>
      <c r="F2032" t="s">
        <v>1846</v>
      </c>
      <c r="G2032" t="s">
        <v>1845</v>
      </c>
      <c r="H2032" t="s">
        <v>1846</v>
      </c>
      <c r="I2032" t="s">
        <v>132</v>
      </c>
      <c r="J2032">
        <v>4</v>
      </c>
      <c r="K2032" t="s">
        <v>1846</v>
      </c>
      <c r="L2032" t="s">
        <v>1845</v>
      </c>
      <c r="M2032" t="s">
        <v>1846</v>
      </c>
      <c r="N2032" t="s">
        <v>132</v>
      </c>
      <c r="O2032" t="s">
        <v>2141</v>
      </c>
      <c r="P2032" t="s">
        <v>156</v>
      </c>
      <c r="R2032" t="s">
        <v>241</v>
      </c>
      <c r="S2032" t="s">
        <v>158</v>
      </c>
      <c r="T2032" t="s">
        <v>156</v>
      </c>
      <c r="V2032" t="s">
        <v>242</v>
      </c>
      <c r="Y2032" t="s">
        <v>2146</v>
      </c>
      <c r="AE2032" t="s">
        <v>3847</v>
      </c>
    </row>
    <row r="2033" spans="1:31">
      <c r="A2033" s="5" t="s">
        <v>3849</v>
      </c>
      <c r="B2033" t="s">
        <v>3850</v>
      </c>
      <c r="C2033" t="s">
        <v>153</v>
      </c>
      <c r="E2033">
        <v>4</v>
      </c>
      <c r="F2033" t="s">
        <v>1846</v>
      </c>
      <c r="G2033" t="s">
        <v>1845</v>
      </c>
      <c r="H2033" t="s">
        <v>1846</v>
      </c>
      <c r="I2033" t="s">
        <v>132</v>
      </c>
      <c r="J2033">
        <v>4</v>
      </c>
      <c r="K2033" t="s">
        <v>1846</v>
      </c>
      <c r="L2033" t="s">
        <v>1845</v>
      </c>
      <c r="M2033" t="s">
        <v>1846</v>
      </c>
      <c r="N2033" t="s">
        <v>132</v>
      </c>
      <c r="O2033" t="s">
        <v>2162</v>
      </c>
      <c r="P2033" t="s">
        <v>156</v>
      </c>
      <c r="R2033" t="s">
        <v>241</v>
      </c>
      <c r="S2033" t="s">
        <v>158</v>
      </c>
      <c r="T2033" t="s">
        <v>156</v>
      </c>
      <c r="V2033" t="s">
        <v>242</v>
      </c>
      <c r="Y2033" t="s">
        <v>2146</v>
      </c>
      <c r="Z2033" t="s">
        <v>245</v>
      </c>
      <c r="AE2033" t="s">
        <v>3849</v>
      </c>
    </row>
    <row r="2034" spans="1:31">
      <c r="A2034" t="s">
        <v>3851</v>
      </c>
      <c r="B2034" t="s">
        <v>3852</v>
      </c>
      <c r="C2034" t="s">
        <v>153</v>
      </c>
      <c r="E2034">
        <v>4</v>
      </c>
      <c r="F2034" t="s">
        <v>1880</v>
      </c>
      <c r="G2034" t="s">
        <v>1879</v>
      </c>
      <c r="H2034" t="s">
        <v>1880</v>
      </c>
      <c r="I2034" t="s">
        <v>128</v>
      </c>
      <c r="J2034">
        <v>4</v>
      </c>
      <c r="K2034" t="s">
        <v>1880</v>
      </c>
      <c r="L2034" t="s">
        <v>1879</v>
      </c>
      <c r="M2034" t="s">
        <v>1880</v>
      </c>
      <c r="N2034" t="s">
        <v>128</v>
      </c>
      <c r="O2034" t="s">
        <v>2141</v>
      </c>
      <c r="P2034" t="s">
        <v>156</v>
      </c>
      <c r="R2034" t="s">
        <v>241</v>
      </c>
      <c r="S2034" t="s">
        <v>158</v>
      </c>
      <c r="T2034" t="s">
        <v>156</v>
      </c>
      <c r="V2034" t="s">
        <v>2233</v>
      </c>
      <c r="Y2034" t="s">
        <v>160</v>
      </c>
      <c r="Z2034" t="s">
        <v>2402</v>
      </c>
      <c r="AE2034" t="s">
        <v>3851</v>
      </c>
    </row>
    <row r="2035" spans="1:31">
      <c r="A2035" t="s">
        <v>3853</v>
      </c>
      <c r="B2035" t="s">
        <v>3854</v>
      </c>
      <c r="C2035" t="s">
        <v>153</v>
      </c>
      <c r="E2035">
        <v>4</v>
      </c>
      <c r="F2035" t="s">
        <v>2176</v>
      </c>
      <c r="G2035" t="s">
        <v>2177</v>
      </c>
      <c r="H2035" t="s">
        <v>2176</v>
      </c>
      <c r="I2035" t="s">
        <v>124</v>
      </c>
      <c r="J2035">
        <v>4</v>
      </c>
      <c r="K2035" t="s">
        <v>2176</v>
      </c>
      <c r="L2035" t="s">
        <v>2177</v>
      </c>
      <c r="M2035" t="s">
        <v>2176</v>
      </c>
      <c r="N2035" t="s">
        <v>124</v>
      </c>
      <c r="O2035" t="s">
        <v>2141</v>
      </c>
      <c r="P2035" t="s">
        <v>156</v>
      </c>
      <c r="R2035" t="s">
        <v>241</v>
      </c>
      <c r="S2035" t="s">
        <v>2153</v>
      </c>
      <c r="T2035" t="s">
        <v>156</v>
      </c>
      <c r="V2035" t="s">
        <v>242</v>
      </c>
      <c r="Y2035" t="s">
        <v>2147</v>
      </c>
      <c r="Z2035" t="s">
        <v>2150</v>
      </c>
      <c r="AE2035" t="s">
        <v>3853</v>
      </c>
    </row>
    <row r="2036" spans="1:31">
      <c r="A2036" t="s">
        <v>3855</v>
      </c>
      <c r="B2036" t="s">
        <v>3856</v>
      </c>
      <c r="C2036" t="s">
        <v>153</v>
      </c>
      <c r="E2036">
        <v>4</v>
      </c>
      <c r="F2036" t="s">
        <v>1617</v>
      </c>
      <c r="G2036" t="s">
        <v>1616</v>
      </c>
      <c r="H2036" t="s">
        <v>1617</v>
      </c>
      <c r="I2036" t="s">
        <v>126</v>
      </c>
      <c r="J2036">
        <v>4</v>
      </c>
      <c r="K2036" t="s">
        <v>1617</v>
      </c>
      <c r="L2036" t="s">
        <v>1616</v>
      </c>
      <c r="M2036" t="s">
        <v>1617</v>
      </c>
      <c r="N2036" t="s">
        <v>126</v>
      </c>
      <c r="O2036" t="s">
        <v>2141</v>
      </c>
      <c r="P2036" t="s">
        <v>2130</v>
      </c>
      <c r="Q2036" t="s">
        <v>3838</v>
      </c>
      <c r="R2036" t="s">
        <v>241</v>
      </c>
      <c r="S2036" t="s">
        <v>158</v>
      </c>
      <c r="T2036" t="s">
        <v>156</v>
      </c>
      <c r="V2036" t="s">
        <v>159</v>
      </c>
      <c r="Y2036" t="s">
        <v>243</v>
      </c>
      <c r="AE2036" t="s">
        <v>3855</v>
      </c>
    </row>
    <row r="2037" spans="1:31">
      <c r="A2037" t="s">
        <v>3857</v>
      </c>
      <c r="B2037" t="s">
        <v>3858</v>
      </c>
      <c r="C2037" t="s">
        <v>153</v>
      </c>
      <c r="E2037">
        <v>4</v>
      </c>
      <c r="F2037" t="s">
        <v>1880</v>
      </c>
      <c r="G2037" t="s">
        <v>1879</v>
      </c>
      <c r="H2037" t="s">
        <v>1880</v>
      </c>
      <c r="I2037" t="s">
        <v>128</v>
      </c>
      <c r="J2037">
        <v>4</v>
      </c>
      <c r="K2037" t="s">
        <v>1880</v>
      </c>
      <c r="L2037" t="s">
        <v>1879</v>
      </c>
      <c r="M2037" t="s">
        <v>1880</v>
      </c>
      <c r="N2037" t="s">
        <v>128</v>
      </c>
      <c r="O2037" t="s">
        <v>2126</v>
      </c>
      <c r="P2037" t="s">
        <v>2130</v>
      </c>
      <c r="Q2037" t="s">
        <v>3859</v>
      </c>
      <c r="R2037" t="s">
        <v>241</v>
      </c>
      <c r="S2037" t="s">
        <v>158</v>
      </c>
      <c r="T2037" t="s">
        <v>156</v>
      </c>
      <c r="V2037" t="s">
        <v>159</v>
      </c>
      <c r="Y2037" t="s">
        <v>2132</v>
      </c>
      <c r="AE2037" t="s">
        <v>3857</v>
      </c>
    </row>
    <row r="2038" spans="1:31">
      <c r="A2038" t="s">
        <v>3860</v>
      </c>
      <c r="B2038" t="s">
        <v>3861</v>
      </c>
      <c r="AE2038" t="s">
        <v>3860</v>
      </c>
    </row>
    <row r="2039" spans="1:31">
      <c r="A2039" t="s">
        <v>3862</v>
      </c>
      <c r="B2039" t="s">
        <v>3863</v>
      </c>
      <c r="C2039" t="s">
        <v>153</v>
      </c>
      <c r="E2039">
        <v>4</v>
      </c>
      <c r="F2039" t="s">
        <v>1582</v>
      </c>
      <c r="G2039" t="s">
        <v>1581</v>
      </c>
      <c r="H2039" t="s">
        <v>1582</v>
      </c>
      <c r="I2039" t="s">
        <v>124</v>
      </c>
      <c r="J2039">
        <v>4</v>
      </c>
      <c r="K2039" t="s">
        <v>1582</v>
      </c>
      <c r="L2039" t="s">
        <v>1581</v>
      </c>
      <c r="M2039" t="s">
        <v>1582</v>
      </c>
      <c r="N2039" t="s">
        <v>124</v>
      </c>
      <c r="O2039" t="s">
        <v>2162</v>
      </c>
      <c r="P2039" t="s">
        <v>156</v>
      </c>
      <c r="R2039" t="s">
        <v>241</v>
      </c>
      <c r="S2039" t="s">
        <v>158</v>
      </c>
      <c r="T2039" t="s">
        <v>156</v>
      </c>
      <c r="V2039" t="s">
        <v>242</v>
      </c>
      <c r="Y2039" t="s">
        <v>2146</v>
      </c>
      <c r="AE2039" t="s">
        <v>3862</v>
      </c>
    </row>
    <row r="2040" spans="1:31">
      <c r="A2040" t="s">
        <v>3864</v>
      </c>
      <c r="B2040" t="s">
        <v>3865</v>
      </c>
      <c r="C2040" t="s">
        <v>153</v>
      </c>
      <c r="E2040">
        <v>4</v>
      </c>
      <c r="F2040" t="s">
        <v>1582</v>
      </c>
      <c r="G2040" t="s">
        <v>1581</v>
      </c>
      <c r="H2040" t="s">
        <v>1582</v>
      </c>
      <c r="I2040" t="s">
        <v>124</v>
      </c>
      <c r="J2040">
        <v>4</v>
      </c>
      <c r="K2040" t="s">
        <v>1582</v>
      </c>
      <c r="L2040" t="s">
        <v>1581</v>
      </c>
      <c r="M2040" t="s">
        <v>1582</v>
      </c>
      <c r="N2040" t="s">
        <v>124</v>
      </c>
      <c r="O2040" t="s">
        <v>2141</v>
      </c>
      <c r="P2040" t="s">
        <v>156</v>
      </c>
      <c r="R2040" t="s">
        <v>241</v>
      </c>
      <c r="S2040" t="s">
        <v>158</v>
      </c>
      <c r="T2040" t="s">
        <v>156</v>
      </c>
      <c r="V2040" t="s">
        <v>242</v>
      </c>
      <c r="Y2040" t="s">
        <v>2146</v>
      </c>
      <c r="Z2040" t="s">
        <v>2147</v>
      </c>
      <c r="AE2040" t="s">
        <v>3864</v>
      </c>
    </row>
    <row r="2041" spans="1:31">
      <c r="A2041" t="s">
        <v>3866</v>
      </c>
      <c r="B2041" t="s">
        <v>3867</v>
      </c>
      <c r="C2041" t="s">
        <v>153</v>
      </c>
      <c r="E2041">
        <v>4</v>
      </c>
      <c r="F2041" t="s">
        <v>1582</v>
      </c>
      <c r="G2041" t="s">
        <v>1581</v>
      </c>
      <c r="H2041" t="s">
        <v>1582</v>
      </c>
      <c r="I2041" t="s">
        <v>124</v>
      </c>
      <c r="J2041">
        <v>4</v>
      </c>
      <c r="K2041" t="s">
        <v>1582</v>
      </c>
      <c r="L2041" t="s">
        <v>1581</v>
      </c>
      <c r="M2041" t="s">
        <v>1582</v>
      </c>
      <c r="N2041" t="s">
        <v>124</v>
      </c>
      <c r="O2041" t="s">
        <v>2141</v>
      </c>
      <c r="P2041" t="s">
        <v>156</v>
      </c>
      <c r="R2041" t="s">
        <v>241</v>
      </c>
      <c r="S2041" t="s">
        <v>158</v>
      </c>
      <c r="T2041" t="s">
        <v>156</v>
      </c>
      <c r="V2041" t="s">
        <v>242</v>
      </c>
      <c r="Y2041" t="s">
        <v>2146</v>
      </c>
      <c r="Z2041" t="s">
        <v>2147</v>
      </c>
      <c r="AE2041" t="s">
        <v>3866</v>
      </c>
    </row>
    <row r="2042" spans="1:31">
      <c r="A2042" t="s">
        <v>3868</v>
      </c>
      <c r="B2042" t="s">
        <v>3869</v>
      </c>
      <c r="C2042" t="s">
        <v>153</v>
      </c>
      <c r="E2042">
        <v>4</v>
      </c>
      <c r="F2042" t="s">
        <v>1582</v>
      </c>
      <c r="G2042" t="s">
        <v>1581</v>
      </c>
      <c r="H2042" t="s">
        <v>1582</v>
      </c>
      <c r="I2042" t="s">
        <v>124</v>
      </c>
      <c r="J2042">
        <v>4</v>
      </c>
      <c r="K2042" t="s">
        <v>1582</v>
      </c>
      <c r="L2042" t="s">
        <v>1581</v>
      </c>
      <c r="M2042" t="s">
        <v>1582</v>
      </c>
      <c r="N2042" t="s">
        <v>124</v>
      </c>
      <c r="O2042" t="s">
        <v>155</v>
      </c>
      <c r="P2042" t="s">
        <v>156</v>
      </c>
      <c r="R2042" t="s">
        <v>241</v>
      </c>
      <c r="S2042" t="s">
        <v>158</v>
      </c>
      <c r="T2042" t="s">
        <v>156</v>
      </c>
      <c r="V2042" t="s">
        <v>242</v>
      </c>
      <c r="Y2042" t="s">
        <v>2146</v>
      </c>
      <c r="AE2042" t="s">
        <v>3868</v>
      </c>
    </row>
    <row r="2043" spans="1:31">
      <c r="A2043" t="s">
        <v>3870</v>
      </c>
      <c r="B2043" t="s">
        <v>3871</v>
      </c>
      <c r="C2043" t="s">
        <v>153</v>
      </c>
      <c r="E2043">
        <v>4</v>
      </c>
      <c r="F2043" t="s">
        <v>1852</v>
      </c>
      <c r="G2043" t="s">
        <v>1851</v>
      </c>
      <c r="H2043" t="s">
        <v>1852</v>
      </c>
      <c r="I2043" t="s">
        <v>130</v>
      </c>
      <c r="J2043">
        <v>4</v>
      </c>
      <c r="K2043" t="s">
        <v>1852</v>
      </c>
      <c r="L2043" t="s">
        <v>1851</v>
      </c>
      <c r="M2043" t="s">
        <v>1852</v>
      </c>
      <c r="N2043" t="s">
        <v>130</v>
      </c>
      <c r="O2043" t="s">
        <v>2162</v>
      </c>
      <c r="P2043" t="s">
        <v>156</v>
      </c>
      <c r="R2043" t="s">
        <v>241</v>
      </c>
      <c r="S2043" t="s">
        <v>158</v>
      </c>
      <c r="T2043" t="s">
        <v>156</v>
      </c>
      <c r="V2043" t="s">
        <v>242</v>
      </c>
      <c r="Y2043" t="s">
        <v>2146</v>
      </c>
      <c r="Z2043" t="s">
        <v>243</v>
      </c>
      <c r="AE2043" t="s">
        <v>3870</v>
      </c>
    </row>
    <row r="2044" spans="1:31">
      <c r="A2044" t="s">
        <v>3872</v>
      </c>
      <c r="B2044" t="s">
        <v>3873</v>
      </c>
      <c r="C2044" t="s">
        <v>153</v>
      </c>
      <c r="E2044">
        <v>4</v>
      </c>
      <c r="F2044" t="s">
        <v>1952</v>
      </c>
      <c r="G2044" t="s">
        <v>1951</v>
      </c>
      <c r="H2044" t="s">
        <v>1952</v>
      </c>
      <c r="I2044" t="s">
        <v>130</v>
      </c>
      <c r="J2044">
        <v>4</v>
      </c>
      <c r="K2044" t="s">
        <v>1952</v>
      </c>
      <c r="L2044" t="s">
        <v>1951</v>
      </c>
      <c r="M2044" t="s">
        <v>1952</v>
      </c>
      <c r="N2044" t="s">
        <v>130</v>
      </c>
      <c r="O2044" t="s">
        <v>2141</v>
      </c>
      <c r="P2044" t="s">
        <v>156</v>
      </c>
      <c r="R2044" t="s">
        <v>241</v>
      </c>
      <c r="S2044" t="s">
        <v>158</v>
      </c>
      <c r="T2044" t="s">
        <v>156</v>
      </c>
      <c r="V2044" t="s">
        <v>242</v>
      </c>
      <c r="Y2044" t="s">
        <v>2147</v>
      </c>
      <c r="AE2044" t="s">
        <v>3872</v>
      </c>
    </row>
    <row r="2045" spans="1:31">
      <c r="A2045" t="s">
        <v>3874</v>
      </c>
      <c r="B2045" t="s">
        <v>3875</v>
      </c>
      <c r="C2045" t="s">
        <v>153</v>
      </c>
      <c r="E2045">
        <v>4</v>
      </c>
      <c r="F2045" t="s">
        <v>2011</v>
      </c>
      <c r="G2045" t="s">
        <v>2010</v>
      </c>
      <c r="H2045" t="s">
        <v>2011</v>
      </c>
      <c r="I2045" t="s">
        <v>126</v>
      </c>
      <c r="J2045">
        <v>4</v>
      </c>
      <c r="K2045" t="s">
        <v>2011</v>
      </c>
      <c r="L2045" t="s">
        <v>2010</v>
      </c>
      <c r="M2045" t="s">
        <v>2011</v>
      </c>
      <c r="N2045" t="s">
        <v>126</v>
      </c>
      <c r="O2045" t="s">
        <v>2126</v>
      </c>
      <c r="P2045" t="s">
        <v>156</v>
      </c>
      <c r="R2045" t="s">
        <v>157</v>
      </c>
      <c r="S2045" t="s">
        <v>158</v>
      </c>
      <c r="T2045" t="s">
        <v>156</v>
      </c>
      <c r="V2045" t="s">
        <v>159</v>
      </c>
      <c r="Y2045" t="s">
        <v>2132</v>
      </c>
      <c r="AE2045" t="s">
        <v>3874</v>
      </c>
    </row>
    <row r="2046" spans="1:31">
      <c r="A2046" t="s">
        <v>3876</v>
      </c>
      <c r="B2046" t="s">
        <v>3877</v>
      </c>
      <c r="C2046" t="s">
        <v>153</v>
      </c>
      <c r="E2046">
        <v>4</v>
      </c>
      <c r="F2046" t="s">
        <v>1803</v>
      </c>
      <c r="G2046" t="s">
        <v>1802</v>
      </c>
      <c r="H2046" t="s">
        <v>1803</v>
      </c>
      <c r="I2046" t="s">
        <v>132</v>
      </c>
      <c r="J2046">
        <v>4</v>
      </c>
      <c r="K2046" t="s">
        <v>1803</v>
      </c>
      <c r="L2046" t="s">
        <v>1802</v>
      </c>
      <c r="M2046" t="s">
        <v>1803</v>
      </c>
      <c r="N2046" t="s">
        <v>132</v>
      </c>
      <c r="O2046" t="s">
        <v>2141</v>
      </c>
      <c r="P2046" t="s">
        <v>2130</v>
      </c>
      <c r="Q2046" t="s">
        <v>3838</v>
      </c>
      <c r="R2046" t="s">
        <v>157</v>
      </c>
      <c r="S2046" t="s">
        <v>158</v>
      </c>
      <c r="T2046" t="s">
        <v>2130</v>
      </c>
      <c r="U2046" t="s">
        <v>3838</v>
      </c>
      <c r="V2046" t="s">
        <v>2233</v>
      </c>
      <c r="Y2046" t="s">
        <v>2487</v>
      </c>
      <c r="AE2046" t="s">
        <v>3876</v>
      </c>
    </row>
    <row r="2047" spans="1:31">
      <c r="A2047" t="s">
        <v>3878</v>
      </c>
      <c r="B2047" t="s">
        <v>3879</v>
      </c>
      <c r="C2047" t="s">
        <v>153</v>
      </c>
      <c r="E2047">
        <v>4</v>
      </c>
      <c r="F2047" t="s">
        <v>1807</v>
      </c>
      <c r="G2047" t="s">
        <v>1806</v>
      </c>
      <c r="H2047" t="s">
        <v>1807</v>
      </c>
      <c r="I2047" t="s">
        <v>1641</v>
      </c>
      <c r="J2047">
        <v>4</v>
      </c>
      <c r="K2047" t="s">
        <v>1807</v>
      </c>
      <c r="L2047" t="s">
        <v>1806</v>
      </c>
      <c r="M2047" t="s">
        <v>1807</v>
      </c>
      <c r="N2047" t="s">
        <v>1641</v>
      </c>
      <c r="O2047" t="s">
        <v>2126</v>
      </c>
      <c r="P2047" t="s">
        <v>156</v>
      </c>
      <c r="R2047" t="s">
        <v>157</v>
      </c>
      <c r="S2047" t="s">
        <v>158</v>
      </c>
      <c r="T2047" t="s">
        <v>156</v>
      </c>
      <c r="V2047" t="s">
        <v>159</v>
      </c>
      <c r="Y2047" t="s">
        <v>2132</v>
      </c>
      <c r="AE2047" t="s">
        <v>3878</v>
      </c>
    </row>
    <row r="2048" spans="1:31">
      <c r="A2048" t="s">
        <v>3880</v>
      </c>
      <c r="B2048" t="s">
        <v>3881</v>
      </c>
      <c r="AE2048" t="s">
        <v>3880</v>
      </c>
    </row>
    <row r="2049" spans="1:31">
      <c r="A2049" t="s">
        <v>3882</v>
      </c>
      <c r="B2049" t="s">
        <v>3883</v>
      </c>
      <c r="C2049" t="s">
        <v>153</v>
      </c>
      <c r="E2049">
        <v>4</v>
      </c>
      <c r="F2049" t="s">
        <v>1640</v>
      </c>
      <c r="G2049" t="s">
        <v>1639</v>
      </c>
      <c r="H2049" t="s">
        <v>1640</v>
      </c>
      <c r="I2049" t="s">
        <v>1641</v>
      </c>
      <c r="J2049">
        <v>4</v>
      </c>
      <c r="K2049" t="s">
        <v>1640</v>
      </c>
      <c r="L2049" t="s">
        <v>1639</v>
      </c>
      <c r="M2049" t="s">
        <v>1640</v>
      </c>
      <c r="N2049" t="s">
        <v>1641</v>
      </c>
      <c r="O2049" t="s">
        <v>155</v>
      </c>
      <c r="P2049" t="s">
        <v>156</v>
      </c>
      <c r="R2049" t="s">
        <v>241</v>
      </c>
      <c r="S2049" t="s">
        <v>158</v>
      </c>
      <c r="T2049" t="s">
        <v>156</v>
      </c>
      <c r="V2049" t="s">
        <v>242</v>
      </c>
      <c r="Y2049" t="s">
        <v>2146</v>
      </c>
      <c r="Z2049" t="s">
        <v>2147</v>
      </c>
      <c r="AA2049" t="s">
        <v>2150</v>
      </c>
      <c r="AE2049" t="s">
        <v>3882</v>
      </c>
    </row>
    <row r="2050" spans="1:31">
      <c r="A2050" t="s">
        <v>3884</v>
      </c>
      <c r="B2050" t="s">
        <v>3885</v>
      </c>
      <c r="C2050" t="s">
        <v>153</v>
      </c>
      <c r="E2050">
        <v>4</v>
      </c>
      <c r="F2050" t="s">
        <v>1834</v>
      </c>
      <c r="G2050" t="s">
        <v>1833</v>
      </c>
      <c r="H2050" t="s">
        <v>1834</v>
      </c>
      <c r="I2050" t="s">
        <v>128</v>
      </c>
      <c r="J2050">
        <v>4</v>
      </c>
      <c r="K2050" t="s">
        <v>1834</v>
      </c>
      <c r="L2050" t="s">
        <v>1833</v>
      </c>
      <c r="M2050" t="s">
        <v>1834</v>
      </c>
      <c r="N2050" t="s">
        <v>128</v>
      </c>
      <c r="O2050" t="s">
        <v>2141</v>
      </c>
      <c r="P2050" t="s">
        <v>156</v>
      </c>
      <c r="R2050" t="s">
        <v>241</v>
      </c>
      <c r="S2050" t="s">
        <v>158</v>
      </c>
      <c r="T2050" t="s">
        <v>156</v>
      </c>
      <c r="V2050" t="s">
        <v>242</v>
      </c>
      <c r="Y2050" t="s">
        <v>2146</v>
      </c>
      <c r="AE2050" t="s">
        <v>3884</v>
      </c>
    </row>
    <row r="2051" spans="1:31" ht="15" customHeight="1">
      <c r="A2051" t="s">
        <v>3886</v>
      </c>
      <c r="B2051" t="s">
        <v>3887</v>
      </c>
      <c r="C2051" t="s">
        <v>153</v>
      </c>
      <c r="E2051">
        <v>4</v>
      </c>
      <c r="F2051" t="s">
        <v>2974</v>
      </c>
      <c r="G2051" t="s">
        <v>2975</v>
      </c>
      <c r="H2051" t="s">
        <v>2974</v>
      </c>
      <c r="I2051" t="s">
        <v>126</v>
      </c>
      <c r="J2051">
        <v>4</v>
      </c>
      <c r="K2051" t="s">
        <v>2974</v>
      </c>
      <c r="L2051" t="s">
        <v>2975</v>
      </c>
      <c r="M2051" t="s">
        <v>2974</v>
      </c>
      <c r="N2051" t="s">
        <v>126</v>
      </c>
      <c r="O2051" t="s">
        <v>2141</v>
      </c>
      <c r="P2051" t="s">
        <v>156</v>
      </c>
      <c r="R2051" t="s">
        <v>241</v>
      </c>
      <c r="S2051" t="s">
        <v>158</v>
      </c>
      <c r="T2051" t="s">
        <v>156</v>
      </c>
      <c r="V2051" t="s">
        <v>242</v>
      </c>
      <c r="Y2051" t="s">
        <v>2146</v>
      </c>
      <c r="Z2051" t="s">
        <v>243</v>
      </c>
      <c r="AE2051" t="s">
        <v>3886</v>
      </c>
    </row>
    <row r="2052" spans="1:31">
      <c r="A2052" t="s">
        <v>3888</v>
      </c>
      <c r="B2052" t="s">
        <v>3889</v>
      </c>
      <c r="C2052" t="s">
        <v>153</v>
      </c>
      <c r="E2052">
        <v>4</v>
      </c>
      <c r="F2052" s="5" t="s">
        <v>1570</v>
      </c>
      <c r="G2052" t="s">
        <v>1991</v>
      </c>
      <c r="H2052" s="5" t="s">
        <v>1570</v>
      </c>
      <c r="I2052" t="s">
        <v>130</v>
      </c>
      <c r="J2052">
        <v>4</v>
      </c>
      <c r="K2052" t="s">
        <v>1570</v>
      </c>
      <c r="L2052" t="s">
        <v>1991</v>
      </c>
      <c r="M2052" t="s">
        <v>1570</v>
      </c>
      <c r="N2052" t="s">
        <v>130</v>
      </c>
      <c r="O2052" t="s">
        <v>2162</v>
      </c>
      <c r="P2052" t="s">
        <v>156</v>
      </c>
      <c r="R2052" t="s">
        <v>241</v>
      </c>
      <c r="S2052" t="s">
        <v>158</v>
      </c>
      <c r="T2052" t="s">
        <v>156</v>
      </c>
      <c r="V2052" t="s">
        <v>242</v>
      </c>
      <c r="Y2052" t="s">
        <v>2146</v>
      </c>
      <c r="AE2052" t="s">
        <v>3888</v>
      </c>
    </row>
    <row r="2053" spans="1:31">
      <c r="A2053" t="s">
        <v>3890</v>
      </c>
      <c r="B2053" t="s">
        <v>3891</v>
      </c>
      <c r="C2053" t="s">
        <v>153</v>
      </c>
      <c r="E2053">
        <v>4</v>
      </c>
      <c r="F2053" t="s">
        <v>2107</v>
      </c>
      <c r="G2053" t="s">
        <v>2106</v>
      </c>
      <c r="H2053" t="s">
        <v>2107</v>
      </c>
      <c r="I2053" t="s">
        <v>130</v>
      </c>
      <c r="J2053">
        <v>4</v>
      </c>
      <c r="K2053" t="s">
        <v>2107</v>
      </c>
      <c r="L2053" t="s">
        <v>2106</v>
      </c>
      <c r="M2053" t="s">
        <v>2107</v>
      </c>
      <c r="N2053" t="s">
        <v>130</v>
      </c>
      <c r="O2053" t="s">
        <v>155</v>
      </c>
      <c r="P2053" t="s">
        <v>156</v>
      </c>
      <c r="R2053" t="s">
        <v>157</v>
      </c>
      <c r="S2053" t="s">
        <v>158</v>
      </c>
      <c r="T2053" t="s">
        <v>156</v>
      </c>
      <c r="V2053" t="s">
        <v>2233</v>
      </c>
      <c r="Y2053" t="s">
        <v>3892</v>
      </c>
      <c r="Z2053" t="s">
        <v>3893</v>
      </c>
      <c r="AE2053" t="s">
        <v>3890</v>
      </c>
    </row>
    <row r="2054" spans="1:31">
      <c r="A2054" t="s">
        <v>3894</v>
      </c>
      <c r="B2054" t="s">
        <v>3895</v>
      </c>
      <c r="C2054" t="s">
        <v>153</v>
      </c>
      <c r="E2054">
        <v>4</v>
      </c>
      <c r="F2054" t="s">
        <v>1743</v>
      </c>
      <c r="G2054" t="s">
        <v>1742</v>
      </c>
      <c r="H2054" t="s">
        <v>1743</v>
      </c>
      <c r="I2054" t="s">
        <v>1641</v>
      </c>
      <c r="J2054">
        <v>4</v>
      </c>
      <c r="K2054" t="s">
        <v>1743</v>
      </c>
      <c r="L2054" t="s">
        <v>1742</v>
      </c>
      <c r="M2054" t="s">
        <v>1743</v>
      </c>
      <c r="N2054" t="s">
        <v>1641</v>
      </c>
      <c r="O2054" t="s">
        <v>2162</v>
      </c>
      <c r="P2054" t="s">
        <v>2130</v>
      </c>
      <c r="Q2054" t="s">
        <v>3896</v>
      </c>
      <c r="R2054" t="s">
        <v>157</v>
      </c>
      <c r="S2054" t="s">
        <v>2153</v>
      </c>
      <c r="T2054" t="s">
        <v>156</v>
      </c>
      <c r="V2054" t="s">
        <v>159</v>
      </c>
      <c r="Y2054" t="s">
        <v>2402</v>
      </c>
      <c r="AE2054" t="s">
        <v>3894</v>
      </c>
    </row>
    <row r="2055" spans="1:31">
      <c r="A2055" t="s">
        <v>3897</v>
      </c>
      <c r="B2055" t="s">
        <v>3898</v>
      </c>
      <c r="C2055" t="s">
        <v>153</v>
      </c>
      <c r="E2055">
        <v>4</v>
      </c>
      <c r="F2055" t="s">
        <v>1972</v>
      </c>
      <c r="G2055" t="s">
        <v>1971</v>
      </c>
      <c r="H2055" t="s">
        <v>1972</v>
      </c>
      <c r="I2055" t="s">
        <v>128</v>
      </c>
      <c r="J2055">
        <v>4</v>
      </c>
      <c r="K2055" t="s">
        <v>1972</v>
      </c>
      <c r="L2055" t="s">
        <v>1971</v>
      </c>
      <c r="M2055" t="s">
        <v>1972</v>
      </c>
      <c r="N2055" t="s">
        <v>128</v>
      </c>
      <c r="O2055" t="s">
        <v>2162</v>
      </c>
      <c r="P2055" t="s">
        <v>2130</v>
      </c>
      <c r="Q2055" t="s">
        <v>3098</v>
      </c>
      <c r="R2055" t="s">
        <v>241</v>
      </c>
      <c r="S2055" t="s">
        <v>158</v>
      </c>
      <c r="T2055" t="s">
        <v>156</v>
      </c>
      <c r="V2055" t="s">
        <v>159</v>
      </c>
      <c r="Y2055" t="s">
        <v>2820</v>
      </c>
      <c r="AE2055" t="s">
        <v>3897</v>
      </c>
    </row>
    <row r="2056" spans="1:31">
      <c r="A2056" t="s">
        <v>3899</v>
      </c>
      <c r="B2056" t="s">
        <v>3900</v>
      </c>
      <c r="C2056" t="s">
        <v>153</v>
      </c>
      <c r="E2056">
        <v>4</v>
      </c>
      <c r="F2056" t="s">
        <v>1799</v>
      </c>
      <c r="G2056" t="s">
        <v>1798</v>
      </c>
      <c r="H2056" t="s">
        <v>1799</v>
      </c>
      <c r="I2056" t="s">
        <v>128</v>
      </c>
      <c r="J2056">
        <v>4</v>
      </c>
      <c r="K2056" t="s">
        <v>1799</v>
      </c>
      <c r="L2056" t="s">
        <v>1798</v>
      </c>
      <c r="M2056" t="s">
        <v>1799</v>
      </c>
      <c r="N2056" t="s">
        <v>128</v>
      </c>
      <c r="O2056" t="s">
        <v>2126</v>
      </c>
      <c r="P2056" t="s">
        <v>2130</v>
      </c>
      <c r="Q2056" t="s">
        <v>3901</v>
      </c>
      <c r="R2056" t="s">
        <v>241</v>
      </c>
      <c r="S2056" t="s">
        <v>158</v>
      </c>
      <c r="T2056" t="s">
        <v>156</v>
      </c>
      <c r="V2056" t="s">
        <v>159</v>
      </c>
      <c r="Y2056" t="s">
        <v>2132</v>
      </c>
      <c r="AE2056" t="s">
        <v>3899</v>
      </c>
    </row>
    <row r="2057" spans="1:31">
      <c r="A2057" t="s">
        <v>3902</v>
      </c>
      <c r="B2057" t="s">
        <v>3903</v>
      </c>
      <c r="C2057" t="s">
        <v>153</v>
      </c>
      <c r="E2057">
        <v>4</v>
      </c>
      <c r="F2057" t="s">
        <v>1852</v>
      </c>
      <c r="G2057" t="s">
        <v>1851</v>
      </c>
      <c r="H2057" t="s">
        <v>1852</v>
      </c>
      <c r="I2057" t="s">
        <v>130</v>
      </c>
      <c r="J2057">
        <v>4</v>
      </c>
      <c r="K2057" t="s">
        <v>1852</v>
      </c>
      <c r="L2057" t="s">
        <v>1851</v>
      </c>
      <c r="M2057" t="s">
        <v>1852</v>
      </c>
      <c r="N2057" t="s">
        <v>130</v>
      </c>
      <c r="O2057" t="s">
        <v>2126</v>
      </c>
      <c r="P2057" t="s">
        <v>156</v>
      </c>
      <c r="R2057" t="s">
        <v>157</v>
      </c>
      <c r="S2057" t="s">
        <v>158</v>
      </c>
      <c r="T2057" t="s">
        <v>156</v>
      </c>
      <c r="V2057" t="s">
        <v>159</v>
      </c>
      <c r="Y2057" t="s">
        <v>2132</v>
      </c>
      <c r="AE2057" t="s">
        <v>3902</v>
      </c>
    </row>
    <row r="2058" spans="1:31">
      <c r="A2058" t="s">
        <v>3904</v>
      </c>
      <c r="B2058" t="s">
        <v>3905</v>
      </c>
      <c r="C2058" t="s">
        <v>153</v>
      </c>
      <c r="E2058">
        <v>4</v>
      </c>
      <c r="F2058" t="s">
        <v>1640</v>
      </c>
      <c r="G2058" t="s">
        <v>1639</v>
      </c>
      <c r="H2058" t="s">
        <v>1640</v>
      </c>
      <c r="I2058" t="s">
        <v>1641</v>
      </c>
      <c r="J2058">
        <v>4</v>
      </c>
      <c r="K2058" t="s">
        <v>1640</v>
      </c>
      <c r="L2058" t="s">
        <v>1639</v>
      </c>
      <c r="M2058" t="s">
        <v>1640</v>
      </c>
      <c r="N2058" t="s">
        <v>1641</v>
      </c>
      <c r="O2058" t="s">
        <v>2162</v>
      </c>
      <c r="P2058" t="s">
        <v>156</v>
      </c>
      <c r="R2058" t="s">
        <v>241</v>
      </c>
      <c r="S2058" t="s">
        <v>158</v>
      </c>
      <c r="T2058" t="s">
        <v>156</v>
      </c>
      <c r="V2058" t="s">
        <v>242</v>
      </c>
      <c r="Y2058" t="s">
        <v>2146</v>
      </c>
      <c r="AE2058" t="s">
        <v>3904</v>
      </c>
    </row>
    <row r="2059" spans="1:31">
      <c r="A2059" t="s">
        <v>3906</v>
      </c>
      <c r="B2059" t="s">
        <v>3907</v>
      </c>
      <c r="C2059" t="s">
        <v>153</v>
      </c>
      <c r="E2059">
        <v>4</v>
      </c>
      <c r="F2059" t="s">
        <v>1850</v>
      </c>
      <c r="G2059" t="s">
        <v>1849</v>
      </c>
      <c r="H2059" t="s">
        <v>1850</v>
      </c>
      <c r="I2059" t="s">
        <v>128</v>
      </c>
      <c r="J2059">
        <v>4</v>
      </c>
      <c r="K2059" t="s">
        <v>1850</v>
      </c>
      <c r="L2059" t="s">
        <v>1849</v>
      </c>
      <c r="M2059" t="s">
        <v>1850</v>
      </c>
      <c r="N2059" t="s">
        <v>128</v>
      </c>
      <c r="O2059" t="s">
        <v>2126</v>
      </c>
      <c r="P2059" t="s">
        <v>2130</v>
      </c>
      <c r="Q2059" t="s">
        <v>3908</v>
      </c>
      <c r="R2059" t="s">
        <v>157</v>
      </c>
      <c r="S2059" t="s">
        <v>158</v>
      </c>
      <c r="T2059" t="s">
        <v>2130</v>
      </c>
      <c r="U2059" t="s">
        <v>3049</v>
      </c>
      <c r="V2059" t="s">
        <v>159</v>
      </c>
      <c r="Y2059" t="s">
        <v>2132</v>
      </c>
      <c r="AE2059" t="s">
        <v>3906</v>
      </c>
    </row>
    <row r="2060" spans="1:31">
      <c r="A2060" t="s">
        <v>3909</v>
      </c>
      <c r="B2060" t="s">
        <v>3910</v>
      </c>
      <c r="C2060" t="s">
        <v>153</v>
      </c>
      <c r="E2060">
        <v>4</v>
      </c>
      <c r="F2060" t="s">
        <v>1815</v>
      </c>
      <c r="G2060" t="s">
        <v>1814</v>
      </c>
      <c r="H2060" t="s">
        <v>1815</v>
      </c>
      <c r="I2060" t="s">
        <v>126</v>
      </c>
      <c r="J2060">
        <v>4</v>
      </c>
      <c r="K2060" t="s">
        <v>1815</v>
      </c>
      <c r="L2060" t="s">
        <v>1814</v>
      </c>
      <c r="M2060" t="s">
        <v>1815</v>
      </c>
      <c r="N2060" t="s">
        <v>126</v>
      </c>
      <c r="O2060" t="s">
        <v>155</v>
      </c>
      <c r="P2060" t="s">
        <v>156</v>
      </c>
      <c r="R2060" t="s">
        <v>241</v>
      </c>
      <c r="S2060" t="s">
        <v>158</v>
      </c>
      <c r="T2060" t="s">
        <v>156</v>
      </c>
      <c r="V2060" t="s">
        <v>242</v>
      </c>
      <c r="Y2060" t="s">
        <v>2150</v>
      </c>
      <c r="AE2060" t="s">
        <v>3909</v>
      </c>
    </row>
    <row r="2061" spans="1:31">
      <c r="A2061" t="s">
        <v>3911</v>
      </c>
      <c r="B2061" t="s">
        <v>3912</v>
      </c>
      <c r="C2061" t="s">
        <v>153</v>
      </c>
      <c r="E2061">
        <v>4</v>
      </c>
      <c r="F2061" t="s">
        <v>1950</v>
      </c>
      <c r="G2061" t="s">
        <v>1949</v>
      </c>
      <c r="H2061" t="s">
        <v>1950</v>
      </c>
      <c r="I2061" t="s">
        <v>132</v>
      </c>
      <c r="J2061">
        <v>4</v>
      </c>
      <c r="K2061" t="s">
        <v>1950</v>
      </c>
      <c r="L2061" t="s">
        <v>1949</v>
      </c>
      <c r="M2061" t="s">
        <v>1950</v>
      </c>
      <c r="N2061" t="s">
        <v>132</v>
      </c>
      <c r="O2061" t="s">
        <v>155</v>
      </c>
      <c r="P2061" t="s">
        <v>156</v>
      </c>
      <c r="R2061" t="s">
        <v>157</v>
      </c>
      <c r="S2061" t="s">
        <v>158</v>
      </c>
      <c r="T2061" t="s">
        <v>156</v>
      </c>
      <c r="V2061" t="s">
        <v>159</v>
      </c>
      <c r="Y2061" t="s">
        <v>244</v>
      </c>
      <c r="AE2061" t="s">
        <v>3911</v>
      </c>
    </row>
    <row r="2062" spans="1:31">
      <c r="A2062" t="s">
        <v>3913</v>
      </c>
      <c r="B2062" t="s">
        <v>3914</v>
      </c>
      <c r="C2062" t="s">
        <v>153</v>
      </c>
      <c r="E2062">
        <v>4</v>
      </c>
      <c r="F2062" t="s">
        <v>1844</v>
      </c>
      <c r="G2062" t="s">
        <v>1843</v>
      </c>
      <c r="H2062" t="s">
        <v>1844</v>
      </c>
      <c r="I2062" t="s">
        <v>124</v>
      </c>
      <c r="O2062" t="s">
        <v>2141</v>
      </c>
      <c r="P2062" t="s">
        <v>156</v>
      </c>
      <c r="R2062" t="s">
        <v>241</v>
      </c>
      <c r="V2062" t="s">
        <v>242</v>
      </c>
      <c r="Y2062" t="s">
        <v>2146</v>
      </c>
      <c r="AE2062" t="s">
        <v>3913</v>
      </c>
    </row>
    <row r="2063" spans="1:31">
      <c r="A2063" t="s">
        <v>3915</v>
      </c>
      <c r="B2063" t="s">
        <v>3916</v>
      </c>
      <c r="C2063" t="s">
        <v>153</v>
      </c>
      <c r="E2063">
        <v>4</v>
      </c>
      <c r="F2063" t="s">
        <v>2114</v>
      </c>
      <c r="G2063" t="s">
        <v>2113</v>
      </c>
      <c r="H2063" t="s">
        <v>2114</v>
      </c>
      <c r="I2063" t="s">
        <v>124</v>
      </c>
      <c r="O2063" t="s">
        <v>2126</v>
      </c>
      <c r="P2063" t="s">
        <v>2130</v>
      </c>
      <c r="Q2063" t="s">
        <v>3147</v>
      </c>
      <c r="R2063" t="s">
        <v>241</v>
      </c>
      <c r="V2063" t="s">
        <v>159</v>
      </c>
      <c r="Y2063" t="s">
        <v>2132</v>
      </c>
      <c r="AE2063" t="s">
        <v>3915</v>
      </c>
    </row>
    <row r="2064" spans="1:31">
      <c r="A2064" t="s">
        <v>3917</v>
      </c>
      <c r="B2064" t="s">
        <v>3918</v>
      </c>
      <c r="C2064" t="s">
        <v>153</v>
      </c>
      <c r="E2064">
        <v>4</v>
      </c>
      <c r="F2064" t="s">
        <v>1880</v>
      </c>
      <c r="G2064" t="s">
        <v>1879</v>
      </c>
      <c r="H2064" t="s">
        <v>1880</v>
      </c>
      <c r="I2064" t="s">
        <v>128</v>
      </c>
      <c r="J2064">
        <v>4</v>
      </c>
      <c r="K2064" t="s">
        <v>1880</v>
      </c>
      <c r="L2064" t="s">
        <v>1879</v>
      </c>
      <c r="M2064" t="s">
        <v>1880</v>
      </c>
      <c r="N2064" t="s">
        <v>128</v>
      </c>
      <c r="O2064" t="s">
        <v>2126</v>
      </c>
      <c r="P2064" t="s">
        <v>156</v>
      </c>
      <c r="R2064" t="s">
        <v>241</v>
      </c>
      <c r="S2064" t="s">
        <v>158</v>
      </c>
      <c r="T2064" t="s">
        <v>156</v>
      </c>
      <c r="V2064" t="s">
        <v>159</v>
      </c>
      <c r="Y2064" t="s">
        <v>2132</v>
      </c>
      <c r="AE2064" t="s">
        <v>3917</v>
      </c>
    </row>
    <row r="2065" spans="1:31">
      <c r="A2065" t="s">
        <v>3919</v>
      </c>
      <c r="B2065" t="s">
        <v>3920</v>
      </c>
      <c r="C2065" t="s">
        <v>153</v>
      </c>
      <c r="E2065">
        <v>4</v>
      </c>
      <c r="F2065" t="s">
        <v>1809</v>
      </c>
      <c r="G2065" t="s">
        <v>1808</v>
      </c>
      <c r="H2065" t="s">
        <v>1809</v>
      </c>
      <c r="I2065" t="s">
        <v>124</v>
      </c>
      <c r="J2065">
        <v>4</v>
      </c>
      <c r="K2065" t="s">
        <v>1809</v>
      </c>
      <c r="L2065" t="s">
        <v>1808</v>
      </c>
      <c r="M2065" t="s">
        <v>1809</v>
      </c>
      <c r="N2065" t="s">
        <v>124</v>
      </c>
      <c r="O2065" t="s">
        <v>2141</v>
      </c>
      <c r="P2065" t="s">
        <v>156</v>
      </c>
      <c r="R2065" t="s">
        <v>241</v>
      </c>
      <c r="S2065" t="s">
        <v>158</v>
      </c>
      <c r="T2065" t="s">
        <v>156</v>
      </c>
      <c r="V2065" t="s">
        <v>159</v>
      </c>
      <c r="Y2065" t="s">
        <v>244</v>
      </c>
      <c r="Z2065" t="s">
        <v>245</v>
      </c>
      <c r="AE2065" t="s">
        <v>3919</v>
      </c>
    </row>
    <row r="2066" spans="1:31">
      <c r="A2066" t="s">
        <v>3921</v>
      </c>
      <c r="B2066" t="s">
        <v>3922</v>
      </c>
      <c r="C2066" t="s">
        <v>153</v>
      </c>
      <c r="E2066">
        <v>4</v>
      </c>
      <c r="F2066" t="s">
        <v>1852</v>
      </c>
      <c r="G2066" t="s">
        <v>1851</v>
      </c>
      <c r="H2066" t="s">
        <v>1852</v>
      </c>
      <c r="I2066" t="s">
        <v>130</v>
      </c>
      <c r="O2066" t="s">
        <v>2126</v>
      </c>
      <c r="P2066" t="s">
        <v>156</v>
      </c>
      <c r="R2066" t="s">
        <v>241</v>
      </c>
      <c r="V2066" t="s">
        <v>159</v>
      </c>
      <c r="Y2066" t="s">
        <v>2132</v>
      </c>
      <c r="AE2066" t="s">
        <v>3921</v>
      </c>
    </row>
    <row r="2067" spans="1:31">
      <c r="A2067" t="s">
        <v>3923</v>
      </c>
      <c r="B2067" t="s">
        <v>3924</v>
      </c>
      <c r="C2067" t="s">
        <v>153</v>
      </c>
      <c r="E2067">
        <v>4</v>
      </c>
      <c r="F2067" t="s">
        <v>1880</v>
      </c>
      <c r="G2067" t="s">
        <v>1879</v>
      </c>
      <c r="H2067" t="s">
        <v>1880</v>
      </c>
      <c r="I2067" t="s">
        <v>128</v>
      </c>
      <c r="J2067">
        <v>4</v>
      </c>
      <c r="K2067" t="s">
        <v>1880</v>
      </c>
      <c r="L2067" t="s">
        <v>1879</v>
      </c>
      <c r="M2067" t="s">
        <v>1880</v>
      </c>
      <c r="N2067" t="s">
        <v>128</v>
      </c>
      <c r="O2067" t="s">
        <v>2162</v>
      </c>
      <c r="P2067" t="s">
        <v>156</v>
      </c>
      <c r="R2067" t="s">
        <v>241</v>
      </c>
      <c r="S2067" t="s">
        <v>158</v>
      </c>
      <c r="T2067" t="s">
        <v>156</v>
      </c>
      <c r="V2067" t="s">
        <v>242</v>
      </c>
      <c r="Y2067" t="s">
        <v>2146</v>
      </c>
      <c r="AE2067" t="s">
        <v>3923</v>
      </c>
    </row>
    <row r="2068" spans="1:31">
      <c r="A2068" t="s">
        <v>3925</v>
      </c>
      <c r="B2068" t="s">
        <v>3926</v>
      </c>
      <c r="AE2068" t="s">
        <v>3925</v>
      </c>
    </row>
    <row r="2069" spans="1:31">
      <c r="A2069" t="s">
        <v>3927</v>
      </c>
      <c r="B2069" t="s">
        <v>3928</v>
      </c>
      <c r="AE2069" t="s">
        <v>3927</v>
      </c>
    </row>
    <row r="2070" spans="1:31">
      <c r="A2070" t="s">
        <v>3929</v>
      </c>
      <c r="B2070" t="s">
        <v>3930</v>
      </c>
      <c r="C2070" t="s">
        <v>153</v>
      </c>
      <c r="E2070">
        <v>4</v>
      </c>
      <c r="F2070" t="s">
        <v>1874</v>
      </c>
      <c r="G2070" t="s">
        <v>1873</v>
      </c>
      <c r="H2070" t="s">
        <v>1874</v>
      </c>
      <c r="I2070" t="s">
        <v>126</v>
      </c>
      <c r="J2070">
        <v>4</v>
      </c>
      <c r="K2070" t="s">
        <v>1874</v>
      </c>
      <c r="L2070" t="s">
        <v>1873</v>
      </c>
      <c r="M2070" t="s">
        <v>1874</v>
      </c>
      <c r="N2070" t="s">
        <v>126</v>
      </c>
      <c r="O2070" t="s">
        <v>2162</v>
      </c>
      <c r="P2070" t="s">
        <v>156</v>
      </c>
      <c r="R2070" t="s">
        <v>157</v>
      </c>
      <c r="S2070" t="s">
        <v>158</v>
      </c>
      <c r="T2070" t="s">
        <v>156</v>
      </c>
      <c r="V2070" t="s">
        <v>159</v>
      </c>
      <c r="Y2070" t="s">
        <v>244</v>
      </c>
      <c r="AE2070" t="s">
        <v>3929</v>
      </c>
    </row>
    <row r="2071" spans="1:31">
      <c r="A2071" t="s">
        <v>3931</v>
      </c>
      <c r="B2071" t="s">
        <v>3932</v>
      </c>
      <c r="C2071" t="s">
        <v>153</v>
      </c>
      <c r="E2071">
        <v>4</v>
      </c>
      <c r="F2071" t="s">
        <v>2254</v>
      </c>
      <c r="G2071" t="s">
        <v>2255</v>
      </c>
      <c r="H2071" t="s">
        <v>2254</v>
      </c>
      <c r="I2071" t="s">
        <v>124</v>
      </c>
      <c r="J2071">
        <v>4</v>
      </c>
      <c r="K2071" t="s">
        <v>2254</v>
      </c>
      <c r="L2071" t="s">
        <v>2255</v>
      </c>
      <c r="M2071" t="s">
        <v>2254</v>
      </c>
      <c r="N2071" t="s">
        <v>124</v>
      </c>
      <c r="O2071" t="s">
        <v>155</v>
      </c>
      <c r="P2071" t="s">
        <v>156</v>
      </c>
      <c r="R2071" t="s">
        <v>241</v>
      </c>
      <c r="S2071" t="s">
        <v>158</v>
      </c>
      <c r="T2071" t="s">
        <v>156</v>
      </c>
      <c r="V2071" t="s">
        <v>159</v>
      </c>
      <c r="Y2071" t="s">
        <v>244</v>
      </c>
      <c r="AE2071" t="s">
        <v>3931</v>
      </c>
    </row>
    <row r="2072" spans="1:31">
      <c r="A2072" t="s">
        <v>3933</v>
      </c>
      <c r="B2072" t="s">
        <v>3934</v>
      </c>
      <c r="C2072" t="s">
        <v>153</v>
      </c>
      <c r="E2072">
        <v>4</v>
      </c>
      <c r="F2072" t="s">
        <v>1850</v>
      </c>
      <c r="G2072" t="s">
        <v>1849</v>
      </c>
      <c r="H2072" t="s">
        <v>1850</v>
      </c>
      <c r="I2072" t="s">
        <v>128</v>
      </c>
      <c r="J2072">
        <v>4</v>
      </c>
      <c r="K2072" t="s">
        <v>1850</v>
      </c>
      <c r="L2072" t="s">
        <v>1849</v>
      </c>
      <c r="M2072" t="s">
        <v>1850</v>
      </c>
      <c r="N2072" t="s">
        <v>128</v>
      </c>
      <c r="O2072" t="s">
        <v>2141</v>
      </c>
      <c r="P2072" t="s">
        <v>156</v>
      </c>
      <c r="R2072" t="s">
        <v>241</v>
      </c>
      <c r="S2072" t="s">
        <v>158</v>
      </c>
      <c r="T2072" t="s">
        <v>156</v>
      </c>
      <c r="V2072" t="s">
        <v>2233</v>
      </c>
      <c r="Y2072" t="s">
        <v>2127</v>
      </c>
      <c r="AE2072" t="s">
        <v>3933</v>
      </c>
    </row>
    <row r="2073" spans="1:31">
      <c r="A2073" t="s">
        <v>3935</v>
      </c>
      <c r="B2073" t="s">
        <v>3936</v>
      </c>
      <c r="C2073" t="s">
        <v>153</v>
      </c>
      <c r="E2073">
        <v>4</v>
      </c>
      <c r="F2073" t="s">
        <v>2405</v>
      </c>
      <c r="G2073" t="s">
        <v>2406</v>
      </c>
      <c r="H2073" t="s">
        <v>2405</v>
      </c>
      <c r="I2073" t="s">
        <v>132</v>
      </c>
      <c r="J2073">
        <v>4</v>
      </c>
      <c r="K2073" t="s">
        <v>2405</v>
      </c>
      <c r="L2073" t="s">
        <v>2406</v>
      </c>
      <c r="M2073" t="s">
        <v>2405</v>
      </c>
      <c r="N2073" t="s">
        <v>132</v>
      </c>
      <c r="O2073" t="s">
        <v>2162</v>
      </c>
      <c r="P2073" t="s">
        <v>156</v>
      </c>
      <c r="R2073" t="s">
        <v>241</v>
      </c>
      <c r="S2073" t="s">
        <v>158</v>
      </c>
      <c r="T2073" t="s">
        <v>156</v>
      </c>
      <c r="V2073" t="s">
        <v>242</v>
      </c>
      <c r="Y2073" t="s">
        <v>2146</v>
      </c>
      <c r="AE2073" t="s">
        <v>3935</v>
      </c>
    </row>
    <row r="2074" spans="1:31">
      <c r="A2074" t="s">
        <v>3937</v>
      </c>
      <c r="B2074" t="s">
        <v>3938</v>
      </c>
      <c r="C2074" t="s">
        <v>153</v>
      </c>
      <c r="E2074">
        <v>4</v>
      </c>
      <c r="F2074" t="s">
        <v>2120</v>
      </c>
      <c r="G2074" t="s">
        <v>2119</v>
      </c>
      <c r="H2074" t="s">
        <v>2120</v>
      </c>
      <c r="I2074" t="s">
        <v>128</v>
      </c>
      <c r="J2074">
        <v>4</v>
      </c>
      <c r="K2074" t="s">
        <v>2120</v>
      </c>
      <c r="L2074" t="s">
        <v>2119</v>
      </c>
      <c r="M2074" t="s">
        <v>2120</v>
      </c>
      <c r="N2074" t="s">
        <v>128</v>
      </c>
      <c r="O2074" t="s">
        <v>2126</v>
      </c>
      <c r="P2074" t="s">
        <v>156</v>
      </c>
      <c r="R2074" t="s">
        <v>241</v>
      </c>
      <c r="S2074" t="s">
        <v>158</v>
      </c>
      <c r="T2074" t="s">
        <v>156</v>
      </c>
      <c r="V2074" t="s">
        <v>159</v>
      </c>
      <c r="Y2074" t="s">
        <v>2132</v>
      </c>
      <c r="AE2074" t="s">
        <v>3937</v>
      </c>
    </row>
    <row r="2075" spans="1:31">
      <c r="A2075" t="s">
        <v>3939</v>
      </c>
      <c r="B2075" t="s">
        <v>3940</v>
      </c>
      <c r="C2075" t="s">
        <v>153</v>
      </c>
      <c r="E2075">
        <v>4</v>
      </c>
      <c r="F2075" t="s">
        <v>1846</v>
      </c>
      <c r="G2075" t="s">
        <v>1845</v>
      </c>
      <c r="H2075" t="s">
        <v>1846</v>
      </c>
      <c r="I2075" t="s">
        <v>132</v>
      </c>
      <c r="J2075">
        <v>4</v>
      </c>
      <c r="K2075" t="s">
        <v>1846</v>
      </c>
      <c r="L2075" t="s">
        <v>1845</v>
      </c>
      <c r="M2075" t="s">
        <v>1846</v>
      </c>
      <c r="N2075" t="s">
        <v>132</v>
      </c>
      <c r="O2075" t="s">
        <v>2141</v>
      </c>
      <c r="P2075" t="s">
        <v>156</v>
      </c>
      <c r="R2075" t="s">
        <v>241</v>
      </c>
      <c r="S2075" t="s">
        <v>158</v>
      </c>
      <c r="T2075" t="s">
        <v>156</v>
      </c>
      <c r="V2075" t="s">
        <v>242</v>
      </c>
      <c r="Y2075" t="s">
        <v>2146</v>
      </c>
      <c r="Z2075" t="s">
        <v>243</v>
      </c>
      <c r="AE2075" t="s">
        <v>3939</v>
      </c>
    </row>
    <row r="2076" spans="1:31">
      <c r="A2076" t="s">
        <v>3941</v>
      </c>
      <c r="B2076" t="s">
        <v>3942</v>
      </c>
      <c r="C2076" t="s">
        <v>153</v>
      </c>
      <c r="E2076">
        <v>4</v>
      </c>
      <c r="F2076" t="s">
        <v>1834</v>
      </c>
      <c r="G2076" t="s">
        <v>1833</v>
      </c>
      <c r="H2076" t="s">
        <v>1834</v>
      </c>
      <c r="I2076" t="s">
        <v>128</v>
      </c>
      <c r="J2076">
        <v>4</v>
      </c>
      <c r="K2076" t="s">
        <v>1834</v>
      </c>
      <c r="L2076" t="s">
        <v>1833</v>
      </c>
      <c r="M2076" t="s">
        <v>1834</v>
      </c>
      <c r="N2076" t="s">
        <v>128</v>
      </c>
      <c r="O2076" t="s">
        <v>2141</v>
      </c>
      <c r="P2076" t="s">
        <v>156</v>
      </c>
      <c r="R2076" t="s">
        <v>241</v>
      </c>
      <c r="S2076" t="s">
        <v>158</v>
      </c>
      <c r="T2076" t="s">
        <v>156</v>
      </c>
      <c r="V2076" t="s">
        <v>242</v>
      </c>
      <c r="Y2076" t="s">
        <v>2146</v>
      </c>
      <c r="AE2076" t="s">
        <v>3941</v>
      </c>
    </row>
    <row r="2077" spans="1:31">
      <c r="A2077" t="s">
        <v>3943</v>
      </c>
      <c r="B2077" t="s">
        <v>3944</v>
      </c>
      <c r="C2077" t="s">
        <v>153</v>
      </c>
      <c r="E2077">
        <v>4</v>
      </c>
      <c r="F2077" t="s">
        <v>1743</v>
      </c>
      <c r="G2077" t="s">
        <v>1742</v>
      </c>
      <c r="H2077" t="s">
        <v>1743</v>
      </c>
      <c r="I2077" t="s">
        <v>1641</v>
      </c>
      <c r="J2077">
        <v>4</v>
      </c>
      <c r="K2077" t="s">
        <v>1743</v>
      </c>
      <c r="L2077" t="s">
        <v>1742</v>
      </c>
      <c r="M2077" t="s">
        <v>1743</v>
      </c>
      <c r="N2077" t="s">
        <v>1641</v>
      </c>
      <c r="O2077" t="s">
        <v>2162</v>
      </c>
      <c r="P2077" t="s">
        <v>156</v>
      </c>
      <c r="R2077" t="s">
        <v>241</v>
      </c>
      <c r="S2077" t="s">
        <v>158</v>
      </c>
      <c r="T2077" t="s">
        <v>156</v>
      </c>
      <c r="V2077" t="s">
        <v>242</v>
      </c>
      <c r="Y2077" t="s">
        <v>2146</v>
      </c>
      <c r="AE2077" t="s">
        <v>3943</v>
      </c>
    </row>
    <row r="2078" spans="1:31">
      <c r="A2078" t="s">
        <v>3945</v>
      </c>
      <c r="B2078" t="s">
        <v>3946</v>
      </c>
      <c r="C2078" t="s">
        <v>153</v>
      </c>
      <c r="E2078">
        <v>4</v>
      </c>
      <c r="F2078" t="s">
        <v>1815</v>
      </c>
      <c r="G2078" t="s">
        <v>1814</v>
      </c>
      <c r="H2078" t="s">
        <v>1815</v>
      </c>
      <c r="I2078" t="s">
        <v>126</v>
      </c>
      <c r="J2078">
        <v>4</v>
      </c>
      <c r="K2078" t="s">
        <v>1815</v>
      </c>
      <c r="L2078" t="s">
        <v>1814</v>
      </c>
      <c r="M2078" t="s">
        <v>1815</v>
      </c>
      <c r="N2078" t="s">
        <v>126</v>
      </c>
      <c r="O2078" t="s">
        <v>2126</v>
      </c>
      <c r="P2078" t="s">
        <v>2130</v>
      </c>
      <c r="Q2078" t="s">
        <v>2438</v>
      </c>
      <c r="R2078" t="s">
        <v>157</v>
      </c>
      <c r="S2078" t="s">
        <v>158</v>
      </c>
      <c r="T2078" t="s">
        <v>156</v>
      </c>
      <c r="V2078" t="s">
        <v>159</v>
      </c>
      <c r="Y2078" t="s">
        <v>2132</v>
      </c>
      <c r="AE2078" t="s">
        <v>3945</v>
      </c>
    </row>
    <row r="2079" spans="1:31">
      <c r="A2079" t="s">
        <v>3947</v>
      </c>
      <c r="B2079" t="s">
        <v>3948</v>
      </c>
      <c r="AE2079" t="s">
        <v>3947</v>
      </c>
    </row>
    <row r="2080" spans="1:31">
      <c r="A2080" t="s">
        <v>3949</v>
      </c>
      <c r="B2080" t="s">
        <v>3950</v>
      </c>
      <c r="C2080" t="s">
        <v>153</v>
      </c>
      <c r="E2080">
        <v>4</v>
      </c>
      <c r="F2080" t="s">
        <v>1797</v>
      </c>
      <c r="G2080" t="s">
        <v>1796</v>
      </c>
      <c r="H2080" t="s">
        <v>1797</v>
      </c>
      <c r="I2080" t="s">
        <v>126</v>
      </c>
      <c r="J2080">
        <v>4</v>
      </c>
      <c r="K2080" t="s">
        <v>1797</v>
      </c>
      <c r="L2080" t="s">
        <v>1796</v>
      </c>
      <c r="M2080" t="s">
        <v>1797</v>
      </c>
      <c r="N2080" t="s">
        <v>126</v>
      </c>
      <c r="O2080" t="s">
        <v>2141</v>
      </c>
      <c r="P2080" t="s">
        <v>156</v>
      </c>
      <c r="R2080" t="s">
        <v>241</v>
      </c>
      <c r="S2080" t="s">
        <v>158</v>
      </c>
      <c r="T2080" t="s">
        <v>156</v>
      </c>
      <c r="V2080" t="s">
        <v>242</v>
      </c>
      <c r="Y2080" t="s">
        <v>2146</v>
      </c>
      <c r="AE2080" t="s">
        <v>3949</v>
      </c>
    </row>
    <row r="2081" spans="1:31">
      <c r="A2081" t="s">
        <v>3951</v>
      </c>
      <c r="B2081" t="s">
        <v>3952</v>
      </c>
      <c r="C2081" t="s">
        <v>153</v>
      </c>
      <c r="E2081">
        <v>4</v>
      </c>
      <c r="F2081" t="s">
        <v>1797</v>
      </c>
      <c r="G2081" t="s">
        <v>1796</v>
      </c>
      <c r="H2081" t="s">
        <v>1797</v>
      </c>
      <c r="I2081" t="s">
        <v>126</v>
      </c>
      <c r="J2081">
        <v>4</v>
      </c>
      <c r="K2081" t="s">
        <v>1797</v>
      </c>
      <c r="L2081" t="s">
        <v>1796</v>
      </c>
      <c r="M2081" t="s">
        <v>1797</v>
      </c>
      <c r="N2081" t="s">
        <v>126</v>
      </c>
      <c r="O2081" t="s">
        <v>155</v>
      </c>
      <c r="P2081" t="s">
        <v>156</v>
      </c>
      <c r="R2081" t="s">
        <v>241</v>
      </c>
      <c r="S2081" t="s">
        <v>158</v>
      </c>
      <c r="T2081" t="s">
        <v>156</v>
      </c>
      <c r="V2081" t="s">
        <v>242</v>
      </c>
      <c r="Y2081" t="s">
        <v>2146</v>
      </c>
      <c r="AE2081" t="s">
        <v>3951</v>
      </c>
    </row>
    <row r="2082" spans="1:31">
      <c r="A2082" t="s">
        <v>3953</v>
      </c>
      <c r="B2082" t="s">
        <v>3954</v>
      </c>
      <c r="C2082" t="s">
        <v>153</v>
      </c>
      <c r="E2082">
        <v>4</v>
      </c>
      <c r="F2082" t="s">
        <v>1797</v>
      </c>
      <c r="G2082" t="s">
        <v>1796</v>
      </c>
      <c r="H2082" t="s">
        <v>1797</v>
      </c>
      <c r="I2082" t="s">
        <v>126</v>
      </c>
      <c r="J2082">
        <v>4</v>
      </c>
      <c r="K2082" t="s">
        <v>1797</v>
      </c>
      <c r="L2082" t="s">
        <v>1796</v>
      </c>
      <c r="M2082" t="s">
        <v>1797</v>
      </c>
      <c r="N2082" t="s">
        <v>126</v>
      </c>
      <c r="O2082" t="s">
        <v>155</v>
      </c>
      <c r="P2082" t="s">
        <v>156</v>
      </c>
      <c r="R2082" t="s">
        <v>241</v>
      </c>
      <c r="S2082" t="s">
        <v>158</v>
      </c>
      <c r="T2082" t="s">
        <v>156</v>
      </c>
      <c r="V2082" t="s">
        <v>242</v>
      </c>
      <c r="Y2082" t="s">
        <v>2146</v>
      </c>
      <c r="AE2082" t="s">
        <v>3953</v>
      </c>
    </row>
    <row r="2083" spans="1:31">
      <c r="A2083" t="s">
        <v>3955</v>
      </c>
      <c r="B2083" t="s">
        <v>3956</v>
      </c>
      <c r="C2083" t="s">
        <v>153</v>
      </c>
      <c r="E2083">
        <v>4</v>
      </c>
      <c r="F2083" t="s">
        <v>1797</v>
      </c>
      <c r="G2083" t="s">
        <v>1796</v>
      </c>
      <c r="H2083" t="s">
        <v>1797</v>
      </c>
      <c r="I2083" t="s">
        <v>126</v>
      </c>
      <c r="J2083">
        <v>4</v>
      </c>
      <c r="K2083" t="s">
        <v>1797</v>
      </c>
      <c r="L2083" t="s">
        <v>1796</v>
      </c>
      <c r="M2083" t="s">
        <v>1797</v>
      </c>
      <c r="N2083" t="s">
        <v>126</v>
      </c>
      <c r="O2083" t="s">
        <v>2141</v>
      </c>
      <c r="P2083" t="s">
        <v>156</v>
      </c>
      <c r="R2083" t="s">
        <v>241</v>
      </c>
      <c r="S2083" t="s">
        <v>158</v>
      </c>
      <c r="T2083" t="s">
        <v>156</v>
      </c>
      <c r="V2083" t="s">
        <v>242</v>
      </c>
      <c r="Y2083" t="s">
        <v>2146</v>
      </c>
      <c r="AE2083" t="s">
        <v>3955</v>
      </c>
    </row>
    <row r="2084" spans="1:31">
      <c r="A2084" t="s">
        <v>3957</v>
      </c>
      <c r="B2084" t="s">
        <v>3958</v>
      </c>
      <c r="C2084" t="s">
        <v>153</v>
      </c>
      <c r="E2084">
        <v>4</v>
      </c>
      <c r="F2084" t="s">
        <v>1797</v>
      </c>
      <c r="G2084" t="s">
        <v>1796</v>
      </c>
      <c r="H2084" t="s">
        <v>1797</v>
      </c>
      <c r="I2084" t="s">
        <v>126</v>
      </c>
      <c r="J2084">
        <v>4</v>
      </c>
      <c r="K2084" t="s">
        <v>1797</v>
      </c>
      <c r="L2084" t="s">
        <v>1796</v>
      </c>
      <c r="M2084" t="s">
        <v>1797</v>
      </c>
      <c r="N2084" t="s">
        <v>126</v>
      </c>
      <c r="O2084" t="s">
        <v>155</v>
      </c>
      <c r="P2084" t="s">
        <v>156</v>
      </c>
      <c r="R2084" t="s">
        <v>241</v>
      </c>
      <c r="S2084" t="s">
        <v>158</v>
      </c>
      <c r="T2084" t="s">
        <v>156</v>
      </c>
      <c r="V2084" t="s">
        <v>242</v>
      </c>
      <c r="Y2084" t="s">
        <v>2146</v>
      </c>
      <c r="AE2084" t="s">
        <v>3957</v>
      </c>
    </row>
    <row r="2085" spans="1:31">
      <c r="A2085" t="s">
        <v>3959</v>
      </c>
      <c r="B2085" t="s">
        <v>3960</v>
      </c>
      <c r="C2085" t="s">
        <v>153</v>
      </c>
      <c r="E2085">
        <v>4</v>
      </c>
      <c r="F2085" t="s">
        <v>1797</v>
      </c>
      <c r="G2085" t="s">
        <v>1796</v>
      </c>
      <c r="H2085" t="s">
        <v>1797</v>
      </c>
      <c r="I2085" t="s">
        <v>126</v>
      </c>
      <c r="J2085">
        <v>4</v>
      </c>
      <c r="K2085" t="s">
        <v>1797</v>
      </c>
      <c r="L2085" t="s">
        <v>1796</v>
      </c>
      <c r="M2085" t="s">
        <v>1797</v>
      </c>
      <c r="N2085" t="s">
        <v>126</v>
      </c>
      <c r="O2085" t="s">
        <v>2126</v>
      </c>
      <c r="P2085" t="s">
        <v>156</v>
      </c>
      <c r="R2085" t="s">
        <v>157</v>
      </c>
      <c r="S2085" t="s">
        <v>158</v>
      </c>
      <c r="T2085" t="s">
        <v>156</v>
      </c>
      <c r="V2085" t="s">
        <v>159</v>
      </c>
      <c r="Y2085" t="s">
        <v>2132</v>
      </c>
      <c r="AE2085" t="s">
        <v>3959</v>
      </c>
    </row>
    <row r="2086" spans="1:31">
      <c r="A2086" t="s">
        <v>3961</v>
      </c>
      <c r="B2086" t="s">
        <v>3962</v>
      </c>
      <c r="C2086" t="s">
        <v>153</v>
      </c>
      <c r="E2086">
        <v>4</v>
      </c>
      <c r="F2086" t="s">
        <v>1797</v>
      </c>
      <c r="G2086" t="s">
        <v>1796</v>
      </c>
      <c r="H2086" t="s">
        <v>1797</v>
      </c>
      <c r="I2086" t="s">
        <v>126</v>
      </c>
      <c r="J2086">
        <v>4</v>
      </c>
      <c r="K2086" t="s">
        <v>1797</v>
      </c>
      <c r="L2086" t="s">
        <v>1796</v>
      </c>
      <c r="M2086" t="s">
        <v>1797</v>
      </c>
      <c r="N2086" t="s">
        <v>126</v>
      </c>
      <c r="O2086" t="s">
        <v>2141</v>
      </c>
      <c r="P2086" t="s">
        <v>156</v>
      </c>
      <c r="R2086" t="s">
        <v>241</v>
      </c>
      <c r="S2086" t="s">
        <v>158</v>
      </c>
      <c r="T2086" t="s">
        <v>156</v>
      </c>
      <c r="V2086" t="s">
        <v>242</v>
      </c>
      <c r="Y2086" t="s">
        <v>2146</v>
      </c>
      <c r="AE2086" t="s">
        <v>3961</v>
      </c>
    </row>
    <row r="2087" spans="1:31">
      <c r="A2087" t="s">
        <v>3963</v>
      </c>
      <c r="B2087" t="s">
        <v>3964</v>
      </c>
      <c r="C2087" t="s">
        <v>153</v>
      </c>
      <c r="E2087">
        <v>4</v>
      </c>
      <c r="F2087" t="s">
        <v>1952</v>
      </c>
      <c r="G2087" t="s">
        <v>1951</v>
      </c>
      <c r="H2087" t="s">
        <v>1952</v>
      </c>
      <c r="I2087" t="s">
        <v>130</v>
      </c>
      <c r="J2087">
        <v>4</v>
      </c>
      <c r="K2087" t="s">
        <v>1952</v>
      </c>
      <c r="L2087" t="s">
        <v>1951</v>
      </c>
      <c r="M2087" t="s">
        <v>1952</v>
      </c>
      <c r="N2087" t="s">
        <v>130</v>
      </c>
      <c r="O2087" t="s">
        <v>2162</v>
      </c>
      <c r="P2087" t="s">
        <v>156</v>
      </c>
      <c r="R2087" t="s">
        <v>241</v>
      </c>
      <c r="S2087" t="s">
        <v>158</v>
      </c>
      <c r="T2087" t="s">
        <v>156</v>
      </c>
      <c r="V2087" t="s">
        <v>159</v>
      </c>
      <c r="Y2087" t="s">
        <v>244</v>
      </c>
      <c r="Z2087" t="s">
        <v>245</v>
      </c>
      <c r="AE2087" t="s">
        <v>3963</v>
      </c>
    </row>
    <row r="2088" spans="1:31">
      <c r="A2088" t="s">
        <v>3965</v>
      </c>
      <c r="B2088" t="s">
        <v>3966</v>
      </c>
      <c r="C2088" t="s">
        <v>153</v>
      </c>
      <c r="E2088">
        <v>4</v>
      </c>
      <c r="F2088" t="s">
        <v>1850</v>
      </c>
      <c r="G2088" t="s">
        <v>1849</v>
      </c>
      <c r="H2088" t="s">
        <v>1850</v>
      </c>
      <c r="I2088" t="s">
        <v>128</v>
      </c>
      <c r="J2088">
        <v>4</v>
      </c>
      <c r="K2088" t="s">
        <v>1850</v>
      </c>
      <c r="L2088" t="s">
        <v>1849</v>
      </c>
      <c r="M2088" t="s">
        <v>1850</v>
      </c>
      <c r="N2088" t="s">
        <v>128</v>
      </c>
      <c r="O2088" t="s">
        <v>2162</v>
      </c>
      <c r="P2088" t="s">
        <v>156</v>
      </c>
      <c r="R2088" t="s">
        <v>241</v>
      </c>
      <c r="S2088" t="s">
        <v>158</v>
      </c>
      <c r="T2088" t="s">
        <v>156</v>
      </c>
      <c r="V2088" t="s">
        <v>159</v>
      </c>
      <c r="Y2088" t="s">
        <v>2820</v>
      </c>
      <c r="AE2088" t="s">
        <v>3965</v>
      </c>
    </row>
    <row r="2089" spans="1:31">
      <c r="A2089" t="s">
        <v>3967</v>
      </c>
      <c r="B2089" t="s">
        <v>3968</v>
      </c>
      <c r="C2089" t="s">
        <v>153</v>
      </c>
      <c r="E2089">
        <v>4</v>
      </c>
      <c r="F2089" t="s">
        <v>2067</v>
      </c>
      <c r="G2089" t="s">
        <v>2066</v>
      </c>
      <c r="H2089" t="s">
        <v>2067</v>
      </c>
      <c r="I2089" t="s">
        <v>132</v>
      </c>
      <c r="J2089">
        <v>4</v>
      </c>
      <c r="K2089" t="s">
        <v>2067</v>
      </c>
      <c r="L2089" t="s">
        <v>2066</v>
      </c>
      <c r="M2089" t="s">
        <v>2067</v>
      </c>
      <c r="N2089" t="s">
        <v>132</v>
      </c>
      <c r="O2089" t="s">
        <v>2126</v>
      </c>
      <c r="P2089" t="s">
        <v>156</v>
      </c>
      <c r="R2089" t="s">
        <v>157</v>
      </c>
      <c r="S2089" t="s">
        <v>158</v>
      </c>
      <c r="T2089" t="s">
        <v>156</v>
      </c>
      <c r="V2089" t="s">
        <v>159</v>
      </c>
      <c r="Y2089" t="s">
        <v>2132</v>
      </c>
      <c r="AE2089" t="s">
        <v>3967</v>
      </c>
    </row>
    <row r="2090" spans="1:31">
      <c r="A2090" t="s">
        <v>3969</v>
      </c>
      <c r="B2090" t="s">
        <v>3970</v>
      </c>
      <c r="C2090" t="s">
        <v>153</v>
      </c>
      <c r="E2090">
        <v>4</v>
      </c>
      <c r="F2090" t="s">
        <v>1797</v>
      </c>
      <c r="G2090" t="s">
        <v>1796</v>
      </c>
      <c r="H2090" t="s">
        <v>1797</v>
      </c>
      <c r="I2090" t="s">
        <v>126</v>
      </c>
      <c r="J2090">
        <v>4</v>
      </c>
      <c r="K2090" t="s">
        <v>1797</v>
      </c>
      <c r="L2090" t="s">
        <v>1796</v>
      </c>
      <c r="M2090" t="s">
        <v>1797</v>
      </c>
      <c r="N2090" t="s">
        <v>126</v>
      </c>
      <c r="O2090" t="s">
        <v>2141</v>
      </c>
      <c r="P2090" t="s">
        <v>156</v>
      </c>
      <c r="R2090" t="s">
        <v>241</v>
      </c>
      <c r="S2090" t="s">
        <v>158</v>
      </c>
      <c r="T2090" t="s">
        <v>156</v>
      </c>
      <c r="V2090" t="s">
        <v>242</v>
      </c>
      <c r="Y2090" t="s">
        <v>2146</v>
      </c>
      <c r="AE2090" t="s">
        <v>3969</v>
      </c>
    </row>
    <row r="2091" spans="1:31">
      <c r="A2091" t="s">
        <v>3971</v>
      </c>
      <c r="B2091" t="s">
        <v>3972</v>
      </c>
      <c r="C2091" t="s">
        <v>153</v>
      </c>
      <c r="E2091">
        <v>4</v>
      </c>
      <c r="F2091" t="s">
        <v>2329</v>
      </c>
      <c r="G2091" t="s">
        <v>2330</v>
      </c>
      <c r="H2091" t="s">
        <v>2329</v>
      </c>
      <c r="I2091" t="s">
        <v>1641</v>
      </c>
      <c r="J2091">
        <v>4</v>
      </c>
      <c r="K2091" t="s">
        <v>2329</v>
      </c>
      <c r="L2091" t="s">
        <v>2330</v>
      </c>
      <c r="M2091" t="s">
        <v>2329</v>
      </c>
      <c r="N2091" t="s">
        <v>1641</v>
      </c>
      <c r="O2091" t="s">
        <v>2162</v>
      </c>
      <c r="P2091" t="s">
        <v>156</v>
      </c>
      <c r="R2091" t="s">
        <v>241</v>
      </c>
      <c r="S2091" t="s">
        <v>158</v>
      </c>
      <c r="T2091" t="s">
        <v>156</v>
      </c>
      <c r="V2091" t="s">
        <v>242</v>
      </c>
      <c r="Y2091" t="s">
        <v>2147</v>
      </c>
      <c r="AE2091" t="s">
        <v>3971</v>
      </c>
    </row>
    <row r="2092" spans="1:31">
      <c r="A2092" t="s">
        <v>3973</v>
      </c>
      <c r="B2092" t="s">
        <v>3974</v>
      </c>
      <c r="C2092" t="s">
        <v>153</v>
      </c>
      <c r="E2092">
        <v>4</v>
      </c>
      <c r="F2092" s="5" t="s">
        <v>1570</v>
      </c>
      <c r="G2092" t="s">
        <v>1991</v>
      </c>
      <c r="H2092" s="5" t="s">
        <v>1570</v>
      </c>
      <c r="I2092" t="s">
        <v>130</v>
      </c>
      <c r="J2092">
        <v>4</v>
      </c>
      <c r="K2092" t="s">
        <v>1570</v>
      </c>
      <c r="L2092" t="s">
        <v>1991</v>
      </c>
      <c r="M2092" t="s">
        <v>1570</v>
      </c>
      <c r="N2092" t="s">
        <v>130</v>
      </c>
      <c r="O2092" t="s">
        <v>2162</v>
      </c>
      <c r="P2092" t="s">
        <v>156</v>
      </c>
      <c r="R2092" t="s">
        <v>241</v>
      </c>
      <c r="S2092" t="s">
        <v>158</v>
      </c>
      <c r="T2092" t="s">
        <v>156</v>
      </c>
      <c r="V2092" t="s">
        <v>242</v>
      </c>
      <c r="Y2092" t="s">
        <v>2150</v>
      </c>
      <c r="AE2092" t="s">
        <v>3973</v>
      </c>
    </row>
    <row r="2093" spans="1:31">
      <c r="A2093" t="s">
        <v>3975</v>
      </c>
      <c r="B2093" t="s">
        <v>3976</v>
      </c>
      <c r="C2093" t="s">
        <v>153</v>
      </c>
      <c r="E2093">
        <v>4</v>
      </c>
      <c r="F2093" t="s">
        <v>1986</v>
      </c>
      <c r="G2093" t="s">
        <v>1985</v>
      </c>
      <c r="H2093" t="s">
        <v>1986</v>
      </c>
      <c r="I2093" t="s">
        <v>124</v>
      </c>
      <c r="J2093">
        <v>4</v>
      </c>
      <c r="K2093" t="s">
        <v>1986</v>
      </c>
      <c r="L2093" t="s">
        <v>1985</v>
      </c>
      <c r="M2093" t="s">
        <v>1986</v>
      </c>
      <c r="N2093" t="s">
        <v>124</v>
      </c>
      <c r="O2093" t="s">
        <v>2126</v>
      </c>
      <c r="P2093" t="s">
        <v>156</v>
      </c>
      <c r="R2093" t="s">
        <v>241</v>
      </c>
      <c r="S2093" t="s">
        <v>158</v>
      </c>
      <c r="T2093" t="s">
        <v>156</v>
      </c>
      <c r="V2093" t="s">
        <v>159</v>
      </c>
      <c r="Y2093" t="s">
        <v>2132</v>
      </c>
      <c r="AE2093" t="s">
        <v>3975</v>
      </c>
    </row>
    <row r="2094" spans="1:31">
      <c r="A2094" t="s">
        <v>3977</v>
      </c>
      <c r="B2094" t="s">
        <v>3978</v>
      </c>
      <c r="C2094" t="s">
        <v>153</v>
      </c>
      <c r="E2094">
        <v>4</v>
      </c>
      <c r="F2094" t="s">
        <v>1795</v>
      </c>
      <c r="G2094" t="s">
        <v>1794</v>
      </c>
      <c r="H2094" t="s">
        <v>1795</v>
      </c>
      <c r="I2094" t="s">
        <v>124</v>
      </c>
      <c r="J2094">
        <v>4</v>
      </c>
      <c r="K2094" t="s">
        <v>1795</v>
      </c>
      <c r="L2094" t="s">
        <v>1794</v>
      </c>
      <c r="M2094" t="s">
        <v>1795</v>
      </c>
      <c r="N2094" t="s">
        <v>124</v>
      </c>
      <c r="O2094" t="s">
        <v>2162</v>
      </c>
      <c r="P2094" t="s">
        <v>156</v>
      </c>
      <c r="R2094" t="s">
        <v>241</v>
      </c>
      <c r="S2094" t="s">
        <v>158</v>
      </c>
      <c r="T2094" t="s">
        <v>156</v>
      </c>
      <c r="V2094" t="s">
        <v>242</v>
      </c>
      <c r="Y2094" t="s">
        <v>2147</v>
      </c>
      <c r="Z2094" t="s">
        <v>2150</v>
      </c>
      <c r="AE2094" t="s">
        <v>3977</v>
      </c>
    </row>
    <row r="2095" spans="1:31">
      <c r="A2095" t="s">
        <v>3979</v>
      </c>
      <c r="B2095" t="s">
        <v>3980</v>
      </c>
      <c r="C2095" t="s">
        <v>153</v>
      </c>
      <c r="E2095">
        <v>4</v>
      </c>
      <c r="F2095" t="s">
        <v>1952</v>
      </c>
      <c r="G2095" t="s">
        <v>1951</v>
      </c>
      <c r="H2095" t="s">
        <v>1952</v>
      </c>
      <c r="I2095" t="s">
        <v>130</v>
      </c>
      <c r="J2095">
        <v>4</v>
      </c>
      <c r="K2095" t="s">
        <v>1952</v>
      </c>
      <c r="L2095" t="s">
        <v>1951</v>
      </c>
      <c r="M2095" t="s">
        <v>1952</v>
      </c>
      <c r="N2095" t="s">
        <v>130</v>
      </c>
      <c r="O2095" t="s">
        <v>2162</v>
      </c>
      <c r="P2095" t="s">
        <v>156</v>
      </c>
      <c r="R2095" t="s">
        <v>241</v>
      </c>
      <c r="S2095" t="s">
        <v>158</v>
      </c>
      <c r="T2095" t="s">
        <v>156</v>
      </c>
      <c r="V2095" t="s">
        <v>242</v>
      </c>
      <c r="Y2095" t="s">
        <v>2146</v>
      </c>
      <c r="AE2095" t="s">
        <v>3979</v>
      </c>
    </row>
    <row r="2096" spans="1:31">
      <c r="A2096" t="s">
        <v>3981</v>
      </c>
      <c r="B2096" t="s">
        <v>3982</v>
      </c>
      <c r="C2096" t="s">
        <v>153</v>
      </c>
      <c r="E2096">
        <v>4</v>
      </c>
      <c r="F2096" t="s">
        <v>1950</v>
      </c>
      <c r="G2096" t="s">
        <v>1949</v>
      </c>
      <c r="H2096" t="s">
        <v>1950</v>
      </c>
      <c r="I2096" t="s">
        <v>132</v>
      </c>
      <c r="J2096">
        <v>4</v>
      </c>
      <c r="K2096" t="s">
        <v>1950</v>
      </c>
      <c r="L2096" t="s">
        <v>1949</v>
      </c>
      <c r="M2096" t="s">
        <v>1950</v>
      </c>
      <c r="N2096" t="s">
        <v>132</v>
      </c>
      <c r="O2096" t="s">
        <v>2141</v>
      </c>
      <c r="P2096" t="s">
        <v>156</v>
      </c>
      <c r="R2096" t="s">
        <v>157</v>
      </c>
      <c r="S2096" t="s">
        <v>158</v>
      </c>
      <c r="T2096" t="s">
        <v>156</v>
      </c>
      <c r="V2096" t="s">
        <v>159</v>
      </c>
      <c r="Y2096" t="s">
        <v>244</v>
      </c>
      <c r="AE2096" t="s">
        <v>3981</v>
      </c>
    </row>
    <row r="2097" spans="1:31">
      <c r="A2097" t="s">
        <v>3983</v>
      </c>
      <c r="B2097" t="s">
        <v>3984</v>
      </c>
      <c r="C2097" t="s">
        <v>153</v>
      </c>
      <c r="E2097">
        <v>4</v>
      </c>
      <c r="F2097" t="s">
        <v>1807</v>
      </c>
      <c r="G2097" t="s">
        <v>1806</v>
      </c>
      <c r="H2097" t="s">
        <v>1807</v>
      </c>
      <c r="I2097" t="s">
        <v>1641</v>
      </c>
      <c r="J2097">
        <v>4</v>
      </c>
      <c r="K2097" t="s">
        <v>1807</v>
      </c>
      <c r="L2097" t="s">
        <v>1806</v>
      </c>
      <c r="M2097" t="s">
        <v>1807</v>
      </c>
      <c r="N2097" t="s">
        <v>1641</v>
      </c>
      <c r="O2097" t="s">
        <v>2162</v>
      </c>
      <c r="P2097" t="s">
        <v>156</v>
      </c>
      <c r="R2097" t="s">
        <v>157</v>
      </c>
      <c r="S2097" t="s">
        <v>158</v>
      </c>
      <c r="T2097" t="s">
        <v>156</v>
      </c>
      <c r="V2097" t="s">
        <v>2233</v>
      </c>
      <c r="Y2097" t="s">
        <v>2487</v>
      </c>
      <c r="AE2097" t="s">
        <v>3983</v>
      </c>
    </row>
    <row r="2098" spans="1:31">
      <c r="A2098" t="s">
        <v>3985</v>
      </c>
      <c r="B2098" t="s">
        <v>3986</v>
      </c>
      <c r="C2098" t="s">
        <v>153</v>
      </c>
      <c r="E2098">
        <v>4</v>
      </c>
      <c r="F2098" t="s">
        <v>2343</v>
      </c>
      <c r="G2098" t="s">
        <v>2344</v>
      </c>
      <c r="H2098" t="s">
        <v>2343</v>
      </c>
      <c r="I2098" t="s">
        <v>1641</v>
      </c>
      <c r="J2098">
        <v>4</v>
      </c>
      <c r="K2098" t="s">
        <v>2343</v>
      </c>
      <c r="L2098" t="s">
        <v>2344</v>
      </c>
      <c r="M2098" t="s">
        <v>2343</v>
      </c>
      <c r="N2098" t="s">
        <v>1641</v>
      </c>
      <c r="O2098" t="s">
        <v>2162</v>
      </c>
      <c r="P2098" t="s">
        <v>156</v>
      </c>
      <c r="R2098" t="s">
        <v>157</v>
      </c>
      <c r="S2098" t="s">
        <v>158</v>
      </c>
      <c r="T2098" t="s">
        <v>156</v>
      </c>
      <c r="V2098" t="s">
        <v>159</v>
      </c>
      <c r="Y2098" t="s">
        <v>2820</v>
      </c>
      <c r="AE2098" t="s">
        <v>3985</v>
      </c>
    </row>
    <row r="2099" spans="1:31">
      <c r="A2099" t="s">
        <v>3987</v>
      </c>
      <c r="B2099" t="s">
        <v>3988</v>
      </c>
      <c r="AE2099" t="s">
        <v>3987</v>
      </c>
    </row>
    <row r="2100" spans="1:31">
      <c r="A2100" t="s">
        <v>3989</v>
      </c>
      <c r="B2100" t="s">
        <v>3990</v>
      </c>
      <c r="C2100" t="s">
        <v>153</v>
      </c>
      <c r="E2100">
        <v>4</v>
      </c>
      <c r="F2100" t="s">
        <v>1992</v>
      </c>
      <c r="G2100" t="s">
        <v>1991</v>
      </c>
      <c r="H2100" t="s">
        <v>1992</v>
      </c>
      <c r="I2100" t="s">
        <v>130</v>
      </c>
      <c r="J2100">
        <v>4</v>
      </c>
      <c r="K2100" t="s">
        <v>1992</v>
      </c>
      <c r="L2100" t="s">
        <v>1991</v>
      </c>
      <c r="M2100" t="s">
        <v>1992</v>
      </c>
      <c r="N2100" t="s">
        <v>130</v>
      </c>
      <c r="O2100" t="s">
        <v>2162</v>
      </c>
      <c r="P2100" t="s">
        <v>156</v>
      </c>
      <c r="R2100" t="s">
        <v>241</v>
      </c>
      <c r="S2100" t="s">
        <v>158</v>
      </c>
      <c r="T2100" t="s">
        <v>156</v>
      </c>
      <c r="V2100" t="s">
        <v>242</v>
      </c>
      <c r="Y2100" t="s">
        <v>2146</v>
      </c>
      <c r="AE2100" t="s">
        <v>3989</v>
      </c>
    </row>
    <row r="2101" spans="1:31">
      <c r="A2101" t="s">
        <v>3991</v>
      </c>
      <c r="B2101" t="s">
        <v>3992</v>
      </c>
      <c r="C2101" t="s">
        <v>153</v>
      </c>
      <c r="E2101">
        <v>4</v>
      </c>
      <c r="F2101" t="s">
        <v>239</v>
      </c>
      <c r="G2101" t="s">
        <v>240</v>
      </c>
      <c r="H2101" t="s">
        <v>239</v>
      </c>
      <c r="I2101" t="s">
        <v>132</v>
      </c>
      <c r="J2101">
        <v>4</v>
      </c>
      <c r="K2101" t="s">
        <v>239</v>
      </c>
      <c r="L2101" t="s">
        <v>240</v>
      </c>
      <c r="M2101" t="s">
        <v>239</v>
      </c>
      <c r="N2101" t="s">
        <v>132</v>
      </c>
      <c r="O2101" t="s">
        <v>2126</v>
      </c>
      <c r="P2101" t="s">
        <v>156</v>
      </c>
      <c r="R2101" t="s">
        <v>241</v>
      </c>
      <c r="S2101" t="s">
        <v>158</v>
      </c>
      <c r="T2101" t="s">
        <v>156</v>
      </c>
      <c r="V2101" t="s">
        <v>159</v>
      </c>
      <c r="Y2101" t="s">
        <v>2132</v>
      </c>
      <c r="AE2101" t="s">
        <v>3991</v>
      </c>
    </row>
    <row r="2102" spans="1:31">
      <c r="A2102" t="s">
        <v>3993</v>
      </c>
      <c r="B2102" t="s">
        <v>3994</v>
      </c>
      <c r="C2102" t="s">
        <v>153</v>
      </c>
      <c r="E2102">
        <v>4</v>
      </c>
      <c r="F2102" t="s">
        <v>2114</v>
      </c>
      <c r="G2102" t="s">
        <v>2113</v>
      </c>
      <c r="H2102" t="s">
        <v>2114</v>
      </c>
      <c r="I2102" t="s">
        <v>124</v>
      </c>
      <c r="J2102">
        <v>4</v>
      </c>
      <c r="K2102" t="s">
        <v>2114</v>
      </c>
      <c r="L2102" t="s">
        <v>2113</v>
      </c>
      <c r="M2102" t="s">
        <v>2114</v>
      </c>
      <c r="N2102" t="s">
        <v>124</v>
      </c>
      <c r="O2102" t="s">
        <v>2126</v>
      </c>
      <c r="P2102" t="s">
        <v>156</v>
      </c>
      <c r="R2102" t="s">
        <v>157</v>
      </c>
      <c r="S2102" t="s">
        <v>158</v>
      </c>
      <c r="T2102" t="s">
        <v>156</v>
      </c>
      <c r="V2102" t="s">
        <v>159</v>
      </c>
      <c r="Y2102" t="s">
        <v>2132</v>
      </c>
      <c r="AE2102" t="s">
        <v>3993</v>
      </c>
    </row>
    <row r="2103" spans="1:31">
      <c r="A2103" t="s">
        <v>3995</v>
      </c>
      <c r="B2103" t="s">
        <v>3996</v>
      </c>
      <c r="C2103" t="s">
        <v>153</v>
      </c>
      <c r="E2103">
        <v>4</v>
      </c>
      <c r="F2103" t="s">
        <v>1850</v>
      </c>
      <c r="G2103" t="s">
        <v>1849</v>
      </c>
      <c r="H2103" t="s">
        <v>1850</v>
      </c>
      <c r="I2103" t="s">
        <v>128</v>
      </c>
      <c r="J2103">
        <v>4</v>
      </c>
      <c r="K2103" t="s">
        <v>1850</v>
      </c>
      <c r="L2103" t="s">
        <v>1849</v>
      </c>
      <c r="M2103" t="s">
        <v>1850</v>
      </c>
      <c r="N2103" t="s">
        <v>128</v>
      </c>
      <c r="O2103" t="s">
        <v>155</v>
      </c>
      <c r="P2103" t="s">
        <v>2130</v>
      </c>
      <c r="Q2103" t="s">
        <v>2223</v>
      </c>
      <c r="R2103" t="s">
        <v>157</v>
      </c>
      <c r="S2103" t="s">
        <v>2153</v>
      </c>
      <c r="T2103" t="s">
        <v>156</v>
      </c>
      <c r="V2103" t="s">
        <v>159</v>
      </c>
      <c r="Y2103" t="s">
        <v>244</v>
      </c>
      <c r="AE2103" t="s">
        <v>3995</v>
      </c>
    </row>
    <row r="2104" spans="1:31">
      <c r="A2104" t="s">
        <v>3997</v>
      </c>
      <c r="B2104" t="s">
        <v>3998</v>
      </c>
      <c r="C2104" t="s">
        <v>153</v>
      </c>
      <c r="E2104">
        <v>4</v>
      </c>
      <c r="F2104" t="s">
        <v>1803</v>
      </c>
      <c r="G2104" t="s">
        <v>1802</v>
      </c>
      <c r="H2104" t="s">
        <v>1803</v>
      </c>
      <c r="I2104" t="s">
        <v>132</v>
      </c>
      <c r="J2104">
        <v>4</v>
      </c>
      <c r="K2104" t="s">
        <v>1803</v>
      </c>
      <c r="L2104" t="s">
        <v>1802</v>
      </c>
      <c r="M2104" t="s">
        <v>1803</v>
      </c>
      <c r="N2104" t="s">
        <v>132</v>
      </c>
      <c r="O2104" t="s">
        <v>2126</v>
      </c>
      <c r="P2104" t="s">
        <v>156</v>
      </c>
      <c r="R2104" t="s">
        <v>241</v>
      </c>
      <c r="S2104" t="s">
        <v>158</v>
      </c>
      <c r="T2104" t="s">
        <v>156</v>
      </c>
      <c r="V2104" t="s">
        <v>159</v>
      </c>
      <c r="Y2104" t="s">
        <v>2132</v>
      </c>
      <c r="AE2104" t="s">
        <v>3997</v>
      </c>
    </row>
    <row r="2105" spans="1:31">
      <c r="A2105" t="s">
        <v>3999</v>
      </c>
      <c r="B2105" t="s">
        <v>4000</v>
      </c>
      <c r="C2105" t="s">
        <v>153</v>
      </c>
      <c r="E2105">
        <v>4</v>
      </c>
      <c r="F2105" t="s">
        <v>1846</v>
      </c>
      <c r="G2105" t="s">
        <v>1845</v>
      </c>
      <c r="H2105" t="s">
        <v>1846</v>
      </c>
      <c r="I2105" t="s">
        <v>132</v>
      </c>
      <c r="J2105">
        <v>4</v>
      </c>
      <c r="K2105" t="s">
        <v>1846</v>
      </c>
      <c r="L2105" t="s">
        <v>1845</v>
      </c>
      <c r="M2105" t="s">
        <v>1846</v>
      </c>
      <c r="N2105" t="s">
        <v>132</v>
      </c>
      <c r="O2105" t="s">
        <v>2126</v>
      </c>
      <c r="P2105" t="s">
        <v>156</v>
      </c>
      <c r="R2105" t="s">
        <v>157</v>
      </c>
      <c r="S2105" t="s">
        <v>158</v>
      </c>
      <c r="T2105" t="s">
        <v>156</v>
      </c>
      <c r="V2105" t="s">
        <v>159</v>
      </c>
      <c r="Y2105" t="s">
        <v>2132</v>
      </c>
      <c r="AE2105" t="s">
        <v>3999</v>
      </c>
    </row>
    <row r="2106" spans="1:31">
      <c r="A2106" t="s">
        <v>4001</v>
      </c>
      <c r="B2106" t="s">
        <v>4002</v>
      </c>
      <c r="C2106" t="s">
        <v>153</v>
      </c>
      <c r="E2106">
        <v>4</v>
      </c>
      <c r="F2106" t="s">
        <v>2114</v>
      </c>
      <c r="G2106" t="s">
        <v>2113</v>
      </c>
      <c r="H2106" t="s">
        <v>2114</v>
      </c>
      <c r="I2106" t="s">
        <v>124</v>
      </c>
      <c r="J2106">
        <v>4</v>
      </c>
      <c r="K2106" t="s">
        <v>2114</v>
      </c>
      <c r="L2106" t="s">
        <v>2113</v>
      </c>
      <c r="M2106" t="s">
        <v>2114</v>
      </c>
      <c r="N2106" t="s">
        <v>124</v>
      </c>
      <c r="O2106" t="s">
        <v>155</v>
      </c>
      <c r="P2106" t="s">
        <v>156</v>
      </c>
      <c r="R2106" t="s">
        <v>241</v>
      </c>
      <c r="S2106" t="s">
        <v>158</v>
      </c>
      <c r="T2106" t="s">
        <v>156</v>
      </c>
      <c r="V2106" t="s">
        <v>159</v>
      </c>
      <c r="Y2106" t="s">
        <v>244</v>
      </c>
      <c r="AE2106" t="s">
        <v>4001</v>
      </c>
    </row>
    <row r="2107" spans="1:31">
      <c r="A2107" t="s">
        <v>4003</v>
      </c>
      <c r="B2107" t="s">
        <v>4004</v>
      </c>
      <c r="AE2107" t="s">
        <v>4003</v>
      </c>
    </row>
    <row r="2108" spans="1:31">
      <c r="A2108" t="s">
        <v>4005</v>
      </c>
      <c r="B2108" t="s">
        <v>4006</v>
      </c>
      <c r="C2108" t="s">
        <v>153</v>
      </c>
      <c r="E2108">
        <v>4</v>
      </c>
      <c r="F2108" t="s">
        <v>2107</v>
      </c>
      <c r="G2108" t="s">
        <v>2106</v>
      </c>
      <c r="H2108" t="s">
        <v>2107</v>
      </c>
      <c r="I2108" t="s">
        <v>130</v>
      </c>
      <c r="J2108">
        <v>4</v>
      </c>
      <c r="K2108" t="s">
        <v>2107</v>
      </c>
      <c r="L2108" t="s">
        <v>2106</v>
      </c>
      <c r="M2108" t="s">
        <v>2107</v>
      </c>
      <c r="N2108" t="s">
        <v>130</v>
      </c>
      <c r="O2108" t="s">
        <v>2162</v>
      </c>
      <c r="P2108" t="s">
        <v>156</v>
      </c>
      <c r="R2108" t="s">
        <v>241</v>
      </c>
      <c r="S2108" t="s">
        <v>158</v>
      </c>
      <c r="T2108" t="s">
        <v>156</v>
      </c>
      <c r="V2108" t="s">
        <v>242</v>
      </c>
      <c r="Y2108" t="s">
        <v>245</v>
      </c>
      <c r="AE2108" t="s">
        <v>4005</v>
      </c>
    </row>
    <row r="2109" spans="1:31">
      <c r="A2109" t="s">
        <v>4007</v>
      </c>
      <c r="B2109" t="s">
        <v>4008</v>
      </c>
      <c r="C2109" t="s">
        <v>153</v>
      </c>
      <c r="E2109">
        <v>4</v>
      </c>
      <c r="F2109" t="s">
        <v>2107</v>
      </c>
      <c r="G2109" t="s">
        <v>2106</v>
      </c>
      <c r="H2109" t="s">
        <v>2107</v>
      </c>
      <c r="I2109" t="s">
        <v>130</v>
      </c>
      <c r="J2109">
        <v>4</v>
      </c>
      <c r="K2109" t="s">
        <v>2107</v>
      </c>
      <c r="L2109" t="s">
        <v>2106</v>
      </c>
      <c r="M2109" t="s">
        <v>2107</v>
      </c>
      <c r="N2109" t="s">
        <v>130</v>
      </c>
      <c r="O2109" t="s">
        <v>155</v>
      </c>
      <c r="P2109" t="s">
        <v>156</v>
      </c>
      <c r="R2109" t="s">
        <v>157</v>
      </c>
      <c r="S2109" t="s">
        <v>158</v>
      </c>
      <c r="T2109" t="s">
        <v>156</v>
      </c>
      <c r="V2109" t="s">
        <v>2233</v>
      </c>
      <c r="Y2109" t="s">
        <v>3893</v>
      </c>
      <c r="AE2109" t="s">
        <v>4007</v>
      </c>
    </row>
    <row r="2110" spans="1:31">
      <c r="A2110" t="s">
        <v>4009</v>
      </c>
      <c r="B2110" t="s">
        <v>4010</v>
      </c>
      <c r="C2110" t="s">
        <v>153</v>
      </c>
      <c r="E2110">
        <v>4</v>
      </c>
      <c r="F2110" t="s">
        <v>1611</v>
      </c>
      <c r="G2110" t="s">
        <v>1610</v>
      </c>
      <c r="H2110" t="s">
        <v>1611</v>
      </c>
      <c r="I2110" t="s">
        <v>132</v>
      </c>
      <c r="J2110">
        <v>4</v>
      </c>
      <c r="K2110" t="s">
        <v>1611</v>
      </c>
      <c r="L2110" t="s">
        <v>1610</v>
      </c>
      <c r="M2110" t="s">
        <v>1611</v>
      </c>
      <c r="N2110" t="s">
        <v>132</v>
      </c>
      <c r="O2110" t="s">
        <v>2141</v>
      </c>
      <c r="P2110" t="s">
        <v>156</v>
      </c>
      <c r="R2110" t="s">
        <v>241</v>
      </c>
      <c r="S2110" t="s">
        <v>158</v>
      </c>
      <c r="T2110" t="s">
        <v>156</v>
      </c>
      <c r="V2110" t="s">
        <v>242</v>
      </c>
      <c r="Y2110" t="s">
        <v>2146</v>
      </c>
      <c r="AE2110" t="s">
        <v>4009</v>
      </c>
    </row>
    <row r="2111" spans="1:31">
      <c r="A2111" t="s">
        <v>4011</v>
      </c>
      <c r="B2111" t="s">
        <v>4012</v>
      </c>
      <c r="C2111" t="s">
        <v>153</v>
      </c>
      <c r="E2111">
        <v>4</v>
      </c>
      <c r="F2111" t="s">
        <v>2226</v>
      </c>
      <c r="G2111" t="s">
        <v>2227</v>
      </c>
      <c r="H2111" t="s">
        <v>2226</v>
      </c>
      <c r="I2111" t="s">
        <v>126</v>
      </c>
      <c r="J2111">
        <v>4</v>
      </c>
      <c r="K2111" t="s">
        <v>2226</v>
      </c>
      <c r="L2111" t="s">
        <v>2227</v>
      </c>
      <c r="M2111" t="s">
        <v>2226</v>
      </c>
      <c r="N2111" t="s">
        <v>126</v>
      </c>
      <c r="O2111" t="s">
        <v>2162</v>
      </c>
      <c r="P2111" t="s">
        <v>156</v>
      </c>
      <c r="R2111" t="s">
        <v>241</v>
      </c>
      <c r="S2111" t="s">
        <v>158</v>
      </c>
      <c r="T2111" t="s">
        <v>156</v>
      </c>
      <c r="V2111" t="s">
        <v>159</v>
      </c>
      <c r="Y2111" t="s">
        <v>244</v>
      </c>
      <c r="AE2111" t="s">
        <v>4011</v>
      </c>
    </row>
    <row r="2112" spans="1:31">
      <c r="A2112" t="s">
        <v>4013</v>
      </c>
      <c r="B2112" t="s">
        <v>4014</v>
      </c>
      <c r="C2112" t="s">
        <v>153</v>
      </c>
      <c r="E2112">
        <v>4</v>
      </c>
      <c r="F2112" t="s">
        <v>2176</v>
      </c>
      <c r="G2112" t="s">
        <v>2177</v>
      </c>
      <c r="H2112" t="s">
        <v>2176</v>
      </c>
      <c r="I2112" t="s">
        <v>124</v>
      </c>
      <c r="J2112">
        <v>4</v>
      </c>
      <c r="K2112" t="s">
        <v>2176</v>
      </c>
      <c r="L2112" t="s">
        <v>2177</v>
      </c>
      <c r="M2112" t="s">
        <v>2176</v>
      </c>
      <c r="N2112" t="s">
        <v>124</v>
      </c>
      <c r="O2112" t="s">
        <v>2141</v>
      </c>
      <c r="P2112" t="s">
        <v>156</v>
      </c>
      <c r="R2112" t="s">
        <v>241</v>
      </c>
      <c r="S2112" t="s">
        <v>158</v>
      </c>
      <c r="T2112" t="s">
        <v>156</v>
      </c>
      <c r="V2112" t="s">
        <v>242</v>
      </c>
      <c r="Y2112" t="s">
        <v>2146</v>
      </c>
      <c r="AE2112" t="s">
        <v>4013</v>
      </c>
    </row>
    <row r="2113" spans="1:31">
      <c r="A2113" t="s">
        <v>4015</v>
      </c>
      <c r="B2113" t="s">
        <v>4016</v>
      </c>
      <c r="C2113" t="s">
        <v>153</v>
      </c>
      <c r="E2113">
        <v>4</v>
      </c>
      <c r="F2113" t="s">
        <v>1846</v>
      </c>
      <c r="G2113" t="s">
        <v>1845</v>
      </c>
      <c r="H2113" t="s">
        <v>1846</v>
      </c>
      <c r="I2113" t="s">
        <v>132</v>
      </c>
      <c r="J2113">
        <v>4</v>
      </c>
      <c r="K2113" t="s">
        <v>1846</v>
      </c>
      <c r="L2113" t="s">
        <v>1845</v>
      </c>
      <c r="M2113" t="s">
        <v>1846</v>
      </c>
      <c r="N2113" t="s">
        <v>132</v>
      </c>
      <c r="O2113" t="s">
        <v>2141</v>
      </c>
      <c r="P2113" t="s">
        <v>156</v>
      </c>
      <c r="R2113" t="s">
        <v>241</v>
      </c>
      <c r="S2113" t="s">
        <v>158</v>
      </c>
      <c r="T2113" t="s">
        <v>156</v>
      </c>
      <c r="V2113" t="s">
        <v>242</v>
      </c>
      <c r="Y2113" t="s">
        <v>2146</v>
      </c>
      <c r="AE2113" t="s">
        <v>4015</v>
      </c>
    </row>
    <row r="2114" spans="1:31">
      <c r="A2114" t="s">
        <v>4017</v>
      </c>
      <c r="B2114" t="s">
        <v>4018</v>
      </c>
      <c r="C2114" t="s">
        <v>153</v>
      </c>
      <c r="E2114">
        <v>4</v>
      </c>
      <c r="F2114" t="s">
        <v>2329</v>
      </c>
      <c r="G2114" t="s">
        <v>2330</v>
      </c>
      <c r="H2114" t="s">
        <v>2329</v>
      </c>
      <c r="I2114" t="s">
        <v>1641</v>
      </c>
      <c r="J2114">
        <v>4</v>
      </c>
      <c r="K2114" t="s">
        <v>2329</v>
      </c>
      <c r="L2114" t="s">
        <v>2330</v>
      </c>
      <c r="M2114" t="s">
        <v>2329</v>
      </c>
      <c r="N2114" t="s">
        <v>1641</v>
      </c>
      <c r="O2114" t="s">
        <v>2162</v>
      </c>
      <c r="P2114" t="s">
        <v>156</v>
      </c>
      <c r="R2114" t="s">
        <v>157</v>
      </c>
      <c r="S2114" t="s">
        <v>158</v>
      </c>
      <c r="T2114" t="s">
        <v>156</v>
      </c>
      <c r="V2114" t="s">
        <v>2233</v>
      </c>
      <c r="Y2114" t="s">
        <v>2383</v>
      </c>
      <c r="AE2114" t="s">
        <v>4017</v>
      </c>
    </row>
    <row r="2115" spans="1:31">
      <c r="A2115" t="s">
        <v>4019</v>
      </c>
      <c r="B2115" t="s">
        <v>4020</v>
      </c>
      <c r="AE2115" t="s">
        <v>4019</v>
      </c>
    </row>
    <row r="2116" spans="1:31">
      <c r="A2116" t="s">
        <v>4021</v>
      </c>
      <c r="B2116" t="s">
        <v>4022</v>
      </c>
      <c r="C2116" t="s">
        <v>153</v>
      </c>
      <c r="E2116">
        <v>4</v>
      </c>
      <c r="F2116" t="s">
        <v>1809</v>
      </c>
      <c r="G2116" t="s">
        <v>1808</v>
      </c>
      <c r="H2116" t="s">
        <v>1809</v>
      </c>
      <c r="I2116" t="s">
        <v>124</v>
      </c>
      <c r="J2116">
        <v>4</v>
      </c>
      <c r="K2116" t="s">
        <v>1809</v>
      </c>
      <c r="L2116" t="s">
        <v>1808</v>
      </c>
      <c r="M2116" t="s">
        <v>1809</v>
      </c>
      <c r="N2116" t="s">
        <v>124</v>
      </c>
      <c r="O2116" t="s">
        <v>2126</v>
      </c>
      <c r="P2116" t="s">
        <v>156</v>
      </c>
      <c r="R2116" t="s">
        <v>241</v>
      </c>
      <c r="S2116" t="s">
        <v>158</v>
      </c>
      <c r="T2116" t="s">
        <v>156</v>
      </c>
      <c r="V2116" t="s">
        <v>159</v>
      </c>
      <c r="Y2116" t="s">
        <v>2132</v>
      </c>
      <c r="AE2116" t="s">
        <v>4021</v>
      </c>
    </row>
    <row r="2117" spans="1:31">
      <c r="A2117" t="s">
        <v>4023</v>
      </c>
      <c r="B2117" t="s">
        <v>4024</v>
      </c>
      <c r="C2117" t="s">
        <v>153</v>
      </c>
      <c r="E2117">
        <v>4</v>
      </c>
      <c r="F2117" t="s">
        <v>1743</v>
      </c>
      <c r="G2117" t="s">
        <v>1742</v>
      </c>
      <c r="H2117" t="s">
        <v>1743</v>
      </c>
      <c r="I2117" t="s">
        <v>1641</v>
      </c>
      <c r="J2117">
        <v>4</v>
      </c>
      <c r="K2117" t="s">
        <v>1743</v>
      </c>
      <c r="L2117" t="s">
        <v>1742</v>
      </c>
      <c r="M2117" t="s">
        <v>1743</v>
      </c>
      <c r="N2117" t="s">
        <v>1641</v>
      </c>
      <c r="O2117" t="s">
        <v>2162</v>
      </c>
      <c r="P2117" t="s">
        <v>2130</v>
      </c>
      <c r="Q2117" t="s">
        <v>3068</v>
      </c>
      <c r="R2117" t="s">
        <v>157</v>
      </c>
      <c r="S2117" t="s">
        <v>158</v>
      </c>
      <c r="T2117" t="s">
        <v>156</v>
      </c>
      <c r="V2117" t="s">
        <v>159</v>
      </c>
      <c r="Y2117" t="s">
        <v>2402</v>
      </c>
      <c r="AE2117" t="s">
        <v>4023</v>
      </c>
    </row>
    <row r="2118" spans="1:31">
      <c r="A2118" t="s">
        <v>4025</v>
      </c>
      <c r="B2118" t="s">
        <v>4026</v>
      </c>
      <c r="C2118" t="s">
        <v>153</v>
      </c>
      <c r="D2118" t="s">
        <v>4027</v>
      </c>
      <c r="E2118">
        <v>4</v>
      </c>
      <c r="F2118" t="s">
        <v>1868</v>
      </c>
      <c r="G2118" t="s">
        <v>1867</v>
      </c>
      <c r="H2118" t="s">
        <v>1868</v>
      </c>
      <c r="I2118" t="s">
        <v>126</v>
      </c>
      <c r="J2118">
        <v>4</v>
      </c>
      <c r="K2118" t="s">
        <v>1868</v>
      </c>
      <c r="L2118" t="s">
        <v>1867</v>
      </c>
      <c r="M2118" t="s">
        <v>1868</v>
      </c>
      <c r="N2118" t="s">
        <v>126</v>
      </c>
      <c r="O2118" t="s">
        <v>2232</v>
      </c>
      <c r="P2118" t="s">
        <v>156</v>
      </c>
      <c r="R2118" t="s">
        <v>241</v>
      </c>
      <c r="S2118" t="s">
        <v>2153</v>
      </c>
      <c r="T2118" t="s">
        <v>156</v>
      </c>
      <c r="V2118" t="s">
        <v>242</v>
      </c>
      <c r="Y2118" t="s">
        <v>2146</v>
      </c>
      <c r="AE2118" t="s">
        <v>4025</v>
      </c>
    </row>
    <row r="2119" spans="1:31">
      <c r="A2119" t="s">
        <v>4028</v>
      </c>
      <c r="B2119" t="s">
        <v>4029</v>
      </c>
      <c r="C2119" t="s">
        <v>153</v>
      </c>
      <c r="E2119">
        <v>4</v>
      </c>
      <c r="F2119" t="s">
        <v>1868</v>
      </c>
      <c r="G2119" t="s">
        <v>1867</v>
      </c>
      <c r="H2119" t="s">
        <v>1868</v>
      </c>
      <c r="I2119" t="s">
        <v>126</v>
      </c>
      <c r="J2119">
        <v>4</v>
      </c>
      <c r="K2119" t="s">
        <v>1868</v>
      </c>
      <c r="L2119" t="s">
        <v>1867</v>
      </c>
      <c r="M2119" t="s">
        <v>1868</v>
      </c>
      <c r="N2119" t="s">
        <v>126</v>
      </c>
      <c r="O2119" t="s">
        <v>2232</v>
      </c>
      <c r="P2119" t="s">
        <v>156</v>
      </c>
      <c r="R2119" t="s">
        <v>241</v>
      </c>
      <c r="S2119" t="s">
        <v>158</v>
      </c>
      <c r="T2119" t="s">
        <v>156</v>
      </c>
      <c r="V2119" t="s">
        <v>242</v>
      </c>
      <c r="Y2119" t="s">
        <v>2146</v>
      </c>
      <c r="AE2119" t="s">
        <v>4028</v>
      </c>
    </row>
    <row r="2120" spans="1:31">
      <c r="A2120" t="s">
        <v>4030</v>
      </c>
      <c r="B2120" t="s">
        <v>4031</v>
      </c>
      <c r="C2120" t="s">
        <v>153</v>
      </c>
      <c r="E2120">
        <v>4</v>
      </c>
      <c r="F2120" t="s">
        <v>1868</v>
      </c>
      <c r="G2120" t="s">
        <v>1867</v>
      </c>
      <c r="H2120" t="s">
        <v>1868</v>
      </c>
      <c r="I2120" t="s">
        <v>126</v>
      </c>
      <c r="J2120">
        <v>4</v>
      </c>
      <c r="K2120" t="s">
        <v>1868</v>
      </c>
      <c r="L2120" t="s">
        <v>1867</v>
      </c>
      <c r="M2120" t="s">
        <v>1868</v>
      </c>
      <c r="N2120" t="s">
        <v>126</v>
      </c>
      <c r="O2120" t="s">
        <v>2232</v>
      </c>
      <c r="P2120" t="s">
        <v>156</v>
      </c>
      <c r="R2120" t="s">
        <v>241</v>
      </c>
      <c r="S2120" t="s">
        <v>158</v>
      </c>
      <c r="T2120" t="s">
        <v>156</v>
      </c>
      <c r="V2120" t="s">
        <v>242</v>
      </c>
      <c r="Y2120" t="s">
        <v>2146</v>
      </c>
      <c r="AE2120" t="s">
        <v>4030</v>
      </c>
    </row>
    <row r="2121" spans="1:31">
      <c r="A2121" t="s">
        <v>4032</v>
      </c>
      <c r="B2121" t="s">
        <v>4033</v>
      </c>
      <c r="AE2121" t="s">
        <v>4032</v>
      </c>
    </row>
    <row r="2122" spans="1:31">
      <c r="A2122" t="s">
        <v>4034</v>
      </c>
      <c r="B2122" t="s">
        <v>4035</v>
      </c>
      <c r="C2122" t="s">
        <v>153</v>
      </c>
      <c r="E2122">
        <v>4</v>
      </c>
      <c r="F2122" t="s">
        <v>2114</v>
      </c>
      <c r="G2122" t="s">
        <v>2113</v>
      </c>
      <c r="H2122" t="s">
        <v>2114</v>
      </c>
      <c r="I2122" t="s">
        <v>124</v>
      </c>
      <c r="J2122">
        <v>4</v>
      </c>
      <c r="K2122" t="s">
        <v>2114</v>
      </c>
      <c r="L2122" t="s">
        <v>2113</v>
      </c>
      <c r="M2122" t="s">
        <v>2114</v>
      </c>
      <c r="N2122" t="s">
        <v>124</v>
      </c>
      <c r="O2122" t="s">
        <v>2126</v>
      </c>
      <c r="P2122" t="s">
        <v>156</v>
      </c>
      <c r="R2122" t="s">
        <v>157</v>
      </c>
      <c r="S2122" t="s">
        <v>158</v>
      </c>
      <c r="T2122" t="s">
        <v>156</v>
      </c>
      <c r="V2122" t="s">
        <v>159</v>
      </c>
      <c r="Y2122" t="s">
        <v>2132</v>
      </c>
      <c r="AE2122" t="s">
        <v>4034</v>
      </c>
    </row>
    <row r="2123" spans="1:31">
      <c r="A2123" t="s">
        <v>4036</v>
      </c>
      <c r="B2123" t="s">
        <v>4037</v>
      </c>
      <c r="C2123" t="s">
        <v>153</v>
      </c>
      <c r="E2123">
        <v>4</v>
      </c>
      <c r="F2123" t="s">
        <v>2623</v>
      </c>
      <c r="G2123" t="s">
        <v>2624</v>
      </c>
      <c r="H2123" t="s">
        <v>2623</v>
      </c>
      <c r="I2123" t="s">
        <v>126</v>
      </c>
      <c r="J2123">
        <v>4</v>
      </c>
      <c r="K2123" t="s">
        <v>2623</v>
      </c>
      <c r="L2123" t="s">
        <v>2624</v>
      </c>
      <c r="M2123" t="s">
        <v>2623</v>
      </c>
      <c r="N2123" t="s">
        <v>126</v>
      </c>
      <c r="O2123" t="s">
        <v>2141</v>
      </c>
      <c r="P2123" t="s">
        <v>156</v>
      </c>
      <c r="R2123" t="s">
        <v>241</v>
      </c>
      <c r="S2123" t="s">
        <v>158</v>
      </c>
      <c r="T2123" t="s">
        <v>156</v>
      </c>
      <c r="V2123" t="s">
        <v>242</v>
      </c>
      <c r="Y2123" t="s">
        <v>2146</v>
      </c>
      <c r="Z2123" t="s">
        <v>2150</v>
      </c>
      <c r="AE2123" t="s">
        <v>4036</v>
      </c>
    </row>
    <row r="2124" spans="1:31">
      <c r="A2124" t="s">
        <v>4038</v>
      </c>
      <c r="B2124" t="s">
        <v>4039</v>
      </c>
      <c r="C2124" t="s">
        <v>153</v>
      </c>
      <c r="E2124">
        <v>4</v>
      </c>
      <c r="F2124" t="s">
        <v>1640</v>
      </c>
      <c r="G2124" t="s">
        <v>1639</v>
      </c>
      <c r="H2124" t="s">
        <v>1640</v>
      </c>
      <c r="I2124" t="s">
        <v>1641</v>
      </c>
      <c r="J2124">
        <v>4</v>
      </c>
      <c r="K2124" t="s">
        <v>1640</v>
      </c>
      <c r="L2124" t="s">
        <v>1639</v>
      </c>
      <c r="M2124" t="s">
        <v>1640</v>
      </c>
      <c r="N2124" t="s">
        <v>1641</v>
      </c>
      <c r="O2124" t="s">
        <v>2126</v>
      </c>
      <c r="P2124" t="s">
        <v>156</v>
      </c>
      <c r="R2124" t="s">
        <v>157</v>
      </c>
      <c r="S2124" t="s">
        <v>2153</v>
      </c>
      <c r="T2124" t="s">
        <v>156</v>
      </c>
      <c r="V2124" t="s">
        <v>159</v>
      </c>
      <c r="Y2124" t="s">
        <v>2132</v>
      </c>
      <c r="AE2124" t="s">
        <v>4038</v>
      </c>
    </row>
    <row r="2125" spans="1:31">
      <c r="A2125" t="s">
        <v>4040</v>
      </c>
      <c r="B2125" t="s">
        <v>4041</v>
      </c>
      <c r="C2125" t="s">
        <v>153</v>
      </c>
      <c r="E2125">
        <v>4</v>
      </c>
      <c r="F2125" t="s">
        <v>1846</v>
      </c>
      <c r="G2125" t="s">
        <v>1845</v>
      </c>
      <c r="H2125" t="s">
        <v>1846</v>
      </c>
      <c r="I2125" t="s">
        <v>132</v>
      </c>
      <c r="J2125">
        <v>4</v>
      </c>
      <c r="K2125" t="s">
        <v>1846</v>
      </c>
      <c r="L2125" t="s">
        <v>1845</v>
      </c>
      <c r="M2125" t="s">
        <v>1846</v>
      </c>
      <c r="N2125" t="s">
        <v>132</v>
      </c>
      <c r="O2125" t="s">
        <v>2126</v>
      </c>
      <c r="P2125" t="s">
        <v>156</v>
      </c>
      <c r="R2125" t="s">
        <v>157</v>
      </c>
      <c r="S2125" t="s">
        <v>158</v>
      </c>
      <c r="T2125" t="s">
        <v>156</v>
      </c>
      <c r="V2125" t="s">
        <v>159</v>
      </c>
      <c r="Y2125" t="s">
        <v>2132</v>
      </c>
      <c r="AE2125" t="s">
        <v>4040</v>
      </c>
    </row>
    <row r="2126" spans="1:31">
      <c r="A2126" t="s">
        <v>4042</v>
      </c>
      <c r="B2126" t="s">
        <v>4043</v>
      </c>
      <c r="AE2126" t="s">
        <v>4042</v>
      </c>
    </row>
    <row r="2127" spans="1:31">
      <c r="A2127" t="s">
        <v>4044</v>
      </c>
      <c r="B2127" t="s">
        <v>4045</v>
      </c>
      <c r="C2127" t="s">
        <v>153</v>
      </c>
      <c r="E2127">
        <v>4</v>
      </c>
      <c r="F2127" t="s">
        <v>1842</v>
      </c>
      <c r="G2127" t="s">
        <v>1841</v>
      </c>
      <c r="H2127" t="s">
        <v>1842</v>
      </c>
      <c r="I2127" t="s">
        <v>128</v>
      </c>
      <c r="O2127" t="s">
        <v>2162</v>
      </c>
      <c r="P2127" t="s">
        <v>2130</v>
      </c>
      <c r="Q2127" t="s">
        <v>4046</v>
      </c>
      <c r="R2127" t="s">
        <v>157</v>
      </c>
      <c r="V2127" t="s">
        <v>159</v>
      </c>
      <c r="Y2127" t="s">
        <v>2402</v>
      </c>
      <c r="AE2127" t="s">
        <v>4044</v>
      </c>
    </row>
    <row r="2128" spans="1:31">
      <c r="A2128" t="s">
        <v>4047</v>
      </c>
      <c r="B2128" t="s">
        <v>4048</v>
      </c>
      <c r="C2128" t="s">
        <v>153</v>
      </c>
      <c r="E2128">
        <v>4</v>
      </c>
      <c r="F2128" t="s">
        <v>1799</v>
      </c>
      <c r="G2128" t="s">
        <v>1798</v>
      </c>
      <c r="H2128" t="s">
        <v>1799</v>
      </c>
      <c r="I2128" t="s">
        <v>128</v>
      </c>
      <c r="J2128">
        <v>4</v>
      </c>
      <c r="K2128" t="s">
        <v>1799</v>
      </c>
      <c r="L2128" t="s">
        <v>1798</v>
      </c>
      <c r="M2128" t="s">
        <v>1799</v>
      </c>
      <c r="N2128" t="s">
        <v>128</v>
      </c>
      <c r="O2128" t="s">
        <v>2141</v>
      </c>
      <c r="P2128" t="s">
        <v>156</v>
      </c>
      <c r="R2128" t="s">
        <v>241</v>
      </c>
      <c r="S2128" t="s">
        <v>158</v>
      </c>
      <c r="T2128" t="s">
        <v>156</v>
      </c>
      <c r="V2128" t="s">
        <v>242</v>
      </c>
      <c r="Y2128" t="s">
        <v>2146</v>
      </c>
      <c r="AE2128" t="s">
        <v>4047</v>
      </c>
    </row>
    <row r="2129" spans="1:31">
      <c r="A2129" t="s">
        <v>4049</v>
      </c>
      <c r="B2129" t="s">
        <v>4050</v>
      </c>
      <c r="C2129" t="s">
        <v>153</v>
      </c>
      <c r="E2129">
        <v>4</v>
      </c>
      <c r="F2129" t="s">
        <v>1852</v>
      </c>
      <c r="G2129" t="s">
        <v>1851</v>
      </c>
      <c r="H2129" t="s">
        <v>1852</v>
      </c>
      <c r="I2129" t="s">
        <v>130</v>
      </c>
      <c r="J2129">
        <v>4</v>
      </c>
      <c r="K2129" t="s">
        <v>1852</v>
      </c>
      <c r="L2129" t="s">
        <v>1851</v>
      </c>
      <c r="M2129" t="s">
        <v>1852</v>
      </c>
      <c r="N2129" t="s">
        <v>130</v>
      </c>
      <c r="O2129" t="s">
        <v>2141</v>
      </c>
      <c r="P2129" t="s">
        <v>156</v>
      </c>
      <c r="R2129" t="s">
        <v>241</v>
      </c>
      <c r="S2129" t="s">
        <v>158</v>
      </c>
      <c r="T2129" t="s">
        <v>156</v>
      </c>
      <c r="V2129" t="s">
        <v>242</v>
      </c>
      <c r="Y2129" t="s">
        <v>2147</v>
      </c>
      <c r="AE2129" t="s">
        <v>4049</v>
      </c>
    </row>
    <row r="2130" spans="1:31">
      <c r="A2130" t="s">
        <v>4051</v>
      </c>
      <c r="B2130" t="s">
        <v>4052</v>
      </c>
      <c r="C2130" t="s">
        <v>153</v>
      </c>
      <c r="E2130">
        <v>4</v>
      </c>
      <c r="F2130" t="s">
        <v>1801</v>
      </c>
      <c r="G2130" t="s">
        <v>1800</v>
      </c>
      <c r="H2130" t="s">
        <v>1801</v>
      </c>
      <c r="I2130" t="s">
        <v>124</v>
      </c>
      <c r="J2130">
        <v>4</v>
      </c>
      <c r="K2130" t="s">
        <v>1801</v>
      </c>
      <c r="L2130" t="s">
        <v>1800</v>
      </c>
      <c r="M2130" t="s">
        <v>1801</v>
      </c>
      <c r="N2130" t="s">
        <v>124</v>
      </c>
      <c r="O2130" t="s">
        <v>2141</v>
      </c>
      <c r="P2130" t="s">
        <v>156</v>
      </c>
      <c r="R2130" t="s">
        <v>241</v>
      </c>
      <c r="S2130" t="s">
        <v>2153</v>
      </c>
      <c r="T2130" t="s">
        <v>156</v>
      </c>
      <c r="V2130" t="s">
        <v>242</v>
      </c>
      <c r="Y2130" t="s">
        <v>2146</v>
      </c>
      <c r="AE2130" t="s">
        <v>4051</v>
      </c>
    </row>
    <row r="2131" spans="1:31">
      <c r="A2131" t="s">
        <v>4053</v>
      </c>
      <c r="B2131" t="s">
        <v>4054</v>
      </c>
      <c r="C2131" t="s">
        <v>153</v>
      </c>
      <c r="E2131">
        <v>4</v>
      </c>
      <c r="F2131" t="s">
        <v>1848</v>
      </c>
      <c r="G2131" t="s">
        <v>1847</v>
      </c>
      <c r="H2131" t="s">
        <v>1848</v>
      </c>
      <c r="I2131" t="s">
        <v>130</v>
      </c>
      <c r="J2131">
        <v>4</v>
      </c>
      <c r="K2131" t="s">
        <v>1848</v>
      </c>
      <c r="L2131" t="s">
        <v>1847</v>
      </c>
      <c r="M2131" t="s">
        <v>1848</v>
      </c>
      <c r="N2131" t="s">
        <v>130</v>
      </c>
      <c r="O2131" t="s">
        <v>2126</v>
      </c>
      <c r="P2131" t="s">
        <v>156</v>
      </c>
      <c r="R2131" t="s">
        <v>157</v>
      </c>
      <c r="S2131" t="s">
        <v>158</v>
      </c>
      <c r="T2131" t="s">
        <v>156</v>
      </c>
      <c r="V2131" t="s">
        <v>159</v>
      </c>
      <c r="Y2131" t="s">
        <v>2132</v>
      </c>
      <c r="AE2131" t="s">
        <v>4053</v>
      </c>
    </row>
    <row r="2132" spans="1:31">
      <c r="A2132" t="s">
        <v>4055</v>
      </c>
      <c r="B2132" t="s">
        <v>4056</v>
      </c>
      <c r="C2132" t="s">
        <v>153</v>
      </c>
      <c r="E2132">
        <v>4</v>
      </c>
      <c r="F2132" t="s">
        <v>2015</v>
      </c>
      <c r="G2132" t="s">
        <v>2014</v>
      </c>
      <c r="H2132" t="s">
        <v>2015</v>
      </c>
      <c r="I2132" t="s">
        <v>128</v>
      </c>
      <c r="J2132">
        <v>4</v>
      </c>
      <c r="K2132" t="s">
        <v>2015</v>
      </c>
      <c r="L2132" t="s">
        <v>2014</v>
      </c>
      <c r="M2132" t="s">
        <v>2015</v>
      </c>
      <c r="N2132" t="s">
        <v>128</v>
      </c>
      <c r="O2132" t="s">
        <v>2141</v>
      </c>
      <c r="P2132" t="s">
        <v>156</v>
      </c>
      <c r="R2132" t="s">
        <v>241</v>
      </c>
      <c r="S2132" t="s">
        <v>2153</v>
      </c>
      <c r="T2132" t="s">
        <v>156</v>
      </c>
      <c r="V2132" t="s">
        <v>242</v>
      </c>
      <c r="Y2132" t="s">
        <v>2146</v>
      </c>
      <c r="Z2132" t="s">
        <v>243</v>
      </c>
      <c r="AE2132" t="s">
        <v>4055</v>
      </c>
    </row>
    <row r="2133" spans="1:31">
      <c r="A2133" t="s">
        <v>4057</v>
      </c>
      <c r="B2133" t="s">
        <v>4058</v>
      </c>
      <c r="C2133" t="s">
        <v>153</v>
      </c>
      <c r="E2133">
        <v>4</v>
      </c>
      <c r="F2133" t="s">
        <v>1842</v>
      </c>
      <c r="G2133" t="s">
        <v>1841</v>
      </c>
      <c r="H2133" t="s">
        <v>1842</v>
      </c>
      <c r="I2133" t="s">
        <v>128</v>
      </c>
      <c r="J2133">
        <v>4</v>
      </c>
      <c r="K2133" t="s">
        <v>1842</v>
      </c>
      <c r="L2133" t="s">
        <v>1841</v>
      </c>
      <c r="M2133" t="s">
        <v>1842</v>
      </c>
      <c r="N2133" t="s">
        <v>128</v>
      </c>
      <c r="O2133" t="s">
        <v>2162</v>
      </c>
      <c r="P2133" t="s">
        <v>156</v>
      </c>
      <c r="R2133" t="s">
        <v>157</v>
      </c>
      <c r="S2133" t="s">
        <v>2153</v>
      </c>
      <c r="T2133" t="s">
        <v>156</v>
      </c>
      <c r="V2133" t="s">
        <v>159</v>
      </c>
      <c r="Y2133" t="s">
        <v>2402</v>
      </c>
      <c r="AE2133" t="s">
        <v>4057</v>
      </c>
    </row>
    <row r="2134" spans="1:31">
      <c r="A2134" t="s">
        <v>4059</v>
      </c>
      <c r="B2134" t="s">
        <v>4060</v>
      </c>
      <c r="C2134" t="s">
        <v>153</v>
      </c>
      <c r="E2134">
        <v>4</v>
      </c>
      <c r="F2134" t="s">
        <v>1582</v>
      </c>
      <c r="G2134" t="s">
        <v>1581</v>
      </c>
      <c r="H2134" t="s">
        <v>1582</v>
      </c>
      <c r="I2134" t="s">
        <v>124</v>
      </c>
      <c r="J2134">
        <v>4</v>
      </c>
      <c r="K2134" t="s">
        <v>1582</v>
      </c>
      <c r="L2134" t="s">
        <v>1581</v>
      </c>
      <c r="M2134" t="s">
        <v>1582</v>
      </c>
      <c r="N2134" t="s">
        <v>124</v>
      </c>
      <c r="O2134" t="s">
        <v>155</v>
      </c>
      <c r="P2134" t="s">
        <v>156</v>
      </c>
      <c r="R2134" t="s">
        <v>241</v>
      </c>
      <c r="S2134" t="s">
        <v>158</v>
      </c>
      <c r="T2134" t="s">
        <v>156</v>
      </c>
      <c r="V2134" t="s">
        <v>242</v>
      </c>
      <c r="Y2134" t="s">
        <v>2146</v>
      </c>
      <c r="AE2134" t="s">
        <v>4059</v>
      </c>
    </row>
    <row r="2135" spans="1:31">
      <c r="A2135" t="s">
        <v>4061</v>
      </c>
      <c r="B2135" t="s">
        <v>4062</v>
      </c>
      <c r="C2135" t="s">
        <v>153</v>
      </c>
      <c r="E2135">
        <v>4</v>
      </c>
      <c r="F2135" t="s">
        <v>1950</v>
      </c>
      <c r="G2135" t="s">
        <v>1949</v>
      </c>
      <c r="H2135" t="s">
        <v>1950</v>
      </c>
      <c r="I2135" t="s">
        <v>132</v>
      </c>
      <c r="J2135">
        <v>4</v>
      </c>
      <c r="K2135" t="s">
        <v>1950</v>
      </c>
      <c r="L2135" t="s">
        <v>1949</v>
      </c>
      <c r="M2135" t="s">
        <v>1950</v>
      </c>
      <c r="N2135" t="s">
        <v>132</v>
      </c>
      <c r="O2135" t="s">
        <v>155</v>
      </c>
      <c r="P2135" t="s">
        <v>2130</v>
      </c>
      <c r="Q2135" t="s">
        <v>4063</v>
      </c>
      <c r="R2135" t="s">
        <v>157</v>
      </c>
      <c r="S2135" t="s">
        <v>158</v>
      </c>
      <c r="T2135" t="s">
        <v>156</v>
      </c>
      <c r="V2135" t="s">
        <v>2233</v>
      </c>
      <c r="Y2135" t="s">
        <v>2383</v>
      </c>
      <c r="AE2135" t="s">
        <v>4061</v>
      </c>
    </row>
    <row r="2136" spans="1:31">
      <c r="A2136" t="s">
        <v>4064</v>
      </c>
      <c r="B2136" t="s">
        <v>4065</v>
      </c>
      <c r="C2136" t="s">
        <v>153</v>
      </c>
      <c r="E2136">
        <v>4</v>
      </c>
      <c r="F2136" t="s">
        <v>1880</v>
      </c>
      <c r="G2136" t="s">
        <v>1879</v>
      </c>
      <c r="H2136" t="s">
        <v>1880</v>
      </c>
      <c r="I2136" t="s">
        <v>128</v>
      </c>
      <c r="J2136">
        <v>4</v>
      </c>
      <c r="K2136" t="s">
        <v>1880</v>
      </c>
      <c r="L2136" t="s">
        <v>1879</v>
      </c>
      <c r="M2136" t="s">
        <v>1880</v>
      </c>
      <c r="N2136" t="s">
        <v>128</v>
      </c>
      <c r="O2136" t="s">
        <v>2141</v>
      </c>
      <c r="P2136" t="s">
        <v>2130</v>
      </c>
      <c r="Q2136" t="s">
        <v>2223</v>
      </c>
      <c r="R2136" t="s">
        <v>241</v>
      </c>
      <c r="S2136" t="s">
        <v>158</v>
      </c>
      <c r="T2136" t="s">
        <v>156</v>
      </c>
      <c r="V2136" t="s">
        <v>159</v>
      </c>
      <c r="Y2136" t="s">
        <v>243</v>
      </c>
      <c r="AE2136" t="s">
        <v>4064</v>
      </c>
    </row>
    <row r="2137" spans="1:31">
      <c r="A2137" t="s">
        <v>4066</v>
      </c>
      <c r="B2137" t="s">
        <v>4067</v>
      </c>
      <c r="C2137" t="s">
        <v>153</v>
      </c>
      <c r="E2137">
        <v>4</v>
      </c>
      <c r="F2137" t="s">
        <v>1952</v>
      </c>
      <c r="G2137" t="s">
        <v>1951</v>
      </c>
      <c r="H2137" t="s">
        <v>1952</v>
      </c>
      <c r="I2137" t="s">
        <v>130</v>
      </c>
      <c r="J2137">
        <v>4</v>
      </c>
      <c r="K2137" t="s">
        <v>1952</v>
      </c>
      <c r="L2137" t="s">
        <v>1951</v>
      </c>
      <c r="M2137" t="s">
        <v>1952</v>
      </c>
      <c r="N2137" t="s">
        <v>130</v>
      </c>
      <c r="O2137" t="s">
        <v>2126</v>
      </c>
      <c r="P2137" t="s">
        <v>2130</v>
      </c>
      <c r="Q2137" t="s">
        <v>4063</v>
      </c>
      <c r="R2137" t="s">
        <v>157</v>
      </c>
      <c r="S2137" t="s">
        <v>158</v>
      </c>
      <c r="T2137" t="s">
        <v>156</v>
      </c>
      <c r="V2137" t="s">
        <v>159</v>
      </c>
      <c r="Y2137" t="s">
        <v>2132</v>
      </c>
      <c r="AE2137" t="s">
        <v>4066</v>
      </c>
    </row>
    <row r="2138" spans="1:31">
      <c r="A2138" t="s">
        <v>4068</v>
      </c>
      <c r="B2138" t="s">
        <v>4069</v>
      </c>
      <c r="C2138" t="s">
        <v>153</v>
      </c>
      <c r="E2138">
        <v>4</v>
      </c>
      <c r="F2138" t="s">
        <v>1842</v>
      </c>
      <c r="G2138" t="s">
        <v>1841</v>
      </c>
      <c r="H2138" t="s">
        <v>1842</v>
      </c>
      <c r="I2138" t="s">
        <v>128</v>
      </c>
      <c r="J2138">
        <v>4</v>
      </c>
      <c r="K2138" t="s">
        <v>1842</v>
      </c>
      <c r="L2138" t="s">
        <v>1841</v>
      </c>
      <c r="M2138" t="s">
        <v>1842</v>
      </c>
      <c r="N2138" t="s">
        <v>128</v>
      </c>
      <c r="O2138" t="s">
        <v>2162</v>
      </c>
      <c r="P2138" t="s">
        <v>156</v>
      </c>
      <c r="R2138" t="s">
        <v>157</v>
      </c>
      <c r="S2138" t="s">
        <v>2153</v>
      </c>
      <c r="T2138" t="s">
        <v>156</v>
      </c>
      <c r="V2138" t="s">
        <v>159</v>
      </c>
      <c r="Y2138" t="s">
        <v>2402</v>
      </c>
      <c r="AE2138" t="s">
        <v>4068</v>
      </c>
    </row>
    <row r="2139" spans="1:31">
      <c r="A2139" t="s">
        <v>4070</v>
      </c>
      <c r="B2139" t="s">
        <v>4071</v>
      </c>
      <c r="C2139" t="s">
        <v>153</v>
      </c>
      <c r="E2139">
        <v>4</v>
      </c>
      <c r="F2139" t="s">
        <v>1614</v>
      </c>
      <c r="G2139" t="s">
        <v>1613</v>
      </c>
      <c r="H2139" t="s">
        <v>1614</v>
      </c>
      <c r="I2139" t="s">
        <v>128</v>
      </c>
      <c r="J2139">
        <v>4</v>
      </c>
      <c r="K2139" t="s">
        <v>1614</v>
      </c>
      <c r="L2139" t="s">
        <v>1613</v>
      </c>
      <c r="M2139" t="s">
        <v>1614</v>
      </c>
      <c r="N2139" t="s">
        <v>128</v>
      </c>
      <c r="O2139" t="s">
        <v>2141</v>
      </c>
      <c r="P2139" t="s">
        <v>156</v>
      </c>
      <c r="R2139" t="s">
        <v>241</v>
      </c>
      <c r="S2139" t="s">
        <v>158</v>
      </c>
      <c r="T2139" t="s">
        <v>156</v>
      </c>
      <c r="V2139" t="s">
        <v>242</v>
      </c>
      <c r="Y2139" t="s">
        <v>2146</v>
      </c>
      <c r="AE2139" t="s">
        <v>4070</v>
      </c>
    </row>
    <row r="2140" spans="1:31">
      <c r="A2140" t="s">
        <v>4072</v>
      </c>
      <c r="B2140" t="s">
        <v>4073</v>
      </c>
      <c r="C2140" t="s">
        <v>153</v>
      </c>
      <c r="E2140">
        <v>4</v>
      </c>
      <c r="F2140" t="s">
        <v>1805</v>
      </c>
      <c r="G2140" t="s">
        <v>1804</v>
      </c>
      <c r="H2140" t="s">
        <v>1805</v>
      </c>
      <c r="I2140" t="s">
        <v>1641</v>
      </c>
      <c r="J2140">
        <v>4</v>
      </c>
      <c r="K2140" t="s">
        <v>1805</v>
      </c>
      <c r="L2140" t="s">
        <v>1804</v>
      </c>
      <c r="M2140" t="s">
        <v>1805</v>
      </c>
      <c r="N2140" t="s">
        <v>1641</v>
      </c>
      <c r="O2140" t="s">
        <v>2162</v>
      </c>
      <c r="P2140" t="s">
        <v>156</v>
      </c>
      <c r="R2140" t="s">
        <v>241</v>
      </c>
      <c r="S2140" t="s">
        <v>158</v>
      </c>
      <c r="T2140" t="s">
        <v>156</v>
      </c>
      <c r="V2140" t="s">
        <v>159</v>
      </c>
      <c r="W2140" t="s">
        <v>242</v>
      </c>
      <c r="Y2140" t="s">
        <v>243</v>
      </c>
      <c r="Z2140" t="s">
        <v>244</v>
      </c>
      <c r="AA2140" t="s">
        <v>245</v>
      </c>
      <c r="AE2140" t="s">
        <v>4072</v>
      </c>
    </row>
    <row r="2141" spans="1:31">
      <c r="A2141" t="s">
        <v>4074</v>
      </c>
      <c r="B2141" t="s">
        <v>4075</v>
      </c>
      <c r="C2141" t="s">
        <v>153</v>
      </c>
      <c r="E2141">
        <v>4</v>
      </c>
      <c r="F2141" t="s">
        <v>2120</v>
      </c>
      <c r="G2141" t="s">
        <v>2119</v>
      </c>
      <c r="H2141" t="s">
        <v>2120</v>
      </c>
      <c r="I2141" t="s">
        <v>128</v>
      </c>
      <c r="J2141">
        <v>4</v>
      </c>
      <c r="K2141" t="s">
        <v>2120</v>
      </c>
      <c r="L2141" t="s">
        <v>2119</v>
      </c>
      <c r="M2141" t="s">
        <v>2120</v>
      </c>
      <c r="N2141" t="s">
        <v>128</v>
      </c>
      <c r="O2141" t="s">
        <v>2126</v>
      </c>
      <c r="P2141" t="s">
        <v>2130</v>
      </c>
      <c r="Q2141" t="s">
        <v>2438</v>
      </c>
      <c r="R2141" t="s">
        <v>241</v>
      </c>
      <c r="S2141" t="s">
        <v>158</v>
      </c>
      <c r="T2141" t="s">
        <v>156</v>
      </c>
      <c r="V2141" t="s">
        <v>159</v>
      </c>
      <c r="Y2141" t="s">
        <v>2132</v>
      </c>
      <c r="AE2141" t="s">
        <v>4074</v>
      </c>
    </row>
    <row r="2142" spans="1:31">
      <c r="A2142" t="s">
        <v>4076</v>
      </c>
      <c r="B2142" t="s">
        <v>4077</v>
      </c>
      <c r="C2142" t="s">
        <v>153</v>
      </c>
      <c r="E2142">
        <v>4</v>
      </c>
      <c r="F2142" t="s">
        <v>1582</v>
      </c>
      <c r="G2142" t="s">
        <v>1581</v>
      </c>
      <c r="H2142" t="s">
        <v>1582</v>
      </c>
      <c r="I2142" t="s">
        <v>124</v>
      </c>
      <c r="J2142">
        <v>4</v>
      </c>
      <c r="K2142" t="s">
        <v>1582</v>
      </c>
      <c r="L2142" t="s">
        <v>1581</v>
      </c>
      <c r="M2142" t="s">
        <v>1582</v>
      </c>
      <c r="N2142" t="s">
        <v>124</v>
      </c>
      <c r="O2142" t="s">
        <v>2126</v>
      </c>
      <c r="P2142" t="s">
        <v>156</v>
      </c>
      <c r="R2142" t="s">
        <v>241</v>
      </c>
      <c r="S2142" t="s">
        <v>158</v>
      </c>
      <c r="T2142" t="s">
        <v>156</v>
      </c>
      <c r="V2142" t="s">
        <v>159</v>
      </c>
      <c r="Y2142" t="s">
        <v>2132</v>
      </c>
      <c r="AE2142" t="s">
        <v>4076</v>
      </c>
    </row>
    <row r="2143" spans="1:31">
      <c r="A2143" t="s">
        <v>4078</v>
      </c>
      <c r="B2143" t="s">
        <v>4079</v>
      </c>
      <c r="C2143" t="s">
        <v>153</v>
      </c>
      <c r="E2143">
        <v>4</v>
      </c>
      <c r="F2143" t="s">
        <v>2022</v>
      </c>
      <c r="G2143" t="s">
        <v>2021</v>
      </c>
      <c r="H2143" t="s">
        <v>2022</v>
      </c>
      <c r="I2143" t="s">
        <v>126</v>
      </c>
      <c r="J2143">
        <v>4</v>
      </c>
      <c r="K2143" t="s">
        <v>2022</v>
      </c>
      <c r="L2143" t="s">
        <v>2021</v>
      </c>
      <c r="M2143" t="s">
        <v>2022</v>
      </c>
      <c r="N2143" t="s">
        <v>126</v>
      </c>
      <c r="O2143" t="s">
        <v>2126</v>
      </c>
      <c r="P2143" t="s">
        <v>2130</v>
      </c>
      <c r="Q2143" t="s">
        <v>2438</v>
      </c>
      <c r="R2143" t="s">
        <v>241</v>
      </c>
      <c r="S2143" t="s">
        <v>158</v>
      </c>
      <c r="T2143" t="s">
        <v>156</v>
      </c>
      <c r="V2143" t="s">
        <v>159</v>
      </c>
      <c r="Y2143" t="s">
        <v>2132</v>
      </c>
      <c r="AE2143" t="s">
        <v>4078</v>
      </c>
    </row>
    <row r="2144" spans="1:31">
      <c r="A2144" t="s">
        <v>4080</v>
      </c>
      <c r="B2144" t="s">
        <v>4081</v>
      </c>
      <c r="C2144" t="s">
        <v>153</v>
      </c>
      <c r="E2144">
        <v>4</v>
      </c>
      <c r="F2144" t="s">
        <v>1803</v>
      </c>
      <c r="G2144" t="s">
        <v>1802</v>
      </c>
      <c r="H2144" t="s">
        <v>1803</v>
      </c>
      <c r="I2144" t="s">
        <v>132</v>
      </c>
      <c r="J2144">
        <v>4</v>
      </c>
      <c r="K2144" t="s">
        <v>1803</v>
      </c>
      <c r="L2144" t="s">
        <v>1802</v>
      </c>
      <c r="M2144" t="s">
        <v>1803</v>
      </c>
      <c r="N2144" t="s">
        <v>132</v>
      </c>
      <c r="O2144" t="s">
        <v>2162</v>
      </c>
      <c r="P2144" t="s">
        <v>156</v>
      </c>
      <c r="R2144" t="s">
        <v>241</v>
      </c>
      <c r="S2144" t="s">
        <v>158</v>
      </c>
      <c r="T2144" t="s">
        <v>156</v>
      </c>
      <c r="V2144" t="s">
        <v>242</v>
      </c>
      <c r="Y2144" t="s">
        <v>2146</v>
      </c>
      <c r="AE2144" t="s">
        <v>4080</v>
      </c>
    </row>
    <row r="2145" spans="1:31">
      <c r="A2145" t="s">
        <v>4082</v>
      </c>
      <c r="B2145" t="s">
        <v>4083</v>
      </c>
      <c r="C2145" t="s">
        <v>153</v>
      </c>
      <c r="E2145">
        <v>4</v>
      </c>
      <c r="F2145" t="s">
        <v>1614</v>
      </c>
      <c r="G2145" t="s">
        <v>1613</v>
      </c>
      <c r="H2145" t="s">
        <v>1614</v>
      </c>
      <c r="I2145" t="s">
        <v>128</v>
      </c>
      <c r="J2145">
        <v>4</v>
      </c>
      <c r="K2145" t="s">
        <v>1614</v>
      </c>
      <c r="L2145" t="s">
        <v>1613</v>
      </c>
      <c r="M2145" t="s">
        <v>1614</v>
      </c>
      <c r="N2145" t="s">
        <v>128</v>
      </c>
      <c r="O2145" t="s">
        <v>2141</v>
      </c>
      <c r="P2145" t="s">
        <v>156</v>
      </c>
      <c r="R2145" t="s">
        <v>241</v>
      </c>
      <c r="S2145" t="s">
        <v>158</v>
      </c>
      <c r="T2145" t="s">
        <v>156</v>
      </c>
      <c r="V2145" t="s">
        <v>242</v>
      </c>
      <c r="Y2145" t="s">
        <v>2146</v>
      </c>
      <c r="AE2145" t="s">
        <v>4082</v>
      </c>
    </row>
    <row r="2146" spans="1:31">
      <c r="A2146" t="s">
        <v>4084</v>
      </c>
      <c r="B2146" t="s">
        <v>4085</v>
      </c>
      <c r="C2146" t="s">
        <v>153</v>
      </c>
      <c r="E2146">
        <v>4</v>
      </c>
      <c r="F2146" t="s">
        <v>1834</v>
      </c>
      <c r="G2146" t="s">
        <v>1833</v>
      </c>
      <c r="H2146" t="s">
        <v>1834</v>
      </c>
      <c r="I2146" t="s">
        <v>128</v>
      </c>
      <c r="J2146">
        <v>4</v>
      </c>
      <c r="K2146" t="s">
        <v>1834</v>
      </c>
      <c r="L2146" t="s">
        <v>1833</v>
      </c>
      <c r="M2146" t="s">
        <v>1834</v>
      </c>
      <c r="N2146" t="s">
        <v>128</v>
      </c>
      <c r="O2146" t="s">
        <v>2126</v>
      </c>
      <c r="P2146" t="s">
        <v>156</v>
      </c>
      <c r="R2146" t="s">
        <v>157</v>
      </c>
      <c r="S2146" t="s">
        <v>158</v>
      </c>
      <c r="T2146" t="s">
        <v>156</v>
      </c>
      <c r="V2146" t="s">
        <v>159</v>
      </c>
      <c r="Y2146" t="s">
        <v>2132</v>
      </c>
      <c r="AE2146" t="s">
        <v>4084</v>
      </c>
    </row>
    <row r="2147" spans="1:31">
      <c r="A2147" t="s">
        <v>4086</v>
      </c>
      <c r="B2147" t="s">
        <v>4087</v>
      </c>
      <c r="C2147" t="s">
        <v>153</v>
      </c>
      <c r="E2147">
        <v>4</v>
      </c>
      <c r="F2147" t="s">
        <v>1570</v>
      </c>
      <c r="G2147" t="s">
        <v>1569</v>
      </c>
      <c r="H2147" t="s">
        <v>1570</v>
      </c>
      <c r="I2147" t="s">
        <v>130</v>
      </c>
      <c r="J2147">
        <v>4</v>
      </c>
      <c r="K2147" t="s">
        <v>1570</v>
      </c>
      <c r="L2147" t="s">
        <v>1569</v>
      </c>
      <c r="M2147" t="s">
        <v>1570</v>
      </c>
      <c r="N2147" t="s">
        <v>130</v>
      </c>
      <c r="O2147" t="s">
        <v>2126</v>
      </c>
      <c r="P2147" t="s">
        <v>156</v>
      </c>
      <c r="R2147" t="s">
        <v>157</v>
      </c>
      <c r="S2147" t="s">
        <v>158</v>
      </c>
      <c r="T2147" t="s">
        <v>156</v>
      </c>
      <c r="V2147" t="s">
        <v>159</v>
      </c>
      <c r="Y2147" t="s">
        <v>2132</v>
      </c>
      <c r="AE2147" t="s">
        <v>4086</v>
      </c>
    </row>
    <row r="2148" spans="1:31">
      <c r="A2148" t="s">
        <v>4088</v>
      </c>
      <c r="B2148" t="s">
        <v>4089</v>
      </c>
      <c r="C2148" t="s">
        <v>153</v>
      </c>
      <c r="E2148">
        <v>4</v>
      </c>
      <c r="F2148" t="s">
        <v>1570</v>
      </c>
      <c r="G2148" t="s">
        <v>1569</v>
      </c>
      <c r="H2148" t="s">
        <v>1570</v>
      </c>
      <c r="I2148" t="s">
        <v>130</v>
      </c>
      <c r="J2148">
        <v>4</v>
      </c>
      <c r="K2148" t="s">
        <v>1570</v>
      </c>
      <c r="L2148" t="s">
        <v>1569</v>
      </c>
      <c r="M2148" t="s">
        <v>1570</v>
      </c>
      <c r="N2148" t="s">
        <v>130</v>
      </c>
      <c r="O2148" t="s">
        <v>2126</v>
      </c>
      <c r="P2148" t="s">
        <v>156</v>
      </c>
      <c r="R2148" t="s">
        <v>157</v>
      </c>
      <c r="S2148" t="s">
        <v>158</v>
      </c>
      <c r="T2148" t="s">
        <v>156</v>
      </c>
      <c r="V2148" t="s">
        <v>159</v>
      </c>
      <c r="Y2148" t="s">
        <v>2132</v>
      </c>
      <c r="AE2148" t="s">
        <v>4088</v>
      </c>
    </row>
    <row r="2149" spans="1:31">
      <c r="A2149" t="s">
        <v>4090</v>
      </c>
      <c r="B2149" t="s">
        <v>4091</v>
      </c>
      <c r="C2149" t="s">
        <v>153</v>
      </c>
      <c r="E2149">
        <v>4</v>
      </c>
      <c r="F2149" t="s">
        <v>2107</v>
      </c>
      <c r="G2149" t="s">
        <v>2106</v>
      </c>
      <c r="H2149" t="s">
        <v>2107</v>
      </c>
      <c r="I2149" t="s">
        <v>130</v>
      </c>
      <c r="J2149">
        <v>4</v>
      </c>
      <c r="K2149" t="s">
        <v>2107</v>
      </c>
      <c r="L2149" t="s">
        <v>2106</v>
      </c>
      <c r="M2149" t="s">
        <v>2107</v>
      </c>
      <c r="N2149" t="s">
        <v>130</v>
      </c>
      <c r="O2149" t="s">
        <v>2162</v>
      </c>
      <c r="P2149" t="s">
        <v>156</v>
      </c>
      <c r="R2149" t="s">
        <v>241</v>
      </c>
      <c r="S2149" t="s">
        <v>158</v>
      </c>
      <c r="T2149" t="s">
        <v>156</v>
      </c>
      <c r="V2149" t="s">
        <v>159</v>
      </c>
      <c r="Y2149" t="s">
        <v>2132</v>
      </c>
      <c r="AE2149" t="s">
        <v>4090</v>
      </c>
    </row>
    <row r="2150" spans="1:31">
      <c r="A2150" t="s">
        <v>4092</v>
      </c>
      <c r="B2150" t="s">
        <v>4093</v>
      </c>
      <c r="C2150" t="s">
        <v>153</v>
      </c>
      <c r="E2150">
        <v>4</v>
      </c>
      <c r="F2150" t="s">
        <v>1756</v>
      </c>
      <c r="G2150" t="s">
        <v>1755</v>
      </c>
      <c r="H2150" t="s">
        <v>1756</v>
      </c>
      <c r="I2150" t="s">
        <v>132</v>
      </c>
      <c r="J2150">
        <v>4</v>
      </c>
      <c r="K2150" t="s">
        <v>1756</v>
      </c>
      <c r="L2150" t="s">
        <v>1755</v>
      </c>
      <c r="M2150" t="s">
        <v>1756</v>
      </c>
      <c r="N2150" t="s">
        <v>132</v>
      </c>
      <c r="O2150" t="s">
        <v>2126</v>
      </c>
      <c r="P2150" t="s">
        <v>156</v>
      </c>
      <c r="R2150" t="s">
        <v>241</v>
      </c>
      <c r="S2150" t="s">
        <v>158</v>
      </c>
      <c r="T2150" t="s">
        <v>156</v>
      </c>
      <c r="V2150" t="s">
        <v>159</v>
      </c>
      <c r="Y2150" t="s">
        <v>2132</v>
      </c>
      <c r="AE2150" t="s">
        <v>4092</v>
      </c>
    </row>
    <row r="2151" spans="1:31">
      <c r="A2151" t="s">
        <v>4094</v>
      </c>
      <c r="B2151" t="s">
        <v>4095</v>
      </c>
      <c r="C2151" t="s">
        <v>153</v>
      </c>
      <c r="E2151">
        <v>4</v>
      </c>
      <c r="F2151" t="s">
        <v>1743</v>
      </c>
      <c r="G2151" t="s">
        <v>1742</v>
      </c>
      <c r="H2151" t="s">
        <v>1743</v>
      </c>
      <c r="I2151" t="s">
        <v>1641</v>
      </c>
      <c r="J2151">
        <v>4</v>
      </c>
      <c r="K2151" t="s">
        <v>1743</v>
      </c>
      <c r="L2151" t="s">
        <v>1742</v>
      </c>
      <c r="M2151" t="s">
        <v>1743</v>
      </c>
      <c r="N2151" t="s">
        <v>1641</v>
      </c>
      <c r="O2151" t="s">
        <v>2126</v>
      </c>
      <c r="P2151" t="s">
        <v>156</v>
      </c>
      <c r="R2151" t="s">
        <v>157</v>
      </c>
      <c r="S2151" t="s">
        <v>158</v>
      </c>
      <c r="T2151" t="s">
        <v>156</v>
      </c>
      <c r="V2151" t="s">
        <v>159</v>
      </c>
      <c r="Y2151" t="s">
        <v>2132</v>
      </c>
      <c r="AE2151" t="s">
        <v>4094</v>
      </c>
    </row>
    <row r="2152" spans="1:31">
      <c r="A2152" t="s">
        <v>4096</v>
      </c>
      <c r="B2152" t="s">
        <v>4097</v>
      </c>
      <c r="C2152" t="s">
        <v>153</v>
      </c>
      <c r="E2152">
        <v>4</v>
      </c>
      <c r="F2152" t="s">
        <v>1815</v>
      </c>
      <c r="G2152" t="s">
        <v>1814</v>
      </c>
      <c r="H2152" t="s">
        <v>1815</v>
      </c>
      <c r="I2152" t="s">
        <v>126</v>
      </c>
      <c r="J2152">
        <v>4</v>
      </c>
      <c r="K2152" t="s">
        <v>1815</v>
      </c>
      <c r="L2152" t="s">
        <v>1814</v>
      </c>
      <c r="M2152" t="s">
        <v>1815</v>
      </c>
      <c r="N2152" t="s">
        <v>126</v>
      </c>
      <c r="O2152" t="s">
        <v>2162</v>
      </c>
      <c r="P2152" t="s">
        <v>156</v>
      </c>
      <c r="R2152" t="s">
        <v>241</v>
      </c>
      <c r="S2152" t="s">
        <v>2153</v>
      </c>
      <c r="T2152" t="s">
        <v>156</v>
      </c>
      <c r="V2152" t="s">
        <v>242</v>
      </c>
      <c r="Y2152" t="s">
        <v>2146</v>
      </c>
      <c r="AE2152" t="s">
        <v>4096</v>
      </c>
    </row>
    <row r="2153" spans="1:31">
      <c r="A2153" t="s">
        <v>4098</v>
      </c>
      <c r="B2153" t="s">
        <v>4099</v>
      </c>
      <c r="C2153" t="s">
        <v>153</v>
      </c>
      <c r="E2153">
        <v>4</v>
      </c>
      <c r="F2153" t="s">
        <v>1880</v>
      </c>
      <c r="G2153" t="s">
        <v>1879</v>
      </c>
      <c r="H2153" t="s">
        <v>1880</v>
      </c>
      <c r="I2153" t="s">
        <v>128</v>
      </c>
      <c r="J2153">
        <v>4</v>
      </c>
      <c r="K2153" t="s">
        <v>1880</v>
      </c>
      <c r="L2153" t="s">
        <v>1879</v>
      </c>
      <c r="M2153" t="s">
        <v>1880</v>
      </c>
      <c r="N2153" t="s">
        <v>128</v>
      </c>
      <c r="O2153" t="s">
        <v>155</v>
      </c>
      <c r="P2153" t="s">
        <v>156</v>
      </c>
      <c r="R2153" t="s">
        <v>241</v>
      </c>
      <c r="S2153" t="s">
        <v>158</v>
      </c>
      <c r="T2153" t="s">
        <v>156</v>
      </c>
      <c r="V2153" t="s">
        <v>2233</v>
      </c>
      <c r="Y2153" t="s">
        <v>2487</v>
      </c>
      <c r="AE2153" t="s">
        <v>4098</v>
      </c>
    </row>
    <row r="2154" spans="1:31">
      <c r="A2154" t="s">
        <v>4100</v>
      </c>
      <c r="B2154" t="s">
        <v>4101</v>
      </c>
      <c r="C2154" t="s">
        <v>153</v>
      </c>
      <c r="E2154">
        <v>4</v>
      </c>
      <c r="F2154" t="s">
        <v>1809</v>
      </c>
      <c r="G2154" t="s">
        <v>1808</v>
      </c>
      <c r="H2154" t="s">
        <v>1809</v>
      </c>
      <c r="I2154" t="s">
        <v>124</v>
      </c>
      <c r="J2154">
        <v>4</v>
      </c>
      <c r="K2154" t="s">
        <v>1809</v>
      </c>
      <c r="L2154" t="s">
        <v>1808</v>
      </c>
      <c r="M2154" t="s">
        <v>1809</v>
      </c>
      <c r="N2154" t="s">
        <v>124</v>
      </c>
      <c r="O2154" t="s">
        <v>2162</v>
      </c>
      <c r="P2154" t="s">
        <v>156</v>
      </c>
      <c r="R2154" t="s">
        <v>241</v>
      </c>
      <c r="S2154" t="s">
        <v>158</v>
      </c>
      <c r="T2154" t="s">
        <v>156</v>
      </c>
      <c r="V2154" t="s">
        <v>242</v>
      </c>
      <c r="Y2154" t="s">
        <v>2146</v>
      </c>
      <c r="AE2154" t="s">
        <v>4100</v>
      </c>
    </row>
    <row r="2155" spans="1:31">
      <c r="A2155" t="s">
        <v>4102</v>
      </c>
      <c r="B2155" t="s">
        <v>4103</v>
      </c>
      <c r="C2155" t="s">
        <v>153</v>
      </c>
      <c r="E2155">
        <v>4</v>
      </c>
      <c r="F2155" t="s">
        <v>1868</v>
      </c>
      <c r="G2155" t="s">
        <v>1867</v>
      </c>
      <c r="H2155" t="s">
        <v>1868</v>
      </c>
      <c r="I2155" t="s">
        <v>126</v>
      </c>
      <c r="O2155" t="s">
        <v>2232</v>
      </c>
      <c r="P2155" t="s">
        <v>2130</v>
      </c>
      <c r="Q2155" t="s">
        <v>4104</v>
      </c>
      <c r="R2155" t="s">
        <v>241</v>
      </c>
      <c r="V2155" t="s">
        <v>242</v>
      </c>
      <c r="Y2155" t="s">
        <v>2146</v>
      </c>
      <c r="AE2155" t="s">
        <v>4102</v>
      </c>
    </row>
    <row r="2156" spans="1:31">
      <c r="A2156" t="s">
        <v>4105</v>
      </c>
      <c r="B2156" t="s">
        <v>4106</v>
      </c>
      <c r="C2156" t="s">
        <v>153</v>
      </c>
      <c r="E2156">
        <v>4</v>
      </c>
      <c r="F2156" t="s">
        <v>1582</v>
      </c>
      <c r="G2156" t="s">
        <v>1581</v>
      </c>
      <c r="H2156" t="s">
        <v>1582</v>
      </c>
      <c r="I2156" t="s">
        <v>124</v>
      </c>
      <c r="J2156">
        <v>4</v>
      </c>
      <c r="K2156" t="s">
        <v>1582</v>
      </c>
      <c r="L2156" t="s">
        <v>1581</v>
      </c>
      <c r="M2156" t="s">
        <v>1582</v>
      </c>
      <c r="N2156" t="s">
        <v>124</v>
      </c>
      <c r="O2156" t="s">
        <v>2141</v>
      </c>
      <c r="P2156" t="s">
        <v>156</v>
      </c>
      <c r="R2156" t="s">
        <v>241</v>
      </c>
      <c r="S2156" t="s">
        <v>158</v>
      </c>
      <c r="T2156" t="s">
        <v>156</v>
      </c>
      <c r="V2156" t="s">
        <v>242</v>
      </c>
      <c r="Y2156" t="s">
        <v>2146</v>
      </c>
      <c r="AE2156" t="s">
        <v>4105</v>
      </c>
    </row>
    <row r="2157" spans="1:31">
      <c r="A2157" t="s">
        <v>4107</v>
      </c>
      <c r="B2157" t="s">
        <v>4108</v>
      </c>
      <c r="C2157" t="s">
        <v>153</v>
      </c>
      <c r="E2157">
        <v>4</v>
      </c>
      <c r="F2157" t="s">
        <v>1614</v>
      </c>
      <c r="G2157" t="s">
        <v>1613</v>
      </c>
      <c r="H2157" t="s">
        <v>1614</v>
      </c>
      <c r="I2157" t="s">
        <v>128</v>
      </c>
      <c r="J2157">
        <v>4</v>
      </c>
      <c r="K2157" t="s">
        <v>1614</v>
      </c>
      <c r="L2157" t="s">
        <v>1613</v>
      </c>
      <c r="M2157" t="s">
        <v>1614</v>
      </c>
      <c r="N2157" t="s">
        <v>128</v>
      </c>
      <c r="O2157" t="s">
        <v>2162</v>
      </c>
      <c r="P2157" t="s">
        <v>156</v>
      </c>
      <c r="R2157" t="s">
        <v>157</v>
      </c>
      <c r="S2157" t="s">
        <v>158</v>
      </c>
      <c r="T2157" t="s">
        <v>156</v>
      </c>
      <c r="V2157" t="s">
        <v>159</v>
      </c>
      <c r="Y2157" t="s">
        <v>244</v>
      </c>
      <c r="AE2157" t="s">
        <v>4107</v>
      </c>
    </row>
    <row r="2158" spans="1:31">
      <c r="A2158" t="s">
        <v>4109</v>
      </c>
      <c r="B2158" t="s">
        <v>4110</v>
      </c>
      <c r="C2158" t="s">
        <v>153</v>
      </c>
      <c r="E2158">
        <v>4</v>
      </c>
      <c r="F2158" t="s">
        <v>1954</v>
      </c>
      <c r="G2158" t="s">
        <v>1953</v>
      </c>
      <c r="H2158" t="s">
        <v>1954</v>
      </c>
      <c r="I2158" t="s">
        <v>124</v>
      </c>
      <c r="J2158">
        <v>4</v>
      </c>
      <c r="K2158" t="s">
        <v>1954</v>
      </c>
      <c r="L2158" t="s">
        <v>1953</v>
      </c>
      <c r="M2158" t="s">
        <v>1954</v>
      </c>
      <c r="N2158" t="s">
        <v>124</v>
      </c>
      <c r="O2158" t="s">
        <v>2141</v>
      </c>
      <c r="P2158" t="s">
        <v>156</v>
      </c>
      <c r="R2158" t="s">
        <v>157</v>
      </c>
      <c r="S2158" t="s">
        <v>2153</v>
      </c>
      <c r="T2158" t="s">
        <v>156</v>
      </c>
      <c r="V2158" t="s">
        <v>159</v>
      </c>
      <c r="Y2158" t="s">
        <v>2402</v>
      </c>
      <c r="AE2158" t="s">
        <v>4109</v>
      </c>
    </row>
    <row r="2159" spans="1:31">
      <c r="A2159" t="s">
        <v>4111</v>
      </c>
      <c r="B2159" t="s">
        <v>4112</v>
      </c>
      <c r="C2159" t="s">
        <v>153</v>
      </c>
      <c r="E2159">
        <v>4</v>
      </c>
      <c r="F2159" t="s">
        <v>1743</v>
      </c>
      <c r="G2159" t="s">
        <v>1742</v>
      </c>
      <c r="H2159" t="s">
        <v>1743</v>
      </c>
      <c r="I2159" t="s">
        <v>1641</v>
      </c>
      <c r="J2159">
        <v>4</v>
      </c>
      <c r="K2159" t="s">
        <v>1743</v>
      </c>
      <c r="L2159" t="s">
        <v>1742</v>
      </c>
      <c r="M2159" t="s">
        <v>1743</v>
      </c>
      <c r="N2159" t="s">
        <v>1641</v>
      </c>
      <c r="O2159" t="s">
        <v>2162</v>
      </c>
      <c r="P2159" t="s">
        <v>156</v>
      </c>
      <c r="R2159" t="s">
        <v>241</v>
      </c>
      <c r="S2159" t="s">
        <v>158</v>
      </c>
      <c r="T2159" t="s">
        <v>156</v>
      </c>
      <c r="V2159" t="s">
        <v>242</v>
      </c>
      <c r="Y2159" t="s">
        <v>2146</v>
      </c>
      <c r="AE2159" t="s">
        <v>4111</v>
      </c>
    </row>
    <row r="2160" spans="1:31">
      <c r="A2160" t="s">
        <v>4113</v>
      </c>
      <c r="B2160" t="s">
        <v>4114</v>
      </c>
      <c r="C2160" t="s">
        <v>153</v>
      </c>
      <c r="E2160">
        <v>4</v>
      </c>
      <c r="F2160" t="s">
        <v>1582</v>
      </c>
      <c r="G2160" t="s">
        <v>1581</v>
      </c>
      <c r="H2160" t="s">
        <v>1582</v>
      </c>
      <c r="I2160" t="s">
        <v>124</v>
      </c>
      <c r="J2160">
        <v>4</v>
      </c>
      <c r="K2160" t="s">
        <v>1582</v>
      </c>
      <c r="L2160" t="s">
        <v>1581</v>
      </c>
      <c r="M2160" t="s">
        <v>1582</v>
      </c>
      <c r="N2160" t="s">
        <v>124</v>
      </c>
      <c r="O2160" t="s">
        <v>155</v>
      </c>
      <c r="P2160" t="s">
        <v>156</v>
      </c>
      <c r="R2160" t="s">
        <v>241</v>
      </c>
      <c r="S2160" t="s">
        <v>158</v>
      </c>
      <c r="T2160" t="s">
        <v>156</v>
      </c>
      <c r="V2160" t="s">
        <v>242</v>
      </c>
      <c r="Y2160" t="s">
        <v>2146</v>
      </c>
      <c r="AE2160" t="s">
        <v>4113</v>
      </c>
    </row>
    <row r="2161" spans="1:31">
      <c r="A2161" t="s">
        <v>4115</v>
      </c>
      <c r="B2161" t="s">
        <v>4116</v>
      </c>
      <c r="C2161" t="s">
        <v>153</v>
      </c>
      <c r="E2161">
        <v>4</v>
      </c>
      <c r="F2161" t="s">
        <v>2974</v>
      </c>
      <c r="G2161" t="s">
        <v>2975</v>
      </c>
      <c r="H2161" t="s">
        <v>2974</v>
      </c>
      <c r="I2161" t="s">
        <v>126</v>
      </c>
      <c r="J2161">
        <v>4</v>
      </c>
      <c r="K2161" t="s">
        <v>2974</v>
      </c>
      <c r="L2161" t="s">
        <v>2975</v>
      </c>
      <c r="M2161" t="s">
        <v>2974</v>
      </c>
      <c r="N2161" t="s">
        <v>126</v>
      </c>
      <c r="O2161" t="s">
        <v>2141</v>
      </c>
      <c r="P2161" t="s">
        <v>156</v>
      </c>
      <c r="R2161" t="s">
        <v>241</v>
      </c>
      <c r="S2161" t="s">
        <v>158</v>
      </c>
      <c r="T2161" t="s">
        <v>156</v>
      </c>
      <c r="V2161" t="s">
        <v>242</v>
      </c>
      <c r="Y2161" t="s">
        <v>2146</v>
      </c>
      <c r="AE2161" t="s">
        <v>4115</v>
      </c>
    </row>
    <row r="2162" spans="1:31">
      <c r="A2162" t="s">
        <v>4117</v>
      </c>
      <c r="B2162" t="s">
        <v>4118</v>
      </c>
      <c r="C2162" t="s">
        <v>153</v>
      </c>
      <c r="E2162">
        <v>4</v>
      </c>
      <c r="F2162" t="s">
        <v>2107</v>
      </c>
      <c r="G2162" t="s">
        <v>2106</v>
      </c>
      <c r="H2162" t="s">
        <v>2107</v>
      </c>
      <c r="I2162" t="s">
        <v>130</v>
      </c>
      <c r="J2162">
        <v>4</v>
      </c>
      <c r="K2162" t="s">
        <v>2107</v>
      </c>
      <c r="L2162" t="s">
        <v>2106</v>
      </c>
      <c r="M2162" t="s">
        <v>2107</v>
      </c>
      <c r="N2162" t="s">
        <v>130</v>
      </c>
      <c r="O2162" t="s">
        <v>2126</v>
      </c>
      <c r="P2162" t="s">
        <v>156</v>
      </c>
      <c r="R2162" t="s">
        <v>157</v>
      </c>
      <c r="S2162" t="s">
        <v>158</v>
      </c>
      <c r="T2162" t="s">
        <v>156</v>
      </c>
      <c r="V2162" t="s">
        <v>159</v>
      </c>
      <c r="Y2162" t="s">
        <v>2132</v>
      </c>
      <c r="AE2162" t="s">
        <v>4117</v>
      </c>
    </row>
    <row r="2163" spans="1:31">
      <c r="A2163" t="s">
        <v>4119</v>
      </c>
      <c r="B2163" t="s">
        <v>4120</v>
      </c>
      <c r="C2163" t="s">
        <v>153</v>
      </c>
      <c r="E2163">
        <v>4</v>
      </c>
      <c r="F2163" t="s">
        <v>1848</v>
      </c>
      <c r="G2163" t="s">
        <v>1847</v>
      </c>
      <c r="H2163" t="s">
        <v>1848</v>
      </c>
      <c r="I2163" t="s">
        <v>130</v>
      </c>
      <c r="J2163">
        <v>4</v>
      </c>
      <c r="K2163" t="s">
        <v>1848</v>
      </c>
      <c r="L2163" t="s">
        <v>1847</v>
      </c>
      <c r="M2163" t="s">
        <v>1848</v>
      </c>
      <c r="N2163" t="s">
        <v>130</v>
      </c>
      <c r="O2163" t="s">
        <v>2162</v>
      </c>
      <c r="P2163" t="s">
        <v>156</v>
      </c>
      <c r="R2163" t="s">
        <v>157</v>
      </c>
      <c r="S2163" t="s">
        <v>158</v>
      </c>
      <c r="T2163" t="s">
        <v>156</v>
      </c>
      <c r="V2163" t="s">
        <v>159</v>
      </c>
      <c r="Y2163" t="s">
        <v>244</v>
      </c>
      <c r="AE2163" t="s">
        <v>4119</v>
      </c>
    </row>
    <row r="2164" spans="1:31">
      <c r="A2164" t="s">
        <v>4121</v>
      </c>
      <c r="B2164" t="s">
        <v>4122</v>
      </c>
      <c r="C2164" t="s">
        <v>153</v>
      </c>
      <c r="E2164">
        <v>4</v>
      </c>
      <c r="F2164" t="s">
        <v>2067</v>
      </c>
      <c r="G2164" t="s">
        <v>2066</v>
      </c>
      <c r="H2164" t="s">
        <v>2067</v>
      </c>
      <c r="I2164" t="s">
        <v>132</v>
      </c>
      <c r="J2164">
        <v>4</v>
      </c>
      <c r="K2164" t="s">
        <v>2067</v>
      </c>
      <c r="L2164" t="s">
        <v>2066</v>
      </c>
      <c r="M2164" t="s">
        <v>2067</v>
      </c>
      <c r="N2164" t="s">
        <v>132</v>
      </c>
      <c r="O2164" t="s">
        <v>2126</v>
      </c>
      <c r="P2164" t="s">
        <v>156</v>
      </c>
      <c r="R2164" t="s">
        <v>157</v>
      </c>
      <c r="S2164" t="s">
        <v>158</v>
      </c>
      <c r="T2164" t="s">
        <v>156</v>
      </c>
      <c r="V2164" t="s">
        <v>159</v>
      </c>
      <c r="Y2164" t="s">
        <v>2132</v>
      </c>
      <c r="AE2164" t="s">
        <v>4121</v>
      </c>
    </row>
    <row r="2165" spans="1:31">
      <c r="A2165" t="s">
        <v>4123</v>
      </c>
      <c r="B2165" t="s">
        <v>4124</v>
      </c>
      <c r="C2165" t="s">
        <v>153</v>
      </c>
      <c r="E2165">
        <v>4</v>
      </c>
      <c r="F2165" t="s">
        <v>1950</v>
      </c>
      <c r="G2165" t="s">
        <v>1949</v>
      </c>
      <c r="H2165" t="s">
        <v>1950</v>
      </c>
      <c r="I2165" t="s">
        <v>132</v>
      </c>
      <c r="J2165">
        <v>4</v>
      </c>
      <c r="K2165" t="s">
        <v>1950</v>
      </c>
      <c r="L2165" t="s">
        <v>1949</v>
      </c>
      <c r="M2165" t="s">
        <v>1950</v>
      </c>
      <c r="N2165" t="s">
        <v>132</v>
      </c>
      <c r="O2165" t="s">
        <v>2162</v>
      </c>
      <c r="P2165" t="s">
        <v>156</v>
      </c>
      <c r="R2165" t="s">
        <v>241</v>
      </c>
      <c r="S2165" t="s">
        <v>158</v>
      </c>
      <c r="T2165" t="s">
        <v>156</v>
      </c>
      <c r="V2165" t="s">
        <v>242</v>
      </c>
      <c r="Y2165" t="s">
        <v>2147</v>
      </c>
      <c r="AE2165" t="s">
        <v>4123</v>
      </c>
    </row>
    <row r="2166" spans="1:31">
      <c r="A2166" t="s">
        <v>4125</v>
      </c>
      <c r="B2166" t="s">
        <v>4126</v>
      </c>
      <c r="C2166" t="s">
        <v>153</v>
      </c>
      <c r="E2166">
        <v>4</v>
      </c>
      <c r="F2166" t="s">
        <v>1950</v>
      </c>
      <c r="G2166" t="s">
        <v>1949</v>
      </c>
      <c r="H2166" t="s">
        <v>1950</v>
      </c>
      <c r="I2166" t="s">
        <v>132</v>
      </c>
      <c r="J2166">
        <v>4</v>
      </c>
      <c r="K2166" t="s">
        <v>1950</v>
      </c>
      <c r="L2166" t="s">
        <v>1949</v>
      </c>
      <c r="M2166" t="s">
        <v>1950</v>
      </c>
      <c r="N2166" t="s">
        <v>132</v>
      </c>
      <c r="O2166" t="s">
        <v>2162</v>
      </c>
      <c r="P2166" t="s">
        <v>2130</v>
      </c>
      <c r="Q2166" t="s">
        <v>2438</v>
      </c>
      <c r="R2166" t="s">
        <v>157</v>
      </c>
      <c r="S2166" t="s">
        <v>158</v>
      </c>
      <c r="T2166" t="s">
        <v>156</v>
      </c>
      <c r="V2166" t="s">
        <v>159</v>
      </c>
      <c r="Y2166" t="s">
        <v>244</v>
      </c>
      <c r="AE2166" t="s">
        <v>4125</v>
      </c>
    </row>
    <row r="2167" spans="1:31">
      <c r="A2167" t="s">
        <v>4127</v>
      </c>
      <c r="B2167" t="s">
        <v>4128</v>
      </c>
      <c r="C2167" t="s">
        <v>153</v>
      </c>
      <c r="E2167">
        <v>4</v>
      </c>
      <c r="F2167" t="s">
        <v>1842</v>
      </c>
      <c r="G2167" t="s">
        <v>1841</v>
      </c>
      <c r="H2167" t="s">
        <v>1842</v>
      </c>
      <c r="I2167" t="s">
        <v>128</v>
      </c>
      <c r="J2167">
        <v>4</v>
      </c>
      <c r="K2167" t="s">
        <v>1842</v>
      </c>
      <c r="L2167" t="s">
        <v>1841</v>
      </c>
      <c r="M2167" t="s">
        <v>1842</v>
      </c>
      <c r="N2167" t="s">
        <v>128</v>
      </c>
      <c r="O2167" t="s">
        <v>2162</v>
      </c>
      <c r="P2167" t="s">
        <v>156</v>
      </c>
      <c r="R2167" t="s">
        <v>157</v>
      </c>
      <c r="S2167" t="s">
        <v>2153</v>
      </c>
      <c r="T2167" t="s">
        <v>156</v>
      </c>
      <c r="V2167" t="s">
        <v>159</v>
      </c>
      <c r="Y2167" t="s">
        <v>244</v>
      </c>
      <c r="AE2167" t="s">
        <v>4127</v>
      </c>
    </row>
    <row r="2168" spans="1:31">
      <c r="A2168" t="s">
        <v>4129</v>
      </c>
      <c r="B2168" t="s">
        <v>4130</v>
      </c>
      <c r="C2168" t="s">
        <v>153</v>
      </c>
      <c r="E2168">
        <v>4</v>
      </c>
      <c r="F2168" t="s">
        <v>1852</v>
      </c>
      <c r="G2168" t="s">
        <v>1851</v>
      </c>
      <c r="H2168" t="s">
        <v>1852</v>
      </c>
      <c r="I2168" t="s">
        <v>130</v>
      </c>
      <c r="J2168">
        <v>4</v>
      </c>
      <c r="K2168" t="s">
        <v>1852</v>
      </c>
      <c r="L2168" t="s">
        <v>1851</v>
      </c>
      <c r="M2168" t="s">
        <v>1852</v>
      </c>
      <c r="N2168" t="s">
        <v>130</v>
      </c>
      <c r="O2168" t="s">
        <v>2126</v>
      </c>
      <c r="P2168" t="s">
        <v>156</v>
      </c>
      <c r="R2168" t="s">
        <v>241</v>
      </c>
      <c r="S2168" t="s">
        <v>158</v>
      </c>
      <c r="T2168" t="s">
        <v>156</v>
      </c>
      <c r="V2168" t="s">
        <v>159</v>
      </c>
      <c r="Y2168" t="s">
        <v>2132</v>
      </c>
      <c r="AE2168" t="s">
        <v>4129</v>
      </c>
    </row>
    <row r="2169" spans="1:31">
      <c r="A2169" t="s">
        <v>4131</v>
      </c>
      <c r="B2169" t="s">
        <v>4132</v>
      </c>
      <c r="C2169" t="s">
        <v>153</v>
      </c>
      <c r="E2169">
        <v>4</v>
      </c>
      <c r="F2169" t="s">
        <v>1640</v>
      </c>
      <c r="G2169" t="s">
        <v>1639</v>
      </c>
      <c r="H2169" t="s">
        <v>1640</v>
      </c>
      <c r="I2169" t="s">
        <v>1641</v>
      </c>
      <c r="J2169">
        <v>4</v>
      </c>
      <c r="K2169" t="s">
        <v>1640</v>
      </c>
      <c r="L2169" t="s">
        <v>1639</v>
      </c>
      <c r="M2169" t="s">
        <v>1640</v>
      </c>
      <c r="N2169" t="s">
        <v>1641</v>
      </c>
      <c r="O2169" t="s">
        <v>2162</v>
      </c>
      <c r="P2169" t="s">
        <v>156</v>
      </c>
      <c r="R2169" t="s">
        <v>241</v>
      </c>
      <c r="S2169" t="s">
        <v>2153</v>
      </c>
      <c r="T2169" t="s">
        <v>156</v>
      </c>
      <c r="V2169" t="s">
        <v>242</v>
      </c>
      <c r="Y2169" t="s">
        <v>245</v>
      </c>
      <c r="AE2169" t="s">
        <v>4131</v>
      </c>
    </row>
    <row r="2170" spans="1:31">
      <c r="A2170" t="s">
        <v>4133</v>
      </c>
      <c r="B2170" t="s">
        <v>4134</v>
      </c>
      <c r="C2170" t="s">
        <v>153</v>
      </c>
      <c r="E2170">
        <v>4</v>
      </c>
      <c r="F2170" t="s">
        <v>1801</v>
      </c>
      <c r="G2170" t="s">
        <v>1800</v>
      </c>
      <c r="H2170" t="s">
        <v>1801</v>
      </c>
      <c r="I2170" t="s">
        <v>124</v>
      </c>
      <c r="J2170">
        <v>4</v>
      </c>
      <c r="K2170" t="s">
        <v>1801</v>
      </c>
      <c r="L2170" t="s">
        <v>1800</v>
      </c>
      <c r="M2170" t="s">
        <v>1801</v>
      </c>
      <c r="N2170" t="s">
        <v>124</v>
      </c>
      <c r="O2170" t="s">
        <v>2232</v>
      </c>
      <c r="P2170" t="s">
        <v>156</v>
      </c>
      <c r="R2170" t="s">
        <v>241</v>
      </c>
      <c r="S2170" t="s">
        <v>2153</v>
      </c>
      <c r="T2170" t="s">
        <v>156</v>
      </c>
      <c r="V2170" t="s">
        <v>159</v>
      </c>
      <c r="Y2170" t="s">
        <v>160</v>
      </c>
      <c r="AE2170" t="s">
        <v>4133</v>
      </c>
    </row>
    <row r="2171" spans="1:31">
      <c r="A2171" t="s">
        <v>4135</v>
      </c>
      <c r="B2171" t="s">
        <v>4136</v>
      </c>
      <c r="C2171" t="s">
        <v>153</v>
      </c>
      <c r="E2171">
        <v>4</v>
      </c>
      <c r="F2171" t="s">
        <v>1617</v>
      </c>
      <c r="G2171" t="s">
        <v>1616</v>
      </c>
      <c r="H2171" t="s">
        <v>1617</v>
      </c>
      <c r="I2171" t="s">
        <v>126</v>
      </c>
      <c r="J2171">
        <v>4</v>
      </c>
      <c r="K2171" t="s">
        <v>1617</v>
      </c>
      <c r="L2171" t="s">
        <v>1616</v>
      </c>
      <c r="M2171" t="s">
        <v>1617</v>
      </c>
      <c r="N2171" t="s">
        <v>126</v>
      </c>
      <c r="O2171" t="s">
        <v>155</v>
      </c>
      <c r="P2171" t="s">
        <v>2130</v>
      </c>
      <c r="Q2171" t="s">
        <v>4137</v>
      </c>
      <c r="R2171" t="s">
        <v>241</v>
      </c>
      <c r="S2171" t="s">
        <v>158</v>
      </c>
      <c r="T2171" t="s">
        <v>156</v>
      </c>
      <c r="V2171" t="s">
        <v>242</v>
      </c>
      <c r="Y2171" t="s">
        <v>2150</v>
      </c>
      <c r="AE2171" t="s">
        <v>4135</v>
      </c>
    </row>
    <row r="2172" spans="1:31">
      <c r="A2172" t="s">
        <v>4138</v>
      </c>
      <c r="B2172" t="s">
        <v>4139</v>
      </c>
      <c r="C2172" t="s">
        <v>153</v>
      </c>
      <c r="E2172">
        <v>4</v>
      </c>
      <c r="F2172" t="s">
        <v>2107</v>
      </c>
      <c r="G2172" t="s">
        <v>2106</v>
      </c>
      <c r="H2172" t="s">
        <v>2107</v>
      </c>
      <c r="I2172" t="s">
        <v>130</v>
      </c>
      <c r="J2172">
        <v>4</v>
      </c>
      <c r="K2172" t="s">
        <v>2107</v>
      </c>
      <c r="L2172" t="s">
        <v>2106</v>
      </c>
      <c r="M2172" t="s">
        <v>2107</v>
      </c>
      <c r="N2172" t="s">
        <v>130</v>
      </c>
      <c r="O2172" t="s">
        <v>2162</v>
      </c>
      <c r="P2172" t="s">
        <v>156</v>
      </c>
      <c r="R2172" t="s">
        <v>241</v>
      </c>
      <c r="S2172" t="s">
        <v>158</v>
      </c>
      <c r="T2172" t="s">
        <v>156</v>
      </c>
      <c r="V2172" t="s">
        <v>242</v>
      </c>
      <c r="Y2172" t="s">
        <v>2150</v>
      </c>
      <c r="AE2172" t="s">
        <v>4138</v>
      </c>
    </row>
    <row r="2173" spans="1:31">
      <c r="A2173" t="s">
        <v>4140</v>
      </c>
      <c r="B2173" t="s">
        <v>4141</v>
      </c>
      <c r="C2173" t="s">
        <v>153</v>
      </c>
      <c r="E2173">
        <v>4</v>
      </c>
      <c r="F2173" t="s">
        <v>1986</v>
      </c>
      <c r="G2173" t="s">
        <v>1985</v>
      </c>
      <c r="H2173" t="s">
        <v>1986</v>
      </c>
      <c r="I2173" t="s">
        <v>124</v>
      </c>
      <c r="J2173">
        <v>4</v>
      </c>
      <c r="K2173" t="s">
        <v>1986</v>
      </c>
      <c r="L2173" t="s">
        <v>1985</v>
      </c>
      <c r="M2173" t="s">
        <v>1986</v>
      </c>
      <c r="N2173" t="s">
        <v>124</v>
      </c>
      <c r="O2173" t="s">
        <v>2162</v>
      </c>
      <c r="P2173" t="s">
        <v>156</v>
      </c>
      <c r="R2173" t="s">
        <v>241</v>
      </c>
      <c r="S2173" t="s">
        <v>158</v>
      </c>
      <c r="T2173" t="s">
        <v>156</v>
      </c>
      <c r="V2173" t="s">
        <v>242</v>
      </c>
      <c r="Y2173" t="s">
        <v>2147</v>
      </c>
      <c r="AE2173" t="s">
        <v>4140</v>
      </c>
    </row>
    <row r="2174" spans="1:31">
      <c r="A2174" t="s">
        <v>4142</v>
      </c>
      <c r="B2174" t="s">
        <v>4143</v>
      </c>
      <c r="C2174" t="s">
        <v>153</v>
      </c>
      <c r="E2174">
        <v>4</v>
      </c>
      <c r="F2174" t="s">
        <v>1852</v>
      </c>
      <c r="G2174" t="s">
        <v>1851</v>
      </c>
      <c r="H2174" t="s">
        <v>1852</v>
      </c>
      <c r="I2174" t="s">
        <v>130</v>
      </c>
      <c r="J2174">
        <v>4</v>
      </c>
      <c r="K2174" t="s">
        <v>1852</v>
      </c>
      <c r="L2174" t="s">
        <v>1851</v>
      </c>
      <c r="M2174" t="s">
        <v>1852</v>
      </c>
      <c r="N2174" t="s">
        <v>130</v>
      </c>
      <c r="O2174" t="s">
        <v>2162</v>
      </c>
      <c r="P2174" t="s">
        <v>156</v>
      </c>
      <c r="R2174" t="s">
        <v>241</v>
      </c>
      <c r="S2174" t="s">
        <v>158</v>
      </c>
      <c r="T2174" t="s">
        <v>156</v>
      </c>
      <c r="V2174" t="s">
        <v>242</v>
      </c>
      <c r="Y2174" t="s">
        <v>2146</v>
      </c>
      <c r="AE2174" t="s">
        <v>4142</v>
      </c>
    </row>
    <row r="2175" spans="1:31">
      <c r="A2175" t="s">
        <v>4144</v>
      </c>
      <c r="B2175" t="s">
        <v>4145</v>
      </c>
      <c r="J2175">
        <v>4</v>
      </c>
      <c r="K2175" t="s">
        <v>296</v>
      </c>
      <c r="L2175" t="s">
        <v>295</v>
      </c>
      <c r="M2175" t="s">
        <v>296</v>
      </c>
      <c r="N2175" t="s">
        <v>124</v>
      </c>
      <c r="S2175" t="s">
        <v>158</v>
      </c>
      <c r="T2175" t="s">
        <v>156</v>
      </c>
      <c r="AE2175" t="s">
        <v>4144</v>
      </c>
    </row>
    <row r="2176" spans="1:31">
      <c r="A2176" t="s">
        <v>4146</v>
      </c>
      <c r="B2176" t="s">
        <v>4147</v>
      </c>
      <c r="C2176" t="s">
        <v>153</v>
      </c>
      <c r="E2176">
        <v>4</v>
      </c>
      <c r="F2176" t="s">
        <v>1803</v>
      </c>
      <c r="G2176" t="s">
        <v>1802</v>
      </c>
      <c r="H2176" t="s">
        <v>1803</v>
      </c>
      <c r="I2176" t="s">
        <v>132</v>
      </c>
      <c r="J2176">
        <v>4</v>
      </c>
      <c r="K2176" t="s">
        <v>1803</v>
      </c>
      <c r="L2176" t="s">
        <v>1802</v>
      </c>
      <c r="M2176" t="s">
        <v>1803</v>
      </c>
      <c r="N2176" t="s">
        <v>132</v>
      </c>
      <c r="O2176" t="s">
        <v>2162</v>
      </c>
      <c r="P2176" t="s">
        <v>156</v>
      </c>
      <c r="R2176" t="s">
        <v>241</v>
      </c>
      <c r="S2176" t="s">
        <v>158</v>
      </c>
      <c r="T2176" t="s">
        <v>156</v>
      </c>
      <c r="V2176" t="s">
        <v>2233</v>
      </c>
      <c r="Y2176" t="s">
        <v>2127</v>
      </c>
      <c r="AE2176" t="s">
        <v>4146</v>
      </c>
    </row>
    <row r="2177" spans="1:31">
      <c r="A2177" t="s">
        <v>4148</v>
      </c>
      <c r="B2177" t="s">
        <v>4149</v>
      </c>
      <c r="C2177" t="s">
        <v>153</v>
      </c>
      <c r="E2177">
        <v>4</v>
      </c>
      <c r="F2177" t="s">
        <v>2120</v>
      </c>
      <c r="G2177" t="s">
        <v>2119</v>
      </c>
      <c r="H2177" t="s">
        <v>2120</v>
      </c>
      <c r="I2177" t="s">
        <v>128</v>
      </c>
      <c r="O2177" t="s">
        <v>2162</v>
      </c>
      <c r="P2177" t="s">
        <v>2130</v>
      </c>
      <c r="Q2177" t="s">
        <v>3068</v>
      </c>
      <c r="R2177" t="s">
        <v>241</v>
      </c>
      <c r="V2177" t="s">
        <v>2233</v>
      </c>
      <c r="Y2177" t="s">
        <v>4150</v>
      </c>
      <c r="AE2177" t="s">
        <v>4148</v>
      </c>
    </row>
    <row r="2178" spans="1:31">
      <c r="A2178" t="s">
        <v>4151</v>
      </c>
      <c r="B2178" t="s">
        <v>4152</v>
      </c>
      <c r="C2178" t="s">
        <v>153</v>
      </c>
      <c r="E2178">
        <v>4</v>
      </c>
      <c r="F2178" t="s">
        <v>2018</v>
      </c>
      <c r="G2178" t="s">
        <v>2017</v>
      </c>
      <c r="H2178" t="s">
        <v>2018</v>
      </c>
      <c r="I2178" t="s">
        <v>130</v>
      </c>
      <c r="J2178">
        <v>4</v>
      </c>
      <c r="K2178" t="s">
        <v>2018</v>
      </c>
      <c r="L2178" t="s">
        <v>2017</v>
      </c>
      <c r="M2178" t="s">
        <v>2018</v>
      </c>
      <c r="N2178" t="s">
        <v>130</v>
      </c>
      <c r="O2178" t="s">
        <v>2141</v>
      </c>
      <c r="P2178" t="s">
        <v>156</v>
      </c>
      <c r="R2178" t="s">
        <v>241</v>
      </c>
      <c r="S2178" t="s">
        <v>158</v>
      </c>
      <c r="T2178" t="s">
        <v>156</v>
      </c>
      <c r="V2178" t="s">
        <v>159</v>
      </c>
      <c r="W2178" t="s">
        <v>242</v>
      </c>
      <c r="Y2178" t="s">
        <v>2146</v>
      </c>
      <c r="Z2178" t="s">
        <v>243</v>
      </c>
      <c r="AE2178" t="s">
        <v>4151</v>
      </c>
    </row>
    <row r="2179" spans="1:31">
      <c r="A2179" t="s">
        <v>4153</v>
      </c>
      <c r="B2179" t="s">
        <v>4154</v>
      </c>
      <c r="C2179" t="s">
        <v>153</v>
      </c>
      <c r="E2179">
        <v>4</v>
      </c>
      <c r="F2179" t="s">
        <v>1799</v>
      </c>
      <c r="G2179" t="s">
        <v>1798</v>
      </c>
      <c r="H2179" t="s">
        <v>1799</v>
      </c>
      <c r="I2179" t="s">
        <v>128</v>
      </c>
      <c r="J2179">
        <v>4</v>
      </c>
      <c r="K2179" t="s">
        <v>1799</v>
      </c>
      <c r="L2179" t="s">
        <v>1798</v>
      </c>
      <c r="M2179" t="s">
        <v>1799</v>
      </c>
      <c r="N2179" t="s">
        <v>128</v>
      </c>
      <c r="O2179" t="s">
        <v>2126</v>
      </c>
      <c r="P2179" t="s">
        <v>156</v>
      </c>
      <c r="R2179" t="s">
        <v>241</v>
      </c>
      <c r="S2179" t="s">
        <v>158</v>
      </c>
      <c r="T2179" t="s">
        <v>156</v>
      </c>
      <c r="V2179" t="s">
        <v>159</v>
      </c>
      <c r="Y2179" t="s">
        <v>2132</v>
      </c>
      <c r="AE2179" t="s">
        <v>4153</v>
      </c>
    </row>
    <row r="2180" spans="1:31">
      <c r="A2180" t="s">
        <v>4155</v>
      </c>
      <c r="B2180" t="s">
        <v>4156</v>
      </c>
      <c r="C2180" t="s">
        <v>153</v>
      </c>
      <c r="E2180">
        <v>4</v>
      </c>
      <c r="F2180" t="s">
        <v>1805</v>
      </c>
      <c r="G2180" t="s">
        <v>1804</v>
      </c>
      <c r="H2180" t="s">
        <v>1805</v>
      </c>
      <c r="I2180" t="s">
        <v>1641</v>
      </c>
      <c r="J2180">
        <v>4</v>
      </c>
      <c r="K2180" t="s">
        <v>1805</v>
      </c>
      <c r="L2180" t="s">
        <v>1804</v>
      </c>
      <c r="M2180" t="s">
        <v>1805</v>
      </c>
      <c r="N2180" t="s">
        <v>1641</v>
      </c>
      <c r="O2180" t="s">
        <v>2162</v>
      </c>
      <c r="P2180" t="s">
        <v>2130</v>
      </c>
      <c r="Q2180" t="s">
        <v>4157</v>
      </c>
      <c r="R2180" t="s">
        <v>157</v>
      </c>
      <c r="S2180" t="s">
        <v>158</v>
      </c>
      <c r="T2180" t="s">
        <v>2130</v>
      </c>
      <c r="U2180" t="s">
        <v>2486</v>
      </c>
      <c r="V2180" t="s">
        <v>2233</v>
      </c>
      <c r="Y2180" t="s">
        <v>2127</v>
      </c>
      <c r="AE2180" t="s">
        <v>4155</v>
      </c>
    </row>
    <row r="2181" spans="1:31">
      <c r="A2181" t="s">
        <v>4158</v>
      </c>
      <c r="B2181" t="s">
        <v>4159</v>
      </c>
      <c r="C2181" t="s">
        <v>153</v>
      </c>
      <c r="E2181">
        <v>4</v>
      </c>
      <c r="F2181" t="s">
        <v>1809</v>
      </c>
      <c r="G2181" t="s">
        <v>1808</v>
      </c>
      <c r="H2181" t="s">
        <v>1809</v>
      </c>
      <c r="I2181" t="s">
        <v>124</v>
      </c>
      <c r="J2181">
        <v>4</v>
      </c>
      <c r="K2181" t="s">
        <v>1809</v>
      </c>
      <c r="L2181" t="s">
        <v>1808</v>
      </c>
      <c r="M2181" t="s">
        <v>1809</v>
      </c>
      <c r="N2181" t="s">
        <v>124</v>
      </c>
      <c r="O2181" t="s">
        <v>2141</v>
      </c>
      <c r="P2181" t="s">
        <v>156</v>
      </c>
      <c r="R2181" t="s">
        <v>241</v>
      </c>
      <c r="S2181" t="s">
        <v>158</v>
      </c>
      <c r="T2181" t="s">
        <v>156</v>
      </c>
      <c r="V2181" t="s">
        <v>242</v>
      </c>
      <c r="Y2181" t="s">
        <v>245</v>
      </c>
      <c r="AE2181" t="s">
        <v>4158</v>
      </c>
    </row>
    <row r="2182" spans="1:31">
      <c r="A2182" t="s">
        <v>4160</v>
      </c>
      <c r="B2182" t="s">
        <v>4161</v>
      </c>
      <c r="C2182" t="s">
        <v>153</v>
      </c>
      <c r="E2182">
        <v>4</v>
      </c>
      <c r="F2182" t="s">
        <v>1846</v>
      </c>
      <c r="G2182" t="s">
        <v>1845</v>
      </c>
      <c r="H2182" t="s">
        <v>1846</v>
      </c>
      <c r="I2182" t="s">
        <v>132</v>
      </c>
      <c r="J2182">
        <v>4</v>
      </c>
      <c r="K2182" t="s">
        <v>1846</v>
      </c>
      <c r="L2182" t="s">
        <v>1845</v>
      </c>
      <c r="M2182" t="s">
        <v>1846</v>
      </c>
      <c r="N2182" t="s">
        <v>132</v>
      </c>
      <c r="O2182" t="s">
        <v>2162</v>
      </c>
      <c r="P2182" t="s">
        <v>156</v>
      </c>
      <c r="R2182" t="s">
        <v>241</v>
      </c>
      <c r="S2182" t="s">
        <v>158</v>
      </c>
      <c r="T2182" t="s">
        <v>156</v>
      </c>
      <c r="V2182" t="s">
        <v>2233</v>
      </c>
      <c r="Y2182" t="s">
        <v>2383</v>
      </c>
      <c r="AE2182" t="s">
        <v>4160</v>
      </c>
    </row>
    <row r="2183" spans="1:31">
      <c r="A2183" t="s">
        <v>4162</v>
      </c>
      <c r="B2183" t="s">
        <v>4163</v>
      </c>
      <c r="C2183" t="s">
        <v>153</v>
      </c>
      <c r="E2183">
        <v>4</v>
      </c>
      <c r="F2183" t="s">
        <v>1868</v>
      </c>
      <c r="G2183" t="s">
        <v>1867</v>
      </c>
      <c r="H2183" t="s">
        <v>1868</v>
      </c>
      <c r="I2183" t="s">
        <v>126</v>
      </c>
      <c r="O2183" t="s">
        <v>2232</v>
      </c>
      <c r="P2183" t="s">
        <v>156</v>
      </c>
      <c r="R2183" t="s">
        <v>241</v>
      </c>
      <c r="V2183" t="s">
        <v>242</v>
      </c>
      <c r="Y2183" t="s">
        <v>2146</v>
      </c>
      <c r="AE2183" t="s">
        <v>4162</v>
      </c>
    </row>
    <row r="2184" spans="1:31">
      <c r="A2184" t="s">
        <v>4164</v>
      </c>
      <c r="B2184" t="s">
        <v>4165</v>
      </c>
      <c r="C2184" t="s">
        <v>153</v>
      </c>
      <c r="E2184">
        <v>4</v>
      </c>
      <c r="F2184" t="s">
        <v>2623</v>
      </c>
      <c r="G2184" t="s">
        <v>2624</v>
      </c>
      <c r="H2184" t="s">
        <v>2623</v>
      </c>
      <c r="I2184" t="s">
        <v>126</v>
      </c>
      <c r="J2184">
        <v>4</v>
      </c>
      <c r="K2184" t="s">
        <v>2623</v>
      </c>
      <c r="L2184" t="s">
        <v>2624</v>
      </c>
      <c r="M2184" t="s">
        <v>2623</v>
      </c>
      <c r="N2184" t="s">
        <v>126</v>
      </c>
      <c r="O2184" t="s">
        <v>2162</v>
      </c>
      <c r="P2184" t="s">
        <v>156</v>
      </c>
      <c r="R2184" t="s">
        <v>241</v>
      </c>
      <c r="S2184" t="s">
        <v>158</v>
      </c>
      <c r="T2184" t="s">
        <v>156</v>
      </c>
      <c r="V2184" t="s">
        <v>242</v>
      </c>
      <c r="Y2184" t="s">
        <v>2150</v>
      </c>
      <c r="AE2184" t="s">
        <v>4164</v>
      </c>
    </row>
    <row r="2185" spans="1:31">
      <c r="A2185" t="s">
        <v>4166</v>
      </c>
      <c r="B2185" t="s">
        <v>4167</v>
      </c>
      <c r="C2185" t="s">
        <v>153</v>
      </c>
      <c r="E2185">
        <v>4</v>
      </c>
      <c r="F2185" t="s">
        <v>2623</v>
      </c>
      <c r="G2185" t="s">
        <v>2624</v>
      </c>
      <c r="H2185" t="s">
        <v>2623</v>
      </c>
      <c r="I2185" t="s">
        <v>126</v>
      </c>
      <c r="J2185">
        <v>4</v>
      </c>
      <c r="K2185" t="s">
        <v>2623</v>
      </c>
      <c r="L2185" t="s">
        <v>2624</v>
      </c>
      <c r="M2185" t="s">
        <v>2623</v>
      </c>
      <c r="N2185" t="s">
        <v>126</v>
      </c>
      <c r="O2185" t="s">
        <v>2162</v>
      </c>
      <c r="P2185" t="s">
        <v>156</v>
      </c>
      <c r="R2185" t="s">
        <v>241</v>
      </c>
      <c r="S2185" t="s">
        <v>158</v>
      </c>
      <c r="T2185" t="s">
        <v>156</v>
      </c>
      <c r="V2185" t="s">
        <v>242</v>
      </c>
      <c r="Y2185" t="s">
        <v>2146</v>
      </c>
      <c r="AE2185" t="s">
        <v>4166</v>
      </c>
    </row>
    <row r="2186" spans="1:31">
      <c r="A2186" t="s">
        <v>4168</v>
      </c>
      <c r="B2186" t="s">
        <v>4169</v>
      </c>
      <c r="C2186" t="s">
        <v>153</v>
      </c>
      <c r="E2186">
        <v>4</v>
      </c>
      <c r="F2186" t="s">
        <v>2067</v>
      </c>
      <c r="G2186" t="s">
        <v>2066</v>
      </c>
      <c r="H2186" t="s">
        <v>2067</v>
      </c>
      <c r="I2186" t="s">
        <v>132</v>
      </c>
      <c r="J2186">
        <v>4</v>
      </c>
      <c r="K2186" t="s">
        <v>2067</v>
      </c>
      <c r="L2186" t="s">
        <v>2066</v>
      </c>
      <c r="M2186" t="s">
        <v>2067</v>
      </c>
      <c r="N2186" t="s">
        <v>132</v>
      </c>
      <c r="O2186" t="s">
        <v>2162</v>
      </c>
      <c r="P2186" t="s">
        <v>156</v>
      </c>
      <c r="R2186" t="s">
        <v>157</v>
      </c>
      <c r="S2186" t="s">
        <v>158</v>
      </c>
      <c r="T2186" t="s">
        <v>156</v>
      </c>
      <c r="V2186" t="s">
        <v>159</v>
      </c>
      <c r="Y2186" t="s">
        <v>2402</v>
      </c>
      <c r="AE2186" t="s">
        <v>4168</v>
      </c>
    </row>
    <row r="2187" spans="1:31">
      <c r="A2187" t="s">
        <v>4170</v>
      </c>
      <c r="B2187" t="s">
        <v>4171</v>
      </c>
      <c r="C2187" t="s">
        <v>153</v>
      </c>
      <c r="E2187">
        <v>4</v>
      </c>
      <c r="F2187" t="s">
        <v>1640</v>
      </c>
      <c r="G2187" t="s">
        <v>1639</v>
      </c>
      <c r="H2187" t="s">
        <v>1640</v>
      </c>
      <c r="I2187" t="s">
        <v>1641</v>
      </c>
      <c r="J2187">
        <v>4</v>
      </c>
      <c r="K2187" t="s">
        <v>1640</v>
      </c>
      <c r="L2187" t="s">
        <v>1639</v>
      </c>
      <c r="M2187" t="s">
        <v>1640</v>
      </c>
      <c r="N2187" t="s">
        <v>1641</v>
      </c>
      <c r="O2187" t="s">
        <v>2162</v>
      </c>
      <c r="P2187" t="s">
        <v>156</v>
      </c>
      <c r="R2187" t="s">
        <v>157</v>
      </c>
      <c r="S2187" t="s">
        <v>158</v>
      </c>
      <c r="T2187" t="s">
        <v>156</v>
      </c>
      <c r="V2187" t="s">
        <v>2233</v>
      </c>
      <c r="Y2187" t="s">
        <v>2487</v>
      </c>
      <c r="AE2187" t="s">
        <v>4170</v>
      </c>
    </row>
    <row r="2188" spans="1:31">
      <c r="A2188" t="s">
        <v>4172</v>
      </c>
      <c r="B2188" t="s">
        <v>4173</v>
      </c>
      <c r="C2188" t="s">
        <v>153</v>
      </c>
      <c r="E2188">
        <v>4</v>
      </c>
      <c r="F2188" t="s">
        <v>2852</v>
      </c>
      <c r="G2188" t="s">
        <v>2853</v>
      </c>
      <c r="H2188" t="s">
        <v>2852</v>
      </c>
      <c r="I2188" t="s">
        <v>132</v>
      </c>
      <c r="J2188">
        <v>4</v>
      </c>
      <c r="K2188" t="s">
        <v>2852</v>
      </c>
      <c r="L2188" t="s">
        <v>2853</v>
      </c>
      <c r="M2188" t="s">
        <v>2852</v>
      </c>
      <c r="N2188" t="s">
        <v>132</v>
      </c>
      <c r="O2188" t="s">
        <v>2141</v>
      </c>
      <c r="P2188" t="s">
        <v>156</v>
      </c>
      <c r="R2188" t="s">
        <v>241</v>
      </c>
      <c r="S2188" t="s">
        <v>158</v>
      </c>
      <c r="T2188" t="s">
        <v>156</v>
      </c>
      <c r="V2188" t="s">
        <v>242</v>
      </c>
      <c r="Y2188" t="s">
        <v>2146</v>
      </c>
      <c r="AE2188" t="s">
        <v>4172</v>
      </c>
    </row>
    <row r="2189" spans="1:31">
      <c r="A2189" t="s">
        <v>4174</v>
      </c>
      <c r="B2189" t="s">
        <v>4175</v>
      </c>
      <c r="C2189" t="s">
        <v>153</v>
      </c>
      <c r="D2189" t="s">
        <v>154</v>
      </c>
      <c r="E2189">
        <v>4</v>
      </c>
      <c r="F2189" t="s">
        <v>1880</v>
      </c>
      <c r="G2189" t="s">
        <v>1879</v>
      </c>
      <c r="H2189" t="s">
        <v>1880</v>
      </c>
      <c r="I2189" t="s">
        <v>128</v>
      </c>
      <c r="J2189">
        <v>4</v>
      </c>
      <c r="K2189" t="s">
        <v>1880</v>
      </c>
      <c r="L2189" t="s">
        <v>1879</v>
      </c>
      <c r="M2189" t="s">
        <v>1880</v>
      </c>
      <c r="N2189" t="s">
        <v>128</v>
      </c>
      <c r="O2189" t="s">
        <v>2162</v>
      </c>
      <c r="P2189" t="s">
        <v>156</v>
      </c>
      <c r="R2189" t="s">
        <v>157</v>
      </c>
      <c r="S2189" t="s">
        <v>158</v>
      </c>
      <c r="T2189" t="s">
        <v>156</v>
      </c>
      <c r="V2189" t="s">
        <v>2233</v>
      </c>
      <c r="Y2189" t="s">
        <v>2487</v>
      </c>
      <c r="AE2189" t="s">
        <v>4174</v>
      </c>
    </row>
    <row r="2190" spans="1:31">
      <c r="A2190" t="s">
        <v>4176</v>
      </c>
      <c r="B2190" t="s">
        <v>4177</v>
      </c>
      <c r="C2190" t="s">
        <v>153</v>
      </c>
      <c r="E2190">
        <v>4</v>
      </c>
      <c r="F2190" t="s">
        <v>1842</v>
      </c>
      <c r="G2190" t="s">
        <v>1841</v>
      </c>
      <c r="H2190" t="s">
        <v>1842</v>
      </c>
      <c r="I2190" t="s">
        <v>128</v>
      </c>
      <c r="O2190" t="s">
        <v>2162</v>
      </c>
      <c r="P2190" t="s">
        <v>2130</v>
      </c>
      <c r="Q2190" t="s">
        <v>2438</v>
      </c>
      <c r="R2190" t="s">
        <v>241</v>
      </c>
      <c r="V2190" t="s">
        <v>159</v>
      </c>
      <c r="Y2190" t="s">
        <v>244</v>
      </c>
      <c r="AE2190" t="s">
        <v>4176</v>
      </c>
    </row>
    <row r="2191" spans="1:31">
      <c r="A2191" t="s">
        <v>4178</v>
      </c>
      <c r="B2191" t="s">
        <v>4179</v>
      </c>
      <c r="C2191" t="s">
        <v>153</v>
      </c>
      <c r="E2191">
        <v>4</v>
      </c>
      <c r="F2191" t="s">
        <v>1880</v>
      </c>
      <c r="G2191" t="s">
        <v>1879</v>
      </c>
      <c r="H2191" t="s">
        <v>1880</v>
      </c>
      <c r="I2191" t="s">
        <v>128</v>
      </c>
      <c r="J2191">
        <v>4</v>
      </c>
      <c r="K2191" t="s">
        <v>1880</v>
      </c>
      <c r="L2191" t="s">
        <v>1879</v>
      </c>
      <c r="M2191" t="s">
        <v>1880</v>
      </c>
      <c r="N2191" t="s">
        <v>128</v>
      </c>
      <c r="O2191" t="s">
        <v>2162</v>
      </c>
      <c r="P2191" t="s">
        <v>156</v>
      </c>
      <c r="R2191" t="s">
        <v>241</v>
      </c>
      <c r="S2191" t="s">
        <v>158</v>
      </c>
      <c r="T2191" t="s">
        <v>156</v>
      </c>
      <c r="V2191" t="s">
        <v>159</v>
      </c>
      <c r="Y2191" t="s">
        <v>2820</v>
      </c>
      <c r="AE2191" t="s">
        <v>4178</v>
      </c>
    </row>
    <row r="2192" spans="1:31">
      <c r="A2192" t="s">
        <v>4180</v>
      </c>
      <c r="B2192" t="s">
        <v>4181</v>
      </c>
      <c r="C2192" t="s">
        <v>153</v>
      </c>
      <c r="E2192">
        <v>4</v>
      </c>
      <c r="F2192" t="s">
        <v>2852</v>
      </c>
      <c r="G2192" t="s">
        <v>2853</v>
      </c>
      <c r="H2192" t="s">
        <v>2852</v>
      </c>
      <c r="I2192" t="s">
        <v>132</v>
      </c>
      <c r="J2192">
        <v>4</v>
      </c>
      <c r="K2192" t="s">
        <v>2852</v>
      </c>
      <c r="L2192" t="s">
        <v>2853</v>
      </c>
      <c r="M2192" t="s">
        <v>2852</v>
      </c>
      <c r="N2192" t="s">
        <v>132</v>
      </c>
      <c r="O2192" t="s">
        <v>2141</v>
      </c>
      <c r="P2192" t="s">
        <v>156</v>
      </c>
      <c r="R2192" t="s">
        <v>241</v>
      </c>
      <c r="S2192" t="s">
        <v>158</v>
      </c>
      <c r="T2192" t="s">
        <v>156</v>
      </c>
      <c r="V2192" t="s">
        <v>242</v>
      </c>
      <c r="Y2192" t="s">
        <v>2146</v>
      </c>
      <c r="AE2192" t="s">
        <v>4180</v>
      </c>
    </row>
    <row r="2193" spans="1:31">
      <c r="A2193" t="s">
        <v>4182</v>
      </c>
      <c r="B2193" t="s">
        <v>4183</v>
      </c>
      <c r="C2193" t="s">
        <v>153</v>
      </c>
      <c r="E2193">
        <v>4</v>
      </c>
      <c r="F2193" t="s">
        <v>1868</v>
      </c>
      <c r="G2193" t="s">
        <v>1867</v>
      </c>
      <c r="H2193" t="s">
        <v>1868</v>
      </c>
      <c r="I2193" t="s">
        <v>126</v>
      </c>
      <c r="O2193" t="s">
        <v>2232</v>
      </c>
      <c r="P2193" t="s">
        <v>156</v>
      </c>
      <c r="R2193" t="s">
        <v>241</v>
      </c>
      <c r="V2193" t="s">
        <v>242</v>
      </c>
      <c r="Y2193" t="s">
        <v>2146</v>
      </c>
      <c r="AE2193" t="s">
        <v>4182</v>
      </c>
    </row>
    <row r="2194" spans="1:31">
      <c r="A2194" t="s">
        <v>4184</v>
      </c>
      <c r="B2194" t="s">
        <v>4185</v>
      </c>
      <c r="C2194" t="s">
        <v>153</v>
      </c>
      <c r="E2194">
        <v>4</v>
      </c>
      <c r="F2194" t="s">
        <v>2022</v>
      </c>
      <c r="G2194" t="s">
        <v>2021</v>
      </c>
      <c r="H2194" t="s">
        <v>2022</v>
      </c>
      <c r="I2194" t="s">
        <v>126</v>
      </c>
      <c r="J2194">
        <v>4</v>
      </c>
      <c r="K2194" t="s">
        <v>2022</v>
      </c>
      <c r="L2194" t="s">
        <v>2021</v>
      </c>
      <c r="M2194" t="s">
        <v>2022</v>
      </c>
      <c r="N2194" t="s">
        <v>126</v>
      </c>
      <c r="O2194" t="s">
        <v>2162</v>
      </c>
      <c r="P2194" t="s">
        <v>156</v>
      </c>
      <c r="R2194" t="s">
        <v>241</v>
      </c>
      <c r="S2194" t="s">
        <v>158</v>
      </c>
      <c r="T2194" t="s">
        <v>156</v>
      </c>
      <c r="V2194" t="s">
        <v>159</v>
      </c>
      <c r="Y2194" t="s">
        <v>243</v>
      </c>
      <c r="AE2194" t="s">
        <v>4184</v>
      </c>
    </row>
    <row r="2195" spans="1:31">
      <c r="A2195" t="s">
        <v>4186</v>
      </c>
      <c r="B2195" t="s">
        <v>4187</v>
      </c>
      <c r="C2195" t="s">
        <v>153</v>
      </c>
      <c r="E2195">
        <v>4</v>
      </c>
      <c r="F2195" t="s">
        <v>1815</v>
      </c>
      <c r="G2195" t="s">
        <v>1814</v>
      </c>
      <c r="H2195" t="s">
        <v>1815</v>
      </c>
      <c r="I2195" t="s">
        <v>126</v>
      </c>
      <c r="J2195">
        <v>4</v>
      </c>
      <c r="K2195" t="s">
        <v>1815</v>
      </c>
      <c r="L2195" t="s">
        <v>1814</v>
      </c>
      <c r="M2195" t="s">
        <v>1815</v>
      </c>
      <c r="N2195" t="s">
        <v>126</v>
      </c>
      <c r="O2195" t="s">
        <v>155</v>
      </c>
      <c r="P2195" t="s">
        <v>156</v>
      </c>
      <c r="R2195" t="s">
        <v>241</v>
      </c>
      <c r="S2195" t="s">
        <v>158</v>
      </c>
      <c r="T2195" t="s">
        <v>156</v>
      </c>
      <c r="V2195" t="s">
        <v>242</v>
      </c>
      <c r="Y2195" t="s">
        <v>2146</v>
      </c>
      <c r="AE2195" t="s">
        <v>4186</v>
      </c>
    </row>
    <row r="2196" spans="1:31">
      <c r="A2196" t="s">
        <v>4188</v>
      </c>
      <c r="B2196" t="s">
        <v>4189</v>
      </c>
      <c r="C2196" t="s">
        <v>153</v>
      </c>
      <c r="E2196">
        <v>4</v>
      </c>
      <c r="F2196" t="s">
        <v>1868</v>
      </c>
      <c r="G2196" t="s">
        <v>1867</v>
      </c>
      <c r="H2196" t="s">
        <v>1868</v>
      </c>
      <c r="I2196" t="s">
        <v>126</v>
      </c>
      <c r="O2196" t="s">
        <v>2232</v>
      </c>
      <c r="P2196" t="s">
        <v>156</v>
      </c>
      <c r="R2196" t="s">
        <v>241</v>
      </c>
      <c r="V2196" t="s">
        <v>242</v>
      </c>
      <c r="Y2196" t="s">
        <v>2146</v>
      </c>
      <c r="AE2196" t="s">
        <v>4188</v>
      </c>
    </row>
    <row r="2197" spans="1:31">
      <c r="A2197" t="s">
        <v>4190</v>
      </c>
      <c r="B2197" t="s">
        <v>4191</v>
      </c>
      <c r="C2197" t="s">
        <v>153</v>
      </c>
      <c r="E2197">
        <v>4</v>
      </c>
      <c r="F2197" t="s">
        <v>1801</v>
      </c>
      <c r="G2197" t="s">
        <v>1800</v>
      </c>
      <c r="H2197" t="s">
        <v>1801</v>
      </c>
      <c r="I2197" t="s">
        <v>124</v>
      </c>
      <c r="J2197">
        <v>4</v>
      </c>
      <c r="K2197" t="s">
        <v>1801</v>
      </c>
      <c r="L2197" t="s">
        <v>1800</v>
      </c>
      <c r="M2197" t="s">
        <v>1801</v>
      </c>
      <c r="N2197" t="s">
        <v>124</v>
      </c>
      <c r="O2197" t="s">
        <v>2126</v>
      </c>
      <c r="P2197" t="s">
        <v>156</v>
      </c>
      <c r="R2197" t="s">
        <v>241</v>
      </c>
      <c r="S2197" t="s">
        <v>158</v>
      </c>
      <c r="T2197" t="s">
        <v>156</v>
      </c>
      <c r="V2197" t="s">
        <v>159</v>
      </c>
      <c r="Y2197" t="s">
        <v>2132</v>
      </c>
      <c r="AE2197" t="s">
        <v>4190</v>
      </c>
    </row>
    <row r="2198" spans="1:31">
      <c r="A2198" t="s">
        <v>4192</v>
      </c>
      <c r="B2198" t="s">
        <v>4193</v>
      </c>
      <c r="C2198" t="s">
        <v>153</v>
      </c>
      <c r="E2198">
        <v>4</v>
      </c>
      <c r="F2198" t="s">
        <v>1850</v>
      </c>
      <c r="G2198" t="s">
        <v>1849</v>
      </c>
      <c r="H2198" t="s">
        <v>1850</v>
      </c>
      <c r="I2198" t="s">
        <v>128</v>
      </c>
      <c r="J2198">
        <v>4</v>
      </c>
      <c r="K2198" t="s">
        <v>1850</v>
      </c>
      <c r="L2198" t="s">
        <v>1849</v>
      </c>
      <c r="M2198" t="s">
        <v>1850</v>
      </c>
      <c r="N2198" t="s">
        <v>128</v>
      </c>
      <c r="O2198" t="s">
        <v>2141</v>
      </c>
      <c r="P2198" t="s">
        <v>156</v>
      </c>
      <c r="R2198" t="s">
        <v>241</v>
      </c>
      <c r="S2198" t="s">
        <v>158</v>
      </c>
      <c r="T2198" t="s">
        <v>156</v>
      </c>
      <c r="V2198" t="s">
        <v>242</v>
      </c>
      <c r="Y2198" t="s">
        <v>2146</v>
      </c>
      <c r="AE2198" t="s">
        <v>4192</v>
      </c>
    </row>
    <row r="2199" spans="1:31">
      <c r="A2199" t="s">
        <v>4194</v>
      </c>
      <c r="B2199" t="s">
        <v>4195</v>
      </c>
      <c r="C2199" t="s">
        <v>153</v>
      </c>
      <c r="E2199">
        <v>4</v>
      </c>
      <c r="F2199" t="s">
        <v>1842</v>
      </c>
      <c r="G2199" t="s">
        <v>1841</v>
      </c>
      <c r="H2199" t="s">
        <v>1842</v>
      </c>
      <c r="I2199" t="s">
        <v>128</v>
      </c>
      <c r="J2199">
        <v>4</v>
      </c>
      <c r="K2199" t="s">
        <v>1842</v>
      </c>
      <c r="L2199" t="s">
        <v>1841</v>
      </c>
      <c r="M2199" t="s">
        <v>1842</v>
      </c>
      <c r="N2199" t="s">
        <v>128</v>
      </c>
      <c r="O2199" t="s">
        <v>2162</v>
      </c>
      <c r="P2199" t="s">
        <v>156</v>
      </c>
      <c r="R2199" t="s">
        <v>157</v>
      </c>
      <c r="S2199" t="s">
        <v>2153</v>
      </c>
      <c r="T2199" t="s">
        <v>156</v>
      </c>
      <c r="V2199" t="s">
        <v>159</v>
      </c>
      <c r="Y2199" t="s">
        <v>2402</v>
      </c>
      <c r="AE2199" t="s">
        <v>4194</v>
      </c>
    </row>
    <row r="2200" spans="1:31">
      <c r="A2200" t="s">
        <v>4196</v>
      </c>
      <c r="B2200" t="s">
        <v>4197</v>
      </c>
      <c r="C2200" t="s">
        <v>153</v>
      </c>
      <c r="E2200">
        <v>4</v>
      </c>
      <c r="F2200" t="s">
        <v>1842</v>
      </c>
      <c r="G2200" t="s">
        <v>1841</v>
      </c>
      <c r="H2200" t="s">
        <v>1842</v>
      </c>
      <c r="I2200" t="s">
        <v>128</v>
      </c>
      <c r="J2200">
        <v>4</v>
      </c>
      <c r="K2200" t="s">
        <v>1842</v>
      </c>
      <c r="L2200" t="s">
        <v>1841</v>
      </c>
      <c r="M2200" t="s">
        <v>1842</v>
      </c>
      <c r="N2200" t="s">
        <v>128</v>
      </c>
      <c r="O2200" t="s">
        <v>2162</v>
      </c>
      <c r="P2200" t="s">
        <v>156</v>
      </c>
      <c r="R2200" t="s">
        <v>157</v>
      </c>
      <c r="S2200" t="s">
        <v>2153</v>
      </c>
      <c r="T2200" t="s">
        <v>156</v>
      </c>
      <c r="V2200" t="s">
        <v>159</v>
      </c>
      <c r="Y2200" t="s">
        <v>2402</v>
      </c>
      <c r="AE2200" t="s">
        <v>4196</v>
      </c>
    </row>
    <row r="2201" spans="1:31">
      <c r="A2201" t="s">
        <v>4198</v>
      </c>
      <c r="B2201" t="s">
        <v>4199</v>
      </c>
      <c r="C2201" t="s">
        <v>153</v>
      </c>
      <c r="E2201">
        <v>4</v>
      </c>
      <c r="F2201" t="s">
        <v>1684</v>
      </c>
      <c r="G2201" t="s">
        <v>1683</v>
      </c>
      <c r="H2201" t="s">
        <v>1684</v>
      </c>
      <c r="I2201" t="s">
        <v>132</v>
      </c>
      <c r="J2201">
        <v>4</v>
      </c>
      <c r="K2201" t="s">
        <v>1684</v>
      </c>
      <c r="L2201" t="s">
        <v>1683</v>
      </c>
      <c r="M2201" t="s">
        <v>1684</v>
      </c>
      <c r="N2201" t="s">
        <v>132</v>
      </c>
      <c r="O2201" t="s">
        <v>2126</v>
      </c>
      <c r="P2201" t="s">
        <v>156</v>
      </c>
      <c r="R2201" t="s">
        <v>157</v>
      </c>
      <c r="S2201" t="s">
        <v>158</v>
      </c>
      <c r="T2201" t="s">
        <v>156</v>
      </c>
      <c r="V2201" t="s">
        <v>159</v>
      </c>
      <c r="Y2201" t="s">
        <v>2132</v>
      </c>
      <c r="AE2201" t="s">
        <v>4198</v>
      </c>
    </row>
    <row r="2202" spans="1:31">
      <c r="A2202" t="s">
        <v>4200</v>
      </c>
      <c r="B2202" t="s">
        <v>4201</v>
      </c>
      <c r="C2202" t="s">
        <v>153</v>
      </c>
      <c r="E2202">
        <v>4</v>
      </c>
      <c r="F2202" t="s">
        <v>1809</v>
      </c>
      <c r="G2202" t="s">
        <v>1808</v>
      </c>
      <c r="H2202" t="s">
        <v>1809</v>
      </c>
      <c r="I2202" t="s">
        <v>124</v>
      </c>
      <c r="J2202">
        <v>4</v>
      </c>
      <c r="K2202" t="s">
        <v>1809</v>
      </c>
      <c r="L2202" t="s">
        <v>1808</v>
      </c>
      <c r="M2202" t="s">
        <v>1809</v>
      </c>
      <c r="N2202" t="s">
        <v>124</v>
      </c>
      <c r="O2202" t="s">
        <v>2141</v>
      </c>
      <c r="P2202" t="s">
        <v>156</v>
      </c>
      <c r="R2202" t="s">
        <v>241</v>
      </c>
      <c r="S2202" t="s">
        <v>158</v>
      </c>
      <c r="T2202" t="s">
        <v>156</v>
      </c>
      <c r="V2202" t="s">
        <v>242</v>
      </c>
      <c r="Y2202" t="s">
        <v>2146</v>
      </c>
      <c r="AE2202" t="s">
        <v>4200</v>
      </c>
    </row>
    <row r="2203" spans="1:31">
      <c r="A2203" t="s">
        <v>4202</v>
      </c>
      <c r="B2203" t="s">
        <v>4203</v>
      </c>
      <c r="C2203" t="s">
        <v>153</v>
      </c>
      <c r="E2203">
        <v>4</v>
      </c>
      <c r="F2203" t="s">
        <v>1868</v>
      </c>
      <c r="G2203" t="s">
        <v>1867</v>
      </c>
      <c r="H2203" t="s">
        <v>1868</v>
      </c>
      <c r="I2203" t="s">
        <v>126</v>
      </c>
      <c r="O2203" t="s">
        <v>2232</v>
      </c>
      <c r="P2203" t="s">
        <v>156</v>
      </c>
      <c r="R2203" t="s">
        <v>241</v>
      </c>
      <c r="V2203" t="s">
        <v>242</v>
      </c>
      <c r="Y2203" t="s">
        <v>2146</v>
      </c>
      <c r="AE2203" t="s">
        <v>4202</v>
      </c>
    </row>
    <row r="2204" spans="1:31">
      <c r="A2204" t="s">
        <v>4204</v>
      </c>
      <c r="B2204" t="s">
        <v>4205</v>
      </c>
      <c r="C2204" t="s">
        <v>153</v>
      </c>
      <c r="E2204">
        <v>4</v>
      </c>
      <c r="F2204" t="s">
        <v>1952</v>
      </c>
      <c r="G2204" t="s">
        <v>1951</v>
      </c>
      <c r="H2204" t="s">
        <v>1952</v>
      </c>
      <c r="I2204" t="s">
        <v>130</v>
      </c>
      <c r="J2204">
        <v>4</v>
      </c>
      <c r="K2204" t="s">
        <v>1952</v>
      </c>
      <c r="L2204" t="s">
        <v>1951</v>
      </c>
      <c r="M2204" t="s">
        <v>1952</v>
      </c>
      <c r="N2204" t="s">
        <v>130</v>
      </c>
      <c r="O2204" t="s">
        <v>2162</v>
      </c>
      <c r="P2204" t="s">
        <v>156</v>
      </c>
      <c r="R2204" t="s">
        <v>241</v>
      </c>
      <c r="S2204" t="s">
        <v>158</v>
      </c>
      <c r="T2204" t="s">
        <v>156</v>
      </c>
      <c r="V2204" t="s">
        <v>242</v>
      </c>
      <c r="W2204" t="s">
        <v>159</v>
      </c>
      <c r="Y2204" t="s">
        <v>2146</v>
      </c>
      <c r="Z2204" t="s">
        <v>243</v>
      </c>
      <c r="AE2204" t="s">
        <v>4204</v>
      </c>
    </row>
    <row r="2205" spans="1:31">
      <c r="A2205" t="s">
        <v>4206</v>
      </c>
      <c r="B2205" t="s">
        <v>4207</v>
      </c>
      <c r="C2205" t="s">
        <v>153</v>
      </c>
      <c r="E2205">
        <v>4</v>
      </c>
      <c r="F2205" t="s">
        <v>1844</v>
      </c>
      <c r="G2205" t="s">
        <v>1843</v>
      </c>
      <c r="H2205" t="s">
        <v>1844</v>
      </c>
      <c r="I2205" t="s">
        <v>124</v>
      </c>
      <c r="O2205" t="s">
        <v>2232</v>
      </c>
      <c r="P2205" t="s">
        <v>156</v>
      </c>
      <c r="R2205" t="s">
        <v>241</v>
      </c>
      <c r="V2205" t="s">
        <v>242</v>
      </c>
      <c r="Y2205" t="s">
        <v>2146</v>
      </c>
      <c r="AE2205" t="s">
        <v>4206</v>
      </c>
    </row>
    <row r="2206" spans="1:31">
      <c r="A2206" t="s">
        <v>4208</v>
      </c>
      <c r="B2206" t="s">
        <v>4209</v>
      </c>
      <c r="C2206" t="s">
        <v>153</v>
      </c>
      <c r="E2206">
        <v>4</v>
      </c>
      <c r="F2206" t="s">
        <v>2120</v>
      </c>
      <c r="G2206" t="s">
        <v>2119</v>
      </c>
      <c r="H2206" t="s">
        <v>2120</v>
      </c>
      <c r="I2206" t="s">
        <v>128</v>
      </c>
      <c r="J2206">
        <v>4</v>
      </c>
      <c r="K2206" t="s">
        <v>2120</v>
      </c>
      <c r="L2206" t="s">
        <v>2119</v>
      </c>
      <c r="M2206" t="s">
        <v>2120</v>
      </c>
      <c r="N2206" t="s">
        <v>128</v>
      </c>
      <c r="O2206" t="s">
        <v>2162</v>
      </c>
      <c r="P2206" t="s">
        <v>156</v>
      </c>
      <c r="R2206" t="s">
        <v>241</v>
      </c>
      <c r="S2206" t="s">
        <v>158</v>
      </c>
      <c r="T2206" t="s">
        <v>156</v>
      </c>
      <c r="V2206" t="s">
        <v>242</v>
      </c>
      <c r="Y2206" t="s">
        <v>2146</v>
      </c>
      <c r="AE2206" t="s">
        <v>4208</v>
      </c>
    </row>
    <row r="2207" spans="1:31">
      <c r="A2207" t="s">
        <v>4210</v>
      </c>
      <c r="B2207" t="s">
        <v>4211</v>
      </c>
      <c r="C2207" t="s">
        <v>153</v>
      </c>
      <c r="E2207">
        <v>4</v>
      </c>
      <c r="F2207" t="s">
        <v>1811</v>
      </c>
      <c r="G2207" t="s">
        <v>1810</v>
      </c>
      <c r="H2207" t="s">
        <v>1811</v>
      </c>
      <c r="I2207" t="s">
        <v>130</v>
      </c>
      <c r="J2207">
        <v>4</v>
      </c>
      <c r="K2207" t="s">
        <v>1811</v>
      </c>
      <c r="L2207" t="s">
        <v>1810</v>
      </c>
      <c r="M2207" t="s">
        <v>1811</v>
      </c>
      <c r="N2207" t="s">
        <v>130</v>
      </c>
      <c r="O2207" t="s">
        <v>2162</v>
      </c>
      <c r="P2207" t="s">
        <v>156</v>
      </c>
      <c r="R2207" t="s">
        <v>157</v>
      </c>
      <c r="S2207" t="s">
        <v>158</v>
      </c>
      <c r="T2207" t="s">
        <v>156</v>
      </c>
      <c r="V2207" t="s">
        <v>159</v>
      </c>
      <c r="Y2207" t="s">
        <v>2820</v>
      </c>
      <c r="AE2207" t="s">
        <v>4210</v>
      </c>
    </row>
    <row r="2208" spans="1:31">
      <c r="A2208" t="s">
        <v>4212</v>
      </c>
      <c r="B2208" t="s">
        <v>4213</v>
      </c>
      <c r="C2208" t="s">
        <v>153</v>
      </c>
      <c r="E2208">
        <v>4</v>
      </c>
      <c r="F2208" t="s">
        <v>2067</v>
      </c>
      <c r="G2208" t="s">
        <v>2066</v>
      </c>
      <c r="H2208" t="s">
        <v>2067</v>
      </c>
      <c r="I2208" t="s">
        <v>132</v>
      </c>
      <c r="J2208">
        <v>4</v>
      </c>
      <c r="K2208" t="s">
        <v>2067</v>
      </c>
      <c r="L2208" t="s">
        <v>2066</v>
      </c>
      <c r="M2208" t="s">
        <v>2067</v>
      </c>
      <c r="N2208" t="s">
        <v>132</v>
      </c>
      <c r="O2208" t="s">
        <v>155</v>
      </c>
      <c r="P2208" t="s">
        <v>156</v>
      </c>
      <c r="R2208" t="s">
        <v>241</v>
      </c>
      <c r="S2208" t="s">
        <v>158</v>
      </c>
      <c r="T2208" t="s">
        <v>156</v>
      </c>
      <c r="V2208" t="s">
        <v>2233</v>
      </c>
      <c r="Y2208" t="s">
        <v>2127</v>
      </c>
      <c r="AE2208" t="s">
        <v>4212</v>
      </c>
    </row>
    <row r="2209" spans="1:31">
      <c r="A2209" t="s">
        <v>4214</v>
      </c>
      <c r="B2209" t="s">
        <v>4215</v>
      </c>
      <c r="C2209" t="s">
        <v>153</v>
      </c>
      <c r="E2209">
        <v>4</v>
      </c>
      <c r="F2209" t="s">
        <v>1852</v>
      </c>
      <c r="G2209" t="s">
        <v>1851</v>
      </c>
      <c r="H2209" t="s">
        <v>1852</v>
      </c>
      <c r="I2209" t="s">
        <v>130</v>
      </c>
      <c r="J2209">
        <v>4</v>
      </c>
      <c r="K2209" t="s">
        <v>1852</v>
      </c>
      <c r="L2209" t="s">
        <v>1851</v>
      </c>
      <c r="M2209" t="s">
        <v>1852</v>
      </c>
      <c r="N2209" t="s">
        <v>130</v>
      </c>
      <c r="O2209" t="s">
        <v>2162</v>
      </c>
      <c r="P2209" t="s">
        <v>156</v>
      </c>
      <c r="R2209" t="s">
        <v>241</v>
      </c>
      <c r="S2209" t="s">
        <v>158</v>
      </c>
      <c r="T2209" t="s">
        <v>156</v>
      </c>
      <c r="V2209" t="s">
        <v>159</v>
      </c>
      <c r="Y2209" t="s">
        <v>244</v>
      </c>
      <c r="AE2209" t="s">
        <v>4214</v>
      </c>
    </row>
    <row r="2210" spans="1:31">
      <c r="A2210" t="s">
        <v>4216</v>
      </c>
      <c r="B2210" t="s">
        <v>4217</v>
      </c>
      <c r="C2210" t="s">
        <v>153</v>
      </c>
      <c r="E2210">
        <v>4</v>
      </c>
      <c r="F2210" t="s">
        <v>1611</v>
      </c>
      <c r="G2210" t="s">
        <v>1610</v>
      </c>
      <c r="H2210" t="s">
        <v>1611</v>
      </c>
      <c r="I2210" t="s">
        <v>132</v>
      </c>
      <c r="J2210">
        <v>4</v>
      </c>
      <c r="K2210" t="s">
        <v>1611</v>
      </c>
      <c r="L2210" t="s">
        <v>1610</v>
      </c>
      <c r="M2210" t="s">
        <v>1611</v>
      </c>
      <c r="N2210" t="s">
        <v>132</v>
      </c>
      <c r="O2210" t="s">
        <v>2141</v>
      </c>
      <c r="P2210" t="s">
        <v>156</v>
      </c>
      <c r="R2210" t="s">
        <v>241</v>
      </c>
      <c r="S2210" t="s">
        <v>158</v>
      </c>
      <c r="T2210" t="s">
        <v>156</v>
      </c>
      <c r="V2210" t="s">
        <v>242</v>
      </c>
      <c r="Y2210" t="s">
        <v>2146</v>
      </c>
      <c r="AE2210" t="s">
        <v>4216</v>
      </c>
    </row>
    <row r="2211" spans="1:31">
      <c r="A2211" t="s">
        <v>4218</v>
      </c>
      <c r="B2211" t="s">
        <v>4219</v>
      </c>
      <c r="AE2211" t="s">
        <v>4218</v>
      </c>
    </row>
    <row r="2212" spans="1:31">
      <c r="A2212" t="s">
        <v>4220</v>
      </c>
      <c r="B2212" t="s">
        <v>4221</v>
      </c>
      <c r="C2212" t="s">
        <v>153</v>
      </c>
      <c r="E2212">
        <v>4</v>
      </c>
      <c r="F2212" t="s">
        <v>239</v>
      </c>
      <c r="G2212" t="s">
        <v>240</v>
      </c>
      <c r="H2212" t="s">
        <v>239</v>
      </c>
      <c r="I2212" t="s">
        <v>132</v>
      </c>
      <c r="J2212">
        <v>4</v>
      </c>
      <c r="K2212" t="s">
        <v>239</v>
      </c>
      <c r="L2212" t="s">
        <v>240</v>
      </c>
      <c r="M2212" t="s">
        <v>239</v>
      </c>
      <c r="N2212" t="s">
        <v>132</v>
      </c>
      <c r="O2212" t="s">
        <v>2141</v>
      </c>
      <c r="P2212" t="s">
        <v>156</v>
      </c>
      <c r="R2212" t="s">
        <v>241</v>
      </c>
      <c r="S2212" t="s">
        <v>158</v>
      </c>
      <c r="T2212" t="s">
        <v>156</v>
      </c>
      <c r="V2212" t="s">
        <v>2233</v>
      </c>
      <c r="Y2212" t="s">
        <v>2326</v>
      </c>
      <c r="AE2212" t="s">
        <v>4220</v>
      </c>
    </row>
    <row r="2213" spans="1:31">
      <c r="A2213" t="s">
        <v>4222</v>
      </c>
      <c r="B2213" t="s">
        <v>4223</v>
      </c>
      <c r="C2213" t="s">
        <v>153</v>
      </c>
      <c r="E2213">
        <v>4</v>
      </c>
      <c r="F2213" t="s">
        <v>1952</v>
      </c>
      <c r="G2213" t="s">
        <v>1951</v>
      </c>
      <c r="H2213" t="s">
        <v>1952</v>
      </c>
      <c r="I2213" t="s">
        <v>130</v>
      </c>
      <c r="J2213">
        <v>4</v>
      </c>
      <c r="K2213" t="s">
        <v>1952</v>
      </c>
      <c r="L2213" t="s">
        <v>1951</v>
      </c>
      <c r="M2213" t="s">
        <v>1952</v>
      </c>
      <c r="N2213" t="s">
        <v>130</v>
      </c>
      <c r="O2213" t="s">
        <v>2162</v>
      </c>
      <c r="P2213" t="s">
        <v>156</v>
      </c>
      <c r="R2213" t="s">
        <v>241</v>
      </c>
      <c r="S2213" t="s">
        <v>158</v>
      </c>
      <c r="T2213" t="s">
        <v>156</v>
      </c>
      <c r="V2213" t="s">
        <v>242</v>
      </c>
      <c r="Y2213" t="s">
        <v>2146</v>
      </c>
      <c r="AE2213" t="s">
        <v>4222</v>
      </c>
    </row>
    <row r="2214" spans="1:31">
      <c r="A2214" t="s">
        <v>4224</v>
      </c>
      <c r="B2214" t="s">
        <v>4225</v>
      </c>
      <c r="C2214" t="s">
        <v>153</v>
      </c>
      <c r="E2214">
        <v>4</v>
      </c>
      <c r="F2214" t="s">
        <v>1805</v>
      </c>
      <c r="G2214" t="s">
        <v>1804</v>
      </c>
      <c r="H2214" t="s">
        <v>1805</v>
      </c>
      <c r="I2214" t="s">
        <v>1641</v>
      </c>
      <c r="J2214">
        <v>4</v>
      </c>
      <c r="K2214" t="s">
        <v>1805</v>
      </c>
      <c r="L2214" t="s">
        <v>1804</v>
      </c>
      <c r="M2214" t="s">
        <v>1805</v>
      </c>
      <c r="N2214" t="s">
        <v>1641</v>
      </c>
      <c r="O2214" t="s">
        <v>2141</v>
      </c>
      <c r="P2214" t="s">
        <v>156</v>
      </c>
      <c r="R2214" t="s">
        <v>241</v>
      </c>
      <c r="S2214" t="s">
        <v>2153</v>
      </c>
      <c r="T2214" t="s">
        <v>156</v>
      </c>
      <c r="V2214" t="s">
        <v>242</v>
      </c>
      <c r="Y2214" t="s">
        <v>2146</v>
      </c>
      <c r="AE2214" t="s">
        <v>4224</v>
      </c>
    </row>
    <row r="2215" spans="1:31">
      <c r="A2215" t="s">
        <v>4226</v>
      </c>
      <c r="B2215" t="s">
        <v>4227</v>
      </c>
      <c r="C2215" t="s">
        <v>153</v>
      </c>
      <c r="E2215">
        <v>4</v>
      </c>
      <c r="F2215" t="s">
        <v>1582</v>
      </c>
      <c r="G2215" t="s">
        <v>1581</v>
      </c>
      <c r="H2215" t="s">
        <v>1582</v>
      </c>
      <c r="I2215" t="s">
        <v>124</v>
      </c>
      <c r="J2215">
        <v>4</v>
      </c>
      <c r="K2215" t="s">
        <v>1582</v>
      </c>
      <c r="L2215" t="s">
        <v>1581</v>
      </c>
      <c r="M2215" t="s">
        <v>1582</v>
      </c>
      <c r="N2215" t="s">
        <v>124</v>
      </c>
      <c r="O2215" t="s">
        <v>155</v>
      </c>
      <c r="P2215" t="s">
        <v>156</v>
      </c>
      <c r="R2215" t="s">
        <v>241</v>
      </c>
      <c r="S2215" t="s">
        <v>158</v>
      </c>
      <c r="T2215" t="s">
        <v>156</v>
      </c>
      <c r="V2215" t="s">
        <v>242</v>
      </c>
      <c r="Y2215" t="s">
        <v>2150</v>
      </c>
      <c r="AE2215" t="s">
        <v>4226</v>
      </c>
    </row>
    <row r="2216" spans="1:31">
      <c r="A2216" t="s">
        <v>4228</v>
      </c>
      <c r="B2216" t="s">
        <v>4229</v>
      </c>
      <c r="C2216" t="s">
        <v>153</v>
      </c>
      <c r="E2216">
        <v>4</v>
      </c>
      <c r="F2216" t="s">
        <v>1803</v>
      </c>
      <c r="G2216" t="s">
        <v>1802</v>
      </c>
      <c r="H2216" t="s">
        <v>1803</v>
      </c>
      <c r="I2216" t="s">
        <v>132</v>
      </c>
      <c r="J2216">
        <v>4</v>
      </c>
      <c r="K2216" t="s">
        <v>1803</v>
      </c>
      <c r="L2216" t="s">
        <v>1802</v>
      </c>
      <c r="M2216" t="s">
        <v>1803</v>
      </c>
      <c r="N2216" t="s">
        <v>132</v>
      </c>
      <c r="O2216" t="s">
        <v>2126</v>
      </c>
      <c r="P2216" t="s">
        <v>156</v>
      </c>
      <c r="R2216" t="s">
        <v>157</v>
      </c>
      <c r="S2216" t="s">
        <v>158</v>
      </c>
      <c r="T2216" t="s">
        <v>156</v>
      </c>
      <c r="V2216" t="s">
        <v>159</v>
      </c>
      <c r="Y2216" t="s">
        <v>2132</v>
      </c>
      <c r="AE2216" t="s">
        <v>4228</v>
      </c>
    </row>
    <row r="2217" spans="1:31">
      <c r="A2217" t="s">
        <v>4230</v>
      </c>
      <c r="B2217" t="s">
        <v>4231</v>
      </c>
      <c r="C2217" t="s">
        <v>153</v>
      </c>
      <c r="E2217">
        <v>4</v>
      </c>
      <c r="F2217" t="s">
        <v>1868</v>
      </c>
      <c r="G2217" t="s">
        <v>1867</v>
      </c>
      <c r="H2217" t="s">
        <v>1868</v>
      </c>
      <c r="I2217" t="s">
        <v>126</v>
      </c>
      <c r="O2217" t="s">
        <v>2232</v>
      </c>
      <c r="P2217" t="s">
        <v>156</v>
      </c>
      <c r="R2217" t="s">
        <v>241</v>
      </c>
      <c r="V2217" t="s">
        <v>242</v>
      </c>
      <c r="Y2217" t="s">
        <v>2146</v>
      </c>
      <c r="AE2217" t="s">
        <v>4230</v>
      </c>
    </row>
    <row r="2218" spans="1:31">
      <c r="A2218" t="s">
        <v>4232</v>
      </c>
      <c r="B2218" t="s">
        <v>4233</v>
      </c>
      <c r="C2218" t="s">
        <v>153</v>
      </c>
      <c r="E2218">
        <v>4</v>
      </c>
      <c r="F2218" t="s">
        <v>1585</v>
      </c>
      <c r="G2218" t="s">
        <v>1584</v>
      </c>
      <c r="H2218" t="s">
        <v>1585</v>
      </c>
      <c r="I2218" t="s">
        <v>128</v>
      </c>
      <c r="O2218" t="s">
        <v>2162</v>
      </c>
      <c r="P2218" t="s">
        <v>156</v>
      </c>
      <c r="R2218" t="s">
        <v>157</v>
      </c>
      <c r="V2218" t="s">
        <v>159</v>
      </c>
      <c r="Y2218" t="s">
        <v>244</v>
      </c>
      <c r="AE2218" t="s">
        <v>4232</v>
      </c>
    </row>
    <row r="2219" spans="1:31">
      <c r="A2219" t="s">
        <v>4234</v>
      </c>
      <c r="B2219" t="s">
        <v>4235</v>
      </c>
      <c r="C2219" t="s">
        <v>153</v>
      </c>
      <c r="E2219">
        <v>4</v>
      </c>
      <c r="F2219" t="s">
        <v>1799</v>
      </c>
      <c r="G2219" t="s">
        <v>1798</v>
      </c>
      <c r="H2219" t="s">
        <v>1799</v>
      </c>
      <c r="I2219" t="s">
        <v>128</v>
      </c>
      <c r="J2219">
        <v>4</v>
      </c>
      <c r="K2219" t="s">
        <v>1799</v>
      </c>
      <c r="L2219" t="s">
        <v>1798</v>
      </c>
      <c r="M2219" t="s">
        <v>1799</v>
      </c>
      <c r="N2219" t="s">
        <v>128</v>
      </c>
      <c r="O2219" t="s">
        <v>2141</v>
      </c>
      <c r="P2219" t="s">
        <v>156</v>
      </c>
      <c r="R2219" t="s">
        <v>241</v>
      </c>
      <c r="S2219" t="s">
        <v>158</v>
      </c>
      <c r="T2219" t="s">
        <v>156</v>
      </c>
      <c r="V2219" t="s">
        <v>242</v>
      </c>
      <c r="Y2219" t="s">
        <v>2146</v>
      </c>
      <c r="AE2219" t="s">
        <v>4234</v>
      </c>
    </row>
    <row r="2220" spans="1:31">
      <c r="A2220" t="s">
        <v>4236</v>
      </c>
      <c r="B2220" t="s">
        <v>4237</v>
      </c>
      <c r="C2220" t="s">
        <v>153</v>
      </c>
      <c r="E2220">
        <v>4</v>
      </c>
      <c r="F2220" t="s">
        <v>2974</v>
      </c>
      <c r="G2220" t="s">
        <v>2975</v>
      </c>
      <c r="H2220" t="s">
        <v>2974</v>
      </c>
      <c r="I2220" t="s">
        <v>126</v>
      </c>
      <c r="J2220">
        <v>4</v>
      </c>
      <c r="K2220" t="s">
        <v>2974</v>
      </c>
      <c r="L2220" t="s">
        <v>2975</v>
      </c>
      <c r="M2220" t="s">
        <v>2974</v>
      </c>
      <c r="N2220" t="s">
        <v>126</v>
      </c>
      <c r="O2220" t="s">
        <v>155</v>
      </c>
      <c r="P2220" t="s">
        <v>156</v>
      </c>
      <c r="R2220" t="s">
        <v>241</v>
      </c>
      <c r="S2220" t="s">
        <v>158</v>
      </c>
      <c r="T2220" t="s">
        <v>156</v>
      </c>
      <c r="V2220" t="s">
        <v>242</v>
      </c>
      <c r="Y2220" t="s">
        <v>2146</v>
      </c>
      <c r="AE2220" t="s">
        <v>4236</v>
      </c>
    </row>
    <row r="2221" spans="1:31">
      <c r="A2221" t="s">
        <v>4238</v>
      </c>
      <c r="B2221" t="s">
        <v>4239</v>
      </c>
      <c r="C2221" t="s">
        <v>153</v>
      </c>
      <c r="E2221">
        <v>4</v>
      </c>
      <c r="F2221" t="s">
        <v>1852</v>
      </c>
      <c r="G2221" t="s">
        <v>1851</v>
      </c>
      <c r="H2221" t="s">
        <v>1852</v>
      </c>
      <c r="I2221" t="s">
        <v>130</v>
      </c>
      <c r="J2221">
        <v>4</v>
      </c>
      <c r="K2221" t="s">
        <v>1852</v>
      </c>
      <c r="L2221" t="s">
        <v>1851</v>
      </c>
      <c r="M2221" t="s">
        <v>1852</v>
      </c>
      <c r="N2221" t="s">
        <v>130</v>
      </c>
      <c r="O2221" t="s">
        <v>155</v>
      </c>
      <c r="P2221" t="s">
        <v>156</v>
      </c>
      <c r="R2221" t="s">
        <v>157</v>
      </c>
      <c r="S2221" t="s">
        <v>158</v>
      </c>
      <c r="T2221" t="s">
        <v>156</v>
      </c>
      <c r="V2221" t="s">
        <v>159</v>
      </c>
      <c r="Y2221" t="s">
        <v>160</v>
      </c>
      <c r="AE2221" t="s">
        <v>4238</v>
      </c>
    </row>
    <row r="2222" spans="1:31">
      <c r="A2222" t="s">
        <v>4240</v>
      </c>
      <c r="B2222" t="s">
        <v>4241</v>
      </c>
      <c r="C2222" t="s">
        <v>153</v>
      </c>
      <c r="E2222">
        <v>4</v>
      </c>
      <c r="F2222" t="s">
        <v>1954</v>
      </c>
      <c r="G2222" t="s">
        <v>1953</v>
      </c>
      <c r="H2222" t="s">
        <v>1954</v>
      </c>
      <c r="I2222" t="s">
        <v>124</v>
      </c>
      <c r="J2222">
        <v>4</v>
      </c>
      <c r="K2222" t="s">
        <v>1954</v>
      </c>
      <c r="L2222" t="s">
        <v>1953</v>
      </c>
      <c r="M2222" t="s">
        <v>1954</v>
      </c>
      <c r="N2222" t="s">
        <v>124</v>
      </c>
      <c r="O2222" t="s">
        <v>2141</v>
      </c>
      <c r="P2222" t="s">
        <v>156</v>
      </c>
      <c r="R2222" t="s">
        <v>241</v>
      </c>
      <c r="S2222" t="s">
        <v>158</v>
      </c>
      <c r="T2222" t="s">
        <v>156</v>
      </c>
      <c r="V2222" t="s">
        <v>242</v>
      </c>
      <c r="Y2222" t="s">
        <v>2146</v>
      </c>
      <c r="AE2222" t="s">
        <v>4240</v>
      </c>
    </row>
    <row r="2223" spans="1:31">
      <c r="A2223" t="s">
        <v>4242</v>
      </c>
      <c r="B2223" t="s">
        <v>4243</v>
      </c>
      <c r="C2223" t="s">
        <v>153</v>
      </c>
      <c r="E2223">
        <v>4</v>
      </c>
      <c r="F2223" t="s">
        <v>1799</v>
      </c>
      <c r="G2223" t="s">
        <v>1798</v>
      </c>
      <c r="H2223" t="s">
        <v>1799</v>
      </c>
      <c r="I2223" t="s">
        <v>128</v>
      </c>
      <c r="J2223">
        <v>4</v>
      </c>
      <c r="K2223" t="s">
        <v>1799</v>
      </c>
      <c r="L2223" t="s">
        <v>1798</v>
      </c>
      <c r="M2223" t="s">
        <v>1799</v>
      </c>
      <c r="N2223" t="s">
        <v>128</v>
      </c>
      <c r="O2223" t="s">
        <v>2141</v>
      </c>
      <c r="P2223" t="s">
        <v>156</v>
      </c>
      <c r="R2223" t="s">
        <v>241</v>
      </c>
      <c r="S2223" t="s">
        <v>158</v>
      </c>
      <c r="T2223" t="s">
        <v>156</v>
      </c>
      <c r="V2223" t="s">
        <v>242</v>
      </c>
      <c r="Y2223" t="s">
        <v>2146</v>
      </c>
      <c r="AE2223" t="s">
        <v>4242</v>
      </c>
    </row>
    <row r="2224" spans="1:31">
      <c r="A2224" t="s">
        <v>4244</v>
      </c>
      <c r="B2224" t="s">
        <v>4245</v>
      </c>
      <c r="C2224" t="s">
        <v>153</v>
      </c>
      <c r="E2224">
        <v>4</v>
      </c>
      <c r="F2224" t="s">
        <v>1670</v>
      </c>
      <c r="G2224" t="s">
        <v>1669</v>
      </c>
      <c r="H2224" t="s">
        <v>1670</v>
      </c>
      <c r="I2224" t="s">
        <v>126</v>
      </c>
      <c r="J2224">
        <v>4</v>
      </c>
      <c r="K2224" t="s">
        <v>1670</v>
      </c>
      <c r="L2224" t="s">
        <v>1669</v>
      </c>
      <c r="M2224" t="s">
        <v>1670</v>
      </c>
      <c r="N2224" t="s">
        <v>126</v>
      </c>
      <c r="O2224" t="s">
        <v>2162</v>
      </c>
      <c r="P2224" t="s">
        <v>156</v>
      </c>
      <c r="R2224" t="s">
        <v>241</v>
      </c>
      <c r="S2224" t="s">
        <v>158</v>
      </c>
      <c r="T2224" t="s">
        <v>156</v>
      </c>
      <c r="V2224" t="s">
        <v>242</v>
      </c>
      <c r="Y2224" t="s">
        <v>2150</v>
      </c>
      <c r="AE2224" t="s">
        <v>4244</v>
      </c>
    </row>
    <row r="2225" spans="1:31">
      <c r="A2225" t="s">
        <v>4246</v>
      </c>
      <c r="B2225" t="s">
        <v>4247</v>
      </c>
      <c r="AE2225" t="s">
        <v>4246</v>
      </c>
    </row>
    <row r="2226" spans="1:31">
      <c r="A2226" t="s">
        <v>4248</v>
      </c>
      <c r="B2226" t="s">
        <v>190</v>
      </c>
      <c r="AE2226" t="s">
        <v>4248</v>
      </c>
    </row>
    <row r="2227" spans="1:31">
      <c r="A2227" t="s">
        <v>4249</v>
      </c>
      <c r="B2227" t="s">
        <v>4250</v>
      </c>
      <c r="C2227" t="s">
        <v>153</v>
      </c>
      <c r="E2227">
        <v>4</v>
      </c>
      <c r="F2227" t="s">
        <v>1756</v>
      </c>
      <c r="G2227" t="s">
        <v>1755</v>
      </c>
      <c r="H2227" t="s">
        <v>1756</v>
      </c>
      <c r="I2227" t="s">
        <v>132</v>
      </c>
      <c r="J2227">
        <v>4</v>
      </c>
      <c r="K2227" t="s">
        <v>1756</v>
      </c>
      <c r="L2227" t="s">
        <v>1755</v>
      </c>
      <c r="M2227" t="s">
        <v>1756</v>
      </c>
      <c r="N2227" t="s">
        <v>132</v>
      </c>
      <c r="O2227" t="s">
        <v>2141</v>
      </c>
      <c r="P2227" t="s">
        <v>156</v>
      </c>
      <c r="R2227" t="s">
        <v>241</v>
      </c>
      <c r="S2227" t="s">
        <v>158</v>
      </c>
      <c r="T2227" t="s">
        <v>156</v>
      </c>
      <c r="V2227" t="s">
        <v>242</v>
      </c>
      <c r="Y2227" t="s">
        <v>2146</v>
      </c>
      <c r="AE2227" t="s">
        <v>4249</v>
      </c>
    </row>
    <row r="2228" spans="1:31">
      <c r="A2228" t="s">
        <v>4251</v>
      </c>
      <c r="B2228" t="s">
        <v>4252</v>
      </c>
      <c r="C2228" t="s">
        <v>153</v>
      </c>
      <c r="E2228">
        <v>4</v>
      </c>
      <c r="F2228" t="s">
        <v>1834</v>
      </c>
      <c r="G2228" t="s">
        <v>1833</v>
      </c>
      <c r="H2228" t="s">
        <v>1834</v>
      </c>
      <c r="I2228" t="s">
        <v>128</v>
      </c>
      <c r="J2228">
        <v>4</v>
      </c>
      <c r="K2228" t="s">
        <v>1834</v>
      </c>
      <c r="L2228" t="s">
        <v>1833</v>
      </c>
      <c r="M2228" t="s">
        <v>1834</v>
      </c>
      <c r="N2228" t="s">
        <v>128</v>
      </c>
      <c r="O2228" t="s">
        <v>2126</v>
      </c>
      <c r="P2228" t="s">
        <v>2130</v>
      </c>
      <c r="Q2228" t="s">
        <v>2191</v>
      </c>
      <c r="R2228" t="s">
        <v>241</v>
      </c>
      <c r="S2228" t="s">
        <v>158</v>
      </c>
      <c r="T2228" t="s">
        <v>156</v>
      </c>
      <c r="V2228" t="s">
        <v>159</v>
      </c>
      <c r="Y2228" t="s">
        <v>2132</v>
      </c>
      <c r="AE2228" t="s">
        <v>4251</v>
      </c>
    </row>
    <row r="2229" spans="1:31">
      <c r="A2229" t="s">
        <v>4253</v>
      </c>
      <c r="B2229" t="s">
        <v>4254</v>
      </c>
      <c r="C2229" t="s">
        <v>153</v>
      </c>
      <c r="E2229">
        <v>4</v>
      </c>
      <c r="F2229" t="s">
        <v>1813</v>
      </c>
      <c r="G2229" t="s">
        <v>1812</v>
      </c>
      <c r="H2229" t="s">
        <v>1813</v>
      </c>
      <c r="I2229" t="s">
        <v>126</v>
      </c>
      <c r="J2229">
        <v>4</v>
      </c>
      <c r="K2229" t="s">
        <v>1813</v>
      </c>
      <c r="L2229" t="s">
        <v>1812</v>
      </c>
      <c r="M2229" t="s">
        <v>1813</v>
      </c>
      <c r="N2229" t="s">
        <v>126</v>
      </c>
      <c r="O2229" t="s">
        <v>2141</v>
      </c>
      <c r="P2229" t="s">
        <v>156</v>
      </c>
      <c r="R2229" t="s">
        <v>241</v>
      </c>
      <c r="S2229" t="s">
        <v>158</v>
      </c>
      <c r="T2229" t="s">
        <v>156</v>
      </c>
      <c r="V2229" t="s">
        <v>242</v>
      </c>
      <c r="Y2229" t="s">
        <v>2146</v>
      </c>
      <c r="AE2229" t="s">
        <v>4253</v>
      </c>
    </row>
    <row r="2230" spans="1:31">
      <c r="A2230" t="s">
        <v>4255</v>
      </c>
      <c r="B2230" t="s">
        <v>4256</v>
      </c>
      <c r="C2230" t="s">
        <v>153</v>
      </c>
      <c r="E2230">
        <v>4</v>
      </c>
      <c r="F2230" t="s">
        <v>1585</v>
      </c>
      <c r="G2230" t="s">
        <v>1584</v>
      </c>
      <c r="H2230" t="s">
        <v>1585</v>
      </c>
      <c r="I2230" t="s">
        <v>128</v>
      </c>
      <c r="J2230">
        <v>4</v>
      </c>
      <c r="K2230" t="s">
        <v>1585</v>
      </c>
      <c r="L2230" t="s">
        <v>1584</v>
      </c>
      <c r="M2230" t="s">
        <v>1585</v>
      </c>
      <c r="N2230" t="s">
        <v>128</v>
      </c>
      <c r="O2230" t="s">
        <v>2141</v>
      </c>
      <c r="P2230" t="s">
        <v>156</v>
      </c>
      <c r="R2230" t="s">
        <v>241</v>
      </c>
      <c r="S2230" t="s">
        <v>2153</v>
      </c>
      <c r="T2230" t="s">
        <v>156</v>
      </c>
      <c r="V2230" t="s">
        <v>242</v>
      </c>
      <c r="Y2230" t="s">
        <v>2146</v>
      </c>
      <c r="AE2230" t="s">
        <v>4255</v>
      </c>
    </row>
    <row r="2231" spans="1:31">
      <c r="A2231" t="s">
        <v>4257</v>
      </c>
      <c r="B2231" t="s">
        <v>4258</v>
      </c>
      <c r="C2231" t="s">
        <v>153</v>
      </c>
      <c r="E2231">
        <v>4</v>
      </c>
      <c r="F2231" t="s">
        <v>1813</v>
      </c>
      <c r="G2231" t="s">
        <v>1812</v>
      </c>
      <c r="H2231" t="s">
        <v>1813</v>
      </c>
      <c r="I2231" t="s">
        <v>126</v>
      </c>
      <c r="J2231">
        <v>4</v>
      </c>
      <c r="K2231" t="s">
        <v>1813</v>
      </c>
      <c r="L2231" t="s">
        <v>1812</v>
      </c>
      <c r="M2231" t="s">
        <v>1813</v>
      </c>
      <c r="N2231" t="s">
        <v>126</v>
      </c>
      <c r="O2231" t="s">
        <v>2162</v>
      </c>
      <c r="P2231" t="s">
        <v>156</v>
      </c>
      <c r="R2231" t="s">
        <v>241</v>
      </c>
      <c r="S2231" t="s">
        <v>158</v>
      </c>
      <c r="T2231" t="s">
        <v>156</v>
      </c>
      <c r="V2231" t="s">
        <v>242</v>
      </c>
      <c r="Y2231" t="s">
        <v>2150</v>
      </c>
      <c r="AE2231" t="s">
        <v>4257</v>
      </c>
    </row>
    <row r="2232" spans="1:31">
      <c r="A2232" t="s">
        <v>4259</v>
      </c>
      <c r="B2232" t="s">
        <v>4260</v>
      </c>
      <c r="C2232" t="s">
        <v>153</v>
      </c>
      <c r="E2232">
        <v>4</v>
      </c>
      <c r="F2232" t="s">
        <v>1743</v>
      </c>
      <c r="G2232" t="s">
        <v>1742</v>
      </c>
      <c r="H2232" t="s">
        <v>1743</v>
      </c>
      <c r="I2232" t="s">
        <v>1641</v>
      </c>
      <c r="O2232" t="s">
        <v>2162</v>
      </c>
      <c r="P2232" t="s">
        <v>2130</v>
      </c>
      <c r="Q2232" t="s">
        <v>4261</v>
      </c>
      <c r="R2232" t="s">
        <v>241</v>
      </c>
      <c r="V2232" t="s">
        <v>242</v>
      </c>
      <c r="Y2232" t="s">
        <v>2146</v>
      </c>
      <c r="AE2232" t="s">
        <v>4259</v>
      </c>
    </row>
    <row r="2233" spans="1:31">
      <c r="A2233" t="s">
        <v>4262</v>
      </c>
      <c r="B2233" t="s">
        <v>4263</v>
      </c>
      <c r="C2233" t="s">
        <v>153</v>
      </c>
      <c r="E2233">
        <v>4</v>
      </c>
      <c r="F2233" t="s">
        <v>2067</v>
      </c>
      <c r="G2233" t="s">
        <v>2066</v>
      </c>
      <c r="H2233" t="s">
        <v>2067</v>
      </c>
      <c r="I2233" t="s">
        <v>132</v>
      </c>
      <c r="J2233">
        <v>4</v>
      </c>
      <c r="K2233" t="s">
        <v>2067</v>
      </c>
      <c r="L2233" t="s">
        <v>2066</v>
      </c>
      <c r="M2233" t="s">
        <v>2067</v>
      </c>
      <c r="N2233" t="s">
        <v>132</v>
      </c>
      <c r="O2233" t="s">
        <v>2126</v>
      </c>
      <c r="P2233" t="s">
        <v>2130</v>
      </c>
      <c r="Q2233" t="s">
        <v>3087</v>
      </c>
      <c r="R2233" t="s">
        <v>157</v>
      </c>
      <c r="S2233" t="s">
        <v>158</v>
      </c>
      <c r="T2233" t="s">
        <v>2130</v>
      </c>
      <c r="U2233" t="s">
        <v>4264</v>
      </c>
      <c r="V2233" t="s">
        <v>159</v>
      </c>
      <c r="Y2233" t="s">
        <v>2132</v>
      </c>
      <c r="AE2233" t="s">
        <v>4262</v>
      </c>
    </row>
    <row r="2234" spans="1:31">
      <c r="A2234" t="s">
        <v>4265</v>
      </c>
      <c r="B2234" t="s">
        <v>4266</v>
      </c>
      <c r="C2234" t="s">
        <v>153</v>
      </c>
      <c r="E2234">
        <v>4</v>
      </c>
      <c r="F2234" t="s">
        <v>1992</v>
      </c>
      <c r="G2234" t="s">
        <v>1991</v>
      </c>
      <c r="H2234" t="s">
        <v>1992</v>
      </c>
      <c r="I2234" t="s">
        <v>130</v>
      </c>
      <c r="J2234">
        <v>4</v>
      </c>
      <c r="K2234" t="s">
        <v>1992</v>
      </c>
      <c r="L2234" t="s">
        <v>1991</v>
      </c>
      <c r="M2234" t="s">
        <v>1992</v>
      </c>
      <c r="N2234" t="s">
        <v>130</v>
      </c>
      <c r="O2234" t="s">
        <v>2162</v>
      </c>
      <c r="P2234" t="s">
        <v>2130</v>
      </c>
      <c r="Q2234" t="s">
        <v>4267</v>
      </c>
      <c r="R2234" t="s">
        <v>241</v>
      </c>
      <c r="S2234" t="s">
        <v>158</v>
      </c>
      <c r="T2234" t="s">
        <v>156</v>
      </c>
      <c r="V2234" t="s">
        <v>242</v>
      </c>
      <c r="Y2234" t="s">
        <v>2146</v>
      </c>
      <c r="AE2234" t="s">
        <v>4265</v>
      </c>
    </row>
    <row r="2235" spans="1:31">
      <c r="A2235" t="s">
        <v>4268</v>
      </c>
      <c r="B2235" t="s">
        <v>4269</v>
      </c>
      <c r="C2235" t="s">
        <v>153</v>
      </c>
      <c r="E2235">
        <v>4</v>
      </c>
      <c r="F2235" t="s">
        <v>2974</v>
      </c>
      <c r="G2235" t="s">
        <v>2975</v>
      </c>
      <c r="H2235" t="s">
        <v>2974</v>
      </c>
      <c r="I2235" t="s">
        <v>126</v>
      </c>
      <c r="J2235">
        <v>4</v>
      </c>
      <c r="K2235" t="s">
        <v>2974</v>
      </c>
      <c r="L2235" t="s">
        <v>2975</v>
      </c>
      <c r="M2235" t="s">
        <v>2974</v>
      </c>
      <c r="N2235" t="s">
        <v>126</v>
      </c>
      <c r="O2235" t="s">
        <v>2162</v>
      </c>
      <c r="P2235" t="s">
        <v>2130</v>
      </c>
      <c r="Q2235" t="s">
        <v>4270</v>
      </c>
      <c r="R2235" t="s">
        <v>157</v>
      </c>
      <c r="S2235" t="s">
        <v>158</v>
      </c>
      <c r="T2235" t="s">
        <v>156</v>
      </c>
      <c r="V2235" t="s">
        <v>159</v>
      </c>
      <c r="Y2235" t="s">
        <v>2132</v>
      </c>
      <c r="AE2235" t="s">
        <v>4268</v>
      </c>
    </row>
    <row r="2236" spans="1:31">
      <c r="A2236" t="s">
        <v>4271</v>
      </c>
      <c r="B2236" t="s">
        <v>4272</v>
      </c>
      <c r="C2236" t="s">
        <v>153</v>
      </c>
      <c r="E2236">
        <v>4</v>
      </c>
      <c r="F2236" t="s">
        <v>2015</v>
      </c>
      <c r="G2236" t="s">
        <v>2014</v>
      </c>
      <c r="H2236" t="s">
        <v>2015</v>
      </c>
      <c r="I2236" t="s">
        <v>128</v>
      </c>
      <c r="J2236">
        <v>4</v>
      </c>
      <c r="K2236" t="s">
        <v>2015</v>
      </c>
      <c r="L2236" t="s">
        <v>2014</v>
      </c>
      <c r="M2236" t="s">
        <v>2015</v>
      </c>
      <c r="N2236" t="s">
        <v>128</v>
      </c>
      <c r="O2236" t="s">
        <v>2162</v>
      </c>
      <c r="P2236" t="s">
        <v>156</v>
      </c>
      <c r="R2236" t="s">
        <v>241</v>
      </c>
      <c r="S2236" t="s">
        <v>158</v>
      </c>
      <c r="T2236" t="s">
        <v>156</v>
      </c>
      <c r="V2236" t="s">
        <v>242</v>
      </c>
      <c r="Y2236" t="s">
        <v>2150</v>
      </c>
      <c r="AE2236" t="s">
        <v>4271</v>
      </c>
    </row>
    <row r="2237" spans="1:31">
      <c r="A2237" t="s">
        <v>4273</v>
      </c>
      <c r="B2237" t="s">
        <v>4274</v>
      </c>
      <c r="C2237" t="s">
        <v>153</v>
      </c>
      <c r="E2237">
        <v>4</v>
      </c>
      <c r="F2237" t="s">
        <v>1848</v>
      </c>
      <c r="G2237" t="s">
        <v>1847</v>
      </c>
      <c r="H2237" t="s">
        <v>1848</v>
      </c>
      <c r="I2237" t="s">
        <v>130</v>
      </c>
      <c r="O2237" t="s">
        <v>2162</v>
      </c>
      <c r="P2237" t="s">
        <v>2130</v>
      </c>
      <c r="Q2237" t="s">
        <v>4261</v>
      </c>
      <c r="R2237" t="s">
        <v>157</v>
      </c>
      <c r="V2237" t="s">
        <v>159</v>
      </c>
      <c r="Y2237" t="s">
        <v>2132</v>
      </c>
      <c r="AE2237" t="s">
        <v>4273</v>
      </c>
    </row>
    <row r="2238" spans="1:31">
      <c r="A2238" t="s">
        <v>4275</v>
      </c>
      <c r="B2238" t="s">
        <v>4276</v>
      </c>
      <c r="C2238" t="s">
        <v>153</v>
      </c>
      <c r="E2238">
        <v>4</v>
      </c>
      <c r="F2238" t="s">
        <v>2329</v>
      </c>
      <c r="G2238" t="s">
        <v>2330</v>
      </c>
      <c r="H2238" t="s">
        <v>2329</v>
      </c>
      <c r="I2238" t="s">
        <v>1641</v>
      </c>
      <c r="J2238">
        <v>4</v>
      </c>
      <c r="K2238" t="s">
        <v>2329</v>
      </c>
      <c r="L2238" t="s">
        <v>2330</v>
      </c>
      <c r="M2238" t="s">
        <v>2329</v>
      </c>
      <c r="N2238" t="s">
        <v>1641</v>
      </c>
      <c r="O2238" t="s">
        <v>155</v>
      </c>
      <c r="P2238" t="s">
        <v>156</v>
      </c>
      <c r="R2238" t="s">
        <v>241</v>
      </c>
      <c r="S2238" t="s">
        <v>158</v>
      </c>
      <c r="T2238" t="s">
        <v>156</v>
      </c>
      <c r="V2238" t="s">
        <v>159</v>
      </c>
      <c r="Y2238" t="s">
        <v>243</v>
      </c>
      <c r="Z2238" t="s">
        <v>244</v>
      </c>
      <c r="AE2238" t="s">
        <v>4275</v>
      </c>
    </row>
    <row r="2239" spans="1:31">
      <c r="A2239" t="s">
        <v>4277</v>
      </c>
      <c r="B2239" t="s">
        <v>4278</v>
      </c>
      <c r="C2239" t="s">
        <v>153</v>
      </c>
      <c r="E2239">
        <v>4</v>
      </c>
      <c r="F2239" t="s">
        <v>239</v>
      </c>
      <c r="G2239" t="s">
        <v>240</v>
      </c>
      <c r="H2239" t="s">
        <v>239</v>
      </c>
      <c r="I2239" t="s">
        <v>132</v>
      </c>
      <c r="J2239">
        <v>4</v>
      </c>
      <c r="K2239" t="s">
        <v>239</v>
      </c>
      <c r="L2239" t="s">
        <v>240</v>
      </c>
      <c r="M2239" t="s">
        <v>239</v>
      </c>
      <c r="N2239" t="s">
        <v>132</v>
      </c>
      <c r="O2239" t="s">
        <v>155</v>
      </c>
      <c r="P2239" t="s">
        <v>156</v>
      </c>
      <c r="R2239" t="s">
        <v>241</v>
      </c>
      <c r="S2239" t="s">
        <v>158</v>
      </c>
      <c r="T2239" t="s">
        <v>156</v>
      </c>
      <c r="V2239" t="s">
        <v>2233</v>
      </c>
      <c r="W2239" t="s">
        <v>242</v>
      </c>
      <c r="Y2239" t="s">
        <v>2127</v>
      </c>
      <c r="Z2239" t="s">
        <v>2150</v>
      </c>
      <c r="AE2239" t="s">
        <v>4277</v>
      </c>
    </row>
    <row r="2240" spans="1:31">
      <c r="A2240" t="s">
        <v>4279</v>
      </c>
      <c r="B2240" t="s">
        <v>4280</v>
      </c>
      <c r="AE2240" t="s">
        <v>4279</v>
      </c>
    </row>
    <row r="2241" spans="1:31">
      <c r="A2241" t="s">
        <v>4281</v>
      </c>
      <c r="B2241" t="s">
        <v>4282</v>
      </c>
      <c r="C2241" t="s">
        <v>153</v>
      </c>
      <c r="E2241">
        <v>4</v>
      </c>
      <c r="F2241" t="s">
        <v>2254</v>
      </c>
      <c r="G2241" t="s">
        <v>2255</v>
      </c>
      <c r="H2241" t="s">
        <v>2254</v>
      </c>
      <c r="I2241" t="s">
        <v>124</v>
      </c>
      <c r="J2241">
        <v>4</v>
      </c>
      <c r="K2241" t="s">
        <v>1801</v>
      </c>
      <c r="L2241" t="s">
        <v>1800</v>
      </c>
      <c r="M2241" t="s">
        <v>1801</v>
      </c>
      <c r="N2241" t="s">
        <v>124</v>
      </c>
      <c r="O2241" t="s">
        <v>2141</v>
      </c>
      <c r="P2241" t="s">
        <v>2130</v>
      </c>
      <c r="Q2241" t="s">
        <v>4283</v>
      </c>
      <c r="R2241" t="s">
        <v>241</v>
      </c>
      <c r="S2241" t="s">
        <v>158</v>
      </c>
      <c r="T2241" t="s">
        <v>156</v>
      </c>
      <c r="V2241" t="s">
        <v>242</v>
      </c>
      <c r="Y2241" t="s">
        <v>2146</v>
      </c>
      <c r="Z2241" t="s">
        <v>2147</v>
      </c>
      <c r="AE2241" t="s">
        <v>4281</v>
      </c>
    </row>
    <row r="2242" spans="1:31">
      <c r="A2242" t="s">
        <v>4284</v>
      </c>
      <c r="B2242" t="s">
        <v>4285</v>
      </c>
      <c r="C2242" t="s">
        <v>153</v>
      </c>
      <c r="E2242">
        <v>4</v>
      </c>
      <c r="F2242" t="s">
        <v>2011</v>
      </c>
      <c r="G2242" t="s">
        <v>2010</v>
      </c>
      <c r="H2242" t="s">
        <v>2011</v>
      </c>
      <c r="I2242" t="s">
        <v>126</v>
      </c>
      <c r="J2242">
        <v>4</v>
      </c>
      <c r="K2242" t="s">
        <v>2011</v>
      </c>
      <c r="L2242" t="s">
        <v>2010</v>
      </c>
      <c r="M2242" t="s">
        <v>2011</v>
      </c>
      <c r="N2242" t="s">
        <v>126</v>
      </c>
      <c r="O2242" t="s">
        <v>155</v>
      </c>
      <c r="P2242" t="s">
        <v>156</v>
      </c>
      <c r="R2242" t="s">
        <v>241</v>
      </c>
      <c r="S2242" t="s">
        <v>158</v>
      </c>
      <c r="T2242" t="s">
        <v>156</v>
      </c>
      <c r="V2242" t="s">
        <v>159</v>
      </c>
      <c r="Y2242" t="s">
        <v>244</v>
      </c>
      <c r="AE2242" t="s">
        <v>4284</v>
      </c>
    </row>
    <row r="2243" spans="1:31">
      <c r="A2243" t="s">
        <v>4286</v>
      </c>
      <c r="B2243" t="s">
        <v>4287</v>
      </c>
      <c r="C2243" t="s">
        <v>153</v>
      </c>
      <c r="E2243">
        <v>4</v>
      </c>
      <c r="F2243" t="s">
        <v>2015</v>
      </c>
      <c r="G2243" t="s">
        <v>2014</v>
      </c>
      <c r="H2243" t="s">
        <v>2015</v>
      </c>
      <c r="I2243" t="s">
        <v>128</v>
      </c>
      <c r="J2243">
        <v>4</v>
      </c>
      <c r="K2243" t="s">
        <v>2015</v>
      </c>
      <c r="L2243" t="s">
        <v>2014</v>
      </c>
      <c r="M2243" t="s">
        <v>2015</v>
      </c>
      <c r="N2243" t="s">
        <v>128</v>
      </c>
      <c r="O2243" t="s">
        <v>2141</v>
      </c>
      <c r="P2243" t="s">
        <v>156</v>
      </c>
      <c r="R2243" t="s">
        <v>241</v>
      </c>
      <c r="S2243" t="s">
        <v>158</v>
      </c>
      <c r="T2243" t="s">
        <v>156</v>
      </c>
      <c r="V2243" t="s">
        <v>242</v>
      </c>
      <c r="Y2243" t="s">
        <v>2146</v>
      </c>
      <c r="AE2243" t="s">
        <v>4286</v>
      </c>
    </row>
    <row r="2244" spans="1:31">
      <c r="A2244" t="s">
        <v>4288</v>
      </c>
      <c r="B2244" t="s">
        <v>4289</v>
      </c>
      <c r="C2244" t="s">
        <v>153</v>
      </c>
      <c r="E2244">
        <v>4</v>
      </c>
      <c r="F2244" t="s">
        <v>1811</v>
      </c>
      <c r="G2244" t="s">
        <v>1810</v>
      </c>
      <c r="H2244" t="s">
        <v>1811</v>
      </c>
      <c r="I2244" t="s">
        <v>130</v>
      </c>
      <c r="J2244">
        <v>4</v>
      </c>
      <c r="K2244" t="s">
        <v>1811</v>
      </c>
      <c r="L2244" t="s">
        <v>1810</v>
      </c>
      <c r="M2244" t="s">
        <v>1811</v>
      </c>
      <c r="N2244" t="s">
        <v>130</v>
      </c>
      <c r="O2244" t="s">
        <v>2141</v>
      </c>
      <c r="P2244" t="s">
        <v>156</v>
      </c>
      <c r="R2244" t="s">
        <v>241</v>
      </c>
      <c r="S2244" t="s">
        <v>158</v>
      </c>
      <c r="T2244" t="s">
        <v>156</v>
      </c>
      <c r="V2244" t="s">
        <v>159</v>
      </c>
      <c r="Y2244" t="s">
        <v>244</v>
      </c>
      <c r="Z2244" t="s">
        <v>245</v>
      </c>
      <c r="AE2244" t="s">
        <v>4288</v>
      </c>
    </row>
    <row r="2245" spans="1:31">
      <c r="A2245" t="s">
        <v>4290</v>
      </c>
      <c r="B2245" t="s">
        <v>4291</v>
      </c>
      <c r="AE2245" t="s">
        <v>4290</v>
      </c>
    </row>
    <row r="2246" spans="1:31">
      <c r="A2246" t="s">
        <v>4292</v>
      </c>
      <c r="B2246" t="s">
        <v>4293</v>
      </c>
      <c r="C2246" t="s">
        <v>153</v>
      </c>
      <c r="E2246">
        <v>4</v>
      </c>
      <c r="F2246" t="s">
        <v>2478</v>
      </c>
      <c r="G2246" t="s">
        <v>2479</v>
      </c>
      <c r="H2246" t="s">
        <v>2478</v>
      </c>
      <c r="I2246" t="s">
        <v>1641</v>
      </c>
      <c r="J2246">
        <v>4</v>
      </c>
      <c r="K2246" t="s">
        <v>2478</v>
      </c>
      <c r="L2246" t="s">
        <v>2479</v>
      </c>
      <c r="M2246" t="s">
        <v>2478</v>
      </c>
      <c r="N2246" t="s">
        <v>1641</v>
      </c>
      <c r="O2246" t="s">
        <v>2162</v>
      </c>
      <c r="P2246" t="s">
        <v>156</v>
      </c>
      <c r="R2246" t="s">
        <v>241</v>
      </c>
      <c r="S2246" t="s">
        <v>158</v>
      </c>
      <c r="T2246" t="s">
        <v>156</v>
      </c>
      <c r="V2246" t="s">
        <v>242</v>
      </c>
      <c r="Y2246" t="s">
        <v>2150</v>
      </c>
      <c r="AE2246" t="s">
        <v>4292</v>
      </c>
    </row>
    <row r="2247" spans="1:31">
      <c r="A2247" t="s">
        <v>4294</v>
      </c>
      <c r="B2247" t="s">
        <v>4295</v>
      </c>
      <c r="C2247" t="s">
        <v>153</v>
      </c>
      <c r="E2247">
        <v>4</v>
      </c>
      <c r="F2247" t="s">
        <v>2011</v>
      </c>
      <c r="G2247" t="s">
        <v>2010</v>
      </c>
      <c r="H2247" t="s">
        <v>2011</v>
      </c>
      <c r="I2247" t="s">
        <v>126</v>
      </c>
      <c r="J2247">
        <v>4</v>
      </c>
      <c r="K2247" t="s">
        <v>2011</v>
      </c>
      <c r="L2247" t="s">
        <v>2010</v>
      </c>
      <c r="M2247" t="s">
        <v>2011</v>
      </c>
      <c r="N2247" t="s">
        <v>126</v>
      </c>
      <c r="O2247" t="s">
        <v>155</v>
      </c>
      <c r="P2247" t="s">
        <v>156</v>
      </c>
      <c r="R2247" t="s">
        <v>241</v>
      </c>
      <c r="S2247" t="s">
        <v>158</v>
      </c>
      <c r="T2247" t="s">
        <v>156</v>
      </c>
      <c r="V2247" t="s">
        <v>242</v>
      </c>
      <c r="Y2247" t="s">
        <v>2146</v>
      </c>
      <c r="Z2247" t="s">
        <v>2150</v>
      </c>
      <c r="AE2247" t="s">
        <v>4294</v>
      </c>
    </row>
    <row r="2248" spans="1:31">
      <c r="A2248" t="s">
        <v>4296</v>
      </c>
      <c r="B2248" t="s">
        <v>4297</v>
      </c>
      <c r="J2248">
        <v>4</v>
      </c>
      <c r="K2248" t="s">
        <v>1718</v>
      </c>
      <c r="L2248" t="s">
        <v>1717</v>
      </c>
      <c r="M2248" t="s">
        <v>1718</v>
      </c>
      <c r="N2248" t="s">
        <v>128</v>
      </c>
      <c r="S2248" t="s">
        <v>158</v>
      </c>
      <c r="T2248" t="s">
        <v>156</v>
      </c>
      <c r="AE2248" t="s">
        <v>4296</v>
      </c>
    </row>
    <row r="2249" spans="1:31">
      <c r="A2249" t="s">
        <v>4298</v>
      </c>
      <c r="B2249" t="s">
        <v>4299</v>
      </c>
      <c r="C2249" t="s">
        <v>153</v>
      </c>
      <c r="E2249">
        <v>4</v>
      </c>
      <c r="F2249" t="s">
        <v>1807</v>
      </c>
      <c r="G2249" t="s">
        <v>1806</v>
      </c>
      <c r="H2249" t="s">
        <v>1807</v>
      </c>
      <c r="I2249" t="s">
        <v>1641</v>
      </c>
      <c r="J2249">
        <v>4</v>
      </c>
      <c r="K2249" t="s">
        <v>1807</v>
      </c>
      <c r="L2249" t="s">
        <v>1806</v>
      </c>
      <c r="M2249" t="s">
        <v>1807</v>
      </c>
      <c r="N2249" t="s">
        <v>1641</v>
      </c>
      <c r="O2249" t="s">
        <v>2141</v>
      </c>
      <c r="P2249" t="s">
        <v>156</v>
      </c>
      <c r="R2249" t="s">
        <v>241</v>
      </c>
      <c r="S2249" t="s">
        <v>158</v>
      </c>
      <c r="T2249" t="s">
        <v>156</v>
      </c>
      <c r="V2249" t="s">
        <v>242</v>
      </c>
      <c r="Y2249" t="s">
        <v>2146</v>
      </c>
      <c r="AE2249" t="s">
        <v>4298</v>
      </c>
    </row>
    <row r="2250" spans="1:31">
      <c r="A2250" t="s">
        <v>4300</v>
      </c>
      <c r="B2250" t="s">
        <v>4301</v>
      </c>
      <c r="C2250" t="s">
        <v>153</v>
      </c>
      <c r="E2250">
        <v>4</v>
      </c>
      <c r="F2250" t="s">
        <v>1799</v>
      </c>
      <c r="G2250" t="s">
        <v>1798</v>
      </c>
      <c r="H2250" t="s">
        <v>1799</v>
      </c>
      <c r="I2250" t="s">
        <v>128</v>
      </c>
      <c r="J2250">
        <v>4</v>
      </c>
      <c r="K2250" t="s">
        <v>1799</v>
      </c>
      <c r="L2250" t="s">
        <v>1798</v>
      </c>
      <c r="M2250" t="s">
        <v>1799</v>
      </c>
      <c r="N2250" t="s">
        <v>128</v>
      </c>
      <c r="O2250" t="s">
        <v>155</v>
      </c>
      <c r="P2250" t="s">
        <v>156</v>
      </c>
      <c r="R2250" t="s">
        <v>241</v>
      </c>
      <c r="S2250" t="s">
        <v>2153</v>
      </c>
      <c r="T2250" t="s">
        <v>156</v>
      </c>
      <c r="V2250" t="s">
        <v>242</v>
      </c>
      <c r="Y2250" t="s">
        <v>2146</v>
      </c>
      <c r="AE2250" t="s">
        <v>4300</v>
      </c>
    </row>
    <row r="2251" spans="1:31">
      <c r="A2251" t="s">
        <v>4302</v>
      </c>
      <c r="B2251" t="s">
        <v>4303</v>
      </c>
      <c r="AE2251" t="s">
        <v>4302</v>
      </c>
    </row>
    <row r="2252" spans="1:31">
      <c r="A2252" t="s">
        <v>4304</v>
      </c>
      <c r="B2252" t="s">
        <v>4305</v>
      </c>
      <c r="C2252" t="s">
        <v>153</v>
      </c>
      <c r="E2252">
        <v>4</v>
      </c>
      <c r="F2252" t="s">
        <v>2011</v>
      </c>
      <c r="G2252" t="s">
        <v>2010</v>
      </c>
      <c r="H2252" t="s">
        <v>2011</v>
      </c>
      <c r="I2252" t="s">
        <v>126</v>
      </c>
      <c r="J2252">
        <v>4</v>
      </c>
      <c r="K2252" t="s">
        <v>2011</v>
      </c>
      <c r="L2252" t="s">
        <v>2010</v>
      </c>
      <c r="M2252" t="s">
        <v>2011</v>
      </c>
      <c r="N2252" t="s">
        <v>126</v>
      </c>
      <c r="O2252" t="s">
        <v>2141</v>
      </c>
      <c r="P2252" t="s">
        <v>2130</v>
      </c>
      <c r="Q2252" t="s">
        <v>4306</v>
      </c>
      <c r="R2252" t="s">
        <v>241</v>
      </c>
      <c r="S2252" t="s">
        <v>158</v>
      </c>
      <c r="T2252" t="s">
        <v>156</v>
      </c>
      <c r="V2252" t="s">
        <v>242</v>
      </c>
      <c r="Y2252" t="s">
        <v>2150</v>
      </c>
      <c r="AE2252" t="s">
        <v>4304</v>
      </c>
    </row>
    <row r="2253" spans="1:31">
      <c r="A2253" t="s">
        <v>4307</v>
      </c>
      <c r="B2253" t="s">
        <v>4308</v>
      </c>
      <c r="C2253" t="s">
        <v>153</v>
      </c>
      <c r="E2253">
        <v>4</v>
      </c>
      <c r="F2253" t="s">
        <v>2011</v>
      </c>
      <c r="G2253" t="s">
        <v>2010</v>
      </c>
      <c r="H2253" t="s">
        <v>2011</v>
      </c>
      <c r="I2253" t="s">
        <v>126</v>
      </c>
      <c r="J2253">
        <v>4</v>
      </c>
      <c r="K2253" t="s">
        <v>2011</v>
      </c>
      <c r="L2253" t="s">
        <v>2010</v>
      </c>
      <c r="M2253" t="s">
        <v>2011</v>
      </c>
      <c r="N2253" t="s">
        <v>126</v>
      </c>
      <c r="O2253" t="s">
        <v>2162</v>
      </c>
      <c r="P2253" t="s">
        <v>156</v>
      </c>
      <c r="R2253" t="s">
        <v>241</v>
      </c>
      <c r="S2253" t="s">
        <v>2153</v>
      </c>
      <c r="T2253" t="s">
        <v>156</v>
      </c>
      <c r="V2253" t="s">
        <v>242</v>
      </c>
      <c r="Y2253" t="s">
        <v>2146</v>
      </c>
      <c r="Z2253" t="s">
        <v>2147</v>
      </c>
      <c r="AE2253" t="s">
        <v>4307</v>
      </c>
    </row>
    <row r="2254" spans="1:31">
      <c r="A2254" t="s">
        <v>4309</v>
      </c>
      <c r="B2254" t="s">
        <v>4310</v>
      </c>
      <c r="C2254" t="s">
        <v>153</v>
      </c>
      <c r="E2254">
        <v>4</v>
      </c>
      <c r="F2254" t="s">
        <v>1954</v>
      </c>
      <c r="G2254" t="s">
        <v>1953</v>
      </c>
      <c r="H2254" t="s">
        <v>1954</v>
      </c>
      <c r="I2254" t="s">
        <v>124</v>
      </c>
      <c r="J2254">
        <v>4</v>
      </c>
      <c r="K2254" t="s">
        <v>1954</v>
      </c>
      <c r="L2254" t="s">
        <v>1953</v>
      </c>
      <c r="M2254" t="s">
        <v>1954</v>
      </c>
      <c r="N2254" t="s">
        <v>124</v>
      </c>
      <c r="O2254" t="s">
        <v>2126</v>
      </c>
      <c r="P2254" t="s">
        <v>2130</v>
      </c>
      <c r="Q2254" t="s">
        <v>4311</v>
      </c>
      <c r="R2254" t="s">
        <v>241</v>
      </c>
      <c r="S2254" t="s">
        <v>158</v>
      </c>
      <c r="T2254" t="s">
        <v>156</v>
      </c>
      <c r="V2254" t="s">
        <v>159</v>
      </c>
      <c r="Y2254" t="s">
        <v>2132</v>
      </c>
      <c r="AE2254" t="s">
        <v>4309</v>
      </c>
    </row>
    <row r="2255" spans="1:31">
      <c r="A2255" t="s">
        <v>4312</v>
      </c>
      <c r="B2255" t="s">
        <v>4313</v>
      </c>
      <c r="C2255" t="s">
        <v>153</v>
      </c>
      <c r="E2255">
        <v>4</v>
      </c>
      <c r="F2255" t="s">
        <v>1617</v>
      </c>
      <c r="G2255" t="s">
        <v>1616</v>
      </c>
      <c r="H2255" t="s">
        <v>1617</v>
      </c>
      <c r="I2255" t="s">
        <v>126</v>
      </c>
      <c r="O2255" t="s">
        <v>155</v>
      </c>
      <c r="P2255" t="s">
        <v>2130</v>
      </c>
      <c r="Q2255" t="s">
        <v>2536</v>
      </c>
      <c r="R2255" t="s">
        <v>241</v>
      </c>
      <c r="V2255" t="s">
        <v>242</v>
      </c>
      <c r="Y2255" t="s">
        <v>2146</v>
      </c>
      <c r="AE2255" t="s">
        <v>4312</v>
      </c>
    </row>
    <row r="2256" spans="1:31">
      <c r="A2256" t="s">
        <v>4314</v>
      </c>
      <c r="B2256" t="s">
        <v>4315</v>
      </c>
      <c r="C2256" t="s">
        <v>153</v>
      </c>
      <c r="E2256">
        <v>4</v>
      </c>
      <c r="F2256" t="s">
        <v>2478</v>
      </c>
      <c r="G2256" t="s">
        <v>2479</v>
      </c>
      <c r="H2256" t="s">
        <v>2478</v>
      </c>
      <c r="I2256" t="s">
        <v>1641</v>
      </c>
      <c r="J2256">
        <v>4</v>
      </c>
      <c r="K2256" t="s">
        <v>2478</v>
      </c>
      <c r="L2256" t="s">
        <v>2479</v>
      </c>
      <c r="M2256" t="s">
        <v>2478</v>
      </c>
      <c r="N2256" t="s">
        <v>1641</v>
      </c>
      <c r="O2256" t="s">
        <v>2141</v>
      </c>
      <c r="P2256" t="s">
        <v>156</v>
      </c>
      <c r="R2256" t="s">
        <v>157</v>
      </c>
      <c r="S2256" t="s">
        <v>158</v>
      </c>
      <c r="T2256" t="s">
        <v>156</v>
      </c>
      <c r="V2256" t="s">
        <v>159</v>
      </c>
      <c r="W2256" t="s">
        <v>2233</v>
      </c>
      <c r="Y2256" t="s">
        <v>244</v>
      </c>
      <c r="Z2256" t="s">
        <v>2127</v>
      </c>
      <c r="AE2256" t="s">
        <v>4314</v>
      </c>
    </row>
    <row r="2257" spans="1:31">
      <c r="A2257" t="s">
        <v>4316</v>
      </c>
      <c r="B2257" t="s">
        <v>4317</v>
      </c>
      <c r="C2257" t="s">
        <v>153</v>
      </c>
      <c r="E2257">
        <v>4</v>
      </c>
      <c r="F2257" t="s">
        <v>1617</v>
      </c>
      <c r="G2257" t="s">
        <v>1616</v>
      </c>
      <c r="H2257" t="s">
        <v>1617</v>
      </c>
      <c r="I2257" t="s">
        <v>126</v>
      </c>
      <c r="J2257">
        <v>4</v>
      </c>
      <c r="K2257" t="s">
        <v>1617</v>
      </c>
      <c r="L2257" t="s">
        <v>1616</v>
      </c>
      <c r="M2257" t="s">
        <v>1617</v>
      </c>
      <c r="N2257" t="s">
        <v>126</v>
      </c>
      <c r="O2257" t="s">
        <v>2141</v>
      </c>
      <c r="P2257" t="s">
        <v>156</v>
      </c>
      <c r="R2257" t="s">
        <v>241</v>
      </c>
      <c r="S2257" t="s">
        <v>158</v>
      </c>
      <c r="T2257" t="s">
        <v>156</v>
      </c>
      <c r="V2257" t="s">
        <v>242</v>
      </c>
      <c r="Y2257" t="s">
        <v>2147</v>
      </c>
      <c r="Z2257" t="s">
        <v>2150</v>
      </c>
      <c r="AE2257" t="s">
        <v>4316</v>
      </c>
    </row>
    <row r="2258" spans="1:31">
      <c r="A2258" t="s">
        <v>4318</v>
      </c>
      <c r="B2258" t="s">
        <v>4319</v>
      </c>
      <c r="C2258" t="s">
        <v>153</v>
      </c>
      <c r="E2258">
        <v>4</v>
      </c>
      <c r="F2258" t="s">
        <v>2114</v>
      </c>
      <c r="G2258" t="s">
        <v>2113</v>
      </c>
      <c r="H2258" t="s">
        <v>2114</v>
      </c>
      <c r="I2258" t="s">
        <v>124</v>
      </c>
      <c r="J2258">
        <v>4</v>
      </c>
      <c r="K2258" t="s">
        <v>2114</v>
      </c>
      <c r="L2258" t="s">
        <v>2113</v>
      </c>
      <c r="M2258" t="s">
        <v>2114</v>
      </c>
      <c r="N2258" t="s">
        <v>124</v>
      </c>
      <c r="O2258" t="s">
        <v>2141</v>
      </c>
      <c r="P2258" t="s">
        <v>156</v>
      </c>
      <c r="R2258" t="s">
        <v>241</v>
      </c>
      <c r="S2258" t="s">
        <v>158</v>
      </c>
      <c r="T2258" t="s">
        <v>156</v>
      </c>
      <c r="V2258" t="s">
        <v>159</v>
      </c>
      <c r="Y2258" t="s">
        <v>244</v>
      </c>
      <c r="AE2258" t="s">
        <v>4318</v>
      </c>
    </row>
    <row r="2259" spans="1:31">
      <c r="A2259" t="s">
        <v>4320</v>
      </c>
      <c r="B2259" t="s">
        <v>364</v>
      </c>
      <c r="AE2259" t="s">
        <v>4320</v>
      </c>
    </row>
    <row r="2260" spans="1:31">
      <c r="A2260" t="s">
        <v>4321</v>
      </c>
      <c r="B2260" t="s">
        <v>4322</v>
      </c>
      <c r="C2260" t="s">
        <v>153</v>
      </c>
      <c r="E2260">
        <v>4</v>
      </c>
      <c r="F2260" t="s">
        <v>1640</v>
      </c>
      <c r="G2260" t="s">
        <v>1639</v>
      </c>
      <c r="H2260" t="s">
        <v>1640</v>
      </c>
      <c r="I2260" t="s">
        <v>1641</v>
      </c>
      <c r="J2260">
        <v>4</v>
      </c>
      <c r="K2260" t="s">
        <v>1640</v>
      </c>
      <c r="L2260" t="s">
        <v>1639</v>
      </c>
      <c r="M2260" t="s">
        <v>1640</v>
      </c>
      <c r="N2260" t="s">
        <v>1641</v>
      </c>
      <c r="O2260" t="s">
        <v>2141</v>
      </c>
      <c r="P2260" t="s">
        <v>156</v>
      </c>
      <c r="R2260" t="s">
        <v>241</v>
      </c>
      <c r="S2260" t="s">
        <v>158</v>
      </c>
      <c r="T2260" t="s">
        <v>156</v>
      </c>
      <c r="V2260" t="s">
        <v>242</v>
      </c>
      <c r="Y2260" t="s">
        <v>2146</v>
      </c>
      <c r="AE2260" t="s">
        <v>4321</v>
      </c>
    </row>
    <row r="2261" spans="1:31">
      <c r="A2261" t="s">
        <v>4323</v>
      </c>
      <c r="B2261" t="s">
        <v>4324</v>
      </c>
      <c r="C2261" t="s">
        <v>153</v>
      </c>
      <c r="E2261">
        <v>4</v>
      </c>
      <c r="F2261" t="s">
        <v>1617</v>
      </c>
      <c r="G2261" t="s">
        <v>1616</v>
      </c>
      <c r="H2261" t="s">
        <v>1617</v>
      </c>
      <c r="I2261" t="s">
        <v>126</v>
      </c>
      <c r="J2261">
        <v>4</v>
      </c>
      <c r="K2261" t="s">
        <v>1617</v>
      </c>
      <c r="L2261" t="s">
        <v>1616</v>
      </c>
      <c r="M2261" t="s">
        <v>1617</v>
      </c>
      <c r="N2261" t="s">
        <v>126</v>
      </c>
      <c r="O2261" t="s">
        <v>2162</v>
      </c>
      <c r="P2261" t="s">
        <v>2130</v>
      </c>
      <c r="Q2261" t="s">
        <v>2279</v>
      </c>
      <c r="R2261" t="s">
        <v>241</v>
      </c>
      <c r="S2261" t="s">
        <v>158</v>
      </c>
      <c r="T2261" t="s">
        <v>156</v>
      </c>
      <c r="V2261" t="s">
        <v>242</v>
      </c>
      <c r="Y2261" t="s">
        <v>2150</v>
      </c>
      <c r="AE2261" t="s">
        <v>4323</v>
      </c>
    </row>
    <row r="2262" spans="1:31">
      <c r="A2262" t="s">
        <v>4325</v>
      </c>
      <c r="B2262" t="s">
        <v>4326</v>
      </c>
      <c r="C2262" t="s">
        <v>153</v>
      </c>
      <c r="E2262">
        <v>4</v>
      </c>
      <c r="F2262" t="s">
        <v>1852</v>
      </c>
      <c r="G2262" t="s">
        <v>1851</v>
      </c>
      <c r="H2262" t="s">
        <v>1852</v>
      </c>
      <c r="I2262" t="s">
        <v>130</v>
      </c>
      <c r="J2262">
        <v>4</v>
      </c>
      <c r="K2262" t="s">
        <v>1852</v>
      </c>
      <c r="L2262" t="s">
        <v>1851</v>
      </c>
      <c r="M2262" t="s">
        <v>1852</v>
      </c>
      <c r="N2262" t="s">
        <v>130</v>
      </c>
      <c r="O2262" t="s">
        <v>2126</v>
      </c>
      <c r="P2262" t="s">
        <v>156</v>
      </c>
      <c r="R2262" t="s">
        <v>241</v>
      </c>
      <c r="S2262" t="s">
        <v>158</v>
      </c>
      <c r="T2262" t="s">
        <v>156</v>
      </c>
      <c r="V2262" t="s">
        <v>159</v>
      </c>
      <c r="Y2262" t="s">
        <v>2132</v>
      </c>
      <c r="AE2262" t="s">
        <v>4325</v>
      </c>
    </row>
    <row r="2263" spans="1:31">
      <c r="A2263" t="s">
        <v>4327</v>
      </c>
      <c r="B2263" t="s">
        <v>4328</v>
      </c>
      <c r="C2263" t="s">
        <v>153</v>
      </c>
      <c r="E2263">
        <v>4</v>
      </c>
      <c r="F2263" t="s">
        <v>2478</v>
      </c>
      <c r="G2263" t="s">
        <v>2479</v>
      </c>
      <c r="H2263" t="s">
        <v>2478</v>
      </c>
      <c r="I2263" t="s">
        <v>1641</v>
      </c>
      <c r="J2263">
        <v>4</v>
      </c>
      <c r="K2263" t="s">
        <v>2478</v>
      </c>
      <c r="L2263" t="s">
        <v>2479</v>
      </c>
      <c r="M2263" t="s">
        <v>2478</v>
      </c>
      <c r="N2263" t="s">
        <v>1641</v>
      </c>
      <c r="O2263" t="s">
        <v>2141</v>
      </c>
      <c r="P2263" t="s">
        <v>156</v>
      </c>
      <c r="R2263" t="s">
        <v>241</v>
      </c>
      <c r="S2263" t="s">
        <v>158</v>
      </c>
      <c r="T2263" t="s">
        <v>156</v>
      </c>
      <c r="V2263" t="s">
        <v>242</v>
      </c>
      <c r="Y2263" t="s">
        <v>2146</v>
      </c>
      <c r="AE2263" t="s">
        <v>4327</v>
      </c>
    </row>
    <row r="2264" spans="1:31">
      <c r="A2264" t="s">
        <v>4329</v>
      </c>
      <c r="B2264" t="s">
        <v>4330</v>
      </c>
      <c r="AE2264" t="s">
        <v>4329</v>
      </c>
    </row>
    <row r="2265" spans="1:31">
      <c r="A2265" t="s">
        <v>4331</v>
      </c>
      <c r="B2265" t="s">
        <v>4332</v>
      </c>
      <c r="C2265" t="s">
        <v>153</v>
      </c>
      <c r="E2265">
        <v>4</v>
      </c>
      <c r="F2265" t="s">
        <v>1848</v>
      </c>
      <c r="G2265" t="s">
        <v>1847</v>
      </c>
      <c r="H2265" t="s">
        <v>1848</v>
      </c>
      <c r="I2265" t="s">
        <v>130</v>
      </c>
      <c r="J2265">
        <v>4</v>
      </c>
      <c r="K2265" t="s">
        <v>1848</v>
      </c>
      <c r="L2265" t="s">
        <v>1847</v>
      </c>
      <c r="M2265" t="s">
        <v>1848</v>
      </c>
      <c r="N2265" t="s">
        <v>130</v>
      </c>
      <c r="O2265" t="s">
        <v>2141</v>
      </c>
      <c r="P2265" t="s">
        <v>156</v>
      </c>
      <c r="R2265" t="s">
        <v>241</v>
      </c>
      <c r="S2265" t="s">
        <v>158</v>
      </c>
      <c r="T2265" t="s">
        <v>156</v>
      </c>
      <c r="V2265" t="s">
        <v>242</v>
      </c>
      <c r="Y2265" t="s">
        <v>2146</v>
      </c>
      <c r="Z2265" t="s">
        <v>243</v>
      </c>
      <c r="AA2265" t="s">
        <v>245</v>
      </c>
      <c r="AE2265" t="s">
        <v>4331</v>
      </c>
    </row>
    <row r="2266" spans="1:31">
      <c r="A2266" t="s">
        <v>4333</v>
      </c>
      <c r="B2266" t="s">
        <v>4334</v>
      </c>
      <c r="C2266" t="s">
        <v>153</v>
      </c>
      <c r="E2266">
        <v>4</v>
      </c>
      <c r="F2266" t="s">
        <v>2112</v>
      </c>
      <c r="G2266" t="s">
        <v>2111</v>
      </c>
      <c r="H2266" t="s">
        <v>2112</v>
      </c>
      <c r="I2266" t="s">
        <v>1641</v>
      </c>
      <c r="J2266">
        <v>4</v>
      </c>
      <c r="K2266" t="s">
        <v>2112</v>
      </c>
      <c r="L2266" t="s">
        <v>2111</v>
      </c>
      <c r="M2266" t="s">
        <v>2112</v>
      </c>
      <c r="N2266" t="s">
        <v>1641</v>
      </c>
      <c r="O2266" t="s">
        <v>2141</v>
      </c>
      <c r="P2266" t="s">
        <v>156</v>
      </c>
      <c r="R2266" t="s">
        <v>241</v>
      </c>
      <c r="S2266" t="s">
        <v>158</v>
      </c>
      <c r="T2266" t="s">
        <v>156</v>
      </c>
      <c r="V2266" t="s">
        <v>159</v>
      </c>
      <c r="W2266" t="s">
        <v>242</v>
      </c>
      <c r="Y2266" t="s">
        <v>244</v>
      </c>
      <c r="Z2266" t="s">
        <v>245</v>
      </c>
      <c r="AE2266" t="s">
        <v>4333</v>
      </c>
    </row>
    <row r="2267" spans="1:31">
      <c r="A2267" t="s">
        <v>4335</v>
      </c>
      <c r="B2267" t="s">
        <v>4336</v>
      </c>
      <c r="C2267" t="s">
        <v>153</v>
      </c>
      <c r="E2267">
        <v>4</v>
      </c>
      <c r="F2267" t="s">
        <v>2015</v>
      </c>
      <c r="G2267" t="s">
        <v>2014</v>
      </c>
      <c r="H2267" t="s">
        <v>2015</v>
      </c>
      <c r="I2267" t="s">
        <v>128</v>
      </c>
      <c r="J2267">
        <v>4</v>
      </c>
      <c r="K2267" t="s">
        <v>2015</v>
      </c>
      <c r="L2267" t="s">
        <v>2014</v>
      </c>
      <c r="M2267" t="s">
        <v>2015</v>
      </c>
      <c r="N2267" t="s">
        <v>128</v>
      </c>
      <c r="O2267" t="s">
        <v>2141</v>
      </c>
      <c r="P2267" t="s">
        <v>156</v>
      </c>
      <c r="R2267" t="s">
        <v>241</v>
      </c>
      <c r="S2267" t="s">
        <v>158</v>
      </c>
      <c r="T2267" t="s">
        <v>156</v>
      </c>
      <c r="V2267" t="s">
        <v>242</v>
      </c>
      <c r="Y2267" t="s">
        <v>2147</v>
      </c>
      <c r="AE2267" t="s">
        <v>4335</v>
      </c>
    </row>
    <row r="2268" spans="1:31">
      <c r="A2268" t="s">
        <v>4337</v>
      </c>
      <c r="B2268" t="s">
        <v>4338</v>
      </c>
      <c r="C2268" t="s">
        <v>153</v>
      </c>
      <c r="E2268">
        <v>4</v>
      </c>
      <c r="F2268" t="s">
        <v>1684</v>
      </c>
      <c r="G2268" t="s">
        <v>1683</v>
      </c>
      <c r="H2268" t="s">
        <v>1684</v>
      </c>
      <c r="I2268" t="s">
        <v>132</v>
      </c>
      <c r="J2268">
        <v>4</v>
      </c>
      <c r="K2268" t="s">
        <v>1684</v>
      </c>
      <c r="L2268" t="s">
        <v>1683</v>
      </c>
      <c r="M2268" t="s">
        <v>1684</v>
      </c>
      <c r="N2268" t="s">
        <v>132</v>
      </c>
      <c r="O2268" t="s">
        <v>2162</v>
      </c>
      <c r="P2268" t="s">
        <v>2130</v>
      </c>
      <c r="Q2268" t="s">
        <v>2399</v>
      </c>
      <c r="R2268" t="s">
        <v>157</v>
      </c>
      <c r="S2268" t="s">
        <v>158</v>
      </c>
      <c r="T2268" t="s">
        <v>156</v>
      </c>
      <c r="V2268" t="s">
        <v>159</v>
      </c>
      <c r="Y2268" t="s">
        <v>2132</v>
      </c>
      <c r="AE2268" t="s">
        <v>4337</v>
      </c>
    </row>
    <row r="2269" spans="1:31">
      <c r="A2269" t="s">
        <v>4339</v>
      </c>
      <c r="B2269" t="s">
        <v>190</v>
      </c>
      <c r="AE2269" t="s">
        <v>4339</v>
      </c>
    </row>
    <row r="2270" spans="1:31">
      <c r="A2270" t="s">
        <v>4340</v>
      </c>
      <c r="B2270" t="s">
        <v>4341</v>
      </c>
      <c r="C2270" t="s">
        <v>153</v>
      </c>
      <c r="E2270">
        <v>4</v>
      </c>
      <c r="F2270" t="s">
        <v>1795</v>
      </c>
      <c r="G2270" t="s">
        <v>1794</v>
      </c>
      <c r="H2270" t="s">
        <v>1795</v>
      </c>
      <c r="I2270" t="s">
        <v>124</v>
      </c>
      <c r="J2270">
        <v>4</v>
      </c>
      <c r="K2270" t="s">
        <v>1795</v>
      </c>
      <c r="L2270" t="s">
        <v>1794</v>
      </c>
      <c r="M2270" t="s">
        <v>1795</v>
      </c>
      <c r="N2270" t="s">
        <v>124</v>
      </c>
      <c r="O2270" t="s">
        <v>2141</v>
      </c>
      <c r="P2270" t="s">
        <v>156</v>
      </c>
      <c r="R2270" t="s">
        <v>241</v>
      </c>
      <c r="S2270" t="s">
        <v>158</v>
      </c>
      <c r="T2270" t="s">
        <v>156</v>
      </c>
      <c r="V2270" t="s">
        <v>242</v>
      </c>
      <c r="Y2270" t="s">
        <v>2146</v>
      </c>
      <c r="AE2270" t="s">
        <v>4340</v>
      </c>
    </row>
    <row r="2271" spans="1:31">
      <c r="A2271" t="s">
        <v>4342</v>
      </c>
      <c r="B2271" t="s">
        <v>645</v>
      </c>
      <c r="AE2271" t="s">
        <v>4342</v>
      </c>
    </row>
    <row r="2272" spans="1:31">
      <c r="A2272" t="s">
        <v>4343</v>
      </c>
      <c r="B2272" t="s">
        <v>4344</v>
      </c>
      <c r="C2272" t="s">
        <v>153</v>
      </c>
      <c r="E2272">
        <v>4</v>
      </c>
      <c r="F2272" t="s">
        <v>1614</v>
      </c>
      <c r="G2272" t="s">
        <v>1613</v>
      </c>
      <c r="H2272" t="s">
        <v>1614</v>
      </c>
      <c r="I2272" t="s">
        <v>128</v>
      </c>
      <c r="J2272">
        <v>4</v>
      </c>
      <c r="K2272" t="s">
        <v>1614</v>
      </c>
      <c r="L2272" t="s">
        <v>1613</v>
      </c>
      <c r="M2272" t="s">
        <v>1614</v>
      </c>
      <c r="N2272" t="s">
        <v>128</v>
      </c>
      <c r="O2272" t="s">
        <v>2141</v>
      </c>
      <c r="P2272" t="s">
        <v>156</v>
      </c>
      <c r="R2272" t="s">
        <v>157</v>
      </c>
      <c r="S2272" t="s">
        <v>158</v>
      </c>
      <c r="T2272" t="s">
        <v>156</v>
      </c>
      <c r="V2272" t="s">
        <v>159</v>
      </c>
      <c r="Y2272" t="s">
        <v>2820</v>
      </c>
      <c r="AE2272" t="s">
        <v>4343</v>
      </c>
    </row>
    <row r="2273" spans="1:31">
      <c r="A2273" t="s">
        <v>4345</v>
      </c>
      <c r="B2273" t="s">
        <v>4346</v>
      </c>
      <c r="AE2273" t="s">
        <v>4345</v>
      </c>
    </row>
    <row r="2274" spans="1:31">
      <c r="A2274" t="s">
        <v>4347</v>
      </c>
      <c r="B2274" t="s">
        <v>4348</v>
      </c>
      <c r="C2274" t="s">
        <v>153</v>
      </c>
      <c r="E2274">
        <v>4</v>
      </c>
      <c r="F2274" t="s">
        <v>2022</v>
      </c>
      <c r="G2274" t="s">
        <v>2021</v>
      </c>
      <c r="H2274" t="s">
        <v>2022</v>
      </c>
      <c r="I2274" t="s">
        <v>126</v>
      </c>
      <c r="J2274">
        <v>4</v>
      </c>
      <c r="K2274" t="s">
        <v>2022</v>
      </c>
      <c r="L2274" t="s">
        <v>2021</v>
      </c>
      <c r="M2274" t="s">
        <v>2022</v>
      </c>
      <c r="N2274" t="s">
        <v>126</v>
      </c>
      <c r="O2274" t="s">
        <v>2126</v>
      </c>
      <c r="P2274" t="s">
        <v>2130</v>
      </c>
      <c r="Q2274" t="s">
        <v>3585</v>
      </c>
      <c r="R2274" t="s">
        <v>241</v>
      </c>
      <c r="S2274" t="s">
        <v>158</v>
      </c>
      <c r="T2274" t="s">
        <v>156</v>
      </c>
      <c r="V2274" t="s">
        <v>159</v>
      </c>
      <c r="Y2274" t="s">
        <v>2132</v>
      </c>
      <c r="AE2274" t="s">
        <v>4347</v>
      </c>
    </row>
    <row r="2275" spans="1:31">
      <c r="A2275" t="s">
        <v>4349</v>
      </c>
      <c r="B2275" t="s">
        <v>4350</v>
      </c>
      <c r="C2275" t="s">
        <v>153</v>
      </c>
      <c r="E2275">
        <v>4</v>
      </c>
      <c r="F2275" t="s">
        <v>2254</v>
      </c>
      <c r="G2275" t="s">
        <v>2255</v>
      </c>
      <c r="H2275" t="s">
        <v>2254</v>
      </c>
      <c r="I2275" t="s">
        <v>124</v>
      </c>
      <c r="J2275">
        <v>4</v>
      </c>
      <c r="K2275" t="s">
        <v>2254</v>
      </c>
      <c r="L2275" t="s">
        <v>2255</v>
      </c>
      <c r="M2275" t="s">
        <v>2254</v>
      </c>
      <c r="N2275" t="s">
        <v>124</v>
      </c>
      <c r="O2275" t="s">
        <v>2162</v>
      </c>
      <c r="P2275" t="s">
        <v>156</v>
      </c>
      <c r="R2275" t="s">
        <v>241</v>
      </c>
      <c r="S2275" t="s">
        <v>158</v>
      </c>
      <c r="T2275" t="s">
        <v>156</v>
      </c>
      <c r="V2275" t="s">
        <v>159</v>
      </c>
      <c r="Y2275" t="s">
        <v>244</v>
      </c>
      <c r="Z2275" t="s">
        <v>160</v>
      </c>
      <c r="AE2275" t="s">
        <v>4349</v>
      </c>
    </row>
    <row r="2276" spans="1:31">
      <c r="A2276" t="s">
        <v>4351</v>
      </c>
      <c r="B2276" t="s">
        <v>4352</v>
      </c>
      <c r="AE2276" t="s">
        <v>4351</v>
      </c>
    </row>
    <row r="2277" spans="1:31">
      <c r="A2277" t="s">
        <v>4353</v>
      </c>
      <c r="B2277" t="s">
        <v>4354</v>
      </c>
      <c r="C2277" t="s">
        <v>153</v>
      </c>
      <c r="E2277">
        <v>4</v>
      </c>
      <c r="F2277" t="s">
        <v>1850</v>
      </c>
      <c r="G2277" t="s">
        <v>1849</v>
      </c>
      <c r="H2277" t="s">
        <v>1850</v>
      </c>
      <c r="I2277" t="s">
        <v>128</v>
      </c>
      <c r="J2277">
        <v>4</v>
      </c>
      <c r="K2277" t="s">
        <v>1850</v>
      </c>
      <c r="L2277" t="s">
        <v>1849</v>
      </c>
      <c r="M2277" t="s">
        <v>1850</v>
      </c>
      <c r="N2277" t="s">
        <v>128</v>
      </c>
      <c r="O2277" t="s">
        <v>2232</v>
      </c>
      <c r="P2277" t="s">
        <v>2130</v>
      </c>
      <c r="Q2277" t="s">
        <v>3540</v>
      </c>
      <c r="R2277" t="s">
        <v>157</v>
      </c>
      <c r="S2277" t="s">
        <v>158</v>
      </c>
      <c r="T2277" t="s">
        <v>156</v>
      </c>
      <c r="V2277" t="s">
        <v>159</v>
      </c>
      <c r="Y2277" t="s">
        <v>2820</v>
      </c>
      <c r="AE2277" t="s">
        <v>4353</v>
      </c>
    </row>
    <row r="2278" spans="1:31">
      <c r="A2278" t="s">
        <v>4355</v>
      </c>
      <c r="B2278" t="s">
        <v>4356</v>
      </c>
      <c r="AE2278" t="s">
        <v>4355</v>
      </c>
    </row>
    <row r="2279" spans="1:31">
      <c r="A2279" t="s">
        <v>4357</v>
      </c>
      <c r="B2279" t="s">
        <v>4358</v>
      </c>
      <c r="C2279" t="s">
        <v>153</v>
      </c>
      <c r="E2279">
        <v>4</v>
      </c>
      <c r="F2279" t="s">
        <v>1803</v>
      </c>
      <c r="G2279" t="s">
        <v>1802</v>
      </c>
      <c r="H2279" t="s">
        <v>1803</v>
      </c>
      <c r="I2279" t="s">
        <v>132</v>
      </c>
      <c r="J2279">
        <v>4</v>
      </c>
      <c r="K2279" t="s">
        <v>1803</v>
      </c>
      <c r="L2279" t="s">
        <v>1802</v>
      </c>
      <c r="M2279" t="s">
        <v>1803</v>
      </c>
      <c r="N2279" t="s">
        <v>132</v>
      </c>
      <c r="O2279" t="s">
        <v>155</v>
      </c>
      <c r="P2279" t="s">
        <v>156</v>
      </c>
      <c r="R2279" t="s">
        <v>241</v>
      </c>
      <c r="S2279" t="s">
        <v>158</v>
      </c>
      <c r="T2279" t="s">
        <v>156</v>
      </c>
      <c r="V2279" t="s">
        <v>242</v>
      </c>
      <c r="Y2279" t="s">
        <v>2147</v>
      </c>
      <c r="Z2279" t="s">
        <v>2150</v>
      </c>
      <c r="AE2279" t="s">
        <v>4357</v>
      </c>
    </row>
    <row r="2280" spans="1:31">
      <c r="A2280" t="s">
        <v>4359</v>
      </c>
      <c r="B2280" t="s">
        <v>4360</v>
      </c>
      <c r="AE2280" t="s">
        <v>4359</v>
      </c>
    </row>
    <row r="2281" spans="1:31">
      <c r="A2281" t="s">
        <v>4361</v>
      </c>
      <c r="B2281" t="s">
        <v>364</v>
      </c>
      <c r="AE2281" t="s">
        <v>4361</v>
      </c>
    </row>
    <row r="2282" spans="1:31">
      <c r="A2282" t="s">
        <v>4362</v>
      </c>
      <c r="B2282" t="s">
        <v>4363</v>
      </c>
      <c r="C2282" t="s">
        <v>153</v>
      </c>
      <c r="E2282">
        <v>4</v>
      </c>
      <c r="F2282" t="s">
        <v>1954</v>
      </c>
      <c r="G2282" t="s">
        <v>1953</v>
      </c>
      <c r="H2282" t="s">
        <v>1954</v>
      </c>
      <c r="I2282" t="s">
        <v>124</v>
      </c>
      <c r="J2282">
        <v>4</v>
      </c>
      <c r="K2282" t="s">
        <v>1954</v>
      </c>
      <c r="L2282" t="s">
        <v>1953</v>
      </c>
      <c r="M2282" t="s">
        <v>1954</v>
      </c>
      <c r="N2282" t="s">
        <v>124</v>
      </c>
      <c r="O2282" t="s">
        <v>2232</v>
      </c>
      <c r="P2282" t="s">
        <v>2130</v>
      </c>
      <c r="Q2282" t="s">
        <v>4364</v>
      </c>
      <c r="R2282" t="s">
        <v>241</v>
      </c>
      <c r="S2282" t="s">
        <v>158</v>
      </c>
      <c r="T2282" t="s">
        <v>156</v>
      </c>
      <c r="V2282" t="s">
        <v>242</v>
      </c>
      <c r="Y2282" t="s">
        <v>2146</v>
      </c>
      <c r="AE2282" t="s">
        <v>4362</v>
      </c>
    </row>
    <row r="2283" spans="1:31">
      <c r="A2283" t="s">
        <v>4365</v>
      </c>
      <c r="B2283" t="s">
        <v>4366</v>
      </c>
      <c r="AE2283" t="s">
        <v>4365</v>
      </c>
    </row>
    <row r="2284" spans="1:31">
      <c r="A2284" t="s">
        <v>4367</v>
      </c>
      <c r="B2284" t="s">
        <v>4368</v>
      </c>
      <c r="C2284" t="s">
        <v>153</v>
      </c>
      <c r="E2284">
        <v>4</v>
      </c>
      <c r="F2284" t="s">
        <v>1950</v>
      </c>
      <c r="G2284" t="s">
        <v>1949</v>
      </c>
      <c r="H2284" t="s">
        <v>1950</v>
      </c>
      <c r="I2284" t="s">
        <v>132</v>
      </c>
      <c r="J2284">
        <v>4</v>
      </c>
      <c r="K2284" t="s">
        <v>1950</v>
      </c>
      <c r="L2284" t="s">
        <v>1949</v>
      </c>
      <c r="M2284" t="s">
        <v>1950</v>
      </c>
      <c r="N2284" t="s">
        <v>132</v>
      </c>
      <c r="O2284" t="s">
        <v>2141</v>
      </c>
      <c r="P2284" t="s">
        <v>156</v>
      </c>
      <c r="R2284" t="s">
        <v>241</v>
      </c>
      <c r="S2284" t="s">
        <v>158</v>
      </c>
      <c r="T2284" t="s">
        <v>156</v>
      </c>
      <c r="V2284" t="s">
        <v>242</v>
      </c>
      <c r="Y2284" t="s">
        <v>2146</v>
      </c>
      <c r="Z2284" t="s">
        <v>2147</v>
      </c>
      <c r="AE2284" t="s">
        <v>4367</v>
      </c>
    </row>
    <row r="2285" spans="1:31">
      <c r="A2285" t="s">
        <v>4369</v>
      </c>
      <c r="B2285" t="s">
        <v>364</v>
      </c>
      <c r="AE2285" t="s">
        <v>4369</v>
      </c>
    </row>
    <row r="2286" spans="1:31">
      <c r="A2286" t="s">
        <v>4370</v>
      </c>
      <c r="B2286" t="s">
        <v>4371</v>
      </c>
      <c r="AE2286" t="s">
        <v>4370</v>
      </c>
    </row>
    <row r="2287" spans="1:31">
      <c r="A2287" t="s">
        <v>4372</v>
      </c>
      <c r="B2287" t="s">
        <v>4373</v>
      </c>
      <c r="C2287" t="s">
        <v>153</v>
      </c>
      <c r="E2287">
        <v>4</v>
      </c>
      <c r="F2287" t="s">
        <v>2176</v>
      </c>
      <c r="G2287" t="s">
        <v>2177</v>
      </c>
      <c r="H2287" t="s">
        <v>2176</v>
      </c>
      <c r="I2287" t="s">
        <v>124</v>
      </c>
      <c r="J2287">
        <v>4</v>
      </c>
      <c r="K2287" t="s">
        <v>2176</v>
      </c>
      <c r="L2287" t="s">
        <v>2177</v>
      </c>
      <c r="M2287" t="s">
        <v>2176</v>
      </c>
      <c r="N2287" t="s">
        <v>124</v>
      </c>
      <c r="O2287" t="s">
        <v>2126</v>
      </c>
      <c r="P2287" t="s">
        <v>2130</v>
      </c>
      <c r="Q2287" t="s">
        <v>3098</v>
      </c>
      <c r="R2287" t="s">
        <v>241</v>
      </c>
      <c r="S2287" t="s">
        <v>158</v>
      </c>
      <c r="T2287" t="s">
        <v>156</v>
      </c>
      <c r="V2287" t="s">
        <v>159</v>
      </c>
      <c r="Y2287" t="s">
        <v>2132</v>
      </c>
      <c r="AE2287" t="s">
        <v>4372</v>
      </c>
    </row>
    <row r="2288" spans="1:31">
      <c r="A2288" t="s">
        <v>4374</v>
      </c>
      <c r="B2288" t="s">
        <v>4375</v>
      </c>
      <c r="AE2288" t="s">
        <v>4374</v>
      </c>
    </row>
    <row r="2289" spans="1:31">
      <c r="A2289" t="s">
        <v>4376</v>
      </c>
      <c r="B2289" t="s">
        <v>4377</v>
      </c>
      <c r="C2289" t="s">
        <v>153</v>
      </c>
      <c r="D2289" t="s">
        <v>4378</v>
      </c>
      <c r="E2289">
        <v>4</v>
      </c>
      <c r="F2289" t="s">
        <v>1640</v>
      </c>
      <c r="G2289" t="s">
        <v>1639</v>
      </c>
      <c r="H2289" t="s">
        <v>1640</v>
      </c>
      <c r="I2289" t="s">
        <v>1641</v>
      </c>
      <c r="O2289" t="s">
        <v>2141</v>
      </c>
      <c r="P2289" t="s">
        <v>2130</v>
      </c>
      <c r="Q2289" t="s">
        <v>2353</v>
      </c>
      <c r="R2289" t="s">
        <v>241</v>
      </c>
      <c r="V2289" t="s">
        <v>242</v>
      </c>
      <c r="Y2289" t="s">
        <v>2146</v>
      </c>
      <c r="AE2289" t="s">
        <v>4376</v>
      </c>
    </row>
    <row r="2290" spans="1:31">
      <c r="A2290" t="s">
        <v>4379</v>
      </c>
      <c r="B2290" t="s">
        <v>4380</v>
      </c>
      <c r="C2290" t="s">
        <v>153</v>
      </c>
      <c r="E2290">
        <v>4</v>
      </c>
      <c r="F2290" t="s">
        <v>1614</v>
      </c>
      <c r="G2290" t="s">
        <v>1613</v>
      </c>
      <c r="H2290" t="s">
        <v>1614</v>
      </c>
      <c r="I2290" t="s">
        <v>128</v>
      </c>
      <c r="J2290">
        <v>4</v>
      </c>
      <c r="K2290" t="s">
        <v>1614</v>
      </c>
      <c r="L2290" t="s">
        <v>1613</v>
      </c>
      <c r="M2290" t="s">
        <v>1614</v>
      </c>
      <c r="N2290" t="s">
        <v>128</v>
      </c>
      <c r="O2290" t="s">
        <v>2126</v>
      </c>
      <c r="P2290" t="s">
        <v>2130</v>
      </c>
      <c r="Q2290" t="s">
        <v>4381</v>
      </c>
      <c r="R2290" t="s">
        <v>241</v>
      </c>
      <c r="S2290" t="s">
        <v>158</v>
      </c>
      <c r="T2290" t="s">
        <v>156</v>
      </c>
      <c r="V2290" t="s">
        <v>159</v>
      </c>
      <c r="Y2290" t="s">
        <v>2132</v>
      </c>
      <c r="AE2290" t="s">
        <v>4379</v>
      </c>
    </row>
    <row r="2291" spans="1:31">
      <c r="A2291" t="s">
        <v>4382</v>
      </c>
      <c r="B2291" t="s">
        <v>346</v>
      </c>
      <c r="AE2291" t="s">
        <v>4382</v>
      </c>
    </row>
    <row r="2292" spans="1:31">
      <c r="A2292" t="s">
        <v>4383</v>
      </c>
      <c r="B2292" t="s">
        <v>4384</v>
      </c>
      <c r="C2292" t="s">
        <v>153</v>
      </c>
      <c r="E2292">
        <v>4</v>
      </c>
      <c r="F2292" t="s">
        <v>1872</v>
      </c>
      <c r="G2292" t="s">
        <v>1871</v>
      </c>
      <c r="H2292" t="s">
        <v>1872</v>
      </c>
      <c r="I2292" t="s">
        <v>130</v>
      </c>
      <c r="O2292" t="s">
        <v>2126</v>
      </c>
      <c r="P2292" t="s">
        <v>156</v>
      </c>
      <c r="R2292" t="s">
        <v>157</v>
      </c>
      <c r="V2292" t="s">
        <v>159</v>
      </c>
      <c r="Y2292" t="s">
        <v>2132</v>
      </c>
      <c r="AE2292" t="s">
        <v>4383</v>
      </c>
    </row>
    <row r="2293" spans="1:31">
      <c r="A2293" t="s">
        <v>4385</v>
      </c>
      <c r="B2293" t="s">
        <v>4386</v>
      </c>
      <c r="AE2293" t="s">
        <v>4385</v>
      </c>
    </row>
    <row r="2294" spans="1:31">
      <c r="A2294" t="s">
        <v>4387</v>
      </c>
      <c r="B2294" t="s">
        <v>4388</v>
      </c>
      <c r="C2294" t="s">
        <v>153</v>
      </c>
      <c r="E2294">
        <v>4</v>
      </c>
      <c r="F2294" t="s">
        <v>1795</v>
      </c>
      <c r="G2294" t="s">
        <v>1794</v>
      </c>
      <c r="H2294" t="s">
        <v>1795</v>
      </c>
      <c r="I2294" t="s">
        <v>124</v>
      </c>
      <c r="J2294">
        <v>4</v>
      </c>
      <c r="K2294" t="s">
        <v>1795</v>
      </c>
      <c r="L2294" t="s">
        <v>1794</v>
      </c>
      <c r="M2294" t="s">
        <v>1795</v>
      </c>
      <c r="N2294" t="s">
        <v>124</v>
      </c>
      <c r="O2294" t="s">
        <v>2141</v>
      </c>
      <c r="P2294" t="s">
        <v>156</v>
      </c>
      <c r="R2294" t="s">
        <v>241</v>
      </c>
      <c r="S2294" t="s">
        <v>158</v>
      </c>
      <c r="T2294" t="s">
        <v>156</v>
      </c>
      <c r="V2294" t="s">
        <v>242</v>
      </c>
      <c r="Y2294" t="s">
        <v>2146</v>
      </c>
      <c r="AE2294" t="s">
        <v>4387</v>
      </c>
    </row>
    <row r="2295" spans="1:31">
      <c r="A2295" t="s">
        <v>4389</v>
      </c>
      <c r="B2295" t="s">
        <v>4390</v>
      </c>
      <c r="J2295">
        <v>4</v>
      </c>
      <c r="K2295" t="s">
        <v>1815</v>
      </c>
      <c r="L2295" t="s">
        <v>1814</v>
      </c>
      <c r="M2295" t="s">
        <v>1815</v>
      </c>
      <c r="N2295" t="s">
        <v>126</v>
      </c>
      <c r="S2295" t="s">
        <v>158</v>
      </c>
      <c r="T2295" t="s">
        <v>156</v>
      </c>
      <c r="AE2295" t="s">
        <v>4389</v>
      </c>
    </row>
    <row r="2296" spans="1:31">
      <c r="A2296" t="s">
        <v>4391</v>
      </c>
      <c r="B2296" t="s">
        <v>4392</v>
      </c>
      <c r="C2296" t="s">
        <v>153</v>
      </c>
      <c r="E2296">
        <v>4</v>
      </c>
      <c r="F2296" t="s">
        <v>2254</v>
      </c>
      <c r="G2296" t="s">
        <v>2255</v>
      </c>
      <c r="H2296" t="s">
        <v>2254</v>
      </c>
      <c r="I2296" t="s">
        <v>124</v>
      </c>
      <c r="O2296" t="s">
        <v>2126</v>
      </c>
      <c r="P2296" t="s">
        <v>2130</v>
      </c>
      <c r="Q2296" t="s">
        <v>4393</v>
      </c>
      <c r="R2296" t="s">
        <v>241</v>
      </c>
      <c r="V2296" t="s">
        <v>242</v>
      </c>
      <c r="Y2296" t="s">
        <v>2132</v>
      </c>
      <c r="AE2296" t="s">
        <v>4391</v>
      </c>
    </row>
    <row r="2297" spans="1:31">
      <c r="A2297" t="s">
        <v>4394</v>
      </c>
      <c r="B2297" t="s">
        <v>4395</v>
      </c>
      <c r="C2297" t="s">
        <v>153</v>
      </c>
      <c r="E2297">
        <v>4</v>
      </c>
      <c r="F2297" t="s">
        <v>1585</v>
      </c>
      <c r="G2297" t="s">
        <v>1584</v>
      </c>
      <c r="H2297" t="s">
        <v>1585</v>
      </c>
      <c r="I2297" t="s">
        <v>128</v>
      </c>
      <c r="J2297">
        <v>4</v>
      </c>
      <c r="K2297" t="s">
        <v>1585</v>
      </c>
      <c r="L2297" t="s">
        <v>1584</v>
      </c>
      <c r="M2297" t="s">
        <v>1585</v>
      </c>
      <c r="N2297" t="s">
        <v>128</v>
      </c>
      <c r="O2297" t="s">
        <v>2141</v>
      </c>
      <c r="P2297" t="s">
        <v>156</v>
      </c>
      <c r="R2297" t="s">
        <v>241</v>
      </c>
      <c r="S2297" t="s">
        <v>2153</v>
      </c>
      <c r="T2297" t="s">
        <v>156</v>
      </c>
      <c r="V2297" t="s">
        <v>242</v>
      </c>
      <c r="Y2297" t="s">
        <v>2146</v>
      </c>
      <c r="AE2297" t="s">
        <v>4394</v>
      </c>
    </row>
    <row r="2298" spans="1:31">
      <c r="A2298" t="s">
        <v>4396</v>
      </c>
      <c r="B2298" t="s">
        <v>4397</v>
      </c>
      <c r="C2298" t="s">
        <v>153</v>
      </c>
      <c r="E2298">
        <v>4</v>
      </c>
      <c r="F2298" t="s">
        <v>1670</v>
      </c>
      <c r="G2298" t="s">
        <v>1669</v>
      </c>
      <c r="H2298" t="s">
        <v>1670</v>
      </c>
      <c r="I2298" t="s">
        <v>126</v>
      </c>
      <c r="O2298" t="s">
        <v>2141</v>
      </c>
      <c r="P2298" t="s">
        <v>2130</v>
      </c>
      <c r="Q2298" t="s">
        <v>4398</v>
      </c>
      <c r="R2298" t="s">
        <v>241</v>
      </c>
      <c r="V2298" t="s">
        <v>242</v>
      </c>
      <c r="Y2298" t="s">
        <v>2150</v>
      </c>
      <c r="AE2298" t="s">
        <v>4396</v>
      </c>
    </row>
    <row r="2299" spans="1:31">
      <c r="A2299" t="s">
        <v>4399</v>
      </c>
      <c r="B2299" t="s">
        <v>4400</v>
      </c>
      <c r="C2299" t="s">
        <v>153</v>
      </c>
      <c r="E2299">
        <v>4</v>
      </c>
      <c r="F2299" t="s">
        <v>2011</v>
      </c>
      <c r="G2299" t="s">
        <v>2010</v>
      </c>
      <c r="H2299" t="s">
        <v>2011</v>
      </c>
      <c r="I2299" t="s">
        <v>126</v>
      </c>
      <c r="J2299">
        <v>4</v>
      </c>
      <c r="K2299" t="s">
        <v>2011</v>
      </c>
      <c r="L2299" t="s">
        <v>2010</v>
      </c>
      <c r="M2299" t="s">
        <v>2011</v>
      </c>
      <c r="N2299" t="s">
        <v>126</v>
      </c>
      <c r="O2299" t="s">
        <v>2141</v>
      </c>
      <c r="P2299" t="s">
        <v>2130</v>
      </c>
      <c r="Q2299" t="s">
        <v>4401</v>
      </c>
      <c r="R2299" t="s">
        <v>157</v>
      </c>
      <c r="S2299" t="s">
        <v>158</v>
      </c>
      <c r="T2299" t="s">
        <v>156</v>
      </c>
      <c r="V2299" t="s">
        <v>159</v>
      </c>
      <c r="Y2299" t="s">
        <v>2132</v>
      </c>
      <c r="AE2299" t="s">
        <v>4399</v>
      </c>
    </row>
    <row r="2300" spans="1:31">
      <c r="A2300" t="s">
        <v>4402</v>
      </c>
      <c r="B2300" t="s">
        <v>4403</v>
      </c>
      <c r="C2300" t="s">
        <v>153</v>
      </c>
      <c r="E2300">
        <v>4</v>
      </c>
      <c r="F2300" t="s">
        <v>2112</v>
      </c>
      <c r="G2300" t="s">
        <v>2111</v>
      </c>
      <c r="H2300" t="s">
        <v>2112</v>
      </c>
      <c r="I2300" t="s">
        <v>1641</v>
      </c>
      <c r="J2300">
        <v>4</v>
      </c>
      <c r="K2300" t="s">
        <v>2112</v>
      </c>
      <c r="L2300" t="s">
        <v>2111</v>
      </c>
      <c r="M2300" t="s">
        <v>2112</v>
      </c>
      <c r="N2300" t="s">
        <v>1641</v>
      </c>
      <c r="O2300" t="s">
        <v>2162</v>
      </c>
      <c r="P2300" t="s">
        <v>156</v>
      </c>
      <c r="R2300" t="s">
        <v>241</v>
      </c>
      <c r="S2300" t="s">
        <v>158</v>
      </c>
      <c r="T2300" t="s">
        <v>156</v>
      </c>
      <c r="V2300" t="s">
        <v>159</v>
      </c>
      <c r="Y2300" t="s">
        <v>243</v>
      </c>
      <c r="AE2300" t="s">
        <v>4402</v>
      </c>
    </row>
    <row r="2301" spans="1:31">
      <c r="A2301" t="s">
        <v>4404</v>
      </c>
      <c r="B2301" t="s">
        <v>4405</v>
      </c>
      <c r="C2301" t="s">
        <v>153</v>
      </c>
      <c r="E2301">
        <v>4</v>
      </c>
      <c r="F2301" t="s">
        <v>1815</v>
      </c>
      <c r="G2301" t="s">
        <v>1814</v>
      </c>
      <c r="H2301" t="s">
        <v>1815</v>
      </c>
      <c r="I2301" t="s">
        <v>126</v>
      </c>
      <c r="J2301">
        <v>4</v>
      </c>
      <c r="K2301" t="s">
        <v>1815</v>
      </c>
      <c r="L2301" t="s">
        <v>1814</v>
      </c>
      <c r="M2301" t="s">
        <v>1815</v>
      </c>
      <c r="N2301" t="s">
        <v>126</v>
      </c>
      <c r="O2301" t="s">
        <v>2126</v>
      </c>
      <c r="P2301" t="s">
        <v>156</v>
      </c>
      <c r="R2301" t="s">
        <v>157</v>
      </c>
      <c r="S2301" t="s">
        <v>158</v>
      </c>
      <c r="T2301" t="s">
        <v>156</v>
      </c>
      <c r="V2301" t="s">
        <v>159</v>
      </c>
      <c r="Y2301" t="s">
        <v>2132</v>
      </c>
      <c r="AE2301" t="s">
        <v>4404</v>
      </c>
    </row>
    <row r="2302" spans="1:31">
      <c r="A2302" t="s">
        <v>4406</v>
      </c>
      <c r="B2302" t="s">
        <v>4407</v>
      </c>
      <c r="C2302" t="s">
        <v>153</v>
      </c>
      <c r="E2302">
        <v>4</v>
      </c>
      <c r="F2302" t="s">
        <v>1803</v>
      </c>
      <c r="G2302" t="s">
        <v>1802</v>
      </c>
      <c r="H2302" t="s">
        <v>1803</v>
      </c>
      <c r="I2302" t="s">
        <v>132</v>
      </c>
      <c r="J2302">
        <v>4</v>
      </c>
      <c r="K2302" t="s">
        <v>1803</v>
      </c>
      <c r="L2302" t="s">
        <v>1802</v>
      </c>
      <c r="M2302" t="s">
        <v>1803</v>
      </c>
      <c r="N2302" t="s">
        <v>132</v>
      </c>
      <c r="O2302" t="s">
        <v>2141</v>
      </c>
      <c r="P2302" t="s">
        <v>156</v>
      </c>
      <c r="R2302" t="s">
        <v>241</v>
      </c>
      <c r="S2302" t="s">
        <v>158</v>
      </c>
      <c r="T2302" t="s">
        <v>156</v>
      </c>
      <c r="V2302" t="s">
        <v>242</v>
      </c>
      <c r="Y2302" t="s">
        <v>2146</v>
      </c>
      <c r="Z2302" t="s">
        <v>2150</v>
      </c>
      <c r="AE2302" t="s">
        <v>4406</v>
      </c>
    </row>
    <row r="2303" spans="1:31">
      <c r="A2303" t="s">
        <v>4408</v>
      </c>
      <c r="B2303" t="s">
        <v>4409</v>
      </c>
      <c r="C2303" t="s">
        <v>153</v>
      </c>
      <c r="E2303">
        <v>4</v>
      </c>
      <c r="F2303" t="s">
        <v>1585</v>
      </c>
      <c r="G2303" t="s">
        <v>1584</v>
      </c>
      <c r="H2303" t="s">
        <v>1585</v>
      </c>
      <c r="I2303" t="s">
        <v>128</v>
      </c>
      <c r="J2303">
        <v>4</v>
      </c>
      <c r="K2303" t="s">
        <v>1585</v>
      </c>
      <c r="L2303" t="s">
        <v>1584</v>
      </c>
      <c r="M2303" t="s">
        <v>1585</v>
      </c>
      <c r="N2303" t="s">
        <v>128</v>
      </c>
      <c r="O2303" t="s">
        <v>155</v>
      </c>
      <c r="P2303" t="s">
        <v>156</v>
      </c>
      <c r="R2303" t="s">
        <v>241</v>
      </c>
      <c r="S2303" t="s">
        <v>2153</v>
      </c>
      <c r="T2303" t="s">
        <v>156</v>
      </c>
      <c r="V2303" t="s">
        <v>242</v>
      </c>
      <c r="Y2303" t="s">
        <v>2146</v>
      </c>
      <c r="AE2303" t="s">
        <v>4408</v>
      </c>
    </row>
    <row r="2304" spans="1:31">
      <c r="A2304" t="s">
        <v>4410</v>
      </c>
      <c r="B2304" t="s">
        <v>4411</v>
      </c>
      <c r="C2304" t="s">
        <v>153</v>
      </c>
      <c r="E2304">
        <v>4</v>
      </c>
      <c r="F2304" t="s">
        <v>1585</v>
      </c>
      <c r="G2304" t="s">
        <v>1584</v>
      </c>
      <c r="H2304" t="s">
        <v>1585</v>
      </c>
      <c r="I2304" t="s">
        <v>128</v>
      </c>
      <c r="J2304">
        <v>4</v>
      </c>
      <c r="K2304" t="s">
        <v>1585</v>
      </c>
      <c r="L2304" t="s">
        <v>1584</v>
      </c>
      <c r="M2304" t="s">
        <v>1585</v>
      </c>
      <c r="N2304" t="s">
        <v>128</v>
      </c>
      <c r="O2304" t="s">
        <v>2162</v>
      </c>
      <c r="P2304" t="s">
        <v>156</v>
      </c>
      <c r="R2304" t="s">
        <v>241</v>
      </c>
      <c r="S2304" t="s">
        <v>2153</v>
      </c>
      <c r="T2304" t="s">
        <v>156</v>
      </c>
      <c r="V2304" t="s">
        <v>242</v>
      </c>
      <c r="Y2304" t="s">
        <v>2146</v>
      </c>
      <c r="AE2304" t="s">
        <v>4410</v>
      </c>
    </row>
    <row r="2305" spans="1:31">
      <c r="A2305" t="s">
        <v>4412</v>
      </c>
      <c r="B2305" t="s">
        <v>4413</v>
      </c>
      <c r="AE2305" t="s">
        <v>4412</v>
      </c>
    </row>
    <row r="2306" spans="1:31">
      <c r="A2306" t="s">
        <v>4414</v>
      </c>
      <c r="B2306" t="s">
        <v>4415</v>
      </c>
      <c r="AE2306" t="s">
        <v>4414</v>
      </c>
    </row>
    <row r="2307" spans="1:31">
      <c r="A2307" t="s">
        <v>4416</v>
      </c>
      <c r="B2307" t="s">
        <v>4417</v>
      </c>
      <c r="C2307" t="s">
        <v>153</v>
      </c>
      <c r="E2307">
        <v>4</v>
      </c>
      <c r="F2307" t="s">
        <v>2022</v>
      </c>
      <c r="G2307" t="s">
        <v>2021</v>
      </c>
      <c r="H2307" t="s">
        <v>2022</v>
      </c>
      <c r="I2307" t="s">
        <v>126</v>
      </c>
      <c r="J2307">
        <v>4</v>
      </c>
      <c r="K2307" t="s">
        <v>2022</v>
      </c>
      <c r="L2307" t="s">
        <v>2021</v>
      </c>
      <c r="M2307" t="s">
        <v>2022</v>
      </c>
      <c r="N2307" t="s">
        <v>126</v>
      </c>
      <c r="O2307" t="s">
        <v>155</v>
      </c>
      <c r="P2307" t="s">
        <v>156</v>
      </c>
      <c r="R2307" t="s">
        <v>241</v>
      </c>
      <c r="S2307" t="s">
        <v>158</v>
      </c>
      <c r="T2307" t="s">
        <v>156</v>
      </c>
      <c r="V2307" t="s">
        <v>242</v>
      </c>
      <c r="Y2307" t="s">
        <v>2146</v>
      </c>
      <c r="AE2307" t="s">
        <v>4416</v>
      </c>
    </row>
    <row r="2308" spans="1:31">
      <c r="A2308" t="s">
        <v>4418</v>
      </c>
      <c r="B2308" t="s">
        <v>4419</v>
      </c>
      <c r="C2308" t="s">
        <v>153</v>
      </c>
      <c r="E2308">
        <v>4</v>
      </c>
      <c r="F2308" t="s">
        <v>1950</v>
      </c>
      <c r="G2308" t="s">
        <v>1949</v>
      </c>
      <c r="H2308" t="s">
        <v>1950</v>
      </c>
      <c r="I2308" t="s">
        <v>132</v>
      </c>
      <c r="J2308">
        <v>4</v>
      </c>
      <c r="K2308" t="s">
        <v>1950</v>
      </c>
      <c r="L2308" t="s">
        <v>1949</v>
      </c>
      <c r="M2308" t="s">
        <v>1950</v>
      </c>
      <c r="N2308" t="s">
        <v>132</v>
      </c>
      <c r="O2308" t="s">
        <v>2126</v>
      </c>
      <c r="P2308" t="s">
        <v>156</v>
      </c>
      <c r="R2308" t="s">
        <v>157</v>
      </c>
      <c r="S2308" t="s">
        <v>158</v>
      </c>
      <c r="T2308" t="s">
        <v>156</v>
      </c>
      <c r="V2308" t="s">
        <v>159</v>
      </c>
      <c r="Y2308" t="s">
        <v>2132</v>
      </c>
      <c r="AE2308" t="s">
        <v>4418</v>
      </c>
    </row>
    <row r="2309" spans="1:31">
      <c r="A2309" t="s">
        <v>4420</v>
      </c>
      <c r="B2309" t="s">
        <v>4421</v>
      </c>
      <c r="C2309" t="s">
        <v>153</v>
      </c>
      <c r="E2309">
        <v>4</v>
      </c>
      <c r="F2309" t="s">
        <v>1640</v>
      </c>
      <c r="G2309" t="s">
        <v>1639</v>
      </c>
      <c r="H2309" t="s">
        <v>1640</v>
      </c>
      <c r="I2309" t="s">
        <v>1641</v>
      </c>
      <c r="J2309">
        <v>4</v>
      </c>
      <c r="K2309" t="s">
        <v>1640</v>
      </c>
      <c r="L2309" t="s">
        <v>1639</v>
      </c>
      <c r="M2309" t="s">
        <v>1640</v>
      </c>
      <c r="N2309" t="s">
        <v>1641</v>
      </c>
      <c r="O2309" t="s">
        <v>2162</v>
      </c>
      <c r="P2309" t="s">
        <v>2130</v>
      </c>
      <c r="Q2309" t="s">
        <v>2191</v>
      </c>
      <c r="R2309" t="s">
        <v>241</v>
      </c>
      <c r="S2309" t="s">
        <v>158</v>
      </c>
      <c r="T2309" t="s">
        <v>156</v>
      </c>
      <c r="V2309" t="s">
        <v>242</v>
      </c>
      <c r="Y2309" t="s">
        <v>2146</v>
      </c>
      <c r="AE2309" t="s">
        <v>4420</v>
      </c>
    </row>
    <row r="2310" spans="1:31">
      <c r="A2310" t="s">
        <v>4422</v>
      </c>
      <c r="B2310" t="s">
        <v>4423</v>
      </c>
      <c r="C2310" t="s">
        <v>153</v>
      </c>
      <c r="E2310">
        <v>4</v>
      </c>
      <c r="F2310" t="s">
        <v>1807</v>
      </c>
      <c r="G2310" t="s">
        <v>1806</v>
      </c>
      <c r="H2310" t="s">
        <v>1807</v>
      </c>
      <c r="I2310" t="s">
        <v>1641</v>
      </c>
      <c r="J2310">
        <v>4</v>
      </c>
      <c r="K2310" t="s">
        <v>1807</v>
      </c>
      <c r="L2310" t="s">
        <v>1806</v>
      </c>
      <c r="M2310" t="s">
        <v>1807</v>
      </c>
      <c r="N2310" t="s">
        <v>1641</v>
      </c>
      <c r="O2310" t="s">
        <v>2141</v>
      </c>
      <c r="P2310" t="s">
        <v>156</v>
      </c>
      <c r="R2310" t="s">
        <v>241</v>
      </c>
      <c r="S2310" t="s">
        <v>158</v>
      </c>
      <c r="T2310" t="s">
        <v>156</v>
      </c>
      <c r="V2310" t="s">
        <v>242</v>
      </c>
      <c r="Y2310" t="s">
        <v>2147</v>
      </c>
      <c r="AE2310" t="s">
        <v>4422</v>
      </c>
    </row>
    <row r="2311" spans="1:31">
      <c r="A2311" t="s">
        <v>4424</v>
      </c>
      <c r="B2311" t="s">
        <v>4425</v>
      </c>
      <c r="C2311" t="s">
        <v>153</v>
      </c>
      <c r="E2311">
        <v>4</v>
      </c>
      <c r="F2311" t="s">
        <v>2114</v>
      </c>
      <c r="G2311" t="s">
        <v>2113</v>
      </c>
      <c r="H2311" t="s">
        <v>2114</v>
      </c>
      <c r="I2311" t="s">
        <v>124</v>
      </c>
      <c r="J2311">
        <v>4</v>
      </c>
      <c r="K2311" t="s">
        <v>2114</v>
      </c>
      <c r="L2311" t="s">
        <v>2113</v>
      </c>
      <c r="M2311" t="s">
        <v>2114</v>
      </c>
      <c r="N2311" t="s">
        <v>124</v>
      </c>
      <c r="O2311" t="s">
        <v>2126</v>
      </c>
      <c r="P2311" t="s">
        <v>2130</v>
      </c>
      <c r="Q2311" t="s">
        <v>4426</v>
      </c>
      <c r="R2311" t="s">
        <v>157</v>
      </c>
      <c r="S2311" t="s">
        <v>158</v>
      </c>
      <c r="T2311" t="s">
        <v>156</v>
      </c>
      <c r="V2311" t="s">
        <v>159</v>
      </c>
      <c r="Y2311" t="s">
        <v>2132</v>
      </c>
      <c r="AE2311" t="s">
        <v>4424</v>
      </c>
    </row>
    <row r="2312" spans="1:31">
      <c r="A2312" t="s">
        <v>4427</v>
      </c>
      <c r="B2312" t="s">
        <v>4428</v>
      </c>
      <c r="AE2312" t="s">
        <v>4427</v>
      </c>
    </row>
    <row r="2313" spans="1:31">
      <c r="A2313" t="s">
        <v>4429</v>
      </c>
      <c r="B2313" t="s">
        <v>4430</v>
      </c>
      <c r="C2313" t="s">
        <v>153</v>
      </c>
      <c r="E2313">
        <v>4</v>
      </c>
      <c r="F2313" t="s">
        <v>1585</v>
      </c>
      <c r="G2313" t="s">
        <v>1584</v>
      </c>
      <c r="H2313" t="s">
        <v>1585</v>
      </c>
      <c r="I2313" t="s">
        <v>128</v>
      </c>
      <c r="J2313">
        <v>4</v>
      </c>
      <c r="K2313" t="s">
        <v>1585</v>
      </c>
      <c r="L2313" t="s">
        <v>1584</v>
      </c>
      <c r="M2313" t="s">
        <v>1585</v>
      </c>
      <c r="N2313" t="s">
        <v>128</v>
      </c>
      <c r="O2313" t="s">
        <v>2141</v>
      </c>
      <c r="P2313" t="s">
        <v>156</v>
      </c>
      <c r="R2313" t="s">
        <v>241</v>
      </c>
      <c r="S2313" t="s">
        <v>158</v>
      </c>
      <c r="T2313" t="s">
        <v>156</v>
      </c>
      <c r="V2313" t="s">
        <v>242</v>
      </c>
      <c r="Y2313" t="s">
        <v>2146</v>
      </c>
      <c r="AE2313" t="s">
        <v>4429</v>
      </c>
    </row>
    <row r="2314" spans="1:31">
      <c r="A2314" t="s">
        <v>4431</v>
      </c>
      <c r="B2314" t="s">
        <v>4432</v>
      </c>
      <c r="C2314" t="s">
        <v>153</v>
      </c>
      <c r="E2314">
        <v>4</v>
      </c>
      <c r="F2314" t="s">
        <v>1670</v>
      </c>
      <c r="G2314" t="s">
        <v>1669</v>
      </c>
      <c r="H2314" t="s">
        <v>1670</v>
      </c>
      <c r="I2314" t="s">
        <v>126</v>
      </c>
      <c r="J2314">
        <v>4</v>
      </c>
      <c r="K2314" t="s">
        <v>1670</v>
      </c>
      <c r="L2314" t="s">
        <v>1669</v>
      </c>
      <c r="M2314" t="s">
        <v>1670</v>
      </c>
      <c r="N2314" t="s">
        <v>126</v>
      </c>
      <c r="O2314" t="s">
        <v>2141</v>
      </c>
      <c r="P2314" t="s">
        <v>2130</v>
      </c>
      <c r="Q2314" t="s">
        <v>3725</v>
      </c>
      <c r="R2314" t="s">
        <v>241</v>
      </c>
      <c r="S2314" t="s">
        <v>158</v>
      </c>
      <c r="T2314" t="s">
        <v>156</v>
      </c>
      <c r="V2314" t="s">
        <v>159</v>
      </c>
      <c r="Y2314" t="s">
        <v>243</v>
      </c>
      <c r="AE2314" t="s">
        <v>4431</v>
      </c>
    </row>
    <row r="2315" spans="1:31">
      <c r="A2315" t="s">
        <v>4433</v>
      </c>
      <c r="B2315" t="s">
        <v>4434</v>
      </c>
      <c r="C2315" t="s">
        <v>153</v>
      </c>
      <c r="E2315">
        <v>4</v>
      </c>
      <c r="F2315" t="s">
        <v>1992</v>
      </c>
      <c r="G2315" t="s">
        <v>1991</v>
      </c>
      <c r="H2315" t="s">
        <v>1992</v>
      </c>
      <c r="I2315" t="s">
        <v>130</v>
      </c>
      <c r="J2315">
        <v>4</v>
      </c>
      <c r="K2315" t="s">
        <v>1992</v>
      </c>
      <c r="L2315" t="s">
        <v>1991</v>
      </c>
      <c r="M2315" t="s">
        <v>1992</v>
      </c>
      <c r="N2315" t="s">
        <v>130</v>
      </c>
      <c r="O2315" t="s">
        <v>2126</v>
      </c>
      <c r="P2315" t="s">
        <v>156</v>
      </c>
      <c r="R2315" t="s">
        <v>157</v>
      </c>
      <c r="S2315" t="s">
        <v>158</v>
      </c>
      <c r="T2315" t="s">
        <v>156</v>
      </c>
      <c r="V2315" t="s">
        <v>159</v>
      </c>
      <c r="Y2315" t="s">
        <v>2132</v>
      </c>
      <c r="AE2315" t="s">
        <v>4433</v>
      </c>
    </row>
    <row r="2316" spans="1:31">
      <c r="A2316" t="s">
        <v>4435</v>
      </c>
      <c r="B2316" t="s">
        <v>4436</v>
      </c>
      <c r="AE2316" t="s">
        <v>4435</v>
      </c>
    </row>
    <row r="2317" spans="1:31">
      <c r="A2317" t="s">
        <v>4437</v>
      </c>
      <c r="B2317" t="s">
        <v>4438</v>
      </c>
      <c r="AE2317" t="s">
        <v>4437</v>
      </c>
    </row>
    <row r="2318" spans="1:31">
      <c r="A2318" t="s">
        <v>4439</v>
      </c>
      <c r="B2318" t="s">
        <v>4440</v>
      </c>
      <c r="AE2318" t="s">
        <v>4439</v>
      </c>
    </row>
    <row r="2319" spans="1:31">
      <c r="A2319" t="s">
        <v>4441</v>
      </c>
      <c r="B2319" t="s">
        <v>4442</v>
      </c>
      <c r="C2319" t="s">
        <v>153</v>
      </c>
      <c r="E2319">
        <v>4</v>
      </c>
      <c r="F2319" t="s">
        <v>2018</v>
      </c>
      <c r="G2319" t="s">
        <v>2017</v>
      </c>
      <c r="H2319" t="s">
        <v>2018</v>
      </c>
      <c r="I2319" t="s">
        <v>130</v>
      </c>
      <c r="O2319" t="s">
        <v>2126</v>
      </c>
      <c r="P2319" t="s">
        <v>156</v>
      </c>
      <c r="R2319" t="s">
        <v>157</v>
      </c>
      <c r="V2319" t="s">
        <v>159</v>
      </c>
      <c r="Y2319" t="s">
        <v>2132</v>
      </c>
      <c r="AE2319" t="s">
        <v>4441</v>
      </c>
    </row>
    <row r="2320" spans="1:31">
      <c r="A2320" t="s">
        <v>4443</v>
      </c>
      <c r="B2320" t="s">
        <v>4444</v>
      </c>
      <c r="C2320" t="s">
        <v>153</v>
      </c>
      <c r="E2320">
        <v>4</v>
      </c>
      <c r="F2320" t="s">
        <v>1807</v>
      </c>
      <c r="G2320" t="s">
        <v>1806</v>
      </c>
      <c r="H2320" t="s">
        <v>1807</v>
      </c>
      <c r="I2320" t="s">
        <v>1641</v>
      </c>
      <c r="J2320">
        <v>4</v>
      </c>
      <c r="K2320" t="s">
        <v>1807</v>
      </c>
      <c r="L2320" t="s">
        <v>1806</v>
      </c>
      <c r="M2320" t="s">
        <v>1807</v>
      </c>
      <c r="N2320" t="s">
        <v>1641</v>
      </c>
      <c r="O2320" t="s">
        <v>2141</v>
      </c>
      <c r="P2320" t="s">
        <v>156</v>
      </c>
      <c r="R2320" t="s">
        <v>241</v>
      </c>
      <c r="S2320" t="s">
        <v>158</v>
      </c>
      <c r="T2320" t="s">
        <v>156</v>
      </c>
      <c r="V2320" t="s">
        <v>242</v>
      </c>
      <c r="Y2320" t="s">
        <v>2146</v>
      </c>
      <c r="AE2320" t="s">
        <v>4443</v>
      </c>
    </row>
    <row r="2321" spans="1:31">
      <c r="A2321" t="s">
        <v>4445</v>
      </c>
      <c r="B2321" t="s">
        <v>4446</v>
      </c>
      <c r="AE2321" t="s">
        <v>4445</v>
      </c>
    </row>
    <row r="2322" spans="1:31">
      <c r="A2322" t="s">
        <v>4447</v>
      </c>
      <c r="B2322" t="s">
        <v>4448</v>
      </c>
      <c r="C2322" t="s">
        <v>153</v>
      </c>
      <c r="E2322">
        <v>4</v>
      </c>
      <c r="F2322" t="s">
        <v>1799</v>
      </c>
      <c r="G2322" t="s">
        <v>1798</v>
      </c>
      <c r="H2322" t="s">
        <v>1799</v>
      </c>
      <c r="I2322" t="s">
        <v>128</v>
      </c>
      <c r="J2322">
        <v>4</v>
      </c>
      <c r="K2322" t="s">
        <v>1799</v>
      </c>
      <c r="L2322" t="s">
        <v>1798</v>
      </c>
      <c r="M2322" t="s">
        <v>1799</v>
      </c>
      <c r="N2322" t="s">
        <v>128</v>
      </c>
      <c r="O2322" t="s">
        <v>2126</v>
      </c>
      <c r="P2322" t="s">
        <v>2130</v>
      </c>
      <c r="Q2322" t="s">
        <v>4104</v>
      </c>
      <c r="R2322" t="s">
        <v>157</v>
      </c>
      <c r="S2322" t="s">
        <v>158</v>
      </c>
      <c r="T2322" t="s">
        <v>156</v>
      </c>
      <c r="V2322" t="s">
        <v>159</v>
      </c>
      <c r="Y2322" t="s">
        <v>2132</v>
      </c>
      <c r="AE2322" t="s">
        <v>4447</v>
      </c>
    </row>
    <row r="2323" spans="1:31">
      <c r="A2323" t="s">
        <v>4449</v>
      </c>
      <c r="B2323" t="s">
        <v>4450</v>
      </c>
      <c r="AE2323" t="s">
        <v>4449</v>
      </c>
    </row>
    <row r="2324" spans="1:31">
      <c r="A2324" t="s">
        <v>4451</v>
      </c>
      <c r="B2324" t="s">
        <v>4452</v>
      </c>
      <c r="AE2324" t="s">
        <v>4451</v>
      </c>
    </row>
    <row r="2325" spans="1:31">
      <c r="A2325" t="s">
        <v>4453</v>
      </c>
      <c r="B2325" t="s">
        <v>4454</v>
      </c>
      <c r="C2325" t="s">
        <v>153</v>
      </c>
      <c r="E2325">
        <v>4</v>
      </c>
      <c r="F2325" t="s">
        <v>1805</v>
      </c>
      <c r="G2325" t="s">
        <v>1804</v>
      </c>
      <c r="H2325" t="s">
        <v>1805</v>
      </c>
      <c r="I2325" t="s">
        <v>1641</v>
      </c>
      <c r="J2325">
        <v>4</v>
      </c>
      <c r="K2325" t="s">
        <v>1805</v>
      </c>
      <c r="L2325" t="s">
        <v>1804</v>
      </c>
      <c r="M2325" t="s">
        <v>1805</v>
      </c>
      <c r="N2325" t="s">
        <v>1641</v>
      </c>
      <c r="O2325" t="s">
        <v>2141</v>
      </c>
      <c r="P2325" t="s">
        <v>156</v>
      </c>
      <c r="R2325" t="s">
        <v>241</v>
      </c>
      <c r="S2325" t="s">
        <v>158</v>
      </c>
      <c r="T2325" t="s">
        <v>156</v>
      </c>
      <c r="V2325" t="s">
        <v>242</v>
      </c>
      <c r="Y2325" t="s">
        <v>245</v>
      </c>
      <c r="AE2325" t="s">
        <v>4453</v>
      </c>
    </row>
    <row r="2326" spans="1:31">
      <c r="A2326" t="s">
        <v>4455</v>
      </c>
      <c r="B2326" t="s">
        <v>4456</v>
      </c>
      <c r="C2326" t="s">
        <v>153</v>
      </c>
      <c r="E2326">
        <v>4</v>
      </c>
      <c r="F2326" t="s">
        <v>2478</v>
      </c>
      <c r="G2326" t="s">
        <v>2479</v>
      </c>
      <c r="H2326" t="s">
        <v>2478</v>
      </c>
      <c r="I2326" t="s">
        <v>1641</v>
      </c>
      <c r="J2326">
        <v>4</v>
      </c>
      <c r="K2326" t="s">
        <v>2478</v>
      </c>
      <c r="L2326" t="s">
        <v>2479</v>
      </c>
      <c r="M2326" t="s">
        <v>2478</v>
      </c>
      <c r="N2326" t="s">
        <v>1641</v>
      </c>
      <c r="O2326" t="s">
        <v>2141</v>
      </c>
      <c r="P2326" t="s">
        <v>156</v>
      </c>
      <c r="R2326" t="s">
        <v>241</v>
      </c>
      <c r="S2326" t="s">
        <v>158</v>
      </c>
      <c r="T2326" t="s">
        <v>156</v>
      </c>
      <c r="V2326" t="s">
        <v>159</v>
      </c>
      <c r="Y2326" t="s">
        <v>244</v>
      </c>
      <c r="AE2326" t="s">
        <v>4455</v>
      </c>
    </row>
    <row r="2327" spans="1:31">
      <c r="A2327" t="s">
        <v>4457</v>
      </c>
      <c r="B2327" t="s">
        <v>4458</v>
      </c>
      <c r="C2327" t="s">
        <v>153</v>
      </c>
      <c r="E2327">
        <v>4</v>
      </c>
      <c r="F2327" t="s">
        <v>2246</v>
      </c>
      <c r="G2327" t="s">
        <v>2247</v>
      </c>
      <c r="H2327" t="s">
        <v>2246</v>
      </c>
      <c r="I2327" t="s">
        <v>124</v>
      </c>
      <c r="J2327">
        <v>4</v>
      </c>
      <c r="K2327" t="s">
        <v>2246</v>
      </c>
      <c r="L2327" t="s">
        <v>2247</v>
      </c>
      <c r="M2327" t="s">
        <v>2246</v>
      </c>
      <c r="N2327" t="s">
        <v>124</v>
      </c>
      <c r="O2327" t="s">
        <v>2126</v>
      </c>
      <c r="P2327" t="s">
        <v>156</v>
      </c>
      <c r="R2327" t="s">
        <v>241</v>
      </c>
      <c r="S2327" t="s">
        <v>158</v>
      </c>
      <c r="T2327" t="s">
        <v>156</v>
      </c>
      <c r="V2327" t="s">
        <v>159</v>
      </c>
      <c r="Y2327" t="s">
        <v>2132</v>
      </c>
      <c r="AE2327" t="s">
        <v>4457</v>
      </c>
    </row>
    <row r="2328" spans="1:31">
      <c r="A2328" t="s">
        <v>4459</v>
      </c>
      <c r="B2328" t="s">
        <v>4460</v>
      </c>
      <c r="C2328" t="s">
        <v>153</v>
      </c>
      <c r="E2328">
        <v>4</v>
      </c>
      <c r="F2328" t="s">
        <v>1743</v>
      </c>
      <c r="G2328" t="s">
        <v>1742</v>
      </c>
      <c r="H2328" t="s">
        <v>1743</v>
      </c>
      <c r="I2328" t="s">
        <v>1641</v>
      </c>
      <c r="J2328">
        <v>4</v>
      </c>
      <c r="K2328" t="s">
        <v>1743</v>
      </c>
      <c r="L2328" t="s">
        <v>1742</v>
      </c>
      <c r="M2328" t="s">
        <v>1743</v>
      </c>
      <c r="N2328" t="s">
        <v>1641</v>
      </c>
      <c r="O2328" t="s">
        <v>2162</v>
      </c>
      <c r="P2328" t="s">
        <v>2130</v>
      </c>
      <c r="Q2328" t="s">
        <v>2829</v>
      </c>
      <c r="R2328" t="s">
        <v>157</v>
      </c>
      <c r="S2328" t="s">
        <v>158</v>
      </c>
      <c r="T2328" t="s">
        <v>156</v>
      </c>
      <c r="V2328" t="s">
        <v>159</v>
      </c>
      <c r="Y2328" t="s">
        <v>2132</v>
      </c>
      <c r="AE2328" t="s">
        <v>4459</v>
      </c>
    </row>
    <row r="2329" spans="1:31">
      <c r="A2329" t="s">
        <v>4461</v>
      </c>
      <c r="B2329" t="s">
        <v>4462</v>
      </c>
      <c r="C2329" t="s">
        <v>153</v>
      </c>
      <c r="E2329">
        <v>4</v>
      </c>
      <c r="F2329" t="s">
        <v>1848</v>
      </c>
      <c r="G2329" t="s">
        <v>1847</v>
      </c>
      <c r="H2329" t="s">
        <v>1848</v>
      </c>
      <c r="I2329" t="s">
        <v>130</v>
      </c>
      <c r="J2329">
        <v>4</v>
      </c>
      <c r="K2329" t="s">
        <v>1848</v>
      </c>
      <c r="L2329" t="s">
        <v>1847</v>
      </c>
      <c r="M2329" t="s">
        <v>1848</v>
      </c>
      <c r="N2329" t="s">
        <v>130</v>
      </c>
      <c r="O2329" t="s">
        <v>2126</v>
      </c>
      <c r="P2329" t="s">
        <v>2130</v>
      </c>
      <c r="Q2329" t="s">
        <v>3792</v>
      </c>
      <c r="R2329" t="s">
        <v>157</v>
      </c>
      <c r="S2329" t="s">
        <v>158</v>
      </c>
      <c r="T2329" t="s">
        <v>156</v>
      </c>
      <c r="V2329" t="s">
        <v>159</v>
      </c>
      <c r="Y2329" t="s">
        <v>2132</v>
      </c>
      <c r="AE2329" t="s">
        <v>4461</v>
      </c>
    </row>
    <row r="2330" spans="1:31">
      <c r="A2330" t="s">
        <v>4463</v>
      </c>
      <c r="B2330" t="s">
        <v>4464</v>
      </c>
      <c r="C2330" t="s">
        <v>153</v>
      </c>
      <c r="E2330">
        <v>4</v>
      </c>
      <c r="F2330" t="s">
        <v>2246</v>
      </c>
      <c r="G2330" t="s">
        <v>2247</v>
      </c>
      <c r="H2330" t="s">
        <v>2246</v>
      </c>
      <c r="I2330" t="s">
        <v>124</v>
      </c>
      <c r="J2330">
        <v>4</v>
      </c>
      <c r="K2330" t="s">
        <v>2246</v>
      </c>
      <c r="L2330" t="s">
        <v>2247</v>
      </c>
      <c r="M2330" t="s">
        <v>2246</v>
      </c>
      <c r="N2330" t="s">
        <v>124</v>
      </c>
      <c r="O2330" t="s">
        <v>2162</v>
      </c>
      <c r="P2330" t="s">
        <v>156</v>
      </c>
      <c r="R2330" t="s">
        <v>241</v>
      </c>
      <c r="S2330" t="s">
        <v>158</v>
      </c>
      <c r="T2330" t="s">
        <v>156</v>
      </c>
      <c r="V2330" t="s">
        <v>242</v>
      </c>
      <c r="Y2330" t="s">
        <v>2146</v>
      </c>
      <c r="AE2330" t="s">
        <v>4463</v>
      </c>
    </row>
    <row r="2331" spans="1:31">
      <c r="A2331" t="s">
        <v>4465</v>
      </c>
      <c r="B2331" t="s">
        <v>4466</v>
      </c>
      <c r="C2331" t="s">
        <v>153</v>
      </c>
      <c r="E2331">
        <v>4</v>
      </c>
      <c r="F2331" t="s">
        <v>503</v>
      </c>
      <c r="G2331" t="s">
        <v>504</v>
      </c>
      <c r="H2331" t="s">
        <v>503</v>
      </c>
      <c r="I2331" t="s">
        <v>126</v>
      </c>
      <c r="J2331">
        <v>4</v>
      </c>
      <c r="K2331" t="s">
        <v>503</v>
      </c>
      <c r="L2331" t="s">
        <v>504</v>
      </c>
      <c r="M2331" t="s">
        <v>503</v>
      </c>
      <c r="N2331" t="s">
        <v>126</v>
      </c>
      <c r="O2331" t="s">
        <v>155</v>
      </c>
      <c r="P2331" t="s">
        <v>156</v>
      </c>
      <c r="R2331" t="s">
        <v>241</v>
      </c>
      <c r="S2331" t="s">
        <v>158</v>
      </c>
      <c r="T2331" t="s">
        <v>156</v>
      </c>
      <c r="V2331" t="s">
        <v>242</v>
      </c>
      <c r="Y2331" t="s">
        <v>2146</v>
      </c>
      <c r="AE2331" t="s">
        <v>4465</v>
      </c>
    </row>
    <row r="2332" spans="1:31">
      <c r="A2332" t="s">
        <v>4467</v>
      </c>
      <c r="B2332" t="s">
        <v>4468</v>
      </c>
      <c r="C2332" t="s">
        <v>153</v>
      </c>
      <c r="E2332">
        <v>4</v>
      </c>
      <c r="F2332" t="s">
        <v>1799</v>
      </c>
      <c r="G2332" t="s">
        <v>1798</v>
      </c>
      <c r="H2332" t="s">
        <v>1799</v>
      </c>
      <c r="I2332" t="s">
        <v>128</v>
      </c>
      <c r="J2332">
        <v>4</v>
      </c>
      <c r="K2332" t="s">
        <v>1799</v>
      </c>
      <c r="L2332" t="s">
        <v>1798</v>
      </c>
      <c r="M2332" t="s">
        <v>1799</v>
      </c>
      <c r="N2332" t="s">
        <v>128</v>
      </c>
      <c r="O2332" t="s">
        <v>2141</v>
      </c>
      <c r="P2332" t="s">
        <v>156</v>
      </c>
      <c r="R2332" t="s">
        <v>241</v>
      </c>
      <c r="S2332" t="s">
        <v>2153</v>
      </c>
      <c r="T2332" t="s">
        <v>156</v>
      </c>
      <c r="V2332" t="s">
        <v>242</v>
      </c>
      <c r="Y2332" t="s">
        <v>2146</v>
      </c>
      <c r="AE2332" t="s">
        <v>4467</v>
      </c>
    </row>
    <row r="2333" spans="1:31">
      <c r="A2333" t="s">
        <v>4469</v>
      </c>
      <c r="B2333" t="s">
        <v>4470</v>
      </c>
      <c r="AE2333" t="s">
        <v>4469</v>
      </c>
    </row>
    <row r="2334" spans="1:31">
      <c r="A2334" t="s">
        <v>4471</v>
      </c>
      <c r="B2334" t="s">
        <v>4472</v>
      </c>
      <c r="C2334" t="s">
        <v>153</v>
      </c>
      <c r="E2334">
        <v>4</v>
      </c>
      <c r="F2334" t="s">
        <v>1614</v>
      </c>
      <c r="G2334" t="s">
        <v>1613</v>
      </c>
      <c r="H2334" t="s">
        <v>1614</v>
      </c>
      <c r="I2334" t="s">
        <v>128</v>
      </c>
      <c r="J2334">
        <v>4</v>
      </c>
      <c r="K2334" t="s">
        <v>1614</v>
      </c>
      <c r="L2334" t="s">
        <v>1613</v>
      </c>
      <c r="M2334" t="s">
        <v>1614</v>
      </c>
      <c r="N2334" t="s">
        <v>128</v>
      </c>
      <c r="O2334" t="s">
        <v>155</v>
      </c>
      <c r="P2334" t="s">
        <v>156</v>
      </c>
      <c r="R2334" t="s">
        <v>241</v>
      </c>
      <c r="S2334" t="s">
        <v>158</v>
      </c>
      <c r="T2334" t="s">
        <v>156</v>
      </c>
      <c r="V2334" t="s">
        <v>242</v>
      </c>
      <c r="Y2334" t="s">
        <v>243</v>
      </c>
      <c r="Z2334" t="s">
        <v>2150</v>
      </c>
      <c r="AE2334" t="s">
        <v>4471</v>
      </c>
    </row>
    <row r="2335" spans="1:31">
      <c r="A2335" t="s">
        <v>4473</v>
      </c>
      <c r="B2335" t="s">
        <v>4474</v>
      </c>
      <c r="C2335" t="s">
        <v>153</v>
      </c>
      <c r="E2335">
        <v>4</v>
      </c>
      <c r="F2335" t="s">
        <v>1880</v>
      </c>
      <c r="G2335" t="s">
        <v>1879</v>
      </c>
      <c r="H2335" t="s">
        <v>1880</v>
      </c>
      <c r="I2335" t="s">
        <v>128</v>
      </c>
      <c r="J2335">
        <v>4</v>
      </c>
      <c r="K2335" t="s">
        <v>1880</v>
      </c>
      <c r="L2335" t="s">
        <v>1879</v>
      </c>
      <c r="M2335" t="s">
        <v>1880</v>
      </c>
      <c r="N2335" t="s">
        <v>128</v>
      </c>
      <c r="O2335" t="s">
        <v>2162</v>
      </c>
      <c r="P2335" t="s">
        <v>156</v>
      </c>
      <c r="R2335" t="s">
        <v>241</v>
      </c>
      <c r="S2335" t="s">
        <v>158</v>
      </c>
      <c r="T2335" t="s">
        <v>156</v>
      </c>
      <c r="V2335" t="s">
        <v>159</v>
      </c>
      <c r="Y2335" t="s">
        <v>2820</v>
      </c>
      <c r="AE2335" t="s">
        <v>4473</v>
      </c>
    </row>
    <row r="2336" spans="1:31">
      <c r="A2336" t="s">
        <v>4475</v>
      </c>
      <c r="B2336" t="s">
        <v>4476</v>
      </c>
      <c r="J2336">
        <v>4</v>
      </c>
      <c r="K2336" t="s">
        <v>1799</v>
      </c>
      <c r="L2336" t="s">
        <v>1798</v>
      </c>
      <c r="M2336" t="s">
        <v>1799</v>
      </c>
      <c r="N2336" t="s">
        <v>128</v>
      </c>
      <c r="S2336" t="s">
        <v>158</v>
      </c>
      <c r="T2336" t="s">
        <v>156</v>
      </c>
      <c r="AE2336" t="s">
        <v>4475</v>
      </c>
    </row>
    <row r="2337" spans="1:31">
      <c r="A2337" t="s">
        <v>4477</v>
      </c>
      <c r="B2337" t="s">
        <v>4478</v>
      </c>
      <c r="C2337" t="s">
        <v>153</v>
      </c>
      <c r="E2337">
        <v>4</v>
      </c>
      <c r="F2337" t="s">
        <v>2287</v>
      </c>
      <c r="G2337" t="s">
        <v>2288</v>
      </c>
      <c r="H2337" t="s">
        <v>2287</v>
      </c>
      <c r="I2337" t="s">
        <v>126</v>
      </c>
      <c r="J2337">
        <v>4</v>
      </c>
      <c r="K2337" t="s">
        <v>2287</v>
      </c>
      <c r="L2337" t="s">
        <v>2288</v>
      </c>
      <c r="M2337" t="s">
        <v>2287</v>
      </c>
      <c r="N2337" t="s">
        <v>126</v>
      </c>
      <c r="O2337" t="s">
        <v>2162</v>
      </c>
      <c r="P2337" t="s">
        <v>156</v>
      </c>
      <c r="R2337" t="s">
        <v>241</v>
      </c>
      <c r="S2337" t="s">
        <v>158</v>
      </c>
      <c r="T2337" t="s">
        <v>156</v>
      </c>
      <c r="V2337" t="s">
        <v>242</v>
      </c>
      <c r="Y2337" t="s">
        <v>2147</v>
      </c>
      <c r="Z2337" t="s">
        <v>2150</v>
      </c>
      <c r="AE2337" t="s">
        <v>4477</v>
      </c>
    </row>
    <row r="2338" spans="1:31">
      <c r="A2338" t="s">
        <v>4479</v>
      </c>
      <c r="B2338" t="s">
        <v>4480</v>
      </c>
      <c r="AE2338" t="s">
        <v>4479</v>
      </c>
    </row>
    <row r="2339" spans="1:31">
      <c r="A2339" t="s">
        <v>4481</v>
      </c>
      <c r="B2339" t="s">
        <v>4482</v>
      </c>
      <c r="C2339" t="s">
        <v>153</v>
      </c>
      <c r="E2339">
        <v>4</v>
      </c>
      <c r="F2339" t="s">
        <v>1570</v>
      </c>
      <c r="G2339" t="s">
        <v>1569</v>
      </c>
      <c r="H2339" t="s">
        <v>1570</v>
      </c>
      <c r="I2339" t="s">
        <v>130</v>
      </c>
      <c r="O2339" t="s">
        <v>2126</v>
      </c>
      <c r="P2339" t="s">
        <v>2130</v>
      </c>
      <c r="Q2339" t="s">
        <v>2918</v>
      </c>
      <c r="R2339" t="s">
        <v>157</v>
      </c>
      <c r="V2339" t="s">
        <v>159</v>
      </c>
      <c r="Y2339" t="s">
        <v>2132</v>
      </c>
      <c r="AE2339" t="s">
        <v>4481</v>
      </c>
    </row>
    <row r="2340" spans="1:31">
      <c r="A2340" t="s">
        <v>4483</v>
      </c>
      <c r="B2340" t="s">
        <v>4484</v>
      </c>
      <c r="AE2340" t="s">
        <v>4483</v>
      </c>
    </row>
    <row r="2341" spans="1:31">
      <c r="A2341" t="s">
        <v>4485</v>
      </c>
      <c r="B2341" t="s">
        <v>4486</v>
      </c>
      <c r="C2341" t="s">
        <v>153</v>
      </c>
      <c r="E2341">
        <v>4</v>
      </c>
      <c r="F2341" t="s">
        <v>1950</v>
      </c>
      <c r="G2341" t="s">
        <v>1949</v>
      </c>
      <c r="H2341" t="s">
        <v>1950</v>
      </c>
      <c r="I2341" t="s">
        <v>132</v>
      </c>
      <c r="J2341">
        <v>4</v>
      </c>
      <c r="K2341" t="s">
        <v>1950</v>
      </c>
      <c r="L2341" t="s">
        <v>1949</v>
      </c>
      <c r="M2341" t="s">
        <v>1950</v>
      </c>
      <c r="N2341" t="s">
        <v>132</v>
      </c>
      <c r="O2341" t="s">
        <v>2141</v>
      </c>
      <c r="P2341" t="s">
        <v>156</v>
      </c>
      <c r="R2341" t="s">
        <v>241</v>
      </c>
      <c r="S2341" t="s">
        <v>158</v>
      </c>
      <c r="T2341" t="s">
        <v>156</v>
      </c>
      <c r="V2341" t="s">
        <v>242</v>
      </c>
      <c r="Y2341" t="s">
        <v>2146</v>
      </c>
      <c r="AE2341" t="s">
        <v>4485</v>
      </c>
    </row>
    <row r="2342" spans="1:31">
      <c r="A2342" t="s">
        <v>4487</v>
      </c>
      <c r="B2342" t="s">
        <v>4488</v>
      </c>
      <c r="C2342" t="s">
        <v>153</v>
      </c>
      <c r="E2342">
        <v>4</v>
      </c>
      <c r="F2342" t="s">
        <v>503</v>
      </c>
      <c r="G2342" t="s">
        <v>504</v>
      </c>
      <c r="H2342" t="s">
        <v>503</v>
      </c>
      <c r="I2342" t="s">
        <v>126</v>
      </c>
      <c r="J2342">
        <v>4</v>
      </c>
      <c r="K2342" t="s">
        <v>503</v>
      </c>
      <c r="L2342" t="s">
        <v>504</v>
      </c>
      <c r="M2342" t="s">
        <v>503</v>
      </c>
      <c r="N2342" t="s">
        <v>126</v>
      </c>
      <c r="O2342" t="s">
        <v>155</v>
      </c>
      <c r="P2342" t="s">
        <v>156</v>
      </c>
      <c r="R2342" t="s">
        <v>241</v>
      </c>
      <c r="S2342" t="s">
        <v>158</v>
      </c>
      <c r="T2342" t="s">
        <v>156</v>
      </c>
      <c r="V2342" t="s">
        <v>242</v>
      </c>
      <c r="Y2342" t="s">
        <v>2146</v>
      </c>
      <c r="AE2342" t="s">
        <v>4487</v>
      </c>
    </row>
    <row r="2343" spans="1:31">
      <c r="A2343" t="s">
        <v>4489</v>
      </c>
      <c r="B2343" t="s">
        <v>4490</v>
      </c>
      <c r="C2343" t="s">
        <v>153</v>
      </c>
      <c r="E2343">
        <v>4</v>
      </c>
      <c r="F2343" t="s">
        <v>1795</v>
      </c>
      <c r="G2343" t="s">
        <v>1794</v>
      </c>
      <c r="H2343" t="s">
        <v>1795</v>
      </c>
      <c r="I2343" t="s">
        <v>124</v>
      </c>
      <c r="J2343">
        <v>4</v>
      </c>
      <c r="K2343" t="s">
        <v>1795</v>
      </c>
      <c r="L2343" t="s">
        <v>1794</v>
      </c>
      <c r="M2343" t="s">
        <v>1795</v>
      </c>
      <c r="N2343" t="s">
        <v>124</v>
      </c>
      <c r="O2343" t="s">
        <v>2141</v>
      </c>
      <c r="P2343" t="s">
        <v>156</v>
      </c>
      <c r="R2343" t="s">
        <v>241</v>
      </c>
      <c r="S2343" t="s">
        <v>158</v>
      </c>
      <c r="T2343" t="s">
        <v>156</v>
      </c>
      <c r="V2343" t="s">
        <v>242</v>
      </c>
      <c r="Y2343" t="s">
        <v>2146</v>
      </c>
      <c r="Z2343" t="s">
        <v>2150</v>
      </c>
      <c r="AE2343" t="s">
        <v>4489</v>
      </c>
    </row>
    <row r="2344" spans="1:31">
      <c r="A2344" t="s">
        <v>4491</v>
      </c>
      <c r="B2344" t="s">
        <v>6179</v>
      </c>
      <c r="AE2344" t="s">
        <v>4491</v>
      </c>
    </row>
    <row r="2345" spans="1:31">
      <c r="A2345" t="s">
        <v>4492</v>
      </c>
      <c r="B2345" t="s">
        <v>4493</v>
      </c>
      <c r="C2345" t="s">
        <v>153</v>
      </c>
      <c r="E2345">
        <v>4</v>
      </c>
      <c r="F2345" t="s">
        <v>1850</v>
      </c>
      <c r="G2345" t="s">
        <v>1849</v>
      </c>
      <c r="H2345" t="s">
        <v>1850</v>
      </c>
      <c r="I2345" t="s">
        <v>128</v>
      </c>
      <c r="J2345">
        <v>4</v>
      </c>
      <c r="K2345" t="s">
        <v>1850</v>
      </c>
      <c r="L2345" t="s">
        <v>1849</v>
      </c>
      <c r="M2345" t="s">
        <v>1850</v>
      </c>
      <c r="N2345" t="s">
        <v>128</v>
      </c>
      <c r="O2345" t="s">
        <v>2162</v>
      </c>
      <c r="P2345" t="s">
        <v>156</v>
      </c>
      <c r="R2345" t="s">
        <v>241</v>
      </c>
      <c r="S2345" t="s">
        <v>158</v>
      </c>
      <c r="T2345" t="s">
        <v>156</v>
      </c>
      <c r="V2345" t="s">
        <v>159</v>
      </c>
      <c r="Y2345" t="s">
        <v>2820</v>
      </c>
      <c r="AE2345" t="s">
        <v>4492</v>
      </c>
    </row>
    <row r="2346" spans="1:31">
      <c r="A2346" t="s">
        <v>4494</v>
      </c>
      <c r="B2346" t="s">
        <v>4495</v>
      </c>
      <c r="C2346" t="s">
        <v>153</v>
      </c>
      <c r="E2346">
        <v>4</v>
      </c>
      <c r="F2346" t="s">
        <v>2623</v>
      </c>
      <c r="G2346" t="s">
        <v>2624</v>
      </c>
      <c r="H2346" t="s">
        <v>2623</v>
      </c>
      <c r="I2346" t="s">
        <v>126</v>
      </c>
      <c r="J2346">
        <v>4</v>
      </c>
      <c r="K2346" t="s">
        <v>2623</v>
      </c>
      <c r="L2346" t="s">
        <v>2624</v>
      </c>
      <c r="M2346" t="s">
        <v>2623</v>
      </c>
      <c r="N2346" t="s">
        <v>126</v>
      </c>
      <c r="O2346" t="s">
        <v>155</v>
      </c>
      <c r="P2346" t="s">
        <v>156</v>
      </c>
      <c r="R2346" t="s">
        <v>241</v>
      </c>
      <c r="S2346" t="s">
        <v>158</v>
      </c>
      <c r="T2346" t="s">
        <v>156</v>
      </c>
      <c r="V2346" t="s">
        <v>242</v>
      </c>
      <c r="Y2346" t="s">
        <v>2147</v>
      </c>
      <c r="AE2346" t="s">
        <v>4494</v>
      </c>
    </row>
    <row r="2347" spans="1:31">
      <c r="A2347" t="s">
        <v>4496</v>
      </c>
      <c r="B2347" t="s">
        <v>4497</v>
      </c>
      <c r="AE2347" t="s">
        <v>4496</v>
      </c>
    </row>
    <row r="2348" spans="1:31">
      <c r="A2348" t="s">
        <v>4498</v>
      </c>
      <c r="B2348" t="s">
        <v>4499</v>
      </c>
      <c r="C2348" t="s">
        <v>153</v>
      </c>
      <c r="E2348">
        <v>4</v>
      </c>
      <c r="F2348" t="s">
        <v>2623</v>
      </c>
      <c r="G2348" t="s">
        <v>2624</v>
      </c>
      <c r="H2348" t="s">
        <v>2623</v>
      </c>
      <c r="I2348" t="s">
        <v>126</v>
      </c>
      <c r="J2348">
        <v>4</v>
      </c>
      <c r="K2348" t="s">
        <v>2623</v>
      </c>
      <c r="L2348" t="s">
        <v>2624</v>
      </c>
      <c r="M2348" t="s">
        <v>2623</v>
      </c>
      <c r="N2348" t="s">
        <v>126</v>
      </c>
      <c r="O2348" t="s">
        <v>2162</v>
      </c>
      <c r="P2348" t="s">
        <v>156</v>
      </c>
      <c r="R2348" t="s">
        <v>241</v>
      </c>
      <c r="S2348" t="s">
        <v>158</v>
      </c>
      <c r="T2348" t="s">
        <v>156</v>
      </c>
      <c r="V2348" t="s">
        <v>242</v>
      </c>
      <c r="Y2348" t="s">
        <v>2146</v>
      </c>
      <c r="AE2348" t="s">
        <v>4498</v>
      </c>
    </row>
    <row r="2349" spans="1:31">
      <c r="A2349" t="s">
        <v>4500</v>
      </c>
      <c r="B2349" t="s">
        <v>645</v>
      </c>
      <c r="AE2349" t="s">
        <v>4500</v>
      </c>
    </row>
    <row r="2350" spans="1:31">
      <c r="A2350" t="s">
        <v>4501</v>
      </c>
      <c r="B2350" t="s">
        <v>4502</v>
      </c>
      <c r="AE2350" t="s">
        <v>4501</v>
      </c>
    </row>
    <row r="2351" spans="1:31">
      <c r="A2351" t="s">
        <v>4503</v>
      </c>
      <c r="B2351" t="s">
        <v>4504</v>
      </c>
      <c r="C2351" t="s">
        <v>153</v>
      </c>
      <c r="E2351">
        <v>4</v>
      </c>
      <c r="F2351" t="s">
        <v>1815</v>
      </c>
      <c r="G2351" t="s">
        <v>1814</v>
      </c>
      <c r="H2351" t="s">
        <v>1815</v>
      </c>
      <c r="I2351" t="s">
        <v>126</v>
      </c>
      <c r="J2351">
        <v>4</v>
      </c>
      <c r="K2351" t="s">
        <v>1815</v>
      </c>
      <c r="L2351" t="s">
        <v>1814</v>
      </c>
      <c r="M2351" t="s">
        <v>1815</v>
      </c>
      <c r="N2351" t="s">
        <v>126</v>
      </c>
      <c r="O2351" t="s">
        <v>2126</v>
      </c>
      <c r="P2351" t="s">
        <v>2130</v>
      </c>
      <c r="Q2351" t="s">
        <v>4505</v>
      </c>
      <c r="R2351" t="s">
        <v>157</v>
      </c>
      <c r="S2351" t="s">
        <v>158</v>
      </c>
      <c r="T2351" t="s">
        <v>156</v>
      </c>
      <c r="V2351" t="s">
        <v>159</v>
      </c>
      <c r="Y2351" t="s">
        <v>2132</v>
      </c>
      <c r="AE2351" t="s">
        <v>4503</v>
      </c>
    </row>
    <row r="2352" spans="1:31">
      <c r="A2352" t="s">
        <v>4506</v>
      </c>
      <c r="B2352" t="s">
        <v>4507</v>
      </c>
      <c r="C2352" t="s">
        <v>153</v>
      </c>
      <c r="E2352">
        <v>4</v>
      </c>
      <c r="F2352" t="s">
        <v>1756</v>
      </c>
      <c r="G2352" t="s">
        <v>1755</v>
      </c>
      <c r="H2352" t="s">
        <v>1756</v>
      </c>
      <c r="I2352" t="s">
        <v>132</v>
      </c>
      <c r="J2352">
        <v>4</v>
      </c>
      <c r="K2352" t="s">
        <v>1756</v>
      </c>
      <c r="L2352" t="s">
        <v>1755</v>
      </c>
      <c r="M2352" t="s">
        <v>1756</v>
      </c>
      <c r="N2352" t="s">
        <v>132</v>
      </c>
      <c r="O2352" t="s">
        <v>2126</v>
      </c>
      <c r="P2352" t="s">
        <v>156</v>
      </c>
      <c r="R2352" t="s">
        <v>157</v>
      </c>
      <c r="S2352" t="s">
        <v>158</v>
      </c>
      <c r="T2352" t="s">
        <v>156</v>
      </c>
      <c r="V2352" t="s">
        <v>159</v>
      </c>
      <c r="Y2352" t="s">
        <v>2132</v>
      </c>
      <c r="AE2352" t="s">
        <v>4506</v>
      </c>
    </row>
    <row r="2353" spans="1:31">
      <c r="A2353" t="s">
        <v>4508</v>
      </c>
      <c r="B2353" t="s">
        <v>4509</v>
      </c>
      <c r="AE2353" t="s">
        <v>4508</v>
      </c>
    </row>
    <row r="2354" spans="1:31">
      <c r="A2354" t="s">
        <v>4510</v>
      </c>
      <c r="B2354" t="s">
        <v>4511</v>
      </c>
      <c r="C2354" t="s">
        <v>153</v>
      </c>
      <c r="E2354">
        <v>4</v>
      </c>
      <c r="F2354" t="s">
        <v>2254</v>
      </c>
      <c r="G2354" t="s">
        <v>2255</v>
      </c>
      <c r="H2354" t="s">
        <v>2254</v>
      </c>
      <c r="I2354" t="s">
        <v>124</v>
      </c>
      <c r="J2354">
        <v>4</v>
      </c>
      <c r="K2354" t="s">
        <v>2254</v>
      </c>
      <c r="L2354" t="s">
        <v>2255</v>
      </c>
      <c r="M2354" t="s">
        <v>2254</v>
      </c>
      <c r="N2354" t="s">
        <v>124</v>
      </c>
      <c r="O2354" t="s">
        <v>2141</v>
      </c>
      <c r="P2354" t="s">
        <v>156</v>
      </c>
      <c r="R2354" t="s">
        <v>241</v>
      </c>
      <c r="S2354" t="s">
        <v>158</v>
      </c>
      <c r="T2354" t="s">
        <v>156</v>
      </c>
      <c r="V2354" t="s">
        <v>242</v>
      </c>
      <c r="Y2354" t="s">
        <v>2146</v>
      </c>
      <c r="AE2354" t="s">
        <v>4510</v>
      </c>
    </row>
    <row r="2355" spans="1:31">
      <c r="A2355" t="s">
        <v>4512</v>
      </c>
      <c r="B2355" t="s">
        <v>4513</v>
      </c>
      <c r="C2355" t="s">
        <v>153</v>
      </c>
      <c r="E2355">
        <v>4</v>
      </c>
      <c r="F2355" t="s">
        <v>1756</v>
      </c>
      <c r="G2355" t="s">
        <v>1755</v>
      </c>
      <c r="H2355" t="s">
        <v>1756</v>
      </c>
      <c r="I2355" t="s">
        <v>132</v>
      </c>
      <c r="J2355">
        <v>4</v>
      </c>
      <c r="K2355" t="s">
        <v>1756</v>
      </c>
      <c r="L2355" t="s">
        <v>1755</v>
      </c>
      <c r="M2355" t="s">
        <v>1756</v>
      </c>
      <c r="N2355" t="s">
        <v>132</v>
      </c>
      <c r="O2355" t="s">
        <v>2141</v>
      </c>
      <c r="P2355" t="s">
        <v>2130</v>
      </c>
      <c r="Q2355" t="s">
        <v>2191</v>
      </c>
      <c r="R2355" t="s">
        <v>157</v>
      </c>
      <c r="S2355" t="s">
        <v>158</v>
      </c>
      <c r="T2355" t="s">
        <v>156</v>
      </c>
      <c r="V2355" t="s">
        <v>159</v>
      </c>
      <c r="Y2355" t="s">
        <v>244</v>
      </c>
      <c r="AE2355" t="s">
        <v>4512</v>
      </c>
    </row>
    <row r="2356" spans="1:31">
      <c r="A2356" t="s">
        <v>4514</v>
      </c>
      <c r="B2356" t="s">
        <v>450</v>
      </c>
      <c r="AE2356" t="s">
        <v>4514</v>
      </c>
    </row>
    <row r="2357" spans="1:31">
      <c r="A2357" t="s">
        <v>4515</v>
      </c>
      <c r="B2357" t="s">
        <v>4516</v>
      </c>
      <c r="C2357" t="s">
        <v>153</v>
      </c>
      <c r="E2357">
        <v>4</v>
      </c>
      <c r="F2357" t="s">
        <v>2478</v>
      </c>
      <c r="G2357" t="s">
        <v>2479</v>
      </c>
      <c r="H2357" t="s">
        <v>2478</v>
      </c>
      <c r="I2357" t="s">
        <v>1641</v>
      </c>
      <c r="J2357">
        <v>4</v>
      </c>
      <c r="K2357" t="s">
        <v>2478</v>
      </c>
      <c r="L2357" t="s">
        <v>2479</v>
      </c>
      <c r="M2357" t="s">
        <v>2478</v>
      </c>
      <c r="N2357" t="s">
        <v>1641</v>
      </c>
      <c r="O2357" t="s">
        <v>155</v>
      </c>
      <c r="P2357" t="s">
        <v>156</v>
      </c>
      <c r="R2357" t="s">
        <v>241</v>
      </c>
      <c r="S2357" t="s">
        <v>158</v>
      </c>
      <c r="T2357" t="s">
        <v>156</v>
      </c>
      <c r="V2357" t="s">
        <v>159</v>
      </c>
      <c r="Y2357" t="s">
        <v>244</v>
      </c>
      <c r="AE2357" t="s">
        <v>4515</v>
      </c>
    </row>
    <row r="2358" spans="1:31">
      <c r="A2358" t="s">
        <v>4517</v>
      </c>
      <c r="B2358" t="s">
        <v>4518</v>
      </c>
      <c r="C2358" t="s">
        <v>153</v>
      </c>
      <c r="E2358">
        <v>4</v>
      </c>
      <c r="F2358" t="s">
        <v>1815</v>
      </c>
      <c r="G2358" t="s">
        <v>1814</v>
      </c>
      <c r="H2358" t="s">
        <v>1815</v>
      </c>
      <c r="I2358" t="s">
        <v>126</v>
      </c>
      <c r="J2358">
        <v>4</v>
      </c>
      <c r="K2358" t="s">
        <v>1815</v>
      </c>
      <c r="L2358" t="s">
        <v>1814</v>
      </c>
      <c r="M2358" t="s">
        <v>1815</v>
      </c>
      <c r="N2358" t="s">
        <v>126</v>
      </c>
      <c r="O2358" t="s">
        <v>2141</v>
      </c>
      <c r="P2358" t="s">
        <v>2130</v>
      </c>
      <c r="Q2358" t="s">
        <v>3778</v>
      </c>
      <c r="R2358" t="s">
        <v>241</v>
      </c>
      <c r="S2358" t="s">
        <v>158</v>
      </c>
      <c r="T2358" t="s">
        <v>156</v>
      </c>
      <c r="V2358" t="s">
        <v>242</v>
      </c>
      <c r="Y2358" t="s">
        <v>2150</v>
      </c>
      <c r="AE2358" t="s">
        <v>4517</v>
      </c>
    </row>
    <row r="2359" spans="1:31">
      <c r="A2359" t="s">
        <v>4519</v>
      </c>
      <c r="B2359" t="s">
        <v>4520</v>
      </c>
      <c r="AE2359" t="s">
        <v>4519</v>
      </c>
    </row>
    <row r="2360" spans="1:31">
      <c r="A2360" t="s">
        <v>4521</v>
      </c>
      <c r="B2360" t="s">
        <v>4522</v>
      </c>
      <c r="C2360" t="s">
        <v>153</v>
      </c>
      <c r="E2360">
        <v>4</v>
      </c>
      <c r="F2360" t="s">
        <v>503</v>
      </c>
      <c r="G2360" t="s">
        <v>504</v>
      </c>
      <c r="H2360" t="s">
        <v>503</v>
      </c>
      <c r="I2360" t="s">
        <v>126</v>
      </c>
      <c r="J2360">
        <v>4</v>
      </c>
      <c r="K2360" t="s">
        <v>503</v>
      </c>
      <c r="L2360" t="s">
        <v>504</v>
      </c>
      <c r="M2360" t="s">
        <v>503</v>
      </c>
      <c r="N2360" t="s">
        <v>126</v>
      </c>
      <c r="O2360" t="s">
        <v>2162</v>
      </c>
      <c r="P2360" t="s">
        <v>156</v>
      </c>
      <c r="R2360" t="s">
        <v>241</v>
      </c>
      <c r="S2360" t="s">
        <v>158</v>
      </c>
      <c r="T2360" t="s">
        <v>156</v>
      </c>
      <c r="V2360" t="s">
        <v>242</v>
      </c>
      <c r="Y2360" t="s">
        <v>2146</v>
      </c>
      <c r="AE2360" t="s">
        <v>4521</v>
      </c>
    </row>
    <row r="2361" spans="1:31">
      <c r="A2361" t="s">
        <v>4523</v>
      </c>
      <c r="B2361" t="s">
        <v>364</v>
      </c>
      <c r="AE2361" t="s">
        <v>4523</v>
      </c>
    </row>
    <row r="2362" spans="1:31">
      <c r="A2362" t="s">
        <v>4524</v>
      </c>
      <c r="B2362" t="s">
        <v>4525</v>
      </c>
      <c r="C2362" t="s">
        <v>153</v>
      </c>
      <c r="E2362">
        <v>4</v>
      </c>
      <c r="F2362" t="s">
        <v>2478</v>
      </c>
      <c r="G2362" t="s">
        <v>2479</v>
      </c>
      <c r="H2362" t="s">
        <v>2478</v>
      </c>
      <c r="I2362" t="s">
        <v>1641</v>
      </c>
      <c r="J2362">
        <v>4</v>
      </c>
      <c r="K2362" t="s">
        <v>2478</v>
      </c>
      <c r="L2362" t="s">
        <v>2479</v>
      </c>
      <c r="M2362" t="s">
        <v>2478</v>
      </c>
      <c r="N2362" t="s">
        <v>1641</v>
      </c>
      <c r="O2362" t="s">
        <v>2141</v>
      </c>
      <c r="P2362" t="s">
        <v>156</v>
      </c>
      <c r="R2362" t="s">
        <v>241</v>
      </c>
      <c r="S2362" t="s">
        <v>158</v>
      </c>
      <c r="T2362" t="s">
        <v>156</v>
      </c>
      <c r="V2362" t="s">
        <v>242</v>
      </c>
      <c r="Y2362" t="s">
        <v>2146</v>
      </c>
      <c r="AE2362" t="s">
        <v>4524</v>
      </c>
    </row>
    <row r="2363" spans="1:31">
      <c r="A2363" t="s">
        <v>4526</v>
      </c>
      <c r="B2363" t="s">
        <v>4527</v>
      </c>
      <c r="AE2363" t="s">
        <v>4526</v>
      </c>
    </row>
    <row r="2364" spans="1:31">
      <c r="A2364" t="s">
        <v>4528</v>
      </c>
      <c r="B2364" t="s">
        <v>4529</v>
      </c>
      <c r="C2364" t="s">
        <v>153</v>
      </c>
      <c r="D2364" t="s">
        <v>4530</v>
      </c>
      <c r="E2364">
        <v>4</v>
      </c>
      <c r="F2364" t="s">
        <v>1805</v>
      </c>
      <c r="G2364" t="s">
        <v>1804</v>
      </c>
      <c r="H2364" t="s">
        <v>1805</v>
      </c>
      <c r="I2364" t="s">
        <v>1641</v>
      </c>
      <c r="J2364">
        <v>4</v>
      </c>
      <c r="K2364" t="s">
        <v>1805</v>
      </c>
      <c r="L2364" t="s">
        <v>1804</v>
      </c>
      <c r="M2364" t="s">
        <v>1805</v>
      </c>
      <c r="N2364" t="s">
        <v>1641</v>
      </c>
      <c r="O2364" t="s">
        <v>2162</v>
      </c>
      <c r="P2364" t="s">
        <v>2130</v>
      </c>
      <c r="Q2364" t="s">
        <v>3147</v>
      </c>
      <c r="R2364" t="s">
        <v>241</v>
      </c>
      <c r="S2364" t="s">
        <v>158</v>
      </c>
      <c r="T2364" t="s">
        <v>156</v>
      </c>
      <c r="V2364" t="s">
        <v>159</v>
      </c>
      <c r="W2364" t="s">
        <v>242</v>
      </c>
      <c r="Y2364" t="s">
        <v>243</v>
      </c>
      <c r="Z2364" t="s">
        <v>244</v>
      </c>
      <c r="AE2364" t="s">
        <v>4528</v>
      </c>
    </row>
    <row r="2365" spans="1:31">
      <c r="A2365" t="s">
        <v>4531</v>
      </c>
      <c r="B2365" t="s">
        <v>4532</v>
      </c>
      <c r="C2365" t="s">
        <v>153</v>
      </c>
      <c r="E2365">
        <v>4</v>
      </c>
      <c r="F2365" t="s">
        <v>1604</v>
      </c>
      <c r="G2365" t="s">
        <v>1603</v>
      </c>
      <c r="H2365" t="s">
        <v>1604</v>
      </c>
      <c r="I2365" t="s">
        <v>124</v>
      </c>
      <c r="O2365" t="s">
        <v>2126</v>
      </c>
      <c r="P2365" t="s">
        <v>2130</v>
      </c>
      <c r="Q2365" t="s">
        <v>4533</v>
      </c>
      <c r="R2365" t="s">
        <v>157</v>
      </c>
      <c r="V2365" t="s">
        <v>159</v>
      </c>
      <c r="Y2365" t="s">
        <v>2132</v>
      </c>
      <c r="AE2365" t="s">
        <v>4531</v>
      </c>
    </row>
    <row r="2366" spans="1:31">
      <c r="A2366" t="s">
        <v>4534</v>
      </c>
      <c r="B2366" t="s">
        <v>4535</v>
      </c>
      <c r="C2366" t="s">
        <v>153</v>
      </c>
      <c r="E2366">
        <v>4</v>
      </c>
      <c r="F2366" t="s">
        <v>2022</v>
      </c>
      <c r="G2366" t="s">
        <v>2021</v>
      </c>
      <c r="H2366" t="s">
        <v>2022</v>
      </c>
      <c r="I2366" t="s">
        <v>126</v>
      </c>
      <c r="O2366" t="s">
        <v>2126</v>
      </c>
      <c r="P2366" t="s">
        <v>2130</v>
      </c>
      <c r="Q2366" t="s">
        <v>2754</v>
      </c>
      <c r="R2366" t="s">
        <v>241</v>
      </c>
      <c r="V2366" t="s">
        <v>159</v>
      </c>
      <c r="Y2366" t="s">
        <v>2132</v>
      </c>
      <c r="AE2366" t="s">
        <v>4534</v>
      </c>
    </row>
    <row r="2367" spans="1:31">
      <c r="A2367" t="s">
        <v>4536</v>
      </c>
      <c r="B2367" t="s">
        <v>4537</v>
      </c>
      <c r="C2367" t="s">
        <v>153</v>
      </c>
      <c r="E2367">
        <v>4</v>
      </c>
      <c r="F2367" t="s">
        <v>2011</v>
      </c>
      <c r="G2367" t="s">
        <v>2010</v>
      </c>
      <c r="H2367" t="s">
        <v>2011</v>
      </c>
      <c r="I2367" t="s">
        <v>126</v>
      </c>
      <c r="J2367">
        <v>4</v>
      </c>
      <c r="K2367" t="s">
        <v>2011</v>
      </c>
      <c r="L2367" t="s">
        <v>2010</v>
      </c>
      <c r="M2367" t="s">
        <v>2011</v>
      </c>
      <c r="N2367" t="s">
        <v>126</v>
      </c>
      <c r="O2367" t="s">
        <v>2141</v>
      </c>
      <c r="P2367" t="s">
        <v>156</v>
      </c>
      <c r="R2367" t="s">
        <v>241</v>
      </c>
      <c r="S2367" t="s">
        <v>158</v>
      </c>
      <c r="T2367" t="s">
        <v>156</v>
      </c>
      <c r="V2367" t="s">
        <v>242</v>
      </c>
      <c r="Y2367" t="s">
        <v>2146</v>
      </c>
      <c r="AE2367" t="s">
        <v>4536</v>
      </c>
    </row>
    <row r="2368" spans="1:31">
      <c r="A2368" t="s">
        <v>4538</v>
      </c>
      <c r="B2368" t="s">
        <v>4539</v>
      </c>
      <c r="AE2368" t="s">
        <v>4538</v>
      </c>
    </row>
    <row r="2369" spans="1:31">
      <c r="A2369" t="s">
        <v>4540</v>
      </c>
      <c r="B2369" t="s">
        <v>4541</v>
      </c>
      <c r="AE2369" t="s">
        <v>4540</v>
      </c>
    </row>
    <row r="2370" spans="1:31">
      <c r="A2370" t="s">
        <v>4542</v>
      </c>
      <c r="B2370" t="s">
        <v>4543</v>
      </c>
      <c r="C2370" t="s">
        <v>153</v>
      </c>
      <c r="E2370">
        <v>4</v>
      </c>
      <c r="F2370" t="s">
        <v>2112</v>
      </c>
      <c r="G2370" t="s">
        <v>2111</v>
      </c>
      <c r="H2370" t="s">
        <v>2112</v>
      </c>
      <c r="I2370" t="s">
        <v>1641</v>
      </c>
      <c r="J2370">
        <v>4</v>
      </c>
      <c r="K2370" t="s">
        <v>2112</v>
      </c>
      <c r="L2370" t="s">
        <v>2111</v>
      </c>
      <c r="M2370" t="s">
        <v>2112</v>
      </c>
      <c r="N2370" t="s">
        <v>1641</v>
      </c>
      <c r="O2370" t="s">
        <v>2141</v>
      </c>
      <c r="P2370" t="s">
        <v>2130</v>
      </c>
      <c r="Q2370" t="s">
        <v>2948</v>
      </c>
      <c r="R2370" t="s">
        <v>157</v>
      </c>
      <c r="S2370" t="s">
        <v>158</v>
      </c>
      <c r="T2370" t="s">
        <v>2130</v>
      </c>
      <c r="U2370" t="s">
        <v>3025</v>
      </c>
      <c r="V2370" t="s">
        <v>2233</v>
      </c>
      <c r="Y2370" t="s">
        <v>2326</v>
      </c>
      <c r="AE2370" t="s">
        <v>4542</v>
      </c>
    </row>
    <row r="2371" spans="1:31">
      <c r="A2371" t="s">
        <v>4544</v>
      </c>
      <c r="B2371" t="s">
        <v>364</v>
      </c>
      <c r="AE2371" t="s">
        <v>4544</v>
      </c>
    </row>
    <row r="2372" spans="1:31">
      <c r="A2372" t="s">
        <v>4545</v>
      </c>
      <c r="B2372" t="s">
        <v>4546</v>
      </c>
      <c r="C2372" t="s">
        <v>153</v>
      </c>
      <c r="E2372">
        <v>4</v>
      </c>
      <c r="F2372" t="s">
        <v>1872</v>
      </c>
      <c r="G2372" t="s">
        <v>1871</v>
      </c>
      <c r="H2372" t="s">
        <v>1872</v>
      </c>
      <c r="I2372" t="s">
        <v>130</v>
      </c>
      <c r="J2372">
        <v>4</v>
      </c>
      <c r="K2372" t="s">
        <v>1872</v>
      </c>
      <c r="L2372" t="s">
        <v>1871</v>
      </c>
      <c r="M2372" t="s">
        <v>1872</v>
      </c>
      <c r="N2372" t="s">
        <v>130</v>
      </c>
      <c r="O2372" t="s">
        <v>2162</v>
      </c>
      <c r="P2372" t="s">
        <v>156</v>
      </c>
      <c r="R2372" t="s">
        <v>241</v>
      </c>
      <c r="S2372" t="s">
        <v>158</v>
      </c>
      <c r="T2372" t="s">
        <v>156</v>
      </c>
      <c r="V2372" t="s">
        <v>159</v>
      </c>
      <c r="Y2372" t="s">
        <v>243</v>
      </c>
      <c r="AE2372" t="s">
        <v>4545</v>
      </c>
    </row>
    <row r="2373" spans="1:31">
      <c r="A2373" t="s">
        <v>4547</v>
      </c>
      <c r="B2373" t="s">
        <v>4548</v>
      </c>
      <c r="C2373" t="s">
        <v>153</v>
      </c>
      <c r="E2373">
        <v>4</v>
      </c>
      <c r="F2373" t="s">
        <v>1670</v>
      </c>
      <c r="G2373" t="s">
        <v>1669</v>
      </c>
      <c r="H2373" t="s">
        <v>1670</v>
      </c>
      <c r="I2373" t="s">
        <v>126</v>
      </c>
      <c r="J2373">
        <v>4</v>
      </c>
      <c r="K2373" t="s">
        <v>1670</v>
      </c>
      <c r="L2373" t="s">
        <v>1669</v>
      </c>
      <c r="M2373" t="s">
        <v>1670</v>
      </c>
      <c r="N2373" t="s">
        <v>126</v>
      </c>
      <c r="O2373" t="s">
        <v>2141</v>
      </c>
      <c r="P2373" t="s">
        <v>156</v>
      </c>
      <c r="R2373" t="s">
        <v>241</v>
      </c>
      <c r="S2373" t="s">
        <v>158</v>
      </c>
      <c r="T2373" t="s">
        <v>156</v>
      </c>
      <c r="V2373" t="s">
        <v>242</v>
      </c>
      <c r="Y2373" t="s">
        <v>2146</v>
      </c>
      <c r="Z2373" t="s">
        <v>244</v>
      </c>
      <c r="AE2373" t="s">
        <v>4547</v>
      </c>
    </row>
    <row r="2374" spans="1:31">
      <c r="A2374" t="s">
        <v>4549</v>
      </c>
      <c r="B2374" t="s">
        <v>4550</v>
      </c>
      <c r="AE2374" t="s">
        <v>4549</v>
      </c>
    </row>
    <row r="2375" spans="1:31">
      <c r="A2375" t="s">
        <v>4551</v>
      </c>
      <c r="B2375" t="s">
        <v>4552</v>
      </c>
      <c r="AE2375" t="s">
        <v>4551</v>
      </c>
    </row>
    <row r="2376" spans="1:31">
      <c r="A2376" t="s">
        <v>4553</v>
      </c>
      <c r="B2376" t="s">
        <v>4554</v>
      </c>
      <c r="C2376" t="s">
        <v>153</v>
      </c>
      <c r="E2376">
        <v>4</v>
      </c>
      <c r="F2376" t="s">
        <v>1795</v>
      </c>
      <c r="G2376" t="s">
        <v>1794</v>
      </c>
      <c r="H2376" t="s">
        <v>1795</v>
      </c>
      <c r="I2376" t="s">
        <v>124</v>
      </c>
      <c r="J2376">
        <v>4</v>
      </c>
      <c r="K2376" t="s">
        <v>1795</v>
      </c>
      <c r="L2376" t="s">
        <v>1794</v>
      </c>
      <c r="M2376" t="s">
        <v>1795</v>
      </c>
      <c r="N2376" t="s">
        <v>124</v>
      </c>
      <c r="O2376" t="s">
        <v>2126</v>
      </c>
      <c r="P2376" t="s">
        <v>156</v>
      </c>
      <c r="R2376" t="s">
        <v>241</v>
      </c>
      <c r="S2376" t="s">
        <v>158</v>
      </c>
      <c r="T2376" t="s">
        <v>156</v>
      </c>
      <c r="V2376" t="s">
        <v>159</v>
      </c>
      <c r="W2376" t="s">
        <v>242</v>
      </c>
      <c r="Y2376" t="s">
        <v>2132</v>
      </c>
      <c r="AE2376" t="s">
        <v>4553</v>
      </c>
    </row>
    <row r="2377" spans="1:31">
      <c r="A2377" t="s">
        <v>4555</v>
      </c>
      <c r="B2377" t="s">
        <v>4556</v>
      </c>
      <c r="C2377" t="s">
        <v>153</v>
      </c>
      <c r="E2377">
        <v>4</v>
      </c>
      <c r="F2377" t="s">
        <v>1585</v>
      </c>
      <c r="G2377" t="s">
        <v>1584</v>
      </c>
      <c r="H2377" t="s">
        <v>1585</v>
      </c>
      <c r="I2377" t="s">
        <v>128</v>
      </c>
      <c r="J2377">
        <v>4</v>
      </c>
      <c r="K2377" t="s">
        <v>1585</v>
      </c>
      <c r="L2377" t="s">
        <v>1584</v>
      </c>
      <c r="M2377" t="s">
        <v>1585</v>
      </c>
      <c r="N2377" t="s">
        <v>128</v>
      </c>
      <c r="O2377" t="s">
        <v>2162</v>
      </c>
      <c r="P2377" t="s">
        <v>156</v>
      </c>
      <c r="R2377" t="s">
        <v>241</v>
      </c>
      <c r="S2377" t="s">
        <v>2153</v>
      </c>
      <c r="T2377" t="s">
        <v>156</v>
      </c>
      <c r="V2377" t="s">
        <v>159</v>
      </c>
      <c r="W2377" t="s">
        <v>242</v>
      </c>
      <c r="Y2377" t="s">
        <v>2820</v>
      </c>
      <c r="AE2377" t="s">
        <v>4555</v>
      </c>
    </row>
    <row r="2378" spans="1:31">
      <c r="A2378" t="s">
        <v>4557</v>
      </c>
      <c r="B2378" t="s">
        <v>4558</v>
      </c>
      <c r="C2378" t="s">
        <v>153</v>
      </c>
      <c r="E2378">
        <v>4</v>
      </c>
      <c r="F2378" t="s">
        <v>1570</v>
      </c>
      <c r="G2378" t="s">
        <v>1569</v>
      </c>
      <c r="H2378" t="s">
        <v>1570</v>
      </c>
      <c r="I2378" t="s">
        <v>130</v>
      </c>
      <c r="O2378" t="s">
        <v>2126</v>
      </c>
      <c r="P2378" t="s">
        <v>2130</v>
      </c>
      <c r="Q2378" t="s">
        <v>4559</v>
      </c>
      <c r="R2378" t="s">
        <v>157</v>
      </c>
      <c r="V2378" t="s">
        <v>159</v>
      </c>
      <c r="Y2378" t="s">
        <v>2132</v>
      </c>
      <c r="AE2378" t="s">
        <v>4557</v>
      </c>
    </row>
    <row r="2379" spans="1:31">
      <c r="A2379" t="s">
        <v>4560</v>
      </c>
      <c r="B2379" t="s">
        <v>4561</v>
      </c>
      <c r="C2379" t="s">
        <v>153</v>
      </c>
      <c r="E2379">
        <v>4</v>
      </c>
      <c r="F2379" t="s">
        <v>2254</v>
      </c>
      <c r="G2379" t="s">
        <v>2255</v>
      </c>
      <c r="H2379" t="s">
        <v>2254</v>
      </c>
      <c r="I2379" t="s">
        <v>124</v>
      </c>
      <c r="J2379">
        <v>4</v>
      </c>
      <c r="K2379" t="s">
        <v>2254</v>
      </c>
      <c r="L2379" t="s">
        <v>2255</v>
      </c>
      <c r="M2379" t="s">
        <v>2254</v>
      </c>
      <c r="N2379" t="s">
        <v>124</v>
      </c>
      <c r="O2379" t="s">
        <v>155</v>
      </c>
      <c r="P2379" t="s">
        <v>2130</v>
      </c>
      <c r="Q2379" t="s">
        <v>2418</v>
      </c>
      <c r="R2379" t="s">
        <v>241</v>
      </c>
      <c r="S2379" t="s">
        <v>158</v>
      </c>
      <c r="T2379" t="s">
        <v>156</v>
      </c>
      <c r="V2379" t="s">
        <v>242</v>
      </c>
      <c r="Y2379" t="s">
        <v>2146</v>
      </c>
      <c r="AE2379" t="s">
        <v>4560</v>
      </c>
    </row>
    <row r="2380" spans="1:31">
      <c r="A2380" t="s">
        <v>4562</v>
      </c>
      <c r="B2380" t="s">
        <v>4563</v>
      </c>
      <c r="C2380" t="s">
        <v>153</v>
      </c>
      <c r="E2380">
        <v>4</v>
      </c>
      <c r="F2380" t="s">
        <v>2015</v>
      </c>
      <c r="G2380" t="s">
        <v>2014</v>
      </c>
      <c r="H2380" t="s">
        <v>2015</v>
      </c>
      <c r="I2380" t="s">
        <v>128</v>
      </c>
      <c r="O2380" t="s">
        <v>2126</v>
      </c>
      <c r="P2380" t="s">
        <v>2130</v>
      </c>
      <c r="Q2380" t="s">
        <v>2353</v>
      </c>
      <c r="R2380" t="s">
        <v>241</v>
      </c>
      <c r="V2380" t="s">
        <v>159</v>
      </c>
      <c r="Y2380" t="s">
        <v>2132</v>
      </c>
      <c r="AE2380" t="s">
        <v>4562</v>
      </c>
    </row>
    <row r="2381" spans="1:31">
      <c r="A2381" t="s">
        <v>4564</v>
      </c>
      <c r="B2381" t="s">
        <v>4565</v>
      </c>
      <c r="AE2381" t="s">
        <v>4564</v>
      </c>
    </row>
    <row r="2382" spans="1:31">
      <c r="A2382" t="s">
        <v>4566</v>
      </c>
      <c r="B2382" t="s">
        <v>4567</v>
      </c>
      <c r="AE2382" t="s">
        <v>4566</v>
      </c>
    </row>
    <row r="2383" spans="1:31">
      <c r="A2383" t="s">
        <v>4568</v>
      </c>
      <c r="B2383" t="s">
        <v>4569</v>
      </c>
      <c r="AE2383" t="s">
        <v>4568</v>
      </c>
    </row>
    <row r="2384" spans="1:31">
      <c r="A2384" t="s">
        <v>4570</v>
      </c>
      <c r="B2384" t="s">
        <v>4571</v>
      </c>
      <c r="C2384" t="s">
        <v>153</v>
      </c>
      <c r="E2384">
        <v>4</v>
      </c>
      <c r="F2384" t="s">
        <v>1617</v>
      </c>
      <c r="G2384" t="s">
        <v>1616</v>
      </c>
      <c r="H2384" t="s">
        <v>1617</v>
      </c>
      <c r="I2384" t="s">
        <v>126</v>
      </c>
      <c r="J2384">
        <v>4</v>
      </c>
      <c r="K2384" t="s">
        <v>1617</v>
      </c>
      <c r="L2384" t="s">
        <v>1616</v>
      </c>
      <c r="M2384" t="s">
        <v>1617</v>
      </c>
      <c r="N2384" t="s">
        <v>126</v>
      </c>
      <c r="O2384" t="s">
        <v>2141</v>
      </c>
      <c r="P2384" t="s">
        <v>156</v>
      </c>
      <c r="R2384" t="s">
        <v>241</v>
      </c>
      <c r="S2384" t="s">
        <v>2153</v>
      </c>
      <c r="T2384" t="s">
        <v>156</v>
      </c>
      <c r="V2384" t="s">
        <v>242</v>
      </c>
      <c r="Y2384" t="s">
        <v>2150</v>
      </c>
      <c r="AE2384" t="s">
        <v>4570</v>
      </c>
    </row>
    <row r="2385" spans="1:31">
      <c r="A2385" t="s">
        <v>4572</v>
      </c>
      <c r="B2385" t="s">
        <v>4573</v>
      </c>
      <c r="C2385" t="s">
        <v>153</v>
      </c>
      <c r="E2385">
        <v>4</v>
      </c>
      <c r="F2385" t="s">
        <v>2107</v>
      </c>
      <c r="G2385" t="s">
        <v>2106</v>
      </c>
      <c r="H2385" t="s">
        <v>2107</v>
      </c>
      <c r="I2385" t="s">
        <v>130</v>
      </c>
      <c r="J2385">
        <v>4</v>
      </c>
      <c r="K2385" t="s">
        <v>2107</v>
      </c>
      <c r="L2385" t="s">
        <v>2106</v>
      </c>
      <c r="M2385" t="s">
        <v>2107</v>
      </c>
      <c r="N2385" t="s">
        <v>130</v>
      </c>
      <c r="O2385" t="s">
        <v>2126</v>
      </c>
      <c r="P2385" t="s">
        <v>156</v>
      </c>
      <c r="R2385" t="s">
        <v>157</v>
      </c>
      <c r="S2385" t="s">
        <v>158</v>
      </c>
      <c r="T2385" t="s">
        <v>156</v>
      </c>
      <c r="V2385" t="s">
        <v>159</v>
      </c>
      <c r="Y2385" t="s">
        <v>2132</v>
      </c>
      <c r="AE2385" t="s">
        <v>4572</v>
      </c>
    </row>
    <row r="2386" spans="1:31">
      <c r="A2386" t="s">
        <v>4574</v>
      </c>
      <c r="B2386" t="s">
        <v>4575</v>
      </c>
      <c r="C2386" t="s">
        <v>153</v>
      </c>
      <c r="E2386">
        <v>4</v>
      </c>
      <c r="F2386" t="s">
        <v>1834</v>
      </c>
      <c r="G2386" t="s">
        <v>1833</v>
      </c>
      <c r="H2386" t="s">
        <v>1834</v>
      </c>
      <c r="I2386" t="s">
        <v>128</v>
      </c>
      <c r="J2386">
        <v>4</v>
      </c>
      <c r="K2386" t="s">
        <v>1834</v>
      </c>
      <c r="L2386" t="s">
        <v>1833</v>
      </c>
      <c r="M2386" t="s">
        <v>1834</v>
      </c>
      <c r="N2386" t="s">
        <v>128</v>
      </c>
      <c r="O2386" t="s">
        <v>2141</v>
      </c>
      <c r="P2386" t="s">
        <v>156</v>
      </c>
      <c r="R2386" t="s">
        <v>241</v>
      </c>
      <c r="S2386" t="s">
        <v>158</v>
      </c>
      <c r="T2386" t="s">
        <v>156</v>
      </c>
      <c r="V2386" t="s">
        <v>242</v>
      </c>
      <c r="Y2386" t="s">
        <v>2146</v>
      </c>
      <c r="Z2386" t="s">
        <v>245</v>
      </c>
      <c r="AE2386" t="s">
        <v>4574</v>
      </c>
    </row>
    <row r="2387" spans="1:31">
      <c r="A2387" t="s">
        <v>4576</v>
      </c>
      <c r="B2387" t="s">
        <v>4577</v>
      </c>
      <c r="C2387" t="s">
        <v>153</v>
      </c>
      <c r="E2387">
        <v>4</v>
      </c>
      <c r="F2387" t="s">
        <v>1684</v>
      </c>
      <c r="G2387" t="s">
        <v>1683</v>
      </c>
      <c r="H2387" t="s">
        <v>1684</v>
      </c>
      <c r="I2387" t="s">
        <v>132</v>
      </c>
      <c r="J2387">
        <v>4</v>
      </c>
      <c r="K2387" t="s">
        <v>1684</v>
      </c>
      <c r="L2387" t="s">
        <v>1683</v>
      </c>
      <c r="M2387" t="s">
        <v>1684</v>
      </c>
      <c r="N2387" t="s">
        <v>132</v>
      </c>
      <c r="O2387" t="s">
        <v>2126</v>
      </c>
      <c r="P2387" t="s">
        <v>2130</v>
      </c>
      <c r="Q2387" t="s">
        <v>4578</v>
      </c>
      <c r="R2387" t="s">
        <v>157</v>
      </c>
      <c r="S2387" t="s">
        <v>158</v>
      </c>
      <c r="T2387" t="s">
        <v>156</v>
      </c>
      <c r="V2387" t="s">
        <v>159</v>
      </c>
      <c r="Y2387" t="s">
        <v>2132</v>
      </c>
      <c r="AE2387" t="s">
        <v>4576</v>
      </c>
    </row>
    <row r="2388" spans="1:31">
      <c r="A2388" t="s">
        <v>4579</v>
      </c>
      <c r="B2388" t="s">
        <v>4580</v>
      </c>
      <c r="AE2388" t="s">
        <v>4579</v>
      </c>
    </row>
    <row r="2389" spans="1:31">
      <c r="A2389" t="s">
        <v>4581</v>
      </c>
      <c r="B2389" t="s">
        <v>4582</v>
      </c>
      <c r="C2389" t="s">
        <v>153</v>
      </c>
      <c r="E2389">
        <v>4</v>
      </c>
      <c r="F2389" t="s">
        <v>2067</v>
      </c>
      <c r="G2389" t="s">
        <v>2066</v>
      </c>
      <c r="H2389" t="s">
        <v>2067</v>
      </c>
      <c r="I2389" t="s">
        <v>132</v>
      </c>
      <c r="J2389">
        <v>4</v>
      </c>
      <c r="K2389" t="s">
        <v>2067</v>
      </c>
      <c r="L2389" t="s">
        <v>2066</v>
      </c>
      <c r="M2389" t="s">
        <v>2067</v>
      </c>
      <c r="N2389" t="s">
        <v>132</v>
      </c>
      <c r="O2389" t="s">
        <v>155</v>
      </c>
      <c r="P2389" t="s">
        <v>156</v>
      </c>
      <c r="R2389" t="s">
        <v>241</v>
      </c>
      <c r="S2389" t="s">
        <v>158</v>
      </c>
      <c r="T2389" t="s">
        <v>156</v>
      </c>
      <c r="V2389" t="s">
        <v>159</v>
      </c>
      <c r="W2389" t="s">
        <v>2233</v>
      </c>
      <c r="Y2389" t="s">
        <v>2127</v>
      </c>
      <c r="Z2389" t="s">
        <v>2402</v>
      </c>
      <c r="AE2389" t="s">
        <v>4581</v>
      </c>
    </row>
    <row r="2390" spans="1:31">
      <c r="A2390" t="s">
        <v>4583</v>
      </c>
      <c r="B2390" t="s">
        <v>4584</v>
      </c>
      <c r="C2390" t="s">
        <v>153</v>
      </c>
      <c r="E2390">
        <v>4</v>
      </c>
      <c r="F2390" t="s">
        <v>1799</v>
      </c>
      <c r="G2390" t="s">
        <v>1798</v>
      </c>
      <c r="H2390" t="s">
        <v>1799</v>
      </c>
      <c r="I2390" t="s">
        <v>128</v>
      </c>
      <c r="J2390">
        <v>4</v>
      </c>
      <c r="K2390" t="s">
        <v>1799</v>
      </c>
      <c r="L2390" t="s">
        <v>1798</v>
      </c>
      <c r="M2390" t="s">
        <v>1799</v>
      </c>
      <c r="N2390" t="s">
        <v>128</v>
      </c>
      <c r="O2390" t="s">
        <v>155</v>
      </c>
      <c r="P2390" t="s">
        <v>156</v>
      </c>
      <c r="R2390" t="s">
        <v>241</v>
      </c>
      <c r="S2390" t="s">
        <v>2153</v>
      </c>
      <c r="T2390" t="s">
        <v>156</v>
      </c>
      <c r="V2390" t="s">
        <v>242</v>
      </c>
      <c r="Y2390" t="s">
        <v>2146</v>
      </c>
      <c r="AE2390" t="s">
        <v>4583</v>
      </c>
    </row>
    <row r="2391" spans="1:31">
      <c r="A2391" t="s">
        <v>4585</v>
      </c>
      <c r="B2391" t="s">
        <v>4586</v>
      </c>
      <c r="C2391" t="s">
        <v>153</v>
      </c>
      <c r="E2391">
        <v>4</v>
      </c>
      <c r="F2391" t="s">
        <v>2287</v>
      </c>
      <c r="G2391" t="s">
        <v>2288</v>
      </c>
      <c r="H2391" t="s">
        <v>2287</v>
      </c>
      <c r="I2391" t="s">
        <v>126</v>
      </c>
      <c r="J2391">
        <v>4</v>
      </c>
      <c r="K2391" t="s">
        <v>2287</v>
      </c>
      <c r="L2391" t="s">
        <v>2288</v>
      </c>
      <c r="M2391" t="s">
        <v>2287</v>
      </c>
      <c r="N2391" t="s">
        <v>126</v>
      </c>
      <c r="O2391" t="s">
        <v>155</v>
      </c>
      <c r="P2391" t="s">
        <v>156</v>
      </c>
      <c r="R2391" t="s">
        <v>241</v>
      </c>
      <c r="S2391" t="s">
        <v>158</v>
      </c>
      <c r="T2391" t="s">
        <v>156</v>
      </c>
      <c r="V2391" t="s">
        <v>242</v>
      </c>
      <c r="Y2391" t="s">
        <v>2146</v>
      </c>
      <c r="AE2391" t="s">
        <v>4585</v>
      </c>
    </row>
    <row r="2392" spans="1:31">
      <c r="A2392" t="s">
        <v>4587</v>
      </c>
      <c r="B2392" t="s">
        <v>4588</v>
      </c>
      <c r="C2392" t="s">
        <v>153</v>
      </c>
      <c r="E2392">
        <v>4</v>
      </c>
      <c r="F2392" t="s">
        <v>2112</v>
      </c>
      <c r="G2392" t="s">
        <v>2111</v>
      </c>
      <c r="H2392" t="s">
        <v>2112</v>
      </c>
      <c r="I2392" t="s">
        <v>1641</v>
      </c>
      <c r="J2392">
        <v>4</v>
      </c>
      <c r="K2392" t="s">
        <v>2112</v>
      </c>
      <c r="L2392" t="s">
        <v>2111</v>
      </c>
      <c r="M2392" t="s">
        <v>2112</v>
      </c>
      <c r="N2392" t="s">
        <v>1641</v>
      </c>
      <c r="O2392" t="s">
        <v>2126</v>
      </c>
      <c r="P2392" t="s">
        <v>156</v>
      </c>
      <c r="R2392" t="s">
        <v>157</v>
      </c>
      <c r="S2392" t="s">
        <v>158</v>
      </c>
      <c r="T2392" t="s">
        <v>2130</v>
      </c>
      <c r="U2392" t="s">
        <v>2486</v>
      </c>
      <c r="V2392" t="s">
        <v>242</v>
      </c>
      <c r="Y2392" t="s">
        <v>2146</v>
      </c>
      <c r="AE2392" t="s">
        <v>4587</v>
      </c>
    </row>
    <row r="2393" spans="1:31">
      <c r="A2393" t="s">
        <v>4589</v>
      </c>
      <c r="B2393" t="s">
        <v>4590</v>
      </c>
      <c r="AE2393" t="s">
        <v>4589</v>
      </c>
    </row>
    <row r="2394" spans="1:31">
      <c r="A2394" t="s">
        <v>4591</v>
      </c>
      <c r="B2394" t="s">
        <v>4592</v>
      </c>
      <c r="C2394" t="s">
        <v>153</v>
      </c>
      <c r="E2394">
        <v>4</v>
      </c>
      <c r="F2394" t="s">
        <v>1617</v>
      </c>
      <c r="G2394" t="s">
        <v>1616</v>
      </c>
      <c r="H2394" t="s">
        <v>1617</v>
      </c>
      <c r="I2394" t="s">
        <v>126</v>
      </c>
      <c r="O2394" t="s">
        <v>2126</v>
      </c>
      <c r="P2394" t="s">
        <v>2130</v>
      </c>
      <c r="Q2394" t="s">
        <v>2536</v>
      </c>
      <c r="R2394" t="s">
        <v>157</v>
      </c>
      <c r="V2394" t="s">
        <v>159</v>
      </c>
      <c r="Y2394" t="s">
        <v>2132</v>
      </c>
      <c r="AE2394" t="s">
        <v>4591</v>
      </c>
    </row>
    <row r="2395" spans="1:31">
      <c r="A2395" t="s">
        <v>4593</v>
      </c>
      <c r="B2395" t="s">
        <v>4594</v>
      </c>
      <c r="C2395" t="s">
        <v>153</v>
      </c>
      <c r="E2395">
        <v>4</v>
      </c>
      <c r="F2395" t="s">
        <v>1872</v>
      </c>
      <c r="G2395" t="s">
        <v>1871</v>
      </c>
      <c r="H2395" t="s">
        <v>1872</v>
      </c>
      <c r="I2395" t="s">
        <v>130</v>
      </c>
      <c r="J2395">
        <v>4</v>
      </c>
      <c r="K2395" t="s">
        <v>1872</v>
      </c>
      <c r="L2395" t="s">
        <v>1871</v>
      </c>
      <c r="M2395" t="s">
        <v>1872</v>
      </c>
      <c r="N2395" t="s">
        <v>130</v>
      </c>
      <c r="O2395" t="s">
        <v>155</v>
      </c>
      <c r="P2395" t="s">
        <v>156</v>
      </c>
      <c r="R2395" t="s">
        <v>241</v>
      </c>
      <c r="S2395" t="s">
        <v>158</v>
      </c>
      <c r="T2395" t="s">
        <v>156</v>
      </c>
      <c r="V2395" t="s">
        <v>242</v>
      </c>
      <c r="Y2395" t="s">
        <v>2146</v>
      </c>
      <c r="Z2395" t="s">
        <v>2150</v>
      </c>
      <c r="AE2395" t="s">
        <v>4593</v>
      </c>
    </row>
    <row r="2396" spans="1:31">
      <c r="A2396" t="s">
        <v>4595</v>
      </c>
      <c r="B2396" t="s">
        <v>4596</v>
      </c>
      <c r="C2396" t="s">
        <v>153</v>
      </c>
      <c r="E2396">
        <v>4</v>
      </c>
      <c r="F2396" t="s">
        <v>503</v>
      </c>
      <c r="G2396" t="s">
        <v>504</v>
      </c>
      <c r="H2396" t="s">
        <v>503</v>
      </c>
      <c r="I2396" t="s">
        <v>126</v>
      </c>
      <c r="J2396">
        <v>4</v>
      </c>
      <c r="K2396" t="s">
        <v>503</v>
      </c>
      <c r="L2396" t="s">
        <v>504</v>
      </c>
      <c r="M2396" t="s">
        <v>503</v>
      </c>
      <c r="N2396" t="s">
        <v>126</v>
      </c>
      <c r="O2396" t="s">
        <v>2141</v>
      </c>
      <c r="P2396" t="s">
        <v>2130</v>
      </c>
      <c r="Q2396" t="s">
        <v>2353</v>
      </c>
      <c r="R2396" t="s">
        <v>241</v>
      </c>
      <c r="S2396" t="s">
        <v>158</v>
      </c>
      <c r="T2396" t="s">
        <v>156</v>
      </c>
      <c r="V2396" t="s">
        <v>242</v>
      </c>
      <c r="Y2396" t="s">
        <v>2150</v>
      </c>
      <c r="AE2396" t="s">
        <v>4595</v>
      </c>
    </row>
    <row r="2397" spans="1:31">
      <c r="A2397" t="s">
        <v>4597</v>
      </c>
      <c r="B2397" t="s">
        <v>4598</v>
      </c>
      <c r="AE2397" t="s">
        <v>4597</v>
      </c>
    </row>
    <row r="2398" spans="1:31">
      <c r="A2398" t="s">
        <v>4599</v>
      </c>
      <c r="B2398" t="s">
        <v>4600</v>
      </c>
      <c r="C2398" t="s">
        <v>153</v>
      </c>
      <c r="E2398">
        <v>4</v>
      </c>
      <c r="F2398" t="s">
        <v>1718</v>
      </c>
      <c r="G2398" t="s">
        <v>1717</v>
      </c>
      <c r="H2398" t="s">
        <v>1718</v>
      </c>
      <c r="I2398" t="s">
        <v>128</v>
      </c>
      <c r="J2398">
        <v>4</v>
      </c>
      <c r="K2398" t="s">
        <v>1718</v>
      </c>
      <c r="L2398" t="s">
        <v>1717</v>
      </c>
      <c r="M2398" t="s">
        <v>1718</v>
      </c>
      <c r="N2398" t="s">
        <v>128</v>
      </c>
      <c r="O2398" t="s">
        <v>2141</v>
      </c>
      <c r="P2398" t="s">
        <v>156</v>
      </c>
      <c r="R2398" t="s">
        <v>241</v>
      </c>
      <c r="S2398" t="s">
        <v>158</v>
      </c>
      <c r="T2398" t="s">
        <v>156</v>
      </c>
      <c r="V2398" t="s">
        <v>242</v>
      </c>
      <c r="Y2398" t="s">
        <v>2146</v>
      </c>
      <c r="AE2398" t="s">
        <v>4599</v>
      </c>
    </row>
    <row r="2399" spans="1:31">
      <c r="A2399" t="s">
        <v>4601</v>
      </c>
      <c r="B2399" t="s">
        <v>4602</v>
      </c>
      <c r="C2399" t="s">
        <v>153</v>
      </c>
      <c r="D2399" t="s">
        <v>4603</v>
      </c>
      <c r="E2399">
        <v>4</v>
      </c>
      <c r="F2399" t="s">
        <v>503</v>
      </c>
      <c r="G2399" t="s">
        <v>504</v>
      </c>
      <c r="H2399" t="s">
        <v>503</v>
      </c>
      <c r="I2399" t="s">
        <v>126</v>
      </c>
      <c r="J2399">
        <v>4</v>
      </c>
      <c r="K2399" t="s">
        <v>503</v>
      </c>
      <c r="L2399" t="s">
        <v>504</v>
      </c>
      <c r="M2399" t="s">
        <v>503</v>
      </c>
      <c r="N2399" t="s">
        <v>126</v>
      </c>
      <c r="O2399" t="s">
        <v>2162</v>
      </c>
      <c r="P2399" t="s">
        <v>156</v>
      </c>
      <c r="R2399" t="s">
        <v>241</v>
      </c>
      <c r="S2399" t="s">
        <v>158</v>
      </c>
      <c r="T2399" t="s">
        <v>156</v>
      </c>
      <c r="V2399" t="s">
        <v>242</v>
      </c>
      <c r="Y2399" t="s">
        <v>2146</v>
      </c>
      <c r="Z2399" t="s">
        <v>245</v>
      </c>
      <c r="AE2399" t="s">
        <v>4601</v>
      </c>
    </row>
    <row r="2400" spans="1:31">
      <c r="A2400" t="s">
        <v>4604</v>
      </c>
      <c r="B2400" t="s">
        <v>4605</v>
      </c>
      <c r="C2400" t="s">
        <v>153</v>
      </c>
      <c r="E2400">
        <v>4</v>
      </c>
      <c r="F2400" t="s">
        <v>1811</v>
      </c>
      <c r="G2400" t="s">
        <v>1810</v>
      </c>
      <c r="H2400" t="s">
        <v>1811</v>
      </c>
      <c r="I2400" t="s">
        <v>130</v>
      </c>
      <c r="J2400">
        <v>4</v>
      </c>
      <c r="K2400" t="s">
        <v>2018</v>
      </c>
      <c r="L2400" t="s">
        <v>2017</v>
      </c>
      <c r="M2400" t="s">
        <v>2018</v>
      </c>
      <c r="N2400" t="s">
        <v>130</v>
      </c>
      <c r="O2400" t="s">
        <v>2141</v>
      </c>
      <c r="P2400" t="s">
        <v>2130</v>
      </c>
      <c r="Q2400" t="s">
        <v>4606</v>
      </c>
      <c r="R2400" t="s">
        <v>241</v>
      </c>
      <c r="S2400" t="s">
        <v>158</v>
      </c>
      <c r="T2400" t="s">
        <v>156</v>
      </c>
      <c r="V2400" t="s">
        <v>242</v>
      </c>
      <c r="Y2400" t="s">
        <v>2147</v>
      </c>
      <c r="AE2400" t="s">
        <v>4604</v>
      </c>
    </row>
    <row r="2401" spans="1:31">
      <c r="A2401" t="s">
        <v>4607</v>
      </c>
      <c r="B2401" t="s">
        <v>4608</v>
      </c>
      <c r="C2401" t="s">
        <v>153</v>
      </c>
      <c r="E2401">
        <v>4</v>
      </c>
      <c r="F2401" t="s">
        <v>1799</v>
      </c>
      <c r="G2401" t="s">
        <v>1798</v>
      </c>
      <c r="H2401" t="s">
        <v>1799</v>
      </c>
      <c r="I2401" t="s">
        <v>128</v>
      </c>
      <c r="J2401">
        <v>4</v>
      </c>
      <c r="K2401" t="s">
        <v>1799</v>
      </c>
      <c r="L2401" t="s">
        <v>1798</v>
      </c>
      <c r="M2401" t="s">
        <v>1799</v>
      </c>
      <c r="N2401" t="s">
        <v>128</v>
      </c>
      <c r="O2401" t="s">
        <v>155</v>
      </c>
      <c r="P2401" t="s">
        <v>156</v>
      </c>
      <c r="R2401" t="s">
        <v>241</v>
      </c>
      <c r="S2401" t="s">
        <v>2153</v>
      </c>
      <c r="T2401" t="s">
        <v>156</v>
      </c>
      <c r="V2401" t="s">
        <v>242</v>
      </c>
      <c r="Y2401" t="s">
        <v>2146</v>
      </c>
      <c r="AE2401" t="s">
        <v>4607</v>
      </c>
    </row>
    <row r="2402" spans="1:31">
      <c r="A2402" t="s">
        <v>4609</v>
      </c>
      <c r="B2402" t="s">
        <v>4610</v>
      </c>
      <c r="C2402" t="s">
        <v>153</v>
      </c>
      <c r="E2402">
        <v>4</v>
      </c>
      <c r="F2402" t="s">
        <v>2067</v>
      </c>
      <c r="G2402" t="s">
        <v>2066</v>
      </c>
      <c r="H2402" t="s">
        <v>2067</v>
      </c>
      <c r="I2402" t="s">
        <v>132</v>
      </c>
      <c r="O2402" t="s">
        <v>2162</v>
      </c>
      <c r="P2402" t="s">
        <v>2130</v>
      </c>
      <c r="Q2402" t="s">
        <v>2899</v>
      </c>
      <c r="R2402" t="s">
        <v>157</v>
      </c>
      <c r="V2402" t="s">
        <v>2233</v>
      </c>
      <c r="Y2402" t="s">
        <v>2383</v>
      </c>
      <c r="AE2402" t="s">
        <v>4609</v>
      </c>
    </row>
    <row r="2403" spans="1:31">
      <c r="A2403" t="s">
        <v>4611</v>
      </c>
      <c r="B2403" t="s">
        <v>4612</v>
      </c>
      <c r="AE2403" t="s">
        <v>4611</v>
      </c>
    </row>
    <row r="2404" spans="1:31">
      <c r="A2404" t="s">
        <v>4613</v>
      </c>
      <c r="B2404" t="s">
        <v>4614</v>
      </c>
      <c r="AE2404" t="s">
        <v>4613</v>
      </c>
    </row>
    <row r="2405" spans="1:31">
      <c r="A2405" t="s">
        <v>4615</v>
      </c>
      <c r="B2405" t="s">
        <v>4616</v>
      </c>
      <c r="C2405" t="s">
        <v>153</v>
      </c>
      <c r="E2405">
        <v>4</v>
      </c>
      <c r="F2405" t="s">
        <v>2015</v>
      </c>
      <c r="G2405" t="s">
        <v>2014</v>
      </c>
      <c r="H2405" t="s">
        <v>2015</v>
      </c>
      <c r="I2405" t="s">
        <v>128</v>
      </c>
      <c r="O2405" t="s">
        <v>2126</v>
      </c>
      <c r="P2405" t="s">
        <v>2130</v>
      </c>
      <c r="Q2405" t="s">
        <v>4617</v>
      </c>
      <c r="R2405" t="s">
        <v>241</v>
      </c>
      <c r="V2405" t="s">
        <v>159</v>
      </c>
      <c r="Y2405" t="s">
        <v>2132</v>
      </c>
      <c r="AE2405" t="s">
        <v>4615</v>
      </c>
    </row>
    <row r="2406" spans="1:31">
      <c r="A2406" t="s">
        <v>4618</v>
      </c>
      <c r="B2406" t="s">
        <v>4619</v>
      </c>
      <c r="J2406">
        <v>4</v>
      </c>
      <c r="K2406" t="s">
        <v>1718</v>
      </c>
      <c r="L2406" t="s">
        <v>1717</v>
      </c>
      <c r="M2406" t="s">
        <v>1718</v>
      </c>
      <c r="N2406" t="s">
        <v>128</v>
      </c>
      <c r="S2406" t="s">
        <v>158</v>
      </c>
      <c r="T2406" t="s">
        <v>156</v>
      </c>
      <c r="AE2406" t="s">
        <v>4618</v>
      </c>
    </row>
    <row r="2407" spans="1:31">
      <c r="A2407" t="s">
        <v>4620</v>
      </c>
      <c r="B2407" t="s">
        <v>4621</v>
      </c>
      <c r="C2407" t="s">
        <v>153</v>
      </c>
      <c r="E2407">
        <v>4</v>
      </c>
      <c r="F2407" t="s">
        <v>1815</v>
      </c>
      <c r="G2407" t="s">
        <v>1814</v>
      </c>
      <c r="H2407" t="s">
        <v>1815</v>
      </c>
      <c r="I2407" t="s">
        <v>126</v>
      </c>
      <c r="J2407">
        <v>4</v>
      </c>
      <c r="K2407" t="s">
        <v>1815</v>
      </c>
      <c r="L2407" t="s">
        <v>1814</v>
      </c>
      <c r="M2407" t="s">
        <v>1815</v>
      </c>
      <c r="N2407" t="s">
        <v>126</v>
      </c>
      <c r="O2407" t="s">
        <v>155</v>
      </c>
      <c r="P2407" t="s">
        <v>156</v>
      </c>
      <c r="R2407" t="s">
        <v>241</v>
      </c>
      <c r="S2407" t="s">
        <v>2153</v>
      </c>
      <c r="T2407" t="s">
        <v>156</v>
      </c>
      <c r="V2407" t="s">
        <v>242</v>
      </c>
      <c r="Y2407" t="s">
        <v>2146</v>
      </c>
      <c r="AE2407" t="s">
        <v>4620</v>
      </c>
    </row>
    <row r="2408" spans="1:31">
      <c r="A2408" t="s">
        <v>4622</v>
      </c>
      <c r="B2408" t="s">
        <v>4623</v>
      </c>
      <c r="AE2408" t="s">
        <v>4622</v>
      </c>
    </row>
    <row r="2409" spans="1:31">
      <c r="A2409" t="s">
        <v>4624</v>
      </c>
      <c r="B2409" t="s">
        <v>4625</v>
      </c>
      <c r="AE2409" t="s">
        <v>4624</v>
      </c>
    </row>
    <row r="2410" spans="1:31">
      <c r="A2410" t="s">
        <v>4626</v>
      </c>
      <c r="B2410" t="s">
        <v>450</v>
      </c>
      <c r="AE2410" t="s">
        <v>4626</v>
      </c>
    </row>
    <row r="2411" spans="1:31">
      <c r="A2411" t="s">
        <v>4627</v>
      </c>
      <c r="B2411" t="s">
        <v>4628</v>
      </c>
      <c r="AE2411" t="s">
        <v>4627</v>
      </c>
    </row>
    <row r="2412" spans="1:31">
      <c r="A2412" t="s">
        <v>4629</v>
      </c>
      <c r="B2412" t="s">
        <v>4630</v>
      </c>
      <c r="AE2412" t="s">
        <v>4629</v>
      </c>
    </row>
    <row r="2413" spans="1:31">
      <c r="A2413" t="s">
        <v>4631</v>
      </c>
      <c r="B2413" t="s">
        <v>4632</v>
      </c>
      <c r="C2413" t="s">
        <v>153</v>
      </c>
      <c r="E2413">
        <v>4</v>
      </c>
      <c r="F2413" t="s">
        <v>1834</v>
      </c>
      <c r="G2413" t="s">
        <v>1833</v>
      </c>
      <c r="H2413" t="s">
        <v>1834</v>
      </c>
      <c r="I2413" t="s">
        <v>128</v>
      </c>
      <c r="J2413">
        <v>4</v>
      </c>
      <c r="K2413" t="s">
        <v>1834</v>
      </c>
      <c r="L2413" t="s">
        <v>1833</v>
      </c>
      <c r="M2413" t="s">
        <v>1834</v>
      </c>
      <c r="N2413" t="s">
        <v>128</v>
      </c>
      <c r="O2413" t="s">
        <v>2141</v>
      </c>
      <c r="P2413" t="s">
        <v>156</v>
      </c>
      <c r="R2413" t="s">
        <v>241</v>
      </c>
      <c r="S2413" t="s">
        <v>158</v>
      </c>
      <c r="T2413" t="s">
        <v>156</v>
      </c>
      <c r="V2413" t="s">
        <v>242</v>
      </c>
      <c r="Y2413" t="s">
        <v>2146</v>
      </c>
      <c r="AE2413" t="s">
        <v>4631</v>
      </c>
    </row>
    <row r="2414" spans="1:31">
      <c r="A2414" t="s">
        <v>4633</v>
      </c>
      <c r="B2414" t="s">
        <v>4634</v>
      </c>
      <c r="C2414" t="s">
        <v>153</v>
      </c>
      <c r="E2414">
        <v>4</v>
      </c>
      <c r="F2414" t="s">
        <v>1795</v>
      </c>
      <c r="G2414" t="s">
        <v>1794</v>
      </c>
      <c r="H2414" t="s">
        <v>1795</v>
      </c>
      <c r="I2414" t="s">
        <v>124</v>
      </c>
      <c r="J2414">
        <v>4</v>
      </c>
      <c r="K2414" t="s">
        <v>1795</v>
      </c>
      <c r="L2414" t="s">
        <v>1794</v>
      </c>
      <c r="M2414" t="s">
        <v>1795</v>
      </c>
      <c r="N2414" t="s">
        <v>124</v>
      </c>
      <c r="O2414" t="s">
        <v>2126</v>
      </c>
      <c r="P2414" t="s">
        <v>2130</v>
      </c>
      <c r="Q2414" t="s">
        <v>3112</v>
      </c>
      <c r="R2414" t="s">
        <v>241</v>
      </c>
      <c r="S2414" t="s">
        <v>158</v>
      </c>
      <c r="T2414" t="s">
        <v>156</v>
      </c>
      <c r="V2414" t="s">
        <v>159</v>
      </c>
      <c r="Y2414" t="s">
        <v>2132</v>
      </c>
      <c r="AE2414" t="s">
        <v>4633</v>
      </c>
    </row>
    <row r="2415" spans="1:31">
      <c r="A2415" t="s">
        <v>4635</v>
      </c>
      <c r="B2415" t="s">
        <v>4636</v>
      </c>
      <c r="C2415" t="s">
        <v>153</v>
      </c>
      <c r="E2415">
        <v>4</v>
      </c>
      <c r="F2415" t="s">
        <v>1640</v>
      </c>
      <c r="G2415" t="s">
        <v>1639</v>
      </c>
      <c r="H2415" t="s">
        <v>1640</v>
      </c>
      <c r="I2415" t="s">
        <v>1641</v>
      </c>
      <c r="J2415">
        <v>4</v>
      </c>
      <c r="K2415" t="s">
        <v>1640</v>
      </c>
      <c r="L2415" t="s">
        <v>1639</v>
      </c>
      <c r="M2415" t="s">
        <v>1640</v>
      </c>
      <c r="N2415" t="s">
        <v>1641</v>
      </c>
      <c r="O2415" t="s">
        <v>2126</v>
      </c>
      <c r="P2415" t="s">
        <v>2130</v>
      </c>
      <c r="Q2415" t="s">
        <v>4637</v>
      </c>
      <c r="R2415" t="s">
        <v>157</v>
      </c>
      <c r="S2415" t="s">
        <v>158</v>
      </c>
      <c r="T2415" t="s">
        <v>2130</v>
      </c>
      <c r="U2415" t="s">
        <v>2486</v>
      </c>
      <c r="V2415" t="s">
        <v>159</v>
      </c>
      <c r="Y2415" t="s">
        <v>2132</v>
      </c>
      <c r="AE2415" t="s">
        <v>4635</v>
      </c>
    </row>
    <row r="2416" spans="1:31">
      <c r="A2416" t="s">
        <v>4638</v>
      </c>
      <c r="B2416" t="s">
        <v>4639</v>
      </c>
      <c r="C2416" t="s">
        <v>153</v>
      </c>
      <c r="E2416">
        <v>4</v>
      </c>
      <c r="F2416" t="s">
        <v>1992</v>
      </c>
      <c r="G2416" t="s">
        <v>1991</v>
      </c>
      <c r="H2416" t="s">
        <v>1992</v>
      </c>
      <c r="I2416" t="s">
        <v>130</v>
      </c>
      <c r="J2416">
        <v>4</v>
      </c>
      <c r="K2416" t="s">
        <v>1992</v>
      </c>
      <c r="L2416" t="s">
        <v>1991</v>
      </c>
      <c r="M2416" t="s">
        <v>1992</v>
      </c>
      <c r="N2416" t="s">
        <v>130</v>
      </c>
      <c r="O2416" t="s">
        <v>2141</v>
      </c>
      <c r="P2416" t="s">
        <v>156</v>
      </c>
      <c r="R2416" t="s">
        <v>241</v>
      </c>
      <c r="S2416" t="s">
        <v>158</v>
      </c>
      <c r="T2416" t="s">
        <v>156</v>
      </c>
      <c r="V2416" t="s">
        <v>242</v>
      </c>
      <c r="Y2416" t="s">
        <v>2146</v>
      </c>
      <c r="Z2416" t="s">
        <v>244</v>
      </c>
      <c r="AE2416" t="s">
        <v>4638</v>
      </c>
    </row>
    <row r="2417" spans="1:31">
      <c r="A2417" t="s">
        <v>4640</v>
      </c>
      <c r="B2417" t="s">
        <v>346</v>
      </c>
      <c r="AE2417" t="s">
        <v>4640</v>
      </c>
    </row>
    <row r="2418" spans="1:31">
      <c r="A2418" t="s">
        <v>4641</v>
      </c>
      <c r="B2418" t="s">
        <v>4642</v>
      </c>
      <c r="C2418" t="s">
        <v>153</v>
      </c>
      <c r="E2418">
        <v>4</v>
      </c>
      <c r="F2418" t="s">
        <v>1848</v>
      </c>
      <c r="G2418" t="s">
        <v>1847</v>
      </c>
      <c r="H2418" t="s">
        <v>1848</v>
      </c>
      <c r="I2418" t="s">
        <v>130</v>
      </c>
      <c r="J2418">
        <v>4</v>
      </c>
      <c r="K2418" t="s">
        <v>1848</v>
      </c>
      <c r="L2418" t="s">
        <v>1847</v>
      </c>
      <c r="M2418" t="s">
        <v>1848</v>
      </c>
      <c r="N2418" t="s">
        <v>130</v>
      </c>
      <c r="O2418" t="s">
        <v>2126</v>
      </c>
      <c r="P2418" t="s">
        <v>2130</v>
      </c>
      <c r="Q2418" t="s">
        <v>3792</v>
      </c>
      <c r="R2418" t="s">
        <v>157</v>
      </c>
      <c r="S2418" t="s">
        <v>158</v>
      </c>
      <c r="T2418" t="s">
        <v>156</v>
      </c>
      <c r="V2418" t="s">
        <v>159</v>
      </c>
      <c r="Y2418" t="s">
        <v>2132</v>
      </c>
      <c r="AE2418" t="s">
        <v>4641</v>
      </c>
    </row>
    <row r="2419" spans="1:31">
      <c r="A2419" t="s">
        <v>4643</v>
      </c>
      <c r="B2419" t="s">
        <v>4644</v>
      </c>
      <c r="C2419" t="s">
        <v>153</v>
      </c>
      <c r="E2419">
        <v>4</v>
      </c>
      <c r="F2419" t="s">
        <v>1813</v>
      </c>
      <c r="G2419" t="s">
        <v>1812</v>
      </c>
      <c r="H2419" t="s">
        <v>1813</v>
      </c>
      <c r="I2419" t="s">
        <v>126</v>
      </c>
      <c r="J2419">
        <v>4</v>
      </c>
      <c r="K2419" t="s">
        <v>1813</v>
      </c>
      <c r="L2419" t="s">
        <v>1812</v>
      </c>
      <c r="M2419" t="s">
        <v>1813</v>
      </c>
      <c r="N2419" t="s">
        <v>126</v>
      </c>
      <c r="O2419" t="s">
        <v>2162</v>
      </c>
      <c r="P2419" t="s">
        <v>156</v>
      </c>
      <c r="R2419" t="s">
        <v>241</v>
      </c>
      <c r="S2419" t="s">
        <v>158</v>
      </c>
      <c r="T2419" t="s">
        <v>156</v>
      </c>
      <c r="V2419" t="s">
        <v>242</v>
      </c>
      <c r="Y2419" t="s">
        <v>2150</v>
      </c>
      <c r="AE2419" t="s">
        <v>4643</v>
      </c>
    </row>
    <row r="2420" spans="1:31">
      <c r="A2420" t="s">
        <v>4645</v>
      </c>
      <c r="B2420" t="s">
        <v>4646</v>
      </c>
      <c r="C2420" t="s">
        <v>153</v>
      </c>
      <c r="E2420">
        <v>4</v>
      </c>
      <c r="F2420" t="s">
        <v>1614</v>
      </c>
      <c r="G2420" t="s">
        <v>1613</v>
      </c>
      <c r="H2420" t="s">
        <v>1614</v>
      </c>
      <c r="I2420" t="s">
        <v>128</v>
      </c>
      <c r="O2420" t="s">
        <v>2141</v>
      </c>
      <c r="P2420" t="s">
        <v>2130</v>
      </c>
      <c r="Q2420" t="s">
        <v>2889</v>
      </c>
      <c r="R2420" t="s">
        <v>241</v>
      </c>
      <c r="V2420" t="s">
        <v>242</v>
      </c>
      <c r="Y2420" t="s">
        <v>2146</v>
      </c>
      <c r="AE2420" t="s">
        <v>4645</v>
      </c>
    </row>
    <row r="2421" spans="1:31">
      <c r="A2421" t="s">
        <v>4647</v>
      </c>
      <c r="B2421" t="s">
        <v>4648</v>
      </c>
      <c r="C2421" t="s">
        <v>153</v>
      </c>
      <c r="E2421">
        <v>4</v>
      </c>
      <c r="F2421" t="s">
        <v>1813</v>
      </c>
      <c r="G2421" t="s">
        <v>1812</v>
      </c>
      <c r="H2421" t="s">
        <v>1813</v>
      </c>
      <c r="I2421" t="s">
        <v>126</v>
      </c>
      <c r="J2421">
        <v>4</v>
      </c>
      <c r="K2421" t="s">
        <v>1813</v>
      </c>
      <c r="L2421" t="s">
        <v>1812</v>
      </c>
      <c r="M2421" t="s">
        <v>1813</v>
      </c>
      <c r="N2421" t="s">
        <v>126</v>
      </c>
      <c r="O2421" t="s">
        <v>155</v>
      </c>
      <c r="P2421" t="s">
        <v>156</v>
      </c>
      <c r="R2421" t="s">
        <v>157</v>
      </c>
      <c r="S2421" t="s">
        <v>158</v>
      </c>
      <c r="T2421" t="s">
        <v>156</v>
      </c>
      <c r="V2421" t="s">
        <v>242</v>
      </c>
      <c r="Y2421" t="s">
        <v>2150</v>
      </c>
      <c r="AE2421" t="s">
        <v>4647</v>
      </c>
    </row>
    <row r="2422" spans="1:31">
      <c r="A2422" t="s">
        <v>4649</v>
      </c>
      <c r="B2422" t="s">
        <v>4650</v>
      </c>
      <c r="C2422" t="s">
        <v>153</v>
      </c>
      <c r="E2422">
        <v>4</v>
      </c>
      <c r="F2422" t="s">
        <v>1670</v>
      </c>
      <c r="G2422" t="s">
        <v>1669</v>
      </c>
      <c r="H2422" t="s">
        <v>1670</v>
      </c>
      <c r="I2422" t="s">
        <v>126</v>
      </c>
      <c r="J2422">
        <v>4</v>
      </c>
      <c r="K2422" t="s">
        <v>1670</v>
      </c>
      <c r="L2422" t="s">
        <v>1669</v>
      </c>
      <c r="M2422" t="s">
        <v>1670</v>
      </c>
      <c r="N2422" t="s">
        <v>126</v>
      </c>
      <c r="O2422" t="s">
        <v>2126</v>
      </c>
      <c r="P2422" t="s">
        <v>156</v>
      </c>
      <c r="R2422" t="s">
        <v>241</v>
      </c>
      <c r="S2422" t="s">
        <v>158</v>
      </c>
      <c r="T2422" t="s">
        <v>156</v>
      </c>
      <c r="V2422" t="s">
        <v>242</v>
      </c>
      <c r="Y2422" t="s">
        <v>2146</v>
      </c>
      <c r="AE2422" t="s">
        <v>4649</v>
      </c>
    </row>
    <row r="2423" spans="1:31">
      <c r="A2423" t="s">
        <v>4651</v>
      </c>
      <c r="B2423" t="s">
        <v>4652</v>
      </c>
      <c r="C2423" t="s">
        <v>153</v>
      </c>
      <c r="E2423">
        <v>4</v>
      </c>
      <c r="F2423" t="s">
        <v>1958</v>
      </c>
      <c r="G2423" t="s">
        <v>1957</v>
      </c>
      <c r="H2423" t="s">
        <v>1958</v>
      </c>
      <c r="I2423" t="s">
        <v>126</v>
      </c>
      <c r="J2423">
        <v>4</v>
      </c>
      <c r="K2423" t="s">
        <v>1958</v>
      </c>
      <c r="L2423" t="s">
        <v>1957</v>
      </c>
      <c r="M2423" t="s">
        <v>1958</v>
      </c>
      <c r="N2423" t="s">
        <v>126</v>
      </c>
      <c r="O2423" t="s">
        <v>2141</v>
      </c>
      <c r="P2423" t="s">
        <v>156</v>
      </c>
      <c r="R2423" t="s">
        <v>241</v>
      </c>
      <c r="T2423" t="s">
        <v>156</v>
      </c>
      <c r="V2423" t="s">
        <v>242</v>
      </c>
      <c r="Y2423" t="s">
        <v>2146</v>
      </c>
      <c r="AE2423" t="s">
        <v>4651</v>
      </c>
    </row>
    <row r="2424" spans="1:31">
      <c r="A2424" t="s">
        <v>4653</v>
      </c>
      <c r="B2424" t="s">
        <v>4654</v>
      </c>
      <c r="C2424" t="s">
        <v>153</v>
      </c>
      <c r="E2424">
        <v>4</v>
      </c>
      <c r="F2424" t="s">
        <v>1799</v>
      </c>
      <c r="G2424" t="s">
        <v>1798</v>
      </c>
      <c r="H2424" t="s">
        <v>1799</v>
      </c>
      <c r="I2424" t="s">
        <v>128</v>
      </c>
      <c r="J2424">
        <v>4</v>
      </c>
      <c r="K2424" t="s">
        <v>1799</v>
      </c>
      <c r="L2424" t="s">
        <v>1798</v>
      </c>
      <c r="M2424" t="s">
        <v>1799</v>
      </c>
      <c r="N2424" t="s">
        <v>128</v>
      </c>
      <c r="O2424" t="s">
        <v>155</v>
      </c>
      <c r="P2424" t="s">
        <v>156</v>
      </c>
      <c r="R2424" t="s">
        <v>241</v>
      </c>
      <c r="S2424" t="s">
        <v>158</v>
      </c>
      <c r="T2424" t="s">
        <v>156</v>
      </c>
      <c r="V2424" t="s">
        <v>242</v>
      </c>
      <c r="Y2424" t="s">
        <v>2150</v>
      </c>
      <c r="AE2424" t="s">
        <v>4653</v>
      </c>
    </row>
    <row r="2425" spans="1:31">
      <c r="A2425" t="s">
        <v>4655</v>
      </c>
      <c r="B2425" t="s">
        <v>4656</v>
      </c>
      <c r="AE2425" t="s">
        <v>4655</v>
      </c>
    </row>
    <row r="2426" spans="1:31">
      <c r="A2426" t="s">
        <v>4657</v>
      </c>
      <c r="B2426" t="s">
        <v>4658</v>
      </c>
      <c r="AE2426" t="s">
        <v>4657</v>
      </c>
    </row>
    <row r="2427" spans="1:31">
      <c r="A2427" t="s">
        <v>4659</v>
      </c>
      <c r="B2427" t="s">
        <v>4660</v>
      </c>
      <c r="J2427">
        <v>4</v>
      </c>
      <c r="K2427" t="s">
        <v>1718</v>
      </c>
      <c r="L2427" t="s">
        <v>1717</v>
      </c>
      <c r="M2427" t="s">
        <v>1718</v>
      </c>
      <c r="N2427" t="s">
        <v>128</v>
      </c>
      <c r="S2427" t="s">
        <v>158</v>
      </c>
      <c r="T2427" t="s">
        <v>156</v>
      </c>
      <c r="AE2427" t="s">
        <v>4659</v>
      </c>
    </row>
    <row r="2428" spans="1:31">
      <c r="A2428" t="s">
        <v>4661</v>
      </c>
      <c r="B2428" t="s">
        <v>4662</v>
      </c>
      <c r="J2428">
        <v>4</v>
      </c>
      <c r="K2428" t="s">
        <v>1718</v>
      </c>
      <c r="L2428" t="s">
        <v>1717</v>
      </c>
      <c r="M2428" t="s">
        <v>1718</v>
      </c>
      <c r="N2428" t="s">
        <v>128</v>
      </c>
      <c r="S2428" t="s">
        <v>158</v>
      </c>
      <c r="T2428" t="s">
        <v>156</v>
      </c>
      <c r="AE2428" t="s">
        <v>4661</v>
      </c>
    </row>
    <row r="2429" spans="1:31">
      <c r="A2429" t="s">
        <v>4663</v>
      </c>
      <c r="B2429" t="s">
        <v>4664</v>
      </c>
      <c r="C2429" t="s">
        <v>153</v>
      </c>
      <c r="E2429">
        <v>4</v>
      </c>
      <c r="F2429" t="s">
        <v>1813</v>
      </c>
      <c r="G2429" t="s">
        <v>1812</v>
      </c>
      <c r="H2429" t="s">
        <v>1813</v>
      </c>
      <c r="I2429" t="s">
        <v>126</v>
      </c>
      <c r="J2429">
        <v>4</v>
      </c>
      <c r="K2429" t="s">
        <v>1813</v>
      </c>
      <c r="L2429" t="s">
        <v>1812</v>
      </c>
      <c r="M2429" t="s">
        <v>1813</v>
      </c>
      <c r="N2429" t="s">
        <v>126</v>
      </c>
      <c r="O2429" t="s">
        <v>155</v>
      </c>
      <c r="P2429" t="s">
        <v>156</v>
      </c>
      <c r="R2429" t="s">
        <v>241</v>
      </c>
      <c r="S2429" t="s">
        <v>158</v>
      </c>
      <c r="T2429" t="s">
        <v>156</v>
      </c>
      <c r="V2429" t="s">
        <v>242</v>
      </c>
      <c r="Y2429" t="s">
        <v>2150</v>
      </c>
      <c r="AE2429" t="s">
        <v>4663</v>
      </c>
    </row>
    <row r="2430" spans="1:31">
      <c r="A2430" t="s">
        <v>4665</v>
      </c>
      <c r="B2430" t="s">
        <v>4666</v>
      </c>
      <c r="C2430" t="s">
        <v>153</v>
      </c>
      <c r="E2430">
        <v>4</v>
      </c>
      <c r="F2430" t="s">
        <v>1617</v>
      </c>
      <c r="G2430" t="s">
        <v>1616</v>
      </c>
      <c r="H2430" t="s">
        <v>1617</v>
      </c>
      <c r="I2430" t="s">
        <v>126</v>
      </c>
      <c r="J2430">
        <v>4</v>
      </c>
      <c r="K2430" t="s">
        <v>2022</v>
      </c>
      <c r="L2430" t="s">
        <v>2021</v>
      </c>
      <c r="M2430" t="s">
        <v>2022</v>
      </c>
      <c r="N2430" t="s">
        <v>126</v>
      </c>
      <c r="O2430" t="s">
        <v>2141</v>
      </c>
      <c r="P2430" t="s">
        <v>156</v>
      </c>
      <c r="R2430" t="s">
        <v>157</v>
      </c>
      <c r="S2430" t="s">
        <v>158</v>
      </c>
      <c r="T2430" t="s">
        <v>156</v>
      </c>
      <c r="V2430" t="s">
        <v>242</v>
      </c>
      <c r="Y2430" t="s">
        <v>2150</v>
      </c>
      <c r="AE2430" t="s">
        <v>4665</v>
      </c>
    </row>
    <row r="2431" spans="1:31">
      <c r="A2431" t="s">
        <v>4667</v>
      </c>
      <c r="B2431" t="s">
        <v>4668</v>
      </c>
      <c r="J2431">
        <v>4</v>
      </c>
      <c r="K2431" t="s">
        <v>1585</v>
      </c>
      <c r="L2431" t="s">
        <v>1584</v>
      </c>
      <c r="M2431" t="s">
        <v>1585</v>
      </c>
      <c r="N2431" t="s">
        <v>128</v>
      </c>
      <c r="S2431" t="s">
        <v>158</v>
      </c>
      <c r="T2431" t="s">
        <v>156</v>
      </c>
      <c r="AE2431" t="s">
        <v>4667</v>
      </c>
    </row>
    <row r="2432" spans="1:31">
      <c r="A2432" t="s">
        <v>4669</v>
      </c>
      <c r="B2432" t="s">
        <v>4670</v>
      </c>
      <c r="C2432" t="s">
        <v>153</v>
      </c>
      <c r="E2432">
        <v>4</v>
      </c>
      <c r="F2432" t="s">
        <v>1684</v>
      </c>
      <c r="G2432" t="s">
        <v>1683</v>
      </c>
      <c r="H2432" t="s">
        <v>1684</v>
      </c>
      <c r="I2432" t="s">
        <v>132</v>
      </c>
      <c r="O2432" t="s">
        <v>2126</v>
      </c>
      <c r="P2432" t="s">
        <v>2130</v>
      </c>
      <c r="Q2432" t="s">
        <v>2829</v>
      </c>
      <c r="R2432" t="s">
        <v>157</v>
      </c>
      <c r="V2432" t="s">
        <v>159</v>
      </c>
      <c r="Y2432" t="s">
        <v>2132</v>
      </c>
      <c r="AE2432" t="s">
        <v>4669</v>
      </c>
    </row>
    <row r="2433" spans="1:31">
      <c r="A2433" t="s">
        <v>4671</v>
      </c>
      <c r="B2433" t="s">
        <v>4672</v>
      </c>
      <c r="AE2433" t="s">
        <v>4671</v>
      </c>
    </row>
    <row r="2434" spans="1:31">
      <c r="A2434" t="s">
        <v>4673</v>
      </c>
      <c r="B2434" t="s">
        <v>4674</v>
      </c>
      <c r="C2434" t="s">
        <v>153</v>
      </c>
      <c r="E2434">
        <v>4</v>
      </c>
      <c r="F2434" t="s">
        <v>1813</v>
      </c>
      <c r="G2434" t="s">
        <v>1812</v>
      </c>
      <c r="H2434" t="s">
        <v>1813</v>
      </c>
      <c r="I2434" t="s">
        <v>126</v>
      </c>
      <c r="J2434">
        <v>4</v>
      </c>
      <c r="K2434" t="s">
        <v>1813</v>
      </c>
      <c r="L2434" t="s">
        <v>1812</v>
      </c>
      <c r="M2434" t="s">
        <v>1813</v>
      </c>
      <c r="N2434" t="s">
        <v>126</v>
      </c>
      <c r="O2434" t="s">
        <v>2162</v>
      </c>
      <c r="P2434" t="s">
        <v>156</v>
      </c>
      <c r="R2434" t="s">
        <v>241</v>
      </c>
      <c r="S2434" t="s">
        <v>158</v>
      </c>
      <c r="T2434" t="s">
        <v>156</v>
      </c>
      <c r="V2434" t="s">
        <v>242</v>
      </c>
      <c r="Y2434" t="s">
        <v>2150</v>
      </c>
      <c r="AE2434" t="s">
        <v>4673</v>
      </c>
    </row>
    <row r="2435" spans="1:31">
      <c r="A2435" t="s">
        <v>4675</v>
      </c>
      <c r="B2435" t="s">
        <v>4676</v>
      </c>
      <c r="AE2435" t="s">
        <v>4675</v>
      </c>
    </row>
    <row r="2436" spans="1:31">
      <c r="A2436" t="s">
        <v>4677</v>
      </c>
      <c r="B2436" t="s">
        <v>4678</v>
      </c>
      <c r="C2436" t="s">
        <v>153</v>
      </c>
      <c r="E2436">
        <v>4</v>
      </c>
      <c r="F2436" t="s">
        <v>1614</v>
      </c>
      <c r="G2436" t="s">
        <v>1613</v>
      </c>
      <c r="H2436" t="s">
        <v>1614</v>
      </c>
      <c r="I2436" t="s">
        <v>128</v>
      </c>
      <c r="O2436" t="s">
        <v>2141</v>
      </c>
      <c r="P2436" t="s">
        <v>2130</v>
      </c>
      <c r="Q2436" t="s">
        <v>2889</v>
      </c>
      <c r="R2436" t="s">
        <v>241</v>
      </c>
      <c r="V2436" t="s">
        <v>242</v>
      </c>
      <c r="Y2436" t="s">
        <v>2146</v>
      </c>
      <c r="AE2436" t="s">
        <v>4677</v>
      </c>
    </row>
    <row r="2437" spans="1:31">
      <c r="A2437" t="s">
        <v>4679</v>
      </c>
      <c r="B2437" t="s">
        <v>4680</v>
      </c>
      <c r="C2437" t="s">
        <v>153</v>
      </c>
      <c r="E2437">
        <v>4</v>
      </c>
      <c r="F2437" t="s">
        <v>1670</v>
      </c>
      <c r="G2437" t="s">
        <v>1669</v>
      </c>
      <c r="H2437" t="s">
        <v>1670</v>
      </c>
      <c r="I2437" t="s">
        <v>126</v>
      </c>
      <c r="J2437">
        <v>4</v>
      </c>
      <c r="K2437" t="s">
        <v>1670</v>
      </c>
      <c r="L2437" t="s">
        <v>1669</v>
      </c>
      <c r="M2437" t="s">
        <v>1670</v>
      </c>
      <c r="N2437" t="s">
        <v>126</v>
      </c>
      <c r="O2437" t="s">
        <v>155</v>
      </c>
      <c r="P2437" t="s">
        <v>156</v>
      </c>
      <c r="R2437" t="s">
        <v>241</v>
      </c>
      <c r="S2437" t="s">
        <v>158</v>
      </c>
      <c r="T2437" t="s">
        <v>156</v>
      </c>
      <c r="V2437" t="s">
        <v>242</v>
      </c>
      <c r="Y2437" t="s">
        <v>2146</v>
      </c>
      <c r="AE2437" t="s">
        <v>4679</v>
      </c>
    </row>
    <row r="2438" spans="1:31">
      <c r="A2438" t="s">
        <v>4681</v>
      </c>
      <c r="B2438" t="s">
        <v>4682</v>
      </c>
      <c r="C2438" t="s">
        <v>153</v>
      </c>
      <c r="E2438">
        <v>4</v>
      </c>
      <c r="F2438" t="s">
        <v>1670</v>
      </c>
      <c r="G2438" t="s">
        <v>1669</v>
      </c>
      <c r="H2438" t="s">
        <v>1670</v>
      </c>
      <c r="I2438" t="s">
        <v>126</v>
      </c>
      <c r="J2438">
        <v>4</v>
      </c>
      <c r="K2438" t="s">
        <v>1670</v>
      </c>
      <c r="L2438" t="s">
        <v>1669</v>
      </c>
      <c r="M2438" t="s">
        <v>1670</v>
      </c>
      <c r="N2438" t="s">
        <v>126</v>
      </c>
      <c r="O2438" t="s">
        <v>2126</v>
      </c>
      <c r="P2438" t="s">
        <v>156</v>
      </c>
      <c r="R2438" t="s">
        <v>241</v>
      </c>
      <c r="S2438" t="s">
        <v>158</v>
      </c>
      <c r="T2438" t="s">
        <v>156</v>
      </c>
      <c r="V2438" t="s">
        <v>242</v>
      </c>
      <c r="Y2438" t="s">
        <v>2146</v>
      </c>
      <c r="AE2438" t="s">
        <v>4681</v>
      </c>
    </row>
    <row r="2439" spans="1:31">
      <c r="A2439" t="s">
        <v>4683</v>
      </c>
      <c r="B2439" t="s">
        <v>4684</v>
      </c>
      <c r="C2439" t="s">
        <v>153</v>
      </c>
      <c r="D2439" t="s">
        <v>154</v>
      </c>
      <c r="E2439">
        <v>4</v>
      </c>
      <c r="F2439" t="s">
        <v>2287</v>
      </c>
      <c r="G2439" t="s">
        <v>2288</v>
      </c>
      <c r="H2439" t="s">
        <v>2287</v>
      </c>
      <c r="I2439" t="s">
        <v>126</v>
      </c>
      <c r="J2439">
        <v>4</v>
      </c>
      <c r="K2439" t="s">
        <v>2287</v>
      </c>
      <c r="L2439" t="s">
        <v>2288</v>
      </c>
      <c r="M2439" t="s">
        <v>2287</v>
      </c>
      <c r="N2439" t="s">
        <v>126</v>
      </c>
      <c r="O2439" t="s">
        <v>2162</v>
      </c>
      <c r="P2439" t="s">
        <v>156</v>
      </c>
      <c r="R2439" t="s">
        <v>157</v>
      </c>
      <c r="S2439" t="s">
        <v>158</v>
      </c>
      <c r="T2439" t="s">
        <v>156</v>
      </c>
      <c r="V2439" t="s">
        <v>242</v>
      </c>
      <c r="Y2439" t="s">
        <v>3134</v>
      </c>
      <c r="AE2439" t="s">
        <v>4683</v>
      </c>
    </row>
    <row r="2440" spans="1:31">
      <c r="A2440" t="s">
        <v>4685</v>
      </c>
      <c r="B2440" t="s">
        <v>4686</v>
      </c>
      <c r="AE2440" t="s">
        <v>4685</v>
      </c>
    </row>
    <row r="2441" spans="1:31">
      <c r="A2441" t="s">
        <v>4687</v>
      </c>
      <c r="B2441" t="s">
        <v>4688</v>
      </c>
      <c r="C2441" t="s">
        <v>153</v>
      </c>
      <c r="D2441" t="s">
        <v>154</v>
      </c>
      <c r="E2441">
        <v>4</v>
      </c>
      <c r="F2441" t="s">
        <v>1670</v>
      </c>
      <c r="G2441" t="s">
        <v>1669</v>
      </c>
      <c r="H2441" t="s">
        <v>1670</v>
      </c>
      <c r="I2441" t="s">
        <v>126</v>
      </c>
      <c r="J2441">
        <v>4</v>
      </c>
      <c r="K2441" t="s">
        <v>1670</v>
      </c>
      <c r="L2441" t="s">
        <v>1669</v>
      </c>
      <c r="M2441" t="s">
        <v>1670</v>
      </c>
      <c r="N2441" t="s">
        <v>126</v>
      </c>
      <c r="O2441" t="s">
        <v>2162</v>
      </c>
      <c r="P2441" t="s">
        <v>156</v>
      </c>
      <c r="R2441" t="s">
        <v>157</v>
      </c>
      <c r="S2441" t="s">
        <v>158</v>
      </c>
      <c r="T2441" t="s">
        <v>156</v>
      </c>
      <c r="V2441" t="s">
        <v>242</v>
      </c>
      <c r="Y2441" t="s">
        <v>3134</v>
      </c>
      <c r="AE2441" t="s">
        <v>4687</v>
      </c>
    </row>
    <row r="2442" spans="1:31">
      <c r="A2442" t="s">
        <v>4689</v>
      </c>
      <c r="B2442" t="s">
        <v>4690</v>
      </c>
      <c r="C2442" t="s">
        <v>153</v>
      </c>
      <c r="E2442">
        <v>4</v>
      </c>
      <c r="F2442" t="s">
        <v>2287</v>
      </c>
      <c r="G2442" t="s">
        <v>2288</v>
      </c>
      <c r="H2442" t="s">
        <v>2287</v>
      </c>
      <c r="I2442" t="s">
        <v>126</v>
      </c>
      <c r="J2442">
        <v>4</v>
      </c>
      <c r="K2442" t="s">
        <v>2287</v>
      </c>
      <c r="L2442" t="s">
        <v>2288</v>
      </c>
      <c r="M2442" t="s">
        <v>2287</v>
      </c>
      <c r="N2442" t="s">
        <v>126</v>
      </c>
      <c r="O2442" t="s">
        <v>2141</v>
      </c>
      <c r="P2442" t="s">
        <v>156</v>
      </c>
      <c r="R2442" t="s">
        <v>157</v>
      </c>
      <c r="S2442" t="s">
        <v>158</v>
      </c>
      <c r="T2442" t="s">
        <v>156</v>
      </c>
      <c r="V2442" t="s">
        <v>242</v>
      </c>
      <c r="Y2442" t="s">
        <v>2150</v>
      </c>
      <c r="AE2442" t="s">
        <v>4689</v>
      </c>
    </row>
    <row r="2443" spans="1:31">
      <c r="A2443" t="s">
        <v>4691</v>
      </c>
      <c r="B2443" t="s">
        <v>358</v>
      </c>
      <c r="AE2443" t="s">
        <v>4691</v>
      </c>
    </row>
    <row r="2444" spans="1:31">
      <c r="A2444" t="s">
        <v>4692</v>
      </c>
      <c r="B2444" t="s">
        <v>346</v>
      </c>
      <c r="AE2444" t="s">
        <v>4692</v>
      </c>
    </row>
    <row r="2445" spans="1:31">
      <c r="A2445" t="s">
        <v>4693</v>
      </c>
      <c r="B2445" t="s">
        <v>4694</v>
      </c>
      <c r="AE2445" t="s">
        <v>4693</v>
      </c>
    </row>
    <row r="2446" spans="1:31">
      <c r="A2446" t="s">
        <v>4695</v>
      </c>
      <c r="B2446" t="s">
        <v>4696</v>
      </c>
      <c r="C2446" t="s">
        <v>153</v>
      </c>
      <c r="E2446">
        <v>4</v>
      </c>
      <c r="F2446" t="s">
        <v>1958</v>
      </c>
      <c r="G2446" t="s">
        <v>1957</v>
      </c>
      <c r="H2446" t="s">
        <v>1958</v>
      </c>
      <c r="I2446" t="s">
        <v>126</v>
      </c>
      <c r="J2446">
        <v>4</v>
      </c>
      <c r="K2446" t="s">
        <v>1958</v>
      </c>
      <c r="L2446" t="s">
        <v>1957</v>
      </c>
      <c r="M2446" t="s">
        <v>1958</v>
      </c>
      <c r="N2446" t="s">
        <v>126</v>
      </c>
      <c r="O2446" t="s">
        <v>2162</v>
      </c>
      <c r="P2446" t="s">
        <v>2130</v>
      </c>
      <c r="Q2446" t="s">
        <v>3792</v>
      </c>
      <c r="R2446" t="s">
        <v>241</v>
      </c>
      <c r="S2446" t="s">
        <v>158</v>
      </c>
      <c r="T2446" t="s">
        <v>2130</v>
      </c>
      <c r="U2446" t="s">
        <v>2486</v>
      </c>
      <c r="V2446" t="s">
        <v>242</v>
      </c>
      <c r="Y2446" t="s">
        <v>2150</v>
      </c>
      <c r="AE2446" t="s">
        <v>4695</v>
      </c>
    </row>
    <row r="2447" spans="1:31">
      <c r="A2447" t="s">
        <v>4697</v>
      </c>
      <c r="B2447" t="s">
        <v>4698</v>
      </c>
      <c r="C2447" t="s">
        <v>153</v>
      </c>
      <c r="E2447">
        <v>4</v>
      </c>
      <c r="F2447" t="s">
        <v>1958</v>
      </c>
      <c r="G2447" t="s">
        <v>1957</v>
      </c>
      <c r="H2447" t="s">
        <v>1958</v>
      </c>
      <c r="I2447" t="s">
        <v>126</v>
      </c>
      <c r="J2447">
        <v>4</v>
      </c>
      <c r="K2447" t="s">
        <v>1958</v>
      </c>
      <c r="L2447" t="s">
        <v>1957</v>
      </c>
      <c r="M2447" t="s">
        <v>1958</v>
      </c>
      <c r="N2447" t="s">
        <v>126</v>
      </c>
      <c r="O2447" t="s">
        <v>2162</v>
      </c>
      <c r="P2447" t="s">
        <v>2130</v>
      </c>
      <c r="Q2447" t="s">
        <v>3792</v>
      </c>
      <c r="R2447" t="s">
        <v>241</v>
      </c>
      <c r="S2447" t="s">
        <v>158</v>
      </c>
      <c r="T2447" t="s">
        <v>2130</v>
      </c>
      <c r="U2447" t="s">
        <v>2486</v>
      </c>
      <c r="V2447" t="s">
        <v>242</v>
      </c>
      <c r="Y2447" t="s">
        <v>2150</v>
      </c>
      <c r="AE2447" t="s">
        <v>4697</v>
      </c>
    </row>
    <row r="2448" spans="1:31">
      <c r="A2448" t="s">
        <v>4699</v>
      </c>
      <c r="B2448" t="s">
        <v>4700</v>
      </c>
      <c r="C2448" t="s">
        <v>153</v>
      </c>
      <c r="E2448">
        <v>4</v>
      </c>
      <c r="F2448" t="s">
        <v>1962</v>
      </c>
      <c r="G2448" t="s">
        <v>1961</v>
      </c>
      <c r="H2448" t="s">
        <v>1962</v>
      </c>
      <c r="I2448" t="s">
        <v>128</v>
      </c>
      <c r="J2448">
        <v>4</v>
      </c>
      <c r="K2448" t="s">
        <v>1962</v>
      </c>
      <c r="L2448" t="s">
        <v>1961</v>
      </c>
      <c r="M2448" t="s">
        <v>1962</v>
      </c>
      <c r="N2448" t="s">
        <v>128</v>
      </c>
      <c r="O2448" t="s">
        <v>2232</v>
      </c>
      <c r="P2448" t="s">
        <v>156</v>
      </c>
      <c r="R2448" t="s">
        <v>241</v>
      </c>
      <c r="S2448" t="s">
        <v>158</v>
      </c>
      <c r="T2448" t="s">
        <v>156</v>
      </c>
      <c r="V2448" t="s">
        <v>2233</v>
      </c>
      <c r="Y2448" t="s">
        <v>2487</v>
      </c>
      <c r="AE2448" t="s">
        <v>4699</v>
      </c>
    </row>
    <row r="2449" spans="1:31">
      <c r="A2449" t="s">
        <v>4701</v>
      </c>
      <c r="B2449" t="s">
        <v>4702</v>
      </c>
      <c r="C2449" t="s">
        <v>153</v>
      </c>
      <c r="E2449">
        <v>4</v>
      </c>
      <c r="F2449" t="s">
        <v>1954</v>
      </c>
      <c r="G2449" t="s">
        <v>1953</v>
      </c>
      <c r="H2449" t="s">
        <v>1954</v>
      </c>
      <c r="I2449" t="s">
        <v>124</v>
      </c>
      <c r="J2449">
        <v>4</v>
      </c>
      <c r="K2449" t="s">
        <v>1954</v>
      </c>
      <c r="L2449" t="s">
        <v>1953</v>
      </c>
      <c r="M2449" t="s">
        <v>1954</v>
      </c>
      <c r="N2449" t="s">
        <v>124</v>
      </c>
      <c r="O2449" t="s">
        <v>155</v>
      </c>
      <c r="P2449" t="s">
        <v>156</v>
      </c>
      <c r="R2449" t="s">
        <v>241</v>
      </c>
      <c r="S2449" t="s">
        <v>158</v>
      </c>
      <c r="T2449" t="s">
        <v>156</v>
      </c>
      <c r="V2449" t="s">
        <v>159</v>
      </c>
      <c r="Y2449" t="s">
        <v>243</v>
      </c>
      <c r="AE2449" t="s">
        <v>4701</v>
      </c>
    </row>
    <row r="2450" spans="1:31">
      <c r="A2450" t="s">
        <v>4703</v>
      </c>
      <c r="B2450" t="s">
        <v>4704</v>
      </c>
      <c r="C2450" t="s">
        <v>153</v>
      </c>
      <c r="E2450">
        <v>4</v>
      </c>
      <c r="F2450" t="s">
        <v>1960</v>
      </c>
      <c r="G2450" t="s">
        <v>1959</v>
      </c>
      <c r="H2450" t="s">
        <v>1960</v>
      </c>
      <c r="I2450" t="s">
        <v>124</v>
      </c>
      <c r="J2450">
        <v>4</v>
      </c>
      <c r="K2450" t="s">
        <v>1960</v>
      </c>
      <c r="L2450" t="s">
        <v>1959</v>
      </c>
      <c r="M2450" t="s">
        <v>1960</v>
      </c>
      <c r="N2450" t="s">
        <v>124</v>
      </c>
      <c r="O2450" t="s">
        <v>2126</v>
      </c>
      <c r="P2450" t="s">
        <v>2130</v>
      </c>
      <c r="Q2450" t="s">
        <v>3606</v>
      </c>
      <c r="R2450" t="s">
        <v>241</v>
      </c>
      <c r="T2450" t="s">
        <v>2130</v>
      </c>
      <c r="U2450" t="s">
        <v>3838</v>
      </c>
      <c r="V2450" t="s">
        <v>159</v>
      </c>
      <c r="Y2450" t="s">
        <v>2132</v>
      </c>
      <c r="Z2450" t="s">
        <v>244</v>
      </c>
      <c r="AE2450" t="s">
        <v>4703</v>
      </c>
    </row>
    <row r="2451" spans="1:31">
      <c r="A2451" t="s">
        <v>4705</v>
      </c>
      <c r="B2451" t="s">
        <v>4706</v>
      </c>
      <c r="C2451" t="s">
        <v>153</v>
      </c>
      <c r="E2451">
        <v>4</v>
      </c>
      <c r="F2451" t="s">
        <v>1966</v>
      </c>
      <c r="G2451" t="s">
        <v>1965</v>
      </c>
      <c r="H2451" t="s">
        <v>1966</v>
      </c>
      <c r="I2451" t="s">
        <v>132</v>
      </c>
      <c r="J2451">
        <v>4</v>
      </c>
      <c r="K2451" t="s">
        <v>304</v>
      </c>
      <c r="L2451" t="s">
        <v>303</v>
      </c>
      <c r="M2451" t="s">
        <v>304</v>
      </c>
      <c r="N2451" t="s">
        <v>132</v>
      </c>
      <c r="O2451" t="s">
        <v>2126</v>
      </c>
      <c r="P2451" t="s">
        <v>2130</v>
      </c>
      <c r="Q2451" t="s">
        <v>4707</v>
      </c>
      <c r="R2451" t="s">
        <v>157</v>
      </c>
      <c r="S2451" t="s">
        <v>158</v>
      </c>
      <c r="T2451" t="s">
        <v>2130</v>
      </c>
      <c r="U2451" t="s">
        <v>4707</v>
      </c>
      <c r="V2451" t="s">
        <v>159</v>
      </c>
      <c r="Y2451" t="s">
        <v>2132</v>
      </c>
      <c r="AE2451" t="s">
        <v>4705</v>
      </c>
    </row>
    <row r="2452" spans="1:31">
      <c r="A2452" t="s">
        <v>4708</v>
      </c>
      <c r="B2452" t="s">
        <v>4709</v>
      </c>
      <c r="AE2452" t="s">
        <v>4708</v>
      </c>
    </row>
    <row r="2453" spans="1:31">
      <c r="A2453" t="s">
        <v>4710</v>
      </c>
      <c r="B2453" t="s">
        <v>4711</v>
      </c>
      <c r="C2453" t="s">
        <v>153</v>
      </c>
      <c r="E2453">
        <v>4</v>
      </c>
      <c r="F2453" t="s">
        <v>2246</v>
      </c>
      <c r="G2453" t="s">
        <v>2247</v>
      </c>
      <c r="H2453" t="s">
        <v>2246</v>
      </c>
      <c r="I2453" t="s">
        <v>124</v>
      </c>
      <c r="J2453">
        <v>4</v>
      </c>
      <c r="K2453" t="s">
        <v>2246</v>
      </c>
      <c r="L2453" t="s">
        <v>2247</v>
      </c>
      <c r="M2453" t="s">
        <v>2246</v>
      </c>
      <c r="N2453" t="s">
        <v>124</v>
      </c>
      <c r="O2453" t="s">
        <v>155</v>
      </c>
      <c r="P2453" t="s">
        <v>156</v>
      </c>
      <c r="R2453" t="s">
        <v>241</v>
      </c>
      <c r="S2453" t="s">
        <v>2153</v>
      </c>
      <c r="T2453" t="s">
        <v>156</v>
      </c>
      <c r="V2453" t="s">
        <v>159</v>
      </c>
      <c r="Y2453" t="s">
        <v>244</v>
      </c>
      <c r="AE2453" t="s">
        <v>4710</v>
      </c>
    </row>
    <row r="2454" spans="1:31">
      <c r="A2454" t="s">
        <v>4712</v>
      </c>
      <c r="B2454" t="s">
        <v>4713</v>
      </c>
      <c r="C2454" t="s">
        <v>153</v>
      </c>
      <c r="E2454">
        <v>4</v>
      </c>
      <c r="F2454" t="s">
        <v>1962</v>
      </c>
      <c r="G2454" t="s">
        <v>1961</v>
      </c>
      <c r="H2454" t="s">
        <v>1962</v>
      </c>
      <c r="I2454" t="s">
        <v>128</v>
      </c>
      <c r="J2454">
        <v>4</v>
      </c>
      <c r="K2454" t="s">
        <v>1962</v>
      </c>
      <c r="L2454" t="s">
        <v>1961</v>
      </c>
      <c r="M2454" t="s">
        <v>1962</v>
      </c>
      <c r="N2454" t="s">
        <v>128</v>
      </c>
      <c r="O2454" t="s">
        <v>155</v>
      </c>
      <c r="P2454" t="s">
        <v>156</v>
      </c>
      <c r="R2454" t="s">
        <v>157</v>
      </c>
      <c r="S2454" t="s">
        <v>158</v>
      </c>
      <c r="T2454" t="s">
        <v>156</v>
      </c>
      <c r="V2454" t="s">
        <v>2233</v>
      </c>
      <c r="Y2454" t="s">
        <v>4714</v>
      </c>
      <c r="AE2454" t="s">
        <v>4712</v>
      </c>
    </row>
    <row r="2455" spans="1:31">
      <c r="A2455" t="s">
        <v>4715</v>
      </c>
      <c r="B2455" t="s">
        <v>4716</v>
      </c>
      <c r="C2455" t="s">
        <v>153</v>
      </c>
      <c r="E2455">
        <v>4</v>
      </c>
      <c r="F2455" t="s">
        <v>1834</v>
      </c>
      <c r="G2455" t="s">
        <v>1833</v>
      </c>
      <c r="H2455" t="s">
        <v>1834</v>
      </c>
      <c r="I2455" t="s">
        <v>128</v>
      </c>
      <c r="O2455" t="s">
        <v>2126</v>
      </c>
      <c r="P2455" t="s">
        <v>2130</v>
      </c>
      <c r="Q2455" t="s">
        <v>3725</v>
      </c>
      <c r="R2455" t="s">
        <v>241</v>
      </c>
      <c r="V2455" t="s">
        <v>159</v>
      </c>
      <c r="Y2455" t="s">
        <v>2132</v>
      </c>
      <c r="AE2455" t="s">
        <v>4715</v>
      </c>
    </row>
    <row r="2456" spans="1:31">
      <c r="A2456" t="s">
        <v>4717</v>
      </c>
      <c r="B2456" t="s">
        <v>4718</v>
      </c>
      <c r="C2456" t="s">
        <v>153</v>
      </c>
      <c r="D2456" t="s">
        <v>154</v>
      </c>
      <c r="E2456">
        <v>4</v>
      </c>
      <c r="F2456" t="s">
        <v>1803</v>
      </c>
      <c r="G2456" t="s">
        <v>1802</v>
      </c>
      <c r="H2456" t="s">
        <v>1803</v>
      </c>
      <c r="I2456" t="s">
        <v>132</v>
      </c>
      <c r="J2456">
        <v>4</v>
      </c>
      <c r="K2456" t="s">
        <v>1803</v>
      </c>
      <c r="L2456" t="s">
        <v>1802</v>
      </c>
      <c r="M2456" t="s">
        <v>1803</v>
      </c>
      <c r="N2456" t="s">
        <v>132</v>
      </c>
      <c r="O2456" t="s">
        <v>2162</v>
      </c>
      <c r="P2456" t="s">
        <v>156</v>
      </c>
      <c r="R2456" t="s">
        <v>241</v>
      </c>
      <c r="S2456" t="s">
        <v>158</v>
      </c>
      <c r="T2456" t="s">
        <v>156</v>
      </c>
      <c r="V2456" t="s">
        <v>242</v>
      </c>
      <c r="Y2456" t="s">
        <v>2146</v>
      </c>
      <c r="AE2456" t="s">
        <v>4717</v>
      </c>
    </row>
    <row r="2457" spans="1:31">
      <c r="A2457" t="s">
        <v>4719</v>
      </c>
      <c r="B2457" t="s">
        <v>4720</v>
      </c>
      <c r="C2457" t="s">
        <v>153</v>
      </c>
      <c r="E2457">
        <v>4</v>
      </c>
      <c r="F2457" t="s">
        <v>1962</v>
      </c>
      <c r="G2457" t="s">
        <v>1961</v>
      </c>
      <c r="H2457" t="s">
        <v>1962</v>
      </c>
      <c r="I2457" t="s">
        <v>128</v>
      </c>
      <c r="J2457">
        <v>4</v>
      </c>
      <c r="K2457" t="s">
        <v>1962</v>
      </c>
      <c r="L2457" t="s">
        <v>1961</v>
      </c>
      <c r="M2457" t="s">
        <v>1962</v>
      </c>
      <c r="N2457" t="s">
        <v>128</v>
      </c>
      <c r="O2457" t="s">
        <v>2232</v>
      </c>
      <c r="P2457" t="s">
        <v>156</v>
      </c>
      <c r="R2457" t="s">
        <v>241</v>
      </c>
      <c r="S2457" t="s">
        <v>158</v>
      </c>
      <c r="T2457" t="s">
        <v>156</v>
      </c>
      <c r="V2457" t="s">
        <v>2233</v>
      </c>
      <c r="Y2457" t="s">
        <v>2487</v>
      </c>
      <c r="AE2457" t="s">
        <v>4719</v>
      </c>
    </row>
    <row r="2458" spans="1:31">
      <c r="A2458" t="s">
        <v>4721</v>
      </c>
      <c r="B2458" t="s">
        <v>4722</v>
      </c>
      <c r="C2458" t="s">
        <v>153</v>
      </c>
      <c r="E2458">
        <v>4</v>
      </c>
      <c r="F2458" t="s">
        <v>1962</v>
      </c>
      <c r="G2458" t="s">
        <v>1961</v>
      </c>
      <c r="H2458" t="s">
        <v>1962</v>
      </c>
      <c r="I2458" t="s">
        <v>128</v>
      </c>
      <c r="O2458" t="s">
        <v>2232</v>
      </c>
      <c r="P2458" t="s">
        <v>2130</v>
      </c>
      <c r="Q2458" t="s">
        <v>2438</v>
      </c>
      <c r="R2458" t="s">
        <v>241</v>
      </c>
      <c r="V2458" t="s">
        <v>242</v>
      </c>
      <c r="Y2458" t="s">
        <v>2146</v>
      </c>
      <c r="AE2458" t="s">
        <v>4721</v>
      </c>
    </row>
    <row r="2459" spans="1:31">
      <c r="A2459" t="s">
        <v>4723</v>
      </c>
      <c r="B2459" t="s">
        <v>619</v>
      </c>
      <c r="AE2459" t="s">
        <v>4723</v>
      </c>
    </row>
    <row r="2460" spans="1:31">
      <c r="A2460" t="s">
        <v>4724</v>
      </c>
      <c r="B2460" t="s">
        <v>4725</v>
      </c>
      <c r="AE2460" t="s">
        <v>4724</v>
      </c>
    </row>
    <row r="2461" spans="1:31">
      <c r="A2461" t="s">
        <v>4726</v>
      </c>
      <c r="B2461" t="s">
        <v>212</v>
      </c>
      <c r="AE2461" t="s">
        <v>4726</v>
      </c>
    </row>
    <row r="2462" spans="1:31">
      <c r="A2462" t="s">
        <v>4727</v>
      </c>
      <c r="B2462" s="5" t="s">
        <v>17705</v>
      </c>
      <c r="C2462" t="s">
        <v>153</v>
      </c>
      <c r="E2462">
        <v>4</v>
      </c>
      <c r="F2462" t="s">
        <v>1964</v>
      </c>
      <c r="G2462" t="s">
        <v>1963</v>
      </c>
      <c r="H2462" t="s">
        <v>1964</v>
      </c>
      <c r="I2462" t="s">
        <v>130</v>
      </c>
      <c r="K2462" t="s">
        <v>17706</v>
      </c>
      <c r="O2462" t="s">
        <v>2162</v>
      </c>
      <c r="P2462" t="s">
        <v>156</v>
      </c>
      <c r="R2462" t="s">
        <v>241</v>
      </c>
      <c r="V2462" t="s">
        <v>242</v>
      </c>
      <c r="Y2462" t="s">
        <v>2146</v>
      </c>
      <c r="AE2462" t="s">
        <v>4727</v>
      </c>
    </row>
    <row r="2463" spans="1:31">
      <c r="A2463" t="s">
        <v>4728</v>
      </c>
      <c r="B2463" t="s">
        <v>4729</v>
      </c>
      <c r="AE2463" t="s">
        <v>4728</v>
      </c>
    </row>
    <row r="2464" spans="1:31">
      <c r="A2464" t="s">
        <v>4730</v>
      </c>
      <c r="B2464" t="s">
        <v>645</v>
      </c>
      <c r="AE2464" t="s">
        <v>4730</v>
      </c>
    </row>
    <row r="2465" spans="1:31">
      <c r="A2465" t="s">
        <v>4731</v>
      </c>
      <c r="B2465" t="s">
        <v>619</v>
      </c>
      <c r="AE2465" t="s">
        <v>4731</v>
      </c>
    </row>
    <row r="2466" spans="1:31">
      <c r="A2466" t="s">
        <v>4732</v>
      </c>
      <c r="B2466" t="s">
        <v>4733</v>
      </c>
      <c r="C2466" t="s">
        <v>153</v>
      </c>
      <c r="E2466">
        <v>4</v>
      </c>
      <c r="F2466" t="s">
        <v>2246</v>
      </c>
      <c r="G2466" t="s">
        <v>2247</v>
      </c>
      <c r="H2466" t="s">
        <v>2246</v>
      </c>
      <c r="I2466" t="s">
        <v>124</v>
      </c>
      <c r="J2466">
        <v>4</v>
      </c>
      <c r="K2466" t="s">
        <v>2246</v>
      </c>
      <c r="L2466" t="s">
        <v>2247</v>
      </c>
      <c r="M2466" t="s">
        <v>2246</v>
      </c>
      <c r="N2466" t="s">
        <v>124</v>
      </c>
      <c r="O2466" t="s">
        <v>2162</v>
      </c>
      <c r="P2466" t="s">
        <v>156</v>
      </c>
      <c r="R2466" t="s">
        <v>241</v>
      </c>
      <c r="S2466" t="s">
        <v>2153</v>
      </c>
      <c r="T2466" t="s">
        <v>156</v>
      </c>
      <c r="V2466" t="s">
        <v>159</v>
      </c>
      <c r="Y2466" t="s">
        <v>2402</v>
      </c>
      <c r="AE2466" t="s">
        <v>4732</v>
      </c>
    </row>
    <row r="2467" spans="1:31">
      <c r="A2467" t="s">
        <v>4734</v>
      </c>
      <c r="B2467" t="s">
        <v>4735</v>
      </c>
      <c r="J2467">
        <v>4</v>
      </c>
      <c r="K2467" t="s">
        <v>1850</v>
      </c>
      <c r="L2467" t="s">
        <v>1849</v>
      </c>
      <c r="M2467" t="s">
        <v>1850</v>
      </c>
      <c r="N2467" t="s">
        <v>128</v>
      </c>
      <c r="S2467" t="s">
        <v>158</v>
      </c>
      <c r="T2467" t="s">
        <v>156</v>
      </c>
      <c r="AE2467" t="s">
        <v>4734</v>
      </c>
    </row>
    <row r="2468" spans="1:31">
      <c r="A2468" t="s">
        <v>4736</v>
      </c>
      <c r="B2468" t="s">
        <v>4737</v>
      </c>
      <c r="C2468" t="s">
        <v>153</v>
      </c>
      <c r="E2468">
        <v>4</v>
      </c>
      <c r="F2468" t="s">
        <v>2246</v>
      </c>
      <c r="G2468" t="s">
        <v>2247</v>
      </c>
      <c r="H2468" t="s">
        <v>2246</v>
      </c>
      <c r="I2468" t="s">
        <v>124</v>
      </c>
      <c r="J2468">
        <v>4</v>
      </c>
      <c r="K2468" t="s">
        <v>2246</v>
      </c>
      <c r="L2468" t="s">
        <v>2247</v>
      </c>
      <c r="M2468" t="s">
        <v>2246</v>
      </c>
      <c r="N2468" t="s">
        <v>124</v>
      </c>
      <c r="O2468" t="s">
        <v>2141</v>
      </c>
      <c r="P2468" t="s">
        <v>156</v>
      </c>
      <c r="R2468" t="s">
        <v>241</v>
      </c>
      <c r="S2468" t="s">
        <v>2153</v>
      </c>
      <c r="T2468" t="s">
        <v>156</v>
      </c>
      <c r="V2468" t="s">
        <v>2233</v>
      </c>
      <c r="Y2468" t="s">
        <v>2127</v>
      </c>
      <c r="AE2468" t="s">
        <v>4736</v>
      </c>
    </row>
    <row r="2469" spans="1:31">
      <c r="A2469" t="s">
        <v>4738</v>
      </c>
      <c r="B2469" t="s">
        <v>515</v>
      </c>
      <c r="AE2469" t="s">
        <v>4738</v>
      </c>
    </row>
    <row r="2470" spans="1:31">
      <c r="A2470" t="s">
        <v>4739</v>
      </c>
      <c r="B2470" t="s">
        <v>450</v>
      </c>
      <c r="AE2470" t="s">
        <v>4739</v>
      </c>
    </row>
    <row r="2471" spans="1:31">
      <c r="A2471" t="s">
        <v>4740</v>
      </c>
      <c r="B2471" t="s">
        <v>619</v>
      </c>
      <c r="AE2471" t="s">
        <v>4740</v>
      </c>
    </row>
    <row r="2472" spans="1:31">
      <c r="A2472" t="s">
        <v>4741</v>
      </c>
      <c r="B2472" t="s">
        <v>358</v>
      </c>
      <c r="AE2472" t="s">
        <v>4741</v>
      </c>
    </row>
    <row r="2473" spans="1:31">
      <c r="A2473" t="s">
        <v>4742</v>
      </c>
      <c r="B2473" t="s">
        <v>4743</v>
      </c>
      <c r="J2473">
        <v>4</v>
      </c>
      <c r="K2473" t="s">
        <v>1799</v>
      </c>
      <c r="L2473" t="s">
        <v>1798</v>
      </c>
      <c r="M2473" t="s">
        <v>1799</v>
      </c>
      <c r="N2473" t="s">
        <v>128</v>
      </c>
      <c r="S2473" t="s">
        <v>158</v>
      </c>
      <c r="T2473" t="s">
        <v>156</v>
      </c>
      <c r="AE2473" t="s">
        <v>4742</v>
      </c>
    </row>
    <row r="2474" spans="1:31">
      <c r="A2474" t="s">
        <v>4744</v>
      </c>
      <c r="B2474" t="s">
        <v>4745</v>
      </c>
      <c r="J2474">
        <v>4</v>
      </c>
      <c r="K2474" t="s">
        <v>1585</v>
      </c>
      <c r="L2474" t="s">
        <v>1584</v>
      </c>
      <c r="M2474" t="s">
        <v>1585</v>
      </c>
      <c r="N2474" t="s">
        <v>128</v>
      </c>
      <c r="S2474" t="s">
        <v>158</v>
      </c>
      <c r="T2474" t="s">
        <v>156</v>
      </c>
      <c r="AE2474" t="s">
        <v>4744</v>
      </c>
    </row>
    <row r="2475" spans="1:31">
      <c r="A2475" t="s">
        <v>4746</v>
      </c>
      <c r="B2475" t="s">
        <v>4747</v>
      </c>
      <c r="AE2475" t="s">
        <v>4746</v>
      </c>
    </row>
    <row r="2476" spans="1:31">
      <c r="A2476" t="s">
        <v>4748</v>
      </c>
      <c r="B2476" t="s">
        <v>4749</v>
      </c>
      <c r="C2476" t="s">
        <v>153</v>
      </c>
      <c r="E2476">
        <v>4</v>
      </c>
      <c r="F2476" t="s">
        <v>1813</v>
      </c>
      <c r="G2476" t="s">
        <v>1812</v>
      </c>
      <c r="H2476" t="s">
        <v>1813</v>
      </c>
      <c r="I2476" t="s">
        <v>126</v>
      </c>
      <c r="J2476">
        <v>4</v>
      </c>
      <c r="K2476" t="s">
        <v>1813</v>
      </c>
      <c r="L2476" t="s">
        <v>1812</v>
      </c>
      <c r="M2476" t="s">
        <v>1813</v>
      </c>
      <c r="N2476" t="s">
        <v>126</v>
      </c>
      <c r="O2476" t="s">
        <v>2162</v>
      </c>
      <c r="P2476" t="s">
        <v>156</v>
      </c>
      <c r="R2476" t="s">
        <v>241</v>
      </c>
      <c r="S2476" t="s">
        <v>158</v>
      </c>
      <c r="T2476" t="s">
        <v>156</v>
      </c>
      <c r="V2476" t="s">
        <v>242</v>
      </c>
      <c r="Y2476" t="s">
        <v>2150</v>
      </c>
      <c r="AE2476" t="s">
        <v>4748</v>
      </c>
    </row>
    <row r="2477" spans="1:31">
      <c r="A2477" t="s">
        <v>4750</v>
      </c>
      <c r="B2477" t="s">
        <v>4751</v>
      </c>
      <c r="J2477">
        <v>4</v>
      </c>
      <c r="K2477" t="s">
        <v>1585</v>
      </c>
      <c r="L2477" t="s">
        <v>1584</v>
      </c>
      <c r="M2477" t="s">
        <v>1585</v>
      </c>
      <c r="N2477" t="s">
        <v>128</v>
      </c>
      <c r="S2477" t="s">
        <v>158</v>
      </c>
      <c r="T2477" t="s">
        <v>156</v>
      </c>
      <c r="AE2477" t="s">
        <v>4750</v>
      </c>
    </row>
    <row r="2478" spans="1:31">
      <c r="A2478" t="s">
        <v>4752</v>
      </c>
      <c r="B2478" t="s">
        <v>4753</v>
      </c>
      <c r="C2478" t="s">
        <v>153</v>
      </c>
      <c r="E2478">
        <v>4</v>
      </c>
      <c r="F2478" t="s">
        <v>1614</v>
      </c>
      <c r="G2478" t="s">
        <v>1613</v>
      </c>
      <c r="H2478" t="s">
        <v>1614</v>
      </c>
      <c r="I2478" t="s">
        <v>128</v>
      </c>
      <c r="O2478" t="s">
        <v>2141</v>
      </c>
      <c r="P2478" t="s">
        <v>2130</v>
      </c>
      <c r="Q2478" t="s">
        <v>2889</v>
      </c>
      <c r="R2478" t="s">
        <v>241</v>
      </c>
      <c r="V2478" t="s">
        <v>242</v>
      </c>
      <c r="Y2478" t="s">
        <v>2146</v>
      </c>
      <c r="AE2478" t="s">
        <v>4752</v>
      </c>
    </row>
    <row r="2479" spans="1:31">
      <c r="A2479" t="s">
        <v>4754</v>
      </c>
      <c r="B2479" t="s">
        <v>4755</v>
      </c>
      <c r="C2479" t="s">
        <v>153</v>
      </c>
      <c r="E2479">
        <v>4</v>
      </c>
      <c r="F2479" t="s">
        <v>1958</v>
      </c>
      <c r="G2479" t="s">
        <v>1957</v>
      </c>
      <c r="H2479" t="s">
        <v>1958</v>
      </c>
      <c r="I2479" t="s">
        <v>126</v>
      </c>
      <c r="O2479" t="s">
        <v>2162</v>
      </c>
      <c r="P2479" t="s">
        <v>156</v>
      </c>
      <c r="R2479" t="s">
        <v>241</v>
      </c>
      <c r="V2479" t="s">
        <v>242</v>
      </c>
      <c r="Y2479" t="s">
        <v>2146</v>
      </c>
      <c r="AE2479" t="s">
        <v>4754</v>
      </c>
    </row>
    <row r="2480" spans="1:31">
      <c r="A2480" t="s">
        <v>4756</v>
      </c>
      <c r="B2480" t="s">
        <v>4757</v>
      </c>
      <c r="AE2480" t="s">
        <v>4756</v>
      </c>
    </row>
    <row r="2481" spans="1:31">
      <c r="A2481" t="s">
        <v>4758</v>
      </c>
      <c r="B2481" t="s">
        <v>4759</v>
      </c>
      <c r="J2481">
        <v>4</v>
      </c>
      <c r="K2481" t="s">
        <v>300</v>
      </c>
      <c r="L2481" t="s">
        <v>299</v>
      </c>
      <c r="M2481" t="s">
        <v>300</v>
      </c>
      <c r="N2481" t="s">
        <v>128</v>
      </c>
      <c r="S2481" t="s">
        <v>158</v>
      </c>
      <c r="T2481" t="s">
        <v>156</v>
      </c>
      <c r="AE2481" t="s">
        <v>4758</v>
      </c>
    </row>
    <row r="2482" spans="1:31">
      <c r="A2482" t="s">
        <v>4760</v>
      </c>
      <c r="B2482" t="s">
        <v>4761</v>
      </c>
      <c r="J2482">
        <v>4</v>
      </c>
      <c r="K2482" t="s">
        <v>1585</v>
      </c>
      <c r="L2482" t="s">
        <v>1584</v>
      </c>
      <c r="M2482" t="s">
        <v>1585</v>
      </c>
      <c r="N2482" t="s">
        <v>128</v>
      </c>
      <c r="S2482" t="s">
        <v>158</v>
      </c>
      <c r="T2482" t="s">
        <v>156</v>
      </c>
      <c r="AE2482" t="s">
        <v>4760</v>
      </c>
    </row>
    <row r="2483" spans="1:31">
      <c r="A2483" t="s">
        <v>4762</v>
      </c>
      <c r="B2483" t="s">
        <v>4763</v>
      </c>
      <c r="C2483" t="s">
        <v>153</v>
      </c>
      <c r="E2483">
        <v>4</v>
      </c>
      <c r="F2483" t="s">
        <v>1813</v>
      </c>
      <c r="G2483" t="s">
        <v>1812</v>
      </c>
      <c r="H2483" t="s">
        <v>1813</v>
      </c>
      <c r="I2483" t="s">
        <v>126</v>
      </c>
      <c r="J2483">
        <v>4</v>
      </c>
      <c r="K2483" t="s">
        <v>1813</v>
      </c>
      <c r="L2483" t="s">
        <v>1812</v>
      </c>
      <c r="M2483" t="s">
        <v>1813</v>
      </c>
      <c r="N2483" t="s">
        <v>126</v>
      </c>
      <c r="O2483" t="s">
        <v>2141</v>
      </c>
      <c r="P2483" t="s">
        <v>156</v>
      </c>
      <c r="R2483" t="s">
        <v>241</v>
      </c>
      <c r="S2483" t="s">
        <v>158</v>
      </c>
      <c r="T2483" t="s">
        <v>156</v>
      </c>
      <c r="V2483" t="s">
        <v>242</v>
      </c>
      <c r="Y2483" t="s">
        <v>2150</v>
      </c>
      <c r="AE2483" t="s">
        <v>4762</v>
      </c>
    </row>
    <row r="2484" spans="1:31">
      <c r="A2484" t="s">
        <v>4764</v>
      </c>
      <c r="B2484" t="s">
        <v>4765</v>
      </c>
      <c r="AE2484" t="s">
        <v>4764</v>
      </c>
    </row>
    <row r="2485" spans="1:31">
      <c r="A2485" t="s">
        <v>4766</v>
      </c>
      <c r="B2485" t="s">
        <v>4767</v>
      </c>
      <c r="AE2485" t="s">
        <v>4766</v>
      </c>
    </row>
    <row r="2486" spans="1:31">
      <c r="A2486" t="s">
        <v>4768</v>
      </c>
      <c r="B2486" t="s">
        <v>4769</v>
      </c>
      <c r="AE2486" t="s">
        <v>4768</v>
      </c>
    </row>
    <row r="2487" spans="1:31">
      <c r="A2487" t="s">
        <v>4770</v>
      </c>
      <c r="B2487" t="s">
        <v>4771</v>
      </c>
      <c r="C2487" t="s">
        <v>82</v>
      </c>
      <c r="E2487">
        <v>3</v>
      </c>
      <c r="F2487" t="s">
        <v>124</v>
      </c>
      <c r="G2487" t="s">
        <v>4770</v>
      </c>
      <c r="H2487" t="s">
        <v>4771</v>
      </c>
      <c r="I2487" t="s">
        <v>124</v>
      </c>
      <c r="J2487">
        <v>3</v>
      </c>
      <c r="K2487" t="s">
        <v>124</v>
      </c>
      <c r="L2487" t="s">
        <v>4770</v>
      </c>
      <c r="M2487" t="s">
        <v>4771</v>
      </c>
      <c r="N2487" t="s">
        <v>124</v>
      </c>
      <c r="AE2487" t="s">
        <v>4770</v>
      </c>
    </row>
    <row r="2488" spans="1:31">
      <c r="A2488" t="s">
        <v>4772</v>
      </c>
      <c r="B2488" t="s">
        <v>4773</v>
      </c>
      <c r="AE2488" t="s">
        <v>4772</v>
      </c>
    </row>
    <row r="2489" spans="1:31">
      <c r="A2489" t="s">
        <v>4774</v>
      </c>
      <c r="B2489" t="s">
        <v>450</v>
      </c>
      <c r="AE2489" t="s">
        <v>4774</v>
      </c>
    </row>
    <row r="2490" spans="1:31">
      <c r="A2490" t="s">
        <v>4775</v>
      </c>
      <c r="B2490" t="s">
        <v>358</v>
      </c>
      <c r="AE2490" t="s">
        <v>4775</v>
      </c>
    </row>
    <row r="2491" spans="1:31">
      <c r="A2491" t="s">
        <v>4776</v>
      </c>
      <c r="B2491" t="s">
        <v>515</v>
      </c>
      <c r="AE2491" t="s">
        <v>4776</v>
      </c>
    </row>
    <row r="2492" spans="1:31">
      <c r="A2492" t="s">
        <v>4777</v>
      </c>
      <c r="B2492" t="s">
        <v>493</v>
      </c>
      <c r="AE2492" t="s">
        <v>4777</v>
      </c>
    </row>
    <row r="2493" spans="1:31">
      <c r="A2493" t="s">
        <v>4778</v>
      </c>
      <c r="B2493" t="s">
        <v>619</v>
      </c>
      <c r="AE2493" t="s">
        <v>4778</v>
      </c>
    </row>
    <row r="2494" spans="1:31">
      <c r="A2494" t="s">
        <v>4779</v>
      </c>
      <c r="B2494" t="s">
        <v>4780</v>
      </c>
      <c r="C2494" t="s">
        <v>153</v>
      </c>
      <c r="E2494">
        <v>4</v>
      </c>
      <c r="F2494" t="s">
        <v>1809</v>
      </c>
      <c r="G2494" t="s">
        <v>1808</v>
      </c>
      <c r="H2494" t="s">
        <v>1809</v>
      </c>
      <c r="I2494" t="s">
        <v>124</v>
      </c>
      <c r="J2494">
        <v>4</v>
      </c>
      <c r="K2494" t="s">
        <v>1809</v>
      </c>
      <c r="L2494" t="s">
        <v>1808</v>
      </c>
      <c r="M2494" t="s">
        <v>1809</v>
      </c>
      <c r="N2494" t="s">
        <v>124</v>
      </c>
      <c r="O2494" t="s">
        <v>2141</v>
      </c>
      <c r="P2494" t="s">
        <v>156</v>
      </c>
      <c r="R2494" t="s">
        <v>241</v>
      </c>
      <c r="S2494" t="s">
        <v>158</v>
      </c>
      <c r="T2494" t="s">
        <v>156</v>
      </c>
      <c r="V2494" t="s">
        <v>242</v>
      </c>
      <c r="Y2494" t="s">
        <v>2146</v>
      </c>
      <c r="AE2494" t="s">
        <v>4779</v>
      </c>
    </row>
    <row r="2495" spans="1:31">
      <c r="A2495" t="s">
        <v>4781</v>
      </c>
      <c r="B2495" t="s">
        <v>4782</v>
      </c>
      <c r="C2495" t="s">
        <v>153</v>
      </c>
      <c r="E2495">
        <v>4</v>
      </c>
      <c r="F2495" t="s">
        <v>2343</v>
      </c>
      <c r="G2495" t="s">
        <v>2344</v>
      </c>
      <c r="H2495" t="s">
        <v>2343</v>
      </c>
      <c r="I2495" t="s">
        <v>1641</v>
      </c>
      <c r="J2495">
        <v>4</v>
      </c>
      <c r="K2495" t="s">
        <v>2343</v>
      </c>
      <c r="L2495" t="s">
        <v>2344</v>
      </c>
      <c r="M2495" t="s">
        <v>2343</v>
      </c>
      <c r="N2495" t="s">
        <v>1641</v>
      </c>
      <c r="O2495" t="s">
        <v>2162</v>
      </c>
      <c r="P2495" t="s">
        <v>156</v>
      </c>
      <c r="R2495" t="s">
        <v>157</v>
      </c>
      <c r="S2495" t="s">
        <v>2153</v>
      </c>
      <c r="T2495" t="s">
        <v>156</v>
      </c>
      <c r="V2495" t="s">
        <v>242</v>
      </c>
      <c r="Y2495" t="s">
        <v>2147</v>
      </c>
      <c r="AE2495" t="s">
        <v>4781</v>
      </c>
    </row>
    <row r="2496" spans="1:31">
      <c r="A2496" t="s">
        <v>4783</v>
      </c>
      <c r="B2496" t="s">
        <v>4784</v>
      </c>
      <c r="C2496" t="s">
        <v>153</v>
      </c>
      <c r="E2496">
        <v>4</v>
      </c>
      <c r="F2496" t="s">
        <v>1743</v>
      </c>
      <c r="G2496" t="s">
        <v>1742</v>
      </c>
      <c r="H2496" t="s">
        <v>1743</v>
      </c>
      <c r="I2496" t="s">
        <v>1641</v>
      </c>
      <c r="J2496">
        <v>4</v>
      </c>
      <c r="K2496" t="s">
        <v>1743</v>
      </c>
      <c r="L2496" t="s">
        <v>1742</v>
      </c>
      <c r="M2496" t="s">
        <v>1743</v>
      </c>
      <c r="N2496" t="s">
        <v>1641</v>
      </c>
      <c r="O2496" t="s">
        <v>2162</v>
      </c>
      <c r="P2496" t="s">
        <v>156</v>
      </c>
      <c r="R2496" t="s">
        <v>157</v>
      </c>
      <c r="S2496" t="s">
        <v>2153</v>
      </c>
      <c r="T2496" t="s">
        <v>156</v>
      </c>
      <c r="V2496" t="s">
        <v>159</v>
      </c>
      <c r="Y2496" t="s">
        <v>244</v>
      </c>
      <c r="AE2496" t="s">
        <v>4783</v>
      </c>
    </row>
    <row r="2497" spans="1:31">
      <c r="A2497" t="s">
        <v>4785</v>
      </c>
      <c r="B2497" t="s">
        <v>4786</v>
      </c>
      <c r="C2497" t="s">
        <v>153</v>
      </c>
      <c r="E2497">
        <v>4</v>
      </c>
      <c r="F2497" t="s">
        <v>1815</v>
      </c>
      <c r="G2497" t="s">
        <v>1814</v>
      </c>
      <c r="H2497" t="s">
        <v>1815</v>
      </c>
      <c r="I2497" t="s">
        <v>126</v>
      </c>
      <c r="J2497">
        <v>4</v>
      </c>
      <c r="K2497" t="s">
        <v>1815</v>
      </c>
      <c r="L2497" t="s">
        <v>1814</v>
      </c>
      <c r="M2497" t="s">
        <v>1815</v>
      </c>
      <c r="N2497" t="s">
        <v>126</v>
      </c>
      <c r="O2497" t="s">
        <v>2162</v>
      </c>
      <c r="P2497" t="s">
        <v>156</v>
      </c>
      <c r="R2497" t="s">
        <v>241</v>
      </c>
      <c r="S2497" t="s">
        <v>158</v>
      </c>
      <c r="T2497" t="s">
        <v>156</v>
      </c>
      <c r="V2497" t="s">
        <v>242</v>
      </c>
      <c r="Y2497" t="s">
        <v>2150</v>
      </c>
      <c r="AE2497" t="s">
        <v>4785</v>
      </c>
    </row>
    <row r="2498" spans="1:31">
      <c r="A2498" t="s">
        <v>4787</v>
      </c>
      <c r="B2498" t="s">
        <v>4788</v>
      </c>
      <c r="C2498" t="s">
        <v>153</v>
      </c>
      <c r="D2498" t="s">
        <v>154</v>
      </c>
      <c r="E2498">
        <v>4</v>
      </c>
      <c r="F2498" t="s">
        <v>2246</v>
      </c>
      <c r="G2498" t="s">
        <v>2247</v>
      </c>
      <c r="H2498" t="s">
        <v>2246</v>
      </c>
      <c r="I2498" t="s">
        <v>124</v>
      </c>
      <c r="J2498">
        <v>4</v>
      </c>
      <c r="K2498" t="s">
        <v>2246</v>
      </c>
      <c r="L2498" t="s">
        <v>2247</v>
      </c>
      <c r="M2498" t="s">
        <v>2246</v>
      </c>
      <c r="N2498" t="s">
        <v>124</v>
      </c>
      <c r="O2498" t="s">
        <v>2141</v>
      </c>
      <c r="P2498" t="s">
        <v>156</v>
      </c>
      <c r="R2498" t="s">
        <v>157</v>
      </c>
      <c r="S2498" t="s">
        <v>158</v>
      </c>
      <c r="T2498" t="s">
        <v>156</v>
      </c>
      <c r="V2498" t="s">
        <v>242</v>
      </c>
      <c r="Y2498" t="s">
        <v>244</v>
      </c>
      <c r="AE2498" t="s">
        <v>4787</v>
      </c>
    </row>
    <row r="2499" spans="1:31">
      <c r="A2499" t="s">
        <v>4789</v>
      </c>
      <c r="B2499" t="s">
        <v>4790</v>
      </c>
      <c r="C2499" t="s">
        <v>153</v>
      </c>
      <c r="E2499">
        <v>4</v>
      </c>
      <c r="F2499" t="s">
        <v>1848</v>
      </c>
      <c r="G2499" t="s">
        <v>1847</v>
      </c>
      <c r="H2499" t="s">
        <v>1848</v>
      </c>
      <c r="I2499" t="s">
        <v>130</v>
      </c>
      <c r="O2499" t="s">
        <v>2162</v>
      </c>
      <c r="P2499" t="s">
        <v>2130</v>
      </c>
      <c r="Q2499" t="s">
        <v>4791</v>
      </c>
      <c r="R2499" t="s">
        <v>157</v>
      </c>
      <c r="V2499" t="s">
        <v>159</v>
      </c>
      <c r="Y2499" t="s">
        <v>2132</v>
      </c>
      <c r="AE2499" t="s">
        <v>4789</v>
      </c>
    </row>
    <row r="2500" spans="1:31">
      <c r="A2500" t="s">
        <v>4792</v>
      </c>
      <c r="B2500" t="s">
        <v>4793</v>
      </c>
      <c r="C2500" t="s">
        <v>153</v>
      </c>
      <c r="D2500" t="s">
        <v>154</v>
      </c>
      <c r="E2500">
        <v>4</v>
      </c>
      <c r="F2500" t="s">
        <v>1684</v>
      </c>
      <c r="G2500" t="s">
        <v>1683</v>
      </c>
      <c r="H2500" t="s">
        <v>1684</v>
      </c>
      <c r="I2500" t="s">
        <v>132</v>
      </c>
      <c r="J2500">
        <v>4</v>
      </c>
      <c r="K2500" t="s">
        <v>1684</v>
      </c>
      <c r="L2500" t="s">
        <v>1683</v>
      </c>
      <c r="M2500" t="s">
        <v>1684</v>
      </c>
      <c r="N2500" t="s">
        <v>132</v>
      </c>
      <c r="O2500" t="s">
        <v>2126</v>
      </c>
      <c r="P2500" t="s">
        <v>156</v>
      </c>
      <c r="R2500" t="s">
        <v>157</v>
      </c>
      <c r="S2500" t="s">
        <v>158</v>
      </c>
      <c r="T2500" t="s">
        <v>156</v>
      </c>
      <c r="V2500" t="s">
        <v>159</v>
      </c>
      <c r="Y2500" t="s">
        <v>2132</v>
      </c>
      <c r="AE2500" t="s">
        <v>4792</v>
      </c>
    </row>
    <row r="2501" spans="1:31">
      <c r="A2501" t="s">
        <v>4794</v>
      </c>
      <c r="B2501" t="s">
        <v>4795</v>
      </c>
      <c r="AE2501" t="s">
        <v>4794</v>
      </c>
    </row>
    <row r="2502" spans="1:31">
      <c r="A2502" t="s">
        <v>4796</v>
      </c>
      <c r="B2502" t="s">
        <v>4797</v>
      </c>
      <c r="AE2502" t="s">
        <v>4796</v>
      </c>
    </row>
    <row r="2503" spans="1:31">
      <c r="A2503" t="s">
        <v>4798</v>
      </c>
      <c r="B2503" t="s">
        <v>4799</v>
      </c>
      <c r="C2503" t="s">
        <v>153</v>
      </c>
      <c r="D2503" t="s">
        <v>154</v>
      </c>
      <c r="E2503">
        <v>4</v>
      </c>
      <c r="F2503" t="s">
        <v>1850</v>
      </c>
      <c r="G2503" t="s">
        <v>1849</v>
      </c>
      <c r="H2503" t="s">
        <v>1850</v>
      </c>
      <c r="I2503" t="s">
        <v>128</v>
      </c>
      <c r="J2503">
        <v>4</v>
      </c>
      <c r="K2503" t="s">
        <v>1850</v>
      </c>
      <c r="L2503" t="s">
        <v>1849</v>
      </c>
      <c r="M2503" t="s">
        <v>1850</v>
      </c>
      <c r="N2503" t="s">
        <v>128</v>
      </c>
      <c r="O2503" t="s">
        <v>155</v>
      </c>
      <c r="P2503" t="s">
        <v>156</v>
      </c>
      <c r="R2503" t="s">
        <v>241</v>
      </c>
      <c r="S2503" t="s">
        <v>158</v>
      </c>
      <c r="T2503" t="s">
        <v>156</v>
      </c>
      <c r="V2503" t="s">
        <v>242</v>
      </c>
      <c r="Y2503" t="s">
        <v>2147</v>
      </c>
      <c r="AE2503" t="s">
        <v>4798</v>
      </c>
    </row>
    <row r="2504" spans="1:31">
      <c r="A2504" t="s">
        <v>4800</v>
      </c>
      <c r="B2504" t="s">
        <v>4801</v>
      </c>
      <c r="AE2504" t="s">
        <v>4800</v>
      </c>
    </row>
    <row r="2505" spans="1:31">
      <c r="A2505" t="s">
        <v>4802</v>
      </c>
      <c r="B2505" t="s">
        <v>4803</v>
      </c>
      <c r="C2505" t="s">
        <v>153</v>
      </c>
      <c r="D2505" t="s">
        <v>154</v>
      </c>
      <c r="E2505">
        <v>4</v>
      </c>
      <c r="F2505" t="s">
        <v>1842</v>
      </c>
      <c r="G2505" t="s">
        <v>1841</v>
      </c>
      <c r="H2505" t="s">
        <v>1842</v>
      </c>
      <c r="I2505" t="s">
        <v>128</v>
      </c>
      <c r="J2505">
        <v>4</v>
      </c>
      <c r="K2505" t="s">
        <v>1842</v>
      </c>
      <c r="L2505" t="s">
        <v>1841</v>
      </c>
      <c r="M2505" t="s">
        <v>1842</v>
      </c>
      <c r="N2505" t="s">
        <v>128</v>
      </c>
      <c r="O2505" t="s">
        <v>2162</v>
      </c>
      <c r="P2505" t="s">
        <v>156</v>
      </c>
      <c r="R2505" t="s">
        <v>157</v>
      </c>
      <c r="S2505" t="s">
        <v>2153</v>
      </c>
      <c r="T2505" t="s">
        <v>156</v>
      </c>
      <c r="V2505" t="s">
        <v>242</v>
      </c>
      <c r="Y2505" t="s">
        <v>2146</v>
      </c>
      <c r="AE2505" t="s">
        <v>4802</v>
      </c>
    </row>
    <row r="2506" spans="1:31">
      <c r="A2506" t="s">
        <v>4804</v>
      </c>
      <c r="B2506" t="s">
        <v>4805</v>
      </c>
      <c r="J2506">
        <v>4</v>
      </c>
      <c r="K2506" t="s">
        <v>2226</v>
      </c>
      <c r="L2506" t="s">
        <v>2227</v>
      </c>
      <c r="M2506" t="s">
        <v>2226</v>
      </c>
      <c r="N2506" t="s">
        <v>126</v>
      </c>
      <c r="S2506" t="s">
        <v>158</v>
      </c>
      <c r="T2506" t="s">
        <v>156</v>
      </c>
      <c r="AE2506" t="s">
        <v>4804</v>
      </c>
    </row>
    <row r="2507" spans="1:31">
      <c r="A2507" t="s">
        <v>4806</v>
      </c>
      <c r="B2507" t="s">
        <v>4807</v>
      </c>
      <c r="J2507">
        <v>4</v>
      </c>
      <c r="K2507" t="s">
        <v>2022</v>
      </c>
      <c r="L2507" t="s">
        <v>2021</v>
      </c>
      <c r="M2507" t="s">
        <v>2022</v>
      </c>
      <c r="N2507" t="s">
        <v>126</v>
      </c>
      <c r="S2507" t="s">
        <v>158</v>
      </c>
      <c r="T2507" t="s">
        <v>156</v>
      </c>
      <c r="AE2507" t="s">
        <v>4806</v>
      </c>
    </row>
    <row r="2508" spans="1:31">
      <c r="A2508" t="s">
        <v>4808</v>
      </c>
      <c r="B2508" t="s">
        <v>4809</v>
      </c>
      <c r="J2508">
        <v>4</v>
      </c>
      <c r="K2508" t="s">
        <v>298</v>
      </c>
      <c r="L2508" t="s">
        <v>297</v>
      </c>
      <c r="M2508" t="s">
        <v>298</v>
      </c>
      <c r="N2508" t="s">
        <v>126</v>
      </c>
      <c r="S2508" t="s">
        <v>158</v>
      </c>
      <c r="T2508" t="s">
        <v>156</v>
      </c>
      <c r="AE2508" t="s">
        <v>4808</v>
      </c>
    </row>
    <row r="2509" spans="1:31">
      <c r="A2509" t="s">
        <v>4810</v>
      </c>
      <c r="B2509" t="s">
        <v>4811</v>
      </c>
      <c r="J2509">
        <v>4</v>
      </c>
      <c r="K2509" t="s">
        <v>2343</v>
      </c>
      <c r="L2509" t="s">
        <v>2344</v>
      </c>
      <c r="M2509" t="s">
        <v>2343</v>
      </c>
      <c r="N2509" t="s">
        <v>1641</v>
      </c>
      <c r="S2509" t="s">
        <v>158</v>
      </c>
      <c r="T2509" t="s">
        <v>156</v>
      </c>
      <c r="AE2509" t="s">
        <v>4810</v>
      </c>
    </row>
    <row r="2510" spans="1:31">
      <c r="A2510" t="s">
        <v>4812</v>
      </c>
      <c r="B2510" t="s">
        <v>4813</v>
      </c>
      <c r="J2510">
        <v>4</v>
      </c>
      <c r="K2510" t="s">
        <v>2343</v>
      </c>
      <c r="L2510" t="s">
        <v>2344</v>
      </c>
      <c r="M2510" t="s">
        <v>2343</v>
      </c>
      <c r="N2510" t="s">
        <v>1641</v>
      </c>
      <c r="S2510" t="s">
        <v>158</v>
      </c>
      <c r="T2510" t="s">
        <v>156</v>
      </c>
      <c r="AE2510" t="s">
        <v>4812</v>
      </c>
    </row>
    <row r="2511" spans="1:31">
      <c r="A2511" t="s">
        <v>4814</v>
      </c>
      <c r="B2511" t="s">
        <v>4815</v>
      </c>
      <c r="J2511">
        <v>4</v>
      </c>
      <c r="K2511" t="s">
        <v>1878</v>
      </c>
      <c r="L2511" t="s">
        <v>1877</v>
      </c>
      <c r="M2511" t="s">
        <v>1878</v>
      </c>
      <c r="N2511" t="s">
        <v>126</v>
      </c>
      <c r="S2511" t="s">
        <v>158</v>
      </c>
      <c r="T2511" t="s">
        <v>156</v>
      </c>
      <c r="AE2511" t="s">
        <v>4814</v>
      </c>
    </row>
    <row r="2512" spans="1:31">
      <c r="A2512" t="s">
        <v>4816</v>
      </c>
      <c r="B2512" t="s">
        <v>4817</v>
      </c>
      <c r="J2512">
        <v>4</v>
      </c>
      <c r="K2512" t="s">
        <v>296</v>
      </c>
      <c r="L2512" t="s">
        <v>295</v>
      </c>
      <c r="M2512" t="s">
        <v>296</v>
      </c>
      <c r="N2512" t="s">
        <v>124</v>
      </c>
      <c r="S2512" t="s">
        <v>158</v>
      </c>
      <c r="T2512" t="s">
        <v>156</v>
      </c>
      <c r="AE2512" t="s">
        <v>4816</v>
      </c>
    </row>
    <row r="2513" spans="1:31">
      <c r="A2513" t="s">
        <v>4818</v>
      </c>
      <c r="B2513" t="s">
        <v>4819</v>
      </c>
      <c r="J2513">
        <v>4</v>
      </c>
      <c r="K2513" t="s">
        <v>1954</v>
      </c>
      <c r="L2513" t="s">
        <v>1953</v>
      </c>
      <c r="M2513" t="s">
        <v>1954</v>
      </c>
      <c r="N2513" t="s">
        <v>124</v>
      </c>
      <c r="S2513" t="s">
        <v>2153</v>
      </c>
      <c r="T2513" t="s">
        <v>156</v>
      </c>
      <c r="AE2513" t="s">
        <v>4818</v>
      </c>
    </row>
    <row r="2514" spans="1:31">
      <c r="A2514" t="s">
        <v>4820</v>
      </c>
      <c r="B2514" t="s">
        <v>4821</v>
      </c>
      <c r="J2514">
        <v>4</v>
      </c>
      <c r="K2514" t="s">
        <v>1954</v>
      </c>
      <c r="L2514" t="s">
        <v>1953</v>
      </c>
      <c r="M2514" t="s">
        <v>1954</v>
      </c>
      <c r="N2514" t="s">
        <v>124</v>
      </c>
      <c r="S2514" t="s">
        <v>158</v>
      </c>
      <c r="T2514" t="s">
        <v>156</v>
      </c>
      <c r="AE2514" t="s">
        <v>4820</v>
      </c>
    </row>
    <row r="2515" spans="1:31">
      <c r="A2515" t="s">
        <v>4822</v>
      </c>
      <c r="B2515" t="s">
        <v>4823</v>
      </c>
      <c r="J2515">
        <v>4</v>
      </c>
      <c r="K2515" t="s">
        <v>296</v>
      </c>
      <c r="L2515" t="s">
        <v>295</v>
      </c>
      <c r="M2515" t="s">
        <v>296</v>
      </c>
      <c r="N2515" t="s">
        <v>124</v>
      </c>
      <c r="S2515" t="s">
        <v>158</v>
      </c>
      <c r="T2515" t="s">
        <v>156</v>
      </c>
      <c r="AE2515" t="s">
        <v>4822</v>
      </c>
    </row>
    <row r="2516" spans="1:31">
      <c r="A2516" t="s">
        <v>4824</v>
      </c>
      <c r="B2516" t="s">
        <v>4825</v>
      </c>
      <c r="J2516">
        <v>4</v>
      </c>
      <c r="K2516" t="s">
        <v>296</v>
      </c>
      <c r="L2516" t="s">
        <v>295</v>
      </c>
      <c r="M2516" t="s">
        <v>296</v>
      </c>
      <c r="N2516" t="s">
        <v>124</v>
      </c>
      <c r="S2516" t="s">
        <v>158</v>
      </c>
      <c r="T2516" t="s">
        <v>156</v>
      </c>
      <c r="AE2516" t="s">
        <v>4824</v>
      </c>
    </row>
    <row r="2517" spans="1:31">
      <c r="A2517" t="s">
        <v>4826</v>
      </c>
      <c r="B2517" t="s">
        <v>4827</v>
      </c>
      <c r="J2517">
        <v>4</v>
      </c>
      <c r="K2517" t="s">
        <v>296</v>
      </c>
      <c r="L2517" t="s">
        <v>295</v>
      </c>
      <c r="M2517" t="s">
        <v>296</v>
      </c>
      <c r="N2517" t="s">
        <v>124</v>
      </c>
      <c r="S2517" t="s">
        <v>158</v>
      </c>
      <c r="T2517" t="s">
        <v>156</v>
      </c>
      <c r="AE2517" t="s">
        <v>4826</v>
      </c>
    </row>
    <row r="2518" spans="1:31">
      <c r="A2518" t="s">
        <v>4828</v>
      </c>
      <c r="B2518" t="s">
        <v>4829</v>
      </c>
      <c r="J2518">
        <v>4</v>
      </c>
      <c r="K2518" t="s">
        <v>296</v>
      </c>
      <c r="L2518" t="s">
        <v>295</v>
      </c>
      <c r="M2518" t="s">
        <v>296</v>
      </c>
      <c r="N2518" t="s">
        <v>124</v>
      </c>
      <c r="S2518" t="s">
        <v>158</v>
      </c>
      <c r="T2518" t="s">
        <v>156</v>
      </c>
      <c r="AE2518" t="s">
        <v>4828</v>
      </c>
    </row>
    <row r="2519" spans="1:31">
      <c r="A2519" t="s">
        <v>4830</v>
      </c>
      <c r="B2519" t="s">
        <v>4831</v>
      </c>
      <c r="J2519">
        <v>4</v>
      </c>
      <c r="K2519" t="s">
        <v>296</v>
      </c>
      <c r="L2519" t="s">
        <v>295</v>
      </c>
      <c r="M2519" t="s">
        <v>296</v>
      </c>
      <c r="N2519" t="s">
        <v>124</v>
      </c>
      <c r="S2519" t="s">
        <v>158</v>
      </c>
      <c r="T2519" t="s">
        <v>156</v>
      </c>
      <c r="AE2519" t="s">
        <v>4830</v>
      </c>
    </row>
    <row r="2520" spans="1:31">
      <c r="A2520" t="s">
        <v>4832</v>
      </c>
      <c r="B2520" t="s">
        <v>4833</v>
      </c>
      <c r="J2520">
        <v>4</v>
      </c>
      <c r="K2520" t="s">
        <v>296</v>
      </c>
      <c r="L2520" t="s">
        <v>295</v>
      </c>
      <c r="M2520" t="s">
        <v>296</v>
      </c>
      <c r="N2520" t="s">
        <v>124</v>
      </c>
      <c r="S2520" t="s">
        <v>158</v>
      </c>
      <c r="T2520" t="s">
        <v>156</v>
      </c>
      <c r="AE2520" t="s">
        <v>4832</v>
      </c>
    </row>
    <row r="2521" spans="1:31">
      <c r="A2521" t="s">
        <v>4834</v>
      </c>
      <c r="B2521" t="s">
        <v>4835</v>
      </c>
      <c r="J2521">
        <v>4</v>
      </c>
      <c r="K2521" t="s">
        <v>1582</v>
      </c>
      <c r="L2521" t="s">
        <v>1581</v>
      </c>
      <c r="M2521" t="s">
        <v>1582</v>
      </c>
      <c r="N2521" t="s">
        <v>124</v>
      </c>
      <c r="S2521" t="s">
        <v>158</v>
      </c>
      <c r="T2521" t="s">
        <v>156</v>
      </c>
      <c r="AE2521" t="s">
        <v>4834</v>
      </c>
    </row>
    <row r="2522" spans="1:31">
      <c r="A2522" t="s">
        <v>4836</v>
      </c>
      <c r="B2522" t="s">
        <v>4837</v>
      </c>
      <c r="J2522">
        <v>4</v>
      </c>
      <c r="K2522" t="s">
        <v>300</v>
      </c>
      <c r="L2522" t="s">
        <v>299</v>
      </c>
      <c r="M2522" t="s">
        <v>300</v>
      </c>
      <c r="N2522" t="s">
        <v>128</v>
      </c>
      <c r="S2522" t="s">
        <v>158</v>
      </c>
      <c r="T2522" t="s">
        <v>156</v>
      </c>
      <c r="AE2522" t="s">
        <v>4836</v>
      </c>
    </row>
    <row r="2523" spans="1:31">
      <c r="A2523" t="s">
        <v>4838</v>
      </c>
      <c r="B2523" t="s">
        <v>4839</v>
      </c>
      <c r="J2523">
        <v>4</v>
      </c>
      <c r="K2523" t="s">
        <v>300</v>
      </c>
      <c r="L2523" t="s">
        <v>299</v>
      </c>
      <c r="M2523" t="s">
        <v>300</v>
      </c>
      <c r="N2523" t="s">
        <v>128</v>
      </c>
      <c r="S2523" t="s">
        <v>158</v>
      </c>
      <c r="T2523" t="s">
        <v>156</v>
      </c>
      <c r="AE2523" t="s">
        <v>4838</v>
      </c>
    </row>
    <row r="2524" spans="1:31">
      <c r="A2524" t="s">
        <v>4840</v>
      </c>
      <c r="B2524" t="s">
        <v>4841</v>
      </c>
      <c r="J2524">
        <v>4</v>
      </c>
      <c r="K2524" t="s">
        <v>300</v>
      </c>
      <c r="L2524" t="s">
        <v>299</v>
      </c>
      <c r="M2524" t="s">
        <v>300</v>
      </c>
      <c r="N2524" t="s">
        <v>128</v>
      </c>
      <c r="S2524" t="s">
        <v>158</v>
      </c>
      <c r="T2524" t="s">
        <v>156</v>
      </c>
      <c r="AE2524" t="s">
        <v>4840</v>
      </c>
    </row>
    <row r="2525" spans="1:31">
      <c r="A2525" t="s">
        <v>4842</v>
      </c>
      <c r="B2525" t="s">
        <v>4843</v>
      </c>
      <c r="J2525">
        <v>4</v>
      </c>
      <c r="K2525" t="s">
        <v>300</v>
      </c>
      <c r="L2525" t="s">
        <v>299</v>
      </c>
      <c r="M2525" t="s">
        <v>300</v>
      </c>
      <c r="N2525" t="s">
        <v>128</v>
      </c>
      <c r="S2525" t="s">
        <v>158</v>
      </c>
      <c r="T2525" t="s">
        <v>156</v>
      </c>
      <c r="AE2525" t="s">
        <v>4842</v>
      </c>
    </row>
    <row r="2526" spans="1:31">
      <c r="A2526" t="s">
        <v>4844</v>
      </c>
      <c r="B2526" t="s">
        <v>4845</v>
      </c>
      <c r="J2526">
        <v>4</v>
      </c>
      <c r="K2526" t="s">
        <v>300</v>
      </c>
      <c r="L2526" t="s">
        <v>299</v>
      </c>
      <c r="M2526" t="s">
        <v>300</v>
      </c>
      <c r="N2526" t="s">
        <v>128</v>
      </c>
      <c r="S2526" t="s">
        <v>158</v>
      </c>
      <c r="T2526" t="s">
        <v>156</v>
      </c>
      <c r="AE2526" t="s">
        <v>4844</v>
      </c>
    </row>
    <row r="2527" spans="1:31">
      <c r="A2527" t="s">
        <v>4846</v>
      </c>
      <c r="B2527" t="s">
        <v>4847</v>
      </c>
      <c r="J2527">
        <v>4</v>
      </c>
      <c r="K2527" t="s">
        <v>300</v>
      </c>
      <c r="L2527" t="s">
        <v>299</v>
      </c>
      <c r="M2527" t="s">
        <v>300</v>
      </c>
      <c r="N2527" t="s">
        <v>128</v>
      </c>
      <c r="S2527" t="s">
        <v>158</v>
      </c>
      <c r="T2527" t="s">
        <v>156</v>
      </c>
      <c r="AE2527" t="s">
        <v>4846</v>
      </c>
    </row>
    <row r="2528" spans="1:31">
      <c r="A2528" t="s">
        <v>4848</v>
      </c>
      <c r="B2528" t="s">
        <v>4849</v>
      </c>
      <c r="J2528">
        <v>4</v>
      </c>
      <c r="K2528" t="s">
        <v>300</v>
      </c>
      <c r="L2528" t="s">
        <v>299</v>
      </c>
      <c r="M2528" t="s">
        <v>300</v>
      </c>
      <c r="N2528" t="s">
        <v>128</v>
      </c>
      <c r="S2528" t="s">
        <v>158</v>
      </c>
      <c r="T2528" t="s">
        <v>156</v>
      </c>
      <c r="AE2528" t="s">
        <v>4848</v>
      </c>
    </row>
    <row r="2529" spans="1:31">
      <c r="A2529" t="s">
        <v>4850</v>
      </c>
      <c r="B2529" t="s">
        <v>4851</v>
      </c>
      <c r="J2529">
        <v>4</v>
      </c>
      <c r="K2529" t="s">
        <v>300</v>
      </c>
      <c r="L2529" t="s">
        <v>299</v>
      </c>
      <c r="M2529" t="s">
        <v>300</v>
      </c>
      <c r="N2529" t="s">
        <v>128</v>
      </c>
      <c r="S2529" t="s">
        <v>158</v>
      </c>
      <c r="T2529" t="s">
        <v>156</v>
      </c>
      <c r="AE2529" t="s">
        <v>4850</v>
      </c>
    </row>
    <row r="2530" spans="1:31">
      <c r="A2530" t="s">
        <v>4852</v>
      </c>
      <c r="B2530" t="s">
        <v>4853</v>
      </c>
      <c r="J2530">
        <v>4</v>
      </c>
      <c r="K2530" t="s">
        <v>1972</v>
      </c>
      <c r="L2530" t="s">
        <v>1971</v>
      </c>
      <c r="M2530" t="s">
        <v>1972</v>
      </c>
      <c r="N2530" t="s">
        <v>128</v>
      </c>
      <c r="S2530" t="s">
        <v>2153</v>
      </c>
      <c r="T2530" t="s">
        <v>156</v>
      </c>
      <c r="AE2530" t="s">
        <v>4852</v>
      </c>
    </row>
    <row r="2531" spans="1:31">
      <c r="A2531" t="s">
        <v>4854</v>
      </c>
      <c r="B2531" t="s">
        <v>4855</v>
      </c>
      <c r="C2531" t="s">
        <v>153</v>
      </c>
      <c r="D2531" t="s">
        <v>154</v>
      </c>
      <c r="E2531">
        <v>4</v>
      </c>
      <c r="F2531" t="s">
        <v>2015</v>
      </c>
      <c r="G2531" t="s">
        <v>2014</v>
      </c>
      <c r="H2531" t="s">
        <v>2015</v>
      </c>
      <c r="I2531" t="s">
        <v>128</v>
      </c>
      <c r="J2531">
        <v>4</v>
      </c>
      <c r="K2531" t="s">
        <v>2015</v>
      </c>
      <c r="L2531" t="s">
        <v>2014</v>
      </c>
      <c r="M2531" t="s">
        <v>2015</v>
      </c>
      <c r="N2531" t="s">
        <v>128</v>
      </c>
      <c r="O2531" t="s">
        <v>2141</v>
      </c>
      <c r="P2531" t="s">
        <v>156</v>
      </c>
      <c r="R2531" t="s">
        <v>241</v>
      </c>
      <c r="S2531" t="s">
        <v>158</v>
      </c>
      <c r="T2531" t="s">
        <v>156</v>
      </c>
      <c r="V2531" t="s">
        <v>242</v>
      </c>
      <c r="Y2531" t="s">
        <v>2146</v>
      </c>
      <c r="AE2531" t="s">
        <v>4854</v>
      </c>
    </row>
    <row r="2532" spans="1:31">
      <c r="A2532" t="s">
        <v>4856</v>
      </c>
      <c r="B2532" t="s">
        <v>4857</v>
      </c>
      <c r="J2532">
        <v>4</v>
      </c>
      <c r="K2532" t="s">
        <v>1585</v>
      </c>
      <c r="L2532" t="s">
        <v>1584</v>
      </c>
      <c r="M2532" t="s">
        <v>1585</v>
      </c>
      <c r="N2532" t="s">
        <v>128</v>
      </c>
      <c r="S2532" t="s">
        <v>158</v>
      </c>
      <c r="T2532" t="s">
        <v>156</v>
      </c>
      <c r="AE2532" t="s">
        <v>4856</v>
      </c>
    </row>
    <row r="2533" spans="1:31">
      <c r="A2533" t="s">
        <v>4858</v>
      </c>
      <c r="B2533" t="s">
        <v>4859</v>
      </c>
      <c r="J2533">
        <v>4</v>
      </c>
      <c r="K2533" t="s">
        <v>1585</v>
      </c>
      <c r="L2533" t="s">
        <v>1584</v>
      </c>
      <c r="M2533" t="s">
        <v>1585</v>
      </c>
      <c r="N2533" t="s">
        <v>128</v>
      </c>
      <c r="S2533" t="s">
        <v>158</v>
      </c>
      <c r="T2533" t="s">
        <v>156</v>
      </c>
      <c r="AE2533" t="s">
        <v>4858</v>
      </c>
    </row>
    <row r="2534" spans="1:31">
      <c r="A2534" t="s">
        <v>4860</v>
      </c>
      <c r="B2534" t="s">
        <v>4861</v>
      </c>
      <c r="J2534">
        <v>4</v>
      </c>
      <c r="K2534" t="s">
        <v>1718</v>
      </c>
      <c r="L2534" t="s">
        <v>1717</v>
      </c>
      <c r="M2534" t="s">
        <v>1718</v>
      </c>
      <c r="N2534" t="s">
        <v>128</v>
      </c>
      <c r="S2534" t="s">
        <v>158</v>
      </c>
      <c r="T2534" t="s">
        <v>156</v>
      </c>
      <c r="AE2534" t="s">
        <v>4860</v>
      </c>
    </row>
    <row r="2535" spans="1:31">
      <c r="A2535" t="s">
        <v>4862</v>
      </c>
      <c r="B2535" t="s">
        <v>4863</v>
      </c>
      <c r="C2535" t="s">
        <v>153</v>
      </c>
      <c r="D2535" t="s">
        <v>154</v>
      </c>
      <c r="E2535">
        <v>4</v>
      </c>
      <c r="F2535" t="s">
        <v>1585</v>
      </c>
      <c r="G2535" t="s">
        <v>1584</v>
      </c>
      <c r="H2535" t="s">
        <v>1585</v>
      </c>
      <c r="I2535" t="s">
        <v>128</v>
      </c>
      <c r="J2535">
        <v>4</v>
      </c>
      <c r="K2535" t="s">
        <v>1585</v>
      </c>
      <c r="L2535" t="s">
        <v>1584</v>
      </c>
      <c r="M2535" t="s">
        <v>1585</v>
      </c>
      <c r="N2535" t="s">
        <v>128</v>
      </c>
      <c r="O2535" t="s">
        <v>155</v>
      </c>
      <c r="P2535" t="s">
        <v>156</v>
      </c>
      <c r="R2535" t="s">
        <v>241</v>
      </c>
      <c r="S2535" t="s">
        <v>158</v>
      </c>
      <c r="T2535" t="s">
        <v>156</v>
      </c>
      <c r="V2535" t="s">
        <v>242</v>
      </c>
      <c r="Y2535" t="s">
        <v>2146</v>
      </c>
      <c r="AE2535" t="s">
        <v>4862</v>
      </c>
    </row>
    <row r="2536" spans="1:31">
      <c r="A2536" t="s">
        <v>4864</v>
      </c>
      <c r="B2536" t="s">
        <v>4865</v>
      </c>
      <c r="J2536">
        <v>4</v>
      </c>
      <c r="K2536" t="s">
        <v>1718</v>
      </c>
      <c r="L2536" t="s">
        <v>1717</v>
      </c>
      <c r="M2536" t="s">
        <v>1718</v>
      </c>
      <c r="N2536" t="s">
        <v>128</v>
      </c>
      <c r="S2536" t="s">
        <v>158</v>
      </c>
      <c r="T2536" t="s">
        <v>156</v>
      </c>
      <c r="AE2536" t="s">
        <v>4864</v>
      </c>
    </row>
    <row r="2537" spans="1:31">
      <c r="A2537" t="s">
        <v>4866</v>
      </c>
      <c r="B2537" t="s">
        <v>4867</v>
      </c>
      <c r="J2537">
        <v>4</v>
      </c>
      <c r="K2537" t="s">
        <v>1585</v>
      </c>
      <c r="L2537" t="s">
        <v>1584</v>
      </c>
      <c r="M2537" t="s">
        <v>1585</v>
      </c>
      <c r="N2537" t="s">
        <v>128</v>
      </c>
      <c r="S2537" t="s">
        <v>158</v>
      </c>
      <c r="T2537" t="s">
        <v>156</v>
      </c>
      <c r="AE2537" t="s">
        <v>4866</v>
      </c>
    </row>
    <row r="2538" spans="1:31">
      <c r="A2538" t="s">
        <v>4868</v>
      </c>
      <c r="B2538" t="s">
        <v>4869</v>
      </c>
      <c r="J2538">
        <v>4</v>
      </c>
      <c r="K2538" t="s">
        <v>1850</v>
      </c>
      <c r="L2538" t="s">
        <v>1849</v>
      </c>
      <c r="M2538" t="s">
        <v>1850</v>
      </c>
      <c r="N2538" t="s">
        <v>128</v>
      </c>
      <c r="S2538" t="s">
        <v>158</v>
      </c>
      <c r="T2538" t="s">
        <v>156</v>
      </c>
      <c r="AE2538" t="s">
        <v>4868</v>
      </c>
    </row>
    <row r="2539" spans="1:31">
      <c r="A2539" t="s">
        <v>4870</v>
      </c>
      <c r="B2539" t="s">
        <v>4871</v>
      </c>
      <c r="J2539">
        <v>4</v>
      </c>
      <c r="K2539" t="s">
        <v>300</v>
      </c>
      <c r="L2539" t="s">
        <v>299</v>
      </c>
      <c r="M2539" t="s">
        <v>300</v>
      </c>
      <c r="N2539" t="s">
        <v>128</v>
      </c>
      <c r="S2539" t="s">
        <v>158</v>
      </c>
      <c r="T2539" t="s">
        <v>156</v>
      </c>
      <c r="AE2539" t="s">
        <v>4870</v>
      </c>
    </row>
    <row r="2540" spans="1:31">
      <c r="A2540" t="s">
        <v>4872</v>
      </c>
      <c r="B2540" t="s">
        <v>4873</v>
      </c>
      <c r="J2540">
        <v>4</v>
      </c>
      <c r="K2540" t="s">
        <v>300</v>
      </c>
      <c r="L2540" t="s">
        <v>299</v>
      </c>
      <c r="M2540" t="s">
        <v>300</v>
      </c>
      <c r="N2540" t="s">
        <v>128</v>
      </c>
      <c r="S2540" t="s">
        <v>158</v>
      </c>
      <c r="T2540" t="s">
        <v>156</v>
      </c>
      <c r="AE2540" t="s">
        <v>4872</v>
      </c>
    </row>
    <row r="2541" spans="1:31">
      <c r="A2541" t="s">
        <v>4874</v>
      </c>
      <c r="B2541" t="s">
        <v>4875</v>
      </c>
      <c r="J2541">
        <v>4</v>
      </c>
      <c r="K2541" t="s">
        <v>2018</v>
      </c>
      <c r="L2541" t="s">
        <v>2017</v>
      </c>
      <c r="M2541" t="s">
        <v>2018</v>
      </c>
      <c r="N2541" t="s">
        <v>130</v>
      </c>
      <c r="S2541" t="s">
        <v>158</v>
      </c>
      <c r="T2541" t="s">
        <v>156</v>
      </c>
      <c r="AE2541" t="s">
        <v>4874</v>
      </c>
    </row>
    <row r="2542" spans="1:31">
      <c r="A2542" t="s">
        <v>4876</v>
      </c>
      <c r="B2542" t="s">
        <v>4877</v>
      </c>
      <c r="J2542">
        <v>4</v>
      </c>
      <c r="K2542" t="s">
        <v>1872</v>
      </c>
      <c r="L2542" t="s">
        <v>1871</v>
      </c>
      <c r="M2542" t="s">
        <v>1872</v>
      </c>
      <c r="N2542" t="s">
        <v>130</v>
      </c>
      <c r="S2542" t="s">
        <v>158</v>
      </c>
      <c r="T2542" t="s">
        <v>156</v>
      </c>
      <c r="AE2542" t="s">
        <v>4876</v>
      </c>
    </row>
    <row r="2543" spans="1:31">
      <c r="A2543" t="s">
        <v>4878</v>
      </c>
      <c r="B2543" t="s">
        <v>4879</v>
      </c>
      <c r="J2543">
        <v>4</v>
      </c>
      <c r="K2543" t="s">
        <v>304</v>
      </c>
      <c r="L2543" t="s">
        <v>303</v>
      </c>
      <c r="M2543" t="s">
        <v>304</v>
      </c>
      <c r="N2543" t="s">
        <v>132</v>
      </c>
      <c r="S2543" t="s">
        <v>158</v>
      </c>
      <c r="T2543" t="s">
        <v>156</v>
      </c>
      <c r="AE2543" t="s">
        <v>4878</v>
      </c>
    </row>
    <row r="2544" spans="1:31">
      <c r="A2544" t="s">
        <v>4880</v>
      </c>
      <c r="B2544" t="s">
        <v>4881</v>
      </c>
      <c r="J2544">
        <v>4</v>
      </c>
      <c r="K2544" t="s">
        <v>2067</v>
      </c>
      <c r="L2544" t="s">
        <v>2066</v>
      </c>
      <c r="M2544" t="s">
        <v>2067</v>
      </c>
      <c r="N2544" t="s">
        <v>132</v>
      </c>
      <c r="S2544" t="s">
        <v>158</v>
      </c>
      <c r="T2544" t="s">
        <v>156</v>
      </c>
      <c r="AE2544" t="s">
        <v>4880</v>
      </c>
    </row>
    <row r="2545" spans="1:31">
      <c r="A2545" t="s">
        <v>4882</v>
      </c>
      <c r="B2545" t="s">
        <v>4883</v>
      </c>
      <c r="C2545" t="s">
        <v>153</v>
      </c>
      <c r="D2545" t="s">
        <v>154</v>
      </c>
      <c r="E2545">
        <v>4</v>
      </c>
      <c r="F2545" t="s">
        <v>1950</v>
      </c>
      <c r="G2545" t="s">
        <v>1949</v>
      </c>
      <c r="H2545" t="s">
        <v>1950</v>
      </c>
      <c r="I2545" t="s">
        <v>132</v>
      </c>
      <c r="J2545">
        <v>4</v>
      </c>
      <c r="K2545" t="s">
        <v>1950</v>
      </c>
      <c r="L2545" t="s">
        <v>1949</v>
      </c>
      <c r="M2545" t="s">
        <v>1950</v>
      </c>
      <c r="N2545" t="s">
        <v>132</v>
      </c>
      <c r="O2545" t="s">
        <v>2162</v>
      </c>
      <c r="P2545" t="s">
        <v>156</v>
      </c>
      <c r="R2545" t="s">
        <v>157</v>
      </c>
      <c r="S2545" t="s">
        <v>158</v>
      </c>
      <c r="T2545" t="s">
        <v>156</v>
      </c>
      <c r="V2545" t="s">
        <v>159</v>
      </c>
      <c r="Y2545" t="s">
        <v>2132</v>
      </c>
      <c r="AE2545" t="s">
        <v>4882</v>
      </c>
    </row>
    <row r="2546" spans="1:31" s="8" customFormat="1">
      <c r="A2546" t="s">
        <v>4884</v>
      </c>
      <c r="B2546" t="s">
        <v>4885</v>
      </c>
      <c r="C2546" t="s">
        <v>153</v>
      </c>
      <c r="D2546" t="s">
        <v>154</v>
      </c>
      <c r="E2546">
        <v>4</v>
      </c>
      <c r="F2546" t="s">
        <v>1684</v>
      </c>
      <c r="G2546" t="s">
        <v>1683</v>
      </c>
      <c r="H2546" t="s">
        <v>1684</v>
      </c>
      <c r="I2546" t="s">
        <v>132</v>
      </c>
      <c r="J2546">
        <v>4</v>
      </c>
      <c r="K2546" t="s">
        <v>1684</v>
      </c>
      <c r="L2546" t="s">
        <v>1683</v>
      </c>
      <c r="M2546" t="s">
        <v>1684</v>
      </c>
      <c r="N2546" t="s">
        <v>132</v>
      </c>
      <c r="O2546" t="s">
        <v>2162</v>
      </c>
      <c r="P2546" t="s">
        <v>156</v>
      </c>
      <c r="Q2546"/>
      <c r="R2546" t="s">
        <v>241</v>
      </c>
      <c r="S2546" t="s">
        <v>158</v>
      </c>
      <c r="T2546" t="s">
        <v>156</v>
      </c>
      <c r="U2546"/>
      <c r="V2546" t="s">
        <v>159</v>
      </c>
      <c r="W2546"/>
      <c r="X2546"/>
      <c r="Y2546" t="s">
        <v>243</v>
      </c>
      <c r="Z2546"/>
      <c r="AA2546"/>
      <c r="AB2546"/>
      <c r="AC2546"/>
      <c r="AD2546"/>
      <c r="AE2546" t="s">
        <v>4884</v>
      </c>
    </row>
    <row r="2547" spans="1:31">
      <c r="A2547" t="s">
        <v>4886</v>
      </c>
      <c r="B2547" t="s">
        <v>4887</v>
      </c>
      <c r="J2547">
        <v>4</v>
      </c>
      <c r="K2547" t="s">
        <v>1846</v>
      </c>
      <c r="L2547" t="s">
        <v>1845</v>
      </c>
      <c r="M2547" t="s">
        <v>1846</v>
      </c>
      <c r="N2547" t="s">
        <v>132</v>
      </c>
      <c r="S2547" t="s">
        <v>158</v>
      </c>
      <c r="T2547" t="s">
        <v>156</v>
      </c>
      <c r="AE2547" t="s">
        <v>4886</v>
      </c>
    </row>
    <row r="2548" spans="1:31">
      <c r="A2548" t="s">
        <v>4888</v>
      </c>
      <c r="B2548" t="s">
        <v>6152</v>
      </c>
      <c r="C2548" t="s">
        <v>153</v>
      </c>
      <c r="E2548">
        <v>4</v>
      </c>
      <c r="F2548" t="s">
        <v>1805</v>
      </c>
      <c r="G2548" t="s">
        <v>1804</v>
      </c>
      <c r="H2548" t="s">
        <v>1805</v>
      </c>
      <c r="I2548" t="s">
        <v>1641</v>
      </c>
      <c r="J2548">
        <v>4</v>
      </c>
      <c r="K2548" t="s">
        <v>6153</v>
      </c>
      <c r="L2548" t="s">
        <v>297</v>
      </c>
      <c r="M2548" t="s">
        <v>298</v>
      </c>
      <c r="N2548" t="s">
        <v>126</v>
      </c>
      <c r="O2548" t="s">
        <v>2162</v>
      </c>
      <c r="P2548" t="s">
        <v>156</v>
      </c>
      <c r="R2548" t="s">
        <v>241</v>
      </c>
      <c r="S2548" t="s">
        <v>158</v>
      </c>
      <c r="T2548" t="s">
        <v>156</v>
      </c>
      <c r="V2548" t="s">
        <v>159</v>
      </c>
      <c r="Y2548" t="s">
        <v>244</v>
      </c>
      <c r="AE2548" t="s">
        <v>4888</v>
      </c>
    </row>
    <row r="2549" spans="1:31">
      <c r="A2549" t="s">
        <v>4889</v>
      </c>
      <c r="B2549" t="s">
        <v>4890</v>
      </c>
      <c r="J2549">
        <v>4</v>
      </c>
      <c r="K2549" t="s">
        <v>298</v>
      </c>
      <c r="L2549" t="s">
        <v>297</v>
      </c>
      <c r="M2549" t="s">
        <v>298</v>
      </c>
      <c r="N2549" t="s">
        <v>126</v>
      </c>
      <c r="S2549" t="s">
        <v>158</v>
      </c>
      <c r="T2549" t="s">
        <v>156</v>
      </c>
      <c r="AE2549" t="s">
        <v>4889</v>
      </c>
    </row>
    <row r="2550" spans="1:31">
      <c r="A2550" t="s">
        <v>4891</v>
      </c>
      <c r="B2550" t="s">
        <v>4892</v>
      </c>
      <c r="C2550" t="s">
        <v>82</v>
      </c>
      <c r="E2550">
        <v>3</v>
      </c>
      <c r="F2550" t="s">
        <v>126</v>
      </c>
      <c r="G2550" t="s">
        <v>4891</v>
      </c>
      <c r="H2550" t="s">
        <v>4892</v>
      </c>
      <c r="I2550" t="s">
        <v>126</v>
      </c>
      <c r="J2550">
        <v>3</v>
      </c>
      <c r="K2550" t="s">
        <v>126</v>
      </c>
      <c r="L2550" t="s">
        <v>4891</v>
      </c>
      <c r="M2550" t="s">
        <v>4892</v>
      </c>
      <c r="N2550" t="s">
        <v>126</v>
      </c>
      <c r="AE2550" t="s">
        <v>4891</v>
      </c>
    </row>
    <row r="2551" spans="1:31">
      <c r="A2551" t="s">
        <v>4893</v>
      </c>
      <c r="B2551" t="s">
        <v>4894</v>
      </c>
      <c r="AE2551" t="s">
        <v>4893</v>
      </c>
    </row>
    <row r="2552" spans="1:31">
      <c r="A2552" t="s">
        <v>4895</v>
      </c>
      <c r="B2552" t="s">
        <v>4896</v>
      </c>
      <c r="C2552" t="s">
        <v>153</v>
      </c>
      <c r="E2552">
        <v>4</v>
      </c>
      <c r="F2552" t="s">
        <v>1718</v>
      </c>
      <c r="G2552" t="s">
        <v>1717</v>
      </c>
      <c r="H2552" t="s">
        <v>1718</v>
      </c>
      <c r="I2552" t="s">
        <v>128</v>
      </c>
      <c r="J2552">
        <v>4</v>
      </c>
      <c r="K2552" t="s">
        <v>1718</v>
      </c>
      <c r="L2552" t="s">
        <v>1717</v>
      </c>
      <c r="M2552" t="s">
        <v>1718</v>
      </c>
      <c r="N2552" t="s">
        <v>128</v>
      </c>
      <c r="O2552" t="s">
        <v>2162</v>
      </c>
      <c r="P2552" t="s">
        <v>156</v>
      </c>
      <c r="R2552" t="s">
        <v>241</v>
      </c>
      <c r="S2552" t="s">
        <v>158</v>
      </c>
      <c r="T2552" t="s">
        <v>156</v>
      </c>
      <c r="V2552" t="s">
        <v>242</v>
      </c>
      <c r="Y2552" t="s">
        <v>2146</v>
      </c>
      <c r="AE2552" t="s">
        <v>4895</v>
      </c>
    </row>
    <row r="2553" spans="1:31">
      <c r="A2553" t="s">
        <v>4897</v>
      </c>
      <c r="B2553" t="s">
        <v>4898</v>
      </c>
      <c r="C2553" t="s">
        <v>153</v>
      </c>
      <c r="E2553">
        <v>4</v>
      </c>
      <c r="F2553" t="s">
        <v>1743</v>
      </c>
      <c r="G2553" t="s">
        <v>1742</v>
      </c>
      <c r="H2553" t="s">
        <v>1743</v>
      </c>
      <c r="I2553" t="s">
        <v>1641</v>
      </c>
      <c r="J2553">
        <v>4</v>
      </c>
      <c r="K2553" t="s">
        <v>1743</v>
      </c>
      <c r="L2553" t="s">
        <v>1742</v>
      </c>
      <c r="M2553" t="s">
        <v>1743</v>
      </c>
      <c r="N2553" t="s">
        <v>1641</v>
      </c>
      <c r="O2553" t="s">
        <v>155</v>
      </c>
      <c r="P2553" t="s">
        <v>156</v>
      </c>
      <c r="R2553" t="s">
        <v>241</v>
      </c>
      <c r="S2553" t="s">
        <v>158</v>
      </c>
      <c r="T2553" t="s">
        <v>156</v>
      </c>
      <c r="V2553" t="s">
        <v>242</v>
      </c>
      <c r="Y2553" t="s">
        <v>2147</v>
      </c>
      <c r="AE2553" t="s">
        <v>4897</v>
      </c>
    </row>
    <row r="2554" spans="1:31">
      <c r="A2554" t="s">
        <v>4899</v>
      </c>
      <c r="B2554" t="s">
        <v>4900</v>
      </c>
      <c r="C2554" t="s">
        <v>153</v>
      </c>
      <c r="E2554">
        <v>4</v>
      </c>
      <c r="F2554" t="s">
        <v>1868</v>
      </c>
      <c r="G2554" t="s">
        <v>1867</v>
      </c>
      <c r="H2554" t="s">
        <v>1868</v>
      </c>
      <c r="I2554" t="s">
        <v>126</v>
      </c>
      <c r="J2554">
        <v>4</v>
      </c>
      <c r="K2554" t="s">
        <v>1868</v>
      </c>
      <c r="L2554" t="s">
        <v>1867</v>
      </c>
      <c r="M2554" t="s">
        <v>1868</v>
      </c>
      <c r="N2554" t="s">
        <v>126</v>
      </c>
      <c r="O2554" t="s">
        <v>2162</v>
      </c>
      <c r="P2554" t="s">
        <v>156</v>
      </c>
      <c r="R2554" t="s">
        <v>241</v>
      </c>
      <c r="S2554" t="s">
        <v>158</v>
      </c>
      <c r="T2554" t="s">
        <v>156</v>
      </c>
      <c r="V2554" t="s">
        <v>242</v>
      </c>
      <c r="Y2554" t="s">
        <v>2150</v>
      </c>
      <c r="AE2554" t="s">
        <v>4899</v>
      </c>
    </row>
    <row r="2555" spans="1:31">
      <c r="A2555" t="s">
        <v>4901</v>
      </c>
      <c r="B2555" t="s">
        <v>4902</v>
      </c>
      <c r="C2555" t="s">
        <v>153</v>
      </c>
      <c r="E2555">
        <v>4</v>
      </c>
      <c r="F2555" t="s">
        <v>2011</v>
      </c>
      <c r="G2555" t="s">
        <v>2010</v>
      </c>
      <c r="H2555" t="s">
        <v>2011</v>
      </c>
      <c r="I2555" t="s">
        <v>126</v>
      </c>
      <c r="J2555">
        <v>4</v>
      </c>
      <c r="K2555" t="s">
        <v>2011</v>
      </c>
      <c r="L2555" t="s">
        <v>2010</v>
      </c>
      <c r="M2555" t="s">
        <v>2011</v>
      </c>
      <c r="N2555" t="s">
        <v>126</v>
      </c>
      <c r="O2555" t="s">
        <v>2141</v>
      </c>
      <c r="P2555" t="s">
        <v>156</v>
      </c>
      <c r="R2555" t="s">
        <v>241</v>
      </c>
      <c r="S2555" t="s">
        <v>158</v>
      </c>
      <c r="T2555" t="s">
        <v>156</v>
      </c>
      <c r="V2555" t="s">
        <v>242</v>
      </c>
      <c r="Y2555" t="s">
        <v>2146</v>
      </c>
      <c r="AE2555" t="s">
        <v>4901</v>
      </c>
    </row>
    <row r="2556" spans="1:31">
      <c r="A2556" t="s">
        <v>4903</v>
      </c>
      <c r="B2556" t="s">
        <v>4904</v>
      </c>
      <c r="C2556" t="s">
        <v>153</v>
      </c>
      <c r="D2556" t="s">
        <v>4905</v>
      </c>
      <c r="E2556">
        <v>4</v>
      </c>
      <c r="F2556" t="s">
        <v>296</v>
      </c>
      <c r="G2556" t="s">
        <v>295</v>
      </c>
      <c r="H2556" t="s">
        <v>296</v>
      </c>
      <c r="I2556" t="s">
        <v>124</v>
      </c>
      <c r="J2556">
        <v>4</v>
      </c>
      <c r="K2556" t="s">
        <v>296</v>
      </c>
      <c r="L2556" t="s">
        <v>295</v>
      </c>
      <c r="M2556" t="s">
        <v>296</v>
      </c>
      <c r="N2556" t="s">
        <v>124</v>
      </c>
      <c r="O2556" t="s">
        <v>155</v>
      </c>
      <c r="P2556" t="s">
        <v>156</v>
      </c>
      <c r="R2556" t="s">
        <v>157</v>
      </c>
      <c r="S2556" t="s">
        <v>2153</v>
      </c>
      <c r="T2556" t="s">
        <v>156</v>
      </c>
      <c r="V2556" t="s">
        <v>159</v>
      </c>
      <c r="Y2556" t="s">
        <v>160</v>
      </c>
      <c r="AE2556" t="s">
        <v>4903</v>
      </c>
    </row>
    <row r="2557" spans="1:31">
      <c r="A2557" t="s">
        <v>4906</v>
      </c>
      <c r="B2557" t="s">
        <v>4907</v>
      </c>
      <c r="C2557" t="s">
        <v>153</v>
      </c>
      <c r="E2557">
        <v>4</v>
      </c>
      <c r="F2557" t="s">
        <v>1848</v>
      </c>
      <c r="G2557" t="s">
        <v>1847</v>
      </c>
      <c r="H2557" t="s">
        <v>1848</v>
      </c>
      <c r="I2557" t="s">
        <v>130</v>
      </c>
      <c r="J2557">
        <v>4</v>
      </c>
      <c r="K2557" t="s">
        <v>1848</v>
      </c>
      <c r="L2557" t="s">
        <v>1847</v>
      </c>
      <c r="M2557" t="s">
        <v>1848</v>
      </c>
      <c r="N2557" t="s">
        <v>130</v>
      </c>
      <c r="O2557" t="s">
        <v>2141</v>
      </c>
      <c r="P2557" t="s">
        <v>156</v>
      </c>
      <c r="R2557" t="s">
        <v>241</v>
      </c>
      <c r="S2557" t="s">
        <v>158</v>
      </c>
      <c r="T2557" t="s">
        <v>156</v>
      </c>
      <c r="V2557" t="s">
        <v>242</v>
      </c>
      <c r="Y2557" t="s">
        <v>2146</v>
      </c>
      <c r="AE2557" t="s">
        <v>4906</v>
      </c>
    </row>
    <row r="2558" spans="1:31">
      <c r="A2558" t="s">
        <v>4908</v>
      </c>
      <c r="B2558" t="s">
        <v>4909</v>
      </c>
      <c r="C2558" t="s">
        <v>153</v>
      </c>
      <c r="E2558">
        <v>4</v>
      </c>
      <c r="F2558" t="s">
        <v>1986</v>
      </c>
      <c r="G2558" t="s">
        <v>1985</v>
      </c>
      <c r="H2558" t="s">
        <v>1986</v>
      </c>
      <c r="I2558" t="s">
        <v>124</v>
      </c>
      <c r="J2558">
        <v>4</v>
      </c>
      <c r="K2558" t="s">
        <v>1986</v>
      </c>
      <c r="L2558" t="s">
        <v>1985</v>
      </c>
      <c r="M2558" t="s">
        <v>1986</v>
      </c>
      <c r="N2558" t="s">
        <v>124</v>
      </c>
      <c r="O2558" t="s">
        <v>155</v>
      </c>
      <c r="P2558" t="s">
        <v>156</v>
      </c>
      <c r="R2558" t="s">
        <v>241</v>
      </c>
      <c r="S2558" t="s">
        <v>158</v>
      </c>
      <c r="T2558" t="s">
        <v>156</v>
      </c>
      <c r="V2558" t="s">
        <v>159</v>
      </c>
      <c r="Y2558" t="s">
        <v>244</v>
      </c>
      <c r="AE2558" t="s">
        <v>4908</v>
      </c>
    </row>
    <row r="2559" spans="1:31">
      <c r="A2559" t="s">
        <v>4910</v>
      </c>
      <c r="B2559" t="s">
        <v>4911</v>
      </c>
      <c r="C2559" t="s">
        <v>153</v>
      </c>
      <c r="E2559">
        <v>4</v>
      </c>
      <c r="F2559" t="s">
        <v>1850</v>
      </c>
      <c r="G2559" t="s">
        <v>1849</v>
      </c>
      <c r="H2559" t="s">
        <v>1850</v>
      </c>
      <c r="I2559" t="s">
        <v>128</v>
      </c>
      <c r="J2559">
        <v>4</v>
      </c>
      <c r="K2559" t="s">
        <v>1850</v>
      </c>
      <c r="L2559" t="s">
        <v>1849</v>
      </c>
      <c r="M2559" t="s">
        <v>1850</v>
      </c>
      <c r="N2559" t="s">
        <v>128</v>
      </c>
      <c r="O2559" t="s">
        <v>2162</v>
      </c>
      <c r="P2559" t="s">
        <v>156</v>
      </c>
      <c r="R2559" t="s">
        <v>157</v>
      </c>
      <c r="S2559" t="s">
        <v>158</v>
      </c>
      <c r="T2559" t="s">
        <v>156</v>
      </c>
      <c r="V2559" t="s">
        <v>242</v>
      </c>
      <c r="Y2559" t="s">
        <v>2146</v>
      </c>
      <c r="AE2559" t="s">
        <v>4910</v>
      </c>
    </row>
    <row r="2560" spans="1:31">
      <c r="A2560" t="s">
        <v>4912</v>
      </c>
      <c r="B2560" t="s">
        <v>4913</v>
      </c>
      <c r="AE2560" t="s">
        <v>4912</v>
      </c>
    </row>
    <row r="2561" spans="1:31">
      <c r="A2561" t="s">
        <v>4914</v>
      </c>
      <c r="B2561" t="s">
        <v>4915</v>
      </c>
      <c r="C2561" t="s">
        <v>153</v>
      </c>
      <c r="E2561">
        <v>4</v>
      </c>
      <c r="F2561" t="s">
        <v>1803</v>
      </c>
      <c r="G2561" t="s">
        <v>1802</v>
      </c>
      <c r="H2561" t="s">
        <v>1803</v>
      </c>
      <c r="I2561" t="s">
        <v>132</v>
      </c>
      <c r="J2561">
        <v>4</v>
      </c>
      <c r="K2561" t="s">
        <v>1803</v>
      </c>
      <c r="L2561" t="s">
        <v>1802</v>
      </c>
      <c r="M2561" t="s">
        <v>1803</v>
      </c>
      <c r="N2561" t="s">
        <v>132</v>
      </c>
      <c r="O2561" t="s">
        <v>2162</v>
      </c>
      <c r="P2561" t="s">
        <v>156</v>
      </c>
      <c r="R2561" t="s">
        <v>241</v>
      </c>
      <c r="S2561" t="s">
        <v>158</v>
      </c>
      <c r="T2561" t="s">
        <v>156</v>
      </c>
      <c r="V2561" t="s">
        <v>242</v>
      </c>
      <c r="Y2561" t="s">
        <v>2146</v>
      </c>
      <c r="AE2561" t="s">
        <v>4914</v>
      </c>
    </row>
    <row r="2562" spans="1:31">
      <c r="A2562" t="s">
        <v>2284</v>
      </c>
      <c r="B2562" t="s">
        <v>2283</v>
      </c>
      <c r="C2562" t="s">
        <v>82</v>
      </c>
      <c r="E2562">
        <v>3</v>
      </c>
      <c r="F2562" t="s">
        <v>124</v>
      </c>
      <c r="G2562" t="s">
        <v>2284</v>
      </c>
      <c r="H2562" t="s">
        <v>2283</v>
      </c>
      <c r="I2562" t="s">
        <v>124</v>
      </c>
      <c r="J2562">
        <v>3</v>
      </c>
      <c r="K2562" t="s">
        <v>124</v>
      </c>
      <c r="L2562" t="s">
        <v>2284</v>
      </c>
      <c r="M2562" t="s">
        <v>2283</v>
      </c>
      <c r="N2562" t="s">
        <v>124</v>
      </c>
      <c r="AE2562" t="s">
        <v>2284</v>
      </c>
    </row>
    <row r="2563" spans="1:31">
      <c r="A2563" t="s">
        <v>4916</v>
      </c>
      <c r="B2563" t="s">
        <v>4917</v>
      </c>
      <c r="C2563" t="s">
        <v>153</v>
      </c>
      <c r="E2563">
        <v>4</v>
      </c>
      <c r="F2563" t="s">
        <v>1852</v>
      </c>
      <c r="G2563" t="s">
        <v>1851</v>
      </c>
      <c r="H2563" t="s">
        <v>1852</v>
      </c>
      <c r="I2563" t="s">
        <v>130</v>
      </c>
      <c r="J2563">
        <v>4</v>
      </c>
      <c r="K2563" t="s">
        <v>1852</v>
      </c>
      <c r="L2563" t="s">
        <v>1851</v>
      </c>
      <c r="M2563" t="s">
        <v>1852</v>
      </c>
      <c r="N2563" t="s">
        <v>130</v>
      </c>
      <c r="O2563" t="s">
        <v>2162</v>
      </c>
      <c r="P2563" t="s">
        <v>156</v>
      </c>
      <c r="R2563" t="s">
        <v>157</v>
      </c>
      <c r="S2563" t="s">
        <v>158</v>
      </c>
      <c r="T2563" t="s">
        <v>156</v>
      </c>
      <c r="V2563" t="s">
        <v>159</v>
      </c>
      <c r="Y2563" t="s">
        <v>2132</v>
      </c>
      <c r="AE2563" t="s">
        <v>4916</v>
      </c>
    </row>
    <row r="2564" spans="1:31">
      <c r="A2564" t="s">
        <v>4918</v>
      </c>
      <c r="B2564" t="s">
        <v>4919</v>
      </c>
      <c r="C2564" t="s">
        <v>153</v>
      </c>
      <c r="E2564">
        <v>4</v>
      </c>
      <c r="F2564" t="s">
        <v>1803</v>
      </c>
      <c r="G2564" t="s">
        <v>1802</v>
      </c>
      <c r="H2564" t="s">
        <v>1803</v>
      </c>
      <c r="I2564" t="s">
        <v>132</v>
      </c>
      <c r="J2564">
        <v>4</v>
      </c>
      <c r="K2564" t="s">
        <v>1803</v>
      </c>
      <c r="L2564" t="s">
        <v>1802</v>
      </c>
      <c r="M2564" t="s">
        <v>1803</v>
      </c>
      <c r="N2564" t="s">
        <v>132</v>
      </c>
      <c r="O2564" t="s">
        <v>2162</v>
      </c>
      <c r="P2564" t="s">
        <v>156</v>
      </c>
      <c r="R2564" t="s">
        <v>241</v>
      </c>
      <c r="S2564" t="s">
        <v>158</v>
      </c>
      <c r="T2564" t="s">
        <v>156</v>
      </c>
      <c r="V2564" t="s">
        <v>242</v>
      </c>
      <c r="Y2564" t="s">
        <v>2146</v>
      </c>
      <c r="AE2564" t="s">
        <v>4918</v>
      </c>
    </row>
    <row r="2565" spans="1:31">
      <c r="A2565" t="s">
        <v>4920</v>
      </c>
      <c r="B2565" t="s">
        <v>4921</v>
      </c>
      <c r="C2565" t="s">
        <v>153</v>
      </c>
      <c r="E2565">
        <v>4</v>
      </c>
      <c r="F2565" t="s">
        <v>4922</v>
      </c>
      <c r="G2565" t="s">
        <v>4923</v>
      </c>
      <c r="H2565" t="s">
        <v>4922</v>
      </c>
      <c r="I2565" t="s">
        <v>132</v>
      </c>
      <c r="J2565">
        <v>4</v>
      </c>
      <c r="K2565" t="s">
        <v>4922</v>
      </c>
      <c r="L2565" t="s">
        <v>4923</v>
      </c>
      <c r="M2565" t="s">
        <v>4922</v>
      </c>
      <c r="N2565" t="s">
        <v>132</v>
      </c>
      <c r="O2565" t="s">
        <v>155</v>
      </c>
      <c r="P2565" t="s">
        <v>2130</v>
      </c>
      <c r="Q2565" t="s">
        <v>2438</v>
      </c>
      <c r="R2565" t="s">
        <v>157</v>
      </c>
      <c r="S2565" t="s">
        <v>158</v>
      </c>
      <c r="T2565" t="s">
        <v>2130</v>
      </c>
      <c r="U2565" t="s">
        <v>2438</v>
      </c>
      <c r="V2565" t="s">
        <v>242</v>
      </c>
      <c r="Y2565" t="s">
        <v>2146</v>
      </c>
      <c r="AE2565" t="s">
        <v>4920</v>
      </c>
    </row>
    <row r="2566" spans="1:31">
      <c r="A2566" t="s">
        <v>4924</v>
      </c>
      <c r="B2566" t="s">
        <v>4925</v>
      </c>
      <c r="AE2566" t="s">
        <v>4924</v>
      </c>
    </row>
    <row r="2567" spans="1:31">
      <c r="A2567" t="s">
        <v>4926</v>
      </c>
      <c r="B2567" t="s">
        <v>4927</v>
      </c>
      <c r="C2567" t="s">
        <v>153</v>
      </c>
      <c r="E2567">
        <v>4</v>
      </c>
      <c r="F2567" t="s">
        <v>1850</v>
      </c>
      <c r="G2567" t="s">
        <v>1849</v>
      </c>
      <c r="H2567" t="s">
        <v>1850</v>
      </c>
      <c r="I2567" t="s">
        <v>128</v>
      </c>
      <c r="J2567">
        <v>4</v>
      </c>
      <c r="K2567" t="s">
        <v>1850</v>
      </c>
      <c r="L2567" t="s">
        <v>1849</v>
      </c>
      <c r="M2567" t="s">
        <v>1850</v>
      </c>
      <c r="N2567" t="s">
        <v>128</v>
      </c>
      <c r="O2567" t="s">
        <v>2162</v>
      </c>
      <c r="P2567" t="s">
        <v>156</v>
      </c>
      <c r="R2567" t="s">
        <v>241</v>
      </c>
      <c r="S2567" t="s">
        <v>158</v>
      </c>
      <c r="T2567" t="s">
        <v>156</v>
      </c>
      <c r="V2567" t="s">
        <v>242</v>
      </c>
      <c r="Y2567" t="s">
        <v>2146</v>
      </c>
      <c r="AE2567" t="s">
        <v>4926</v>
      </c>
    </row>
    <row r="2568" spans="1:31">
      <c r="A2568" t="s">
        <v>4928</v>
      </c>
      <c r="B2568" t="s">
        <v>4929</v>
      </c>
      <c r="AE2568" t="s">
        <v>4928</v>
      </c>
    </row>
    <row r="2569" spans="1:31">
      <c r="A2569" t="s">
        <v>4930</v>
      </c>
      <c r="B2569" t="s">
        <v>619</v>
      </c>
      <c r="AE2569" t="s">
        <v>4930</v>
      </c>
    </row>
    <row r="2570" spans="1:31">
      <c r="A2570" t="s">
        <v>4931</v>
      </c>
      <c r="B2570" t="s">
        <v>358</v>
      </c>
      <c r="AE2570" t="s">
        <v>4931</v>
      </c>
    </row>
    <row r="2571" spans="1:31">
      <c r="A2571" t="s">
        <v>4932</v>
      </c>
      <c r="B2571" t="s">
        <v>515</v>
      </c>
      <c r="AE2571" t="s">
        <v>4932</v>
      </c>
    </row>
    <row r="2572" spans="1:31">
      <c r="A2572" t="s">
        <v>4933</v>
      </c>
      <c r="B2572" t="s">
        <v>493</v>
      </c>
      <c r="AE2572" t="s">
        <v>4933</v>
      </c>
    </row>
    <row r="2573" spans="1:31">
      <c r="A2573" t="s">
        <v>4934</v>
      </c>
      <c r="B2573" t="s">
        <v>4935</v>
      </c>
      <c r="AE2573" t="s">
        <v>4934</v>
      </c>
    </row>
    <row r="2574" spans="1:31">
      <c r="A2574" t="s">
        <v>4936</v>
      </c>
      <c r="B2574" t="s">
        <v>4937</v>
      </c>
      <c r="AE2574" t="s">
        <v>4936</v>
      </c>
    </row>
    <row r="2575" spans="1:31">
      <c r="A2575" t="s">
        <v>4938</v>
      </c>
      <c r="B2575" t="s">
        <v>4939</v>
      </c>
      <c r="AE2575" t="s">
        <v>4938</v>
      </c>
    </row>
    <row r="2576" spans="1:31">
      <c r="A2576" t="s">
        <v>4940</v>
      </c>
      <c r="B2576" t="s">
        <v>4941</v>
      </c>
      <c r="AE2576" t="s">
        <v>4940</v>
      </c>
    </row>
    <row r="2577" spans="1:31">
      <c r="A2577" t="s">
        <v>4942</v>
      </c>
      <c r="B2577" t="s">
        <v>4943</v>
      </c>
      <c r="C2577" t="s">
        <v>82</v>
      </c>
      <c r="E2577">
        <v>3</v>
      </c>
      <c r="F2577" t="s">
        <v>128</v>
      </c>
      <c r="G2577" t="s">
        <v>4942</v>
      </c>
      <c r="H2577" t="s">
        <v>4943</v>
      </c>
      <c r="I2577" t="s">
        <v>128</v>
      </c>
      <c r="J2577">
        <v>3</v>
      </c>
      <c r="K2577" t="s">
        <v>128</v>
      </c>
      <c r="L2577" t="s">
        <v>4942</v>
      </c>
      <c r="M2577" t="s">
        <v>4943</v>
      </c>
      <c r="N2577" t="s">
        <v>128</v>
      </c>
      <c r="AE2577" t="s">
        <v>4942</v>
      </c>
    </row>
    <row r="2578" spans="1:31">
      <c r="A2578" t="s">
        <v>4944</v>
      </c>
      <c r="B2578" t="s">
        <v>450</v>
      </c>
      <c r="AE2578" t="s">
        <v>4944</v>
      </c>
    </row>
    <row r="2579" spans="1:31">
      <c r="A2579" t="s">
        <v>4945</v>
      </c>
      <c r="B2579" t="s">
        <v>493</v>
      </c>
      <c r="AE2579" t="s">
        <v>4945</v>
      </c>
    </row>
    <row r="2580" spans="1:31">
      <c r="A2580" t="s">
        <v>4946</v>
      </c>
      <c r="B2580" t="s">
        <v>515</v>
      </c>
      <c r="AE2580" t="s">
        <v>4946</v>
      </c>
    </row>
    <row r="2581" spans="1:31">
      <c r="A2581" t="s">
        <v>4947</v>
      </c>
      <c r="B2581" t="s">
        <v>619</v>
      </c>
      <c r="AE2581" t="s">
        <v>4947</v>
      </c>
    </row>
    <row r="2582" spans="1:31">
      <c r="A2582" t="s">
        <v>4948</v>
      </c>
      <c r="B2582" t="s">
        <v>358</v>
      </c>
      <c r="AE2582" t="s">
        <v>4948</v>
      </c>
    </row>
    <row r="2583" spans="1:31">
      <c r="A2583" t="s">
        <v>4949</v>
      </c>
      <c r="B2583" t="s">
        <v>4950</v>
      </c>
      <c r="C2583" t="s">
        <v>153</v>
      </c>
      <c r="E2583">
        <v>4</v>
      </c>
      <c r="F2583" t="s">
        <v>1880</v>
      </c>
      <c r="G2583" t="s">
        <v>1879</v>
      </c>
      <c r="H2583" t="s">
        <v>1880</v>
      </c>
      <c r="I2583" t="s">
        <v>128</v>
      </c>
      <c r="J2583">
        <v>4</v>
      </c>
      <c r="K2583" t="s">
        <v>1880</v>
      </c>
      <c r="L2583" t="s">
        <v>1879</v>
      </c>
      <c r="M2583" t="s">
        <v>1880</v>
      </c>
      <c r="N2583" t="s">
        <v>128</v>
      </c>
      <c r="O2583" t="s">
        <v>2126</v>
      </c>
      <c r="P2583" t="s">
        <v>156</v>
      </c>
      <c r="R2583" t="s">
        <v>157</v>
      </c>
      <c r="S2583" t="s">
        <v>158</v>
      </c>
      <c r="T2583" t="s">
        <v>156</v>
      </c>
      <c r="V2583" t="s">
        <v>159</v>
      </c>
      <c r="Y2583" t="s">
        <v>2132</v>
      </c>
      <c r="AE2583" t="s">
        <v>4949</v>
      </c>
    </row>
    <row r="2584" spans="1:31">
      <c r="A2584" t="s">
        <v>4951</v>
      </c>
      <c r="B2584" t="s">
        <v>4952</v>
      </c>
      <c r="C2584" t="s">
        <v>153</v>
      </c>
      <c r="E2584">
        <v>4</v>
      </c>
      <c r="F2584" t="s">
        <v>2120</v>
      </c>
      <c r="G2584" t="s">
        <v>2119</v>
      </c>
      <c r="H2584" t="s">
        <v>2120</v>
      </c>
      <c r="I2584" t="s">
        <v>128</v>
      </c>
      <c r="J2584">
        <v>4</v>
      </c>
      <c r="K2584" t="s">
        <v>2120</v>
      </c>
      <c r="L2584" t="s">
        <v>2119</v>
      </c>
      <c r="M2584" t="s">
        <v>2120</v>
      </c>
      <c r="N2584" t="s">
        <v>128</v>
      </c>
      <c r="O2584" t="s">
        <v>2162</v>
      </c>
      <c r="P2584" t="s">
        <v>156</v>
      </c>
      <c r="R2584" t="s">
        <v>241</v>
      </c>
      <c r="S2584" t="s">
        <v>158</v>
      </c>
      <c r="T2584" t="s">
        <v>156</v>
      </c>
      <c r="V2584" t="s">
        <v>242</v>
      </c>
      <c r="Y2584" t="s">
        <v>2146</v>
      </c>
      <c r="AE2584" t="s">
        <v>4951</v>
      </c>
    </row>
    <row r="2585" spans="1:31">
      <c r="A2585" t="s">
        <v>4953</v>
      </c>
      <c r="B2585" t="s">
        <v>4954</v>
      </c>
      <c r="AE2585" t="s">
        <v>4953</v>
      </c>
    </row>
    <row r="2586" spans="1:31">
      <c r="A2586" t="s">
        <v>4955</v>
      </c>
      <c r="B2586" t="s">
        <v>513</v>
      </c>
      <c r="AE2586" t="s">
        <v>4955</v>
      </c>
    </row>
    <row r="2587" spans="1:31">
      <c r="A2587" t="s">
        <v>4956</v>
      </c>
      <c r="B2587" t="s">
        <v>4957</v>
      </c>
      <c r="AE2587" t="s">
        <v>4956</v>
      </c>
    </row>
    <row r="2588" spans="1:31">
      <c r="A2588" t="s">
        <v>4958</v>
      </c>
      <c r="B2588" t="s">
        <v>4959</v>
      </c>
      <c r="AE2588" t="s">
        <v>4958</v>
      </c>
    </row>
    <row r="2589" spans="1:31">
      <c r="A2589" t="s">
        <v>4960</v>
      </c>
      <c r="B2589" t="s">
        <v>4961</v>
      </c>
      <c r="AE2589" t="s">
        <v>4960</v>
      </c>
    </row>
    <row r="2590" spans="1:31">
      <c r="A2590" t="s">
        <v>4962</v>
      </c>
      <c r="B2590" t="s">
        <v>4963</v>
      </c>
      <c r="AE2590" t="s">
        <v>4962</v>
      </c>
    </row>
    <row r="2591" spans="1:31">
      <c r="A2591" t="s">
        <v>4964</v>
      </c>
      <c r="B2591" t="s">
        <v>4965</v>
      </c>
      <c r="AE2591" t="s">
        <v>4964</v>
      </c>
    </row>
    <row r="2592" spans="1:31">
      <c r="A2592" t="s">
        <v>4966</v>
      </c>
      <c r="B2592" t="s">
        <v>4967</v>
      </c>
      <c r="AE2592" t="s">
        <v>4966</v>
      </c>
    </row>
    <row r="2593" spans="1:31">
      <c r="A2593" t="s">
        <v>4968</v>
      </c>
      <c r="B2593" t="s">
        <v>4969</v>
      </c>
      <c r="AE2593" t="s">
        <v>4968</v>
      </c>
    </row>
    <row r="2594" spans="1:31">
      <c r="A2594" t="s">
        <v>4970</v>
      </c>
      <c r="B2594" t="s">
        <v>4971</v>
      </c>
      <c r="AE2594" t="s">
        <v>4970</v>
      </c>
    </row>
    <row r="2595" spans="1:31">
      <c r="A2595" t="s">
        <v>4972</v>
      </c>
      <c r="B2595" t="s">
        <v>4973</v>
      </c>
      <c r="C2595" t="s">
        <v>153</v>
      </c>
      <c r="E2595">
        <v>4</v>
      </c>
      <c r="F2595" t="s">
        <v>4943</v>
      </c>
      <c r="G2595" t="s">
        <v>4942</v>
      </c>
      <c r="H2595" t="s">
        <v>4943</v>
      </c>
      <c r="I2595" s="5" t="s">
        <v>6154</v>
      </c>
      <c r="J2595">
        <v>4</v>
      </c>
      <c r="K2595" t="s">
        <v>4943</v>
      </c>
      <c r="L2595" t="s">
        <v>4942</v>
      </c>
      <c r="M2595" t="s">
        <v>4943</v>
      </c>
      <c r="N2595" t="s">
        <v>128</v>
      </c>
      <c r="O2595" t="s">
        <v>2141</v>
      </c>
      <c r="P2595" t="s">
        <v>156</v>
      </c>
      <c r="R2595" t="s">
        <v>157</v>
      </c>
      <c r="S2595" t="s">
        <v>158</v>
      </c>
      <c r="T2595" t="s">
        <v>156</v>
      </c>
      <c r="V2595" t="s">
        <v>242</v>
      </c>
      <c r="Y2595" t="s">
        <v>2146</v>
      </c>
      <c r="AE2595" t="s">
        <v>4972</v>
      </c>
    </row>
    <row r="2596" spans="1:31">
      <c r="A2596" t="s">
        <v>4974</v>
      </c>
      <c r="B2596" t="s">
        <v>4975</v>
      </c>
      <c r="AE2596" t="s">
        <v>4974</v>
      </c>
    </row>
    <row r="2597" spans="1:31">
      <c r="A2597" t="s">
        <v>4976</v>
      </c>
      <c r="B2597" t="s">
        <v>4977</v>
      </c>
      <c r="C2597" t="s">
        <v>153</v>
      </c>
      <c r="E2597">
        <v>4</v>
      </c>
      <c r="F2597" t="s">
        <v>1954</v>
      </c>
      <c r="G2597" t="s">
        <v>1953</v>
      </c>
      <c r="H2597" t="s">
        <v>1954</v>
      </c>
      <c r="I2597" t="s">
        <v>124</v>
      </c>
      <c r="J2597">
        <v>4</v>
      </c>
      <c r="K2597" t="s">
        <v>1954</v>
      </c>
      <c r="L2597" t="s">
        <v>1953</v>
      </c>
      <c r="M2597" t="s">
        <v>1954</v>
      </c>
      <c r="N2597" t="s">
        <v>124</v>
      </c>
      <c r="O2597" t="s">
        <v>2162</v>
      </c>
      <c r="P2597" t="s">
        <v>156</v>
      </c>
      <c r="R2597" t="s">
        <v>241</v>
      </c>
      <c r="S2597" t="s">
        <v>158</v>
      </c>
      <c r="T2597" t="s">
        <v>156</v>
      </c>
      <c r="V2597" t="s">
        <v>159</v>
      </c>
      <c r="Y2597" t="s">
        <v>245</v>
      </c>
      <c r="AE2597" t="s">
        <v>4976</v>
      </c>
    </row>
    <row r="2598" spans="1:31">
      <c r="A2598" t="s">
        <v>4978</v>
      </c>
      <c r="B2598" t="s">
        <v>4979</v>
      </c>
      <c r="C2598" t="s">
        <v>153</v>
      </c>
      <c r="D2598" t="s">
        <v>154</v>
      </c>
      <c r="E2598">
        <v>4</v>
      </c>
      <c r="F2598" t="s">
        <v>2120</v>
      </c>
      <c r="G2598" t="s">
        <v>2119</v>
      </c>
      <c r="H2598" t="s">
        <v>2120</v>
      </c>
      <c r="I2598" t="s">
        <v>128</v>
      </c>
      <c r="J2598">
        <v>4</v>
      </c>
      <c r="K2598" t="s">
        <v>2120</v>
      </c>
      <c r="L2598" t="s">
        <v>2119</v>
      </c>
      <c r="M2598" t="s">
        <v>2120</v>
      </c>
      <c r="N2598" t="s">
        <v>128</v>
      </c>
      <c r="O2598" t="s">
        <v>2141</v>
      </c>
      <c r="P2598" t="s">
        <v>156</v>
      </c>
      <c r="R2598" t="s">
        <v>157</v>
      </c>
      <c r="S2598" t="s">
        <v>158</v>
      </c>
      <c r="T2598" t="s">
        <v>156</v>
      </c>
      <c r="V2598" t="s">
        <v>159</v>
      </c>
      <c r="Y2598" t="s">
        <v>243</v>
      </c>
      <c r="Z2598" t="s">
        <v>244</v>
      </c>
      <c r="AE2598" t="s">
        <v>4978</v>
      </c>
    </row>
    <row r="2599" spans="1:31">
      <c r="A2599" t="s">
        <v>4980</v>
      </c>
      <c r="B2599" t="s">
        <v>4981</v>
      </c>
      <c r="AE2599" t="s">
        <v>4980</v>
      </c>
    </row>
    <row r="2600" spans="1:31">
      <c r="A2600" t="s">
        <v>4982</v>
      </c>
      <c r="B2600" t="s">
        <v>4983</v>
      </c>
      <c r="AE2600" t="s">
        <v>4982</v>
      </c>
    </row>
    <row r="2601" spans="1:31">
      <c r="A2601" t="s">
        <v>4984</v>
      </c>
      <c r="B2601" t="s">
        <v>4985</v>
      </c>
      <c r="AE2601" t="s">
        <v>4984</v>
      </c>
    </row>
    <row r="2602" spans="1:31">
      <c r="A2602" t="s">
        <v>4986</v>
      </c>
      <c r="B2602" t="s">
        <v>4987</v>
      </c>
      <c r="AE2602" t="s">
        <v>4986</v>
      </c>
    </row>
    <row r="2603" spans="1:31">
      <c r="A2603" t="s">
        <v>4988</v>
      </c>
      <c r="B2603" t="s">
        <v>4989</v>
      </c>
      <c r="AE2603" t="s">
        <v>4988</v>
      </c>
    </row>
    <row r="2604" spans="1:31">
      <c r="A2604" t="s">
        <v>4990</v>
      </c>
      <c r="B2604" t="s">
        <v>4991</v>
      </c>
      <c r="AE2604" t="s">
        <v>4990</v>
      </c>
    </row>
    <row r="2605" spans="1:31">
      <c r="A2605" t="s">
        <v>4992</v>
      </c>
      <c r="B2605" t="s">
        <v>4993</v>
      </c>
      <c r="AE2605" t="s">
        <v>4992</v>
      </c>
    </row>
    <row r="2606" spans="1:31">
      <c r="A2606" t="s">
        <v>4994</v>
      </c>
      <c r="B2606" t="s">
        <v>4995</v>
      </c>
      <c r="AE2606" t="s">
        <v>4994</v>
      </c>
    </row>
    <row r="2607" spans="1:31">
      <c r="A2607" t="s">
        <v>4996</v>
      </c>
      <c r="B2607" t="s">
        <v>4997</v>
      </c>
      <c r="AE2607" t="s">
        <v>4996</v>
      </c>
    </row>
    <row r="2608" spans="1:31">
      <c r="A2608" t="s">
        <v>4998</v>
      </c>
      <c r="B2608" t="s">
        <v>4999</v>
      </c>
      <c r="AE2608" t="s">
        <v>4998</v>
      </c>
    </row>
    <row r="2609" spans="1:31">
      <c r="A2609" t="s">
        <v>5000</v>
      </c>
      <c r="B2609" t="s">
        <v>5001</v>
      </c>
      <c r="AE2609" t="s">
        <v>5000</v>
      </c>
    </row>
    <row r="2610" spans="1:31">
      <c r="A2610" t="s">
        <v>5002</v>
      </c>
      <c r="B2610" t="s">
        <v>5003</v>
      </c>
      <c r="AE2610" t="s">
        <v>5002</v>
      </c>
    </row>
    <row r="2611" spans="1:31">
      <c r="A2611" t="s">
        <v>5004</v>
      </c>
      <c r="B2611" t="s">
        <v>5005</v>
      </c>
      <c r="AE2611" t="s">
        <v>5004</v>
      </c>
    </row>
    <row r="2612" spans="1:31">
      <c r="A2612" t="s">
        <v>5006</v>
      </c>
      <c r="B2612" t="s">
        <v>5007</v>
      </c>
      <c r="AE2612" t="s">
        <v>5006</v>
      </c>
    </row>
    <row r="2613" spans="1:31">
      <c r="A2613" t="s">
        <v>5008</v>
      </c>
      <c r="B2613" t="s">
        <v>5009</v>
      </c>
      <c r="AE2613" t="s">
        <v>5008</v>
      </c>
    </row>
    <row r="2614" spans="1:31">
      <c r="A2614" t="s">
        <v>5010</v>
      </c>
      <c r="B2614" t="s">
        <v>5011</v>
      </c>
      <c r="AE2614" t="s">
        <v>5010</v>
      </c>
    </row>
    <row r="2615" spans="1:31">
      <c r="A2615" t="s">
        <v>5012</v>
      </c>
      <c r="B2615" t="s">
        <v>5013</v>
      </c>
      <c r="AE2615" t="s">
        <v>5012</v>
      </c>
    </row>
    <row r="2616" spans="1:31">
      <c r="A2616" t="s">
        <v>5014</v>
      </c>
      <c r="B2616" t="s">
        <v>5015</v>
      </c>
      <c r="AE2616" t="s">
        <v>5014</v>
      </c>
    </row>
    <row r="2617" spans="1:31">
      <c r="A2617" t="s">
        <v>5016</v>
      </c>
      <c r="B2617" t="s">
        <v>5017</v>
      </c>
      <c r="AE2617" t="s">
        <v>5016</v>
      </c>
    </row>
    <row r="2618" spans="1:31">
      <c r="A2618" t="s">
        <v>5018</v>
      </c>
      <c r="B2618" t="s">
        <v>5019</v>
      </c>
      <c r="C2618" t="s">
        <v>153</v>
      </c>
      <c r="E2618">
        <v>4</v>
      </c>
      <c r="F2618" t="s">
        <v>4892</v>
      </c>
      <c r="G2618" t="s">
        <v>4891</v>
      </c>
      <c r="H2618" t="s">
        <v>4892</v>
      </c>
      <c r="I2618" t="s">
        <v>126</v>
      </c>
      <c r="J2618">
        <v>4</v>
      </c>
      <c r="K2618" t="s">
        <v>4892</v>
      </c>
      <c r="L2618" t="s">
        <v>4891</v>
      </c>
      <c r="M2618" t="s">
        <v>4892</v>
      </c>
      <c r="N2618" t="s">
        <v>126</v>
      </c>
      <c r="O2618" t="s">
        <v>155</v>
      </c>
      <c r="P2618" t="s">
        <v>156</v>
      </c>
      <c r="R2618" t="s">
        <v>241</v>
      </c>
      <c r="S2618" t="s">
        <v>158</v>
      </c>
      <c r="T2618" t="s">
        <v>156</v>
      </c>
      <c r="V2618" t="s">
        <v>2233</v>
      </c>
      <c r="Y2618" t="s">
        <v>4150</v>
      </c>
      <c r="AE2618" t="s">
        <v>5018</v>
      </c>
    </row>
    <row r="2619" spans="1:31">
      <c r="A2619" t="s">
        <v>5020</v>
      </c>
      <c r="B2619" t="s">
        <v>5021</v>
      </c>
      <c r="C2619" t="s">
        <v>153</v>
      </c>
      <c r="E2619">
        <v>4</v>
      </c>
      <c r="F2619" t="s">
        <v>4892</v>
      </c>
      <c r="G2619" t="s">
        <v>4891</v>
      </c>
      <c r="H2619" t="s">
        <v>4892</v>
      </c>
      <c r="I2619" t="s">
        <v>126</v>
      </c>
      <c r="J2619">
        <v>4</v>
      </c>
      <c r="K2619" t="s">
        <v>4892</v>
      </c>
      <c r="L2619" t="s">
        <v>4891</v>
      </c>
      <c r="M2619" t="s">
        <v>4892</v>
      </c>
      <c r="N2619" t="s">
        <v>126</v>
      </c>
      <c r="O2619" t="s">
        <v>155</v>
      </c>
      <c r="P2619" t="s">
        <v>156</v>
      </c>
      <c r="R2619" t="s">
        <v>157</v>
      </c>
      <c r="S2619" t="s">
        <v>158</v>
      </c>
      <c r="T2619" t="s">
        <v>156</v>
      </c>
      <c r="V2619" t="s">
        <v>242</v>
      </c>
      <c r="Y2619" t="s">
        <v>2146</v>
      </c>
      <c r="AE2619" t="s">
        <v>5020</v>
      </c>
    </row>
    <row r="2620" spans="1:31">
      <c r="A2620" t="s">
        <v>5022</v>
      </c>
      <c r="B2620" t="s">
        <v>5023</v>
      </c>
      <c r="C2620" t="s">
        <v>153</v>
      </c>
      <c r="E2620">
        <v>4</v>
      </c>
      <c r="F2620" t="s">
        <v>1718</v>
      </c>
      <c r="G2620" t="s">
        <v>1717</v>
      </c>
      <c r="H2620" t="s">
        <v>1718</v>
      </c>
      <c r="I2620" t="s">
        <v>128</v>
      </c>
      <c r="J2620">
        <v>4</v>
      </c>
      <c r="K2620" t="s">
        <v>1718</v>
      </c>
      <c r="L2620" t="s">
        <v>1717</v>
      </c>
      <c r="M2620" t="s">
        <v>1718</v>
      </c>
      <c r="N2620" t="s">
        <v>128</v>
      </c>
      <c r="O2620" t="s">
        <v>2141</v>
      </c>
      <c r="P2620" t="s">
        <v>156</v>
      </c>
      <c r="R2620" t="s">
        <v>241</v>
      </c>
      <c r="S2620" t="s">
        <v>158</v>
      </c>
      <c r="T2620" t="s">
        <v>156</v>
      </c>
      <c r="V2620" t="s">
        <v>242</v>
      </c>
      <c r="Y2620" t="s">
        <v>2146</v>
      </c>
      <c r="AE2620" t="s">
        <v>5022</v>
      </c>
    </row>
    <row r="2621" spans="1:31">
      <c r="A2621" t="s">
        <v>5024</v>
      </c>
      <c r="B2621" t="s">
        <v>5025</v>
      </c>
      <c r="C2621" t="s">
        <v>153</v>
      </c>
      <c r="E2621">
        <v>4</v>
      </c>
      <c r="F2621" t="s">
        <v>1582</v>
      </c>
      <c r="G2621" t="s">
        <v>1581</v>
      </c>
      <c r="H2621" t="s">
        <v>1582</v>
      </c>
      <c r="I2621" t="s">
        <v>124</v>
      </c>
      <c r="J2621">
        <v>4</v>
      </c>
      <c r="K2621" t="s">
        <v>1582</v>
      </c>
      <c r="L2621" t="s">
        <v>1581</v>
      </c>
      <c r="M2621" t="s">
        <v>1582</v>
      </c>
      <c r="N2621" t="s">
        <v>124</v>
      </c>
      <c r="O2621" t="s">
        <v>2162</v>
      </c>
      <c r="P2621" t="s">
        <v>156</v>
      </c>
      <c r="R2621" t="s">
        <v>157</v>
      </c>
      <c r="S2621" t="s">
        <v>158</v>
      </c>
      <c r="T2621" t="s">
        <v>156</v>
      </c>
      <c r="V2621" t="s">
        <v>159</v>
      </c>
      <c r="Y2621" t="s">
        <v>160</v>
      </c>
      <c r="AE2621" t="s">
        <v>5024</v>
      </c>
    </row>
    <row r="2622" spans="1:31">
      <c r="A2622" t="s">
        <v>5026</v>
      </c>
      <c r="B2622" t="s">
        <v>5027</v>
      </c>
      <c r="C2622" t="s">
        <v>153</v>
      </c>
      <c r="E2622">
        <v>4</v>
      </c>
      <c r="F2622" t="s">
        <v>1846</v>
      </c>
      <c r="G2622" t="s">
        <v>1845</v>
      </c>
      <c r="H2622" t="s">
        <v>1846</v>
      </c>
      <c r="I2622" t="s">
        <v>132</v>
      </c>
      <c r="J2622">
        <v>4</v>
      </c>
      <c r="K2622" t="s">
        <v>1846</v>
      </c>
      <c r="L2622" t="s">
        <v>1845</v>
      </c>
      <c r="M2622" t="s">
        <v>1846</v>
      </c>
      <c r="N2622" t="s">
        <v>132</v>
      </c>
      <c r="O2622" t="s">
        <v>2141</v>
      </c>
      <c r="P2622" t="s">
        <v>156</v>
      </c>
      <c r="R2622" t="s">
        <v>241</v>
      </c>
      <c r="S2622" t="s">
        <v>158</v>
      </c>
      <c r="T2622" t="s">
        <v>156</v>
      </c>
      <c r="V2622" t="s">
        <v>242</v>
      </c>
      <c r="Y2622" t="s">
        <v>2146</v>
      </c>
      <c r="AE2622" t="s">
        <v>5026</v>
      </c>
    </row>
    <row r="2623" spans="1:31">
      <c r="A2623" t="s">
        <v>5028</v>
      </c>
      <c r="B2623" t="s">
        <v>5029</v>
      </c>
      <c r="C2623" t="s">
        <v>153</v>
      </c>
      <c r="E2623">
        <v>4</v>
      </c>
      <c r="F2623" t="s">
        <v>2974</v>
      </c>
      <c r="G2623" t="s">
        <v>2975</v>
      </c>
      <c r="H2623" t="s">
        <v>2974</v>
      </c>
      <c r="I2623" t="s">
        <v>126</v>
      </c>
      <c r="J2623">
        <v>4</v>
      </c>
      <c r="K2623" t="s">
        <v>2974</v>
      </c>
      <c r="L2623" t="s">
        <v>2975</v>
      </c>
      <c r="M2623" t="s">
        <v>2974</v>
      </c>
      <c r="N2623" t="s">
        <v>126</v>
      </c>
      <c r="O2623" t="s">
        <v>2126</v>
      </c>
      <c r="P2623" t="s">
        <v>2130</v>
      </c>
      <c r="Q2623" t="s">
        <v>5030</v>
      </c>
      <c r="R2623" t="s">
        <v>157</v>
      </c>
      <c r="S2623" t="s">
        <v>158</v>
      </c>
      <c r="T2623" t="s">
        <v>156</v>
      </c>
      <c r="V2623" t="s">
        <v>242</v>
      </c>
      <c r="Y2623" t="s">
        <v>245</v>
      </c>
      <c r="AE2623" t="s">
        <v>5028</v>
      </c>
    </row>
    <row r="2624" spans="1:31">
      <c r="A2624" t="s">
        <v>5031</v>
      </c>
      <c r="B2624" t="s">
        <v>5032</v>
      </c>
      <c r="C2624" t="s">
        <v>153</v>
      </c>
      <c r="E2624">
        <v>4</v>
      </c>
      <c r="F2624" t="s">
        <v>1582</v>
      </c>
      <c r="G2624" t="s">
        <v>1581</v>
      </c>
      <c r="H2624" t="s">
        <v>1582</v>
      </c>
      <c r="I2624" t="s">
        <v>124</v>
      </c>
      <c r="J2624">
        <v>4</v>
      </c>
      <c r="K2624" t="s">
        <v>1582</v>
      </c>
      <c r="L2624" t="s">
        <v>1581</v>
      </c>
      <c r="M2624" t="s">
        <v>1582</v>
      </c>
      <c r="N2624" t="s">
        <v>124</v>
      </c>
      <c r="O2624" t="s">
        <v>2126</v>
      </c>
      <c r="P2624" t="s">
        <v>156</v>
      </c>
      <c r="R2624" t="s">
        <v>157</v>
      </c>
      <c r="S2624" t="s">
        <v>158</v>
      </c>
      <c r="T2624" t="s">
        <v>156</v>
      </c>
      <c r="V2624" t="s">
        <v>242</v>
      </c>
      <c r="Y2624" t="s">
        <v>2132</v>
      </c>
      <c r="AE2624" t="s">
        <v>5031</v>
      </c>
    </row>
    <row r="2625" spans="1:31">
      <c r="A2625" t="s">
        <v>5033</v>
      </c>
      <c r="B2625" t="s">
        <v>5034</v>
      </c>
      <c r="C2625" t="s">
        <v>153</v>
      </c>
      <c r="E2625">
        <v>4</v>
      </c>
      <c r="F2625" t="s">
        <v>1842</v>
      </c>
      <c r="G2625" t="s">
        <v>1841</v>
      </c>
      <c r="H2625" t="s">
        <v>1842</v>
      </c>
      <c r="I2625" t="s">
        <v>128</v>
      </c>
      <c r="J2625">
        <v>4</v>
      </c>
      <c r="K2625" t="s">
        <v>1842</v>
      </c>
      <c r="L2625" t="s">
        <v>1841</v>
      </c>
      <c r="M2625" t="s">
        <v>1842</v>
      </c>
      <c r="N2625" t="s">
        <v>128</v>
      </c>
      <c r="O2625" t="s">
        <v>2162</v>
      </c>
      <c r="P2625" t="s">
        <v>156</v>
      </c>
      <c r="R2625" t="s">
        <v>157</v>
      </c>
      <c r="S2625" t="s">
        <v>2153</v>
      </c>
      <c r="T2625" t="s">
        <v>156</v>
      </c>
      <c r="V2625" t="s">
        <v>159</v>
      </c>
      <c r="Y2625" t="s">
        <v>2402</v>
      </c>
      <c r="AE2625" t="s">
        <v>5033</v>
      </c>
    </row>
    <row r="2626" spans="1:31">
      <c r="A2626" t="s">
        <v>5035</v>
      </c>
      <c r="B2626" t="s">
        <v>5036</v>
      </c>
      <c r="AE2626" t="s">
        <v>5035</v>
      </c>
    </row>
    <row r="2627" spans="1:31">
      <c r="A2627" t="s">
        <v>5037</v>
      </c>
      <c r="B2627" t="s">
        <v>5038</v>
      </c>
      <c r="AE2627" t="s">
        <v>5037</v>
      </c>
    </row>
    <row r="2628" spans="1:31">
      <c r="A2628" t="s">
        <v>5039</v>
      </c>
      <c r="B2628" t="s">
        <v>5040</v>
      </c>
      <c r="AE2628" t="s">
        <v>5039</v>
      </c>
    </row>
    <row r="2629" spans="1:31">
      <c r="A2629" t="s">
        <v>5041</v>
      </c>
      <c r="B2629" t="s">
        <v>5042</v>
      </c>
      <c r="AE2629" t="s">
        <v>5041</v>
      </c>
    </row>
    <row r="2630" spans="1:31">
      <c r="A2630" t="s">
        <v>5043</v>
      </c>
      <c r="B2630" t="s">
        <v>5044</v>
      </c>
      <c r="AE2630" t="s">
        <v>5043</v>
      </c>
    </row>
    <row r="2631" spans="1:31">
      <c r="A2631" t="s">
        <v>5045</v>
      </c>
      <c r="B2631" t="s">
        <v>5046</v>
      </c>
      <c r="AE2631" t="s">
        <v>5045</v>
      </c>
    </row>
    <row r="2632" spans="1:31">
      <c r="A2632" t="s">
        <v>5047</v>
      </c>
      <c r="B2632" t="s">
        <v>5048</v>
      </c>
      <c r="AE2632" t="s">
        <v>5047</v>
      </c>
    </row>
    <row r="2633" spans="1:31">
      <c r="A2633" t="s">
        <v>5049</v>
      </c>
      <c r="B2633" t="s">
        <v>5050</v>
      </c>
      <c r="AE2633" t="s">
        <v>5049</v>
      </c>
    </row>
    <row r="2634" spans="1:31">
      <c r="A2634" t="s">
        <v>5051</v>
      </c>
      <c r="B2634" t="s">
        <v>5052</v>
      </c>
      <c r="AE2634" t="s">
        <v>5051</v>
      </c>
    </row>
    <row r="2635" spans="1:31">
      <c r="A2635" t="s">
        <v>5053</v>
      </c>
      <c r="B2635" t="s">
        <v>5054</v>
      </c>
      <c r="AE2635" t="s">
        <v>5053</v>
      </c>
    </row>
    <row r="2636" spans="1:31">
      <c r="A2636" t="s">
        <v>5055</v>
      </c>
      <c r="B2636" t="s">
        <v>5056</v>
      </c>
      <c r="AE2636" t="s">
        <v>5055</v>
      </c>
    </row>
    <row r="2637" spans="1:31">
      <c r="A2637" t="s">
        <v>5057</v>
      </c>
      <c r="B2637" t="s">
        <v>5058</v>
      </c>
      <c r="C2637" t="s">
        <v>153</v>
      </c>
      <c r="E2637">
        <v>4</v>
      </c>
      <c r="F2637" t="s">
        <v>1852</v>
      </c>
      <c r="G2637" t="s">
        <v>1851</v>
      </c>
      <c r="H2637" t="s">
        <v>1852</v>
      </c>
      <c r="I2637" t="s">
        <v>130</v>
      </c>
      <c r="J2637">
        <v>4</v>
      </c>
      <c r="K2637" t="s">
        <v>1852</v>
      </c>
      <c r="L2637" t="s">
        <v>1851</v>
      </c>
      <c r="M2637" t="s">
        <v>1852</v>
      </c>
      <c r="N2637" t="s">
        <v>130</v>
      </c>
      <c r="O2637" t="s">
        <v>2141</v>
      </c>
      <c r="P2637" t="s">
        <v>156</v>
      </c>
      <c r="R2637" t="s">
        <v>241</v>
      </c>
      <c r="S2637" t="s">
        <v>158</v>
      </c>
      <c r="T2637" t="s">
        <v>156</v>
      </c>
      <c r="V2637" t="s">
        <v>159</v>
      </c>
      <c r="Y2637" t="s">
        <v>244</v>
      </c>
      <c r="AE2637" t="s">
        <v>5057</v>
      </c>
    </row>
    <row r="2638" spans="1:31">
      <c r="A2638" t="s">
        <v>5059</v>
      </c>
      <c r="B2638" t="s">
        <v>5060</v>
      </c>
      <c r="C2638" t="s">
        <v>153</v>
      </c>
      <c r="E2638">
        <v>4</v>
      </c>
      <c r="F2638" t="s">
        <v>1842</v>
      </c>
      <c r="G2638" t="s">
        <v>1841</v>
      </c>
      <c r="H2638" t="s">
        <v>1842</v>
      </c>
      <c r="I2638" t="s">
        <v>128</v>
      </c>
      <c r="J2638">
        <v>4</v>
      </c>
      <c r="K2638" t="s">
        <v>1842</v>
      </c>
      <c r="L2638" t="s">
        <v>1841</v>
      </c>
      <c r="M2638" t="s">
        <v>1842</v>
      </c>
      <c r="N2638" t="s">
        <v>128</v>
      </c>
      <c r="O2638" t="s">
        <v>2162</v>
      </c>
      <c r="P2638" t="s">
        <v>156</v>
      </c>
      <c r="R2638" t="s">
        <v>157</v>
      </c>
      <c r="S2638" t="s">
        <v>2153</v>
      </c>
      <c r="T2638" t="s">
        <v>156</v>
      </c>
      <c r="V2638" t="s">
        <v>159</v>
      </c>
      <c r="Y2638" t="s">
        <v>2402</v>
      </c>
      <c r="AE2638" t="s">
        <v>5059</v>
      </c>
    </row>
    <row r="2639" spans="1:31">
      <c r="A2639" t="s">
        <v>5061</v>
      </c>
      <c r="B2639" t="s">
        <v>5062</v>
      </c>
      <c r="C2639" t="s">
        <v>82</v>
      </c>
      <c r="E2639">
        <v>3</v>
      </c>
      <c r="F2639" t="s">
        <v>128</v>
      </c>
      <c r="G2639" t="s">
        <v>5061</v>
      </c>
      <c r="H2639" t="s">
        <v>5062</v>
      </c>
      <c r="I2639" t="s">
        <v>128</v>
      </c>
      <c r="J2639">
        <v>3</v>
      </c>
      <c r="K2639" t="s">
        <v>128</v>
      </c>
      <c r="L2639" t="s">
        <v>5061</v>
      </c>
      <c r="M2639" t="s">
        <v>5062</v>
      </c>
      <c r="N2639" t="s">
        <v>128</v>
      </c>
      <c r="AE2639" t="s">
        <v>5061</v>
      </c>
    </row>
    <row r="2640" spans="1:31">
      <c r="A2640" t="s">
        <v>5063</v>
      </c>
      <c r="B2640" t="s">
        <v>5064</v>
      </c>
      <c r="AE2640" t="s">
        <v>5063</v>
      </c>
    </row>
    <row r="2641" spans="1:31">
      <c r="A2641" t="s">
        <v>5065</v>
      </c>
      <c r="B2641" t="s">
        <v>5066</v>
      </c>
      <c r="AE2641" t="s">
        <v>5065</v>
      </c>
    </row>
    <row r="2642" spans="1:31">
      <c r="A2642" t="s">
        <v>5067</v>
      </c>
      <c r="B2642" t="s">
        <v>5068</v>
      </c>
      <c r="AE2642" t="s">
        <v>5067</v>
      </c>
    </row>
    <row r="2643" spans="1:31">
      <c r="A2643" t="s">
        <v>5069</v>
      </c>
      <c r="B2643" t="s">
        <v>5070</v>
      </c>
      <c r="AE2643" t="s">
        <v>5069</v>
      </c>
    </row>
    <row r="2644" spans="1:31">
      <c r="A2644" t="s">
        <v>5071</v>
      </c>
      <c r="B2644" t="s">
        <v>5072</v>
      </c>
      <c r="AE2644" t="s">
        <v>5071</v>
      </c>
    </row>
    <row r="2645" spans="1:31">
      <c r="A2645" t="s">
        <v>5073</v>
      </c>
      <c r="B2645" t="s">
        <v>5074</v>
      </c>
      <c r="AE2645" t="s">
        <v>5073</v>
      </c>
    </row>
    <row r="2646" spans="1:31">
      <c r="A2646" t="s">
        <v>5075</v>
      </c>
      <c r="B2646" t="s">
        <v>5076</v>
      </c>
      <c r="AE2646" t="s">
        <v>5075</v>
      </c>
    </row>
    <row r="2647" spans="1:31">
      <c r="A2647" t="s">
        <v>5077</v>
      </c>
      <c r="B2647" t="s">
        <v>5078</v>
      </c>
      <c r="AE2647" t="s">
        <v>5077</v>
      </c>
    </row>
    <row r="2648" spans="1:31">
      <c r="A2648" t="s">
        <v>5079</v>
      </c>
      <c r="B2648" t="s">
        <v>5080</v>
      </c>
      <c r="AE2648" t="s">
        <v>5079</v>
      </c>
    </row>
    <row r="2649" spans="1:31">
      <c r="A2649" t="s">
        <v>5081</v>
      </c>
      <c r="B2649" t="s">
        <v>5082</v>
      </c>
      <c r="AE2649" t="s">
        <v>5081</v>
      </c>
    </row>
    <row r="2650" spans="1:31">
      <c r="A2650" t="s">
        <v>5083</v>
      </c>
      <c r="B2650" t="s">
        <v>5084</v>
      </c>
      <c r="AE2650" t="s">
        <v>5083</v>
      </c>
    </row>
    <row r="2651" spans="1:31">
      <c r="A2651" t="s">
        <v>5085</v>
      </c>
      <c r="B2651" t="s">
        <v>5086</v>
      </c>
      <c r="AE2651" t="s">
        <v>5085</v>
      </c>
    </row>
    <row r="2652" spans="1:31">
      <c r="A2652" t="s">
        <v>5087</v>
      </c>
      <c r="B2652" t="s">
        <v>5088</v>
      </c>
      <c r="AE2652" t="s">
        <v>5087</v>
      </c>
    </row>
    <row r="2653" spans="1:31">
      <c r="A2653" t="s">
        <v>5089</v>
      </c>
      <c r="B2653" t="s">
        <v>5090</v>
      </c>
      <c r="AE2653" t="s">
        <v>5089</v>
      </c>
    </row>
    <row r="2654" spans="1:31">
      <c r="A2654" t="s">
        <v>5091</v>
      </c>
      <c r="B2654" t="s">
        <v>5092</v>
      </c>
      <c r="C2654" t="s">
        <v>153</v>
      </c>
      <c r="D2654" t="s">
        <v>154</v>
      </c>
      <c r="E2654">
        <v>4</v>
      </c>
      <c r="F2654" t="s">
        <v>2011</v>
      </c>
      <c r="G2654" t="s">
        <v>2010</v>
      </c>
      <c r="H2654" t="s">
        <v>2011</v>
      </c>
      <c r="I2654" t="s">
        <v>126</v>
      </c>
      <c r="J2654">
        <v>4</v>
      </c>
      <c r="K2654" t="s">
        <v>2011</v>
      </c>
      <c r="L2654" t="s">
        <v>2010</v>
      </c>
      <c r="M2654" t="s">
        <v>2011</v>
      </c>
      <c r="N2654" t="s">
        <v>126</v>
      </c>
      <c r="O2654" t="s">
        <v>2126</v>
      </c>
      <c r="P2654" t="s">
        <v>156</v>
      </c>
      <c r="R2654" t="s">
        <v>157</v>
      </c>
      <c r="S2654" t="s">
        <v>158</v>
      </c>
      <c r="T2654" t="s">
        <v>156</v>
      </c>
      <c r="V2654" t="s">
        <v>159</v>
      </c>
      <c r="Y2654" t="s">
        <v>2132</v>
      </c>
      <c r="AE2654" t="s">
        <v>5091</v>
      </c>
    </row>
    <row r="2655" spans="1:31">
      <c r="A2655" t="s">
        <v>5093</v>
      </c>
      <c r="B2655" t="s">
        <v>5094</v>
      </c>
      <c r="AE2655" t="s">
        <v>5093</v>
      </c>
    </row>
    <row r="2656" spans="1:31">
      <c r="A2656" t="s">
        <v>5095</v>
      </c>
      <c r="B2656" t="s">
        <v>5096</v>
      </c>
      <c r="C2656" t="s">
        <v>153</v>
      </c>
      <c r="E2656">
        <v>4</v>
      </c>
      <c r="F2656" t="s">
        <v>1868</v>
      </c>
      <c r="G2656" t="s">
        <v>1867</v>
      </c>
      <c r="H2656" t="s">
        <v>1868</v>
      </c>
      <c r="I2656" t="s">
        <v>126</v>
      </c>
      <c r="J2656">
        <v>4</v>
      </c>
      <c r="K2656" t="s">
        <v>1868</v>
      </c>
      <c r="L2656" t="s">
        <v>1867</v>
      </c>
      <c r="M2656" t="s">
        <v>1868</v>
      </c>
      <c r="N2656" t="s">
        <v>126</v>
      </c>
      <c r="O2656" t="s">
        <v>2162</v>
      </c>
      <c r="P2656" t="s">
        <v>156</v>
      </c>
      <c r="R2656" t="s">
        <v>241</v>
      </c>
      <c r="S2656" t="s">
        <v>2153</v>
      </c>
      <c r="T2656" t="s">
        <v>156</v>
      </c>
      <c r="V2656" t="s">
        <v>242</v>
      </c>
      <c r="Y2656" t="s">
        <v>2150</v>
      </c>
      <c r="AE2656" t="s">
        <v>5095</v>
      </c>
    </row>
    <row r="2657" spans="1:31">
      <c r="A2657" t="s">
        <v>5097</v>
      </c>
      <c r="B2657" t="s">
        <v>5098</v>
      </c>
      <c r="C2657" t="s">
        <v>153</v>
      </c>
      <c r="E2657">
        <v>4</v>
      </c>
      <c r="F2657" t="s">
        <v>1868</v>
      </c>
      <c r="G2657" t="s">
        <v>1867</v>
      </c>
      <c r="H2657" t="s">
        <v>1868</v>
      </c>
      <c r="I2657" t="s">
        <v>126</v>
      </c>
      <c r="J2657">
        <v>4</v>
      </c>
      <c r="K2657" t="s">
        <v>1868</v>
      </c>
      <c r="L2657" t="s">
        <v>1867</v>
      </c>
      <c r="M2657" t="s">
        <v>1868</v>
      </c>
      <c r="N2657" t="s">
        <v>126</v>
      </c>
      <c r="O2657" t="s">
        <v>2162</v>
      </c>
      <c r="P2657" t="s">
        <v>156</v>
      </c>
      <c r="R2657" t="s">
        <v>241</v>
      </c>
      <c r="S2657" t="s">
        <v>158</v>
      </c>
      <c r="T2657" t="s">
        <v>156</v>
      </c>
      <c r="V2657" t="s">
        <v>242</v>
      </c>
      <c r="Y2657" t="s">
        <v>2150</v>
      </c>
      <c r="AE2657" t="s">
        <v>5097</v>
      </c>
    </row>
    <row r="2658" spans="1:31">
      <c r="A2658" t="s">
        <v>5099</v>
      </c>
      <c r="B2658" t="s">
        <v>5100</v>
      </c>
      <c r="C2658" t="s">
        <v>153</v>
      </c>
      <c r="E2658">
        <v>4</v>
      </c>
      <c r="F2658" t="s">
        <v>1868</v>
      </c>
      <c r="G2658" t="s">
        <v>1867</v>
      </c>
      <c r="H2658" t="s">
        <v>1868</v>
      </c>
      <c r="I2658" t="s">
        <v>126</v>
      </c>
      <c r="J2658">
        <v>4</v>
      </c>
      <c r="K2658" t="s">
        <v>1868</v>
      </c>
      <c r="L2658" t="s">
        <v>1867</v>
      </c>
      <c r="M2658" t="s">
        <v>1868</v>
      </c>
      <c r="N2658" t="s">
        <v>126</v>
      </c>
      <c r="O2658" t="s">
        <v>2162</v>
      </c>
      <c r="P2658" t="s">
        <v>156</v>
      </c>
      <c r="R2658" t="s">
        <v>241</v>
      </c>
      <c r="S2658" t="s">
        <v>158</v>
      </c>
      <c r="T2658" t="s">
        <v>156</v>
      </c>
      <c r="V2658" t="s">
        <v>242</v>
      </c>
      <c r="Y2658" t="s">
        <v>2146</v>
      </c>
      <c r="AE2658" t="s">
        <v>5099</v>
      </c>
    </row>
    <row r="2659" spans="1:31">
      <c r="A2659" t="s">
        <v>5101</v>
      </c>
      <c r="B2659" t="s">
        <v>5102</v>
      </c>
      <c r="C2659" t="s">
        <v>153</v>
      </c>
      <c r="E2659">
        <v>4</v>
      </c>
      <c r="F2659" t="s">
        <v>1868</v>
      </c>
      <c r="G2659" t="s">
        <v>1867</v>
      </c>
      <c r="H2659" t="s">
        <v>1868</v>
      </c>
      <c r="I2659" t="s">
        <v>126</v>
      </c>
      <c r="J2659">
        <v>4</v>
      </c>
      <c r="K2659" t="s">
        <v>1868</v>
      </c>
      <c r="L2659" t="s">
        <v>1867</v>
      </c>
      <c r="M2659" t="s">
        <v>1868</v>
      </c>
      <c r="N2659" t="s">
        <v>126</v>
      </c>
      <c r="O2659" t="s">
        <v>2162</v>
      </c>
      <c r="P2659" t="s">
        <v>156</v>
      </c>
      <c r="R2659" t="s">
        <v>241</v>
      </c>
      <c r="S2659" t="s">
        <v>158</v>
      </c>
      <c r="T2659" t="s">
        <v>156</v>
      </c>
      <c r="V2659" t="s">
        <v>242</v>
      </c>
      <c r="Y2659" t="s">
        <v>2150</v>
      </c>
      <c r="AE2659" t="s">
        <v>5101</v>
      </c>
    </row>
    <row r="2660" spans="1:31">
      <c r="A2660" t="s">
        <v>5103</v>
      </c>
      <c r="B2660" t="s">
        <v>5104</v>
      </c>
      <c r="C2660" t="s">
        <v>153</v>
      </c>
      <c r="E2660">
        <v>4</v>
      </c>
      <c r="F2660" t="s">
        <v>1868</v>
      </c>
      <c r="G2660" t="s">
        <v>1867</v>
      </c>
      <c r="H2660" t="s">
        <v>1868</v>
      </c>
      <c r="I2660" t="s">
        <v>126</v>
      </c>
      <c r="J2660">
        <v>4</v>
      </c>
      <c r="K2660" t="s">
        <v>1868</v>
      </c>
      <c r="L2660" t="s">
        <v>1867</v>
      </c>
      <c r="M2660" t="s">
        <v>1868</v>
      </c>
      <c r="N2660" t="s">
        <v>126</v>
      </c>
      <c r="O2660" t="s">
        <v>2162</v>
      </c>
      <c r="P2660" t="s">
        <v>156</v>
      </c>
      <c r="R2660" t="s">
        <v>241</v>
      </c>
      <c r="S2660" t="s">
        <v>158</v>
      </c>
      <c r="T2660" t="s">
        <v>156</v>
      </c>
      <c r="V2660" t="s">
        <v>242</v>
      </c>
      <c r="Y2660" t="s">
        <v>2150</v>
      </c>
      <c r="AE2660" t="s">
        <v>5103</v>
      </c>
    </row>
    <row r="2661" spans="1:31">
      <c r="A2661" t="s">
        <v>5105</v>
      </c>
      <c r="B2661" t="s">
        <v>5106</v>
      </c>
      <c r="C2661" t="s">
        <v>153</v>
      </c>
      <c r="E2661">
        <v>4</v>
      </c>
      <c r="F2661" t="s">
        <v>1813</v>
      </c>
      <c r="G2661" t="s">
        <v>1812</v>
      </c>
      <c r="H2661" t="s">
        <v>1813</v>
      </c>
      <c r="I2661" t="s">
        <v>126</v>
      </c>
      <c r="J2661">
        <v>4</v>
      </c>
      <c r="K2661" t="s">
        <v>1813</v>
      </c>
      <c r="L2661" t="s">
        <v>1812</v>
      </c>
      <c r="M2661" t="s">
        <v>1813</v>
      </c>
      <c r="N2661" t="s">
        <v>126</v>
      </c>
      <c r="O2661" t="s">
        <v>2162</v>
      </c>
      <c r="P2661" t="s">
        <v>156</v>
      </c>
      <c r="R2661" t="s">
        <v>241</v>
      </c>
      <c r="S2661" t="s">
        <v>158</v>
      </c>
      <c r="T2661" t="s">
        <v>156</v>
      </c>
      <c r="V2661" t="s">
        <v>242</v>
      </c>
      <c r="Y2661" t="s">
        <v>2147</v>
      </c>
      <c r="AE2661" t="s">
        <v>5105</v>
      </c>
    </row>
    <row r="2662" spans="1:31">
      <c r="A2662" t="s">
        <v>5107</v>
      </c>
      <c r="B2662" t="s">
        <v>5108</v>
      </c>
      <c r="C2662" t="s">
        <v>153</v>
      </c>
      <c r="E2662">
        <v>4</v>
      </c>
      <c r="F2662" t="s">
        <v>1743</v>
      </c>
      <c r="G2662" t="s">
        <v>1742</v>
      </c>
      <c r="H2662" t="s">
        <v>1743</v>
      </c>
      <c r="I2662" t="s">
        <v>1641</v>
      </c>
      <c r="J2662">
        <v>4</v>
      </c>
      <c r="K2662" t="s">
        <v>1743</v>
      </c>
      <c r="L2662" t="s">
        <v>1742</v>
      </c>
      <c r="M2662" t="s">
        <v>1743</v>
      </c>
      <c r="N2662" t="s">
        <v>1641</v>
      </c>
      <c r="O2662" t="s">
        <v>2162</v>
      </c>
      <c r="P2662" t="s">
        <v>156</v>
      </c>
      <c r="R2662" t="s">
        <v>157</v>
      </c>
      <c r="S2662" t="s">
        <v>158</v>
      </c>
      <c r="T2662" t="s">
        <v>156</v>
      </c>
      <c r="V2662" t="s">
        <v>159</v>
      </c>
      <c r="Y2662" t="s">
        <v>2132</v>
      </c>
      <c r="AE2662" t="s">
        <v>5107</v>
      </c>
    </row>
    <row r="2663" spans="1:31">
      <c r="A2663" t="s">
        <v>5109</v>
      </c>
      <c r="B2663" t="s">
        <v>5110</v>
      </c>
      <c r="AE2663" t="s">
        <v>5109</v>
      </c>
    </row>
    <row r="2664" spans="1:31">
      <c r="A2664" t="s">
        <v>5111</v>
      </c>
      <c r="B2664" t="s">
        <v>5112</v>
      </c>
      <c r="AE2664" t="s">
        <v>5111</v>
      </c>
    </row>
    <row r="2665" spans="1:31">
      <c r="A2665" t="s">
        <v>5113</v>
      </c>
      <c r="B2665" t="s">
        <v>5114</v>
      </c>
      <c r="AE2665" t="s">
        <v>5113</v>
      </c>
    </row>
    <row r="2666" spans="1:31">
      <c r="A2666" t="s">
        <v>5115</v>
      </c>
      <c r="B2666" t="s">
        <v>5116</v>
      </c>
      <c r="AE2666" t="s">
        <v>5115</v>
      </c>
    </row>
    <row r="2667" spans="1:31">
      <c r="A2667" t="s">
        <v>5117</v>
      </c>
      <c r="B2667" t="s">
        <v>5118</v>
      </c>
      <c r="AE2667" t="s">
        <v>5117</v>
      </c>
    </row>
    <row r="2668" spans="1:31">
      <c r="A2668" t="s">
        <v>5119</v>
      </c>
      <c r="B2668" t="s">
        <v>5120</v>
      </c>
      <c r="AE2668" t="s">
        <v>5119</v>
      </c>
    </row>
    <row r="2669" spans="1:31">
      <c r="A2669" t="s">
        <v>5121</v>
      </c>
      <c r="B2669" t="s">
        <v>5122</v>
      </c>
      <c r="AE2669" t="s">
        <v>5121</v>
      </c>
    </row>
    <row r="2670" spans="1:31">
      <c r="A2670" t="s">
        <v>5123</v>
      </c>
      <c r="B2670" t="s">
        <v>5124</v>
      </c>
      <c r="AE2670" t="s">
        <v>5123</v>
      </c>
    </row>
    <row r="2671" spans="1:31">
      <c r="A2671" t="s">
        <v>5125</v>
      </c>
      <c r="B2671" t="s">
        <v>5126</v>
      </c>
      <c r="AE2671" t="s">
        <v>5125</v>
      </c>
    </row>
    <row r="2672" spans="1:31">
      <c r="A2672" t="s">
        <v>5127</v>
      </c>
      <c r="B2672" t="s">
        <v>5128</v>
      </c>
      <c r="AE2672" t="s">
        <v>5127</v>
      </c>
    </row>
    <row r="2673" spans="1:31">
      <c r="A2673" t="s">
        <v>5129</v>
      </c>
      <c r="B2673" t="s">
        <v>5130</v>
      </c>
      <c r="AE2673" t="s">
        <v>5129</v>
      </c>
    </row>
    <row r="2674" spans="1:31">
      <c r="A2674" t="s">
        <v>5131</v>
      </c>
      <c r="B2674" t="s">
        <v>5132</v>
      </c>
      <c r="AE2674" t="s">
        <v>5131</v>
      </c>
    </row>
    <row r="2675" spans="1:31">
      <c r="A2675" t="s">
        <v>5133</v>
      </c>
      <c r="B2675" t="s">
        <v>5134</v>
      </c>
      <c r="AE2675" t="s">
        <v>5133</v>
      </c>
    </row>
    <row r="2676" spans="1:31">
      <c r="A2676" t="s">
        <v>2255</v>
      </c>
      <c r="B2676" t="s">
        <v>2254</v>
      </c>
      <c r="C2676" t="s">
        <v>82</v>
      </c>
      <c r="E2676">
        <v>3</v>
      </c>
      <c r="F2676" t="s">
        <v>124</v>
      </c>
      <c r="G2676" t="s">
        <v>2255</v>
      </c>
      <c r="H2676" t="s">
        <v>2254</v>
      </c>
      <c r="I2676" t="s">
        <v>124</v>
      </c>
      <c r="J2676">
        <v>3</v>
      </c>
      <c r="K2676" t="s">
        <v>124</v>
      </c>
      <c r="L2676" t="s">
        <v>2255</v>
      </c>
      <c r="M2676" t="s">
        <v>2254</v>
      </c>
      <c r="N2676" t="s">
        <v>124</v>
      </c>
      <c r="AE2676" t="s">
        <v>2255</v>
      </c>
    </row>
    <row r="2677" spans="1:31">
      <c r="A2677" t="s">
        <v>2177</v>
      </c>
      <c r="B2677" t="s">
        <v>2176</v>
      </c>
      <c r="C2677" t="s">
        <v>82</v>
      </c>
      <c r="E2677">
        <v>3</v>
      </c>
      <c r="F2677" t="s">
        <v>124</v>
      </c>
      <c r="G2677" t="s">
        <v>2177</v>
      </c>
      <c r="H2677" t="s">
        <v>2176</v>
      </c>
      <c r="I2677" t="s">
        <v>124</v>
      </c>
      <c r="J2677">
        <v>3</v>
      </c>
      <c r="K2677" t="s">
        <v>124</v>
      </c>
      <c r="L2677" t="s">
        <v>2177</v>
      </c>
      <c r="M2677" t="s">
        <v>2176</v>
      </c>
      <c r="N2677" t="s">
        <v>124</v>
      </c>
      <c r="AE2677" t="s">
        <v>2177</v>
      </c>
    </row>
    <row r="2678" spans="1:31">
      <c r="A2678" t="s">
        <v>5135</v>
      </c>
      <c r="B2678" t="s">
        <v>5136</v>
      </c>
      <c r="C2678" t="s">
        <v>153</v>
      </c>
      <c r="E2678">
        <v>4</v>
      </c>
      <c r="F2678" t="s">
        <v>4943</v>
      </c>
      <c r="G2678" t="s">
        <v>4942</v>
      </c>
      <c r="H2678" t="s">
        <v>4943</v>
      </c>
      <c r="I2678" t="s">
        <v>128</v>
      </c>
      <c r="J2678">
        <v>4</v>
      </c>
      <c r="K2678" t="s">
        <v>4943</v>
      </c>
      <c r="L2678" t="s">
        <v>4942</v>
      </c>
      <c r="M2678" t="s">
        <v>4943</v>
      </c>
      <c r="N2678" t="s">
        <v>128</v>
      </c>
      <c r="O2678" t="s">
        <v>2126</v>
      </c>
      <c r="P2678" t="s">
        <v>156</v>
      </c>
      <c r="R2678" t="s">
        <v>157</v>
      </c>
      <c r="S2678" t="s">
        <v>158</v>
      </c>
      <c r="T2678" t="s">
        <v>156</v>
      </c>
      <c r="V2678" t="s">
        <v>159</v>
      </c>
      <c r="Y2678" t="s">
        <v>2132</v>
      </c>
      <c r="AE2678" t="s">
        <v>5135</v>
      </c>
    </row>
    <row r="2679" spans="1:31">
      <c r="A2679" t="s">
        <v>5137</v>
      </c>
      <c r="B2679" t="s">
        <v>5138</v>
      </c>
      <c r="C2679" t="s">
        <v>82</v>
      </c>
      <c r="E2679">
        <v>3</v>
      </c>
      <c r="F2679" t="s">
        <v>124</v>
      </c>
      <c r="G2679" t="s">
        <v>5137</v>
      </c>
      <c r="H2679" t="s">
        <v>5138</v>
      </c>
      <c r="I2679" t="s">
        <v>124</v>
      </c>
      <c r="J2679">
        <v>3</v>
      </c>
      <c r="K2679" t="s">
        <v>124</v>
      </c>
      <c r="L2679" t="s">
        <v>5137</v>
      </c>
      <c r="M2679" t="s">
        <v>5138</v>
      </c>
      <c r="N2679" t="s">
        <v>124</v>
      </c>
      <c r="AE2679" t="s">
        <v>5137</v>
      </c>
    </row>
    <row r="2680" spans="1:31">
      <c r="A2680" t="s">
        <v>5139</v>
      </c>
      <c r="B2680" t="s">
        <v>5140</v>
      </c>
      <c r="AE2680" t="s">
        <v>5139</v>
      </c>
    </row>
    <row r="2681" spans="1:31">
      <c r="A2681" t="s">
        <v>5141</v>
      </c>
      <c r="B2681" t="s">
        <v>5142</v>
      </c>
      <c r="C2681" t="s">
        <v>82</v>
      </c>
      <c r="E2681">
        <v>3</v>
      </c>
      <c r="F2681" t="s">
        <v>132</v>
      </c>
      <c r="G2681" t="s">
        <v>5141</v>
      </c>
      <c r="H2681" t="s">
        <v>5142</v>
      </c>
      <c r="I2681" t="s">
        <v>132</v>
      </c>
      <c r="J2681">
        <v>3</v>
      </c>
      <c r="K2681" t="s">
        <v>132</v>
      </c>
      <c r="L2681" t="s">
        <v>5141</v>
      </c>
      <c r="M2681" t="s">
        <v>5142</v>
      </c>
      <c r="N2681" t="s">
        <v>132</v>
      </c>
      <c r="AE2681" t="s">
        <v>5141</v>
      </c>
    </row>
    <row r="2682" spans="1:31">
      <c r="A2682" t="s">
        <v>5143</v>
      </c>
      <c r="B2682" t="s">
        <v>5144</v>
      </c>
      <c r="AE2682" t="s">
        <v>5143</v>
      </c>
    </row>
    <row r="2683" spans="1:31">
      <c r="A2683" t="s">
        <v>5145</v>
      </c>
      <c r="B2683" t="s">
        <v>5146</v>
      </c>
      <c r="C2683" t="s">
        <v>153</v>
      </c>
      <c r="E2683">
        <v>4</v>
      </c>
      <c r="F2683" t="s">
        <v>1582</v>
      </c>
      <c r="G2683" t="s">
        <v>1581</v>
      </c>
      <c r="H2683" t="s">
        <v>1582</v>
      </c>
      <c r="I2683" t="s">
        <v>124</v>
      </c>
      <c r="J2683">
        <v>4</v>
      </c>
      <c r="K2683" t="s">
        <v>1582</v>
      </c>
      <c r="L2683" t="s">
        <v>1581</v>
      </c>
      <c r="M2683" t="s">
        <v>1582</v>
      </c>
      <c r="N2683" t="s">
        <v>124</v>
      </c>
      <c r="O2683" t="s">
        <v>2141</v>
      </c>
      <c r="P2683" t="s">
        <v>156</v>
      </c>
      <c r="R2683" t="s">
        <v>241</v>
      </c>
      <c r="S2683" t="s">
        <v>158</v>
      </c>
      <c r="T2683" t="s">
        <v>156</v>
      </c>
      <c r="V2683" t="s">
        <v>242</v>
      </c>
      <c r="Y2683" t="s">
        <v>2146</v>
      </c>
      <c r="AE2683" t="s">
        <v>5145</v>
      </c>
    </row>
    <row r="2684" spans="1:31">
      <c r="A2684" t="s">
        <v>5147</v>
      </c>
      <c r="B2684" t="s">
        <v>5148</v>
      </c>
      <c r="C2684" t="s">
        <v>153</v>
      </c>
      <c r="E2684">
        <v>4</v>
      </c>
      <c r="F2684" t="s">
        <v>1809</v>
      </c>
      <c r="G2684" t="s">
        <v>1808</v>
      </c>
      <c r="H2684" t="s">
        <v>1809</v>
      </c>
      <c r="I2684" t="s">
        <v>124</v>
      </c>
      <c r="J2684">
        <v>4</v>
      </c>
      <c r="K2684" t="s">
        <v>1809</v>
      </c>
      <c r="L2684" t="s">
        <v>1808</v>
      </c>
      <c r="M2684" t="s">
        <v>1809</v>
      </c>
      <c r="N2684" t="s">
        <v>124</v>
      </c>
      <c r="O2684" t="s">
        <v>2141</v>
      </c>
      <c r="P2684" t="s">
        <v>156</v>
      </c>
      <c r="R2684" t="s">
        <v>241</v>
      </c>
      <c r="S2684" t="s">
        <v>158</v>
      </c>
      <c r="T2684" t="s">
        <v>156</v>
      </c>
      <c r="V2684" t="s">
        <v>242</v>
      </c>
      <c r="Y2684" t="s">
        <v>2146</v>
      </c>
      <c r="AE2684" t="s">
        <v>5147</v>
      </c>
    </row>
    <row r="2685" spans="1:31">
      <c r="A2685" t="s">
        <v>5149</v>
      </c>
      <c r="B2685" t="s">
        <v>5150</v>
      </c>
      <c r="C2685" t="s">
        <v>153</v>
      </c>
      <c r="E2685">
        <v>4</v>
      </c>
      <c r="F2685" t="s">
        <v>2112</v>
      </c>
      <c r="G2685" t="s">
        <v>2111</v>
      </c>
      <c r="H2685" t="s">
        <v>2112</v>
      </c>
      <c r="I2685" t="s">
        <v>1641</v>
      </c>
      <c r="J2685">
        <v>4</v>
      </c>
      <c r="K2685" t="s">
        <v>2112</v>
      </c>
      <c r="L2685" t="s">
        <v>2111</v>
      </c>
      <c r="M2685" t="s">
        <v>2112</v>
      </c>
      <c r="N2685" t="s">
        <v>1641</v>
      </c>
      <c r="O2685" t="s">
        <v>2162</v>
      </c>
      <c r="P2685" t="s">
        <v>156</v>
      </c>
      <c r="R2685" t="s">
        <v>241</v>
      </c>
      <c r="S2685" t="s">
        <v>158</v>
      </c>
      <c r="T2685" t="s">
        <v>156</v>
      </c>
      <c r="V2685" t="s">
        <v>242</v>
      </c>
      <c r="Y2685" t="s">
        <v>2147</v>
      </c>
      <c r="AE2685" t="s">
        <v>5149</v>
      </c>
    </row>
    <row r="2686" spans="1:31">
      <c r="A2686" t="s">
        <v>5151</v>
      </c>
      <c r="B2686" t="s">
        <v>5152</v>
      </c>
      <c r="C2686" t="s">
        <v>153</v>
      </c>
      <c r="E2686">
        <v>4</v>
      </c>
      <c r="F2686" t="s">
        <v>2329</v>
      </c>
      <c r="G2686" t="s">
        <v>2330</v>
      </c>
      <c r="H2686" t="s">
        <v>2329</v>
      </c>
      <c r="I2686" t="s">
        <v>1641</v>
      </c>
      <c r="J2686">
        <v>4</v>
      </c>
      <c r="K2686" t="s">
        <v>2329</v>
      </c>
      <c r="L2686" t="s">
        <v>2330</v>
      </c>
      <c r="M2686" t="s">
        <v>2329</v>
      </c>
      <c r="N2686" t="s">
        <v>1641</v>
      </c>
      <c r="O2686" t="s">
        <v>2162</v>
      </c>
      <c r="P2686" t="s">
        <v>156</v>
      </c>
      <c r="R2686" t="s">
        <v>157</v>
      </c>
      <c r="S2686" t="s">
        <v>158</v>
      </c>
      <c r="T2686" t="s">
        <v>156</v>
      </c>
      <c r="V2686" t="s">
        <v>2233</v>
      </c>
      <c r="Y2686" t="s">
        <v>2383</v>
      </c>
      <c r="AE2686" t="s">
        <v>5151</v>
      </c>
    </row>
    <row r="2687" spans="1:31">
      <c r="A2687" t="s">
        <v>5153</v>
      </c>
      <c r="B2687" t="s">
        <v>5154</v>
      </c>
      <c r="C2687" t="s">
        <v>153</v>
      </c>
      <c r="E2687">
        <v>4</v>
      </c>
      <c r="F2687" t="s">
        <v>2246</v>
      </c>
      <c r="G2687" t="s">
        <v>2247</v>
      </c>
      <c r="H2687" t="s">
        <v>2246</v>
      </c>
      <c r="I2687" t="s">
        <v>124</v>
      </c>
      <c r="J2687">
        <v>4</v>
      </c>
      <c r="K2687" t="s">
        <v>2246</v>
      </c>
      <c r="L2687" t="s">
        <v>2247</v>
      </c>
      <c r="M2687" t="s">
        <v>2246</v>
      </c>
      <c r="N2687" t="s">
        <v>124</v>
      </c>
      <c r="O2687" t="s">
        <v>2126</v>
      </c>
      <c r="P2687" t="s">
        <v>156</v>
      </c>
      <c r="R2687" t="s">
        <v>157</v>
      </c>
      <c r="S2687" t="s">
        <v>158</v>
      </c>
      <c r="T2687" t="s">
        <v>156</v>
      </c>
      <c r="V2687" t="s">
        <v>159</v>
      </c>
      <c r="Y2687" t="s">
        <v>2132</v>
      </c>
      <c r="AE2687" t="s">
        <v>5153</v>
      </c>
    </row>
    <row r="2688" spans="1:31">
      <c r="A2688" t="s">
        <v>5155</v>
      </c>
      <c r="B2688" t="s">
        <v>5156</v>
      </c>
      <c r="C2688" t="s">
        <v>153</v>
      </c>
      <c r="E2688">
        <v>4</v>
      </c>
      <c r="F2688" t="s">
        <v>1718</v>
      </c>
      <c r="G2688" t="s">
        <v>1717</v>
      </c>
      <c r="H2688" t="s">
        <v>1718</v>
      </c>
      <c r="I2688" t="s">
        <v>128</v>
      </c>
      <c r="J2688">
        <v>4</v>
      </c>
      <c r="K2688" t="s">
        <v>1718</v>
      </c>
      <c r="L2688" t="s">
        <v>1717</v>
      </c>
      <c r="M2688" t="s">
        <v>1718</v>
      </c>
      <c r="N2688" t="s">
        <v>128</v>
      </c>
      <c r="O2688" t="s">
        <v>2162</v>
      </c>
      <c r="P2688" t="s">
        <v>156</v>
      </c>
      <c r="R2688" t="s">
        <v>241</v>
      </c>
      <c r="S2688" t="s">
        <v>158</v>
      </c>
      <c r="T2688" t="s">
        <v>156</v>
      </c>
      <c r="V2688" t="s">
        <v>242</v>
      </c>
      <c r="Y2688" t="s">
        <v>2146</v>
      </c>
      <c r="AE2688" t="s">
        <v>5155</v>
      </c>
    </row>
    <row r="2689" spans="1:31">
      <c r="A2689" t="s">
        <v>5157</v>
      </c>
      <c r="B2689" t="s">
        <v>5158</v>
      </c>
      <c r="C2689" t="s">
        <v>153</v>
      </c>
      <c r="E2689">
        <v>4</v>
      </c>
      <c r="F2689" t="s">
        <v>1756</v>
      </c>
      <c r="G2689" t="s">
        <v>1755</v>
      </c>
      <c r="H2689" t="s">
        <v>1756</v>
      </c>
      <c r="I2689" t="s">
        <v>132</v>
      </c>
      <c r="J2689">
        <v>4</v>
      </c>
      <c r="K2689" t="s">
        <v>1756</v>
      </c>
      <c r="L2689" t="s">
        <v>1755</v>
      </c>
      <c r="M2689" t="s">
        <v>1756</v>
      </c>
      <c r="N2689" t="s">
        <v>132</v>
      </c>
      <c r="O2689" t="s">
        <v>2162</v>
      </c>
      <c r="P2689" t="s">
        <v>156</v>
      </c>
      <c r="R2689" t="s">
        <v>157</v>
      </c>
      <c r="S2689" t="s">
        <v>158</v>
      </c>
      <c r="T2689" t="s">
        <v>156</v>
      </c>
      <c r="V2689" t="s">
        <v>2233</v>
      </c>
      <c r="Y2689" t="s">
        <v>2127</v>
      </c>
      <c r="AE2689" t="s">
        <v>5157</v>
      </c>
    </row>
    <row r="2690" spans="1:31">
      <c r="A2690" t="s">
        <v>5159</v>
      </c>
      <c r="B2690" t="s">
        <v>5160</v>
      </c>
      <c r="C2690" t="s">
        <v>153</v>
      </c>
      <c r="E2690">
        <v>4</v>
      </c>
      <c r="F2690" t="s">
        <v>1811</v>
      </c>
      <c r="G2690" t="s">
        <v>1810</v>
      </c>
      <c r="H2690" t="s">
        <v>1811</v>
      </c>
      <c r="I2690" t="s">
        <v>130</v>
      </c>
      <c r="J2690">
        <v>4</v>
      </c>
      <c r="K2690" t="s">
        <v>1811</v>
      </c>
      <c r="L2690" t="s">
        <v>1810</v>
      </c>
      <c r="M2690" t="s">
        <v>1811</v>
      </c>
      <c r="N2690" t="s">
        <v>130</v>
      </c>
      <c r="O2690" t="s">
        <v>2162</v>
      </c>
      <c r="P2690" t="s">
        <v>156</v>
      </c>
      <c r="R2690" t="s">
        <v>157</v>
      </c>
      <c r="S2690" t="s">
        <v>158</v>
      </c>
      <c r="T2690" t="s">
        <v>156</v>
      </c>
      <c r="V2690" t="s">
        <v>159</v>
      </c>
      <c r="Y2690" t="s">
        <v>2820</v>
      </c>
      <c r="AE2690" t="s">
        <v>5159</v>
      </c>
    </row>
    <row r="2691" spans="1:31">
      <c r="A2691" t="s">
        <v>5161</v>
      </c>
      <c r="B2691" t="s">
        <v>5162</v>
      </c>
      <c r="C2691" t="s">
        <v>153</v>
      </c>
      <c r="E2691">
        <v>4</v>
      </c>
      <c r="F2691" t="s">
        <v>1880</v>
      </c>
      <c r="G2691" t="s">
        <v>1879</v>
      </c>
      <c r="H2691" t="s">
        <v>1880</v>
      </c>
      <c r="I2691" t="s">
        <v>128</v>
      </c>
      <c r="J2691">
        <v>4</v>
      </c>
      <c r="K2691" t="s">
        <v>1880</v>
      </c>
      <c r="L2691" t="s">
        <v>1879</v>
      </c>
      <c r="M2691" t="s">
        <v>1880</v>
      </c>
      <c r="N2691" t="s">
        <v>128</v>
      </c>
      <c r="O2691" t="s">
        <v>2126</v>
      </c>
      <c r="P2691" t="s">
        <v>156</v>
      </c>
      <c r="R2691" t="s">
        <v>157</v>
      </c>
      <c r="S2691" t="s">
        <v>158</v>
      </c>
      <c r="T2691" t="s">
        <v>156</v>
      </c>
      <c r="V2691" t="s">
        <v>242</v>
      </c>
      <c r="Y2691" t="s">
        <v>2132</v>
      </c>
      <c r="AE2691" t="s">
        <v>5161</v>
      </c>
    </row>
    <row r="2692" spans="1:31">
      <c r="A2692" t="s">
        <v>5163</v>
      </c>
      <c r="B2692" t="s">
        <v>5164</v>
      </c>
      <c r="C2692" t="s">
        <v>153</v>
      </c>
      <c r="E2692">
        <v>4</v>
      </c>
      <c r="F2692" t="s">
        <v>2067</v>
      </c>
      <c r="G2692" t="s">
        <v>2066</v>
      </c>
      <c r="H2692" t="s">
        <v>2067</v>
      </c>
      <c r="I2692" t="s">
        <v>132</v>
      </c>
      <c r="J2692">
        <v>4</v>
      </c>
      <c r="K2692" t="s">
        <v>2067</v>
      </c>
      <c r="L2692" t="s">
        <v>2066</v>
      </c>
      <c r="M2692" t="s">
        <v>2067</v>
      </c>
      <c r="N2692" t="s">
        <v>132</v>
      </c>
      <c r="O2692" t="s">
        <v>2162</v>
      </c>
      <c r="P2692" t="s">
        <v>156</v>
      </c>
      <c r="R2692" t="s">
        <v>241</v>
      </c>
      <c r="S2692" t="s">
        <v>158</v>
      </c>
      <c r="T2692" t="s">
        <v>156</v>
      </c>
      <c r="V2692" t="s">
        <v>242</v>
      </c>
      <c r="Y2692" t="s">
        <v>2146</v>
      </c>
      <c r="AE2692" t="s">
        <v>5163</v>
      </c>
    </row>
    <row r="2693" spans="1:31">
      <c r="A2693" t="s">
        <v>5165</v>
      </c>
      <c r="B2693" t="s">
        <v>5166</v>
      </c>
      <c r="C2693" t="s">
        <v>153</v>
      </c>
      <c r="E2693">
        <v>4</v>
      </c>
      <c r="F2693" t="s">
        <v>1848</v>
      </c>
      <c r="G2693" t="s">
        <v>1847</v>
      </c>
      <c r="H2693" t="s">
        <v>1848</v>
      </c>
      <c r="I2693" t="s">
        <v>130</v>
      </c>
      <c r="J2693">
        <v>4</v>
      </c>
      <c r="K2693" t="s">
        <v>1848</v>
      </c>
      <c r="L2693" t="s">
        <v>1847</v>
      </c>
      <c r="M2693" t="s">
        <v>1848</v>
      </c>
      <c r="N2693" t="s">
        <v>130</v>
      </c>
      <c r="O2693" t="s">
        <v>2141</v>
      </c>
      <c r="P2693" t="s">
        <v>156</v>
      </c>
      <c r="R2693" t="s">
        <v>241</v>
      </c>
      <c r="S2693" t="s">
        <v>158</v>
      </c>
      <c r="T2693" t="s">
        <v>156</v>
      </c>
      <c r="V2693" t="s">
        <v>242</v>
      </c>
      <c r="Y2693" t="s">
        <v>2146</v>
      </c>
      <c r="AE2693" t="s">
        <v>5165</v>
      </c>
    </row>
    <row r="2694" spans="1:31">
      <c r="A2694" t="s">
        <v>5167</v>
      </c>
      <c r="B2694" t="s">
        <v>5168</v>
      </c>
      <c r="C2694" t="s">
        <v>153</v>
      </c>
      <c r="E2694">
        <v>4</v>
      </c>
      <c r="F2694" t="s">
        <v>1992</v>
      </c>
      <c r="G2694" t="s">
        <v>1991</v>
      </c>
      <c r="H2694" t="s">
        <v>1992</v>
      </c>
      <c r="I2694" t="s">
        <v>130</v>
      </c>
      <c r="J2694">
        <v>4</v>
      </c>
      <c r="K2694" t="s">
        <v>1992</v>
      </c>
      <c r="L2694" t="s">
        <v>1991</v>
      </c>
      <c r="M2694" t="s">
        <v>1992</v>
      </c>
      <c r="N2694" t="s">
        <v>130</v>
      </c>
      <c r="O2694" t="s">
        <v>2162</v>
      </c>
      <c r="P2694" t="s">
        <v>156</v>
      </c>
      <c r="R2694" t="s">
        <v>157</v>
      </c>
      <c r="S2694" t="s">
        <v>158</v>
      </c>
      <c r="T2694" t="s">
        <v>156</v>
      </c>
      <c r="V2694" t="s">
        <v>159</v>
      </c>
      <c r="Y2694" t="s">
        <v>2402</v>
      </c>
      <c r="AE2694" t="s">
        <v>5167</v>
      </c>
    </row>
    <row r="2695" spans="1:31">
      <c r="A2695" t="s">
        <v>5169</v>
      </c>
      <c r="B2695" t="s">
        <v>5170</v>
      </c>
      <c r="AE2695" t="s">
        <v>5169</v>
      </c>
    </row>
    <row r="2696" spans="1:31">
      <c r="A2696" t="s">
        <v>5171</v>
      </c>
      <c r="B2696" t="s">
        <v>5172</v>
      </c>
      <c r="C2696" t="s">
        <v>153</v>
      </c>
      <c r="E2696">
        <v>4</v>
      </c>
      <c r="F2696" t="s">
        <v>2974</v>
      </c>
      <c r="G2696" t="s">
        <v>2975</v>
      </c>
      <c r="H2696" t="s">
        <v>2974</v>
      </c>
      <c r="I2696" t="s">
        <v>126</v>
      </c>
      <c r="J2696">
        <v>4</v>
      </c>
      <c r="K2696" t="s">
        <v>2974</v>
      </c>
      <c r="L2696" t="s">
        <v>2975</v>
      </c>
      <c r="M2696" t="s">
        <v>2974</v>
      </c>
      <c r="N2696" t="s">
        <v>126</v>
      </c>
      <c r="O2696" t="s">
        <v>2162</v>
      </c>
      <c r="P2696" t="s">
        <v>156</v>
      </c>
      <c r="R2696" t="s">
        <v>241</v>
      </c>
      <c r="S2696" t="s">
        <v>158</v>
      </c>
      <c r="T2696" t="s">
        <v>156</v>
      </c>
      <c r="V2696" t="s">
        <v>242</v>
      </c>
      <c r="Y2696" t="s">
        <v>2150</v>
      </c>
      <c r="AE2696" t="s">
        <v>5171</v>
      </c>
    </row>
    <row r="2697" spans="1:31">
      <c r="A2697" t="s">
        <v>5173</v>
      </c>
      <c r="B2697" t="s">
        <v>5174</v>
      </c>
      <c r="C2697" t="s">
        <v>153</v>
      </c>
      <c r="E2697">
        <v>4</v>
      </c>
      <c r="F2697" t="s">
        <v>2974</v>
      </c>
      <c r="G2697" t="s">
        <v>2975</v>
      </c>
      <c r="H2697" t="s">
        <v>2974</v>
      </c>
      <c r="I2697" t="s">
        <v>126</v>
      </c>
      <c r="J2697">
        <v>4</v>
      </c>
      <c r="K2697" t="s">
        <v>2974</v>
      </c>
      <c r="L2697" t="s">
        <v>2975</v>
      </c>
      <c r="M2697" t="s">
        <v>2974</v>
      </c>
      <c r="N2697" t="s">
        <v>126</v>
      </c>
      <c r="O2697" t="s">
        <v>2141</v>
      </c>
      <c r="P2697" t="s">
        <v>156</v>
      </c>
      <c r="R2697" t="s">
        <v>241</v>
      </c>
      <c r="S2697" t="s">
        <v>158</v>
      </c>
      <c r="T2697" t="s">
        <v>156</v>
      </c>
      <c r="V2697" t="s">
        <v>242</v>
      </c>
      <c r="Y2697" t="s">
        <v>2146</v>
      </c>
      <c r="AE2697" t="s">
        <v>5173</v>
      </c>
    </row>
    <row r="2698" spans="1:31">
      <c r="A2698" t="s">
        <v>5175</v>
      </c>
      <c r="B2698" t="s">
        <v>5176</v>
      </c>
      <c r="C2698" t="s">
        <v>153</v>
      </c>
      <c r="E2698">
        <v>4</v>
      </c>
      <c r="F2698" t="s">
        <v>1880</v>
      </c>
      <c r="G2698" t="s">
        <v>1879</v>
      </c>
      <c r="H2698" t="s">
        <v>1880</v>
      </c>
      <c r="I2698" t="s">
        <v>128</v>
      </c>
      <c r="J2698">
        <v>4</v>
      </c>
      <c r="K2698" t="s">
        <v>1880</v>
      </c>
      <c r="L2698" t="s">
        <v>1879</v>
      </c>
      <c r="M2698" t="s">
        <v>1880</v>
      </c>
      <c r="N2698" t="s">
        <v>128</v>
      </c>
      <c r="O2698" t="s">
        <v>2126</v>
      </c>
      <c r="P2698" t="s">
        <v>156</v>
      </c>
      <c r="R2698" t="s">
        <v>157</v>
      </c>
      <c r="S2698" t="s">
        <v>158</v>
      </c>
      <c r="T2698" t="s">
        <v>156</v>
      </c>
      <c r="V2698" t="s">
        <v>159</v>
      </c>
      <c r="Y2698" t="s">
        <v>2132</v>
      </c>
      <c r="AE2698" t="s">
        <v>5175</v>
      </c>
    </row>
    <row r="2699" spans="1:31">
      <c r="A2699" t="s">
        <v>5177</v>
      </c>
      <c r="B2699" t="s">
        <v>5178</v>
      </c>
      <c r="C2699" t="s">
        <v>153</v>
      </c>
      <c r="E2699">
        <v>4</v>
      </c>
      <c r="F2699" t="s">
        <v>2120</v>
      </c>
      <c r="G2699" t="s">
        <v>2119</v>
      </c>
      <c r="H2699" t="s">
        <v>2120</v>
      </c>
      <c r="I2699" t="s">
        <v>128</v>
      </c>
      <c r="J2699">
        <v>4</v>
      </c>
      <c r="K2699" t="s">
        <v>2120</v>
      </c>
      <c r="L2699" t="s">
        <v>2119</v>
      </c>
      <c r="M2699" t="s">
        <v>2120</v>
      </c>
      <c r="N2699" t="s">
        <v>128</v>
      </c>
      <c r="O2699" t="s">
        <v>155</v>
      </c>
      <c r="P2699" t="s">
        <v>156</v>
      </c>
      <c r="R2699" t="s">
        <v>241</v>
      </c>
      <c r="S2699" t="s">
        <v>2153</v>
      </c>
      <c r="T2699" t="s">
        <v>156</v>
      </c>
      <c r="V2699" t="s">
        <v>242</v>
      </c>
      <c r="Y2699" t="s">
        <v>2146</v>
      </c>
      <c r="AE2699" t="s">
        <v>5177</v>
      </c>
    </row>
    <row r="2700" spans="1:31">
      <c r="A2700" t="s">
        <v>5179</v>
      </c>
      <c r="B2700" t="s">
        <v>5180</v>
      </c>
      <c r="C2700" t="s">
        <v>153</v>
      </c>
      <c r="E2700">
        <v>4</v>
      </c>
      <c r="F2700" t="s">
        <v>2120</v>
      </c>
      <c r="G2700" t="s">
        <v>2119</v>
      </c>
      <c r="H2700" t="s">
        <v>2120</v>
      </c>
      <c r="I2700" t="s">
        <v>128</v>
      </c>
      <c r="J2700">
        <v>4</v>
      </c>
      <c r="K2700" t="s">
        <v>2120</v>
      </c>
      <c r="L2700" t="s">
        <v>2119</v>
      </c>
      <c r="M2700" t="s">
        <v>2120</v>
      </c>
      <c r="N2700" t="s">
        <v>128</v>
      </c>
      <c r="O2700" t="s">
        <v>2141</v>
      </c>
      <c r="P2700" t="s">
        <v>156</v>
      </c>
      <c r="R2700" t="s">
        <v>241</v>
      </c>
      <c r="S2700" t="s">
        <v>2153</v>
      </c>
      <c r="T2700" t="s">
        <v>156</v>
      </c>
      <c r="V2700" t="s">
        <v>242</v>
      </c>
      <c r="Y2700" t="s">
        <v>2146</v>
      </c>
      <c r="AE2700" t="s">
        <v>5179</v>
      </c>
    </row>
    <row r="2701" spans="1:31">
      <c r="A2701" t="s">
        <v>5181</v>
      </c>
      <c r="B2701" t="s">
        <v>5182</v>
      </c>
      <c r="C2701" t="s">
        <v>153</v>
      </c>
      <c r="E2701">
        <v>4</v>
      </c>
      <c r="F2701" t="s">
        <v>1846</v>
      </c>
      <c r="G2701" t="s">
        <v>1845</v>
      </c>
      <c r="H2701" t="s">
        <v>1846</v>
      </c>
      <c r="I2701" t="s">
        <v>132</v>
      </c>
      <c r="J2701">
        <v>4</v>
      </c>
      <c r="K2701" t="s">
        <v>1846</v>
      </c>
      <c r="L2701" t="s">
        <v>1845</v>
      </c>
      <c r="M2701" t="s">
        <v>1846</v>
      </c>
      <c r="N2701" t="s">
        <v>132</v>
      </c>
      <c r="O2701" t="s">
        <v>2141</v>
      </c>
      <c r="P2701" t="s">
        <v>156</v>
      </c>
      <c r="R2701" t="s">
        <v>157</v>
      </c>
      <c r="S2701" t="s">
        <v>158</v>
      </c>
      <c r="T2701" t="s">
        <v>156</v>
      </c>
      <c r="V2701" t="s">
        <v>159</v>
      </c>
      <c r="Y2701" t="s">
        <v>160</v>
      </c>
      <c r="AE2701" t="s">
        <v>5181</v>
      </c>
    </row>
    <row r="2702" spans="1:31">
      <c r="A2702" t="s">
        <v>5183</v>
      </c>
      <c r="B2702" t="s">
        <v>515</v>
      </c>
      <c r="AE2702" t="s">
        <v>5183</v>
      </c>
    </row>
    <row r="2703" spans="1:31">
      <c r="A2703" t="s">
        <v>5184</v>
      </c>
      <c r="B2703" t="s">
        <v>493</v>
      </c>
      <c r="AE2703" t="s">
        <v>5184</v>
      </c>
    </row>
    <row r="2704" spans="1:31">
      <c r="A2704" t="s">
        <v>5185</v>
      </c>
      <c r="B2704" t="s">
        <v>4935</v>
      </c>
      <c r="AE2704" t="s">
        <v>5185</v>
      </c>
    </row>
    <row r="2705" spans="1:31">
      <c r="A2705" t="s">
        <v>5186</v>
      </c>
      <c r="B2705" t="s">
        <v>358</v>
      </c>
      <c r="AE2705" t="s">
        <v>5186</v>
      </c>
    </row>
    <row r="2706" spans="1:31">
      <c r="A2706" t="s">
        <v>5187</v>
      </c>
      <c r="B2706" t="s">
        <v>619</v>
      </c>
      <c r="AE2706" t="s">
        <v>5187</v>
      </c>
    </row>
    <row r="2707" spans="1:31">
      <c r="A2707" t="s">
        <v>5188</v>
      </c>
      <c r="B2707" t="s">
        <v>5189</v>
      </c>
      <c r="C2707" t="s">
        <v>153</v>
      </c>
      <c r="E2707">
        <v>4</v>
      </c>
      <c r="F2707" t="s">
        <v>2246</v>
      </c>
      <c r="G2707" t="s">
        <v>2247</v>
      </c>
      <c r="H2707" t="s">
        <v>2246</v>
      </c>
      <c r="I2707" t="s">
        <v>124</v>
      </c>
      <c r="J2707">
        <v>4</v>
      </c>
      <c r="K2707" t="s">
        <v>2246</v>
      </c>
      <c r="L2707" t="s">
        <v>2247</v>
      </c>
      <c r="M2707" t="s">
        <v>2246</v>
      </c>
      <c r="N2707" t="s">
        <v>124</v>
      </c>
      <c r="O2707" t="s">
        <v>2141</v>
      </c>
      <c r="P2707" t="s">
        <v>156</v>
      </c>
      <c r="R2707" t="s">
        <v>157</v>
      </c>
      <c r="S2707" t="s">
        <v>2153</v>
      </c>
      <c r="T2707" t="s">
        <v>156</v>
      </c>
      <c r="V2707" t="s">
        <v>2233</v>
      </c>
      <c r="Y2707" t="s">
        <v>2383</v>
      </c>
      <c r="AE2707" t="s">
        <v>5188</v>
      </c>
    </row>
    <row r="2708" spans="1:31">
      <c r="A2708" t="s">
        <v>5190</v>
      </c>
      <c r="B2708" t="s">
        <v>5191</v>
      </c>
      <c r="C2708" t="s">
        <v>153</v>
      </c>
      <c r="E2708">
        <v>4</v>
      </c>
      <c r="F2708" t="s">
        <v>2107</v>
      </c>
      <c r="G2708" t="s">
        <v>2106</v>
      </c>
      <c r="H2708" t="s">
        <v>2107</v>
      </c>
      <c r="I2708" t="s">
        <v>130</v>
      </c>
      <c r="J2708">
        <v>4</v>
      </c>
      <c r="K2708" t="s">
        <v>2107</v>
      </c>
      <c r="L2708" t="s">
        <v>2106</v>
      </c>
      <c r="M2708" t="s">
        <v>2107</v>
      </c>
      <c r="N2708" t="s">
        <v>130</v>
      </c>
      <c r="O2708" t="s">
        <v>2141</v>
      </c>
      <c r="P2708" t="s">
        <v>156</v>
      </c>
      <c r="R2708" t="s">
        <v>241</v>
      </c>
      <c r="S2708" t="s">
        <v>158</v>
      </c>
      <c r="T2708" t="s">
        <v>156</v>
      </c>
      <c r="V2708" t="s">
        <v>159</v>
      </c>
      <c r="Y2708" t="s">
        <v>243</v>
      </c>
      <c r="AE2708" t="s">
        <v>5190</v>
      </c>
    </row>
    <row r="2709" spans="1:31">
      <c r="A2709" t="s">
        <v>5192</v>
      </c>
      <c r="B2709" t="s">
        <v>5193</v>
      </c>
      <c r="C2709" t="s">
        <v>153</v>
      </c>
      <c r="E2709">
        <v>4</v>
      </c>
      <c r="F2709" t="s">
        <v>1809</v>
      </c>
      <c r="G2709" t="s">
        <v>1808</v>
      </c>
      <c r="H2709" t="s">
        <v>1809</v>
      </c>
      <c r="I2709" t="s">
        <v>124</v>
      </c>
      <c r="J2709">
        <v>4</v>
      </c>
      <c r="K2709" t="s">
        <v>1809</v>
      </c>
      <c r="L2709" t="s">
        <v>1808</v>
      </c>
      <c r="M2709" t="s">
        <v>1809</v>
      </c>
      <c r="N2709" t="s">
        <v>124</v>
      </c>
      <c r="O2709" t="s">
        <v>2141</v>
      </c>
      <c r="P2709" t="s">
        <v>156</v>
      </c>
      <c r="R2709" t="s">
        <v>157</v>
      </c>
      <c r="S2709" t="s">
        <v>158</v>
      </c>
      <c r="T2709" t="s">
        <v>156</v>
      </c>
      <c r="V2709" t="s">
        <v>159</v>
      </c>
      <c r="Y2709" t="s">
        <v>244</v>
      </c>
      <c r="AE2709" t="s">
        <v>5192</v>
      </c>
    </row>
    <row r="2710" spans="1:31">
      <c r="A2710" t="s">
        <v>5194</v>
      </c>
      <c r="B2710" t="s">
        <v>5195</v>
      </c>
      <c r="C2710" t="s">
        <v>153</v>
      </c>
      <c r="E2710">
        <v>4</v>
      </c>
      <c r="F2710" t="s">
        <v>2246</v>
      </c>
      <c r="G2710" t="s">
        <v>2247</v>
      </c>
      <c r="H2710" t="s">
        <v>2246</v>
      </c>
      <c r="I2710" t="s">
        <v>124</v>
      </c>
      <c r="J2710">
        <v>4</v>
      </c>
      <c r="K2710" t="s">
        <v>2246</v>
      </c>
      <c r="L2710" t="s">
        <v>2247</v>
      </c>
      <c r="M2710" t="s">
        <v>2246</v>
      </c>
      <c r="N2710" t="s">
        <v>124</v>
      </c>
      <c r="O2710" t="s">
        <v>2141</v>
      </c>
      <c r="P2710" t="s">
        <v>156</v>
      </c>
      <c r="R2710" t="s">
        <v>241</v>
      </c>
      <c r="S2710" t="s">
        <v>2153</v>
      </c>
      <c r="T2710" t="s">
        <v>156</v>
      </c>
      <c r="V2710" t="s">
        <v>242</v>
      </c>
      <c r="Y2710" t="s">
        <v>2150</v>
      </c>
      <c r="AE2710" t="s">
        <v>5194</v>
      </c>
    </row>
    <row r="2711" spans="1:31">
      <c r="A2711" t="s">
        <v>5196</v>
      </c>
      <c r="B2711" t="s">
        <v>5197</v>
      </c>
      <c r="C2711" t="s">
        <v>153</v>
      </c>
      <c r="E2711">
        <v>4</v>
      </c>
      <c r="F2711" t="s">
        <v>1803</v>
      </c>
      <c r="G2711" t="s">
        <v>1802</v>
      </c>
      <c r="H2711" t="s">
        <v>1803</v>
      </c>
      <c r="I2711" t="s">
        <v>132</v>
      </c>
      <c r="J2711">
        <v>4</v>
      </c>
      <c r="K2711" t="s">
        <v>1803</v>
      </c>
      <c r="L2711" t="s">
        <v>1802</v>
      </c>
      <c r="M2711" t="s">
        <v>1803</v>
      </c>
      <c r="N2711" t="s">
        <v>132</v>
      </c>
      <c r="O2711" t="s">
        <v>2162</v>
      </c>
      <c r="P2711" t="s">
        <v>156</v>
      </c>
      <c r="R2711" t="s">
        <v>241</v>
      </c>
      <c r="S2711" t="s">
        <v>158</v>
      </c>
      <c r="T2711" t="s">
        <v>156</v>
      </c>
      <c r="V2711" t="s">
        <v>242</v>
      </c>
      <c r="Y2711" t="s">
        <v>2150</v>
      </c>
      <c r="AE2711" t="s">
        <v>5196</v>
      </c>
    </row>
    <row r="2712" spans="1:31">
      <c r="A2712" t="s">
        <v>5198</v>
      </c>
      <c r="B2712" t="s">
        <v>5199</v>
      </c>
      <c r="C2712" t="s">
        <v>153</v>
      </c>
      <c r="E2712">
        <v>4</v>
      </c>
      <c r="F2712" t="s">
        <v>2114</v>
      </c>
      <c r="G2712" t="s">
        <v>2113</v>
      </c>
      <c r="H2712" t="s">
        <v>2114</v>
      </c>
      <c r="I2712" t="s">
        <v>124</v>
      </c>
      <c r="J2712">
        <v>4</v>
      </c>
      <c r="K2712" t="s">
        <v>2114</v>
      </c>
      <c r="L2712" t="s">
        <v>2113</v>
      </c>
      <c r="M2712" t="s">
        <v>2114</v>
      </c>
      <c r="N2712" t="s">
        <v>124</v>
      </c>
      <c r="O2712" t="s">
        <v>2162</v>
      </c>
      <c r="P2712" t="s">
        <v>156</v>
      </c>
      <c r="R2712" t="s">
        <v>157</v>
      </c>
      <c r="S2712" t="s">
        <v>158</v>
      </c>
      <c r="T2712" t="s">
        <v>156</v>
      </c>
      <c r="V2712" t="s">
        <v>2233</v>
      </c>
      <c r="Y2712" t="s">
        <v>2127</v>
      </c>
      <c r="AE2712" t="s">
        <v>5198</v>
      </c>
    </row>
    <row r="2713" spans="1:31">
      <c r="A2713" t="s">
        <v>5200</v>
      </c>
      <c r="B2713" t="s">
        <v>5201</v>
      </c>
      <c r="C2713" t="s">
        <v>153</v>
      </c>
      <c r="E2713">
        <v>4</v>
      </c>
      <c r="F2713" t="s">
        <v>1992</v>
      </c>
      <c r="G2713" t="s">
        <v>1991</v>
      </c>
      <c r="H2713" t="s">
        <v>1992</v>
      </c>
      <c r="I2713" t="s">
        <v>130</v>
      </c>
      <c r="J2713">
        <v>4</v>
      </c>
      <c r="K2713" t="s">
        <v>1992</v>
      </c>
      <c r="L2713" t="s">
        <v>1991</v>
      </c>
      <c r="M2713" t="s">
        <v>1992</v>
      </c>
      <c r="N2713" t="s">
        <v>130</v>
      </c>
      <c r="O2713" t="s">
        <v>2162</v>
      </c>
      <c r="P2713" t="s">
        <v>156</v>
      </c>
      <c r="R2713" t="s">
        <v>241</v>
      </c>
      <c r="S2713" t="s">
        <v>158</v>
      </c>
      <c r="T2713" t="s">
        <v>156</v>
      </c>
      <c r="V2713" t="s">
        <v>242</v>
      </c>
      <c r="Y2713" t="s">
        <v>2146</v>
      </c>
      <c r="AE2713" t="s">
        <v>5200</v>
      </c>
    </row>
    <row r="2714" spans="1:31">
      <c r="A2714" t="s">
        <v>5202</v>
      </c>
      <c r="B2714" t="s">
        <v>5203</v>
      </c>
      <c r="C2714" t="s">
        <v>153</v>
      </c>
      <c r="E2714">
        <v>4</v>
      </c>
      <c r="F2714" t="s">
        <v>1992</v>
      </c>
      <c r="G2714" t="s">
        <v>1991</v>
      </c>
      <c r="H2714" t="s">
        <v>1992</v>
      </c>
      <c r="I2714" t="s">
        <v>130</v>
      </c>
      <c r="J2714">
        <v>4</v>
      </c>
      <c r="K2714" t="s">
        <v>1992</v>
      </c>
      <c r="L2714" t="s">
        <v>1991</v>
      </c>
      <c r="M2714" t="s">
        <v>1992</v>
      </c>
      <c r="N2714" t="s">
        <v>130</v>
      </c>
      <c r="O2714" t="s">
        <v>2126</v>
      </c>
      <c r="P2714" t="s">
        <v>156</v>
      </c>
      <c r="R2714" t="s">
        <v>157</v>
      </c>
      <c r="S2714" t="s">
        <v>158</v>
      </c>
      <c r="T2714" t="s">
        <v>156</v>
      </c>
      <c r="V2714" t="s">
        <v>159</v>
      </c>
      <c r="Y2714" t="s">
        <v>2132</v>
      </c>
      <c r="AE2714" t="s">
        <v>5202</v>
      </c>
    </row>
    <row r="2715" spans="1:31">
      <c r="A2715" t="s">
        <v>5204</v>
      </c>
      <c r="B2715" t="s">
        <v>5205</v>
      </c>
      <c r="C2715" t="s">
        <v>153</v>
      </c>
      <c r="E2715">
        <v>4</v>
      </c>
      <c r="F2715" t="s">
        <v>1852</v>
      </c>
      <c r="G2715" t="s">
        <v>1851</v>
      </c>
      <c r="H2715" t="s">
        <v>1852</v>
      </c>
      <c r="I2715" t="s">
        <v>130</v>
      </c>
      <c r="J2715">
        <v>4</v>
      </c>
      <c r="K2715" t="s">
        <v>1852</v>
      </c>
      <c r="L2715" t="s">
        <v>1851</v>
      </c>
      <c r="M2715" t="s">
        <v>1852</v>
      </c>
      <c r="N2715" t="s">
        <v>130</v>
      </c>
      <c r="O2715" t="s">
        <v>2141</v>
      </c>
      <c r="P2715" t="s">
        <v>156</v>
      </c>
      <c r="R2715" t="s">
        <v>241</v>
      </c>
      <c r="S2715" t="s">
        <v>158</v>
      </c>
      <c r="T2715" t="s">
        <v>156</v>
      </c>
      <c r="V2715" t="s">
        <v>242</v>
      </c>
      <c r="Y2715" t="s">
        <v>2147</v>
      </c>
      <c r="AE2715" t="s">
        <v>5204</v>
      </c>
    </row>
    <row r="2716" spans="1:31">
      <c r="A2716" t="s">
        <v>5206</v>
      </c>
      <c r="B2716" t="s">
        <v>5207</v>
      </c>
      <c r="C2716" t="s">
        <v>153</v>
      </c>
      <c r="E2716">
        <v>4</v>
      </c>
      <c r="F2716" t="s">
        <v>1852</v>
      </c>
      <c r="G2716" t="s">
        <v>1851</v>
      </c>
      <c r="H2716" t="s">
        <v>1852</v>
      </c>
      <c r="I2716" t="s">
        <v>130</v>
      </c>
      <c r="J2716">
        <v>4</v>
      </c>
      <c r="K2716" t="s">
        <v>1852</v>
      </c>
      <c r="L2716" t="s">
        <v>1851</v>
      </c>
      <c r="M2716" t="s">
        <v>1852</v>
      </c>
      <c r="N2716" t="s">
        <v>130</v>
      </c>
      <c r="O2716" t="s">
        <v>2162</v>
      </c>
      <c r="P2716" t="s">
        <v>156</v>
      </c>
      <c r="R2716" t="s">
        <v>241</v>
      </c>
      <c r="S2716" t="s">
        <v>158</v>
      </c>
      <c r="T2716" t="s">
        <v>156</v>
      </c>
      <c r="V2716" t="s">
        <v>242</v>
      </c>
      <c r="Y2716" t="s">
        <v>2146</v>
      </c>
      <c r="AE2716" t="s">
        <v>5206</v>
      </c>
    </row>
    <row r="2717" spans="1:31">
      <c r="A2717" t="s">
        <v>5208</v>
      </c>
      <c r="B2717" t="s">
        <v>5209</v>
      </c>
      <c r="C2717" t="s">
        <v>153</v>
      </c>
      <c r="E2717">
        <v>4</v>
      </c>
      <c r="F2717" t="s">
        <v>1986</v>
      </c>
      <c r="G2717" t="s">
        <v>1985</v>
      </c>
      <c r="H2717" t="s">
        <v>1986</v>
      </c>
      <c r="I2717" t="s">
        <v>124</v>
      </c>
      <c r="J2717">
        <v>4</v>
      </c>
      <c r="K2717" t="s">
        <v>1986</v>
      </c>
      <c r="L2717" t="s">
        <v>1985</v>
      </c>
      <c r="M2717" t="s">
        <v>1986</v>
      </c>
      <c r="N2717" t="s">
        <v>124</v>
      </c>
      <c r="O2717" t="s">
        <v>2141</v>
      </c>
      <c r="P2717" t="s">
        <v>156</v>
      </c>
      <c r="R2717" t="s">
        <v>157</v>
      </c>
      <c r="S2717" t="s">
        <v>158</v>
      </c>
      <c r="T2717" t="s">
        <v>156</v>
      </c>
      <c r="V2717" t="s">
        <v>159</v>
      </c>
      <c r="Y2717" t="s">
        <v>244</v>
      </c>
      <c r="AE2717" t="s">
        <v>5208</v>
      </c>
    </row>
    <row r="2718" spans="1:31">
      <c r="A2718" t="s">
        <v>5210</v>
      </c>
      <c r="B2718" t="s">
        <v>5211</v>
      </c>
      <c r="C2718" t="s">
        <v>153</v>
      </c>
      <c r="E2718">
        <v>4</v>
      </c>
      <c r="F2718" t="s">
        <v>1972</v>
      </c>
      <c r="G2718" t="s">
        <v>1971</v>
      </c>
      <c r="H2718" t="s">
        <v>1972</v>
      </c>
      <c r="I2718" t="s">
        <v>128</v>
      </c>
      <c r="J2718">
        <v>4</v>
      </c>
      <c r="K2718" t="s">
        <v>1972</v>
      </c>
      <c r="L2718" t="s">
        <v>1971</v>
      </c>
      <c r="M2718" t="s">
        <v>1972</v>
      </c>
      <c r="N2718" t="s">
        <v>128</v>
      </c>
      <c r="O2718" t="s">
        <v>2126</v>
      </c>
      <c r="P2718" t="s">
        <v>156</v>
      </c>
      <c r="R2718" t="s">
        <v>157</v>
      </c>
      <c r="S2718" t="s">
        <v>158</v>
      </c>
      <c r="T2718" t="s">
        <v>156</v>
      </c>
      <c r="V2718" t="s">
        <v>159</v>
      </c>
      <c r="Y2718" t="s">
        <v>2132</v>
      </c>
      <c r="AE2718" t="s">
        <v>5210</v>
      </c>
    </row>
    <row r="2719" spans="1:31">
      <c r="A2719" t="s">
        <v>5212</v>
      </c>
      <c r="B2719" t="s">
        <v>5213</v>
      </c>
      <c r="C2719" t="s">
        <v>153</v>
      </c>
      <c r="E2719">
        <v>4</v>
      </c>
      <c r="F2719" t="s">
        <v>1807</v>
      </c>
      <c r="G2719" t="s">
        <v>1806</v>
      </c>
      <c r="H2719" t="s">
        <v>1807</v>
      </c>
      <c r="I2719" t="s">
        <v>1641</v>
      </c>
      <c r="J2719">
        <v>4</v>
      </c>
      <c r="K2719" t="s">
        <v>1807</v>
      </c>
      <c r="L2719" t="s">
        <v>1806</v>
      </c>
      <c r="M2719" t="s">
        <v>1807</v>
      </c>
      <c r="N2719" t="s">
        <v>1641</v>
      </c>
      <c r="O2719" t="s">
        <v>2162</v>
      </c>
      <c r="P2719" t="s">
        <v>156</v>
      </c>
      <c r="R2719" t="s">
        <v>241</v>
      </c>
      <c r="S2719" t="s">
        <v>158</v>
      </c>
      <c r="T2719" t="s">
        <v>156</v>
      </c>
      <c r="V2719" t="s">
        <v>242</v>
      </c>
      <c r="Y2719" t="s">
        <v>2147</v>
      </c>
      <c r="AE2719" t="s">
        <v>5212</v>
      </c>
    </row>
    <row r="2720" spans="1:31">
      <c r="A2720" t="s">
        <v>5214</v>
      </c>
      <c r="B2720" t="s">
        <v>5215</v>
      </c>
      <c r="C2720" t="s">
        <v>153</v>
      </c>
      <c r="E2720">
        <v>4</v>
      </c>
      <c r="F2720" t="s">
        <v>1611</v>
      </c>
      <c r="G2720" t="s">
        <v>1610</v>
      </c>
      <c r="H2720" t="s">
        <v>1611</v>
      </c>
      <c r="I2720" t="s">
        <v>132</v>
      </c>
      <c r="J2720">
        <v>4</v>
      </c>
      <c r="K2720" t="s">
        <v>1611</v>
      </c>
      <c r="L2720" t="s">
        <v>1610</v>
      </c>
      <c r="M2720" t="s">
        <v>1611</v>
      </c>
      <c r="N2720" t="s">
        <v>132</v>
      </c>
      <c r="O2720" t="s">
        <v>2162</v>
      </c>
      <c r="P2720" t="s">
        <v>156</v>
      </c>
      <c r="R2720" t="s">
        <v>241</v>
      </c>
      <c r="S2720" t="s">
        <v>158</v>
      </c>
      <c r="T2720" t="s">
        <v>156</v>
      </c>
      <c r="V2720" t="s">
        <v>242</v>
      </c>
      <c r="Y2720" t="s">
        <v>2150</v>
      </c>
      <c r="AE2720" t="s">
        <v>5214</v>
      </c>
    </row>
    <row r="2721" spans="1:31">
      <c r="A2721" t="s">
        <v>5216</v>
      </c>
      <c r="B2721" t="s">
        <v>5217</v>
      </c>
      <c r="C2721" t="s">
        <v>153</v>
      </c>
      <c r="D2721" t="s">
        <v>154</v>
      </c>
      <c r="E2721">
        <v>4</v>
      </c>
      <c r="F2721" t="s">
        <v>1815</v>
      </c>
      <c r="G2721" t="s">
        <v>1814</v>
      </c>
      <c r="H2721" t="s">
        <v>1815</v>
      </c>
      <c r="I2721" t="s">
        <v>126</v>
      </c>
      <c r="J2721">
        <v>4</v>
      </c>
      <c r="K2721" t="s">
        <v>1815</v>
      </c>
      <c r="L2721" t="s">
        <v>1814</v>
      </c>
      <c r="M2721" t="s">
        <v>1815</v>
      </c>
      <c r="N2721" t="s">
        <v>126</v>
      </c>
      <c r="O2721" t="s">
        <v>2162</v>
      </c>
      <c r="P2721" t="s">
        <v>156</v>
      </c>
      <c r="R2721" t="s">
        <v>241</v>
      </c>
      <c r="S2721" t="s">
        <v>2153</v>
      </c>
      <c r="T2721" t="s">
        <v>156</v>
      </c>
      <c r="V2721" t="s">
        <v>242</v>
      </c>
      <c r="Y2721" t="s">
        <v>245</v>
      </c>
      <c r="AE2721" t="s">
        <v>5216</v>
      </c>
    </row>
    <row r="2722" spans="1:31">
      <c r="A2722" t="s">
        <v>5218</v>
      </c>
      <c r="B2722" t="s">
        <v>5219</v>
      </c>
      <c r="C2722" t="s">
        <v>153</v>
      </c>
      <c r="D2722" t="s">
        <v>154</v>
      </c>
      <c r="E2722">
        <v>4</v>
      </c>
      <c r="F2722" t="s">
        <v>1582</v>
      </c>
      <c r="G2722" t="s">
        <v>1581</v>
      </c>
      <c r="H2722" t="s">
        <v>1582</v>
      </c>
      <c r="I2722" t="s">
        <v>124</v>
      </c>
      <c r="J2722">
        <v>4</v>
      </c>
      <c r="K2722" t="s">
        <v>1582</v>
      </c>
      <c r="L2722" t="s">
        <v>1581</v>
      </c>
      <c r="M2722" t="s">
        <v>1582</v>
      </c>
      <c r="N2722" t="s">
        <v>124</v>
      </c>
      <c r="O2722" t="s">
        <v>2141</v>
      </c>
      <c r="P2722" t="s">
        <v>156</v>
      </c>
      <c r="R2722" t="s">
        <v>241</v>
      </c>
      <c r="S2722" t="s">
        <v>158</v>
      </c>
      <c r="T2722" t="s">
        <v>156</v>
      </c>
      <c r="V2722" t="s">
        <v>242</v>
      </c>
      <c r="Y2722" t="s">
        <v>2146</v>
      </c>
      <c r="AE2722" t="s">
        <v>5218</v>
      </c>
    </row>
    <row r="2723" spans="1:31">
      <c r="A2723" t="s">
        <v>5220</v>
      </c>
      <c r="B2723" t="s">
        <v>5221</v>
      </c>
      <c r="C2723" t="s">
        <v>153</v>
      </c>
      <c r="D2723" t="s">
        <v>154</v>
      </c>
      <c r="E2723">
        <v>4</v>
      </c>
      <c r="F2723" t="s">
        <v>1868</v>
      </c>
      <c r="G2723" t="s">
        <v>1867</v>
      </c>
      <c r="H2723" t="s">
        <v>1868</v>
      </c>
      <c r="I2723" t="s">
        <v>126</v>
      </c>
      <c r="J2723">
        <v>4</v>
      </c>
      <c r="K2723" t="s">
        <v>1868</v>
      </c>
      <c r="L2723" t="s">
        <v>1867</v>
      </c>
      <c r="M2723" t="s">
        <v>1868</v>
      </c>
      <c r="N2723" t="s">
        <v>126</v>
      </c>
      <c r="O2723" t="s">
        <v>2162</v>
      </c>
      <c r="P2723" t="s">
        <v>156</v>
      </c>
      <c r="R2723" t="s">
        <v>241</v>
      </c>
      <c r="S2723" t="s">
        <v>158</v>
      </c>
      <c r="T2723" t="s">
        <v>156</v>
      </c>
      <c r="V2723" t="s">
        <v>242</v>
      </c>
      <c r="Y2723" t="s">
        <v>2150</v>
      </c>
      <c r="AE2723" t="s">
        <v>5220</v>
      </c>
    </row>
    <row r="2724" spans="1:31">
      <c r="A2724" t="s">
        <v>5222</v>
      </c>
      <c r="B2724" t="s">
        <v>5223</v>
      </c>
      <c r="C2724" t="s">
        <v>153</v>
      </c>
      <c r="D2724" t="s">
        <v>5224</v>
      </c>
      <c r="E2724">
        <v>4</v>
      </c>
      <c r="F2724" t="s">
        <v>1868</v>
      </c>
      <c r="G2724" t="s">
        <v>1867</v>
      </c>
      <c r="H2724" t="s">
        <v>1868</v>
      </c>
      <c r="I2724" t="s">
        <v>126</v>
      </c>
      <c r="J2724">
        <v>4</v>
      </c>
      <c r="K2724" t="s">
        <v>1868</v>
      </c>
      <c r="L2724" t="s">
        <v>1867</v>
      </c>
      <c r="M2724" t="s">
        <v>1868</v>
      </c>
      <c r="N2724" t="s">
        <v>126</v>
      </c>
      <c r="O2724" t="s">
        <v>2162</v>
      </c>
      <c r="P2724" t="s">
        <v>156</v>
      </c>
      <c r="R2724" t="s">
        <v>241</v>
      </c>
      <c r="S2724" t="s">
        <v>158</v>
      </c>
      <c r="T2724" t="s">
        <v>156</v>
      </c>
      <c r="V2724" t="s">
        <v>242</v>
      </c>
      <c r="Y2724" t="s">
        <v>2150</v>
      </c>
      <c r="AE2724" t="s">
        <v>5222</v>
      </c>
    </row>
    <row r="2725" spans="1:31">
      <c r="A2725" t="s">
        <v>5225</v>
      </c>
      <c r="B2725" t="s">
        <v>5226</v>
      </c>
      <c r="C2725" t="s">
        <v>153</v>
      </c>
      <c r="D2725" t="s">
        <v>154</v>
      </c>
      <c r="E2725">
        <v>4</v>
      </c>
      <c r="F2725" t="s">
        <v>1868</v>
      </c>
      <c r="G2725" t="s">
        <v>1867</v>
      </c>
      <c r="H2725" t="s">
        <v>1868</v>
      </c>
      <c r="I2725" t="s">
        <v>126</v>
      </c>
      <c r="J2725">
        <v>4</v>
      </c>
      <c r="K2725" t="s">
        <v>1868</v>
      </c>
      <c r="L2725" t="s">
        <v>1867</v>
      </c>
      <c r="M2725" t="s">
        <v>1868</v>
      </c>
      <c r="N2725" t="s">
        <v>126</v>
      </c>
      <c r="O2725" t="s">
        <v>2162</v>
      </c>
      <c r="P2725" t="s">
        <v>156</v>
      </c>
      <c r="R2725" t="s">
        <v>241</v>
      </c>
      <c r="S2725" t="s">
        <v>158</v>
      </c>
      <c r="T2725" t="s">
        <v>156</v>
      </c>
      <c r="V2725" t="s">
        <v>242</v>
      </c>
      <c r="Y2725" t="s">
        <v>2150</v>
      </c>
      <c r="AE2725" t="s">
        <v>5225</v>
      </c>
    </row>
    <row r="2726" spans="1:31">
      <c r="A2726" t="s">
        <v>5227</v>
      </c>
      <c r="B2726" t="s">
        <v>5228</v>
      </c>
      <c r="C2726" t="s">
        <v>153</v>
      </c>
      <c r="D2726" t="s">
        <v>5229</v>
      </c>
      <c r="E2726">
        <v>4</v>
      </c>
      <c r="F2726" t="s">
        <v>1868</v>
      </c>
      <c r="G2726" t="s">
        <v>1867</v>
      </c>
      <c r="H2726" t="s">
        <v>1868</v>
      </c>
      <c r="I2726" t="s">
        <v>126</v>
      </c>
      <c r="J2726">
        <v>4</v>
      </c>
      <c r="K2726" t="s">
        <v>1868</v>
      </c>
      <c r="L2726" t="s">
        <v>1867</v>
      </c>
      <c r="M2726" t="s">
        <v>1868</v>
      </c>
      <c r="N2726" t="s">
        <v>126</v>
      </c>
      <c r="O2726" t="s">
        <v>2162</v>
      </c>
      <c r="P2726" t="s">
        <v>156</v>
      </c>
      <c r="R2726" t="s">
        <v>241</v>
      </c>
      <c r="S2726" t="s">
        <v>158</v>
      </c>
      <c r="T2726" t="s">
        <v>156</v>
      </c>
      <c r="V2726" t="s">
        <v>242</v>
      </c>
      <c r="Y2726" t="s">
        <v>2150</v>
      </c>
      <c r="AE2726" t="s">
        <v>5227</v>
      </c>
    </row>
    <row r="2727" spans="1:31">
      <c r="A2727" t="s">
        <v>5230</v>
      </c>
      <c r="B2727" t="s">
        <v>5231</v>
      </c>
      <c r="C2727" t="s">
        <v>153</v>
      </c>
      <c r="D2727" t="s">
        <v>154</v>
      </c>
      <c r="E2727">
        <v>4</v>
      </c>
      <c r="F2727" t="s">
        <v>1868</v>
      </c>
      <c r="G2727" t="s">
        <v>1867</v>
      </c>
      <c r="H2727" t="s">
        <v>1868</v>
      </c>
      <c r="I2727" t="s">
        <v>126</v>
      </c>
      <c r="J2727">
        <v>4</v>
      </c>
      <c r="K2727" t="s">
        <v>1868</v>
      </c>
      <c r="L2727" t="s">
        <v>1867</v>
      </c>
      <c r="M2727" t="s">
        <v>1868</v>
      </c>
      <c r="N2727" t="s">
        <v>126</v>
      </c>
      <c r="O2727" t="s">
        <v>2162</v>
      </c>
      <c r="P2727" t="s">
        <v>156</v>
      </c>
      <c r="R2727" t="s">
        <v>241</v>
      </c>
      <c r="S2727" t="s">
        <v>158</v>
      </c>
      <c r="T2727" t="s">
        <v>156</v>
      </c>
      <c r="V2727" t="s">
        <v>242</v>
      </c>
      <c r="Y2727" t="s">
        <v>2150</v>
      </c>
      <c r="AE2727" t="s">
        <v>5230</v>
      </c>
    </row>
    <row r="2728" spans="1:31">
      <c r="A2728" t="s">
        <v>5232</v>
      </c>
      <c r="B2728" t="s">
        <v>5233</v>
      </c>
      <c r="C2728" t="s">
        <v>153</v>
      </c>
      <c r="D2728" t="s">
        <v>5234</v>
      </c>
      <c r="E2728">
        <v>4</v>
      </c>
      <c r="F2728" t="s">
        <v>1868</v>
      </c>
      <c r="G2728" t="s">
        <v>1867</v>
      </c>
      <c r="H2728" t="s">
        <v>1868</v>
      </c>
      <c r="I2728" t="s">
        <v>126</v>
      </c>
      <c r="J2728">
        <v>4</v>
      </c>
      <c r="K2728" t="s">
        <v>1868</v>
      </c>
      <c r="L2728" t="s">
        <v>1867</v>
      </c>
      <c r="M2728" t="s">
        <v>1868</v>
      </c>
      <c r="N2728" t="s">
        <v>126</v>
      </c>
      <c r="O2728" t="s">
        <v>2162</v>
      </c>
      <c r="P2728" t="s">
        <v>156</v>
      </c>
      <c r="R2728" t="s">
        <v>241</v>
      </c>
      <c r="S2728" t="s">
        <v>158</v>
      </c>
      <c r="T2728" t="s">
        <v>156</v>
      </c>
      <c r="V2728" t="s">
        <v>242</v>
      </c>
      <c r="Y2728" t="s">
        <v>2150</v>
      </c>
      <c r="AE2728" t="s">
        <v>5232</v>
      </c>
    </row>
    <row r="2729" spans="1:31">
      <c r="A2729" t="s">
        <v>5235</v>
      </c>
      <c r="B2729" t="s">
        <v>5236</v>
      </c>
      <c r="C2729" t="s">
        <v>153</v>
      </c>
      <c r="D2729" t="s">
        <v>154</v>
      </c>
      <c r="E2729">
        <v>4</v>
      </c>
      <c r="F2729" t="s">
        <v>1868</v>
      </c>
      <c r="G2729" t="s">
        <v>1867</v>
      </c>
      <c r="H2729" t="s">
        <v>1868</v>
      </c>
      <c r="I2729" t="s">
        <v>126</v>
      </c>
      <c r="J2729">
        <v>4</v>
      </c>
      <c r="K2729" t="s">
        <v>1868</v>
      </c>
      <c r="L2729" t="s">
        <v>1867</v>
      </c>
      <c r="M2729" t="s">
        <v>1868</v>
      </c>
      <c r="N2729" t="s">
        <v>126</v>
      </c>
      <c r="O2729" t="s">
        <v>2162</v>
      </c>
      <c r="P2729" t="s">
        <v>156</v>
      </c>
      <c r="R2729" t="s">
        <v>241</v>
      </c>
      <c r="S2729" t="s">
        <v>158</v>
      </c>
      <c r="T2729" t="s">
        <v>156</v>
      </c>
      <c r="V2729" t="s">
        <v>242</v>
      </c>
      <c r="Y2729" t="s">
        <v>2150</v>
      </c>
      <c r="AE2729" t="s">
        <v>5235</v>
      </c>
    </row>
    <row r="2730" spans="1:31">
      <c r="A2730" t="s">
        <v>5237</v>
      </c>
      <c r="B2730" t="s">
        <v>5238</v>
      </c>
      <c r="C2730" t="s">
        <v>153</v>
      </c>
      <c r="D2730" t="s">
        <v>154</v>
      </c>
      <c r="E2730">
        <v>4</v>
      </c>
      <c r="F2730" t="s">
        <v>1868</v>
      </c>
      <c r="G2730" t="s">
        <v>1867</v>
      </c>
      <c r="H2730" t="s">
        <v>1868</v>
      </c>
      <c r="I2730" t="s">
        <v>126</v>
      </c>
      <c r="J2730">
        <v>4</v>
      </c>
      <c r="K2730" t="s">
        <v>1868</v>
      </c>
      <c r="L2730" t="s">
        <v>1867</v>
      </c>
      <c r="M2730" t="s">
        <v>1868</v>
      </c>
      <c r="N2730" t="s">
        <v>126</v>
      </c>
      <c r="O2730" t="s">
        <v>2162</v>
      </c>
      <c r="P2730" t="s">
        <v>156</v>
      </c>
      <c r="R2730" t="s">
        <v>241</v>
      </c>
      <c r="S2730" t="s">
        <v>158</v>
      </c>
      <c r="T2730" t="s">
        <v>156</v>
      </c>
      <c r="V2730" t="s">
        <v>242</v>
      </c>
      <c r="Y2730" t="s">
        <v>2150</v>
      </c>
      <c r="AE2730" t="s">
        <v>5237</v>
      </c>
    </row>
    <row r="2731" spans="1:31">
      <c r="A2731" t="s">
        <v>5239</v>
      </c>
      <c r="B2731" t="s">
        <v>4935</v>
      </c>
      <c r="AE2731" t="s">
        <v>5239</v>
      </c>
    </row>
    <row r="2732" spans="1:31">
      <c r="A2732" t="s">
        <v>5240</v>
      </c>
      <c r="B2732" t="s">
        <v>358</v>
      </c>
      <c r="AE2732" t="s">
        <v>5240</v>
      </c>
    </row>
    <row r="2733" spans="1:31">
      <c r="A2733" t="s">
        <v>5241</v>
      </c>
      <c r="B2733" t="s">
        <v>515</v>
      </c>
      <c r="AE2733" t="s">
        <v>5241</v>
      </c>
    </row>
    <row r="2734" spans="1:31">
      <c r="A2734" t="s">
        <v>5242</v>
      </c>
      <c r="B2734" t="s">
        <v>619</v>
      </c>
      <c r="AE2734" t="s">
        <v>5242</v>
      </c>
    </row>
    <row r="2735" spans="1:31">
      <c r="A2735" t="s">
        <v>5243</v>
      </c>
      <c r="B2735" t="s">
        <v>493</v>
      </c>
      <c r="AE2735" t="s">
        <v>5243</v>
      </c>
    </row>
    <row r="2736" spans="1:31">
      <c r="A2736" t="s">
        <v>5244</v>
      </c>
      <c r="B2736" t="s">
        <v>5245</v>
      </c>
      <c r="C2736" t="s">
        <v>153</v>
      </c>
      <c r="D2736" t="s">
        <v>154</v>
      </c>
      <c r="E2736">
        <v>4</v>
      </c>
      <c r="F2736" t="s">
        <v>2120</v>
      </c>
      <c r="G2736" t="s">
        <v>2119</v>
      </c>
      <c r="H2736" t="s">
        <v>2120</v>
      </c>
      <c r="I2736" t="s">
        <v>128</v>
      </c>
      <c r="J2736">
        <v>4</v>
      </c>
      <c r="K2736" t="s">
        <v>2120</v>
      </c>
      <c r="L2736" t="s">
        <v>2119</v>
      </c>
      <c r="M2736" t="s">
        <v>2120</v>
      </c>
      <c r="N2736" t="s">
        <v>128</v>
      </c>
      <c r="O2736" t="s">
        <v>2141</v>
      </c>
      <c r="P2736" t="s">
        <v>156</v>
      </c>
      <c r="R2736" t="s">
        <v>241</v>
      </c>
      <c r="S2736" t="s">
        <v>158</v>
      </c>
      <c r="T2736" t="s">
        <v>156</v>
      </c>
      <c r="V2736" t="s">
        <v>242</v>
      </c>
      <c r="Y2736" t="s">
        <v>2146</v>
      </c>
      <c r="AE2736" t="s">
        <v>5244</v>
      </c>
    </row>
    <row r="2737" spans="1:31">
      <c r="A2737" t="s">
        <v>5246</v>
      </c>
      <c r="B2737" t="s">
        <v>5247</v>
      </c>
      <c r="J2737">
        <v>4</v>
      </c>
      <c r="K2737" t="s">
        <v>2287</v>
      </c>
      <c r="L2737" t="s">
        <v>2288</v>
      </c>
      <c r="M2737" t="s">
        <v>2287</v>
      </c>
      <c r="N2737" t="s">
        <v>126</v>
      </c>
      <c r="S2737" t="s">
        <v>158</v>
      </c>
      <c r="T2737" t="s">
        <v>156</v>
      </c>
      <c r="AE2737" t="s">
        <v>5246</v>
      </c>
    </row>
    <row r="2738" spans="1:31">
      <c r="A2738" t="s">
        <v>5248</v>
      </c>
      <c r="B2738" t="s">
        <v>5249</v>
      </c>
      <c r="AE2738" t="s">
        <v>5248</v>
      </c>
    </row>
    <row r="2739" spans="1:31">
      <c r="A2739" t="s">
        <v>5250</v>
      </c>
      <c r="B2739" t="s">
        <v>5251</v>
      </c>
      <c r="C2739" t="s">
        <v>153</v>
      </c>
      <c r="D2739" t="s">
        <v>154</v>
      </c>
      <c r="E2739">
        <v>4</v>
      </c>
      <c r="F2739" t="s">
        <v>1842</v>
      </c>
      <c r="G2739" t="s">
        <v>1841</v>
      </c>
      <c r="H2739" t="s">
        <v>1842</v>
      </c>
      <c r="I2739" t="s">
        <v>128</v>
      </c>
      <c r="J2739">
        <v>4</v>
      </c>
      <c r="K2739" t="s">
        <v>1842</v>
      </c>
      <c r="L2739" t="s">
        <v>1841</v>
      </c>
      <c r="M2739" t="s">
        <v>1842</v>
      </c>
      <c r="N2739" t="s">
        <v>128</v>
      </c>
      <c r="O2739" t="s">
        <v>155</v>
      </c>
      <c r="P2739" t="s">
        <v>156</v>
      </c>
      <c r="R2739" t="s">
        <v>157</v>
      </c>
      <c r="S2739" t="s">
        <v>158</v>
      </c>
      <c r="T2739" t="s">
        <v>156</v>
      </c>
      <c r="V2739" t="s">
        <v>159</v>
      </c>
      <c r="Y2739" t="s">
        <v>244</v>
      </c>
      <c r="AE2739" t="s">
        <v>5250</v>
      </c>
    </row>
    <row r="2740" spans="1:31">
      <c r="A2740" t="s">
        <v>5252</v>
      </c>
      <c r="B2740" t="s">
        <v>5253</v>
      </c>
      <c r="C2740" t="s">
        <v>153</v>
      </c>
      <c r="D2740" t="s">
        <v>154</v>
      </c>
      <c r="E2740">
        <v>4</v>
      </c>
      <c r="F2740" t="s">
        <v>1850</v>
      </c>
      <c r="G2740" t="s">
        <v>1849</v>
      </c>
      <c r="H2740" t="s">
        <v>1850</v>
      </c>
      <c r="I2740" t="s">
        <v>128</v>
      </c>
      <c r="J2740">
        <v>4</v>
      </c>
      <c r="K2740" t="s">
        <v>1850</v>
      </c>
      <c r="L2740" t="s">
        <v>1849</v>
      </c>
      <c r="M2740" t="s">
        <v>1850</v>
      </c>
      <c r="N2740" t="s">
        <v>128</v>
      </c>
      <c r="O2740" t="s">
        <v>2162</v>
      </c>
      <c r="P2740" t="s">
        <v>156</v>
      </c>
      <c r="R2740" t="s">
        <v>157</v>
      </c>
      <c r="S2740" t="s">
        <v>158</v>
      </c>
      <c r="T2740" t="s">
        <v>156</v>
      </c>
      <c r="V2740" t="s">
        <v>242</v>
      </c>
      <c r="Y2740" t="s">
        <v>2146</v>
      </c>
      <c r="AE2740" t="s">
        <v>5252</v>
      </c>
    </row>
    <row r="2741" spans="1:31">
      <c r="A2741" t="s">
        <v>5254</v>
      </c>
      <c r="B2741" t="s">
        <v>5255</v>
      </c>
      <c r="C2741" t="s">
        <v>153</v>
      </c>
      <c r="D2741" t="s">
        <v>154</v>
      </c>
      <c r="E2741">
        <v>4</v>
      </c>
      <c r="F2741" t="s">
        <v>1848</v>
      </c>
      <c r="G2741" t="s">
        <v>1847</v>
      </c>
      <c r="H2741" t="s">
        <v>1848</v>
      </c>
      <c r="I2741" t="s">
        <v>130</v>
      </c>
      <c r="J2741">
        <v>4</v>
      </c>
      <c r="K2741" t="s">
        <v>1848</v>
      </c>
      <c r="L2741" t="s">
        <v>1847</v>
      </c>
      <c r="M2741" t="s">
        <v>1848</v>
      </c>
      <c r="N2741" t="s">
        <v>130</v>
      </c>
      <c r="O2741" t="s">
        <v>2126</v>
      </c>
      <c r="P2741" t="s">
        <v>156</v>
      </c>
      <c r="R2741" t="s">
        <v>157</v>
      </c>
      <c r="S2741" t="s">
        <v>158</v>
      </c>
      <c r="T2741" t="s">
        <v>156</v>
      </c>
      <c r="V2741" t="s">
        <v>2233</v>
      </c>
      <c r="Y2741" t="s">
        <v>2132</v>
      </c>
      <c r="AE2741" t="s">
        <v>5254</v>
      </c>
    </row>
    <row r="2742" spans="1:31">
      <c r="A2742" t="s">
        <v>5256</v>
      </c>
      <c r="B2742" t="s">
        <v>5257</v>
      </c>
      <c r="C2742" t="s">
        <v>153</v>
      </c>
      <c r="D2742" t="s">
        <v>154</v>
      </c>
      <c r="E2742">
        <v>4</v>
      </c>
      <c r="F2742" t="s">
        <v>1743</v>
      </c>
      <c r="G2742" t="s">
        <v>1742</v>
      </c>
      <c r="H2742" t="s">
        <v>1743</v>
      </c>
      <c r="I2742" t="s">
        <v>1641</v>
      </c>
      <c r="J2742">
        <v>4</v>
      </c>
      <c r="K2742" t="s">
        <v>1743</v>
      </c>
      <c r="L2742" t="s">
        <v>1742</v>
      </c>
      <c r="M2742" t="s">
        <v>1743</v>
      </c>
      <c r="N2742" t="s">
        <v>1641</v>
      </c>
      <c r="O2742" t="s">
        <v>2141</v>
      </c>
      <c r="P2742" t="s">
        <v>156</v>
      </c>
      <c r="R2742" t="s">
        <v>157</v>
      </c>
      <c r="S2742" t="s">
        <v>158</v>
      </c>
      <c r="T2742" t="s">
        <v>156</v>
      </c>
      <c r="V2742" t="s">
        <v>159</v>
      </c>
      <c r="Y2742" t="s">
        <v>5258</v>
      </c>
      <c r="AE2742" t="s">
        <v>5256</v>
      </c>
    </row>
    <row r="2743" spans="1:31">
      <c r="A2743" t="s">
        <v>5259</v>
      </c>
      <c r="B2743" t="s">
        <v>5260</v>
      </c>
      <c r="C2743" t="s">
        <v>153</v>
      </c>
      <c r="D2743" t="s">
        <v>154</v>
      </c>
      <c r="E2743">
        <v>4</v>
      </c>
      <c r="F2743" t="s">
        <v>2405</v>
      </c>
      <c r="G2743" t="s">
        <v>2406</v>
      </c>
      <c r="H2743" t="s">
        <v>2405</v>
      </c>
      <c r="I2743" t="s">
        <v>132</v>
      </c>
      <c r="J2743">
        <v>4</v>
      </c>
      <c r="K2743" t="s">
        <v>2405</v>
      </c>
      <c r="L2743" t="s">
        <v>2406</v>
      </c>
      <c r="M2743" t="s">
        <v>2405</v>
      </c>
      <c r="N2743" t="s">
        <v>132</v>
      </c>
      <c r="O2743" t="s">
        <v>2126</v>
      </c>
      <c r="P2743" t="s">
        <v>156</v>
      </c>
      <c r="R2743" t="s">
        <v>157</v>
      </c>
      <c r="S2743" t="s">
        <v>158</v>
      </c>
      <c r="T2743" t="s">
        <v>156</v>
      </c>
      <c r="V2743" t="s">
        <v>159</v>
      </c>
      <c r="Y2743" t="s">
        <v>2132</v>
      </c>
      <c r="AE2743" t="s">
        <v>5259</v>
      </c>
    </row>
    <row r="2744" spans="1:31">
      <c r="A2744" t="s">
        <v>5261</v>
      </c>
      <c r="B2744" t="s">
        <v>5262</v>
      </c>
      <c r="C2744" t="s">
        <v>153</v>
      </c>
      <c r="D2744" t="s">
        <v>154</v>
      </c>
      <c r="E2744">
        <v>4</v>
      </c>
      <c r="F2744" t="s">
        <v>1684</v>
      </c>
      <c r="G2744" t="s">
        <v>1683</v>
      </c>
      <c r="H2744" t="s">
        <v>1684</v>
      </c>
      <c r="I2744" t="s">
        <v>132</v>
      </c>
      <c r="J2744">
        <v>4</v>
      </c>
      <c r="K2744" t="s">
        <v>1684</v>
      </c>
      <c r="L2744" t="s">
        <v>1683</v>
      </c>
      <c r="M2744" t="s">
        <v>1684</v>
      </c>
      <c r="N2744" t="s">
        <v>132</v>
      </c>
      <c r="O2744" t="s">
        <v>2141</v>
      </c>
      <c r="P2744" t="s">
        <v>156</v>
      </c>
      <c r="R2744" t="s">
        <v>241</v>
      </c>
      <c r="S2744" t="s">
        <v>158</v>
      </c>
      <c r="T2744" t="s">
        <v>156</v>
      </c>
      <c r="V2744" t="s">
        <v>242</v>
      </c>
      <c r="Y2744" t="s">
        <v>2150</v>
      </c>
      <c r="AE2744" t="s">
        <v>5261</v>
      </c>
    </row>
    <row r="2745" spans="1:31">
      <c r="A2745" t="s">
        <v>5263</v>
      </c>
      <c r="B2745" t="s">
        <v>5264</v>
      </c>
      <c r="C2745" t="s">
        <v>153</v>
      </c>
      <c r="D2745" t="s">
        <v>154</v>
      </c>
      <c r="E2745">
        <v>4</v>
      </c>
      <c r="F2745" t="s">
        <v>1848</v>
      </c>
      <c r="G2745" t="s">
        <v>1847</v>
      </c>
      <c r="H2745" t="s">
        <v>1848</v>
      </c>
      <c r="I2745" t="s">
        <v>130</v>
      </c>
      <c r="J2745">
        <v>4</v>
      </c>
      <c r="K2745" t="s">
        <v>1848</v>
      </c>
      <c r="L2745" t="s">
        <v>1847</v>
      </c>
      <c r="M2745" t="s">
        <v>1848</v>
      </c>
      <c r="N2745" t="s">
        <v>130</v>
      </c>
      <c r="O2745" t="s">
        <v>2162</v>
      </c>
      <c r="P2745" t="s">
        <v>156</v>
      </c>
      <c r="R2745" t="s">
        <v>241</v>
      </c>
      <c r="S2745" t="s">
        <v>158</v>
      </c>
      <c r="T2745" t="s">
        <v>156</v>
      </c>
      <c r="V2745" t="s">
        <v>242</v>
      </c>
      <c r="Y2745" t="s">
        <v>2146</v>
      </c>
      <c r="AE2745" t="s">
        <v>5263</v>
      </c>
    </row>
    <row r="2746" spans="1:31">
      <c r="A2746" t="s">
        <v>5265</v>
      </c>
      <c r="B2746" t="s">
        <v>5266</v>
      </c>
      <c r="C2746" t="s">
        <v>153</v>
      </c>
      <c r="D2746" t="s">
        <v>154</v>
      </c>
      <c r="E2746">
        <v>4</v>
      </c>
      <c r="F2746" t="s">
        <v>1972</v>
      </c>
      <c r="G2746" t="s">
        <v>1971</v>
      </c>
      <c r="H2746" t="s">
        <v>1972</v>
      </c>
      <c r="I2746" t="s">
        <v>128</v>
      </c>
      <c r="J2746">
        <v>4</v>
      </c>
      <c r="K2746" t="s">
        <v>1972</v>
      </c>
      <c r="L2746" t="s">
        <v>1971</v>
      </c>
      <c r="M2746" t="s">
        <v>1972</v>
      </c>
      <c r="N2746" t="s">
        <v>128</v>
      </c>
      <c r="O2746" t="s">
        <v>2126</v>
      </c>
      <c r="P2746" t="s">
        <v>156</v>
      </c>
      <c r="R2746" t="s">
        <v>157</v>
      </c>
      <c r="S2746" t="s">
        <v>158</v>
      </c>
      <c r="T2746" t="s">
        <v>156</v>
      </c>
      <c r="V2746" t="s">
        <v>159</v>
      </c>
      <c r="Y2746" t="s">
        <v>244</v>
      </c>
      <c r="AE2746" t="s">
        <v>5265</v>
      </c>
    </row>
    <row r="2747" spans="1:31">
      <c r="A2747" t="s">
        <v>5267</v>
      </c>
      <c r="B2747" t="s">
        <v>5268</v>
      </c>
      <c r="C2747" t="s">
        <v>153</v>
      </c>
      <c r="D2747" t="s">
        <v>154</v>
      </c>
      <c r="E2747">
        <v>4</v>
      </c>
      <c r="F2747" t="s">
        <v>2067</v>
      </c>
      <c r="G2747" t="s">
        <v>2066</v>
      </c>
      <c r="H2747" t="s">
        <v>2067</v>
      </c>
      <c r="I2747" t="s">
        <v>132</v>
      </c>
      <c r="J2747">
        <v>4</v>
      </c>
      <c r="K2747" t="s">
        <v>2067</v>
      </c>
      <c r="L2747" t="s">
        <v>2066</v>
      </c>
      <c r="M2747" t="s">
        <v>2067</v>
      </c>
      <c r="N2747" t="s">
        <v>132</v>
      </c>
      <c r="O2747" t="s">
        <v>2162</v>
      </c>
      <c r="P2747" t="s">
        <v>156</v>
      </c>
      <c r="R2747" t="s">
        <v>241</v>
      </c>
      <c r="S2747" t="s">
        <v>2153</v>
      </c>
      <c r="T2747" t="s">
        <v>156</v>
      </c>
      <c r="V2747" t="s">
        <v>242</v>
      </c>
      <c r="Y2747" t="s">
        <v>245</v>
      </c>
      <c r="AE2747" t="s">
        <v>5267</v>
      </c>
    </row>
    <row r="2748" spans="1:31">
      <c r="A2748" t="s">
        <v>5269</v>
      </c>
      <c r="B2748" t="s">
        <v>5270</v>
      </c>
      <c r="AE2748" t="s">
        <v>5269</v>
      </c>
    </row>
    <row r="2749" spans="1:31">
      <c r="A2749" t="s">
        <v>5271</v>
      </c>
      <c r="B2749" t="s">
        <v>5272</v>
      </c>
      <c r="C2749" t="s">
        <v>153</v>
      </c>
      <c r="D2749" t="s">
        <v>154</v>
      </c>
      <c r="E2749">
        <v>4</v>
      </c>
      <c r="F2749" t="s">
        <v>1872</v>
      </c>
      <c r="G2749" t="s">
        <v>1871</v>
      </c>
      <c r="H2749" t="s">
        <v>1872</v>
      </c>
      <c r="I2749" t="s">
        <v>130</v>
      </c>
      <c r="J2749">
        <v>4</v>
      </c>
      <c r="K2749" t="s">
        <v>1872</v>
      </c>
      <c r="L2749" t="s">
        <v>1871</v>
      </c>
      <c r="M2749" t="s">
        <v>1872</v>
      </c>
      <c r="N2749" t="s">
        <v>130</v>
      </c>
      <c r="O2749" t="s">
        <v>2126</v>
      </c>
      <c r="P2749" t="s">
        <v>156</v>
      </c>
      <c r="R2749" t="s">
        <v>157</v>
      </c>
      <c r="S2749" t="s">
        <v>158</v>
      </c>
      <c r="T2749" t="s">
        <v>156</v>
      </c>
      <c r="V2749" t="s">
        <v>242</v>
      </c>
      <c r="Y2749" t="s">
        <v>2132</v>
      </c>
      <c r="AE2749" t="s">
        <v>5271</v>
      </c>
    </row>
    <row r="2750" spans="1:31">
      <c r="A2750" t="s">
        <v>5273</v>
      </c>
      <c r="B2750" t="s">
        <v>5274</v>
      </c>
      <c r="C2750" t="s">
        <v>153</v>
      </c>
      <c r="D2750" t="s">
        <v>154</v>
      </c>
      <c r="E2750">
        <v>4</v>
      </c>
      <c r="F2750" t="s">
        <v>2107</v>
      </c>
      <c r="G2750" t="s">
        <v>2106</v>
      </c>
      <c r="H2750" t="s">
        <v>2107</v>
      </c>
      <c r="I2750" t="s">
        <v>130</v>
      </c>
      <c r="J2750">
        <v>4</v>
      </c>
      <c r="K2750" t="s">
        <v>2107</v>
      </c>
      <c r="L2750" t="s">
        <v>2106</v>
      </c>
      <c r="M2750" t="s">
        <v>2107</v>
      </c>
      <c r="N2750" t="s">
        <v>130</v>
      </c>
      <c r="O2750" t="s">
        <v>2162</v>
      </c>
      <c r="P2750" t="s">
        <v>156</v>
      </c>
      <c r="R2750" t="s">
        <v>157</v>
      </c>
      <c r="S2750" t="s">
        <v>158</v>
      </c>
      <c r="T2750" t="s">
        <v>156</v>
      </c>
      <c r="V2750" t="s">
        <v>159</v>
      </c>
      <c r="Y2750" t="s">
        <v>2820</v>
      </c>
      <c r="AE2750" t="s">
        <v>5273</v>
      </c>
    </row>
    <row r="2751" spans="1:31">
      <c r="A2751" t="s">
        <v>5275</v>
      </c>
      <c r="B2751" t="s">
        <v>5276</v>
      </c>
      <c r="C2751" t="s">
        <v>153</v>
      </c>
      <c r="D2751" t="s">
        <v>154</v>
      </c>
      <c r="E2751">
        <v>4</v>
      </c>
      <c r="F2751" t="s">
        <v>1799</v>
      </c>
      <c r="G2751" t="s">
        <v>1798</v>
      </c>
      <c r="H2751" t="s">
        <v>1799</v>
      </c>
      <c r="I2751" t="s">
        <v>128</v>
      </c>
      <c r="J2751">
        <v>4</v>
      </c>
      <c r="K2751" t="s">
        <v>1799</v>
      </c>
      <c r="L2751" t="s">
        <v>1798</v>
      </c>
      <c r="M2751" t="s">
        <v>1799</v>
      </c>
      <c r="N2751" t="s">
        <v>128</v>
      </c>
      <c r="O2751" t="s">
        <v>2141</v>
      </c>
      <c r="P2751" t="s">
        <v>156</v>
      </c>
      <c r="R2751" t="s">
        <v>241</v>
      </c>
      <c r="S2751" t="s">
        <v>2153</v>
      </c>
      <c r="T2751" t="s">
        <v>156</v>
      </c>
      <c r="V2751" t="s">
        <v>242</v>
      </c>
      <c r="Y2751" t="s">
        <v>2150</v>
      </c>
      <c r="AE2751" t="s">
        <v>5275</v>
      </c>
    </row>
    <row r="2752" spans="1:31">
      <c r="A2752" t="s">
        <v>5277</v>
      </c>
      <c r="B2752" t="s">
        <v>5278</v>
      </c>
      <c r="C2752" t="s">
        <v>153</v>
      </c>
      <c r="D2752" t="s">
        <v>154</v>
      </c>
      <c r="E2752">
        <v>4</v>
      </c>
      <c r="F2752" t="s">
        <v>2067</v>
      </c>
      <c r="G2752" t="s">
        <v>2066</v>
      </c>
      <c r="H2752" t="s">
        <v>2067</v>
      </c>
      <c r="I2752" t="s">
        <v>132</v>
      </c>
      <c r="J2752">
        <v>4</v>
      </c>
      <c r="K2752" t="s">
        <v>2067</v>
      </c>
      <c r="L2752" t="s">
        <v>2066</v>
      </c>
      <c r="M2752" t="s">
        <v>2067</v>
      </c>
      <c r="N2752" t="s">
        <v>132</v>
      </c>
      <c r="O2752" t="s">
        <v>2162</v>
      </c>
      <c r="P2752" t="s">
        <v>156</v>
      </c>
      <c r="R2752" t="s">
        <v>241</v>
      </c>
      <c r="S2752" t="s">
        <v>158</v>
      </c>
      <c r="T2752" t="s">
        <v>156</v>
      </c>
      <c r="V2752" t="s">
        <v>159</v>
      </c>
      <c r="Y2752" t="s">
        <v>244</v>
      </c>
      <c r="AE2752" t="s">
        <v>5277</v>
      </c>
    </row>
    <row r="2753" spans="1:31">
      <c r="A2753" t="s">
        <v>5279</v>
      </c>
      <c r="B2753" t="s">
        <v>5280</v>
      </c>
      <c r="C2753" t="s">
        <v>153</v>
      </c>
      <c r="D2753" t="s">
        <v>154</v>
      </c>
      <c r="E2753">
        <v>4</v>
      </c>
      <c r="F2753" t="s">
        <v>1585</v>
      </c>
      <c r="G2753" t="s">
        <v>1584</v>
      </c>
      <c r="H2753" t="s">
        <v>1585</v>
      </c>
      <c r="I2753" t="s">
        <v>128</v>
      </c>
      <c r="J2753">
        <v>4</v>
      </c>
      <c r="K2753" t="s">
        <v>1585</v>
      </c>
      <c r="L2753" t="s">
        <v>1584</v>
      </c>
      <c r="M2753" t="s">
        <v>1585</v>
      </c>
      <c r="N2753" t="s">
        <v>128</v>
      </c>
      <c r="O2753" t="s">
        <v>2162</v>
      </c>
      <c r="P2753" t="s">
        <v>156</v>
      </c>
      <c r="R2753" t="s">
        <v>157</v>
      </c>
      <c r="S2753" t="s">
        <v>158</v>
      </c>
      <c r="T2753" t="s">
        <v>156</v>
      </c>
      <c r="V2753" t="s">
        <v>159</v>
      </c>
      <c r="Y2753" t="s">
        <v>2820</v>
      </c>
      <c r="AE2753" t="s">
        <v>5279</v>
      </c>
    </row>
    <row r="2754" spans="1:31">
      <c r="A2754" t="s">
        <v>5281</v>
      </c>
      <c r="B2754" t="s">
        <v>5282</v>
      </c>
      <c r="C2754" t="s">
        <v>153</v>
      </c>
      <c r="D2754" t="s">
        <v>154</v>
      </c>
      <c r="E2754">
        <v>4</v>
      </c>
      <c r="F2754" t="s">
        <v>1585</v>
      </c>
      <c r="G2754" t="s">
        <v>1584</v>
      </c>
      <c r="H2754" t="s">
        <v>1585</v>
      </c>
      <c r="I2754" t="s">
        <v>128</v>
      </c>
      <c r="J2754">
        <v>4</v>
      </c>
      <c r="K2754" t="s">
        <v>1585</v>
      </c>
      <c r="L2754" t="s">
        <v>1584</v>
      </c>
      <c r="M2754" t="s">
        <v>1585</v>
      </c>
      <c r="N2754" t="s">
        <v>128</v>
      </c>
      <c r="O2754" t="s">
        <v>2162</v>
      </c>
      <c r="P2754" t="s">
        <v>156</v>
      </c>
      <c r="R2754" t="s">
        <v>157</v>
      </c>
      <c r="S2754" t="s">
        <v>158</v>
      </c>
      <c r="T2754" t="s">
        <v>156</v>
      </c>
      <c r="V2754" t="s">
        <v>159</v>
      </c>
      <c r="Y2754" t="s">
        <v>2820</v>
      </c>
      <c r="AE2754" t="s">
        <v>5281</v>
      </c>
    </row>
    <row r="2755" spans="1:31">
      <c r="A2755" t="s">
        <v>5283</v>
      </c>
      <c r="B2755" t="s">
        <v>5284</v>
      </c>
      <c r="C2755" t="s">
        <v>153</v>
      </c>
      <c r="D2755" t="s">
        <v>154</v>
      </c>
      <c r="E2755">
        <v>4</v>
      </c>
      <c r="F2755" t="s">
        <v>1872</v>
      </c>
      <c r="G2755" t="s">
        <v>1871</v>
      </c>
      <c r="H2755" t="s">
        <v>1872</v>
      </c>
      <c r="I2755" t="s">
        <v>130</v>
      </c>
      <c r="J2755">
        <v>4</v>
      </c>
      <c r="K2755" t="s">
        <v>1872</v>
      </c>
      <c r="L2755" t="s">
        <v>1871</v>
      </c>
      <c r="M2755" t="s">
        <v>1872</v>
      </c>
      <c r="N2755" t="s">
        <v>130</v>
      </c>
      <c r="O2755" t="s">
        <v>2141</v>
      </c>
      <c r="P2755" t="s">
        <v>156</v>
      </c>
      <c r="R2755" t="s">
        <v>241</v>
      </c>
      <c r="S2755" t="s">
        <v>158</v>
      </c>
      <c r="T2755" t="s">
        <v>156</v>
      </c>
      <c r="V2755" t="s">
        <v>242</v>
      </c>
      <c r="Y2755" t="s">
        <v>2146</v>
      </c>
      <c r="AE2755" t="s">
        <v>5283</v>
      </c>
    </row>
    <row r="2756" spans="1:31">
      <c r="A2756" t="s">
        <v>5285</v>
      </c>
      <c r="B2756" t="s">
        <v>5286</v>
      </c>
      <c r="C2756" t="s">
        <v>153</v>
      </c>
      <c r="D2756" t="s">
        <v>154</v>
      </c>
      <c r="E2756">
        <v>4</v>
      </c>
      <c r="F2756" t="s">
        <v>1809</v>
      </c>
      <c r="G2756" t="s">
        <v>1808</v>
      </c>
      <c r="H2756" t="s">
        <v>1809</v>
      </c>
      <c r="I2756" t="s">
        <v>124</v>
      </c>
      <c r="J2756">
        <v>4</v>
      </c>
      <c r="K2756" t="s">
        <v>1809</v>
      </c>
      <c r="L2756" t="s">
        <v>1808</v>
      </c>
      <c r="M2756" t="s">
        <v>1809</v>
      </c>
      <c r="N2756" t="s">
        <v>124</v>
      </c>
      <c r="O2756" t="s">
        <v>2162</v>
      </c>
      <c r="P2756" t="s">
        <v>156</v>
      </c>
      <c r="R2756" t="s">
        <v>157</v>
      </c>
      <c r="S2756" t="s">
        <v>2153</v>
      </c>
      <c r="T2756" t="s">
        <v>156</v>
      </c>
      <c r="V2756" t="s">
        <v>242</v>
      </c>
      <c r="Y2756" t="s">
        <v>2146</v>
      </c>
      <c r="AE2756" t="s">
        <v>5285</v>
      </c>
    </row>
    <row r="2757" spans="1:31">
      <c r="A2757" t="s">
        <v>5287</v>
      </c>
      <c r="B2757" t="s">
        <v>5288</v>
      </c>
      <c r="AE2757" t="s">
        <v>5287</v>
      </c>
    </row>
    <row r="2758" spans="1:31">
      <c r="A2758" t="s">
        <v>5289</v>
      </c>
      <c r="B2758" t="s">
        <v>5290</v>
      </c>
      <c r="C2758" t="s">
        <v>153</v>
      </c>
      <c r="D2758" t="s">
        <v>154</v>
      </c>
      <c r="E2758">
        <v>4</v>
      </c>
      <c r="F2758" t="s">
        <v>5138</v>
      </c>
      <c r="G2758" t="s">
        <v>5137</v>
      </c>
      <c r="H2758" t="s">
        <v>5138</v>
      </c>
      <c r="I2758" t="s">
        <v>124</v>
      </c>
      <c r="J2758">
        <v>4</v>
      </c>
      <c r="K2758" t="s">
        <v>5138</v>
      </c>
      <c r="L2758" t="s">
        <v>5137</v>
      </c>
      <c r="M2758" t="s">
        <v>5138</v>
      </c>
      <c r="N2758" t="s">
        <v>124</v>
      </c>
      <c r="O2758" t="s">
        <v>2162</v>
      </c>
      <c r="P2758" t="s">
        <v>156</v>
      </c>
      <c r="R2758" t="s">
        <v>157</v>
      </c>
      <c r="S2758" t="s">
        <v>158</v>
      </c>
      <c r="T2758" t="s">
        <v>156</v>
      </c>
      <c r="V2758" t="s">
        <v>159</v>
      </c>
      <c r="Y2758" t="s">
        <v>243</v>
      </c>
      <c r="AE2758" t="s">
        <v>5289</v>
      </c>
    </row>
    <row r="2759" spans="1:31">
      <c r="A2759" t="s">
        <v>5291</v>
      </c>
      <c r="B2759" t="s">
        <v>5292</v>
      </c>
      <c r="AE2759" t="s">
        <v>5291</v>
      </c>
    </row>
    <row r="2760" spans="1:31">
      <c r="A2760" t="s">
        <v>5293</v>
      </c>
      <c r="B2760" t="s">
        <v>5294</v>
      </c>
      <c r="AE2760" t="s">
        <v>5293</v>
      </c>
    </row>
    <row r="2761" spans="1:31">
      <c r="A2761" t="s">
        <v>5295</v>
      </c>
      <c r="B2761" t="s">
        <v>5296</v>
      </c>
      <c r="AE2761" t="s">
        <v>5295</v>
      </c>
    </row>
    <row r="2762" spans="1:31">
      <c r="A2762" t="s">
        <v>5297</v>
      </c>
      <c r="B2762" t="s">
        <v>5298</v>
      </c>
      <c r="AE2762" t="s">
        <v>5297</v>
      </c>
    </row>
    <row r="2763" spans="1:31">
      <c r="A2763" t="s">
        <v>5299</v>
      </c>
      <c r="B2763" t="s">
        <v>5300</v>
      </c>
      <c r="AE2763" t="s">
        <v>5299</v>
      </c>
    </row>
    <row r="2764" spans="1:31">
      <c r="A2764" t="s">
        <v>5301</v>
      </c>
      <c r="B2764" t="s">
        <v>5302</v>
      </c>
      <c r="AE2764" t="s">
        <v>5301</v>
      </c>
    </row>
    <row r="2765" spans="1:31">
      <c r="A2765" t="s">
        <v>5303</v>
      </c>
      <c r="B2765" t="s">
        <v>5304</v>
      </c>
      <c r="AE2765" t="s">
        <v>5303</v>
      </c>
    </row>
    <row r="2766" spans="1:31">
      <c r="A2766" t="s">
        <v>5305</v>
      </c>
      <c r="B2766" t="s">
        <v>5306</v>
      </c>
      <c r="AE2766" t="s">
        <v>5305</v>
      </c>
    </row>
    <row r="2767" spans="1:31">
      <c r="A2767" t="s">
        <v>5307</v>
      </c>
      <c r="B2767" t="s">
        <v>5308</v>
      </c>
      <c r="AE2767" t="s">
        <v>5307</v>
      </c>
    </row>
    <row r="2768" spans="1:31">
      <c r="A2768" t="s">
        <v>5309</v>
      </c>
      <c r="B2768" t="s">
        <v>1641</v>
      </c>
      <c r="C2768" t="s">
        <v>82</v>
      </c>
      <c r="E2768">
        <v>2</v>
      </c>
      <c r="F2768" t="s">
        <v>86</v>
      </c>
      <c r="I2768" t="s">
        <v>1641</v>
      </c>
      <c r="J2768">
        <v>2</v>
      </c>
      <c r="K2768" t="s">
        <v>86</v>
      </c>
      <c r="N2768" t="s">
        <v>1641</v>
      </c>
      <c r="AE2768" t="s">
        <v>5309</v>
      </c>
    </row>
    <row r="2769" spans="1:31">
      <c r="A2769" t="s">
        <v>5310</v>
      </c>
      <c r="B2769" t="s">
        <v>5311</v>
      </c>
      <c r="AE2769" t="s">
        <v>5310</v>
      </c>
    </row>
    <row r="2770" spans="1:31">
      <c r="A2770" t="s">
        <v>5312</v>
      </c>
      <c r="B2770" t="s">
        <v>5313</v>
      </c>
      <c r="AE2770" t="s">
        <v>5312</v>
      </c>
    </row>
    <row r="2771" spans="1:31">
      <c r="A2771" t="s">
        <v>5314</v>
      </c>
      <c r="B2771" t="s">
        <v>5315</v>
      </c>
      <c r="AE2771" t="s">
        <v>5314</v>
      </c>
    </row>
    <row r="2772" spans="1:31">
      <c r="A2772" t="s">
        <v>5316</v>
      </c>
      <c r="B2772" t="s">
        <v>5317</v>
      </c>
      <c r="AE2772" t="s">
        <v>5316</v>
      </c>
    </row>
    <row r="2773" spans="1:31">
      <c r="A2773" t="s">
        <v>5318</v>
      </c>
      <c r="B2773" t="s">
        <v>5319</v>
      </c>
      <c r="C2773" t="s">
        <v>82</v>
      </c>
      <c r="E2773">
        <v>3</v>
      </c>
      <c r="F2773" t="s">
        <v>1641</v>
      </c>
      <c r="G2773" t="s">
        <v>5318</v>
      </c>
      <c r="H2773" t="s">
        <v>5319</v>
      </c>
      <c r="I2773" t="s">
        <v>1641</v>
      </c>
      <c r="J2773">
        <v>3</v>
      </c>
      <c r="K2773" t="s">
        <v>1641</v>
      </c>
      <c r="L2773" t="s">
        <v>5318</v>
      </c>
      <c r="M2773" t="s">
        <v>5319</v>
      </c>
      <c r="N2773" t="s">
        <v>1641</v>
      </c>
      <c r="AE2773" t="s">
        <v>5318</v>
      </c>
    </row>
    <row r="2774" spans="1:31">
      <c r="A2774" t="s">
        <v>5320</v>
      </c>
      <c r="B2774" t="s">
        <v>5321</v>
      </c>
      <c r="AE2774" t="s">
        <v>5320</v>
      </c>
    </row>
    <row r="2775" spans="1:31">
      <c r="A2775" t="s">
        <v>5322</v>
      </c>
      <c r="B2775" t="s">
        <v>5323</v>
      </c>
      <c r="AE2775" t="s">
        <v>5322</v>
      </c>
    </row>
    <row r="2776" spans="1:31">
      <c r="A2776" t="s">
        <v>5324</v>
      </c>
      <c r="B2776" t="s">
        <v>5325</v>
      </c>
      <c r="AE2776" t="s">
        <v>5324</v>
      </c>
    </row>
    <row r="2777" spans="1:31">
      <c r="A2777" t="s">
        <v>5326</v>
      </c>
      <c r="B2777" t="s">
        <v>5327</v>
      </c>
      <c r="AE2777" t="s">
        <v>5326</v>
      </c>
    </row>
    <row r="2778" spans="1:31">
      <c r="A2778" t="s">
        <v>5328</v>
      </c>
      <c r="B2778" t="s">
        <v>1229</v>
      </c>
      <c r="AE2778" t="s">
        <v>5328</v>
      </c>
    </row>
    <row r="2779" spans="1:31">
      <c r="A2779" t="s">
        <v>5329</v>
      </c>
      <c r="B2779" t="s">
        <v>1227</v>
      </c>
      <c r="AE2779" t="s">
        <v>5329</v>
      </c>
    </row>
    <row r="2780" spans="1:31">
      <c r="A2780" t="s">
        <v>5330</v>
      </c>
      <c r="B2780" t="s">
        <v>1040</v>
      </c>
      <c r="AE2780" t="s">
        <v>5330</v>
      </c>
    </row>
    <row r="2781" spans="1:31">
      <c r="A2781" t="s">
        <v>5331</v>
      </c>
      <c r="B2781" t="s">
        <v>1166</v>
      </c>
      <c r="AE2781" t="s">
        <v>5331</v>
      </c>
    </row>
    <row r="2782" spans="1:31">
      <c r="A2782" t="s">
        <v>5332</v>
      </c>
      <c r="B2782" t="s">
        <v>1892</v>
      </c>
      <c r="AE2782" t="s">
        <v>5332</v>
      </c>
    </row>
    <row r="2783" spans="1:31">
      <c r="A2783" t="s">
        <v>5333</v>
      </c>
      <c r="B2783" t="s">
        <v>5334</v>
      </c>
      <c r="AE2783" t="s">
        <v>5333</v>
      </c>
    </row>
    <row r="2784" spans="1:31">
      <c r="A2784" t="s">
        <v>5335</v>
      </c>
      <c r="B2784" t="s">
        <v>5336</v>
      </c>
      <c r="AE2784" t="s">
        <v>5335</v>
      </c>
    </row>
    <row r="2785" spans="1:31">
      <c r="A2785" t="s">
        <v>5337</v>
      </c>
      <c r="B2785" t="s">
        <v>5338</v>
      </c>
      <c r="AE2785" t="s">
        <v>5337</v>
      </c>
    </row>
    <row r="2786" spans="1:31">
      <c r="A2786" t="s">
        <v>5339</v>
      </c>
      <c r="B2786" t="s">
        <v>5340</v>
      </c>
      <c r="AE2786" t="s">
        <v>5339</v>
      </c>
    </row>
    <row r="2787" spans="1:31">
      <c r="A2787" t="s">
        <v>5341</v>
      </c>
      <c r="B2787" t="s">
        <v>5342</v>
      </c>
      <c r="AE2787" t="s">
        <v>5341</v>
      </c>
    </row>
    <row r="2788" spans="1:31">
      <c r="A2788" t="s">
        <v>2479</v>
      </c>
      <c r="B2788" t="s">
        <v>2478</v>
      </c>
      <c r="C2788" t="s">
        <v>82</v>
      </c>
      <c r="E2788">
        <v>3</v>
      </c>
      <c r="F2788" t="s">
        <v>1641</v>
      </c>
      <c r="G2788" t="s">
        <v>2479</v>
      </c>
      <c r="H2788" t="s">
        <v>2478</v>
      </c>
      <c r="I2788" t="s">
        <v>1641</v>
      </c>
      <c r="J2788">
        <v>3</v>
      </c>
      <c r="K2788" t="s">
        <v>1641</v>
      </c>
      <c r="L2788" t="s">
        <v>2479</v>
      </c>
      <c r="M2788" t="s">
        <v>2478</v>
      </c>
      <c r="N2788" t="s">
        <v>1641</v>
      </c>
      <c r="AE2788" t="s">
        <v>2479</v>
      </c>
    </row>
    <row r="2789" spans="1:31">
      <c r="A2789" t="s">
        <v>2330</v>
      </c>
      <c r="B2789" t="s">
        <v>2329</v>
      </c>
      <c r="C2789" t="s">
        <v>82</v>
      </c>
      <c r="E2789">
        <v>3</v>
      </c>
      <c r="F2789" t="s">
        <v>1641</v>
      </c>
      <c r="G2789" t="s">
        <v>2330</v>
      </c>
      <c r="H2789" t="s">
        <v>2329</v>
      </c>
      <c r="I2789" t="s">
        <v>1641</v>
      </c>
      <c r="J2789">
        <v>3</v>
      </c>
      <c r="K2789" t="s">
        <v>1641</v>
      </c>
      <c r="L2789" t="s">
        <v>2330</v>
      </c>
      <c r="M2789" t="s">
        <v>2329</v>
      </c>
      <c r="N2789" t="s">
        <v>1641</v>
      </c>
      <c r="AE2789" t="s">
        <v>2330</v>
      </c>
    </row>
    <row r="2790" spans="1:31">
      <c r="A2790" t="s">
        <v>2288</v>
      </c>
      <c r="B2790" t="s">
        <v>2287</v>
      </c>
      <c r="C2790" t="s">
        <v>82</v>
      </c>
      <c r="E2790">
        <v>3</v>
      </c>
      <c r="F2790" t="s">
        <v>126</v>
      </c>
      <c r="G2790" t="s">
        <v>2288</v>
      </c>
      <c r="H2790" t="s">
        <v>2287</v>
      </c>
      <c r="I2790" t="s">
        <v>126</v>
      </c>
      <c r="J2790">
        <v>3</v>
      </c>
      <c r="K2790" t="s">
        <v>126</v>
      </c>
      <c r="L2790" t="s">
        <v>2288</v>
      </c>
      <c r="M2790" t="s">
        <v>2287</v>
      </c>
      <c r="N2790" t="s">
        <v>126</v>
      </c>
      <c r="AE2790" t="s">
        <v>2288</v>
      </c>
    </row>
    <row r="2791" spans="1:31">
      <c r="A2791" t="s">
        <v>2344</v>
      </c>
      <c r="B2791" t="s">
        <v>2343</v>
      </c>
      <c r="C2791" t="s">
        <v>82</v>
      </c>
      <c r="E2791">
        <v>3</v>
      </c>
      <c r="F2791" t="s">
        <v>1641</v>
      </c>
      <c r="G2791" t="s">
        <v>2344</v>
      </c>
      <c r="H2791" t="s">
        <v>2343</v>
      </c>
      <c r="I2791" t="s">
        <v>1641</v>
      </c>
      <c r="J2791">
        <v>3</v>
      </c>
      <c r="K2791" t="s">
        <v>1641</v>
      </c>
      <c r="L2791" t="s">
        <v>2344</v>
      </c>
      <c r="M2791" t="s">
        <v>2343</v>
      </c>
      <c r="N2791" t="s">
        <v>1641</v>
      </c>
      <c r="AE2791" t="s">
        <v>2344</v>
      </c>
    </row>
    <row r="2792" spans="1:31">
      <c r="A2792" t="s">
        <v>2227</v>
      </c>
      <c r="B2792" t="s">
        <v>2226</v>
      </c>
      <c r="C2792" t="s">
        <v>82</v>
      </c>
      <c r="E2792">
        <v>3</v>
      </c>
      <c r="F2792" t="s">
        <v>126</v>
      </c>
      <c r="G2792" t="s">
        <v>2227</v>
      </c>
      <c r="H2792" t="s">
        <v>2226</v>
      </c>
      <c r="I2792" t="s">
        <v>126</v>
      </c>
      <c r="J2792">
        <v>3</v>
      </c>
      <c r="K2792" t="s">
        <v>126</v>
      </c>
      <c r="L2792" t="s">
        <v>2227</v>
      </c>
      <c r="M2792" t="s">
        <v>2226</v>
      </c>
      <c r="N2792" t="s">
        <v>126</v>
      </c>
      <c r="AE2792" t="s">
        <v>2227</v>
      </c>
    </row>
    <row r="2793" spans="1:31">
      <c r="A2793" t="s">
        <v>2975</v>
      </c>
      <c r="B2793" t="s">
        <v>2974</v>
      </c>
      <c r="C2793" t="s">
        <v>82</v>
      </c>
      <c r="E2793">
        <v>3</v>
      </c>
      <c r="F2793" t="s">
        <v>126</v>
      </c>
      <c r="G2793" t="s">
        <v>2975</v>
      </c>
      <c r="H2793" t="s">
        <v>2974</v>
      </c>
      <c r="I2793" t="s">
        <v>126</v>
      </c>
      <c r="J2793">
        <v>3</v>
      </c>
      <c r="K2793" t="s">
        <v>126</v>
      </c>
      <c r="L2793" t="s">
        <v>2975</v>
      </c>
      <c r="M2793" t="s">
        <v>2974</v>
      </c>
      <c r="N2793" t="s">
        <v>126</v>
      </c>
      <c r="AE2793" t="s">
        <v>2975</v>
      </c>
    </row>
    <row r="2794" spans="1:31">
      <c r="A2794" t="s">
        <v>2624</v>
      </c>
      <c r="B2794" t="s">
        <v>2623</v>
      </c>
      <c r="C2794" t="s">
        <v>82</v>
      </c>
      <c r="E2794">
        <v>3</v>
      </c>
      <c r="F2794" t="s">
        <v>126</v>
      </c>
      <c r="G2794" t="s">
        <v>2624</v>
      </c>
      <c r="H2794" t="s">
        <v>2623</v>
      </c>
      <c r="I2794" t="s">
        <v>126</v>
      </c>
      <c r="J2794">
        <v>3</v>
      </c>
      <c r="K2794" t="s">
        <v>126</v>
      </c>
      <c r="L2794" t="s">
        <v>2624</v>
      </c>
      <c r="M2794" t="s">
        <v>2623</v>
      </c>
      <c r="N2794" t="s">
        <v>126</v>
      </c>
      <c r="AE2794" t="s">
        <v>2624</v>
      </c>
    </row>
    <row r="2795" spans="1:31">
      <c r="A2795" t="s">
        <v>5343</v>
      </c>
      <c r="B2795" t="s">
        <v>5344</v>
      </c>
      <c r="AE2795" t="s">
        <v>5343</v>
      </c>
    </row>
    <row r="2796" spans="1:31">
      <c r="A2796" t="s">
        <v>5345</v>
      </c>
      <c r="B2796" t="s">
        <v>5346</v>
      </c>
      <c r="AE2796" t="s">
        <v>5345</v>
      </c>
    </row>
    <row r="2797" spans="1:31">
      <c r="A2797" t="s">
        <v>2406</v>
      </c>
      <c r="B2797" t="s">
        <v>2405</v>
      </c>
      <c r="C2797" t="s">
        <v>82</v>
      </c>
      <c r="E2797">
        <v>3</v>
      </c>
      <c r="F2797" t="s">
        <v>132</v>
      </c>
      <c r="G2797" t="s">
        <v>2406</v>
      </c>
      <c r="H2797" t="s">
        <v>2405</v>
      </c>
      <c r="I2797" t="s">
        <v>132</v>
      </c>
      <c r="J2797">
        <v>3</v>
      </c>
      <c r="K2797" t="s">
        <v>132</v>
      </c>
      <c r="L2797" t="s">
        <v>2406</v>
      </c>
      <c r="M2797" t="s">
        <v>2405</v>
      </c>
      <c r="N2797" t="s">
        <v>132</v>
      </c>
      <c r="AE2797" t="s">
        <v>2406</v>
      </c>
    </row>
    <row r="2798" spans="1:31">
      <c r="A2798" t="s">
        <v>240</v>
      </c>
      <c r="B2798" t="s">
        <v>239</v>
      </c>
      <c r="C2798" t="s">
        <v>82</v>
      </c>
      <c r="E2798">
        <v>3</v>
      </c>
      <c r="F2798" t="s">
        <v>132</v>
      </c>
      <c r="G2798" t="s">
        <v>240</v>
      </c>
      <c r="H2798" t="s">
        <v>239</v>
      </c>
      <c r="I2798" t="s">
        <v>132</v>
      </c>
      <c r="J2798">
        <v>3</v>
      </c>
      <c r="K2798" t="s">
        <v>132</v>
      </c>
      <c r="L2798" t="s">
        <v>240</v>
      </c>
      <c r="M2798" t="s">
        <v>239</v>
      </c>
      <c r="N2798" t="s">
        <v>132</v>
      </c>
      <c r="AE2798" t="s">
        <v>240</v>
      </c>
    </row>
    <row r="2799" spans="1:31">
      <c r="A2799" t="s">
        <v>2853</v>
      </c>
      <c r="B2799" t="s">
        <v>2852</v>
      </c>
      <c r="C2799" t="s">
        <v>82</v>
      </c>
      <c r="E2799">
        <v>3</v>
      </c>
      <c r="F2799" t="s">
        <v>132</v>
      </c>
      <c r="G2799" t="s">
        <v>2853</v>
      </c>
      <c r="H2799" t="s">
        <v>2852</v>
      </c>
      <c r="I2799" t="s">
        <v>132</v>
      </c>
      <c r="J2799">
        <v>3</v>
      </c>
      <c r="K2799" t="s">
        <v>132</v>
      </c>
      <c r="L2799" t="s">
        <v>2853</v>
      </c>
      <c r="M2799" t="s">
        <v>2852</v>
      </c>
      <c r="N2799" t="s">
        <v>132</v>
      </c>
      <c r="AE2799" t="s">
        <v>2853</v>
      </c>
    </row>
    <row r="2800" spans="1:31">
      <c r="A2800" t="s">
        <v>5347</v>
      </c>
      <c r="B2800" t="s">
        <v>5348</v>
      </c>
      <c r="C2800" t="s">
        <v>82</v>
      </c>
      <c r="E2800">
        <v>3</v>
      </c>
      <c r="F2800" t="s">
        <v>132</v>
      </c>
      <c r="G2800" t="s">
        <v>5347</v>
      </c>
      <c r="H2800" t="s">
        <v>5348</v>
      </c>
      <c r="I2800" t="s">
        <v>132</v>
      </c>
      <c r="J2800">
        <v>3</v>
      </c>
      <c r="K2800" t="s">
        <v>132</v>
      </c>
      <c r="L2800" t="s">
        <v>5347</v>
      </c>
      <c r="M2800" t="s">
        <v>5348</v>
      </c>
      <c r="N2800" t="s">
        <v>132</v>
      </c>
      <c r="AE2800" t="s">
        <v>5347</v>
      </c>
    </row>
    <row r="2801" spans="1:31">
      <c r="A2801" t="s">
        <v>5349</v>
      </c>
      <c r="B2801" t="s">
        <v>5350</v>
      </c>
      <c r="AE2801" t="s">
        <v>5349</v>
      </c>
    </row>
    <row r="2802" spans="1:31">
      <c r="A2802" t="s">
        <v>5351</v>
      </c>
      <c r="B2802" t="s">
        <v>5352</v>
      </c>
      <c r="AE2802" t="s">
        <v>5351</v>
      </c>
    </row>
    <row r="2803" spans="1:31">
      <c r="A2803" t="s">
        <v>5353</v>
      </c>
      <c r="B2803" t="s">
        <v>5354</v>
      </c>
      <c r="AE2803" t="s">
        <v>5353</v>
      </c>
    </row>
    <row r="2804" spans="1:31">
      <c r="A2804" t="s">
        <v>5355</v>
      </c>
      <c r="B2804" t="s">
        <v>5356</v>
      </c>
      <c r="C2804" t="s">
        <v>153</v>
      </c>
      <c r="D2804" t="s">
        <v>154</v>
      </c>
      <c r="E2804">
        <v>4</v>
      </c>
      <c r="F2804" t="s">
        <v>1807</v>
      </c>
      <c r="G2804" t="s">
        <v>1806</v>
      </c>
      <c r="H2804" t="s">
        <v>1807</v>
      </c>
      <c r="I2804" t="s">
        <v>1641</v>
      </c>
      <c r="J2804">
        <v>4</v>
      </c>
      <c r="K2804" t="s">
        <v>1807</v>
      </c>
      <c r="L2804" t="s">
        <v>1806</v>
      </c>
      <c r="M2804" t="s">
        <v>1807</v>
      </c>
      <c r="N2804" t="s">
        <v>1641</v>
      </c>
      <c r="O2804" t="s">
        <v>2162</v>
      </c>
      <c r="P2804" t="s">
        <v>156</v>
      </c>
      <c r="R2804" t="s">
        <v>157</v>
      </c>
      <c r="S2804" t="s">
        <v>158</v>
      </c>
      <c r="T2804" t="s">
        <v>156</v>
      </c>
      <c r="V2804" t="s">
        <v>159</v>
      </c>
      <c r="Y2804" t="s">
        <v>244</v>
      </c>
      <c r="AE2804" t="s">
        <v>5355</v>
      </c>
    </row>
    <row r="2805" spans="1:31">
      <c r="A2805" t="s">
        <v>5357</v>
      </c>
      <c r="B2805" t="s">
        <v>5358</v>
      </c>
      <c r="AE2805" t="s">
        <v>5357</v>
      </c>
    </row>
    <row r="2806" spans="1:31">
      <c r="A2806" t="s">
        <v>5359</v>
      </c>
      <c r="B2806" t="s">
        <v>5360</v>
      </c>
      <c r="C2806" t="s">
        <v>153</v>
      </c>
      <c r="D2806" t="s">
        <v>154</v>
      </c>
      <c r="E2806">
        <v>4</v>
      </c>
      <c r="F2806" t="s">
        <v>2018</v>
      </c>
      <c r="G2806" t="s">
        <v>2017</v>
      </c>
      <c r="H2806" t="s">
        <v>2018</v>
      </c>
      <c r="I2806" t="s">
        <v>130</v>
      </c>
      <c r="J2806">
        <v>4</v>
      </c>
      <c r="K2806" t="s">
        <v>2018</v>
      </c>
      <c r="L2806" t="s">
        <v>2017</v>
      </c>
      <c r="M2806" t="s">
        <v>2018</v>
      </c>
      <c r="N2806" t="s">
        <v>130</v>
      </c>
      <c r="O2806" t="s">
        <v>2126</v>
      </c>
      <c r="P2806" t="s">
        <v>156</v>
      </c>
      <c r="R2806" t="s">
        <v>157</v>
      </c>
      <c r="S2806" t="s">
        <v>158</v>
      </c>
      <c r="T2806" t="s">
        <v>156</v>
      </c>
      <c r="V2806" t="s">
        <v>159</v>
      </c>
      <c r="Y2806" t="s">
        <v>2132</v>
      </c>
      <c r="AE2806" t="s">
        <v>5359</v>
      </c>
    </row>
    <row r="2807" spans="1:31">
      <c r="A2807" t="s">
        <v>5361</v>
      </c>
      <c r="B2807" t="s">
        <v>5362</v>
      </c>
      <c r="AE2807" t="s">
        <v>5361</v>
      </c>
    </row>
    <row r="2808" spans="1:31">
      <c r="A2808" t="s">
        <v>5363</v>
      </c>
      <c r="B2808" t="s">
        <v>5364</v>
      </c>
      <c r="AE2808" t="s">
        <v>5363</v>
      </c>
    </row>
    <row r="2809" spans="1:31">
      <c r="A2809" t="s">
        <v>5365</v>
      </c>
      <c r="B2809" t="s">
        <v>5366</v>
      </c>
      <c r="C2809" t="s">
        <v>153</v>
      </c>
      <c r="D2809" t="s">
        <v>154</v>
      </c>
      <c r="E2809">
        <v>4</v>
      </c>
      <c r="F2809" t="s">
        <v>1756</v>
      </c>
      <c r="G2809" t="s">
        <v>1755</v>
      </c>
      <c r="H2809" t="s">
        <v>1756</v>
      </c>
      <c r="I2809" t="s">
        <v>132</v>
      </c>
      <c r="J2809">
        <v>4</v>
      </c>
      <c r="K2809" t="s">
        <v>1756</v>
      </c>
      <c r="L2809" t="s">
        <v>1755</v>
      </c>
      <c r="M2809" t="s">
        <v>1756</v>
      </c>
      <c r="N2809" t="s">
        <v>132</v>
      </c>
      <c r="O2809" t="s">
        <v>155</v>
      </c>
      <c r="P2809" t="s">
        <v>156</v>
      </c>
      <c r="R2809" t="s">
        <v>241</v>
      </c>
      <c r="S2809" t="s">
        <v>158</v>
      </c>
      <c r="T2809" t="s">
        <v>156</v>
      </c>
      <c r="V2809" t="s">
        <v>242</v>
      </c>
      <c r="Y2809" t="s">
        <v>2146</v>
      </c>
      <c r="AE2809" t="s">
        <v>5365</v>
      </c>
    </row>
    <row r="2810" spans="1:31">
      <c r="A2810" t="s">
        <v>5367</v>
      </c>
      <c r="B2810" t="s">
        <v>5368</v>
      </c>
      <c r="AE2810" t="s">
        <v>5367</v>
      </c>
    </row>
    <row r="2811" spans="1:31">
      <c r="A2811" t="s">
        <v>5369</v>
      </c>
      <c r="B2811" t="s">
        <v>1411</v>
      </c>
      <c r="AE2811" t="s">
        <v>5369</v>
      </c>
    </row>
    <row r="2812" spans="1:31">
      <c r="A2812" t="s">
        <v>5370</v>
      </c>
      <c r="B2812" t="s">
        <v>5371</v>
      </c>
      <c r="AE2812" t="s">
        <v>5370</v>
      </c>
    </row>
    <row r="2813" spans="1:31">
      <c r="A2813" t="s">
        <v>5372</v>
      </c>
      <c r="B2813" t="s">
        <v>5373</v>
      </c>
      <c r="AE2813" t="s">
        <v>5372</v>
      </c>
    </row>
    <row r="2814" spans="1:31">
      <c r="A2814" t="s">
        <v>5374</v>
      </c>
      <c r="B2814" t="s">
        <v>1084</v>
      </c>
      <c r="AE2814" t="s">
        <v>5374</v>
      </c>
    </row>
    <row r="2815" spans="1:31">
      <c r="A2815" t="s">
        <v>5375</v>
      </c>
      <c r="B2815" t="s">
        <v>5376</v>
      </c>
      <c r="AE2815" t="s">
        <v>5375</v>
      </c>
    </row>
    <row r="2816" spans="1:31">
      <c r="A2816" t="s">
        <v>5377</v>
      </c>
      <c r="B2816" t="s">
        <v>5378</v>
      </c>
      <c r="AE2816" t="s">
        <v>5377</v>
      </c>
    </row>
    <row r="2817" spans="1:31">
      <c r="A2817" t="s">
        <v>5379</v>
      </c>
      <c r="B2817" t="s">
        <v>5380</v>
      </c>
      <c r="AE2817" t="s">
        <v>5379</v>
      </c>
    </row>
    <row r="2818" spans="1:31">
      <c r="A2818" t="s">
        <v>5381</v>
      </c>
      <c r="B2818" t="s">
        <v>5382</v>
      </c>
      <c r="AE2818" t="s">
        <v>5381</v>
      </c>
    </row>
    <row r="2819" spans="1:31">
      <c r="A2819" t="s">
        <v>5383</v>
      </c>
      <c r="B2819" t="s">
        <v>5384</v>
      </c>
      <c r="AE2819" t="s">
        <v>5383</v>
      </c>
    </row>
    <row r="2820" spans="1:31">
      <c r="A2820" t="s">
        <v>5385</v>
      </c>
      <c r="B2820" t="s">
        <v>5386</v>
      </c>
      <c r="C2820" t="s">
        <v>153</v>
      </c>
      <c r="D2820" t="s">
        <v>154</v>
      </c>
      <c r="E2820">
        <v>4</v>
      </c>
      <c r="F2820" t="s">
        <v>1570</v>
      </c>
      <c r="G2820" t="s">
        <v>1569</v>
      </c>
      <c r="H2820" t="s">
        <v>1570</v>
      </c>
      <c r="I2820" t="s">
        <v>130</v>
      </c>
      <c r="J2820">
        <v>4</v>
      </c>
      <c r="K2820" t="s">
        <v>1570</v>
      </c>
      <c r="L2820" t="s">
        <v>1569</v>
      </c>
      <c r="M2820" t="s">
        <v>1570</v>
      </c>
      <c r="N2820" t="s">
        <v>130</v>
      </c>
      <c r="O2820" t="s">
        <v>2162</v>
      </c>
      <c r="P2820" t="s">
        <v>156</v>
      </c>
      <c r="R2820" t="s">
        <v>241</v>
      </c>
      <c r="S2820" t="s">
        <v>158</v>
      </c>
      <c r="T2820" t="s">
        <v>156</v>
      </c>
      <c r="V2820" t="s">
        <v>242</v>
      </c>
      <c r="Y2820" t="s">
        <v>2147</v>
      </c>
      <c r="AE2820" t="s">
        <v>5385</v>
      </c>
    </row>
    <row r="2821" spans="1:31">
      <c r="A2821" t="s">
        <v>5387</v>
      </c>
      <c r="B2821" t="s">
        <v>5388</v>
      </c>
      <c r="C2821" t="s">
        <v>153</v>
      </c>
      <c r="D2821" t="s">
        <v>154</v>
      </c>
      <c r="E2821">
        <v>4</v>
      </c>
      <c r="F2821" t="s">
        <v>1868</v>
      </c>
      <c r="G2821" t="s">
        <v>1867</v>
      </c>
      <c r="H2821" t="s">
        <v>1868</v>
      </c>
      <c r="I2821" t="s">
        <v>126</v>
      </c>
      <c r="J2821">
        <v>4</v>
      </c>
      <c r="K2821" t="s">
        <v>1868</v>
      </c>
      <c r="L2821" t="s">
        <v>1867</v>
      </c>
      <c r="M2821" t="s">
        <v>1868</v>
      </c>
      <c r="N2821" t="s">
        <v>126</v>
      </c>
      <c r="O2821" t="s">
        <v>2162</v>
      </c>
      <c r="P2821" t="s">
        <v>156</v>
      </c>
      <c r="R2821" t="s">
        <v>241</v>
      </c>
      <c r="S2821" t="s">
        <v>158</v>
      </c>
      <c r="T2821" t="s">
        <v>156</v>
      </c>
      <c r="V2821" t="s">
        <v>242</v>
      </c>
      <c r="Y2821" t="s">
        <v>2150</v>
      </c>
      <c r="AE2821" t="s">
        <v>5387</v>
      </c>
    </row>
    <row r="2822" spans="1:31">
      <c r="A2822" t="s">
        <v>5389</v>
      </c>
      <c r="B2822" t="s">
        <v>5390</v>
      </c>
      <c r="C2822" t="s">
        <v>153</v>
      </c>
      <c r="D2822" t="s">
        <v>154</v>
      </c>
      <c r="E2822">
        <v>4</v>
      </c>
      <c r="F2822" t="s">
        <v>2226</v>
      </c>
      <c r="G2822" t="s">
        <v>2227</v>
      </c>
      <c r="H2822" t="s">
        <v>2226</v>
      </c>
      <c r="I2822" t="s">
        <v>126</v>
      </c>
      <c r="J2822">
        <v>4</v>
      </c>
      <c r="K2822" t="s">
        <v>2226</v>
      </c>
      <c r="L2822" t="s">
        <v>2227</v>
      </c>
      <c r="M2822" t="s">
        <v>2226</v>
      </c>
      <c r="N2822" t="s">
        <v>126</v>
      </c>
      <c r="O2822" t="s">
        <v>2162</v>
      </c>
      <c r="P2822" t="s">
        <v>156</v>
      </c>
      <c r="R2822" t="s">
        <v>157</v>
      </c>
      <c r="S2822" t="s">
        <v>158</v>
      </c>
      <c r="T2822" t="s">
        <v>156</v>
      </c>
      <c r="V2822" t="s">
        <v>159</v>
      </c>
      <c r="Y2822" t="s">
        <v>244</v>
      </c>
      <c r="AE2822" t="s">
        <v>5389</v>
      </c>
    </row>
    <row r="2823" spans="1:31">
      <c r="A2823" t="s">
        <v>5391</v>
      </c>
      <c r="B2823" t="s">
        <v>5392</v>
      </c>
      <c r="C2823" t="s">
        <v>153</v>
      </c>
      <c r="D2823" t="s">
        <v>154</v>
      </c>
      <c r="E2823">
        <v>4</v>
      </c>
      <c r="F2823" t="s">
        <v>1617</v>
      </c>
      <c r="G2823" t="s">
        <v>1616</v>
      </c>
      <c r="H2823" t="s">
        <v>1617</v>
      </c>
      <c r="I2823" t="s">
        <v>126</v>
      </c>
      <c r="J2823">
        <v>4</v>
      </c>
      <c r="K2823" t="s">
        <v>1617</v>
      </c>
      <c r="L2823" t="s">
        <v>1616</v>
      </c>
      <c r="M2823" t="s">
        <v>1617</v>
      </c>
      <c r="N2823" t="s">
        <v>126</v>
      </c>
      <c r="O2823" t="s">
        <v>155</v>
      </c>
      <c r="P2823" t="s">
        <v>156</v>
      </c>
      <c r="R2823" t="s">
        <v>241</v>
      </c>
      <c r="S2823" t="s">
        <v>158</v>
      </c>
      <c r="T2823" t="s">
        <v>156</v>
      </c>
      <c r="V2823" t="s">
        <v>242</v>
      </c>
      <c r="Y2823" t="s">
        <v>2146</v>
      </c>
      <c r="AE2823" t="s">
        <v>5391</v>
      </c>
    </row>
    <row r="2824" spans="1:31">
      <c r="A2824" t="s">
        <v>5393</v>
      </c>
      <c r="B2824" t="s">
        <v>5394</v>
      </c>
      <c r="C2824" t="s">
        <v>153</v>
      </c>
      <c r="D2824" t="s">
        <v>154</v>
      </c>
      <c r="E2824">
        <v>4</v>
      </c>
      <c r="F2824" t="s">
        <v>1670</v>
      </c>
      <c r="G2824" t="s">
        <v>1669</v>
      </c>
      <c r="H2824" t="s">
        <v>1670</v>
      </c>
      <c r="I2824" t="s">
        <v>126</v>
      </c>
      <c r="J2824">
        <v>4</v>
      </c>
      <c r="K2824" t="s">
        <v>1670</v>
      </c>
      <c r="L2824" t="s">
        <v>1669</v>
      </c>
      <c r="M2824" t="s">
        <v>1670</v>
      </c>
      <c r="N2824" t="s">
        <v>126</v>
      </c>
      <c r="O2824" t="s">
        <v>2162</v>
      </c>
      <c r="P2824" t="s">
        <v>156</v>
      </c>
      <c r="R2824" t="s">
        <v>241</v>
      </c>
      <c r="S2824" t="s">
        <v>158</v>
      </c>
      <c r="T2824" t="s">
        <v>156</v>
      </c>
      <c r="V2824" t="s">
        <v>242</v>
      </c>
      <c r="Y2824" t="s">
        <v>2146</v>
      </c>
      <c r="AE2824" t="s">
        <v>5393</v>
      </c>
    </row>
    <row r="2825" spans="1:31">
      <c r="A2825" t="s">
        <v>5395</v>
      </c>
      <c r="B2825" t="s">
        <v>5396</v>
      </c>
      <c r="AE2825" t="s">
        <v>5395</v>
      </c>
    </row>
    <row r="2826" spans="1:31">
      <c r="A2826" t="s">
        <v>5397</v>
      </c>
      <c r="B2826" t="s">
        <v>5398</v>
      </c>
      <c r="J2826">
        <v>3</v>
      </c>
      <c r="K2826" t="s">
        <v>88</v>
      </c>
      <c r="L2826" t="s">
        <v>5397</v>
      </c>
      <c r="M2826" t="s">
        <v>5398</v>
      </c>
      <c r="N2826" t="s">
        <v>88</v>
      </c>
      <c r="AE2826" t="s">
        <v>5397</v>
      </c>
    </row>
    <row r="2827" spans="1:31">
      <c r="A2827" t="s">
        <v>5399</v>
      </c>
      <c r="B2827" t="s">
        <v>5400</v>
      </c>
      <c r="C2827" t="s">
        <v>153</v>
      </c>
      <c r="D2827" t="s">
        <v>154</v>
      </c>
      <c r="E2827">
        <v>4</v>
      </c>
      <c r="F2827" t="s">
        <v>1718</v>
      </c>
      <c r="G2827" t="s">
        <v>1717</v>
      </c>
      <c r="H2827" t="s">
        <v>1718</v>
      </c>
      <c r="I2827" t="s">
        <v>128</v>
      </c>
      <c r="J2827">
        <v>4</v>
      </c>
      <c r="K2827" t="s">
        <v>1718</v>
      </c>
      <c r="L2827" t="s">
        <v>1717</v>
      </c>
      <c r="M2827" t="s">
        <v>1718</v>
      </c>
      <c r="N2827" t="s">
        <v>128</v>
      </c>
      <c r="O2827" t="s">
        <v>2162</v>
      </c>
      <c r="P2827" t="s">
        <v>156</v>
      </c>
      <c r="R2827" t="s">
        <v>241</v>
      </c>
      <c r="S2827" t="s">
        <v>158</v>
      </c>
      <c r="T2827" t="s">
        <v>156</v>
      </c>
      <c r="V2827" t="s">
        <v>242</v>
      </c>
      <c r="Y2827" t="s">
        <v>2146</v>
      </c>
      <c r="AE2827" t="s">
        <v>5399</v>
      </c>
    </row>
    <row r="2828" spans="1:31">
      <c r="A2828" t="s">
        <v>5401</v>
      </c>
      <c r="B2828" t="s">
        <v>5402</v>
      </c>
      <c r="C2828" t="s">
        <v>153</v>
      </c>
      <c r="D2828" t="s">
        <v>154</v>
      </c>
      <c r="E2828">
        <v>4</v>
      </c>
      <c r="F2828" t="s">
        <v>1718</v>
      </c>
      <c r="G2828" t="s">
        <v>1717</v>
      </c>
      <c r="H2828" t="s">
        <v>1718</v>
      </c>
      <c r="I2828" t="s">
        <v>128</v>
      </c>
      <c r="J2828">
        <v>4</v>
      </c>
      <c r="K2828" t="s">
        <v>1718</v>
      </c>
      <c r="L2828" t="s">
        <v>1717</v>
      </c>
      <c r="M2828" t="s">
        <v>1718</v>
      </c>
      <c r="N2828" t="s">
        <v>128</v>
      </c>
      <c r="O2828" t="s">
        <v>2162</v>
      </c>
      <c r="P2828" t="s">
        <v>156</v>
      </c>
      <c r="R2828" t="s">
        <v>241</v>
      </c>
      <c r="S2828" t="s">
        <v>158</v>
      </c>
      <c r="T2828" t="s">
        <v>156</v>
      </c>
      <c r="V2828" t="s">
        <v>242</v>
      </c>
      <c r="Y2828" t="s">
        <v>2146</v>
      </c>
      <c r="AE2828" t="s">
        <v>5401</v>
      </c>
    </row>
    <row r="2829" spans="1:31">
      <c r="A2829" t="s">
        <v>5403</v>
      </c>
      <c r="B2829" t="s">
        <v>5404</v>
      </c>
      <c r="AE2829" t="s">
        <v>5403</v>
      </c>
    </row>
    <row r="2830" spans="1:31">
      <c r="A2830" t="s">
        <v>5405</v>
      </c>
      <c r="B2830" t="s">
        <v>5406</v>
      </c>
      <c r="AE2830" t="s">
        <v>5405</v>
      </c>
    </row>
    <row r="2831" spans="1:31">
      <c r="A2831" t="s">
        <v>5407</v>
      </c>
      <c r="B2831" t="s">
        <v>5408</v>
      </c>
      <c r="C2831" t="s">
        <v>153</v>
      </c>
      <c r="D2831" t="s">
        <v>154</v>
      </c>
      <c r="E2831">
        <v>4</v>
      </c>
      <c r="F2831" t="s">
        <v>2176</v>
      </c>
      <c r="G2831" t="s">
        <v>2177</v>
      </c>
      <c r="H2831" t="s">
        <v>2176</v>
      </c>
      <c r="I2831" t="s">
        <v>124</v>
      </c>
      <c r="J2831">
        <v>4</v>
      </c>
      <c r="K2831" t="s">
        <v>2176</v>
      </c>
      <c r="L2831" t="s">
        <v>2177</v>
      </c>
      <c r="M2831" t="s">
        <v>2176</v>
      </c>
      <c r="N2831" t="s">
        <v>124</v>
      </c>
      <c r="O2831" t="s">
        <v>155</v>
      </c>
      <c r="P2831" t="s">
        <v>156</v>
      </c>
      <c r="R2831" t="s">
        <v>241</v>
      </c>
      <c r="S2831" t="s">
        <v>158</v>
      </c>
      <c r="T2831" t="s">
        <v>156</v>
      </c>
      <c r="V2831" t="s">
        <v>242</v>
      </c>
      <c r="Y2831" t="s">
        <v>2146</v>
      </c>
      <c r="AE2831" t="s">
        <v>5407</v>
      </c>
    </row>
    <row r="2832" spans="1:31">
      <c r="A2832" t="s">
        <v>5409</v>
      </c>
      <c r="B2832" t="s">
        <v>5410</v>
      </c>
      <c r="C2832" t="s">
        <v>153</v>
      </c>
      <c r="D2832" t="s">
        <v>154</v>
      </c>
      <c r="E2832">
        <v>4</v>
      </c>
      <c r="F2832" t="s">
        <v>2018</v>
      </c>
      <c r="G2832" t="s">
        <v>2017</v>
      </c>
      <c r="H2832" t="s">
        <v>2018</v>
      </c>
      <c r="I2832" t="s">
        <v>130</v>
      </c>
      <c r="J2832">
        <v>4</v>
      </c>
      <c r="K2832" t="s">
        <v>2018</v>
      </c>
      <c r="L2832" t="s">
        <v>2017</v>
      </c>
      <c r="M2832" t="s">
        <v>2018</v>
      </c>
      <c r="N2832" t="s">
        <v>130</v>
      </c>
      <c r="O2832" t="s">
        <v>2141</v>
      </c>
      <c r="P2832" t="s">
        <v>156</v>
      </c>
      <c r="R2832" t="s">
        <v>241</v>
      </c>
      <c r="S2832" t="s">
        <v>2153</v>
      </c>
      <c r="T2832" t="s">
        <v>156</v>
      </c>
      <c r="V2832" t="s">
        <v>242</v>
      </c>
      <c r="Y2832" t="s">
        <v>2150</v>
      </c>
      <c r="AE2832" t="s">
        <v>5409</v>
      </c>
    </row>
    <row r="2833" spans="1:31">
      <c r="A2833" t="s">
        <v>5411</v>
      </c>
      <c r="B2833" t="s">
        <v>5412</v>
      </c>
      <c r="C2833" t="s">
        <v>153</v>
      </c>
      <c r="D2833" t="s">
        <v>154</v>
      </c>
      <c r="E2833">
        <v>4</v>
      </c>
      <c r="F2833" t="s">
        <v>1582</v>
      </c>
      <c r="G2833" t="s">
        <v>1581</v>
      </c>
      <c r="H2833" t="s">
        <v>1582</v>
      </c>
      <c r="I2833" t="s">
        <v>124</v>
      </c>
      <c r="J2833">
        <v>4</v>
      </c>
      <c r="K2833" t="s">
        <v>1582</v>
      </c>
      <c r="L2833" t="s">
        <v>1581</v>
      </c>
      <c r="M2833" t="s">
        <v>1582</v>
      </c>
      <c r="N2833" t="s">
        <v>124</v>
      </c>
      <c r="O2833" t="s">
        <v>2162</v>
      </c>
      <c r="P2833" t="s">
        <v>156</v>
      </c>
      <c r="R2833" t="s">
        <v>157</v>
      </c>
      <c r="S2833" t="s">
        <v>158</v>
      </c>
      <c r="T2833" t="s">
        <v>156</v>
      </c>
      <c r="V2833" t="s">
        <v>2233</v>
      </c>
      <c r="Y2833" t="s">
        <v>2402</v>
      </c>
      <c r="AE2833" t="s">
        <v>5411</v>
      </c>
    </row>
    <row r="2834" spans="1:31">
      <c r="A2834" t="s">
        <v>5413</v>
      </c>
      <c r="B2834" t="s">
        <v>5414</v>
      </c>
      <c r="AE2834" t="s">
        <v>5413</v>
      </c>
    </row>
    <row r="2835" spans="1:31">
      <c r="A2835" t="s">
        <v>5415</v>
      </c>
      <c r="B2835" t="s">
        <v>5416</v>
      </c>
      <c r="C2835" t="s">
        <v>153</v>
      </c>
      <c r="D2835" t="s">
        <v>154</v>
      </c>
      <c r="E2835">
        <v>4</v>
      </c>
      <c r="F2835" t="s">
        <v>2246</v>
      </c>
      <c r="G2835" t="s">
        <v>2247</v>
      </c>
      <c r="H2835" t="s">
        <v>2246</v>
      </c>
      <c r="I2835" t="s">
        <v>124</v>
      </c>
      <c r="J2835">
        <v>4</v>
      </c>
      <c r="K2835" t="s">
        <v>2246</v>
      </c>
      <c r="L2835" t="s">
        <v>2247</v>
      </c>
      <c r="M2835" t="s">
        <v>2246</v>
      </c>
      <c r="N2835" t="s">
        <v>124</v>
      </c>
      <c r="O2835" t="s">
        <v>2162</v>
      </c>
      <c r="P2835" t="s">
        <v>156</v>
      </c>
      <c r="R2835" t="s">
        <v>157</v>
      </c>
      <c r="S2835" t="s">
        <v>158</v>
      </c>
      <c r="T2835" t="s">
        <v>156</v>
      </c>
      <c r="V2835" t="s">
        <v>2233</v>
      </c>
      <c r="Y2835" t="s">
        <v>2127</v>
      </c>
      <c r="AE2835" t="s">
        <v>5415</v>
      </c>
    </row>
    <row r="2836" spans="1:31">
      <c r="A2836" t="s">
        <v>5417</v>
      </c>
      <c r="B2836" t="s">
        <v>5418</v>
      </c>
      <c r="C2836" t="s">
        <v>153</v>
      </c>
      <c r="D2836" t="s">
        <v>154</v>
      </c>
      <c r="E2836">
        <v>4</v>
      </c>
      <c r="F2836" t="s">
        <v>1809</v>
      </c>
      <c r="G2836" t="s">
        <v>1808</v>
      </c>
      <c r="H2836" t="s">
        <v>1809</v>
      </c>
      <c r="I2836" t="s">
        <v>124</v>
      </c>
      <c r="J2836">
        <v>4</v>
      </c>
      <c r="K2836" t="s">
        <v>1809</v>
      </c>
      <c r="L2836" t="s">
        <v>1808</v>
      </c>
      <c r="M2836" t="s">
        <v>1809</v>
      </c>
      <c r="N2836" t="s">
        <v>124</v>
      </c>
      <c r="O2836" t="s">
        <v>2162</v>
      </c>
      <c r="P2836" t="s">
        <v>156</v>
      </c>
      <c r="R2836" t="s">
        <v>157</v>
      </c>
      <c r="S2836" t="s">
        <v>158</v>
      </c>
      <c r="T2836" t="s">
        <v>156</v>
      </c>
      <c r="V2836" t="s">
        <v>2233</v>
      </c>
      <c r="Y2836" t="s">
        <v>2127</v>
      </c>
      <c r="AE2836" t="s">
        <v>5417</v>
      </c>
    </row>
    <row r="2837" spans="1:31">
      <c r="A2837" t="s">
        <v>5419</v>
      </c>
      <c r="B2837" t="s">
        <v>5420</v>
      </c>
      <c r="C2837" t="s">
        <v>153</v>
      </c>
      <c r="D2837" t="s">
        <v>154</v>
      </c>
      <c r="E2837">
        <v>4</v>
      </c>
      <c r="F2837" t="s">
        <v>1848</v>
      </c>
      <c r="G2837" t="s">
        <v>1847</v>
      </c>
      <c r="H2837" t="s">
        <v>1848</v>
      </c>
      <c r="I2837" t="s">
        <v>130</v>
      </c>
      <c r="J2837">
        <v>4</v>
      </c>
      <c r="K2837" t="s">
        <v>1848</v>
      </c>
      <c r="L2837" t="s">
        <v>1847</v>
      </c>
      <c r="M2837" t="s">
        <v>1848</v>
      </c>
      <c r="N2837" t="s">
        <v>130</v>
      </c>
      <c r="O2837" t="s">
        <v>2141</v>
      </c>
      <c r="P2837" t="s">
        <v>156</v>
      </c>
      <c r="R2837" t="s">
        <v>157</v>
      </c>
      <c r="S2837" t="s">
        <v>158</v>
      </c>
      <c r="T2837" t="s">
        <v>156</v>
      </c>
      <c r="V2837" t="s">
        <v>2233</v>
      </c>
      <c r="Y2837" t="s">
        <v>2487</v>
      </c>
      <c r="AE2837" t="s">
        <v>5419</v>
      </c>
    </row>
    <row r="2838" spans="1:31">
      <c r="A2838" t="s">
        <v>5421</v>
      </c>
      <c r="B2838" t="s">
        <v>5422</v>
      </c>
      <c r="AE2838" t="s">
        <v>5421</v>
      </c>
    </row>
    <row r="2839" spans="1:31">
      <c r="A2839" t="s">
        <v>5423</v>
      </c>
      <c r="B2839" t="s">
        <v>5424</v>
      </c>
      <c r="AE2839" t="s">
        <v>5423</v>
      </c>
    </row>
    <row r="2840" spans="1:31">
      <c r="A2840" t="s">
        <v>5425</v>
      </c>
      <c r="B2840" t="s">
        <v>5426</v>
      </c>
      <c r="C2840" t="s">
        <v>153</v>
      </c>
      <c r="D2840" t="s">
        <v>154</v>
      </c>
      <c r="E2840">
        <v>4</v>
      </c>
      <c r="F2840" t="s">
        <v>304</v>
      </c>
      <c r="G2840" t="s">
        <v>303</v>
      </c>
      <c r="H2840" t="s">
        <v>304</v>
      </c>
      <c r="I2840" t="s">
        <v>132</v>
      </c>
      <c r="J2840">
        <v>4</v>
      </c>
      <c r="K2840" t="s">
        <v>304</v>
      </c>
      <c r="L2840" t="s">
        <v>303</v>
      </c>
      <c r="M2840" t="s">
        <v>304</v>
      </c>
      <c r="N2840" t="s">
        <v>132</v>
      </c>
      <c r="O2840" t="s">
        <v>155</v>
      </c>
      <c r="P2840" t="s">
        <v>156</v>
      </c>
      <c r="R2840" t="s">
        <v>157</v>
      </c>
      <c r="S2840" t="s">
        <v>158</v>
      </c>
      <c r="T2840" t="s">
        <v>156</v>
      </c>
      <c r="V2840" t="s">
        <v>242</v>
      </c>
      <c r="Y2840" t="s">
        <v>2146</v>
      </c>
      <c r="AE2840" t="s">
        <v>5425</v>
      </c>
    </row>
    <row r="2841" spans="1:31">
      <c r="A2841" t="s">
        <v>5427</v>
      </c>
      <c r="B2841" t="s">
        <v>5428</v>
      </c>
      <c r="C2841" t="s">
        <v>153</v>
      </c>
      <c r="D2841" t="s">
        <v>154</v>
      </c>
      <c r="E2841">
        <v>4</v>
      </c>
      <c r="F2841" t="s">
        <v>1872</v>
      </c>
      <c r="G2841" t="s">
        <v>1871</v>
      </c>
      <c r="H2841" t="s">
        <v>1872</v>
      </c>
      <c r="I2841" t="s">
        <v>130</v>
      </c>
      <c r="J2841">
        <v>4</v>
      </c>
      <c r="K2841" t="s">
        <v>1872</v>
      </c>
      <c r="L2841" t="s">
        <v>1871</v>
      </c>
      <c r="M2841" t="s">
        <v>1872</v>
      </c>
      <c r="N2841" t="s">
        <v>130</v>
      </c>
      <c r="O2841" t="s">
        <v>2162</v>
      </c>
      <c r="P2841" t="s">
        <v>156</v>
      </c>
      <c r="R2841" t="s">
        <v>157</v>
      </c>
      <c r="S2841" t="s">
        <v>158</v>
      </c>
      <c r="T2841" t="s">
        <v>156</v>
      </c>
      <c r="V2841" t="s">
        <v>159</v>
      </c>
      <c r="Y2841" t="s">
        <v>2402</v>
      </c>
      <c r="AE2841" t="s">
        <v>5427</v>
      </c>
    </row>
    <row r="2842" spans="1:31">
      <c r="A2842" t="s">
        <v>5429</v>
      </c>
      <c r="B2842" t="s">
        <v>5430</v>
      </c>
      <c r="AE2842" t="s">
        <v>5429</v>
      </c>
    </row>
    <row r="2843" spans="1:31">
      <c r="A2843" t="s">
        <v>5431</v>
      </c>
      <c r="B2843" t="s">
        <v>5432</v>
      </c>
      <c r="AE2843" t="s">
        <v>5431</v>
      </c>
    </row>
    <row r="2844" spans="1:31">
      <c r="A2844" t="s">
        <v>5433</v>
      </c>
      <c r="B2844" t="s">
        <v>5434</v>
      </c>
      <c r="AE2844" t="s">
        <v>5433</v>
      </c>
    </row>
    <row r="2845" spans="1:31">
      <c r="A2845" t="s">
        <v>5435</v>
      </c>
      <c r="B2845" t="s">
        <v>5436</v>
      </c>
      <c r="AE2845" t="s">
        <v>5435</v>
      </c>
    </row>
    <row r="2846" spans="1:31">
      <c r="A2846" t="s">
        <v>5437</v>
      </c>
      <c r="B2846" t="s">
        <v>493</v>
      </c>
      <c r="AE2846" t="s">
        <v>5437</v>
      </c>
    </row>
    <row r="2847" spans="1:31">
      <c r="A2847" t="s">
        <v>5438</v>
      </c>
      <c r="B2847" t="s">
        <v>5380</v>
      </c>
      <c r="AE2847" t="s">
        <v>5438</v>
      </c>
    </row>
    <row r="2848" spans="1:31">
      <c r="A2848" t="s">
        <v>5439</v>
      </c>
      <c r="B2848" t="s">
        <v>5440</v>
      </c>
      <c r="AE2848" t="s">
        <v>5439</v>
      </c>
    </row>
    <row r="2849" spans="1:31">
      <c r="A2849" t="s">
        <v>5441</v>
      </c>
      <c r="B2849" t="s">
        <v>358</v>
      </c>
      <c r="AE2849" t="s">
        <v>5441</v>
      </c>
    </row>
    <row r="2850" spans="1:31">
      <c r="A2850" t="s">
        <v>5442</v>
      </c>
      <c r="B2850" t="s">
        <v>5443</v>
      </c>
      <c r="AE2850" t="s">
        <v>5442</v>
      </c>
    </row>
    <row r="2851" spans="1:31">
      <c r="A2851" t="s">
        <v>5444</v>
      </c>
      <c r="B2851" t="s">
        <v>5445</v>
      </c>
      <c r="AE2851" t="s">
        <v>5444</v>
      </c>
    </row>
    <row r="2852" spans="1:31">
      <c r="A2852" t="s">
        <v>5449</v>
      </c>
      <c r="B2852" t="s">
        <v>5450</v>
      </c>
      <c r="J2852">
        <v>4</v>
      </c>
      <c r="K2852" t="s">
        <v>1718</v>
      </c>
      <c r="L2852" t="s">
        <v>1717</v>
      </c>
      <c r="M2852" t="s">
        <v>1718</v>
      </c>
      <c r="N2852" t="s">
        <v>128</v>
      </c>
      <c r="T2852" t="s">
        <v>156</v>
      </c>
      <c r="AE2852" t="s">
        <v>5449</v>
      </c>
    </row>
    <row r="2853" spans="1:31">
      <c r="A2853" t="s">
        <v>5451</v>
      </c>
      <c r="B2853" t="s">
        <v>5452</v>
      </c>
      <c r="C2853" t="s">
        <v>153</v>
      </c>
      <c r="D2853" t="s">
        <v>154</v>
      </c>
      <c r="E2853">
        <v>4</v>
      </c>
      <c r="F2853" t="s">
        <v>1611</v>
      </c>
      <c r="G2853" t="s">
        <v>1610</v>
      </c>
      <c r="H2853" t="s">
        <v>1611</v>
      </c>
      <c r="I2853" t="s">
        <v>132</v>
      </c>
      <c r="J2853">
        <v>4</v>
      </c>
      <c r="K2853" t="s">
        <v>1611</v>
      </c>
      <c r="L2853" t="s">
        <v>1610</v>
      </c>
      <c r="M2853" t="s">
        <v>1611</v>
      </c>
      <c r="N2853" t="s">
        <v>132</v>
      </c>
      <c r="O2853" t="s">
        <v>2162</v>
      </c>
      <c r="P2853" t="s">
        <v>156</v>
      </c>
      <c r="R2853" t="s">
        <v>241</v>
      </c>
      <c r="S2853" t="s">
        <v>158</v>
      </c>
      <c r="T2853" t="s">
        <v>156</v>
      </c>
      <c r="V2853" t="s">
        <v>242</v>
      </c>
      <c r="Y2853" t="s">
        <v>2146</v>
      </c>
      <c r="AE2853" t="s">
        <v>5451</v>
      </c>
    </row>
    <row r="2854" spans="1:31">
      <c r="A2854" t="s">
        <v>5453</v>
      </c>
      <c r="B2854" t="s">
        <v>5454</v>
      </c>
      <c r="AE2854" t="s">
        <v>5453</v>
      </c>
    </row>
    <row r="2855" spans="1:31">
      <c r="A2855" t="s">
        <v>5455</v>
      </c>
      <c r="B2855" t="s">
        <v>5456</v>
      </c>
      <c r="AE2855" t="s">
        <v>5455</v>
      </c>
    </row>
    <row r="2856" spans="1:31">
      <c r="A2856" t="s">
        <v>5457</v>
      </c>
      <c r="B2856" t="s">
        <v>5458</v>
      </c>
      <c r="AE2856" t="s">
        <v>5457</v>
      </c>
    </row>
    <row r="2857" spans="1:31">
      <c r="A2857" t="s">
        <v>5459</v>
      </c>
      <c r="B2857" t="s">
        <v>5460</v>
      </c>
      <c r="AE2857" t="s">
        <v>5459</v>
      </c>
    </row>
    <row r="2858" spans="1:31">
      <c r="A2858" t="s">
        <v>5461</v>
      </c>
      <c r="B2858" t="s">
        <v>5462</v>
      </c>
      <c r="AE2858" t="s">
        <v>5461</v>
      </c>
    </row>
    <row r="2859" spans="1:31">
      <c r="A2859" t="s">
        <v>5463</v>
      </c>
      <c r="B2859" t="s">
        <v>5448</v>
      </c>
      <c r="AE2859" t="s">
        <v>5463</v>
      </c>
    </row>
    <row r="2860" spans="1:31">
      <c r="A2860" t="s">
        <v>5464</v>
      </c>
      <c r="B2860" t="s">
        <v>5465</v>
      </c>
      <c r="C2860" t="s">
        <v>153</v>
      </c>
      <c r="D2860" t="s">
        <v>154</v>
      </c>
      <c r="E2860">
        <v>4</v>
      </c>
      <c r="F2860" t="s">
        <v>2022</v>
      </c>
      <c r="G2860" t="s">
        <v>2021</v>
      </c>
      <c r="H2860" t="s">
        <v>2022</v>
      </c>
      <c r="I2860" t="s">
        <v>126</v>
      </c>
      <c r="J2860">
        <v>4</v>
      </c>
      <c r="K2860" t="s">
        <v>2022</v>
      </c>
      <c r="L2860" t="s">
        <v>2021</v>
      </c>
      <c r="M2860" t="s">
        <v>2022</v>
      </c>
      <c r="N2860" t="s">
        <v>126</v>
      </c>
      <c r="O2860" t="s">
        <v>2162</v>
      </c>
      <c r="P2860" t="s">
        <v>156</v>
      </c>
      <c r="R2860" t="s">
        <v>241</v>
      </c>
      <c r="S2860" t="s">
        <v>158</v>
      </c>
      <c r="T2860" t="s">
        <v>156</v>
      </c>
      <c r="V2860" t="s">
        <v>242</v>
      </c>
      <c r="Y2860" t="s">
        <v>2146</v>
      </c>
      <c r="AE2860" t="s">
        <v>5464</v>
      </c>
    </row>
    <row r="2861" spans="1:31">
      <c r="A2861" t="s">
        <v>5466</v>
      </c>
      <c r="B2861" t="s">
        <v>5456</v>
      </c>
      <c r="AE2861" t="s">
        <v>5466</v>
      </c>
    </row>
    <row r="2862" spans="1:31">
      <c r="A2862" t="s">
        <v>5467</v>
      </c>
      <c r="B2862" t="s">
        <v>5454</v>
      </c>
      <c r="AE2862" t="s">
        <v>5467</v>
      </c>
    </row>
    <row r="2863" spans="1:31">
      <c r="A2863" t="s">
        <v>5468</v>
      </c>
      <c r="B2863" t="s">
        <v>515</v>
      </c>
      <c r="AE2863" t="s">
        <v>5468</v>
      </c>
    </row>
    <row r="2864" spans="1:31">
      <c r="A2864" t="s">
        <v>5469</v>
      </c>
      <c r="B2864" t="s">
        <v>5470</v>
      </c>
      <c r="AE2864" t="s">
        <v>5469</v>
      </c>
    </row>
    <row r="2865" spans="1:31">
      <c r="A2865" t="s">
        <v>5471</v>
      </c>
      <c r="B2865" t="s">
        <v>5472</v>
      </c>
      <c r="C2865" t="s">
        <v>153</v>
      </c>
      <c r="D2865" t="s">
        <v>154</v>
      </c>
      <c r="E2865">
        <v>4</v>
      </c>
      <c r="F2865" t="s">
        <v>1992</v>
      </c>
      <c r="G2865" t="s">
        <v>1991</v>
      </c>
      <c r="H2865" t="s">
        <v>1992</v>
      </c>
      <c r="I2865" t="s">
        <v>130</v>
      </c>
      <c r="J2865">
        <v>4</v>
      </c>
      <c r="K2865" t="s">
        <v>1992</v>
      </c>
      <c r="L2865" t="s">
        <v>1991</v>
      </c>
      <c r="M2865" t="s">
        <v>1992</v>
      </c>
      <c r="N2865" t="s">
        <v>130</v>
      </c>
      <c r="O2865" t="s">
        <v>2162</v>
      </c>
      <c r="P2865" t="s">
        <v>156</v>
      </c>
      <c r="R2865" t="s">
        <v>241</v>
      </c>
      <c r="S2865" t="s">
        <v>158</v>
      </c>
      <c r="T2865" t="s">
        <v>156</v>
      </c>
      <c r="V2865" t="s">
        <v>242</v>
      </c>
      <c r="Y2865" t="s">
        <v>2150</v>
      </c>
      <c r="AE2865" t="s">
        <v>5471</v>
      </c>
    </row>
    <row r="2866" spans="1:31">
      <c r="A2866" t="s">
        <v>5473</v>
      </c>
      <c r="B2866" t="s">
        <v>1820</v>
      </c>
      <c r="AE2866" t="s">
        <v>5473</v>
      </c>
    </row>
    <row r="2867" spans="1:31">
      <c r="A2867" t="s">
        <v>5474</v>
      </c>
      <c r="B2867" t="s">
        <v>5475</v>
      </c>
      <c r="C2867" t="s">
        <v>153</v>
      </c>
      <c r="D2867" t="s">
        <v>154</v>
      </c>
      <c r="E2867">
        <v>4</v>
      </c>
      <c r="F2867" t="s">
        <v>1809</v>
      </c>
      <c r="G2867" t="s">
        <v>1808</v>
      </c>
      <c r="H2867" t="s">
        <v>1809</v>
      </c>
      <c r="I2867" t="s">
        <v>124</v>
      </c>
      <c r="J2867">
        <v>4</v>
      </c>
      <c r="K2867" t="s">
        <v>1809</v>
      </c>
      <c r="L2867" t="s">
        <v>1808</v>
      </c>
      <c r="M2867" t="s">
        <v>1809</v>
      </c>
      <c r="N2867" t="s">
        <v>124</v>
      </c>
      <c r="O2867" t="s">
        <v>2141</v>
      </c>
      <c r="P2867" t="s">
        <v>156</v>
      </c>
      <c r="R2867" t="s">
        <v>241</v>
      </c>
      <c r="S2867" t="s">
        <v>2153</v>
      </c>
      <c r="T2867" t="s">
        <v>156</v>
      </c>
      <c r="V2867" t="s">
        <v>242</v>
      </c>
      <c r="Y2867" t="s">
        <v>2150</v>
      </c>
      <c r="AE2867" t="s">
        <v>5474</v>
      </c>
    </row>
    <row r="2868" spans="1:31">
      <c r="A2868" t="s">
        <v>5476</v>
      </c>
      <c r="B2868" t="s">
        <v>5477</v>
      </c>
      <c r="C2868" t="s">
        <v>153</v>
      </c>
      <c r="D2868" t="s">
        <v>154</v>
      </c>
      <c r="E2868">
        <v>4</v>
      </c>
      <c r="F2868" t="s">
        <v>1684</v>
      </c>
      <c r="G2868" t="s">
        <v>1683</v>
      </c>
      <c r="H2868" t="s">
        <v>1684</v>
      </c>
      <c r="I2868" t="s">
        <v>132</v>
      </c>
      <c r="J2868">
        <v>4</v>
      </c>
      <c r="K2868" t="s">
        <v>1684</v>
      </c>
      <c r="L2868" t="s">
        <v>1683</v>
      </c>
      <c r="M2868" t="s">
        <v>1684</v>
      </c>
      <c r="N2868" t="s">
        <v>132</v>
      </c>
      <c r="O2868" t="s">
        <v>2162</v>
      </c>
      <c r="P2868" t="s">
        <v>156</v>
      </c>
      <c r="R2868" t="s">
        <v>157</v>
      </c>
      <c r="S2868" t="s">
        <v>158</v>
      </c>
      <c r="T2868" t="s">
        <v>156</v>
      </c>
      <c r="V2868" t="s">
        <v>159</v>
      </c>
      <c r="Y2868" t="s">
        <v>2132</v>
      </c>
      <c r="AE2868" t="s">
        <v>5476</v>
      </c>
    </row>
    <row r="2869" spans="1:31">
      <c r="A2869" t="s">
        <v>5478</v>
      </c>
      <c r="B2869" t="s">
        <v>5479</v>
      </c>
      <c r="C2869" t="s">
        <v>153</v>
      </c>
      <c r="D2869" t="s">
        <v>154</v>
      </c>
      <c r="E2869">
        <v>4</v>
      </c>
      <c r="F2869" t="s">
        <v>1952</v>
      </c>
      <c r="G2869" t="s">
        <v>1951</v>
      </c>
      <c r="H2869" t="s">
        <v>1952</v>
      </c>
      <c r="I2869" t="s">
        <v>130</v>
      </c>
      <c r="J2869">
        <v>4</v>
      </c>
      <c r="K2869" t="s">
        <v>1952</v>
      </c>
      <c r="L2869" t="s">
        <v>1951</v>
      </c>
      <c r="M2869" t="s">
        <v>1952</v>
      </c>
      <c r="N2869" t="s">
        <v>130</v>
      </c>
      <c r="O2869" t="s">
        <v>2162</v>
      </c>
      <c r="P2869" t="s">
        <v>156</v>
      </c>
      <c r="R2869" t="s">
        <v>241</v>
      </c>
      <c r="S2869" t="s">
        <v>158</v>
      </c>
      <c r="T2869" t="s">
        <v>156</v>
      </c>
      <c r="V2869" t="s">
        <v>242</v>
      </c>
      <c r="Y2869" t="s">
        <v>2146</v>
      </c>
      <c r="AE2869" t="s">
        <v>5478</v>
      </c>
    </row>
    <row r="2870" spans="1:31">
      <c r="A2870" t="s">
        <v>5480</v>
      </c>
      <c r="B2870" t="s">
        <v>5448</v>
      </c>
      <c r="AE2870" t="s">
        <v>5480</v>
      </c>
    </row>
    <row r="2871" spans="1:31">
      <c r="A2871" t="s">
        <v>5481</v>
      </c>
      <c r="B2871" t="s">
        <v>5448</v>
      </c>
      <c r="AE2871" t="s">
        <v>5481</v>
      </c>
    </row>
    <row r="2872" spans="1:31">
      <c r="A2872" t="s">
        <v>5482</v>
      </c>
      <c r="B2872" t="s">
        <v>5448</v>
      </c>
      <c r="AE2872" t="s">
        <v>5482</v>
      </c>
    </row>
    <row r="2873" spans="1:31">
      <c r="A2873" t="s">
        <v>5483</v>
      </c>
      <c r="B2873" t="s">
        <v>5484</v>
      </c>
      <c r="C2873" t="s">
        <v>153</v>
      </c>
      <c r="D2873" t="s">
        <v>154</v>
      </c>
      <c r="E2873">
        <v>4</v>
      </c>
      <c r="F2873" t="s">
        <v>1952</v>
      </c>
      <c r="G2873" t="s">
        <v>1951</v>
      </c>
      <c r="H2873" t="s">
        <v>1952</v>
      </c>
      <c r="I2873" t="s">
        <v>130</v>
      </c>
      <c r="J2873">
        <v>4</v>
      </c>
      <c r="K2873" t="s">
        <v>1952</v>
      </c>
      <c r="L2873" t="s">
        <v>1951</v>
      </c>
      <c r="M2873" t="s">
        <v>1952</v>
      </c>
      <c r="N2873" t="s">
        <v>130</v>
      </c>
      <c r="O2873" t="s">
        <v>2162</v>
      </c>
      <c r="P2873" t="s">
        <v>156</v>
      </c>
      <c r="R2873" t="s">
        <v>157</v>
      </c>
      <c r="S2873" t="s">
        <v>158</v>
      </c>
      <c r="T2873" t="s">
        <v>156</v>
      </c>
      <c r="V2873" t="s">
        <v>159</v>
      </c>
      <c r="Y2873" t="s">
        <v>2132</v>
      </c>
      <c r="AE2873" t="s">
        <v>5483</v>
      </c>
    </row>
    <row r="2874" spans="1:31">
      <c r="A2874" t="s">
        <v>5485</v>
      </c>
      <c r="B2874" t="s">
        <v>5486</v>
      </c>
      <c r="AE2874" t="s">
        <v>5485</v>
      </c>
    </row>
    <row r="2875" spans="1:31">
      <c r="A2875" t="s">
        <v>5487</v>
      </c>
      <c r="B2875" t="s">
        <v>5448</v>
      </c>
      <c r="AE2875" t="s">
        <v>5487</v>
      </c>
    </row>
    <row r="2876" spans="1:31">
      <c r="A2876" t="s">
        <v>5488</v>
      </c>
      <c r="B2876" t="s">
        <v>5456</v>
      </c>
      <c r="AE2876" t="s">
        <v>5488</v>
      </c>
    </row>
    <row r="2877" spans="1:31">
      <c r="A2877" t="s">
        <v>5489</v>
      </c>
      <c r="B2877" t="s">
        <v>5454</v>
      </c>
      <c r="AE2877" t="s">
        <v>5489</v>
      </c>
    </row>
    <row r="2878" spans="1:31">
      <c r="A2878" t="s">
        <v>5490</v>
      </c>
      <c r="B2878" t="s">
        <v>5456</v>
      </c>
      <c r="AE2878" t="s">
        <v>5490</v>
      </c>
    </row>
    <row r="2879" spans="1:31">
      <c r="A2879" t="s">
        <v>5491</v>
      </c>
      <c r="B2879" t="s">
        <v>5454</v>
      </c>
      <c r="AE2879" t="s">
        <v>5491</v>
      </c>
    </row>
    <row r="2880" spans="1:31">
      <c r="A2880" t="s">
        <v>5492</v>
      </c>
      <c r="B2880" t="s">
        <v>5456</v>
      </c>
      <c r="AE2880" t="s">
        <v>5492</v>
      </c>
    </row>
    <row r="2881" spans="1:31">
      <c r="A2881" t="s">
        <v>5493</v>
      </c>
      <c r="B2881" t="s">
        <v>5454</v>
      </c>
      <c r="AE2881" t="s">
        <v>5493</v>
      </c>
    </row>
    <row r="2882" spans="1:31">
      <c r="A2882" t="s">
        <v>5494</v>
      </c>
      <c r="B2882" t="s">
        <v>5456</v>
      </c>
      <c r="AE2882" t="s">
        <v>5494</v>
      </c>
    </row>
    <row r="2883" spans="1:31">
      <c r="A2883" t="s">
        <v>5495</v>
      </c>
      <c r="B2883" t="s">
        <v>5454</v>
      </c>
      <c r="AE2883" t="s">
        <v>5495</v>
      </c>
    </row>
    <row r="2884" spans="1:31">
      <c r="A2884" t="s">
        <v>5496</v>
      </c>
      <c r="B2884" t="s">
        <v>5497</v>
      </c>
      <c r="C2884" t="s">
        <v>153</v>
      </c>
      <c r="D2884" t="s">
        <v>154</v>
      </c>
      <c r="E2884">
        <v>4</v>
      </c>
      <c r="F2884" t="s">
        <v>2176</v>
      </c>
      <c r="G2884" t="s">
        <v>2177</v>
      </c>
      <c r="H2884" t="s">
        <v>2176</v>
      </c>
      <c r="I2884" t="s">
        <v>124</v>
      </c>
      <c r="J2884">
        <v>4</v>
      </c>
      <c r="K2884" t="s">
        <v>2176</v>
      </c>
      <c r="L2884" t="s">
        <v>2177</v>
      </c>
      <c r="M2884" t="s">
        <v>2176</v>
      </c>
      <c r="N2884" t="s">
        <v>124</v>
      </c>
      <c r="O2884" t="s">
        <v>2162</v>
      </c>
      <c r="P2884" t="s">
        <v>156</v>
      </c>
      <c r="R2884" t="s">
        <v>157</v>
      </c>
      <c r="S2884" t="s">
        <v>158</v>
      </c>
      <c r="T2884" t="s">
        <v>156</v>
      </c>
      <c r="V2884" t="s">
        <v>2233</v>
      </c>
      <c r="Y2884" t="s">
        <v>2820</v>
      </c>
      <c r="AE2884" t="s">
        <v>5496</v>
      </c>
    </row>
    <row r="2885" spans="1:31">
      <c r="A2885" t="s">
        <v>5498</v>
      </c>
      <c r="B2885" t="s">
        <v>5499</v>
      </c>
      <c r="C2885" t="s">
        <v>153</v>
      </c>
      <c r="D2885" t="s">
        <v>154</v>
      </c>
      <c r="E2885">
        <v>4</v>
      </c>
      <c r="F2885" t="s">
        <v>1684</v>
      </c>
      <c r="G2885" t="s">
        <v>1683</v>
      </c>
      <c r="H2885" t="s">
        <v>1684</v>
      </c>
      <c r="I2885" t="s">
        <v>132</v>
      </c>
      <c r="J2885">
        <v>4</v>
      </c>
      <c r="K2885" t="s">
        <v>1684</v>
      </c>
      <c r="L2885" t="s">
        <v>1683</v>
      </c>
      <c r="M2885" t="s">
        <v>1684</v>
      </c>
      <c r="N2885" t="s">
        <v>132</v>
      </c>
      <c r="O2885" t="s">
        <v>2162</v>
      </c>
      <c r="P2885" t="s">
        <v>156</v>
      </c>
      <c r="R2885" t="s">
        <v>157</v>
      </c>
      <c r="S2885" t="s">
        <v>158</v>
      </c>
      <c r="T2885" t="s">
        <v>156</v>
      </c>
      <c r="V2885" t="s">
        <v>159</v>
      </c>
      <c r="Y2885" t="s">
        <v>2132</v>
      </c>
      <c r="AE2885" t="s">
        <v>5498</v>
      </c>
    </row>
    <row r="2886" spans="1:31">
      <c r="A2886" t="s">
        <v>5500</v>
      </c>
      <c r="B2886" t="s">
        <v>1162</v>
      </c>
      <c r="AE2886" t="s">
        <v>5500</v>
      </c>
    </row>
    <row r="2887" spans="1:31">
      <c r="A2887" t="s">
        <v>5501</v>
      </c>
      <c r="B2887" t="s">
        <v>5502</v>
      </c>
      <c r="C2887" t="s">
        <v>153</v>
      </c>
      <c r="D2887" t="s">
        <v>154</v>
      </c>
      <c r="E2887">
        <v>4</v>
      </c>
      <c r="F2887" t="s">
        <v>1805</v>
      </c>
      <c r="G2887" t="s">
        <v>1804</v>
      </c>
      <c r="H2887" t="s">
        <v>1805</v>
      </c>
      <c r="I2887" t="s">
        <v>1641</v>
      </c>
      <c r="J2887">
        <v>4</v>
      </c>
      <c r="K2887" t="s">
        <v>1805</v>
      </c>
      <c r="L2887" t="s">
        <v>1804</v>
      </c>
      <c r="M2887" t="s">
        <v>1805</v>
      </c>
      <c r="N2887" t="s">
        <v>1641</v>
      </c>
      <c r="O2887" t="s">
        <v>2141</v>
      </c>
      <c r="P2887" t="s">
        <v>156</v>
      </c>
      <c r="R2887" t="s">
        <v>157</v>
      </c>
      <c r="S2887" t="s">
        <v>158</v>
      </c>
      <c r="T2887" t="s">
        <v>156</v>
      </c>
      <c r="V2887" t="s">
        <v>159</v>
      </c>
      <c r="Y2887" t="s">
        <v>2487</v>
      </c>
      <c r="AE2887" t="s">
        <v>5501</v>
      </c>
    </row>
    <row r="2888" spans="1:31">
      <c r="A2888" t="s">
        <v>5503</v>
      </c>
      <c r="B2888" t="s">
        <v>5504</v>
      </c>
      <c r="AE2888" t="s">
        <v>5503</v>
      </c>
    </row>
    <row r="2889" spans="1:31">
      <c r="A2889" t="s">
        <v>5505</v>
      </c>
      <c r="B2889" t="s">
        <v>5506</v>
      </c>
      <c r="AE2889" t="s">
        <v>5505</v>
      </c>
    </row>
    <row r="2890" spans="1:31">
      <c r="A2890" t="s">
        <v>5507</v>
      </c>
      <c r="B2890" t="s">
        <v>5508</v>
      </c>
      <c r="J2890">
        <v>3</v>
      </c>
      <c r="K2890" t="s">
        <v>88</v>
      </c>
      <c r="L2890" t="s">
        <v>5507</v>
      </c>
      <c r="M2890" t="s">
        <v>5508</v>
      </c>
      <c r="N2890" t="s">
        <v>88</v>
      </c>
      <c r="AE2890" t="s">
        <v>5507</v>
      </c>
    </row>
    <row r="2891" spans="1:31">
      <c r="A2891" t="s">
        <v>5509</v>
      </c>
      <c r="B2891" t="s">
        <v>5510</v>
      </c>
      <c r="J2891">
        <v>3</v>
      </c>
      <c r="K2891" t="s">
        <v>88</v>
      </c>
      <c r="L2891" t="s">
        <v>5509</v>
      </c>
      <c r="M2891" t="s">
        <v>5510</v>
      </c>
      <c r="N2891" t="s">
        <v>88</v>
      </c>
      <c r="AE2891" t="s">
        <v>5509</v>
      </c>
    </row>
    <row r="2892" spans="1:31">
      <c r="A2892" t="s">
        <v>5511</v>
      </c>
      <c r="B2892" t="s">
        <v>5512</v>
      </c>
      <c r="J2892">
        <v>3</v>
      </c>
      <c r="K2892" t="s">
        <v>88</v>
      </c>
      <c r="L2892" t="s">
        <v>5511</v>
      </c>
      <c r="M2892" t="s">
        <v>5512</v>
      </c>
      <c r="N2892" t="s">
        <v>88</v>
      </c>
      <c r="AE2892" t="s">
        <v>5511</v>
      </c>
    </row>
    <row r="2893" spans="1:31">
      <c r="A2893" t="s">
        <v>5513</v>
      </c>
      <c r="B2893" t="s">
        <v>5514</v>
      </c>
      <c r="C2893" t="s">
        <v>153</v>
      </c>
      <c r="D2893" t="s">
        <v>154</v>
      </c>
      <c r="E2893">
        <v>4</v>
      </c>
      <c r="F2893" t="s">
        <v>1972</v>
      </c>
      <c r="G2893" t="s">
        <v>1971</v>
      </c>
      <c r="H2893" t="s">
        <v>1972</v>
      </c>
      <c r="I2893" t="s">
        <v>128</v>
      </c>
      <c r="J2893">
        <v>4</v>
      </c>
      <c r="K2893" t="s">
        <v>1972</v>
      </c>
      <c r="L2893" t="s">
        <v>1971</v>
      </c>
      <c r="M2893" t="s">
        <v>1972</v>
      </c>
      <c r="N2893" t="s">
        <v>128</v>
      </c>
      <c r="O2893" t="s">
        <v>2126</v>
      </c>
      <c r="P2893" t="s">
        <v>156</v>
      </c>
      <c r="R2893" t="s">
        <v>157</v>
      </c>
      <c r="S2893" t="s">
        <v>158</v>
      </c>
      <c r="T2893" t="s">
        <v>156</v>
      </c>
      <c r="V2893" t="s">
        <v>159</v>
      </c>
      <c r="Y2893" t="s">
        <v>2132</v>
      </c>
      <c r="AE2893" t="s">
        <v>5513</v>
      </c>
    </row>
    <row r="2894" spans="1:31">
      <c r="A2894" t="s">
        <v>5515</v>
      </c>
      <c r="B2894" t="s">
        <v>5516</v>
      </c>
      <c r="C2894" t="s">
        <v>153</v>
      </c>
      <c r="D2894" t="s">
        <v>154</v>
      </c>
      <c r="E2894">
        <v>4</v>
      </c>
      <c r="F2894" t="s">
        <v>2114</v>
      </c>
      <c r="G2894" t="s">
        <v>2113</v>
      </c>
      <c r="H2894" t="s">
        <v>2114</v>
      </c>
      <c r="I2894" t="s">
        <v>124</v>
      </c>
      <c r="J2894">
        <v>4</v>
      </c>
      <c r="K2894" t="s">
        <v>2114</v>
      </c>
      <c r="L2894" t="s">
        <v>2113</v>
      </c>
      <c r="M2894" t="s">
        <v>2114</v>
      </c>
      <c r="N2894" t="s">
        <v>124</v>
      </c>
      <c r="O2894" t="s">
        <v>155</v>
      </c>
      <c r="P2894" t="s">
        <v>156</v>
      </c>
      <c r="R2894" t="s">
        <v>157</v>
      </c>
      <c r="S2894" t="s">
        <v>158</v>
      </c>
      <c r="T2894" t="s">
        <v>156</v>
      </c>
      <c r="V2894" t="s">
        <v>2233</v>
      </c>
      <c r="Y2894" t="s">
        <v>4714</v>
      </c>
      <c r="AE2894" t="s">
        <v>5515</v>
      </c>
    </row>
    <row r="2895" spans="1:31">
      <c r="A2895" t="s">
        <v>5517</v>
      </c>
      <c r="B2895" t="s">
        <v>5518</v>
      </c>
      <c r="C2895" t="s">
        <v>153</v>
      </c>
      <c r="D2895" t="s">
        <v>154</v>
      </c>
      <c r="E2895">
        <v>4</v>
      </c>
      <c r="F2895" t="s">
        <v>1803</v>
      </c>
      <c r="G2895" t="s">
        <v>1802</v>
      </c>
      <c r="H2895" t="s">
        <v>1803</v>
      </c>
      <c r="I2895" t="s">
        <v>132</v>
      </c>
      <c r="J2895">
        <v>4</v>
      </c>
      <c r="K2895" t="s">
        <v>1803</v>
      </c>
      <c r="L2895" t="s">
        <v>1802</v>
      </c>
      <c r="M2895" t="s">
        <v>1803</v>
      </c>
      <c r="N2895" t="s">
        <v>132</v>
      </c>
      <c r="O2895" t="s">
        <v>2162</v>
      </c>
      <c r="P2895" t="s">
        <v>156</v>
      </c>
      <c r="R2895" t="s">
        <v>241</v>
      </c>
      <c r="S2895" t="s">
        <v>158</v>
      </c>
      <c r="T2895" t="s">
        <v>156</v>
      </c>
      <c r="V2895" t="s">
        <v>242</v>
      </c>
      <c r="Y2895" t="s">
        <v>2146</v>
      </c>
      <c r="AE2895" t="s">
        <v>5517</v>
      </c>
    </row>
    <row r="2896" spans="1:31">
      <c r="A2896" t="s">
        <v>5519</v>
      </c>
      <c r="B2896" t="s">
        <v>5520</v>
      </c>
      <c r="C2896" t="s">
        <v>153</v>
      </c>
      <c r="D2896" t="s">
        <v>154</v>
      </c>
      <c r="E2896">
        <v>4</v>
      </c>
      <c r="F2896" t="s">
        <v>239</v>
      </c>
      <c r="G2896" t="s">
        <v>240</v>
      </c>
      <c r="H2896" t="s">
        <v>239</v>
      </c>
      <c r="I2896" t="s">
        <v>132</v>
      </c>
      <c r="J2896">
        <v>4</v>
      </c>
      <c r="K2896" t="s">
        <v>239</v>
      </c>
      <c r="L2896" t="s">
        <v>240</v>
      </c>
      <c r="M2896" t="s">
        <v>239</v>
      </c>
      <c r="N2896" t="s">
        <v>132</v>
      </c>
      <c r="O2896" t="s">
        <v>2162</v>
      </c>
      <c r="P2896" t="s">
        <v>156</v>
      </c>
      <c r="R2896" t="s">
        <v>241</v>
      </c>
      <c r="S2896" t="s">
        <v>158</v>
      </c>
      <c r="T2896" t="s">
        <v>156</v>
      </c>
      <c r="V2896" t="s">
        <v>159</v>
      </c>
      <c r="Y2896" t="s">
        <v>243</v>
      </c>
      <c r="AE2896" t="s">
        <v>5519</v>
      </c>
    </row>
    <row r="2897" spans="1:31">
      <c r="A2897" t="s">
        <v>5521</v>
      </c>
      <c r="B2897" t="s">
        <v>5522</v>
      </c>
      <c r="J2897">
        <v>4</v>
      </c>
      <c r="K2897" t="s">
        <v>1852</v>
      </c>
      <c r="L2897" t="s">
        <v>1851</v>
      </c>
      <c r="M2897" t="s">
        <v>1852</v>
      </c>
      <c r="N2897" t="s">
        <v>130</v>
      </c>
      <c r="AE2897" t="s">
        <v>5521</v>
      </c>
    </row>
    <row r="2898" spans="1:31">
      <c r="A2898" t="s">
        <v>5523</v>
      </c>
      <c r="B2898" t="s">
        <v>5524</v>
      </c>
      <c r="J2898">
        <v>5</v>
      </c>
      <c r="K2898" t="s">
        <v>792</v>
      </c>
      <c r="L2898" t="s">
        <v>295</v>
      </c>
      <c r="M2898" t="s">
        <v>296</v>
      </c>
      <c r="N2898" t="s">
        <v>124</v>
      </c>
      <c r="AE2898" t="s">
        <v>5523</v>
      </c>
    </row>
    <row r="2899" spans="1:31">
      <c r="A2899" t="s">
        <v>5525</v>
      </c>
      <c r="B2899" t="s">
        <v>5526</v>
      </c>
      <c r="AE2899" t="s">
        <v>5525</v>
      </c>
    </row>
    <row r="2900" spans="1:31">
      <c r="A2900" t="s">
        <v>5527</v>
      </c>
      <c r="B2900" t="s">
        <v>5528</v>
      </c>
      <c r="AE2900" t="s">
        <v>5527</v>
      </c>
    </row>
    <row r="2901" spans="1:31">
      <c r="A2901" t="s">
        <v>2247</v>
      </c>
      <c r="B2901" t="s">
        <v>2246</v>
      </c>
      <c r="C2901" t="s">
        <v>82</v>
      </c>
      <c r="E2901">
        <v>3</v>
      </c>
      <c r="F2901" t="s">
        <v>124</v>
      </c>
      <c r="G2901" t="s">
        <v>2247</v>
      </c>
      <c r="H2901" t="s">
        <v>2246</v>
      </c>
      <c r="I2901" t="s">
        <v>124</v>
      </c>
      <c r="J2901">
        <v>3</v>
      </c>
      <c r="K2901" t="s">
        <v>124</v>
      </c>
      <c r="L2901" t="s">
        <v>2247</v>
      </c>
      <c r="M2901" t="s">
        <v>2246</v>
      </c>
      <c r="N2901" t="s">
        <v>124</v>
      </c>
      <c r="AE2901" t="s">
        <v>2247</v>
      </c>
    </row>
    <row r="2902" spans="1:31">
      <c r="A2902" t="s">
        <v>5529</v>
      </c>
      <c r="B2902" t="s">
        <v>5530</v>
      </c>
      <c r="C2902" t="s">
        <v>153</v>
      </c>
      <c r="D2902" t="s">
        <v>154</v>
      </c>
      <c r="E2902">
        <v>4</v>
      </c>
      <c r="F2902" t="s">
        <v>2112</v>
      </c>
      <c r="G2902" t="s">
        <v>2111</v>
      </c>
      <c r="H2902" t="s">
        <v>2112</v>
      </c>
      <c r="I2902" t="s">
        <v>1641</v>
      </c>
      <c r="J2902">
        <v>4</v>
      </c>
      <c r="K2902" t="s">
        <v>2112</v>
      </c>
      <c r="L2902" t="s">
        <v>2111</v>
      </c>
      <c r="M2902" t="s">
        <v>2112</v>
      </c>
      <c r="N2902" t="s">
        <v>1641</v>
      </c>
      <c r="O2902" t="s">
        <v>2162</v>
      </c>
      <c r="P2902" t="s">
        <v>156</v>
      </c>
      <c r="R2902" t="s">
        <v>157</v>
      </c>
      <c r="S2902" t="s">
        <v>158</v>
      </c>
      <c r="T2902" t="s">
        <v>156</v>
      </c>
      <c r="V2902" t="s">
        <v>159</v>
      </c>
      <c r="Y2902" t="s">
        <v>244</v>
      </c>
      <c r="AE2902" t="s">
        <v>5529</v>
      </c>
    </row>
    <row r="2903" spans="1:31">
      <c r="A2903" t="s">
        <v>5531</v>
      </c>
      <c r="B2903" t="s">
        <v>5532</v>
      </c>
      <c r="AE2903" t="s">
        <v>5531</v>
      </c>
    </row>
    <row r="2904" spans="1:31">
      <c r="A2904" t="s">
        <v>5533</v>
      </c>
      <c r="B2904" t="s">
        <v>5534</v>
      </c>
      <c r="AE2904" t="s">
        <v>5533</v>
      </c>
    </row>
    <row r="2905" spans="1:31">
      <c r="A2905" t="s">
        <v>5535</v>
      </c>
      <c r="B2905" t="s">
        <v>5536</v>
      </c>
      <c r="AE2905" t="s">
        <v>5535</v>
      </c>
    </row>
    <row r="2906" spans="1:31">
      <c r="A2906" t="s">
        <v>5537</v>
      </c>
      <c r="B2906" t="s">
        <v>5538</v>
      </c>
      <c r="AE2906" t="s">
        <v>5537</v>
      </c>
    </row>
    <row r="2907" spans="1:31">
      <c r="A2907" t="s">
        <v>5539</v>
      </c>
      <c r="B2907" t="s">
        <v>5540</v>
      </c>
      <c r="AE2907" t="s">
        <v>5539</v>
      </c>
    </row>
    <row r="2908" spans="1:31">
      <c r="A2908" t="s">
        <v>5541</v>
      </c>
      <c r="B2908" t="s">
        <v>5436</v>
      </c>
      <c r="AE2908" t="s">
        <v>5541</v>
      </c>
    </row>
    <row r="2909" spans="1:31">
      <c r="A2909" t="s">
        <v>5542</v>
      </c>
      <c r="B2909" t="s">
        <v>493</v>
      </c>
      <c r="AE2909" t="s">
        <v>5542</v>
      </c>
    </row>
    <row r="2910" spans="1:31">
      <c r="A2910" t="s">
        <v>5543</v>
      </c>
      <c r="B2910" t="s">
        <v>5544</v>
      </c>
      <c r="AE2910" t="s">
        <v>5543</v>
      </c>
    </row>
    <row r="2911" spans="1:31">
      <c r="A2911" t="s">
        <v>5545</v>
      </c>
      <c r="B2911" t="s">
        <v>358</v>
      </c>
      <c r="AE2911" t="s">
        <v>5545</v>
      </c>
    </row>
    <row r="2912" spans="1:31">
      <c r="A2912" t="s">
        <v>5546</v>
      </c>
      <c r="B2912" t="s">
        <v>5547</v>
      </c>
      <c r="AE2912" t="s">
        <v>5546</v>
      </c>
    </row>
    <row r="2913" spans="1:31">
      <c r="A2913" t="s">
        <v>5548</v>
      </c>
      <c r="B2913" t="s">
        <v>5549</v>
      </c>
      <c r="AE2913" t="s">
        <v>5548</v>
      </c>
    </row>
    <row r="2914" spans="1:31">
      <c r="A2914" t="s">
        <v>5550</v>
      </c>
      <c r="B2914" t="s">
        <v>1286</v>
      </c>
      <c r="AE2914" t="s">
        <v>5550</v>
      </c>
    </row>
    <row r="2915" spans="1:31">
      <c r="A2915" t="s">
        <v>5551</v>
      </c>
      <c r="B2915" t="s">
        <v>5552</v>
      </c>
      <c r="AE2915" t="s">
        <v>5551</v>
      </c>
    </row>
    <row r="2916" spans="1:31">
      <c r="A2916" t="s">
        <v>5553</v>
      </c>
      <c r="B2916" t="s">
        <v>5554</v>
      </c>
      <c r="C2916" t="s">
        <v>153</v>
      </c>
      <c r="D2916" t="s">
        <v>154</v>
      </c>
      <c r="E2916">
        <v>4</v>
      </c>
      <c r="F2916" t="s">
        <v>2343</v>
      </c>
      <c r="G2916" t="s">
        <v>2344</v>
      </c>
      <c r="H2916" t="s">
        <v>2343</v>
      </c>
      <c r="I2916" t="s">
        <v>1641</v>
      </c>
      <c r="J2916">
        <v>4</v>
      </c>
      <c r="K2916" t="s">
        <v>2343</v>
      </c>
      <c r="L2916" t="s">
        <v>2344</v>
      </c>
      <c r="M2916" t="s">
        <v>2343</v>
      </c>
      <c r="N2916" t="s">
        <v>1641</v>
      </c>
      <c r="O2916" t="s">
        <v>2162</v>
      </c>
      <c r="P2916" t="s">
        <v>156</v>
      </c>
      <c r="R2916" t="s">
        <v>241</v>
      </c>
      <c r="S2916" t="s">
        <v>158</v>
      </c>
      <c r="T2916" t="s">
        <v>156</v>
      </c>
      <c r="V2916" t="s">
        <v>242</v>
      </c>
      <c r="Y2916" t="s">
        <v>2150</v>
      </c>
      <c r="AE2916" t="s">
        <v>5553</v>
      </c>
    </row>
    <row r="2917" spans="1:31">
      <c r="A2917" t="s">
        <v>5555</v>
      </c>
      <c r="B2917" t="s">
        <v>5556</v>
      </c>
      <c r="C2917" t="s">
        <v>153</v>
      </c>
      <c r="D2917" t="s">
        <v>154</v>
      </c>
      <c r="E2917">
        <v>4</v>
      </c>
      <c r="F2917" t="s">
        <v>1743</v>
      </c>
      <c r="G2917" t="s">
        <v>1742</v>
      </c>
      <c r="H2917" t="s">
        <v>1743</v>
      </c>
      <c r="I2917" t="s">
        <v>1641</v>
      </c>
      <c r="J2917">
        <v>4</v>
      </c>
      <c r="K2917" t="s">
        <v>1743</v>
      </c>
      <c r="L2917" t="s">
        <v>1742</v>
      </c>
      <c r="M2917" t="s">
        <v>1743</v>
      </c>
      <c r="N2917" t="s">
        <v>1641</v>
      </c>
      <c r="O2917" t="s">
        <v>2126</v>
      </c>
      <c r="P2917" t="s">
        <v>156</v>
      </c>
      <c r="R2917" t="s">
        <v>157</v>
      </c>
      <c r="S2917" t="s">
        <v>158</v>
      </c>
      <c r="T2917" t="s">
        <v>156</v>
      </c>
      <c r="V2917" t="s">
        <v>2233</v>
      </c>
      <c r="Y2917" t="s">
        <v>2132</v>
      </c>
      <c r="AE2917" t="s">
        <v>5555</v>
      </c>
    </row>
    <row r="2918" spans="1:31">
      <c r="A2918" t="s">
        <v>5557</v>
      </c>
      <c r="B2918" t="s">
        <v>5558</v>
      </c>
      <c r="C2918" t="s">
        <v>153</v>
      </c>
      <c r="D2918" t="s">
        <v>154</v>
      </c>
      <c r="E2918">
        <v>4</v>
      </c>
      <c r="F2918" t="s">
        <v>1986</v>
      </c>
      <c r="G2918" t="s">
        <v>1985</v>
      </c>
      <c r="H2918" t="s">
        <v>1986</v>
      </c>
      <c r="I2918" t="s">
        <v>124</v>
      </c>
      <c r="J2918">
        <v>4</v>
      </c>
      <c r="K2918" t="s">
        <v>1986</v>
      </c>
      <c r="L2918" t="s">
        <v>1985</v>
      </c>
      <c r="M2918" t="s">
        <v>1986</v>
      </c>
      <c r="N2918" t="s">
        <v>124</v>
      </c>
      <c r="O2918" t="s">
        <v>2162</v>
      </c>
      <c r="P2918" t="s">
        <v>156</v>
      </c>
      <c r="R2918" t="s">
        <v>157</v>
      </c>
      <c r="S2918" t="s">
        <v>158</v>
      </c>
      <c r="T2918" t="s">
        <v>156</v>
      </c>
      <c r="V2918" t="s">
        <v>2233</v>
      </c>
      <c r="Y2918" t="s">
        <v>2127</v>
      </c>
      <c r="AE2918" t="s">
        <v>5557</v>
      </c>
    </row>
    <row r="2919" spans="1:31">
      <c r="A2919" t="s">
        <v>5559</v>
      </c>
      <c r="B2919" t="s">
        <v>5560</v>
      </c>
      <c r="C2919" t="s">
        <v>153</v>
      </c>
      <c r="D2919" t="s">
        <v>154</v>
      </c>
      <c r="E2919">
        <v>4</v>
      </c>
      <c r="F2919" t="s">
        <v>239</v>
      </c>
      <c r="G2919" t="s">
        <v>240</v>
      </c>
      <c r="H2919" t="s">
        <v>239</v>
      </c>
      <c r="I2919" t="s">
        <v>132</v>
      </c>
      <c r="J2919">
        <v>4</v>
      </c>
      <c r="K2919" t="s">
        <v>239</v>
      </c>
      <c r="L2919" t="s">
        <v>240</v>
      </c>
      <c r="M2919" t="s">
        <v>239</v>
      </c>
      <c r="N2919" t="s">
        <v>132</v>
      </c>
      <c r="O2919" t="s">
        <v>2162</v>
      </c>
      <c r="P2919" t="s">
        <v>156</v>
      </c>
      <c r="R2919" t="s">
        <v>157</v>
      </c>
      <c r="S2919" t="s">
        <v>158</v>
      </c>
      <c r="T2919" t="s">
        <v>156</v>
      </c>
      <c r="V2919" t="s">
        <v>2233</v>
      </c>
      <c r="Y2919" t="s">
        <v>2127</v>
      </c>
      <c r="AE2919" t="s">
        <v>5559</v>
      </c>
    </row>
    <row r="2920" spans="1:31">
      <c r="A2920" t="s">
        <v>5561</v>
      </c>
      <c r="B2920" t="s">
        <v>5562</v>
      </c>
      <c r="C2920" t="s">
        <v>153</v>
      </c>
      <c r="D2920" t="s">
        <v>154</v>
      </c>
      <c r="E2920">
        <v>4</v>
      </c>
      <c r="F2920" t="s">
        <v>2852</v>
      </c>
      <c r="G2920" t="s">
        <v>2853</v>
      </c>
      <c r="H2920" t="s">
        <v>2852</v>
      </c>
      <c r="I2920" t="s">
        <v>132</v>
      </c>
      <c r="J2920">
        <v>4</v>
      </c>
      <c r="K2920" t="s">
        <v>2852</v>
      </c>
      <c r="L2920" t="s">
        <v>2853</v>
      </c>
      <c r="M2920" t="s">
        <v>2852</v>
      </c>
      <c r="N2920" t="s">
        <v>132</v>
      </c>
      <c r="O2920" t="s">
        <v>2162</v>
      </c>
      <c r="P2920" t="s">
        <v>156</v>
      </c>
      <c r="R2920" t="s">
        <v>157</v>
      </c>
      <c r="S2920" t="s">
        <v>158</v>
      </c>
      <c r="T2920" t="s">
        <v>156</v>
      </c>
      <c r="V2920" t="s">
        <v>159</v>
      </c>
      <c r="Y2920" t="s">
        <v>2132</v>
      </c>
      <c r="AE2920" t="s">
        <v>5561</v>
      </c>
    </row>
    <row r="2921" spans="1:31">
      <c r="A2921" t="s">
        <v>5563</v>
      </c>
      <c r="B2921" t="s">
        <v>5564</v>
      </c>
      <c r="C2921" t="s">
        <v>153</v>
      </c>
      <c r="D2921" t="s">
        <v>154</v>
      </c>
      <c r="E2921">
        <v>4</v>
      </c>
      <c r="F2921" t="s">
        <v>1954</v>
      </c>
      <c r="G2921" t="s">
        <v>1953</v>
      </c>
      <c r="H2921" t="s">
        <v>1954</v>
      </c>
      <c r="I2921" t="s">
        <v>124</v>
      </c>
      <c r="J2921">
        <v>4</v>
      </c>
      <c r="K2921" t="s">
        <v>1954</v>
      </c>
      <c r="L2921" t="s">
        <v>1953</v>
      </c>
      <c r="M2921" t="s">
        <v>1954</v>
      </c>
      <c r="N2921" t="s">
        <v>124</v>
      </c>
      <c r="O2921" t="s">
        <v>2162</v>
      </c>
      <c r="P2921" t="s">
        <v>156</v>
      </c>
      <c r="R2921" t="s">
        <v>157</v>
      </c>
      <c r="S2921" t="s">
        <v>158</v>
      </c>
      <c r="T2921" t="s">
        <v>156</v>
      </c>
      <c r="V2921" t="s">
        <v>2233</v>
      </c>
      <c r="Y2921" t="s">
        <v>243</v>
      </c>
      <c r="AE2921" t="s">
        <v>5563</v>
      </c>
    </row>
    <row r="2922" spans="1:31">
      <c r="A2922" t="s">
        <v>5565</v>
      </c>
      <c r="B2922" t="s">
        <v>5566</v>
      </c>
      <c r="C2922" t="s">
        <v>153</v>
      </c>
      <c r="D2922" t="s">
        <v>154</v>
      </c>
      <c r="E2922">
        <v>4</v>
      </c>
      <c r="F2922" t="s">
        <v>1803</v>
      </c>
      <c r="G2922" t="s">
        <v>1802</v>
      </c>
      <c r="H2922" t="s">
        <v>1803</v>
      </c>
      <c r="I2922" t="s">
        <v>132</v>
      </c>
      <c r="J2922">
        <v>4</v>
      </c>
      <c r="K2922" t="s">
        <v>1803</v>
      </c>
      <c r="L2922" t="s">
        <v>1802</v>
      </c>
      <c r="M2922" t="s">
        <v>1803</v>
      </c>
      <c r="N2922" t="s">
        <v>132</v>
      </c>
      <c r="O2922" t="s">
        <v>155</v>
      </c>
      <c r="P2922" t="s">
        <v>156</v>
      </c>
      <c r="R2922" t="s">
        <v>241</v>
      </c>
      <c r="S2922" t="s">
        <v>2153</v>
      </c>
      <c r="T2922" t="s">
        <v>156</v>
      </c>
      <c r="V2922" t="s">
        <v>159</v>
      </c>
      <c r="Y2922" t="s">
        <v>244</v>
      </c>
      <c r="AE2922" t="s">
        <v>5565</v>
      </c>
    </row>
    <row r="2923" spans="1:31">
      <c r="A2923" t="s">
        <v>5567</v>
      </c>
      <c r="B2923" t="s">
        <v>5568</v>
      </c>
      <c r="J2923">
        <v>4</v>
      </c>
      <c r="K2923" t="s">
        <v>1850</v>
      </c>
      <c r="L2923" t="s">
        <v>1849</v>
      </c>
      <c r="M2923" t="s">
        <v>1850</v>
      </c>
      <c r="N2923" t="s">
        <v>128</v>
      </c>
      <c r="S2923" t="s">
        <v>158</v>
      </c>
      <c r="T2923" t="s">
        <v>156</v>
      </c>
      <c r="AE2923" t="s">
        <v>5567</v>
      </c>
    </row>
    <row r="2924" spans="1:31">
      <c r="A2924" t="s">
        <v>5569</v>
      </c>
      <c r="B2924" t="s">
        <v>5570</v>
      </c>
      <c r="AE2924" t="s">
        <v>5569</v>
      </c>
    </row>
    <row r="2925" spans="1:31">
      <c r="A2925" t="s">
        <v>5571</v>
      </c>
      <c r="B2925" t="s">
        <v>5572</v>
      </c>
      <c r="AE2925" t="s">
        <v>5571</v>
      </c>
    </row>
    <row r="2926" spans="1:31">
      <c r="A2926" t="s">
        <v>5573</v>
      </c>
      <c r="B2926" t="s">
        <v>5574</v>
      </c>
      <c r="AE2926" t="s">
        <v>5573</v>
      </c>
    </row>
    <row r="2927" spans="1:31">
      <c r="A2927" t="s">
        <v>5575</v>
      </c>
      <c r="B2927" t="s">
        <v>5576</v>
      </c>
      <c r="AE2927" t="s">
        <v>5575</v>
      </c>
    </row>
    <row r="2928" spans="1:31">
      <c r="A2928" t="s">
        <v>5577</v>
      </c>
      <c r="B2928" t="s">
        <v>5578</v>
      </c>
      <c r="AE2928" t="s">
        <v>5577</v>
      </c>
    </row>
    <row r="2929" spans="1:31">
      <c r="A2929" t="s">
        <v>5579</v>
      </c>
      <c r="B2929" t="s">
        <v>5580</v>
      </c>
      <c r="AE2929" t="s">
        <v>5579</v>
      </c>
    </row>
    <row r="2930" spans="1:31">
      <c r="A2930" t="s">
        <v>5581</v>
      </c>
      <c r="B2930" t="s">
        <v>5582</v>
      </c>
      <c r="AE2930" t="s">
        <v>5581</v>
      </c>
    </row>
    <row r="2931" spans="1:31">
      <c r="A2931" t="s">
        <v>5583</v>
      </c>
      <c r="B2931" t="s">
        <v>5584</v>
      </c>
      <c r="AE2931" t="s">
        <v>5583</v>
      </c>
    </row>
    <row r="2932" spans="1:31">
      <c r="A2932" t="s">
        <v>5585</v>
      </c>
      <c r="B2932" t="s">
        <v>5586</v>
      </c>
      <c r="AE2932" t="s">
        <v>5585</v>
      </c>
    </row>
    <row r="2933" spans="1:31">
      <c r="A2933" t="s">
        <v>5587</v>
      </c>
      <c r="B2933" t="s">
        <v>5588</v>
      </c>
      <c r="AE2933" t="s">
        <v>5587</v>
      </c>
    </row>
    <row r="2934" spans="1:31">
      <c r="A2934" t="s">
        <v>5589</v>
      </c>
      <c r="B2934" t="s">
        <v>5590</v>
      </c>
      <c r="C2934" t="s">
        <v>153</v>
      </c>
      <c r="D2934" t="s">
        <v>154</v>
      </c>
      <c r="E2934">
        <v>4</v>
      </c>
      <c r="F2934" t="s">
        <v>1803</v>
      </c>
      <c r="G2934" t="s">
        <v>1802</v>
      </c>
      <c r="H2934" t="s">
        <v>1803</v>
      </c>
      <c r="I2934" t="s">
        <v>132</v>
      </c>
      <c r="J2934">
        <v>4</v>
      </c>
      <c r="K2934" t="s">
        <v>1803</v>
      </c>
      <c r="L2934" t="s">
        <v>1802</v>
      </c>
      <c r="M2934" t="s">
        <v>1803</v>
      </c>
      <c r="N2934" t="s">
        <v>132</v>
      </c>
      <c r="O2934" t="s">
        <v>2162</v>
      </c>
      <c r="P2934" t="s">
        <v>156</v>
      </c>
      <c r="R2934" t="s">
        <v>241</v>
      </c>
      <c r="S2934" t="s">
        <v>158</v>
      </c>
      <c r="T2934" t="s">
        <v>156</v>
      </c>
      <c r="V2934" t="s">
        <v>242</v>
      </c>
      <c r="Y2934" t="s">
        <v>2146</v>
      </c>
      <c r="AE2934" t="s">
        <v>5589</v>
      </c>
    </row>
    <row r="2935" spans="1:31">
      <c r="A2935" t="s">
        <v>5591</v>
      </c>
      <c r="B2935" t="s">
        <v>5592</v>
      </c>
      <c r="C2935" t="s">
        <v>153</v>
      </c>
      <c r="D2935" t="s">
        <v>154</v>
      </c>
      <c r="E2935">
        <v>4</v>
      </c>
      <c r="F2935" t="s">
        <v>1585</v>
      </c>
      <c r="G2935" t="s">
        <v>1584</v>
      </c>
      <c r="H2935" t="s">
        <v>1585</v>
      </c>
      <c r="I2935" t="s">
        <v>128</v>
      </c>
      <c r="J2935">
        <v>4</v>
      </c>
      <c r="K2935" t="s">
        <v>1585</v>
      </c>
      <c r="L2935" t="s">
        <v>1584</v>
      </c>
      <c r="M2935" t="s">
        <v>1585</v>
      </c>
      <c r="N2935" t="s">
        <v>128</v>
      </c>
      <c r="O2935" t="s">
        <v>2162</v>
      </c>
      <c r="P2935" t="s">
        <v>156</v>
      </c>
      <c r="R2935" t="s">
        <v>157</v>
      </c>
      <c r="S2935" t="s">
        <v>158</v>
      </c>
      <c r="T2935" t="s">
        <v>156</v>
      </c>
      <c r="V2935" t="s">
        <v>159</v>
      </c>
      <c r="Y2935" t="s">
        <v>244</v>
      </c>
      <c r="AE2935" t="s">
        <v>5591</v>
      </c>
    </row>
    <row r="2936" spans="1:31">
      <c r="A2936" t="s">
        <v>5593</v>
      </c>
      <c r="B2936" t="s">
        <v>5594</v>
      </c>
      <c r="C2936" t="s">
        <v>153</v>
      </c>
      <c r="D2936" t="s">
        <v>154</v>
      </c>
      <c r="E2936">
        <v>4</v>
      </c>
      <c r="F2936" t="s">
        <v>1834</v>
      </c>
      <c r="G2936" t="s">
        <v>1833</v>
      </c>
      <c r="H2936" t="s">
        <v>1834</v>
      </c>
      <c r="I2936" t="s">
        <v>128</v>
      </c>
      <c r="J2936">
        <v>4</v>
      </c>
      <c r="K2936" t="s">
        <v>1834</v>
      </c>
      <c r="L2936" t="s">
        <v>1833</v>
      </c>
      <c r="M2936" t="s">
        <v>1834</v>
      </c>
      <c r="N2936" t="s">
        <v>128</v>
      </c>
      <c r="O2936" t="s">
        <v>2126</v>
      </c>
      <c r="P2936" t="s">
        <v>156</v>
      </c>
      <c r="R2936" t="s">
        <v>157</v>
      </c>
      <c r="S2936" t="s">
        <v>158</v>
      </c>
      <c r="T2936" t="s">
        <v>156</v>
      </c>
      <c r="V2936" t="s">
        <v>159</v>
      </c>
      <c r="Y2936" t="s">
        <v>2132</v>
      </c>
      <c r="AE2936" t="s">
        <v>5593</v>
      </c>
    </row>
    <row r="2937" spans="1:31">
      <c r="A2937" t="s">
        <v>5595</v>
      </c>
      <c r="B2937" t="s">
        <v>5596</v>
      </c>
      <c r="AE2937" t="s">
        <v>5595</v>
      </c>
    </row>
    <row r="2938" spans="1:31">
      <c r="A2938" t="s">
        <v>5597</v>
      </c>
      <c r="B2938" t="s">
        <v>5598</v>
      </c>
      <c r="C2938" t="s">
        <v>153</v>
      </c>
      <c r="D2938" t="s">
        <v>154</v>
      </c>
      <c r="E2938">
        <v>4</v>
      </c>
      <c r="F2938" t="s">
        <v>1570</v>
      </c>
      <c r="G2938" t="s">
        <v>1569</v>
      </c>
      <c r="H2938" t="s">
        <v>1570</v>
      </c>
      <c r="I2938" t="s">
        <v>130</v>
      </c>
      <c r="J2938">
        <v>4</v>
      </c>
      <c r="K2938" t="s">
        <v>1570</v>
      </c>
      <c r="L2938" t="s">
        <v>1569</v>
      </c>
      <c r="M2938" t="s">
        <v>1570</v>
      </c>
      <c r="N2938" t="s">
        <v>130</v>
      </c>
      <c r="O2938" t="s">
        <v>2162</v>
      </c>
      <c r="P2938" t="s">
        <v>156</v>
      </c>
      <c r="R2938" t="s">
        <v>241</v>
      </c>
      <c r="S2938" t="s">
        <v>158</v>
      </c>
      <c r="T2938" t="s">
        <v>156</v>
      </c>
      <c r="V2938" t="s">
        <v>242</v>
      </c>
      <c r="Y2938" t="s">
        <v>2146</v>
      </c>
      <c r="AE2938" t="s">
        <v>5597</v>
      </c>
    </row>
    <row r="2939" spans="1:31">
      <c r="A2939" t="s">
        <v>5599</v>
      </c>
      <c r="B2939" t="s">
        <v>5598</v>
      </c>
      <c r="AE2939" t="s">
        <v>5599</v>
      </c>
    </row>
    <row r="2940" spans="1:31">
      <c r="A2940" t="s">
        <v>5600</v>
      </c>
      <c r="B2940" t="s">
        <v>5601</v>
      </c>
      <c r="J2940">
        <v>4</v>
      </c>
      <c r="K2940" t="s">
        <v>1850</v>
      </c>
      <c r="L2940" t="s">
        <v>1849</v>
      </c>
      <c r="M2940" t="s">
        <v>1850</v>
      </c>
      <c r="N2940" t="s">
        <v>128</v>
      </c>
      <c r="AE2940" t="s">
        <v>5600</v>
      </c>
    </row>
    <row r="2941" spans="1:31">
      <c r="A2941" t="s">
        <v>5602</v>
      </c>
      <c r="B2941" t="s">
        <v>5603</v>
      </c>
      <c r="C2941" t="s">
        <v>153</v>
      </c>
      <c r="D2941" t="s">
        <v>154</v>
      </c>
      <c r="E2941">
        <v>4</v>
      </c>
      <c r="F2941" t="s">
        <v>1986</v>
      </c>
      <c r="G2941" t="s">
        <v>1985</v>
      </c>
      <c r="H2941" t="s">
        <v>1986</v>
      </c>
      <c r="I2941" t="s">
        <v>124</v>
      </c>
      <c r="J2941">
        <v>4</v>
      </c>
      <c r="K2941" t="s">
        <v>1986</v>
      </c>
      <c r="L2941" t="s">
        <v>1985</v>
      </c>
      <c r="M2941" t="s">
        <v>1986</v>
      </c>
      <c r="N2941" t="s">
        <v>124</v>
      </c>
      <c r="O2941" t="s">
        <v>2162</v>
      </c>
      <c r="P2941" t="s">
        <v>156</v>
      </c>
      <c r="R2941" t="s">
        <v>157</v>
      </c>
      <c r="S2941" t="s">
        <v>158</v>
      </c>
      <c r="T2941" t="s">
        <v>156</v>
      </c>
      <c r="V2941" t="s">
        <v>159</v>
      </c>
      <c r="Y2941" t="s">
        <v>244</v>
      </c>
      <c r="AE2941" t="s">
        <v>5602</v>
      </c>
    </row>
    <row r="2942" spans="1:31">
      <c r="A2942" t="s">
        <v>5604</v>
      </c>
      <c r="B2942" t="s">
        <v>5605</v>
      </c>
      <c r="C2942" t="s">
        <v>153</v>
      </c>
      <c r="D2942" t="s">
        <v>154</v>
      </c>
      <c r="E2942">
        <v>4</v>
      </c>
      <c r="F2942" t="s">
        <v>1582</v>
      </c>
      <c r="G2942" t="s">
        <v>1581</v>
      </c>
      <c r="H2942" t="s">
        <v>1582</v>
      </c>
      <c r="I2942" t="s">
        <v>124</v>
      </c>
      <c r="J2942">
        <v>4</v>
      </c>
      <c r="K2942" t="s">
        <v>1582</v>
      </c>
      <c r="L2942" t="s">
        <v>1581</v>
      </c>
      <c r="M2942" t="s">
        <v>1582</v>
      </c>
      <c r="N2942" t="s">
        <v>124</v>
      </c>
      <c r="O2942" t="s">
        <v>2141</v>
      </c>
      <c r="P2942" t="s">
        <v>156</v>
      </c>
      <c r="R2942" t="s">
        <v>157</v>
      </c>
      <c r="S2942" t="s">
        <v>158</v>
      </c>
      <c r="T2942" t="s">
        <v>156</v>
      </c>
      <c r="V2942" t="s">
        <v>2233</v>
      </c>
      <c r="Y2942" t="s">
        <v>2127</v>
      </c>
      <c r="AE2942" t="s">
        <v>5604</v>
      </c>
    </row>
    <row r="2943" spans="1:31">
      <c r="A2943" t="s">
        <v>5606</v>
      </c>
      <c r="B2943" t="s">
        <v>5607</v>
      </c>
      <c r="C2943" t="s">
        <v>153</v>
      </c>
      <c r="D2943" t="s">
        <v>154</v>
      </c>
      <c r="E2943">
        <v>4</v>
      </c>
      <c r="F2943" t="s">
        <v>1850</v>
      </c>
      <c r="G2943" t="s">
        <v>1849</v>
      </c>
      <c r="H2943" t="s">
        <v>1850</v>
      </c>
      <c r="I2943" t="s">
        <v>128</v>
      </c>
      <c r="J2943">
        <v>4</v>
      </c>
      <c r="K2943" t="s">
        <v>1850</v>
      </c>
      <c r="L2943" t="s">
        <v>1849</v>
      </c>
      <c r="M2943" t="s">
        <v>1850</v>
      </c>
      <c r="N2943" t="s">
        <v>128</v>
      </c>
      <c r="O2943" t="s">
        <v>2162</v>
      </c>
      <c r="P2943" t="s">
        <v>156</v>
      </c>
      <c r="R2943" t="s">
        <v>157</v>
      </c>
      <c r="S2943" t="s">
        <v>158</v>
      </c>
      <c r="T2943" t="s">
        <v>156</v>
      </c>
      <c r="V2943" t="s">
        <v>159</v>
      </c>
      <c r="Y2943" t="s">
        <v>244</v>
      </c>
      <c r="AE2943" t="s">
        <v>5606</v>
      </c>
    </row>
    <row r="2944" spans="1:31">
      <c r="A2944" t="s">
        <v>5608</v>
      </c>
      <c r="B2944" t="s">
        <v>5609</v>
      </c>
      <c r="C2944" t="s">
        <v>153</v>
      </c>
      <c r="D2944" t="s">
        <v>154</v>
      </c>
      <c r="E2944">
        <v>4</v>
      </c>
      <c r="F2944" t="s">
        <v>1952</v>
      </c>
      <c r="G2944" t="s">
        <v>1951</v>
      </c>
      <c r="H2944" t="s">
        <v>1952</v>
      </c>
      <c r="I2944" t="s">
        <v>130</v>
      </c>
      <c r="J2944">
        <v>4</v>
      </c>
      <c r="K2944" t="s">
        <v>1952</v>
      </c>
      <c r="L2944" t="s">
        <v>1951</v>
      </c>
      <c r="M2944" t="s">
        <v>1952</v>
      </c>
      <c r="N2944" t="s">
        <v>130</v>
      </c>
      <c r="O2944" t="s">
        <v>2162</v>
      </c>
      <c r="P2944" t="s">
        <v>156</v>
      </c>
      <c r="R2944" t="s">
        <v>241</v>
      </c>
      <c r="S2944" t="s">
        <v>158</v>
      </c>
      <c r="T2944" t="s">
        <v>156</v>
      </c>
      <c r="V2944" t="s">
        <v>159</v>
      </c>
      <c r="Y2944" t="s">
        <v>243</v>
      </c>
      <c r="AE2944" t="s">
        <v>5608</v>
      </c>
    </row>
    <row r="2945" spans="1:31">
      <c r="A2945" t="s">
        <v>5610</v>
      </c>
      <c r="B2945" t="s">
        <v>5611</v>
      </c>
      <c r="C2945" t="s">
        <v>153</v>
      </c>
      <c r="D2945" t="s">
        <v>154</v>
      </c>
      <c r="E2945">
        <v>4</v>
      </c>
      <c r="F2945" t="s">
        <v>1743</v>
      </c>
      <c r="G2945" t="s">
        <v>1742</v>
      </c>
      <c r="H2945" t="s">
        <v>1743</v>
      </c>
      <c r="I2945" t="s">
        <v>1641</v>
      </c>
      <c r="J2945">
        <v>4</v>
      </c>
      <c r="K2945" t="s">
        <v>1743</v>
      </c>
      <c r="L2945" t="s">
        <v>1742</v>
      </c>
      <c r="M2945" t="s">
        <v>1743</v>
      </c>
      <c r="N2945" t="s">
        <v>1641</v>
      </c>
      <c r="O2945" t="s">
        <v>2162</v>
      </c>
      <c r="P2945" t="s">
        <v>156</v>
      </c>
      <c r="R2945" t="s">
        <v>157</v>
      </c>
      <c r="S2945" t="s">
        <v>158</v>
      </c>
      <c r="T2945" t="s">
        <v>156</v>
      </c>
      <c r="V2945" t="s">
        <v>2233</v>
      </c>
      <c r="Y2945" t="s">
        <v>2127</v>
      </c>
      <c r="AE2945" t="s">
        <v>5610</v>
      </c>
    </row>
    <row r="2946" spans="1:31">
      <c r="A2946" t="s">
        <v>5612</v>
      </c>
      <c r="B2946" t="s">
        <v>5613</v>
      </c>
      <c r="C2946" t="s">
        <v>153</v>
      </c>
      <c r="D2946" t="s">
        <v>154</v>
      </c>
      <c r="E2946">
        <v>4</v>
      </c>
      <c r="F2946" t="s">
        <v>1811</v>
      </c>
      <c r="G2946" t="s">
        <v>1810</v>
      </c>
      <c r="H2946" t="s">
        <v>1811</v>
      </c>
      <c r="I2946" t="s">
        <v>130</v>
      </c>
      <c r="J2946">
        <v>4</v>
      </c>
      <c r="K2946" t="s">
        <v>1811</v>
      </c>
      <c r="L2946" t="s">
        <v>1810</v>
      </c>
      <c r="M2946" t="s">
        <v>1811</v>
      </c>
      <c r="N2946" t="s">
        <v>130</v>
      </c>
      <c r="O2946" t="s">
        <v>2141</v>
      </c>
      <c r="P2946" t="s">
        <v>156</v>
      </c>
      <c r="R2946" t="s">
        <v>241</v>
      </c>
      <c r="S2946" t="s">
        <v>158</v>
      </c>
      <c r="T2946" t="s">
        <v>156</v>
      </c>
      <c r="V2946" t="s">
        <v>242</v>
      </c>
      <c r="Y2946" t="s">
        <v>2146</v>
      </c>
      <c r="AE2946" t="s">
        <v>5612</v>
      </c>
    </row>
    <row r="2947" spans="1:31">
      <c r="A2947" t="s">
        <v>5614</v>
      </c>
      <c r="B2947" t="s">
        <v>5615</v>
      </c>
      <c r="C2947" t="s">
        <v>153</v>
      </c>
      <c r="D2947" t="s">
        <v>154</v>
      </c>
      <c r="E2947">
        <v>4</v>
      </c>
      <c r="F2947" t="s">
        <v>2114</v>
      </c>
      <c r="G2947" t="s">
        <v>2113</v>
      </c>
      <c r="H2947" t="s">
        <v>2114</v>
      </c>
      <c r="I2947" t="s">
        <v>124</v>
      </c>
      <c r="J2947">
        <v>4</v>
      </c>
      <c r="K2947" t="s">
        <v>2114</v>
      </c>
      <c r="L2947" t="s">
        <v>2113</v>
      </c>
      <c r="M2947" t="s">
        <v>2114</v>
      </c>
      <c r="N2947" t="s">
        <v>124</v>
      </c>
      <c r="O2947" t="s">
        <v>155</v>
      </c>
      <c r="P2947" t="s">
        <v>156</v>
      </c>
      <c r="R2947" t="s">
        <v>157</v>
      </c>
      <c r="S2947" t="s">
        <v>158</v>
      </c>
      <c r="T2947" t="s">
        <v>156</v>
      </c>
      <c r="V2947" t="s">
        <v>2233</v>
      </c>
      <c r="Y2947" t="s">
        <v>4714</v>
      </c>
      <c r="AE2947" t="s">
        <v>5614</v>
      </c>
    </row>
    <row r="2948" spans="1:31">
      <c r="A2948" t="s">
        <v>5616</v>
      </c>
      <c r="B2948" t="s">
        <v>5617</v>
      </c>
      <c r="C2948" t="s">
        <v>153</v>
      </c>
      <c r="D2948" t="s">
        <v>154</v>
      </c>
      <c r="E2948">
        <v>4</v>
      </c>
      <c r="F2948" t="s">
        <v>1718</v>
      </c>
      <c r="G2948" t="s">
        <v>1717</v>
      </c>
      <c r="H2948" t="s">
        <v>1718</v>
      </c>
      <c r="I2948" t="s">
        <v>128</v>
      </c>
      <c r="J2948">
        <v>4</v>
      </c>
      <c r="K2948" t="s">
        <v>1718</v>
      </c>
      <c r="L2948" t="s">
        <v>1717</v>
      </c>
      <c r="M2948" t="s">
        <v>1718</v>
      </c>
      <c r="N2948" t="s">
        <v>128</v>
      </c>
      <c r="O2948" t="s">
        <v>2162</v>
      </c>
      <c r="P2948" t="s">
        <v>156</v>
      </c>
      <c r="R2948" t="s">
        <v>241</v>
      </c>
      <c r="S2948" t="s">
        <v>158</v>
      </c>
      <c r="T2948" t="s">
        <v>156</v>
      </c>
      <c r="V2948" t="s">
        <v>242</v>
      </c>
      <c r="Y2948" t="s">
        <v>2146</v>
      </c>
      <c r="AE2948" t="s">
        <v>5616</v>
      </c>
    </row>
    <row r="2949" spans="1:31">
      <c r="A2949" t="s">
        <v>5618</v>
      </c>
      <c r="B2949" t="s">
        <v>5619</v>
      </c>
      <c r="C2949" t="s">
        <v>153</v>
      </c>
      <c r="D2949" t="s">
        <v>154</v>
      </c>
      <c r="E2949">
        <v>4</v>
      </c>
      <c r="F2949" t="s">
        <v>1611</v>
      </c>
      <c r="G2949" t="s">
        <v>1610</v>
      </c>
      <c r="H2949" t="s">
        <v>1611</v>
      </c>
      <c r="I2949" t="s">
        <v>132</v>
      </c>
      <c r="J2949">
        <v>4</v>
      </c>
      <c r="K2949" t="s">
        <v>1611</v>
      </c>
      <c r="L2949" t="s">
        <v>1610</v>
      </c>
      <c r="M2949" t="s">
        <v>1611</v>
      </c>
      <c r="N2949" t="s">
        <v>132</v>
      </c>
      <c r="O2949" t="s">
        <v>2162</v>
      </c>
      <c r="P2949" t="s">
        <v>156</v>
      </c>
      <c r="R2949" t="s">
        <v>241</v>
      </c>
      <c r="S2949" t="s">
        <v>158</v>
      </c>
      <c r="T2949" t="s">
        <v>156</v>
      </c>
      <c r="V2949" t="s">
        <v>242</v>
      </c>
      <c r="Y2949" t="s">
        <v>2146</v>
      </c>
      <c r="AE2949" t="s">
        <v>5618</v>
      </c>
    </row>
    <row r="2950" spans="1:31">
      <c r="A2950" t="s">
        <v>5620</v>
      </c>
      <c r="B2950" t="s">
        <v>5621</v>
      </c>
      <c r="C2950" t="s">
        <v>153</v>
      </c>
      <c r="D2950" t="s">
        <v>154</v>
      </c>
      <c r="E2950">
        <v>4</v>
      </c>
      <c r="F2950" t="s">
        <v>1582</v>
      </c>
      <c r="G2950" t="s">
        <v>1581</v>
      </c>
      <c r="H2950" t="s">
        <v>1582</v>
      </c>
      <c r="I2950" t="s">
        <v>124</v>
      </c>
      <c r="J2950">
        <v>4</v>
      </c>
      <c r="K2950" t="s">
        <v>1582</v>
      </c>
      <c r="L2950" t="s">
        <v>1581</v>
      </c>
      <c r="M2950" t="s">
        <v>1582</v>
      </c>
      <c r="N2950" t="s">
        <v>124</v>
      </c>
      <c r="O2950" t="s">
        <v>2162</v>
      </c>
      <c r="P2950" t="s">
        <v>156</v>
      </c>
      <c r="R2950" t="s">
        <v>157</v>
      </c>
      <c r="S2950" t="s">
        <v>158</v>
      </c>
      <c r="T2950" t="s">
        <v>156</v>
      </c>
      <c r="V2950" t="s">
        <v>2233</v>
      </c>
      <c r="Y2950" t="s">
        <v>2127</v>
      </c>
      <c r="AE2950" t="s">
        <v>5620</v>
      </c>
    </row>
    <row r="2951" spans="1:31">
      <c r="A2951" t="s">
        <v>5622</v>
      </c>
      <c r="B2951" t="s">
        <v>5623</v>
      </c>
      <c r="C2951" t="s">
        <v>153</v>
      </c>
      <c r="D2951" t="s">
        <v>154</v>
      </c>
      <c r="E2951">
        <v>4</v>
      </c>
      <c r="F2951" t="s">
        <v>1756</v>
      </c>
      <c r="G2951" t="s">
        <v>1755</v>
      </c>
      <c r="H2951" t="s">
        <v>1756</v>
      </c>
      <c r="I2951" t="s">
        <v>132</v>
      </c>
      <c r="J2951">
        <v>4</v>
      </c>
      <c r="K2951" t="s">
        <v>1756</v>
      </c>
      <c r="L2951" t="s">
        <v>1755</v>
      </c>
      <c r="M2951" t="s">
        <v>1756</v>
      </c>
      <c r="N2951" t="s">
        <v>132</v>
      </c>
      <c r="O2951" t="s">
        <v>155</v>
      </c>
      <c r="P2951" t="s">
        <v>156</v>
      </c>
      <c r="R2951" t="s">
        <v>241</v>
      </c>
      <c r="S2951" t="s">
        <v>158</v>
      </c>
      <c r="T2951" t="s">
        <v>156</v>
      </c>
      <c r="V2951" t="s">
        <v>159</v>
      </c>
      <c r="Y2951" t="s">
        <v>244</v>
      </c>
      <c r="AE2951" t="s">
        <v>5622</v>
      </c>
    </row>
    <row r="2952" spans="1:31">
      <c r="A2952" t="s">
        <v>5624</v>
      </c>
      <c r="B2952" t="s">
        <v>5625</v>
      </c>
      <c r="AE2952" t="s">
        <v>5624</v>
      </c>
    </row>
    <row r="2953" spans="1:31">
      <c r="A2953" t="s">
        <v>5626</v>
      </c>
      <c r="B2953" t="s">
        <v>5627</v>
      </c>
      <c r="C2953" t="s">
        <v>153</v>
      </c>
      <c r="D2953" t="s">
        <v>154</v>
      </c>
      <c r="E2953">
        <v>4</v>
      </c>
      <c r="F2953" t="s">
        <v>1807</v>
      </c>
      <c r="G2953" t="s">
        <v>1806</v>
      </c>
      <c r="H2953" t="s">
        <v>1807</v>
      </c>
      <c r="I2953" t="s">
        <v>1641</v>
      </c>
      <c r="J2953">
        <v>4</v>
      </c>
      <c r="K2953" t="s">
        <v>1807</v>
      </c>
      <c r="L2953" t="s">
        <v>1806</v>
      </c>
      <c r="M2953" t="s">
        <v>1807</v>
      </c>
      <c r="N2953" t="s">
        <v>1641</v>
      </c>
      <c r="O2953" t="s">
        <v>2162</v>
      </c>
      <c r="P2953" t="s">
        <v>156</v>
      </c>
      <c r="R2953" t="s">
        <v>157</v>
      </c>
      <c r="S2953" t="s">
        <v>158</v>
      </c>
      <c r="T2953" t="s">
        <v>156</v>
      </c>
      <c r="V2953" t="s">
        <v>159</v>
      </c>
      <c r="Y2953" t="s">
        <v>2132</v>
      </c>
      <c r="AE2953" t="s">
        <v>5626</v>
      </c>
    </row>
    <row r="2954" spans="1:31">
      <c r="A2954" t="s">
        <v>5628</v>
      </c>
      <c r="B2954" t="s">
        <v>5629</v>
      </c>
      <c r="AE2954" t="s">
        <v>5628</v>
      </c>
    </row>
    <row r="2955" spans="1:31">
      <c r="A2955" t="s">
        <v>5630</v>
      </c>
      <c r="B2955" t="s">
        <v>5631</v>
      </c>
      <c r="C2955" t="s">
        <v>153</v>
      </c>
      <c r="D2955" t="s">
        <v>154</v>
      </c>
      <c r="E2955">
        <v>4</v>
      </c>
      <c r="F2955" t="s">
        <v>5142</v>
      </c>
      <c r="G2955" t="s">
        <v>5141</v>
      </c>
      <c r="H2955" t="s">
        <v>5142</v>
      </c>
      <c r="I2955" t="s">
        <v>132</v>
      </c>
      <c r="J2955">
        <v>4</v>
      </c>
      <c r="K2955" t="s">
        <v>5142</v>
      </c>
      <c r="L2955" t="s">
        <v>5141</v>
      </c>
      <c r="M2955" t="s">
        <v>5142</v>
      </c>
      <c r="N2955" t="s">
        <v>132</v>
      </c>
      <c r="O2955" t="s">
        <v>155</v>
      </c>
      <c r="P2955" t="s">
        <v>156</v>
      </c>
      <c r="R2955" t="s">
        <v>241</v>
      </c>
      <c r="S2955" t="s">
        <v>2153</v>
      </c>
      <c r="T2955" t="s">
        <v>156</v>
      </c>
      <c r="V2955" t="s">
        <v>159</v>
      </c>
      <c r="Y2955" t="s">
        <v>243</v>
      </c>
      <c r="AE2955" t="s">
        <v>5630</v>
      </c>
    </row>
    <row r="2956" spans="1:31">
      <c r="A2956" t="s">
        <v>5632</v>
      </c>
      <c r="B2956" t="s">
        <v>5633</v>
      </c>
      <c r="C2956" t="s">
        <v>153</v>
      </c>
      <c r="D2956" t="s">
        <v>154</v>
      </c>
      <c r="E2956">
        <v>4</v>
      </c>
      <c r="F2956" t="s">
        <v>1582</v>
      </c>
      <c r="G2956" t="s">
        <v>1581</v>
      </c>
      <c r="H2956" t="s">
        <v>1582</v>
      </c>
      <c r="I2956" t="s">
        <v>124</v>
      </c>
      <c r="J2956">
        <v>4</v>
      </c>
      <c r="K2956" t="s">
        <v>1582</v>
      </c>
      <c r="L2956" t="s">
        <v>1581</v>
      </c>
      <c r="M2956" t="s">
        <v>1582</v>
      </c>
      <c r="N2956" t="s">
        <v>124</v>
      </c>
      <c r="O2956" t="s">
        <v>2162</v>
      </c>
      <c r="P2956" t="s">
        <v>156</v>
      </c>
      <c r="R2956" t="s">
        <v>241</v>
      </c>
      <c r="S2956" t="s">
        <v>158</v>
      </c>
      <c r="T2956" t="s">
        <v>156</v>
      </c>
      <c r="V2956" t="s">
        <v>242</v>
      </c>
      <c r="Y2956" t="s">
        <v>2146</v>
      </c>
      <c r="AE2956" t="s">
        <v>5632</v>
      </c>
    </row>
    <row r="2957" spans="1:31">
      <c r="A2957" t="s">
        <v>5634</v>
      </c>
      <c r="B2957" t="s">
        <v>5635</v>
      </c>
      <c r="C2957" t="s">
        <v>153</v>
      </c>
      <c r="D2957" t="s">
        <v>154</v>
      </c>
      <c r="E2957">
        <v>4</v>
      </c>
      <c r="F2957" t="s">
        <v>1852</v>
      </c>
      <c r="G2957" t="s">
        <v>1851</v>
      </c>
      <c r="H2957" t="s">
        <v>1852</v>
      </c>
      <c r="I2957" t="s">
        <v>130</v>
      </c>
      <c r="J2957">
        <v>4</v>
      </c>
      <c r="K2957" t="s">
        <v>1852</v>
      </c>
      <c r="L2957" t="s">
        <v>1851</v>
      </c>
      <c r="M2957" t="s">
        <v>1852</v>
      </c>
      <c r="N2957" t="s">
        <v>130</v>
      </c>
      <c r="O2957" t="s">
        <v>2126</v>
      </c>
      <c r="P2957" t="s">
        <v>156</v>
      </c>
      <c r="R2957" t="s">
        <v>157</v>
      </c>
      <c r="S2957" t="s">
        <v>158</v>
      </c>
      <c r="T2957" t="s">
        <v>156</v>
      </c>
      <c r="V2957" t="s">
        <v>159</v>
      </c>
      <c r="Y2957" t="s">
        <v>2132</v>
      </c>
      <c r="AE2957" t="s">
        <v>5634</v>
      </c>
    </row>
    <row r="2958" spans="1:31">
      <c r="A2958" t="s">
        <v>5636</v>
      </c>
      <c r="B2958" t="s">
        <v>5637</v>
      </c>
      <c r="C2958" t="s">
        <v>153</v>
      </c>
      <c r="D2958" t="s">
        <v>154</v>
      </c>
      <c r="E2958">
        <v>4</v>
      </c>
      <c r="F2958" t="s">
        <v>1809</v>
      </c>
      <c r="G2958" t="s">
        <v>1808</v>
      </c>
      <c r="H2958" t="s">
        <v>1809</v>
      </c>
      <c r="I2958" t="s">
        <v>124</v>
      </c>
      <c r="J2958">
        <v>4</v>
      </c>
      <c r="K2958" t="s">
        <v>1809</v>
      </c>
      <c r="L2958" t="s">
        <v>1808</v>
      </c>
      <c r="M2958" t="s">
        <v>1809</v>
      </c>
      <c r="N2958" t="s">
        <v>124</v>
      </c>
      <c r="O2958" t="s">
        <v>2162</v>
      </c>
      <c r="P2958" t="s">
        <v>156</v>
      </c>
      <c r="R2958" t="s">
        <v>157</v>
      </c>
      <c r="S2958" t="s">
        <v>158</v>
      </c>
      <c r="T2958" t="s">
        <v>156</v>
      </c>
      <c r="V2958" t="s">
        <v>159</v>
      </c>
      <c r="Y2958" t="s">
        <v>244</v>
      </c>
      <c r="AE2958" t="s">
        <v>5636</v>
      </c>
    </row>
    <row r="2959" spans="1:31">
      <c r="A2959" t="s">
        <v>5638</v>
      </c>
      <c r="B2959" t="s">
        <v>5639</v>
      </c>
      <c r="C2959" t="s">
        <v>153</v>
      </c>
      <c r="D2959" t="s">
        <v>154</v>
      </c>
      <c r="E2959">
        <v>4</v>
      </c>
      <c r="F2959" t="s">
        <v>1582</v>
      </c>
      <c r="G2959" t="s">
        <v>1581</v>
      </c>
      <c r="H2959" t="s">
        <v>1582</v>
      </c>
      <c r="I2959" t="s">
        <v>124</v>
      </c>
      <c r="J2959">
        <v>4</v>
      </c>
      <c r="K2959" t="s">
        <v>1582</v>
      </c>
      <c r="L2959" t="s">
        <v>1581</v>
      </c>
      <c r="M2959" t="s">
        <v>1582</v>
      </c>
      <c r="N2959" t="s">
        <v>124</v>
      </c>
      <c r="O2959" t="s">
        <v>2141</v>
      </c>
      <c r="P2959" t="s">
        <v>156</v>
      </c>
      <c r="R2959" t="s">
        <v>241</v>
      </c>
      <c r="S2959" t="s">
        <v>158</v>
      </c>
      <c r="T2959" t="s">
        <v>156</v>
      </c>
      <c r="V2959" t="s">
        <v>242</v>
      </c>
      <c r="Y2959" t="s">
        <v>2146</v>
      </c>
      <c r="AE2959" t="s">
        <v>5638</v>
      </c>
    </row>
    <row r="2960" spans="1:31">
      <c r="A2960" t="s">
        <v>5640</v>
      </c>
      <c r="B2960" t="s">
        <v>5641</v>
      </c>
      <c r="C2960" t="s">
        <v>153</v>
      </c>
      <c r="D2960" t="s">
        <v>154</v>
      </c>
      <c r="E2960">
        <v>4</v>
      </c>
      <c r="F2960" t="s">
        <v>1797</v>
      </c>
      <c r="G2960" t="s">
        <v>1796</v>
      </c>
      <c r="H2960" t="s">
        <v>1797</v>
      </c>
      <c r="I2960" t="s">
        <v>126</v>
      </c>
      <c r="J2960">
        <v>4</v>
      </c>
      <c r="K2960" t="s">
        <v>1797</v>
      </c>
      <c r="L2960" t="s">
        <v>1796</v>
      </c>
      <c r="M2960" t="s">
        <v>1797</v>
      </c>
      <c r="N2960" t="s">
        <v>126</v>
      </c>
      <c r="O2960" t="s">
        <v>2141</v>
      </c>
      <c r="P2960" t="s">
        <v>156</v>
      </c>
      <c r="R2960" t="s">
        <v>241</v>
      </c>
      <c r="S2960" t="s">
        <v>158</v>
      </c>
      <c r="T2960" t="s">
        <v>156</v>
      </c>
      <c r="V2960" t="s">
        <v>242</v>
      </c>
      <c r="Y2960" t="s">
        <v>2146</v>
      </c>
      <c r="AE2960" t="s">
        <v>5640</v>
      </c>
    </row>
    <row r="2961" spans="1:31">
      <c r="A2961" t="s">
        <v>5642</v>
      </c>
      <c r="B2961" t="s">
        <v>5643</v>
      </c>
      <c r="C2961" t="s">
        <v>153</v>
      </c>
      <c r="D2961" t="s">
        <v>154</v>
      </c>
      <c r="E2961">
        <v>4</v>
      </c>
      <c r="F2961" t="s">
        <v>1811</v>
      </c>
      <c r="G2961" t="s">
        <v>1810</v>
      </c>
      <c r="H2961" t="s">
        <v>1811</v>
      </c>
      <c r="I2961" t="s">
        <v>130</v>
      </c>
      <c r="J2961">
        <v>4</v>
      </c>
      <c r="K2961" t="s">
        <v>1811</v>
      </c>
      <c r="L2961" t="s">
        <v>1810</v>
      </c>
      <c r="M2961" t="s">
        <v>1811</v>
      </c>
      <c r="N2961" t="s">
        <v>130</v>
      </c>
      <c r="O2961" t="s">
        <v>2141</v>
      </c>
      <c r="P2961" t="s">
        <v>156</v>
      </c>
      <c r="R2961" t="s">
        <v>241</v>
      </c>
      <c r="S2961" t="s">
        <v>158</v>
      </c>
      <c r="T2961" t="s">
        <v>156</v>
      </c>
      <c r="V2961" t="s">
        <v>242</v>
      </c>
      <c r="Y2961" t="s">
        <v>2146</v>
      </c>
      <c r="AE2961" t="s">
        <v>5642</v>
      </c>
    </row>
    <row r="2962" spans="1:31">
      <c r="A2962" t="s">
        <v>5644</v>
      </c>
      <c r="B2962" t="s">
        <v>5645</v>
      </c>
      <c r="C2962" t="s">
        <v>153</v>
      </c>
      <c r="D2962" t="s">
        <v>154</v>
      </c>
      <c r="E2962">
        <v>4</v>
      </c>
      <c r="F2962" t="s">
        <v>1811</v>
      </c>
      <c r="G2962" t="s">
        <v>1810</v>
      </c>
      <c r="H2962" t="s">
        <v>1811</v>
      </c>
      <c r="I2962" t="s">
        <v>130</v>
      </c>
      <c r="J2962">
        <v>4</v>
      </c>
      <c r="K2962" t="s">
        <v>1811</v>
      </c>
      <c r="L2962" t="s">
        <v>1810</v>
      </c>
      <c r="M2962" t="s">
        <v>1811</v>
      </c>
      <c r="N2962" t="s">
        <v>130</v>
      </c>
      <c r="O2962" t="s">
        <v>2141</v>
      </c>
      <c r="P2962" t="s">
        <v>156</v>
      </c>
      <c r="R2962" t="s">
        <v>241</v>
      </c>
      <c r="S2962" t="s">
        <v>158</v>
      </c>
      <c r="T2962" t="s">
        <v>156</v>
      </c>
      <c r="V2962" t="s">
        <v>242</v>
      </c>
      <c r="Y2962" t="s">
        <v>2146</v>
      </c>
      <c r="AE2962" t="s">
        <v>5644</v>
      </c>
    </row>
    <row r="2963" spans="1:31">
      <c r="A2963" t="s">
        <v>5646</v>
      </c>
      <c r="B2963" t="s">
        <v>5647</v>
      </c>
      <c r="C2963" t="s">
        <v>153</v>
      </c>
      <c r="D2963" t="s">
        <v>154</v>
      </c>
      <c r="E2963">
        <v>4</v>
      </c>
      <c r="F2963" t="s">
        <v>1756</v>
      </c>
      <c r="G2963" t="s">
        <v>1755</v>
      </c>
      <c r="H2963" t="s">
        <v>1756</v>
      </c>
      <c r="I2963" t="s">
        <v>132</v>
      </c>
      <c r="J2963">
        <v>4</v>
      </c>
      <c r="K2963" t="s">
        <v>1756</v>
      </c>
      <c r="L2963" t="s">
        <v>1755</v>
      </c>
      <c r="M2963" t="s">
        <v>1756</v>
      </c>
      <c r="N2963" t="s">
        <v>132</v>
      </c>
      <c r="O2963" t="s">
        <v>155</v>
      </c>
      <c r="P2963" t="s">
        <v>156</v>
      </c>
      <c r="R2963" t="s">
        <v>241</v>
      </c>
      <c r="S2963" t="s">
        <v>2153</v>
      </c>
      <c r="T2963" t="s">
        <v>156</v>
      </c>
      <c r="V2963" t="s">
        <v>242</v>
      </c>
      <c r="Y2963" t="s">
        <v>2146</v>
      </c>
      <c r="AE2963" t="s">
        <v>5646</v>
      </c>
    </row>
    <row r="2964" spans="1:31">
      <c r="A2964" t="s">
        <v>4923</v>
      </c>
      <c r="B2964" t="s">
        <v>4922</v>
      </c>
      <c r="C2964" t="s">
        <v>82</v>
      </c>
      <c r="E2964">
        <v>3</v>
      </c>
      <c r="F2964" t="s">
        <v>132</v>
      </c>
      <c r="G2964" t="s">
        <v>4923</v>
      </c>
      <c r="H2964" t="s">
        <v>4922</v>
      </c>
      <c r="I2964" t="s">
        <v>132</v>
      </c>
      <c r="J2964">
        <v>3</v>
      </c>
      <c r="K2964" t="s">
        <v>132</v>
      </c>
      <c r="L2964" t="s">
        <v>4923</v>
      </c>
      <c r="M2964" t="s">
        <v>4922</v>
      </c>
      <c r="N2964" t="s">
        <v>132</v>
      </c>
      <c r="AE2964" t="s">
        <v>4923</v>
      </c>
    </row>
    <row r="2965" spans="1:31">
      <c r="A2965" t="s">
        <v>5648</v>
      </c>
      <c r="B2965" t="s">
        <v>5649</v>
      </c>
      <c r="C2965" t="s">
        <v>153</v>
      </c>
      <c r="D2965" t="s">
        <v>154</v>
      </c>
      <c r="E2965">
        <v>4</v>
      </c>
      <c r="F2965" t="s">
        <v>1986</v>
      </c>
      <c r="G2965" t="s">
        <v>1985</v>
      </c>
      <c r="H2965" t="s">
        <v>1986</v>
      </c>
      <c r="I2965" t="s">
        <v>124</v>
      </c>
      <c r="J2965">
        <v>4</v>
      </c>
      <c r="K2965" t="s">
        <v>1986</v>
      </c>
      <c r="L2965" t="s">
        <v>1985</v>
      </c>
      <c r="M2965" t="s">
        <v>1986</v>
      </c>
      <c r="N2965" t="s">
        <v>124</v>
      </c>
      <c r="O2965" t="s">
        <v>2141</v>
      </c>
      <c r="P2965" t="s">
        <v>156</v>
      </c>
      <c r="R2965" t="s">
        <v>241</v>
      </c>
      <c r="S2965" t="s">
        <v>158</v>
      </c>
      <c r="T2965" t="s">
        <v>156</v>
      </c>
      <c r="V2965" t="s">
        <v>242</v>
      </c>
      <c r="Y2965" t="s">
        <v>2150</v>
      </c>
      <c r="AE2965" t="s">
        <v>5648</v>
      </c>
    </row>
    <row r="2966" spans="1:31">
      <c r="A2966" t="s">
        <v>5650</v>
      </c>
      <c r="B2966" t="s">
        <v>5651</v>
      </c>
      <c r="C2966" t="s">
        <v>153</v>
      </c>
      <c r="D2966" t="s">
        <v>154</v>
      </c>
      <c r="E2966">
        <v>4</v>
      </c>
      <c r="F2966" t="s">
        <v>1617</v>
      </c>
      <c r="G2966" t="s">
        <v>1616</v>
      </c>
      <c r="H2966" t="s">
        <v>1617</v>
      </c>
      <c r="I2966" t="s">
        <v>126</v>
      </c>
      <c r="J2966">
        <v>4</v>
      </c>
      <c r="K2966" t="s">
        <v>1617</v>
      </c>
      <c r="L2966" t="s">
        <v>1616</v>
      </c>
      <c r="M2966" t="s">
        <v>1617</v>
      </c>
      <c r="N2966" t="s">
        <v>126</v>
      </c>
      <c r="O2966" t="s">
        <v>2162</v>
      </c>
      <c r="P2966" t="s">
        <v>156</v>
      </c>
      <c r="R2966" t="s">
        <v>241</v>
      </c>
      <c r="S2966" t="s">
        <v>158</v>
      </c>
      <c r="T2966" t="s">
        <v>156</v>
      </c>
      <c r="V2966" t="s">
        <v>242</v>
      </c>
      <c r="Y2966" t="s">
        <v>2150</v>
      </c>
      <c r="AE2966" t="s">
        <v>5650</v>
      </c>
    </row>
    <row r="2967" spans="1:31">
      <c r="A2967" t="s">
        <v>5652</v>
      </c>
      <c r="B2967" t="s">
        <v>5653</v>
      </c>
      <c r="C2967" t="s">
        <v>153</v>
      </c>
      <c r="D2967" t="s">
        <v>154</v>
      </c>
      <c r="E2967">
        <v>4</v>
      </c>
      <c r="F2967" t="s">
        <v>1986</v>
      </c>
      <c r="G2967" t="s">
        <v>1985</v>
      </c>
      <c r="H2967" t="s">
        <v>1986</v>
      </c>
      <c r="I2967" t="s">
        <v>124</v>
      </c>
      <c r="J2967">
        <v>4</v>
      </c>
      <c r="K2967" t="s">
        <v>1986</v>
      </c>
      <c r="L2967" t="s">
        <v>1985</v>
      </c>
      <c r="M2967" t="s">
        <v>1986</v>
      </c>
      <c r="N2967" t="s">
        <v>124</v>
      </c>
      <c r="O2967" t="s">
        <v>2141</v>
      </c>
      <c r="P2967" t="s">
        <v>156</v>
      </c>
      <c r="R2967" t="s">
        <v>241</v>
      </c>
      <c r="S2967" t="s">
        <v>158</v>
      </c>
      <c r="T2967" t="s">
        <v>156</v>
      </c>
      <c r="V2967" t="s">
        <v>242</v>
      </c>
      <c r="Y2967" t="s">
        <v>2150</v>
      </c>
      <c r="AE2967" t="s">
        <v>5652</v>
      </c>
    </row>
    <row r="2968" spans="1:31">
      <c r="A2968" t="s">
        <v>5654</v>
      </c>
      <c r="B2968" t="s">
        <v>5655</v>
      </c>
      <c r="C2968" t="s">
        <v>153</v>
      </c>
      <c r="D2968" t="s">
        <v>154</v>
      </c>
      <c r="E2968">
        <v>4</v>
      </c>
      <c r="F2968" t="s">
        <v>1834</v>
      </c>
      <c r="G2968" t="s">
        <v>1833</v>
      </c>
      <c r="H2968" t="s">
        <v>1834</v>
      </c>
      <c r="I2968" t="s">
        <v>128</v>
      </c>
      <c r="J2968">
        <v>4</v>
      </c>
      <c r="K2968" t="s">
        <v>1834</v>
      </c>
      <c r="L2968" t="s">
        <v>1833</v>
      </c>
      <c r="M2968" t="s">
        <v>1834</v>
      </c>
      <c r="N2968" t="s">
        <v>128</v>
      </c>
      <c r="O2968" t="s">
        <v>2141</v>
      </c>
      <c r="P2968" t="s">
        <v>156</v>
      </c>
      <c r="R2968" t="s">
        <v>241</v>
      </c>
      <c r="S2968" t="s">
        <v>158</v>
      </c>
      <c r="T2968" t="s">
        <v>156</v>
      </c>
      <c r="V2968" t="s">
        <v>242</v>
      </c>
      <c r="Y2968" t="s">
        <v>2146</v>
      </c>
      <c r="AE2968" t="s">
        <v>5654</v>
      </c>
    </row>
    <row r="2969" spans="1:31">
      <c r="A2969" t="s">
        <v>5656</v>
      </c>
      <c r="B2969" t="s">
        <v>5657</v>
      </c>
      <c r="C2969" t="s">
        <v>153</v>
      </c>
      <c r="D2969" t="s">
        <v>154</v>
      </c>
      <c r="E2969">
        <v>4</v>
      </c>
      <c r="F2969" t="s">
        <v>1614</v>
      </c>
      <c r="G2969" t="s">
        <v>1613</v>
      </c>
      <c r="H2969" t="s">
        <v>1614</v>
      </c>
      <c r="I2969" t="s">
        <v>128</v>
      </c>
      <c r="J2969">
        <v>4</v>
      </c>
      <c r="K2969" t="s">
        <v>1614</v>
      </c>
      <c r="L2969" t="s">
        <v>1613</v>
      </c>
      <c r="M2969" t="s">
        <v>1614</v>
      </c>
      <c r="N2969" t="s">
        <v>128</v>
      </c>
      <c r="O2969" t="s">
        <v>2162</v>
      </c>
      <c r="P2969" t="s">
        <v>156</v>
      </c>
      <c r="R2969" t="s">
        <v>157</v>
      </c>
      <c r="S2969" t="s">
        <v>158</v>
      </c>
      <c r="T2969" t="s">
        <v>156</v>
      </c>
      <c r="V2969" t="s">
        <v>159</v>
      </c>
      <c r="Y2969" t="s">
        <v>2820</v>
      </c>
      <c r="AE2969" t="s">
        <v>5656</v>
      </c>
    </row>
    <row r="2970" spans="1:31">
      <c r="A2970" t="s">
        <v>5658</v>
      </c>
      <c r="B2970" t="s">
        <v>5659</v>
      </c>
      <c r="C2970" t="s">
        <v>153</v>
      </c>
      <c r="D2970" t="s">
        <v>154</v>
      </c>
      <c r="E2970">
        <v>4</v>
      </c>
      <c r="F2970" t="s">
        <v>2623</v>
      </c>
      <c r="G2970" t="s">
        <v>2624</v>
      </c>
      <c r="H2970" t="s">
        <v>2623</v>
      </c>
      <c r="I2970" t="s">
        <v>126</v>
      </c>
      <c r="J2970">
        <v>4</v>
      </c>
      <c r="K2970" t="s">
        <v>2623</v>
      </c>
      <c r="L2970" t="s">
        <v>2624</v>
      </c>
      <c r="M2970" t="s">
        <v>2623</v>
      </c>
      <c r="N2970" t="s">
        <v>126</v>
      </c>
      <c r="O2970" t="s">
        <v>2141</v>
      </c>
      <c r="P2970" t="s">
        <v>156</v>
      </c>
      <c r="R2970" t="s">
        <v>241</v>
      </c>
      <c r="S2970" t="s">
        <v>158</v>
      </c>
      <c r="T2970" t="s">
        <v>156</v>
      </c>
      <c r="V2970" t="s">
        <v>242</v>
      </c>
      <c r="Y2970" t="s">
        <v>2146</v>
      </c>
      <c r="AE2970" t="s">
        <v>5658</v>
      </c>
    </row>
    <row r="2971" spans="1:31">
      <c r="A2971" t="s">
        <v>5660</v>
      </c>
      <c r="B2971" t="s">
        <v>5661</v>
      </c>
      <c r="C2971" t="s">
        <v>153</v>
      </c>
      <c r="D2971" t="s">
        <v>154</v>
      </c>
      <c r="E2971">
        <v>4</v>
      </c>
      <c r="F2971" t="s">
        <v>2623</v>
      </c>
      <c r="G2971" t="s">
        <v>2624</v>
      </c>
      <c r="H2971" t="s">
        <v>2623</v>
      </c>
      <c r="I2971" t="s">
        <v>126</v>
      </c>
      <c r="J2971">
        <v>4</v>
      </c>
      <c r="K2971" t="s">
        <v>2623</v>
      </c>
      <c r="L2971" t="s">
        <v>2624</v>
      </c>
      <c r="M2971" t="s">
        <v>2623</v>
      </c>
      <c r="N2971" t="s">
        <v>126</v>
      </c>
      <c r="O2971" t="s">
        <v>2162</v>
      </c>
      <c r="P2971" t="s">
        <v>156</v>
      </c>
      <c r="R2971" t="s">
        <v>241</v>
      </c>
      <c r="S2971" t="s">
        <v>158</v>
      </c>
      <c r="T2971" t="s">
        <v>156</v>
      </c>
      <c r="V2971" t="s">
        <v>242</v>
      </c>
      <c r="Y2971" t="s">
        <v>2146</v>
      </c>
      <c r="AE2971" t="s">
        <v>5660</v>
      </c>
    </row>
    <row r="2972" spans="1:31">
      <c r="A2972" t="s">
        <v>5662</v>
      </c>
      <c r="B2972" t="s">
        <v>5663</v>
      </c>
      <c r="C2972" t="s">
        <v>153</v>
      </c>
      <c r="D2972" t="s">
        <v>154</v>
      </c>
      <c r="E2972">
        <v>4</v>
      </c>
      <c r="F2972" t="s">
        <v>239</v>
      </c>
      <c r="G2972" t="s">
        <v>240</v>
      </c>
      <c r="H2972" t="s">
        <v>239</v>
      </c>
      <c r="I2972" t="s">
        <v>132</v>
      </c>
      <c r="J2972">
        <v>4</v>
      </c>
      <c r="K2972" t="s">
        <v>239</v>
      </c>
      <c r="L2972" t="s">
        <v>240</v>
      </c>
      <c r="M2972" t="s">
        <v>239</v>
      </c>
      <c r="N2972" t="s">
        <v>132</v>
      </c>
      <c r="O2972" t="s">
        <v>155</v>
      </c>
      <c r="P2972" t="s">
        <v>156</v>
      </c>
      <c r="R2972" t="s">
        <v>157</v>
      </c>
      <c r="S2972" t="s">
        <v>158</v>
      </c>
      <c r="T2972" t="s">
        <v>156</v>
      </c>
      <c r="V2972" t="s">
        <v>2233</v>
      </c>
      <c r="Y2972" t="s">
        <v>2127</v>
      </c>
      <c r="AE2972" t="s">
        <v>5662</v>
      </c>
    </row>
    <row r="2973" spans="1:31">
      <c r="A2973" t="s">
        <v>5664</v>
      </c>
      <c r="B2973" t="s">
        <v>5665</v>
      </c>
      <c r="C2973" t="s">
        <v>153</v>
      </c>
      <c r="D2973" t="s">
        <v>154</v>
      </c>
      <c r="E2973">
        <v>4</v>
      </c>
      <c r="F2973" t="s">
        <v>1743</v>
      </c>
      <c r="G2973" t="s">
        <v>1742</v>
      </c>
      <c r="H2973" t="s">
        <v>1743</v>
      </c>
      <c r="I2973" t="s">
        <v>1641</v>
      </c>
      <c r="J2973">
        <v>4</v>
      </c>
      <c r="K2973" t="s">
        <v>1743</v>
      </c>
      <c r="L2973" t="s">
        <v>1742</v>
      </c>
      <c r="M2973" t="s">
        <v>1743</v>
      </c>
      <c r="N2973" t="s">
        <v>1641</v>
      </c>
      <c r="O2973" t="s">
        <v>2162</v>
      </c>
      <c r="P2973" t="s">
        <v>156</v>
      </c>
      <c r="R2973" t="s">
        <v>157</v>
      </c>
      <c r="S2973" t="s">
        <v>158</v>
      </c>
      <c r="T2973" t="s">
        <v>156</v>
      </c>
      <c r="V2973" t="s">
        <v>159</v>
      </c>
      <c r="Y2973" t="s">
        <v>244</v>
      </c>
      <c r="AE2973" t="s">
        <v>5664</v>
      </c>
    </row>
    <row r="2974" spans="1:31">
      <c r="A2974" t="s">
        <v>5666</v>
      </c>
      <c r="B2974" t="s">
        <v>5667</v>
      </c>
      <c r="C2974" t="s">
        <v>153</v>
      </c>
      <c r="D2974" t="s">
        <v>154</v>
      </c>
      <c r="E2974">
        <v>4</v>
      </c>
      <c r="F2974" t="s">
        <v>1570</v>
      </c>
      <c r="G2974" t="s">
        <v>1569</v>
      </c>
      <c r="H2974" t="s">
        <v>1570</v>
      </c>
      <c r="I2974" t="s">
        <v>130</v>
      </c>
      <c r="J2974">
        <v>4</v>
      </c>
      <c r="K2974" t="s">
        <v>1570</v>
      </c>
      <c r="L2974" t="s">
        <v>1569</v>
      </c>
      <c r="M2974" t="s">
        <v>1570</v>
      </c>
      <c r="N2974" t="s">
        <v>130</v>
      </c>
      <c r="O2974" t="s">
        <v>2162</v>
      </c>
      <c r="P2974" t="s">
        <v>156</v>
      </c>
      <c r="R2974" t="s">
        <v>241</v>
      </c>
      <c r="S2974" t="s">
        <v>158</v>
      </c>
      <c r="T2974" t="s">
        <v>156</v>
      </c>
      <c r="V2974" t="s">
        <v>159</v>
      </c>
      <c r="Y2974" t="s">
        <v>244</v>
      </c>
      <c r="AE2974" t="s">
        <v>5666</v>
      </c>
    </row>
    <row r="2975" spans="1:31">
      <c r="A2975" t="s">
        <v>5668</v>
      </c>
      <c r="B2975" t="s">
        <v>5669</v>
      </c>
      <c r="I2975" t="s">
        <v>128</v>
      </c>
      <c r="K2975" s="5" t="s">
        <v>1799</v>
      </c>
      <c r="R2975" t="s">
        <v>241</v>
      </c>
      <c r="S2975" t="s">
        <v>158</v>
      </c>
      <c r="AE2975" t="s">
        <v>5668</v>
      </c>
    </row>
    <row r="2976" spans="1:31">
      <c r="A2976" t="s">
        <v>5670</v>
      </c>
      <c r="B2976" t="s">
        <v>5671</v>
      </c>
      <c r="C2976" t="s">
        <v>153</v>
      </c>
      <c r="D2976" t="s">
        <v>154</v>
      </c>
      <c r="E2976">
        <v>4</v>
      </c>
      <c r="F2976" t="s">
        <v>1986</v>
      </c>
      <c r="G2976" t="s">
        <v>1985</v>
      </c>
      <c r="H2976" t="s">
        <v>1986</v>
      </c>
      <c r="I2976" t="s">
        <v>124</v>
      </c>
      <c r="J2976">
        <v>4</v>
      </c>
      <c r="K2976" t="s">
        <v>1986</v>
      </c>
      <c r="L2976" t="s">
        <v>1985</v>
      </c>
      <c r="M2976" t="s">
        <v>1986</v>
      </c>
      <c r="N2976" t="s">
        <v>124</v>
      </c>
      <c r="O2976" t="s">
        <v>2162</v>
      </c>
      <c r="P2976" t="s">
        <v>156</v>
      </c>
      <c r="R2976" t="s">
        <v>241</v>
      </c>
      <c r="S2976" t="s">
        <v>158</v>
      </c>
      <c r="T2976" t="s">
        <v>156</v>
      </c>
      <c r="V2976" t="s">
        <v>2233</v>
      </c>
      <c r="Y2976" t="s">
        <v>2127</v>
      </c>
      <c r="AE2976" t="s">
        <v>5670</v>
      </c>
    </row>
    <row r="2977" spans="1:31">
      <c r="A2977" t="s">
        <v>5672</v>
      </c>
      <c r="B2977" t="s">
        <v>5673</v>
      </c>
      <c r="C2977" t="s">
        <v>153</v>
      </c>
      <c r="D2977" t="s">
        <v>154</v>
      </c>
      <c r="E2977">
        <v>4</v>
      </c>
      <c r="F2977" t="s">
        <v>1986</v>
      </c>
      <c r="G2977" t="s">
        <v>1985</v>
      </c>
      <c r="H2977" t="s">
        <v>1986</v>
      </c>
      <c r="I2977" t="s">
        <v>124</v>
      </c>
      <c r="J2977">
        <v>4</v>
      </c>
      <c r="K2977" t="s">
        <v>1986</v>
      </c>
      <c r="L2977" t="s">
        <v>1985</v>
      </c>
      <c r="M2977" t="s">
        <v>1986</v>
      </c>
      <c r="N2977" t="s">
        <v>124</v>
      </c>
      <c r="O2977" t="s">
        <v>2162</v>
      </c>
      <c r="P2977" t="s">
        <v>156</v>
      </c>
      <c r="R2977" t="s">
        <v>241</v>
      </c>
      <c r="S2977" t="s">
        <v>158</v>
      </c>
      <c r="T2977" t="s">
        <v>156</v>
      </c>
      <c r="V2977" t="s">
        <v>242</v>
      </c>
      <c r="Y2977" t="s">
        <v>2146</v>
      </c>
      <c r="AE2977" t="s">
        <v>5672</v>
      </c>
    </row>
    <row r="2978" spans="1:31">
      <c r="A2978" t="s">
        <v>5674</v>
      </c>
      <c r="B2978" t="s">
        <v>5675</v>
      </c>
      <c r="C2978" t="s">
        <v>153</v>
      </c>
      <c r="D2978" t="s">
        <v>154</v>
      </c>
      <c r="E2978">
        <v>4</v>
      </c>
      <c r="F2978" t="s">
        <v>2623</v>
      </c>
      <c r="G2978" t="s">
        <v>2624</v>
      </c>
      <c r="H2978" t="s">
        <v>2623</v>
      </c>
      <c r="I2978" t="s">
        <v>126</v>
      </c>
      <c r="J2978">
        <v>4</v>
      </c>
      <c r="K2978" t="s">
        <v>2623</v>
      </c>
      <c r="L2978" t="s">
        <v>2624</v>
      </c>
      <c r="M2978" t="s">
        <v>2623</v>
      </c>
      <c r="N2978" t="s">
        <v>126</v>
      </c>
      <c r="O2978" t="s">
        <v>2162</v>
      </c>
      <c r="P2978" t="s">
        <v>156</v>
      </c>
      <c r="R2978" t="s">
        <v>241</v>
      </c>
      <c r="S2978" t="s">
        <v>158</v>
      </c>
      <c r="T2978" t="s">
        <v>156</v>
      </c>
      <c r="V2978" t="s">
        <v>242</v>
      </c>
      <c r="Y2978" t="s">
        <v>2146</v>
      </c>
      <c r="AE2978" t="s">
        <v>5674</v>
      </c>
    </row>
    <row r="2979" spans="1:31">
      <c r="A2979" t="s">
        <v>5676</v>
      </c>
      <c r="B2979" t="s">
        <v>5677</v>
      </c>
      <c r="C2979" t="s">
        <v>153</v>
      </c>
      <c r="D2979" t="s">
        <v>154</v>
      </c>
      <c r="E2979">
        <v>4</v>
      </c>
      <c r="F2979" t="s">
        <v>2623</v>
      </c>
      <c r="G2979" t="s">
        <v>2624</v>
      </c>
      <c r="H2979" t="s">
        <v>2623</v>
      </c>
      <c r="I2979" t="s">
        <v>126</v>
      </c>
      <c r="J2979">
        <v>4</v>
      </c>
      <c r="K2979" t="s">
        <v>2623</v>
      </c>
      <c r="L2979" t="s">
        <v>2624</v>
      </c>
      <c r="M2979" t="s">
        <v>2623</v>
      </c>
      <c r="N2979" t="s">
        <v>126</v>
      </c>
      <c r="O2979" t="s">
        <v>2162</v>
      </c>
      <c r="P2979" t="s">
        <v>156</v>
      </c>
      <c r="R2979" t="s">
        <v>241</v>
      </c>
      <c r="S2979" t="s">
        <v>158</v>
      </c>
      <c r="T2979" t="s">
        <v>156</v>
      </c>
      <c r="V2979" t="s">
        <v>242</v>
      </c>
      <c r="Y2979" t="s">
        <v>2146</v>
      </c>
      <c r="AE2979" t="s">
        <v>5676</v>
      </c>
    </row>
    <row r="2980" spans="1:31">
      <c r="A2980" t="s">
        <v>5678</v>
      </c>
      <c r="B2980" t="s">
        <v>5679</v>
      </c>
      <c r="C2980" t="s">
        <v>82</v>
      </c>
      <c r="E2980">
        <v>3</v>
      </c>
      <c r="F2980" t="s">
        <v>128</v>
      </c>
      <c r="G2980" t="s">
        <v>5678</v>
      </c>
      <c r="H2980" t="s">
        <v>5679</v>
      </c>
      <c r="I2980" t="s">
        <v>128</v>
      </c>
      <c r="J2980">
        <v>3</v>
      </c>
      <c r="K2980" t="s">
        <v>128</v>
      </c>
      <c r="L2980" t="s">
        <v>5678</v>
      </c>
      <c r="M2980" t="s">
        <v>5679</v>
      </c>
      <c r="N2980" t="s">
        <v>128</v>
      </c>
      <c r="AE2980" t="s">
        <v>5678</v>
      </c>
    </row>
    <row r="2981" spans="1:31">
      <c r="A2981" t="s">
        <v>5680</v>
      </c>
      <c r="B2981" t="s">
        <v>5681</v>
      </c>
      <c r="AE2981" t="s">
        <v>5680</v>
      </c>
    </row>
    <row r="2982" spans="1:31">
      <c r="A2982" t="s">
        <v>5682</v>
      </c>
      <c r="B2982" t="s">
        <v>5683</v>
      </c>
      <c r="AE2982" t="s">
        <v>5682</v>
      </c>
    </row>
    <row r="2983" spans="1:31">
      <c r="A2983" t="s">
        <v>5684</v>
      </c>
      <c r="B2983" t="s">
        <v>5685</v>
      </c>
      <c r="C2983" t="s">
        <v>153</v>
      </c>
      <c r="D2983" t="s">
        <v>154</v>
      </c>
      <c r="E2983">
        <v>4</v>
      </c>
      <c r="F2983" t="s">
        <v>4922</v>
      </c>
      <c r="G2983" t="s">
        <v>4923</v>
      </c>
      <c r="H2983" t="s">
        <v>4922</v>
      </c>
      <c r="I2983" t="s">
        <v>132</v>
      </c>
      <c r="J2983">
        <v>4</v>
      </c>
      <c r="K2983" t="s">
        <v>4922</v>
      </c>
      <c r="L2983" t="s">
        <v>4923</v>
      </c>
      <c r="M2983" t="s">
        <v>4922</v>
      </c>
      <c r="N2983" t="s">
        <v>132</v>
      </c>
      <c r="O2983" t="s">
        <v>155</v>
      </c>
      <c r="P2983" t="s">
        <v>156</v>
      </c>
      <c r="R2983" t="s">
        <v>241</v>
      </c>
      <c r="S2983" t="s">
        <v>158</v>
      </c>
      <c r="T2983" t="s">
        <v>156</v>
      </c>
      <c r="V2983" t="s">
        <v>242</v>
      </c>
      <c r="Y2983" t="s">
        <v>2146</v>
      </c>
      <c r="AE2983" t="s">
        <v>5684</v>
      </c>
    </row>
    <row r="2984" spans="1:31">
      <c r="A2984" t="s">
        <v>5686</v>
      </c>
      <c r="B2984" t="s">
        <v>5687</v>
      </c>
      <c r="C2984" t="s">
        <v>153</v>
      </c>
      <c r="D2984" t="s">
        <v>154</v>
      </c>
      <c r="E2984">
        <v>4</v>
      </c>
      <c r="F2984" t="s">
        <v>4922</v>
      </c>
      <c r="G2984" t="s">
        <v>4923</v>
      </c>
      <c r="H2984" t="s">
        <v>4922</v>
      </c>
      <c r="I2984" t="s">
        <v>132</v>
      </c>
      <c r="J2984">
        <v>4</v>
      </c>
      <c r="K2984" t="s">
        <v>4922</v>
      </c>
      <c r="L2984" t="s">
        <v>4923</v>
      </c>
      <c r="M2984" t="s">
        <v>4922</v>
      </c>
      <c r="N2984" t="s">
        <v>132</v>
      </c>
      <c r="O2984" t="s">
        <v>155</v>
      </c>
      <c r="P2984" t="s">
        <v>156</v>
      </c>
      <c r="R2984" t="s">
        <v>241</v>
      </c>
      <c r="S2984" t="s">
        <v>158</v>
      </c>
      <c r="T2984" t="s">
        <v>156</v>
      </c>
      <c r="V2984" t="s">
        <v>242</v>
      </c>
      <c r="Y2984" t="s">
        <v>2150</v>
      </c>
      <c r="AE2984" t="s">
        <v>5686</v>
      </c>
    </row>
    <row r="2985" spans="1:31">
      <c r="A2985" t="s">
        <v>5688</v>
      </c>
      <c r="B2985" t="s">
        <v>5689</v>
      </c>
      <c r="C2985" t="s">
        <v>153</v>
      </c>
      <c r="D2985" t="s">
        <v>154</v>
      </c>
      <c r="E2985">
        <v>4</v>
      </c>
      <c r="F2985" t="s">
        <v>4922</v>
      </c>
      <c r="G2985" t="s">
        <v>4923</v>
      </c>
      <c r="H2985" t="s">
        <v>4922</v>
      </c>
      <c r="I2985" t="s">
        <v>132</v>
      </c>
      <c r="J2985">
        <v>4</v>
      </c>
      <c r="K2985" t="s">
        <v>4922</v>
      </c>
      <c r="L2985" t="s">
        <v>4923</v>
      </c>
      <c r="M2985" t="s">
        <v>4922</v>
      </c>
      <c r="N2985" t="s">
        <v>132</v>
      </c>
      <c r="O2985" t="s">
        <v>2141</v>
      </c>
      <c r="P2985" t="s">
        <v>156</v>
      </c>
      <c r="R2985" t="s">
        <v>241</v>
      </c>
      <c r="S2985" t="s">
        <v>158</v>
      </c>
      <c r="T2985" t="s">
        <v>156</v>
      </c>
      <c r="V2985" t="s">
        <v>242</v>
      </c>
      <c r="Y2985" t="s">
        <v>245</v>
      </c>
      <c r="AE2985" t="s">
        <v>5688</v>
      </c>
    </row>
    <row r="2986" spans="1:31">
      <c r="A2986" t="s">
        <v>5690</v>
      </c>
      <c r="B2986" t="s">
        <v>5691</v>
      </c>
      <c r="C2986" t="s">
        <v>153</v>
      </c>
      <c r="D2986" t="s">
        <v>154</v>
      </c>
      <c r="E2986">
        <v>4</v>
      </c>
      <c r="F2986" t="s">
        <v>2107</v>
      </c>
      <c r="G2986" t="s">
        <v>2106</v>
      </c>
      <c r="H2986" t="s">
        <v>2107</v>
      </c>
      <c r="I2986" t="s">
        <v>130</v>
      </c>
      <c r="J2986">
        <v>4</v>
      </c>
      <c r="K2986" t="s">
        <v>2107</v>
      </c>
      <c r="L2986" t="s">
        <v>2106</v>
      </c>
      <c r="M2986" t="s">
        <v>2107</v>
      </c>
      <c r="N2986" t="s">
        <v>130</v>
      </c>
      <c r="O2986" t="s">
        <v>2162</v>
      </c>
      <c r="P2986" t="s">
        <v>156</v>
      </c>
      <c r="R2986" t="s">
        <v>241</v>
      </c>
      <c r="S2986" t="s">
        <v>158</v>
      </c>
      <c r="T2986" t="s">
        <v>156</v>
      </c>
      <c r="V2986" t="s">
        <v>242</v>
      </c>
      <c r="Y2986" t="s">
        <v>2146</v>
      </c>
      <c r="AE2986" t="s">
        <v>5690</v>
      </c>
    </row>
    <row r="2987" spans="1:31">
      <c r="A2987" t="s">
        <v>5692</v>
      </c>
      <c r="B2987" t="s">
        <v>5693</v>
      </c>
      <c r="AE2987" t="s">
        <v>5692</v>
      </c>
    </row>
    <row r="2988" spans="1:31">
      <c r="A2988" t="s">
        <v>5694</v>
      </c>
      <c r="B2988" t="s">
        <v>5695</v>
      </c>
      <c r="AE2988" t="s">
        <v>5694</v>
      </c>
    </row>
    <row r="2989" spans="1:31">
      <c r="A2989" t="s">
        <v>5696</v>
      </c>
      <c r="B2989" t="s">
        <v>5697</v>
      </c>
      <c r="C2989" t="s">
        <v>153</v>
      </c>
      <c r="D2989" t="s">
        <v>154</v>
      </c>
      <c r="E2989">
        <v>4</v>
      </c>
      <c r="F2989" t="s">
        <v>2114</v>
      </c>
      <c r="G2989" t="s">
        <v>2113</v>
      </c>
      <c r="H2989" t="s">
        <v>2114</v>
      </c>
      <c r="I2989" t="s">
        <v>124</v>
      </c>
      <c r="J2989">
        <v>4</v>
      </c>
      <c r="K2989" t="s">
        <v>2114</v>
      </c>
      <c r="L2989" t="s">
        <v>2113</v>
      </c>
      <c r="M2989" t="s">
        <v>2114</v>
      </c>
      <c r="N2989" t="s">
        <v>124</v>
      </c>
      <c r="O2989" t="s">
        <v>155</v>
      </c>
      <c r="P2989" t="s">
        <v>156</v>
      </c>
      <c r="R2989" t="s">
        <v>241</v>
      </c>
      <c r="S2989" t="s">
        <v>158</v>
      </c>
      <c r="T2989" t="s">
        <v>156</v>
      </c>
      <c r="V2989" t="s">
        <v>242</v>
      </c>
      <c r="Y2989" t="s">
        <v>2150</v>
      </c>
      <c r="AE2989" t="s">
        <v>5696</v>
      </c>
    </row>
    <row r="2990" spans="1:31">
      <c r="A2990" t="s">
        <v>5698</v>
      </c>
      <c r="B2990" t="s">
        <v>5699</v>
      </c>
      <c r="C2990" t="s">
        <v>153</v>
      </c>
      <c r="D2990" t="s">
        <v>154</v>
      </c>
      <c r="E2990">
        <v>4</v>
      </c>
      <c r="F2990" t="s">
        <v>2287</v>
      </c>
      <c r="G2990" t="s">
        <v>2288</v>
      </c>
      <c r="H2990" t="s">
        <v>2287</v>
      </c>
      <c r="I2990" t="s">
        <v>126</v>
      </c>
      <c r="J2990">
        <v>4</v>
      </c>
      <c r="K2990" t="s">
        <v>2287</v>
      </c>
      <c r="L2990" t="s">
        <v>2288</v>
      </c>
      <c r="M2990" t="s">
        <v>2287</v>
      </c>
      <c r="N2990" t="s">
        <v>126</v>
      </c>
      <c r="O2990" t="s">
        <v>2162</v>
      </c>
      <c r="P2990" t="s">
        <v>156</v>
      </c>
      <c r="R2990" t="s">
        <v>157</v>
      </c>
      <c r="S2990" t="s">
        <v>158</v>
      </c>
      <c r="T2990" t="s">
        <v>156</v>
      </c>
      <c r="V2990" t="s">
        <v>159</v>
      </c>
      <c r="Y2990" t="s">
        <v>2132</v>
      </c>
      <c r="AE2990" t="s">
        <v>5698</v>
      </c>
    </row>
    <row r="2991" spans="1:31">
      <c r="A2991" t="s">
        <v>5700</v>
      </c>
      <c r="B2991" t="s">
        <v>5701</v>
      </c>
      <c r="C2991" t="s">
        <v>153</v>
      </c>
      <c r="D2991" t="s">
        <v>154</v>
      </c>
      <c r="E2991">
        <v>4</v>
      </c>
      <c r="F2991" t="s">
        <v>1846</v>
      </c>
      <c r="G2991" t="s">
        <v>1845</v>
      </c>
      <c r="H2991" t="s">
        <v>1846</v>
      </c>
      <c r="I2991" t="s">
        <v>132</v>
      </c>
      <c r="J2991">
        <v>4</v>
      </c>
      <c r="K2991" t="s">
        <v>1846</v>
      </c>
      <c r="L2991" t="s">
        <v>1845</v>
      </c>
      <c r="M2991" t="s">
        <v>1846</v>
      </c>
      <c r="N2991" t="s">
        <v>132</v>
      </c>
      <c r="O2991" t="s">
        <v>2141</v>
      </c>
      <c r="P2991" t="s">
        <v>156</v>
      </c>
      <c r="R2991" t="s">
        <v>241</v>
      </c>
      <c r="S2991" t="s">
        <v>158</v>
      </c>
      <c r="T2991" t="s">
        <v>156</v>
      </c>
      <c r="V2991" t="s">
        <v>242</v>
      </c>
      <c r="Y2991" t="s">
        <v>245</v>
      </c>
      <c r="AE2991" t="s">
        <v>5700</v>
      </c>
    </row>
    <row r="2992" spans="1:31">
      <c r="A2992" t="s">
        <v>5702</v>
      </c>
      <c r="B2992" t="s">
        <v>5703</v>
      </c>
      <c r="C2992" t="s">
        <v>153</v>
      </c>
      <c r="D2992" t="s">
        <v>154</v>
      </c>
      <c r="E2992">
        <v>4</v>
      </c>
      <c r="F2992" t="s">
        <v>1954</v>
      </c>
      <c r="G2992" t="s">
        <v>1953</v>
      </c>
      <c r="H2992" t="s">
        <v>1954</v>
      </c>
      <c r="I2992" t="s">
        <v>124</v>
      </c>
      <c r="J2992">
        <v>4</v>
      </c>
      <c r="K2992" t="s">
        <v>1954</v>
      </c>
      <c r="L2992" t="s">
        <v>1953</v>
      </c>
      <c r="M2992" t="s">
        <v>1954</v>
      </c>
      <c r="N2992" t="s">
        <v>124</v>
      </c>
      <c r="O2992" t="s">
        <v>2141</v>
      </c>
      <c r="P2992" t="s">
        <v>156</v>
      </c>
      <c r="R2992" t="s">
        <v>241</v>
      </c>
      <c r="S2992" t="s">
        <v>2153</v>
      </c>
      <c r="T2992" t="s">
        <v>156</v>
      </c>
      <c r="V2992" t="s">
        <v>242</v>
      </c>
      <c r="Y2992" t="s">
        <v>2146</v>
      </c>
      <c r="AE2992" t="s">
        <v>5702</v>
      </c>
    </row>
    <row r="2993" spans="1:31">
      <c r="A2993" t="s">
        <v>5704</v>
      </c>
      <c r="B2993" t="s">
        <v>5705</v>
      </c>
      <c r="AE2993" t="s">
        <v>5704</v>
      </c>
    </row>
    <row r="2994" spans="1:31">
      <c r="A2994" t="s">
        <v>5706</v>
      </c>
      <c r="B2994" t="s">
        <v>5707</v>
      </c>
      <c r="AE2994" t="s">
        <v>5706</v>
      </c>
    </row>
    <row r="2995" spans="1:31">
      <c r="A2995" t="s">
        <v>5708</v>
      </c>
      <c r="B2995" t="s">
        <v>5709</v>
      </c>
      <c r="AE2995" t="s">
        <v>5708</v>
      </c>
    </row>
    <row r="2996" spans="1:31">
      <c r="A2996" t="s">
        <v>5710</v>
      </c>
      <c r="B2996" t="s">
        <v>5711</v>
      </c>
      <c r="C2996" t="s">
        <v>153</v>
      </c>
      <c r="D2996" t="s">
        <v>154</v>
      </c>
      <c r="E2996">
        <v>4</v>
      </c>
      <c r="F2996" t="s">
        <v>1972</v>
      </c>
      <c r="G2996" t="s">
        <v>1971</v>
      </c>
      <c r="H2996" t="s">
        <v>1972</v>
      </c>
      <c r="I2996" t="s">
        <v>128</v>
      </c>
      <c r="J2996">
        <v>4</v>
      </c>
      <c r="K2996" t="s">
        <v>1972</v>
      </c>
      <c r="L2996" t="s">
        <v>1971</v>
      </c>
      <c r="M2996" t="s">
        <v>1972</v>
      </c>
      <c r="N2996" t="s">
        <v>128</v>
      </c>
      <c r="O2996" t="s">
        <v>2162</v>
      </c>
      <c r="P2996" t="s">
        <v>156</v>
      </c>
      <c r="R2996" t="s">
        <v>241</v>
      </c>
      <c r="S2996" t="s">
        <v>158</v>
      </c>
      <c r="T2996" t="s">
        <v>156</v>
      </c>
      <c r="V2996" t="s">
        <v>242</v>
      </c>
      <c r="Y2996" t="s">
        <v>2146</v>
      </c>
      <c r="AE2996" t="s">
        <v>5710</v>
      </c>
    </row>
    <row r="2997" spans="1:31">
      <c r="A2997" t="s">
        <v>5712</v>
      </c>
      <c r="B2997" t="s">
        <v>5713</v>
      </c>
      <c r="C2997" t="s">
        <v>153</v>
      </c>
      <c r="D2997" t="s">
        <v>154</v>
      </c>
      <c r="E2997">
        <v>4</v>
      </c>
      <c r="F2997" t="s">
        <v>1803</v>
      </c>
      <c r="G2997" t="s">
        <v>1802</v>
      </c>
      <c r="H2997" t="s">
        <v>1803</v>
      </c>
      <c r="I2997" t="s">
        <v>132</v>
      </c>
      <c r="J2997">
        <v>4</v>
      </c>
      <c r="K2997" t="s">
        <v>1803</v>
      </c>
      <c r="L2997" t="s">
        <v>1802</v>
      </c>
      <c r="M2997" t="s">
        <v>1803</v>
      </c>
      <c r="N2997" t="s">
        <v>132</v>
      </c>
      <c r="O2997" t="s">
        <v>2232</v>
      </c>
      <c r="P2997" t="s">
        <v>156</v>
      </c>
      <c r="R2997" t="s">
        <v>157</v>
      </c>
      <c r="S2997" t="s">
        <v>158</v>
      </c>
      <c r="T2997" t="s">
        <v>156</v>
      </c>
      <c r="V2997" t="s">
        <v>159</v>
      </c>
      <c r="Y2997" t="s">
        <v>2132</v>
      </c>
      <c r="AE2997" t="s">
        <v>5712</v>
      </c>
    </row>
    <row r="2998" spans="1:31">
      <c r="A2998" t="s">
        <v>5714</v>
      </c>
      <c r="B2998" t="s">
        <v>5715</v>
      </c>
      <c r="AE2998" t="s">
        <v>5714</v>
      </c>
    </row>
    <row r="2999" spans="1:31">
      <c r="A2999" t="s">
        <v>5716</v>
      </c>
      <c r="B2999" t="s">
        <v>5717</v>
      </c>
      <c r="C2999" t="s">
        <v>153</v>
      </c>
      <c r="D2999" t="s">
        <v>154</v>
      </c>
      <c r="E2999">
        <v>4</v>
      </c>
      <c r="F2999" t="s">
        <v>2246</v>
      </c>
      <c r="G2999" t="s">
        <v>2247</v>
      </c>
      <c r="H2999" t="s">
        <v>2246</v>
      </c>
      <c r="I2999" t="s">
        <v>124</v>
      </c>
      <c r="J2999">
        <v>4</v>
      </c>
      <c r="K2999" t="s">
        <v>2246</v>
      </c>
      <c r="L2999" t="s">
        <v>2247</v>
      </c>
      <c r="M2999" t="s">
        <v>2246</v>
      </c>
      <c r="N2999" t="s">
        <v>124</v>
      </c>
      <c r="O2999" t="s">
        <v>2162</v>
      </c>
      <c r="P2999" t="s">
        <v>156</v>
      </c>
      <c r="R2999" t="s">
        <v>157</v>
      </c>
      <c r="S2999" t="s">
        <v>158</v>
      </c>
      <c r="T2999" t="s">
        <v>156</v>
      </c>
      <c r="V2999" t="s">
        <v>159</v>
      </c>
      <c r="Y2999" t="s">
        <v>2402</v>
      </c>
      <c r="AE2999" t="s">
        <v>5716</v>
      </c>
    </row>
    <row r="3000" spans="1:31">
      <c r="A3000" t="s">
        <v>5718</v>
      </c>
      <c r="B3000" t="s">
        <v>5719</v>
      </c>
      <c r="AE3000" t="s">
        <v>5718</v>
      </c>
    </row>
    <row r="3001" spans="1:31">
      <c r="A3001" t="s">
        <v>5720</v>
      </c>
      <c r="B3001" t="s">
        <v>5721</v>
      </c>
      <c r="AE3001" t="s">
        <v>5720</v>
      </c>
    </row>
    <row r="3002" spans="1:31">
      <c r="A3002" t="s">
        <v>5722</v>
      </c>
      <c r="B3002" t="s">
        <v>5723</v>
      </c>
      <c r="AE3002" t="s">
        <v>5722</v>
      </c>
    </row>
    <row r="3003" spans="1:31">
      <c r="A3003" t="s">
        <v>5724</v>
      </c>
      <c r="B3003" t="s">
        <v>5725</v>
      </c>
      <c r="C3003" t="s">
        <v>153</v>
      </c>
      <c r="D3003" t="s">
        <v>154</v>
      </c>
      <c r="E3003">
        <v>4</v>
      </c>
      <c r="F3003" t="s">
        <v>1807</v>
      </c>
      <c r="G3003" t="s">
        <v>1806</v>
      </c>
      <c r="H3003" t="s">
        <v>1807</v>
      </c>
      <c r="I3003" t="s">
        <v>1641</v>
      </c>
      <c r="J3003">
        <v>4</v>
      </c>
      <c r="K3003" t="s">
        <v>1807</v>
      </c>
      <c r="L3003" t="s">
        <v>1806</v>
      </c>
      <c r="M3003" t="s">
        <v>1807</v>
      </c>
      <c r="N3003" t="s">
        <v>1641</v>
      </c>
      <c r="O3003" t="s">
        <v>2162</v>
      </c>
      <c r="P3003" t="s">
        <v>156</v>
      </c>
      <c r="R3003" t="s">
        <v>157</v>
      </c>
      <c r="S3003" t="s">
        <v>158</v>
      </c>
      <c r="T3003" t="s">
        <v>156</v>
      </c>
      <c r="V3003" t="s">
        <v>159</v>
      </c>
      <c r="Y3003" t="s">
        <v>2132</v>
      </c>
      <c r="AE3003" t="s">
        <v>5724</v>
      </c>
    </row>
    <row r="3004" spans="1:31">
      <c r="A3004" t="s">
        <v>5726</v>
      </c>
      <c r="B3004" t="s">
        <v>5727</v>
      </c>
      <c r="AE3004" t="s">
        <v>5726</v>
      </c>
    </row>
    <row r="3005" spans="1:31">
      <c r="A3005" t="s">
        <v>5728</v>
      </c>
      <c r="B3005" t="s">
        <v>5729</v>
      </c>
      <c r="AE3005" t="s">
        <v>5728</v>
      </c>
    </row>
    <row r="3006" spans="1:31">
      <c r="A3006" t="s">
        <v>5730</v>
      </c>
      <c r="B3006" t="s">
        <v>5731</v>
      </c>
      <c r="AE3006" t="s">
        <v>5730</v>
      </c>
    </row>
    <row r="3007" spans="1:31">
      <c r="A3007" t="s">
        <v>5732</v>
      </c>
      <c r="B3007" t="s">
        <v>5733</v>
      </c>
      <c r="AE3007" t="s">
        <v>5732</v>
      </c>
    </row>
    <row r="3008" spans="1:31">
      <c r="A3008" t="s">
        <v>5734</v>
      </c>
      <c r="B3008" t="s">
        <v>5735</v>
      </c>
      <c r="AE3008" t="s">
        <v>5734</v>
      </c>
    </row>
    <row r="3009" spans="1:31">
      <c r="A3009" t="s">
        <v>5736</v>
      </c>
      <c r="B3009" t="s">
        <v>5737</v>
      </c>
      <c r="AE3009" t="s">
        <v>5736</v>
      </c>
    </row>
    <row r="3010" spans="1:31">
      <c r="A3010" t="s">
        <v>5738</v>
      </c>
      <c r="B3010" t="s">
        <v>5739</v>
      </c>
      <c r="C3010" t="s">
        <v>153</v>
      </c>
      <c r="D3010" t="s">
        <v>154</v>
      </c>
      <c r="E3010">
        <v>4</v>
      </c>
      <c r="F3010" t="s">
        <v>1803</v>
      </c>
      <c r="G3010" t="s">
        <v>1802</v>
      </c>
      <c r="H3010" t="s">
        <v>1803</v>
      </c>
      <c r="I3010" t="s">
        <v>132</v>
      </c>
      <c r="J3010">
        <v>4</v>
      </c>
      <c r="K3010" t="s">
        <v>1803</v>
      </c>
      <c r="L3010" t="s">
        <v>1802</v>
      </c>
      <c r="M3010" t="s">
        <v>1803</v>
      </c>
      <c r="N3010" t="s">
        <v>132</v>
      </c>
      <c r="O3010" t="s">
        <v>155</v>
      </c>
      <c r="P3010" t="s">
        <v>156</v>
      </c>
      <c r="R3010" t="s">
        <v>241</v>
      </c>
      <c r="S3010" t="s">
        <v>158</v>
      </c>
      <c r="T3010" t="s">
        <v>156</v>
      </c>
      <c r="V3010" t="s">
        <v>242</v>
      </c>
      <c r="Y3010" t="s">
        <v>2146</v>
      </c>
      <c r="AE3010" t="s">
        <v>5738</v>
      </c>
    </row>
    <row r="3011" spans="1:31">
      <c r="A3011" t="s">
        <v>5740</v>
      </c>
      <c r="B3011" t="s">
        <v>5741</v>
      </c>
      <c r="C3011" t="s">
        <v>153</v>
      </c>
      <c r="D3011" t="s">
        <v>154</v>
      </c>
      <c r="E3011">
        <v>4</v>
      </c>
      <c r="F3011" t="s">
        <v>1992</v>
      </c>
      <c r="G3011" t="s">
        <v>1991</v>
      </c>
      <c r="H3011" t="s">
        <v>1992</v>
      </c>
      <c r="I3011" t="s">
        <v>130</v>
      </c>
      <c r="J3011">
        <v>4</v>
      </c>
      <c r="K3011" t="s">
        <v>1992</v>
      </c>
      <c r="L3011" t="s">
        <v>1991</v>
      </c>
      <c r="M3011" t="s">
        <v>1992</v>
      </c>
      <c r="N3011" t="s">
        <v>130</v>
      </c>
      <c r="O3011" t="s">
        <v>2162</v>
      </c>
      <c r="P3011" t="s">
        <v>156</v>
      </c>
      <c r="R3011" t="s">
        <v>241</v>
      </c>
      <c r="S3011" t="s">
        <v>158</v>
      </c>
      <c r="T3011" t="s">
        <v>156</v>
      </c>
      <c r="V3011" t="s">
        <v>242</v>
      </c>
      <c r="Y3011" t="s">
        <v>2147</v>
      </c>
      <c r="AE3011" t="s">
        <v>5740</v>
      </c>
    </row>
    <row r="3012" spans="1:31">
      <c r="A3012" t="s">
        <v>5742</v>
      </c>
      <c r="B3012" t="s">
        <v>5743</v>
      </c>
      <c r="AE3012" t="s">
        <v>5742</v>
      </c>
    </row>
    <row r="3013" spans="1:31">
      <c r="A3013" t="s">
        <v>5744</v>
      </c>
      <c r="B3013" t="s">
        <v>5745</v>
      </c>
      <c r="AE3013" t="s">
        <v>5744</v>
      </c>
    </row>
    <row r="3014" spans="1:31">
      <c r="A3014" t="s">
        <v>5746</v>
      </c>
      <c r="B3014" t="s">
        <v>5747</v>
      </c>
      <c r="C3014" t="s">
        <v>153</v>
      </c>
      <c r="D3014" t="s">
        <v>154</v>
      </c>
      <c r="E3014">
        <v>4</v>
      </c>
      <c r="F3014" t="s">
        <v>2107</v>
      </c>
      <c r="G3014" t="s">
        <v>2106</v>
      </c>
      <c r="H3014" t="s">
        <v>2107</v>
      </c>
      <c r="I3014" t="s">
        <v>130</v>
      </c>
      <c r="J3014">
        <v>4</v>
      </c>
      <c r="K3014" t="s">
        <v>2107</v>
      </c>
      <c r="L3014" t="s">
        <v>2106</v>
      </c>
      <c r="M3014" t="s">
        <v>2107</v>
      </c>
      <c r="N3014" t="s">
        <v>130</v>
      </c>
      <c r="O3014" t="s">
        <v>2141</v>
      </c>
      <c r="P3014" t="s">
        <v>156</v>
      </c>
      <c r="R3014" t="s">
        <v>241</v>
      </c>
      <c r="S3014" t="s">
        <v>158</v>
      </c>
      <c r="T3014" t="s">
        <v>156</v>
      </c>
      <c r="V3014" t="s">
        <v>242</v>
      </c>
      <c r="Y3014" t="s">
        <v>2147</v>
      </c>
      <c r="AE3014" t="s">
        <v>5746</v>
      </c>
    </row>
    <row r="3015" spans="1:31">
      <c r="A3015" t="s">
        <v>5748</v>
      </c>
      <c r="B3015" t="s">
        <v>5749</v>
      </c>
      <c r="AE3015" t="s">
        <v>5748</v>
      </c>
    </row>
    <row r="3016" spans="1:31">
      <c r="A3016" t="s">
        <v>5750</v>
      </c>
      <c r="B3016" t="s">
        <v>5751</v>
      </c>
      <c r="C3016" t="s">
        <v>153</v>
      </c>
      <c r="D3016" t="s">
        <v>154</v>
      </c>
      <c r="E3016">
        <v>4</v>
      </c>
      <c r="F3016" t="s">
        <v>1684</v>
      </c>
      <c r="G3016" t="s">
        <v>1683</v>
      </c>
      <c r="H3016" t="s">
        <v>1684</v>
      </c>
      <c r="I3016" t="s">
        <v>132</v>
      </c>
      <c r="J3016">
        <v>4</v>
      </c>
      <c r="K3016" t="s">
        <v>1684</v>
      </c>
      <c r="L3016" t="s">
        <v>1683</v>
      </c>
      <c r="M3016" t="s">
        <v>1684</v>
      </c>
      <c r="N3016" t="s">
        <v>132</v>
      </c>
      <c r="O3016" t="s">
        <v>2162</v>
      </c>
      <c r="P3016" t="s">
        <v>156</v>
      </c>
      <c r="R3016" t="s">
        <v>241</v>
      </c>
      <c r="S3016" t="s">
        <v>158</v>
      </c>
      <c r="T3016" t="s">
        <v>156</v>
      </c>
      <c r="V3016" t="s">
        <v>242</v>
      </c>
      <c r="Y3016" t="s">
        <v>2150</v>
      </c>
      <c r="AE3016" t="s">
        <v>5750</v>
      </c>
    </row>
    <row r="3017" spans="1:31">
      <c r="A3017" t="s">
        <v>5752</v>
      </c>
      <c r="B3017" t="s">
        <v>5753</v>
      </c>
      <c r="C3017" t="s">
        <v>153</v>
      </c>
      <c r="D3017" t="s">
        <v>154</v>
      </c>
      <c r="E3017">
        <v>4</v>
      </c>
      <c r="F3017" t="s">
        <v>1803</v>
      </c>
      <c r="G3017" t="s">
        <v>1802</v>
      </c>
      <c r="H3017" t="s">
        <v>1803</v>
      </c>
      <c r="I3017" t="s">
        <v>132</v>
      </c>
      <c r="J3017">
        <v>4</v>
      </c>
      <c r="K3017" t="s">
        <v>1803</v>
      </c>
      <c r="L3017" t="s">
        <v>1802</v>
      </c>
      <c r="M3017" t="s">
        <v>1803</v>
      </c>
      <c r="N3017" t="s">
        <v>132</v>
      </c>
      <c r="O3017" t="s">
        <v>2162</v>
      </c>
      <c r="P3017" t="s">
        <v>156</v>
      </c>
      <c r="R3017" t="s">
        <v>241</v>
      </c>
      <c r="S3017" t="s">
        <v>158</v>
      </c>
      <c r="T3017" t="s">
        <v>156</v>
      </c>
      <c r="V3017" t="s">
        <v>159</v>
      </c>
      <c r="Y3017" t="s">
        <v>2132</v>
      </c>
      <c r="AE3017" t="s">
        <v>5752</v>
      </c>
    </row>
    <row r="3018" spans="1:31">
      <c r="A3018" t="s">
        <v>5754</v>
      </c>
      <c r="B3018" t="s">
        <v>5755</v>
      </c>
      <c r="C3018" t="s">
        <v>153</v>
      </c>
      <c r="D3018" t="s">
        <v>154</v>
      </c>
      <c r="E3018">
        <v>4</v>
      </c>
      <c r="F3018" t="s">
        <v>2623</v>
      </c>
      <c r="G3018" t="s">
        <v>2624</v>
      </c>
      <c r="H3018" t="s">
        <v>2623</v>
      </c>
      <c r="I3018" t="s">
        <v>126</v>
      </c>
      <c r="J3018">
        <v>4</v>
      </c>
      <c r="K3018" t="s">
        <v>2623</v>
      </c>
      <c r="L3018" t="s">
        <v>2624</v>
      </c>
      <c r="M3018" t="s">
        <v>2623</v>
      </c>
      <c r="N3018" t="s">
        <v>126</v>
      </c>
      <c r="O3018" t="s">
        <v>2162</v>
      </c>
      <c r="P3018" t="s">
        <v>156</v>
      </c>
      <c r="R3018" t="s">
        <v>241</v>
      </c>
      <c r="S3018" t="s">
        <v>158</v>
      </c>
      <c r="T3018" t="s">
        <v>156</v>
      </c>
      <c r="V3018" t="s">
        <v>242</v>
      </c>
      <c r="Y3018" t="s">
        <v>2146</v>
      </c>
      <c r="AE3018" t="s">
        <v>5754</v>
      </c>
    </row>
    <row r="3019" spans="1:31">
      <c r="A3019" t="s">
        <v>5756</v>
      </c>
      <c r="B3019" t="s">
        <v>5757</v>
      </c>
      <c r="C3019" t="s">
        <v>153</v>
      </c>
      <c r="D3019" t="s">
        <v>154</v>
      </c>
      <c r="E3019">
        <v>4</v>
      </c>
      <c r="F3019" t="s">
        <v>2343</v>
      </c>
      <c r="G3019" t="s">
        <v>2344</v>
      </c>
      <c r="H3019" t="s">
        <v>2343</v>
      </c>
      <c r="I3019" t="s">
        <v>1641</v>
      </c>
      <c r="J3019">
        <v>4</v>
      </c>
      <c r="K3019" t="s">
        <v>2343</v>
      </c>
      <c r="L3019" t="s">
        <v>2344</v>
      </c>
      <c r="M3019" t="s">
        <v>2343</v>
      </c>
      <c r="N3019" t="s">
        <v>1641</v>
      </c>
      <c r="O3019" t="s">
        <v>2162</v>
      </c>
      <c r="P3019" t="s">
        <v>156</v>
      </c>
      <c r="R3019" t="s">
        <v>157</v>
      </c>
      <c r="S3019" t="s">
        <v>158</v>
      </c>
      <c r="T3019" t="s">
        <v>156</v>
      </c>
      <c r="V3019" t="s">
        <v>159</v>
      </c>
      <c r="Y3019" t="s">
        <v>2132</v>
      </c>
      <c r="AE3019" t="s">
        <v>5756</v>
      </c>
    </row>
    <row r="3020" spans="1:31">
      <c r="A3020" t="s">
        <v>5758</v>
      </c>
      <c r="B3020" t="s">
        <v>5759</v>
      </c>
      <c r="C3020" t="s">
        <v>153</v>
      </c>
      <c r="D3020" t="s">
        <v>154</v>
      </c>
      <c r="E3020">
        <v>4</v>
      </c>
      <c r="F3020" t="s">
        <v>1952</v>
      </c>
      <c r="G3020" t="s">
        <v>1951</v>
      </c>
      <c r="H3020" t="s">
        <v>1952</v>
      </c>
      <c r="I3020" t="s">
        <v>130</v>
      </c>
      <c r="J3020">
        <v>4</v>
      </c>
      <c r="K3020" t="s">
        <v>1952</v>
      </c>
      <c r="L3020" t="s">
        <v>1951</v>
      </c>
      <c r="M3020" t="s">
        <v>1952</v>
      </c>
      <c r="N3020" t="s">
        <v>130</v>
      </c>
      <c r="O3020" t="s">
        <v>2162</v>
      </c>
      <c r="P3020" t="s">
        <v>156</v>
      </c>
      <c r="R3020" t="s">
        <v>157</v>
      </c>
      <c r="S3020" t="s">
        <v>158</v>
      </c>
      <c r="T3020" t="s">
        <v>156</v>
      </c>
      <c r="V3020" t="s">
        <v>159</v>
      </c>
      <c r="Y3020" t="s">
        <v>2132</v>
      </c>
      <c r="AE3020" t="s">
        <v>5758</v>
      </c>
    </row>
    <row r="3021" spans="1:31">
      <c r="A3021" t="s">
        <v>5760</v>
      </c>
      <c r="B3021" t="s">
        <v>5761</v>
      </c>
      <c r="AE3021" t="s">
        <v>5760</v>
      </c>
    </row>
    <row r="3022" spans="1:31">
      <c r="A3022" t="s">
        <v>5762</v>
      </c>
      <c r="B3022" t="s">
        <v>5763</v>
      </c>
      <c r="AE3022" t="s">
        <v>5762</v>
      </c>
    </row>
    <row r="3023" spans="1:31">
      <c r="A3023" t="s">
        <v>5764</v>
      </c>
      <c r="B3023" t="s">
        <v>5765</v>
      </c>
      <c r="AE3023" t="s">
        <v>5764</v>
      </c>
    </row>
    <row r="3024" spans="1:31">
      <c r="A3024" t="s">
        <v>5766</v>
      </c>
      <c r="B3024" t="s">
        <v>5767</v>
      </c>
      <c r="AE3024" t="s">
        <v>5766</v>
      </c>
    </row>
    <row r="3025" spans="1:31">
      <c r="A3025" t="s">
        <v>5768</v>
      </c>
      <c r="B3025" t="s">
        <v>5769</v>
      </c>
      <c r="AE3025" t="s">
        <v>5768</v>
      </c>
    </row>
    <row r="3026" spans="1:31">
      <c r="A3026" t="s">
        <v>5770</v>
      </c>
      <c r="B3026" t="s">
        <v>5771</v>
      </c>
      <c r="AE3026" t="s">
        <v>5770</v>
      </c>
    </row>
    <row r="3027" spans="1:31">
      <c r="A3027" t="s">
        <v>5772</v>
      </c>
      <c r="B3027" t="s">
        <v>5773</v>
      </c>
      <c r="AE3027" t="s">
        <v>5772</v>
      </c>
    </row>
    <row r="3028" spans="1:31">
      <c r="A3028" t="s">
        <v>5774</v>
      </c>
      <c r="B3028" t="s">
        <v>5775</v>
      </c>
      <c r="AE3028" t="s">
        <v>5774</v>
      </c>
    </row>
    <row r="3029" spans="1:31">
      <c r="A3029" t="s">
        <v>5776</v>
      </c>
      <c r="B3029" t="s">
        <v>5777</v>
      </c>
      <c r="AE3029" t="s">
        <v>5776</v>
      </c>
    </row>
    <row r="3030" spans="1:31">
      <c r="A3030" t="s">
        <v>5778</v>
      </c>
      <c r="B3030" t="s">
        <v>5779</v>
      </c>
      <c r="C3030" t="s">
        <v>153</v>
      </c>
      <c r="D3030" t="s">
        <v>154</v>
      </c>
      <c r="E3030">
        <v>4</v>
      </c>
      <c r="F3030" t="s">
        <v>2226</v>
      </c>
      <c r="G3030" t="s">
        <v>2227</v>
      </c>
      <c r="H3030" t="s">
        <v>2226</v>
      </c>
      <c r="I3030" t="s">
        <v>126</v>
      </c>
      <c r="J3030">
        <v>4</v>
      </c>
      <c r="K3030" t="s">
        <v>2226</v>
      </c>
      <c r="L3030" t="s">
        <v>2227</v>
      </c>
      <c r="M3030" t="s">
        <v>2226</v>
      </c>
      <c r="N3030" t="s">
        <v>126</v>
      </c>
      <c r="O3030" t="s">
        <v>2162</v>
      </c>
      <c r="P3030" t="s">
        <v>156</v>
      </c>
      <c r="R3030" t="s">
        <v>157</v>
      </c>
      <c r="S3030" t="s">
        <v>158</v>
      </c>
      <c r="T3030" t="s">
        <v>156</v>
      </c>
      <c r="V3030" t="s">
        <v>159</v>
      </c>
      <c r="Y3030" t="s">
        <v>244</v>
      </c>
      <c r="AE3030" t="s">
        <v>5778</v>
      </c>
    </row>
    <row r="3031" spans="1:31">
      <c r="A3031" t="s">
        <v>5780</v>
      </c>
      <c r="B3031" t="s">
        <v>5781</v>
      </c>
      <c r="C3031" t="s">
        <v>153</v>
      </c>
      <c r="D3031" t="s">
        <v>154</v>
      </c>
      <c r="E3031">
        <v>4</v>
      </c>
      <c r="F3031" t="s">
        <v>1842</v>
      </c>
      <c r="G3031" t="s">
        <v>1841</v>
      </c>
      <c r="H3031" t="s">
        <v>1842</v>
      </c>
      <c r="I3031" t="s">
        <v>128</v>
      </c>
      <c r="J3031">
        <v>4</v>
      </c>
      <c r="K3031" t="s">
        <v>1842</v>
      </c>
      <c r="L3031" t="s">
        <v>1841</v>
      </c>
      <c r="M3031" t="s">
        <v>1842</v>
      </c>
      <c r="N3031" t="s">
        <v>128</v>
      </c>
      <c r="O3031" t="s">
        <v>2162</v>
      </c>
      <c r="P3031" t="s">
        <v>156</v>
      </c>
      <c r="R3031" t="s">
        <v>157</v>
      </c>
      <c r="S3031" t="s">
        <v>158</v>
      </c>
      <c r="T3031" t="s">
        <v>156</v>
      </c>
      <c r="V3031" t="s">
        <v>159</v>
      </c>
      <c r="Y3031" t="s">
        <v>2132</v>
      </c>
      <c r="AE3031" t="s">
        <v>5780</v>
      </c>
    </row>
    <row r="3032" spans="1:31">
      <c r="A3032" t="s">
        <v>5782</v>
      </c>
      <c r="B3032" t="s">
        <v>5783</v>
      </c>
      <c r="C3032" t="s">
        <v>153</v>
      </c>
      <c r="D3032" t="s">
        <v>154</v>
      </c>
      <c r="E3032">
        <v>4</v>
      </c>
      <c r="F3032" t="s">
        <v>1582</v>
      </c>
      <c r="G3032" t="s">
        <v>1581</v>
      </c>
      <c r="H3032" t="s">
        <v>1582</v>
      </c>
      <c r="I3032" t="s">
        <v>124</v>
      </c>
      <c r="J3032">
        <v>4</v>
      </c>
      <c r="K3032" t="s">
        <v>1582</v>
      </c>
      <c r="L3032" t="s">
        <v>1581</v>
      </c>
      <c r="M3032" t="s">
        <v>1582</v>
      </c>
      <c r="N3032" t="s">
        <v>124</v>
      </c>
      <c r="O3032" t="s">
        <v>155</v>
      </c>
      <c r="P3032" t="s">
        <v>156</v>
      </c>
      <c r="R3032" t="s">
        <v>157</v>
      </c>
      <c r="S3032" t="s">
        <v>158</v>
      </c>
      <c r="T3032" t="s">
        <v>156</v>
      </c>
      <c r="V3032" t="s">
        <v>2233</v>
      </c>
      <c r="Y3032" t="s">
        <v>3892</v>
      </c>
      <c r="AE3032" t="s">
        <v>5782</v>
      </c>
    </row>
    <row r="3033" spans="1:31">
      <c r="A3033" t="s">
        <v>5784</v>
      </c>
      <c r="B3033" t="s">
        <v>5785</v>
      </c>
      <c r="C3033" t="s">
        <v>153</v>
      </c>
      <c r="D3033" t="s">
        <v>154</v>
      </c>
      <c r="E3033">
        <v>4</v>
      </c>
      <c r="F3033" t="s">
        <v>1582</v>
      </c>
      <c r="G3033" t="s">
        <v>1581</v>
      </c>
      <c r="H3033" t="s">
        <v>1582</v>
      </c>
      <c r="I3033" t="s">
        <v>124</v>
      </c>
      <c r="J3033">
        <v>4</v>
      </c>
      <c r="K3033" t="s">
        <v>1582</v>
      </c>
      <c r="L3033" t="s">
        <v>1581</v>
      </c>
      <c r="M3033" t="s">
        <v>1582</v>
      </c>
      <c r="N3033" t="s">
        <v>124</v>
      </c>
      <c r="O3033" t="s">
        <v>2162</v>
      </c>
      <c r="P3033" t="s">
        <v>156</v>
      </c>
      <c r="R3033" t="s">
        <v>157</v>
      </c>
      <c r="S3033" t="s">
        <v>158</v>
      </c>
      <c r="T3033" t="s">
        <v>156</v>
      </c>
      <c r="V3033" t="s">
        <v>159</v>
      </c>
      <c r="Y3033" t="s">
        <v>2402</v>
      </c>
      <c r="AE3033" t="s">
        <v>5784</v>
      </c>
    </row>
    <row r="3034" spans="1:31">
      <c r="A3034" t="s">
        <v>5786</v>
      </c>
      <c r="B3034" t="s">
        <v>5787</v>
      </c>
      <c r="AE3034" t="s">
        <v>5786</v>
      </c>
    </row>
    <row r="3035" spans="1:31">
      <c r="A3035" t="s">
        <v>5788</v>
      </c>
      <c r="B3035" t="s">
        <v>5789</v>
      </c>
      <c r="C3035" t="s">
        <v>153</v>
      </c>
      <c r="D3035" t="s">
        <v>154</v>
      </c>
      <c r="E3035">
        <v>4</v>
      </c>
      <c r="F3035" t="s">
        <v>2011</v>
      </c>
      <c r="G3035" t="s">
        <v>2010</v>
      </c>
      <c r="H3035" t="s">
        <v>2011</v>
      </c>
      <c r="I3035" t="s">
        <v>126</v>
      </c>
      <c r="J3035">
        <v>4</v>
      </c>
      <c r="K3035" t="s">
        <v>2011</v>
      </c>
      <c r="L3035" t="s">
        <v>2010</v>
      </c>
      <c r="M3035" t="s">
        <v>2011</v>
      </c>
      <c r="N3035" t="s">
        <v>126</v>
      </c>
      <c r="O3035" t="s">
        <v>2162</v>
      </c>
      <c r="P3035" t="s">
        <v>156</v>
      </c>
      <c r="R3035" t="s">
        <v>241</v>
      </c>
      <c r="S3035" t="s">
        <v>158</v>
      </c>
      <c r="T3035" t="s">
        <v>156</v>
      </c>
      <c r="V3035" t="s">
        <v>242</v>
      </c>
      <c r="Y3035" t="s">
        <v>2146</v>
      </c>
      <c r="AE3035" t="s">
        <v>5788</v>
      </c>
    </row>
    <row r="3036" spans="1:31">
      <c r="A3036" t="s">
        <v>5790</v>
      </c>
      <c r="B3036" t="s">
        <v>5791</v>
      </c>
      <c r="C3036" t="s">
        <v>153</v>
      </c>
      <c r="D3036" t="s">
        <v>154</v>
      </c>
      <c r="E3036">
        <v>4</v>
      </c>
      <c r="F3036" t="s">
        <v>2011</v>
      </c>
      <c r="G3036" t="s">
        <v>2010</v>
      </c>
      <c r="H3036" t="s">
        <v>2011</v>
      </c>
      <c r="I3036" t="s">
        <v>126</v>
      </c>
      <c r="J3036">
        <v>4</v>
      </c>
      <c r="K3036" t="s">
        <v>2011</v>
      </c>
      <c r="L3036" t="s">
        <v>2010</v>
      </c>
      <c r="M3036" t="s">
        <v>2011</v>
      </c>
      <c r="N3036" t="s">
        <v>126</v>
      </c>
      <c r="O3036" t="s">
        <v>2162</v>
      </c>
      <c r="P3036" t="s">
        <v>156</v>
      </c>
      <c r="R3036" t="s">
        <v>241</v>
      </c>
      <c r="S3036" t="s">
        <v>158</v>
      </c>
      <c r="T3036" t="s">
        <v>156</v>
      </c>
      <c r="V3036" t="s">
        <v>242</v>
      </c>
      <c r="Y3036" t="s">
        <v>2146</v>
      </c>
      <c r="AE3036" t="s">
        <v>5790</v>
      </c>
    </row>
    <row r="3037" spans="1:31">
      <c r="A3037" t="s">
        <v>5792</v>
      </c>
      <c r="B3037" t="s">
        <v>5793</v>
      </c>
      <c r="C3037" t="s">
        <v>153</v>
      </c>
      <c r="D3037" t="s">
        <v>154</v>
      </c>
      <c r="E3037">
        <v>4</v>
      </c>
      <c r="F3037" t="s">
        <v>2018</v>
      </c>
      <c r="G3037" t="s">
        <v>2017</v>
      </c>
      <c r="H3037" t="s">
        <v>2018</v>
      </c>
      <c r="I3037" t="s">
        <v>130</v>
      </c>
      <c r="J3037">
        <v>4</v>
      </c>
      <c r="K3037" t="s">
        <v>2018</v>
      </c>
      <c r="L3037" t="s">
        <v>2017</v>
      </c>
      <c r="M3037" t="s">
        <v>2018</v>
      </c>
      <c r="N3037" t="s">
        <v>130</v>
      </c>
      <c r="O3037" t="s">
        <v>2141</v>
      </c>
      <c r="P3037" t="s">
        <v>156</v>
      </c>
      <c r="R3037" t="s">
        <v>241</v>
      </c>
      <c r="S3037" t="s">
        <v>158</v>
      </c>
      <c r="T3037" t="s">
        <v>156</v>
      </c>
      <c r="V3037" t="s">
        <v>242</v>
      </c>
      <c r="Y3037" t="s">
        <v>2150</v>
      </c>
      <c r="AE3037" t="s">
        <v>5792</v>
      </c>
    </row>
    <row r="3038" spans="1:31">
      <c r="A3038" t="s">
        <v>5794</v>
      </c>
      <c r="B3038" t="s">
        <v>5795</v>
      </c>
      <c r="C3038" t="s">
        <v>153</v>
      </c>
      <c r="D3038" t="s">
        <v>154</v>
      </c>
      <c r="E3038">
        <v>4</v>
      </c>
      <c r="F3038" t="s">
        <v>1834</v>
      </c>
      <c r="G3038" t="s">
        <v>1833</v>
      </c>
      <c r="H3038" t="s">
        <v>1834</v>
      </c>
      <c r="I3038" t="s">
        <v>128</v>
      </c>
      <c r="J3038">
        <v>4</v>
      </c>
      <c r="K3038" t="s">
        <v>1834</v>
      </c>
      <c r="L3038" t="s">
        <v>1833</v>
      </c>
      <c r="M3038" t="s">
        <v>1834</v>
      </c>
      <c r="N3038" t="s">
        <v>128</v>
      </c>
      <c r="O3038" t="s">
        <v>2162</v>
      </c>
      <c r="P3038" t="s">
        <v>156</v>
      </c>
      <c r="R3038" t="s">
        <v>157</v>
      </c>
      <c r="S3038" t="s">
        <v>158</v>
      </c>
      <c r="T3038" t="s">
        <v>156</v>
      </c>
      <c r="V3038" t="s">
        <v>159</v>
      </c>
      <c r="Y3038" t="s">
        <v>2820</v>
      </c>
      <c r="AE3038" t="s">
        <v>5794</v>
      </c>
    </row>
    <row r="3039" spans="1:31">
      <c r="A3039" t="s">
        <v>5796</v>
      </c>
      <c r="B3039" t="s">
        <v>5797</v>
      </c>
      <c r="C3039" t="s">
        <v>153</v>
      </c>
      <c r="D3039" t="s">
        <v>154</v>
      </c>
      <c r="E3039">
        <v>4</v>
      </c>
      <c r="F3039" t="s">
        <v>1743</v>
      </c>
      <c r="G3039" t="s">
        <v>1742</v>
      </c>
      <c r="H3039" t="s">
        <v>1743</v>
      </c>
      <c r="I3039" t="s">
        <v>1641</v>
      </c>
      <c r="J3039">
        <v>4</v>
      </c>
      <c r="K3039" t="s">
        <v>1743</v>
      </c>
      <c r="L3039" t="s">
        <v>1742</v>
      </c>
      <c r="M3039" t="s">
        <v>1743</v>
      </c>
      <c r="N3039" t="s">
        <v>1641</v>
      </c>
      <c r="O3039" t="s">
        <v>2162</v>
      </c>
      <c r="P3039" t="s">
        <v>156</v>
      </c>
      <c r="R3039" t="s">
        <v>157</v>
      </c>
      <c r="S3039" t="s">
        <v>158</v>
      </c>
      <c r="T3039" t="s">
        <v>156</v>
      </c>
      <c r="V3039" t="s">
        <v>2233</v>
      </c>
      <c r="Y3039" t="s">
        <v>2127</v>
      </c>
      <c r="AE3039" t="s">
        <v>5796</v>
      </c>
    </row>
    <row r="3040" spans="1:31">
      <c r="A3040" t="s">
        <v>5798</v>
      </c>
      <c r="B3040" t="s">
        <v>5799</v>
      </c>
      <c r="AE3040" t="s">
        <v>5798</v>
      </c>
    </row>
    <row r="3041" spans="1:31">
      <c r="A3041" t="s">
        <v>5800</v>
      </c>
      <c r="B3041" t="s">
        <v>5801</v>
      </c>
      <c r="AE3041" t="s">
        <v>5800</v>
      </c>
    </row>
    <row r="3042" spans="1:31">
      <c r="A3042" t="s">
        <v>5802</v>
      </c>
      <c r="B3042" t="s">
        <v>5803</v>
      </c>
      <c r="AE3042" t="s">
        <v>5802</v>
      </c>
    </row>
    <row r="3043" spans="1:31">
      <c r="A3043" t="s">
        <v>5804</v>
      </c>
      <c r="B3043" t="s">
        <v>5805</v>
      </c>
      <c r="C3043" t="s">
        <v>153</v>
      </c>
      <c r="D3043" t="s">
        <v>154</v>
      </c>
      <c r="E3043">
        <v>4</v>
      </c>
      <c r="F3043" t="s">
        <v>1952</v>
      </c>
      <c r="G3043" t="s">
        <v>1951</v>
      </c>
      <c r="H3043" t="s">
        <v>1952</v>
      </c>
      <c r="I3043" t="s">
        <v>130</v>
      </c>
      <c r="J3043">
        <v>4</v>
      </c>
      <c r="K3043" t="s">
        <v>1952</v>
      </c>
      <c r="L3043" t="s">
        <v>1951</v>
      </c>
      <c r="M3043" t="s">
        <v>1952</v>
      </c>
      <c r="N3043" t="s">
        <v>130</v>
      </c>
      <c r="O3043" t="s">
        <v>2141</v>
      </c>
      <c r="P3043" t="s">
        <v>156</v>
      </c>
      <c r="R3043" t="s">
        <v>241</v>
      </c>
      <c r="S3043" t="s">
        <v>158</v>
      </c>
      <c r="T3043" t="s">
        <v>156</v>
      </c>
      <c r="V3043" t="s">
        <v>242</v>
      </c>
      <c r="Y3043" t="s">
        <v>2146</v>
      </c>
      <c r="AE3043" t="s">
        <v>5804</v>
      </c>
    </row>
    <row r="3044" spans="1:31">
      <c r="A3044" t="s">
        <v>5806</v>
      </c>
      <c r="B3044" t="s">
        <v>5807</v>
      </c>
      <c r="C3044" t="s">
        <v>153</v>
      </c>
      <c r="D3044" t="s">
        <v>154</v>
      </c>
      <c r="E3044">
        <v>4</v>
      </c>
      <c r="F3044" t="s">
        <v>2226</v>
      </c>
      <c r="G3044" t="s">
        <v>2227</v>
      </c>
      <c r="H3044" t="s">
        <v>2226</v>
      </c>
      <c r="I3044" t="s">
        <v>126</v>
      </c>
      <c r="J3044">
        <v>4</v>
      </c>
      <c r="K3044" t="s">
        <v>2226</v>
      </c>
      <c r="L3044" t="s">
        <v>2227</v>
      </c>
      <c r="M3044" t="s">
        <v>2226</v>
      </c>
      <c r="N3044" t="s">
        <v>126</v>
      </c>
      <c r="O3044" t="s">
        <v>2162</v>
      </c>
      <c r="P3044" t="s">
        <v>156</v>
      </c>
      <c r="R3044" t="s">
        <v>157</v>
      </c>
      <c r="S3044" t="s">
        <v>158</v>
      </c>
      <c r="T3044" t="s">
        <v>156</v>
      </c>
      <c r="V3044" t="s">
        <v>159</v>
      </c>
      <c r="Y3044" t="s">
        <v>244</v>
      </c>
      <c r="AE3044" t="s">
        <v>5806</v>
      </c>
    </row>
    <row r="3045" spans="1:31">
      <c r="A3045" t="s">
        <v>5808</v>
      </c>
      <c r="B3045" t="s">
        <v>5809</v>
      </c>
      <c r="C3045" t="s">
        <v>153</v>
      </c>
      <c r="D3045" t="s">
        <v>154</v>
      </c>
      <c r="E3045">
        <v>4</v>
      </c>
      <c r="F3045" t="s">
        <v>2287</v>
      </c>
      <c r="G3045" t="s">
        <v>2288</v>
      </c>
      <c r="H3045" t="s">
        <v>2287</v>
      </c>
      <c r="I3045" t="s">
        <v>126</v>
      </c>
      <c r="J3045">
        <v>4</v>
      </c>
      <c r="K3045" t="s">
        <v>2287</v>
      </c>
      <c r="L3045" t="s">
        <v>2288</v>
      </c>
      <c r="M3045" t="s">
        <v>2287</v>
      </c>
      <c r="N3045" t="s">
        <v>126</v>
      </c>
      <c r="O3045" t="s">
        <v>2162</v>
      </c>
      <c r="P3045" t="s">
        <v>156</v>
      </c>
      <c r="R3045" t="s">
        <v>157</v>
      </c>
      <c r="S3045" t="s">
        <v>158</v>
      </c>
      <c r="T3045" t="s">
        <v>156</v>
      </c>
      <c r="V3045" t="s">
        <v>159</v>
      </c>
      <c r="Y3045" t="s">
        <v>2132</v>
      </c>
      <c r="AE3045" t="s">
        <v>5808</v>
      </c>
    </row>
    <row r="3046" spans="1:31">
      <c r="A3046" t="s">
        <v>5810</v>
      </c>
      <c r="B3046" t="s">
        <v>5811</v>
      </c>
      <c r="C3046" t="s">
        <v>153</v>
      </c>
      <c r="D3046" t="s">
        <v>154</v>
      </c>
      <c r="E3046">
        <v>4</v>
      </c>
      <c r="F3046" t="s">
        <v>1614</v>
      </c>
      <c r="G3046" t="s">
        <v>1613</v>
      </c>
      <c r="H3046" t="s">
        <v>1614</v>
      </c>
      <c r="I3046" t="s">
        <v>128</v>
      </c>
      <c r="J3046">
        <v>4</v>
      </c>
      <c r="K3046" t="s">
        <v>1614</v>
      </c>
      <c r="L3046" t="s">
        <v>1613</v>
      </c>
      <c r="M3046" t="s">
        <v>1614</v>
      </c>
      <c r="N3046" t="s">
        <v>128</v>
      </c>
      <c r="O3046" t="s">
        <v>2162</v>
      </c>
      <c r="P3046" t="s">
        <v>156</v>
      </c>
      <c r="R3046" t="s">
        <v>157</v>
      </c>
      <c r="S3046" t="s">
        <v>158</v>
      </c>
      <c r="T3046" t="s">
        <v>156</v>
      </c>
      <c r="V3046" t="s">
        <v>159</v>
      </c>
      <c r="Y3046" t="s">
        <v>2132</v>
      </c>
      <c r="AE3046" t="s">
        <v>5810</v>
      </c>
    </row>
    <row r="3047" spans="1:31">
      <c r="A3047" t="s">
        <v>5812</v>
      </c>
      <c r="B3047" t="s">
        <v>5813</v>
      </c>
      <c r="C3047" t="s">
        <v>153</v>
      </c>
      <c r="D3047" t="s">
        <v>154</v>
      </c>
      <c r="E3047">
        <v>4</v>
      </c>
      <c r="F3047" t="s">
        <v>1815</v>
      </c>
      <c r="G3047" t="s">
        <v>1814</v>
      </c>
      <c r="H3047" t="s">
        <v>1815</v>
      </c>
      <c r="I3047" t="s">
        <v>126</v>
      </c>
      <c r="J3047">
        <v>4</v>
      </c>
      <c r="K3047" t="s">
        <v>1815</v>
      </c>
      <c r="L3047" t="s">
        <v>1814</v>
      </c>
      <c r="M3047" t="s">
        <v>1815</v>
      </c>
      <c r="N3047" t="s">
        <v>126</v>
      </c>
      <c r="O3047" t="s">
        <v>2162</v>
      </c>
      <c r="P3047" t="s">
        <v>156</v>
      </c>
      <c r="R3047" t="s">
        <v>157</v>
      </c>
      <c r="S3047" t="s">
        <v>158</v>
      </c>
      <c r="T3047" t="s">
        <v>156</v>
      </c>
      <c r="V3047" t="s">
        <v>159</v>
      </c>
      <c r="Y3047" t="s">
        <v>2132</v>
      </c>
      <c r="AE3047" t="s">
        <v>5812</v>
      </c>
    </row>
    <row r="3048" spans="1:31">
      <c r="A3048" t="s">
        <v>5814</v>
      </c>
      <c r="B3048" t="s">
        <v>5815</v>
      </c>
      <c r="C3048" t="s">
        <v>153</v>
      </c>
      <c r="D3048" t="s">
        <v>154</v>
      </c>
      <c r="E3048">
        <v>4</v>
      </c>
      <c r="F3048" t="s">
        <v>1614</v>
      </c>
      <c r="G3048" t="s">
        <v>1613</v>
      </c>
      <c r="H3048" t="s">
        <v>1614</v>
      </c>
      <c r="I3048" t="s">
        <v>128</v>
      </c>
      <c r="J3048">
        <v>4</v>
      </c>
      <c r="K3048" t="s">
        <v>1614</v>
      </c>
      <c r="L3048" t="s">
        <v>1613</v>
      </c>
      <c r="M3048" t="s">
        <v>1614</v>
      </c>
      <c r="N3048" t="s">
        <v>128</v>
      </c>
      <c r="O3048" t="s">
        <v>2162</v>
      </c>
      <c r="P3048" t="s">
        <v>156</v>
      </c>
      <c r="R3048" t="s">
        <v>157</v>
      </c>
      <c r="S3048" t="s">
        <v>158</v>
      </c>
      <c r="T3048" t="s">
        <v>156</v>
      </c>
      <c r="V3048" t="s">
        <v>159</v>
      </c>
      <c r="Y3048" t="s">
        <v>2132</v>
      </c>
      <c r="AE3048" t="s">
        <v>5814</v>
      </c>
    </row>
    <row r="3049" spans="1:31">
      <c r="A3049" t="s">
        <v>5816</v>
      </c>
      <c r="B3049" t="s">
        <v>5817</v>
      </c>
      <c r="C3049" t="s">
        <v>153</v>
      </c>
      <c r="D3049" t="s">
        <v>154</v>
      </c>
      <c r="E3049">
        <v>4</v>
      </c>
      <c r="F3049" t="s">
        <v>1803</v>
      </c>
      <c r="G3049" t="s">
        <v>1802</v>
      </c>
      <c r="H3049" t="s">
        <v>1803</v>
      </c>
      <c r="I3049" t="s">
        <v>132</v>
      </c>
      <c r="J3049">
        <v>4</v>
      </c>
      <c r="K3049" t="s">
        <v>1803</v>
      </c>
      <c r="L3049" t="s">
        <v>1802</v>
      </c>
      <c r="M3049" t="s">
        <v>1803</v>
      </c>
      <c r="N3049" t="s">
        <v>132</v>
      </c>
      <c r="O3049" t="s">
        <v>2162</v>
      </c>
      <c r="P3049" t="s">
        <v>156</v>
      </c>
      <c r="R3049" t="s">
        <v>241</v>
      </c>
      <c r="S3049" t="s">
        <v>158</v>
      </c>
      <c r="T3049" t="s">
        <v>156</v>
      </c>
      <c r="V3049" t="s">
        <v>242</v>
      </c>
      <c r="Y3049" t="s">
        <v>2147</v>
      </c>
      <c r="AE3049" t="s">
        <v>5816</v>
      </c>
    </row>
    <row r="3050" spans="1:31">
      <c r="A3050" t="s">
        <v>5818</v>
      </c>
      <c r="B3050" t="s">
        <v>5819</v>
      </c>
      <c r="C3050" t="s">
        <v>153</v>
      </c>
      <c r="D3050" t="s">
        <v>154</v>
      </c>
      <c r="E3050">
        <v>4</v>
      </c>
      <c r="F3050" t="s">
        <v>2120</v>
      </c>
      <c r="G3050" t="s">
        <v>2119</v>
      </c>
      <c r="H3050" t="s">
        <v>2120</v>
      </c>
      <c r="I3050" t="s">
        <v>128</v>
      </c>
      <c r="J3050">
        <v>4</v>
      </c>
      <c r="K3050" t="s">
        <v>2120</v>
      </c>
      <c r="L3050" t="s">
        <v>2119</v>
      </c>
      <c r="M3050" t="s">
        <v>2120</v>
      </c>
      <c r="N3050" t="s">
        <v>128</v>
      </c>
      <c r="O3050" t="s">
        <v>155</v>
      </c>
      <c r="P3050" t="s">
        <v>156</v>
      </c>
      <c r="R3050" t="s">
        <v>157</v>
      </c>
      <c r="S3050" t="s">
        <v>158</v>
      </c>
      <c r="T3050" t="s">
        <v>156</v>
      </c>
      <c r="V3050" t="s">
        <v>242</v>
      </c>
      <c r="Y3050" t="s">
        <v>3134</v>
      </c>
      <c r="AE3050" t="s">
        <v>5818</v>
      </c>
    </row>
    <row r="3051" spans="1:31">
      <c r="A3051" t="s">
        <v>5820</v>
      </c>
      <c r="B3051" t="s">
        <v>5821</v>
      </c>
      <c r="AE3051" t="s">
        <v>5820</v>
      </c>
    </row>
    <row r="3052" spans="1:31">
      <c r="A3052" t="s">
        <v>5822</v>
      </c>
      <c r="B3052" t="s">
        <v>5823</v>
      </c>
      <c r="AE3052" t="s">
        <v>5822</v>
      </c>
    </row>
    <row r="3053" spans="1:31">
      <c r="A3053" t="s">
        <v>5824</v>
      </c>
      <c r="B3053" t="s">
        <v>5825</v>
      </c>
      <c r="AE3053" t="s">
        <v>5824</v>
      </c>
    </row>
    <row r="3054" spans="1:31">
      <c r="A3054" t="s">
        <v>5826</v>
      </c>
      <c r="B3054" t="s">
        <v>5827</v>
      </c>
      <c r="AE3054" t="s">
        <v>5826</v>
      </c>
    </row>
    <row r="3055" spans="1:31">
      <c r="A3055" t="s">
        <v>5828</v>
      </c>
      <c r="B3055" t="s">
        <v>493</v>
      </c>
      <c r="AE3055" t="s">
        <v>5828</v>
      </c>
    </row>
    <row r="3056" spans="1:31">
      <c r="A3056" t="s">
        <v>5829</v>
      </c>
      <c r="B3056" t="s">
        <v>358</v>
      </c>
      <c r="AE3056" t="s">
        <v>5829</v>
      </c>
    </row>
    <row r="3057" spans="1:31">
      <c r="A3057" t="s">
        <v>5830</v>
      </c>
      <c r="B3057" t="s">
        <v>346</v>
      </c>
      <c r="AE3057" t="s">
        <v>5830</v>
      </c>
    </row>
    <row r="3058" spans="1:31">
      <c r="A3058" t="s">
        <v>5831</v>
      </c>
      <c r="B3058" t="s">
        <v>5832</v>
      </c>
      <c r="C3058" t="s">
        <v>153</v>
      </c>
      <c r="D3058" t="s">
        <v>154</v>
      </c>
      <c r="E3058">
        <v>4</v>
      </c>
      <c r="F3058" t="s">
        <v>1880</v>
      </c>
      <c r="G3058" t="s">
        <v>1879</v>
      </c>
      <c r="H3058" t="s">
        <v>1880</v>
      </c>
      <c r="I3058" t="s">
        <v>128</v>
      </c>
      <c r="J3058">
        <v>4</v>
      </c>
      <c r="K3058" t="s">
        <v>1880</v>
      </c>
      <c r="L3058" t="s">
        <v>1879</v>
      </c>
      <c r="M3058" t="s">
        <v>1880</v>
      </c>
      <c r="N3058" t="s">
        <v>128</v>
      </c>
      <c r="O3058" t="s">
        <v>2162</v>
      </c>
      <c r="P3058" t="s">
        <v>156</v>
      </c>
      <c r="R3058" t="s">
        <v>157</v>
      </c>
      <c r="S3058" t="s">
        <v>158</v>
      </c>
      <c r="T3058" t="s">
        <v>156</v>
      </c>
      <c r="V3058" t="s">
        <v>159</v>
      </c>
      <c r="Y3058" t="s">
        <v>2132</v>
      </c>
      <c r="AE3058" t="s">
        <v>5831</v>
      </c>
    </row>
    <row r="3059" spans="1:31">
      <c r="A3059" t="s">
        <v>5833</v>
      </c>
      <c r="B3059" t="s">
        <v>5834</v>
      </c>
      <c r="C3059" t="s">
        <v>153</v>
      </c>
      <c r="D3059" t="s">
        <v>154</v>
      </c>
      <c r="E3059">
        <v>4</v>
      </c>
      <c r="F3059" t="s">
        <v>2011</v>
      </c>
      <c r="G3059" t="s">
        <v>2010</v>
      </c>
      <c r="H3059" t="s">
        <v>2011</v>
      </c>
      <c r="I3059" t="s">
        <v>126</v>
      </c>
      <c r="J3059">
        <v>4</v>
      </c>
      <c r="K3059" t="s">
        <v>2011</v>
      </c>
      <c r="L3059" t="s">
        <v>2010</v>
      </c>
      <c r="M3059" t="s">
        <v>2011</v>
      </c>
      <c r="N3059" t="s">
        <v>126</v>
      </c>
      <c r="O3059" t="s">
        <v>2141</v>
      </c>
      <c r="P3059" t="s">
        <v>156</v>
      </c>
      <c r="R3059" t="s">
        <v>241</v>
      </c>
      <c r="S3059" t="s">
        <v>158</v>
      </c>
      <c r="T3059" t="s">
        <v>156</v>
      </c>
      <c r="V3059" t="s">
        <v>159</v>
      </c>
      <c r="Y3059" t="s">
        <v>244</v>
      </c>
      <c r="AE3059" t="s">
        <v>5833</v>
      </c>
    </row>
    <row r="3060" spans="1:31">
      <c r="A3060" t="s">
        <v>5835</v>
      </c>
      <c r="B3060" t="s">
        <v>5836</v>
      </c>
      <c r="AE3060" t="s">
        <v>5835</v>
      </c>
    </row>
    <row r="3061" spans="1:31">
      <c r="A3061" t="s">
        <v>5837</v>
      </c>
      <c r="B3061" t="s">
        <v>5838</v>
      </c>
      <c r="C3061" t="s">
        <v>153</v>
      </c>
      <c r="D3061" t="s">
        <v>154</v>
      </c>
      <c r="E3061">
        <v>4</v>
      </c>
      <c r="F3061" t="s">
        <v>1848</v>
      </c>
      <c r="G3061" t="s">
        <v>1847</v>
      </c>
      <c r="H3061" t="s">
        <v>1848</v>
      </c>
      <c r="I3061" t="s">
        <v>130</v>
      </c>
      <c r="J3061">
        <v>4</v>
      </c>
      <c r="K3061" t="s">
        <v>1848</v>
      </c>
      <c r="L3061" t="s">
        <v>1847</v>
      </c>
      <c r="M3061" t="s">
        <v>1848</v>
      </c>
      <c r="N3061" t="s">
        <v>130</v>
      </c>
      <c r="O3061" t="s">
        <v>2162</v>
      </c>
      <c r="P3061" t="s">
        <v>156</v>
      </c>
      <c r="R3061" t="s">
        <v>157</v>
      </c>
      <c r="S3061" t="s">
        <v>158</v>
      </c>
      <c r="T3061" t="s">
        <v>156</v>
      </c>
      <c r="V3061" t="s">
        <v>159</v>
      </c>
      <c r="Y3061" t="s">
        <v>2132</v>
      </c>
      <c r="AE3061" t="s">
        <v>5837</v>
      </c>
    </row>
    <row r="3062" spans="1:31">
      <c r="A3062" t="s">
        <v>5839</v>
      </c>
      <c r="B3062" t="s">
        <v>470</v>
      </c>
      <c r="AE3062" t="s">
        <v>5839</v>
      </c>
    </row>
    <row r="3063" spans="1:31">
      <c r="A3063" t="s">
        <v>5840</v>
      </c>
      <c r="B3063" t="s">
        <v>5841</v>
      </c>
      <c r="AE3063" t="s">
        <v>5840</v>
      </c>
    </row>
    <row r="3064" spans="1:31">
      <c r="A3064" t="s">
        <v>5842</v>
      </c>
      <c r="B3064" t="s">
        <v>5843</v>
      </c>
      <c r="C3064" t="s">
        <v>153</v>
      </c>
      <c r="D3064" t="s">
        <v>154</v>
      </c>
      <c r="E3064">
        <v>4</v>
      </c>
      <c r="F3064" t="s">
        <v>2107</v>
      </c>
      <c r="G3064" t="s">
        <v>2106</v>
      </c>
      <c r="H3064" t="s">
        <v>2107</v>
      </c>
      <c r="I3064" t="s">
        <v>130</v>
      </c>
      <c r="J3064">
        <v>4</v>
      </c>
      <c r="K3064" t="s">
        <v>2107</v>
      </c>
      <c r="L3064" t="s">
        <v>2106</v>
      </c>
      <c r="M3064" t="s">
        <v>2107</v>
      </c>
      <c r="N3064" t="s">
        <v>130</v>
      </c>
      <c r="O3064" t="s">
        <v>2162</v>
      </c>
      <c r="P3064" t="s">
        <v>156</v>
      </c>
      <c r="R3064" t="s">
        <v>157</v>
      </c>
      <c r="S3064" t="s">
        <v>158</v>
      </c>
      <c r="T3064" t="s">
        <v>156</v>
      </c>
      <c r="V3064" t="s">
        <v>2233</v>
      </c>
      <c r="Y3064" t="s">
        <v>5844</v>
      </c>
      <c r="AE3064" t="s">
        <v>5842</v>
      </c>
    </row>
    <row r="3065" spans="1:31">
      <c r="A3065" t="s">
        <v>5845</v>
      </c>
      <c r="B3065" t="s">
        <v>5846</v>
      </c>
      <c r="C3065" t="s">
        <v>153</v>
      </c>
      <c r="D3065" t="s">
        <v>154</v>
      </c>
      <c r="E3065">
        <v>4</v>
      </c>
      <c r="F3065" t="s">
        <v>2114</v>
      </c>
      <c r="G3065" t="s">
        <v>2113</v>
      </c>
      <c r="H3065" t="s">
        <v>2114</v>
      </c>
      <c r="I3065" t="s">
        <v>124</v>
      </c>
      <c r="J3065">
        <v>4</v>
      </c>
      <c r="K3065" t="s">
        <v>2114</v>
      </c>
      <c r="L3065" t="s">
        <v>2113</v>
      </c>
      <c r="M3065" t="s">
        <v>2114</v>
      </c>
      <c r="N3065" t="s">
        <v>124</v>
      </c>
      <c r="O3065" t="s">
        <v>2162</v>
      </c>
      <c r="P3065" t="s">
        <v>156</v>
      </c>
      <c r="R3065" t="s">
        <v>241</v>
      </c>
      <c r="S3065" t="s">
        <v>158</v>
      </c>
      <c r="T3065" t="s">
        <v>156</v>
      </c>
      <c r="V3065" t="s">
        <v>242</v>
      </c>
      <c r="Y3065" t="s">
        <v>2147</v>
      </c>
      <c r="AE3065" t="s">
        <v>5845</v>
      </c>
    </row>
    <row r="3066" spans="1:31">
      <c r="A3066" t="s">
        <v>5847</v>
      </c>
      <c r="B3066" t="s">
        <v>5848</v>
      </c>
      <c r="C3066" t="s">
        <v>153</v>
      </c>
      <c r="D3066" t="s">
        <v>154</v>
      </c>
      <c r="E3066">
        <v>4</v>
      </c>
      <c r="F3066" t="s">
        <v>1743</v>
      </c>
      <c r="G3066" t="s">
        <v>1742</v>
      </c>
      <c r="H3066" t="s">
        <v>1743</v>
      </c>
      <c r="I3066" t="s">
        <v>1641</v>
      </c>
      <c r="J3066">
        <v>4</v>
      </c>
      <c r="K3066" t="s">
        <v>1743</v>
      </c>
      <c r="L3066" t="s">
        <v>1742</v>
      </c>
      <c r="M3066" t="s">
        <v>1743</v>
      </c>
      <c r="N3066" t="s">
        <v>1641</v>
      </c>
      <c r="O3066" t="s">
        <v>2162</v>
      </c>
      <c r="P3066" t="s">
        <v>156</v>
      </c>
      <c r="R3066" t="s">
        <v>157</v>
      </c>
      <c r="S3066" t="s">
        <v>158</v>
      </c>
      <c r="T3066" t="s">
        <v>156</v>
      </c>
      <c r="V3066" t="s">
        <v>159</v>
      </c>
      <c r="Y3066" t="s">
        <v>5258</v>
      </c>
      <c r="AE3066" t="s">
        <v>5847</v>
      </c>
    </row>
    <row r="3067" spans="1:31">
      <c r="A3067" t="s">
        <v>5849</v>
      </c>
      <c r="B3067" t="s">
        <v>5850</v>
      </c>
      <c r="C3067" t="s">
        <v>153</v>
      </c>
      <c r="D3067" t="s">
        <v>154</v>
      </c>
      <c r="E3067">
        <v>4</v>
      </c>
      <c r="F3067" t="s">
        <v>2852</v>
      </c>
      <c r="G3067" t="s">
        <v>2853</v>
      </c>
      <c r="H3067" t="s">
        <v>2852</v>
      </c>
      <c r="I3067" t="s">
        <v>132</v>
      </c>
      <c r="J3067">
        <v>4</v>
      </c>
      <c r="K3067" t="s">
        <v>2852</v>
      </c>
      <c r="L3067" t="s">
        <v>2853</v>
      </c>
      <c r="M3067" t="s">
        <v>2852</v>
      </c>
      <c r="N3067" t="s">
        <v>132</v>
      </c>
      <c r="O3067" t="s">
        <v>2162</v>
      </c>
      <c r="P3067" t="s">
        <v>156</v>
      </c>
      <c r="R3067" t="s">
        <v>157</v>
      </c>
      <c r="S3067" t="s">
        <v>158</v>
      </c>
      <c r="T3067" t="s">
        <v>156</v>
      </c>
      <c r="V3067" t="s">
        <v>159</v>
      </c>
      <c r="Y3067" t="s">
        <v>2132</v>
      </c>
      <c r="AE3067" t="s">
        <v>5849</v>
      </c>
    </row>
    <row r="3068" spans="1:31">
      <c r="A3068" t="s">
        <v>5851</v>
      </c>
      <c r="B3068" t="s">
        <v>5852</v>
      </c>
      <c r="C3068" t="s">
        <v>153</v>
      </c>
      <c r="D3068" t="s">
        <v>154</v>
      </c>
      <c r="E3068">
        <v>4</v>
      </c>
      <c r="F3068" t="s">
        <v>2120</v>
      </c>
      <c r="G3068" t="s">
        <v>2119</v>
      </c>
      <c r="H3068" t="s">
        <v>2120</v>
      </c>
      <c r="I3068" t="s">
        <v>128</v>
      </c>
      <c r="J3068">
        <v>4</v>
      </c>
      <c r="K3068" t="s">
        <v>2120</v>
      </c>
      <c r="L3068" t="s">
        <v>2119</v>
      </c>
      <c r="M3068" t="s">
        <v>2120</v>
      </c>
      <c r="N3068" t="s">
        <v>128</v>
      </c>
      <c r="O3068" t="s">
        <v>2141</v>
      </c>
      <c r="P3068" t="s">
        <v>156</v>
      </c>
      <c r="R3068" t="s">
        <v>157</v>
      </c>
      <c r="S3068" t="s">
        <v>158</v>
      </c>
      <c r="T3068" t="s">
        <v>156</v>
      </c>
      <c r="V3068" t="s">
        <v>242</v>
      </c>
      <c r="Y3068" t="s">
        <v>3134</v>
      </c>
      <c r="AE3068" t="s">
        <v>5851</v>
      </c>
    </row>
    <row r="3069" spans="1:31">
      <c r="A3069" t="s">
        <v>5853</v>
      </c>
      <c r="B3069" t="s">
        <v>5854</v>
      </c>
      <c r="C3069" t="s">
        <v>153</v>
      </c>
      <c r="D3069" t="s">
        <v>154</v>
      </c>
      <c r="E3069">
        <v>4</v>
      </c>
      <c r="F3069" t="s">
        <v>2120</v>
      </c>
      <c r="G3069" t="s">
        <v>2119</v>
      </c>
      <c r="H3069" t="s">
        <v>2120</v>
      </c>
      <c r="I3069" t="s">
        <v>128</v>
      </c>
      <c r="J3069">
        <v>4</v>
      </c>
      <c r="K3069" t="s">
        <v>2120</v>
      </c>
      <c r="L3069" t="s">
        <v>2119</v>
      </c>
      <c r="M3069" t="s">
        <v>2120</v>
      </c>
      <c r="N3069" t="s">
        <v>128</v>
      </c>
      <c r="O3069" t="s">
        <v>2141</v>
      </c>
      <c r="P3069" t="s">
        <v>156</v>
      </c>
      <c r="R3069" t="s">
        <v>241</v>
      </c>
      <c r="S3069" t="s">
        <v>158</v>
      </c>
      <c r="T3069" t="s">
        <v>156</v>
      </c>
      <c r="V3069" t="s">
        <v>242</v>
      </c>
      <c r="Y3069" t="s">
        <v>3134</v>
      </c>
      <c r="AE3069" t="s">
        <v>5853</v>
      </c>
    </row>
    <row r="3070" spans="1:31">
      <c r="A3070" t="s">
        <v>5855</v>
      </c>
      <c r="B3070" t="s">
        <v>5856</v>
      </c>
      <c r="C3070" t="s">
        <v>153</v>
      </c>
      <c r="D3070" t="s">
        <v>154</v>
      </c>
      <c r="E3070">
        <v>4</v>
      </c>
      <c r="F3070" t="s">
        <v>2120</v>
      </c>
      <c r="G3070" t="s">
        <v>2119</v>
      </c>
      <c r="H3070" t="s">
        <v>2120</v>
      </c>
      <c r="I3070" t="s">
        <v>128</v>
      </c>
      <c r="J3070">
        <v>4</v>
      </c>
      <c r="K3070" t="s">
        <v>2120</v>
      </c>
      <c r="L3070" t="s">
        <v>2119</v>
      </c>
      <c r="M3070" t="s">
        <v>2120</v>
      </c>
      <c r="N3070" t="s">
        <v>128</v>
      </c>
      <c r="O3070" t="s">
        <v>2162</v>
      </c>
      <c r="P3070" t="s">
        <v>156</v>
      </c>
      <c r="R3070" t="s">
        <v>241</v>
      </c>
      <c r="S3070" t="s">
        <v>158</v>
      </c>
      <c r="T3070" t="s">
        <v>156</v>
      </c>
      <c r="V3070" t="s">
        <v>242</v>
      </c>
      <c r="Y3070" t="s">
        <v>3134</v>
      </c>
      <c r="AE3070" t="s">
        <v>5855</v>
      </c>
    </row>
    <row r="3071" spans="1:31">
      <c r="A3071" t="s">
        <v>5857</v>
      </c>
      <c r="B3071" t="s">
        <v>5858</v>
      </c>
      <c r="C3071" t="s">
        <v>153</v>
      </c>
      <c r="D3071" t="s">
        <v>154</v>
      </c>
      <c r="E3071">
        <v>4</v>
      </c>
      <c r="F3071" t="s">
        <v>5348</v>
      </c>
      <c r="G3071" t="s">
        <v>5347</v>
      </c>
      <c r="H3071" t="s">
        <v>5348</v>
      </c>
      <c r="I3071" t="s">
        <v>132</v>
      </c>
      <c r="J3071">
        <v>4</v>
      </c>
      <c r="K3071" t="s">
        <v>5348</v>
      </c>
      <c r="L3071" t="s">
        <v>5347</v>
      </c>
      <c r="M3071" t="s">
        <v>5348</v>
      </c>
      <c r="N3071" t="s">
        <v>132</v>
      </c>
      <c r="O3071" t="s">
        <v>155</v>
      </c>
      <c r="P3071" t="s">
        <v>156</v>
      </c>
      <c r="R3071" t="s">
        <v>241</v>
      </c>
      <c r="S3071" t="s">
        <v>158</v>
      </c>
      <c r="T3071" t="s">
        <v>156</v>
      </c>
      <c r="V3071" t="s">
        <v>242</v>
      </c>
      <c r="Y3071" t="s">
        <v>2147</v>
      </c>
      <c r="AE3071" t="s">
        <v>5857</v>
      </c>
    </row>
    <row r="3072" spans="1:31">
      <c r="A3072" t="s">
        <v>5859</v>
      </c>
      <c r="B3072" t="s">
        <v>5860</v>
      </c>
      <c r="AE3072" t="s">
        <v>5859</v>
      </c>
    </row>
    <row r="3073" spans="1:31">
      <c r="A3073" t="s">
        <v>5861</v>
      </c>
      <c r="B3073" t="s">
        <v>5862</v>
      </c>
      <c r="AE3073" t="s">
        <v>5861</v>
      </c>
    </row>
    <row r="3074" spans="1:31">
      <c r="A3074" t="s">
        <v>5863</v>
      </c>
      <c r="B3074" t="s">
        <v>5864</v>
      </c>
      <c r="C3074" t="s">
        <v>153</v>
      </c>
      <c r="D3074" t="s">
        <v>154</v>
      </c>
      <c r="E3074">
        <v>4</v>
      </c>
      <c r="F3074" t="s">
        <v>1880</v>
      </c>
      <c r="G3074" t="s">
        <v>1879</v>
      </c>
      <c r="H3074" t="s">
        <v>1880</v>
      </c>
      <c r="I3074" t="s">
        <v>128</v>
      </c>
      <c r="J3074">
        <v>4</v>
      </c>
      <c r="K3074" t="s">
        <v>1880</v>
      </c>
      <c r="L3074" t="s">
        <v>1879</v>
      </c>
      <c r="M3074" t="s">
        <v>1880</v>
      </c>
      <c r="N3074" t="s">
        <v>128</v>
      </c>
      <c r="O3074" t="s">
        <v>2162</v>
      </c>
      <c r="P3074" t="s">
        <v>156</v>
      </c>
      <c r="R3074" t="s">
        <v>157</v>
      </c>
      <c r="S3074" t="s">
        <v>158</v>
      </c>
      <c r="T3074" t="s">
        <v>156</v>
      </c>
      <c r="V3074" t="s">
        <v>159</v>
      </c>
      <c r="Y3074" t="s">
        <v>2132</v>
      </c>
      <c r="AE3074" t="s">
        <v>5863</v>
      </c>
    </row>
    <row r="3075" spans="1:31">
      <c r="A3075" t="s">
        <v>5865</v>
      </c>
      <c r="B3075" t="s">
        <v>5866</v>
      </c>
      <c r="AE3075" t="s">
        <v>5865</v>
      </c>
    </row>
    <row r="3076" spans="1:31">
      <c r="A3076" t="s">
        <v>5867</v>
      </c>
      <c r="B3076" t="s">
        <v>5868</v>
      </c>
      <c r="C3076" t="s">
        <v>153</v>
      </c>
      <c r="D3076" t="s">
        <v>154</v>
      </c>
      <c r="E3076">
        <v>4</v>
      </c>
      <c r="F3076" t="s">
        <v>1852</v>
      </c>
      <c r="G3076" t="s">
        <v>1851</v>
      </c>
      <c r="H3076" t="s">
        <v>1852</v>
      </c>
      <c r="I3076" t="s">
        <v>130</v>
      </c>
      <c r="J3076">
        <v>4</v>
      </c>
      <c r="K3076" t="s">
        <v>1852</v>
      </c>
      <c r="L3076" t="s">
        <v>1851</v>
      </c>
      <c r="M3076" t="s">
        <v>1852</v>
      </c>
      <c r="N3076" t="s">
        <v>130</v>
      </c>
      <c r="O3076" t="s">
        <v>2162</v>
      </c>
      <c r="P3076" t="s">
        <v>156</v>
      </c>
      <c r="R3076" t="s">
        <v>157</v>
      </c>
      <c r="S3076" t="s">
        <v>158</v>
      </c>
      <c r="T3076" t="s">
        <v>156</v>
      </c>
      <c r="V3076" t="s">
        <v>159</v>
      </c>
      <c r="Y3076" t="s">
        <v>2132</v>
      </c>
      <c r="AE3076" t="s">
        <v>5867</v>
      </c>
    </row>
    <row r="3077" spans="1:31">
      <c r="A3077" t="s">
        <v>5869</v>
      </c>
      <c r="B3077" t="s">
        <v>5870</v>
      </c>
      <c r="AE3077" t="s">
        <v>5869</v>
      </c>
    </row>
    <row r="3078" spans="1:31">
      <c r="A3078" t="s">
        <v>5871</v>
      </c>
      <c r="B3078" t="s">
        <v>5872</v>
      </c>
      <c r="AE3078" t="s">
        <v>5871</v>
      </c>
    </row>
    <row r="3079" spans="1:31">
      <c r="A3079" t="s">
        <v>5873</v>
      </c>
      <c r="B3079" t="s">
        <v>5874</v>
      </c>
      <c r="AE3079" t="s">
        <v>5873</v>
      </c>
    </row>
    <row r="3080" spans="1:31">
      <c r="A3080" t="s">
        <v>5875</v>
      </c>
      <c r="B3080" t="s">
        <v>5876</v>
      </c>
      <c r="AE3080" t="s">
        <v>5875</v>
      </c>
    </row>
    <row r="3081" spans="1:31">
      <c r="A3081" t="s">
        <v>5877</v>
      </c>
      <c r="B3081" t="s">
        <v>5878</v>
      </c>
      <c r="AE3081" t="s">
        <v>5877</v>
      </c>
    </row>
    <row r="3082" spans="1:31">
      <c r="A3082" t="s">
        <v>5879</v>
      </c>
      <c r="B3082" t="s">
        <v>5880</v>
      </c>
      <c r="AE3082" t="s">
        <v>5879</v>
      </c>
    </row>
    <row r="3083" spans="1:31">
      <c r="A3083" t="s">
        <v>5881</v>
      </c>
      <c r="B3083" t="s">
        <v>5882</v>
      </c>
      <c r="AE3083" t="s">
        <v>5881</v>
      </c>
    </row>
    <row r="3084" spans="1:31">
      <c r="A3084" t="s">
        <v>5883</v>
      </c>
      <c r="B3084" t="s">
        <v>5884</v>
      </c>
      <c r="AE3084" t="s">
        <v>5883</v>
      </c>
    </row>
    <row r="3085" spans="1:31">
      <c r="A3085" t="s">
        <v>5885</v>
      </c>
      <c r="B3085" t="s">
        <v>5886</v>
      </c>
      <c r="C3085" t="s">
        <v>153</v>
      </c>
      <c r="D3085" t="s">
        <v>154</v>
      </c>
      <c r="E3085">
        <v>4</v>
      </c>
      <c r="F3085" t="s">
        <v>2120</v>
      </c>
      <c r="G3085" t="s">
        <v>2119</v>
      </c>
      <c r="H3085" t="s">
        <v>2120</v>
      </c>
      <c r="I3085" t="s">
        <v>128</v>
      </c>
      <c r="J3085">
        <v>4</v>
      </c>
      <c r="K3085" t="s">
        <v>2120</v>
      </c>
      <c r="L3085" t="s">
        <v>2119</v>
      </c>
      <c r="M3085" t="s">
        <v>2120</v>
      </c>
      <c r="N3085" t="s">
        <v>128</v>
      </c>
      <c r="O3085" t="s">
        <v>2162</v>
      </c>
      <c r="P3085" t="s">
        <v>156</v>
      </c>
      <c r="R3085" t="s">
        <v>157</v>
      </c>
      <c r="S3085" t="s">
        <v>158</v>
      </c>
      <c r="T3085" t="s">
        <v>156</v>
      </c>
      <c r="V3085" t="s">
        <v>242</v>
      </c>
      <c r="Y3085" t="s">
        <v>3134</v>
      </c>
      <c r="AE3085" t="s">
        <v>5885</v>
      </c>
    </row>
    <row r="3086" spans="1:31">
      <c r="A3086" t="s">
        <v>5887</v>
      </c>
      <c r="B3086" t="s">
        <v>5888</v>
      </c>
      <c r="C3086" t="s">
        <v>153</v>
      </c>
      <c r="D3086" t="s">
        <v>154</v>
      </c>
      <c r="E3086">
        <v>4</v>
      </c>
      <c r="F3086" t="s">
        <v>2343</v>
      </c>
      <c r="G3086" t="s">
        <v>2344</v>
      </c>
      <c r="H3086" t="s">
        <v>2343</v>
      </c>
      <c r="I3086" t="s">
        <v>1641</v>
      </c>
      <c r="J3086">
        <v>4</v>
      </c>
      <c r="K3086" t="s">
        <v>2343</v>
      </c>
      <c r="L3086" t="s">
        <v>2344</v>
      </c>
      <c r="M3086" t="s">
        <v>2343</v>
      </c>
      <c r="N3086" t="s">
        <v>1641</v>
      </c>
      <c r="O3086" t="s">
        <v>2162</v>
      </c>
      <c r="P3086" t="s">
        <v>156</v>
      </c>
      <c r="R3086" t="s">
        <v>241</v>
      </c>
      <c r="S3086" t="s">
        <v>158</v>
      </c>
      <c r="T3086" t="s">
        <v>156</v>
      </c>
      <c r="V3086" t="s">
        <v>242</v>
      </c>
      <c r="Y3086" t="s">
        <v>2150</v>
      </c>
      <c r="AE3086" t="s">
        <v>5887</v>
      </c>
    </row>
    <row r="3087" spans="1:31">
      <c r="A3087" t="s">
        <v>5889</v>
      </c>
      <c r="B3087" t="s">
        <v>5890</v>
      </c>
      <c r="C3087" t="s">
        <v>153</v>
      </c>
      <c r="D3087" t="s">
        <v>154</v>
      </c>
      <c r="E3087">
        <v>4</v>
      </c>
      <c r="F3087" t="s">
        <v>1684</v>
      </c>
      <c r="G3087" t="s">
        <v>1683</v>
      </c>
      <c r="H3087" t="s">
        <v>1684</v>
      </c>
      <c r="I3087" t="s">
        <v>132</v>
      </c>
      <c r="J3087">
        <v>4</v>
      </c>
      <c r="K3087" t="s">
        <v>1684</v>
      </c>
      <c r="L3087" t="s">
        <v>1683</v>
      </c>
      <c r="M3087" t="s">
        <v>1684</v>
      </c>
      <c r="N3087" t="s">
        <v>132</v>
      </c>
      <c r="O3087" t="s">
        <v>2162</v>
      </c>
      <c r="P3087" t="s">
        <v>156</v>
      </c>
      <c r="R3087" t="s">
        <v>241</v>
      </c>
      <c r="S3087" t="s">
        <v>158</v>
      </c>
      <c r="T3087" t="s">
        <v>156</v>
      </c>
      <c r="V3087" t="s">
        <v>242</v>
      </c>
      <c r="Y3087" t="s">
        <v>2146</v>
      </c>
      <c r="AE3087" t="s">
        <v>5889</v>
      </c>
    </row>
    <row r="3088" spans="1:31">
      <c r="A3088" t="s">
        <v>5891</v>
      </c>
      <c r="B3088" t="s">
        <v>5892</v>
      </c>
      <c r="C3088" t="s">
        <v>153</v>
      </c>
      <c r="D3088" t="s">
        <v>154</v>
      </c>
      <c r="E3088">
        <v>4</v>
      </c>
      <c r="F3088" t="s">
        <v>1684</v>
      </c>
      <c r="G3088" t="s">
        <v>1683</v>
      </c>
      <c r="H3088" t="s">
        <v>1684</v>
      </c>
      <c r="I3088" t="s">
        <v>132</v>
      </c>
      <c r="J3088">
        <v>4</v>
      </c>
      <c r="K3088" t="s">
        <v>1684</v>
      </c>
      <c r="L3088" t="s">
        <v>1683</v>
      </c>
      <c r="M3088" t="s">
        <v>1684</v>
      </c>
      <c r="N3088" t="s">
        <v>132</v>
      </c>
      <c r="O3088" t="s">
        <v>2162</v>
      </c>
      <c r="P3088" t="s">
        <v>156</v>
      </c>
      <c r="R3088" t="s">
        <v>157</v>
      </c>
      <c r="S3088" t="s">
        <v>158</v>
      </c>
      <c r="T3088" t="s">
        <v>156</v>
      </c>
      <c r="V3088" t="s">
        <v>159</v>
      </c>
      <c r="Y3088" t="s">
        <v>244</v>
      </c>
      <c r="AE3088" t="s">
        <v>5891</v>
      </c>
    </row>
    <row r="3089" spans="1:31">
      <c r="A3089" t="s">
        <v>5893</v>
      </c>
      <c r="B3089" t="s">
        <v>5894</v>
      </c>
      <c r="C3089" t="s">
        <v>153</v>
      </c>
      <c r="D3089" t="s">
        <v>154</v>
      </c>
      <c r="E3089">
        <v>4</v>
      </c>
      <c r="F3089" t="s">
        <v>1718</v>
      </c>
      <c r="G3089" t="s">
        <v>1717</v>
      </c>
      <c r="H3089" t="s">
        <v>1718</v>
      </c>
      <c r="I3089" t="s">
        <v>128</v>
      </c>
      <c r="J3089">
        <v>4</v>
      </c>
      <c r="K3089" t="s">
        <v>1718</v>
      </c>
      <c r="L3089" t="s">
        <v>1717</v>
      </c>
      <c r="M3089" t="s">
        <v>1718</v>
      </c>
      <c r="N3089" t="s">
        <v>128</v>
      </c>
      <c r="O3089" t="s">
        <v>2162</v>
      </c>
      <c r="P3089" t="s">
        <v>156</v>
      </c>
      <c r="R3089" t="s">
        <v>241</v>
      </c>
      <c r="S3089" t="s">
        <v>158</v>
      </c>
      <c r="T3089" t="s">
        <v>156</v>
      </c>
      <c r="V3089" t="s">
        <v>242</v>
      </c>
      <c r="Y3089" t="s">
        <v>2146</v>
      </c>
      <c r="AE3089" t="s">
        <v>5893</v>
      </c>
    </row>
    <row r="3090" spans="1:31">
      <c r="A3090" t="s">
        <v>5895</v>
      </c>
      <c r="B3090" t="s">
        <v>5896</v>
      </c>
      <c r="AE3090" t="s">
        <v>5895</v>
      </c>
    </row>
    <row r="3091" spans="1:31">
      <c r="A3091" t="s">
        <v>5897</v>
      </c>
      <c r="B3091" t="s">
        <v>5898</v>
      </c>
      <c r="C3091" t="s">
        <v>153</v>
      </c>
      <c r="D3091" t="s">
        <v>154</v>
      </c>
      <c r="E3091">
        <v>4</v>
      </c>
      <c r="F3091" t="s">
        <v>2067</v>
      </c>
      <c r="G3091" t="s">
        <v>2066</v>
      </c>
      <c r="H3091" t="s">
        <v>2067</v>
      </c>
      <c r="I3091" t="s">
        <v>132</v>
      </c>
      <c r="J3091">
        <v>4</v>
      </c>
      <c r="K3091" t="s">
        <v>2067</v>
      </c>
      <c r="L3091" t="s">
        <v>2066</v>
      </c>
      <c r="M3091" t="s">
        <v>2067</v>
      </c>
      <c r="N3091" t="s">
        <v>132</v>
      </c>
      <c r="O3091" t="s">
        <v>2162</v>
      </c>
      <c r="P3091" t="s">
        <v>156</v>
      </c>
      <c r="R3091" t="s">
        <v>241</v>
      </c>
      <c r="S3091" t="s">
        <v>2153</v>
      </c>
      <c r="T3091" t="s">
        <v>156</v>
      </c>
      <c r="V3091" t="s">
        <v>242</v>
      </c>
      <c r="Y3091" t="s">
        <v>2146</v>
      </c>
      <c r="AE3091" t="s">
        <v>5897</v>
      </c>
    </row>
    <row r="3092" spans="1:31">
      <c r="A3092" t="s">
        <v>5899</v>
      </c>
      <c r="B3092" t="s">
        <v>5900</v>
      </c>
      <c r="AE3092" t="s">
        <v>5899</v>
      </c>
    </row>
    <row r="3093" spans="1:31">
      <c r="A3093" t="s">
        <v>5901</v>
      </c>
      <c r="B3093" t="s">
        <v>5902</v>
      </c>
      <c r="C3093" t="s">
        <v>153</v>
      </c>
      <c r="D3093" t="s">
        <v>154</v>
      </c>
      <c r="E3093">
        <v>4</v>
      </c>
      <c r="F3093" t="s">
        <v>1803</v>
      </c>
      <c r="G3093" t="s">
        <v>1802</v>
      </c>
      <c r="H3093" t="s">
        <v>1803</v>
      </c>
      <c r="I3093" t="s">
        <v>132</v>
      </c>
      <c r="J3093">
        <v>4</v>
      </c>
      <c r="K3093" t="s">
        <v>1803</v>
      </c>
      <c r="L3093" t="s">
        <v>1802</v>
      </c>
      <c r="M3093" t="s">
        <v>1803</v>
      </c>
      <c r="N3093" t="s">
        <v>132</v>
      </c>
      <c r="O3093" t="s">
        <v>2162</v>
      </c>
      <c r="P3093" t="s">
        <v>156</v>
      </c>
      <c r="R3093" t="s">
        <v>157</v>
      </c>
      <c r="S3093" t="s">
        <v>158</v>
      </c>
      <c r="T3093" t="s">
        <v>156</v>
      </c>
      <c r="V3093" t="s">
        <v>159</v>
      </c>
      <c r="Y3093" t="s">
        <v>244</v>
      </c>
      <c r="AE3093" t="s">
        <v>5901</v>
      </c>
    </row>
    <row r="3094" spans="1:31">
      <c r="A3094" t="s">
        <v>5903</v>
      </c>
      <c r="B3094" t="s">
        <v>5904</v>
      </c>
      <c r="AE3094" t="s">
        <v>5903</v>
      </c>
    </row>
    <row r="3095" spans="1:31">
      <c r="A3095" t="s">
        <v>5905</v>
      </c>
      <c r="B3095" t="s">
        <v>5906</v>
      </c>
      <c r="C3095" t="s">
        <v>153</v>
      </c>
      <c r="D3095" t="s">
        <v>154</v>
      </c>
      <c r="E3095">
        <v>4</v>
      </c>
      <c r="F3095" t="s">
        <v>1852</v>
      </c>
      <c r="G3095" t="s">
        <v>1851</v>
      </c>
      <c r="H3095" t="s">
        <v>1852</v>
      </c>
      <c r="I3095" t="s">
        <v>130</v>
      </c>
      <c r="J3095">
        <v>4</v>
      </c>
      <c r="K3095" t="s">
        <v>1852</v>
      </c>
      <c r="L3095" t="s">
        <v>1851</v>
      </c>
      <c r="M3095" t="s">
        <v>1852</v>
      </c>
      <c r="N3095" t="s">
        <v>130</v>
      </c>
      <c r="O3095" t="s">
        <v>2162</v>
      </c>
      <c r="P3095" t="s">
        <v>156</v>
      </c>
      <c r="R3095" t="s">
        <v>157</v>
      </c>
      <c r="S3095" t="s">
        <v>158</v>
      </c>
      <c r="T3095" t="s">
        <v>156</v>
      </c>
      <c r="V3095" t="s">
        <v>2233</v>
      </c>
      <c r="Y3095" t="s">
        <v>2127</v>
      </c>
      <c r="AE3095" t="s">
        <v>5905</v>
      </c>
    </row>
    <row r="3096" spans="1:31">
      <c r="A3096" t="s">
        <v>5907</v>
      </c>
      <c r="B3096" t="s">
        <v>5908</v>
      </c>
      <c r="C3096" t="s">
        <v>153</v>
      </c>
      <c r="D3096" t="s">
        <v>154</v>
      </c>
      <c r="E3096">
        <v>4</v>
      </c>
      <c r="F3096" t="s">
        <v>5679</v>
      </c>
      <c r="G3096" t="s">
        <v>5678</v>
      </c>
      <c r="H3096" t="s">
        <v>5679</v>
      </c>
      <c r="I3096" t="s">
        <v>128</v>
      </c>
      <c r="J3096">
        <v>4</v>
      </c>
      <c r="K3096" t="s">
        <v>5679</v>
      </c>
      <c r="L3096" t="s">
        <v>5678</v>
      </c>
      <c r="M3096" t="s">
        <v>5679</v>
      </c>
      <c r="N3096" t="s">
        <v>128</v>
      </c>
      <c r="O3096" t="s">
        <v>155</v>
      </c>
      <c r="P3096" t="s">
        <v>156</v>
      </c>
      <c r="R3096" t="s">
        <v>241</v>
      </c>
      <c r="S3096" t="s">
        <v>158</v>
      </c>
      <c r="T3096" t="s">
        <v>156</v>
      </c>
      <c r="V3096" t="s">
        <v>242</v>
      </c>
      <c r="Y3096" t="s">
        <v>2146</v>
      </c>
      <c r="AE3096" t="s">
        <v>5907</v>
      </c>
    </row>
    <row r="3097" spans="1:31">
      <c r="A3097" t="s">
        <v>5909</v>
      </c>
      <c r="B3097" t="s">
        <v>5910</v>
      </c>
      <c r="C3097" t="s">
        <v>153</v>
      </c>
      <c r="D3097" t="s">
        <v>154</v>
      </c>
      <c r="E3097">
        <v>4</v>
      </c>
      <c r="F3097" t="s">
        <v>1872</v>
      </c>
      <c r="G3097" t="s">
        <v>1871</v>
      </c>
      <c r="H3097" t="s">
        <v>1872</v>
      </c>
      <c r="I3097" t="s">
        <v>130</v>
      </c>
      <c r="J3097">
        <v>4</v>
      </c>
      <c r="K3097" t="s">
        <v>1872</v>
      </c>
      <c r="L3097" t="s">
        <v>1871</v>
      </c>
      <c r="M3097" t="s">
        <v>1872</v>
      </c>
      <c r="N3097" t="s">
        <v>130</v>
      </c>
      <c r="O3097" t="s">
        <v>2162</v>
      </c>
      <c r="P3097" t="s">
        <v>156</v>
      </c>
      <c r="R3097" t="s">
        <v>241</v>
      </c>
      <c r="S3097" t="s">
        <v>158</v>
      </c>
      <c r="T3097" t="s">
        <v>156</v>
      </c>
      <c r="V3097" t="s">
        <v>242</v>
      </c>
      <c r="Y3097" t="s">
        <v>2150</v>
      </c>
      <c r="AE3097" t="s">
        <v>5909</v>
      </c>
    </row>
    <row r="3098" spans="1:31">
      <c r="A3098" t="s">
        <v>5911</v>
      </c>
      <c r="B3098" t="s">
        <v>5912</v>
      </c>
      <c r="AE3098" t="s">
        <v>5911</v>
      </c>
    </row>
    <row r="3099" spans="1:31">
      <c r="A3099" t="s">
        <v>5913</v>
      </c>
      <c r="B3099" t="s">
        <v>5914</v>
      </c>
      <c r="AE3099" t="s">
        <v>5913</v>
      </c>
    </row>
    <row r="3100" spans="1:31">
      <c r="A3100" t="s">
        <v>5915</v>
      </c>
      <c r="B3100" t="s">
        <v>5916</v>
      </c>
      <c r="AE3100" t="s">
        <v>5915</v>
      </c>
    </row>
    <row r="3101" spans="1:31">
      <c r="A3101" t="s">
        <v>5917</v>
      </c>
      <c r="B3101" t="s">
        <v>5918</v>
      </c>
      <c r="AE3101" t="s">
        <v>5917</v>
      </c>
    </row>
    <row r="3102" spans="1:31">
      <c r="A3102" t="s">
        <v>5919</v>
      </c>
      <c r="B3102" t="s">
        <v>5920</v>
      </c>
      <c r="AE3102" t="s">
        <v>5919</v>
      </c>
    </row>
    <row r="3103" spans="1:31">
      <c r="A3103" t="s">
        <v>5921</v>
      </c>
      <c r="B3103" t="s">
        <v>5922</v>
      </c>
      <c r="AE3103" t="s">
        <v>5921</v>
      </c>
    </row>
    <row r="3104" spans="1:31">
      <c r="A3104" t="s">
        <v>5923</v>
      </c>
      <c r="B3104" t="s">
        <v>5924</v>
      </c>
      <c r="AE3104" t="s">
        <v>5923</v>
      </c>
    </row>
    <row r="3105" spans="1:31">
      <c r="A3105" t="s">
        <v>5925</v>
      </c>
      <c r="B3105" t="s">
        <v>5926</v>
      </c>
      <c r="AE3105" t="s">
        <v>5925</v>
      </c>
    </row>
    <row r="3106" spans="1:31">
      <c r="A3106" t="s">
        <v>5927</v>
      </c>
      <c r="B3106" t="s">
        <v>5928</v>
      </c>
      <c r="AE3106" t="s">
        <v>5927</v>
      </c>
    </row>
    <row r="3107" spans="1:31">
      <c r="A3107" t="s">
        <v>5929</v>
      </c>
      <c r="B3107" t="s">
        <v>5930</v>
      </c>
      <c r="AE3107" t="s">
        <v>5929</v>
      </c>
    </row>
    <row r="3108" spans="1:31">
      <c r="A3108" t="s">
        <v>5931</v>
      </c>
      <c r="B3108" t="s">
        <v>5932</v>
      </c>
      <c r="AE3108" t="s">
        <v>5931</v>
      </c>
    </row>
    <row r="3109" spans="1:31">
      <c r="A3109" t="s">
        <v>5933</v>
      </c>
      <c r="B3109" t="s">
        <v>5934</v>
      </c>
      <c r="AE3109" t="s">
        <v>5933</v>
      </c>
    </row>
    <row r="3110" spans="1:31">
      <c r="A3110" t="s">
        <v>5935</v>
      </c>
      <c r="B3110" t="s">
        <v>5936</v>
      </c>
      <c r="AE3110" t="s">
        <v>5935</v>
      </c>
    </row>
    <row r="3111" spans="1:31">
      <c r="A3111" t="s">
        <v>5937</v>
      </c>
      <c r="B3111" t="s">
        <v>5938</v>
      </c>
      <c r="C3111" t="s">
        <v>153</v>
      </c>
      <c r="D3111" t="s">
        <v>154</v>
      </c>
      <c r="E3111">
        <v>4</v>
      </c>
      <c r="F3111" t="s">
        <v>1611</v>
      </c>
      <c r="G3111" t="s">
        <v>1610</v>
      </c>
      <c r="H3111" t="s">
        <v>1611</v>
      </c>
      <c r="I3111" t="s">
        <v>132</v>
      </c>
      <c r="J3111">
        <v>4</v>
      </c>
      <c r="K3111" t="s">
        <v>1611</v>
      </c>
      <c r="L3111" t="s">
        <v>1610</v>
      </c>
      <c r="M3111" t="s">
        <v>1611</v>
      </c>
      <c r="N3111" t="s">
        <v>132</v>
      </c>
      <c r="O3111" t="s">
        <v>2162</v>
      </c>
      <c r="P3111" t="s">
        <v>156</v>
      </c>
      <c r="R3111" t="s">
        <v>241</v>
      </c>
      <c r="S3111" t="s">
        <v>158</v>
      </c>
      <c r="T3111" t="s">
        <v>156</v>
      </c>
      <c r="V3111" t="s">
        <v>242</v>
      </c>
      <c r="Y3111" t="s">
        <v>2146</v>
      </c>
      <c r="AE3111" t="s">
        <v>5937</v>
      </c>
    </row>
    <row r="3112" spans="1:31">
      <c r="A3112" t="s">
        <v>5939</v>
      </c>
      <c r="B3112" t="s">
        <v>5940</v>
      </c>
      <c r="C3112" t="s">
        <v>153</v>
      </c>
      <c r="D3112" t="s">
        <v>154</v>
      </c>
      <c r="E3112">
        <v>4</v>
      </c>
      <c r="F3112" t="s">
        <v>2114</v>
      </c>
      <c r="G3112" t="s">
        <v>2113</v>
      </c>
      <c r="H3112" t="s">
        <v>2114</v>
      </c>
      <c r="I3112" t="s">
        <v>124</v>
      </c>
      <c r="J3112">
        <v>4</v>
      </c>
      <c r="K3112" t="s">
        <v>2114</v>
      </c>
      <c r="L3112" t="s">
        <v>2113</v>
      </c>
      <c r="M3112" t="s">
        <v>2114</v>
      </c>
      <c r="N3112" t="s">
        <v>124</v>
      </c>
      <c r="O3112" t="s">
        <v>155</v>
      </c>
      <c r="P3112" t="s">
        <v>156</v>
      </c>
      <c r="R3112" t="s">
        <v>157</v>
      </c>
      <c r="S3112" t="s">
        <v>158</v>
      </c>
      <c r="T3112" t="s">
        <v>156</v>
      </c>
      <c r="V3112" t="s">
        <v>159</v>
      </c>
      <c r="Y3112" t="s">
        <v>2402</v>
      </c>
      <c r="AE3112" t="s">
        <v>5939</v>
      </c>
    </row>
    <row r="3113" spans="1:31">
      <c r="A3113" t="s">
        <v>5941</v>
      </c>
      <c r="B3113" t="s">
        <v>5942</v>
      </c>
      <c r="C3113" t="s">
        <v>153</v>
      </c>
      <c r="D3113" t="s">
        <v>154</v>
      </c>
      <c r="E3113">
        <v>4</v>
      </c>
      <c r="F3113" t="s">
        <v>2283</v>
      </c>
      <c r="G3113" t="s">
        <v>2284</v>
      </c>
      <c r="H3113" t="s">
        <v>2283</v>
      </c>
      <c r="I3113" t="s">
        <v>124</v>
      </c>
      <c r="J3113">
        <v>4</v>
      </c>
      <c r="K3113" t="s">
        <v>2283</v>
      </c>
      <c r="L3113" t="s">
        <v>2284</v>
      </c>
      <c r="M3113" t="s">
        <v>2283</v>
      </c>
      <c r="N3113" t="s">
        <v>124</v>
      </c>
      <c r="O3113" t="s">
        <v>155</v>
      </c>
      <c r="P3113" t="s">
        <v>156</v>
      </c>
      <c r="R3113" t="s">
        <v>157</v>
      </c>
      <c r="S3113" t="s">
        <v>158</v>
      </c>
      <c r="T3113" t="s">
        <v>156</v>
      </c>
      <c r="V3113" t="s">
        <v>2233</v>
      </c>
      <c r="Y3113" t="s">
        <v>3892</v>
      </c>
      <c r="AE3113" t="s">
        <v>5941</v>
      </c>
    </row>
    <row r="3114" spans="1:31">
      <c r="A3114" t="s">
        <v>5943</v>
      </c>
      <c r="B3114" t="s">
        <v>5944</v>
      </c>
      <c r="AE3114" t="s">
        <v>5943</v>
      </c>
    </row>
    <row r="3115" spans="1:31">
      <c r="A3115" t="s">
        <v>5945</v>
      </c>
      <c r="B3115" t="s">
        <v>5946</v>
      </c>
      <c r="C3115" t="s">
        <v>153</v>
      </c>
      <c r="D3115" t="s">
        <v>154</v>
      </c>
      <c r="E3115">
        <v>4</v>
      </c>
      <c r="F3115" t="s">
        <v>1640</v>
      </c>
      <c r="G3115" t="s">
        <v>1639</v>
      </c>
      <c r="H3115" t="s">
        <v>1640</v>
      </c>
      <c r="I3115" t="s">
        <v>1641</v>
      </c>
      <c r="J3115">
        <v>4</v>
      </c>
      <c r="K3115" t="s">
        <v>1640</v>
      </c>
      <c r="L3115" t="s">
        <v>1639</v>
      </c>
      <c r="M3115" t="s">
        <v>1640</v>
      </c>
      <c r="N3115" t="s">
        <v>1641</v>
      </c>
      <c r="O3115" t="s">
        <v>2141</v>
      </c>
      <c r="P3115" t="s">
        <v>156</v>
      </c>
      <c r="R3115" t="s">
        <v>241</v>
      </c>
      <c r="S3115" t="s">
        <v>158</v>
      </c>
      <c r="T3115" t="s">
        <v>156</v>
      </c>
      <c r="V3115" t="s">
        <v>242</v>
      </c>
      <c r="Y3115" t="s">
        <v>2146</v>
      </c>
      <c r="AE3115" t="s">
        <v>5945</v>
      </c>
    </row>
    <row r="3116" spans="1:31">
      <c r="A3116" t="s">
        <v>5947</v>
      </c>
      <c r="B3116" t="s">
        <v>5948</v>
      </c>
      <c r="C3116" t="s">
        <v>153</v>
      </c>
      <c r="D3116" t="s">
        <v>154</v>
      </c>
      <c r="E3116">
        <v>4</v>
      </c>
      <c r="F3116" t="s">
        <v>1834</v>
      </c>
      <c r="G3116" t="s">
        <v>1833</v>
      </c>
      <c r="H3116" t="s">
        <v>1834</v>
      </c>
      <c r="I3116" t="s">
        <v>128</v>
      </c>
      <c r="J3116">
        <v>4</v>
      </c>
      <c r="K3116" t="s">
        <v>1834</v>
      </c>
      <c r="L3116" t="s">
        <v>1833</v>
      </c>
      <c r="M3116" t="s">
        <v>1834</v>
      </c>
      <c r="N3116" t="s">
        <v>128</v>
      </c>
      <c r="O3116" t="s">
        <v>2141</v>
      </c>
      <c r="P3116" t="s">
        <v>156</v>
      </c>
      <c r="R3116" t="s">
        <v>241</v>
      </c>
      <c r="S3116" t="s">
        <v>158</v>
      </c>
      <c r="T3116" t="s">
        <v>156</v>
      </c>
      <c r="V3116" t="s">
        <v>242</v>
      </c>
      <c r="Y3116" t="s">
        <v>2146</v>
      </c>
      <c r="AE3116" t="s">
        <v>5947</v>
      </c>
    </row>
    <row r="3117" spans="1:31">
      <c r="A3117" t="s">
        <v>5949</v>
      </c>
      <c r="B3117" t="s">
        <v>5950</v>
      </c>
      <c r="C3117" t="s">
        <v>153</v>
      </c>
      <c r="D3117" t="s">
        <v>154</v>
      </c>
      <c r="E3117">
        <v>4</v>
      </c>
      <c r="F3117" t="s">
        <v>1803</v>
      </c>
      <c r="G3117" t="s">
        <v>1802</v>
      </c>
      <c r="H3117" t="s">
        <v>1803</v>
      </c>
      <c r="I3117" t="s">
        <v>132</v>
      </c>
      <c r="J3117">
        <v>4</v>
      </c>
      <c r="K3117" t="s">
        <v>1803</v>
      </c>
      <c r="L3117" t="s">
        <v>1802</v>
      </c>
      <c r="M3117" t="s">
        <v>1803</v>
      </c>
      <c r="N3117" t="s">
        <v>132</v>
      </c>
      <c r="O3117" t="s">
        <v>2162</v>
      </c>
      <c r="P3117" t="s">
        <v>156</v>
      </c>
      <c r="R3117" t="s">
        <v>157</v>
      </c>
      <c r="S3117" t="s">
        <v>158</v>
      </c>
      <c r="T3117" t="s">
        <v>156</v>
      </c>
      <c r="V3117" t="s">
        <v>2233</v>
      </c>
      <c r="Y3117" t="s">
        <v>2127</v>
      </c>
      <c r="AE3117" t="s">
        <v>5949</v>
      </c>
    </row>
    <row r="3118" spans="1:31">
      <c r="A3118" t="s">
        <v>5951</v>
      </c>
      <c r="B3118" t="s">
        <v>5952</v>
      </c>
      <c r="AE3118" t="s">
        <v>5951</v>
      </c>
    </row>
    <row r="3119" spans="1:31">
      <c r="A3119" t="s">
        <v>5953</v>
      </c>
      <c r="B3119" t="s">
        <v>5954</v>
      </c>
      <c r="C3119" t="s">
        <v>153</v>
      </c>
      <c r="D3119" t="s">
        <v>154</v>
      </c>
      <c r="E3119">
        <v>4</v>
      </c>
      <c r="F3119" t="s">
        <v>1799</v>
      </c>
      <c r="G3119" t="s">
        <v>1798</v>
      </c>
      <c r="H3119" t="s">
        <v>1799</v>
      </c>
      <c r="I3119" t="s">
        <v>128</v>
      </c>
      <c r="J3119">
        <v>4</v>
      </c>
      <c r="K3119" t="s">
        <v>1799</v>
      </c>
      <c r="L3119" t="s">
        <v>1798</v>
      </c>
      <c r="M3119" t="s">
        <v>1799</v>
      </c>
      <c r="N3119" t="s">
        <v>128</v>
      </c>
      <c r="O3119" t="s">
        <v>2162</v>
      </c>
      <c r="P3119" t="s">
        <v>156</v>
      </c>
      <c r="R3119" t="s">
        <v>157</v>
      </c>
      <c r="S3119" t="s">
        <v>158</v>
      </c>
      <c r="T3119" t="s">
        <v>156</v>
      </c>
      <c r="V3119" t="s">
        <v>242</v>
      </c>
      <c r="Y3119" t="s">
        <v>3134</v>
      </c>
      <c r="AE3119" t="s">
        <v>5953</v>
      </c>
    </row>
    <row r="3120" spans="1:31">
      <c r="A3120" t="s">
        <v>5955</v>
      </c>
      <c r="B3120" t="s">
        <v>5956</v>
      </c>
      <c r="C3120" t="s">
        <v>153</v>
      </c>
      <c r="D3120" t="s">
        <v>154</v>
      </c>
      <c r="E3120">
        <v>4</v>
      </c>
      <c r="F3120" t="s">
        <v>2022</v>
      </c>
      <c r="G3120" t="s">
        <v>2021</v>
      </c>
      <c r="H3120" t="s">
        <v>2022</v>
      </c>
      <c r="I3120" t="s">
        <v>126</v>
      </c>
      <c r="J3120">
        <v>4</v>
      </c>
      <c r="K3120" t="s">
        <v>2022</v>
      </c>
      <c r="L3120" t="s">
        <v>2021</v>
      </c>
      <c r="M3120" t="s">
        <v>2022</v>
      </c>
      <c r="N3120" t="s">
        <v>126</v>
      </c>
      <c r="O3120" t="s">
        <v>2162</v>
      </c>
      <c r="P3120" t="s">
        <v>156</v>
      </c>
      <c r="R3120" t="s">
        <v>241</v>
      </c>
      <c r="S3120" t="s">
        <v>158</v>
      </c>
      <c r="T3120" t="s">
        <v>156</v>
      </c>
      <c r="V3120" t="s">
        <v>159</v>
      </c>
      <c r="Y3120" t="s">
        <v>243</v>
      </c>
      <c r="AE3120" t="s">
        <v>5955</v>
      </c>
    </row>
    <row r="3121" spans="1:31">
      <c r="A3121" t="s">
        <v>5957</v>
      </c>
      <c r="B3121" t="s">
        <v>5958</v>
      </c>
      <c r="C3121" t="s">
        <v>153</v>
      </c>
      <c r="D3121" t="s">
        <v>154</v>
      </c>
      <c r="E3121">
        <v>4</v>
      </c>
      <c r="F3121" t="s">
        <v>1986</v>
      </c>
      <c r="G3121" t="s">
        <v>1985</v>
      </c>
      <c r="H3121" t="s">
        <v>1986</v>
      </c>
      <c r="I3121" t="s">
        <v>124</v>
      </c>
      <c r="J3121">
        <v>4</v>
      </c>
      <c r="K3121" t="s">
        <v>1986</v>
      </c>
      <c r="L3121" t="s">
        <v>1985</v>
      </c>
      <c r="M3121" t="s">
        <v>1986</v>
      </c>
      <c r="N3121" t="s">
        <v>124</v>
      </c>
      <c r="O3121" t="s">
        <v>2162</v>
      </c>
      <c r="P3121" t="s">
        <v>156</v>
      </c>
      <c r="R3121" t="s">
        <v>241</v>
      </c>
      <c r="S3121" t="s">
        <v>158</v>
      </c>
      <c r="T3121" t="s">
        <v>156</v>
      </c>
      <c r="V3121" t="s">
        <v>159</v>
      </c>
      <c r="Y3121" t="s">
        <v>2402</v>
      </c>
      <c r="AE3121" t="s">
        <v>5957</v>
      </c>
    </row>
    <row r="3122" spans="1:31">
      <c r="A3122" t="s">
        <v>5959</v>
      </c>
      <c r="B3122" t="s">
        <v>5960</v>
      </c>
      <c r="AE3122" t="s">
        <v>5959</v>
      </c>
    </row>
    <row r="3123" spans="1:31">
      <c r="A3123" t="s">
        <v>5961</v>
      </c>
      <c r="B3123" t="s">
        <v>5962</v>
      </c>
      <c r="C3123" t="s">
        <v>153</v>
      </c>
      <c r="D3123" t="s">
        <v>154</v>
      </c>
      <c r="E3123">
        <v>4</v>
      </c>
      <c r="F3123" t="s">
        <v>1850</v>
      </c>
      <c r="G3123" t="s">
        <v>1849</v>
      </c>
      <c r="H3123" t="s">
        <v>1850</v>
      </c>
      <c r="I3123" t="s">
        <v>128</v>
      </c>
      <c r="J3123">
        <v>4</v>
      </c>
      <c r="K3123" t="s">
        <v>1850</v>
      </c>
      <c r="L3123" t="s">
        <v>1849</v>
      </c>
      <c r="M3123" t="s">
        <v>1850</v>
      </c>
      <c r="N3123" t="s">
        <v>128</v>
      </c>
      <c r="O3123" t="s">
        <v>2162</v>
      </c>
      <c r="P3123" t="s">
        <v>156</v>
      </c>
      <c r="R3123" t="s">
        <v>157</v>
      </c>
      <c r="S3123" t="s">
        <v>158</v>
      </c>
      <c r="T3123" t="s">
        <v>156</v>
      </c>
      <c r="V3123" t="s">
        <v>159</v>
      </c>
      <c r="Y3123" t="s">
        <v>2132</v>
      </c>
      <c r="AE3123" t="s">
        <v>5961</v>
      </c>
    </row>
    <row r="3124" spans="1:31">
      <c r="A3124" t="s">
        <v>5963</v>
      </c>
      <c r="B3124" t="s">
        <v>5964</v>
      </c>
      <c r="C3124" t="s">
        <v>153</v>
      </c>
      <c r="D3124" t="s">
        <v>154</v>
      </c>
      <c r="E3124">
        <v>4</v>
      </c>
      <c r="F3124" t="s">
        <v>1846</v>
      </c>
      <c r="G3124" t="s">
        <v>1845</v>
      </c>
      <c r="H3124" t="s">
        <v>1846</v>
      </c>
      <c r="I3124" t="s">
        <v>132</v>
      </c>
      <c r="J3124">
        <v>4</v>
      </c>
      <c r="K3124" t="s">
        <v>1846</v>
      </c>
      <c r="L3124" t="s">
        <v>1845</v>
      </c>
      <c r="M3124" t="s">
        <v>1846</v>
      </c>
      <c r="N3124" t="s">
        <v>132</v>
      </c>
      <c r="O3124" t="s">
        <v>155</v>
      </c>
      <c r="P3124" t="s">
        <v>156</v>
      </c>
      <c r="R3124" t="s">
        <v>241</v>
      </c>
      <c r="S3124" t="s">
        <v>158</v>
      </c>
      <c r="T3124" t="s">
        <v>156</v>
      </c>
      <c r="V3124" t="s">
        <v>242</v>
      </c>
      <c r="Y3124" t="s">
        <v>2146</v>
      </c>
      <c r="AE3124" t="s">
        <v>5963</v>
      </c>
    </row>
    <row r="3125" spans="1:31">
      <c r="A3125" t="s">
        <v>5965</v>
      </c>
      <c r="B3125" t="s">
        <v>5966</v>
      </c>
      <c r="C3125" t="s">
        <v>153</v>
      </c>
      <c r="D3125" t="s">
        <v>154</v>
      </c>
      <c r="E3125">
        <v>4</v>
      </c>
      <c r="F3125" t="s">
        <v>2343</v>
      </c>
      <c r="G3125" t="s">
        <v>2344</v>
      </c>
      <c r="H3125" t="s">
        <v>2343</v>
      </c>
      <c r="I3125" t="s">
        <v>1641</v>
      </c>
      <c r="J3125">
        <v>4</v>
      </c>
      <c r="K3125" t="s">
        <v>2343</v>
      </c>
      <c r="L3125" t="s">
        <v>2344</v>
      </c>
      <c r="M3125" t="s">
        <v>2343</v>
      </c>
      <c r="N3125" t="s">
        <v>1641</v>
      </c>
      <c r="O3125" t="s">
        <v>155</v>
      </c>
      <c r="P3125" t="s">
        <v>156</v>
      </c>
      <c r="R3125" t="s">
        <v>157</v>
      </c>
      <c r="S3125" t="s">
        <v>158</v>
      </c>
      <c r="T3125" t="s">
        <v>156</v>
      </c>
      <c r="V3125" t="s">
        <v>159</v>
      </c>
      <c r="Y3125" t="s">
        <v>2402</v>
      </c>
      <c r="AE3125" t="s">
        <v>5965</v>
      </c>
    </row>
    <row r="3126" spans="1:31">
      <c r="A3126" t="s">
        <v>5967</v>
      </c>
      <c r="B3126" t="s">
        <v>5968</v>
      </c>
      <c r="C3126" t="s">
        <v>153</v>
      </c>
      <c r="D3126" t="s">
        <v>154</v>
      </c>
      <c r="E3126">
        <v>4</v>
      </c>
      <c r="F3126" t="s">
        <v>2852</v>
      </c>
      <c r="G3126" t="s">
        <v>2853</v>
      </c>
      <c r="H3126" t="s">
        <v>2852</v>
      </c>
      <c r="I3126" t="s">
        <v>132</v>
      </c>
      <c r="J3126">
        <v>4</v>
      </c>
      <c r="K3126" t="s">
        <v>2852</v>
      </c>
      <c r="L3126" t="s">
        <v>2853</v>
      </c>
      <c r="M3126" t="s">
        <v>2852</v>
      </c>
      <c r="N3126" t="s">
        <v>132</v>
      </c>
      <c r="O3126" t="s">
        <v>2162</v>
      </c>
      <c r="P3126" t="s">
        <v>156</v>
      </c>
      <c r="R3126" t="s">
        <v>157</v>
      </c>
      <c r="S3126" t="s">
        <v>158</v>
      </c>
      <c r="T3126" t="s">
        <v>156</v>
      </c>
      <c r="V3126" t="s">
        <v>242</v>
      </c>
      <c r="Y3126" t="s">
        <v>2132</v>
      </c>
      <c r="AE3126" t="s">
        <v>5967</v>
      </c>
    </row>
    <row r="3127" spans="1:31">
      <c r="A3127" t="s">
        <v>5969</v>
      </c>
      <c r="B3127" t="s">
        <v>5970</v>
      </c>
      <c r="AE3127" t="s">
        <v>5969</v>
      </c>
    </row>
    <row r="3128" spans="1:31">
      <c r="A3128" t="s">
        <v>5971</v>
      </c>
      <c r="B3128" t="s">
        <v>5972</v>
      </c>
      <c r="C3128" t="s">
        <v>153</v>
      </c>
      <c r="D3128" t="s">
        <v>154</v>
      </c>
      <c r="E3128">
        <v>4</v>
      </c>
      <c r="F3128" t="s">
        <v>1799</v>
      </c>
      <c r="G3128" t="s">
        <v>1798</v>
      </c>
      <c r="H3128" t="s">
        <v>1799</v>
      </c>
      <c r="I3128" t="s">
        <v>128</v>
      </c>
      <c r="J3128">
        <v>4</v>
      </c>
      <c r="K3128" t="s">
        <v>1799</v>
      </c>
      <c r="L3128" t="s">
        <v>1798</v>
      </c>
      <c r="M3128" t="s">
        <v>1799</v>
      </c>
      <c r="N3128" t="s">
        <v>128</v>
      </c>
      <c r="O3128" t="s">
        <v>2162</v>
      </c>
      <c r="P3128" t="s">
        <v>156</v>
      </c>
      <c r="R3128" t="s">
        <v>157</v>
      </c>
      <c r="S3128" t="s">
        <v>158</v>
      </c>
      <c r="T3128" t="s">
        <v>156</v>
      </c>
      <c r="V3128" t="s">
        <v>242</v>
      </c>
      <c r="Y3128" t="s">
        <v>3134</v>
      </c>
      <c r="AE3128" t="s">
        <v>5971</v>
      </c>
    </row>
    <row r="3129" spans="1:31">
      <c r="A3129" t="s">
        <v>5973</v>
      </c>
      <c r="B3129" t="s">
        <v>5874</v>
      </c>
      <c r="AE3129" t="s">
        <v>5973</v>
      </c>
    </row>
    <row r="3130" spans="1:31">
      <c r="A3130" t="s">
        <v>5974</v>
      </c>
      <c r="B3130" t="s">
        <v>5975</v>
      </c>
      <c r="AE3130" t="s">
        <v>5974</v>
      </c>
    </row>
    <row r="3131" spans="1:31">
      <c r="A3131" t="s">
        <v>5976</v>
      </c>
      <c r="B3131" t="s">
        <v>5977</v>
      </c>
      <c r="C3131" t="s">
        <v>153</v>
      </c>
      <c r="D3131" t="s">
        <v>154</v>
      </c>
      <c r="E3131">
        <v>4</v>
      </c>
      <c r="F3131" t="s">
        <v>1799</v>
      </c>
      <c r="G3131" t="s">
        <v>1798</v>
      </c>
      <c r="H3131" t="s">
        <v>1799</v>
      </c>
      <c r="I3131" t="s">
        <v>128</v>
      </c>
      <c r="J3131">
        <v>4</v>
      </c>
      <c r="K3131" t="s">
        <v>1799</v>
      </c>
      <c r="L3131" t="s">
        <v>1798</v>
      </c>
      <c r="M3131" t="s">
        <v>1799</v>
      </c>
      <c r="N3131" t="s">
        <v>128</v>
      </c>
      <c r="O3131" t="s">
        <v>2162</v>
      </c>
      <c r="P3131" t="s">
        <v>156</v>
      </c>
      <c r="R3131" t="s">
        <v>157</v>
      </c>
      <c r="S3131" t="s">
        <v>158</v>
      </c>
      <c r="T3131" t="s">
        <v>156</v>
      </c>
      <c r="V3131" t="s">
        <v>242</v>
      </c>
      <c r="Y3131" t="s">
        <v>3134</v>
      </c>
      <c r="AE3131" t="s">
        <v>5976</v>
      </c>
    </row>
    <row r="3132" spans="1:31">
      <c r="A3132" t="s">
        <v>5978</v>
      </c>
      <c r="B3132" t="s">
        <v>5979</v>
      </c>
      <c r="C3132" t="s">
        <v>153</v>
      </c>
      <c r="D3132" t="s">
        <v>154</v>
      </c>
      <c r="E3132">
        <v>4</v>
      </c>
      <c r="F3132" t="s">
        <v>2114</v>
      </c>
      <c r="G3132" t="s">
        <v>2113</v>
      </c>
      <c r="H3132" t="s">
        <v>2114</v>
      </c>
      <c r="I3132" t="s">
        <v>124</v>
      </c>
      <c r="J3132">
        <v>4</v>
      </c>
      <c r="K3132" t="s">
        <v>2114</v>
      </c>
      <c r="L3132" t="s">
        <v>2113</v>
      </c>
      <c r="M3132" t="s">
        <v>2114</v>
      </c>
      <c r="N3132" t="s">
        <v>124</v>
      </c>
      <c r="O3132" t="s">
        <v>155</v>
      </c>
      <c r="P3132" t="s">
        <v>156</v>
      </c>
      <c r="R3132" t="s">
        <v>241</v>
      </c>
      <c r="S3132" t="s">
        <v>158</v>
      </c>
      <c r="T3132" t="s">
        <v>156</v>
      </c>
      <c r="V3132" t="s">
        <v>242</v>
      </c>
      <c r="Y3132" t="s">
        <v>2150</v>
      </c>
      <c r="AE3132" t="s">
        <v>5978</v>
      </c>
    </row>
    <row r="3133" spans="1:31">
      <c r="A3133" t="s">
        <v>5980</v>
      </c>
      <c r="B3133" t="s">
        <v>5981</v>
      </c>
      <c r="C3133" t="s">
        <v>153</v>
      </c>
      <c r="D3133" t="s">
        <v>154</v>
      </c>
      <c r="E3133">
        <v>4</v>
      </c>
      <c r="F3133" t="s">
        <v>2120</v>
      </c>
      <c r="G3133" t="s">
        <v>2119</v>
      </c>
      <c r="H3133" t="s">
        <v>2120</v>
      </c>
      <c r="I3133" t="s">
        <v>128</v>
      </c>
      <c r="J3133">
        <v>4</v>
      </c>
      <c r="K3133" t="s">
        <v>2120</v>
      </c>
      <c r="L3133" t="s">
        <v>2119</v>
      </c>
      <c r="M3133" t="s">
        <v>2120</v>
      </c>
      <c r="N3133" t="s">
        <v>128</v>
      </c>
      <c r="O3133" t="s">
        <v>2162</v>
      </c>
      <c r="P3133" t="s">
        <v>156</v>
      </c>
      <c r="R3133" t="s">
        <v>157</v>
      </c>
      <c r="S3133" t="s">
        <v>158</v>
      </c>
      <c r="T3133" t="s">
        <v>156</v>
      </c>
      <c r="V3133" t="s">
        <v>159</v>
      </c>
      <c r="Y3133" t="s">
        <v>2402</v>
      </c>
      <c r="AE3133" t="s">
        <v>5980</v>
      </c>
    </row>
    <row r="3134" spans="1:31">
      <c r="A3134" t="s">
        <v>5982</v>
      </c>
      <c r="B3134" t="s">
        <v>5983</v>
      </c>
      <c r="C3134" t="s">
        <v>153</v>
      </c>
      <c r="D3134" t="s">
        <v>154</v>
      </c>
      <c r="E3134">
        <v>4</v>
      </c>
      <c r="F3134" t="s">
        <v>2015</v>
      </c>
      <c r="G3134" t="s">
        <v>2014</v>
      </c>
      <c r="H3134" t="s">
        <v>2015</v>
      </c>
      <c r="I3134" t="s">
        <v>128</v>
      </c>
      <c r="J3134">
        <v>4</v>
      </c>
      <c r="K3134" t="s">
        <v>2015</v>
      </c>
      <c r="L3134" t="s">
        <v>2014</v>
      </c>
      <c r="M3134" t="s">
        <v>2015</v>
      </c>
      <c r="N3134" t="s">
        <v>128</v>
      </c>
      <c r="O3134" t="s">
        <v>2141</v>
      </c>
      <c r="P3134" t="s">
        <v>156</v>
      </c>
      <c r="R3134" t="s">
        <v>241</v>
      </c>
      <c r="S3134" t="s">
        <v>158</v>
      </c>
      <c r="T3134" t="s">
        <v>156</v>
      </c>
      <c r="V3134" t="s">
        <v>242</v>
      </c>
      <c r="Y3134" t="s">
        <v>2146</v>
      </c>
      <c r="AE3134" t="s">
        <v>5982</v>
      </c>
    </row>
    <row r="3135" spans="1:31">
      <c r="A3135" t="s">
        <v>5984</v>
      </c>
      <c r="B3135" t="s">
        <v>5985</v>
      </c>
      <c r="C3135" t="s">
        <v>153</v>
      </c>
      <c r="D3135" t="s">
        <v>154</v>
      </c>
      <c r="E3135">
        <v>4</v>
      </c>
      <c r="F3135" t="s">
        <v>1811</v>
      </c>
      <c r="G3135" t="s">
        <v>1810</v>
      </c>
      <c r="H3135" t="s">
        <v>1811</v>
      </c>
      <c r="I3135" t="s">
        <v>130</v>
      </c>
      <c r="J3135">
        <v>4</v>
      </c>
      <c r="K3135" t="s">
        <v>1811</v>
      </c>
      <c r="L3135" t="s">
        <v>1810</v>
      </c>
      <c r="M3135" t="s">
        <v>1811</v>
      </c>
      <c r="N3135" t="s">
        <v>130</v>
      </c>
      <c r="O3135" t="s">
        <v>2162</v>
      </c>
      <c r="P3135" t="s">
        <v>156</v>
      </c>
      <c r="R3135" t="s">
        <v>157</v>
      </c>
      <c r="S3135" t="s">
        <v>158</v>
      </c>
      <c r="T3135" t="s">
        <v>156</v>
      </c>
      <c r="V3135" t="s">
        <v>159</v>
      </c>
      <c r="Y3135" t="s">
        <v>2132</v>
      </c>
      <c r="AE3135" t="s">
        <v>5984</v>
      </c>
    </row>
    <row r="3136" spans="1:31">
      <c r="A3136" t="s">
        <v>5986</v>
      </c>
      <c r="B3136" t="s">
        <v>5987</v>
      </c>
      <c r="AE3136" t="s">
        <v>5986</v>
      </c>
    </row>
    <row r="3137" spans="1:31">
      <c r="A3137" t="s">
        <v>5988</v>
      </c>
      <c r="B3137" t="s">
        <v>5989</v>
      </c>
      <c r="AE3137" t="s">
        <v>5988</v>
      </c>
    </row>
    <row r="3138" spans="1:31">
      <c r="A3138" t="s">
        <v>5990</v>
      </c>
      <c r="B3138" t="s">
        <v>5991</v>
      </c>
      <c r="AE3138" t="s">
        <v>5990</v>
      </c>
    </row>
    <row r="3139" spans="1:31">
      <c r="A3139" t="s">
        <v>5992</v>
      </c>
      <c r="B3139" t="s">
        <v>5993</v>
      </c>
      <c r="AE3139" t="s">
        <v>5992</v>
      </c>
    </row>
    <row r="3140" spans="1:31">
      <c r="A3140" t="s">
        <v>5994</v>
      </c>
      <c r="B3140" t="s">
        <v>5995</v>
      </c>
      <c r="AE3140" t="s">
        <v>5994</v>
      </c>
    </row>
    <row r="3141" spans="1:31">
      <c r="A3141" t="s">
        <v>5996</v>
      </c>
      <c r="B3141" t="s">
        <v>5997</v>
      </c>
      <c r="AE3141" t="s">
        <v>5996</v>
      </c>
    </row>
    <row r="3142" spans="1:31">
      <c r="A3142" t="s">
        <v>5998</v>
      </c>
      <c r="B3142" t="s">
        <v>5999</v>
      </c>
      <c r="AE3142" t="s">
        <v>5998</v>
      </c>
    </row>
    <row r="3143" spans="1:31">
      <c r="A3143" t="s">
        <v>6000</v>
      </c>
      <c r="B3143" t="s">
        <v>6001</v>
      </c>
      <c r="AE3143" t="s">
        <v>6000</v>
      </c>
    </row>
    <row r="3144" spans="1:31">
      <c r="A3144" t="s">
        <v>6002</v>
      </c>
      <c r="B3144" t="s">
        <v>6003</v>
      </c>
      <c r="AE3144" t="s">
        <v>6002</v>
      </c>
    </row>
    <row r="3145" spans="1:31">
      <c r="A3145" t="s">
        <v>6004</v>
      </c>
      <c r="B3145" t="s">
        <v>6005</v>
      </c>
      <c r="AE3145" t="s">
        <v>6004</v>
      </c>
    </row>
    <row r="3146" spans="1:31">
      <c r="A3146" t="s">
        <v>6006</v>
      </c>
      <c r="B3146" t="s">
        <v>6007</v>
      </c>
      <c r="AE3146" t="s">
        <v>6006</v>
      </c>
    </row>
    <row r="3147" spans="1:31">
      <c r="A3147" t="s">
        <v>6008</v>
      </c>
      <c r="B3147" t="s">
        <v>6009</v>
      </c>
      <c r="AE3147" t="s">
        <v>6008</v>
      </c>
    </row>
    <row r="3148" spans="1:31">
      <c r="A3148" t="s">
        <v>6010</v>
      </c>
      <c r="B3148" t="s">
        <v>6011</v>
      </c>
      <c r="AE3148" t="s">
        <v>6010</v>
      </c>
    </row>
    <row r="3149" spans="1:31">
      <c r="A3149" t="s">
        <v>6012</v>
      </c>
      <c r="B3149" t="s">
        <v>6013</v>
      </c>
      <c r="AE3149" t="s">
        <v>6012</v>
      </c>
    </row>
  </sheetData>
  <autoFilter ref="A2:AE3149" xr:uid="{00000000-0009-0000-0000-000001000000}">
    <sortState ref="A3:AE3149">
      <sortCondition sortBy="cellColor" ref="A2:A3149" dxfId="10"/>
    </sortState>
  </autoFilter>
  <phoneticPr fontId="10" type="noConversion"/>
  <conditionalFormatting sqref="A3:A2547 A2549:A1048576 C1 E1 G1 I1 K1 M1 O1 Q1 S1 U1 W1 Y1 AA1 AC1 AE1">
    <cfRule type="duplicateValues" dxfId="9" priority="2"/>
  </conditionalFormatting>
  <conditionalFormatting sqref="A2548">
    <cfRule type="duplicateValues" dxfId="8" priority="1"/>
  </conditionalFormatting>
  <hyperlinks>
    <hyperlink ref="A2" location="目录!A1" display="组织编码" xr:uid="{00000000-0004-0000-0100-000000000000}"/>
    <hyperlink ref="AE2" location="目录!A1" display="组织编码" xr:uid="{00000000-0004-0000-0100-000001000000}"/>
    <hyperlink ref="A1" location="目录!A1" display="返回主页" xr:uid="{C347B208-A5A4-F04B-8549-3808479B7015}"/>
  </hyperlink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24DAC-F5DC-644B-81A3-F6D2DDAD0935}">
  <dimension ref="A1:H103"/>
  <sheetViews>
    <sheetView workbookViewId="0">
      <selection activeCell="B1" sqref="B1"/>
    </sheetView>
  </sheetViews>
  <sheetFormatPr baseColWidth="10" defaultRowHeight="14"/>
  <cols>
    <col min="1" max="1" width="9.33203125" bestFit="1" customWidth="1"/>
    <col min="2" max="2" width="30.5" bestFit="1" customWidth="1"/>
    <col min="3" max="3" width="19.1640625" bestFit="1" customWidth="1"/>
    <col min="4" max="4" width="9.33203125" bestFit="1" customWidth="1"/>
    <col min="5" max="5" width="30.5" bestFit="1" customWidth="1"/>
    <col min="6" max="7" width="9.33203125" bestFit="1" customWidth="1"/>
    <col min="8" max="8" width="180.83203125" bestFit="1" customWidth="1"/>
  </cols>
  <sheetData>
    <row r="1" spans="1:8">
      <c r="B1" s="21" t="s">
        <v>17716</v>
      </c>
      <c r="C1" t="s">
        <v>17717</v>
      </c>
      <c r="D1" t="s">
        <v>17718</v>
      </c>
      <c r="E1" t="s">
        <v>17719</v>
      </c>
      <c r="F1" t="s">
        <v>17720</v>
      </c>
      <c r="G1" t="s">
        <v>17721</v>
      </c>
      <c r="H1" t="s">
        <v>17709</v>
      </c>
    </row>
    <row r="2" spans="1:8">
      <c r="A2">
        <v>70301</v>
      </c>
      <c r="B2" t="s">
        <v>17722</v>
      </c>
      <c r="C2" t="s">
        <v>17723</v>
      </c>
      <c r="D2" t="s">
        <v>6477</v>
      </c>
      <c r="E2" t="s">
        <v>17722</v>
      </c>
      <c r="F2" t="s">
        <v>6597</v>
      </c>
      <c r="G2" t="s">
        <v>6180</v>
      </c>
      <c r="H2" t="s">
        <v>17724</v>
      </c>
    </row>
    <row r="3" spans="1:8">
      <c r="A3">
        <v>20602</v>
      </c>
      <c r="B3" t="s">
        <v>17725</v>
      </c>
      <c r="C3" t="s">
        <v>17723</v>
      </c>
      <c r="D3" t="s">
        <v>6477</v>
      </c>
      <c r="E3" t="s">
        <v>17725</v>
      </c>
      <c r="F3" t="s">
        <v>6597</v>
      </c>
      <c r="G3" t="s">
        <v>6180</v>
      </c>
      <c r="H3" t="s">
        <v>17726</v>
      </c>
    </row>
    <row r="4" spans="1:8">
      <c r="A4">
        <v>70105</v>
      </c>
      <c r="B4" t="s">
        <v>17727</v>
      </c>
      <c r="C4" t="s">
        <v>17728</v>
      </c>
      <c r="D4" t="s">
        <v>6477</v>
      </c>
      <c r="E4" t="s">
        <v>17727</v>
      </c>
      <c r="F4" t="s">
        <v>6478</v>
      </c>
      <c r="G4" t="s">
        <v>6180</v>
      </c>
    </row>
    <row r="5" spans="1:8">
      <c r="A5">
        <v>70104</v>
      </c>
      <c r="B5" t="s">
        <v>17729</v>
      </c>
      <c r="C5" t="s">
        <v>17728</v>
      </c>
      <c r="D5" t="s">
        <v>6477</v>
      </c>
      <c r="E5" t="s">
        <v>17730</v>
      </c>
      <c r="F5" t="s">
        <v>6478</v>
      </c>
      <c r="G5" t="s">
        <v>6180</v>
      </c>
      <c r="H5" t="s">
        <v>17731</v>
      </c>
    </row>
    <row r="6" spans="1:8">
      <c r="A6">
        <v>70103</v>
      </c>
      <c r="B6" t="s">
        <v>17732</v>
      </c>
      <c r="C6" t="s">
        <v>17728</v>
      </c>
      <c r="D6" t="s">
        <v>6477</v>
      </c>
      <c r="E6" t="s">
        <v>17733</v>
      </c>
      <c r="F6" t="s">
        <v>6478</v>
      </c>
      <c r="G6" t="s">
        <v>6180</v>
      </c>
      <c r="H6" t="s">
        <v>17734</v>
      </c>
    </row>
    <row r="7" spans="1:8">
      <c r="A7">
        <v>70102</v>
      </c>
      <c r="B7" t="s">
        <v>17735</v>
      </c>
      <c r="C7" t="s">
        <v>17728</v>
      </c>
      <c r="D7" t="s">
        <v>6477</v>
      </c>
      <c r="E7" t="s">
        <v>17736</v>
      </c>
      <c r="F7" t="s">
        <v>6478</v>
      </c>
      <c r="G7" t="s">
        <v>6180</v>
      </c>
      <c r="H7" t="s">
        <v>17737</v>
      </c>
    </row>
    <row r="8" spans="1:8">
      <c r="A8">
        <v>70101</v>
      </c>
      <c r="B8" t="s">
        <v>17738</v>
      </c>
      <c r="C8" t="s">
        <v>17728</v>
      </c>
      <c r="D8" t="s">
        <v>6477</v>
      </c>
      <c r="E8" t="s">
        <v>17739</v>
      </c>
      <c r="F8" t="s">
        <v>6478</v>
      </c>
      <c r="G8" t="s">
        <v>6180</v>
      </c>
      <c r="H8" t="s">
        <v>17740</v>
      </c>
    </row>
    <row r="9" spans="1:8">
      <c r="A9">
        <v>10160</v>
      </c>
      <c r="B9" t="s">
        <v>17741</v>
      </c>
      <c r="C9" t="s">
        <v>17728</v>
      </c>
      <c r="D9" t="s">
        <v>6477</v>
      </c>
      <c r="E9" t="s">
        <v>17741</v>
      </c>
      <c r="F9" t="s">
        <v>6478</v>
      </c>
      <c r="G9" t="s">
        <v>6180</v>
      </c>
      <c r="H9" t="s">
        <v>17742</v>
      </c>
    </row>
    <row r="10" spans="1:8">
      <c r="A10">
        <v>10114</v>
      </c>
      <c r="B10" t="s">
        <v>9471</v>
      </c>
      <c r="C10" t="s">
        <v>17743</v>
      </c>
      <c r="D10" t="s">
        <v>6477</v>
      </c>
      <c r="E10" t="s">
        <v>9471</v>
      </c>
      <c r="F10" t="s">
        <v>6478</v>
      </c>
      <c r="G10" t="s">
        <v>6180</v>
      </c>
      <c r="H10" t="s">
        <v>17744</v>
      </c>
    </row>
    <row r="11" spans="1:8">
      <c r="A11" t="s">
        <v>17745</v>
      </c>
      <c r="B11" t="s">
        <v>8543</v>
      </c>
      <c r="C11" t="s">
        <v>17728</v>
      </c>
      <c r="D11" t="s">
        <v>6477</v>
      </c>
      <c r="E11" t="s">
        <v>8543</v>
      </c>
      <c r="F11" t="s">
        <v>6478</v>
      </c>
      <c r="G11" t="s">
        <v>6180</v>
      </c>
      <c r="H11" t="s">
        <v>17746</v>
      </c>
    </row>
    <row r="12" spans="1:8">
      <c r="A12" t="s">
        <v>17747</v>
      </c>
      <c r="B12" t="s">
        <v>17748</v>
      </c>
      <c r="C12" t="s">
        <v>17723</v>
      </c>
      <c r="D12" t="s">
        <v>6477</v>
      </c>
      <c r="E12" t="s">
        <v>17748</v>
      </c>
      <c r="F12" t="s">
        <v>6478</v>
      </c>
      <c r="G12" t="s">
        <v>6180</v>
      </c>
      <c r="H12" t="s">
        <v>17749</v>
      </c>
    </row>
    <row r="13" spans="1:8">
      <c r="A13" t="s">
        <v>6767</v>
      </c>
      <c r="B13" t="s">
        <v>8347</v>
      </c>
      <c r="C13" t="s">
        <v>17723</v>
      </c>
      <c r="D13" t="s">
        <v>6603</v>
      </c>
      <c r="E13" t="s">
        <v>8347</v>
      </c>
      <c r="F13" t="s">
        <v>6478</v>
      </c>
      <c r="G13" t="s">
        <v>6180</v>
      </c>
      <c r="H13" t="s">
        <v>17750</v>
      </c>
    </row>
    <row r="14" spans="1:8">
      <c r="A14">
        <v>10309</v>
      </c>
      <c r="B14" t="s">
        <v>11515</v>
      </c>
      <c r="C14" t="s">
        <v>17751</v>
      </c>
      <c r="D14" t="s">
        <v>6477</v>
      </c>
      <c r="E14" t="s">
        <v>11515</v>
      </c>
      <c r="F14" t="s">
        <v>6478</v>
      </c>
      <c r="G14" t="s">
        <v>6180</v>
      </c>
      <c r="H14" t="s">
        <v>11515</v>
      </c>
    </row>
    <row r="15" spans="1:8">
      <c r="A15">
        <v>10308</v>
      </c>
      <c r="B15" t="s">
        <v>7014</v>
      </c>
      <c r="C15" t="s">
        <v>17751</v>
      </c>
      <c r="D15" t="s">
        <v>6477</v>
      </c>
      <c r="E15" t="s">
        <v>7014</v>
      </c>
      <c r="F15" t="s">
        <v>6478</v>
      </c>
      <c r="G15" t="s">
        <v>6180</v>
      </c>
      <c r="H15" t="s">
        <v>7014</v>
      </c>
    </row>
    <row r="16" spans="1:8">
      <c r="A16">
        <v>10307</v>
      </c>
      <c r="B16" t="s">
        <v>17752</v>
      </c>
      <c r="C16" t="s">
        <v>17751</v>
      </c>
      <c r="D16" t="s">
        <v>6477</v>
      </c>
      <c r="E16" t="s">
        <v>17752</v>
      </c>
      <c r="F16" t="s">
        <v>6478</v>
      </c>
      <c r="G16" t="s">
        <v>6180</v>
      </c>
      <c r="H16" t="s">
        <v>17752</v>
      </c>
    </row>
    <row r="17" spans="1:8">
      <c r="A17">
        <v>10306</v>
      </c>
      <c r="B17" t="s">
        <v>6513</v>
      </c>
      <c r="C17" t="s">
        <v>17751</v>
      </c>
      <c r="D17" t="s">
        <v>6477</v>
      </c>
      <c r="E17" t="s">
        <v>6513</v>
      </c>
      <c r="F17" t="s">
        <v>6478</v>
      </c>
      <c r="G17" t="s">
        <v>6180</v>
      </c>
      <c r="H17" t="s">
        <v>6513</v>
      </c>
    </row>
    <row r="18" spans="1:8">
      <c r="A18">
        <v>10305</v>
      </c>
      <c r="B18" t="s">
        <v>6819</v>
      </c>
      <c r="C18" t="s">
        <v>17751</v>
      </c>
      <c r="D18" t="s">
        <v>6477</v>
      </c>
      <c r="E18" t="s">
        <v>6819</v>
      </c>
      <c r="F18" t="s">
        <v>6478</v>
      </c>
      <c r="G18" t="s">
        <v>6180</v>
      </c>
      <c r="H18" t="s">
        <v>6819</v>
      </c>
    </row>
    <row r="19" spans="1:8">
      <c r="A19">
        <v>10304</v>
      </c>
      <c r="B19" t="s">
        <v>6920</v>
      </c>
      <c r="C19" t="s">
        <v>17751</v>
      </c>
      <c r="D19" t="s">
        <v>6477</v>
      </c>
      <c r="E19" t="s">
        <v>6920</v>
      </c>
      <c r="F19" t="s">
        <v>6478</v>
      </c>
      <c r="G19" t="s">
        <v>6180</v>
      </c>
      <c r="H19" t="s">
        <v>6920</v>
      </c>
    </row>
    <row r="20" spans="1:8">
      <c r="A20">
        <v>10303</v>
      </c>
      <c r="B20" t="s">
        <v>9719</v>
      </c>
      <c r="C20" t="s">
        <v>17751</v>
      </c>
      <c r="D20" t="s">
        <v>6477</v>
      </c>
      <c r="E20" t="s">
        <v>9719</v>
      </c>
      <c r="F20" t="s">
        <v>6478</v>
      </c>
      <c r="G20" t="s">
        <v>6180</v>
      </c>
      <c r="H20" t="s">
        <v>9719</v>
      </c>
    </row>
    <row r="21" spans="1:8">
      <c r="A21">
        <v>10302</v>
      </c>
      <c r="B21" t="s">
        <v>7878</v>
      </c>
      <c r="C21" t="s">
        <v>17751</v>
      </c>
      <c r="D21" t="s">
        <v>6477</v>
      </c>
      <c r="E21" t="s">
        <v>7878</v>
      </c>
      <c r="F21" t="s">
        <v>6478</v>
      </c>
      <c r="G21" t="s">
        <v>6180</v>
      </c>
      <c r="H21" t="s">
        <v>7878</v>
      </c>
    </row>
    <row r="22" spans="1:8">
      <c r="A22">
        <v>10301</v>
      </c>
      <c r="B22" t="s">
        <v>17753</v>
      </c>
      <c r="C22" t="s">
        <v>17751</v>
      </c>
      <c r="D22" t="s">
        <v>6477</v>
      </c>
      <c r="E22" t="s">
        <v>17753</v>
      </c>
      <c r="F22" t="s">
        <v>6478</v>
      </c>
      <c r="G22" t="s">
        <v>6180</v>
      </c>
      <c r="H22" t="s">
        <v>17753</v>
      </c>
    </row>
    <row r="23" spans="1:8">
      <c r="A23" t="s">
        <v>17754</v>
      </c>
      <c r="B23" t="s">
        <v>17755</v>
      </c>
      <c r="C23" t="s">
        <v>17756</v>
      </c>
      <c r="D23" t="s">
        <v>6477</v>
      </c>
      <c r="E23" t="s">
        <v>17755</v>
      </c>
      <c r="F23" t="s">
        <v>6478</v>
      </c>
      <c r="G23" t="s">
        <v>6180</v>
      </c>
      <c r="H23" t="s">
        <v>17757</v>
      </c>
    </row>
    <row r="24" spans="1:8">
      <c r="A24" t="s">
        <v>12906</v>
      </c>
      <c r="B24" t="s">
        <v>12907</v>
      </c>
      <c r="C24" t="s">
        <v>17723</v>
      </c>
      <c r="D24" t="s">
        <v>6477</v>
      </c>
      <c r="E24" t="s">
        <v>12907</v>
      </c>
      <c r="F24" t="s">
        <v>6478</v>
      </c>
      <c r="G24" t="s">
        <v>6180</v>
      </c>
      <c r="H24" t="s">
        <v>17758</v>
      </c>
    </row>
    <row r="25" spans="1:8">
      <c r="A25">
        <v>10109</v>
      </c>
      <c r="B25" t="s">
        <v>8598</v>
      </c>
      <c r="C25" t="s">
        <v>17728</v>
      </c>
      <c r="D25" t="s">
        <v>6477</v>
      </c>
      <c r="E25" t="s">
        <v>8598</v>
      </c>
      <c r="F25" t="s">
        <v>6478</v>
      </c>
      <c r="G25" t="s">
        <v>6180</v>
      </c>
      <c r="H25" t="s">
        <v>17759</v>
      </c>
    </row>
    <row r="26" spans="1:8">
      <c r="A26">
        <v>10108</v>
      </c>
      <c r="B26" t="s">
        <v>7571</v>
      </c>
      <c r="C26" t="s">
        <v>17728</v>
      </c>
      <c r="D26" t="s">
        <v>6477</v>
      </c>
      <c r="E26" t="s">
        <v>7571</v>
      </c>
      <c r="F26" t="s">
        <v>6478</v>
      </c>
      <c r="G26" t="s">
        <v>6180</v>
      </c>
      <c r="H26" t="s">
        <v>17760</v>
      </c>
    </row>
    <row r="27" spans="1:8">
      <c r="A27">
        <v>60010</v>
      </c>
      <c r="B27" t="s">
        <v>17761</v>
      </c>
      <c r="C27" t="s">
        <v>9554</v>
      </c>
      <c r="D27" t="s">
        <v>17762</v>
      </c>
      <c r="E27" t="s">
        <v>17761</v>
      </c>
      <c r="F27" t="s">
        <v>6597</v>
      </c>
      <c r="G27" t="s">
        <v>6180</v>
      </c>
      <c r="H27" t="s">
        <v>17763</v>
      </c>
    </row>
    <row r="28" spans="1:8">
      <c r="A28">
        <v>10208</v>
      </c>
      <c r="B28" t="s">
        <v>10396</v>
      </c>
      <c r="C28" t="s">
        <v>17728</v>
      </c>
      <c r="D28" t="s">
        <v>6603</v>
      </c>
      <c r="E28" t="s">
        <v>10396</v>
      </c>
      <c r="F28" t="s">
        <v>6478</v>
      </c>
      <c r="G28" t="s">
        <v>6180</v>
      </c>
      <c r="H28" t="s">
        <v>17764</v>
      </c>
    </row>
    <row r="29" spans="1:8">
      <c r="A29">
        <v>10207</v>
      </c>
      <c r="B29" t="s">
        <v>6912</v>
      </c>
      <c r="C29" t="s">
        <v>17728</v>
      </c>
      <c r="D29" t="s">
        <v>6603</v>
      </c>
      <c r="E29" t="s">
        <v>6912</v>
      </c>
      <c r="F29" t="s">
        <v>6478</v>
      </c>
      <c r="G29" t="s">
        <v>6180</v>
      </c>
      <c r="H29" t="s">
        <v>17765</v>
      </c>
    </row>
    <row r="30" spans="1:8">
      <c r="A30">
        <v>30402</v>
      </c>
      <c r="B30" t="s">
        <v>17766</v>
      </c>
      <c r="C30" t="s">
        <v>8909</v>
      </c>
      <c r="D30" t="s">
        <v>6477</v>
      </c>
      <c r="E30" t="s">
        <v>17766</v>
      </c>
      <c r="F30" t="s">
        <v>6478</v>
      </c>
      <c r="G30" t="s">
        <v>6180</v>
      </c>
      <c r="H30" t="s">
        <v>17767</v>
      </c>
    </row>
    <row r="31" spans="1:8">
      <c r="A31">
        <v>30401</v>
      </c>
      <c r="B31" t="s">
        <v>17768</v>
      </c>
      <c r="C31" t="s">
        <v>8909</v>
      </c>
      <c r="D31" t="s">
        <v>6477</v>
      </c>
      <c r="E31" t="s">
        <v>17768</v>
      </c>
      <c r="F31" t="s">
        <v>6478</v>
      </c>
      <c r="G31" t="s">
        <v>6180</v>
      </c>
      <c r="H31" t="s">
        <v>17769</v>
      </c>
    </row>
    <row r="32" spans="1:8">
      <c r="A32">
        <v>10206</v>
      </c>
      <c r="B32" t="s">
        <v>17770</v>
      </c>
      <c r="C32" t="s">
        <v>17771</v>
      </c>
      <c r="D32" t="s">
        <v>6477</v>
      </c>
      <c r="E32" t="s">
        <v>17770</v>
      </c>
      <c r="F32" t="s">
        <v>6478</v>
      </c>
      <c r="G32" t="s">
        <v>6180</v>
      </c>
      <c r="H32" t="s">
        <v>17772</v>
      </c>
    </row>
    <row r="33" spans="1:8">
      <c r="A33">
        <v>10205</v>
      </c>
      <c r="B33" t="s">
        <v>10579</v>
      </c>
      <c r="C33" t="s">
        <v>17771</v>
      </c>
      <c r="D33" t="s">
        <v>6477</v>
      </c>
      <c r="E33" t="s">
        <v>10579</v>
      </c>
      <c r="F33" t="s">
        <v>6478</v>
      </c>
      <c r="G33" t="s">
        <v>6180</v>
      </c>
      <c r="H33" t="s">
        <v>17773</v>
      </c>
    </row>
    <row r="34" spans="1:8">
      <c r="A34">
        <v>10204</v>
      </c>
      <c r="B34" t="s">
        <v>6816</v>
      </c>
      <c r="C34" t="s">
        <v>17771</v>
      </c>
      <c r="D34" t="s">
        <v>6477</v>
      </c>
      <c r="E34" t="s">
        <v>6816</v>
      </c>
      <c r="F34" t="s">
        <v>6478</v>
      </c>
      <c r="G34" t="s">
        <v>6180</v>
      </c>
      <c r="H34" t="s">
        <v>17774</v>
      </c>
    </row>
    <row r="35" spans="1:8">
      <c r="A35">
        <v>10203</v>
      </c>
      <c r="B35" t="s">
        <v>6814</v>
      </c>
      <c r="C35" t="s">
        <v>17751</v>
      </c>
      <c r="D35" t="s">
        <v>6477</v>
      </c>
      <c r="E35" t="s">
        <v>6814</v>
      </c>
      <c r="F35" t="s">
        <v>6597</v>
      </c>
      <c r="G35" t="s">
        <v>6180</v>
      </c>
      <c r="H35" t="s">
        <v>6597</v>
      </c>
    </row>
    <row r="36" spans="1:8">
      <c r="A36">
        <v>10202</v>
      </c>
      <c r="B36" t="s">
        <v>17775</v>
      </c>
      <c r="C36" t="s">
        <v>17751</v>
      </c>
      <c r="D36" t="s">
        <v>6477</v>
      </c>
      <c r="E36" t="s">
        <v>17775</v>
      </c>
      <c r="F36" t="s">
        <v>6597</v>
      </c>
      <c r="G36" t="s">
        <v>6180</v>
      </c>
      <c r="H36" t="s">
        <v>6597</v>
      </c>
    </row>
    <row r="37" spans="1:8">
      <c r="A37">
        <v>10201</v>
      </c>
      <c r="B37" t="s">
        <v>6812</v>
      </c>
      <c r="C37" t="s">
        <v>17751</v>
      </c>
      <c r="D37" t="s">
        <v>6477</v>
      </c>
      <c r="E37" t="s">
        <v>6812</v>
      </c>
      <c r="F37" t="s">
        <v>6597</v>
      </c>
      <c r="G37" t="s">
        <v>6180</v>
      </c>
      <c r="H37" t="s">
        <v>6597</v>
      </c>
    </row>
    <row r="38" spans="1:8">
      <c r="A38">
        <v>10154</v>
      </c>
      <c r="B38" t="s">
        <v>17776</v>
      </c>
      <c r="C38" t="s">
        <v>17743</v>
      </c>
      <c r="D38" t="s">
        <v>6477</v>
      </c>
      <c r="E38" t="s">
        <v>17776</v>
      </c>
      <c r="F38" t="s">
        <v>6478</v>
      </c>
      <c r="G38" t="s">
        <v>6180</v>
      </c>
      <c r="H38" t="s">
        <v>17777</v>
      </c>
    </row>
    <row r="39" spans="1:8">
      <c r="A39">
        <v>10153</v>
      </c>
      <c r="B39" t="s">
        <v>17778</v>
      </c>
      <c r="C39" t="s">
        <v>17743</v>
      </c>
      <c r="D39" t="s">
        <v>6477</v>
      </c>
      <c r="E39" t="s">
        <v>17778</v>
      </c>
      <c r="F39" t="s">
        <v>6478</v>
      </c>
      <c r="G39" t="s">
        <v>6180</v>
      </c>
      <c r="H39" t="s">
        <v>17779</v>
      </c>
    </row>
    <row r="40" spans="1:8">
      <c r="A40" t="s">
        <v>11929</v>
      </c>
      <c r="B40" t="s">
        <v>11930</v>
      </c>
      <c r="C40" t="s">
        <v>11930</v>
      </c>
      <c r="D40" t="s">
        <v>6477</v>
      </c>
      <c r="E40" t="s">
        <v>11930</v>
      </c>
      <c r="F40" t="s">
        <v>6478</v>
      </c>
      <c r="G40" t="s">
        <v>6180</v>
      </c>
      <c r="H40" t="s">
        <v>17780</v>
      </c>
    </row>
    <row r="41" spans="1:8">
      <c r="A41">
        <v>20154</v>
      </c>
      <c r="B41" t="s">
        <v>6972</v>
      </c>
      <c r="C41" t="s">
        <v>17723</v>
      </c>
      <c r="D41" t="s">
        <v>6603</v>
      </c>
      <c r="E41" t="s">
        <v>6972</v>
      </c>
      <c r="F41" t="s">
        <v>6478</v>
      </c>
      <c r="G41" t="s">
        <v>6180</v>
      </c>
      <c r="H41" t="s">
        <v>17781</v>
      </c>
    </row>
    <row r="42" spans="1:8">
      <c r="A42">
        <v>10136</v>
      </c>
      <c r="B42" t="s">
        <v>6907</v>
      </c>
      <c r="C42" t="s">
        <v>17782</v>
      </c>
      <c r="D42" t="s">
        <v>6477</v>
      </c>
      <c r="E42" t="s">
        <v>6907</v>
      </c>
      <c r="F42" t="s">
        <v>6478</v>
      </c>
      <c r="G42" t="s">
        <v>6180</v>
      </c>
      <c r="H42" t="s">
        <v>17783</v>
      </c>
    </row>
    <row r="43" spans="1:8">
      <c r="A43">
        <v>30105</v>
      </c>
      <c r="B43" t="s">
        <v>12451</v>
      </c>
      <c r="C43" t="s">
        <v>8909</v>
      </c>
      <c r="D43" t="s">
        <v>6477</v>
      </c>
      <c r="E43" t="s">
        <v>12451</v>
      </c>
      <c r="F43" t="s">
        <v>6478</v>
      </c>
      <c r="G43" t="s">
        <v>6180</v>
      </c>
      <c r="H43" t="s">
        <v>17784</v>
      </c>
    </row>
    <row r="44" spans="1:8">
      <c r="A44">
        <v>10130</v>
      </c>
      <c r="B44" t="s">
        <v>6706</v>
      </c>
      <c r="C44" t="s">
        <v>17723</v>
      </c>
      <c r="D44" t="s">
        <v>6603</v>
      </c>
      <c r="E44" t="s">
        <v>6706</v>
      </c>
      <c r="F44" t="s">
        <v>6478</v>
      </c>
      <c r="G44" t="s">
        <v>6180</v>
      </c>
      <c r="H44" t="s">
        <v>17783</v>
      </c>
    </row>
    <row r="45" spans="1:8">
      <c r="A45">
        <v>20151</v>
      </c>
      <c r="B45" t="s">
        <v>17785</v>
      </c>
      <c r="C45" t="s">
        <v>17723</v>
      </c>
      <c r="D45" t="s">
        <v>6477</v>
      </c>
      <c r="E45" t="s">
        <v>17785</v>
      </c>
      <c r="F45" t="s">
        <v>6478</v>
      </c>
      <c r="G45" t="s">
        <v>6180</v>
      </c>
      <c r="H45" t="s">
        <v>17786</v>
      </c>
    </row>
    <row r="46" spans="1:8">
      <c r="A46">
        <v>20150</v>
      </c>
      <c r="B46" t="s">
        <v>17787</v>
      </c>
      <c r="C46" t="s">
        <v>17723</v>
      </c>
      <c r="D46" t="s">
        <v>6477</v>
      </c>
      <c r="E46" t="s">
        <v>17787</v>
      </c>
      <c r="F46" t="s">
        <v>6478</v>
      </c>
      <c r="G46" t="s">
        <v>6180</v>
      </c>
      <c r="H46" t="s">
        <v>17788</v>
      </c>
    </row>
    <row r="47" spans="1:8">
      <c r="A47">
        <v>20148</v>
      </c>
      <c r="B47" t="s">
        <v>6967</v>
      </c>
      <c r="C47" t="s">
        <v>17723</v>
      </c>
      <c r="D47" t="s">
        <v>6477</v>
      </c>
      <c r="E47" t="s">
        <v>6967</v>
      </c>
      <c r="F47" t="s">
        <v>6478</v>
      </c>
      <c r="G47" t="s">
        <v>6180</v>
      </c>
      <c r="H47" t="s">
        <v>17789</v>
      </c>
    </row>
    <row r="48" spans="1:8">
      <c r="A48">
        <v>20146</v>
      </c>
      <c r="B48" t="s">
        <v>6734</v>
      </c>
      <c r="C48" t="s">
        <v>17723</v>
      </c>
      <c r="D48" t="s">
        <v>6477</v>
      </c>
      <c r="E48" t="s">
        <v>6734</v>
      </c>
      <c r="F48" t="s">
        <v>6478</v>
      </c>
      <c r="G48" t="s">
        <v>6180</v>
      </c>
      <c r="H48" t="s">
        <v>17790</v>
      </c>
    </row>
    <row r="49" spans="1:8">
      <c r="A49">
        <v>20144</v>
      </c>
      <c r="B49" t="s">
        <v>6758</v>
      </c>
      <c r="C49" t="s">
        <v>17723</v>
      </c>
      <c r="D49" t="s">
        <v>6603</v>
      </c>
      <c r="E49" t="s">
        <v>6758</v>
      </c>
      <c r="F49" t="s">
        <v>6597</v>
      </c>
      <c r="G49" t="s">
        <v>6180</v>
      </c>
      <c r="H49" t="s">
        <v>6597</v>
      </c>
    </row>
    <row r="50" spans="1:8">
      <c r="A50">
        <v>20149</v>
      </c>
      <c r="B50" t="s">
        <v>10908</v>
      </c>
      <c r="C50" t="s">
        <v>17723</v>
      </c>
      <c r="D50" t="s">
        <v>6603</v>
      </c>
      <c r="E50" t="s">
        <v>10908</v>
      </c>
      <c r="F50" t="s">
        <v>6597</v>
      </c>
      <c r="G50" t="s">
        <v>6180</v>
      </c>
      <c r="H50" t="s">
        <v>6597</v>
      </c>
    </row>
    <row r="51" spans="1:8">
      <c r="A51">
        <v>30199</v>
      </c>
      <c r="B51" t="s">
        <v>6762</v>
      </c>
      <c r="C51" t="s">
        <v>17723</v>
      </c>
      <c r="D51" t="s">
        <v>6603</v>
      </c>
      <c r="E51" t="s">
        <v>6762</v>
      </c>
      <c r="F51" t="s">
        <v>6597</v>
      </c>
      <c r="G51" t="s">
        <v>6180</v>
      </c>
      <c r="H51" t="s">
        <v>6597</v>
      </c>
    </row>
    <row r="52" spans="1:8">
      <c r="A52">
        <v>60008</v>
      </c>
      <c r="B52" t="s">
        <v>9554</v>
      </c>
      <c r="C52" t="s">
        <v>9554</v>
      </c>
      <c r="D52" t="s">
        <v>6477</v>
      </c>
      <c r="E52" t="s">
        <v>9554</v>
      </c>
      <c r="F52" t="s">
        <v>6597</v>
      </c>
      <c r="G52" t="s">
        <v>6180</v>
      </c>
      <c r="H52" t="s">
        <v>6597</v>
      </c>
    </row>
    <row r="53" spans="1:8">
      <c r="A53">
        <v>20201</v>
      </c>
      <c r="B53" t="s">
        <v>10817</v>
      </c>
      <c r="C53" t="s">
        <v>10817</v>
      </c>
      <c r="D53" t="s">
        <v>6477</v>
      </c>
      <c r="E53" t="s">
        <v>10817</v>
      </c>
      <c r="F53" t="s">
        <v>6478</v>
      </c>
      <c r="G53" t="s">
        <v>6180</v>
      </c>
      <c r="H53" t="s">
        <v>17791</v>
      </c>
    </row>
    <row r="54" spans="1:8">
      <c r="A54">
        <v>10106</v>
      </c>
      <c r="B54" t="s">
        <v>16879</v>
      </c>
      <c r="C54" t="s">
        <v>17792</v>
      </c>
      <c r="D54" t="s">
        <v>6477</v>
      </c>
      <c r="E54" t="s">
        <v>16879</v>
      </c>
      <c r="F54" t="s">
        <v>6597</v>
      </c>
      <c r="G54" t="s">
        <v>6180</v>
      </c>
      <c r="H54" t="s">
        <v>6597</v>
      </c>
    </row>
    <row r="55" spans="1:8">
      <c r="A55">
        <v>10104</v>
      </c>
      <c r="B55" t="s">
        <v>12790</v>
      </c>
      <c r="C55" t="s">
        <v>12790</v>
      </c>
      <c r="D55" t="s">
        <v>6477</v>
      </c>
      <c r="E55" t="s">
        <v>12790</v>
      </c>
      <c r="F55" t="s">
        <v>6597</v>
      </c>
      <c r="G55" t="s">
        <v>6180</v>
      </c>
      <c r="H55" t="s">
        <v>6597</v>
      </c>
    </row>
    <row r="56" spans="1:8">
      <c r="A56">
        <v>30400</v>
      </c>
      <c r="B56" t="s">
        <v>8412</v>
      </c>
      <c r="C56" t="s">
        <v>8909</v>
      </c>
      <c r="D56" t="s">
        <v>6477</v>
      </c>
      <c r="E56" t="s">
        <v>8412</v>
      </c>
      <c r="F56" t="s">
        <v>6478</v>
      </c>
      <c r="G56" t="s">
        <v>6180</v>
      </c>
      <c r="H56" t="s">
        <v>17793</v>
      </c>
    </row>
    <row r="57" spans="1:8">
      <c r="A57">
        <v>30113</v>
      </c>
      <c r="B57" t="s">
        <v>8410</v>
      </c>
      <c r="C57" t="s">
        <v>8909</v>
      </c>
      <c r="D57" t="s">
        <v>6477</v>
      </c>
      <c r="E57" t="s">
        <v>8410</v>
      </c>
      <c r="F57" t="s">
        <v>6478</v>
      </c>
      <c r="G57" t="s">
        <v>6180</v>
      </c>
      <c r="H57" t="s">
        <v>17794</v>
      </c>
    </row>
    <row r="58" spans="1:8">
      <c r="A58">
        <v>30104</v>
      </c>
      <c r="B58" t="s">
        <v>8211</v>
      </c>
      <c r="C58" t="s">
        <v>8909</v>
      </c>
      <c r="D58" t="s">
        <v>6477</v>
      </c>
      <c r="E58" t="s">
        <v>8211</v>
      </c>
      <c r="F58" t="s">
        <v>6478</v>
      </c>
      <c r="G58" t="s">
        <v>6180</v>
      </c>
      <c r="H58" t="s">
        <v>17795</v>
      </c>
    </row>
    <row r="59" spans="1:8">
      <c r="A59">
        <v>30103</v>
      </c>
      <c r="B59" t="s">
        <v>9001</v>
      </c>
      <c r="C59" t="s">
        <v>8909</v>
      </c>
      <c r="D59" t="s">
        <v>6477</v>
      </c>
      <c r="E59" t="s">
        <v>9001</v>
      </c>
      <c r="F59" t="s">
        <v>6478</v>
      </c>
      <c r="G59" t="s">
        <v>6180</v>
      </c>
      <c r="H59" t="s">
        <v>17796</v>
      </c>
    </row>
    <row r="60" spans="1:8">
      <c r="A60">
        <v>30102</v>
      </c>
      <c r="B60" t="s">
        <v>8999</v>
      </c>
      <c r="C60" t="s">
        <v>8909</v>
      </c>
      <c r="D60" t="s">
        <v>6477</v>
      </c>
      <c r="E60" t="s">
        <v>8999</v>
      </c>
      <c r="F60" t="s">
        <v>6478</v>
      </c>
      <c r="G60" t="s">
        <v>6180</v>
      </c>
      <c r="H60" t="s">
        <v>17797</v>
      </c>
    </row>
    <row r="61" spans="1:8">
      <c r="A61">
        <v>30101</v>
      </c>
      <c r="B61" t="s">
        <v>6836</v>
      </c>
      <c r="C61" t="s">
        <v>8909</v>
      </c>
      <c r="D61" t="s">
        <v>6477</v>
      </c>
      <c r="E61" t="s">
        <v>6836</v>
      </c>
      <c r="F61" t="s">
        <v>6597</v>
      </c>
      <c r="G61" t="s">
        <v>6180</v>
      </c>
      <c r="H61" t="s">
        <v>6597</v>
      </c>
    </row>
    <row r="62" spans="1:8">
      <c r="A62">
        <v>60007</v>
      </c>
      <c r="B62" t="s">
        <v>6639</v>
      </c>
      <c r="C62" t="s">
        <v>7202</v>
      </c>
      <c r="D62" t="s">
        <v>6477</v>
      </c>
      <c r="E62" t="s">
        <v>6639</v>
      </c>
      <c r="F62" t="s">
        <v>6478</v>
      </c>
      <c r="G62" t="s">
        <v>6180</v>
      </c>
      <c r="H62" t="s">
        <v>17798</v>
      </c>
    </row>
    <row r="63" spans="1:8" ht="30">
      <c r="A63">
        <v>60006</v>
      </c>
      <c r="B63" t="s">
        <v>6581</v>
      </c>
      <c r="C63" t="s">
        <v>15119</v>
      </c>
      <c r="D63" t="s">
        <v>6477</v>
      </c>
      <c r="E63" t="s">
        <v>6581</v>
      </c>
      <c r="F63" t="s">
        <v>6478</v>
      </c>
      <c r="G63" t="s">
        <v>6180</v>
      </c>
      <c r="H63" s="14" t="s">
        <v>17799</v>
      </c>
    </row>
    <row r="64" spans="1:8" ht="30">
      <c r="A64">
        <v>60005</v>
      </c>
      <c r="B64" t="s">
        <v>6558</v>
      </c>
      <c r="C64" t="s">
        <v>17782</v>
      </c>
      <c r="D64" t="s">
        <v>6477</v>
      </c>
      <c r="E64" t="s">
        <v>6558</v>
      </c>
      <c r="F64" t="s">
        <v>6478</v>
      </c>
      <c r="G64" t="s">
        <v>6180</v>
      </c>
      <c r="H64" s="14" t="s">
        <v>17800</v>
      </c>
    </row>
    <row r="65" spans="1:8">
      <c r="A65">
        <v>60003</v>
      </c>
      <c r="B65" t="s">
        <v>12913</v>
      </c>
      <c r="C65" t="s">
        <v>17801</v>
      </c>
      <c r="D65" t="s">
        <v>6477</v>
      </c>
      <c r="E65" t="s">
        <v>12913</v>
      </c>
      <c r="F65" t="s">
        <v>6478</v>
      </c>
      <c r="G65" t="s">
        <v>6180</v>
      </c>
      <c r="H65" t="s">
        <v>17802</v>
      </c>
    </row>
    <row r="66" spans="1:8">
      <c r="A66">
        <v>60002</v>
      </c>
      <c r="B66" t="s">
        <v>6552</v>
      </c>
      <c r="C66" t="s">
        <v>17801</v>
      </c>
      <c r="D66" t="s">
        <v>6477</v>
      </c>
      <c r="E66" t="s">
        <v>6552</v>
      </c>
      <c r="F66" t="s">
        <v>6478</v>
      </c>
      <c r="G66" t="s">
        <v>6180</v>
      </c>
      <c r="H66" t="s">
        <v>17803</v>
      </c>
    </row>
    <row r="67" spans="1:8">
      <c r="A67">
        <v>40999</v>
      </c>
      <c r="B67" t="s">
        <v>10821</v>
      </c>
      <c r="C67" t="s">
        <v>17782</v>
      </c>
      <c r="D67" t="s">
        <v>6477</v>
      </c>
      <c r="E67" t="s">
        <v>10821</v>
      </c>
      <c r="F67" t="s">
        <v>6478</v>
      </c>
      <c r="G67" t="s">
        <v>6180</v>
      </c>
      <c r="H67" t="s">
        <v>17804</v>
      </c>
    </row>
    <row r="68" spans="1:8">
      <c r="A68">
        <v>10129</v>
      </c>
      <c r="B68" t="s">
        <v>10189</v>
      </c>
      <c r="C68" t="s">
        <v>11079</v>
      </c>
      <c r="D68" t="s">
        <v>6477</v>
      </c>
      <c r="E68" t="s">
        <v>10189</v>
      </c>
      <c r="F68" t="s">
        <v>6478</v>
      </c>
      <c r="G68" t="s">
        <v>6180</v>
      </c>
      <c r="H68" t="s">
        <v>17805</v>
      </c>
    </row>
    <row r="69" spans="1:8">
      <c r="A69">
        <v>10128</v>
      </c>
      <c r="B69" t="s">
        <v>17806</v>
      </c>
      <c r="C69" t="s">
        <v>17728</v>
      </c>
      <c r="D69" t="s">
        <v>6477</v>
      </c>
      <c r="E69" t="s">
        <v>17806</v>
      </c>
      <c r="F69" t="s">
        <v>6478</v>
      </c>
      <c r="G69" t="s">
        <v>6180</v>
      </c>
      <c r="H69" t="s">
        <v>17807</v>
      </c>
    </row>
    <row r="70" spans="1:8">
      <c r="A70">
        <v>10103</v>
      </c>
      <c r="B70" t="s">
        <v>6700</v>
      </c>
      <c r="C70" t="s">
        <v>17756</v>
      </c>
      <c r="D70" t="s">
        <v>6477</v>
      </c>
      <c r="E70" t="s">
        <v>6700</v>
      </c>
      <c r="F70" t="s">
        <v>6478</v>
      </c>
      <c r="G70" t="s">
        <v>6180</v>
      </c>
      <c r="H70" t="s">
        <v>17808</v>
      </c>
    </row>
    <row r="71" spans="1:8">
      <c r="A71">
        <v>10101</v>
      </c>
      <c r="B71" t="s">
        <v>6026</v>
      </c>
      <c r="C71" t="s">
        <v>15119</v>
      </c>
      <c r="D71" t="s">
        <v>6477</v>
      </c>
      <c r="E71" t="s">
        <v>6026</v>
      </c>
      <c r="F71" t="s">
        <v>6478</v>
      </c>
      <c r="G71" t="s">
        <v>6180</v>
      </c>
      <c r="H71" t="s">
        <v>17809</v>
      </c>
    </row>
    <row r="72" spans="1:8">
      <c r="A72">
        <v>60009</v>
      </c>
      <c r="B72" t="s">
        <v>17810</v>
      </c>
      <c r="C72" t="s">
        <v>17723</v>
      </c>
      <c r="D72" t="s">
        <v>6477</v>
      </c>
      <c r="E72" t="s">
        <v>17810</v>
      </c>
      <c r="F72" t="s">
        <v>6597</v>
      </c>
      <c r="G72" t="s">
        <v>6180</v>
      </c>
      <c r="H72" t="s">
        <v>6597</v>
      </c>
    </row>
    <row r="73" spans="1:8">
      <c r="A73">
        <v>20200</v>
      </c>
      <c r="B73" t="s">
        <v>6982</v>
      </c>
      <c r="C73" t="s">
        <v>17782</v>
      </c>
      <c r="D73" t="s">
        <v>6477</v>
      </c>
      <c r="E73" t="s">
        <v>6982</v>
      </c>
      <c r="F73" t="s">
        <v>6478</v>
      </c>
      <c r="G73" t="s">
        <v>6180</v>
      </c>
      <c r="H73" t="s">
        <v>17811</v>
      </c>
    </row>
    <row r="74" spans="1:8">
      <c r="A74">
        <v>20157</v>
      </c>
      <c r="B74" t="s">
        <v>6741</v>
      </c>
      <c r="C74" t="s">
        <v>17728</v>
      </c>
      <c r="D74" t="s">
        <v>6477</v>
      </c>
      <c r="E74" t="s">
        <v>6741</v>
      </c>
      <c r="F74" t="s">
        <v>6478</v>
      </c>
      <c r="G74" t="s">
        <v>6180</v>
      </c>
      <c r="H74" t="s">
        <v>17812</v>
      </c>
    </row>
    <row r="75" spans="1:8">
      <c r="A75">
        <v>20153</v>
      </c>
      <c r="B75" t="s">
        <v>15166</v>
      </c>
      <c r="C75" t="s">
        <v>17782</v>
      </c>
      <c r="D75" t="s">
        <v>6477</v>
      </c>
      <c r="E75" t="s">
        <v>15166</v>
      </c>
      <c r="F75" t="s">
        <v>6478</v>
      </c>
      <c r="G75" t="s">
        <v>6180</v>
      </c>
      <c r="H75" t="s">
        <v>17813</v>
      </c>
    </row>
    <row r="76" spans="1:8">
      <c r="A76">
        <v>10999</v>
      </c>
      <c r="B76" t="s">
        <v>6545</v>
      </c>
      <c r="C76" t="s">
        <v>17782</v>
      </c>
      <c r="D76" t="s">
        <v>6477</v>
      </c>
      <c r="E76" t="s">
        <v>6545</v>
      </c>
      <c r="F76" t="s">
        <v>6478</v>
      </c>
      <c r="G76" t="s">
        <v>6180</v>
      </c>
      <c r="H76" t="s">
        <v>17814</v>
      </c>
    </row>
    <row r="77" spans="1:8">
      <c r="A77">
        <v>10148</v>
      </c>
      <c r="B77" t="s">
        <v>6718</v>
      </c>
      <c r="C77" t="s">
        <v>17756</v>
      </c>
      <c r="D77" t="s">
        <v>6477</v>
      </c>
      <c r="E77" t="s">
        <v>6718</v>
      </c>
      <c r="F77" t="s">
        <v>6478</v>
      </c>
      <c r="G77" t="s">
        <v>6180</v>
      </c>
      <c r="H77" t="s">
        <v>17815</v>
      </c>
    </row>
    <row r="78" spans="1:8">
      <c r="A78">
        <v>10147</v>
      </c>
      <c r="B78" t="s">
        <v>6833</v>
      </c>
      <c r="C78" t="s">
        <v>17756</v>
      </c>
      <c r="D78" t="s">
        <v>6477</v>
      </c>
      <c r="E78" t="s">
        <v>6833</v>
      </c>
      <c r="F78" t="s">
        <v>6478</v>
      </c>
      <c r="G78" t="s">
        <v>6180</v>
      </c>
      <c r="H78" t="s">
        <v>17816</v>
      </c>
    </row>
    <row r="79" spans="1:8">
      <c r="A79">
        <v>10145</v>
      </c>
      <c r="B79" t="s">
        <v>7064</v>
      </c>
      <c r="C79" t="s">
        <v>17782</v>
      </c>
      <c r="D79" t="s">
        <v>6477</v>
      </c>
      <c r="E79" t="s">
        <v>7064</v>
      </c>
      <c r="F79" t="s">
        <v>6478</v>
      </c>
      <c r="G79" t="s">
        <v>6180</v>
      </c>
      <c r="H79" t="s">
        <v>17817</v>
      </c>
    </row>
    <row r="80" spans="1:8">
      <c r="A80">
        <v>10140</v>
      </c>
      <c r="B80" t="s">
        <v>8993</v>
      </c>
      <c r="C80" t="s">
        <v>17782</v>
      </c>
      <c r="D80" t="s">
        <v>6477</v>
      </c>
      <c r="E80" t="s">
        <v>8993</v>
      </c>
      <c r="F80" t="s">
        <v>6478</v>
      </c>
      <c r="G80" t="s">
        <v>6180</v>
      </c>
      <c r="H80" t="s">
        <v>17818</v>
      </c>
    </row>
    <row r="81" spans="1:8">
      <c r="A81">
        <v>10135</v>
      </c>
      <c r="B81" t="s">
        <v>17819</v>
      </c>
      <c r="C81" t="s">
        <v>17756</v>
      </c>
      <c r="D81" t="s">
        <v>6477</v>
      </c>
      <c r="E81" t="s">
        <v>17819</v>
      </c>
      <c r="F81" t="s">
        <v>6597</v>
      </c>
      <c r="G81" t="s">
        <v>6180</v>
      </c>
      <c r="H81" t="s">
        <v>6597</v>
      </c>
    </row>
    <row r="82" spans="1:8">
      <c r="A82">
        <v>10134</v>
      </c>
      <c r="B82" t="s">
        <v>8397</v>
      </c>
      <c r="C82" t="s">
        <v>17751</v>
      </c>
      <c r="D82" t="s">
        <v>6477</v>
      </c>
      <c r="E82" t="s">
        <v>8397</v>
      </c>
      <c r="F82" t="s">
        <v>6597</v>
      </c>
      <c r="G82" t="s">
        <v>6180</v>
      </c>
      <c r="H82" t="s">
        <v>6597</v>
      </c>
    </row>
    <row r="83" spans="1:8">
      <c r="A83">
        <v>10133</v>
      </c>
      <c r="B83" t="s">
        <v>7342</v>
      </c>
      <c r="C83" t="s">
        <v>17751</v>
      </c>
      <c r="D83" t="s">
        <v>6477</v>
      </c>
      <c r="E83" t="s">
        <v>7342</v>
      </c>
      <c r="F83" t="s">
        <v>6597</v>
      </c>
      <c r="G83" t="s">
        <v>6180</v>
      </c>
      <c r="H83" t="s">
        <v>6597</v>
      </c>
    </row>
    <row r="84" spans="1:8">
      <c r="A84">
        <v>10132</v>
      </c>
      <c r="B84" t="s">
        <v>8899</v>
      </c>
      <c r="C84" t="s">
        <v>17771</v>
      </c>
      <c r="D84" t="s">
        <v>6477</v>
      </c>
      <c r="E84" t="s">
        <v>8899</v>
      </c>
      <c r="F84" t="s">
        <v>6597</v>
      </c>
      <c r="G84" t="s">
        <v>6180</v>
      </c>
      <c r="H84" t="s">
        <v>6597</v>
      </c>
    </row>
    <row r="85" spans="1:8">
      <c r="A85">
        <v>10131</v>
      </c>
      <c r="B85" t="s">
        <v>6715</v>
      </c>
      <c r="C85" t="s">
        <v>17771</v>
      </c>
      <c r="D85" t="s">
        <v>6477</v>
      </c>
      <c r="E85" t="s">
        <v>6715</v>
      </c>
      <c r="F85" t="s">
        <v>6597</v>
      </c>
      <c r="G85" t="s">
        <v>6180</v>
      </c>
      <c r="H85" t="s">
        <v>6597</v>
      </c>
    </row>
    <row r="86" spans="1:8">
      <c r="A86">
        <v>20601</v>
      </c>
      <c r="B86" t="s">
        <v>17820</v>
      </c>
      <c r="C86" t="s">
        <v>17723</v>
      </c>
      <c r="D86" t="s">
        <v>6477</v>
      </c>
      <c r="E86" t="s">
        <v>17820</v>
      </c>
      <c r="F86" t="s">
        <v>6597</v>
      </c>
      <c r="G86" t="s">
        <v>6180</v>
      </c>
      <c r="H86" t="s">
        <v>6597</v>
      </c>
    </row>
    <row r="87" spans="1:8">
      <c r="A87">
        <v>20158</v>
      </c>
      <c r="B87" t="s">
        <v>6621</v>
      </c>
      <c r="C87" t="s">
        <v>17723</v>
      </c>
      <c r="D87" t="s">
        <v>6477</v>
      </c>
      <c r="E87" t="s">
        <v>6621</v>
      </c>
      <c r="F87" t="s">
        <v>6478</v>
      </c>
      <c r="G87" t="s">
        <v>6180</v>
      </c>
      <c r="H87" t="s">
        <v>17821</v>
      </c>
    </row>
    <row r="88" spans="1:8">
      <c r="A88">
        <v>20152</v>
      </c>
      <c r="B88" t="s">
        <v>6739</v>
      </c>
      <c r="C88" t="s">
        <v>17723</v>
      </c>
      <c r="D88" t="s">
        <v>6477</v>
      </c>
      <c r="E88" t="s">
        <v>6739</v>
      </c>
      <c r="F88" t="s">
        <v>6597</v>
      </c>
      <c r="G88" t="s">
        <v>6180</v>
      </c>
      <c r="H88" t="s">
        <v>6597</v>
      </c>
    </row>
    <row r="89" spans="1:8">
      <c r="A89">
        <v>20147</v>
      </c>
      <c r="B89" t="s">
        <v>6736</v>
      </c>
      <c r="C89" t="s">
        <v>17723</v>
      </c>
      <c r="D89" t="s">
        <v>6603</v>
      </c>
      <c r="E89" t="s">
        <v>6736</v>
      </c>
      <c r="F89" t="s">
        <v>6478</v>
      </c>
      <c r="G89" t="s">
        <v>6180</v>
      </c>
      <c r="H89" t="s">
        <v>17822</v>
      </c>
    </row>
    <row r="90" spans="1:8">
      <c r="A90">
        <v>20145</v>
      </c>
      <c r="B90" t="s">
        <v>10316</v>
      </c>
      <c r="C90" t="s">
        <v>17723</v>
      </c>
      <c r="D90" t="s">
        <v>6477</v>
      </c>
      <c r="E90" t="s">
        <v>10316</v>
      </c>
      <c r="F90" t="s">
        <v>6478</v>
      </c>
      <c r="G90" t="s">
        <v>6180</v>
      </c>
      <c r="H90" t="s">
        <v>17823</v>
      </c>
    </row>
    <row r="91" spans="1:8">
      <c r="A91">
        <v>20143</v>
      </c>
      <c r="B91" t="s">
        <v>6731</v>
      </c>
      <c r="C91" t="s">
        <v>17723</v>
      </c>
      <c r="D91" t="s">
        <v>6603</v>
      </c>
      <c r="E91" t="s">
        <v>6731</v>
      </c>
      <c r="F91" t="s">
        <v>6478</v>
      </c>
      <c r="G91" t="s">
        <v>6180</v>
      </c>
      <c r="H91" t="s">
        <v>17824</v>
      </c>
    </row>
    <row r="92" spans="1:8">
      <c r="A92">
        <v>20142</v>
      </c>
      <c r="B92" t="s">
        <v>6960</v>
      </c>
      <c r="C92" t="s">
        <v>17723</v>
      </c>
      <c r="D92" t="s">
        <v>6477</v>
      </c>
      <c r="E92" t="s">
        <v>6960</v>
      </c>
      <c r="F92" t="s">
        <v>6478</v>
      </c>
      <c r="G92" t="s">
        <v>6180</v>
      </c>
      <c r="H92" t="s">
        <v>17825</v>
      </c>
    </row>
    <row r="93" spans="1:8">
      <c r="A93">
        <v>20141</v>
      </c>
      <c r="B93" t="s">
        <v>6616</v>
      </c>
      <c r="C93" t="s">
        <v>17723</v>
      </c>
      <c r="D93" t="s">
        <v>6603</v>
      </c>
      <c r="E93" t="s">
        <v>6616</v>
      </c>
      <c r="F93" t="s">
        <v>6478</v>
      </c>
      <c r="G93" t="s">
        <v>6180</v>
      </c>
      <c r="H93" t="s">
        <v>17826</v>
      </c>
    </row>
    <row r="94" spans="1:8">
      <c r="A94">
        <v>20140</v>
      </c>
      <c r="B94" t="s">
        <v>6602</v>
      </c>
      <c r="C94" t="s">
        <v>17723</v>
      </c>
      <c r="D94" t="s">
        <v>6603</v>
      </c>
      <c r="E94" t="s">
        <v>6602</v>
      </c>
      <c r="F94" t="s">
        <v>6478</v>
      </c>
      <c r="G94" t="s">
        <v>6180</v>
      </c>
      <c r="H94" t="s">
        <v>17827</v>
      </c>
    </row>
    <row r="95" spans="1:8">
      <c r="A95">
        <v>10127</v>
      </c>
      <c r="B95" t="s">
        <v>6631</v>
      </c>
      <c r="C95" t="s">
        <v>17728</v>
      </c>
      <c r="D95" t="s">
        <v>6477</v>
      </c>
      <c r="E95" t="s">
        <v>6631</v>
      </c>
      <c r="F95" t="s">
        <v>6478</v>
      </c>
      <c r="G95" t="s">
        <v>6180</v>
      </c>
      <c r="H95" t="s">
        <v>17828</v>
      </c>
    </row>
    <row r="96" spans="1:8">
      <c r="A96">
        <v>10113</v>
      </c>
      <c r="B96" t="s">
        <v>6703</v>
      </c>
      <c r="C96" t="s">
        <v>15119</v>
      </c>
      <c r="D96" t="s">
        <v>6477</v>
      </c>
      <c r="E96" t="s">
        <v>6703</v>
      </c>
      <c r="F96" t="s">
        <v>6478</v>
      </c>
      <c r="G96" t="s">
        <v>6180</v>
      </c>
      <c r="H96" t="s">
        <v>17829</v>
      </c>
    </row>
    <row r="97" spans="1:8">
      <c r="A97">
        <v>10111</v>
      </c>
      <c r="B97" t="s">
        <v>7076</v>
      </c>
      <c r="C97" t="s">
        <v>17723</v>
      </c>
      <c r="D97" t="s">
        <v>6477</v>
      </c>
      <c r="E97" t="s">
        <v>7076</v>
      </c>
      <c r="F97" t="s">
        <v>6478</v>
      </c>
      <c r="G97" t="s">
        <v>6180</v>
      </c>
      <c r="H97" t="s">
        <v>17830</v>
      </c>
    </row>
    <row r="98" spans="1:8">
      <c r="A98">
        <v>10110</v>
      </c>
      <c r="B98" t="s">
        <v>7158</v>
      </c>
      <c r="C98" t="s">
        <v>15119</v>
      </c>
      <c r="D98" t="s">
        <v>6477</v>
      </c>
      <c r="E98" t="s">
        <v>7158</v>
      </c>
      <c r="F98" t="s">
        <v>6478</v>
      </c>
      <c r="G98" t="s">
        <v>6180</v>
      </c>
      <c r="H98" t="s">
        <v>17831</v>
      </c>
    </row>
    <row r="99" spans="1:8">
      <c r="A99">
        <v>10107</v>
      </c>
      <c r="B99" t="s">
        <v>8841</v>
      </c>
      <c r="C99" t="s">
        <v>17832</v>
      </c>
      <c r="D99" t="s">
        <v>6477</v>
      </c>
      <c r="E99" t="s">
        <v>8841</v>
      </c>
      <c r="F99" t="s">
        <v>6478</v>
      </c>
      <c r="G99" t="s">
        <v>6180</v>
      </c>
      <c r="H99" t="s">
        <v>17833</v>
      </c>
    </row>
    <row r="100" spans="1:8">
      <c r="A100">
        <v>10105</v>
      </c>
      <c r="B100" t="s">
        <v>6750</v>
      </c>
      <c r="C100" t="s">
        <v>17723</v>
      </c>
      <c r="D100" t="s">
        <v>6477</v>
      </c>
      <c r="E100" t="s">
        <v>10307</v>
      </c>
      <c r="F100" t="s">
        <v>6478</v>
      </c>
      <c r="G100" t="s">
        <v>6180</v>
      </c>
      <c r="H100" t="s">
        <v>17834</v>
      </c>
    </row>
    <row r="101" spans="1:8">
      <c r="A101">
        <v>10102</v>
      </c>
      <c r="B101" t="s">
        <v>6697</v>
      </c>
      <c r="C101" t="s">
        <v>17723</v>
      </c>
      <c r="D101" t="s">
        <v>6477</v>
      </c>
      <c r="E101" t="s">
        <v>6697</v>
      </c>
      <c r="F101" t="s">
        <v>6478</v>
      </c>
      <c r="G101" t="s">
        <v>6180</v>
      </c>
      <c r="H101" t="s">
        <v>17835</v>
      </c>
    </row>
    <row r="102" spans="1:8">
      <c r="A102">
        <v>10152</v>
      </c>
      <c r="B102" t="s">
        <v>17836</v>
      </c>
      <c r="C102" t="s">
        <v>17723</v>
      </c>
      <c r="D102" t="s">
        <v>6477</v>
      </c>
      <c r="E102" t="s">
        <v>17836</v>
      </c>
      <c r="F102" t="s">
        <v>6478</v>
      </c>
      <c r="G102" t="s">
        <v>6180</v>
      </c>
      <c r="H102" t="s">
        <v>17837</v>
      </c>
    </row>
    <row r="103" spans="1:8">
      <c r="A103">
        <v>10112</v>
      </c>
      <c r="B103" t="s">
        <v>14611</v>
      </c>
      <c r="C103" t="s">
        <v>17782</v>
      </c>
      <c r="D103" t="s">
        <v>6477</v>
      </c>
      <c r="E103" t="s">
        <v>14611</v>
      </c>
      <c r="F103" t="s">
        <v>6597</v>
      </c>
      <c r="G103" t="s">
        <v>6180</v>
      </c>
      <c r="H103" t="s">
        <v>6597</v>
      </c>
    </row>
  </sheetData>
  <phoneticPr fontId="10" type="noConversion"/>
  <hyperlinks>
    <hyperlink ref="B1" location="目录!A1" display="项目名称" xr:uid="{47166B28-C33A-6447-8E9D-282061491CD6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AB0-4696-EB4D-8520-FD8F09804071}">
  <dimension ref="A3:C5"/>
  <sheetViews>
    <sheetView workbookViewId="0">
      <selection activeCell="C3" sqref="C3"/>
    </sheetView>
  </sheetViews>
  <sheetFormatPr baseColWidth="10" defaultRowHeight="14"/>
  <cols>
    <col min="1" max="1" width="9.1640625" customWidth="1"/>
    <col min="2" max="2" width="24.1640625" customWidth="1"/>
  </cols>
  <sheetData>
    <row r="3" spans="1:3" ht="15">
      <c r="A3" s="5" t="s">
        <v>17869</v>
      </c>
      <c r="B3" s="5" t="s">
        <v>17867</v>
      </c>
      <c r="C3" s="17" t="s">
        <v>6155</v>
      </c>
    </row>
    <row r="4" spans="1:3">
      <c r="A4" s="5" t="s">
        <v>17870</v>
      </c>
      <c r="B4" s="5" t="s">
        <v>17866</v>
      </c>
    </row>
    <row r="5" spans="1:3">
      <c r="A5" s="5" t="s">
        <v>17871</v>
      </c>
      <c r="B5" s="5" t="s">
        <v>17868</v>
      </c>
    </row>
  </sheetData>
  <phoneticPr fontId="10" type="noConversion"/>
  <hyperlinks>
    <hyperlink ref="C3" location="目录!A1" display="返回主页" xr:uid="{F93FB389-FBAF-E84F-B34B-E8A1E2B189E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1AC98-0332-6645-8C6F-89C80DE3776C}">
  <dimension ref="A1:AJ5873"/>
  <sheetViews>
    <sheetView workbookViewId="0"/>
  </sheetViews>
  <sheetFormatPr baseColWidth="10" defaultRowHeight="14"/>
  <cols>
    <col min="1" max="1" width="9.1640625" customWidth="1"/>
    <col min="2" max="2" width="13.5" customWidth="1"/>
    <col min="3" max="3" width="11" customWidth="1"/>
    <col min="4" max="4" width="38.33203125" customWidth="1"/>
    <col min="5" max="5" width="12.6640625" style="13" customWidth="1"/>
    <col min="6" max="6" width="14.83203125" style="13" customWidth="1"/>
    <col min="7" max="7" width="42" style="13" customWidth="1"/>
    <col min="8" max="8" width="14.1640625" style="13" bestFit="1" customWidth="1"/>
    <col min="9" max="9" width="14.83203125" style="13" customWidth="1"/>
    <col min="10" max="36" width="16" customWidth="1"/>
  </cols>
  <sheetData>
    <row r="1" spans="1:36" s="14" customFormat="1" ht="30">
      <c r="A1" s="17" t="s">
        <v>6155</v>
      </c>
      <c r="B1" s="18" t="s">
        <v>6014</v>
      </c>
      <c r="C1" s="18" t="s">
        <v>6015</v>
      </c>
      <c r="D1" s="19" t="s">
        <v>17839</v>
      </c>
      <c r="E1" s="20" t="s">
        <v>17711</v>
      </c>
      <c r="F1" s="20" t="s">
        <v>17863</v>
      </c>
      <c r="G1" s="20" t="s">
        <v>17713</v>
      </c>
      <c r="H1" s="20" t="s">
        <v>17712</v>
      </c>
      <c r="I1" s="20" t="s">
        <v>17864</v>
      </c>
      <c r="J1" s="1" t="s">
        <v>6016</v>
      </c>
      <c r="K1" s="1" t="s">
        <v>6453</v>
      </c>
      <c r="L1" s="1" t="s">
        <v>6023</v>
      </c>
      <c r="M1" s="1" t="s">
        <v>6024</v>
      </c>
      <c r="N1" s="1" t="s">
        <v>6454</v>
      </c>
      <c r="O1" s="1" t="s">
        <v>6455</v>
      </c>
      <c r="P1" s="1" t="s">
        <v>6456</v>
      </c>
      <c r="Q1" s="1" t="s">
        <v>6457</v>
      </c>
      <c r="R1" s="1" t="s">
        <v>6458</v>
      </c>
      <c r="S1" s="1" t="s">
        <v>6459</v>
      </c>
      <c r="T1" s="1" t="s">
        <v>6460</v>
      </c>
      <c r="U1" s="1" t="s">
        <v>6461</v>
      </c>
      <c r="V1" s="1" t="s">
        <v>6462</v>
      </c>
      <c r="W1" s="1" t="s">
        <v>6463</v>
      </c>
      <c r="X1" s="1" t="s">
        <v>6465</v>
      </c>
      <c r="Y1" s="1" t="s">
        <v>6464</v>
      </c>
      <c r="Z1" s="1" t="s">
        <v>6467</v>
      </c>
      <c r="AA1" s="1" t="s">
        <v>6466</v>
      </c>
      <c r="AB1" s="1" t="s">
        <v>6469</v>
      </c>
      <c r="AC1" s="1" t="s">
        <v>6468</v>
      </c>
      <c r="AD1" s="1" t="s">
        <v>6470</v>
      </c>
      <c r="AE1" s="1" t="s">
        <v>6471</v>
      </c>
      <c r="AF1" s="1" t="s">
        <v>6472</v>
      </c>
      <c r="AG1" s="1" t="s">
        <v>6473</v>
      </c>
      <c r="AH1" s="1" t="s">
        <v>6474</v>
      </c>
      <c r="AI1" s="1" t="s">
        <v>6475</v>
      </c>
      <c r="AJ1" s="1" t="s">
        <v>6476</v>
      </c>
    </row>
    <row r="2" spans="1:36" ht="30">
      <c r="A2" s="10">
        <v>1</v>
      </c>
      <c r="B2" t="str">
        <f>IF(K2="总计","",INDEX(主数据!A:AD,MATCH(J2,主数据!A:A,0),9))</f>
        <v>华中大区公司</v>
      </c>
      <c r="C2" t="str">
        <f>IF(K2="","",INDEX(主数据!A:AD,MATCH(J2,主数据!A:A,0),11))</f>
        <v>华中大区公司本部</v>
      </c>
      <c r="D2" t="str">
        <f t="shared" ref="D2:D65" si="0">J2&amp;M2&amp;R2&amp;E2</f>
        <v>AM0501物业服务费直接录入</v>
      </c>
      <c r="E2" s="13" t="str">
        <f>TEXT(IF(V2="","",--V2),"0.00")</f>
        <v/>
      </c>
      <c r="F2" s="13" t="str">
        <f>IF(E2="","",IFERROR(IF(IF(K2="","",INDEX(收费标合同信息维护!A:Q,MATCH(D2,收费标合同信息维护!J:J,0),10))=D2,"有","无"),"无"))</f>
        <v/>
      </c>
      <c r="G2" s="13" t="str">
        <f t="shared" ref="G2:G65" si="1">IF(W2="","",J2&amp;M2&amp;R2&amp;H2)</f>
        <v/>
      </c>
      <c r="H2" s="13" t="str">
        <f>TEXT(IF(W2="","",--W2),"0.00")</f>
        <v/>
      </c>
      <c r="I2" s="13" t="str">
        <f>IF(G2="","",IFERROR(IF(IF(K2="","",INDEX(收费标合同信息维护!A:Q,MATCH(G2,收费标合同信息维护!M:M,0),13))=G2,"有","无"),"无"))</f>
        <v/>
      </c>
      <c r="J2" s="3" t="s">
        <v>4705</v>
      </c>
      <c r="K2" s="3" t="s">
        <v>4706</v>
      </c>
      <c r="L2" s="3" t="s">
        <v>6025</v>
      </c>
      <c r="M2" s="3" t="s">
        <v>6026</v>
      </c>
      <c r="N2" s="3" t="s">
        <v>6477</v>
      </c>
      <c r="O2" s="3" t="s">
        <v>6478</v>
      </c>
      <c r="P2" s="3" t="s">
        <v>17881</v>
      </c>
      <c r="Q2" s="3" t="s">
        <v>6026</v>
      </c>
      <c r="R2" s="3" t="s">
        <v>6479</v>
      </c>
      <c r="S2" s="3" t="s">
        <v>6480</v>
      </c>
      <c r="T2" s="3" t="s">
        <v>6481</v>
      </c>
      <c r="U2" s="3" t="s">
        <v>154</v>
      </c>
      <c r="V2" s="3" t="s">
        <v>154</v>
      </c>
      <c r="W2" s="3" t="s">
        <v>154</v>
      </c>
      <c r="X2" s="3" t="s">
        <v>154</v>
      </c>
      <c r="Y2" s="3" t="s">
        <v>154</v>
      </c>
      <c r="Z2" s="3" t="s">
        <v>154</v>
      </c>
      <c r="AA2" s="3" t="s">
        <v>154</v>
      </c>
      <c r="AB2" s="3" t="s">
        <v>154</v>
      </c>
      <c r="AC2" s="3" t="s">
        <v>154</v>
      </c>
      <c r="AD2" s="3" t="s">
        <v>6151</v>
      </c>
      <c r="AE2" s="3" t="s">
        <v>6151</v>
      </c>
      <c r="AF2" s="3" t="s">
        <v>154</v>
      </c>
      <c r="AG2" s="3" t="s">
        <v>154</v>
      </c>
      <c r="AH2" s="3" t="s">
        <v>6478</v>
      </c>
      <c r="AI2" s="3" t="s">
        <v>6482</v>
      </c>
      <c r="AJ2" s="3" t="s">
        <v>6033</v>
      </c>
    </row>
    <row r="3" spans="1:36" ht="15">
      <c r="A3" s="10">
        <v>2</v>
      </c>
      <c r="B3" t="str">
        <f>IF(K3="总计","",INDEX(主数据!A:AD,MATCH(J3,主数据!A:A,0),9))</f>
        <v>华西大区公司</v>
      </c>
      <c r="C3" t="str">
        <f>IF(K3="","",INDEX(主数据!A:AD,MATCH(J3,主数据!A:A,0),11))</f>
        <v>广安</v>
      </c>
      <c r="D3" t="str">
        <f t="shared" si="0"/>
        <v>AM1201物业服务费标准方式1.10</v>
      </c>
      <c r="E3" s="13" t="str">
        <f t="shared" ref="E3:E66" si="2">TEXT(IF(V3="","",--V3),"0.00")</f>
        <v>1.10</v>
      </c>
      <c r="F3" s="13" t="str">
        <f>IF(E3="","",IFERROR(IF(IF(K3="","",INDEX(收费标合同信息维护!A:Q,MATCH(D3,收费标合同信息维护!J:J,0),10))=D3,"有","无"),"无"))</f>
        <v>无</v>
      </c>
      <c r="G3" s="13" t="str">
        <f t="shared" si="1"/>
        <v/>
      </c>
      <c r="H3" s="13" t="str">
        <f t="shared" ref="H3:H66" si="3">TEXT(IF(W3="","",--W3),"0.00")</f>
        <v/>
      </c>
      <c r="I3" s="13" t="str">
        <f>IF(G3="","",IFERROR(IF(IF(K3="","",INDEX(收费标合同信息维护!A:Q,MATCH(G3,收费标合同信息维护!M:M,0),13))=G3,"有","无"),"无"))</f>
        <v/>
      </c>
      <c r="J3" s="3" t="s">
        <v>4727</v>
      </c>
      <c r="K3" s="3" t="s">
        <v>17882</v>
      </c>
      <c r="L3" s="3" t="s">
        <v>6025</v>
      </c>
      <c r="M3" s="3" t="s">
        <v>6026</v>
      </c>
      <c r="N3" s="3" t="s">
        <v>6477</v>
      </c>
      <c r="O3" s="3" t="s">
        <v>6478</v>
      </c>
      <c r="P3" s="3" t="s">
        <v>17883</v>
      </c>
      <c r="Q3" s="3" t="s">
        <v>6483</v>
      </c>
      <c r="R3" s="3" t="s">
        <v>6484</v>
      </c>
      <c r="S3" s="3" t="s">
        <v>6485</v>
      </c>
      <c r="T3" s="3" t="s">
        <v>6486</v>
      </c>
      <c r="U3" s="3" t="s">
        <v>6487</v>
      </c>
      <c r="V3" s="3" t="s">
        <v>6488</v>
      </c>
      <c r="W3" s="3" t="s">
        <v>154</v>
      </c>
      <c r="X3" s="3" t="s">
        <v>154</v>
      </c>
      <c r="Y3" s="3" t="s">
        <v>154</v>
      </c>
      <c r="Z3" s="3" t="s">
        <v>154</v>
      </c>
      <c r="AA3" s="3" t="s">
        <v>154</v>
      </c>
      <c r="AB3" s="3" t="s">
        <v>154</v>
      </c>
      <c r="AC3" s="3" t="s">
        <v>154</v>
      </c>
      <c r="AD3" s="3" t="s">
        <v>6151</v>
      </c>
      <c r="AE3" s="3" t="s">
        <v>6151</v>
      </c>
      <c r="AF3" s="3" t="s">
        <v>154</v>
      </c>
      <c r="AG3" s="3" t="s">
        <v>154</v>
      </c>
      <c r="AH3" s="3" t="s">
        <v>6478</v>
      </c>
      <c r="AI3" s="3" t="s">
        <v>6482</v>
      </c>
      <c r="AJ3" s="3" t="s">
        <v>6489</v>
      </c>
    </row>
    <row r="4" spans="1:36" ht="15">
      <c r="A4" s="10">
        <v>7</v>
      </c>
      <c r="B4" t="str">
        <f>IF(K4="总计","",INDEX(主数据!A:AD,MATCH(J4,主数据!A:A,0),9))</f>
        <v>华北大区公司</v>
      </c>
      <c r="C4" t="str">
        <f>IF(K4="","",INDEX(主数据!A:AD,MATCH(J4,主数据!A:A,0),11))</f>
        <v>华为IFM西南区管理处</v>
      </c>
      <c r="D4" t="str">
        <f t="shared" si="0"/>
        <v>BJ163物业服务费定额</v>
      </c>
      <c r="E4" s="13" t="str">
        <f t="shared" si="2"/>
        <v/>
      </c>
      <c r="F4" s="13" t="str">
        <f>IF(E4="","",IFERROR(IF(IF(K4="","",INDEX(收费标合同信息维护!A:Q,MATCH(D4,收费标合同信息维护!J:J,0),10))=D4,"有","无"),"无"))</f>
        <v/>
      </c>
      <c r="G4" s="13" t="str">
        <f t="shared" si="1"/>
        <v>BJ163物业服务费定额218515.36</v>
      </c>
      <c r="H4" s="13" t="str">
        <f t="shared" si="3"/>
        <v>218515.36</v>
      </c>
      <c r="I4" s="13" t="str">
        <f>IF(G4="","",IFERROR(IF(IF(K4="","",INDEX(收费标合同信息维护!A:Q,MATCH(G4,收费标合同信息维护!M:M,0),13))=G4,"有","无"),"无"))</f>
        <v>无</v>
      </c>
      <c r="J4" s="3" t="s">
        <v>3547</v>
      </c>
      <c r="K4" s="3" t="s">
        <v>17884</v>
      </c>
      <c r="L4" s="3" t="s">
        <v>6025</v>
      </c>
      <c r="M4" s="3" t="s">
        <v>6026</v>
      </c>
      <c r="N4" s="3" t="s">
        <v>6477</v>
      </c>
      <c r="O4" s="3" t="s">
        <v>6478</v>
      </c>
      <c r="P4" s="3" t="s">
        <v>6025</v>
      </c>
      <c r="Q4" s="3" t="s">
        <v>17885</v>
      </c>
      <c r="R4" s="3" t="s">
        <v>6490</v>
      </c>
      <c r="S4" s="3" t="s">
        <v>6491</v>
      </c>
      <c r="T4" s="3" t="s">
        <v>6492</v>
      </c>
      <c r="U4" s="3" t="s">
        <v>154</v>
      </c>
      <c r="V4" s="3" t="s">
        <v>154</v>
      </c>
      <c r="W4" s="3" t="s">
        <v>17886</v>
      </c>
      <c r="X4" s="3" t="s">
        <v>154</v>
      </c>
      <c r="Y4" s="3" t="s">
        <v>154</v>
      </c>
      <c r="Z4" s="3" t="s">
        <v>154</v>
      </c>
      <c r="AA4" s="3" t="s">
        <v>154</v>
      </c>
      <c r="AB4" s="3" t="s">
        <v>154</v>
      </c>
      <c r="AC4" s="3" t="s">
        <v>154</v>
      </c>
      <c r="AD4" s="3" t="s">
        <v>6151</v>
      </c>
      <c r="AE4" s="3" t="s">
        <v>6151</v>
      </c>
      <c r="AF4" s="3" t="s">
        <v>6040</v>
      </c>
      <c r="AG4" s="3" t="s">
        <v>154</v>
      </c>
      <c r="AH4" s="3" t="s">
        <v>6478</v>
      </c>
      <c r="AI4" s="3" t="s">
        <v>6482</v>
      </c>
      <c r="AJ4" s="3" t="s">
        <v>6033</v>
      </c>
    </row>
    <row r="5" spans="1:36" ht="30">
      <c r="A5" s="10">
        <v>8</v>
      </c>
      <c r="B5" t="str">
        <f>IF(K5="总计","",INDEX(主数据!A:AD,MATCH(J5,主数据!A:A,0),9))</f>
        <v>华北大区公司</v>
      </c>
      <c r="C5" t="str">
        <f>IF(K5="","",INDEX(主数据!A:AD,MATCH(J5,主数据!A:A,0),11))</f>
        <v>华为IFM西南区管理处</v>
      </c>
      <c r="D5" t="str">
        <f t="shared" si="0"/>
        <v>BJ163物业服务费直接录入</v>
      </c>
      <c r="E5" s="13" t="str">
        <f t="shared" si="2"/>
        <v/>
      </c>
      <c r="F5" s="13" t="str">
        <f>IF(E5="","",IFERROR(IF(IF(K5="","",INDEX(收费标合同信息维护!A:Q,MATCH(D5,收费标合同信息维护!J:J,0),10))=D5,"有","无"),"无"))</f>
        <v/>
      </c>
      <c r="G5" s="13" t="str">
        <f t="shared" si="1"/>
        <v/>
      </c>
      <c r="H5" s="13" t="str">
        <f t="shared" si="3"/>
        <v/>
      </c>
      <c r="I5" s="13" t="str">
        <f>IF(G5="","",IFERROR(IF(IF(K5="","",INDEX(收费标合同信息维护!A:Q,MATCH(G5,收费标合同信息维护!M:M,0),13))=G5,"有","无"),"无"))</f>
        <v/>
      </c>
      <c r="J5" s="3" t="s">
        <v>3547</v>
      </c>
      <c r="K5" s="3" t="s">
        <v>17884</v>
      </c>
      <c r="L5" s="3" t="s">
        <v>6025</v>
      </c>
      <c r="M5" s="3" t="s">
        <v>6026</v>
      </c>
      <c r="N5" s="3" t="s">
        <v>6477</v>
      </c>
      <c r="O5" s="3" t="s">
        <v>6478</v>
      </c>
      <c r="P5" s="3" t="s">
        <v>17887</v>
      </c>
      <c r="Q5" s="3" t="s">
        <v>17888</v>
      </c>
      <c r="R5" s="3" t="s">
        <v>6479</v>
      </c>
      <c r="S5" s="3" t="s">
        <v>6480</v>
      </c>
      <c r="T5" s="3" t="s">
        <v>6493</v>
      </c>
      <c r="U5" s="3" t="s">
        <v>154</v>
      </c>
      <c r="V5" s="3" t="s">
        <v>154</v>
      </c>
      <c r="W5" s="3" t="s">
        <v>154</v>
      </c>
      <c r="X5" s="3" t="s">
        <v>154</v>
      </c>
      <c r="Y5" s="3" t="s">
        <v>154</v>
      </c>
      <c r="Z5" s="3" t="s">
        <v>154</v>
      </c>
      <c r="AA5" s="3" t="s">
        <v>154</v>
      </c>
      <c r="AB5" s="3" t="s">
        <v>154</v>
      </c>
      <c r="AC5" s="3" t="s">
        <v>154</v>
      </c>
      <c r="AD5" s="3" t="s">
        <v>6151</v>
      </c>
      <c r="AE5" s="3" t="s">
        <v>6151</v>
      </c>
      <c r="AF5" s="3" t="s">
        <v>154</v>
      </c>
      <c r="AG5" s="3" t="s">
        <v>154</v>
      </c>
      <c r="AH5" s="3" t="s">
        <v>6478</v>
      </c>
      <c r="AI5" s="3" t="s">
        <v>6482</v>
      </c>
      <c r="AJ5" s="3" t="s">
        <v>6033</v>
      </c>
    </row>
    <row r="6" spans="1:36" ht="30">
      <c r="A6" s="10">
        <v>9</v>
      </c>
      <c r="B6" t="str">
        <f>IF(K6="总计","",INDEX(主数据!A:AD,MATCH(J6,主数据!A:A,0),9))</f>
        <v>华北大区公司</v>
      </c>
      <c r="C6" t="str">
        <f>IF(K6="","",INDEX(主数据!A:AD,MATCH(J6,主数据!A:A,0),11))</f>
        <v>北京三城区</v>
      </c>
      <c r="D6" t="str">
        <f t="shared" si="0"/>
        <v>BJ191物业服务费标准方式2.55</v>
      </c>
      <c r="E6" s="13" t="str">
        <f t="shared" si="2"/>
        <v>2.55</v>
      </c>
      <c r="F6" s="13" t="str">
        <f>IF(E6="","",IFERROR(IF(IF(K6="","",INDEX(收费标合同信息维护!A:Q,MATCH(D6,收费标合同信息维护!J:J,0),10))=D6,"有","无"),"无"))</f>
        <v>无</v>
      </c>
      <c r="G6" s="13" t="str">
        <f t="shared" si="1"/>
        <v/>
      </c>
      <c r="H6" s="13" t="str">
        <f t="shared" si="3"/>
        <v/>
      </c>
      <c r="I6" s="13" t="str">
        <f>IF(G6="","",IFERROR(IF(IF(K6="","",INDEX(收费标合同信息维护!A:Q,MATCH(G6,收费标合同信息维护!M:M,0),13))=G6,"有","无"),"无"))</f>
        <v/>
      </c>
      <c r="J6" s="3" t="s">
        <v>4096</v>
      </c>
      <c r="K6" s="3" t="s">
        <v>6324</v>
      </c>
      <c r="L6" s="3" t="s">
        <v>6025</v>
      </c>
      <c r="M6" s="3" t="s">
        <v>6026</v>
      </c>
      <c r="N6" s="3" t="s">
        <v>6477</v>
      </c>
      <c r="O6" s="3" t="s">
        <v>6478</v>
      </c>
      <c r="P6" s="3" t="s">
        <v>6494</v>
      </c>
      <c r="Q6" s="3" t="s">
        <v>6495</v>
      </c>
      <c r="R6" s="3" t="s">
        <v>6484</v>
      </c>
      <c r="S6" s="3" t="s">
        <v>6485</v>
      </c>
      <c r="T6" s="3" t="s">
        <v>6496</v>
      </c>
      <c r="U6" s="3" t="s">
        <v>154</v>
      </c>
      <c r="V6" s="3" t="s">
        <v>6497</v>
      </c>
      <c r="W6" s="3" t="s">
        <v>154</v>
      </c>
      <c r="X6" s="3" t="s">
        <v>154</v>
      </c>
      <c r="Y6" s="3" t="s">
        <v>154</v>
      </c>
      <c r="Z6" s="3" t="s">
        <v>154</v>
      </c>
      <c r="AA6" s="3" t="s">
        <v>154</v>
      </c>
      <c r="AB6" s="3" t="s">
        <v>154</v>
      </c>
      <c r="AC6" s="3" t="s">
        <v>154</v>
      </c>
      <c r="AD6" s="3" t="s">
        <v>6151</v>
      </c>
      <c r="AE6" s="3" t="s">
        <v>6151</v>
      </c>
      <c r="AF6" s="3" t="s">
        <v>154</v>
      </c>
      <c r="AG6" s="3" t="s">
        <v>154</v>
      </c>
      <c r="AH6" s="3" t="s">
        <v>6478</v>
      </c>
      <c r="AI6" s="3" t="s">
        <v>6482</v>
      </c>
      <c r="AJ6" s="3" t="s">
        <v>6224</v>
      </c>
    </row>
    <row r="7" spans="1:36" ht="15">
      <c r="A7" s="10">
        <v>10</v>
      </c>
      <c r="B7" t="str">
        <f>IF(K7="总计","",INDEX(主数据!A:AD,MATCH(J7,主数据!A:A,0),9))</f>
        <v>华北大区公司</v>
      </c>
      <c r="C7" t="str">
        <f>IF(K7="","",INDEX(主数据!A:AD,MATCH(J7,主数据!A:A,0),11))</f>
        <v>唐山城区</v>
      </c>
      <c r="D7" t="str">
        <f t="shared" si="0"/>
        <v>BJ192物业服务费标准方式2.78</v>
      </c>
      <c r="E7" s="13" t="str">
        <f t="shared" si="2"/>
        <v>2.78</v>
      </c>
      <c r="F7" s="13" t="str">
        <f>IF(E7="","",IFERROR(IF(IF(K7="","",INDEX(收费标合同信息维护!A:Q,MATCH(D7,收费标合同信息维护!J:J,0),10))=D7,"有","无"),"无"))</f>
        <v>无</v>
      </c>
      <c r="G7" s="13" t="str">
        <f t="shared" si="1"/>
        <v/>
      </c>
      <c r="H7" s="13" t="str">
        <f t="shared" si="3"/>
        <v/>
      </c>
      <c r="I7" s="13" t="str">
        <f>IF(G7="","",IFERROR(IF(IF(K7="","",INDEX(收费标合同信息维护!A:Q,MATCH(G7,收费标合同信息维护!M:M,0),13))=G7,"有","无"),"无"))</f>
        <v/>
      </c>
      <c r="J7" s="3" t="s">
        <v>4115</v>
      </c>
      <c r="K7" s="3" t="s">
        <v>6325</v>
      </c>
      <c r="L7" s="3" t="s">
        <v>6025</v>
      </c>
      <c r="M7" s="3" t="s">
        <v>6026</v>
      </c>
      <c r="N7" s="3" t="s">
        <v>6477</v>
      </c>
      <c r="O7" s="3" t="s">
        <v>6478</v>
      </c>
      <c r="P7" s="3" t="s">
        <v>6498</v>
      </c>
      <c r="Q7" s="3" t="s">
        <v>2146</v>
      </c>
      <c r="R7" s="3" t="s">
        <v>6484</v>
      </c>
      <c r="S7" s="3" t="s">
        <v>6491</v>
      </c>
      <c r="T7" s="3" t="s">
        <v>6499</v>
      </c>
      <c r="U7" s="3" t="s">
        <v>154</v>
      </c>
      <c r="V7" s="3" t="s">
        <v>6500</v>
      </c>
      <c r="W7" s="3" t="s">
        <v>154</v>
      </c>
      <c r="X7" s="3" t="s">
        <v>154</v>
      </c>
      <c r="Y7" s="3" t="s">
        <v>154</v>
      </c>
      <c r="Z7" s="3" t="s">
        <v>154</v>
      </c>
      <c r="AA7" s="3" t="s">
        <v>154</v>
      </c>
      <c r="AB7" s="3" t="s">
        <v>154</v>
      </c>
      <c r="AC7" s="3" t="s">
        <v>154</v>
      </c>
      <c r="AD7" s="3" t="s">
        <v>6151</v>
      </c>
      <c r="AE7" s="3" t="s">
        <v>6151</v>
      </c>
      <c r="AF7" s="3" t="s">
        <v>154</v>
      </c>
      <c r="AG7" s="3" t="s">
        <v>154</v>
      </c>
      <c r="AH7" s="3" t="s">
        <v>6478</v>
      </c>
      <c r="AI7" s="3" t="s">
        <v>6482</v>
      </c>
      <c r="AJ7" s="3" t="s">
        <v>6501</v>
      </c>
    </row>
    <row r="8" spans="1:36" ht="15">
      <c r="A8" s="10">
        <v>11</v>
      </c>
      <c r="B8" t="str">
        <f>IF(K8="总计","",INDEX(主数据!A:AD,MATCH(J8,主数据!A:A,0),9))</f>
        <v>华北大区公司</v>
      </c>
      <c r="C8" t="str">
        <f>IF(K8="","",INDEX(主数据!A:AD,MATCH(J8,主数据!A:A,0),11))</f>
        <v>唐山城区</v>
      </c>
      <c r="D8" t="str">
        <f t="shared" si="0"/>
        <v>BJ192物业服务费标准方式2.88</v>
      </c>
      <c r="E8" s="13" t="str">
        <f t="shared" si="2"/>
        <v>2.88</v>
      </c>
      <c r="F8" s="13" t="str">
        <f>IF(E8="","",IFERROR(IF(IF(K8="","",INDEX(收费标合同信息维护!A:Q,MATCH(D8,收费标合同信息维护!J:J,0),10))=D8,"有","无"),"无"))</f>
        <v>无</v>
      </c>
      <c r="G8" s="13" t="str">
        <f t="shared" si="1"/>
        <v/>
      </c>
      <c r="H8" s="13" t="str">
        <f t="shared" si="3"/>
        <v/>
      </c>
      <c r="I8" s="13" t="str">
        <f>IF(G8="","",IFERROR(IF(IF(K8="","",INDEX(收费标合同信息维护!A:Q,MATCH(G8,收费标合同信息维护!M:M,0),13))=G8,"有","无"),"无"))</f>
        <v/>
      </c>
      <c r="J8" s="3" t="s">
        <v>4115</v>
      </c>
      <c r="K8" s="3" t="s">
        <v>6325</v>
      </c>
      <c r="L8" s="3" t="s">
        <v>6025</v>
      </c>
      <c r="M8" s="3" t="s">
        <v>6026</v>
      </c>
      <c r="N8" s="3" t="s">
        <v>6477</v>
      </c>
      <c r="O8" s="3" t="s">
        <v>6478</v>
      </c>
      <c r="P8" s="3" t="s">
        <v>6502</v>
      </c>
      <c r="Q8" s="3" t="s">
        <v>2150</v>
      </c>
      <c r="R8" s="3" t="s">
        <v>6484</v>
      </c>
      <c r="S8" s="3" t="s">
        <v>6491</v>
      </c>
      <c r="T8" s="3" t="s">
        <v>6499</v>
      </c>
      <c r="U8" s="3" t="s">
        <v>154</v>
      </c>
      <c r="V8" s="3" t="s">
        <v>6503</v>
      </c>
      <c r="W8" s="3" t="s">
        <v>154</v>
      </c>
      <c r="X8" s="3" t="s">
        <v>154</v>
      </c>
      <c r="Y8" s="3" t="s">
        <v>154</v>
      </c>
      <c r="Z8" s="3" t="s">
        <v>154</v>
      </c>
      <c r="AA8" s="3" t="s">
        <v>154</v>
      </c>
      <c r="AB8" s="3" t="s">
        <v>154</v>
      </c>
      <c r="AC8" s="3" t="s">
        <v>154</v>
      </c>
      <c r="AD8" s="3" t="s">
        <v>6151</v>
      </c>
      <c r="AE8" s="3" t="s">
        <v>6151</v>
      </c>
      <c r="AF8" s="3" t="s">
        <v>6040</v>
      </c>
      <c r="AG8" s="3" t="s">
        <v>154</v>
      </c>
      <c r="AH8" s="3" t="s">
        <v>6478</v>
      </c>
      <c r="AI8" s="3" t="s">
        <v>6482</v>
      </c>
      <c r="AJ8" s="3" t="s">
        <v>6258</v>
      </c>
    </row>
    <row r="9" spans="1:36" ht="15">
      <c r="A9" s="10">
        <v>12</v>
      </c>
      <c r="B9" t="str">
        <f>IF(K9="总计","",INDEX(主数据!A:AD,MATCH(J9,主数据!A:A,0),9))</f>
        <v>华北大区公司</v>
      </c>
      <c r="C9" t="str">
        <f>IF(K9="","",INDEX(主数据!A:AD,MATCH(J9,主数据!A:A,0),11))</f>
        <v>唐山城区</v>
      </c>
      <c r="D9" t="str">
        <f t="shared" si="0"/>
        <v>BJ192物业服务费标准方式4.50</v>
      </c>
      <c r="E9" s="13" t="str">
        <f t="shared" si="2"/>
        <v>4.50</v>
      </c>
      <c r="F9" s="13" t="str">
        <f>IF(E9="","",IFERROR(IF(IF(K9="","",INDEX(收费标合同信息维护!A:Q,MATCH(D9,收费标合同信息维护!J:J,0),10))=D9,"有","无"),"无"))</f>
        <v>无</v>
      </c>
      <c r="G9" s="13" t="str">
        <f t="shared" si="1"/>
        <v/>
      </c>
      <c r="H9" s="13" t="str">
        <f t="shared" si="3"/>
        <v/>
      </c>
      <c r="I9" s="13" t="str">
        <f>IF(G9="","",IFERROR(IF(IF(K9="","",INDEX(收费标合同信息维护!A:Q,MATCH(G9,收费标合同信息维护!M:M,0),13))=G9,"有","无"),"无"))</f>
        <v/>
      </c>
      <c r="J9" s="3" t="s">
        <v>4115</v>
      </c>
      <c r="K9" s="3" t="s">
        <v>6325</v>
      </c>
      <c r="L9" s="3" t="s">
        <v>6025</v>
      </c>
      <c r="M9" s="3" t="s">
        <v>6026</v>
      </c>
      <c r="N9" s="3" t="s">
        <v>6477</v>
      </c>
      <c r="O9" s="3" t="s">
        <v>6478</v>
      </c>
      <c r="P9" s="3" t="s">
        <v>6504</v>
      </c>
      <c r="Q9" s="3" t="s">
        <v>6505</v>
      </c>
      <c r="R9" s="3" t="s">
        <v>6484</v>
      </c>
      <c r="S9" s="3" t="s">
        <v>6491</v>
      </c>
      <c r="T9" s="3" t="s">
        <v>17889</v>
      </c>
      <c r="U9" s="3" t="s">
        <v>154</v>
      </c>
      <c r="V9" s="3" t="s">
        <v>6507</v>
      </c>
      <c r="W9" s="3" t="s">
        <v>154</v>
      </c>
      <c r="X9" s="3" t="s">
        <v>154</v>
      </c>
      <c r="Y9" s="3" t="s">
        <v>154</v>
      </c>
      <c r="Z9" s="3" t="s">
        <v>154</v>
      </c>
      <c r="AA9" s="3" t="s">
        <v>154</v>
      </c>
      <c r="AB9" s="3" t="s">
        <v>154</v>
      </c>
      <c r="AC9" s="3" t="s">
        <v>154</v>
      </c>
      <c r="AD9" s="3" t="s">
        <v>6151</v>
      </c>
      <c r="AE9" s="3" t="s">
        <v>6151</v>
      </c>
      <c r="AF9" s="3" t="s">
        <v>154</v>
      </c>
      <c r="AG9" s="3" t="s">
        <v>154</v>
      </c>
      <c r="AH9" s="3" t="s">
        <v>6478</v>
      </c>
      <c r="AI9" s="3" t="s">
        <v>6482</v>
      </c>
      <c r="AJ9" s="3" t="s">
        <v>15</v>
      </c>
    </row>
    <row r="10" spans="1:36" ht="30">
      <c r="A10" s="10">
        <v>13</v>
      </c>
      <c r="B10" t="str">
        <f>IF(K10="总计","",INDEX(主数据!A:AD,MATCH(J10,主数据!A:A,0),9))</f>
        <v>华北大区公司</v>
      </c>
      <c r="C10" t="str">
        <f>IF(K10="","",INDEX(主数据!A:AD,MATCH(J10,主数据!A:A,0),11))</f>
        <v>唐山城区</v>
      </c>
      <c r="D10" t="str">
        <f t="shared" si="0"/>
        <v>BJ192物业服务费标准方式2.88</v>
      </c>
      <c r="E10" s="13" t="str">
        <f t="shared" si="2"/>
        <v>2.88</v>
      </c>
      <c r="F10" s="13" t="str">
        <f>IF(E10="","",IFERROR(IF(IF(K10="","",INDEX(收费标合同信息维护!A:Q,MATCH(D10,收费标合同信息维护!J:J,0),10))=D10,"有","无"),"无"))</f>
        <v>无</v>
      </c>
      <c r="G10" s="13" t="str">
        <f t="shared" si="1"/>
        <v/>
      </c>
      <c r="H10" s="13" t="str">
        <f t="shared" si="3"/>
        <v/>
      </c>
      <c r="I10" s="13" t="str">
        <f>IF(G10="","",IFERROR(IF(IF(K10="","",INDEX(收费标合同信息维护!A:Q,MATCH(G10,收费标合同信息维护!M:M,0),13))=G10,"有","无"),"无"))</f>
        <v/>
      </c>
      <c r="J10" s="3" t="s">
        <v>4115</v>
      </c>
      <c r="K10" s="3" t="s">
        <v>6325</v>
      </c>
      <c r="L10" s="3" t="s">
        <v>6025</v>
      </c>
      <c r="M10" s="3" t="s">
        <v>6026</v>
      </c>
      <c r="N10" s="3" t="s">
        <v>6477</v>
      </c>
      <c r="O10" s="3" t="s">
        <v>6478</v>
      </c>
      <c r="P10" s="3" t="s">
        <v>6508</v>
      </c>
      <c r="Q10" s="3" t="s">
        <v>6509</v>
      </c>
      <c r="R10" s="3" t="s">
        <v>6484</v>
      </c>
      <c r="S10" s="3" t="s">
        <v>6491</v>
      </c>
      <c r="T10" s="3" t="s">
        <v>6510</v>
      </c>
      <c r="U10" s="3" t="s">
        <v>6511</v>
      </c>
      <c r="V10" s="3" t="s">
        <v>6503</v>
      </c>
      <c r="W10" s="3" t="s">
        <v>154</v>
      </c>
      <c r="X10" s="3" t="s">
        <v>154</v>
      </c>
      <c r="Y10" s="3" t="s">
        <v>154</v>
      </c>
      <c r="Z10" s="3" t="s">
        <v>154</v>
      </c>
      <c r="AA10" s="3" t="s">
        <v>154</v>
      </c>
      <c r="AB10" s="3" t="s">
        <v>154</v>
      </c>
      <c r="AC10" s="3" t="s">
        <v>154</v>
      </c>
      <c r="AD10" s="3" t="s">
        <v>6151</v>
      </c>
      <c r="AE10" s="3" t="s">
        <v>6151</v>
      </c>
      <c r="AF10" s="3" t="s">
        <v>6040</v>
      </c>
      <c r="AG10" s="3" t="s">
        <v>154</v>
      </c>
      <c r="AH10" s="3" t="s">
        <v>6478</v>
      </c>
      <c r="AI10" s="3" t="s">
        <v>6482</v>
      </c>
      <c r="AJ10" s="3" t="s">
        <v>6033</v>
      </c>
    </row>
    <row r="11" spans="1:36" ht="30">
      <c r="A11" s="10">
        <v>14</v>
      </c>
      <c r="B11" t="str">
        <f>IF(K11="总计","",INDEX(主数据!A:AD,MATCH(J11,主数据!A:A,0),9))</f>
        <v>华北大区公司</v>
      </c>
      <c r="C11" t="str">
        <f>IF(K11="","",INDEX(主数据!A:AD,MATCH(J11,主数据!A:A,0),11))</f>
        <v>唐山城区</v>
      </c>
      <c r="D11" t="str">
        <f t="shared" si="0"/>
        <v>BJ192开发商委托停车管理费（固定）定额120.00</v>
      </c>
      <c r="E11" s="13" t="str">
        <f t="shared" si="2"/>
        <v>120.00</v>
      </c>
      <c r="F11" s="13" t="str">
        <f>IF(E11="","",IFERROR(IF(IF(K11="","",INDEX(收费标合同信息维护!A:Q,MATCH(D11,收费标合同信息维护!J:J,0),10))=D11,"有","无"),"无"))</f>
        <v>无</v>
      </c>
      <c r="G11" s="13" t="str">
        <f t="shared" si="1"/>
        <v>BJ192开发商委托停车管理费（固定）定额120.00</v>
      </c>
      <c r="H11" s="13" t="str">
        <f t="shared" si="3"/>
        <v>120.00</v>
      </c>
      <c r="I11" s="13" t="str">
        <f>IF(G11="","",IFERROR(IF(IF(K11="","",INDEX(收费标合同信息维护!A:Q,MATCH(G11,收费标合同信息维护!M:M,0),13))=G11,"有","无"),"无"))</f>
        <v>无</v>
      </c>
      <c r="J11" s="3" t="s">
        <v>4115</v>
      </c>
      <c r="K11" s="3" t="s">
        <v>6325</v>
      </c>
      <c r="L11" s="3" t="s">
        <v>6512</v>
      </c>
      <c r="M11" s="3" t="s">
        <v>6513</v>
      </c>
      <c r="N11" s="3" t="s">
        <v>6477</v>
      </c>
      <c r="O11" s="3" t="s">
        <v>6478</v>
      </c>
      <c r="P11" s="3" t="s">
        <v>6516</v>
      </c>
      <c r="Q11" s="3" t="s">
        <v>6517</v>
      </c>
      <c r="R11" s="3" t="s">
        <v>6490</v>
      </c>
      <c r="S11" s="3" t="s">
        <v>6491</v>
      </c>
      <c r="T11" s="3" t="s">
        <v>6514</v>
      </c>
      <c r="U11" s="3" t="s">
        <v>6511</v>
      </c>
      <c r="V11" s="3" t="s">
        <v>6518</v>
      </c>
      <c r="W11" s="3" t="s">
        <v>6518</v>
      </c>
      <c r="X11" s="3" t="s">
        <v>154</v>
      </c>
      <c r="Y11" s="3" t="s">
        <v>154</v>
      </c>
      <c r="Z11" s="3" t="s">
        <v>154</v>
      </c>
      <c r="AA11" s="3" t="s">
        <v>154</v>
      </c>
      <c r="AB11" s="3" t="s">
        <v>154</v>
      </c>
      <c r="AC11" s="3" t="s">
        <v>154</v>
      </c>
      <c r="AD11" s="3" t="s">
        <v>6151</v>
      </c>
      <c r="AE11" s="3" t="s">
        <v>6151</v>
      </c>
      <c r="AF11" s="3" t="s">
        <v>6040</v>
      </c>
      <c r="AG11" s="3" t="s">
        <v>154</v>
      </c>
      <c r="AH11" s="3" t="s">
        <v>6478</v>
      </c>
      <c r="AI11" s="3" t="s">
        <v>6482</v>
      </c>
      <c r="AJ11" s="3" t="s">
        <v>6304</v>
      </c>
    </row>
    <row r="12" spans="1:36" ht="30">
      <c r="A12" s="10">
        <v>15</v>
      </c>
      <c r="B12" t="str">
        <f>IF(K12="总计","",INDEX(主数据!A:AD,MATCH(J12,主数据!A:A,0),9))</f>
        <v>华北大区公司</v>
      </c>
      <c r="C12" t="str">
        <f>IF(K12="","",INDEX(主数据!A:AD,MATCH(J12,主数据!A:A,0),11))</f>
        <v>唐山城区</v>
      </c>
      <c r="D12" t="str">
        <f t="shared" si="0"/>
        <v>BJ192开发商委托停车管理费（固定）定额80.00</v>
      </c>
      <c r="E12" s="13" t="str">
        <f t="shared" si="2"/>
        <v>80.00</v>
      </c>
      <c r="F12" s="13" t="str">
        <f>IF(E12="","",IFERROR(IF(IF(K12="","",INDEX(收费标合同信息维护!A:Q,MATCH(D12,收费标合同信息维护!J:J,0),10))=D12,"有","无"),"无"))</f>
        <v>无</v>
      </c>
      <c r="G12" s="13" t="str">
        <f t="shared" si="1"/>
        <v>BJ192开发商委托停车管理费（固定）定额80.00</v>
      </c>
      <c r="H12" s="13" t="str">
        <f t="shared" si="3"/>
        <v>80.00</v>
      </c>
      <c r="I12" s="13" t="str">
        <f>IF(G12="","",IFERROR(IF(IF(K12="","",INDEX(收费标合同信息维护!A:Q,MATCH(G12,收费标合同信息维护!M:M,0),13))=G12,"有","无"),"无"))</f>
        <v>无</v>
      </c>
      <c r="J12" s="3" t="s">
        <v>4115</v>
      </c>
      <c r="K12" s="3" t="s">
        <v>6325</v>
      </c>
      <c r="L12" s="3" t="s">
        <v>6512</v>
      </c>
      <c r="M12" s="3" t="s">
        <v>6513</v>
      </c>
      <c r="N12" s="3" t="s">
        <v>6477</v>
      </c>
      <c r="O12" s="3" t="s">
        <v>6478</v>
      </c>
      <c r="P12" s="3" t="s">
        <v>6519</v>
      </c>
      <c r="Q12" s="3" t="s">
        <v>6520</v>
      </c>
      <c r="R12" s="3" t="s">
        <v>6490</v>
      </c>
      <c r="S12" s="3" t="s">
        <v>6491</v>
      </c>
      <c r="T12" s="3" t="s">
        <v>6506</v>
      </c>
      <c r="U12" s="3" t="s">
        <v>154</v>
      </c>
      <c r="V12" s="3" t="s">
        <v>6521</v>
      </c>
      <c r="W12" s="3" t="s">
        <v>6521</v>
      </c>
      <c r="X12" s="3" t="s">
        <v>154</v>
      </c>
      <c r="Y12" s="3" t="s">
        <v>154</v>
      </c>
      <c r="Z12" s="3" t="s">
        <v>154</v>
      </c>
      <c r="AA12" s="3" t="s">
        <v>154</v>
      </c>
      <c r="AB12" s="3" t="s">
        <v>154</v>
      </c>
      <c r="AC12" s="3" t="s">
        <v>154</v>
      </c>
      <c r="AD12" s="3" t="s">
        <v>6151</v>
      </c>
      <c r="AE12" s="3" t="s">
        <v>6151</v>
      </c>
      <c r="AF12" s="3" t="s">
        <v>154</v>
      </c>
      <c r="AG12" s="3" t="s">
        <v>154</v>
      </c>
      <c r="AH12" s="3" t="s">
        <v>6478</v>
      </c>
      <c r="AI12" s="3" t="s">
        <v>6482</v>
      </c>
      <c r="AJ12" s="3" t="s">
        <v>6033</v>
      </c>
    </row>
    <row r="13" spans="1:36" ht="30">
      <c r="A13" s="10">
        <v>16</v>
      </c>
      <c r="B13" t="str">
        <f>IF(K13="总计","",INDEX(主数据!A:AD,MATCH(J13,主数据!A:A,0),9))</f>
        <v>华北大区公司</v>
      </c>
      <c r="C13" t="str">
        <f>IF(K13="","",INDEX(主数据!A:AD,MATCH(J13,主数据!A:A,0),11))</f>
        <v>北京四城区</v>
      </c>
      <c r="D13" t="str">
        <f t="shared" si="0"/>
        <v>BJ195物业服务费直接录入</v>
      </c>
      <c r="E13" s="13" t="str">
        <f t="shared" si="2"/>
        <v/>
      </c>
      <c r="F13" s="13" t="str">
        <f>IF(E13="","",IFERROR(IF(IF(K13="","",INDEX(收费标合同信息维护!A:Q,MATCH(D13,收费标合同信息维护!J:J,0),10))=D13,"有","无"),"无"))</f>
        <v/>
      </c>
      <c r="G13" s="13" t="str">
        <f t="shared" si="1"/>
        <v/>
      </c>
      <c r="H13" s="13" t="str">
        <f t="shared" si="3"/>
        <v/>
      </c>
      <c r="I13" s="13" t="str">
        <f>IF(G13="","",IFERROR(IF(IF(K13="","",INDEX(收费标合同信息维护!A:Q,MATCH(G13,收费标合同信息维护!M:M,0),13))=G13,"有","无"),"无"))</f>
        <v/>
      </c>
      <c r="J13" s="3" t="s">
        <v>4184</v>
      </c>
      <c r="K13" s="3" t="s">
        <v>6378</v>
      </c>
      <c r="L13" s="3" t="s">
        <v>6025</v>
      </c>
      <c r="M13" s="3" t="s">
        <v>6026</v>
      </c>
      <c r="N13" s="3" t="s">
        <v>6477</v>
      </c>
      <c r="O13" s="3" t="s">
        <v>6478</v>
      </c>
      <c r="P13" s="3" t="s">
        <v>6522</v>
      </c>
      <c r="Q13" s="3" t="s">
        <v>6026</v>
      </c>
      <c r="R13" s="3" t="s">
        <v>6479</v>
      </c>
      <c r="S13" s="3" t="s">
        <v>6480</v>
      </c>
      <c r="T13" s="3" t="s">
        <v>6523</v>
      </c>
      <c r="U13" s="3" t="s">
        <v>6524</v>
      </c>
      <c r="V13" s="3" t="s">
        <v>154</v>
      </c>
      <c r="W13" s="3" t="s">
        <v>154</v>
      </c>
      <c r="X13" s="3" t="s">
        <v>154</v>
      </c>
      <c r="Y13" s="3" t="s">
        <v>154</v>
      </c>
      <c r="Z13" s="3" t="s">
        <v>154</v>
      </c>
      <c r="AA13" s="3" t="s">
        <v>154</v>
      </c>
      <c r="AB13" s="3" t="s">
        <v>154</v>
      </c>
      <c r="AC13" s="3" t="s">
        <v>154</v>
      </c>
      <c r="AD13" s="3" t="s">
        <v>6151</v>
      </c>
      <c r="AE13" s="3" t="s">
        <v>6151</v>
      </c>
      <c r="AF13" s="3" t="s">
        <v>154</v>
      </c>
      <c r="AG13" s="3" t="s">
        <v>154</v>
      </c>
      <c r="AH13" s="3" t="s">
        <v>6478</v>
      </c>
      <c r="AI13" s="3" t="s">
        <v>6482</v>
      </c>
      <c r="AJ13" s="3" t="s">
        <v>6033</v>
      </c>
    </row>
    <row r="14" spans="1:36" ht="30">
      <c r="A14" s="10">
        <v>17</v>
      </c>
      <c r="B14" t="str">
        <f>IF(K14="总计","",INDEX(主数据!A:AD,MATCH(J14,主数据!A:A,0),9))</f>
        <v>华北大区公司</v>
      </c>
      <c r="C14" t="str">
        <f>IF(K14="","",INDEX(主数据!A:AD,MATCH(J14,主数据!A:A,0),11))</f>
        <v>北京四城区</v>
      </c>
      <c r="D14" t="str">
        <f t="shared" si="0"/>
        <v>BJ195物业服务费定额</v>
      </c>
      <c r="E14" s="13" t="str">
        <f t="shared" si="2"/>
        <v/>
      </c>
      <c r="F14" s="13" t="str">
        <f>IF(E14="","",IFERROR(IF(IF(K14="","",INDEX(收费标合同信息维护!A:Q,MATCH(D14,收费标合同信息维护!J:J,0),10))=D14,"有","无"),"无"))</f>
        <v/>
      </c>
      <c r="G14" s="13" t="str">
        <f t="shared" si="1"/>
        <v>BJ195物业服务费定额95271.44</v>
      </c>
      <c r="H14" s="13" t="str">
        <f t="shared" si="3"/>
        <v>95271.44</v>
      </c>
      <c r="I14" s="13" t="str">
        <f>IF(G14="","",IFERROR(IF(IF(K14="","",INDEX(收费标合同信息维护!A:Q,MATCH(G14,收费标合同信息维护!M:M,0),13))=G14,"有","无"),"无"))</f>
        <v>无</v>
      </c>
      <c r="J14" s="3" t="s">
        <v>4184</v>
      </c>
      <c r="K14" s="3" t="s">
        <v>6378</v>
      </c>
      <c r="L14" s="3" t="s">
        <v>6025</v>
      </c>
      <c r="M14" s="3" t="s">
        <v>6026</v>
      </c>
      <c r="N14" s="3" t="s">
        <v>6477</v>
      </c>
      <c r="O14" s="3" t="s">
        <v>6478</v>
      </c>
      <c r="P14" s="3" t="s">
        <v>6525</v>
      </c>
      <c r="Q14" s="3" t="s">
        <v>6526</v>
      </c>
      <c r="R14" s="3" t="s">
        <v>6490</v>
      </c>
      <c r="S14" s="3" t="s">
        <v>6491</v>
      </c>
      <c r="T14" s="3" t="s">
        <v>6506</v>
      </c>
      <c r="U14" s="3" t="s">
        <v>154</v>
      </c>
      <c r="V14" s="3" t="s">
        <v>154</v>
      </c>
      <c r="W14" s="3" t="s">
        <v>6527</v>
      </c>
      <c r="X14" s="3" t="s">
        <v>154</v>
      </c>
      <c r="Y14" s="3" t="s">
        <v>154</v>
      </c>
      <c r="Z14" s="3" t="s">
        <v>154</v>
      </c>
      <c r="AA14" s="3" t="s">
        <v>154</v>
      </c>
      <c r="AB14" s="3" t="s">
        <v>154</v>
      </c>
      <c r="AC14" s="3" t="s">
        <v>154</v>
      </c>
      <c r="AD14" s="3" t="s">
        <v>6151</v>
      </c>
      <c r="AE14" s="3" t="s">
        <v>6151</v>
      </c>
      <c r="AF14" s="3" t="s">
        <v>154</v>
      </c>
      <c r="AG14" s="3" t="s">
        <v>154</v>
      </c>
      <c r="AH14" s="3" t="s">
        <v>6478</v>
      </c>
      <c r="AI14" s="3" t="s">
        <v>6482</v>
      </c>
      <c r="AJ14" s="3" t="s">
        <v>6489</v>
      </c>
    </row>
    <row r="15" spans="1:36" ht="30">
      <c r="A15" s="10">
        <v>18</v>
      </c>
      <c r="B15" t="str">
        <f>IF(K15="总计","",INDEX(主数据!A:AD,MATCH(J15,主数据!A:A,0),9))</f>
        <v>华北大区公司</v>
      </c>
      <c r="C15" t="str">
        <f>IF(K15="","",INDEX(主数据!A:AD,MATCH(J15,主数据!A:A,0),11))</f>
        <v>北京四城区</v>
      </c>
      <c r="D15" t="str">
        <f t="shared" si="0"/>
        <v>BJ195开发商委托停车管理费（固定）定额</v>
      </c>
      <c r="E15" s="13" t="str">
        <f t="shared" si="2"/>
        <v/>
      </c>
      <c r="F15" s="13" t="str">
        <f>IF(E15="","",IFERROR(IF(IF(K15="","",INDEX(收费标合同信息维护!A:Q,MATCH(D15,收费标合同信息维护!J:J,0),10))=D15,"有","无"),"无"))</f>
        <v/>
      </c>
      <c r="G15" s="13" t="str">
        <f t="shared" si="1"/>
        <v>BJ195开发商委托停车管理费（固定）定额19720.00</v>
      </c>
      <c r="H15" s="13" t="str">
        <f t="shared" si="3"/>
        <v>19720.00</v>
      </c>
      <c r="I15" s="13" t="str">
        <f>IF(G15="","",IFERROR(IF(IF(K15="","",INDEX(收费标合同信息维护!A:Q,MATCH(G15,收费标合同信息维护!M:M,0),13))=G15,"有","无"),"无"))</f>
        <v>无</v>
      </c>
      <c r="J15" s="3" t="s">
        <v>4184</v>
      </c>
      <c r="K15" s="3" t="s">
        <v>6378</v>
      </c>
      <c r="L15" s="3" t="s">
        <v>6512</v>
      </c>
      <c r="M15" s="3" t="s">
        <v>6513</v>
      </c>
      <c r="N15" s="3" t="s">
        <v>6477</v>
      </c>
      <c r="O15" s="3" t="s">
        <v>6478</v>
      </c>
      <c r="P15" s="3" t="s">
        <v>6528</v>
      </c>
      <c r="Q15" s="3" t="s">
        <v>6529</v>
      </c>
      <c r="R15" s="3" t="s">
        <v>6490</v>
      </c>
      <c r="S15" s="3" t="s">
        <v>6491</v>
      </c>
      <c r="T15" s="3" t="s">
        <v>6506</v>
      </c>
      <c r="U15" s="3" t="s">
        <v>154</v>
      </c>
      <c r="V15" s="3" t="s">
        <v>154</v>
      </c>
      <c r="W15" s="3" t="s">
        <v>6530</v>
      </c>
      <c r="X15" s="3" t="s">
        <v>154</v>
      </c>
      <c r="Y15" s="3" t="s">
        <v>154</v>
      </c>
      <c r="Z15" s="3" t="s">
        <v>154</v>
      </c>
      <c r="AA15" s="3" t="s">
        <v>154</v>
      </c>
      <c r="AB15" s="3" t="s">
        <v>154</v>
      </c>
      <c r="AC15" s="3" t="s">
        <v>154</v>
      </c>
      <c r="AD15" s="3" t="s">
        <v>6151</v>
      </c>
      <c r="AE15" s="3" t="s">
        <v>6151</v>
      </c>
      <c r="AF15" s="3" t="s">
        <v>154</v>
      </c>
      <c r="AG15" s="3" t="s">
        <v>154</v>
      </c>
      <c r="AH15" s="3" t="s">
        <v>6478</v>
      </c>
      <c r="AI15" s="3" t="s">
        <v>6482</v>
      </c>
      <c r="AJ15" s="3" t="s">
        <v>6033</v>
      </c>
    </row>
    <row r="16" spans="1:36" ht="30">
      <c r="A16" s="10">
        <v>19</v>
      </c>
      <c r="B16" t="str">
        <f>IF(K16="总计","",INDEX(主数据!A:AD,MATCH(J16,主数据!A:A,0),9))</f>
        <v>华北大区公司</v>
      </c>
      <c r="C16" t="str">
        <f>IF(K16="","",INDEX(主数据!A:AD,MATCH(J16,主数据!A:A,0),11))</f>
        <v>北京三城区</v>
      </c>
      <c r="D16" t="str">
        <f t="shared" si="0"/>
        <v>BJ196物业服务费定额</v>
      </c>
      <c r="E16" s="13" t="str">
        <f t="shared" si="2"/>
        <v/>
      </c>
      <c r="F16" s="13" t="str">
        <f>IF(E16="","",IFERROR(IF(IF(K16="","",INDEX(收费标合同信息维护!A:Q,MATCH(D16,收费标合同信息维护!J:J,0),10))=D16,"有","无"),"无"))</f>
        <v/>
      </c>
      <c r="G16" s="13" t="str">
        <f t="shared" si="1"/>
        <v>BJ196物业服务费定额212722.00</v>
      </c>
      <c r="H16" s="13" t="str">
        <f t="shared" si="3"/>
        <v>212722.00</v>
      </c>
      <c r="I16" s="13" t="str">
        <f>IF(G16="","",IFERROR(IF(IF(K16="","",INDEX(收费标合同信息维护!A:Q,MATCH(G16,收费标合同信息维护!M:M,0),13))=G16,"有","无"),"无"))</f>
        <v>无</v>
      </c>
      <c r="J16" s="3" t="s">
        <v>4186</v>
      </c>
      <c r="K16" s="3" t="s">
        <v>6326</v>
      </c>
      <c r="L16" s="3" t="s">
        <v>6025</v>
      </c>
      <c r="M16" s="3" t="s">
        <v>6026</v>
      </c>
      <c r="N16" s="3" t="s">
        <v>6477</v>
      </c>
      <c r="O16" s="3" t="s">
        <v>6478</v>
      </c>
      <c r="P16" s="3" t="s">
        <v>6531</v>
      </c>
      <c r="Q16" s="3" t="s">
        <v>6532</v>
      </c>
      <c r="R16" s="3" t="s">
        <v>6490</v>
      </c>
      <c r="S16" s="3" t="s">
        <v>6491</v>
      </c>
      <c r="T16" s="3" t="s">
        <v>6514</v>
      </c>
      <c r="U16" s="3" t="s">
        <v>6533</v>
      </c>
      <c r="V16" s="3" t="s">
        <v>154</v>
      </c>
      <c r="W16" s="3" t="s">
        <v>6534</v>
      </c>
      <c r="X16" s="3" t="s">
        <v>154</v>
      </c>
      <c r="Y16" s="3" t="s">
        <v>154</v>
      </c>
      <c r="Z16" s="3" t="s">
        <v>154</v>
      </c>
      <c r="AA16" s="3" t="s">
        <v>154</v>
      </c>
      <c r="AB16" s="3" t="s">
        <v>154</v>
      </c>
      <c r="AC16" s="3" t="s">
        <v>154</v>
      </c>
      <c r="AD16" s="3" t="s">
        <v>6151</v>
      </c>
      <c r="AE16" s="3" t="s">
        <v>6151</v>
      </c>
      <c r="AF16" s="3" t="s">
        <v>6040</v>
      </c>
      <c r="AG16" s="3" t="s">
        <v>154</v>
      </c>
      <c r="AH16" s="3" t="s">
        <v>6478</v>
      </c>
      <c r="AI16" s="3" t="s">
        <v>6482</v>
      </c>
      <c r="AJ16" s="3" t="s">
        <v>6033</v>
      </c>
    </row>
    <row r="17" spans="1:36" ht="30">
      <c r="A17" s="10">
        <v>20</v>
      </c>
      <c r="B17" t="str">
        <f>IF(K17="总计","",INDEX(主数据!A:AD,MATCH(J17,主数据!A:A,0),9))</f>
        <v>华北大区公司</v>
      </c>
      <c r="C17" t="str">
        <f>IF(K17="","",INDEX(主数据!A:AD,MATCH(J17,主数据!A:A,0),11))</f>
        <v>北京三城区</v>
      </c>
      <c r="D17" t="str">
        <f t="shared" si="0"/>
        <v>BJ196物业服务费定额</v>
      </c>
      <c r="E17" s="13" t="str">
        <f t="shared" si="2"/>
        <v/>
      </c>
      <c r="F17" s="13" t="str">
        <f>IF(E17="","",IFERROR(IF(IF(K17="","",INDEX(收费标合同信息维护!A:Q,MATCH(D17,收费标合同信息维护!J:J,0),10))=D17,"有","无"),"无"))</f>
        <v/>
      </c>
      <c r="G17" s="13" t="str">
        <f t="shared" si="1"/>
        <v>BJ196物业服务费定额212722.00</v>
      </c>
      <c r="H17" s="13" t="str">
        <f t="shared" si="3"/>
        <v>212722.00</v>
      </c>
      <c r="I17" s="13" t="str">
        <f>IF(G17="","",IFERROR(IF(IF(K17="","",INDEX(收费标合同信息维护!A:Q,MATCH(G17,收费标合同信息维护!M:M,0),13))=G17,"有","无"),"无"))</f>
        <v>无</v>
      </c>
      <c r="J17" s="3" t="s">
        <v>4186</v>
      </c>
      <c r="K17" s="3" t="s">
        <v>6326</v>
      </c>
      <c r="L17" s="3" t="s">
        <v>6025</v>
      </c>
      <c r="M17" s="3" t="s">
        <v>6026</v>
      </c>
      <c r="N17" s="3" t="s">
        <v>6477</v>
      </c>
      <c r="O17" s="3" t="s">
        <v>6478</v>
      </c>
      <c r="P17" s="3" t="s">
        <v>6535</v>
      </c>
      <c r="Q17" s="3" t="s">
        <v>6536</v>
      </c>
      <c r="R17" s="3" t="s">
        <v>6490</v>
      </c>
      <c r="S17" s="3" t="s">
        <v>6491</v>
      </c>
      <c r="T17" s="3" t="s">
        <v>6537</v>
      </c>
      <c r="U17" s="3" t="s">
        <v>6538</v>
      </c>
      <c r="V17" s="3" t="s">
        <v>154</v>
      </c>
      <c r="W17" s="3" t="s">
        <v>6534</v>
      </c>
      <c r="X17" s="3" t="s">
        <v>154</v>
      </c>
      <c r="Y17" s="3" t="s">
        <v>154</v>
      </c>
      <c r="Z17" s="3" t="s">
        <v>154</v>
      </c>
      <c r="AA17" s="3" t="s">
        <v>154</v>
      </c>
      <c r="AB17" s="3" t="s">
        <v>154</v>
      </c>
      <c r="AC17" s="3" t="s">
        <v>154</v>
      </c>
      <c r="AD17" s="3" t="s">
        <v>6151</v>
      </c>
      <c r="AE17" s="3" t="s">
        <v>6151</v>
      </c>
      <c r="AF17" s="3" t="s">
        <v>6040</v>
      </c>
      <c r="AG17" s="3" t="s">
        <v>154</v>
      </c>
      <c r="AH17" s="3" t="s">
        <v>6478</v>
      </c>
      <c r="AI17" s="3" t="s">
        <v>6482</v>
      </c>
      <c r="AJ17" s="3" t="s">
        <v>6033</v>
      </c>
    </row>
    <row r="18" spans="1:36" ht="30">
      <c r="A18" s="10">
        <v>21</v>
      </c>
      <c r="B18" t="str">
        <f>IF(K18="总计","",INDEX(主数据!A:AD,MATCH(J18,主数据!A:A,0),9))</f>
        <v>华北大区公司</v>
      </c>
      <c r="C18" t="str">
        <f>IF(K18="","",INDEX(主数据!A:AD,MATCH(J18,主数据!A:A,0),11))</f>
        <v>北京三城区</v>
      </c>
      <c r="D18" t="str">
        <f t="shared" si="0"/>
        <v>BJ196物业服务费定额212722.00</v>
      </c>
      <c r="E18" s="13" t="str">
        <f t="shared" si="2"/>
        <v>212722.00</v>
      </c>
      <c r="F18" s="13" t="str">
        <f>IF(E18="","",IFERROR(IF(IF(K18="","",INDEX(收费标合同信息维护!A:Q,MATCH(D18,收费标合同信息维护!J:J,0),10))=D18,"有","无"),"无"))</f>
        <v>无</v>
      </c>
      <c r="G18" s="13" t="str">
        <f t="shared" si="1"/>
        <v>BJ196物业服务费定额212722.00</v>
      </c>
      <c r="H18" s="13" t="str">
        <f t="shared" si="3"/>
        <v>212722.00</v>
      </c>
      <c r="I18" s="13" t="str">
        <f>IF(G18="","",IFERROR(IF(IF(K18="","",INDEX(收费标合同信息维护!A:Q,MATCH(G18,收费标合同信息维护!M:M,0),13))=G18,"有","无"),"无"))</f>
        <v>无</v>
      </c>
      <c r="J18" s="3" t="s">
        <v>4186</v>
      </c>
      <c r="K18" s="3" t="s">
        <v>6326</v>
      </c>
      <c r="L18" s="3" t="s">
        <v>6025</v>
      </c>
      <c r="M18" s="3" t="s">
        <v>6026</v>
      </c>
      <c r="N18" s="3" t="s">
        <v>6477</v>
      </c>
      <c r="O18" s="3" t="s">
        <v>6478</v>
      </c>
      <c r="P18" s="3" t="s">
        <v>17890</v>
      </c>
      <c r="Q18" s="3" t="s">
        <v>17891</v>
      </c>
      <c r="R18" s="3" t="s">
        <v>6490</v>
      </c>
      <c r="S18" s="3" t="s">
        <v>6491</v>
      </c>
      <c r="T18" s="3" t="s">
        <v>6936</v>
      </c>
      <c r="U18" s="3" t="s">
        <v>6549</v>
      </c>
      <c r="V18" s="3" t="s">
        <v>6534</v>
      </c>
      <c r="W18" s="3" t="s">
        <v>6534</v>
      </c>
      <c r="X18" s="3" t="s">
        <v>154</v>
      </c>
      <c r="Y18" s="3" t="s">
        <v>154</v>
      </c>
      <c r="Z18" s="3" t="s">
        <v>154</v>
      </c>
      <c r="AA18" s="3" t="s">
        <v>154</v>
      </c>
      <c r="AB18" s="3" t="s">
        <v>154</v>
      </c>
      <c r="AC18" s="3" t="s">
        <v>154</v>
      </c>
      <c r="AD18" s="3" t="s">
        <v>6151</v>
      </c>
      <c r="AE18" s="3" t="s">
        <v>6151</v>
      </c>
      <c r="AF18" s="3" t="s">
        <v>6040</v>
      </c>
      <c r="AG18" s="3" t="s">
        <v>154</v>
      </c>
      <c r="AH18" s="3" t="s">
        <v>6478</v>
      </c>
      <c r="AI18" s="3" t="s">
        <v>6482</v>
      </c>
      <c r="AJ18" s="3" t="s">
        <v>6033</v>
      </c>
    </row>
    <row r="19" spans="1:36" ht="30">
      <c r="A19" s="10">
        <v>22</v>
      </c>
      <c r="B19" t="str">
        <f>IF(K19="总计","",INDEX(主数据!A:AD,MATCH(J19,主数据!A:A,0),9))</f>
        <v>华北大区公司</v>
      </c>
      <c r="C19" t="str">
        <f>IF(K19="","",INDEX(主数据!A:AD,MATCH(J19,主数据!A:A,0),11))</f>
        <v>北京三城区</v>
      </c>
      <c r="D19" t="str">
        <f t="shared" si="0"/>
        <v>BJ196物业服务费标准方式2.80</v>
      </c>
      <c r="E19" s="13" t="str">
        <f t="shared" si="2"/>
        <v>2.80</v>
      </c>
      <c r="F19" s="13" t="str">
        <f>IF(E19="","",IFERROR(IF(IF(K19="","",INDEX(收费标合同信息维护!A:Q,MATCH(D19,收费标合同信息维护!J:J,0),10))=D19,"有","无"),"无"))</f>
        <v>无</v>
      </c>
      <c r="G19" s="13" t="str">
        <f t="shared" si="1"/>
        <v/>
      </c>
      <c r="H19" s="13" t="str">
        <f t="shared" si="3"/>
        <v/>
      </c>
      <c r="I19" s="13" t="str">
        <f>IF(G19="","",IFERROR(IF(IF(K19="","",INDEX(收费标合同信息维护!A:Q,MATCH(G19,收费标合同信息维护!M:M,0),13))=G19,"有","无"),"无"))</f>
        <v/>
      </c>
      <c r="J19" s="3" t="s">
        <v>4186</v>
      </c>
      <c r="K19" s="3" t="s">
        <v>6326</v>
      </c>
      <c r="L19" s="3" t="s">
        <v>6025</v>
      </c>
      <c r="M19" s="3" t="s">
        <v>6026</v>
      </c>
      <c r="N19" s="3" t="s">
        <v>6477</v>
      </c>
      <c r="O19" s="3" t="s">
        <v>6478</v>
      </c>
      <c r="P19" s="3" t="s">
        <v>6539</v>
      </c>
      <c r="Q19" s="3" t="s">
        <v>6540</v>
      </c>
      <c r="R19" s="3" t="s">
        <v>6484</v>
      </c>
      <c r="S19" s="3" t="s">
        <v>6491</v>
      </c>
      <c r="T19" s="3" t="s">
        <v>6541</v>
      </c>
      <c r="U19" s="3" t="s">
        <v>6542</v>
      </c>
      <c r="V19" s="3" t="s">
        <v>6543</v>
      </c>
      <c r="W19" s="3" t="s">
        <v>154</v>
      </c>
      <c r="X19" s="3" t="s">
        <v>154</v>
      </c>
      <c r="Y19" s="3" t="s">
        <v>154</v>
      </c>
      <c r="Z19" s="3" t="s">
        <v>154</v>
      </c>
      <c r="AA19" s="3" t="s">
        <v>154</v>
      </c>
      <c r="AB19" s="3" t="s">
        <v>154</v>
      </c>
      <c r="AC19" s="3" t="s">
        <v>154</v>
      </c>
      <c r="AD19" s="3" t="s">
        <v>6151</v>
      </c>
      <c r="AE19" s="3" t="s">
        <v>6151</v>
      </c>
      <c r="AF19" s="3" t="s">
        <v>154</v>
      </c>
      <c r="AG19" s="3" t="s">
        <v>154</v>
      </c>
      <c r="AH19" s="3" t="s">
        <v>6478</v>
      </c>
      <c r="AI19" s="3" t="s">
        <v>6482</v>
      </c>
      <c r="AJ19" s="3" t="s">
        <v>6031</v>
      </c>
    </row>
    <row r="20" spans="1:36" ht="30">
      <c r="A20" s="10">
        <v>23</v>
      </c>
      <c r="B20" t="str">
        <f>IF(K20="总计","",INDEX(主数据!A:AD,MATCH(J20,主数据!A:A,0),9))</f>
        <v>华北大区公司</v>
      </c>
      <c r="C20" t="str">
        <f>IF(K20="","",INDEX(主数据!A:AD,MATCH(J20,主数据!A:A,0),11))</f>
        <v>北京三城区</v>
      </c>
      <c r="D20" t="str">
        <f t="shared" si="0"/>
        <v>BJ196其他费用定额</v>
      </c>
      <c r="E20" s="13" t="str">
        <f t="shared" si="2"/>
        <v/>
      </c>
      <c r="F20" s="13" t="str">
        <f>IF(E20="","",IFERROR(IF(IF(K20="","",INDEX(收费标合同信息维护!A:Q,MATCH(D20,收费标合同信息维护!J:J,0),10))=D20,"有","无"),"无"))</f>
        <v/>
      </c>
      <c r="G20" s="13" t="str">
        <f t="shared" si="1"/>
        <v>BJ196其他费用定额191552.65</v>
      </c>
      <c r="H20" s="13" t="str">
        <f t="shared" si="3"/>
        <v>191552.65</v>
      </c>
      <c r="I20" s="13" t="str">
        <f>IF(G20="","",IFERROR(IF(IF(K20="","",INDEX(收费标合同信息维护!A:Q,MATCH(G20,收费标合同信息维护!M:M,0),13))=G20,"有","无"),"无"))</f>
        <v>无</v>
      </c>
      <c r="J20" s="3" t="s">
        <v>4186</v>
      </c>
      <c r="K20" s="3" t="s">
        <v>6326</v>
      </c>
      <c r="L20" s="3" t="s">
        <v>6544</v>
      </c>
      <c r="M20" s="3" t="s">
        <v>6545</v>
      </c>
      <c r="N20" s="3" t="s">
        <v>6477</v>
      </c>
      <c r="O20" s="3" t="s">
        <v>6478</v>
      </c>
      <c r="P20" s="3" t="s">
        <v>6546</v>
      </c>
      <c r="Q20" s="3" t="s">
        <v>6547</v>
      </c>
      <c r="R20" s="3" t="s">
        <v>6490</v>
      </c>
      <c r="S20" s="3" t="s">
        <v>6491</v>
      </c>
      <c r="T20" s="3" t="s">
        <v>6548</v>
      </c>
      <c r="U20" s="3" t="s">
        <v>6549</v>
      </c>
      <c r="V20" s="3" t="s">
        <v>154</v>
      </c>
      <c r="W20" s="3" t="s">
        <v>6550</v>
      </c>
      <c r="X20" s="3" t="s">
        <v>154</v>
      </c>
      <c r="Y20" s="3" t="s">
        <v>154</v>
      </c>
      <c r="Z20" s="3" t="s">
        <v>154</v>
      </c>
      <c r="AA20" s="3" t="s">
        <v>154</v>
      </c>
      <c r="AB20" s="3" t="s">
        <v>154</v>
      </c>
      <c r="AC20" s="3" t="s">
        <v>154</v>
      </c>
      <c r="AD20" s="3" t="s">
        <v>6151</v>
      </c>
      <c r="AE20" s="3" t="s">
        <v>6151</v>
      </c>
      <c r="AF20" s="3" t="s">
        <v>6040</v>
      </c>
      <c r="AG20" s="3" t="s">
        <v>154</v>
      </c>
      <c r="AH20" s="3" t="s">
        <v>6478</v>
      </c>
      <c r="AI20" s="3" t="s">
        <v>6482</v>
      </c>
      <c r="AJ20" s="3" t="s">
        <v>6033</v>
      </c>
    </row>
    <row r="21" spans="1:36" ht="30">
      <c r="A21" s="10">
        <v>24</v>
      </c>
      <c r="B21" t="str">
        <f>IF(K21="总计","",INDEX(主数据!A:AD,MATCH(J21,主数据!A:A,0),9))</f>
        <v>华北大区公司</v>
      </c>
      <c r="C21" t="str">
        <f>IF(K21="","",INDEX(主数据!A:AD,MATCH(J21,主数据!A:A,0),11))</f>
        <v>北京三城区</v>
      </c>
      <c r="D21" t="str">
        <f t="shared" si="0"/>
        <v>BJ196前期介入费定额</v>
      </c>
      <c r="E21" s="13" t="str">
        <f t="shared" si="2"/>
        <v/>
      </c>
      <c r="F21" s="13" t="str">
        <f>IF(E21="","",IFERROR(IF(IF(K21="","",INDEX(收费标合同信息维护!A:Q,MATCH(D21,收费标合同信息维护!J:J,0),10))=D21,"有","无"),"无"))</f>
        <v/>
      </c>
      <c r="G21" s="13" t="str">
        <f t="shared" si="1"/>
        <v>BJ196前期介入费定额266834.00</v>
      </c>
      <c r="H21" s="13" t="str">
        <f t="shared" si="3"/>
        <v>266834.00</v>
      </c>
      <c r="I21" s="13" t="str">
        <f>IF(G21="","",IFERROR(IF(IF(K21="","",INDEX(收费标合同信息维护!A:Q,MATCH(G21,收费标合同信息维护!M:M,0),13))=G21,"有","无"),"无"))</f>
        <v>无</v>
      </c>
      <c r="J21" s="3" t="s">
        <v>4186</v>
      </c>
      <c r="K21" s="3" t="s">
        <v>6326</v>
      </c>
      <c r="L21" s="3" t="s">
        <v>6551</v>
      </c>
      <c r="M21" s="3" t="s">
        <v>6552</v>
      </c>
      <c r="N21" s="3" t="s">
        <v>6477</v>
      </c>
      <c r="O21" s="3" t="s">
        <v>6478</v>
      </c>
      <c r="P21" s="3" t="s">
        <v>6553</v>
      </c>
      <c r="Q21" s="3" t="s">
        <v>6554</v>
      </c>
      <c r="R21" s="3" t="s">
        <v>6490</v>
      </c>
      <c r="S21" s="3" t="s">
        <v>6491</v>
      </c>
      <c r="T21" s="3" t="s">
        <v>6537</v>
      </c>
      <c r="U21" s="3" t="s">
        <v>6555</v>
      </c>
      <c r="V21" s="3" t="s">
        <v>154</v>
      </c>
      <c r="W21" s="3" t="s">
        <v>6556</v>
      </c>
      <c r="X21" s="3" t="s">
        <v>154</v>
      </c>
      <c r="Y21" s="3" t="s">
        <v>154</v>
      </c>
      <c r="Z21" s="3" t="s">
        <v>154</v>
      </c>
      <c r="AA21" s="3" t="s">
        <v>154</v>
      </c>
      <c r="AB21" s="3" t="s">
        <v>154</v>
      </c>
      <c r="AC21" s="3" t="s">
        <v>154</v>
      </c>
      <c r="AD21" s="3" t="s">
        <v>6151</v>
      </c>
      <c r="AE21" s="3" t="s">
        <v>6151</v>
      </c>
      <c r="AF21" s="3" t="s">
        <v>6040</v>
      </c>
      <c r="AG21" s="3" t="s">
        <v>154</v>
      </c>
      <c r="AH21" s="3" t="s">
        <v>6478</v>
      </c>
      <c r="AI21" s="3" t="s">
        <v>6482</v>
      </c>
      <c r="AJ21" s="3" t="s">
        <v>6033</v>
      </c>
    </row>
    <row r="22" spans="1:36" ht="30">
      <c r="A22" s="10">
        <v>25</v>
      </c>
      <c r="B22" t="str">
        <f>IF(K22="总计","",INDEX(主数据!A:AD,MATCH(J22,主数据!A:A,0),9))</f>
        <v>华北大区公司</v>
      </c>
      <c r="C22" t="str">
        <f>IF(K22="","",INDEX(主数据!A:AD,MATCH(J22,主数据!A:A,0),11))</f>
        <v>北京三城区</v>
      </c>
      <c r="D22" t="str">
        <f t="shared" si="0"/>
        <v>BJ196补贴款定额</v>
      </c>
      <c r="E22" s="13" t="str">
        <f t="shared" si="2"/>
        <v/>
      </c>
      <c r="F22" s="13" t="str">
        <f>IF(E22="","",IFERROR(IF(IF(K22="","",INDEX(收费标合同信息维护!A:Q,MATCH(D22,收费标合同信息维护!J:J,0),10))=D22,"有","无"),"无"))</f>
        <v/>
      </c>
      <c r="G22" s="13" t="str">
        <f t="shared" si="1"/>
        <v>BJ196补贴款定额58272.01</v>
      </c>
      <c r="H22" s="13" t="str">
        <f t="shared" si="3"/>
        <v>58272.01</v>
      </c>
      <c r="I22" s="13" t="str">
        <f>IF(G22="","",IFERROR(IF(IF(K22="","",INDEX(收费标合同信息维护!A:Q,MATCH(G22,收费标合同信息维护!M:M,0),13))=G22,"有","无"),"无"))</f>
        <v>无</v>
      </c>
      <c r="J22" s="3" t="s">
        <v>4186</v>
      </c>
      <c r="K22" s="3" t="s">
        <v>6326</v>
      </c>
      <c r="L22" s="3" t="s">
        <v>6557</v>
      </c>
      <c r="M22" s="3" t="s">
        <v>6558</v>
      </c>
      <c r="N22" s="3" t="s">
        <v>6477</v>
      </c>
      <c r="O22" s="3" t="s">
        <v>6478</v>
      </c>
      <c r="P22" s="3" t="s">
        <v>6559</v>
      </c>
      <c r="Q22" s="3" t="s">
        <v>6560</v>
      </c>
      <c r="R22" s="3" t="s">
        <v>6490</v>
      </c>
      <c r="S22" s="3" t="s">
        <v>6491</v>
      </c>
      <c r="T22" s="3" t="s">
        <v>6561</v>
      </c>
      <c r="U22" s="3" t="s">
        <v>6562</v>
      </c>
      <c r="V22" s="3" t="s">
        <v>154</v>
      </c>
      <c r="W22" s="3" t="s">
        <v>6563</v>
      </c>
      <c r="X22" s="3" t="s">
        <v>154</v>
      </c>
      <c r="Y22" s="3" t="s">
        <v>154</v>
      </c>
      <c r="Z22" s="3" t="s">
        <v>154</v>
      </c>
      <c r="AA22" s="3" t="s">
        <v>154</v>
      </c>
      <c r="AB22" s="3" t="s">
        <v>154</v>
      </c>
      <c r="AC22" s="3" t="s">
        <v>154</v>
      </c>
      <c r="AD22" s="3" t="s">
        <v>6151</v>
      </c>
      <c r="AE22" s="3" t="s">
        <v>6151</v>
      </c>
      <c r="AF22" s="3" t="s">
        <v>6040</v>
      </c>
      <c r="AG22" s="3" t="s">
        <v>154</v>
      </c>
      <c r="AH22" s="3" t="s">
        <v>6478</v>
      </c>
      <c r="AI22" s="3" t="s">
        <v>6482</v>
      </c>
      <c r="AJ22" s="3" t="s">
        <v>6033</v>
      </c>
    </row>
    <row r="23" spans="1:36" ht="30">
      <c r="A23" s="10">
        <v>26</v>
      </c>
      <c r="B23" t="str">
        <f>IF(K23="总计","",INDEX(主数据!A:AD,MATCH(J23,主数据!A:A,0),9))</f>
        <v>华北大区公司</v>
      </c>
      <c r="C23" t="str">
        <f>IF(K23="","",INDEX(主数据!A:AD,MATCH(J23,主数据!A:A,0),11))</f>
        <v>北京三城区</v>
      </c>
      <c r="D23" t="str">
        <f t="shared" si="0"/>
        <v>BJ196补贴款定额</v>
      </c>
      <c r="E23" s="13" t="str">
        <f t="shared" si="2"/>
        <v/>
      </c>
      <c r="F23" s="13" t="str">
        <f>IF(E23="","",IFERROR(IF(IF(K23="","",INDEX(收费标合同信息维护!A:Q,MATCH(D23,收费标合同信息维护!J:J,0),10))=D23,"有","无"),"无"))</f>
        <v/>
      </c>
      <c r="G23" s="13" t="str">
        <f t="shared" si="1"/>
        <v>BJ196补贴款定额249737.20</v>
      </c>
      <c r="H23" s="13" t="str">
        <f t="shared" si="3"/>
        <v>249737.20</v>
      </c>
      <c r="I23" s="13" t="str">
        <f>IF(G23="","",IFERROR(IF(IF(K23="","",INDEX(收费标合同信息维护!A:Q,MATCH(G23,收费标合同信息维护!M:M,0),13))=G23,"有","无"),"无"))</f>
        <v>无</v>
      </c>
      <c r="J23" s="3" t="s">
        <v>4186</v>
      </c>
      <c r="K23" s="3" t="s">
        <v>6326</v>
      </c>
      <c r="L23" s="3" t="s">
        <v>6557</v>
      </c>
      <c r="M23" s="3" t="s">
        <v>6558</v>
      </c>
      <c r="N23" s="3" t="s">
        <v>6477</v>
      </c>
      <c r="O23" s="3" t="s">
        <v>6478</v>
      </c>
      <c r="P23" s="3" t="s">
        <v>6564</v>
      </c>
      <c r="Q23" s="3" t="s">
        <v>6565</v>
      </c>
      <c r="R23" s="3" t="s">
        <v>6490</v>
      </c>
      <c r="S23" s="3" t="s">
        <v>6491</v>
      </c>
      <c r="T23" s="3" t="s">
        <v>6523</v>
      </c>
      <c r="U23" s="3" t="s">
        <v>6533</v>
      </c>
      <c r="V23" s="3" t="s">
        <v>154</v>
      </c>
      <c r="W23" s="3" t="s">
        <v>6566</v>
      </c>
      <c r="X23" s="3" t="s">
        <v>154</v>
      </c>
      <c r="Y23" s="3" t="s">
        <v>154</v>
      </c>
      <c r="Z23" s="3" t="s">
        <v>154</v>
      </c>
      <c r="AA23" s="3" t="s">
        <v>154</v>
      </c>
      <c r="AB23" s="3" t="s">
        <v>154</v>
      </c>
      <c r="AC23" s="3" t="s">
        <v>154</v>
      </c>
      <c r="AD23" s="3" t="s">
        <v>6151</v>
      </c>
      <c r="AE23" s="3" t="s">
        <v>6151</v>
      </c>
      <c r="AF23" s="3" t="s">
        <v>6040</v>
      </c>
      <c r="AG23" s="3" t="s">
        <v>154</v>
      </c>
      <c r="AH23" s="3" t="s">
        <v>6478</v>
      </c>
      <c r="AI23" s="3" t="s">
        <v>6482</v>
      </c>
      <c r="AJ23" s="3" t="s">
        <v>6033</v>
      </c>
    </row>
    <row r="24" spans="1:36" ht="30">
      <c r="A24" s="10">
        <v>27</v>
      </c>
      <c r="B24" t="str">
        <f>IF(K24="总计","",INDEX(主数据!A:AD,MATCH(J24,主数据!A:A,0),9))</f>
        <v>华北大区公司</v>
      </c>
      <c r="C24" t="str">
        <f>IF(K24="","",INDEX(主数据!A:AD,MATCH(J24,主数据!A:A,0),11))</f>
        <v>北京三城区</v>
      </c>
      <c r="D24" t="str">
        <f t="shared" si="0"/>
        <v>BJ196补贴款定额</v>
      </c>
      <c r="E24" s="13" t="str">
        <f t="shared" si="2"/>
        <v/>
      </c>
      <c r="F24" s="13" t="str">
        <f>IF(E24="","",IFERROR(IF(IF(K24="","",INDEX(收费标合同信息维护!A:Q,MATCH(D24,收费标合同信息维护!J:J,0),10))=D24,"有","无"),"无"))</f>
        <v/>
      </c>
      <c r="G24" s="13" t="str">
        <f t="shared" si="1"/>
        <v>BJ196补贴款定额249737.20</v>
      </c>
      <c r="H24" s="13" t="str">
        <f t="shared" si="3"/>
        <v>249737.20</v>
      </c>
      <c r="I24" s="13" t="str">
        <f>IF(G24="","",IFERROR(IF(IF(K24="","",INDEX(收费标合同信息维护!A:Q,MATCH(G24,收费标合同信息维护!M:M,0),13))=G24,"有","无"),"无"))</f>
        <v>无</v>
      </c>
      <c r="J24" s="3" t="s">
        <v>4186</v>
      </c>
      <c r="K24" s="3" t="s">
        <v>6326</v>
      </c>
      <c r="L24" s="3" t="s">
        <v>6557</v>
      </c>
      <c r="M24" s="3" t="s">
        <v>6558</v>
      </c>
      <c r="N24" s="3" t="s">
        <v>6477</v>
      </c>
      <c r="O24" s="3" t="s">
        <v>6478</v>
      </c>
      <c r="P24" s="3" t="s">
        <v>6567</v>
      </c>
      <c r="Q24" s="3" t="s">
        <v>6568</v>
      </c>
      <c r="R24" s="3" t="s">
        <v>6490</v>
      </c>
      <c r="S24" s="3" t="s">
        <v>6491</v>
      </c>
      <c r="T24" s="3" t="s">
        <v>6537</v>
      </c>
      <c r="U24" s="3" t="s">
        <v>6569</v>
      </c>
      <c r="V24" s="3" t="s">
        <v>154</v>
      </c>
      <c r="W24" s="3" t="s">
        <v>6566</v>
      </c>
      <c r="X24" s="3" t="s">
        <v>154</v>
      </c>
      <c r="Y24" s="3" t="s">
        <v>154</v>
      </c>
      <c r="Z24" s="3" t="s">
        <v>154</v>
      </c>
      <c r="AA24" s="3" t="s">
        <v>154</v>
      </c>
      <c r="AB24" s="3" t="s">
        <v>154</v>
      </c>
      <c r="AC24" s="3" t="s">
        <v>154</v>
      </c>
      <c r="AD24" s="3" t="s">
        <v>6151</v>
      </c>
      <c r="AE24" s="3" t="s">
        <v>6151</v>
      </c>
      <c r="AF24" s="3" t="s">
        <v>6040</v>
      </c>
      <c r="AG24" s="3" t="s">
        <v>154</v>
      </c>
      <c r="AH24" s="3" t="s">
        <v>6478</v>
      </c>
      <c r="AI24" s="3" t="s">
        <v>6482</v>
      </c>
      <c r="AJ24" s="3" t="s">
        <v>6033</v>
      </c>
    </row>
    <row r="25" spans="1:36" ht="30">
      <c r="A25" s="10">
        <v>28</v>
      </c>
      <c r="B25" t="str">
        <f>IF(K25="总计","",INDEX(主数据!A:AD,MATCH(J25,主数据!A:A,0),9))</f>
        <v>华北大区公司</v>
      </c>
      <c r="C25" t="str">
        <f>IF(K25="","",INDEX(主数据!A:AD,MATCH(J25,主数据!A:A,0),11))</f>
        <v>北京三城区</v>
      </c>
      <c r="D25" t="str">
        <f t="shared" si="0"/>
        <v>BJ196补贴款定额</v>
      </c>
      <c r="E25" s="13" t="str">
        <f t="shared" si="2"/>
        <v/>
      </c>
      <c r="F25" s="13" t="str">
        <f>IF(E25="","",IFERROR(IF(IF(K25="","",INDEX(收费标合同信息维护!A:Q,MATCH(D25,收费标合同信息维护!J:J,0),10))=D25,"有","无"),"无"))</f>
        <v/>
      </c>
      <c r="G25" s="13" t="str">
        <f t="shared" si="1"/>
        <v>BJ196补贴款定额191552.65</v>
      </c>
      <c r="H25" s="13" t="str">
        <f t="shared" si="3"/>
        <v>191552.65</v>
      </c>
      <c r="I25" s="13" t="str">
        <f>IF(G25="","",IFERROR(IF(IF(K25="","",INDEX(收费标合同信息维护!A:Q,MATCH(G25,收费标合同信息维护!M:M,0),13))=G25,"有","无"),"无"))</f>
        <v>无</v>
      </c>
      <c r="J25" s="3" t="s">
        <v>4186</v>
      </c>
      <c r="K25" s="3" t="s">
        <v>6326</v>
      </c>
      <c r="L25" s="3" t="s">
        <v>6557</v>
      </c>
      <c r="M25" s="3" t="s">
        <v>6558</v>
      </c>
      <c r="N25" s="3" t="s">
        <v>6477</v>
      </c>
      <c r="O25" s="3" t="s">
        <v>6478</v>
      </c>
      <c r="P25" s="3" t="s">
        <v>6570</v>
      </c>
      <c r="Q25" s="3" t="s">
        <v>6571</v>
      </c>
      <c r="R25" s="3" t="s">
        <v>6490</v>
      </c>
      <c r="S25" s="3" t="s">
        <v>6491</v>
      </c>
      <c r="T25" s="3" t="s">
        <v>6548</v>
      </c>
      <c r="U25" s="3" t="s">
        <v>6549</v>
      </c>
      <c r="V25" s="3" t="s">
        <v>154</v>
      </c>
      <c r="W25" s="3" t="s">
        <v>6550</v>
      </c>
      <c r="X25" s="3" t="s">
        <v>154</v>
      </c>
      <c r="Y25" s="3" t="s">
        <v>154</v>
      </c>
      <c r="Z25" s="3" t="s">
        <v>154</v>
      </c>
      <c r="AA25" s="3" t="s">
        <v>154</v>
      </c>
      <c r="AB25" s="3" t="s">
        <v>154</v>
      </c>
      <c r="AC25" s="3" t="s">
        <v>154</v>
      </c>
      <c r="AD25" s="3" t="s">
        <v>6151</v>
      </c>
      <c r="AE25" s="3" t="s">
        <v>6151</v>
      </c>
      <c r="AF25" s="3" t="s">
        <v>6040</v>
      </c>
      <c r="AG25" s="3" t="s">
        <v>154</v>
      </c>
      <c r="AH25" s="3" t="s">
        <v>6478</v>
      </c>
      <c r="AI25" s="3" t="s">
        <v>6482</v>
      </c>
      <c r="AJ25" s="3" t="s">
        <v>6033</v>
      </c>
    </row>
    <row r="26" spans="1:36" ht="30">
      <c r="A26" s="10">
        <v>29</v>
      </c>
      <c r="B26" t="str">
        <f>IF(K26="总计","",INDEX(主数据!A:AD,MATCH(J26,主数据!A:A,0),9))</f>
        <v>华北大区公司</v>
      </c>
      <c r="C26" t="str">
        <f>IF(K26="","",INDEX(主数据!A:AD,MATCH(J26,主数据!A:A,0),11))</f>
        <v>北京三城区</v>
      </c>
      <c r="D26" t="str">
        <f t="shared" si="0"/>
        <v>BJ196补贴款定额</v>
      </c>
      <c r="E26" s="13" t="str">
        <f t="shared" si="2"/>
        <v/>
      </c>
      <c r="F26" s="13" t="str">
        <f>IF(E26="","",IFERROR(IF(IF(K26="","",INDEX(收费标合同信息维护!A:Q,MATCH(D26,收费标合同信息维护!J:J,0),10))=D26,"有","无"),"无"))</f>
        <v/>
      </c>
      <c r="G26" s="13" t="str">
        <f t="shared" si="1"/>
        <v>BJ196补贴款定额191676.00</v>
      </c>
      <c r="H26" s="13" t="str">
        <f t="shared" si="3"/>
        <v>191676.00</v>
      </c>
      <c r="I26" s="13" t="str">
        <f>IF(G26="","",IFERROR(IF(IF(K26="","",INDEX(收费标合同信息维护!A:Q,MATCH(G26,收费标合同信息维护!M:M,0),13))=G26,"有","无"),"无"))</f>
        <v>无</v>
      </c>
      <c r="J26" s="3" t="s">
        <v>4186</v>
      </c>
      <c r="K26" s="3" t="s">
        <v>6326</v>
      </c>
      <c r="L26" s="3" t="s">
        <v>6557</v>
      </c>
      <c r="M26" s="3" t="s">
        <v>6558</v>
      </c>
      <c r="N26" s="3" t="s">
        <v>6477</v>
      </c>
      <c r="O26" s="3" t="s">
        <v>6478</v>
      </c>
      <c r="P26" s="3" t="s">
        <v>6572</v>
      </c>
      <c r="Q26" s="3" t="s">
        <v>6573</v>
      </c>
      <c r="R26" s="3" t="s">
        <v>6490</v>
      </c>
      <c r="S26" s="3" t="s">
        <v>6491</v>
      </c>
      <c r="T26" s="3" t="s">
        <v>6496</v>
      </c>
      <c r="U26" s="3" t="s">
        <v>6574</v>
      </c>
      <c r="V26" s="3" t="s">
        <v>154</v>
      </c>
      <c r="W26" s="3" t="s">
        <v>6575</v>
      </c>
      <c r="X26" s="3" t="s">
        <v>154</v>
      </c>
      <c r="Y26" s="3" t="s">
        <v>154</v>
      </c>
      <c r="Z26" s="3" t="s">
        <v>154</v>
      </c>
      <c r="AA26" s="3" t="s">
        <v>154</v>
      </c>
      <c r="AB26" s="3" t="s">
        <v>154</v>
      </c>
      <c r="AC26" s="3" t="s">
        <v>154</v>
      </c>
      <c r="AD26" s="3" t="s">
        <v>6151</v>
      </c>
      <c r="AE26" s="3" t="s">
        <v>6151</v>
      </c>
      <c r="AF26" s="3" t="s">
        <v>6040</v>
      </c>
      <c r="AG26" s="3" t="s">
        <v>154</v>
      </c>
      <c r="AH26" s="3" t="s">
        <v>6478</v>
      </c>
      <c r="AI26" s="3" t="s">
        <v>6482</v>
      </c>
      <c r="AJ26" s="3" t="s">
        <v>6033</v>
      </c>
    </row>
    <row r="27" spans="1:36" ht="30">
      <c r="A27" s="10">
        <v>30</v>
      </c>
      <c r="B27" t="str">
        <f>IF(K27="总计","",INDEX(主数据!A:AD,MATCH(J27,主数据!A:A,0),9))</f>
        <v>华北大区公司</v>
      </c>
      <c r="C27" t="str">
        <f>IF(K27="","",INDEX(主数据!A:AD,MATCH(J27,主数据!A:A,0),11))</f>
        <v>北京三城区</v>
      </c>
      <c r="D27" t="str">
        <f t="shared" si="0"/>
        <v>BJ196补贴款定额</v>
      </c>
      <c r="E27" s="13" t="str">
        <f t="shared" si="2"/>
        <v/>
      </c>
      <c r="F27" s="13" t="str">
        <f>IF(E27="","",IFERROR(IF(IF(K27="","",INDEX(收费标合同信息维护!A:Q,MATCH(D27,收费标合同信息维护!J:J,0),10))=D27,"有","无"),"无"))</f>
        <v/>
      </c>
      <c r="G27" s="13" t="str">
        <f t="shared" si="1"/>
        <v>BJ196补贴款定额930215.00</v>
      </c>
      <c r="H27" s="13" t="str">
        <f t="shared" si="3"/>
        <v>930215.00</v>
      </c>
      <c r="I27" s="13" t="str">
        <f>IF(G27="","",IFERROR(IF(IF(K27="","",INDEX(收费标合同信息维护!A:Q,MATCH(G27,收费标合同信息维护!M:M,0),13))=G27,"有","无"),"无"))</f>
        <v>无</v>
      </c>
      <c r="J27" s="3" t="s">
        <v>4186</v>
      </c>
      <c r="K27" s="3" t="s">
        <v>6326</v>
      </c>
      <c r="L27" s="3" t="s">
        <v>6557</v>
      </c>
      <c r="M27" s="3" t="s">
        <v>6558</v>
      </c>
      <c r="N27" s="3" t="s">
        <v>6477</v>
      </c>
      <c r="O27" s="3" t="s">
        <v>6478</v>
      </c>
      <c r="P27" s="3" t="s">
        <v>6576</v>
      </c>
      <c r="Q27" s="3" t="s">
        <v>6577</v>
      </c>
      <c r="R27" s="3" t="s">
        <v>6490</v>
      </c>
      <c r="S27" s="3" t="s">
        <v>6491</v>
      </c>
      <c r="T27" s="3" t="s">
        <v>6514</v>
      </c>
      <c r="U27" s="3" t="s">
        <v>6578</v>
      </c>
      <c r="V27" s="3" t="s">
        <v>154</v>
      </c>
      <c r="W27" s="3" t="s">
        <v>6579</v>
      </c>
      <c r="X27" s="3" t="s">
        <v>154</v>
      </c>
      <c r="Y27" s="3" t="s">
        <v>154</v>
      </c>
      <c r="Z27" s="3" t="s">
        <v>154</v>
      </c>
      <c r="AA27" s="3" t="s">
        <v>154</v>
      </c>
      <c r="AB27" s="3" t="s">
        <v>154</v>
      </c>
      <c r="AC27" s="3" t="s">
        <v>154</v>
      </c>
      <c r="AD27" s="3" t="s">
        <v>6151</v>
      </c>
      <c r="AE27" s="3" t="s">
        <v>6151</v>
      </c>
      <c r="AF27" s="3" t="s">
        <v>6040</v>
      </c>
      <c r="AG27" s="3" t="s">
        <v>154</v>
      </c>
      <c r="AH27" s="3" t="s">
        <v>6478</v>
      </c>
      <c r="AI27" s="3" t="s">
        <v>6482</v>
      </c>
      <c r="AJ27" s="3" t="s">
        <v>6033</v>
      </c>
    </row>
    <row r="28" spans="1:36" ht="30">
      <c r="A28" s="10">
        <v>31</v>
      </c>
      <c r="B28" t="str">
        <f>IF(K28="总计","",INDEX(主数据!A:AD,MATCH(J28,主数据!A:A,0),9))</f>
        <v>华北大区公司</v>
      </c>
      <c r="C28" t="str">
        <f>IF(K28="","",INDEX(主数据!A:AD,MATCH(J28,主数据!A:A,0),11))</f>
        <v>北京三城区</v>
      </c>
      <c r="D28" t="str">
        <f t="shared" si="0"/>
        <v>BJ196空置物业费定额</v>
      </c>
      <c r="E28" s="13" t="str">
        <f t="shared" si="2"/>
        <v/>
      </c>
      <c r="F28" s="13" t="str">
        <f>IF(E28="","",IFERROR(IF(IF(K28="","",INDEX(收费标合同信息维护!A:Q,MATCH(D28,收费标合同信息维护!J:J,0),10))=D28,"有","无"),"无"))</f>
        <v/>
      </c>
      <c r="G28" s="13" t="str">
        <f t="shared" si="1"/>
        <v>BJ196空置物业费定额251249.94</v>
      </c>
      <c r="H28" s="13" t="str">
        <f t="shared" si="3"/>
        <v>251249.94</v>
      </c>
      <c r="I28" s="13" t="str">
        <f>IF(G28="","",IFERROR(IF(IF(K28="","",INDEX(收费标合同信息维护!A:Q,MATCH(G28,收费标合同信息维护!M:M,0),13))=G28,"有","无"),"无"))</f>
        <v>无</v>
      </c>
      <c r="J28" s="3" t="s">
        <v>4186</v>
      </c>
      <c r="K28" s="3" t="s">
        <v>6326</v>
      </c>
      <c r="L28" s="3" t="s">
        <v>6580</v>
      </c>
      <c r="M28" s="3" t="s">
        <v>6581</v>
      </c>
      <c r="N28" s="3" t="s">
        <v>6477</v>
      </c>
      <c r="O28" s="3" t="s">
        <v>6478</v>
      </c>
      <c r="P28" s="3" t="s">
        <v>6582</v>
      </c>
      <c r="Q28" s="3" t="s">
        <v>6583</v>
      </c>
      <c r="R28" s="3" t="s">
        <v>6490</v>
      </c>
      <c r="S28" s="3" t="s">
        <v>6491</v>
      </c>
      <c r="T28" s="3" t="s">
        <v>6537</v>
      </c>
      <c r="U28" s="3" t="s">
        <v>6555</v>
      </c>
      <c r="V28" s="3" t="s">
        <v>154</v>
      </c>
      <c r="W28" s="3" t="s">
        <v>6584</v>
      </c>
      <c r="X28" s="3" t="s">
        <v>154</v>
      </c>
      <c r="Y28" s="3" t="s">
        <v>154</v>
      </c>
      <c r="Z28" s="3" t="s">
        <v>154</v>
      </c>
      <c r="AA28" s="3" t="s">
        <v>154</v>
      </c>
      <c r="AB28" s="3" t="s">
        <v>154</v>
      </c>
      <c r="AC28" s="3" t="s">
        <v>154</v>
      </c>
      <c r="AD28" s="3" t="s">
        <v>6151</v>
      </c>
      <c r="AE28" s="3" t="s">
        <v>6151</v>
      </c>
      <c r="AF28" s="3" t="s">
        <v>6040</v>
      </c>
      <c r="AG28" s="3" t="s">
        <v>154</v>
      </c>
      <c r="AH28" s="3" t="s">
        <v>6478</v>
      </c>
      <c r="AI28" s="3" t="s">
        <v>6482</v>
      </c>
      <c r="AJ28" s="3" t="s">
        <v>6033</v>
      </c>
    </row>
    <row r="29" spans="1:36" ht="30">
      <c r="A29" s="10">
        <v>32</v>
      </c>
      <c r="B29" t="str">
        <f>IF(K29="总计","",INDEX(主数据!A:AD,MATCH(J29,主数据!A:A,0),9))</f>
        <v>华北大区公司</v>
      </c>
      <c r="C29" t="str">
        <f>IF(K29="","",INDEX(主数据!A:AD,MATCH(J29,主数据!A:A,0),11))</f>
        <v>北京三城区</v>
      </c>
      <c r="D29" t="str">
        <f t="shared" si="0"/>
        <v>BJ196空置物业费定额</v>
      </c>
      <c r="E29" s="13" t="str">
        <f t="shared" si="2"/>
        <v/>
      </c>
      <c r="F29" s="13" t="str">
        <f>IF(E29="","",IFERROR(IF(IF(K29="","",INDEX(收费标合同信息维护!A:Q,MATCH(D29,收费标合同信息维护!J:J,0),10))=D29,"有","无"),"无"))</f>
        <v/>
      </c>
      <c r="G29" s="13" t="str">
        <f t="shared" si="1"/>
        <v>BJ196空置物业费定额251249.94</v>
      </c>
      <c r="H29" s="13" t="str">
        <f t="shared" si="3"/>
        <v>251249.94</v>
      </c>
      <c r="I29" s="13" t="str">
        <f>IF(G29="","",IFERROR(IF(IF(K29="","",INDEX(收费标合同信息维护!A:Q,MATCH(G29,收费标合同信息维护!M:M,0),13))=G29,"有","无"),"无"))</f>
        <v>无</v>
      </c>
      <c r="J29" s="3" t="s">
        <v>4186</v>
      </c>
      <c r="K29" s="3" t="s">
        <v>6326</v>
      </c>
      <c r="L29" s="3" t="s">
        <v>6580</v>
      </c>
      <c r="M29" s="3" t="s">
        <v>6581</v>
      </c>
      <c r="N29" s="3" t="s">
        <v>6477</v>
      </c>
      <c r="O29" s="3" t="s">
        <v>6478</v>
      </c>
      <c r="P29" s="3" t="s">
        <v>6585</v>
      </c>
      <c r="Q29" s="3" t="s">
        <v>6586</v>
      </c>
      <c r="R29" s="3" t="s">
        <v>6490</v>
      </c>
      <c r="S29" s="3" t="s">
        <v>6491</v>
      </c>
      <c r="T29" s="3" t="s">
        <v>6587</v>
      </c>
      <c r="U29" s="3" t="s">
        <v>6533</v>
      </c>
      <c r="V29" s="3" t="s">
        <v>154</v>
      </c>
      <c r="W29" s="3" t="s">
        <v>6584</v>
      </c>
      <c r="X29" s="3" t="s">
        <v>154</v>
      </c>
      <c r="Y29" s="3" t="s">
        <v>154</v>
      </c>
      <c r="Z29" s="3" t="s">
        <v>154</v>
      </c>
      <c r="AA29" s="3" t="s">
        <v>154</v>
      </c>
      <c r="AB29" s="3" t="s">
        <v>154</v>
      </c>
      <c r="AC29" s="3" t="s">
        <v>154</v>
      </c>
      <c r="AD29" s="3" t="s">
        <v>6151</v>
      </c>
      <c r="AE29" s="3" t="s">
        <v>6151</v>
      </c>
      <c r="AF29" s="3" t="s">
        <v>6040</v>
      </c>
      <c r="AG29" s="3" t="s">
        <v>154</v>
      </c>
      <c r="AH29" s="3" t="s">
        <v>6478</v>
      </c>
      <c r="AI29" s="3" t="s">
        <v>6482</v>
      </c>
      <c r="AJ29" s="3" t="s">
        <v>6033</v>
      </c>
    </row>
    <row r="30" spans="1:36" ht="30">
      <c r="A30" s="10">
        <v>33</v>
      </c>
      <c r="B30" t="str">
        <f>IF(K30="总计","",INDEX(主数据!A:AD,MATCH(J30,主数据!A:A,0),9))</f>
        <v>华北大区公司</v>
      </c>
      <c r="C30" t="str">
        <f>IF(K30="","",INDEX(主数据!A:AD,MATCH(J30,主数据!A:A,0),11))</f>
        <v>北京三城区</v>
      </c>
      <c r="D30" t="str">
        <f t="shared" si="0"/>
        <v>BJ196空置物业费定额</v>
      </c>
      <c r="E30" s="13" t="str">
        <f t="shared" si="2"/>
        <v/>
      </c>
      <c r="F30" s="13" t="str">
        <f>IF(E30="","",IFERROR(IF(IF(K30="","",INDEX(收费标合同信息维护!A:Q,MATCH(D30,收费标合同信息维护!J:J,0),10))=D30,"有","无"),"无"))</f>
        <v/>
      </c>
      <c r="G30" s="13" t="str">
        <f t="shared" si="1"/>
        <v>BJ196空置物业费定额125624.97</v>
      </c>
      <c r="H30" s="13" t="str">
        <f t="shared" si="3"/>
        <v>125624.97</v>
      </c>
      <c r="I30" s="13" t="str">
        <f>IF(G30="","",IFERROR(IF(IF(K30="","",INDEX(收费标合同信息维护!A:Q,MATCH(G30,收费标合同信息维护!M:M,0),13))=G30,"有","无"),"无"))</f>
        <v>无</v>
      </c>
      <c r="J30" s="3" t="s">
        <v>4186</v>
      </c>
      <c r="K30" s="3" t="s">
        <v>6326</v>
      </c>
      <c r="L30" s="3" t="s">
        <v>6580</v>
      </c>
      <c r="M30" s="3" t="s">
        <v>6581</v>
      </c>
      <c r="N30" s="3" t="s">
        <v>6477</v>
      </c>
      <c r="O30" s="3" t="s">
        <v>6478</v>
      </c>
      <c r="P30" s="3" t="s">
        <v>6588</v>
      </c>
      <c r="Q30" s="3" t="s">
        <v>6589</v>
      </c>
      <c r="R30" s="3" t="s">
        <v>6490</v>
      </c>
      <c r="S30" s="3" t="s">
        <v>6491</v>
      </c>
      <c r="T30" s="3" t="s">
        <v>6590</v>
      </c>
      <c r="U30" s="3" t="s">
        <v>6591</v>
      </c>
      <c r="V30" s="3" t="s">
        <v>154</v>
      </c>
      <c r="W30" s="3" t="s">
        <v>6592</v>
      </c>
      <c r="X30" s="3" t="s">
        <v>154</v>
      </c>
      <c r="Y30" s="3" t="s">
        <v>154</v>
      </c>
      <c r="Z30" s="3" t="s">
        <v>154</v>
      </c>
      <c r="AA30" s="3" t="s">
        <v>154</v>
      </c>
      <c r="AB30" s="3" t="s">
        <v>154</v>
      </c>
      <c r="AC30" s="3" t="s">
        <v>154</v>
      </c>
      <c r="AD30" s="3" t="s">
        <v>6151</v>
      </c>
      <c r="AE30" s="3" t="s">
        <v>6151</v>
      </c>
      <c r="AF30" s="3" t="s">
        <v>6040</v>
      </c>
      <c r="AG30" s="3" t="s">
        <v>154</v>
      </c>
      <c r="AH30" s="3" t="s">
        <v>6478</v>
      </c>
      <c r="AI30" s="3" t="s">
        <v>6482</v>
      </c>
      <c r="AJ30" s="3" t="s">
        <v>6033</v>
      </c>
    </row>
    <row r="31" spans="1:36" ht="30">
      <c r="A31" s="10">
        <v>34</v>
      </c>
      <c r="B31" t="str">
        <f>IF(K31="总计","",INDEX(主数据!A:AD,MATCH(J31,主数据!A:A,0),9))</f>
        <v>华北大区公司</v>
      </c>
      <c r="C31" t="str">
        <f>IF(K31="","",INDEX(主数据!A:AD,MATCH(J31,主数据!A:A,0),11))</f>
        <v>北京三城区</v>
      </c>
      <c r="D31" t="str">
        <f t="shared" si="0"/>
        <v>BJ196空置物业费定额</v>
      </c>
      <c r="E31" s="13" t="str">
        <f t="shared" si="2"/>
        <v/>
      </c>
      <c r="F31" s="13" t="str">
        <f>IF(E31="","",IFERROR(IF(IF(K31="","",INDEX(收费标合同信息维护!A:Q,MATCH(D31,收费标合同信息维护!J:J,0),10))=D31,"有","无"),"无"))</f>
        <v/>
      </c>
      <c r="G31" s="13" t="str">
        <f t="shared" si="1"/>
        <v>BJ196空置物业费定额125624.97</v>
      </c>
      <c r="H31" s="13" t="str">
        <f t="shared" si="3"/>
        <v>125624.97</v>
      </c>
      <c r="I31" s="13" t="str">
        <f>IF(G31="","",IFERROR(IF(IF(K31="","",INDEX(收费标合同信息维护!A:Q,MATCH(G31,收费标合同信息维护!M:M,0),13))=G31,"有","无"),"无"))</f>
        <v>无</v>
      </c>
      <c r="J31" s="3" t="s">
        <v>4186</v>
      </c>
      <c r="K31" s="3" t="s">
        <v>6326</v>
      </c>
      <c r="L31" s="3" t="s">
        <v>6580</v>
      </c>
      <c r="M31" s="3" t="s">
        <v>6581</v>
      </c>
      <c r="N31" s="3" t="s">
        <v>6477</v>
      </c>
      <c r="O31" s="3" t="s">
        <v>6478</v>
      </c>
      <c r="P31" s="3" t="s">
        <v>17892</v>
      </c>
      <c r="Q31" s="3" t="s">
        <v>17893</v>
      </c>
      <c r="R31" s="3" t="s">
        <v>6490</v>
      </c>
      <c r="S31" s="3" t="s">
        <v>6491</v>
      </c>
      <c r="T31" s="3" t="s">
        <v>6936</v>
      </c>
      <c r="U31" s="3" t="s">
        <v>6801</v>
      </c>
      <c r="V31" s="3" t="s">
        <v>154</v>
      </c>
      <c r="W31" s="3" t="s">
        <v>6592</v>
      </c>
      <c r="X31" s="3" t="s">
        <v>154</v>
      </c>
      <c r="Y31" s="3" t="s">
        <v>154</v>
      </c>
      <c r="Z31" s="3" t="s">
        <v>154</v>
      </c>
      <c r="AA31" s="3" t="s">
        <v>154</v>
      </c>
      <c r="AB31" s="3" t="s">
        <v>154</v>
      </c>
      <c r="AC31" s="3" t="s">
        <v>154</v>
      </c>
      <c r="AD31" s="3" t="s">
        <v>6151</v>
      </c>
      <c r="AE31" s="3" t="s">
        <v>6151</v>
      </c>
      <c r="AF31" s="3" t="s">
        <v>6040</v>
      </c>
      <c r="AG31" s="3" t="s">
        <v>154</v>
      </c>
      <c r="AH31" s="3" t="s">
        <v>6478</v>
      </c>
      <c r="AI31" s="3" t="s">
        <v>6482</v>
      </c>
      <c r="AJ31" s="3" t="s">
        <v>6033</v>
      </c>
    </row>
    <row r="32" spans="1:36" ht="15">
      <c r="A32" s="10">
        <v>35</v>
      </c>
      <c r="B32" t="str">
        <f>IF(K32="总计","",INDEX(主数据!A:AD,MATCH(J32,主数据!A:A,0),9))</f>
        <v>华北大区公司</v>
      </c>
      <c r="C32" t="str">
        <f>IF(K32="","",INDEX(主数据!A:AD,MATCH(J32,主数据!A:A,0),11))</f>
        <v>北京三城区</v>
      </c>
      <c r="D32" t="str">
        <f t="shared" si="0"/>
        <v>BJ198物业服务费标准方式2.79</v>
      </c>
      <c r="E32" s="13" t="str">
        <f t="shared" si="2"/>
        <v>2.79</v>
      </c>
      <c r="F32" s="13" t="str">
        <f>IF(E32="","",IFERROR(IF(IF(K32="","",INDEX(收费标合同信息维护!A:Q,MATCH(D32,收费标合同信息维护!J:J,0),10))=D32,"有","无"),"无"))</f>
        <v>无</v>
      </c>
      <c r="G32" s="13" t="str">
        <f t="shared" si="1"/>
        <v/>
      </c>
      <c r="H32" s="13" t="str">
        <f t="shared" si="3"/>
        <v/>
      </c>
      <c r="I32" s="13" t="str">
        <f>IF(G32="","",IFERROR(IF(IF(K32="","",INDEX(收费标合同信息维护!A:Q,MATCH(G32,收费标合同信息维护!M:M,0),13))=G32,"有","无"),"无"))</f>
        <v/>
      </c>
      <c r="J32" s="3" t="s">
        <v>4785</v>
      </c>
      <c r="K32" s="3" t="s">
        <v>6327</v>
      </c>
      <c r="L32" s="3" t="s">
        <v>6025</v>
      </c>
      <c r="M32" s="3" t="s">
        <v>6026</v>
      </c>
      <c r="N32" s="3" t="s">
        <v>6477</v>
      </c>
      <c r="O32" s="3" t="s">
        <v>6478</v>
      </c>
      <c r="P32" s="3" t="s">
        <v>6025</v>
      </c>
      <c r="Q32" s="3" t="s">
        <v>6593</v>
      </c>
      <c r="R32" s="3" t="s">
        <v>6484</v>
      </c>
      <c r="S32" s="3" t="s">
        <v>6594</v>
      </c>
      <c r="T32" s="3" t="s">
        <v>6595</v>
      </c>
      <c r="U32" s="3" t="s">
        <v>6533</v>
      </c>
      <c r="V32" s="3" t="s">
        <v>6596</v>
      </c>
      <c r="W32" s="3" t="s">
        <v>154</v>
      </c>
      <c r="X32" s="3" t="s">
        <v>154</v>
      </c>
      <c r="Y32" s="3" t="s">
        <v>154</v>
      </c>
      <c r="Z32" s="3" t="s">
        <v>154</v>
      </c>
      <c r="AA32" s="3" t="s">
        <v>154</v>
      </c>
      <c r="AB32" s="3" t="s">
        <v>154</v>
      </c>
      <c r="AC32" s="3" t="s">
        <v>154</v>
      </c>
      <c r="AD32" s="3" t="s">
        <v>6151</v>
      </c>
      <c r="AE32" s="3" t="s">
        <v>6151</v>
      </c>
      <c r="AF32" s="3" t="s">
        <v>154</v>
      </c>
      <c r="AG32" s="3" t="s">
        <v>154</v>
      </c>
      <c r="AH32" s="3" t="s">
        <v>6597</v>
      </c>
      <c r="AI32" s="3" t="s">
        <v>6482</v>
      </c>
      <c r="AJ32" s="3" t="s">
        <v>6096</v>
      </c>
    </row>
    <row r="33" spans="1:36" ht="15">
      <c r="A33" s="10">
        <v>36</v>
      </c>
      <c r="B33" t="str">
        <f>IF(K33="总计","",INDEX(主数据!A:AD,MATCH(J33,主数据!A:A,0),9))</f>
        <v>华北大区公司</v>
      </c>
      <c r="C33" t="str">
        <f>IF(K33="","",INDEX(主数据!A:AD,MATCH(J33,主数据!A:A,0),11))</f>
        <v>北京三城区</v>
      </c>
      <c r="D33" t="str">
        <f t="shared" si="0"/>
        <v>BJ198物业服务费标准方式2.59</v>
      </c>
      <c r="E33" s="13" t="str">
        <f t="shared" si="2"/>
        <v>2.59</v>
      </c>
      <c r="F33" s="13" t="str">
        <f>IF(E33="","",IFERROR(IF(IF(K33="","",INDEX(收费标合同信息维护!A:Q,MATCH(D33,收费标合同信息维护!J:J,0),10))=D33,"有","无"),"无"))</f>
        <v>无</v>
      </c>
      <c r="G33" s="13" t="str">
        <f t="shared" si="1"/>
        <v/>
      </c>
      <c r="H33" s="13" t="str">
        <f t="shared" si="3"/>
        <v/>
      </c>
      <c r="I33" s="13" t="str">
        <f>IF(G33="","",IFERROR(IF(IF(K33="","",INDEX(收费标合同信息维护!A:Q,MATCH(G33,收费标合同信息维护!M:M,0),13))=G33,"有","无"),"无"))</f>
        <v/>
      </c>
      <c r="J33" s="3" t="s">
        <v>4785</v>
      </c>
      <c r="K33" s="3" t="s">
        <v>6327</v>
      </c>
      <c r="L33" s="3" t="s">
        <v>6025</v>
      </c>
      <c r="M33" s="3" t="s">
        <v>6026</v>
      </c>
      <c r="N33" s="3" t="s">
        <v>6477</v>
      </c>
      <c r="O33" s="3" t="s">
        <v>6478</v>
      </c>
      <c r="P33" s="3" t="s">
        <v>6598</v>
      </c>
      <c r="Q33" s="3" t="s">
        <v>6599</v>
      </c>
      <c r="R33" s="3" t="s">
        <v>6484</v>
      </c>
      <c r="S33" s="3" t="s">
        <v>6491</v>
      </c>
      <c r="T33" s="3" t="s">
        <v>6506</v>
      </c>
      <c r="U33" s="3" t="s">
        <v>154</v>
      </c>
      <c r="V33" s="3" t="s">
        <v>6600</v>
      </c>
      <c r="W33" s="3" t="s">
        <v>154</v>
      </c>
      <c r="X33" s="3" t="s">
        <v>154</v>
      </c>
      <c r="Y33" s="3" t="s">
        <v>154</v>
      </c>
      <c r="Z33" s="3" t="s">
        <v>154</v>
      </c>
      <c r="AA33" s="3" t="s">
        <v>154</v>
      </c>
      <c r="AB33" s="3" t="s">
        <v>154</v>
      </c>
      <c r="AC33" s="3" t="s">
        <v>154</v>
      </c>
      <c r="AD33" s="3" t="s">
        <v>6151</v>
      </c>
      <c r="AE33" s="3" t="s">
        <v>6151</v>
      </c>
      <c r="AF33" s="3" t="s">
        <v>154</v>
      </c>
      <c r="AG33" s="3" t="s">
        <v>154</v>
      </c>
      <c r="AH33" s="3" t="s">
        <v>6478</v>
      </c>
      <c r="AI33" s="3" t="s">
        <v>6482</v>
      </c>
      <c r="AJ33" s="3" t="s">
        <v>6096</v>
      </c>
    </row>
    <row r="34" spans="1:36" ht="15">
      <c r="A34" s="10">
        <v>37</v>
      </c>
      <c r="B34" t="str">
        <f>IF(K34="总计","",INDEX(主数据!A:AD,MATCH(J34,主数据!A:A,0),9))</f>
        <v>华北大区公司</v>
      </c>
      <c r="C34" t="str">
        <f>IF(K34="","",INDEX(主数据!A:AD,MATCH(J34,主数据!A:A,0),11))</f>
        <v>北京三城区</v>
      </c>
      <c r="D34" t="str">
        <f t="shared" si="0"/>
        <v>BJ198电费标准方式1.50</v>
      </c>
      <c r="E34" s="13" t="str">
        <f t="shared" si="2"/>
        <v>1.50</v>
      </c>
      <c r="F34" s="13" t="str">
        <f>IF(E34="","",IFERROR(IF(IF(K34="","",INDEX(收费标合同信息维护!A:Q,MATCH(D34,收费标合同信息维护!J:J,0),10))=D34,"有","无"),"无"))</f>
        <v>无</v>
      </c>
      <c r="G34" s="13" t="str">
        <f t="shared" si="1"/>
        <v/>
      </c>
      <c r="H34" s="13" t="str">
        <f t="shared" si="3"/>
        <v/>
      </c>
      <c r="I34" s="13" t="str">
        <f>IF(G34="","",IFERROR(IF(IF(K34="","",INDEX(收费标合同信息维护!A:Q,MATCH(G34,收费标合同信息维护!M:M,0),13))=G34,"有","无"),"无"))</f>
        <v/>
      </c>
      <c r="J34" s="3" t="s">
        <v>4785</v>
      </c>
      <c r="K34" s="3" t="s">
        <v>6327</v>
      </c>
      <c r="L34" s="3" t="s">
        <v>6601</v>
      </c>
      <c r="M34" s="3" t="s">
        <v>6602</v>
      </c>
      <c r="N34" s="3" t="s">
        <v>6603</v>
      </c>
      <c r="O34" s="3" t="s">
        <v>6478</v>
      </c>
      <c r="P34" s="3" t="s">
        <v>6604</v>
      </c>
      <c r="Q34" s="3" t="s">
        <v>6605</v>
      </c>
      <c r="R34" s="3" t="s">
        <v>6484</v>
      </c>
      <c r="S34" s="3" t="s">
        <v>6491</v>
      </c>
      <c r="T34" s="3" t="s">
        <v>6606</v>
      </c>
      <c r="U34" s="3" t="s">
        <v>6607</v>
      </c>
      <c r="V34" s="3" t="s">
        <v>6608</v>
      </c>
      <c r="W34" s="3" t="s">
        <v>154</v>
      </c>
      <c r="X34" s="3" t="s">
        <v>154</v>
      </c>
      <c r="Y34" s="3" t="s">
        <v>154</v>
      </c>
      <c r="Z34" s="3" t="s">
        <v>154</v>
      </c>
      <c r="AA34" s="3" t="s">
        <v>154</v>
      </c>
      <c r="AB34" s="3" t="s">
        <v>154</v>
      </c>
      <c r="AC34" s="3" t="s">
        <v>154</v>
      </c>
      <c r="AD34" s="3" t="s">
        <v>6151</v>
      </c>
      <c r="AE34" s="3" t="s">
        <v>6151</v>
      </c>
      <c r="AF34" s="3" t="s">
        <v>154</v>
      </c>
      <c r="AG34" s="3" t="s">
        <v>154</v>
      </c>
      <c r="AH34" s="3" t="s">
        <v>6478</v>
      </c>
      <c r="AI34" s="3" t="s">
        <v>6482</v>
      </c>
      <c r="AJ34" s="3" t="s">
        <v>6489</v>
      </c>
    </row>
    <row r="35" spans="1:36" ht="15">
      <c r="A35" s="10">
        <v>38</v>
      </c>
      <c r="B35" t="str">
        <f>IF(K35="总计","",INDEX(主数据!A:AD,MATCH(J35,主数据!A:A,0),9))</f>
        <v>华北大区公司</v>
      </c>
      <c r="C35" t="str">
        <f>IF(K35="","",INDEX(主数据!A:AD,MATCH(J35,主数据!A:A,0),11))</f>
        <v>北京三城区</v>
      </c>
      <c r="D35" t="str">
        <f t="shared" si="0"/>
        <v>BJ198电费标准方式1.30</v>
      </c>
      <c r="E35" s="13" t="str">
        <f t="shared" si="2"/>
        <v>1.30</v>
      </c>
      <c r="F35" s="13" t="str">
        <f>IF(E35="","",IFERROR(IF(IF(K35="","",INDEX(收费标合同信息维护!A:Q,MATCH(D35,收费标合同信息维护!J:J,0),10))=D35,"有","无"),"无"))</f>
        <v>无</v>
      </c>
      <c r="G35" s="13" t="str">
        <f t="shared" si="1"/>
        <v/>
      </c>
      <c r="H35" s="13" t="str">
        <f t="shared" si="3"/>
        <v/>
      </c>
      <c r="I35" s="13" t="str">
        <f>IF(G35="","",IFERROR(IF(IF(K35="","",INDEX(收费标合同信息维护!A:Q,MATCH(G35,收费标合同信息维护!M:M,0),13))=G35,"有","无"),"无"))</f>
        <v/>
      </c>
      <c r="J35" s="3" t="s">
        <v>4785</v>
      </c>
      <c r="K35" s="3" t="s">
        <v>6327</v>
      </c>
      <c r="L35" s="3" t="s">
        <v>6601</v>
      </c>
      <c r="M35" s="3" t="s">
        <v>6602</v>
      </c>
      <c r="N35" s="3" t="s">
        <v>6603</v>
      </c>
      <c r="O35" s="3" t="s">
        <v>6478</v>
      </c>
      <c r="P35" s="3" t="s">
        <v>6609</v>
      </c>
      <c r="Q35" s="3" t="s">
        <v>6610</v>
      </c>
      <c r="R35" s="3" t="s">
        <v>6484</v>
      </c>
      <c r="S35" s="3" t="s">
        <v>6491</v>
      </c>
      <c r="T35" s="3" t="s">
        <v>6606</v>
      </c>
      <c r="U35" s="3" t="s">
        <v>6607</v>
      </c>
      <c r="V35" s="3" t="s">
        <v>6611</v>
      </c>
      <c r="W35" s="3" t="s">
        <v>154</v>
      </c>
      <c r="X35" s="3" t="s">
        <v>154</v>
      </c>
      <c r="Y35" s="3" t="s">
        <v>154</v>
      </c>
      <c r="Z35" s="3" t="s">
        <v>154</v>
      </c>
      <c r="AA35" s="3" t="s">
        <v>154</v>
      </c>
      <c r="AB35" s="3" t="s">
        <v>154</v>
      </c>
      <c r="AC35" s="3" t="s">
        <v>154</v>
      </c>
      <c r="AD35" s="3" t="s">
        <v>6151</v>
      </c>
      <c r="AE35" s="3" t="s">
        <v>6151</v>
      </c>
      <c r="AF35" s="3" t="s">
        <v>154</v>
      </c>
      <c r="AG35" s="3" t="s">
        <v>154</v>
      </c>
      <c r="AH35" s="3" t="s">
        <v>6478</v>
      </c>
      <c r="AI35" s="3" t="s">
        <v>6482</v>
      </c>
      <c r="AJ35" s="3" t="s">
        <v>6489</v>
      </c>
    </row>
    <row r="36" spans="1:36" ht="15">
      <c r="A36" s="10">
        <v>39</v>
      </c>
      <c r="B36" t="str">
        <f>IF(K36="总计","",INDEX(主数据!A:AD,MATCH(J36,主数据!A:A,0),9))</f>
        <v>华北大区公司</v>
      </c>
      <c r="C36" t="str">
        <f>IF(K36="","",INDEX(主数据!A:AD,MATCH(J36,主数据!A:A,0),11))</f>
        <v>北京三城区</v>
      </c>
      <c r="D36" t="str">
        <f t="shared" si="0"/>
        <v>BJ198电费标准方式1.20</v>
      </c>
      <c r="E36" s="13" t="str">
        <f t="shared" si="2"/>
        <v>1.20</v>
      </c>
      <c r="F36" s="13" t="str">
        <f>IF(E36="","",IFERROR(IF(IF(K36="","",INDEX(收费标合同信息维护!A:Q,MATCH(D36,收费标合同信息维护!J:J,0),10))=D36,"有","无"),"无"))</f>
        <v>无</v>
      </c>
      <c r="G36" s="13" t="str">
        <f t="shared" si="1"/>
        <v/>
      </c>
      <c r="H36" s="13" t="str">
        <f t="shared" si="3"/>
        <v/>
      </c>
      <c r="I36" s="13" t="str">
        <f>IF(G36="","",IFERROR(IF(IF(K36="","",INDEX(收费标合同信息维护!A:Q,MATCH(G36,收费标合同信息维护!M:M,0),13))=G36,"有","无"),"无"))</f>
        <v/>
      </c>
      <c r="J36" s="3" t="s">
        <v>4785</v>
      </c>
      <c r="K36" s="3" t="s">
        <v>6327</v>
      </c>
      <c r="L36" s="3" t="s">
        <v>6601</v>
      </c>
      <c r="M36" s="3" t="s">
        <v>6602</v>
      </c>
      <c r="N36" s="3" t="s">
        <v>6603</v>
      </c>
      <c r="O36" s="3" t="s">
        <v>6478</v>
      </c>
      <c r="P36" s="3" t="s">
        <v>6612</v>
      </c>
      <c r="Q36" s="3" t="s">
        <v>6613</v>
      </c>
      <c r="R36" s="3" t="s">
        <v>6484</v>
      </c>
      <c r="S36" s="3" t="s">
        <v>6491</v>
      </c>
      <c r="T36" s="3" t="s">
        <v>6606</v>
      </c>
      <c r="U36" s="3" t="s">
        <v>6607</v>
      </c>
      <c r="V36" s="3" t="s">
        <v>6614</v>
      </c>
      <c r="W36" s="3" t="s">
        <v>154</v>
      </c>
      <c r="X36" s="3" t="s">
        <v>154</v>
      </c>
      <c r="Y36" s="3" t="s">
        <v>154</v>
      </c>
      <c r="Z36" s="3" t="s">
        <v>154</v>
      </c>
      <c r="AA36" s="3" t="s">
        <v>154</v>
      </c>
      <c r="AB36" s="3" t="s">
        <v>154</v>
      </c>
      <c r="AC36" s="3" t="s">
        <v>154</v>
      </c>
      <c r="AD36" s="3" t="s">
        <v>6151</v>
      </c>
      <c r="AE36" s="3" t="s">
        <v>6151</v>
      </c>
      <c r="AF36" s="3" t="s">
        <v>154</v>
      </c>
      <c r="AG36" s="3" t="s">
        <v>154</v>
      </c>
      <c r="AH36" s="3" t="s">
        <v>6478</v>
      </c>
      <c r="AI36" s="3" t="s">
        <v>6482</v>
      </c>
      <c r="AJ36" s="3" t="s">
        <v>6489</v>
      </c>
    </row>
    <row r="37" spans="1:36" ht="15">
      <c r="A37" s="10">
        <v>40</v>
      </c>
      <c r="B37" t="str">
        <f>IF(K37="总计","",INDEX(主数据!A:AD,MATCH(J37,主数据!A:A,0),9))</f>
        <v>华北大区公司</v>
      </c>
      <c r="C37" t="str">
        <f>IF(K37="","",INDEX(主数据!A:AD,MATCH(J37,主数据!A:A,0),11))</f>
        <v>北京三城区</v>
      </c>
      <c r="D37" t="str">
        <f t="shared" si="0"/>
        <v>BJ198自来水费（简易征收）标准方式9.50</v>
      </c>
      <c r="E37" s="13" t="str">
        <f t="shared" si="2"/>
        <v>9.50</v>
      </c>
      <c r="F37" s="13" t="str">
        <f>IF(E37="","",IFERROR(IF(IF(K37="","",INDEX(收费标合同信息维护!A:Q,MATCH(D37,收费标合同信息维护!J:J,0),10))=D37,"有","无"),"无"))</f>
        <v>无</v>
      </c>
      <c r="G37" s="13" t="str">
        <f t="shared" si="1"/>
        <v/>
      </c>
      <c r="H37" s="13" t="str">
        <f t="shared" si="3"/>
        <v/>
      </c>
      <c r="I37" s="13" t="str">
        <f>IF(G37="","",IFERROR(IF(IF(K37="","",INDEX(收费标合同信息维护!A:Q,MATCH(G37,收费标合同信息维护!M:M,0),13))=G37,"有","无"),"无"))</f>
        <v/>
      </c>
      <c r="J37" s="3" t="s">
        <v>4785</v>
      </c>
      <c r="K37" s="3" t="s">
        <v>6327</v>
      </c>
      <c r="L37" s="3" t="s">
        <v>6615</v>
      </c>
      <c r="M37" s="3" t="s">
        <v>6616</v>
      </c>
      <c r="N37" s="3" t="s">
        <v>6603</v>
      </c>
      <c r="O37" s="3" t="s">
        <v>6478</v>
      </c>
      <c r="P37" s="3" t="s">
        <v>6617</v>
      </c>
      <c r="Q37" s="3" t="s">
        <v>6618</v>
      </c>
      <c r="R37" s="3" t="s">
        <v>6484</v>
      </c>
      <c r="S37" s="3" t="s">
        <v>6491</v>
      </c>
      <c r="T37" s="3" t="s">
        <v>6606</v>
      </c>
      <c r="U37" s="3" t="s">
        <v>6607</v>
      </c>
      <c r="V37" s="3" t="s">
        <v>6619</v>
      </c>
      <c r="W37" s="3" t="s">
        <v>154</v>
      </c>
      <c r="X37" s="3" t="s">
        <v>154</v>
      </c>
      <c r="Y37" s="3" t="s">
        <v>154</v>
      </c>
      <c r="Z37" s="3" t="s">
        <v>154</v>
      </c>
      <c r="AA37" s="3" t="s">
        <v>154</v>
      </c>
      <c r="AB37" s="3" t="s">
        <v>154</v>
      </c>
      <c r="AC37" s="3" t="s">
        <v>154</v>
      </c>
      <c r="AD37" s="3" t="s">
        <v>6151</v>
      </c>
      <c r="AE37" s="3" t="s">
        <v>6151</v>
      </c>
      <c r="AF37" s="3" t="s">
        <v>154</v>
      </c>
      <c r="AG37" s="3" t="s">
        <v>154</v>
      </c>
      <c r="AH37" s="3" t="s">
        <v>6478</v>
      </c>
      <c r="AI37" s="3" t="s">
        <v>6482</v>
      </c>
      <c r="AJ37" s="3" t="s">
        <v>6489</v>
      </c>
    </row>
    <row r="38" spans="1:36" ht="15">
      <c r="A38" s="10">
        <v>41</v>
      </c>
      <c r="B38" t="str">
        <f>IF(K38="总计","",INDEX(主数据!A:AD,MATCH(J38,主数据!A:A,0),9))</f>
        <v>华北大区公司</v>
      </c>
      <c r="C38" t="str">
        <f>IF(K38="","",INDEX(主数据!A:AD,MATCH(J38,主数据!A:A,0),11))</f>
        <v>北京三城区</v>
      </c>
      <c r="D38" t="str">
        <f t="shared" si="0"/>
        <v>BJ198代收代付其他费用标准方式0.20</v>
      </c>
      <c r="E38" s="13" t="str">
        <f t="shared" si="2"/>
        <v>0.20</v>
      </c>
      <c r="F38" s="13" t="str">
        <f>IF(E38="","",IFERROR(IF(IF(K38="","",INDEX(收费标合同信息维护!A:Q,MATCH(D38,收费标合同信息维护!J:J,0),10))=D38,"有","无"),"无"))</f>
        <v>无</v>
      </c>
      <c r="G38" s="13" t="str">
        <f t="shared" si="1"/>
        <v/>
      </c>
      <c r="H38" s="13" t="str">
        <f t="shared" si="3"/>
        <v/>
      </c>
      <c r="I38" s="13" t="str">
        <f>IF(G38="","",IFERROR(IF(IF(K38="","",INDEX(收费标合同信息维护!A:Q,MATCH(G38,收费标合同信息维护!M:M,0),13))=G38,"有","无"),"无"))</f>
        <v/>
      </c>
      <c r="J38" s="3" t="s">
        <v>4785</v>
      </c>
      <c r="K38" s="3" t="s">
        <v>6327</v>
      </c>
      <c r="L38" s="3" t="s">
        <v>6620</v>
      </c>
      <c r="M38" s="3" t="s">
        <v>6621</v>
      </c>
      <c r="N38" s="3" t="s">
        <v>6477</v>
      </c>
      <c r="O38" s="3" t="s">
        <v>6478</v>
      </c>
      <c r="P38" s="3" t="s">
        <v>6622</v>
      </c>
      <c r="Q38" s="3" t="s">
        <v>6623</v>
      </c>
      <c r="R38" s="3" t="s">
        <v>6484</v>
      </c>
      <c r="S38" s="3" t="s">
        <v>6491</v>
      </c>
      <c r="T38" s="3" t="s">
        <v>6506</v>
      </c>
      <c r="U38" s="3" t="s">
        <v>154</v>
      </c>
      <c r="V38" s="3" t="s">
        <v>6624</v>
      </c>
      <c r="W38" s="3" t="s">
        <v>154</v>
      </c>
      <c r="X38" s="3" t="s">
        <v>154</v>
      </c>
      <c r="Y38" s="3" t="s">
        <v>154</v>
      </c>
      <c r="Z38" s="3" t="s">
        <v>154</v>
      </c>
      <c r="AA38" s="3" t="s">
        <v>154</v>
      </c>
      <c r="AB38" s="3" t="s">
        <v>154</v>
      </c>
      <c r="AC38" s="3" t="s">
        <v>154</v>
      </c>
      <c r="AD38" s="3" t="s">
        <v>6151</v>
      </c>
      <c r="AE38" s="3" t="s">
        <v>6151</v>
      </c>
      <c r="AF38" s="3" t="s">
        <v>154</v>
      </c>
      <c r="AG38" s="3" t="s">
        <v>154</v>
      </c>
      <c r="AH38" s="3" t="s">
        <v>6478</v>
      </c>
      <c r="AI38" s="3" t="s">
        <v>6482</v>
      </c>
      <c r="AJ38" s="3" t="s">
        <v>6096</v>
      </c>
    </row>
    <row r="39" spans="1:36" ht="30">
      <c r="A39" s="10">
        <v>42</v>
      </c>
      <c r="B39" t="str">
        <f>IF(K39="总计","",INDEX(主数据!A:AD,MATCH(J39,主数据!A:A,0),9))</f>
        <v>华西大区公司</v>
      </c>
      <c r="C39" t="str">
        <f>IF(K39="","",INDEX(主数据!A:AD,MATCH(J39,主数据!A:A,0),11))</f>
        <v>成都西北区</v>
      </c>
      <c r="D39" t="str">
        <f t="shared" si="0"/>
        <v>CD72物业服务费标准方式1.50</v>
      </c>
      <c r="E39" s="13" t="str">
        <f t="shared" si="2"/>
        <v>1.50</v>
      </c>
      <c r="F39" s="13" t="str">
        <f>IF(E39="","",IFERROR(IF(IF(K39="","",INDEX(收费标合同信息维护!A:Q,MATCH(D39,收费标合同信息维护!J:J,0),10))=D39,"有","无"),"无"))</f>
        <v>无</v>
      </c>
      <c r="G39" s="13" t="str">
        <f t="shared" si="1"/>
        <v/>
      </c>
      <c r="H39" s="13" t="str">
        <f t="shared" si="3"/>
        <v/>
      </c>
      <c r="I39" s="13" t="str">
        <f>IF(G39="","",IFERROR(IF(IF(K39="","",INDEX(收费标合同信息维护!A:Q,MATCH(G39,收费标合同信息维护!M:M,0),13))=G39,"有","无"),"无"))</f>
        <v/>
      </c>
      <c r="J39" s="3" t="s">
        <v>4151</v>
      </c>
      <c r="K39" s="3" t="s">
        <v>4152</v>
      </c>
      <c r="L39" s="3" t="s">
        <v>6025</v>
      </c>
      <c r="M39" s="3" t="s">
        <v>6026</v>
      </c>
      <c r="N39" s="3" t="s">
        <v>6477</v>
      </c>
      <c r="O39" s="3" t="s">
        <v>6478</v>
      </c>
      <c r="P39" s="3" t="s">
        <v>6625</v>
      </c>
      <c r="Q39" s="3" t="s">
        <v>6626</v>
      </c>
      <c r="R39" s="3" t="s">
        <v>6484</v>
      </c>
      <c r="S39" s="3" t="s">
        <v>6627</v>
      </c>
      <c r="T39" s="3" t="s">
        <v>6514</v>
      </c>
      <c r="U39" s="3" t="s">
        <v>154</v>
      </c>
      <c r="V39" s="3" t="s">
        <v>6608</v>
      </c>
      <c r="W39" s="3" t="s">
        <v>154</v>
      </c>
      <c r="X39" s="3" t="s">
        <v>154</v>
      </c>
      <c r="Y39" s="3" t="s">
        <v>154</v>
      </c>
      <c r="Z39" s="3" t="s">
        <v>154</v>
      </c>
      <c r="AA39" s="3" t="s">
        <v>154</v>
      </c>
      <c r="AB39" s="3" t="s">
        <v>154</v>
      </c>
      <c r="AC39" s="3" t="s">
        <v>154</v>
      </c>
      <c r="AD39" s="3" t="s">
        <v>6151</v>
      </c>
      <c r="AE39" s="3" t="s">
        <v>6151</v>
      </c>
      <c r="AF39" s="3" t="s">
        <v>154</v>
      </c>
      <c r="AG39" s="3" t="s">
        <v>154</v>
      </c>
      <c r="AH39" s="3" t="s">
        <v>6478</v>
      </c>
      <c r="AI39" s="3" t="s">
        <v>6482</v>
      </c>
      <c r="AJ39" s="3" t="s">
        <v>6628</v>
      </c>
    </row>
    <row r="40" spans="1:36" ht="30">
      <c r="A40" s="10">
        <v>43</v>
      </c>
      <c r="B40" t="str">
        <f>IF(K40="总计","",INDEX(主数据!A:AD,MATCH(J40,主数据!A:A,0),9))</f>
        <v>华西大区公司</v>
      </c>
      <c r="C40" t="str">
        <f>IF(K40="","",INDEX(主数据!A:AD,MATCH(J40,主数据!A:A,0),11))</f>
        <v>成都西北区</v>
      </c>
      <c r="D40" t="str">
        <f t="shared" si="0"/>
        <v>CD72物业服务费标准方式1.50</v>
      </c>
      <c r="E40" s="13" t="str">
        <f t="shared" si="2"/>
        <v>1.50</v>
      </c>
      <c r="F40" s="13" t="str">
        <f>IF(E40="","",IFERROR(IF(IF(K40="","",INDEX(收费标合同信息维护!A:Q,MATCH(D40,收费标合同信息维护!J:J,0),10))=D40,"有","无"),"无"))</f>
        <v>无</v>
      </c>
      <c r="G40" s="13" t="str">
        <f t="shared" si="1"/>
        <v/>
      </c>
      <c r="H40" s="13" t="str">
        <f t="shared" si="3"/>
        <v/>
      </c>
      <c r="I40" s="13" t="str">
        <f>IF(G40="","",IFERROR(IF(IF(K40="","",INDEX(收费标合同信息维护!A:Q,MATCH(G40,收费标合同信息维护!M:M,0),13))=G40,"有","无"),"无"))</f>
        <v/>
      </c>
      <c r="J40" s="3" t="s">
        <v>4151</v>
      </c>
      <c r="K40" s="3" t="s">
        <v>4152</v>
      </c>
      <c r="L40" s="3" t="s">
        <v>6025</v>
      </c>
      <c r="M40" s="3" t="s">
        <v>6026</v>
      </c>
      <c r="N40" s="3" t="s">
        <v>6477</v>
      </c>
      <c r="O40" s="3" t="s">
        <v>6478</v>
      </c>
      <c r="P40" s="3" t="s">
        <v>6629</v>
      </c>
      <c r="Q40" s="3" t="s">
        <v>6483</v>
      </c>
      <c r="R40" s="3" t="s">
        <v>6484</v>
      </c>
      <c r="S40" s="3" t="s">
        <v>6491</v>
      </c>
      <c r="T40" s="3" t="s">
        <v>6506</v>
      </c>
      <c r="U40" s="3" t="s">
        <v>154</v>
      </c>
      <c r="V40" s="3" t="s">
        <v>6608</v>
      </c>
      <c r="W40" s="3" t="s">
        <v>154</v>
      </c>
      <c r="X40" s="3" t="s">
        <v>154</v>
      </c>
      <c r="Y40" s="3" t="s">
        <v>154</v>
      </c>
      <c r="Z40" s="3" t="s">
        <v>154</v>
      </c>
      <c r="AA40" s="3" t="s">
        <v>154</v>
      </c>
      <c r="AB40" s="3" t="s">
        <v>154</v>
      </c>
      <c r="AC40" s="3" t="s">
        <v>154</v>
      </c>
      <c r="AD40" s="3" t="s">
        <v>6151</v>
      </c>
      <c r="AE40" s="3" t="s">
        <v>6151</v>
      </c>
      <c r="AF40" s="3" t="s">
        <v>154</v>
      </c>
      <c r="AG40" s="3" t="s">
        <v>154</v>
      </c>
      <c r="AH40" s="3" t="s">
        <v>6478</v>
      </c>
      <c r="AI40" s="3" t="s">
        <v>6482</v>
      </c>
      <c r="AJ40" s="3" t="s">
        <v>6489</v>
      </c>
    </row>
    <row r="41" spans="1:36" ht="30">
      <c r="A41" s="10">
        <v>44</v>
      </c>
      <c r="B41" t="str">
        <f>IF(K41="总计","",INDEX(主数据!A:AD,MATCH(J41,主数据!A:A,0),9))</f>
        <v>华西大区公司</v>
      </c>
      <c r="C41" t="str">
        <f>IF(K41="","",INDEX(主数据!A:AD,MATCH(J41,主数据!A:A,0),11))</f>
        <v>成都西北区</v>
      </c>
      <c r="D41" t="str">
        <f t="shared" si="0"/>
        <v>CD72生活垃圾清运费-委托清运定额</v>
      </c>
      <c r="E41" s="13" t="str">
        <f t="shared" si="2"/>
        <v/>
      </c>
      <c r="F41" s="13" t="str">
        <f>IF(E41="","",IFERROR(IF(IF(K41="","",INDEX(收费标合同信息维护!A:Q,MATCH(D41,收费标合同信息维护!J:J,0),10))=D41,"有","无"),"无"))</f>
        <v/>
      </c>
      <c r="G41" s="13" t="str">
        <f t="shared" si="1"/>
        <v>CD72生活垃圾清运费-委托清运定额6.00</v>
      </c>
      <c r="H41" s="13" t="str">
        <f t="shared" si="3"/>
        <v>6.00</v>
      </c>
      <c r="I41" s="13" t="str">
        <f>IF(G41="","",IFERROR(IF(IF(K41="","",INDEX(收费标合同信息维护!A:Q,MATCH(G41,收费标合同信息维护!M:M,0),13))=G41,"有","无"),"无"))</f>
        <v>无</v>
      </c>
      <c r="J41" s="3" t="s">
        <v>4151</v>
      </c>
      <c r="K41" s="3" t="s">
        <v>4152</v>
      </c>
      <c r="L41" s="3" t="s">
        <v>6630</v>
      </c>
      <c r="M41" s="3" t="s">
        <v>6631</v>
      </c>
      <c r="N41" s="3" t="s">
        <v>6477</v>
      </c>
      <c r="O41" s="3" t="s">
        <v>6478</v>
      </c>
      <c r="P41" s="3" t="s">
        <v>6630</v>
      </c>
      <c r="Q41" s="3" t="s">
        <v>6632</v>
      </c>
      <c r="R41" s="3" t="s">
        <v>6490</v>
      </c>
      <c r="S41" s="3" t="s">
        <v>6491</v>
      </c>
      <c r="T41" s="3" t="s">
        <v>6633</v>
      </c>
      <c r="U41" s="3" t="s">
        <v>154</v>
      </c>
      <c r="V41" s="3" t="s">
        <v>154</v>
      </c>
      <c r="W41" s="3" t="s">
        <v>6634</v>
      </c>
      <c r="X41" s="3" t="s">
        <v>154</v>
      </c>
      <c r="Y41" s="3" t="s">
        <v>154</v>
      </c>
      <c r="Z41" s="3" t="s">
        <v>154</v>
      </c>
      <c r="AA41" s="3" t="s">
        <v>154</v>
      </c>
      <c r="AB41" s="3" t="s">
        <v>154</v>
      </c>
      <c r="AC41" s="3" t="s">
        <v>154</v>
      </c>
      <c r="AD41" s="3" t="s">
        <v>6151</v>
      </c>
      <c r="AE41" s="3" t="s">
        <v>6151</v>
      </c>
      <c r="AF41" s="3" t="s">
        <v>6040</v>
      </c>
      <c r="AG41" s="3" t="s">
        <v>154</v>
      </c>
      <c r="AH41" s="3" t="s">
        <v>6478</v>
      </c>
      <c r="AI41" s="3" t="s">
        <v>6482</v>
      </c>
      <c r="AJ41" s="3" t="s">
        <v>6406</v>
      </c>
    </row>
    <row r="42" spans="1:36" ht="30">
      <c r="A42" s="10">
        <v>45</v>
      </c>
      <c r="B42" t="str">
        <f>IF(K42="总计","",INDEX(主数据!A:AD,MATCH(J42,主数据!A:A,0),9))</f>
        <v>华西大区公司</v>
      </c>
      <c r="C42" t="str">
        <f>IF(K42="","",INDEX(主数据!A:AD,MATCH(J42,主数据!A:A,0),11))</f>
        <v>成都南区</v>
      </c>
      <c r="D42" t="str">
        <f t="shared" si="0"/>
        <v>CD73物业服务费定额</v>
      </c>
      <c r="E42" s="13" t="str">
        <f t="shared" si="2"/>
        <v/>
      </c>
      <c r="F42" s="13" t="str">
        <f>IF(E42="","",IFERROR(IF(IF(K42="","",INDEX(收费标合同信息维护!A:Q,MATCH(D42,收费标合同信息维护!J:J,0),10))=D42,"有","无"),"无"))</f>
        <v/>
      </c>
      <c r="G42" s="13" t="str">
        <f t="shared" si="1"/>
        <v>CD73物业服务费定额91777.00</v>
      </c>
      <c r="H42" s="13" t="str">
        <f t="shared" si="3"/>
        <v>91777.00</v>
      </c>
      <c r="I42" s="13" t="str">
        <f>IF(G42="","",IFERROR(IF(IF(K42="","",INDEX(收费标合同信息维护!A:Q,MATCH(G42,收费标合同信息维护!M:M,0),13))=G42,"有","无"),"无"))</f>
        <v>无</v>
      </c>
      <c r="J42" s="3" t="s">
        <v>4210</v>
      </c>
      <c r="K42" s="3" t="s">
        <v>6635</v>
      </c>
      <c r="L42" s="3" t="s">
        <v>6025</v>
      </c>
      <c r="M42" s="3" t="s">
        <v>6026</v>
      </c>
      <c r="N42" s="3" t="s">
        <v>6477</v>
      </c>
      <c r="O42" s="3" t="s">
        <v>6478</v>
      </c>
      <c r="P42" s="3" t="s">
        <v>6636</v>
      </c>
      <c r="Q42" s="3" t="s">
        <v>6026</v>
      </c>
      <c r="R42" s="3" t="s">
        <v>6490</v>
      </c>
      <c r="S42" s="3" t="s">
        <v>6491</v>
      </c>
      <c r="T42" s="3" t="s">
        <v>6514</v>
      </c>
      <c r="U42" s="3" t="s">
        <v>154</v>
      </c>
      <c r="V42" s="3" t="s">
        <v>154</v>
      </c>
      <c r="W42" s="3" t="s">
        <v>6637</v>
      </c>
      <c r="X42" s="3" t="s">
        <v>154</v>
      </c>
      <c r="Y42" s="3" t="s">
        <v>154</v>
      </c>
      <c r="Z42" s="3" t="s">
        <v>154</v>
      </c>
      <c r="AA42" s="3" t="s">
        <v>154</v>
      </c>
      <c r="AB42" s="3" t="s">
        <v>154</v>
      </c>
      <c r="AC42" s="3" t="s">
        <v>154</v>
      </c>
      <c r="AD42" s="3" t="s">
        <v>6151</v>
      </c>
      <c r="AE42" s="3" t="s">
        <v>6151</v>
      </c>
      <c r="AF42" s="3" t="s">
        <v>154</v>
      </c>
      <c r="AG42" s="3" t="s">
        <v>154</v>
      </c>
      <c r="AH42" s="3" t="s">
        <v>6478</v>
      </c>
      <c r="AI42" s="3" t="s">
        <v>6482</v>
      </c>
      <c r="AJ42" s="3" t="s">
        <v>6033</v>
      </c>
    </row>
    <row r="43" spans="1:36" ht="30">
      <c r="A43" s="10">
        <v>46</v>
      </c>
      <c r="B43" t="str">
        <f>IF(K43="总计","",INDEX(主数据!A:AD,MATCH(J43,主数据!A:A,0),9))</f>
        <v>华西大区公司</v>
      </c>
      <c r="C43">
        <f>IF(K43="","",INDEX(主数据!A:AD,MATCH(J43,主数据!A:A,0),11))</f>
        <v>0</v>
      </c>
      <c r="D43" t="str">
        <f t="shared" si="0"/>
        <v>CQ26销售中心物业费直接录入</v>
      </c>
      <c r="E43" s="13" t="str">
        <f t="shared" si="2"/>
        <v/>
      </c>
      <c r="F43" s="13" t="str">
        <f>IF(E43="","",IFERROR(IF(IF(K43="","",INDEX(收费标合同信息维护!A:Q,MATCH(D43,收费标合同信息维护!J:J,0),10))=D43,"有","无"),"无"))</f>
        <v/>
      </c>
      <c r="G43" s="13" t="str">
        <f t="shared" si="1"/>
        <v/>
      </c>
      <c r="H43" s="13" t="str">
        <f t="shared" si="3"/>
        <v/>
      </c>
      <c r="I43" s="13" t="str">
        <f>IF(G43="","",IFERROR(IF(IF(K43="","",INDEX(收费标合同信息维护!A:Q,MATCH(G43,收费标合同信息维护!M:M,0),13))=G43,"有","无"),"无"))</f>
        <v/>
      </c>
      <c r="J43" s="3" t="s">
        <v>3271</v>
      </c>
      <c r="K43" s="3" t="s">
        <v>3272</v>
      </c>
      <c r="L43" s="3" t="s">
        <v>6638</v>
      </c>
      <c r="M43" s="3" t="s">
        <v>6639</v>
      </c>
      <c r="N43" s="3" t="s">
        <v>6477</v>
      </c>
      <c r="O43" s="3" t="s">
        <v>6478</v>
      </c>
      <c r="P43" s="3" t="s">
        <v>6638</v>
      </c>
      <c r="Q43" s="3" t="s">
        <v>6639</v>
      </c>
      <c r="R43" s="3" t="s">
        <v>6479</v>
      </c>
      <c r="S43" s="3" t="s">
        <v>6480</v>
      </c>
      <c r="T43" s="3" t="s">
        <v>6640</v>
      </c>
      <c r="U43" s="3" t="s">
        <v>154</v>
      </c>
      <c r="V43" s="3" t="s">
        <v>154</v>
      </c>
      <c r="W43" s="3" t="s">
        <v>154</v>
      </c>
      <c r="X43" s="3" t="s">
        <v>154</v>
      </c>
      <c r="Y43" s="3" t="s">
        <v>154</v>
      </c>
      <c r="Z43" s="3" t="s">
        <v>154</v>
      </c>
      <c r="AA43" s="3" t="s">
        <v>154</v>
      </c>
      <c r="AB43" s="3" t="s">
        <v>154</v>
      </c>
      <c r="AC43" s="3" t="s">
        <v>154</v>
      </c>
      <c r="AD43" s="3" t="s">
        <v>6151</v>
      </c>
      <c r="AE43" s="3" t="s">
        <v>6151</v>
      </c>
      <c r="AF43" s="3" t="s">
        <v>154</v>
      </c>
      <c r="AG43" s="3" t="s">
        <v>154</v>
      </c>
      <c r="AH43" s="3" t="s">
        <v>6478</v>
      </c>
      <c r="AI43" s="3" t="s">
        <v>6482</v>
      </c>
      <c r="AJ43" s="3" t="s">
        <v>6489</v>
      </c>
    </row>
    <row r="44" spans="1:36" ht="15">
      <c r="A44" s="10">
        <v>47</v>
      </c>
      <c r="B44" t="str">
        <f>IF(K44="总计","",INDEX(主数据!A:AD,MATCH(J44,主数据!A:A,0),9))</f>
        <v>华南大区公司</v>
      </c>
      <c r="C44" t="str">
        <f>IF(K44="","",INDEX(主数据!A:AD,MATCH(J44,主数据!A:A,0),11))</f>
        <v>福州东区</v>
      </c>
      <c r="D44" t="str">
        <f t="shared" si="0"/>
        <v>FZ23物业服务费直接录入</v>
      </c>
      <c r="E44" s="13" t="str">
        <f t="shared" si="2"/>
        <v/>
      </c>
      <c r="F44" s="13" t="str">
        <f>IF(E44="","",IFERROR(IF(IF(K44="","",INDEX(收费标合同信息维护!A:Q,MATCH(D44,收费标合同信息维护!J:J,0),10))=D44,"有","无"),"无"))</f>
        <v/>
      </c>
      <c r="G44" s="13" t="str">
        <f t="shared" si="1"/>
        <v/>
      </c>
      <c r="H44" s="13" t="str">
        <f t="shared" si="3"/>
        <v/>
      </c>
      <c r="I44" s="13" t="str">
        <f>IF(G44="","",IFERROR(IF(IF(K44="","",INDEX(收费标合同信息维护!A:Q,MATCH(G44,收费标合同信息维护!M:M,0),13))=G44,"有","无"),"无"))</f>
        <v/>
      </c>
      <c r="J44" s="3" t="s">
        <v>3113</v>
      </c>
      <c r="K44" s="3" t="s">
        <v>6641</v>
      </c>
      <c r="L44" s="3" t="s">
        <v>6025</v>
      </c>
      <c r="M44" s="3" t="s">
        <v>6026</v>
      </c>
      <c r="N44" s="3" t="s">
        <v>6477</v>
      </c>
      <c r="O44" s="3" t="s">
        <v>6478</v>
      </c>
      <c r="P44" s="3" t="s">
        <v>6642</v>
      </c>
      <c r="Q44" s="3" t="s">
        <v>6643</v>
      </c>
      <c r="R44" s="3" t="s">
        <v>6479</v>
      </c>
      <c r="S44" s="3" t="s">
        <v>6480</v>
      </c>
      <c r="T44" s="3" t="s">
        <v>6644</v>
      </c>
      <c r="U44" s="3" t="s">
        <v>154</v>
      </c>
      <c r="V44" s="3" t="s">
        <v>154</v>
      </c>
      <c r="W44" s="3" t="s">
        <v>154</v>
      </c>
      <c r="X44" s="3" t="s">
        <v>154</v>
      </c>
      <c r="Y44" s="3" t="s">
        <v>154</v>
      </c>
      <c r="Z44" s="3" t="s">
        <v>154</v>
      </c>
      <c r="AA44" s="3" t="s">
        <v>154</v>
      </c>
      <c r="AB44" s="3" t="s">
        <v>154</v>
      </c>
      <c r="AC44" s="3" t="s">
        <v>154</v>
      </c>
      <c r="AD44" s="3" t="s">
        <v>6151</v>
      </c>
      <c r="AE44" s="3" t="s">
        <v>6151</v>
      </c>
      <c r="AF44" s="3" t="s">
        <v>154</v>
      </c>
      <c r="AG44" s="3" t="s">
        <v>154</v>
      </c>
      <c r="AH44" s="3" t="s">
        <v>6478</v>
      </c>
      <c r="AI44" s="3" t="s">
        <v>6482</v>
      </c>
      <c r="AJ44" s="3" t="s">
        <v>27</v>
      </c>
    </row>
    <row r="45" spans="1:36" ht="30">
      <c r="A45" s="10">
        <v>48</v>
      </c>
      <c r="B45" t="str">
        <f>IF(K45="总计","",INDEX(主数据!A:AD,MATCH(J45,主数据!A:A,0),9))</f>
        <v>华南大区公司</v>
      </c>
      <c r="C45" t="str">
        <f>IF(K45="","",INDEX(主数据!A:AD,MATCH(J45,主数据!A:A,0),11))</f>
        <v>贵州城区</v>
      </c>
      <c r="D45" t="str">
        <f t="shared" si="0"/>
        <v>GY15物业服务费定额</v>
      </c>
      <c r="E45" s="13" t="str">
        <f t="shared" si="2"/>
        <v/>
      </c>
      <c r="F45" s="13" t="str">
        <f>IF(E45="","",IFERROR(IF(IF(K45="","",INDEX(收费标合同信息维护!A:Q,MATCH(D45,收费标合同信息维护!J:J,0),10))=D45,"有","无"),"无"))</f>
        <v/>
      </c>
      <c r="G45" s="13" t="str">
        <f t="shared" si="1"/>
        <v>GY15物业服务费定额126594.80</v>
      </c>
      <c r="H45" s="13" t="str">
        <f t="shared" si="3"/>
        <v>126594.80</v>
      </c>
      <c r="I45" s="13" t="str">
        <f>IF(G45="","",IFERROR(IF(IF(K45="","",INDEX(收费标合同信息维护!A:Q,MATCH(G45,收费标合同信息维护!M:M,0),13))=G45,"有","无"),"无"))</f>
        <v>无</v>
      </c>
      <c r="J45" s="3" t="s">
        <v>4178</v>
      </c>
      <c r="K45" s="3" t="s">
        <v>6645</v>
      </c>
      <c r="L45" s="3" t="s">
        <v>6025</v>
      </c>
      <c r="M45" s="3" t="s">
        <v>6026</v>
      </c>
      <c r="N45" s="3" t="s">
        <v>6477</v>
      </c>
      <c r="O45" s="3" t="s">
        <v>6478</v>
      </c>
      <c r="P45" s="3" t="s">
        <v>6646</v>
      </c>
      <c r="Q45" s="3" t="s">
        <v>6647</v>
      </c>
      <c r="R45" s="3" t="s">
        <v>6490</v>
      </c>
      <c r="S45" s="3" t="s">
        <v>6491</v>
      </c>
      <c r="T45" s="3" t="s">
        <v>6506</v>
      </c>
      <c r="U45" s="3" t="s">
        <v>154</v>
      </c>
      <c r="V45" s="3" t="s">
        <v>154</v>
      </c>
      <c r="W45" s="3" t="s">
        <v>6648</v>
      </c>
      <c r="X45" s="3" t="s">
        <v>154</v>
      </c>
      <c r="Y45" s="3" t="s">
        <v>154</v>
      </c>
      <c r="Z45" s="3" t="s">
        <v>154</v>
      </c>
      <c r="AA45" s="3" t="s">
        <v>154</v>
      </c>
      <c r="AB45" s="3" t="s">
        <v>154</v>
      </c>
      <c r="AC45" s="3" t="s">
        <v>154</v>
      </c>
      <c r="AD45" s="3" t="s">
        <v>6151</v>
      </c>
      <c r="AE45" s="3" t="s">
        <v>6151</v>
      </c>
      <c r="AF45" s="3" t="s">
        <v>6040</v>
      </c>
      <c r="AG45" s="3" t="s">
        <v>154</v>
      </c>
      <c r="AH45" s="3" t="s">
        <v>6478</v>
      </c>
      <c r="AI45" s="3" t="s">
        <v>6482</v>
      </c>
      <c r="AJ45" s="3" t="s">
        <v>6032</v>
      </c>
    </row>
    <row r="46" spans="1:36" ht="30">
      <c r="A46" s="10">
        <v>49</v>
      </c>
      <c r="B46" t="str">
        <f>IF(K46="总计","",INDEX(主数据!A:AD,MATCH(J46,主数据!A:A,0),9))</f>
        <v>华南大区公司</v>
      </c>
      <c r="C46" t="str">
        <f>IF(K46="","",INDEX(主数据!A:AD,MATCH(J46,主数据!A:A,0),11))</f>
        <v>贵州城区</v>
      </c>
      <c r="D46" t="str">
        <f t="shared" si="0"/>
        <v>GY15物业服务费定额</v>
      </c>
      <c r="E46" s="13" t="str">
        <f t="shared" si="2"/>
        <v/>
      </c>
      <c r="F46" s="13" t="str">
        <f>IF(E46="","",IFERROR(IF(IF(K46="","",INDEX(收费标合同信息维护!A:Q,MATCH(D46,收费标合同信息维护!J:J,0),10))=D46,"有","无"),"无"))</f>
        <v/>
      </c>
      <c r="G46" s="13" t="str">
        <f t="shared" si="1"/>
        <v>GY15物业服务费定额25941.00</v>
      </c>
      <c r="H46" s="13" t="str">
        <f t="shared" si="3"/>
        <v>25941.00</v>
      </c>
      <c r="I46" s="13" t="str">
        <f>IF(G46="","",IFERROR(IF(IF(K46="","",INDEX(收费标合同信息维护!A:Q,MATCH(G46,收费标合同信息维护!M:M,0),13))=G46,"有","无"),"无"))</f>
        <v>无</v>
      </c>
      <c r="J46" s="3" t="s">
        <v>4178</v>
      </c>
      <c r="K46" s="3" t="s">
        <v>6645</v>
      </c>
      <c r="L46" s="3" t="s">
        <v>6025</v>
      </c>
      <c r="M46" s="3" t="s">
        <v>6026</v>
      </c>
      <c r="N46" s="3" t="s">
        <v>6477</v>
      </c>
      <c r="O46" s="3" t="s">
        <v>6478</v>
      </c>
      <c r="P46" s="3" t="s">
        <v>6649</v>
      </c>
      <c r="Q46" s="3" t="s">
        <v>6650</v>
      </c>
      <c r="R46" s="3" t="s">
        <v>6490</v>
      </c>
      <c r="S46" s="3" t="s">
        <v>6491</v>
      </c>
      <c r="T46" s="3" t="s">
        <v>6506</v>
      </c>
      <c r="U46" s="3" t="s">
        <v>154</v>
      </c>
      <c r="V46" s="3" t="s">
        <v>154</v>
      </c>
      <c r="W46" s="3" t="s">
        <v>6651</v>
      </c>
      <c r="X46" s="3" t="s">
        <v>154</v>
      </c>
      <c r="Y46" s="3" t="s">
        <v>154</v>
      </c>
      <c r="Z46" s="3" t="s">
        <v>154</v>
      </c>
      <c r="AA46" s="3" t="s">
        <v>154</v>
      </c>
      <c r="AB46" s="3" t="s">
        <v>154</v>
      </c>
      <c r="AC46" s="3" t="s">
        <v>154</v>
      </c>
      <c r="AD46" s="3" t="s">
        <v>6151</v>
      </c>
      <c r="AE46" s="3" t="s">
        <v>6151</v>
      </c>
      <c r="AF46" s="3" t="s">
        <v>154</v>
      </c>
      <c r="AG46" s="3" t="s">
        <v>154</v>
      </c>
      <c r="AH46" s="3" t="s">
        <v>6478</v>
      </c>
      <c r="AI46" s="3" t="s">
        <v>6482</v>
      </c>
      <c r="AJ46" s="3" t="s">
        <v>6033</v>
      </c>
    </row>
    <row r="47" spans="1:36" ht="30">
      <c r="A47" s="10">
        <v>50</v>
      </c>
      <c r="B47" t="str">
        <f>IF(K47="总计","",INDEX(主数据!A:AD,MATCH(J47,主数据!A:A,0),9))</f>
        <v>华南大区公司</v>
      </c>
      <c r="C47" t="str">
        <f>IF(K47="","",INDEX(主数据!A:AD,MATCH(J47,主数据!A:A,0),11))</f>
        <v>贵州城区</v>
      </c>
      <c r="D47" t="str">
        <f t="shared" si="0"/>
        <v>GY15物业服务费定额</v>
      </c>
      <c r="E47" s="13" t="str">
        <f t="shared" si="2"/>
        <v/>
      </c>
      <c r="F47" s="13" t="str">
        <f>IF(E47="","",IFERROR(IF(IF(K47="","",INDEX(收费标合同信息维护!A:Q,MATCH(D47,收费标合同信息维护!J:J,0),10))=D47,"有","无"),"无"))</f>
        <v/>
      </c>
      <c r="G47" s="13" t="str">
        <f t="shared" si="1"/>
        <v>GY15物业服务费定额9948.00</v>
      </c>
      <c r="H47" s="13" t="str">
        <f t="shared" si="3"/>
        <v>9948.00</v>
      </c>
      <c r="I47" s="13" t="str">
        <f>IF(G47="","",IFERROR(IF(IF(K47="","",INDEX(收费标合同信息维护!A:Q,MATCH(G47,收费标合同信息维护!M:M,0),13))=G47,"有","无"),"无"))</f>
        <v>无</v>
      </c>
      <c r="J47" s="3" t="s">
        <v>4178</v>
      </c>
      <c r="K47" s="3" t="s">
        <v>6645</v>
      </c>
      <c r="L47" s="3" t="s">
        <v>6025</v>
      </c>
      <c r="M47" s="3" t="s">
        <v>6026</v>
      </c>
      <c r="N47" s="3" t="s">
        <v>6477</v>
      </c>
      <c r="O47" s="3" t="s">
        <v>6478</v>
      </c>
      <c r="P47" s="3" t="s">
        <v>6652</v>
      </c>
      <c r="Q47" s="3" t="s">
        <v>6653</v>
      </c>
      <c r="R47" s="3" t="s">
        <v>6490</v>
      </c>
      <c r="S47" s="3" t="s">
        <v>6491</v>
      </c>
      <c r="T47" s="3" t="s">
        <v>6506</v>
      </c>
      <c r="U47" s="3" t="s">
        <v>154</v>
      </c>
      <c r="V47" s="3" t="s">
        <v>154</v>
      </c>
      <c r="W47" s="3" t="s">
        <v>6654</v>
      </c>
      <c r="X47" s="3" t="s">
        <v>154</v>
      </c>
      <c r="Y47" s="3" t="s">
        <v>154</v>
      </c>
      <c r="Z47" s="3" t="s">
        <v>154</v>
      </c>
      <c r="AA47" s="3" t="s">
        <v>154</v>
      </c>
      <c r="AB47" s="3" t="s">
        <v>154</v>
      </c>
      <c r="AC47" s="3" t="s">
        <v>154</v>
      </c>
      <c r="AD47" s="3" t="s">
        <v>6151</v>
      </c>
      <c r="AE47" s="3" t="s">
        <v>6151</v>
      </c>
      <c r="AF47" s="3" t="s">
        <v>154</v>
      </c>
      <c r="AG47" s="3" t="s">
        <v>154</v>
      </c>
      <c r="AH47" s="3" t="s">
        <v>6478</v>
      </c>
      <c r="AI47" s="3" t="s">
        <v>6482</v>
      </c>
      <c r="AJ47" s="3" t="s">
        <v>6033</v>
      </c>
    </row>
    <row r="48" spans="1:36" ht="30">
      <c r="A48" s="10">
        <v>51</v>
      </c>
      <c r="B48" t="str">
        <f>IF(K48="总计","",INDEX(主数据!A:AD,MATCH(J48,主数据!A:A,0),9))</f>
        <v>华东大区公司</v>
      </c>
      <c r="C48" t="str">
        <f>IF(K48="","",INDEX(主数据!A:AD,MATCH(J48,主数据!A:A,0),11))</f>
        <v>合肥城区</v>
      </c>
      <c r="D48" t="str">
        <f t="shared" si="0"/>
        <v>HF35物业服务费直接录入</v>
      </c>
      <c r="E48" s="13" t="str">
        <f t="shared" si="2"/>
        <v/>
      </c>
      <c r="F48" s="13" t="str">
        <f>IF(E48="","",IFERROR(IF(IF(K48="","",INDEX(收费标合同信息维护!A:Q,MATCH(D48,收费标合同信息维护!J:J,0),10))=D48,"有","无"),"无"))</f>
        <v/>
      </c>
      <c r="G48" s="13" t="str">
        <f t="shared" si="1"/>
        <v/>
      </c>
      <c r="H48" s="13" t="str">
        <f t="shared" si="3"/>
        <v/>
      </c>
      <c r="I48" s="13" t="str">
        <f>IF(G48="","",IFERROR(IF(IF(K48="","",INDEX(收费标合同信息维护!A:Q,MATCH(G48,收费标合同信息维护!M:M,0),13))=G48,"有","无"),"无"))</f>
        <v/>
      </c>
      <c r="J48" s="3" t="s">
        <v>3330</v>
      </c>
      <c r="K48" s="3" t="s">
        <v>6655</v>
      </c>
      <c r="L48" s="3" t="s">
        <v>6025</v>
      </c>
      <c r="M48" s="3" t="s">
        <v>6026</v>
      </c>
      <c r="N48" s="3" t="s">
        <v>6477</v>
      </c>
      <c r="O48" s="3" t="s">
        <v>6478</v>
      </c>
      <c r="P48" s="3" t="s">
        <v>6656</v>
      </c>
      <c r="Q48" s="3" t="s">
        <v>6657</v>
      </c>
      <c r="R48" s="3" t="s">
        <v>6479</v>
      </c>
      <c r="S48" s="3" t="s">
        <v>6480</v>
      </c>
      <c r="T48" s="3" t="s">
        <v>6658</v>
      </c>
      <c r="U48" s="3" t="s">
        <v>154</v>
      </c>
      <c r="V48" s="3" t="s">
        <v>154</v>
      </c>
      <c r="W48" s="3" t="s">
        <v>154</v>
      </c>
      <c r="X48" s="3" t="s">
        <v>154</v>
      </c>
      <c r="Y48" s="3" t="s">
        <v>154</v>
      </c>
      <c r="Z48" s="3" t="s">
        <v>154</v>
      </c>
      <c r="AA48" s="3" t="s">
        <v>154</v>
      </c>
      <c r="AB48" s="3" t="s">
        <v>154</v>
      </c>
      <c r="AC48" s="3" t="s">
        <v>154</v>
      </c>
      <c r="AD48" s="3" t="s">
        <v>6151</v>
      </c>
      <c r="AE48" s="3" t="s">
        <v>6151</v>
      </c>
      <c r="AF48" s="3" t="s">
        <v>154</v>
      </c>
      <c r="AG48" s="3" t="s">
        <v>154</v>
      </c>
      <c r="AH48" s="3" t="s">
        <v>6478</v>
      </c>
      <c r="AI48" s="3" t="s">
        <v>6482</v>
      </c>
      <c r="AJ48" s="3" t="s">
        <v>6033</v>
      </c>
    </row>
    <row r="49" spans="1:36" ht="30">
      <c r="A49" s="10">
        <v>52</v>
      </c>
      <c r="B49" t="str">
        <f>IF(K49="总计","",INDEX(主数据!A:AD,MATCH(J49,主数据!A:A,0),9))</f>
        <v>华东大区公司</v>
      </c>
      <c r="C49" t="str">
        <f>IF(K49="","",INDEX(主数据!A:AD,MATCH(J49,主数据!A:A,0),11))</f>
        <v>合肥城区</v>
      </c>
      <c r="D49" t="str">
        <f t="shared" si="0"/>
        <v>HF46物业服务费标准方式1.20</v>
      </c>
      <c r="E49" s="13" t="str">
        <f t="shared" si="2"/>
        <v>1.20</v>
      </c>
      <c r="F49" s="13" t="str">
        <f>IF(E49="","",IFERROR(IF(IF(K49="","",INDEX(收费标合同信息维护!A:Q,MATCH(D49,收费标合同信息维护!J:J,0),10))=D49,"有","无"),"无"))</f>
        <v>无</v>
      </c>
      <c r="G49" s="13" t="str">
        <f t="shared" si="1"/>
        <v/>
      </c>
      <c r="H49" s="13" t="str">
        <f t="shared" si="3"/>
        <v/>
      </c>
      <c r="I49" s="13" t="str">
        <f>IF(G49="","",IFERROR(IF(IF(K49="","",INDEX(收费标合同信息维护!A:Q,MATCH(G49,收费标合同信息维护!M:M,0),13))=G49,"有","无"),"无"))</f>
        <v/>
      </c>
      <c r="J49" s="3" t="s">
        <v>4105</v>
      </c>
      <c r="K49" s="3" t="s">
        <v>4106</v>
      </c>
      <c r="L49" s="3" t="s">
        <v>6025</v>
      </c>
      <c r="M49" s="3" t="s">
        <v>6026</v>
      </c>
      <c r="N49" s="3" t="s">
        <v>6477</v>
      </c>
      <c r="O49" s="3" t="s">
        <v>6478</v>
      </c>
      <c r="P49" s="3" t="s">
        <v>6659</v>
      </c>
      <c r="Q49" s="3" t="s">
        <v>6660</v>
      </c>
      <c r="R49" s="3" t="s">
        <v>6484</v>
      </c>
      <c r="S49" s="3" t="s">
        <v>6491</v>
      </c>
      <c r="T49" s="3" t="s">
        <v>6661</v>
      </c>
      <c r="U49" s="3" t="s">
        <v>154</v>
      </c>
      <c r="V49" s="3" t="s">
        <v>6614</v>
      </c>
      <c r="W49" s="3" t="s">
        <v>154</v>
      </c>
      <c r="X49" s="3" t="s">
        <v>154</v>
      </c>
      <c r="Y49" s="3" t="s">
        <v>154</v>
      </c>
      <c r="Z49" s="3" t="s">
        <v>154</v>
      </c>
      <c r="AA49" s="3" t="s">
        <v>154</v>
      </c>
      <c r="AB49" s="3" t="s">
        <v>154</v>
      </c>
      <c r="AC49" s="3" t="s">
        <v>154</v>
      </c>
      <c r="AD49" s="3" t="s">
        <v>6151</v>
      </c>
      <c r="AE49" s="3" t="s">
        <v>6151</v>
      </c>
      <c r="AF49" s="3" t="s">
        <v>154</v>
      </c>
      <c r="AG49" s="3" t="s">
        <v>154</v>
      </c>
      <c r="AH49" s="3" t="s">
        <v>6478</v>
      </c>
      <c r="AI49" s="3" t="s">
        <v>6482</v>
      </c>
      <c r="AJ49" s="3" t="s">
        <v>6662</v>
      </c>
    </row>
    <row r="50" spans="1:36" ht="30">
      <c r="A50" s="10">
        <v>53</v>
      </c>
      <c r="B50" t="str">
        <f>IF(K50="总计","",INDEX(主数据!A:AD,MATCH(J50,主数据!A:A,0),9))</f>
        <v>华东大区公司</v>
      </c>
      <c r="C50" t="str">
        <f>IF(K50="","",INDEX(主数据!A:AD,MATCH(J50,主数据!A:A,0),11))</f>
        <v>合肥城区</v>
      </c>
      <c r="D50" t="str">
        <f t="shared" si="0"/>
        <v>HF46物业服务费标准方式1.50</v>
      </c>
      <c r="E50" s="13" t="str">
        <f t="shared" si="2"/>
        <v>1.50</v>
      </c>
      <c r="F50" s="13" t="str">
        <f>IF(E50="","",IFERROR(IF(IF(K50="","",INDEX(收费标合同信息维护!A:Q,MATCH(D50,收费标合同信息维护!J:J,0),10))=D50,"有","无"),"无"))</f>
        <v>无</v>
      </c>
      <c r="G50" s="13" t="str">
        <f t="shared" si="1"/>
        <v/>
      </c>
      <c r="H50" s="13" t="str">
        <f t="shared" si="3"/>
        <v/>
      </c>
      <c r="I50" s="13" t="str">
        <f>IF(G50="","",IFERROR(IF(IF(K50="","",INDEX(收费标合同信息维护!A:Q,MATCH(G50,收费标合同信息维护!M:M,0),13))=G50,"有","无"),"无"))</f>
        <v/>
      </c>
      <c r="J50" s="3" t="s">
        <v>4105</v>
      </c>
      <c r="K50" s="3" t="s">
        <v>4106</v>
      </c>
      <c r="L50" s="3" t="s">
        <v>6025</v>
      </c>
      <c r="M50" s="3" t="s">
        <v>6026</v>
      </c>
      <c r="N50" s="3" t="s">
        <v>6477</v>
      </c>
      <c r="O50" s="3" t="s">
        <v>6478</v>
      </c>
      <c r="P50" s="3" t="s">
        <v>6663</v>
      </c>
      <c r="Q50" s="3" t="s">
        <v>6664</v>
      </c>
      <c r="R50" s="3" t="s">
        <v>6484</v>
      </c>
      <c r="S50" s="3" t="s">
        <v>6491</v>
      </c>
      <c r="T50" s="3" t="s">
        <v>6661</v>
      </c>
      <c r="U50" s="3" t="s">
        <v>154</v>
      </c>
      <c r="V50" s="3" t="s">
        <v>6608</v>
      </c>
      <c r="W50" s="3" t="s">
        <v>154</v>
      </c>
      <c r="X50" s="3" t="s">
        <v>154</v>
      </c>
      <c r="Y50" s="3" t="s">
        <v>154</v>
      </c>
      <c r="Z50" s="3" t="s">
        <v>154</v>
      </c>
      <c r="AA50" s="3" t="s">
        <v>154</v>
      </c>
      <c r="AB50" s="3" t="s">
        <v>154</v>
      </c>
      <c r="AC50" s="3" t="s">
        <v>154</v>
      </c>
      <c r="AD50" s="3" t="s">
        <v>6151</v>
      </c>
      <c r="AE50" s="3" t="s">
        <v>6151</v>
      </c>
      <c r="AF50" s="3" t="s">
        <v>154</v>
      </c>
      <c r="AG50" s="3" t="s">
        <v>154</v>
      </c>
      <c r="AH50" s="3" t="s">
        <v>6478</v>
      </c>
      <c r="AI50" s="3" t="s">
        <v>6482</v>
      </c>
      <c r="AJ50" s="3" t="s">
        <v>14</v>
      </c>
    </row>
    <row r="51" spans="1:36" ht="15">
      <c r="A51" s="10">
        <v>54</v>
      </c>
      <c r="B51" t="str">
        <f>IF(K51="总计","",INDEX(主数据!A:AD,MATCH(J51,主数据!A:A,0),9))</f>
        <v>华东大区公司</v>
      </c>
      <c r="C51" t="str">
        <f>IF(K51="","",INDEX(主数据!A:AD,MATCH(J51,主数据!A:A,0),11))</f>
        <v>合肥城区</v>
      </c>
      <c r="D51" t="str">
        <f t="shared" si="0"/>
        <v>HF48物业服务费标准方式1.44</v>
      </c>
      <c r="E51" s="13" t="str">
        <f t="shared" si="2"/>
        <v>1.44</v>
      </c>
      <c r="F51" s="13" t="str">
        <f>IF(E51="","",IFERROR(IF(IF(K51="","",INDEX(收费标合同信息维护!A:Q,MATCH(D51,收费标合同信息维护!J:J,0),10))=D51,"有","无"),"无"))</f>
        <v>无</v>
      </c>
      <c r="G51" s="13" t="str">
        <f t="shared" si="1"/>
        <v/>
      </c>
      <c r="H51" s="13" t="str">
        <f t="shared" si="3"/>
        <v/>
      </c>
      <c r="I51" s="13" t="str">
        <f>IF(G51="","",IFERROR(IF(IF(K51="","",INDEX(收费标合同信息维护!A:Q,MATCH(G51,收费标合同信息维护!M:M,0),13))=G51,"有","无"),"无"))</f>
        <v/>
      </c>
      <c r="J51" s="3" t="s">
        <v>4226</v>
      </c>
      <c r="K51" s="3" t="s">
        <v>6665</v>
      </c>
      <c r="L51" s="3" t="s">
        <v>6025</v>
      </c>
      <c r="M51" s="3" t="s">
        <v>6026</v>
      </c>
      <c r="N51" s="3" t="s">
        <v>6477</v>
      </c>
      <c r="O51" s="3" t="s">
        <v>6478</v>
      </c>
      <c r="P51" s="3" t="s">
        <v>6666</v>
      </c>
      <c r="Q51" s="3" t="s">
        <v>6667</v>
      </c>
      <c r="R51" s="3" t="s">
        <v>6484</v>
      </c>
      <c r="S51" s="3" t="s">
        <v>6491</v>
      </c>
      <c r="T51" s="3" t="s">
        <v>6514</v>
      </c>
      <c r="U51" s="3" t="s">
        <v>154</v>
      </c>
      <c r="V51" s="3" t="s">
        <v>6668</v>
      </c>
      <c r="W51" s="3" t="s">
        <v>154</v>
      </c>
      <c r="X51" s="3" t="s">
        <v>154</v>
      </c>
      <c r="Y51" s="3" t="s">
        <v>154</v>
      </c>
      <c r="Z51" s="3" t="s">
        <v>154</v>
      </c>
      <c r="AA51" s="3" t="s">
        <v>154</v>
      </c>
      <c r="AB51" s="3" t="s">
        <v>154</v>
      </c>
      <c r="AC51" s="3" t="s">
        <v>154</v>
      </c>
      <c r="AD51" s="3" t="s">
        <v>6151</v>
      </c>
      <c r="AE51" s="3" t="s">
        <v>6151</v>
      </c>
      <c r="AF51" s="3" t="s">
        <v>154</v>
      </c>
      <c r="AG51" s="3" t="s">
        <v>154</v>
      </c>
      <c r="AH51" s="3" t="s">
        <v>6478</v>
      </c>
      <c r="AI51" s="3" t="s">
        <v>6482</v>
      </c>
      <c r="AJ51" s="3" t="s">
        <v>6669</v>
      </c>
    </row>
    <row r="52" spans="1:36" ht="15">
      <c r="A52" s="10">
        <v>123</v>
      </c>
      <c r="B52" t="str">
        <f>IF(K52="总计","",INDEX(主数据!A:AD,MATCH(J52,主数据!A:A,0),9))</f>
        <v>华东大区公司</v>
      </c>
      <c r="C52" t="str">
        <f>IF(K52="","",INDEX(主数据!A:AD,MATCH(J52,主数据!A:A,0),11))</f>
        <v>合肥城区</v>
      </c>
      <c r="D52" t="str">
        <f t="shared" si="0"/>
        <v>HF48物业服务费标准方式3.00</v>
      </c>
      <c r="E52" s="13" t="str">
        <f t="shared" si="2"/>
        <v>3.00</v>
      </c>
      <c r="F52" s="13" t="str">
        <f>IF(E52="","",IFERROR(IF(IF(K52="","",INDEX(收费标合同信息维护!A:Q,MATCH(D52,收费标合同信息维护!J:J,0),10))=D52,"有","无"),"无"))</f>
        <v>无</v>
      </c>
      <c r="G52" s="13" t="str">
        <f t="shared" si="1"/>
        <v/>
      </c>
      <c r="H52" s="13" t="str">
        <f t="shared" si="3"/>
        <v/>
      </c>
      <c r="I52" s="13" t="str">
        <f>IF(G52="","",IFERROR(IF(IF(K52="","",INDEX(收费标合同信息维护!A:Q,MATCH(G52,收费标合同信息维护!M:M,0),13))=G52,"有","无"),"无"))</f>
        <v/>
      </c>
      <c r="J52" s="3" t="s">
        <v>4226</v>
      </c>
      <c r="K52" s="3" t="s">
        <v>6665</v>
      </c>
      <c r="L52" s="3" t="s">
        <v>6025</v>
      </c>
      <c r="M52" s="3" t="s">
        <v>6026</v>
      </c>
      <c r="N52" s="3" t="s">
        <v>6477</v>
      </c>
      <c r="O52" s="3" t="s">
        <v>6478</v>
      </c>
      <c r="P52" s="3" t="s">
        <v>6670</v>
      </c>
      <c r="Q52" s="3" t="s">
        <v>6671</v>
      </c>
      <c r="R52" s="3" t="s">
        <v>6484</v>
      </c>
      <c r="S52" s="3" t="s">
        <v>6491</v>
      </c>
      <c r="T52" s="3" t="s">
        <v>6514</v>
      </c>
      <c r="U52" s="3" t="s">
        <v>154</v>
      </c>
      <c r="V52" s="3" t="s">
        <v>6672</v>
      </c>
      <c r="W52" s="3" t="s">
        <v>154</v>
      </c>
      <c r="X52" s="3" t="s">
        <v>154</v>
      </c>
      <c r="Y52" s="3" t="s">
        <v>154</v>
      </c>
      <c r="Z52" s="3" t="s">
        <v>154</v>
      </c>
      <c r="AA52" s="3" t="s">
        <v>154</v>
      </c>
      <c r="AB52" s="3" t="s">
        <v>154</v>
      </c>
      <c r="AC52" s="3" t="s">
        <v>154</v>
      </c>
      <c r="AD52" s="3" t="s">
        <v>6151</v>
      </c>
      <c r="AE52" s="3" t="s">
        <v>6151</v>
      </c>
      <c r="AF52" s="3" t="s">
        <v>154</v>
      </c>
      <c r="AG52" s="3" t="s">
        <v>154</v>
      </c>
      <c r="AH52" s="3" t="s">
        <v>6478</v>
      </c>
      <c r="AI52" s="3" t="s">
        <v>6482</v>
      </c>
      <c r="AJ52" s="3" t="s">
        <v>6050</v>
      </c>
    </row>
    <row r="53" spans="1:36" ht="30">
      <c r="A53" s="10">
        <v>124</v>
      </c>
      <c r="B53" t="str">
        <f>IF(K53="总计","",INDEX(主数据!A:AD,MATCH(J53,主数据!A:A,0),9))</f>
        <v>华南大区公司</v>
      </c>
      <c r="C53" t="str">
        <f>IF(K53="","",INDEX(主数据!A:AD,MATCH(J53,主数据!A:A,0),11))</f>
        <v>海南城区</v>
      </c>
      <c r="D53" t="str">
        <f t="shared" si="0"/>
        <v>HK23物业服务费标准方式2.50</v>
      </c>
      <c r="E53" s="13" t="str">
        <f t="shared" si="2"/>
        <v>2.50</v>
      </c>
      <c r="F53" s="13" t="str">
        <f>IF(E53="","",IFERROR(IF(IF(K53="","",INDEX(收费标合同信息维护!A:Q,MATCH(D53,收费标合同信息维护!J:J,0),10))=D53,"有","无"),"无"))</f>
        <v>无</v>
      </c>
      <c r="G53" s="13" t="str">
        <f t="shared" si="1"/>
        <v/>
      </c>
      <c r="H53" s="13" t="str">
        <f t="shared" si="3"/>
        <v/>
      </c>
      <c r="I53" s="13" t="str">
        <f>IF(G53="","",IFERROR(IF(IF(K53="","",INDEX(收费标合同信息维护!A:Q,MATCH(G53,收费标合同信息维护!M:M,0),13))=G53,"有","无"),"无"))</f>
        <v/>
      </c>
      <c r="J53" s="3" t="s">
        <v>4208</v>
      </c>
      <c r="K53" s="3" t="s">
        <v>6673</v>
      </c>
      <c r="L53" s="3" t="s">
        <v>6025</v>
      </c>
      <c r="M53" s="3" t="s">
        <v>6026</v>
      </c>
      <c r="N53" s="3" t="s">
        <v>6477</v>
      </c>
      <c r="O53" s="3" t="s">
        <v>6478</v>
      </c>
      <c r="P53" s="3" t="s">
        <v>6674</v>
      </c>
      <c r="Q53" s="3" t="s">
        <v>6483</v>
      </c>
      <c r="R53" s="3" t="s">
        <v>6484</v>
      </c>
      <c r="S53" s="3" t="s">
        <v>6491</v>
      </c>
      <c r="T53" s="3" t="s">
        <v>6514</v>
      </c>
      <c r="U53" s="3" t="s">
        <v>154</v>
      </c>
      <c r="V53" s="3" t="s">
        <v>6675</v>
      </c>
      <c r="W53" s="3" t="s">
        <v>154</v>
      </c>
      <c r="X53" s="3" t="s">
        <v>154</v>
      </c>
      <c r="Y53" s="3" t="s">
        <v>154</v>
      </c>
      <c r="Z53" s="3" t="s">
        <v>154</v>
      </c>
      <c r="AA53" s="3" t="s">
        <v>154</v>
      </c>
      <c r="AB53" s="3" t="s">
        <v>154</v>
      </c>
      <c r="AC53" s="3" t="s">
        <v>154</v>
      </c>
      <c r="AD53" s="3" t="s">
        <v>6151</v>
      </c>
      <c r="AE53" s="3" t="s">
        <v>6151</v>
      </c>
      <c r="AF53" s="3" t="s">
        <v>154</v>
      </c>
      <c r="AG53" s="3" t="s">
        <v>154</v>
      </c>
      <c r="AH53" s="3" t="s">
        <v>6478</v>
      </c>
      <c r="AI53" s="3" t="s">
        <v>6482</v>
      </c>
      <c r="AJ53" s="3" t="s">
        <v>6293</v>
      </c>
    </row>
    <row r="54" spans="1:36" ht="30">
      <c r="A54" s="10">
        <v>125</v>
      </c>
      <c r="B54" t="str">
        <f>IF(K54="总计","",INDEX(主数据!A:AD,MATCH(J54,主数据!A:A,0),9))</f>
        <v>华南大区公司</v>
      </c>
      <c r="C54" t="str">
        <f>IF(K54="","",INDEX(主数据!A:AD,MATCH(J54,主数据!A:A,0),11))</f>
        <v>海南城区</v>
      </c>
      <c r="D54" t="str">
        <f t="shared" si="0"/>
        <v>HK23物业服务费标准方式3.00</v>
      </c>
      <c r="E54" s="13" t="str">
        <f t="shared" si="2"/>
        <v>3.00</v>
      </c>
      <c r="F54" s="13" t="str">
        <f>IF(E54="","",IFERROR(IF(IF(K54="","",INDEX(收费标合同信息维护!A:Q,MATCH(D54,收费标合同信息维护!J:J,0),10))=D54,"有","无"),"无"))</f>
        <v>无</v>
      </c>
      <c r="G54" s="13" t="str">
        <f t="shared" si="1"/>
        <v/>
      </c>
      <c r="H54" s="13" t="str">
        <f t="shared" si="3"/>
        <v/>
      </c>
      <c r="I54" s="13" t="str">
        <f>IF(G54="","",IFERROR(IF(IF(K54="","",INDEX(收费标合同信息维护!A:Q,MATCH(G54,收费标合同信息维护!M:M,0),13))=G54,"有","无"),"无"))</f>
        <v/>
      </c>
      <c r="J54" s="3" t="s">
        <v>4208</v>
      </c>
      <c r="K54" s="3" t="s">
        <v>6673</v>
      </c>
      <c r="L54" s="3" t="s">
        <v>6025</v>
      </c>
      <c r="M54" s="3" t="s">
        <v>6026</v>
      </c>
      <c r="N54" s="3" t="s">
        <v>6477</v>
      </c>
      <c r="O54" s="3" t="s">
        <v>6478</v>
      </c>
      <c r="P54" s="3" t="s">
        <v>6676</v>
      </c>
      <c r="Q54" s="3" t="s">
        <v>6677</v>
      </c>
      <c r="R54" s="3" t="s">
        <v>6484</v>
      </c>
      <c r="S54" s="3" t="s">
        <v>6491</v>
      </c>
      <c r="T54" s="3" t="s">
        <v>6514</v>
      </c>
      <c r="U54" s="3" t="s">
        <v>154</v>
      </c>
      <c r="V54" s="3" t="s">
        <v>6672</v>
      </c>
      <c r="W54" s="3" t="s">
        <v>154</v>
      </c>
      <c r="X54" s="3" t="s">
        <v>154</v>
      </c>
      <c r="Y54" s="3" t="s">
        <v>154</v>
      </c>
      <c r="Z54" s="3" t="s">
        <v>154</v>
      </c>
      <c r="AA54" s="3" t="s">
        <v>154</v>
      </c>
      <c r="AB54" s="3" t="s">
        <v>154</v>
      </c>
      <c r="AC54" s="3" t="s">
        <v>154</v>
      </c>
      <c r="AD54" s="3" t="s">
        <v>6151</v>
      </c>
      <c r="AE54" s="3" t="s">
        <v>6151</v>
      </c>
      <c r="AF54" s="3" t="s">
        <v>154</v>
      </c>
      <c r="AG54" s="3" t="s">
        <v>154</v>
      </c>
      <c r="AH54" s="3" t="s">
        <v>6478</v>
      </c>
      <c r="AI54" s="3" t="s">
        <v>6482</v>
      </c>
      <c r="AJ54" s="3" t="s">
        <v>6064</v>
      </c>
    </row>
    <row r="55" spans="1:36" ht="15">
      <c r="A55" s="10">
        <v>126</v>
      </c>
      <c r="B55" t="str">
        <f>IF(K55="总计","",INDEX(主数据!A:AD,MATCH(J55,主数据!A:A,0),9))</f>
        <v>华中大区公司</v>
      </c>
      <c r="C55" t="str">
        <f>IF(K55="","",INDEX(主数据!A:AD,MATCH(J55,主数据!A:A,0),11))</f>
        <v>南昌西区</v>
      </c>
      <c r="D55" t="str">
        <f t="shared" si="0"/>
        <v>NC68物业服务费定额</v>
      </c>
      <c r="E55" s="13" t="str">
        <f t="shared" si="2"/>
        <v/>
      </c>
      <c r="F55" s="13" t="str">
        <f>IF(E55="","",IFERROR(IF(IF(K55="","",INDEX(收费标合同信息维护!A:Q,MATCH(D55,收费标合同信息维护!J:J,0),10))=D55,"有","无"),"无"))</f>
        <v/>
      </c>
      <c r="G55" s="13" t="str">
        <f t="shared" si="1"/>
        <v>NC68物业服务费定额555980.87</v>
      </c>
      <c r="H55" s="13" t="str">
        <f t="shared" si="3"/>
        <v>555980.87</v>
      </c>
      <c r="I55" s="13" t="str">
        <f>IF(G55="","",IFERROR(IF(IF(K55="","",INDEX(收费标合同信息维护!A:Q,MATCH(G55,收费标合同信息维护!M:M,0),13))=G55,"有","无"),"无"))</f>
        <v>无</v>
      </c>
      <c r="J55" s="3" t="s">
        <v>4146</v>
      </c>
      <c r="K55" s="3" t="s">
        <v>6678</v>
      </c>
      <c r="L55" s="3" t="s">
        <v>6025</v>
      </c>
      <c r="M55" s="3" t="s">
        <v>6026</v>
      </c>
      <c r="N55" s="3" t="s">
        <v>6477</v>
      </c>
      <c r="O55" s="3" t="s">
        <v>6478</v>
      </c>
      <c r="P55" s="3" t="s">
        <v>6679</v>
      </c>
      <c r="Q55" s="3" t="s">
        <v>6026</v>
      </c>
      <c r="R55" s="3" t="s">
        <v>6490</v>
      </c>
      <c r="S55" s="3" t="s">
        <v>6491</v>
      </c>
      <c r="T55" s="3" t="s">
        <v>6506</v>
      </c>
      <c r="U55" s="3" t="s">
        <v>154</v>
      </c>
      <c r="V55" s="3" t="s">
        <v>154</v>
      </c>
      <c r="W55" s="3" t="s">
        <v>17894</v>
      </c>
      <c r="X55" s="3" t="s">
        <v>154</v>
      </c>
      <c r="Y55" s="3" t="s">
        <v>154</v>
      </c>
      <c r="Z55" s="3" t="s">
        <v>154</v>
      </c>
      <c r="AA55" s="3" t="s">
        <v>154</v>
      </c>
      <c r="AB55" s="3" t="s">
        <v>154</v>
      </c>
      <c r="AC55" s="3" t="s">
        <v>154</v>
      </c>
      <c r="AD55" s="3" t="s">
        <v>6151</v>
      </c>
      <c r="AE55" s="3" t="s">
        <v>6151</v>
      </c>
      <c r="AF55" s="3" t="s">
        <v>154</v>
      </c>
      <c r="AG55" s="3" t="s">
        <v>154</v>
      </c>
      <c r="AH55" s="3" t="s">
        <v>6478</v>
      </c>
      <c r="AI55" s="3" t="s">
        <v>6482</v>
      </c>
      <c r="AJ55" s="3" t="s">
        <v>6033</v>
      </c>
    </row>
    <row r="56" spans="1:36" ht="30">
      <c r="A56" s="10">
        <v>127</v>
      </c>
      <c r="B56" t="str">
        <f>IF(K56="总计","",INDEX(主数据!A:AD,MATCH(J56,主数据!A:A,0),9))</f>
        <v>华中大区公司</v>
      </c>
      <c r="C56" t="str">
        <f>IF(K56="","",INDEX(主数据!A:AD,MATCH(J56,主数据!A:A,0),11))</f>
        <v>上饶城区</v>
      </c>
      <c r="D56" t="str">
        <f t="shared" si="0"/>
        <v>NC71销售中心物业费定额</v>
      </c>
      <c r="E56" s="13" t="str">
        <f t="shared" si="2"/>
        <v/>
      </c>
      <c r="F56" s="13" t="str">
        <f>IF(E56="","",IFERROR(IF(IF(K56="","",INDEX(收费标合同信息维护!A:Q,MATCH(D56,收费标合同信息维护!J:J,0),10))=D56,"有","无"),"无"))</f>
        <v/>
      </c>
      <c r="G56" s="13" t="str">
        <f t="shared" si="1"/>
        <v>NC71销售中心物业费定额250620.00</v>
      </c>
      <c r="H56" s="13" t="str">
        <f t="shared" si="3"/>
        <v>250620.00</v>
      </c>
      <c r="I56" s="13" t="str">
        <f>IF(G56="","",IFERROR(IF(IF(K56="","",INDEX(收费标合同信息维护!A:Q,MATCH(G56,收费标合同信息维护!M:M,0),13))=G56,"有","无"),"无"))</f>
        <v>无</v>
      </c>
      <c r="J56" s="3" t="s">
        <v>4220</v>
      </c>
      <c r="K56" s="3" t="s">
        <v>6680</v>
      </c>
      <c r="L56" s="3" t="s">
        <v>6638</v>
      </c>
      <c r="M56" s="3" t="s">
        <v>6639</v>
      </c>
      <c r="N56" s="3" t="s">
        <v>6477</v>
      </c>
      <c r="O56" s="3" t="s">
        <v>6478</v>
      </c>
      <c r="P56" s="3" t="s">
        <v>6681</v>
      </c>
      <c r="Q56" s="3" t="s">
        <v>6639</v>
      </c>
      <c r="R56" s="3" t="s">
        <v>6490</v>
      </c>
      <c r="S56" s="3" t="s">
        <v>6491</v>
      </c>
      <c r="T56" s="3" t="s">
        <v>6587</v>
      </c>
      <c r="U56" s="3" t="s">
        <v>6511</v>
      </c>
      <c r="V56" s="3" t="s">
        <v>154</v>
      </c>
      <c r="W56" s="3" t="s">
        <v>6682</v>
      </c>
      <c r="X56" s="3" t="s">
        <v>154</v>
      </c>
      <c r="Y56" s="3" t="s">
        <v>154</v>
      </c>
      <c r="Z56" s="3" t="s">
        <v>154</v>
      </c>
      <c r="AA56" s="3" t="s">
        <v>154</v>
      </c>
      <c r="AB56" s="3" t="s">
        <v>154</v>
      </c>
      <c r="AC56" s="3" t="s">
        <v>154</v>
      </c>
      <c r="AD56" s="3" t="s">
        <v>6151</v>
      </c>
      <c r="AE56" s="3" t="s">
        <v>6151</v>
      </c>
      <c r="AF56" s="3" t="s">
        <v>6040</v>
      </c>
      <c r="AG56" s="3" t="s">
        <v>154</v>
      </c>
      <c r="AH56" s="3" t="s">
        <v>6478</v>
      </c>
      <c r="AI56" s="3" t="s">
        <v>6482</v>
      </c>
      <c r="AJ56" s="3" t="s">
        <v>6033</v>
      </c>
    </row>
    <row r="57" spans="1:36" ht="15">
      <c r="A57" s="10">
        <v>128</v>
      </c>
      <c r="B57" t="e">
        <f>IF(K57="总计","",INDEX(主数据!A:AD,MATCH(J57,主数据!A:A,0),9))</f>
        <v>#N/A</v>
      </c>
      <c r="C57" t="e">
        <f>IF(K57="","",INDEX(主数据!A:AD,MATCH(J57,主数据!A:A,0),11))</f>
        <v>#N/A</v>
      </c>
      <c r="D57" t="str">
        <f t="shared" si="0"/>
        <v>NJ0252物业服务费直接录入</v>
      </c>
      <c r="E57" s="13" t="str">
        <f t="shared" si="2"/>
        <v/>
      </c>
      <c r="F57" s="13" t="str">
        <f>IF(E57="","",IFERROR(IF(IF(K57="","",INDEX(收费标合同信息维护!A:Q,MATCH(D57,收费标合同信息维护!J:J,0),10))=D57,"有","无"),"无"))</f>
        <v/>
      </c>
      <c r="G57" s="13" t="str">
        <f t="shared" si="1"/>
        <v/>
      </c>
      <c r="H57" s="13" t="str">
        <f t="shared" si="3"/>
        <v/>
      </c>
      <c r="I57" s="13" t="str">
        <f>IF(G57="","",IFERROR(IF(IF(K57="","",INDEX(收费标合同信息维护!A:Q,MATCH(G57,收费标合同信息维护!M:M,0),13))=G57,"有","无"),"无"))</f>
        <v/>
      </c>
      <c r="J57" s="3" t="s">
        <v>17895</v>
      </c>
      <c r="K57" s="3" t="s">
        <v>17896</v>
      </c>
      <c r="L57" s="3" t="s">
        <v>6025</v>
      </c>
      <c r="M57" s="3" t="s">
        <v>6026</v>
      </c>
      <c r="N57" s="3" t="s">
        <v>6477</v>
      </c>
      <c r="O57" s="3" t="s">
        <v>6478</v>
      </c>
      <c r="P57" s="3" t="s">
        <v>6683</v>
      </c>
      <c r="Q57" s="3" t="s">
        <v>17897</v>
      </c>
      <c r="R57" s="3" t="s">
        <v>6479</v>
      </c>
      <c r="S57" s="3" t="s">
        <v>6480</v>
      </c>
      <c r="T57" s="3" t="s">
        <v>6684</v>
      </c>
      <c r="U57" s="3" t="s">
        <v>154</v>
      </c>
      <c r="V57" s="3" t="s">
        <v>154</v>
      </c>
      <c r="W57" s="3" t="s">
        <v>154</v>
      </c>
      <c r="X57" s="3" t="s">
        <v>154</v>
      </c>
      <c r="Y57" s="3" t="s">
        <v>154</v>
      </c>
      <c r="Z57" s="3" t="s">
        <v>154</v>
      </c>
      <c r="AA57" s="3" t="s">
        <v>154</v>
      </c>
      <c r="AB57" s="3" t="s">
        <v>154</v>
      </c>
      <c r="AC57" s="3" t="s">
        <v>154</v>
      </c>
      <c r="AD57" s="3" t="s">
        <v>6151</v>
      </c>
      <c r="AE57" s="3" t="s">
        <v>6151</v>
      </c>
      <c r="AF57" s="3" t="s">
        <v>154</v>
      </c>
      <c r="AG57" s="3" t="s">
        <v>154</v>
      </c>
      <c r="AH57" s="3" t="s">
        <v>6478</v>
      </c>
      <c r="AI57" s="3" t="s">
        <v>6482</v>
      </c>
      <c r="AJ57" s="3" t="s">
        <v>6489</v>
      </c>
    </row>
    <row r="58" spans="1:36" ht="15">
      <c r="A58" s="10">
        <v>129</v>
      </c>
      <c r="B58" t="e">
        <f>IF(K58="总计","",INDEX(主数据!A:AD,MATCH(J58,主数据!A:A,0),9))</f>
        <v>#N/A</v>
      </c>
      <c r="C58" t="e">
        <f>IF(K58="","",INDEX(主数据!A:AD,MATCH(J58,主数据!A:A,0),11))</f>
        <v>#N/A</v>
      </c>
      <c r="D58" t="str">
        <f t="shared" si="0"/>
        <v>NJ0252物业服务费标准方式2.00</v>
      </c>
      <c r="E58" s="13" t="str">
        <f t="shared" si="2"/>
        <v>2.00</v>
      </c>
      <c r="F58" s="13" t="str">
        <f>IF(E58="","",IFERROR(IF(IF(K58="","",INDEX(收费标合同信息维护!A:Q,MATCH(D58,收费标合同信息维护!J:J,0),10))=D58,"有","无"),"无"))</f>
        <v>无</v>
      </c>
      <c r="G58" s="13" t="str">
        <f t="shared" si="1"/>
        <v/>
      </c>
      <c r="H58" s="13" t="str">
        <f t="shared" si="3"/>
        <v/>
      </c>
      <c r="I58" s="13" t="str">
        <f>IF(G58="","",IFERROR(IF(IF(K58="","",INDEX(收费标合同信息维护!A:Q,MATCH(G58,收费标合同信息维护!M:M,0),13))=G58,"有","无"),"无"))</f>
        <v/>
      </c>
      <c r="J58" s="3" t="s">
        <v>17895</v>
      </c>
      <c r="K58" s="3" t="s">
        <v>17896</v>
      </c>
      <c r="L58" s="3" t="s">
        <v>6025</v>
      </c>
      <c r="M58" s="3" t="s">
        <v>6026</v>
      </c>
      <c r="N58" s="3" t="s">
        <v>6477</v>
      </c>
      <c r="O58" s="3" t="s">
        <v>6478</v>
      </c>
      <c r="P58" s="3" t="s">
        <v>6025</v>
      </c>
      <c r="Q58" s="3" t="s">
        <v>6685</v>
      </c>
      <c r="R58" s="3" t="s">
        <v>6484</v>
      </c>
      <c r="S58" s="3" t="s">
        <v>6491</v>
      </c>
      <c r="T58" s="3" t="s">
        <v>6492</v>
      </c>
      <c r="U58" s="3" t="s">
        <v>154</v>
      </c>
      <c r="V58" s="3" t="s">
        <v>6686</v>
      </c>
      <c r="W58" s="3" t="s">
        <v>154</v>
      </c>
      <c r="X58" s="3" t="s">
        <v>154</v>
      </c>
      <c r="Y58" s="3" t="s">
        <v>154</v>
      </c>
      <c r="Z58" s="3" t="s">
        <v>154</v>
      </c>
      <c r="AA58" s="3" t="s">
        <v>154</v>
      </c>
      <c r="AB58" s="3" t="s">
        <v>154</v>
      </c>
      <c r="AC58" s="3" t="s">
        <v>154</v>
      </c>
      <c r="AD58" s="3" t="s">
        <v>6151</v>
      </c>
      <c r="AE58" s="3" t="s">
        <v>6151</v>
      </c>
      <c r="AF58" s="3" t="s">
        <v>154</v>
      </c>
      <c r="AG58" s="3" t="s">
        <v>154</v>
      </c>
      <c r="AH58" s="3" t="s">
        <v>6478</v>
      </c>
      <c r="AI58" s="3" t="s">
        <v>6482</v>
      </c>
      <c r="AJ58" s="3" t="s">
        <v>6489</v>
      </c>
    </row>
    <row r="59" spans="1:36" ht="15">
      <c r="A59" s="10">
        <v>130</v>
      </c>
      <c r="B59" t="e">
        <f>IF(K59="总计","",INDEX(主数据!A:AD,MATCH(J59,主数据!A:A,0),9))</f>
        <v>#N/A</v>
      </c>
      <c r="C59" t="e">
        <f>IF(K59="","",INDEX(主数据!A:AD,MATCH(J59,主数据!A:A,0),11))</f>
        <v>#N/A</v>
      </c>
      <c r="D59" t="str">
        <f t="shared" si="0"/>
        <v>NJ0252物业服务费标准方式2.50</v>
      </c>
      <c r="E59" s="13" t="str">
        <f t="shared" si="2"/>
        <v>2.50</v>
      </c>
      <c r="F59" s="13" t="str">
        <f>IF(E59="","",IFERROR(IF(IF(K59="","",INDEX(收费标合同信息维护!A:Q,MATCH(D59,收费标合同信息维护!J:J,0),10))=D59,"有","无"),"无"))</f>
        <v>无</v>
      </c>
      <c r="G59" s="13" t="str">
        <f t="shared" si="1"/>
        <v/>
      </c>
      <c r="H59" s="13" t="str">
        <f t="shared" si="3"/>
        <v/>
      </c>
      <c r="I59" s="13" t="str">
        <f>IF(G59="","",IFERROR(IF(IF(K59="","",INDEX(收费标合同信息维护!A:Q,MATCH(G59,收费标合同信息维护!M:M,0),13))=G59,"有","无"),"无"))</f>
        <v/>
      </c>
      <c r="J59" s="3" t="s">
        <v>17895</v>
      </c>
      <c r="K59" s="3" t="s">
        <v>17896</v>
      </c>
      <c r="L59" s="3" t="s">
        <v>6025</v>
      </c>
      <c r="M59" s="3" t="s">
        <v>6026</v>
      </c>
      <c r="N59" s="3" t="s">
        <v>6477</v>
      </c>
      <c r="O59" s="3" t="s">
        <v>6478</v>
      </c>
      <c r="P59" s="3" t="s">
        <v>17898</v>
      </c>
      <c r="Q59" s="3" t="s">
        <v>17899</v>
      </c>
      <c r="R59" s="3" t="s">
        <v>6484</v>
      </c>
      <c r="S59" s="3" t="s">
        <v>6485</v>
      </c>
      <c r="T59" s="3" t="s">
        <v>6496</v>
      </c>
      <c r="U59" s="3" t="s">
        <v>6533</v>
      </c>
      <c r="V59" s="3" t="s">
        <v>6675</v>
      </c>
      <c r="W59" s="3" t="s">
        <v>154</v>
      </c>
      <c r="X59" s="3" t="s">
        <v>154</v>
      </c>
      <c r="Y59" s="3" t="s">
        <v>154</v>
      </c>
      <c r="Z59" s="3" t="s">
        <v>154</v>
      </c>
      <c r="AA59" s="3" t="s">
        <v>154</v>
      </c>
      <c r="AB59" s="3" t="s">
        <v>154</v>
      </c>
      <c r="AC59" s="3" t="s">
        <v>154</v>
      </c>
      <c r="AD59" s="3" t="s">
        <v>6151</v>
      </c>
      <c r="AE59" s="3" t="s">
        <v>6151</v>
      </c>
      <c r="AF59" s="3" t="s">
        <v>154</v>
      </c>
      <c r="AG59" s="3" t="s">
        <v>154</v>
      </c>
      <c r="AH59" s="3" t="s">
        <v>6478</v>
      </c>
      <c r="AI59" s="3" t="s">
        <v>6482</v>
      </c>
      <c r="AJ59" s="3" t="s">
        <v>6033</v>
      </c>
    </row>
    <row r="60" spans="1:36" ht="15">
      <c r="A60" s="10">
        <v>131</v>
      </c>
      <c r="B60" t="e">
        <f>IF(K60="总计","",INDEX(主数据!A:AD,MATCH(J60,主数据!A:A,0),9))</f>
        <v>#N/A</v>
      </c>
      <c r="C60" t="e">
        <f>IF(K60="","",INDEX(主数据!A:AD,MATCH(J60,主数据!A:A,0),11))</f>
        <v>#N/A</v>
      </c>
      <c r="D60" t="str">
        <f t="shared" si="0"/>
        <v>NJ0252物业服务费标准方式2.50</v>
      </c>
      <c r="E60" s="13" t="str">
        <f t="shared" si="2"/>
        <v>2.50</v>
      </c>
      <c r="F60" s="13" t="str">
        <f>IF(E60="","",IFERROR(IF(IF(K60="","",INDEX(收费标合同信息维护!A:Q,MATCH(D60,收费标合同信息维护!J:J,0),10))=D60,"有","无"),"无"))</f>
        <v>无</v>
      </c>
      <c r="G60" s="13" t="str">
        <f t="shared" si="1"/>
        <v/>
      </c>
      <c r="H60" s="13" t="str">
        <f t="shared" si="3"/>
        <v/>
      </c>
      <c r="I60" s="13" t="str">
        <f>IF(G60="","",IFERROR(IF(IF(K60="","",INDEX(收费标合同信息维护!A:Q,MATCH(G60,收费标合同信息维护!M:M,0),13))=G60,"有","无"),"无"))</f>
        <v/>
      </c>
      <c r="J60" s="3" t="s">
        <v>17895</v>
      </c>
      <c r="K60" s="3" t="s">
        <v>17896</v>
      </c>
      <c r="L60" s="3" t="s">
        <v>6025</v>
      </c>
      <c r="M60" s="3" t="s">
        <v>6026</v>
      </c>
      <c r="N60" s="3" t="s">
        <v>6477</v>
      </c>
      <c r="O60" s="3" t="s">
        <v>6478</v>
      </c>
      <c r="P60" s="3" t="s">
        <v>17900</v>
      </c>
      <c r="Q60" s="3" t="s">
        <v>6687</v>
      </c>
      <c r="R60" s="3" t="s">
        <v>6484</v>
      </c>
      <c r="S60" s="3" t="s">
        <v>6491</v>
      </c>
      <c r="T60" s="3" t="s">
        <v>6688</v>
      </c>
      <c r="U60" s="3" t="s">
        <v>154</v>
      </c>
      <c r="V60" s="3" t="s">
        <v>6675</v>
      </c>
      <c r="W60" s="3" t="s">
        <v>154</v>
      </c>
      <c r="X60" s="3" t="s">
        <v>154</v>
      </c>
      <c r="Y60" s="3" t="s">
        <v>154</v>
      </c>
      <c r="Z60" s="3" t="s">
        <v>154</v>
      </c>
      <c r="AA60" s="3" t="s">
        <v>154</v>
      </c>
      <c r="AB60" s="3" t="s">
        <v>154</v>
      </c>
      <c r="AC60" s="3" t="s">
        <v>154</v>
      </c>
      <c r="AD60" s="3" t="s">
        <v>6151</v>
      </c>
      <c r="AE60" s="3" t="s">
        <v>6151</v>
      </c>
      <c r="AF60" s="3" t="s">
        <v>6040</v>
      </c>
      <c r="AG60" s="3" t="s">
        <v>154</v>
      </c>
      <c r="AH60" s="3" t="s">
        <v>6478</v>
      </c>
      <c r="AI60" s="3" t="s">
        <v>6482</v>
      </c>
      <c r="AJ60" s="3" t="s">
        <v>13</v>
      </c>
    </row>
    <row r="61" spans="1:36" ht="15">
      <c r="A61" s="10">
        <v>132</v>
      </c>
      <c r="B61" t="e">
        <f>IF(K61="总计","",INDEX(主数据!A:AD,MATCH(J61,主数据!A:A,0),9))</f>
        <v>#N/A</v>
      </c>
      <c r="C61" t="e">
        <f>IF(K61="","",INDEX(主数据!A:AD,MATCH(J61,主数据!A:A,0),11))</f>
        <v>#N/A</v>
      </c>
      <c r="D61" t="str">
        <f t="shared" si="0"/>
        <v>NJ0252物业服务费标准方式2.00</v>
      </c>
      <c r="E61" s="13" t="str">
        <f t="shared" si="2"/>
        <v>2.00</v>
      </c>
      <c r="F61" s="13" t="str">
        <f>IF(E61="","",IFERROR(IF(IF(K61="","",INDEX(收费标合同信息维护!A:Q,MATCH(D61,收费标合同信息维护!J:J,0),10))=D61,"有","无"),"无"))</f>
        <v>无</v>
      </c>
      <c r="G61" s="13" t="str">
        <f t="shared" si="1"/>
        <v/>
      </c>
      <c r="H61" s="13" t="str">
        <f t="shared" si="3"/>
        <v/>
      </c>
      <c r="I61" s="13" t="str">
        <f>IF(G61="","",IFERROR(IF(IF(K61="","",INDEX(收费标合同信息维护!A:Q,MATCH(G61,收费标合同信息维护!M:M,0),13))=G61,"有","无"),"无"))</f>
        <v/>
      </c>
      <c r="J61" s="3" t="s">
        <v>17895</v>
      </c>
      <c r="K61" s="3" t="s">
        <v>17896</v>
      </c>
      <c r="L61" s="3" t="s">
        <v>6025</v>
      </c>
      <c r="M61" s="3" t="s">
        <v>6026</v>
      </c>
      <c r="N61" s="3" t="s">
        <v>6477</v>
      </c>
      <c r="O61" s="3" t="s">
        <v>6478</v>
      </c>
      <c r="P61" s="3" t="s">
        <v>17901</v>
      </c>
      <c r="Q61" s="3" t="s">
        <v>17902</v>
      </c>
      <c r="R61" s="3" t="s">
        <v>6484</v>
      </c>
      <c r="S61" s="3" t="s">
        <v>6689</v>
      </c>
      <c r="T61" s="3" t="s">
        <v>17903</v>
      </c>
      <c r="U61" s="3" t="s">
        <v>154</v>
      </c>
      <c r="V61" s="3" t="s">
        <v>6686</v>
      </c>
      <c r="W61" s="3" t="s">
        <v>154</v>
      </c>
      <c r="X61" s="3" t="s">
        <v>154</v>
      </c>
      <c r="Y61" s="3" t="s">
        <v>154</v>
      </c>
      <c r="Z61" s="3" t="s">
        <v>154</v>
      </c>
      <c r="AA61" s="3" t="s">
        <v>154</v>
      </c>
      <c r="AB61" s="3" t="s">
        <v>154</v>
      </c>
      <c r="AC61" s="3" t="s">
        <v>154</v>
      </c>
      <c r="AD61" s="3" t="s">
        <v>6180</v>
      </c>
      <c r="AE61" s="3" t="s">
        <v>6151</v>
      </c>
      <c r="AF61" s="3" t="s">
        <v>154</v>
      </c>
      <c r="AG61" s="3" t="s">
        <v>154</v>
      </c>
      <c r="AH61" s="3" t="s">
        <v>6478</v>
      </c>
      <c r="AI61" s="3" t="s">
        <v>6482</v>
      </c>
      <c r="AJ61" s="3" t="s">
        <v>6035</v>
      </c>
    </row>
    <row r="62" spans="1:36" ht="15">
      <c r="A62" s="10">
        <v>133</v>
      </c>
      <c r="B62" t="e">
        <f>IF(K62="总计","",INDEX(主数据!A:AD,MATCH(J62,主数据!A:A,0),9))</f>
        <v>#N/A</v>
      </c>
      <c r="C62" t="e">
        <f>IF(K62="","",INDEX(主数据!A:AD,MATCH(J62,主数据!A:A,0),11))</f>
        <v>#N/A</v>
      </c>
      <c r="D62" t="str">
        <f t="shared" si="0"/>
        <v>NJ0252物业服务费标准方式2.00</v>
      </c>
      <c r="E62" s="13" t="str">
        <f t="shared" si="2"/>
        <v>2.00</v>
      </c>
      <c r="F62" s="13" t="str">
        <f>IF(E62="","",IFERROR(IF(IF(K62="","",INDEX(收费标合同信息维护!A:Q,MATCH(D62,收费标合同信息维护!J:J,0),10))=D62,"有","无"),"无"))</f>
        <v>无</v>
      </c>
      <c r="G62" s="13" t="str">
        <f t="shared" si="1"/>
        <v/>
      </c>
      <c r="H62" s="13" t="str">
        <f t="shared" si="3"/>
        <v/>
      </c>
      <c r="I62" s="13" t="str">
        <f>IF(G62="","",IFERROR(IF(IF(K62="","",INDEX(收费标合同信息维护!A:Q,MATCH(G62,收费标合同信息维护!M:M,0),13))=G62,"有","无"),"无"))</f>
        <v/>
      </c>
      <c r="J62" s="3" t="s">
        <v>17895</v>
      </c>
      <c r="K62" s="3" t="s">
        <v>17896</v>
      </c>
      <c r="L62" s="3" t="s">
        <v>6025</v>
      </c>
      <c r="M62" s="3" t="s">
        <v>6026</v>
      </c>
      <c r="N62" s="3" t="s">
        <v>6477</v>
      </c>
      <c r="O62" s="3" t="s">
        <v>6478</v>
      </c>
      <c r="P62" s="3" t="s">
        <v>17904</v>
      </c>
      <c r="Q62" s="3" t="s">
        <v>17905</v>
      </c>
      <c r="R62" s="3" t="s">
        <v>6484</v>
      </c>
      <c r="S62" s="3" t="s">
        <v>6491</v>
      </c>
      <c r="T62" s="3" t="s">
        <v>6690</v>
      </c>
      <c r="U62" s="3" t="s">
        <v>154</v>
      </c>
      <c r="V62" s="3" t="s">
        <v>6686</v>
      </c>
      <c r="W62" s="3" t="s">
        <v>154</v>
      </c>
      <c r="X62" s="3" t="s">
        <v>154</v>
      </c>
      <c r="Y62" s="3" t="s">
        <v>154</v>
      </c>
      <c r="Z62" s="3" t="s">
        <v>154</v>
      </c>
      <c r="AA62" s="3" t="s">
        <v>154</v>
      </c>
      <c r="AB62" s="3" t="s">
        <v>154</v>
      </c>
      <c r="AC62" s="3" t="s">
        <v>154</v>
      </c>
      <c r="AD62" s="3" t="s">
        <v>6151</v>
      </c>
      <c r="AE62" s="3" t="s">
        <v>6151</v>
      </c>
      <c r="AF62" s="3" t="s">
        <v>6040</v>
      </c>
      <c r="AG62" s="3" t="s">
        <v>154</v>
      </c>
      <c r="AH62" s="3" t="s">
        <v>6478</v>
      </c>
      <c r="AI62" s="3" t="s">
        <v>6482</v>
      </c>
      <c r="AJ62" s="3" t="s">
        <v>6032</v>
      </c>
    </row>
    <row r="63" spans="1:36" ht="15">
      <c r="A63" s="10">
        <v>134</v>
      </c>
      <c r="B63" t="e">
        <f>IF(K63="总计","",INDEX(主数据!A:AD,MATCH(J63,主数据!A:A,0),9))</f>
        <v>#N/A</v>
      </c>
      <c r="C63" t="e">
        <f>IF(K63="","",INDEX(主数据!A:AD,MATCH(J63,主数据!A:A,0),11))</f>
        <v>#N/A</v>
      </c>
      <c r="D63" t="str">
        <f t="shared" si="0"/>
        <v>NJ0252物业服务费标准方式6.00</v>
      </c>
      <c r="E63" s="13" t="str">
        <f t="shared" si="2"/>
        <v>6.00</v>
      </c>
      <c r="F63" s="13" t="str">
        <f>IF(E63="","",IFERROR(IF(IF(K63="","",INDEX(收费标合同信息维护!A:Q,MATCH(D63,收费标合同信息维护!J:J,0),10))=D63,"有","无"),"无"))</f>
        <v>无</v>
      </c>
      <c r="G63" s="13" t="str">
        <f t="shared" si="1"/>
        <v/>
      </c>
      <c r="H63" s="13" t="str">
        <f t="shared" si="3"/>
        <v/>
      </c>
      <c r="I63" s="13" t="str">
        <f>IF(G63="","",IFERROR(IF(IF(K63="","",INDEX(收费标合同信息维护!A:Q,MATCH(G63,收费标合同信息维护!M:M,0),13))=G63,"有","无"),"无"))</f>
        <v/>
      </c>
      <c r="J63" s="3" t="s">
        <v>17895</v>
      </c>
      <c r="K63" s="3" t="s">
        <v>17896</v>
      </c>
      <c r="L63" s="3" t="s">
        <v>6025</v>
      </c>
      <c r="M63" s="3" t="s">
        <v>6026</v>
      </c>
      <c r="N63" s="3" t="s">
        <v>6477</v>
      </c>
      <c r="O63" s="3" t="s">
        <v>6478</v>
      </c>
      <c r="P63" s="3" t="s">
        <v>17906</v>
      </c>
      <c r="Q63" s="3" t="s">
        <v>6026</v>
      </c>
      <c r="R63" s="3" t="s">
        <v>6484</v>
      </c>
      <c r="S63" s="3" t="s">
        <v>6491</v>
      </c>
      <c r="T63" s="3" t="s">
        <v>6690</v>
      </c>
      <c r="U63" s="3" t="s">
        <v>154</v>
      </c>
      <c r="V63" s="3" t="s">
        <v>6634</v>
      </c>
      <c r="W63" s="3" t="s">
        <v>154</v>
      </c>
      <c r="X63" s="3" t="s">
        <v>154</v>
      </c>
      <c r="Y63" s="3" t="s">
        <v>154</v>
      </c>
      <c r="Z63" s="3" t="s">
        <v>154</v>
      </c>
      <c r="AA63" s="3" t="s">
        <v>154</v>
      </c>
      <c r="AB63" s="3" t="s">
        <v>154</v>
      </c>
      <c r="AC63" s="3" t="s">
        <v>154</v>
      </c>
      <c r="AD63" s="3" t="s">
        <v>6180</v>
      </c>
      <c r="AE63" s="3" t="s">
        <v>6151</v>
      </c>
      <c r="AF63" s="3" t="s">
        <v>154</v>
      </c>
      <c r="AG63" s="3" t="s">
        <v>154</v>
      </c>
      <c r="AH63" s="3" t="s">
        <v>6478</v>
      </c>
      <c r="AI63" s="3" t="s">
        <v>6482</v>
      </c>
      <c r="AJ63" s="3" t="s">
        <v>6489</v>
      </c>
    </row>
    <row r="64" spans="1:36" ht="15">
      <c r="A64" s="10">
        <v>135</v>
      </c>
      <c r="B64" t="e">
        <f>IF(K64="总计","",INDEX(主数据!A:AD,MATCH(J64,主数据!A:A,0),9))</f>
        <v>#N/A</v>
      </c>
      <c r="C64" t="e">
        <f>IF(K64="","",INDEX(主数据!A:AD,MATCH(J64,主数据!A:A,0),11))</f>
        <v>#N/A</v>
      </c>
      <c r="D64" t="str">
        <f t="shared" si="0"/>
        <v>NJ0252物业服务费定额</v>
      </c>
      <c r="E64" s="13" t="str">
        <f t="shared" si="2"/>
        <v/>
      </c>
      <c r="F64" s="13" t="str">
        <f>IF(E64="","",IFERROR(IF(IF(K64="","",INDEX(收费标合同信息维护!A:Q,MATCH(D64,收费标合同信息维护!J:J,0),10))=D64,"有","无"),"无"))</f>
        <v/>
      </c>
      <c r="G64" s="13" t="str">
        <f t="shared" si="1"/>
        <v>NJ0252物业服务费定额80000.00</v>
      </c>
      <c r="H64" s="13" t="str">
        <f t="shared" si="3"/>
        <v>80000.00</v>
      </c>
      <c r="I64" s="13" t="str">
        <f>IF(G64="","",IFERROR(IF(IF(K64="","",INDEX(收费标合同信息维护!A:Q,MATCH(G64,收费标合同信息维护!M:M,0),13))=G64,"有","无"),"无"))</f>
        <v>无</v>
      </c>
      <c r="J64" s="3" t="s">
        <v>17895</v>
      </c>
      <c r="K64" s="3" t="s">
        <v>17896</v>
      </c>
      <c r="L64" s="3" t="s">
        <v>6025</v>
      </c>
      <c r="M64" s="3" t="s">
        <v>6026</v>
      </c>
      <c r="N64" s="3" t="s">
        <v>6477</v>
      </c>
      <c r="O64" s="3" t="s">
        <v>6478</v>
      </c>
      <c r="P64" s="3" t="s">
        <v>17907</v>
      </c>
      <c r="Q64" s="3" t="s">
        <v>17908</v>
      </c>
      <c r="R64" s="3" t="s">
        <v>6490</v>
      </c>
      <c r="S64" s="3" t="s">
        <v>6491</v>
      </c>
      <c r="T64" s="3" t="s">
        <v>6691</v>
      </c>
      <c r="U64" s="3" t="s">
        <v>6692</v>
      </c>
      <c r="V64" s="3" t="s">
        <v>154</v>
      </c>
      <c r="W64" s="3" t="s">
        <v>17909</v>
      </c>
      <c r="X64" s="3" t="s">
        <v>154</v>
      </c>
      <c r="Y64" s="3" t="s">
        <v>154</v>
      </c>
      <c r="Z64" s="3" t="s">
        <v>154</v>
      </c>
      <c r="AA64" s="3" t="s">
        <v>154</v>
      </c>
      <c r="AB64" s="3" t="s">
        <v>154</v>
      </c>
      <c r="AC64" s="3" t="s">
        <v>154</v>
      </c>
      <c r="AD64" s="3" t="s">
        <v>6151</v>
      </c>
      <c r="AE64" s="3" t="s">
        <v>6151</v>
      </c>
      <c r="AF64" s="3" t="s">
        <v>6040</v>
      </c>
      <c r="AG64" s="3" t="s">
        <v>154</v>
      </c>
      <c r="AH64" s="3" t="s">
        <v>6478</v>
      </c>
      <c r="AI64" s="3" t="s">
        <v>6482</v>
      </c>
      <c r="AJ64" s="3" t="s">
        <v>6033</v>
      </c>
    </row>
    <row r="65" spans="1:36" ht="15">
      <c r="A65" s="10">
        <v>136</v>
      </c>
      <c r="B65" t="e">
        <f>IF(K65="总计","",INDEX(主数据!A:AD,MATCH(J65,主数据!A:A,0),9))</f>
        <v>#N/A</v>
      </c>
      <c r="C65" t="e">
        <f>IF(K65="","",INDEX(主数据!A:AD,MATCH(J65,主数据!A:A,0),11))</f>
        <v>#N/A</v>
      </c>
      <c r="D65" t="str">
        <f t="shared" si="0"/>
        <v>NJ0252物业服务费标准方式1.20</v>
      </c>
      <c r="E65" s="13" t="str">
        <f t="shared" si="2"/>
        <v>1.20</v>
      </c>
      <c r="F65" s="13" t="str">
        <f>IF(E65="","",IFERROR(IF(IF(K65="","",INDEX(收费标合同信息维护!A:Q,MATCH(D65,收费标合同信息维护!J:J,0),10))=D65,"有","无"),"无"))</f>
        <v>无</v>
      </c>
      <c r="G65" s="13" t="str">
        <f t="shared" si="1"/>
        <v/>
      </c>
      <c r="H65" s="13" t="str">
        <f t="shared" si="3"/>
        <v/>
      </c>
      <c r="I65" s="13" t="str">
        <f>IF(G65="","",IFERROR(IF(IF(K65="","",INDEX(收费标合同信息维护!A:Q,MATCH(G65,收费标合同信息维护!M:M,0),13))=G65,"有","无"),"无"))</f>
        <v/>
      </c>
      <c r="J65" s="3" t="s">
        <v>17895</v>
      </c>
      <c r="K65" s="3" t="s">
        <v>17896</v>
      </c>
      <c r="L65" s="3" t="s">
        <v>6025</v>
      </c>
      <c r="M65" s="3" t="s">
        <v>6026</v>
      </c>
      <c r="N65" s="3" t="s">
        <v>6477</v>
      </c>
      <c r="O65" s="3" t="s">
        <v>6478</v>
      </c>
      <c r="P65" s="3" t="s">
        <v>17910</v>
      </c>
      <c r="Q65" s="3" t="s">
        <v>17911</v>
      </c>
      <c r="R65" s="3" t="s">
        <v>6484</v>
      </c>
      <c r="S65" s="3" t="s">
        <v>6693</v>
      </c>
      <c r="T65" s="3" t="s">
        <v>6496</v>
      </c>
      <c r="U65" s="3" t="s">
        <v>6694</v>
      </c>
      <c r="V65" s="3" t="s">
        <v>6614</v>
      </c>
      <c r="W65" s="3" t="s">
        <v>154</v>
      </c>
      <c r="X65" s="3" t="s">
        <v>154</v>
      </c>
      <c r="Y65" s="3" t="s">
        <v>154</v>
      </c>
      <c r="Z65" s="3" t="s">
        <v>154</v>
      </c>
      <c r="AA65" s="3" t="s">
        <v>154</v>
      </c>
      <c r="AB65" s="3" t="s">
        <v>154</v>
      </c>
      <c r="AC65" s="3" t="s">
        <v>154</v>
      </c>
      <c r="AD65" s="3" t="s">
        <v>6151</v>
      </c>
      <c r="AE65" s="3" t="s">
        <v>6151</v>
      </c>
      <c r="AF65" s="3" t="s">
        <v>154</v>
      </c>
      <c r="AG65" s="3" t="s">
        <v>154</v>
      </c>
      <c r="AH65" s="3" t="s">
        <v>6478</v>
      </c>
      <c r="AI65" s="3" t="s">
        <v>6482</v>
      </c>
      <c r="AJ65" s="3" t="s">
        <v>6489</v>
      </c>
    </row>
    <row r="66" spans="1:36" ht="15">
      <c r="A66" s="10">
        <v>137</v>
      </c>
      <c r="B66" t="e">
        <f>IF(K66="总计","",INDEX(主数据!A:AD,MATCH(J66,主数据!A:A,0),9))</f>
        <v>#N/A</v>
      </c>
      <c r="C66" t="e">
        <f>IF(K66="","",INDEX(主数据!A:AD,MATCH(J66,主数据!A:A,0),11))</f>
        <v>#N/A</v>
      </c>
      <c r="D66" t="str">
        <f t="shared" ref="D66:D129" si="4">J66&amp;M66&amp;R66&amp;E66</f>
        <v>NJ0252物业服务费标准方式1.20</v>
      </c>
      <c r="E66" s="13" t="str">
        <f t="shared" si="2"/>
        <v>1.20</v>
      </c>
      <c r="F66" s="13" t="str">
        <f>IF(E66="","",IFERROR(IF(IF(K66="","",INDEX(收费标合同信息维护!A:Q,MATCH(D66,收费标合同信息维护!J:J,0),10))=D66,"有","无"),"无"))</f>
        <v>无</v>
      </c>
      <c r="G66" s="13" t="str">
        <f t="shared" ref="G66:G129" si="5">IF(W66="","",J66&amp;M66&amp;R66&amp;H66)</f>
        <v/>
      </c>
      <c r="H66" s="13" t="str">
        <f t="shared" si="3"/>
        <v/>
      </c>
      <c r="I66" s="13" t="str">
        <f>IF(G66="","",IFERROR(IF(IF(K66="","",INDEX(收费标合同信息维护!A:Q,MATCH(G66,收费标合同信息维护!M:M,0),13))=G66,"有","无"),"无"))</f>
        <v/>
      </c>
      <c r="J66" s="3" t="s">
        <v>17895</v>
      </c>
      <c r="K66" s="3" t="s">
        <v>17896</v>
      </c>
      <c r="L66" s="3" t="s">
        <v>6025</v>
      </c>
      <c r="M66" s="3" t="s">
        <v>6026</v>
      </c>
      <c r="N66" s="3" t="s">
        <v>6477</v>
      </c>
      <c r="O66" s="3" t="s">
        <v>6478</v>
      </c>
      <c r="P66" s="3" t="s">
        <v>17912</v>
      </c>
      <c r="Q66" s="3" t="s">
        <v>17913</v>
      </c>
      <c r="R66" s="3" t="s">
        <v>6484</v>
      </c>
      <c r="S66" s="3" t="s">
        <v>6491</v>
      </c>
      <c r="T66" s="3" t="s">
        <v>6496</v>
      </c>
      <c r="U66" s="3" t="s">
        <v>6578</v>
      </c>
      <c r="V66" s="3" t="s">
        <v>6614</v>
      </c>
      <c r="W66" s="3" t="s">
        <v>154</v>
      </c>
      <c r="X66" s="3" t="s">
        <v>154</v>
      </c>
      <c r="Y66" s="3" t="s">
        <v>154</v>
      </c>
      <c r="Z66" s="3" t="s">
        <v>154</v>
      </c>
      <c r="AA66" s="3" t="s">
        <v>154</v>
      </c>
      <c r="AB66" s="3" t="s">
        <v>154</v>
      </c>
      <c r="AC66" s="3" t="s">
        <v>154</v>
      </c>
      <c r="AD66" s="3" t="s">
        <v>6151</v>
      </c>
      <c r="AE66" s="3" t="s">
        <v>6151</v>
      </c>
      <c r="AF66" s="3" t="s">
        <v>154</v>
      </c>
      <c r="AG66" s="3" t="s">
        <v>154</v>
      </c>
      <c r="AH66" s="3" t="s">
        <v>6478</v>
      </c>
      <c r="AI66" s="3" t="s">
        <v>6482</v>
      </c>
      <c r="AJ66" s="3" t="s">
        <v>6033</v>
      </c>
    </row>
    <row r="67" spans="1:36" ht="15">
      <c r="A67" s="10">
        <v>138</v>
      </c>
      <c r="B67" t="e">
        <f>IF(K67="总计","",INDEX(主数据!A:AD,MATCH(J67,主数据!A:A,0),9))</f>
        <v>#N/A</v>
      </c>
      <c r="C67" t="e">
        <f>IF(K67="","",INDEX(主数据!A:AD,MATCH(J67,主数据!A:A,0),11))</f>
        <v>#N/A</v>
      </c>
      <c r="D67" t="str">
        <f t="shared" si="4"/>
        <v>NJ0252物业服务费定额</v>
      </c>
      <c r="E67" s="13" t="str">
        <f t="shared" ref="E67:E130" si="6">TEXT(IF(V67="","",--V67),"0.00")</f>
        <v/>
      </c>
      <c r="F67" s="13" t="str">
        <f>IF(E67="","",IFERROR(IF(IF(K67="","",INDEX(收费标合同信息维护!A:Q,MATCH(D67,收费标合同信息维护!J:J,0),10))=D67,"有","无"),"无"))</f>
        <v/>
      </c>
      <c r="G67" s="13" t="str">
        <f t="shared" si="5"/>
        <v>NJ0252物业服务费定额20000.00</v>
      </c>
      <c r="H67" s="13" t="str">
        <f t="shared" ref="H67:H130" si="7">TEXT(IF(W67="","",--W67),"0.00")</f>
        <v>20000.00</v>
      </c>
      <c r="I67" s="13" t="str">
        <f>IF(G67="","",IFERROR(IF(IF(K67="","",INDEX(收费标合同信息维护!A:Q,MATCH(G67,收费标合同信息维护!M:M,0),13))=G67,"有","无"),"无"))</f>
        <v>无</v>
      </c>
      <c r="J67" s="3" t="s">
        <v>17895</v>
      </c>
      <c r="K67" s="3" t="s">
        <v>17896</v>
      </c>
      <c r="L67" s="3" t="s">
        <v>6025</v>
      </c>
      <c r="M67" s="3" t="s">
        <v>6026</v>
      </c>
      <c r="N67" s="3" t="s">
        <v>6477</v>
      </c>
      <c r="O67" s="3" t="s">
        <v>6478</v>
      </c>
      <c r="P67" s="3" t="s">
        <v>17914</v>
      </c>
      <c r="Q67" s="3" t="s">
        <v>17915</v>
      </c>
      <c r="R67" s="3" t="s">
        <v>6490</v>
      </c>
      <c r="S67" s="3" t="s">
        <v>6491</v>
      </c>
      <c r="T67" s="3" t="s">
        <v>6684</v>
      </c>
      <c r="U67" s="3" t="s">
        <v>154</v>
      </c>
      <c r="V67" s="3" t="s">
        <v>154</v>
      </c>
      <c r="W67" s="3" t="s">
        <v>6695</v>
      </c>
      <c r="X67" s="3" t="s">
        <v>154</v>
      </c>
      <c r="Y67" s="3" t="s">
        <v>154</v>
      </c>
      <c r="Z67" s="3" t="s">
        <v>154</v>
      </c>
      <c r="AA67" s="3" t="s">
        <v>154</v>
      </c>
      <c r="AB67" s="3" t="s">
        <v>154</v>
      </c>
      <c r="AC67" s="3" t="s">
        <v>154</v>
      </c>
      <c r="AD67" s="3" t="s">
        <v>6151</v>
      </c>
      <c r="AE67" s="3" t="s">
        <v>6151</v>
      </c>
      <c r="AF67" s="3" t="s">
        <v>154</v>
      </c>
      <c r="AG67" s="3" t="s">
        <v>154</v>
      </c>
      <c r="AH67" s="3" t="s">
        <v>6478</v>
      </c>
      <c r="AI67" s="3" t="s">
        <v>6482</v>
      </c>
      <c r="AJ67" s="3" t="s">
        <v>6033</v>
      </c>
    </row>
    <row r="68" spans="1:36" ht="15">
      <c r="A68" s="10">
        <v>139</v>
      </c>
      <c r="B68" t="e">
        <f>IF(K68="总计","",INDEX(主数据!A:AD,MATCH(J68,主数据!A:A,0),9))</f>
        <v>#N/A</v>
      </c>
      <c r="C68" t="e">
        <f>IF(K68="","",INDEX(主数据!A:AD,MATCH(J68,主数据!A:A,0),11))</f>
        <v>#N/A</v>
      </c>
      <c r="D68" t="str">
        <f t="shared" si="4"/>
        <v>NJ0252维修基金定额</v>
      </c>
      <c r="E68" s="13" t="str">
        <f t="shared" si="6"/>
        <v/>
      </c>
      <c r="F68" s="13" t="str">
        <f>IF(E68="","",IFERROR(IF(IF(K68="","",INDEX(收费标合同信息维护!A:Q,MATCH(D68,收费标合同信息维护!J:J,0),10))=D68,"有","无"),"无"))</f>
        <v/>
      </c>
      <c r="G68" s="13" t="str">
        <f t="shared" si="5"/>
        <v>NJ0252维修基金定额200.00</v>
      </c>
      <c r="H68" s="13" t="str">
        <f t="shared" si="7"/>
        <v>200.00</v>
      </c>
      <c r="I68" s="13" t="str">
        <f>IF(G68="","",IFERROR(IF(IF(K68="","",INDEX(收费标合同信息维护!A:Q,MATCH(G68,收费标合同信息维护!M:M,0),13))=G68,"有","无"),"无"))</f>
        <v>无</v>
      </c>
      <c r="J68" s="3" t="s">
        <v>17895</v>
      </c>
      <c r="K68" s="3" t="s">
        <v>17896</v>
      </c>
      <c r="L68" s="3" t="s">
        <v>6696</v>
      </c>
      <c r="M68" s="3" t="s">
        <v>6697</v>
      </c>
      <c r="N68" s="3" t="s">
        <v>6477</v>
      </c>
      <c r="O68" s="3" t="s">
        <v>6478</v>
      </c>
      <c r="P68" s="3" t="s">
        <v>17916</v>
      </c>
      <c r="Q68" s="3" t="s">
        <v>6697</v>
      </c>
      <c r="R68" s="3" t="s">
        <v>6490</v>
      </c>
      <c r="S68" s="3" t="s">
        <v>6491</v>
      </c>
      <c r="T68" s="3" t="s">
        <v>6688</v>
      </c>
      <c r="U68" s="3" t="s">
        <v>154</v>
      </c>
      <c r="V68" s="3" t="s">
        <v>154</v>
      </c>
      <c r="W68" s="3" t="s">
        <v>6698</v>
      </c>
      <c r="X68" s="3" t="s">
        <v>154</v>
      </c>
      <c r="Y68" s="3" t="s">
        <v>154</v>
      </c>
      <c r="Z68" s="3" t="s">
        <v>154</v>
      </c>
      <c r="AA68" s="3" t="s">
        <v>154</v>
      </c>
      <c r="AB68" s="3" t="s">
        <v>154</v>
      </c>
      <c r="AC68" s="3" t="s">
        <v>154</v>
      </c>
      <c r="AD68" s="3" t="s">
        <v>6180</v>
      </c>
      <c r="AE68" s="3" t="s">
        <v>6151</v>
      </c>
      <c r="AF68" s="3" t="s">
        <v>154</v>
      </c>
      <c r="AG68" s="3" t="s">
        <v>154</v>
      </c>
      <c r="AH68" s="3" t="s">
        <v>6478</v>
      </c>
      <c r="AI68" s="3" t="s">
        <v>6482</v>
      </c>
      <c r="AJ68" s="3" t="s">
        <v>13</v>
      </c>
    </row>
    <row r="69" spans="1:36" ht="15">
      <c r="A69" s="10">
        <v>140</v>
      </c>
      <c r="B69" t="e">
        <f>IF(K69="总计","",INDEX(主数据!A:AD,MATCH(J69,主数据!A:A,0),9))</f>
        <v>#N/A</v>
      </c>
      <c r="C69" t="e">
        <f>IF(K69="","",INDEX(主数据!A:AD,MATCH(J69,主数据!A:A,0),11))</f>
        <v>#N/A</v>
      </c>
      <c r="D69" t="str">
        <f t="shared" si="4"/>
        <v>NJ0252非自有房屋租赁直接录入</v>
      </c>
      <c r="E69" s="13" t="str">
        <f t="shared" si="6"/>
        <v/>
      </c>
      <c r="F69" s="13" t="str">
        <f>IF(E69="","",IFERROR(IF(IF(K69="","",INDEX(收费标合同信息维护!A:Q,MATCH(D69,收费标合同信息维护!J:J,0),10))=D69,"有","无"),"无"))</f>
        <v/>
      </c>
      <c r="G69" s="13" t="str">
        <f t="shared" si="5"/>
        <v/>
      </c>
      <c r="H69" s="13" t="str">
        <f t="shared" si="7"/>
        <v/>
      </c>
      <c r="I69" s="13" t="str">
        <f>IF(G69="","",IFERROR(IF(IF(K69="","",INDEX(收费标合同信息维护!A:Q,MATCH(G69,收费标合同信息维护!M:M,0),13))=G69,"有","无"),"无"))</f>
        <v/>
      </c>
      <c r="J69" s="3" t="s">
        <v>17895</v>
      </c>
      <c r="K69" s="3" t="s">
        <v>17896</v>
      </c>
      <c r="L69" s="3" t="s">
        <v>6699</v>
      </c>
      <c r="M69" s="3" t="s">
        <v>6700</v>
      </c>
      <c r="N69" s="3" t="s">
        <v>6477</v>
      </c>
      <c r="O69" s="3" t="s">
        <v>6478</v>
      </c>
      <c r="P69" s="3" t="s">
        <v>17917</v>
      </c>
      <c r="Q69" s="3" t="s">
        <v>17918</v>
      </c>
      <c r="R69" s="3" t="s">
        <v>6479</v>
      </c>
      <c r="S69" s="3" t="s">
        <v>6480</v>
      </c>
      <c r="T69" s="3" t="s">
        <v>6701</v>
      </c>
      <c r="U69" s="3" t="s">
        <v>154</v>
      </c>
      <c r="V69" s="3" t="s">
        <v>154</v>
      </c>
      <c r="W69" s="3" t="s">
        <v>154</v>
      </c>
      <c r="X69" s="3" t="s">
        <v>154</v>
      </c>
      <c r="Y69" s="3" t="s">
        <v>154</v>
      </c>
      <c r="Z69" s="3" t="s">
        <v>154</v>
      </c>
      <c r="AA69" s="3" t="s">
        <v>154</v>
      </c>
      <c r="AB69" s="3" t="s">
        <v>154</v>
      </c>
      <c r="AC69" s="3" t="s">
        <v>154</v>
      </c>
      <c r="AD69" s="3" t="s">
        <v>6151</v>
      </c>
      <c r="AE69" s="3" t="s">
        <v>6151</v>
      </c>
      <c r="AF69" s="3" t="s">
        <v>154</v>
      </c>
      <c r="AG69" s="3" t="s">
        <v>154</v>
      </c>
      <c r="AH69" s="3" t="s">
        <v>6478</v>
      </c>
      <c r="AI69" s="3" t="s">
        <v>6482</v>
      </c>
      <c r="AJ69" s="3" t="s">
        <v>13</v>
      </c>
    </row>
    <row r="70" spans="1:36" ht="15">
      <c r="A70" s="10">
        <v>141</v>
      </c>
      <c r="B70" t="e">
        <f>IF(K70="总计","",INDEX(主数据!A:AD,MATCH(J70,主数据!A:A,0),9))</f>
        <v>#N/A</v>
      </c>
      <c r="C70" t="e">
        <f>IF(K70="","",INDEX(主数据!A:AD,MATCH(J70,主数据!A:A,0),11))</f>
        <v>#N/A</v>
      </c>
      <c r="D70" t="str">
        <f t="shared" si="4"/>
        <v>NJ0252公共能耗费用及其他定额</v>
      </c>
      <c r="E70" s="13" t="str">
        <f t="shared" si="6"/>
        <v/>
      </c>
      <c r="F70" s="13" t="str">
        <f>IF(E70="","",IFERROR(IF(IF(K70="","",INDEX(收费标合同信息维护!A:Q,MATCH(D70,收费标合同信息维护!J:J,0),10))=D70,"有","无"),"无"))</f>
        <v/>
      </c>
      <c r="G70" s="13" t="str">
        <f t="shared" si="5"/>
        <v>NJ0252公共能耗费用及其他定额200.00</v>
      </c>
      <c r="H70" s="13" t="str">
        <f t="shared" si="7"/>
        <v>200.00</v>
      </c>
      <c r="I70" s="13" t="str">
        <f>IF(G70="","",IFERROR(IF(IF(K70="","",INDEX(收费标合同信息维护!A:Q,MATCH(G70,收费标合同信息维护!M:M,0),13))=G70,"有","无"),"无"))</f>
        <v>无</v>
      </c>
      <c r="J70" s="3" t="s">
        <v>17895</v>
      </c>
      <c r="K70" s="3" t="s">
        <v>17896</v>
      </c>
      <c r="L70" s="3" t="s">
        <v>6702</v>
      </c>
      <c r="M70" s="3" t="s">
        <v>6703</v>
      </c>
      <c r="N70" s="3" t="s">
        <v>6477</v>
      </c>
      <c r="O70" s="3" t="s">
        <v>6478</v>
      </c>
      <c r="P70" s="3" t="s">
        <v>17919</v>
      </c>
      <c r="Q70" s="3" t="s">
        <v>17920</v>
      </c>
      <c r="R70" s="3" t="s">
        <v>6490</v>
      </c>
      <c r="S70" s="3" t="s">
        <v>6689</v>
      </c>
      <c r="T70" s="3" t="s">
        <v>6704</v>
      </c>
      <c r="U70" s="3" t="s">
        <v>154</v>
      </c>
      <c r="V70" s="3" t="s">
        <v>154</v>
      </c>
      <c r="W70" s="3" t="s">
        <v>6698</v>
      </c>
      <c r="X70" s="3" t="s">
        <v>154</v>
      </c>
      <c r="Y70" s="3" t="s">
        <v>154</v>
      </c>
      <c r="Z70" s="3" t="s">
        <v>154</v>
      </c>
      <c r="AA70" s="3" t="s">
        <v>154</v>
      </c>
      <c r="AB70" s="3" t="s">
        <v>154</v>
      </c>
      <c r="AC70" s="3" t="s">
        <v>154</v>
      </c>
      <c r="AD70" s="3" t="s">
        <v>6151</v>
      </c>
      <c r="AE70" s="3" t="s">
        <v>6151</v>
      </c>
      <c r="AF70" s="3" t="s">
        <v>154</v>
      </c>
      <c r="AG70" s="3" t="s">
        <v>154</v>
      </c>
      <c r="AH70" s="3" t="s">
        <v>6478</v>
      </c>
      <c r="AI70" s="3" t="s">
        <v>6482</v>
      </c>
      <c r="AJ70" s="3" t="s">
        <v>6032</v>
      </c>
    </row>
    <row r="71" spans="1:36" ht="30">
      <c r="A71" s="10">
        <v>142</v>
      </c>
      <c r="B71" t="e">
        <f>IF(K71="总计","",INDEX(主数据!A:AD,MATCH(J71,主数据!A:A,0),9))</f>
        <v>#N/A</v>
      </c>
      <c r="C71" t="e">
        <f>IF(K71="","",INDEX(主数据!A:AD,MATCH(J71,主数据!A:A,0),11))</f>
        <v>#N/A</v>
      </c>
      <c r="D71" t="str">
        <f t="shared" si="4"/>
        <v>NJ0252生活垃圾消纳费（仪表）定额阶梯10.00</v>
      </c>
      <c r="E71" s="13" t="str">
        <f t="shared" si="6"/>
        <v>10.00</v>
      </c>
      <c r="F71" s="13" t="str">
        <f>IF(E71="","",IFERROR(IF(IF(K71="","",INDEX(收费标合同信息维护!A:Q,MATCH(D71,收费标合同信息维护!J:J,0),10))=D71,"有","无"),"无"))</f>
        <v>无</v>
      </c>
      <c r="G71" s="13" t="str">
        <f t="shared" si="5"/>
        <v/>
      </c>
      <c r="H71" s="13" t="str">
        <f t="shared" si="7"/>
        <v/>
      </c>
      <c r="I71" s="13" t="str">
        <f>IF(G71="","",IFERROR(IF(IF(K71="","",INDEX(收费标合同信息维护!A:Q,MATCH(G71,收费标合同信息维护!M:M,0),13))=G71,"有","无"),"无"))</f>
        <v/>
      </c>
      <c r="J71" s="3" t="s">
        <v>17895</v>
      </c>
      <c r="K71" s="3" t="s">
        <v>17896</v>
      </c>
      <c r="L71" s="3" t="s">
        <v>6705</v>
      </c>
      <c r="M71" s="3" t="s">
        <v>6706</v>
      </c>
      <c r="N71" s="3" t="s">
        <v>6603</v>
      </c>
      <c r="O71" s="3" t="s">
        <v>6478</v>
      </c>
      <c r="P71" s="3" t="s">
        <v>17921</v>
      </c>
      <c r="Q71" s="3" t="s">
        <v>17922</v>
      </c>
      <c r="R71" s="3" t="s">
        <v>6707</v>
      </c>
      <c r="S71" s="3" t="s">
        <v>6491</v>
      </c>
      <c r="T71" s="3" t="s">
        <v>6701</v>
      </c>
      <c r="U71" s="3" t="s">
        <v>154</v>
      </c>
      <c r="V71" s="3" t="s">
        <v>6708</v>
      </c>
      <c r="W71" s="3" t="s">
        <v>154</v>
      </c>
      <c r="X71" s="3" t="s">
        <v>17923</v>
      </c>
      <c r="Y71" s="3" t="s">
        <v>6709</v>
      </c>
      <c r="Z71" s="3" t="s">
        <v>6711</v>
      </c>
      <c r="AA71" s="3" t="s">
        <v>6710</v>
      </c>
      <c r="AB71" s="3" t="s">
        <v>6713</v>
      </c>
      <c r="AC71" s="3" t="s">
        <v>6712</v>
      </c>
      <c r="AD71" s="3" t="s">
        <v>6151</v>
      </c>
      <c r="AE71" s="3" t="s">
        <v>6151</v>
      </c>
      <c r="AF71" s="3" t="s">
        <v>154</v>
      </c>
      <c r="AG71" s="3" t="s">
        <v>154</v>
      </c>
      <c r="AH71" s="3" t="s">
        <v>6478</v>
      </c>
      <c r="AI71" s="3" t="s">
        <v>6482</v>
      </c>
      <c r="AJ71" s="3" t="s">
        <v>6489</v>
      </c>
    </row>
    <row r="72" spans="1:36" ht="15">
      <c r="A72" s="10">
        <v>143</v>
      </c>
      <c r="B72" t="e">
        <f>IF(K72="总计","",INDEX(主数据!A:AD,MATCH(J72,主数据!A:A,0),9))</f>
        <v>#N/A</v>
      </c>
      <c r="C72" t="e">
        <f>IF(K72="","",INDEX(主数据!A:AD,MATCH(J72,主数据!A:A,0),11))</f>
        <v>#N/A</v>
      </c>
      <c r="D72" t="str">
        <f t="shared" si="4"/>
        <v>NJ0252自营停车费（固定）定额</v>
      </c>
      <c r="E72" s="13" t="str">
        <f t="shared" si="6"/>
        <v/>
      </c>
      <c r="F72" s="13" t="str">
        <f>IF(E72="","",IFERROR(IF(IF(K72="","",INDEX(收费标合同信息维护!A:Q,MATCH(D72,收费标合同信息维护!J:J,0),10))=D72,"有","无"),"无"))</f>
        <v/>
      </c>
      <c r="G72" s="13" t="str">
        <f t="shared" si="5"/>
        <v>NJ0252自营停车费（固定）定额200.00</v>
      </c>
      <c r="H72" s="13" t="str">
        <f t="shared" si="7"/>
        <v>200.00</v>
      </c>
      <c r="I72" s="13" t="str">
        <f>IF(G72="","",IFERROR(IF(IF(K72="","",INDEX(收费标合同信息维护!A:Q,MATCH(G72,收费标合同信息维护!M:M,0),13))=G72,"有","无"),"无"))</f>
        <v>无</v>
      </c>
      <c r="J72" s="3" t="s">
        <v>17895</v>
      </c>
      <c r="K72" s="3" t="s">
        <v>17896</v>
      </c>
      <c r="L72" s="3" t="s">
        <v>6714</v>
      </c>
      <c r="M72" s="3" t="s">
        <v>6715</v>
      </c>
      <c r="N72" s="3" t="s">
        <v>6477</v>
      </c>
      <c r="O72" s="3" t="s">
        <v>6597</v>
      </c>
      <c r="P72" s="3" t="s">
        <v>17924</v>
      </c>
      <c r="Q72" s="3" t="s">
        <v>17925</v>
      </c>
      <c r="R72" s="3" t="s">
        <v>6490</v>
      </c>
      <c r="S72" s="3" t="s">
        <v>6491</v>
      </c>
      <c r="T72" s="3" t="s">
        <v>6514</v>
      </c>
      <c r="U72" s="3" t="s">
        <v>6716</v>
      </c>
      <c r="V72" s="3" t="s">
        <v>154</v>
      </c>
      <c r="W72" s="3" t="s">
        <v>6698</v>
      </c>
      <c r="X72" s="3" t="s">
        <v>154</v>
      </c>
      <c r="Y72" s="3" t="s">
        <v>154</v>
      </c>
      <c r="Z72" s="3" t="s">
        <v>154</v>
      </c>
      <c r="AA72" s="3" t="s">
        <v>154</v>
      </c>
      <c r="AB72" s="3" t="s">
        <v>154</v>
      </c>
      <c r="AC72" s="3" t="s">
        <v>154</v>
      </c>
      <c r="AD72" s="3" t="s">
        <v>6151</v>
      </c>
      <c r="AE72" s="3" t="s">
        <v>6151</v>
      </c>
      <c r="AF72" s="3" t="s">
        <v>154</v>
      </c>
      <c r="AG72" s="3" t="s">
        <v>154</v>
      </c>
      <c r="AH72" s="3" t="s">
        <v>6478</v>
      </c>
      <c r="AI72" s="3" t="s">
        <v>6482</v>
      </c>
      <c r="AJ72" s="3" t="s">
        <v>6033</v>
      </c>
    </row>
    <row r="73" spans="1:36" ht="15">
      <c r="A73" s="10">
        <v>144</v>
      </c>
      <c r="B73" t="e">
        <f>IF(K73="总计","",INDEX(主数据!A:AD,MATCH(J73,主数据!A:A,0),9))</f>
        <v>#N/A</v>
      </c>
      <c r="C73" t="e">
        <f>IF(K73="","",INDEX(主数据!A:AD,MATCH(J73,主数据!A:A,0),11))</f>
        <v>#N/A</v>
      </c>
      <c r="D73" t="str">
        <f t="shared" si="4"/>
        <v>NJ0252会所服务费定额</v>
      </c>
      <c r="E73" s="13" t="str">
        <f t="shared" si="6"/>
        <v/>
      </c>
      <c r="F73" s="13" t="str">
        <f>IF(E73="","",IFERROR(IF(IF(K73="","",INDEX(收费标合同信息维护!A:Q,MATCH(D73,收费标合同信息维护!J:J,0),10))=D73,"有","无"),"无"))</f>
        <v/>
      </c>
      <c r="G73" s="13" t="str">
        <f t="shared" si="5"/>
        <v>NJ0252会所服务费定额200.00</v>
      </c>
      <c r="H73" s="13" t="str">
        <f t="shared" si="7"/>
        <v>200.00</v>
      </c>
      <c r="I73" s="13" t="str">
        <f>IF(G73="","",IFERROR(IF(IF(K73="","",INDEX(收费标合同信息维护!A:Q,MATCH(G73,收费标合同信息维护!M:M,0),13))=G73,"有","无"),"无"))</f>
        <v>无</v>
      </c>
      <c r="J73" s="3" t="s">
        <v>17895</v>
      </c>
      <c r="K73" s="3" t="s">
        <v>17896</v>
      </c>
      <c r="L73" s="3" t="s">
        <v>6717</v>
      </c>
      <c r="M73" s="3" t="s">
        <v>6718</v>
      </c>
      <c r="N73" s="3" t="s">
        <v>6477</v>
      </c>
      <c r="O73" s="3" t="s">
        <v>6478</v>
      </c>
      <c r="P73" s="3" t="s">
        <v>17926</v>
      </c>
      <c r="Q73" s="3" t="s">
        <v>17927</v>
      </c>
      <c r="R73" s="3" t="s">
        <v>6490</v>
      </c>
      <c r="S73" s="3" t="s">
        <v>6491</v>
      </c>
      <c r="T73" s="3" t="s">
        <v>6704</v>
      </c>
      <c r="U73" s="3" t="s">
        <v>154</v>
      </c>
      <c r="V73" s="3" t="s">
        <v>154</v>
      </c>
      <c r="W73" s="3" t="s">
        <v>6698</v>
      </c>
      <c r="X73" s="3" t="s">
        <v>154</v>
      </c>
      <c r="Y73" s="3" t="s">
        <v>154</v>
      </c>
      <c r="Z73" s="3" t="s">
        <v>154</v>
      </c>
      <c r="AA73" s="3" t="s">
        <v>154</v>
      </c>
      <c r="AB73" s="3" t="s">
        <v>154</v>
      </c>
      <c r="AC73" s="3" t="s">
        <v>154</v>
      </c>
      <c r="AD73" s="3" t="s">
        <v>6151</v>
      </c>
      <c r="AE73" s="3" t="s">
        <v>6151</v>
      </c>
      <c r="AF73" s="3" t="s">
        <v>154</v>
      </c>
      <c r="AG73" s="3" t="s">
        <v>154</v>
      </c>
      <c r="AH73" s="3" t="s">
        <v>6478</v>
      </c>
      <c r="AI73" s="3" t="s">
        <v>6482</v>
      </c>
      <c r="AJ73" s="3" t="s">
        <v>6032</v>
      </c>
    </row>
    <row r="74" spans="1:36" ht="15">
      <c r="A74" s="10">
        <v>145</v>
      </c>
      <c r="B74" t="e">
        <f>IF(K74="总计","",INDEX(主数据!A:AD,MATCH(J74,主数据!A:A,0),9))</f>
        <v>#N/A</v>
      </c>
      <c r="C74" t="e">
        <f>IF(K74="","",INDEX(主数据!A:AD,MATCH(J74,主数据!A:A,0),11))</f>
        <v>#N/A</v>
      </c>
      <c r="D74" t="str">
        <f t="shared" si="4"/>
        <v>NJ0252会所服务费定额</v>
      </c>
      <c r="E74" s="13" t="str">
        <f t="shared" si="6"/>
        <v/>
      </c>
      <c r="F74" s="13" t="str">
        <f>IF(E74="","",IFERROR(IF(IF(K74="","",INDEX(收费标合同信息维护!A:Q,MATCH(D74,收费标合同信息维护!J:J,0),10))=D74,"有","无"),"无"))</f>
        <v/>
      </c>
      <c r="G74" s="13" t="str">
        <f t="shared" si="5"/>
        <v>NJ0252会所服务费定额300.00</v>
      </c>
      <c r="H74" s="13" t="str">
        <f t="shared" si="7"/>
        <v>300.00</v>
      </c>
      <c r="I74" s="13" t="str">
        <f>IF(G74="","",IFERROR(IF(IF(K74="","",INDEX(收费标合同信息维护!A:Q,MATCH(G74,收费标合同信息维护!M:M,0),13))=G74,"有","无"),"无"))</f>
        <v>无</v>
      </c>
      <c r="J74" s="3" t="s">
        <v>17895</v>
      </c>
      <c r="K74" s="3" t="s">
        <v>17896</v>
      </c>
      <c r="L74" s="3" t="s">
        <v>6717</v>
      </c>
      <c r="M74" s="3" t="s">
        <v>6718</v>
      </c>
      <c r="N74" s="3" t="s">
        <v>6477</v>
      </c>
      <c r="O74" s="3" t="s">
        <v>6478</v>
      </c>
      <c r="P74" s="3" t="s">
        <v>17928</v>
      </c>
      <c r="Q74" s="3" t="s">
        <v>17929</v>
      </c>
      <c r="R74" s="3" t="s">
        <v>6490</v>
      </c>
      <c r="S74" s="3" t="s">
        <v>6491</v>
      </c>
      <c r="T74" s="3" t="s">
        <v>17903</v>
      </c>
      <c r="U74" s="3" t="s">
        <v>154</v>
      </c>
      <c r="V74" s="3" t="s">
        <v>154</v>
      </c>
      <c r="W74" s="3" t="s">
        <v>6719</v>
      </c>
      <c r="X74" s="3" t="s">
        <v>154</v>
      </c>
      <c r="Y74" s="3" t="s">
        <v>154</v>
      </c>
      <c r="Z74" s="3" t="s">
        <v>154</v>
      </c>
      <c r="AA74" s="3" t="s">
        <v>154</v>
      </c>
      <c r="AB74" s="3" t="s">
        <v>154</v>
      </c>
      <c r="AC74" s="3" t="s">
        <v>154</v>
      </c>
      <c r="AD74" s="3" t="s">
        <v>6151</v>
      </c>
      <c r="AE74" s="3" t="s">
        <v>6151</v>
      </c>
      <c r="AF74" s="3" t="s">
        <v>154</v>
      </c>
      <c r="AG74" s="3" t="s">
        <v>154</v>
      </c>
      <c r="AH74" s="3" t="s">
        <v>6597</v>
      </c>
      <c r="AI74" s="3" t="s">
        <v>6482</v>
      </c>
      <c r="AJ74" s="3" t="s">
        <v>6489</v>
      </c>
    </row>
    <row r="75" spans="1:36" ht="15">
      <c r="A75" s="10">
        <v>146</v>
      </c>
      <c r="B75" t="e">
        <f>IF(K75="总计","",INDEX(主数据!A:AD,MATCH(J75,主数据!A:A,0),9))</f>
        <v>#N/A</v>
      </c>
      <c r="C75" t="e">
        <f>IF(K75="","",INDEX(主数据!A:AD,MATCH(J75,主数据!A:A,0),11))</f>
        <v>#N/A</v>
      </c>
      <c r="D75" t="str">
        <f t="shared" si="4"/>
        <v>NJ0252会所服务费标准方式2.00</v>
      </c>
      <c r="E75" s="13" t="str">
        <f t="shared" si="6"/>
        <v>2.00</v>
      </c>
      <c r="F75" s="13" t="str">
        <f>IF(E75="","",IFERROR(IF(IF(K75="","",INDEX(收费标合同信息维护!A:Q,MATCH(D75,收费标合同信息维护!J:J,0),10))=D75,"有","无"),"无"))</f>
        <v>无</v>
      </c>
      <c r="G75" s="13" t="str">
        <f t="shared" si="5"/>
        <v/>
      </c>
      <c r="H75" s="13" t="str">
        <f t="shared" si="7"/>
        <v/>
      </c>
      <c r="I75" s="13" t="str">
        <f>IF(G75="","",IFERROR(IF(IF(K75="","",INDEX(收费标合同信息维护!A:Q,MATCH(G75,收费标合同信息维护!M:M,0),13))=G75,"有","无"),"无"))</f>
        <v/>
      </c>
      <c r="J75" s="3" t="s">
        <v>17895</v>
      </c>
      <c r="K75" s="3" t="s">
        <v>17896</v>
      </c>
      <c r="L75" s="3" t="s">
        <v>6717</v>
      </c>
      <c r="M75" s="3" t="s">
        <v>6718</v>
      </c>
      <c r="N75" s="3" t="s">
        <v>6477</v>
      </c>
      <c r="O75" s="3" t="s">
        <v>6478</v>
      </c>
      <c r="P75" s="3" t="s">
        <v>17930</v>
      </c>
      <c r="Q75" s="3" t="s">
        <v>17931</v>
      </c>
      <c r="R75" s="3" t="s">
        <v>6484</v>
      </c>
      <c r="S75" s="3" t="s">
        <v>6491</v>
      </c>
      <c r="T75" s="3" t="s">
        <v>6704</v>
      </c>
      <c r="U75" s="3" t="s">
        <v>154</v>
      </c>
      <c r="V75" s="3" t="s">
        <v>6686</v>
      </c>
      <c r="W75" s="3" t="s">
        <v>154</v>
      </c>
      <c r="X75" s="3" t="s">
        <v>154</v>
      </c>
      <c r="Y75" s="3" t="s">
        <v>154</v>
      </c>
      <c r="Z75" s="3" t="s">
        <v>154</v>
      </c>
      <c r="AA75" s="3" t="s">
        <v>154</v>
      </c>
      <c r="AB75" s="3" t="s">
        <v>154</v>
      </c>
      <c r="AC75" s="3" t="s">
        <v>154</v>
      </c>
      <c r="AD75" s="3" t="s">
        <v>6180</v>
      </c>
      <c r="AE75" s="3" t="s">
        <v>6151</v>
      </c>
      <c r="AF75" s="3" t="s">
        <v>6040</v>
      </c>
      <c r="AG75" s="3" t="s">
        <v>154</v>
      </c>
      <c r="AH75" s="3" t="s">
        <v>6478</v>
      </c>
      <c r="AI75" s="3" t="s">
        <v>6482</v>
      </c>
      <c r="AJ75" s="3" t="s">
        <v>12</v>
      </c>
    </row>
    <row r="76" spans="1:36" ht="15">
      <c r="A76" s="10">
        <v>147</v>
      </c>
      <c r="B76" t="e">
        <f>IF(K76="总计","",INDEX(主数据!A:AD,MATCH(J76,主数据!A:A,0),9))</f>
        <v>#N/A</v>
      </c>
      <c r="C76" t="e">
        <f>IF(K76="","",INDEX(主数据!A:AD,MATCH(J76,主数据!A:A,0),11))</f>
        <v>#N/A</v>
      </c>
      <c r="D76" t="str">
        <f t="shared" si="4"/>
        <v>NJ0252电费标准方式3.00</v>
      </c>
      <c r="E76" s="13" t="str">
        <f t="shared" si="6"/>
        <v>3.00</v>
      </c>
      <c r="F76" s="13" t="str">
        <f>IF(E76="","",IFERROR(IF(IF(K76="","",INDEX(收费标合同信息维护!A:Q,MATCH(D76,收费标合同信息维护!J:J,0),10))=D76,"有","无"),"无"))</f>
        <v>无</v>
      </c>
      <c r="G76" s="13" t="str">
        <f t="shared" si="5"/>
        <v/>
      </c>
      <c r="H76" s="13" t="str">
        <f t="shared" si="7"/>
        <v/>
      </c>
      <c r="I76" s="13" t="str">
        <f>IF(G76="","",IFERROR(IF(IF(K76="","",INDEX(收费标合同信息维护!A:Q,MATCH(G76,收费标合同信息维护!M:M,0),13))=G76,"有","无"),"无"))</f>
        <v/>
      </c>
      <c r="J76" s="3" t="s">
        <v>17895</v>
      </c>
      <c r="K76" s="3" t="s">
        <v>17896</v>
      </c>
      <c r="L76" s="3" t="s">
        <v>6601</v>
      </c>
      <c r="M76" s="3" t="s">
        <v>6602</v>
      </c>
      <c r="N76" s="3" t="s">
        <v>6603</v>
      </c>
      <c r="O76" s="3" t="s">
        <v>6478</v>
      </c>
      <c r="P76" s="3" t="s">
        <v>17932</v>
      </c>
      <c r="Q76" s="3" t="s">
        <v>17933</v>
      </c>
      <c r="R76" s="3" t="s">
        <v>6484</v>
      </c>
      <c r="S76" s="3" t="s">
        <v>6491</v>
      </c>
      <c r="T76" s="3" t="s">
        <v>6704</v>
      </c>
      <c r="U76" s="3" t="s">
        <v>154</v>
      </c>
      <c r="V76" s="3" t="s">
        <v>6672</v>
      </c>
      <c r="W76" s="3" t="s">
        <v>154</v>
      </c>
      <c r="X76" s="3" t="s">
        <v>154</v>
      </c>
      <c r="Y76" s="3" t="s">
        <v>154</v>
      </c>
      <c r="Z76" s="3" t="s">
        <v>154</v>
      </c>
      <c r="AA76" s="3" t="s">
        <v>154</v>
      </c>
      <c r="AB76" s="3" t="s">
        <v>154</v>
      </c>
      <c r="AC76" s="3" t="s">
        <v>154</v>
      </c>
      <c r="AD76" s="3" t="s">
        <v>6151</v>
      </c>
      <c r="AE76" s="3" t="s">
        <v>6151</v>
      </c>
      <c r="AF76" s="3" t="s">
        <v>154</v>
      </c>
      <c r="AG76" s="3" t="s">
        <v>154</v>
      </c>
      <c r="AH76" s="3" t="s">
        <v>6478</v>
      </c>
      <c r="AI76" s="3" t="s">
        <v>6482</v>
      </c>
      <c r="AJ76" s="3" t="s">
        <v>6489</v>
      </c>
    </row>
    <row r="77" spans="1:36" ht="15">
      <c r="A77" s="10">
        <v>148</v>
      </c>
      <c r="B77" t="e">
        <f>IF(K77="总计","",INDEX(主数据!A:AD,MATCH(J77,主数据!A:A,0),9))</f>
        <v>#N/A</v>
      </c>
      <c r="C77" t="e">
        <f>IF(K77="","",INDEX(主数据!A:AD,MATCH(J77,主数据!A:A,0),11))</f>
        <v>#N/A</v>
      </c>
      <c r="D77" t="str">
        <f t="shared" si="4"/>
        <v>NJ0252电费阶梯方式0.89</v>
      </c>
      <c r="E77" s="13" t="str">
        <f t="shared" si="6"/>
        <v>0.89</v>
      </c>
      <c r="F77" s="13" t="str">
        <f>IF(E77="","",IFERROR(IF(IF(K77="","",INDEX(收费标合同信息维护!A:Q,MATCH(D77,收费标合同信息维护!J:J,0),10))=D77,"有","无"),"无"))</f>
        <v>无</v>
      </c>
      <c r="G77" s="13" t="str">
        <f t="shared" si="5"/>
        <v/>
      </c>
      <c r="H77" s="13" t="str">
        <f t="shared" si="7"/>
        <v/>
      </c>
      <c r="I77" s="13" t="str">
        <f>IF(G77="","",IFERROR(IF(IF(K77="","",INDEX(收费标合同信息维护!A:Q,MATCH(G77,收费标合同信息维护!M:M,0),13))=G77,"有","无"),"无"))</f>
        <v/>
      </c>
      <c r="J77" s="3" t="s">
        <v>17895</v>
      </c>
      <c r="K77" s="3" t="s">
        <v>17896</v>
      </c>
      <c r="L77" s="3" t="s">
        <v>6601</v>
      </c>
      <c r="M77" s="3" t="s">
        <v>6602</v>
      </c>
      <c r="N77" s="3" t="s">
        <v>6603</v>
      </c>
      <c r="O77" s="3" t="s">
        <v>6478</v>
      </c>
      <c r="P77" s="3" t="s">
        <v>17934</v>
      </c>
      <c r="Q77" s="3" t="s">
        <v>17935</v>
      </c>
      <c r="R77" s="3" t="s">
        <v>6720</v>
      </c>
      <c r="S77" s="3" t="s">
        <v>6491</v>
      </c>
      <c r="T77" s="3" t="s">
        <v>17936</v>
      </c>
      <c r="U77" s="3" t="s">
        <v>154</v>
      </c>
      <c r="V77" s="3" t="s">
        <v>17937</v>
      </c>
      <c r="W77" s="3" t="s">
        <v>154</v>
      </c>
      <c r="X77" s="3" t="s">
        <v>17923</v>
      </c>
      <c r="Y77" s="3" t="s">
        <v>17938</v>
      </c>
      <c r="Z77" s="3" t="s">
        <v>17939</v>
      </c>
      <c r="AA77" s="3" t="s">
        <v>17940</v>
      </c>
      <c r="AB77" s="3" t="s">
        <v>17941</v>
      </c>
      <c r="AC77" s="3" t="s">
        <v>17942</v>
      </c>
      <c r="AD77" s="3" t="s">
        <v>6151</v>
      </c>
      <c r="AE77" s="3" t="s">
        <v>6151</v>
      </c>
      <c r="AF77" s="3" t="s">
        <v>154</v>
      </c>
      <c r="AG77" s="3" t="s">
        <v>154</v>
      </c>
      <c r="AH77" s="3" t="s">
        <v>6478</v>
      </c>
      <c r="AI77" s="3" t="s">
        <v>6482</v>
      </c>
      <c r="AJ77" s="3" t="s">
        <v>6489</v>
      </c>
    </row>
    <row r="78" spans="1:36" ht="15">
      <c r="A78" s="10">
        <v>149</v>
      </c>
      <c r="B78" t="e">
        <f>IF(K78="总计","",INDEX(主数据!A:AD,MATCH(J78,主数据!A:A,0),9))</f>
        <v>#N/A</v>
      </c>
      <c r="C78" t="e">
        <f>IF(K78="","",INDEX(主数据!A:AD,MATCH(J78,主数据!A:A,0),11))</f>
        <v>#N/A</v>
      </c>
      <c r="D78" t="str">
        <f t="shared" si="4"/>
        <v>NJ0252自来水费（简易征收）标准方式0.80</v>
      </c>
      <c r="E78" s="13" t="str">
        <f t="shared" si="6"/>
        <v>0.80</v>
      </c>
      <c r="F78" s="13" t="str">
        <f>IF(E78="","",IFERROR(IF(IF(K78="","",INDEX(收费标合同信息维护!A:Q,MATCH(D78,收费标合同信息维护!J:J,0),10))=D78,"有","无"),"无"))</f>
        <v>无</v>
      </c>
      <c r="G78" s="13" t="str">
        <f t="shared" si="5"/>
        <v/>
      </c>
      <c r="H78" s="13" t="str">
        <f t="shared" si="7"/>
        <v/>
      </c>
      <c r="I78" s="13" t="str">
        <f>IF(G78="","",IFERROR(IF(IF(K78="","",INDEX(收费标合同信息维护!A:Q,MATCH(G78,收费标合同信息维护!M:M,0),13))=G78,"有","无"),"无"))</f>
        <v/>
      </c>
      <c r="J78" s="3" t="s">
        <v>17895</v>
      </c>
      <c r="K78" s="3" t="s">
        <v>17896</v>
      </c>
      <c r="L78" s="3" t="s">
        <v>6615</v>
      </c>
      <c r="M78" s="3" t="s">
        <v>6616</v>
      </c>
      <c r="N78" s="3" t="s">
        <v>6603</v>
      </c>
      <c r="O78" s="3" t="s">
        <v>6478</v>
      </c>
      <c r="P78" s="3" t="s">
        <v>6721</v>
      </c>
      <c r="Q78" s="3" t="s">
        <v>17943</v>
      </c>
      <c r="R78" s="3" t="s">
        <v>6484</v>
      </c>
      <c r="S78" s="3" t="s">
        <v>6491</v>
      </c>
      <c r="T78" s="3" t="s">
        <v>6496</v>
      </c>
      <c r="U78" s="3" t="s">
        <v>154</v>
      </c>
      <c r="V78" s="3" t="s">
        <v>6722</v>
      </c>
      <c r="W78" s="3" t="s">
        <v>154</v>
      </c>
      <c r="X78" s="3" t="s">
        <v>154</v>
      </c>
      <c r="Y78" s="3" t="s">
        <v>154</v>
      </c>
      <c r="Z78" s="3" t="s">
        <v>154</v>
      </c>
      <c r="AA78" s="3" t="s">
        <v>154</v>
      </c>
      <c r="AB78" s="3" t="s">
        <v>154</v>
      </c>
      <c r="AC78" s="3" t="s">
        <v>154</v>
      </c>
      <c r="AD78" s="3" t="s">
        <v>6151</v>
      </c>
      <c r="AE78" s="3" t="s">
        <v>6151</v>
      </c>
      <c r="AF78" s="3" t="s">
        <v>154</v>
      </c>
      <c r="AG78" s="3" t="s">
        <v>154</v>
      </c>
      <c r="AH78" s="3" t="s">
        <v>6478</v>
      </c>
      <c r="AI78" s="3" t="s">
        <v>6482</v>
      </c>
      <c r="AJ78" s="3" t="s">
        <v>6489</v>
      </c>
    </row>
    <row r="79" spans="1:36" ht="15">
      <c r="A79" s="10">
        <v>150</v>
      </c>
      <c r="B79" t="e">
        <f>IF(K79="总计","",INDEX(主数据!A:AD,MATCH(J79,主数据!A:A,0),9))</f>
        <v>#N/A</v>
      </c>
      <c r="C79" t="e">
        <f>IF(K79="","",INDEX(主数据!A:AD,MATCH(J79,主数据!A:A,0),11))</f>
        <v>#N/A</v>
      </c>
      <c r="D79" t="str">
        <f t="shared" si="4"/>
        <v>NJ0252自来水费（简易征收）阶梯方式2.67</v>
      </c>
      <c r="E79" s="13" t="str">
        <f t="shared" si="6"/>
        <v>2.67</v>
      </c>
      <c r="F79" s="13" t="str">
        <f>IF(E79="","",IFERROR(IF(IF(K79="","",INDEX(收费标合同信息维护!A:Q,MATCH(D79,收费标合同信息维护!J:J,0),10))=D79,"有","无"),"无"))</f>
        <v>无</v>
      </c>
      <c r="G79" s="13" t="str">
        <f t="shared" si="5"/>
        <v/>
      </c>
      <c r="H79" s="13" t="str">
        <f t="shared" si="7"/>
        <v/>
      </c>
      <c r="I79" s="13" t="str">
        <f>IF(G79="","",IFERROR(IF(IF(K79="","",INDEX(收费标合同信息维护!A:Q,MATCH(G79,收费标合同信息维护!M:M,0),13))=G79,"有","无"),"无"))</f>
        <v/>
      </c>
      <c r="J79" s="3" t="s">
        <v>17895</v>
      </c>
      <c r="K79" s="3" t="s">
        <v>17896</v>
      </c>
      <c r="L79" s="3" t="s">
        <v>6615</v>
      </c>
      <c r="M79" s="3" t="s">
        <v>6616</v>
      </c>
      <c r="N79" s="3" t="s">
        <v>6603</v>
      </c>
      <c r="O79" s="3" t="s">
        <v>6478</v>
      </c>
      <c r="P79" s="3" t="s">
        <v>6615</v>
      </c>
      <c r="Q79" s="3" t="s">
        <v>6723</v>
      </c>
      <c r="R79" s="3" t="s">
        <v>6720</v>
      </c>
      <c r="S79" s="3" t="s">
        <v>6491</v>
      </c>
      <c r="T79" s="3" t="s">
        <v>6492</v>
      </c>
      <c r="U79" s="3" t="s">
        <v>154</v>
      </c>
      <c r="V79" s="3" t="s">
        <v>6724</v>
      </c>
      <c r="W79" s="3" t="s">
        <v>154</v>
      </c>
      <c r="X79" s="3" t="s">
        <v>6725</v>
      </c>
      <c r="Y79" s="3" t="s">
        <v>6507</v>
      </c>
      <c r="Z79" s="3" t="s">
        <v>6049</v>
      </c>
      <c r="AA79" s="3" t="s">
        <v>6726</v>
      </c>
      <c r="AB79" s="3" t="s">
        <v>154</v>
      </c>
      <c r="AC79" s="3" t="s">
        <v>154</v>
      </c>
      <c r="AD79" s="3" t="s">
        <v>6151</v>
      </c>
      <c r="AE79" s="3" t="s">
        <v>6151</v>
      </c>
      <c r="AF79" s="3" t="s">
        <v>154</v>
      </c>
      <c r="AG79" s="3" t="s">
        <v>154</v>
      </c>
      <c r="AH79" s="3" t="s">
        <v>6478</v>
      </c>
      <c r="AI79" s="3" t="s">
        <v>6727</v>
      </c>
      <c r="AJ79" s="3" t="s">
        <v>6489</v>
      </c>
    </row>
    <row r="80" spans="1:36" ht="15">
      <c r="A80" s="10">
        <v>151</v>
      </c>
      <c r="B80" t="e">
        <f>IF(K80="总计","",INDEX(主数据!A:AD,MATCH(J80,主数据!A:A,0),9))</f>
        <v>#N/A</v>
      </c>
      <c r="C80" t="e">
        <f>IF(K80="","",INDEX(主数据!A:AD,MATCH(J80,主数据!A:A,0),11))</f>
        <v>#N/A</v>
      </c>
      <c r="D80" t="str">
        <f t="shared" si="4"/>
        <v>NJ0252自来水费（简易征收）标准方式2.90</v>
      </c>
      <c r="E80" s="13" t="str">
        <f t="shared" si="6"/>
        <v>2.90</v>
      </c>
      <c r="F80" s="13" t="str">
        <f>IF(E80="","",IFERROR(IF(IF(K80="","",INDEX(收费标合同信息维护!A:Q,MATCH(D80,收费标合同信息维护!J:J,0),10))=D80,"有","无"),"无"))</f>
        <v>无</v>
      </c>
      <c r="G80" s="13" t="str">
        <f t="shared" si="5"/>
        <v/>
      </c>
      <c r="H80" s="13" t="str">
        <f t="shared" si="7"/>
        <v/>
      </c>
      <c r="I80" s="13" t="str">
        <f>IF(G80="","",IFERROR(IF(IF(K80="","",INDEX(收费标合同信息维护!A:Q,MATCH(G80,收费标合同信息维护!M:M,0),13))=G80,"有","无"),"无"))</f>
        <v/>
      </c>
      <c r="J80" s="3" t="s">
        <v>17895</v>
      </c>
      <c r="K80" s="3" t="s">
        <v>17896</v>
      </c>
      <c r="L80" s="3" t="s">
        <v>6615</v>
      </c>
      <c r="M80" s="3" t="s">
        <v>6616</v>
      </c>
      <c r="N80" s="3" t="s">
        <v>6603</v>
      </c>
      <c r="O80" s="3" t="s">
        <v>6478</v>
      </c>
      <c r="P80" s="3" t="s">
        <v>17944</v>
      </c>
      <c r="Q80" s="3" t="s">
        <v>17945</v>
      </c>
      <c r="R80" s="3" t="s">
        <v>6484</v>
      </c>
      <c r="S80" s="3" t="s">
        <v>6491</v>
      </c>
      <c r="T80" s="3" t="s">
        <v>6688</v>
      </c>
      <c r="U80" s="3" t="s">
        <v>154</v>
      </c>
      <c r="V80" s="3" t="s">
        <v>17946</v>
      </c>
      <c r="W80" s="3" t="s">
        <v>154</v>
      </c>
      <c r="X80" s="3" t="s">
        <v>154</v>
      </c>
      <c r="Y80" s="3" t="s">
        <v>154</v>
      </c>
      <c r="Z80" s="3" t="s">
        <v>154</v>
      </c>
      <c r="AA80" s="3" t="s">
        <v>154</v>
      </c>
      <c r="AB80" s="3" t="s">
        <v>154</v>
      </c>
      <c r="AC80" s="3" t="s">
        <v>154</v>
      </c>
      <c r="AD80" s="3" t="s">
        <v>6151</v>
      </c>
      <c r="AE80" s="3" t="s">
        <v>6151</v>
      </c>
      <c r="AF80" s="3" t="s">
        <v>154</v>
      </c>
      <c r="AG80" s="3" t="s">
        <v>154</v>
      </c>
      <c r="AH80" s="3" t="s">
        <v>6478</v>
      </c>
      <c r="AI80" s="3" t="s">
        <v>6482</v>
      </c>
      <c r="AJ80" s="3" t="s">
        <v>6489</v>
      </c>
    </row>
    <row r="81" spans="1:36" ht="15">
      <c r="A81" s="10">
        <v>152</v>
      </c>
      <c r="B81" t="e">
        <f>IF(K81="总计","",INDEX(主数据!A:AD,MATCH(J81,主数据!A:A,0),9))</f>
        <v>#N/A</v>
      </c>
      <c r="C81" t="e">
        <f>IF(K81="","",INDEX(主数据!A:AD,MATCH(J81,主数据!A:A,0),11))</f>
        <v>#N/A</v>
      </c>
      <c r="D81" t="str">
        <f t="shared" si="4"/>
        <v>NJ0252自来水费（简易征收）定额阶梯10.00</v>
      </c>
      <c r="E81" s="13" t="str">
        <f t="shared" si="6"/>
        <v>10.00</v>
      </c>
      <c r="F81" s="13" t="str">
        <f>IF(E81="","",IFERROR(IF(IF(K81="","",INDEX(收费标合同信息维护!A:Q,MATCH(D81,收费标合同信息维护!J:J,0),10))=D81,"有","无"),"无"))</f>
        <v>无</v>
      </c>
      <c r="G81" s="13" t="str">
        <f t="shared" si="5"/>
        <v/>
      </c>
      <c r="H81" s="13" t="str">
        <f t="shared" si="7"/>
        <v/>
      </c>
      <c r="I81" s="13" t="str">
        <f>IF(G81="","",IFERROR(IF(IF(K81="","",INDEX(收费标合同信息维护!A:Q,MATCH(G81,收费标合同信息维护!M:M,0),13))=G81,"有","无"),"无"))</f>
        <v/>
      </c>
      <c r="J81" s="3" t="s">
        <v>17895</v>
      </c>
      <c r="K81" s="3" t="s">
        <v>17896</v>
      </c>
      <c r="L81" s="3" t="s">
        <v>6615</v>
      </c>
      <c r="M81" s="3" t="s">
        <v>6616</v>
      </c>
      <c r="N81" s="3" t="s">
        <v>6603</v>
      </c>
      <c r="O81" s="3" t="s">
        <v>6478</v>
      </c>
      <c r="P81" s="3" t="s">
        <v>17947</v>
      </c>
      <c r="Q81" s="3" t="s">
        <v>17948</v>
      </c>
      <c r="R81" s="3" t="s">
        <v>6707</v>
      </c>
      <c r="S81" s="3" t="s">
        <v>6491</v>
      </c>
      <c r="T81" s="3" t="s">
        <v>6704</v>
      </c>
      <c r="U81" s="3" t="s">
        <v>154</v>
      </c>
      <c r="V81" s="3" t="s">
        <v>6708</v>
      </c>
      <c r="W81" s="3" t="s">
        <v>154</v>
      </c>
      <c r="X81" s="3" t="s">
        <v>17923</v>
      </c>
      <c r="Y81" s="3" t="s">
        <v>6728</v>
      </c>
      <c r="Z81" s="3" t="s">
        <v>6711</v>
      </c>
      <c r="AA81" s="3" t="s">
        <v>6710</v>
      </c>
      <c r="AB81" s="3" t="s">
        <v>6713</v>
      </c>
      <c r="AC81" s="3" t="s">
        <v>6729</v>
      </c>
      <c r="AD81" s="3" t="s">
        <v>6151</v>
      </c>
      <c r="AE81" s="3" t="s">
        <v>6151</v>
      </c>
      <c r="AF81" s="3" t="s">
        <v>154</v>
      </c>
      <c r="AG81" s="3" t="s">
        <v>154</v>
      </c>
      <c r="AH81" s="3" t="s">
        <v>6478</v>
      </c>
      <c r="AI81" s="3" t="s">
        <v>6482</v>
      </c>
      <c r="AJ81" s="3" t="s">
        <v>6489</v>
      </c>
    </row>
    <row r="82" spans="1:36" ht="15">
      <c r="A82" s="10">
        <v>153</v>
      </c>
      <c r="B82" t="e">
        <f>IF(K82="总计","",INDEX(主数据!A:AD,MATCH(J82,主数据!A:A,0),9))</f>
        <v>#N/A</v>
      </c>
      <c r="C82" t="e">
        <f>IF(K82="","",INDEX(主数据!A:AD,MATCH(J82,主数据!A:A,0),11))</f>
        <v>#N/A</v>
      </c>
      <c r="D82" t="str">
        <f t="shared" si="4"/>
        <v>NJ0252中水费标准方式3.30</v>
      </c>
      <c r="E82" s="13" t="str">
        <f t="shared" si="6"/>
        <v>3.30</v>
      </c>
      <c r="F82" s="13" t="str">
        <f>IF(E82="","",IFERROR(IF(IF(K82="","",INDEX(收费标合同信息维护!A:Q,MATCH(D82,收费标合同信息维护!J:J,0),10))=D82,"有","无"),"无"))</f>
        <v>无</v>
      </c>
      <c r="G82" s="13" t="str">
        <f t="shared" si="5"/>
        <v/>
      </c>
      <c r="H82" s="13" t="str">
        <f t="shared" si="7"/>
        <v/>
      </c>
      <c r="I82" s="13" t="str">
        <f>IF(G82="","",IFERROR(IF(IF(K82="","",INDEX(收费标合同信息维护!A:Q,MATCH(G82,收费标合同信息维护!M:M,0),13))=G82,"有","无"),"无"))</f>
        <v/>
      </c>
      <c r="J82" s="3" t="s">
        <v>17895</v>
      </c>
      <c r="K82" s="3" t="s">
        <v>17896</v>
      </c>
      <c r="L82" s="3" t="s">
        <v>6730</v>
      </c>
      <c r="M82" s="3" t="s">
        <v>6731</v>
      </c>
      <c r="N82" s="3" t="s">
        <v>6603</v>
      </c>
      <c r="O82" s="3" t="s">
        <v>6478</v>
      </c>
      <c r="P82" s="3" t="s">
        <v>17949</v>
      </c>
      <c r="Q82" s="3" t="s">
        <v>17950</v>
      </c>
      <c r="R82" s="3" t="s">
        <v>6484</v>
      </c>
      <c r="S82" s="3" t="s">
        <v>6491</v>
      </c>
      <c r="T82" s="3" t="s">
        <v>17936</v>
      </c>
      <c r="U82" s="3" t="s">
        <v>154</v>
      </c>
      <c r="V82" s="3" t="s">
        <v>6732</v>
      </c>
      <c r="W82" s="3" t="s">
        <v>154</v>
      </c>
      <c r="X82" s="3" t="s">
        <v>154</v>
      </c>
      <c r="Y82" s="3" t="s">
        <v>154</v>
      </c>
      <c r="Z82" s="3" t="s">
        <v>154</v>
      </c>
      <c r="AA82" s="3" t="s">
        <v>154</v>
      </c>
      <c r="AB82" s="3" t="s">
        <v>154</v>
      </c>
      <c r="AC82" s="3" t="s">
        <v>154</v>
      </c>
      <c r="AD82" s="3" t="s">
        <v>6151</v>
      </c>
      <c r="AE82" s="3" t="s">
        <v>6151</v>
      </c>
      <c r="AF82" s="3" t="s">
        <v>154</v>
      </c>
      <c r="AG82" s="3" t="s">
        <v>154</v>
      </c>
      <c r="AH82" s="3" t="s">
        <v>6478</v>
      </c>
      <c r="AI82" s="3" t="s">
        <v>6482</v>
      </c>
      <c r="AJ82" s="3" t="s">
        <v>6489</v>
      </c>
    </row>
    <row r="83" spans="1:36" ht="15">
      <c r="A83" s="10">
        <v>154</v>
      </c>
      <c r="B83" t="e">
        <f>IF(K83="总计","",INDEX(主数据!A:AD,MATCH(J83,主数据!A:A,0),9))</f>
        <v>#N/A</v>
      </c>
      <c r="C83" t="e">
        <f>IF(K83="","",INDEX(主数据!A:AD,MATCH(J83,主数据!A:A,0),11))</f>
        <v>#N/A</v>
      </c>
      <c r="D83" t="str">
        <f t="shared" si="4"/>
        <v>NJ0252电费（充值型）定额</v>
      </c>
      <c r="E83" s="13" t="str">
        <f t="shared" si="6"/>
        <v/>
      </c>
      <c r="F83" s="13" t="str">
        <f>IF(E83="","",IFERROR(IF(IF(K83="","",INDEX(收费标合同信息维护!A:Q,MATCH(D83,收费标合同信息维护!J:J,0),10))=D83,"有","无"),"无"))</f>
        <v/>
      </c>
      <c r="G83" s="13" t="str">
        <f t="shared" si="5"/>
        <v>NJ0252电费（充值型）定额300.00</v>
      </c>
      <c r="H83" s="13" t="str">
        <f t="shared" si="7"/>
        <v>300.00</v>
      </c>
      <c r="I83" s="13" t="str">
        <f>IF(G83="","",IFERROR(IF(IF(K83="","",INDEX(收费标合同信息维护!A:Q,MATCH(G83,收费标合同信息维护!M:M,0),13))=G83,"有","无"),"无"))</f>
        <v>无</v>
      </c>
      <c r="J83" s="3" t="s">
        <v>17895</v>
      </c>
      <c r="K83" s="3" t="s">
        <v>17896</v>
      </c>
      <c r="L83" s="3" t="s">
        <v>6733</v>
      </c>
      <c r="M83" s="3" t="s">
        <v>6734</v>
      </c>
      <c r="N83" s="3" t="s">
        <v>6477</v>
      </c>
      <c r="O83" s="3" t="s">
        <v>6478</v>
      </c>
      <c r="P83" s="3" t="s">
        <v>17951</v>
      </c>
      <c r="Q83" s="3" t="s">
        <v>17952</v>
      </c>
      <c r="R83" s="3" t="s">
        <v>6490</v>
      </c>
      <c r="S83" s="3" t="s">
        <v>6689</v>
      </c>
      <c r="T83" s="3" t="s">
        <v>17903</v>
      </c>
      <c r="U83" s="3" t="s">
        <v>154</v>
      </c>
      <c r="V83" s="3" t="s">
        <v>154</v>
      </c>
      <c r="W83" s="3" t="s">
        <v>6719</v>
      </c>
      <c r="X83" s="3" t="s">
        <v>154</v>
      </c>
      <c r="Y83" s="3" t="s">
        <v>154</v>
      </c>
      <c r="Z83" s="3" t="s">
        <v>154</v>
      </c>
      <c r="AA83" s="3" t="s">
        <v>154</v>
      </c>
      <c r="AB83" s="3" t="s">
        <v>154</v>
      </c>
      <c r="AC83" s="3" t="s">
        <v>154</v>
      </c>
      <c r="AD83" s="3" t="s">
        <v>6151</v>
      </c>
      <c r="AE83" s="3" t="s">
        <v>6151</v>
      </c>
      <c r="AF83" s="3" t="s">
        <v>154</v>
      </c>
      <c r="AG83" s="3" t="s">
        <v>154</v>
      </c>
      <c r="AH83" s="3" t="s">
        <v>6478</v>
      </c>
      <c r="AI83" s="3" t="s">
        <v>6482</v>
      </c>
      <c r="AJ83" s="3" t="s">
        <v>6033</v>
      </c>
    </row>
    <row r="84" spans="1:36" ht="15">
      <c r="A84" s="10">
        <v>155</v>
      </c>
      <c r="B84" t="e">
        <f>IF(K84="总计","",INDEX(主数据!A:AD,MATCH(J84,主数据!A:A,0),9))</f>
        <v>#N/A</v>
      </c>
      <c r="C84" t="e">
        <f>IF(K84="","",INDEX(主数据!A:AD,MATCH(J84,主数据!A:A,0),11))</f>
        <v>#N/A</v>
      </c>
      <c r="D84" t="str">
        <f t="shared" si="4"/>
        <v>NJ0252天然气费阶梯方式3.00</v>
      </c>
      <c r="E84" s="13" t="str">
        <f t="shared" si="6"/>
        <v>3.00</v>
      </c>
      <c r="F84" s="13" t="str">
        <f>IF(E84="","",IFERROR(IF(IF(K84="","",INDEX(收费标合同信息维护!A:Q,MATCH(D84,收费标合同信息维护!J:J,0),10))=D84,"有","无"),"无"))</f>
        <v>无</v>
      </c>
      <c r="G84" s="13" t="str">
        <f t="shared" si="5"/>
        <v/>
      </c>
      <c r="H84" s="13" t="str">
        <f t="shared" si="7"/>
        <v/>
      </c>
      <c r="I84" s="13" t="str">
        <f>IF(G84="","",IFERROR(IF(IF(K84="","",INDEX(收费标合同信息维护!A:Q,MATCH(G84,收费标合同信息维护!M:M,0),13))=G84,"有","无"),"无"))</f>
        <v/>
      </c>
      <c r="J84" s="3" t="s">
        <v>17895</v>
      </c>
      <c r="K84" s="3" t="s">
        <v>17896</v>
      </c>
      <c r="L84" s="3" t="s">
        <v>6735</v>
      </c>
      <c r="M84" s="3" t="s">
        <v>6736</v>
      </c>
      <c r="N84" s="3" t="s">
        <v>6603</v>
      </c>
      <c r="O84" s="3" t="s">
        <v>6478</v>
      </c>
      <c r="P84" s="3" t="s">
        <v>17953</v>
      </c>
      <c r="Q84" s="3" t="s">
        <v>17954</v>
      </c>
      <c r="R84" s="3" t="s">
        <v>6720</v>
      </c>
      <c r="S84" s="3" t="s">
        <v>6491</v>
      </c>
      <c r="T84" s="3" t="s">
        <v>6704</v>
      </c>
      <c r="U84" s="3" t="s">
        <v>154</v>
      </c>
      <c r="V84" s="3" t="s">
        <v>6672</v>
      </c>
      <c r="W84" s="3" t="s">
        <v>154</v>
      </c>
      <c r="X84" s="3" t="s">
        <v>17923</v>
      </c>
      <c r="Y84" s="3" t="s">
        <v>6737</v>
      </c>
      <c r="Z84" s="3" t="s">
        <v>6711</v>
      </c>
      <c r="AA84" s="3" t="s">
        <v>6686</v>
      </c>
      <c r="AB84" s="3" t="s">
        <v>6713</v>
      </c>
      <c r="AC84" s="3" t="s">
        <v>6672</v>
      </c>
      <c r="AD84" s="3" t="s">
        <v>6151</v>
      </c>
      <c r="AE84" s="3" t="s">
        <v>6151</v>
      </c>
      <c r="AF84" s="3" t="s">
        <v>154</v>
      </c>
      <c r="AG84" s="3" t="s">
        <v>154</v>
      </c>
      <c r="AH84" s="3" t="s">
        <v>6478</v>
      </c>
      <c r="AI84" s="3" t="s">
        <v>6482</v>
      </c>
      <c r="AJ84" s="3" t="s">
        <v>6489</v>
      </c>
    </row>
    <row r="85" spans="1:36" ht="15">
      <c r="A85" s="10">
        <v>156</v>
      </c>
      <c r="B85" t="e">
        <f>IF(K85="总计","",INDEX(主数据!A:AD,MATCH(J85,主数据!A:A,0),9))</f>
        <v>#N/A</v>
      </c>
      <c r="C85" t="e">
        <f>IF(K85="","",INDEX(主数据!A:AD,MATCH(J85,主数据!A:A,0),11))</f>
        <v>#N/A</v>
      </c>
      <c r="D85" t="str">
        <f t="shared" si="4"/>
        <v>NJ0252公摊费标准方式3.00</v>
      </c>
      <c r="E85" s="13" t="str">
        <f t="shared" si="6"/>
        <v>3.00</v>
      </c>
      <c r="F85" s="13" t="str">
        <f>IF(E85="","",IFERROR(IF(IF(K85="","",INDEX(收费标合同信息维护!A:Q,MATCH(D85,收费标合同信息维护!J:J,0),10))=D85,"有","无"),"无"))</f>
        <v>无</v>
      </c>
      <c r="G85" s="13" t="str">
        <f t="shared" si="5"/>
        <v/>
      </c>
      <c r="H85" s="13" t="str">
        <f t="shared" si="7"/>
        <v/>
      </c>
      <c r="I85" s="13" t="str">
        <f>IF(G85="","",IFERROR(IF(IF(K85="","",INDEX(收费标合同信息维护!A:Q,MATCH(G85,收费标合同信息维护!M:M,0),13))=G85,"有","无"),"无"))</f>
        <v/>
      </c>
      <c r="J85" s="3" t="s">
        <v>17895</v>
      </c>
      <c r="K85" s="3" t="s">
        <v>17896</v>
      </c>
      <c r="L85" s="3" t="s">
        <v>6738</v>
      </c>
      <c r="M85" s="3" t="s">
        <v>6739</v>
      </c>
      <c r="N85" s="3" t="s">
        <v>6477</v>
      </c>
      <c r="O85" s="3" t="s">
        <v>6597</v>
      </c>
      <c r="P85" s="3" t="s">
        <v>17955</v>
      </c>
      <c r="Q85" s="3" t="s">
        <v>17956</v>
      </c>
      <c r="R85" s="3" t="s">
        <v>6484</v>
      </c>
      <c r="S85" s="3" t="s">
        <v>6491</v>
      </c>
      <c r="T85" s="3" t="s">
        <v>17957</v>
      </c>
      <c r="U85" s="3" t="s">
        <v>6716</v>
      </c>
      <c r="V85" s="3" t="s">
        <v>6672</v>
      </c>
      <c r="W85" s="3" t="s">
        <v>154</v>
      </c>
      <c r="X85" s="3" t="s">
        <v>154</v>
      </c>
      <c r="Y85" s="3" t="s">
        <v>154</v>
      </c>
      <c r="Z85" s="3" t="s">
        <v>154</v>
      </c>
      <c r="AA85" s="3" t="s">
        <v>154</v>
      </c>
      <c r="AB85" s="3" t="s">
        <v>154</v>
      </c>
      <c r="AC85" s="3" t="s">
        <v>154</v>
      </c>
      <c r="AD85" s="3" t="s">
        <v>6180</v>
      </c>
      <c r="AE85" s="3" t="s">
        <v>6151</v>
      </c>
      <c r="AF85" s="3" t="s">
        <v>154</v>
      </c>
      <c r="AG85" s="3" t="s">
        <v>154</v>
      </c>
      <c r="AH85" s="3" t="s">
        <v>6597</v>
      </c>
      <c r="AI85" s="3" t="s">
        <v>6482</v>
      </c>
      <c r="AJ85" s="3" t="s">
        <v>6032</v>
      </c>
    </row>
    <row r="86" spans="1:36" ht="15">
      <c r="A86" s="10">
        <v>157</v>
      </c>
      <c r="B86" t="e">
        <f>IF(K86="总计","",INDEX(主数据!A:AD,MATCH(J86,主数据!A:A,0),9))</f>
        <v>#N/A</v>
      </c>
      <c r="C86" t="e">
        <f>IF(K86="","",INDEX(主数据!A:AD,MATCH(J86,主数据!A:A,0),11))</f>
        <v>#N/A</v>
      </c>
      <c r="D86" t="str">
        <f t="shared" si="4"/>
        <v>NJ0252绿化改造费定额</v>
      </c>
      <c r="E86" s="13" t="str">
        <f t="shared" si="6"/>
        <v/>
      </c>
      <c r="F86" s="13" t="str">
        <f>IF(E86="","",IFERROR(IF(IF(K86="","",INDEX(收费标合同信息维护!A:Q,MATCH(D86,收费标合同信息维护!J:J,0),10))=D86,"有","无"),"无"))</f>
        <v/>
      </c>
      <c r="G86" s="13" t="str">
        <f t="shared" si="5"/>
        <v>NJ0252绿化改造费定额0.01</v>
      </c>
      <c r="H86" s="13" t="str">
        <f t="shared" si="7"/>
        <v>0.01</v>
      </c>
      <c r="I86" s="13" t="str">
        <f>IF(G86="","",IFERROR(IF(IF(K86="","",INDEX(收费标合同信息维护!A:Q,MATCH(G86,收费标合同信息维护!M:M,0),13))=G86,"有","无"),"无"))</f>
        <v>无</v>
      </c>
      <c r="J86" s="3" t="s">
        <v>17895</v>
      </c>
      <c r="K86" s="3" t="s">
        <v>17896</v>
      </c>
      <c r="L86" s="3" t="s">
        <v>6740</v>
      </c>
      <c r="M86" s="3" t="s">
        <v>6741</v>
      </c>
      <c r="N86" s="3" t="s">
        <v>6477</v>
      </c>
      <c r="O86" s="3" t="s">
        <v>6478</v>
      </c>
      <c r="P86" s="3" t="s">
        <v>17958</v>
      </c>
      <c r="Q86" s="3" t="s">
        <v>17959</v>
      </c>
      <c r="R86" s="3" t="s">
        <v>6490</v>
      </c>
      <c r="S86" s="3" t="s">
        <v>6491</v>
      </c>
      <c r="T86" s="3" t="s">
        <v>6493</v>
      </c>
      <c r="U86" s="3" t="s">
        <v>154</v>
      </c>
      <c r="V86" s="3" t="s">
        <v>154</v>
      </c>
      <c r="W86" s="3" t="s">
        <v>6742</v>
      </c>
      <c r="X86" s="3" t="s">
        <v>154</v>
      </c>
      <c r="Y86" s="3" t="s">
        <v>154</v>
      </c>
      <c r="Z86" s="3" t="s">
        <v>154</v>
      </c>
      <c r="AA86" s="3" t="s">
        <v>154</v>
      </c>
      <c r="AB86" s="3" t="s">
        <v>154</v>
      </c>
      <c r="AC86" s="3" t="s">
        <v>154</v>
      </c>
      <c r="AD86" s="3" t="s">
        <v>6151</v>
      </c>
      <c r="AE86" s="3" t="s">
        <v>6151</v>
      </c>
      <c r="AF86" s="3" t="s">
        <v>154</v>
      </c>
      <c r="AG86" s="3" t="s">
        <v>154</v>
      </c>
      <c r="AH86" s="3" t="s">
        <v>6478</v>
      </c>
      <c r="AI86" s="3" t="s">
        <v>6482</v>
      </c>
      <c r="AJ86" s="3" t="s">
        <v>6489</v>
      </c>
    </row>
    <row r="87" spans="1:36" ht="15">
      <c r="A87" s="10">
        <v>158</v>
      </c>
      <c r="B87" t="e">
        <f>IF(K87="总计","",INDEX(主数据!A:AD,MATCH(J87,主数据!A:A,0),9))</f>
        <v>#N/A</v>
      </c>
      <c r="C87" t="e">
        <f>IF(K87="","",INDEX(主数据!A:AD,MATCH(J87,主数据!A:A,0),11))</f>
        <v>#N/A</v>
      </c>
      <c r="D87" t="str">
        <f t="shared" si="4"/>
        <v>NJ0252前期介入费定额</v>
      </c>
      <c r="E87" s="13" t="str">
        <f t="shared" si="6"/>
        <v/>
      </c>
      <c r="F87" s="13" t="str">
        <f>IF(E87="","",IFERROR(IF(IF(K87="","",INDEX(收费标合同信息维护!A:Q,MATCH(D87,收费标合同信息维护!J:J,0),10))=D87,"有","无"),"无"))</f>
        <v/>
      </c>
      <c r="G87" s="13" t="str">
        <f t="shared" si="5"/>
        <v>NJ0252前期介入费定额100.00</v>
      </c>
      <c r="H87" s="13" t="str">
        <f t="shared" si="7"/>
        <v>100.00</v>
      </c>
      <c r="I87" s="13" t="str">
        <f>IF(G87="","",IFERROR(IF(IF(K87="","",INDEX(收费标合同信息维护!A:Q,MATCH(G87,收费标合同信息维护!M:M,0),13))=G87,"有","无"),"无"))</f>
        <v>无</v>
      </c>
      <c r="J87" s="3" t="s">
        <v>17895</v>
      </c>
      <c r="K87" s="3" t="s">
        <v>17896</v>
      </c>
      <c r="L87" s="3" t="s">
        <v>6551</v>
      </c>
      <c r="M87" s="3" t="s">
        <v>6552</v>
      </c>
      <c r="N87" s="3" t="s">
        <v>6477</v>
      </c>
      <c r="O87" s="3" t="s">
        <v>6478</v>
      </c>
      <c r="P87" s="3" t="s">
        <v>6251</v>
      </c>
      <c r="Q87" s="3" t="s">
        <v>17960</v>
      </c>
      <c r="R87" s="3" t="s">
        <v>6490</v>
      </c>
      <c r="S87" s="3" t="s">
        <v>6627</v>
      </c>
      <c r="T87" s="3" t="s">
        <v>17961</v>
      </c>
      <c r="U87" s="3" t="s">
        <v>154</v>
      </c>
      <c r="V87" s="3" t="s">
        <v>154</v>
      </c>
      <c r="W87" s="3" t="s">
        <v>6743</v>
      </c>
      <c r="X87" s="3" t="s">
        <v>154</v>
      </c>
      <c r="Y87" s="3" t="s">
        <v>154</v>
      </c>
      <c r="Z87" s="3" t="s">
        <v>154</v>
      </c>
      <c r="AA87" s="3" t="s">
        <v>154</v>
      </c>
      <c r="AB87" s="3" t="s">
        <v>154</v>
      </c>
      <c r="AC87" s="3" t="s">
        <v>154</v>
      </c>
      <c r="AD87" s="3" t="s">
        <v>6180</v>
      </c>
      <c r="AE87" s="3" t="s">
        <v>6151</v>
      </c>
      <c r="AF87" s="3" t="s">
        <v>154</v>
      </c>
      <c r="AG87" s="3" t="s">
        <v>154</v>
      </c>
      <c r="AH87" s="3" t="s">
        <v>6478</v>
      </c>
      <c r="AI87" s="3" t="s">
        <v>6482</v>
      </c>
      <c r="AJ87" s="3" t="s">
        <v>6033</v>
      </c>
    </row>
    <row r="88" spans="1:36" ht="15">
      <c r="A88" s="10">
        <v>159</v>
      </c>
      <c r="B88" t="e">
        <f>IF(K88="总计","",INDEX(主数据!A:AD,MATCH(J88,主数据!A:A,0),9))</f>
        <v>#N/A</v>
      </c>
      <c r="C88" t="e">
        <f>IF(K88="","",INDEX(主数据!A:AD,MATCH(J88,主数据!A:A,0),11))</f>
        <v>#N/A</v>
      </c>
      <c r="D88" t="str">
        <f t="shared" si="4"/>
        <v>NJ0252前期介入费标准方式5.00</v>
      </c>
      <c r="E88" s="13" t="str">
        <f t="shared" si="6"/>
        <v>5.00</v>
      </c>
      <c r="F88" s="13" t="str">
        <f>IF(E88="","",IFERROR(IF(IF(K88="","",INDEX(收费标合同信息维护!A:Q,MATCH(D88,收费标合同信息维护!J:J,0),10))=D88,"有","无"),"无"))</f>
        <v>无</v>
      </c>
      <c r="G88" s="13" t="str">
        <f t="shared" si="5"/>
        <v/>
      </c>
      <c r="H88" s="13" t="str">
        <f t="shared" si="7"/>
        <v/>
      </c>
      <c r="I88" s="13" t="str">
        <f>IF(G88="","",IFERROR(IF(IF(K88="","",INDEX(收费标合同信息维护!A:Q,MATCH(G88,收费标合同信息维护!M:M,0),13))=G88,"有","无"),"无"))</f>
        <v/>
      </c>
      <c r="J88" s="3" t="s">
        <v>17895</v>
      </c>
      <c r="K88" s="3" t="s">
        <v>17896</v>
      </c>
      <c r="L88" s="3" t="s">
        <v>6551</v>
      </c>
      <c r="M88" s="3" t="s">
        <v>6552</v>
      </c>
      <c r="N88" s="3" t="s">
        <v>6477</v>
      </c>
      <c r="O88" s="3" t="s">
        <v>6478</v>
      </c>
      <c r="P88" s="3" t="s">
        <v>17962</v>
      </c>
      <c r="Q88" s="3" t="s">
        <v>17963</v>
      </c>
      <c r="R88" s="3" t="s">
        <v>6484</v>
      </c>
      <c r="S88" s="3" t="s">
        <v>6689</v>
      </c>
      <c r="T88" s="3" t="s">
        <v>6704</v>
      </c>
      <c r="U88" s="3" t="s">
        <v>154</v>
      </c>
      <c r="V88" s="3" t="s">
        <v>6744</v>
      </c>
      <c r="W88" s="3" t="s">
        <v>154</v>
      </c>
      <c r="X88" s="3" t="s">
        <v>154</v>
      </c>
      <c r="Y88" s="3" t="s">
        <v>154</v>
      </c>
      <c r="Z88" s="3" t="s">
        <v>154</v>
      </c>
      <c r="AA88" s="3" t="s">
        <v>154</v>
      </c>
      <c r="AB88" s="3" t="s">
        <v>154</v>
      </c>
      <c r="AC88" s="3" t="s">
        <v>154</v>
      </c>
      <c r="AD88" s="3" t="s">
        <v>6151</v>
      </c>
      <c r="AE88" s="3" t="s">
        <v>6151</v>
      </c>
      <c r="AF88" s="3" t="s">
        <v>154</v>
      </c>
      <c r="AG88" s="3" t="s">
        <v>154</v>
      </c>
      <c r="AH88" s="3" t="s">
        <v>6478</v>
      </c>
      <c r="AI88" s="3" t="s">
        <v>6482</v>
      </c>
      <c r="AJ88" s="3" t="s">
        <v>6489</v>
      </c>
    </row>
    <row r="89" spans="1:36" ht="15">
      <c r="A89" s="10">
        <v>160</v>
      </c>
      <c r="B89" t="e">
        <f>IF(K89="总计","",INDEX(主数据!A:AD,MATCH(J89,主数据!A:A,0),9))</f>
        <v>#N/A</v>
      </c>
      <c r="C89" t="e">
        <f>IF(K89="","",INDEX(主数据!A:AD,MATCH(J89,主数据!A:A,0),11))</f>
        <v>#N/A</v>
      </c>
      <c r="D89" t="str">
        <f t="shared" si="4"/>
        <v>NJ0252空置物业费定额</v>
      </c>
      <c r="E89" s="13" t="str">
        <f t="shared" si="6"/>
        <v/>
      </c>
      <c r="F89" s="13" t="str">
        <f>IF(E89="","",IFERROR(IF(IF(K89="","",INDEX(收费标合同信息维护!A:Q,MATCH(D89,收费标合同信息维护!J:J,0),10))=D89,"有","无"),"无"))</f>
        <v/>
      </c>
      <c r="G89" s="13" t="str">
        <f t="shared" si="5"/>
        <v>NJ0252空置物业费定额0.01</v>
      </c>
      <c r="H89" s="13" t="str">
        <f t="shared" si="7"/>
        <v>0.01</v>
      </c>
      <c r="I89" s="13" t="str">
        <f>IF(G89="","",IFERROR(IF(IF(K89="","",INDEX(收费标合同信息维护!A:Q,MATCH(G89,收费标合同信息维护!M:M,0),13))=G89,"有","无"),"无"))</f>
        <v>无</v>
      </c>
      <c r="J89" s="3" t="s">
        <v>17895</v>
      </c>
      <c r="K89" s="3" t="s">
        <v>17896</v>
      </c>
      <c r="L89" s="3" t="s">
        <v>6580</v>
      </c>
      <c r="M89" s="3" t="s">
        <v>6581</v>
      </c>
      <c r="N89" s="3" t="s">
        <v>6477</v>
      </c>
      <c r="O89" s="3" t="s">
        <v>6478</v>
      </c>
      <c r="P89" s="3" t="s">
        <v>17964</v>
      </c>
      <c r="Q89" s="3" t="s">
        <v>17965</v>
      </c>
      <c r="R89" s="3" t="s">
        <v>6490</v>
      </c>
      <c r="S89" s="3" t="s">
        <v>6491</v>
      </c>
      <c r="T89" s="3" t="s">
        <v>6745</v>
      </c>
      <c r="U89" s="3" t="s">
        <v>154</v>
      </c>
      <c r="V89" s="3" t="s">
        <v>154</v>
      </c>
      <c r="W89" s="3" t="s">
        <v>6742</v>
      </c>
      <c r="X89" s="3" t="s">
        <v>154</v>
      </c>
      <c r="Y89" s="3" t="s">
        <v>154</v>
      </c>
      <c r="Z89" s="3" t="s">
        <v>154</v>
      </c>
      <c r="AA89" s="3" t="s">
        <v>154</v>
      </c>
      <c r="AB89" s="3" t="s">
        <v>154</v>
      </c>
      <c r="AC89" s="3" t="s">
        <v>154</v>
      </c>
      <c r="AD89" s="3" t="s">
        <v>6151</v>
      </c>
      <c r="AE89" s="3" t="s">
        <v>6151</v>
      </c>
      <c r="AF89" s="3" t="s">
        <v>154</v>
      </c>
      <c r="AG89" s="3" t="s">
        <v>154</v>
      </c>
      <c r="AH89" s="3" t="s">
        <v>6478</v>
      </c>
      <c r="AI89" s="3" t="s">
        <v>6482</v>
      </c>
      <c r="AJ89" s="3" t="s">
        <v>6033</v>
      </c>
    </row>
    <row r="90" spans="1:36" ht="15">
      <c r="A90" s="10">
        <v>161</v>
      </c>
      <c r="B90" t="e">
        <f>IF(K90="总计","",INDEX(主数据!A:AD,MATCH(J90,主数据!A:A,0),9))</f>
        <v>#N/A</v>
      </c>
      <c r="C90" t="e">
        <f>IF(K90="","",INDEX(主数据!A:AD,MATCH(J90,主数据!A:A,0),11))</f>
        <v>#N/A</v>
      </c>
      <c r="D90" t="str">
        <f t="shared" si="4"/>
        <v>NJ0253物业服务费标准方式2.80</v>
      </c>
      <c r="E90" s="13" t="str">
        <f t="shared" si="6"/>
        <v>2.80</v>
      </c>
      <c r="F90" s="13" t="str">
        <f>IF(E90="","",IFERROR(IF(IF(K90="","",INDEX(收费标合同信息维护!A:Q,MATCH(D90,收费标合同信息维护!J:J,0),10))=D90,"有","无"),"无"))</f>
        <v>无</v>
      </c>
      <c r="G90" s="13" t="str">
        <f t="shared" si="5"/>
        <v/>
      </c>
      <c r="H90" s="13" t="str">
        <f t="shared" si="7"/>
        <v/>
      </c>
      <c r="I90" s="13" t="str">
        <f>IF(G90="","",IFERROR(IF(IF(K90="","",INDEX(收费标合同信息维护!A:Q,MATCH(G90,收费标合同信息维护!M:M,0),13))=G90,"有","无"),"无"))</f>
        <v/>
      </c>
      <c r="J90" s="3" t="s">
        <v>17966</v>
      </c>
      <c r="K90" s="3" t="s">
        <v>17967</v>
      </c>
      <c r="L90" s="3" t="s">
        <v>6025</v>
      </c>
      <c r="M90" s="3" t="s">
        <v>6026</v>
      </c>
      <c r="N90" s="3" t="s">
        <v>6477</v>
      </c>
      <c r="O90" s="3" t="s">
        <v>6478</v>
      </c>
      <c r="P90" s="3" t="s">
        <v>17968</v>
      </c>
      <c r="Q90" s="3" t="s">
        <v>17969</v>
      </c>
      <c r="R90" s="3" t="s">
        <v>6484</v>
      </c>
      <c r="S90" s="3" t="s">
        <v>6491</v>
      </c>
      <c r="T90" s="3" t="s">
        <v>17970</v>
      </c>
      <c r="U90" s="3" t="s">
        <v>154</v>
      </c>
      <c r="V90" s="3" t="s">
        <v>6543</v>
      </c>
      <c r="W90" s="3" t="s">
        <v>154</v>
      </c>
      <c r="X90" s="3" t="s">
        <v>154</v>
      </c>
      <c r="Y90" s="3" t="s">
        <v>154</v>
      </c>
      <c r="Z90" s="3" t="s">
        <v>154</v>
      </c>
      <c r="AA90" s="3" t="s">
        <v>154</v>
      </c>
      <c r="AB90" s="3" t="s">
        <v>154</v>
      </c>
      <c r="AC90" s="3" t="s">
        <v>154</v>
      </c>
      <c r="AD90" s="3" t="s">
        <v>6151</v>
      </c>
      <c r="AE90" s="3" t="s">
        <v>6151</v>
      </c>
      <c r="AF90" s="3" t="s">
        <v>154</v>
      </c>
      <c r="AG90" s="3" t="s">
        <v>154</v>
      </c>
      <c r="AH90" s="3" t="s">
        <v>6597</v>
      </c>
      <c r="AI90" s="3" t="s">
        <v>6482</v>
      </c>
      <c r="AJ90" s="3" t="s">
        <v>6038</v>
      </c>
    </row>
    <row r="91" spans="1:36" ht="15">
      <c r="A91" s="10">
        <v>162</v>
      </c>
      <c r="B91" t="e">
        <f>IF(K91="总计","",INDEX(主数据!A:AD,MATCH(J91,主数据!A:A,0),9))</f>
        <v>#N/A</v>
      </c>
      <c r="C91" t="e">
        <f>IF(K91="","",INDEX(主数据!A:AD,MATCH(J91,主数据!A:A,0),11))</f>
        <v>#N/A</v>
      </c>
      <c r="D91" t="str">
        <f t="shared" si="4"/>
        <v>NJ0253物业服务费标准方式5.50</v>
      </c>
      <c r="E91" s="13" t="str">
        <f t="shared" si="6"/>
        <v>5.50</v>
      </c>
      <c r="F91" s="13" t="str">
        <f>IF(E91="","",IFERROR(IF(IF(K91="","",INDEX(收费标合同信息维护!A:Q,MATCH(D91,收费标合同信息维护!J:J,0),10))=D91,"有","无"),"无"))</f>
        <v>无</v>
      </c>
      <c r="G91" s="13" t="str">
        <f t="shared" si="5"/>
        <v/>
      </c>
      <c r="H91" s="13" t="str">
        <f t="shared" si="7"/>
        <v/>
      </c>
      <c r="I91" s="13" t="str">
        <f>IF(G91="","",IFERROR(IF(IF(K91="","",INDEX(收费标合同信息维护!A:Q,MATCH(G91,收费标合同信息维护!M:M,0),13))=G91,"有","无"),"无"))</f>
        <v/>
      </c>
      <c r="J91" s="3" t="s">
        <v>17966</v>
      </c>
      <c r="K91" s="3" t="s">
        <v>17967</v>
      </c>
      <c r="L91" s="3" t="s">
        <v>6025</v>
      </c>
      <c r="M91" s="3" t="s">
        <v>6026</v>
      </c>
      <c r="N91" s="3" t="s">
        <v>6477</v>
      </c>
      <c r="O91" s="3" t="s">
        <v>6478</v>
      </c>
      <c r="P91" s="3" t="s">
        <v>17910</v>
      </c>
      <c r="Q91" s="3" t="s">
        <v>17971</v>
      </c>
      <c r="R91" s="3" t="s">
        <v>6484</v>
      </c>
      <c r="S91" s="3" t="s">
        <v>6491</v>
      </c>
      <c r="T91" s="3" t="s">
        <v>6496</v>
      </c>
      <c r="U91" s="3" t="s">
        <v>6746</v>
      </c>
      <c r="V91" s="3" t="s">
        <v>6747</v>
      </c>
      <c r="W91" s="3" t="s">
        <v>154</v>
      </c>
      <c r="X91" s="3" t="s">
        <v>154</v>
      </c>
      <c r="Y91" s="3" t="s">
        <v>154</v>
      </c>
      <c r="Z91" s="3" t="s">
        <v>154</v>
      </c>
      <c r="AA91" s="3" t="s">
        <v>154</v>
      </c>
      <c r="AB91" s="3" t="s">
        <v>154</v>
      </c>
      <c r="AC91" s="3" t="s">
        <v>154</v>
      </c>
      <c r="AD91" s="3" t="s">
        <v>6151</v>
      </c>
      <c r="AE91" s="3" t="s">
        <v>6151</v>
      </c>
      <c r="AF91" s="3" t="s">
        <v>154</v>
      </c>
      <c r="AG91" s="3" t="s">
        <v>154</v>
      </c>
      <c r="AH91" s="3" t="s">
        <v>6478</v>
      </c>
      <c r="AI91" s="3" t="s">
        <v>6482</v>
      </c>
      <c r="AJ91" s="3" t="s">
        <v>6033</v>
      </c>
    </row>
    <row r="92" spans="1:36" ht="15">
      <c r="A92" s="10">
        <v>163</v>
      </c>
      <c r="B92" t="e">
        <f>IF(K92="总计","",INDEX(主数据!A:AD,MATCH(J92,主数据!A:A,0),9))</f>
        <v>#N/A</v>
      </c>
      <c r="C92" t="e">
        <f>IF(K92="","",INDEX(主数据!A:AD,MATCH(J92,主数据!A:A,0),11))</f>
        <v>#N/A</v>
      </c>
      <c r="D92" t="str">
        <f t="shared" si="4"/>
        <v>NJ0253物业服务费标准方式9.80</v>
      </c>
      <c r="E92" s="13" t="str">
        <f t="shared" si="6"/>
        <v>9.80</v>
      </c>
      <c r="F92" s="13" t="str">
        <f>IF(E92="","",IFERROR(IF(IF(K92="","",INDEX(收费标合同信息维护!A:Q,MATCH(D92,收费标合同信息维护!J:J,0),10))=D92,"有","无"),"无"))</f>
        <v>无</v>
      </c>
      <c r="G92" s="13" t="str">
        <f t="shared" si="5"/>
        <v/>
      </c>
      <c r="H92" s="13" t="str">
        <f t="shared" si="7"/>
        <v/>
      </c>
      <c r="I92" s="13" t="str">
        <f>IF(G92="","",IFERROR(IF(IF(K92="","",INDEX(收费标合同信息维护!A:Q,MATCH(G92,收费标合同信息维护!M:M,0),13))=G92,"有","无"),"无"))</f>
        <v/>
      </c>
      <c r="J92" s="3" t="s">
        <v>17966</v>
      </c>
      <c r="K92" s="3" t="s">
        <v>17967</v>
      </c>
      <c r="L92" s="3" t="s">
        <v>6025</v>
      </c>
      <c r="M92" s="3" t="s">
        <v>6026</v>
      </c>
      <c r="N92" s="3" t="s">
        <v>6477</v>
      </c>
      <c r="O92" s="3" t="s">
        <v>6478</v>
      </c>
      <c r="P92" s="3" t="s">
        <v>17972</v>
      </c>
      <c r="Q92" s="3" t="s">
        <v>17972</v>
      </c>
      <c r="R92" s="3" t="s">
        <v>6484</v>
      </c>
      <c r="S92" s="3" t="s">
        <v>6485</v>
      </c>
      <c r="T92" s="3" t="s">
        <v>17973</v>
      </c>
      <c r="U92" s="3" t="s">
        <v>154</v>
      </c>
      <c r="V92" s="3" t="s">
        <v>6748</v>
      </c>
      <c r="W92" s="3" t="s">
        <v>154</v>
      </c>
      <c r="X92" s="3" t="s">
        <v>154</v>
      </c>
      <c r="Y92" s="3" t="s">
        <v>154</v>
      </c>
      <c r="Z92" s="3" t="s">
        <v>154</v>
      </c>
      <c r="AA92" s="3" t="s">
        <v>154</v>
      </c>
      <c r="AB92" s="3" t="s">
        <v>154</v>
      </c>
      <c r="AC92" s="3" t="s">
        <v>154</v>
      </c>
      <c r="AD92" s="3" t="s">
        <v>6151</v>
      </c>
      <c r="AE92" s="3" t="s">
        <v>6151</v>
      </c>
      <c r="AF92" s="3" t="s">
        <v>154</v>
      </c>
      <c r="AG92" s="3" t="s">
        <v>154</v>
      </c>
      <c r="AH92" s="3" t="s">
        <v>6478</v>
      </c>
      <c r="AI92" s="3" t="s">
        <v>6482</v>
      </c>
      <c r="AJ92" s="3" t="s">
        <v>6032</v>
      </c>
    </row>
    <row r="93" spans="1:36" ht="15">
      <c r="A93" s="10">
        <v>164</v>
      </c>
      <c r="B93" t="e">
        <f>IF(K93="总计","",INDEX(主数据!A:AD,MATCH(J93,主数据!A:A,0),9))</f>
        <v>#N/A</v>
      </c>
      <c r="C93" t="e">
        <f>IF(K93="","",INDEX(主数据!A:AD,MATCH(J93,主数据!A:A,0),11))</f>
        <v>#N/A</v>
      </c>
      <c r="D93" t="str">
        <f t="shared" si="4"/>
        <v>NJ0253维修基金定额</v>
      </c>
      <c r="E93" s="13" t="str">
        <f t="shared" si="6"/>
        <v/>
      </c>
      <c r="F93" s="13" t="str">
        <f>IF(E93="","",IFERROR(IF(IF(K93="","",INDEX(收费标合同信息维护!A:Q,MATCH(D93,收费标合同信息维护!J:J,0),10))=D93,"有","无"),"无"))</f>
        <v/>
      </c>
      <c r="G93" s="13" t="str">
        <f t="shared" si="5"/>
        <v>NJ0253维修基金定额200.00</v>
      </c>
      <c r="H93" s="13" t="str">
        <f t="shared" si="7"/>
        <v>200.00</v>
      </c>
      <c r="I93" s="13" t="str">
        <f>IF(G93="","",IFERROR(IF(IF(K93="","",INDEX(收费标合同信息维护!A:Q,MATCH(G93,收费标合同信息维护!M:M,0),13))=G93,"有","无"),"无"))</f>
        <v>无</v>
      </c>
      <c r="J93" s="3" t="s">
        <v>17966</v>
      </c>
      <c r="K93" s="3" t="s">
        <v>17967</v>
      </c>
      <c r="L93" s="3" t="s">
        <v>6696</v>
      </c>
      <c r="M93" s="3" t="s">
        <v>6697</v>
      </c>
      <c r="N93" s="3" t="s">
        <v>6477</v>
      </c>
      <c r="O93" s="3" t="s">
        <v>6478</v>
      </c>
      <c r="P93" s="3" t="s">
        <v>17974</v>
      </c>
      <c r="Q93" s="3" t="s">
        <v>17975</v>
      </c>
      <c r="R93" s="3" t="s">
        <v>6490</v>
      </c>
      <c r="S93" s="3" t="s">
        <v>6689</v>
      </c>
      <c r="T93" s="3" t="s">
        <v>6749</v>
      </c>
      <c r="U93" s="3" t="s">
        <v>154</v>
      </c>
      <c r="V93" s="3" t="s">
        <v>154</v>
      </c>
      <c r="W93" s="3" t="s">
        <v>6698</v>
      </c>
      <c r="X93" s="3" t="s">
        <v>154</v>
      </c>
      <c r="Y93" s="3" t="s">
        <v>154</v>
      </c>
      <c r="Z93" s="3" t="s">
        <v>154</v>
      </c>
      <c r="AA93" s="3" t="s">
        <v>154</v>
      </c>
      <c r="AB93" s="3" t="s">
        <v>154</v>
      </c>
      <c r="AC93" s="3" t="s">
        <v>154</v>
      </c>
      <c r="AD93" s="3" t="s">
        <v>6151</v>
      </c>
      <c r="AE93" s="3" t="s">
        <v>6151</v>
      </c>
      <c r="AF93" s="3" t="s">
        <v>154</v>
      </c>
      <c r="AG93" s="3" t="s">
        <v>154</v>
      </c>
      <c r="AH93" s="3" t="s">
        <v>6478</v>
      </c>
      <c r="AI93" s="3" t="s">
        <v>6482</v>
      </c>
      <c r="AJ93" s="3" t="s">
        <v>6489</v>
      </c>
    </row>
    <row r="94" spans="1:36" ht="15">
      <c r="A94" s="10">
        <v>165</v>
      </c>
      <c r="B94" t="e">
        <f>IF(K94="总计","",INDEX(主数据!A:AD,MATCH(J94,主数据!A:A,0),9))</f>
        <v>#N/A</v>
      </c>
      <c r="C94" t="e">
        <f>IF(K94="","",INDEX(主数据!A:AD,MATCH(J94,主数据!A:A,0),11))</f>
        <v>#N/A</v>
      </c>
      <c r="D94" t="str">
        <f t="shared" si="4"/>
        <v>NJ0253非自有房屋租赁直接录入</v>
      </c>
      <c r="E94" s="13" t="str">
        <f t="shared" si="6"/>
        <v/>
      </c>
      <c r="F94" s="13" t="str">
        <f>IF(E94="","",IFERROR(IF(IF(K94="","",INDEX(收费标合同信息维护!A:Q,MATCH(D94,收费标合同信息维护!J:J,0),10))=D94,"有","无"),"无"))</f>
        <v/>
      </c>
      <c r="G94" s="13" t="str">
        <f t="shared" si="5"/>
        <v/>
      </c>
      <c r="H94" s="13" t="str">
        <f t="shared" si="7"/>
        <v/>
      </c>
      <c r="I94" s="13" t="str">
        <f>IF(G94="","",IFERROR(IF(IF(K94="","",INDEX(收费标合同信息维护!A:Q,MATCH(G94,收费标合同信息维护!M:M,0),13))=G94,"有","无"),"无"))</f>
        <v/>
      </c>
      <c r="J94" s="3" t="s">
        <v>17966</v>
      </c>
      <c r="K94" s="3" t="s">
        <v>17967</v>
      </c>
      <c r="L94" s="3" t="s">
        <v>6699</v>
      </c>
      <c r="M94" s="3" t="s">
        <v>6700</v>
      </c>
      <c r="N94" s="3" t="s">
        <v>6477</v>
      </c>
      <c r="O94" s="3" t="s">
        <v>6478</v>
      </c>
      <c r="P94" s="3" t="s">
        <v>17976</v>
      </c>
      <c r="Q94" s="3" t="s">
        <v>17918</v>
      </c>
      <c r="R94" s="3" t="s">
        <v>6479</v>
      </c>
      <c r="S94" s="3" t="s">
        <v>6480</v>
      </c>
      <c r="T94" s="3" t="s">
        <v>6688</v>
      </c>
      <c r="U94" s="3" t="s">
        <v>154</v>
      </c>
      <c r="V94" s="3" t="s">
        <v>154</v>
      </c>
      <c r="W94" s="3" t="s">
        <v>154</v>
      </c>
      <c r="X94" s="3" t="s">
        <v>154</v>
      </c>
      <c r="Y94" s="3" t="s">
        <v>154</v>
      </c>
      <c r="Z94" s="3" t="s">
        <v>154</v>
      </c>
      <c r="AA94" s="3" t="s">
        <v>154</v>
      </c>
      <c r="AB94" s="3" t="s">
        <v>154</v>
      </c>
      <c r="AC94" s="3" t="s">
        <v>154</v>
      </c>
      <c r="AD94" s="3" t="s">
        <v>6151</v>
      </c>
      <c r="AE94" s="3" t="s">
        <v>6151</v>
      </c>
      <c r="AF94" s="3" t="s">
        <v>154</v>
      </c>
      <c r="AG94" s="3" t="s">
        <v>154</v>
      </c>
      <c r="AH94" s="3" t="s">
        <v>6478</v>
      </c>
      <c r="AI94" s="3" t="s">
        <v>6482</v>
      </c>
      <c r="AJ94" s="3" t="s">
        <v>6038</v>
      </c>
    </row>
    <row r="95" spans="1:36" ht="15">
      <c r="A95" s="10">
        <v>166</v>
      </c>
      <c r="B95" t="e">
        <f>IF(K95="总计","",INDEX(主数据!A:AD,MATCH(J95,主数据!A:A,0),9))</f>
        <v>#N/A</v>
      </c>
      <c r="C95" t="e">
        <f>IF(K95="","",INDEX(主数据!A:AD,MATCH(J95,主数据!A:A,0),11))</f>
        <v>#N/A</v>
      </c>
      <c r="D95" t="str">
        <f t="shared" si="4"/>
        <v>NJ0253供暖费（代收代付）标准方式5.00</v>
      </c>
      <c r="E95" s="13" t="str">
        <f t="shared" si="6"/>
        <v>5.00</v>
      </c>
      <c r="F95" s="13" t="str">
        <f>IF(E95="","",IFERROR(IF(IF(K95="","",INDEX(收费标合同信息维护!A:Q,MATCH(D95,收费标合同信息维护!J:J,0),10))=D95,"有","无"),"无"))</f>
        <v>无</v>
      </c>
      <c r="G95" s="13" t="str">
        <f t="shared" si="5"/>
        <v/>
      </c>
      <c r="H95" s="13" t="str">
        <f t="shared" si="7"/>
        <v/>
      </c>
      <c r="I95" s="13" t="str">
        <f>IF(G95="","",IFERROR(IF(IF(K95="","",INDEX(收费标合同信息维护!A:Q,MATCH(G95,收费标合同信息维护!M:M,0),13))=G95,"有","无"),"无"))</f>
        <v/>
      </c>
      <c r="J95" s="3" t="s">
        <v>17966</v>
      </c>
      <c r="K95" s="3" t="s">
        <v>17967</v>
      </c>
      <c r="L95" s="3" t="s">
        <v>6609</v>
      </c>
      <c r="M95" s="3" t="s">
        <v>6750</v>
      </c>
      <c r="N95" s="3" t="s">
        <v>6477</v>
      </c>
      <c r="O95" s="3" t="s">
        <v>6478</v>
      </c>
      <c r="P95" s="3" t="s">
        <v>17977</v>
      </c>
      <c r="Q95" s="3" t="s">
        <v>17977</v>
      </c>
      <c r="R95" s="3" t="s">
        <v>6484</v>
      </c>
      <c r="S95" s="3" t="s">
        <v>6491</v>
      </c>
      <c r="T95" s="3" t="s">
        <v>17961</v>
      </c>
      <c r="U95" s="3" t="s">
        <v>6716</v>
      </c>
      <c r="V95" s="3" t="s">
        <v>6744</v>
      </c>
      <c r="W95" s="3" t="s">
        <v>154</v>
      </c>
      <c r="X95" s="3" t="s">
        <v>154</v>
      </c>
      <c r="Y95" s="3" t="s">
        <v>154</v>
      </c>
      <c r="Z95" s="3" t="s">
        <v>154</v>
      </c>
      <c r="AA95" s="3" t="s">
        <v>154</v>
      </c>
      <c r="AB95" s="3" t="s">
        <v>154</v>
      </c>
      <c r="AC95" s="3" t="s">
        <v>154</v>
      </c>
      <c r="AD95" s="3" t="s">
        <v>6151</v>
      </c>
      <c r="AE95" s="3" t="s">
        <v>6151</v>
      </c>
      <c r="AF95" s="3" t="s">
        <v>154</v>
      </c>
      <c r="AG95" s="3" t="s">
        <v>154</v>
      </c>
      <c r="AH95" s="3" t="s">
        <v>6478</v>
      </c>
      <c r="AI95" s="3" t="s">
        <v>6727</v>
      </c>
      <c r="AJ95" s="3" t="s">
        <v>6489</v>
      </c>
    </row>
    <row r="96" spans="1:36" ht="30">
      <c r="A96" s="10">
        <v>167</v>
      </c>
      <c r="B96" t="e">
        <f>IF(K96="总计","",INDEX(主数据!A:AD,MATCH(J96,主数据!A:A,0),9))</f>
        <v>#N/A</v>
      </c>
      <c r="C96" t="e">
        <f>IF(K96="","",INDEX(主数据!A:AD,MATCH(J96,主数据!A:A,0),11))</f>
        <v>#N/A</v>
      </c>
      <c r="D96" t="str">
        <f t="shared" si="4"/>
        <v>NJ0253生活垃圾消纳费（仪表）标准方式1.88</v>
      </c>
      <c r="E96" s="13" t="str">
        <f t="shared" si="6"/>
        <v>1.88</v>
      </c>
      <c r="F96" s="13" t="str">
        <f>IF(E96="","",IFERROR(IF(IF(K96="","",INDEX(收费标合同信息维护!A:Q,MATCH(D96,收费标合同信息维护!J:J,0),10))=D96,"有","无"),"无"))</f>
        <v>无</v>
      </c>
      <c r="G96" s="13" t="str">
        <f t="shared" si="5"/>
        <v/>
      </c>
      <c r="H96" s="13" t="str">
        <f t="shared" si="7"/>
        <v/>
      </c>
      <c r="I96" s="13" t="str">
        <f>IF(G96="","",IFERROR(IF(IF(K96="","",INDEX(收费标合同信息维护!A:Q,MATCH(G96,收费标合同信息维护!M:M,0),13))=G96,"有","无"),"无"))</f>
        <v/>
      </c>
      <c r="J96" s="3" t="s">
        <v>17966</v>
      </c>
      <c r="K96" s="3" t="s">
        <v>17967</v>
      </c>
      <c r="L96" s="3" t="s">
        <v>6705</v>
      </c>
      <c r="M96" s="3" t="s">
        <v>6706</v>
      </c>
      <c r="N96" s="3" t="s">
        <v>6603</v>
      </c>
      <c r="O96" s="3" t="s">
        <v>6478</v>
      </c>
      <c r="P96" s="3" t="s">
        <v>17978</v>
      </c>
      <c r="Q96" s="3" t="s">
        <v>17979</v>
      </c>
      <c r="R96" s="3" t="s">
        <v>6484</v>
      </c>
      <c r="S96" s="3" t="s">
        <v>6491</v>
      </c>
      <c r="T96" s="3" t="s">
        <v>6688</v>
      </c>
      <c r="U96" s="3" t="s">
        <v>154</v>
      </c>
      <c r="V96" s="3" t="s">
        <v>17980</v>
      </c>
      <c r="W96" s="3" t="s">
        <v>154</v>
      </c>
      <c r="X96" s="3" t="s">
        <v>154</v>
      </c>
      <c r="Y96" s="3" t="s">
        <v>154</v>
      </c>
      <c r="Z96" s="3" t="s">
        <v>154</v>
      </c>
      <c r="AA96" s="3" t="s">
        <v>154</v>
      </c>
      <c r="AB96" s="3" t="s">
        <v>154</v>
      </c>
      <c r="AC96" s="3" t="s">
        <v>154</v>
      </c>
      <c r="AD96" s="3" t="s">
        <v>6151</v>
      </c>
      <c r="AE96" s="3" t="s">
        <v>6151</v>
      </c>
      <c r="AF96" s="3" t="s">
        <v>154</v>
      </c>
      <c r="AG96" s="3" t="s">
        <v>154</v>
      </c>
      <c r="AH96" s="3" t="s">
        <v>6478</v>
      </c>
      <c r="AI96" s="3" t="s">
        <v>6482</v>
      </c>
      <c r="AJ96" s="3" t="s">
        <v>6489</v>
      </c>
    </row>
    <row r="97" spans="1:36" ht="15">
      <c r="A97" s="10">
        <v>168</v>
      </c>
      <c r="B97" t="e">
        <f>IF(K97="总计","",INDEX(主数据!A:AD,MATCH(J97,主数据!A:A,0),9))</f>
        <v>#N/A</v>
      </c>
      <c r="C97" t="e">
        <f>IF(K97="","",INDEX(主数据!A:AD,MATCH(J97,主数据!A:A,0),11))</f>
        <v>#N/A</v>
      </c>
      <c r="D97" t="str">
        <f t="shared" si="4"/>
        <v>NJ0253会所服务费直接录入</v>
      </c>
      <c r="E97" s="13" t="str">
        <f t="shared" si="6"/>
        <v/>
      </c>
      <c r="F97" s="13" t="str">
        <f>IF(E97="","",IFERROR(IF(IF(K97="","",INDEX(收费标合同信息维护!A:Q,MATCH(D97,收费标合同信息维护!J:J,0),10))=D97,"有","无"),"无"))</f>
        <v/>
      </c>
      <c r="G97" s="13" t="str">
        <f t="shared" si="5"/>
        <v/>
      </c>
      <c r="H97" s="13" t="str">
        <f t="shared" si="7"/>
        <v/>
      </c>
      <c r="I97" s="13" t="str">
        <f>IF(G97="","",IFERROR(IF(IF(K97="","",INDEX(收费标合同信息维护!A:Q,MATCH(G97,收费标合同信息维护!M:M,0),13))=G97,"有","无"),"无"))</f>
        <v/>
      </c>
      <c r="J97" s="3" t="s">
        <v>17966</v>
      </c>
      <c r="K97" s="3" t="s">
        <v>17967</v>
      </c>
      <c r="L97" s="3" t="s">
        <v>6717</v>
      </c>
      <c r="M97" s="3" t="s">
        <v>6718</v>
      </c>
      <c r="N97" s="3" t="s">
        <v>6477</v>
      </c>
      <c r="O97" s="3" t="s">
        <v>6478</v>
      </c>
      <c r="P97" s="3" t="s">
        <v>17981</v>
      </c>
      <c r="Q97" s="3" t="s">
        <v>17982</v>
      </c>
      <c r="R97" s="3" t="s">
        <v>6479</v>
      </c>
      <c r="S97" s="3" t="s">
        <v>6480</v>
      </c>
      <c r="T97" s="3" t="s">
        <v>6751</v>
      </c>
      <c r="U97" s="3" t="s">
        <v>154</v>
      </c>
      <c r="V97" s="3" t="s">
        <v>154</v>
      </c>
      <c r="W97" s="3" t="s">
        <v>154</v>
      </c>
      <c r="X97" s="3" t="s">
        <v>154</v>
      </c>
      <c r="Y97" s="3" t="s">
        <v>154</v>
      </c>
      <c r="Z97" s="3" t="s">
        <v>154</v>
      </c>
      <c r="AA97" s="3" t="s">
        <v>154</v>
      </c>
      <c r="AB97" s="3" t="s">
        <v>154</v>
      </c>
      <c r="AC97" s="3" t="s">
        <v>154</v>
      </c>
      <c r="AD97" s="3" t="s">
        <v>6151</v>
      </c>
      <c r="AE97" s="3" t="s">
        <v>6151</v>
      </c>
      <c r="AF97" s="3" t="s">
        <v>154</v>
      </c>
      <c r="AG97" s="3" t="s">
        <v>154</v>
      </c>
      <c r="AH97" s="3" t="s">
        <v>6478</v>
      </c>
      <c r="AI97" s="3" t="s">
        <v>6482</v>
      </c>
      <c r="AJ97" s="3" t="s">
        <v>6033</v>
      </c>
    </row>
    <row r="98" spans="1:36" ht="15">
      <c r="A98" s="10">
        <v>169</v>
      </c>
      <c r="B98" t="e">
        <f>IF(K98="总计","",INDEX(主数据!A:AD,MATCH(J98,主数据!A:A,0),9))</f>
        <v>#N/A</v>
      </c>
      <c r="C98" t="e">
        <f>IF(K98="","",INDEX(主数据!A:AD,MATCH(J98,主数据!A:A,0),11))</f>
        <v>#N/A</v>
      </c>
      <c r="D98" t="str">
        <f t="shared" si="4"/>
        <v>NJ0253会所服务费定额</v>
      </c>
      <c r="E98" s="13" t="str">
        <f t="shared" si="6"/>
        <v/>
      </c>
      <c r="F98" s="13" t="str">
        <f>IF(E98="","",IFERROR(IF(IF(K98="","",INDEX(收费标合同信息维护!A:Q,MATCH(D98,收费标合同信息维护!J:J,0),10))=D98,"有","无"),"无"))</f>
        <v/>
      </c>
      <c r="G98" s="13" t="str">
        <f t="shared" si="5"/>
        <v>NJ0253会所服务费定额500.00</v>
      </c>
      <c r="H98" s="13" t="str">
        <f t="shared" si="7"/>
        <v>500.00</v>
      </c>
      <c r="I98" s="13" t="str">
        <f>IF(G98="","",IFERROR(IF(IF(K98="","",INDEX(收费标合同信息维护!A:Q,MATCH(G98,收费标合同信息维护!M:M,0),13))=G98,"有","无"),"无"))</f>
        <v>无</v>
      </c>
      <c r="J98" s="3" t="s">
        <v>17966</v>
      </c>
      <c r="K98" s="3" t="s">
        <v>17967</v>
      </c>
      <c r="L98" s="3" t="s">
        <v>6717</v>
      </c>
      <c r="M98" s="3" t="s">
        <v>6718</v>
      </c>
      <c r="N98" s="3" t="s">
        <v>6477</v>
      </c>
      <c r="O98" s="3" t="s">
        <v>6478</v>
      </c>
      <c r="P98" s="3" t="s">
        <v>17983</v>
      </c>
      <c r="Q98" s="3" t="s">
        <v>17984</v>
      </c>
      <c r="R98" s="3" t="s">
        <v>6490</v>
      </c>
      <c r="S98" s="3" t="s">
        <v>6491</v>
      </c>
      <c r="T98" s="3" t="s">
        <v>17903</v>
      </c>
      <c r="U98" s="3" t="s">
        <v>154</v>
      </c>
      <c r="V98" s="3" t="s">
        <v>154</v>
      </c>
      <c r="W98" s="3" t="s">
        <v>6752</v>
      </c>
      <c r="X98" s="3" t="s">
        <v>154</v>
      </c>
      <c r="Y98" s="3" t="s">
        <v>154</v>
      </c>
      <c r="Z98" s="3" t="s">
        <v>154</v>
      </c>
      <c r="AA98" s="3" t="s">
        <v>154</v>
      </c>
      <c r="AB98" s="3" t="s">
        <v>154</v>
      </c>
      <c r="AC98" s="3" t="s">
        <v>154</v>
      </c>
      <c r="AD98" s="3" t="s">
        <v>6151</v>
      </c>
      <c r="AE98" s="3" t="s">
        <v>6151</v>
      </c>
      <c r="AF98" s="3" t="s">
        <v>154</v>
      </c>
      <c r="AG98" s="3" t="s">
        <v>154</v>
      </c>
      <c r="AH98" s="3" t="s">
        <v>6478</v>
      </c>
      <c r="AI98" s="3" t="s">
        <v>6482</v>
      </c>
      <c r="AJ98" s="3" t="s">
        <v>6489</v>
      </c>
    </row>
    <row r="99" spans="1:36" ht="15">
      <c r="A99" s="10">
        <v>170</v>
      </c>
      <c r="B99" t="e">
        <f>IF(K99="总计","",INDEX(主数据!A:AD,MATCH(J99,主数据!A:A,0),9))</f>
        <v>#N/A</v>
      </c>
      <c r="C99" t="e">
        <f>IF(K99="","",INDEX(主数据!A:AD,MATCH(J99,主数据!A:A,0),11))</f>
        <v>#N/A</v>
      </c>
      <c r="D99" t="str">
        <f t="shared" si="4"/>
        <v>NJ0253会所服务费定额</v>
      </c>
      <c r="E99" s="13" t="str">
        <f t="shared" si="6"/>
        <v/>
      </c>
      <c r="F99" s="13" t="str">
        <f>IF(E99="","",IFERROR(IF(IF(K99="","",INDEX(收费标合同信息维护!A:Q,MATCH(D99,收费标合同信息维护!J:J,0),10))=D99,"有","无"),"无"))</f>
        <v/>
      </c>
      <c r="G99" s="13" t="str">
        <f t="shared" si="5"/>
        <v>NJ0253会所服务费定额300.00</v>
      </c>
      <c r="H99" s="13" t="str">
        <f t="shared" si="7"/>
        <v>300.00</v>
      </c>
      <c r="I99" s="13" t="str">
        <f>IF(G99="","",IFERROR(IF(IF(K99="","",INDEX(收费标合同信息维护!A:Q,MATCH(G99,收费标合同信息维护!M:M,0),13))=G99,"有","无"),"无"))</f>
        <v>无</v>
      </c>
      <c r="J99" s="3" t="s">
        <v>17966</v>
      </c>
      <c r="K99" s="3" t="s">
        <v>17967</v>
      </c>
      <c r="L99" s="3" t="s">
        <v>6717</v>
      </c>
      <c r="M99" s="3" t="s">
        <v>6718</v>
      </c>
      <c r="N99" s="3" t="s">
        <v>6477</v>
      </c>
      <c r="O99" s="3" t="s">
        <v>6478</v>
      </c>
      <c r="P99" s="3" t="s">
        <v>17985</v>
      </c>
      <c r="Q99" s="3" t="s">
        <v>17986</v>
      </c>
      <c r="R99" s="3" t="s">
        <v>6490</v>
      </c>
      <c r="S99" s="3" t="s">
        <v>6491</v>
      </c>
      <c r="T99" s="3" t="s">
        <v>6753</v>
      </c>
      <c r="U99" s="3" t="s">
        <v>154</v>
      </c>
      <c r="V99" s="3" t="s">
        <v>154</v>
      </c>
      <c r="W99" s="3" t="s">
        <v>6719</v>
      </c>
      <c r="X99" s="3" t="s">
        <v>154</v>
      </c>
      <c r="Y99" s="3" t="s">
        <v>154</v>
      </c>
      <c r="Z99" s="3" t="s">
        <v>154</v>
      </c>
      <c r="AA99" s="3" t="s">
        <v>154</v>
      </c>
      <c r="AB99" s="3" t="s">
        <v>154</v>
      </c>
      <c r="AC99" s="3" t="s">
        <v>154</v>
      </c>
      <c r="AD99" s="3" t="s">
        <v>6151</v>
      </c>
      <c r="AE99" s="3" t="s">
        <v>6151</v>
      </c>
      <c r="AF99" s="3" t="s">
        <v>154</v>
      </c>
      <c r="AG99" s="3" t="s">
        <v>154</v>
      </c>
      <c r="AH99" s="3" t="s">
        <v>6478</v>
      </c>
      <c r="AI99" s="3" t="s">
        <v>6727</v>
      </c>
      <c r="AJ99" s="3" t="s">
        <v>6489</v>
      </c>
    </row>
    <row r="100" spans="1:36" ht="15">
      <c r="A100" s="10">
        <v>171</v>
      </c>
      <c r="B100" t="e">
        <f>IF(K100="总计","",INDEX(主数据!A:AD,MATCH(J100,主数据!A:A,0),9))</f>
        <v>#N/A</v>
      </c>
      <c r="C100" t="e">
        <f>IF(K100="","",INDEX(主数据!A:AD,MATCH(J100,主数据!A:A,0),11))</f>
        <v>#N/A</v>
      </c>
      <c r="D100" t="str">
        <f t="shared" si="4"/>
        <v>NJ0253会所服务费标准方式99.13</v>
      </c>
      <c r="E100" s="13" t="str">
        <f t="shared" si="6"/>
        <v>99.13</v>
      </c>
      <c r="F100" s="13" t="str">
        <f>IF(E100="","",IFERROR(IF(IF(K100="","",INDEX(收费标合同信息维护!A:Q,MATCH(D100,收费标合同信息维护!J:J,0),10))=D100,"有","无"),"无"))</f>
        <v>无</v>
      </c>
      <c r="G100" s="13" t="str">
        <f t="shared" si="5"/>
        <v/>
      </c>
      <c r="H100" s="13" t="str">
        <f t="shared" si="7"/>
        <v/>
      </c>
      <c r="I100" s="13" t="str">
        <f>IF(G100="","",IFERROR(IF(IF(K100="","",INDEX(收费标合同信息维护!A:Q,MATCH(G100,收费标合同信息维护!M:M,0),13))=G100,"有","无"),"无"))</f>
        <v/>
      </c>
      <c r="J100" s="3" t="s">
        <v>17966</v>
      </c>
      <c r="K100" s="3" t="s">
        <v>17967</v>
      </c>
      <c r="L100" s="3" t="s">
        <v>6717</v>
      </c>
      <c r="M100" s="3" t="s">
        <v>6718</v>
      </c>
      <c r="N100" s="3" t="s">
        <v>6477</v>
      </c>
      <c r="O100" s="3" t="s">
        <v>6478</v>
      </c>
      <c r="P100" s="3" t="s">
        <v>17987</v>
      </c>
      <c r="Q100" s="3" t="s">
        <v>17988</v>
      </c>
      <c r="R100" s="3" t="s">
        <v>6484</v>
      </c>
      <c r="S100" s="3" t="s">
        <v>6491</v>
      </c>
      <c r="T100" s="3" t="s">
        <v>6754</v>
      </c>
      <c r="U100" s="3" t="s">
        <v>154</v>
      </c>
      <c r="V100" s="3" t="s">
        <v>17989</v>
      </c>
      <c r="W100" s="3" t="s">
        <v>154</v>
      </c>
      <c r="X100" s="3" t="s">
        <v>154</v>
      </c>
      <c r="Y100" s="3" t="s">
        <v>154</v>
      </c>
      <c r="Z100" s="3" t="s">
        <v>154</v>
      </c>
      <c r="AA100" s="3" t="s">
        <v>154</v>
      </c>
      <c r="AB100" s="3" t="s">
        <v>154</v>
      </c>
      <c r="AC100" s="3" t="s">
        <v>154</v>
      </c>
      <c r="AD100" s="3" t="s">
        <v>6151</v>
      </c>
      <c r="AE100" s="3" t="s">
        <v>6151</v>
      </c>
      <c r="AF100" s="3" t="s">
        <v>154</v>
      </c>
      <c r="AG100" s="3" t="s">
        <v>154</v>
      </c>
      <c r="AH100" s="3" t="s">
        <v>6478</v>
      </c>
      <c r="AI100" s="3" t="s">
        <v>6482</v>
      </c>
      <c r="AJ100" s="3" t="s">
        <v>6033</v>
      </c>
    </row>
    <row r="101" spans="1:36" ht="15">
      <c r="A101" s="10">
        <v>172</v>
      </c>
      <c r="B101" t="e">
        <f>IF(K101="总计","",INDEX(主数据!A:AD,MATCH(J101,主数据!A:A,0),9))</f>
        <v>#N/A</v>
      </c>
      <c r="C101" t="e">
        <f>IF(K101="","",INDEX(主数据!A:AD,MATCH(J101,主数据!A:A,0),11))</f>
        <v>#N/A</v>
      </c>
      <c r="D101" t="str">
        <f t="shared" si="4"/>
        <v>NJ0253电费阶梯方式1.00</v>
      </c>
      <c r="E101" s="13" t="str">
        <f t="shared" si="6"/>
        <v>1.00</v>
      </c>
      <c r="F101" s="13" t="str">
        <f>IF(E101="","",IFERROR(IF(IF(K101="","",INDEX(收费标合同信息维护!A:Q,MATCH(D101,收费标合同信息维护!J:J,0),10))=D101,"有","无"),"无"))</f>
        <v>无</v>
      </c>
      <c r="G101" s="13" t="str">
        <f t="shared" si="5"/>
        <v/>
      </c>
      <c r="H101" s="13" t="str">
        <f t="shared" si="7"/>
        <v/>
      </c>
      <c r="I101" s="13" t="str">
        <f>IF(G101="","",IFERROR(IF(IF(K101="","",INDEX(收费标合同信息维护!A:Q,MATCH(G101,收费标合同信息维护!M:M,0),13))=G101,"有","无"),"无"))</f>
        <v/>
      </c>
      <c r="J101" s="3" t="s">
        <v>17966</v>
      </c>
      <c r="K101" s="3" t="s">
        <v>17967</v>
      </c>
      <c r="L101" s="3" t="s">
        <v>6601</v>
      </c>
      <c r="M101" s="3" t="s">
        <v>6602</v>
      </c>
      <c r="N101" s="3" t="s">
        <v>6603</v>
      </c>
      <c r="O101" s="3" t="s">
        <v>6478</v>
      </c>
      <c r="P101" s="3" t="s">
        <v>17990</v>
      </c>
      <c r="Q101" s="3" t="s">
        <v>17991</v>
      </c>
      <c r="R101" s="3" t="s">
        <v>6720</v>
      </c>
      <c r="S101" s="3" t="s">
        <v>6491</v>
      </c>
      <c r="T101" s="3" t="s">
        <v>6754</v>
      </c>
      <c r="U101" s="3" t="s">
        <v>154</v>
      </c>
      <c r="V101" s="3" t="s">
        <v>6737</v>
      </c>
      <c r="W101" s="3" t="s">
        <v>154</v>
      </c>
      <c r="X101" s="3" t="s">
        <v>17992</v>
      </c>
      <c r="Y101" s="3" t="s">
        <v>6686</v>
      </c>
      <c r="Z101" s="3" t="s">
        <v>17993</v>
      </c>
      <c r="AA101" s="3" t="s">
        <v>6672</v>
      </c>
      <c r="AB101" s="3" t="s">
        <v>6756</v>
      </c>
      <c r="AC101" s="3" t="s">
        <v>6755</v>
      </c>
      <c r="AD101" s="3" t="s">
        <v>6151</v>
      </c>
      <c r="AE101" s="3" t="s">
        <v>6151</v>
      </c>
      <c r="AF101" s="3" t="s">
        <v>154</v>
      </c>
      <c r="AG101" s="3" t="s">
        <v>154</v>
      </c>
      <c r="AH101" s="3" t="s">
        <v>6478</v>
      </c>
      <c r="AI101" s="3" t="s">
        <v>6482</v>
      </c>
      <c r="AJ101" s="3" t="s">
        <v>6489</v>
      </c>
    </row>
    <row r="102" spans="1:36" ht="15">
      <c r="A102" s="10">
        <v>173</v>
      </c>
      <c r="B102" t="e">
        <f>IF(K102="总计","",INDEX(主数据!A:AD,MATCH(J102,主数据!A:A,0),9))</f>
        <v>#N/A</v>
      </c>
      <c r="C102" t="e">
        <f>IF(K102="","",INDEX(主数据!A:AD,MATCH(J102,主数据!A:A,0),11))</f>
        <v>#N/A</v>
      </c>
      <c r="D102" t="str">
        <f t="shared" si="4"/>
        <v>NJ0253自来水费（简易征收）阶梯方式1.50</v>
      </c>
      <c r="E102" s="13" t="str">
        <f t="shared" si="6"/>
        <v>1.50</v>
      </c>
      <c r="F102" s="13" t="str">
        <f>IF(E102="","",IFERROR(IF(IF(K102="","",INDEX(收费标合同信息维护!A:Q,MATCH(D102,收费标合同信息维护!J:J,0),10))=D102,"有","无"),"无"))</f>
        <v>无</v>
      </c>
      <c r="G102" s="13" t="str">
        <f t="shared" si="5"/>
        <v/>
      </c>
      <c r="H102" s="13" t="str">
        <f t="shared" si="7"/>
        <v/>
      </c>
      <c r="I102" s="13" t="str">
        <f>IF(G102="","",IFERROR(IF(IF(K102="","",INDEX(收费标合同信息维护!A:Q,MATCH(G102,收费标合同信息维护!M:M,0),13))=G102,"有","无"),"无"))</f>
        <v/>
      </c>
      <c r="J102" s="3" t="s">
        <v>17966</v>
      </c>
      <c r="K102" s="3" t="s">
        <v>17967</v>
      </c>
      <c r="L102" s="3" t="s">
        <v>6615</v>
      </c>
      <c r="M102" s="3" t="s">
        <v>6616</v>
      </c>
      <c r="N102" s="3" t="s">
        <v>6603</v>
      </c>
      <c r="O102" s="3" t="s">
        <v>6478</v>
      </c>
      <c r="P102" s="3" t="s">
        <v>17994</v>
      </c>
      <c r="Q102" s="3" t="s">
        <v>17995</v>
      </c>
      <c r="R102" s="3" t="s">
        <v>6720</v>
      </c>
      <c r="S102" s="3" t="s">
        <v>6491</v>
      </c>
      <c r="T102" s="3" t="s">
        <v>17903</v>
      </c>
      <c r="U102" s="3" t="s">
        <v>154</v>
      </c>
      <c r="V102" s="3" t="s">
        <v>6608</v>
      </c>
      <c r="W102" s="3" t="s">
        <v>154</v>
      </c>
      <c r="X102" s="3" t="s">
        <v>6049</v>
      </c>
      <c r="Y102" s="3" t="s">
        <v>6686</v>
      </c>
      <c r="Z102" s="3" t="s">
        <v>17996</v>
      </c>
      <c r="AA102" s="3" t="s">
        <v>6672</v>
      </c>
      <c r="AB102" s="3" t="s">
        <v>154</v>
      </c>
      <c r="AC102" s="3" t="s">
        <v>154</v>
      </c>
      <c r="AD102" s="3" t="s">
        <v>6151</v>
      </c>
      <c r="AE102" s="3" t="s">
        <v>6151</v>
      </c>
      <c r="AF102" s="3" t="s">
        <v>154</v>
      </c>
      <c r="AG102" s="3" t="s">
        <v>154</v>
      </c>
      <c r="AH102" s="3" t="s">
        <v>6478</v>
      </c>
      <c r="AI102" s="3" t="s">
        <v>6727</v>
      </c>
      <c r="AJ102" s="3" t="s">
        <v>6489</v>
      </c>
    </row>
    <row r="103" spans="1:36" ht="15">
      <c r="A103" s="10">
        <v>174</v>
      </c>
      <c r="B103" t="e">
        <f>IF(K103="总计","",INDEX(主数据!A:AD,MATCH(J103,主数据!A:A,0),9))</f>
        <v>#N/A</v>
      </c>
      <c r="C103" t="e">
        <f>IF(K103="","",INDEX(主数据!A:AD,MATCH(J103,主数据!A:A,0),11))</f>
        <v>#N/A</v>
      </c>
      <c r="D103" t="str">
        <f t="shared" si="4"/>
        <v>NJ0253自来水费（简易征收）标准方式100.00</v>
      </c>
      <c r="E103" s="13" t="str">
        <f t="shared" si="6"/>
        <v>100.00</v>
      </c>
      <c r="F103" s="13" t="str">
        <f>IF(E103="","",IFERROR(IF(IF(K103="","",INDEX(收费标合同信息维护!A:Q,MATCH(D103,收费标合同信息维护!J:J,0),10))=D103,"有","无"),"无"))</f>
        <v>无</v>
      </c>
      <c r="G103" s="13" t="str">
        <f t="shared" si="5"/>
        <v/>
      </c>
      <c r="H103" s="13" t="str">
        <f t="shared" si="7"/>
        <v/>
      </c>
      <c r="I103" s="13" t="str">
        <f>IF(G103="","",IFERROR(IF(IF(K103="","",INDEX(收费标合同信息维护!A:Q,MATCH(G103,收费标合同信息维护!M:M,0),13))=G103,"有","无"),"无"))</f>
        <v/>
      </c>
      <c r="J103" s="3" t="s">
        <v>17966</v>
      </c>
      <c r="K103" s="3" t="s">
        <v>17967</v>
      </c>
      <c r="L103" s="3" t="s">
        <v>6615</v>
      </c>
      <c r="M103" s="3" t="s">
        <v>6616</v>
      </c>
      <c r="N103" s="3" t="s">
        <v>6603</v>
      </c>
      <c r="O103" s="3" t="s">
        <v>6478</v>
      </c>
      <c r="P103" s="3" t="s">
        <v>17997</v>
      </c>
      <c r="Q103" s="3" t="s">
        <v>17998</v>
      </c>
      <c r="R103" s="3" t="s">
        <v>6484</v>
      </c>
      <c r="S103" s="3" t="s">
        <v>6491</v>
      </c>
      <c r="T103" s="3" t="s">
        <v>6754</v>
      </c>
      <c r="U103" s="3" t="s">
        <v>154</v>
      </c>
      <c r="V103" s="3" t="s">
        <v>6743</v>
      </c>
      <c r="W103" s="3" t="s">
        <v>154</v>
      </c>
      <c r="X103" s="3" t="s">
        <v>154</v>
      </c>
      <c r="Y103" s="3" t="s">
        <v>154</v>
      </c>
      <c r="Z103" s="3" t="s">
        <v>154</v>
      </c>
      <c r="AA103" s="3" t="s">
        <v>154</v>
      </c>
      <c r="AB103" s="3" t="s">
        <v>154</v>
      </c>
      <c r="AC103" s="3" t="s">
        <v>154</v>
      </c>
      <c r="AD103" s="3" t="s">
        <v>6151</v>
      </c>
      <c r="AE103" s="3" t="s">
        <v>6151</v>
      </c>
      <c r="AF103" s="3" t="s">
        <v>154</v>
      </c>
      <c r="AG103" s="3" t="s">
        <v>154</v>
      </c>
      <c r="AH103" s="3" t="s">
        <v>6478</v>
      </c>
      <c r="AI103" s="3" t="s">
        <v>6482</v>
      </c>
      <c r="AJ103" s="3" t="s">
        <v>6489</v>
      </c>
    </row>
    <row r="104" spans="1:36" ht="15">
      <c r="A104" s="10">
        <v>175</v>
      </c>
      <c r="B104" t="e">
        <f>IF(K104="总计","",INDEX(主数据!A:AD,MATCH(J104,主数据!A:A,0),9))</f>
        <v>#N/A</v>
      </c>
      <c r="C104" t="e">
        <f>IF(K104="","",INDEX(主数据!A:AD,MATCH(J104,主数据!A:A,0),11))</f>
        <v>#N/A</v>
      </c>
      <c r="D104" t="str">
        <f t="shared" si="4"/>
        <v>NJ0253自来水费（简易征收）阶梯方式2.52</v>
      </c>
      <c r="E104" s="13" t="str">
        <f t="shared" si="6"/>
        <v>2.52</v>
      </c>
      <c r="F104" s="13" t="str">
        <f>IF(E104="","",IFERROR(IF(IF(K104="","",INDEX(收费标合同信息维护!A:Q,MATCH(D104,收费标合同信息维护!J:J,0),10))=D104,"有","无"),"无"))</f>
        <v>无</v>
      </c>
      <c r="G104" s="13" t="str">
        <f t="shared" si="5"/>
        <v/>
      </c>
      <c r="H104" s="13" t="str">
        <f t="shared" si="7"/>
        <v/>
      </c>
      <c r="I104" s="13" t="str">
        <f>IF(G104="","",IFERROR(IF(IF(K104="","",INDEX(收费标合同信息维护!A:Q,MATCH(G104,收费标合同信息维护!M:M,0),13))=G104,"有","无"),"无"))</f>
        <v/>
      </c>
      <c r="J104" s="3" t="s">
        <v>17966</v>
      </c>
      <c r="K104" s="3" t="s">
        <v>17967</v>
      </c>
      <c r="L104" s="3" t="s">
        <v>6615</v>
      </c>
      <c r="M104" s="3" t="s">
        <v>6616</v>
      </c>
      <c r="N104" s="3" t="s">
        <v>6603</v>
      </c>
      <c r="O104" s="3" t="s">
        <v>6478</v>
      </c>
      <c r="P104" s="3" t="s">
        <v>17999</v>
      </c>
      <c r="Q104" s="3" t="s">
        <v>18000</v>
      </c>
      <c r="R104" s="3" t="s">
        <v>6720</v>
      </c>
      <c r="S104" s="3" t="s">
        <v>6491</v>
      </c>
      <c r="T104" s="3" t="s">
        <v>17970</v>
      </c>
      <c r="U104" s="3" t="s">
        <v>154</v>
      </c>
      <c r="V104" s="3" t="s">
        <v>18001</v>
      </c>
      <c r="W104" s="3" t="s">
        <v>154</v>
      </c>
      <c r="X104" s="3" t="s">
        <v>6756</v>
      </c>
      <c r="Y104" s="3" t="s">
        <v>18002</v>
      </c>
      <c r="Z104" s="3" t="s">
        <v>18003</v>
      </c>
      <c r="AA104" s="3" t="s">
        <v>18004</v>
      </c>
      <c r="AB104" s="3" t="s">
        <v>17941</v>
      </c>
      <c r="AC104" s="3" t="s">
        <v>18005</v>
      </c>
      <c r="AD104" s="3" t="s">
        <v>6151</v>
      </c>
      <c r="AE104" s="3" t="s">
        <v>6151</v>
      </c>
      <c r="AF104" s="3" t="s">
        <v>154</v>
      </c>
      <c r="AG104" s="3" t="s">
        <v>154</v>
      </c>
      <c r="AH104" s="3" t="s">
        <v>6478</v>
      </c>
      <c r="AI104" s="3" t="s">
        <v>6482</v>
      </c>
      <c r="AJ104" s="3" t="s">
        <v>6489</v>
      </c>
    </row>
    <row r="105" spans="1:36" ht="15">
      <c r="A105" s="10">
        <v>176</v>
      </c>
      <c r="B105" t="e">
        <f>IF(K105="总计","",INDEX(主数据!A:AD,MATCH(J105,主数据!A:A,0),9))</f>
        <v>#N/A</v>
      </c>
      <c r="C105" t="e">
        <f>IF(K105="","",INDEX(主数据!A:AD,MATCH(J105,主数据!A:A,0),11))</f>
        <v>#N/A</v>
      </c>
      <c r="D105" t="str">
        <f t="shared" si="4"/>
        <v>NJ0253中水排水费阶梯方式1.50</v>
      </c>
      <c r="E105" s="13" t="str">
        <f t="shared" si="6"/>
        <v>1.50</v>
      </c>
      <c r="F105" s="13" t="str">
        <f>IF(E105="","",IFERROR(IF(IF(K105="","",INDEX(收费标合同信息维护!A:Q,MATCH(D105,收费标合同信息维护!J:J,0),10))=D105,"有","无"),"无"))</f>
        <v>无</v>
      </c>
      <c r="G105" s="13" t="str">
        <f t="shared" si="5"/>
        <v/>
      </c>
      <c r="H105" s="13" t="str">
        <f t="shared" si="7"/>
        <v/>
      </c>
      <c r="I105" s="13" t="str">
        <f>IF(G105="","",IFERROR(IF(IF(K105="","",INDEX(收费标合同信息维护!A:Q,MATCH(G105,收费标合同信息维护!M:M,0),13))=G105,"有","无"),"无"))</f>
        <v/>
      </c>
      <c r="J105" s="3" t="s">
        <v>17966</v>
      </c>
      <c r="K105" s="3" t="s">
        <v>17967</v>
      </c>
      <c r="L105" s="3" t="s">
        <v>6757</v>
      </c>
      <c r="M105" s="3" t="s">
        <v>6758</v>
      </c>
      <c r="N105" s="3" t="s">
        <v>6603</v>
      </c>
      <c r="O105" s="3" t="s">
        <v>6597</v>
      </c>
      <c r="P105" s="3" t="s">
        <v>18006</v>
      </c>
      <c r="Q105" s="3" t="s">
        <v>18007</v>
      </c>
      <c r="R105" s="3" t="s">
        <v>6720</v>
      </c>
      <c r="S105" s="3" t="s">
        <v>6491</v>
      </c>
      <c r="T105" s="3" t="s">
        <v>17903</v>
      </c>
      <c r="U105" s="3" t="s">
        <v>6716</v>
      </c>
      <c r="V105" s="3" t="s">
        <v>6608</v>
      </c>
      <c r="W105" s="3" t="s">
        <v>154</v>
      </c>
      <c r="X105" s="3" t="s">
        <v>17923</v>
      </c>
      <c r="Y105" s="3" t="s">
        <v>6759</v>
      </c>
      <c r="Z105" s="3" t="s">
        <v>17939</v>
      </c>
      <c r="AA105" s="3" t="s">
        <v>6686</v>
      </c>
      <c r="AB105" s="3" t="s">
        <v>6711</v>
      </c>
      <c r="AC105" s="3" t="s">
        <v>6675</v>
      </c>
      <c r="AD105" s="3" t="s">
        <v>6151</v>
      </c>
      <c r="AE105" s="3" t="s">
        <v>6151</v>
      </c>
      <c r="AF105" s="3" t="s">
        <v>154</v>
      </c>
      <c r="AG105" s="3" t="s">
        <v>154</v>
      </c>
      <c r="AH105" s="3" t="s">
        <v>6478</v>
      </c>
      <c r="AI105" s="3" t="s">
        <v>6482</v>
      </c>
      <c r="AJ105" s="3" t="s">
        <v>6489</v>
      </c>
    </row>
    <row r="106" spans="1:36" ht="15">
      <c r="A106" s="10">
        <v>177</v>
      </c>
      <c r="B106" t="e">
        <f>IF(K106="总计","",INDEX(主数据!A:AD,MATCH(J106,主数据!A:A,0),9))</f>
        <v>#N/A</v>
      </c>
      <c r="C106" t="e">
        <f>IF(K106="","",INDEX(主数据!A:AD,MATCH(J106,主数据!A:A,0),11))</f>
        <v>#N/A</v>
      </c>
      <c r="D106" t="str">
        <f t="shared" si="4"/>
        <v>NJ0253天然气费标准方式4.00</v>
      </c>
      <c r="E106" s="13" t="str">
        <f t="shared" si="6"/>
        <v>4.00</v>
      </c>
      <c r="F106" s="13" t="str">
        <f>IF(E106="","",IFERROR(IF(IF(K106="","",INDEX(收费标合同信息维护!A:Q,MATCH(D106,收费标合同信息维护!J:J,0),10))=D106,"有","无"),"无"))</f>
        <v>无</v>
      </c>
      <c r="G106" s="13" t="str">
        <f t="shared" si="5"/>
        <v/>
      </c>
      <c r="H106" s="13" t="str">
        <f t="shared" si="7"/>
        <v/>
      </c>
      <c r="I106" s="13" t="str">
        <f>IF(G106="","",IFERROR(IF(IF(K106="","",INDEX(收费标合同信息维护!A:Q,MATCH(G106,收费标合同信息维护!M:M,0),13))=G106,"有","无"),"无"))</f>
        <v/>
      </c>
      <c r="J106" s="3" t="s">
        <v>17966</v>
      </c>
      <c r="K106" s="3" t="s">
        <v>17967</v>
      </c>
      <c r="L106" s="3" t="s">
        <v>6735</v>
      </c>
      <c r="M106" s="3" t="s">
        <v>6736</v>
      </c>
      <c r="N106" s="3" t="s">
        <v>6603</v>
      </c>
      <c r="O106" s="3" t="s">
        <v>6478</v>
      </c>
      <c r="P106" s="3" t="s">
        <v>18008</v>
      </c>
      <c r="Q106" s="3" t="s">
        <v>18009</v>
      </c>
      <c r="R106" s="3" t="s">
        <v>6484</v>
      </c>
      <c r="S106" s="3" t="s">
        <v>6491</v>
      </c>
      <c r="T106" s="3" t="s">
        <v>6760</v>
      </c>
      <c r="U106" s="3" t="s">
        <v>154</v>
      </c>
      <c r="V106" s="3" t="s">
        <v>6755</v>
      </c>
      <c r="W106" s="3" t="s">
        <v>154</v>
      </c>
      <c r="X106" s="3" t="s">
        <v>154</v>
      </c>
      <c r="Y106" s="3" t="s">
        <v>154</v>
      </c>
      <c r="Z106" s="3" t="s">
        <v>154</v>
      </c>
      <c r="AA106" s="3" t="s">
        <v>154</v>
      </c>
      <c r="AB106" s="3" t="s">
        <v>154</v>
      </c>
      <c r="AC106" s="3" t="s">
        <v>154</v>
      </c>
      <c r="AD106" s="3" t="s">
        <v>6151</v>
      </c>
      <c r="AE106" s="3" t="s">
        <v>6151</v>
      </c>
      <c r="AF106" s="3" t="s">
        <v>154</v>
      </c>
      <c r="AG106" s="3" t="s">
        <v>154</v>
      </c>
      <c r="AH106" s="3" t="s">
        <v>6478</v>
      </c>
      <c r="AI106" s="3" t="s">
        <v>6482</v>
      </c>
      <c r="AJ106" s="3" t="s">
        <v>6489</v>
      </c>
    </row>
    <row r="107" spans="1:36" ht="15">
      <c r="A107" s="10">
        <v>178</v>
      </c>
      <c r="B107" t="e">
        <f>IF(K107="总计","",INDEX(主数据!A:AD,MATCH(J107,主数据!A:A,0),9))</f>
        <v>#N/A</v>
      </c>
      <c r="C107" t="e">
        <f>IF(K107="","",INDEX(主数据!A:AD,MATCH(J107,主数据!A:A,0),11))</f>
        <v>#N/A</v>
      </c>
      <c r="D107" t="str">
        <f t="shared" si="4"/>
        <v>NJ0253天然气费标准方式6.00</v>
      </c>
      <c r="E107" s="13" t="str">
        <f t="shared" si="6"/>
        <v>6.00</v>
      </c>
      <c r="F107" s="13" t="str">
        <f>IF(E107="","",IFERROR(IF(IF(K107="","",INDEX(收费标合同信息维护!A:Q,MATCH(D107,收费标合同信息维护!J:J,0),10))=D107,"有","无"),"无"))</f>
        <v>无</v>
      </c>
      <c r="G107" s="13" t="str">
        <f t="shared" si="5"/>
        <v/>
      </c>
      <c r="H107" s="13" t="str">
        <f t="shared" si="7"/>
        <v/>
      </c>
      <c r="I107" s="13" t="str">
        <f>IF(G107="","",IFERROR(IF(IF(K107="","",INDEX(收费标合同信息维护!A:Q,MATCH(G107,收费标合同信息维护!M:M,0),13))=G107,"有","无"),"无"))</f>
        <v/>
      </c>
      <c r="J107" s="3" t="s">
        <v>17966</v>
      </c>
      <c r="K107" s="3" t="s">
        <v>17967</v>
      </c>
      <c r="L107" s="3" t="s">
        <v>6735</v>
      </c>
      <c r="M107" s="3" t="s">
        <v>6736</v>
      </c>
      <c r="N107" s="3" t="s">
        <v>6603</v>
      </c>
      <c r="O107" s="3" t="s">
        <v>6478</v>
      </c>
      <c r="P107" s="3" t="s">
        <v>18010</v>
      </c>
      <c r="Q107" s="3" t="s">
        <v>18010</v>
      </c>
      <c r="R107" s="3" t="s">
        <v>6484</v>
      </c>
      <c r="S107" s="3" t="s">
        <v>6689</v>
      </c>
      <c r="T107" s="3" t="s">
        <v>6754</v>
      </c>
      <c r="U107" s="3" t="s">
        <v>154</v>
      </c>
      <c r="V107" s="3" t="s">
        <v>6634</v>
      </c>
      <c r="W107" s="3" t="s">
        <v>154</v>
      </c>
      <c r="X107" s="3" t="s">
        <v>154</v>
      </c>
      <c r="Y107" s="3" t="s">
        <v>154</v>
      </c>
      <c r="Z107" s="3" t="s">
        <v>154</v>
      </c>
      <c r="AA107" s="3" t="s">
        <v>154</v>
      </c>
      <c r="AB107" s="3" t="s">
        <v>154</v>
      </c>
      <c r="AC107" s="3" t="s">
        <v>154</v>
      </c>
      <c r="AD107" s="3" t="s">
        <v>6151</v>
      </c>
      <c r="AE107" s="3" t="s">
        <v>6151</v>
      </c>
      <c r="AF107" s="3" t="s">
        <v>154</v>
      </c>
      <c r="AG107" s="3" t="s">
        <v>154</v>
      </c>
      <c r="AH107" s="3" t="s">
        <v>6478</v>
      </c>
      <c r="AI107" s="3" t="s">
        <v>6727</v>
      </c>
      <c r="AJ107" s="3" t="s">
        <v>6489</v>
      </c>
    </row>
    <row r="108" spans="1:36" ht="15">
      <c r="A108" s="10">
        <v>179</v>
      </c>
      <c r="B108" t="e">
        <f>IF(K108="总计","",INDEX(主数据!A:AD,MATCH(J108,主数据!A:A,0),9))</f>
        <v>#N/A</v>
      </c>
      <c r="C108" t="e">
        <f>IF(K108="","",INDEX(主数据!A:AD,MATCH(J108,主数据!A:A,0),11))</f>
        <v>#N/A</v>
      </c>
      <c r="D108" t="str">
        <f t="shared" si="4"/>
        <v>NJ0253水费增值税定额阶梯10.00</v>
      </c>
      <c r="E108" s="13" t="str">
        <f t="shared" si="6"/>
        <v>10.00</v>
      </c>
      <c r="F108" s="13" t="str">
        <f>IF(E108="","",IFERROR(IF(IF(K108="","",INDEX(收费标合同信息维护!A:Q,MATCH(D108,收费标合同信息维护!J:J,0),10))=D108,"有","无"),"无"))</f>
        <v>无</v>
      </c>
      <c r="G108" s="13" t="str">
        <f t="shared" si="5"/>
        <v/>
      </c>
      <c r="H108" s="13" t="str">
        <f t="shared" si="7"/>
        <v/>
      </c>
      <c r="I108" s="13" t="str">
        <f>IF(G108="","",IFERROR(IF(IF(K108="","",INDEX(收费标合同信息维护!A:Q,MATCH(G108,收费标合同信息维护!M:M,0),13))=G108,"有","无"),"无"))</f>
        <v/>
      </c>
      <c r="J108" s="3" t="s">
        <v>17966</v>
      </c>
      <c r="K108" s="3" t="s">
        <v>17967</v>
      </c>
      <c r="L108" s="3" t="s">
        <v>6761</v>
      </c>
      <c r="M108" s="3" t="s">
        <v>6762</v>
      </c>
      <c r="N108" s="3" t="s">
        <v>6603</v>
      </c>
      <c r="O108" s="3" t="s">
        <v>6597</v>
      </c>
      <c r="P108" s="3" t="s">
        <v>18011</v>
      </c>
      <c r="Q108" s="3" t="s">
        <v>18012</v>
      </c>
      <c r="R108" s="3" t="s">
        <v>6707</v>
      </c>
      <c r="S108" s="3" t="s">
        <v>6491</v>
      </c>
      <c r="T108" s="3" t="s">
        <v>17936</v>
      </c>
      <c r="U108" s="3" t="s">
        <v>6716</v>
      </c>
      <c r="V108" s="3" t="s">
        <v>6708</v>
      </c>
      <c r="W108" s="3" t="s">
        <v>154</v>
      </c>
      <c r="X108" s="3" t="s">
        <v>6763</v>
      </c>
      <c r="Y108" s="3" t="s">
        <v>6709</v>
      </c>
      <c r="Z108" s="3" t="s">
        <v>17923</v>
      </c>
      <c r="AA108" s="3" t="s">
        <v>6728</v>
      </c>
      <c r="AB108" s="3" t="s">
        <v>6711</v>
      </c>
      <c r="AC108" s="3" t="s">
        <v>6710</v>
      </c>
      <c r="AD108" s="3" t="s">
        <v>6151</v>
      </c>
      <c r="AE108" s="3" t="s">
        <v>6151</v>
      </c>
      <c r="AF108" s="3" t="s">
        <v>154</v>
      </c>
      <c r="AG108" s="3" t="s">
        <v>154</v>
      </c>
      <c r="AH108" s="3" t="s">
        <v>6478</v>
      </c>
      <c r="AI108" s="3" t="s">
        <v>6482</v>
      </c>
      <c r="AJ108" s="3" t="s">
        <v>6489</v>
      </c>
    </row>
    <row r="109" spans="1:36" ht="15">
      <c r="A109" s="10">
        <v>180</v>
      </c>
      <c r="B109" t="e">
        <f>IF(K109="总计","",INDEX(主数据!A:AD,MATCH(J109,主数据!A:A,0),9))</f>
        <v>#N/A</v>
      </c>
      <c r="C109" t="e">
        <f>IF(K109="","",INDEX(主数据!A:AD,MATCH(J109,主数据!A:A,0),11))</f>
        <v>#N/A</v>
      </c>
      <c r="D109" t="str">
        <f t="shared" si="4"/>
        <v>NJ0253前期介入费标准方式100.00</v>
      </c>
      <c r="E109" s="13" t="str">
        <f t="shared" si="6"/>
        <v>100.00</v>
      </c>
      <c r="F109" s="13" t="str">
        <f>IF(E109="","",IFERROR(IF(IF(K109="","",INDEX(收费标合同信息维护!A:Q,MATCH(D109,收费标合同信息维护!J:J,0),10))=D109,"有","无"),"无"))</f>
        <v>无</v>
      </c>
      <c r="G109" s="13" t="str">
        <f t="shared" si="5"/>
        <v/>
      </c>
      <c r="H109" s="13" t="str">
        <f t="shared" si="7"/>
        <v/>
      </c>
      <c r="I109" s="13" t="str">
        <f>IF(G109="","",IFERROR(IF(IF(K109="","",INDEX(收费标合同信息维护!A:Q,MATCH(G109,收费标合同信息维护!M:M,0),13))=G109,"有","无"),"无"))</f>
        <v/>
      </c>
      <c r="J109" s="3" t="s">
        <v>17966</v>
      </c>
      <c r="K109" s="3" t="s">
        <v>17967</v>
      </c>
      <c r="L109" s="3" t="s">
        <v>6551</v>
      </c>
      <c r="M109" s="3" t="s">
        <v>6552</v>
      </c>
      <c r="N109" s="3" t="s">
        <v>6477</v>
      </c>
      <c r="O109" s="3" t="s">
        <v>6478</v>
      </c>
      <c r="P109" s="3" t="s">
        <v>18013</v>
      </c>
      <c r="Q109" s="3" t="s">
        <v>18014</v>
      </c>
      <c r="R109" s="3" t="s">
        <v>6484</v>
      </c>
      <c r="S109" s="3" t="s">
        <v>6491</v>
      </c>
      <c r="T109" s="3" t="s">
        <v>6754</v>
      </c>
      <c r="U109" s="3" t="s">
        <v>154</v>
      </c>
      <c r="V109" s="3" t="s">
        <v>6743</v>
      </c>
      <c r="W109" s="3" t="s">
        <v>154</v>
      </c>
      <c r="X109" s="3" t="s">
        <v>154</v>
      </c>
      <c r="Y109" s="3" t="s">
        <v>154</v>
      </c>
      <c r="Z109" s="3" t="s">
        <v>154</v>
      </c>
      <c r="AA109" s="3" t="s">
        <v>154</v>
      </c>
      <c r="AB109" s="3" t="s">
        <v>154</v>
      </c>
      <c r="AC109" s="3" t="s">
        <v>154</v>
      </c>
      <c r="AD109" s="3" t="s">
        <v>6151</v>
      </c>
      <c r="AE109" s="3" t="s">
        <v>6151</v>
      </c>
      <c r="AF109" s="3" t="s">
        <v>154</v>
      </c>
      <c r="AG109" s="3" t="s">
        <v>154</v>
      </c>
      <c r="AH109" s="3" t="s">
        <v>6478</v>
      </c>
      <c r="AI109" s="3" t="s">
        <v>6727</v>
      </c>
      <c r="AJ109" s="3" t="s">
        <v>6489</v>
      </c>
    </row>
    <row r="110" spans="1:36" ht="15">
      <c r="A110" s="10">
        <v>181</v>
      </c>
      <c r="B110" t="e">
        <f>IF(K110="总计","",INDEX(主数据!A:AD,MATCH(J110,主数据!A:A,0),9))</f>
        <v>#N/A</v>
      </c>
      <c r="C110" t="e">
        <f>IF(K110="","",INDEX(主数据!A:AD,MATCH(J110,主数据!A:A,0),11))</f>
        <v>#N/A</v>
      </c>
      <c r="D110" t="str">
        <f t="shared" si="4"/>
        <v>NJ0253前期介入费定额</v>
      </c>
      <c r="E110" s="13" t="str">
        <f t="shared" si="6"/>
        <v/>
      </c>
      <c r="F110" s="13" t="str">
        <f>IF(E110="","",IFERROR(IF(IF(K110="","",INDEX(收费标合同信息维护!A:Q,MATCH(D110,收费标合同信息维护!J:J,0),10))=D110,"有","无"),"无"))</f>
        <v/>
      </c>
      <c r="G110" s="13" t="str">
        <f t="shared" si="5"/>
        <v>NJ0253前期介入费定额100.00</v>
      </c>
      <c r="H110" s="13" t="str">
        <f t="shared" si="7"/>
        <v>100.00</v>
      </c>
      <c r="I110" s="13" t="str">
        <f>IF(G110="","",IFERROR(IF(IF(K110="","",INDEX(收费标合同信息维护!A:Q,MATCH(G110,收费标合同信息维护!M:M,0),13))=G110,"有","无"),"无"))</f>
        <v>无</v>
      </c>
      <c r="J110" s="3" t="s">
        <v>17966</v>
      </c>
      <c r="K110" s="3" t="s">
        <v>17967</v>
      </c>
      <c r="L110" s="3" t="s">
        <v>6551</v>
      </c>
      <c r="M110" s="3" t="s">
        <v>6552</v>
      </c>
      <c r="N110" s="3" t="s">
        <v>6477</v>
      </c>
      <c r="O110" s="3" t="s">
        <v>6478</v>
      </c>
      <c r="P110" s="3" t="s">
        <v>18015</v>
      </c>
      <c r="Q110" s="3" t="s">
        <v>18016</v>
      </c>
      <c r="R110" s="3" t="s">
        <v>6490</v>
      </c>
      <c r="S110" s="3" t="s">
        <v>6491</v>
      </c>
      <c r="T110" s="3" t="s">
        <v>6754</v>
      </c>
      <c r="U110" s="3" t="s">
        <v>154</v>
      </c>
      <c r="V110" s="3" t="s">
        <v>154</v>
      </c>
      <c r="W110" s="3" t="s">
        <v>6743</v>
      </c>
      <c r="X110" s="3" t="s">
        <v>154</v>
      </c>
      <c r="Y110" s="3" t="s">
        <v>154</v>
      </c>
      <c r="Z110" s="3" t="s">
        <v>154</v>
      </c>
      <c r="AA110" s="3" t="s">
        <v>154</v>
      </c>
      <c r="AB110" s="3" t="s">
        <v>154</v>
      </c>
      <c r="AC110" s="3" t="s">
        <v>154</v>
      </c>
      <c r="AD110" s="3" t="s">
        <v>6151</v>
      </c>
      <c r="AE110" s="3" t="s">
        <v>6151</v>
      </c>
      <c r="AF110" s="3" t="s">
        <v>154</v>
      </c>
      <c r="AG110" s="3" t="s">
        <v>154</v>
      </c>
      <c r="AH110" s="3" t="s">
        <v>6478</v>
      </c>
      <c r="AI110" s="3" t="s">
        <v>6482</v>
      </c>
      <c r="AJ110" s="3" t="s">
        <v>6033</v>
      </c>
    </row>
    <row r="111" spans="1:36" ht="15">
      <c r="A111" s="10">
        <v>182</v>
      </c>
      <c r="B111" t="e">
        <f>IF(K111="总计","",INDEX(主数据!A:AD,MATCH(J111,主数据!A:A,0),9))</f>
        <v>#N/A</v>
      </c>
      <c r="C111" t="e">
        <f>IF(K111="","",INDEX(主数据!A:AD,MATCH(J111,主数据!A:A,0),11))</f>
        <v>#N/A</v>
      </c>
      <c r="D111" t="str">
        <f t="shared" si="4"/>
        <v>NJ0254物业服务费标准方式1.80</v>
      </c>
      <c r="E111" s="13" t="str">
        <f t="shared" si="6"/>
        <v>1.80</v>
      </c>
      <c r="F111" s="13" t="str">
        <f>IF(E111="","",IFERROR(IF(IF(K111="","",INDEX(收费标合同信息维护!A:Q,MATCH(D111,收费标合同信息维护!J:J,0),10))=D111,"有","无"),"无"))</f>
        <v>无</v>
      </c>
      <c r="G111" s="13" t="str">
        <f t="shared" si="5"/>
        <v/>
      </c>
      <c r="H111" s="13" t="str">
        <f t="shared" si="7"/>
        <v/>
      </c>
      <c r="I111" s="13" t="str">
        <f>IF(G111="","",IFERROR(IF(IF(K111="","",INDEX(收费标合同信息维护!A:Q,MATCH(G111,收费标合同信息维护!M:M,0),13))=G111,"有","无"),"无"))</f>
        <v/>
      </c>
      <c r="J111" s="3" t="s">
        <v>18017</v>
      </c>
      <c r="K111" s="3" t="s">
        <v>18018</v>
      </c>
      <c r="L111" s="3" t="s">
        <v>6025</v>
      </c>
      <c r="M111" s="3" t="s">
        <v>6026</v>
      </c>
      <c r="N111" s="3" t="s">
        <v>6477</v>
      </c>
      <c r="O111" s="3" t="s">
        <v>6478</v>
      </c>
      <c r="P111" s="3" t="s">
        <v>6025</v>
      </c>
      <c r="Q111" s="3" t="s">
        <v>18019</v>
      </c>
      <c r="R111" s="3" t="s">
        <v>6484</v>
      </c>
      <c r="S111" s="3" t="s">
        <v>6491</v>
      </c>
      <c r="T111" s="3" t="s">
        <v>6537</v>
      </c>
      <c r="U111" s="3" t="s">
        <v>154</v>
      </c>
      <c r="V111" s="3" t="s">
        <v>6759</v>
      </c>
      <c r="W111" s="3" t="s">
        <v>154</v>
      </c>
      <c r="X111" s="3" t="s">
        <v>154</v>
      </c>
      <c r="Y111" s="3" t="s">
        <v>154</v>
      </c>
      <c r="Z111" s="3" t="s">
        <v>154</v>
      </c>
      <c r="AA111" s="3" t="s">
        <v>154</v>
      </c>
      <c r="AB111" s="3" t="s">
        <v>154</v>
      </c>
      <c r="AC111" s="3" t="s">
        <v>154</v>
      </c>
      <c r="AD111" s="3" t="s">
        <v>6151</v>
      </c>
      <c r="AE111" s="3" t="s">
        <v>6151</v>
      </c>
      <c r="AF111" s="3" t="s">
        <v>154</v>
      </c>
      <c r="AG111" s="3" t="s">
        <v>154</v>
      </c>
      <c r="AH111" s="3" t="s">
        <v>6478</v>
      </c>
      <c r="AI111" s="3" t="s">
        <v>6482</v>
      </c>
      <c r="AJ111" s="3" t="s">
        <v>6033</v>
      </c>
    </row>
    <row r="112" spans="1:36" ht="15">
      <c r="A112" s="10">
        <v>183</v>
      </c>
      <c r="B112" t="e">
        <f>IF(K112="总计","",INDEX(主数据!A:AD,MATCH(J112,主数据!A:A,0),9))</f>
        <v>#N/A</v>
      </c>
      <c r="C112" t="e">
        <f>IF(K112="","",INDEX(主数据!A:AD,MATCH(J112,主数据!A:A,0),11))</f>
        <v>#N/A</v>
      </c>
      <c r="D112" t="str">
        <f t="shared" si="4"/>
        <v>NJ0254物业服务费标准方式2.00</v>
      </c>
      <c r="E112" s="13" t="str">
        <f t="shared" si="6"/>
        <v>2.00</v>
      </c>
      <c r="F112" s="13" t="str">
        <f>IF(E112="","",IFERROR(IF(IF(K112="","",INDEX(收费标合同信息维护!A:Q,MATCH(D112,收费标合同信息维护!J:J,0),10))=D112,"有","无"),"无"))</f>
        <v>无</v>
      </c>
      <c r="G112" s="13" t="str">
        <f t="shared" si="5"/>
        <v/>
      </c>
      <c r="H112" s="13" t="str">
        <f t="shared" si="7"/>
        <v/>
      </c>
      <c r="I112" s="13" t="str">
        <f>IF(G112="","",IFERROR(IF(IF(K112="","",INDEX(收费标合同信息维护!A:Q,MATCH(G112,收费标合同信息维护!M:M,0),13))=G112,"有","无"),"无"))</f>
        <v/>
      </c>
      <c r="J112" s="3" t="s">
        <v>18017</v>
      </c>
      <c r="K112" s="3" t="s">
        <v>18018</v>
      </c>
      <c r="L112" s="3" t="s">
        <v>6025</v>
      </c>
      <c r="M112" s="3" t="s">
        <v>6026</v>
      </c>
      <c r="N112" s="3" t="s">
        <v>6477</v>
      </c>
      <c r="O112" s="3" t="s">
        <v>6478</v>
      </c>
      <c r="P112" s="3" t="s">
        <v>18020</v>
      </c>
      <c r="Q112" s="3" t="s">
        <v>18021</v>
      </c>
      <c r="R112" s="3" t="s">
        <v>6484</v>
      </c>
      <c r="S112" s="3" t="s">
        <v>6485</v>
      </c>
      <c r="T112" s="3" t="s">
        <v>18022</v>
      </c>
      <c r="U112" s="3" t="s">
        <v>154</v>
      </c>
      <c r="V112" s="3" t="s">
        <v>6686</v>
      </c>
      <c r="W112" s="3" t="s">
        <v>154</v>
      </c>
      <c r="X112" s="3" t="s">
        <v>154</v>
      </c>
      <c r="Y112" s="3" t="s">
        <v>154</v>
      </c>
      <c r="Z112" s="3" t="s">
        <v>154</v>
      </c>
      <c r="AA112" s="3" t="s">
        <v>154</v>
      </c>
      <c r="AB112" s="3" t="s">
        <v>154</v>
      </c>
      <c r="AC112" s="3" t="s">
        <v>154</v>
      </c>
      <c r="AD112" s="3" t="s">
        <v>6151</v>
      </c>
      <c r="AE112" s="3" t="s">
        <v>6151</v>
      </c>
      <c r="AF112" s="3" t="s">
        <v>154</v>
      </c>
      <c r="AG112" s="3" t="s">
        <v>154</v>
      </c>
      <c r="AH112" s="3" t="s">
        <v>6478</v>
      </c>
      <c r="AI112" s="3" t="s">
        <v>6482</v>
      </c>
      <c r="AJ112" s="3" t="s">
        <v>6038</v>
      </c>
    </row>
    <row r="113" spans="1:36" ht="30">
      <c r="A113" s="10">
        <v>184</v>
      </c>
      <c r="B113" t="e">
        <f>IF(K113="总计","",INDEX(主数据!A:AD,MATCH(J113,主数据!A:A,0),9))</f>
        <v>#N/A</v>
      </c>
      <c r="C113" t="e">
        <f>IF(K113="","",INDEX(主数据!A:AD,MATCH(J113,主数据!A:A,0),11))</f>
        <v>#N/A</v>
      </c>
      <c r="D113" t="str">
        <f t="shared" si="4"/>
        <v>NJ0254物业服务费标准方式0.02</v>
      </c>
      <c r="E113" s="13" t="str">
        <f t="shared" si="6"/>
        <v>0.02</v>
      </c>
      <c r="F113" s="13" t="str">
        <f>IF(E113="","",IFERROR(IF(IF(K113="","",INDEX(收费标合同信息维护!A:Q,MATCH(D113,收费标合同信息维护!J:J,0),10))=D113,"有","无"),"无"))</f>
        <v>无</v>
      </c>
      <c r="G113" s="13" t="str">
        <f t="shared" si="5"/>
        <v/>
      </c>
      <c r="H113" s="13" t="str">
        <f t="shared" si="7"/>
        <v/>
      </c>
      <c r="I113" s="13" t="str">
        <f>IF(G113="","",IFERROR(IF(IF(K113="","",INDEX(收费标合同信息维护!A:Q,MATCH(G113,收费标合同信息维护!M:M,0),13))=G113,"有","无"),"无"))</f>
        <v/>
      </c>
      <c r="J113" s="3" t="s">
        <v>18017</v>
      </c>
      <c r="K113" s="3" t="s">
        <v>18018</v>
      </c>
      <c r="L113" s="3" t="s">
        <v>6025</v>
      </c>
      <c r="M113" s="3" t="s">
        <v>6026</v>
      </c>
      <c r="N113" s="3" t="s">
        <v>6477</v>
      </c>
      <c r="O113" s="3" t="s">
        <v>6478</v>
      </c>
      <c r="P113" s="3" t="s">
        <v>18023</v>
      </c>
      <c r="Q113" s="3" t="s">
        <v>18024</v>
      </c>
      <c r="R113" s="3" t="s">
        <v>6484</v>
      </c>
      <c r="S113" s="3" t="s">
        <v>6491</v>
      </c>
      <c r="T113" s="3" t="s">
        <v>6487</v>
      </c>
      <c r="U113" s="3" t="s">
        <v>154</v>
      </c>
      <c r="V113" s="3" t="s">
        <v>6764</v>
      </c>
      <c r="W113" s="3" t="s">
        <v>154</v>
      </c>
      <c r="X113" s="3" t="s">
        <v>154</v>
      </c>
      <c r="Y113" s="3" t="s">
        <v>154</v>
      </c>
      <c r="Z113" s="3" t="s">
        <v>154</v>
      </c>
      <c r="AA113" s="3" t="s">
        <v>154</v>
      </c>
      <c r="AB113" s="3" t="s">
        <v>154</v>
      </c>
      <c r="AC113" s="3" t="s">
        <v>154</v>
      </c>
      <c r="AD113" s="3" t="s">
        <v>6151</v>
      </c>
      <c r="AE113" s="3" t="s">
        <v>6151</v>
      </c>
      <c r="AF113" s="3" t="s">
        <v>6040</v>
      </c>
      <c r="AG113" s="3" t="s">
        <v>154</v>
      </c>
      <c r="AH113" s="3" t="s">
        <v>6478</v>
      </c>
      <c r="AI113" s="3" t="s">
        <v>6482</v>
      </c>
      <c r="AJ113" s="3" t="s">
        <v>6032</v>
      </c>
    </row>
    <row r="114" spans="1:36" ht="15">
      <c r="A114" s="10">
        <v>185</v>
      </c>
      <c r="B114" t="e">
        <f>IF(K114="总计","",INDEX(主数据!A:AD,MATCH(J114,主数据!A:A,0),9))</f>
        <v>#N/A</v>
      </c>
      <c r="C114" t="e">
        <f>IF(K114="","",INDEX(主数据!A:AD,MATCH(J114,主数据!A:A,0),11))</f>
        <v>#N/A</v>
      </c>
      <c r="D114" t="str">
        <f t="shared" si="4"/>
        <v>NJ0254物业服务费直接录入</v>
      </c>
      <c r="E114" s="13" t="str">
        <f t="shared" si="6"/>
        <v/>
      </c>
      <c r="F114" s="13" t="str">
        <f>IF(E114="","",IFERROR(IF(IF(K114="","",INDEX(收费标合同信息维护!A:Q,MATCH(D114,收费标合同信息维护!J:J,0),10))=D114,"有","无"),"无"))</f>
        <v/>
      </c>
      <c r="G114" s="13" t="str">
        <f t="shared" si="5"/>
        <v/>
      </c>
      <c r="H114" s="13" t="str">
        <f t="shared" si="7"/>
        <v/>
      </c>
      <c r="I114" s="13" t="str">
        <f>IF(G114="","",IFERROR(IF(IF(K114="","",INDEX(收费标合同信息维护!A:Q,MATCH(G114,收费标合同信息维护!M:M,0),13))=G114,"有","无"),"无"))</f>
        <v/>
      </c>
      <c r="J114" s="3" t="s">
        <v>18017</v>
      </c>
      <c r="K114" s="3" t="s">
        <v>18018</v>
      </c>
      <c r="L114" s="3" t="s">
        <v>6025</v>
      </c>
      <c r="M114" s="3" t="s">
        <v>6026</v>
      </c>
      <c r="N114" s="3" t="s">
        <v>6477</v>
      </c>
      <c r="O114" s="3" t="s">
        <v>6478</v>
      </c>
      <c r="P114" s="3" t="s">
        <v>17910</v>
      </c>
      <c r="Q114" s="3" t="s">
        <v>17910</v>
      </c>
      <c r="R114" s="3" t="s">
        <v>6479</v>
      </c>
      <c r="S114" s="3" t="s">
        <v>6480</v>
      </c>
      <c r="T114" s="3" t="s">
        <v>6523</v>
      </c>
      <c r="U114" s="3" t="s">
        <v>154</v>
      </c>
      <c r="V114" s="3" t="s">
        <v>154</v>
      </c>
      <c r="W114" s="3" t="s">
        <v>154</v>
      </c>
      <c r="X114" s="3" t="s">
        <v>154</v>
      </c>
      <c r="Y114" s="3" t="s">
        <v>154</v>
      </c>
      <c r="Z114" s="3" t="s">
        <v>154</v>
      </c>
      <c r="AA114" s="3" t="s">
        <v>154</v>
      </c>
      <c r="AB114" s="3" t="s">
        <v>154</v>
      </c>
      <c r="AC114" s="3" t="s">
        <v>154</v>
      </c>
      <c r="AD114" s="3" t="s">
        <v>6151</v>
      </c>
      <c r="AE114" s="3" t="s">
        <v>6151</v>
      </c>
      <c r="AF114" s="3" t="s">
        <v>154</v>
      </c>
      <c r="AG114" s="3" t="s">
        <v>154</v>
      </c>
      <c r="AH114" s="3" t="s">
        <v>6478</v>
      </c>
      <c r="AI114" s="3" t="s">
        <v>6482</v>
      </c>
      <c r="AJ114" s="3" t="s">
        <v>6033</v>
      </c>
    </row>
    <row r="115" spans="1:36" ht="15">
      <c r="A115" s="10">
        <v>186</v>
      </c>
      <c r="B115" t="e">
        <f>IF(K115="总计","",INDEX(主数据!A:AD,MATCH(J115,主数据!A:A,0),9))</f>
        <v>#N/A</v>
      </c>
      <c r="C115" t="e">
        <f>IF(K115="","",INDEX(主数据!A:AD,MATCH(J115,主数据!A:A,0),11))</f>
        <v>#N/A</v>
      </c>
      <c r="D115" t="str">
        <f t="shared" si="4"/>
        <v>NJ0254物业服务费标准方式2.40</v>
      </c>
      <c r="E115" s="13" t="str">
        <f t="shared" si="6"/>
        <v>2.40</v>
      </c>
      <c r="F115" s="13" t="str">
        <f>IF(E115="","",IFERROR(IF(IF(K115="","",INDEX(收费标合同信息维护!A:Q,MATCH(D115,收费标合同信息维护!J:J,0),10))=D115,"有","无"),"无"))</f>
        <v>无</v>
      </c>
      <c r="G115" s="13" t="str">
        <f t="shared" si="5"/>
        <v/>
      </c>
      <c r="H115" s="13" t="str">
        <f t="shared" si="7"/>
        <v/>
      </c>
      <c r="I115" s="13" t="str">
        <f>IF(G115="","",IFERROR(IF(IF(K115="","",INDEX(收费标合同信息维护!A:Q,MATCH(G115,收费标合同信息维护!M:M,0),13))=G115,"有","无"),"无"))</f>
        <v/>
      </c>
      <c r="J115" s="3" t="s">
        <v>18017</v>
      </c>
      <c r="K115" s="3" t="s">
        <v>18018</v>
      </c>
      <c r="L115" s="3" t="s">
        <v>6025</v>
      </c>
      <c r="M115" s="3" t="s">
        <v>6026</v>
      </c>
      <c r="N115" s="3" t="s">
        <v>6477</v>
      </c>
      <c r="O115" s="3" t="s">
        <v>6478</v>
      </c>
      <c r="P115" s="3" t="s">
        <v>18025</v>
      </c>
      <c r="Q115" s="3" t="s">
        <v>18025</v>
      </c>
      <c r="R115" s="3" t="s">
        <v>6484</v>
      </c>
      <c r="S115" s="3" t="s">
        <v>6491</v>
      </c>
      <c r="T115" s="3" t="s">
        <v>6523</v>
      </c>
      <c r="U115" s="3" t="s">
        <v>154</v>
      </c>
      <c r="V115" s="3" t="s">
        <v>6765</v>
      </c>
      <c r="W115" s="3" t="s">
        <v>154</v>
      </c>
      <c r="X115" s="3" t="s">
        <v>154</v>
      </c>
      <c r="Y115" s="3" t="s">
        <v>154</v>
      </c>
      <c r="Z115" s="3" t="s">
        <v>154</v>
      </c>
      <c r="AA115" s="3" t="s">
        <v>154</v>
      </c>
      <c r="AB115" s="3" t="s">
        <v>154</v>
      </c>
      <c r="AC115" s="3" t="s">
        <v>154</v>
      </c>
      <c r="AD115" s="3" t="s">
        <v>6151</v>
      </c>
      <c r="AE115" s="3" t="s">
        <v>6151</v>
      </c>
      <c r="AF115" s="3" t="s">
        <v>154</v>
      </c>
      <c r="AG115" s="3" t="s">
        <v>154</v>
      </c>
      <c r="AH115" s="3" t="s">
        <v>6478</v>
      </c>
      <c r="AI115" s="3" t="s">
        <v>6482</v>
      </c>
      <c r="AJ115" s="3" t="s">
        <v>6489</v>
      </c>
    </row>
    <row r="116" spans="1:36" ht="15">
      <c r="A116" s="10">
        <v>187</v>
      </c>
      <c r="B116" t="e">
        <f>IF(K116="总计","",INDEX(主数据!A:AD,MATCH(J116,主数据!A:A,0),9))</f>
        <v>#N/A</v>
      </c>
      <c r="C116" t="e">
        <f>IF(K116="","",INDEX(主数据!A:AD,MATCH(J116,主数据!A:A,0),11))</f>
        <v>#N/A</v>
      </c>
      <c r="D116" t="str">
        <f t="shared" si="4"/>
        <v>NJ0254维修基金标准方式1.00</v>
      </c>
      <c r="E116" s="13" t="str">
        <f t="shared" si="6"/>
        <v>1.00</v>
      </c>
      <c r="F116" s="13" t="str">
        <f>IF(E116="","",IFERROR(IF(IF(K116="","",INDEX(收费标合同信息维护!A:Q,MATCH(D116,收费标合同信息维护!J:J,0),10))=D116,"有","无"),"无"))</f>
        <v>无</v>
      </c>
      <c r="G116" s="13" t="str">
        <f t="shared" si="5"/>
        <v/>
      </c>
      <c r="H116" s="13" t="str">
        <f t="shared" si="7"/>
        <v/>
      </c>
      <c r="I116" s="13" t="str">
        <f>IF(G116="","",IFERROR(IF(IF(K116="","",INDEX(收费标合同信息维护!A:Q,MATCH(G116,收费标合同信息维护!M:M,0),13))=G116,"有","无"),"无"))</f>
        <v/>
      </c>
      <c r="J116" s="3" t="s">
        <v>18017</v>
      </c>
      <c r="K116" s="3" t="s">
        <v>18018</v>
      </c>
      <c r="L116" s="3" t="s">
        <v>6696</v>
      </c>
      <c r="M116" s="3" t="s">
        <v>6697</v>
      </c>
      <c r="N116" s="3" t="s">
        <v>6477</v>
      </c>
      <c r="O116" s="3" t="s">
        <v>6478</v>
      </c>
      <c r="P116" s="3" t="s">
        <v>6033</v>
      </c>
      <c r="Q116" s="3" t="s">
        <v>6033</v>
      </c>
      <c r="R116" s="3" t="s">
        <v>6484</v>
      </c>
      <c r="S116" s="3" t="s">
        <v>6491</v>
      </c>
      <c r="T116" s="3" t="s">
        <v>6496</v>
      </c>
      <c r="U116" s="3" t="s">
        <v>154</v>
      </c>
      <c r="V116" s="3" t="s">
        <v>6737</v>
      </c>
      <c r="W116" s="3" t="s">
        <v>154</v>
      </c>
      <c r="X116" s="3" t="s">
        <v>154</v>
      </c>
      <c r="Y116" s="3" t="s">
        <v>154</v>
      </c>
      <c r="Z116" s="3" t="s">
        <v>154</v>
      </c>
      <c r="AA116" s="3" t="s">
        <v>154</v>
      </c>
      <c r="AB116" s="3" t="s">
        <v>154</v>
      </c>
      <c r="AC116" s="3" t="s">
        <v>154</v>
      </c>
      <c r="AD116" s="3" t="s">
        <v>6151</v>
      </c>
      <c r="AE116" s="3" t="s">
        <v>6151</v>
      </c>
      <c r="AF116" s="3" t="s">
        <v>154</v>
      </c>
      <c r="AG116" s="3" t="s">
        <v>154</v>
      </c>
      <c r="AH116" s="3" t="s">
        <v>6478</v>
      </c>
      <c r="AI116" s="3" t="s">
        <v>6482</v>
      </c>
      <c r="AJ116" s="3" t="s">
        <v>6034</v>
      </c>
    </row>
    <row r="117" spans="1:36" ht="15">
      <c r="A117" s="10">
        <v>188</v>
      </c>
      <c r="B117" t="e">
        <f>IF(K117="总计","",INDEX(主数据!A:AD,MATCH(J117,主数据!A:A,0),9))</f>
        <v>#N/A</v>
      </c>
      <c r="C117" t="e">
        <f>IF(K117="","",INDEX(主数据!A:AD,MATCH(J117,主数据!A:A,0),11))</f>
        <v>#N/A</v>
      </c>
      <c r="D117" t="str">
        <f t="shared" si="4"/>
        <v>NJ0254维修基金标准方式0.25</v>
      </c>
      <c r="E117" s="13" t="str">
        <f t="shared" si="6"/>
        <v>0.25</v>
      </c>
      <c r="F117" s="13" t="str">
        <f>IF(E117="","",IFERROR(IF(IF(K117="","",INDEX(收费标合同信息维护!A:Q,MATCH(D117,收费标合同信息维护!J:J,0),10))=D117,"有","无"),"无"))</f>
        <v>无</v>
      </c>
      <c r="G117" s="13" t="str">
        <f t="shared" si="5"/>
        <v/>
      </c>
      <c r="H117" s="13" t="str">
        <f t="shared" si="7"/>
        <v/>
      </c>
      <c r="I117" s="13" t="str">
        <f>IF(G117="","",IFERROR(IF(IF(K117="","",INDEX(收费标合同信息维护!A:Q,MATCH(G117,收费标合同信息维护!M:M,0),13))=G117,"有","无"),"无"))</f>
        <v/>
      </c>
      <c r="J117" s="3" t="s">
        <v>18017</v>
      </c>
      <c r="K117" s="3" t="s">
        <v>18018</v>
      </c>
      <c r="L117" s="3" t="s">
        <v>6696</v>
      </c>
      <c r="M117" s="3" t="s">
        <v>6697</v>
      </c>
      <c r="N117" s="3" t="s">
        <v>6477</v>
      </c>
      <c r="O117" s="3" t="s">
        <v>6478</v>
      </c>
      <c r="P117" s="3" t="s">
        <v>6696</v>
      </c>
      <c r="Q117" s="3" t="s">
        <v>18026</v>
      </c>
      <c r="R117" s="3" t="s">
        <v>6484</v>
      </c>
      <c r="S117" s="3" t="s">
        <v>6491</v>
      </c>
      <c r="T117" s="3" t="s">
        <v>6590</v>
      </c>
      <c r="U117" s="3" t="s">
        <v>154</v>
      </c>
      <c r="V117" s="3" t="s">
        <v>6766</v>
      </c>
      <c r="W117" s="3" t="s">
        <v>154</v>
      </c>
      <c r="X117" s="3" t="s">
        <v>154</v>
      </c>
      <c r="Y117" s="3" t="s">
        <v>154</v>
      </c>
      <c r="Z117" s="3" t="s">
        <v>154</v>
      </c>
      <c r="AA117" s="3" t="s">
        <v>154</v>
      </c>
      <c r="AB117" s="3" t="s">
        <v>154</v>
      </c>
      <c r="AC117" s="3" t="s">
        <v>154</v>
      </c>
      <c r="AD117" s="3" t="s">
        <v>6151</v>
      </c>
      <c r="AE117" s="3" t="s">
        <v>6151</v>
      </c>
      <c r="AF117" s="3" t="s">
        <v>154</v>
      </c>
      <c r="AG117" s="3" t="s">
        <v>154</v>
      </c>
      <c r="AH117" s="3" t="s">
        <v>6478</v>
      </c>
      <c r="AI117" s="3" t="s">
        <v>6482</v>
      </c>
      <c r="AJ117" s="3" t="s">
        <v>6036</v>
      </c>
    </row>
    <row r="118" spans="1:36" ht="30">
      <c r="A118" s="10">
        <v>189</v>
      </c>
      <c r="B118" t="e">
        <f>IF(K118="总计","",INDEX(主数据!A:AD,MATCH(J118,主数据!A:A,0),9))</f>
        <v>#N/A</v>
      </c>
      <c r="C118" t="e">
        <f>IF(K118="","",INDEX(主数据!A:AD,MATCH(J118,主数据!A:A,0),11))</f>
        <v>#N/A</v>
      </c>
      <c r="D118" t="str">
        <f t="shared" si="4"/>
        <v>NJ0254生活垃圾清运费-委托清运定额</v>
      </c>
      <c r="E118" s="13" t="str">
        <f t="shared" si="6"/>
        <v/>
      </c>
      <c r="F118" s="13" t="str">
        <f>IF(E118="","",IFERROR(IF(IF(K118="","",INDEX(收费标合同信息维护!A:Q,MATCH(D118,收费标合同信息维护!J:J,0),10))=D118,"有","无"),"无"))</f>
        <v/>
      </c>
      <c r="G118" s="13" t="str">
        <f t="shared" si="5"/>
        <v>NJ0254生活垃圾清运费-委托清运定额0.02</v>
      </c>
      <c r="H118" s="13" t="str">
        <f t="shared" si="7"/>
        <v>0.02</v>
      </c>
      <c r="I118" s="13" t="str">
        <f>IF(G118="","",IFERROR(IF(IF(K118="","",INDEX(收费标合同信息维护!A:Q,MATCH(G118,收费标合同信息维护!M:M,0),13))=G118,"有","无"),"无"))</f>
        <v>无</v>
      </c>
      <c r="J118" s="3" t="s">
        <v>18017</v>
      </c>
      <c r="K118" s="3" t="s">
        <v>18018</v>
      </c>
      <c r="L118" s="3" t="s">
        <v>6630</v>
      </c>
      <c r="M118" s="3" t="s">
        <v>6631</v>
      </c>
      <c r="N118" s="3" t="s">
        <v>6477</v>
      </c>
      <c r="O118" s="3" t="s">
        <v>6478</v>
      </c>
      <c r="P118" s="3" t="s">
        <v>18027</v>
      </c>
      <c r="Q118" s="3" t="s">
        <v>18028</v>
      </c>
      <c r="R118" s="3" t="s">
        <v>6490</v>
      </c>
      <c r="S118" s="3" t="s">
        <v>6491</v>
      </c>
      <c r="T118" s="3" t="s">
        <v>6493</v>
      </c>
      <c r="U118" s="3" t="s">
        <v>154</v>
      </c>
      <c r="V118" s="3" t="s">
        <v>154</v>
      </c>
      <c r="W118" s="3" t="s">
        <v>6764</v>
      </c>
      <c r="X118" s="3" t="s">
        <v>154</v>
      </c>
      <c r="Y118" s="3" t="s">
        <v>154</v>
      </c>
      <c r="Z118" s="3" t="s">
        <v>154</v>
      </c>
      <c r="AA118" s="3" t="s">
        <v>154</v>
      </c>
      <c r="AB118" s="3" t="s">
        <v>154</v>
      </c>
      <c r="AC118" s="3" t="s">
        <v>154</v>
      </c>
      <c r="AD118" s="3" t="s">
        <v>6151</v>
      </c>
      <c r="AE118" s="3" t="s">
        <v>6151</v>
      </c>
      <c r="AF118" s="3" t="s">
        <v>154</v>
      </c>
      <c r="AG118" s="3" t="s">
        <v>154</v>
      </c>
      <c r="AH118" s="3" t="s">
        <v>6478</v>
      </c>
      <c r="AI118" s="3" t="s">
        <v>6482</v>
      </c>
      <c r="AJ118" s="3" t="s">
        <v>6033</v>
      </c>
    </row>
    <row r="119" spans="1:36" ht="15">
      <c r="A119" s="10">
        <v>190</v>
      </c>
      <c r="B119" t="e">
        <f>IF(K119="总计","",INDEX(主数据!A:AD,MATCH(J119,主数据!A:A,0),9))</f>
        <v>#N/A</v>
      </c>
      <c r="C119" t="e">
        <f>IF(K119="","",INDEX(主数据!A:AD,MATCH(J119,主数据!A:A,0),11))</f>
        <v>#N/A</v>
      </c>
      <c r="D119" t="str">
        <f t="shared" si="4"/>
        <v>NJ0254电费标准方式1.00</v>
      </c>
      <c r="E119" s="13" t="str">
        <f t="shared" si="6"/>
        <v>1.00</v>
      </c>
      <c r="F119" s="13" t="str">
        <f>IF(E119="","",IFERROR(IF(IF(K119="","",INDEX(收费标合同信息维护!A:Q,MATCH(D119,收费标合同信息维护!J:J,0),10))=D119,"有","无"),"无"))</f>
        <v>无</v>
      </c>
      <c r="G119" s="13" t="str">
        <f t="shared" si="5"/>
        <v/>
      </c>
      <c r="H119" s="13" t="str">
        <f t="shared" si="7"/>
        <v/>
      </c>
      <c r="I119" s="13" t="str">
        <f>IF(G119="","",IFERROR(IF(IF(K119="","",INDEX(收费标合同信息维护!A:Q,MATCH(G119,收费标合同信息维护!M:M,0),13))=G119,"有","无"),"无"))</f>
        <v/>
      </c>
      <c r="J119" s="3" t="s">
        <v>18017</v>
      </c>
      <c r="K119" s="3" t="s">
        <v>18018</v>
      </c>
      <c r="L119" s="3" t="s">
        <v>6601</v>
      </c>
      <c r="M119" s="3" t="s">
        <v>6602</v>
      </c>
      <c r="N119" s="3" t="s">
        <v>6603</v>
      </c>
      <c r="O119" s="3" t="s">
        <v>6478</v>
      </c>
      <c r="P119" s="3" t="s">
        <v>18029</v>
      </c>
      <c r="Q119" s="3" t="s">
        <v>6602</v>
      </c>
      <c r="R119" s="3" t="s">
        <v>6484</v>
      </c>
      <c r="S119" s="3" t="s">
        <v>6491</v>
      </c>
      <c r="T119" s="3" t="s">
        <v>6691</v>
      </c>
      <c r="U119" s="3" t="s">
        <v>154</v>
      </c>
      <c r="V119" s="3" t="s">
        <v>6737</v>
      </c>
      <c r="W119" s="3" t="s">
        <v>154</v>
      </c>
      <c r="X119" s="3" t="s">
        <v>154</v>
      </c>
      <c r="Y119" s="3" t="s">
        <v>154</v>
      </c>
      <c r="Z119" s="3" t="s">
        <v>154</v>
      </c>
      <c r="AA119" s="3" t="s">
        <v>154</v>
      </c>
      <c r="AB119" s="3" t="s">
        <v>154</v>
      </c>
      <c r="AC119" s="3" t="s">
        <v>154</v>
      </c>
      <c r="AD119" s="3" t="s">
        <v>6151</v>
      </c>
      <c r="AE119" s="3" t="s">
        <v>6151</v>
      </c>
      <c r="AF119" s="3" t="s">
        <v>154</v>
      </c>
      <c r="AG119" s="3" t="s">
        <v>154</v>
      </c>
      <c r="AH119" s="3" t="s">
        <v>6478</v>
      </c>
      <c r="AI119" s="3" t="s">
        <v>6482</v>
      </c>
      <c r="AJ119" s="3" t="s">
        <v>6489</v>
      </c>
    </row>
    <row r="120" spans="1:36" ht="15">
      <c r="A120" s="10">
        <v>191</v>
      </c>
      <c r="B120" t="e">
        <f>IF(K120="总计","",INDEX(主数据!A:AD,MATCH(J120,主数据!A:A,0),9))</f>
        <v>#N/A</v>
      </c>
      <c r="C120" t="e">
        <f>IF(K120="","",INDEX(主数据!A:AD,MATCH(J120,主数据!A:A,0),11))</f>
        <v>#N/A</v>
      </c>
      <c r="D120" t="str">
        <f t="shared" si="4"/>
        <v>NJ0254电费标准方式1.20</v>
      </c>
      <c r="E120" s="13" t="str">
        <f t="shared" si="6"/>
        <v>1.20</v>
      </c>
      <c r="F120" s="13" t="str">
        <f>IF(E120="","",IFERROR(IF(IF(K120="","",INDEX(收费标合同信息维护!A:Q,MATCH(D120,收费标合同信息维护!J:J,0),10))=D120,"有","无"),"无"))</f>
        <v>无</v>
      </c>
      <c r="G120" s="13" t="str">
        <f t="shared" si="5"/>
        <v/>
      </c>
      <c r="H120" s="13" t="str">
        <f t="shared" si="7"/>
        <v/>
      </c>
      <c r="I120" s="13" t="str">
        <f>IF(G120="","",IFERROR(IF(IF(K120="","",INDEX(收费标合同信息维护!A:Q,MATCH(G120,收费标合同信息维护!M:M,0),13))=G120,"有","无"),"无"))</f>
        <v/>
      </c>
      <c r="J120" s="3" t="s">
        <v>18017</v>
      </c>
      <c r="K120" s="3" t="s">
        <v>18018</v>
      </c>
      <c r="L120" s="3" t="s">
        <v>6601</v>
      </c>
      <c r="M120" s="3" t="s">
        <v>6602</v>
      </c>
      <c r="N120" s="3" t="s">
        <v>6603</v>
      </c>
      <c r="O120" s="3" t="s">
        <v>6478</v>
      </c>
      <c r="P120" s="3" t="s">
        <v>18030</v>
      </c>
      <c r="Q120" s="3" t="s">
        <v>18031</v>
      </c>
      <c r="R120" s="3" t="s">
        <v>6484</v>
      </c>
      <c r="S120" s="3" t="s">
        <v>6491</v>
      </c>
      <c r="T120" s="3" t="s">
        <v>6691</v>
      </c>
      <c r="U120" s="3" t="s">
        <v>154</v>
      </c>
      <c r="V120" s="3" t="s">
        <v>6614</v>
      </c>
      <c r="W120" s="3" t="s">
        <v>154</v>
      </c>
      <c r="X120" s="3" t="s">
        <v>154</v>
      </c>
      <c r="Y120" s="3" t="s">
        <v>154</v>
      </c>
      <c r="Z120" s="3" t="s">
        <v>154</v>
      </c>
      <c r="AA120" s="3" t="s">
        <v>154</v>
      </c>
      <c r="AB120" s="3" t="s">
        <v>154</v>
      </c>
      <c r="AC120" s="3" t="s">
        <v>154</v>
      </c>
      <c r="AD120" s="3" t="s">
        <v>6151</v>
      </c>
      <c r="AE120" s="3" t="s">
        <v>6151</v>
      </c>
      <c r="AF120" s="3" t="s">
        <v>154</v>
      </c>
      <c r="AG120" s="3" t="s">
        <v>154</v>
      </c>
      <c r="AH120" s="3" t="s">
        <v>6478</v>
      </c>
      <c r="AI120" s="3" t="s">
        <v>6482</v>
      </c>
      <c r="AJ120" s="3" t="s">
        <v>6489</v>
      </c>
    </row>
    <row r="121" spans="1:36" ht="15">
      <c r="A121" s="10">
        <v>192</v>
      </c>
      <c r="B121" t="e">
        <f>IF(K121="总计","",INDEX(主数据!A:AD,MATCH(J121,主数据!A:A,0),9))</f>
        <v>#N/A</v>
      </c>
      <c r="C121" t="e">
        <f>IF(K121="","",INDEX(主数据!A:AD,MATCH(J121,主数据!A:A,0),11))</f>
        <v>#N/A</v>
      </c>
      <c r="D121" t="str">
        <f t="shared" si="4"/>
        <v>NJ0254自来水费（简易征收）标准方式3.03</v>
      </c>
      <c r="E121" s="13" t="str">
        <f t="shared" si="6"/>
        <v>3.03</v>
      </c>
      <c r="F121" s="13" t="str">
        <f>IF(E121="","",IFERROR(IF(IF(K121="","",INDEX(收费标合同信息维护!A:Q,MATCH(D121,收费标合同信息维护!J:J,0),10))=D121,"有","无"),"无"))</f>
        <v>无</v>
      </c>
      <c r="G121" s="13" t="str">
        <f t="shared" si="5"/>
        <v/>
      </c>
      <c r="H121" s="13" t="str">
        <f t="shared" si="7"/>
        <v/>
      </c>
      <c r="I121" s="13" t="str">
        <f>IF(G121="","",IFERROR(IF(IF(K121="","",INDEX(收费标合同信息维护!A:Q,MATCH(G121,收费标合同信息维护!M:M,0),13))=G121,"有","无"),"无"))</f>
        <v/>
      </c>
      <c r="J121" s="3" t="s">
        <v>18017</v>
      </c>
      <c r="K121" s="3" t="s">
        <v>18018</v>
      </c>
      <c r="L121" s="3" t="s">
        <v>6615</v>
      </c>
      <c r="M121" s="3" t="s">
        <v>6616</v>
      </c>
      <c r="N121" s="3" t="s">
        <v>6603</v>
      </c>
      <c r="O121" s="3" t="s">
        <v>6478</v>
      </c>
      <c r="P121" s="3" t="s">
        <v>6767</v>
      </c>
      <c r="Q121" s="3" t="s">
        <v>6768</v>
      </c>
      <c r="R121" s="3" t="s">
        <v>6484</v>
      </c>
      <c r="S121" s="3" t="s">
        <v>6491</v>
      </c>
      <c r="T121" s="3" t="s">
        <v>6691</v>
      </c>
      <c r="U121" s="3" t="s">
        <v>154</v>
      </c>
      <c r="V121" s="3" t="s">
        <v>6769</v>
      </c>
      <c r="W121" s="3" t="s">
        <v>154</v>
      </c>
      <c r="X121" s="3" t="s">
        <v>154</v>
      </c>
      <c r="Y121" s="3" t="s">
        <v>154</v>
      </c>
      <c r="Z121" s="3" t="s">
        <v>154</v>
      </c>
      <c r="AA121" s="3" t="s">
        <v>154</v>
      </c>
      <c r="AB121" s="3" t="s">
        <v>154</v>
      </c>
      <c r="AC121" s="3" t="s">
        <v>154</v>
      </c>
      <c r="AD121" s="3" t="s">
        <v>6151</v>
      </c>
      <c r="AE121" s="3" t="s">
        <v>6151</v>
      </c>
      <c r="AF121" s="3" t="s">
        <v>154</v>
      </c>
      <c r="AG121" s="3" t="s">
        <v>154</v>
      </c>
      <c r="AH121" s="3" t="s">
        <v>6478</v>
      </c>
      <c r="AI121" s="3" t="s">
        <v>6482</v>
      </c>
      <c r="AJ121" s="3" t="s">
        <v>6489</v>
      </c>
    </row>
    <row r="122" spans="1:36" ht="15">
      <c r="A122" s="10">
        <v>193</v>
      </c>
      <c r="B122" t="e">
        <f>IF(K122="总计","",INDEX(主数据!A:AD,MATCH(J122,主数据!A:A,0),9))</f>
        <v>#N/A</v>
      </c>
      <c r="C122" t="e">
        <f>IF(K122="","",INDEX(主数据!A:AD,MATCH(J122,主数据!A:A,0),11))</f>
        <v>#N/A</v>
      </c>
      <c r="D122" t="str">
        <f t="shared" si="4"/>
        <v>NJ0254自来水费（简易征收）标准方式4.60</v>
      </c>
      <c r="E122" s="13" t="str">
        <f t="shared" si="6"/>
        <v>4.60</v>
      </c>
      <c r="F122" s="13" t="str">
        <f>IF(E122="","",IFERROR(IF(IF(K122="","",INDEX(收费标合同信息维护!A:Q,MATCH(D122,收费标合同信息维护!J:J,0),10))=D122,"有","无"),"无"))</f>
        <v>无</v>
      </c>
      <c r="G122" s="13" t="str">
        <f t="shared" si="5"/>
        <v/>
      </c>
      <c r="H122" s="13" t="str">
        <f t="shared" si="7"/>
        <v/>
      </c>
      <c r="I122" s="13" t="str">
        <f>IF(G122="","",IFERROR(IF(IF(K122="","",INDEX(收费标合同信息维护!A:Q,MATCH(G122,收费标合同信息维护!M:M,0),13))=G122,"有","无"),"无"))</f>
        <v/>
      </c>
      <c r="J122" s="3" t="s">
        <v>18017</v>
      </c>
      <c r="K122" s="3" t="s">
        <v>18018</v>
      </c>
      <c r="L122" s="3" t="s">
        <v>6615</v>
      </c>
      <c r="M122" s="3" t="s">
        <v>6616</v>
      </c>
      <c r="N122" s="3" t="s">
        <v>6603</v>
      </c>
      <c r="O122" s="3" t="s">
        <v>6478</v>
      </c>
      <c r="P122" s="3" t="s">
        <v>6770</v>
      </c>
      <c r="Q122" s="3" t="s">
        <v>6771</v>
      </c>
      <c r="R122" s="3" t="s">
        <v>6484</v>
      </c>
      <c r="S122" s="3" t="s">
        <v>6491</v>
      </c>
      <c r="T122" s="3" t="s">
        <v>6691</v>
      </c>
      <c r="U122" s="3" t="s">
        <v>154</v>
      </c>
      <c r="V122" s="3" t="s">
        <v>6772</v>
      </c>
      <c r="W122" s="3" t="s">
        <v>154</v>
      </c>
      <c r="X122" s="3" t="s">
        <v>154</v>
      </c>
      <c r="Y122" s="3" t="s">
        <v>154</v>
      </c>
      <c r="Z122" s="3" t="s">
        <v>154</v>
      </c>
      <c r="AA122" s="3" t="s">
        <v>154</v>
      </c>
      <c r="AB122" s="3" t="s">
        <v>154</v>
      </c>
      <c r="AC122" s="3" t="s">
        <v>154</v>
      </c>
      <c r="AD122" s="3" t="s">
        <v>6151</v>
      </c>
      <c r="AE122" s="3" t="s">
        <v>6151</v>
      </c>
      <c r="AF122" s="3" t="s">
        <v>154</v>
      </c>
      <c r="AG122" s="3" t="s">
        <v>154</v>
      </c>
      <c r="AH122" s="3" t="s">
        <v>6478</v>
      </c>
      <c r="AI122" s="3" t="s">
        <v>6482</v>
      </c>
      <c r="AJ122" s="3" t="s">
        <v>6489</v>
      </c>
    </row>
    <row r="123" spans="1:36" ht="15">
      <c r="A123" s="10">
        <v>194</v>
      </c>
      <c r="B123" t="e">
        <f>IF(K123="总计","",INDEX(主数据!A:AD,MATCH(J123,主数据!A:A,0),9))</f>
        <v>#N/A</v>
      </c>
      <c r="C123" t="e">
        <f>IF(K123="","",INDEX(主数据!A:AD,MATCH(J123,主数据!A:A,0),11))</f>
        <v>#N/A</v>
      </c>
      <c r="D123" t="str">
        <f t="shared" si="4"/>
        <v>NJ0254绿化改造费定额</v>
      </c>
      <c r="E123" s="13" t="str">
        <f t="shared" si="6"/>
        <v/>
      </c>
      <c r="F123" s="13" t="str">
        <f>IF(E123="","",IFERROR(IF(IF(K123="","",INDEX(收费标合同信息维护!A:Q,MATCH(D123,收费标合同信息维护!J:J,0),10))=D123,"有","无"),"无"))</f>
        <v/>
      </c>
      <c r="G123" s="13" t="str">
        <f t="shared" si="5"/>
        <v>NJ0254绿化改造费定额0.01</v>
      </c>
      <c r="H123" s="13" t="str">
        <f t="shared" si="7"/>
        <v>0.01</v>
      </c>
      <c r="I123" s="13" t="str">
        <f>IF(G123="","",IFERROR(IF(IF(K123="","",INDEX(收费标合同信息维护!A:Q,MATCH(G123,收费标合同信息维护!M:M,0),13))=G123,"有","无"),"无"))</f>
        <v>无</v>
      </c>
      <c r="J123" s="3" t="s">
        <v>18017</v>
      </c>
      <c r="K123" s="3" t="s">
        <v>18018</v>
      </c>
      <c r="L123" s="3" t="s">
        <v>6740</v>
      </c>
      <c r="M123" s="3" t="s">
        <v>6741</v>
      </c>
      <c r="N123" s="3" t="s">
        <v>6477</v>
      </c>
      <c r="O123" s="3" t="s">
        <v>6478</v>
      </c>
      <c r="P123" s="3" t="s">
        <v>17958</v>
      </c>
      <c r="Q123" s="3" t="s">
        <v>18032</v>
      </c>
      <c r="R123" s="3" t="s">
        <v>6490</v>
      </c>
      <c r="S123" s="3" t="s">
        <v>6491</v>
      </c>
      <c r="T123" s="3" t="s">
        <v>6745</v>
      </c>
      <c r="U123" s="3" t="s">
        <v>154</v>
      </c>
      <c r="V123" s="3" t="s">
        <v>154</v>
      </c>
      <c r="W123" s="3" t="s">
        <v>6742</v>
      </c>
      <c r="X123" s="3" t="s">
        <v>154</v>
      </c>
      <c r="Y123" s="3" t="s">
        <v>154</v>
      </c>
      <c r="Z123" s="3" t="s">
        <v>154</v>
      </c>
      <c r="AA123" s="3" t="s">
        <v>154</v>
      </c>
      <c r="AB123" s="3" t="s">
        <v>154</v>
      </c>
      <c r="AC123" s="3" t="s">
        <v>154</v>
      </c>
      <c r="AD123" s="3" t="s">
        <v>6151</v>
      </c>
      <c r="AE123" s="3" t="s">
        <v>6151</v>
      </c>
      <c r="AF123" s="3" t="s">
        <v>154</v>
      </c>
      <c r="AG123" s="3" t="s">
        <v>154</v>
      </c>
      <c r="AH123" s="3" t="s">
        <v>6478</v>
      </c>
      <c r="AI123" s="3" t="s">
        <v>6482</v>
      </c>
      <c r="AJ123" s="3" t="s">
        <v>6033</v>
      </c>
    </row>
    <row r="124" spans="1:36" ht="30">
      <c r="A124" s="10">
        <v>195</v>
      </c>
      <c r="B124" t="str">
        <f>IF(K124="总计","",INDEX(主数据!A:AD,MATCH(J124,主数据!A:A,0),9))</f>
        <v>华东大区公司</v>
      </c>
      <c r="C124" t="str">
        <f>IF(K124="","",INDEX(主数据!A:AD,MATCH(J124,主数据!A:A,0),11))</f>
        <v>南京城区</v>
      </c>
      <c r="D124" t="str">
        <f t="shared" si="4"/>
        <v>NJ14物业服务费标准方式5.00</v>
      </c>
      <c r="E124" s="13" t="str">
        <f t="shared" si="6"/>
        <v>5.00</v>
      </c>
      <c r="F124" s="13" t="str">
        <f>IF(E124="","",IFERROR(IF(IF(K124="","",INDEX(收费标合同信息维护!A:Q,MATCH(D124,收费标合同信息维护!J:J,0),10))=D124,"有","无"),"无"))</f>
        <v>无</v>
      </c>
      <c r="G124" s="13" t="str">
        <f t="shared" si="5"/>
        <v/>
      </c>
      <c r="H124" s="13" t="str">
        <f t="shared" si="7"/>
        <v/>
      </c>
      <c r="I124" s="13" t="str">
        <f>IF(G124="","",IFERROR(IF(IF(K124="","",INDEX(收费标合同信息维护!A:Q,MATCH(G124,收费标合同信息维护!M:M,0),13))=G124,"有","无"),"无"))</f>
        <v/>
      </c>
      <c r="J124" s="3" t="s">
        <v>4318</v>
      </c>
      <c r="K124" s="3" t="s">
        <v>6773</v>
      </c>
      <c r="L124" s="3" t="s">
        <v>6025</v>
      </c>
      <c r="M124" s="3" t="s">
        <v>6026</v>
      </c>
      <c r="N124" s="3" t="s">
        <v>6477</v>
      </c>
      <c r="O124" s="3" t="s">
        <v>6478</v>
      </c>
      <c r="P124" s="3" t="s">
        <v>6774</v>
      </c>
      <c r="Q124" s="3" t="s">
        <v>6775</v>
      </c>
      <c r="R124" s="3" t="s">
        <v>6484</v>
      </c>
      <c r="S124" s="3" t="s">
        <v>6491</v>
      </c>
      <c r="T124" s="3" t="s">
        <v>6496</v>
      </c>
      <c r="U124" s="3" t="s">
        <v>154</v>
      </c>
      <c r="V124" s="3" t="s">
        <v>6744</v>
      </c>
      <c r="W124" s="3" t="s">
        <v>154</v>
      </c>
      <c r="X124" s="3" t="s">
        <v>154</v>
      </c>
      <c r="Y124" s="3" t="s">
        <v>154</v>
      </c>
      <c r="Z124" s="3" t="s">
        <v>154</v>
      </c>
      <c r="AA124" s="3" t="s">
        <v>154</v>
      </c>
      <c r="AB124" s="3" t="s">
        <v>154</v>
      </c>
      <c r="AC124" s="3" t="s">
        <v>154</v>
      </c>
      <c r="AD124" s="3" t="s">
        <v>6151</v>
      </c>
      <c r="AE124" s="3" t="s">
        <v>6151</v>
      </c>
      <c r="AF124" s="3" t="s">
        <v>154</v>
      </c>
      <c r="AG124" s="3" t="s">
        <v>154</v>
      </c>
      <c r="AH124" s="3" t="s">
        <v>6478</v>
      </c>
      <c r="AI124" s="3" t="s">
        <v>6482</v>
      </c>
      <c r="AJ124" s="3" t="s">
        <v>21</v>
      </c>
    </row>
    <row r="125" spans="1:36" ht="30">
      <c r="A125" s="10">
        <v>196</v>
      </c>
      <c r="B125" t="str">
        <f>IF(K125="总计","",INDEX(主数据!A:AD,MATCH(J125,主数据!A:A,0),9))</f>
        <v>华东大区公司</v>
      </c>
      <c r="C125" t="str">
        <f>IF(K125="","",INDEX(主数据!A:AD,MATCH(J125,主数据!A:A,0),11))</f>
        <v>南京城区</v>
      </c>
      <c r="D125" t="str">
        <f t="shared" si="4"/>
        <v>NJ14物业服务费标准方式6.00</v>
      </c>
      <c r="E125" s="13" t="str">
        <f t="shared" si="6"/>
        <v>6.00</v>
      </c>
      <c r="F125" s="13" t="str">
        <f>IF(E125="","",IFERROR(IF(IF(K125="","",INDEX(收费标合同信息维护!A:Q,MATCH(D125,收费标合同信息维护!J:J,0),10))=D125,"有","无"),"无"))</f>
        <v>无</v>
      </c>
      <c r="G125" s="13" t="str">
        <f t="shared" si="5"/>
        <v/>
      </c>
      <c r="H125" s="13" t="str">
        <f t="shared" si="7"/>
        <v/>
      </c>
      <c r="I125" s="13" t="str">
        <f>IF(G125="","",IFERROR(IF(IF(K125="","",INDEX(收费标合同信息维护!A:Q,MATCH(G125,收费标合同信息维护!M:M,0),13))=G125,"有","无"),"无"))</f>
        <v/>
      </c>
      <c r="J125" s="3" t="s">
        <v>4318</v>
      </c>
      <c r="K125" s="3" t="s">
        <v>6773</v>
      </c>
      <c r="L125" s="3" t="s">
        <v>6025</v>
      </c>
      <c r="M125" s="3" t="s">
        <v>6026</v>
      </c>
      <c r="N125" s="3" t="s">
        <v>6477</v>
      </c>
      <c r="O125" s="3" t="s">
        <v>6478</v>
      </c>
      <c r="P125" s="3" t="s">
        <v>6776</v>
      </c>
      <c r="Q125" s="3" t="s">
        <v>6777</v>
      </c>
      <c r="R125" s="3" t="s">
        <v>6484</v>
      </c>
      <c r="S125" s="3" t="s">
        <v>6491</v>
      </c>
      <c r="T125" s="3" t="s">
        <v>6496</v>
      </c>
      <c r="U125" s="3" t="s">
        <v>154</v>
      </c>
      <c r="V125" s="3" t="s">
        <v>6634</v>
      </c>
      <c r="W125" s="3" t="s">
        <v>154</v>
      </c>
      <c r="X125" s="3" t="s">
        <v>154</v>
      </c>
      <c r="Y125" s="3" t="s">
        <v>154</v>
      </c>
      <c r="Z125" s="3" t="s">
        <v>154</v>
      </c>
      <c r="AA125" s="3" t="s">
        <v>154</v>
      </c>
      <c r="AB125" s="3" t="s">
        <v>154</v>
      </c>
      <c r="AC125" s="3" t="s">
        <v>154</v>
      </c>
      <c r="AD125" s="3" t="s">
        <v>6151</v>
      </c>
      <c r="AE125" s="3" t="s">
        <v>6151</v>
      </c>
      <c r="AF125" s="3" t="s">
        <v>6040</v>
      </c>
      <c r="AG125" s="3" t="s">
        <v>154</v>
      </c>
      <c r="AH125" s="3" t="s">
        <v>6478</v>
      </c>
      <c r="AI125" s="3" t="s">
        <v>6482</v>
      </c>
      <c r="AJ125" s="3" t="s">
        <v>6778</v>
      </c>
    </row>
    <row r="126" spans="1:36" ht="30">
      <c r="A126" s="10">
        <v>197</v>
      </c>
      <c r="B126" t="str">
        <f>IF(K126="总计","",INDEX(主数据!A:AD,MATCH(J126,主数据!A:A,0),9))</f>
        <v>华东大区公司</v>
      </c>
      <c r="C126" t="str">
        <f>IF(K126="","",INDEX(主数据!A:AD,MATCH(J126,主数据!A:A,0),11))</f>
        <v>南京城区</v>
      </c>
      <c r="D126" t="str">
        <f t="shared" si="4"/>
        <v>NJ14物业服务费标准方式8.50</v>
      </c>
      <c r="E126" s="13" t="str">
        <f t="shared" si="6"/>
        <v>8.50</v>
      </c>
      <c r="F126" s="13" t="str">
        <f>IF(E126="","",IFERROR(IF(IF(K126="","",INDEX(收费标合同信息维护!A:Q,MATCH(D126,收费标合同信息维护!J:J,0),10))=D126,"有","无"),"无"))</f>
        <v>无</v>
      </c>
      <c r="G126" s="13" t="str">
        <f t="shared" si="5"/>
        <v/>
      </c>
      <c r="H126" s="13" t="str">
        <f t="shared" si="7"/>
        <v/>
      </c>
      <c r="I126" s="13" t="str">
        <f>IF(G126="","",IFERROR(IF(IF(K126="","",INDEX(收费标合同信息维护!A:Q,MATCH(G126,收费标合同信息维护!M:M,0),13))=G126,"有","无"),"无"))</f>
        <v/>
      </c>
      <c r="J126" s="3" t="s">
        <v>4318</v>
      </c>
      <c r="K126" s="3" t="s">
        <v>6773</v>
      </c>
      <c r="L126" s="3" t="s">
        <v>6025</v>
      </c>
      <c r="M126" s="3" t="s">
        <v>6026</v>
      </c>
      <c r="N126" s="3" t="s">
        <v>6477</v>
      </c>
      <c r="O126" s="3" t="s">
        <v>6478</v>
      </c>
      <c r="P126" s="3" t="s">
        <v>6779</v>
      </c>
      <c r="Q126" s="3" t="s">
        <v>6780</v>
      </c>
      <c r="R126" s="3" t="s">
        <v>6484</v>
      </c>
      <c r="S126" s="3" t="s">
        <v>6491</v>
      </c>
      <c r="T126" s="3" t="s">
        <v>6781</v>
      </c>
      <c r="U126" s="3" t="s">
        <v>154</v>
      </c>
      <c r="V126" s="3" t="s">
        <v>6782</v>
      </c>
      <c r="W126" s="3" t="s">
        <v>154</v>
      </c>
      <c r="X126" s="3" t="s">
        <v>154</v>
      </c>
      <c r="Y126" s="3" t="s">
        <v>154</v>
      </c>
      <c r="Z126" s="3" t="s">
        <v>154</v>
      </c>
      <c r="AA126" s="3" t="s">
        <v>154</v>
      </c>
      <c r="AB126" s="3" t="s">
        <v>154</v>
      </c>
      <c r="AC126" s="3" t="s">
        <v>154</v>
      </c>
      <c r="AD126" s="3" t="s">
        <v>6151</v>
      </c>
      <c r="AE126" s="3" t="s">
        <v>6151</v>
      </c>
      <c r="AF126" s="3" t="s">
        <v>154</v>
      </c>
      <c r="AG126" s="3" t="s">
        <v>154</v>
      </c>
      <c r="AH126" s="3" t="s">
        <v>6478</v>
      </c>
      <c r="AI126" s="3" t="s">
        <v>6482</v>
      </c>
      <c r="AJ126" s="3" t="s">
        <v>6085</v>
      </c>
    </row>
    <row r="127" spans="1:36" ht="30">
      <c r="A127" s="10">
        <v>198</v>
      </c>
      <c r="B127" t="str">
        <f>IF(K127="总计","",INDEX(主数据!A:AD,MATCH(J127,主数据!A:A,0),9))</f>
        <v>华东大区公司</v>
      </c>
      <c r="C127" t="str">
        <f>IF(K127="","",INDEX(主数据!A:AD,MATCH(J127,主数据!A:A,0),11))</f>
        <v>南京城区</v>
      </c>
      <c r="D127" t="str">
        <f t="shared" si="4"/>
        <v>NJ14物业服务费标准方式5.00</v>
      </c>
      <c r="E127" s="13" t="str">
        <f t="shared" si="6"/>
        <v>5.00</v>
      </c>
      <c r="F127" s="13" t="str">
        <f>IF(E127="","",IFERROR(IF(IF(K127="","",INDEX(收费标合同信息维护!A:Q,MATCH(D127,收费标合同信息维护!J:J,0),10))=D127,"有","无"),"无"))</f>
        <v>无</v>
      </c>
      <c r="G127" s="13" t="str">
        <f t="shared" si="5"/>
        <v/>
      </c>
      <c r="H127" s="13" t="str">
        <f t="shared" si="7"/>
        <v/>
      </c>
      <c r="I127" s="13" t="str">
        <f>IF(G127="","",IFERROR(IF(IF(K127="","",INDEX(收费标合同信息维护!A:Q,MATCH(G127,收费标合同信息维护!M:M,0),13))=G127,"有","无"),"无"))</f>
        <v/>
      </c>
      <c r="J127" s="3" t="s">
        <v>4318</v>
      </c>
      <c r="K127" s="3" t="s">
        <v>6773</v>
      </c>
      <c r="L127" s="3" t="s">
        <v>6025</v>
      </c>
      <c r="M127" s="3" t="s">
        <v>6026</v>
      </c>
      <c r="N127" s="3" t="s">
        <v>6477</v>
      </c>
      <c r="O127" s="3" t="s">
        <v>6478</v>
      </c>
      <c r="P127" s="3" t="s">
        <v>6783</v>
      </c>
      <c r="Q127" s="3" t="s">
        <v>6784</v>
      </c>
      <c r="R127" s="3" t="s">
        <v>6484</v>
      </c>
      <c r="S127" s="3" t="s">
        <v>6491</v>
      </c>
      <c r="T127" s="3" t="s">
        <v>6537</v>
      </c>
      <c r="U127" s="3" t="s">
        <v>154</v>
      </c>
      <c r="V127" s="3" t="s">
        <v>6744</v>
      </c>
      <c r="W127" s="3" t="s">
        <v>154</v>
      </c>
      <c r="X127" s="3" t="s">
        <v>154</v>
      </c>
      <c r="Y127" s="3" t="s">
        <v>154</v>
      </c>
      <c r="Z127" s="3" t="s">
        <v>154</v>
      </c>
      <c r="AA127" s="3" t="s">
        <v>154</v>
      </c>
      <c r="AB127" s="3" t="s">
        <v>154</v>
      </c>
      <c r="AC127" s="3" t="s">
        <v>154</v>
      </c>
      <c r="AD127" s="3" t="s">
        <v>6151</v>
      </c>
      <c r="AE127" s="3" t="s">
        <v>6151</v>
      </c>
      <c r="AF127" s="3" t="s">
        <v>154</v>
      </c>
      <c r="AG127" s="3" t="s">
        <v>154</v>
      </c>
      <c r="AH127" s="3" t="s">
        <v>6478</v>
      </c>
      <c r="AI127" s="3" t="s">
        <v>6482</v>
      </c>
      <c r="AJ127" s="3" t="s">
        <v>6489</v>
      </c>
    </row>
    <row r="128" spans="1:36" ht="30">
      <c r="A128" s="10">
        <v>199</v>
      </c>
      <c r="B128" t="str">
        <f>IF(K128="总计","",INDEX(主数据!A:AD,MATCH(J128,主数据!A:A,0),9))</f>
        <v>华东大区公司</v>
      </c>
      <c r="C128" t="str">
        <f>IF(K128="","",INDEX(主数据!A:AD,MATCH(J128,主数据!A:A,0),11))</f>
        <v>南京城区</v>
      </c>
      <c r="D128" t="str">
        <f t="shared" si="4"/>
        <v>NJ14物业服务费标准方式6.50</v>
      </c>
      <c r="E128" s="13" t="str">
        <f t="shared" si="6"/>
        <v>6.50</v>
      </c>
      <c r="F128" s="13" t="str">
        <f>IF(E128="","",IFERROR(IF(IF(K128="","",INDEX(收费标合同信息维护!A:Q,MATCH(D128,收费标合同信息维护!J:J,0),10))=D128,"有","无"),"无"))</f>
        <v>无</v>
      </c>
      <c r="G128" s="13" t="str">
        <f t="shared" si="5"/>
        <v/>
      </c>
      <c r="H128" s="13" t="str">
        <f t="shared" si="7"/>
        <v/>
      </c>
      <c r="I128" s="13" t="str">
        <f>IF(G128="","",IFERROR(IF(IF(K128="","",INDEX(收费标合同信息维护!A:Q,MATCH(G128,收费标合同信息维护!M:M,0),13))=G128,"有","无"),"无"))</f>
        <v/>
      </c>
      <c r="J128" s="3" t="s">
        <v>4318</v>
      </c>
      <c r="K128" s="3" t="s">
        <v>6773</v>
      </c>
      <c r="L128" s="3" t="s">
        <v>6025</v>
      </c>
      <c r="M128" s="3" t="s">
        <v>6026</v>
      </c>
      <c r="N128" s="3" t="s">
        <v>6477</v>
      </c>
      <c r="O128" s="3" t="s">
        <v>6478</v>
      </c>
      <c r="P128" s="3" t="s">
        <v>6785</v>
      </c>
      <c r="Q128" s="3" t="s">
        <v>6786</v>
      </c>
      <c r="R128" s="3" t="s">
        <v>6484</v>
      </c>
      <c r="S128" s="3" t="s">
        <v>6491</v>
      </c>
      <c r="T128" s="3" t="s">
        <v>6537</v>
      </c>
      <c r="U128" s="3" t="s">
        <v>154</v>
      </c>
      <c r="V128" s="3" t="s">
        <v>6787</v>
      </c>
      <c r="W128" s="3" t="s">
        <v>154</v>
      </c>
      <c r="X128" s="3" t="s">
        <v>154</v>
      </c>
      <c r="Y128" s="3" t="s">
        <v>154</v>
      </c>
      <c r="Z128" s="3" t="s">
        <v>154</v>
      </c>
      <c r="AA128" s="3" t="s">
        <v>154</v>
      </c>
      <c r="AB128" s="3" t="s">
        <v>154</v>
      </c>
      <c r="AC128" s="3" t="s">
        <v>154</v>
      </c>
      <c r="AD128" s="3" t="s">
        <v>6151</v>
      </c>
      <c r="AE128" s="3" t="s">
        <v>6151</v>
      </c>
      <c r="AF128" s="3" t="s">
        <v>154</v>
      </c>
      <c r="AG128" s="3" t="s">
        <v>154</v>
      </c>
      <c r="AH128" s="3" t="s">
        <v>6478</v>
      </c>
      <c r="AI128" s="3" t="s">
        <v>6482</v>
      </c>
      <c r="AJ128" s="3" t="s">
        <v>6027</v>
      </c>
    </row>
    <row r="129" spans="1:36" ht="30">
      <c r="A129" s="10">
        <v>200</v>
      </c>
      <c r="B129" t="str">
        <f>IF(K129="总计","",INDEX(主数据!A:AD,MATCH(J129,主数据!A:A,0),9))</f>
        <v>华东大区公司</v>
      </c>
      <c r="C129" t="str">
        <f>IF(K129="","",INDEX(主数据!A:AD,MATCH(J129,主数据!A:A,0),11))</f>
        <v>南京城区</v>
      </c>
      <c r="D129" t="str">
        <f t="shared" si="4"/>
        <v>NJ14物业服务费标准方式4.00</v>
      </c>
      <c r="E129" s="13" t="str">
        <f t="shared" si="6"/>
        <v>4.00</v>
      </c>
      <c r="F129" s="13" t="str">
        <f>IF(E129="","",IFERROR(IF(IF(K129="","",INDEX(收费标合同信息维护!A:Q,MATCH(D129,收费标合同信息维护!J:J,0),10))=D129,"有","无"),"无"))</f>
        <v>无</v>
      </c>
      <c r="G129" s="13" t="str">
        <f t="shared" si="5"/>
        <v/>
      </c>
      <c r="H129" s="13" t="str">
        <f t="shared" si="7"/>
        <v/>
      </c>
      <c r="I129" s="13" t="str">
        <f>IF(G129="","",IFERROR(IF(IF(K129="","",INDEX(收费标合同信息维护!A:Q,MATCH(G129,收费标合同信息维护!M:M,0),13))=G129,"有","无"),"无"))</f>
        <v/>
      </c>
      <c r="J129" s="3" t="s">
        <v>4318</v>
      </c>
      <c r="K129" s="3" t="s">
        <v>6773</v>
      </c>
      <c r="L129" s="3" t="s">
        <v>6025</v>
      </c>
      <c r="M129" s="3" t="s">
        <v>6026</v>
      </c>
      <c r="N129" s="3" t="s">
        <v>6477</v>
      </c>
      <c r="O129" s="3" t="s">
        <v>6478</v>
      </c>
      <c r="P129" s="3" t="s">
        <v>6788</v>
      </c>
      <c r="Q129" s="3" t="s">
        <v>6789</v>
      </c>
      <c r="R129" s="3" t="s">
        <v>6484</v>
      </c>
      <c r="S129" s="3" t="s">
        <v>6491</v>
      </c>
      <c r="T129" s="3" t="s">
        <v>6537</v>
      </c>
      <c r="U129" s="3" t="s">
        <v>154</v>
      </c>
      <c r="V129" s="3" t="s">
        <v>6755</v>
      </c>
      <c r="W129" s="3" t="s">
        <v>154</v>
      </c>
      <c r="X129" s="3" t="s">
        <v>154</v>
      </c>
      <c r="Y129" s="3" t="s">
        <v>154</v>
      </c>
      <c r="Z129" s="3" t="s">
        <v>154</v>
      </c>
      <c r="AA129" s="3" t="s">
        <v>154</v>
      </c>
      <c r="AB129" s="3" t="s">
        <v>154</v>
      </c>
      <c r="AC129" s="3" t="s">
        <v>154</v>
      </c>
      <c r="AD129" s="3" t="s">
        <v>6151</v>
      </c>
      <c r="AE129" s="3" t="s">
        <v>6151</v>
      </c>
      <c r="AF129" s="3" t="s">
        <v>154</v>
      </c>
      <c r="AG129" s="3" t="s">
        <v>154</v>
      </c>
      <c r="AH129" s="3" t="s">
        <v>6478</v>
      </c>
      <c r="AI129" s="3" t="s">
        <v>6482</v>
      </c>
      <c r="AJ129" s="3" t="s">
        <v>6033</v>
      </c>
    </row>
    <row r="130" spans="1:36" ht="30">
      <c r="A130" s="10">
        <v>201</v>
      </c>
      <c r="B130" t="str">
        <f>IF(K130="总计","",INDEX(主数据!A:AD,MATCH(J130,主数据!A:A,0),9))</f>
        <v>华东大区公司</v>
      </c>
      <c r="C130" t="str">
        <f>IF(K130="","",INDEX(主数据!A:AD,MATCH(J130,主数据!A:A,0),11))</f>
        <v>南京城区</v>
      </c>
      <c r="D130" t="str">
        <f t="shared" ref="D130:D193" si="8">J130&amp;M130&amp;R130&amp;E130</f>
        <v>NJ14物业服务费标准方式6.00</v>
      </c>
      <c r="E130" s="13" t="str">
        <f t="shared" si="6"/>
        <v>6.00</v>
      </c>
      <c r="F130" s="13" t="str">
        <f>IF(E130="","",IFERROR(IF(IF(K130="","",INDEX(收费标合同信息维护!A:Q,MATCH(D130,收费标合同信息维护!J:J,0),10))=D130,"有","无"),"无"))</f>
        <v>无</v>
      </c>
      <c r="G130" s="13" t="str">
        <f t="shared" ref="G130:G193" si="9">IF(W130="","",J130&amp;M130&amp;R130&amp;H130)</f>
        <v/>
      </c>
      <c r="H130" s="13" t="str">
        <f t="shared" si="7"/>
        <v/>
      </c>
      <c r="I130" s="13" t="str">
        <f>IF(G130="","",IFERROR(IF(IF(K130="","",INDEX(收费标合同信息维护!A:Q,MATCH(G130,收费标合同信息维护!M:M,0),13))=G130,"有","无"),"无"))</f>
        <v/>
      </c>
      <c r="J130" s="3" t="s">
        <v>4318</v>
      </c>
      <c r="K130" s="3" t="s">
        <v>6773</v>
      </c>
      <c r="L130" s="3" t="s">
        <v>6025</v>
      </c>
      <c r="M130" s="3" t="s">
        <v>6026</v>
      </c>
      <c r="N130" s="3" t="s">
        <v>6477</v>
      </c>
      <c r="O130" s="3" t="s">
        <v>6478</v>
      </c>
      <c r="P130" s="3" t="s">
        <v>6790</v>
      </c>
      <c r="Q130" s="3" t="s">
        <v>6791</v>
      </c>
      <c r="R130" s="3" t="s">
        <v>6484</v>
      </c>
      <c r="S130" s="3" t="s">
        <v>6491</v>
      </c>
      <c r="T130" s="3" t="s">
        <v>6537</v>
      </c>
      <c r="U130" s="3" t="s">
        <v>6792</v>
      </c>
      <c r="V130" s="3" t="s">
        <v>6634</v>
      </c>
      <c r="W130" s="3" t="s">
        <v>154</v>
      </c>
      <c r="X130" s="3" t="s">
        <v>154</v>
      </c>
      <c r="Y130" s="3" t="s">
        <v>154</v>
      </c>
      <c r="Z130" s="3" t="s">
        <v>154</v>
      </c>
      <c r="AA130" s="3" t="s">
        <v>154</v>
      </c>
      <c r="AB130" s="3" t="s">
        <v>154</v>
      </c>
      <c r="AC130" s="3" t="s">
        <v>154</v>
      </c>
      <c r="AD130" s="3" t="s">
        <v>6151</v>
      </c>
      <c r="AE130" s="3" t="s">
        <v>6151</v>
      </c>
      <c r="AF130" s="3" t="s">
        <v>6040</v>
      </c>
      <c r="AG130" s="3" t="s">
        <v>154</v>
      </c>
      <c r="AH130" s="3" t="s">
        <v>6597</v>
      </c>
      <c r="AI130" s="3" t="s">
        <v>6482</v>
      </c>
      <c r="AJ130" s="3" t="s">
        <v>11</v>
      </c>
    </row>
    <row r="131" spans="1:36" ht="30">
      <c r="A131" s="10">
        <v>202</v>
      </c>
      <c r="B131" t="str">
        <f>IF(K131="总计","",INDEX(主数据!A:AD,MATCH(J131,主数据!A:A,0),9))</f>
        <v>华西大区公司</v>
      </c>
      <c r="C131" t="str">
        <f>IF(K131="","",INDEX(主数据!A:AD,MATCH(J131,主数据!A:A,0),11))</f>
        <v>呼和浩特东区</v>
      </c>
      <c r="D131" t="str">
        <f t="shared" si="8"/>
        <v>NM106物业服务费标准方式0.20</v>
      </c>
      <c r="E131" s="13" t="str">
        <f t="shared" ref="E131:E194" si="10">TEXT(IF(V131="","",--V131),"0.00")</f>
        <v>0.20</v>
      </c>
      <c r="F131" s="13" t="str">
        <f>IF(E131="","",IFERROR(IF(IF(K131="","",INDEX(收费标合同信息维护!A:Q,MATCH(D131,收费标合同信息维护!J:J,0),10))=D131,"有","无"),"无"))</f>
        <v>无</v>
      </c>
      <c r="G131" s="13" t="str">
        <f t="shared" si="9"/>
        <v/>
      </c>
      <c r="H131" s="13" t="str">
        <f t="shared" ref="H131:H194" si="11">TEXT(IF(W131="","",--W131),"0.00")</f>
        <v/>
      </c>
      <c r="I131" s="13" t="str">
        <f>IF(G131="","",IFERROR(IF(IF(K131="","",INDEX(收费标合同信息维护!A:Q,MATCH(G131,收费标合同信息维护!M:M,0),13))=G131,"有","无"),"无"))</f>
        <v/>
      </c>
      <c r="J131" s="3" t="s">
        <v>3973</v>
      </c>
      <c r="K131" s="3" t="s">
        <v>6017</v>
      </c>
      <c r="L131" s="3" t="s">
        <v>6025</v>
      </c>
      <c r="M131" s="3" t="s">
        <v>6026</v>
      </c>
      <c r="N131" s="3" t="s">
        <v>6477</v>
      </c>
      <c r="O131" s="3" t="s">
        <v>6478</v>
      </c>
      <c r="P131" s="3" t="s">
        <v>6025</v>
      </c>
      <c r="Q131" s="3" t="s">
        <v>6793</v>
      </c>
      <c r="R131" s="3" t="s">
        <v>6484</v>
      </c>
      <c r="S131" s="3" t="s">
        <v>6491</v>
      </c>
      <c r="T131" s="3" t="s">
        <v>6684</v>
      </c>
      <c r="U131" s="3" t="s">
        <v>154</v>
      </c>
      <c r="V131" s="3" t="s">
        <v>6624</v>
      </c>
      <c r="W131" s="3" t="s">
        <v>154</v>
      </c>
      <c r="X131" s="3" t="s">
        <v>154</v>
      </c>
      <c r="Y131" s="3" t="s">
        <v>154</v>
      </c>
      <c r="Z131" s="3" t="s">
        <v>154</v>
      </c>
      <c r="AA131" s="3" t="s">
        <v>154</v>
      </c>
      <c r="AB131" s="3" t="s">
        <v>154</v>
      </c>
      <c r="AC131" s="3" t="s">
        <v>154</v>
      </c>
      <c r="AD131" s="3" t="s">
        <v>6151</v>
      </c>
      <c r="AE131" s="3" t="s">
        <v>6151</v>
      </c>
      <c r="AF131" s="3" t="s">
        <v>6040</v>
      </c>
      <c r="AG131" s="3" t="s">
        <v>154</v>
      </c>
      <c r="AH131" s="3" t="s">
        <v>6478</v>
      </c>
      <c r="AI131" s="3" t="s">
        <v>6482</v>
      </c>
      <c r="AJ131" s="3" t="s">
        <v>6401</v>
      </c>
    </row>
    <row r="132" spans="1:36" ht="30">
      <c r="A132" s="10">
        <v>203</v>
      </c>
      <c r="B132" t="str">
        <f>IF(K132="总计","",INDEX(主数据!A:AD,MATCH(J132,主数据!A:A,0),9))</f>
        <v>华西大区公司</v>
      </c>
      <c r="C132" t="str">
        <f>IF(K132="","",INDEX(主数据!A:AD,MATCH(J132,主数据!A:A,0),11))</f>
        <v>呼和浩特东区</v>
      </c>
      <c r="D132" t="str">
        <f t="shared" si="8"/>
        <v>NM106物业服务费标准方式1.00</v>
      </c>
      <c r="E132" s="13" t="str">
        <f t="shared" si="10"/>
        <v>1.00</v>
      </c>
      <c r="F132" s="13" t="str">
        <f>IF(E132="","",IFERROR(IF(IF(K132="","",INDEX(收费标合同信息维护!A:Q,MATCH(D132,收费标合同信息维护!J:J,0),10))=D132,"有","无"),"无"))</f>
        <v>无</v>
      </c>
      <c r="G132" s="13" t="str">
        <f t="shared" si="9"/>
        <v/>
      </c>
      <c r="H132" s="13" t="str">
        <f t="shared" si="11"/>
        <v/>
      </c>
      <c r="I132" s="13" t="str">
        <f>IF(G132="","",IFERROR(IF(IF(K132="","",INDEX(收费标合同信息维护!A:Q,MATCH(G132,收费标合同信息维护!M:M,0),13))=G132,"有","无"),"无"))</f>
        <v/>
      </c>
      <c r="J132" s="3" t="s">
        <v>3973</v>
      </c>
      <c r="K132" s="3" t="s">
        <v>6017</v>
      </c>
      <c r="L132" s="3" t="s">
        <v>6025</v>
      </c>
      <c r="M132" s="3" t="s">
        <v>6026</v>
      </c>
      <c r="N132" s="3" t="s">
        <v>6477</v>
      </c>
      <c r="O132" s="3" t="s">
        <v>6478</v>
      </c>
      <c r="P132" s="3" t="s">
        <v>6794</v>
      </c>
      <c r="Q132" s="3" t="s">
        <v>6795</v>
      </c>
      <c r="R132" s="3" t="s">
        <v>6484</v>
      </c>
      <c r="S132" s="3" t="s">
        <v>6491</v>
      </c>
      <c r="T132" s="3" t="s">
        <v>6590</v>
      </c>
      <c r="U132" s="3" t="s">
        <v>6591</v>
      </c>
      <c r="V132" s="3" t="s">
        <v>6737</v>
      </c>
      <c r="W132" s="3" t="s">
        <v>154</v>
      </c>
      <c r="X132" s="3" t="s">
        <v>154</v>
      </c>
      <c r="Y132" s="3" t="s">
        <v>154</v>
      </c>
      <c r="Z132" s="3" t="s">
        <v>154</v>
      </c>
      <c r="AA132" s="3" t="s">
        <v>154</v>
      </c>
      <c r="AB132" s="3" t="s">
        <v>154</v>
      </c>
      <c r="AC132" s="3" t="s">
        <v>154</v>
      </c>
      <c r="AD132" s="3" t="s">
        <v>6151</v>
      </c>
      <c r="AE132" s="3" t="s">
        <v>6151</v>
      </c>
      <c r="AF132" s="3" t="s">
        <v>6040</v>
      </c>
      <c r="AG132" s="3" t="s">
        <v>154</v>
      </c>
      <c r="AH132" s="3" t="s">
        <v>6478</v>
      </c>
      <c r="AI132" s="3" t="s">
        <v>6482</v>
      </c>
      <c r="AJ132" s="3" t="s">
        <v>6401</v>
      </c>
    </row>
    <row r="133" spans="1:36" ht="30">
      <c r="A133" s="10">
        <v>204</v>
      </c>
      <c r="B133" t="str">
        <f>IF(K133="总计","",INDEX(主数据!A:AD,MATCH(J133,主数据!A:A,0),9))</f>
        <v>华西大区公司</v>
      </c>
      <c r="C133" t="str">
        <f>IF(K133="","",INDEX(主数据!A:AD,MATCH(J133,主数据!A:A,0),11))</f>
        <v>呼和浩特东区</v>
      </c>
      <c r="D133" t="str">
        <f t="shared" si="8"/>
        <v>NM106物业服务费标准方式1.00</v>
      </c>
      <c r="E133" s="13" t="str">
        <f t="shared" si="10"/>
        <v>1.00</v>
      </c>
      <c r="F133" s="13" t="str">
        <f>IF(E133="","",IFERROR(IF(IF(K133="","",INDEX(收费标合同信息维护!A:Q,MATCH(D133,收费标合同信息维护!J:J,0),10))=D133,"有","无"),"无"))</f>
        <v>无</v>
      </c>
      <c r="G133" s="13" t="str">
        <f t="shared" si="9"/>
        <v/>
      </c>
      <c r="H133" s="13" t="str">
        <f t="shared" si="11"/>
        <v/>
      </c>
      <c r="I133" s="13" t="str">
        <f>IF(G133="","",IFERROR(IF(IF(K133="","",INDEX(收费标合同信息维护!A:Q,MATCH(G133,收费标合同信息维护!M:M,0),13))=G133,"有","无"),"无"))</f>
        <v/>
      </c>
      <c r="J133" s="3" t="s">
        <v>3973</v>
      </c>
      <c r="K133" s="3" t="s">
        <v>6017</v>
      </c>
      <c r="L133" s="3" t="s">
        <v>6025</v>
      </c>
      <c r="M133" s="3" t="s">
        <v>6026</v>
      </c>
      <c r="N133" s="3" t="s">
        <v>6477</v>
      </c>
      <c r="O133" s="3" t="s">
        <v>6478</v>
      </c>
      <c r="P133" s="3" t="s">
        <v>6796</v>
      </c>
      <c r="Q133" s="3" t="s">
        <v>6797</v>
      </c>
      <c r="R133" s="3" t="s">
        <v>6484</v>
      </c>
      <c r="S133" s="3" t="s">
        <v>6491</v>
      </c>
      <c r="T133" s="3" t="s">
        <v>6548</v>
      </c>
      <c r="U133" s="3" t="s">
        <v>6549</v>
      </c>
      <c r="V133" s="3" t="s">
        <v>6737</v>
      </c>
      <c r="W133" s="3" t="s">
        <v>154</v>
      </c>
      <c r="X133" s="3" t="s">
        <v>154</v>
      </c>
      <c r="Y133" s="3" t="s">
        <v>154</v>
      </c>
      <c r="Z133" s="3" t="s">
        <v>154</v>
      </c>
      <c r="AA133" s="3" t="s">
        <v>154</v>
      </c>
      <c r="AB133" s="3" t="s">
        <v>154</v>
      </c>
      <c r="AC133" s="3" t="s">
        <v>154</v>
      </c>
      <c r="AD133" s="3" t="s">
        <v>6151</v>
      </c>
      <c r="AE133" s="3" t="s">
        <v>6151</v>
      </c>
      <c r="AF133" s="3" t="s">
        <v>6040</v>
      </c>
      <c r="AG133" s="3" t="s">
        <v>154</v>
      </c>
      <c r="AH133" s="3" t="s">
        <v>6478</v>
      </c>
      <c r="AI133" s="3" t="s">
        <v>6482</v>
      </c>
      <c r="AJ133" s="3" t="s">
        <v>6033</v>
      </c>
    </row>
    <row r="134" spans="1:36" ht="30">
      <c r="A134" s="10">
        <v>212</v>
      </c>
      <c r="B134" t="str">
        <f>IF(K134="总计","",INDEX(主数据!A:AD,MATCH(J134,主数据!A:A,0),9))</f>
        <v>华西大区公司</v>
      </c>
      <c r="C134" t="str">
        <f>IF(K134="","",INDEX(主数据!A:AD,MATCH(J134,主数据!A:A,0),11))</f>
        <v>呼和浩特东区</v>
      </c>
      <c r="D134" t="str">
        <f t="shared" si="8"/>
        <v>NM106物业服务费标准方式1.20</v>
      </c>
      <c r="E134" s="13" t="str">
        <f t="shared" si="10"/>
        <v>1.20</v>
      </c>
      <c r="F134" s="13" t="str">
        <f>IF(E134="","",IFERROR(IF(IF(K134="","",INDEX(收费标合同信息维护!A:Q,MATCH(D134,收费标合同信息维护!J:J,0),10))=D134,"有","无"),"无"))</f>
        <v>无</v>
      </c>
      <c r="G134" s="13" t="str">
        <f t="shared" si="9"/>
        <v/>
      </c>
      <c r="H134" s="13" t="str">
        <f t="shared" si="11"/>
        <v/>
      </c>
      <c r="I134" s="13" t="str">
        <f>IF(G134="","",IFERROR(IF(IF(K134="","",INDEX(收费标合同信息维护!A:Q,MATCH(G134,收费标合同信息维护!M:M,0),13))=G134,"有","无"),"无"))</f>
        <v/>
      </c>
      <c r="J134" s="3" t="s">
        <v>3973</v>
      </c>
      <c r="K134" s="3" t="s">
        <v>6017</v>
      </c>
      <c r="L134" s="3" t="s">
        <v>6025</v>
      </c>
      <c r="M134" s="3" t="s">
        <v>6026</v>
      </c>
      <c r="N134" s="3" t="s">
        <v>6477</v>
      </c>
      <c r="O134" s="3" t="s">
        <v>6478</v>
      </c>
      <c r="P134" s="3" t="s">
        <v>6696</v>
      </c>
      <c r="Q134" s="3" t="s">
        <v>6798</v>
      </c>
      <c r="R134" s="3" t="s">
        <v>6484</v>
      </c>
      <c r="S134" s="3" t="s">
        <v>6491</v>
      </c>
      <c r="T134" s="3" t="s">
        <v>6548</v>
      </c>
      <c r="U134" s="3" t="s">
        <v>154</v>
      </c>
      <c r="V134" s="3" t="s">
        <v>6614</v>
      </c>
      <c r="W134" s="3" t="s">
        <v>154</v>
      </c>
      <c r="X134" s="3" t="s">
        <v>154</v>
      </c>
      <c r="Y134" s="3" t="s">
        <v>154</v>
      </c>
      <c r="Z134" s="3" t="s">
        <v>154</v>
      </c>
      <c r="AA134" s="3" t="s">
        <v>154</v>
      </c>
      <c r="AB134" s="3" t="s">
        <v>154</v>
      </c>
      <c r="AC134" s="3" t="s">
        <v>154</v>
      </c>
      <c r="AD134" s="3" t="s">
        <v>6151</v>
      </c>
      <c r="AE134" s="3" t="s">
        <v>6151</v>
      </c>
      <c r="AF134" s="3" t="s">
        <v>6040</v>
      </c>
      <c r="AG134" s="3" t="s">
        <v>154</v>
      </c>
      <c r="AH134" s="3" t="s">
        <v>6478</v>
      </c>
      <c r="AI134" s="3" t="s">
        <v>6482</v>
      </c>
      <c r="AJ134" s="3" t="s">
        <v>20</v>
      </c>
    </row>
    <row r="135" spans="1:36" ht="30">
      <c r="A135" s="10">
        <v>213</v>
      </c>
      <c r="B135" t="str">
        <f>IF(K135="总计","",INDEX(主数据!A:AD,MATCH(J135,主数据!A:A,0),9))</f>
        <v>华西大区公司</v>
      </c>
      <c r="C135" t="str">
        <f>IF(K135="","",INDEX(主数据!A:AD,MATCH(J135,主数据!A:A,0),11))</f>
        <v>呼和浩特东区</v>
      </c>
      <c r="D135" t="str">
        <f t="shared" si="8"/>
        <v>NM106生活垃圾清运费-委托清运定额</v>
      </c>
      <c r="E135" s="13" t="str">
        <f t="shared" si="10"/>
        <v/>
      </c>
      <c r="F135" s="13" t="str">
        <f>IF(E135="","",IFERROR(IF(IF(K135="","",INDEX(收费标合同信息维护!A:Q,MATCH(D135,收费标合同信息维护!J:J,0),10))=D135,"有","无"),"无"))</f>
        <v/>
      </c>
      <c r="G135" s="13" t="str">
        <f t="shared" si="9"/>
        <v>NM106生活垃圾清运费-委托清运定额5.00</v>
      </c>
      <c r="H135" s="13" t="str">
        <f t="shared" si="11"/>
        <v>5.00</v>
      </c>
      <c r="I135" s="13" t="str">
        <f>IF(G135="","",IFERROR(IF(IF(K135="","",INDEX(收费标合同信息维护!A:Q,MATCH(G135,收费标合同信息维护!M:M,0),13))=G135,"有","无"),"无"))</f>
        <v>无</v>
      </c>
      <c r="J135" s="3" t="s">
        <v>3973</v>
      </c>
      <c r="K135" s="3" t="s">
        <v>6017</v>
      </c>
      <c r="L135" s="3" t="s">
        <v>6630</v>
      </c>
      <c r="M135" s="3" t="s">
        <v>6631</v>
      </c>
      <c r="N135" s="3" t="s">
        <v>6477</v>
      </c>
      <c r="O135" s="3" t="s">
        <v>6478</v>
      </c>
      <c r="P135" s="3" t="s">
        <v>18033</v>
      </c>
      <c r="Q135" s="3" t="s">
        <v>18034</v>
      </c>
      <c r="R135" s="3" t="s">
        <v>6490</v>
      </c>
      <c r="S135" s="3" t="s">
        <v>6491</v>
      </c>
      <c r="T135" s="3" t="s">
        <v>7319</v>
      </c>
      <c r="U135" s="3" t="s">
        <v>154</v>
      </c>
      <c r="V135" s="3" t="s">
        <v>154</v>
      </c>
      <c r="W135" s="3" t="s">
        <v>6744</v>
      </c>
      <c r="X135" s="3" t="s">
        <v>154</v>
      </c>
      <c r="Y135" s="3" t="s">
        <v>154</v>
      </c>
      <c r="Z135" s="3" t="s">
        <v>154</v>
      </c>
      <c r="AA135" s="3" t="s">
        <v>154</v>
      </c>
      <c r="AB135" s="3" t="s">
        <v>154</v>
      </c>
      <c r="AC135" s="3" t="s">
        <v>154</v>
      </c>
      <c r="AD135" s="3" t="s">
        <v>6151</v>
      </c>
      <c r="AE135" s="3" t="s">
        <v>6151</v>
      </c>
      <c r="AF135" s="3" t="s">
        <v>154</v>
      </c>
      <c r="AG135" s="3" t="s">
        <v>154</v>
      </c>
      <c r="AH135" s="3" t="s">
        <v>6478</v>
      </c>
      <c r="AI135" s="3" t="s">
        <v>6482</v>
      </c>
      <c r="AJ135" s="3" t="s">
        <v>18035</v>
      </c>
    </row>
    <row r="136" spans="1:36" ht="30">
      <c r="A136" s="10">
        <v>214</v>
      </c>
      <c r="B136" t="str">
        <f>IF(K136="总计","",INDEX(主数据!A:AD,MATCH(J136,主数据!A:A,0),9))</f>
        <v>华西大区公司</v>
      </c>
      <c r="C136" t="str">
        <f>IF(K136="","",INDEX(主数据!A:AD,MATCH(J136,主数据!A:A,0),11))</f>
        <v>呼和浩特东区</v>
      </c>
      <c r="D136" t="str">
        <f t="shared" si="8"/>
        <v>NM106补贴款标准方式0.20</v>
      </c>
      <c r="E136" s="13" t="str">
        <f t="shared" si="10"/>
        <v>0.20</v>
      </c>
      <c r="F136" s="13" t="str">
        <f>IF(E136="","",IFERROR(IF(IF(K136="","",INDEX(收费标合同信息维护!A:Q,MATCH(D136,收费标合同信息维护!J:J,0),10))=D136,"有","无"),"无"))</f>
        <v>无</v>
      </c>
      <c r="G136" s="13" t="str">
        <f t="shared" si="9"/>
        <v/>
      </c>
      <c r="H136" s="13" t="str">
        <f t="shared" si="11"/>
        <v/>
      </c>
      <c r="I136" s="13" t="str">
        <f>IF(G136="","",IFERROR(IF(IF(K136="","",INDEX(收费标合同信息维护!A:Q,MATCH(G136,收费标合同信息维护!M:M,0),13))=G136,"有","无"),"无"))</f>
        <v/>
      </c>
      <c r="J136" s="3" t="s">
        <v>3973</v>
      </c>
      <c r="K136" s="3" t="s">
        <v>6017</v>
      </c>
      <c r="L136" s="3" t="s">
        <v>6557</v>
      </c>
      <c r="M136" s="3" t="s">
        <v>6558</v>
      </c>
      <c r="N136" s="3" t="s">
        <v>6477</v>
      </c>
      <c r="O136" s="3" t="s">
        <v>6478</v>
      </c>
      <c r="P136" s="3" t="s">
        <v>6557</v>
      </c>
      <c r="Q136" s="3" t="s">
        <v>6799</v>
      </c>
      <c r="R136" s="3" t="s">
        <v>6484</v>
      </c>
      <c r="S136" s="3" t="s">
        <v>6491</v>
      </c>
      <c r="T136" s="3" t="s">
        <v>6587</v>
      </c>
      <c r="U136" s="3" t="s">
        <v>6801</v>
      </c>
      <c r="V136" s="3" t="s">
        <v>6624</v>
      </c>
      <c r="W136" s="3" t="s">
        <v>154</v>
      </c>
      <c r="X136" s="3" t="s">
        <v>154</v>
      </c>
      <c r="Y136" s="3" t="s">
        <v>154</v>
      </c>
      <c r="Z136" s="3" t="s">
        <v>154</v>
      </c>
      <c r="AA136" s="3" t="s">
        <v>154</v>
      </c>
      <c r="AB136" s="3" t="s">
        <v>154</v>
      </c>
      <c r="AC136" s="3" t="s">
        <v>154</v>
      </c>
      <c r="AD136" s="3" t="s">
        <v>6151</v>
      </c>
      <c r="AE136" s="3" t="s">
        <v>6151</v>
      </c>
      <c r="AF136" s="3" t="s">
        <v>6040</v>
      </c>
      <c r="AG136" s="3" t="s">
        <v>154</v>
      </c>
      <c r="AH136" s="3" t="s">
        <v>6478</v>
      </c>
      <c r="AI136" s="3" t="s">
        <v>6482</v>
      </c>
      <c r="AJ136" s="3" t="s">
        <v>18036</v>
      </c>
    </row>
    <row r="137" spans="1:36" ht="30">
      <c r="A137" s="10">
        <v>215</v>
      </c>
      <c r="B137" t="str">
        <f>IF(K137="总计","",INDEX(主数据!A:AD,MATCH(J137,主数据!A:A,0),9))</f>
        <v>华西大区公司</v>
      </c>
      <c r="C137" t="str">
        <f>IF(K137="","",INDEX(主数据!A:AD,MATCH(J137,主数据!A:A,0),11))</f>
        <v>呼和浩特东区</v>
      </c>
      <c r="D137" t="str">
        <f t="shared" si="8"/>
        <v>NM106补贴款标准方式0.20</v>
      </c>
      <c r="E137" s="13" t="str">
        <f t="shared" si="10"/>
        <v>0.20</v>
      </c>
      <c r="F137" s="13" t="str">
        <f>IF(E137="","",IFERROR(IF(IF(K137="","",INDEX(收费标合同信息维护!A:Q,MATCH(D137,收费标合同信息维护!J:J,0),10))=D137,"有","无"),"无"))</f>
        <v>无</v>
      </c>
      <c r="G137" s="13" t="str">
        <f t="shared" si="9"/>
        <v/>
      </c>
      <c r="H137" s="13" t="str">
        <f t="shared" si="11"/>
        <v/>
      </c>
      <c r="I137" s="13" t="str">
        <f>IF(G137="","",IFERROR(IF(IF(K137="","",INDEX(收费标合同信息维护!A:Q,MATCH(G137,收费标合同信息维护!M:M,0),13))=G137,"有","无"),"无"))</f>
        <v/>
      </c>
      <c r="J137" s="3" t="s">
        <v>3973</v>
      </c>
      <c r="K137" s="3" t="s">
        <v>6017</v>
      </c>
      <c r="L137" s="3" t="s">
        <v>6557</v>
      </c>
      <c r="M137" s="3" t="s">
        <v>6558</v>
      </c>
      <c r="N137" s="3" t="s">
        <v>6477</v>
      </c>
      <c r="O137" s="3" t="s">
        <v>6478</v>
      </c>
      <c r="P137" s="3" t="s">
        <v>6802</v>
      </c>
      <c r="Q137" s="3" t="s">
        <v>6803</v>
      </c>
      <c r="R137" s="3" t="s">
        <v>6484</v>
      </c>
      <c r="S137" s="3" t="s">
        <v>6491</v>
      </c>
      <c r="T137" s="3" t="s">
        <v>6915</v>
      </c>
      <c r="U137" s="3" t="s">
        <v>6801</v>
      </c>
      <c r="V137" s="3" t="s">
        <v>6624</v>
      </c>
      <c r="W137" s="3" t="s">
        <v>154</v>
      </c>
      <c r="X137" s="3" t="s">
        <v>154</v>
      </c>
      <c r="Y137" s="3" t="s">
        <v>154</v>
      </c>
      <c r="Z137" s="3" t="s">
        <v>154</v>
      </c>
      <c r="AA137" s="3" t="s">
        <v>154</v>
      </c>
      <c r="AB137" s="3" t="s">
        <v>154</v>
      </c>
      <c r="AC137" s="3" t="s">
        <v>154</v>
      </c>
      <c r="AD137" s="3" t="s">
        <v>6151</v>
      </c>
      <c r="AE137" s="3" t="s">
        <v>6151</v>
      </c>
      <c r="AF137" s="3" t="s">
        <v>6040</v>
      </c>
      <c r="AG137" s="3" t="s">
        <v>154</v>
      </c>
      <c r="AH137" s="3" t="s">
        <v>6478</v>
      </c>
      <c r="AI137" s="3" t="s">
        <v>6482</v>
      </c>
      <c r="AJ137" s="3" t="s">
        <v>16</v>
      </c>
    </row>
    <row r="138" spans="1:36" ht="30">
      <c r="A138" s="10">
        <v>216</v>
      </c>
      <c r="B138" t="str">
        <f>IF(K138="总计","",INDEX(主数据!A:AD,MATCH(J138,主数据!A:A,0),9))</f>
        <v>华西大区公司</v>
      </c>
      <c r="C138" t="str">
        <f>IF(K138="","",INDEX(主数据!A:AD,MATCH(J138,主数据!A:A,0),11))</f>
        <v>呼和浩特东区</v>
      </c>
      <c r="D138" t="str">
        <f t="shared" si="8"/>
        <v>NM106空置物业费标准方式1.20</v>
      </c>
      <c r="E138" s="13" t="str">
        <f t="shared" si="10"/>
        <v>1.20</v>
      </c>
      <c r="F138" s="13" t="str">
        <f>IF(E138="","",IFERROR(IF(IF(K138="","",INDEX(收费标合同信息维护!A:Q,MATCH(D138,收费标合同信息维护!J:J,0),10))=D138,"有","无"),"无"))</f>
        <v>无</v>
      </c>
      <c r="G138" s="13" t="str">
        <f t="shared" si="9"/>
        <v/>
      </c>
      <c r="H138" s="13" t="str">
        <f t="shared" si="11"/>
        <v/>
      </c>
      <c r="I138" s="13" t="str">
        <f>IF(G138="","",IFERROR(IF(IF(K138="","",INDEX(收费标合同信息维护!A:Q,MATCH(G138,收费标合同信息维护!M:M,0),13))=G138,"有","无"),"无"))</f>
        <v/>
      </c>
      <c r="J138" s="3" t="s">
        <v>3973</v>
      </c>
      <c r="K138" s="3" t="s">
        <v>6017</v>
      </c>
      <c r="L138" s="3" t="s">
        <v>6580</v>
      </c>
      <c r="M138" s="3" t="s">
        <v>6581</v>
      </c>
      <c r="N138" s="3" t="s">
        <v>6477</v>
      </c>
      <c r="O138" s="3" t="s">
        <v>6478</v>
      </c>
      <c r="P138" s="3" t="s">
        <v>6580</v>
      </c>
      <c r="Q138" s="3" t="s">
        <v>6804</v>
      </c>
      <c r="R138" s="3" t="s">
        <v>6484</v>
      </c>
      <c r="S138" s="3" t="s">
        <v>6491</v>
      </c>
      <c r="T138" s="3" t="s">
        <v>6684</v>
      </c>
      <c r="U138" s="3" t="s">
        <v>6692</v>
      </c>
      <c r="V138" s="3" t="s">
        <v>6614</v>
      </c>
      <c r="W138" s="3" t="s">
        <v>154</v>
      </c>
      <c r="X138" s="3" t="s">
        <v>154</v>
      </c>
      <c r="Y138" s="3" t="s">
        <v>154</v>
      </c>
      <c r="Z138" s="3" t="s">
        <v>154</v>
      </c>
      <c r="AA138" s="3" t="s">
        <v>154</v>
      </c>
      <c r="AB138" s="3" t="s">
        <v>154</v>
      </c>
      <c r="AC138" s="3" t="s">
        <v>154</v>
      </c>
      <c r="AD138" s="3" t="s">
        <v>6151</v>
      </c>
      <c r="AE138" s="3" t="s">
        <v>6151</v>
      </c>
      <c r="AF138" s="3" t="s">
        <v>6040</v>
      </c>
      <c r="AG138" s="3" t="s">
        <v>154</v>
      </c>
      <c r="AH138" s="3" t="s">
        <v>6478</v>
      </c>
      <c r="AI138" s="3" t="s">
        <v>6482</v>
      </c>
      <c r="AJ138" s="3" t="s">
        <v>6067</v>
      </c>
    </row>
    <row r="139" spans="1:36" ht="30">
      <c r="A139" s="10">
        <v>217</v>
      </c>
      <c r="B139" t="str">
        <f>IF(K139="总计","",INDEX(主数据!A:AD,MATCH(J139,主数据!A:A,0),9))</f>
        <v>华西大区公司</v>
      </c>
      <c r="C139" t="str">
        <f>IF(K139="","",INDEX(主数据!A:AD,MATCH(J139,主数据!A:A,0),11))</f>
        <v>呼和浩特东区</v>
      </c>
      <c r="D139" t="str">
        <f t="shared" si="8"/>
        <v>NM106空置物业费标准方式1.20</v>
      </c>
      <c r="E139" s="13" t="str">
        <f t="shared" si="10"/>
        <v>1.20</v>
      </c>
      <c r="F139" s="13" t="str">
        <f>IF(E139="","",IFERROR(IF(IF(K139="","",INDEX(收费标合同信息维护!A:Q,MATCH(D139,收费标合同信息维护!J:J,0),10))=D139,"有","无"),"无"))</f>
        <v>无</v>
      </c>
      <c r="G139" s="13" t="str">
        <f t="shared" si="9"/>
        <v/>
      </c>
      <c r="H139" s="13" t="str">
        <f t="shared" si="11"/>
        <v/>
      </c>
      <c r="I139" s="13" t="str">
        <f>IF(G139="","",IFERROR(IF(IF(K139="","",INDEX(收费标合同信息维护!A:Q,MATCH(G139,收费标合同信息维护!M:M,0),13))=G139,"有","无"),"无"))</f>
        <v/>
      </c>
      <c r="J139" s="3" t="s">
        <v>3973</v>
      </c>
      <c r="K139" s="3" t="s">
        <v>6017</v>
      </c>
      <c r="L139" s="3" t="s">
        <v>6580</v>
      </c>
      <c r="M139" s="3" t="s">
        <v>6581</v>
      </c>
      <c r="N139" s="3" t="s">
        <v>6477</v>
      </c>
      <c r="O139" s="3" t="s">
        <v>6478</v>
      </c>
      <c r="P139" s="3" t="s">
        <v>6805</v>
      </c>
      <c r="Q139" s="3" t="s">
        <v>6806</v>
      </c>
      <c r="R139" s="3" t="s">
        <v>6484</v>
      </c>
      <c r="S139" s="3" t="s">
        <v>6491</v>
      </c>
      <c r="T139" s="3" t="s">
        <v>6684</v>
      </c>
      <c r="U139" s="3" t="s">
        <v>8616</v>
      </c>
      <c r="V139" s="3" t="s">
        <v>6614</v>
      </c>
      <c r="W139" s="3" t="s">
        <v>154</v>
      </c>
      <c r="X139" s="3" t="s">
        <v>154</v>
      </c>
      <c r="Y139" s="3" t="s">
        <v>154</v>
      </c>
      <c r="Z139" s="3" t="s">
        <v>154</v>
      </c>
      <c r="AA139" s="3" t="s">
        <v>154</v>
      </c>
      <c r="AB139" s="3" t="s">
        <v>154</v>
      </c>
      <c r="AC139" s="3" t="s">
        <v>154</v>
      </c>
      <c r="AD139" s="3" t="s">
        <v>6151</v>
      </c>
      <c r="AE139" s="3" t="s">
        <v>6151</v>
      </c>
      <c r="AF139" s="3" t="s">
        <v>6040</v>
      </c>
      <c r="AG139" s="3" t="s">
        <v>154</v>
      </c>
      <c r="AH139" s="3" t="s">
        <v>6478</v>
      </c>
      <c r="AI139" s="3" t="s">
        <v>6482</v>
      </c>
      <c r="AJ139" s="3" t="s">
        <v>10</v>
      </c>
    </row>
    <row r="140" spans="1:36" ht="15">
      <c r="A140" s="10">
        <v>218</v>
      </c>
      <c r="B140" t="str">
        <f>IF(K140="总计","",INDEX(主数据!A:AD,MATCH(J140,主数据!A:A,0),9))</f>
        <v>华东大区公司</v>
      </c>
      <c r="C140" t="str">
        <f>IF(K140="","",INDEX(主数据!A:AD,MATCH(J140,主数据!A:A,0),11))</f>
        <v>上海西区</v>
      </c>
      <c r="D140" t="str">
        <f t="shared" si="8"/>
        <v>SH93物业服务费标准方式2.98</v>
      </c>
      <c r="E140" s="13" t="str">
        <f t="shared" si="10"/>
        <v>2.98</v>
      </c>
      <c r="F140" s="13" t="str">
        <f>IF(E140="","",IFERROR(IF(IF(K140="","",INDEX(收费标合同信息维护!A:Q,MATCH(D140,收费标合同信息维护!J:J,0),10))=D140,"有","无"),"无"))</f>
        <v>无</v>
      </c>
      <c r="G140" s="13" t="str">
        <f t="shared" si="9"/>
        <v/>
      </c>
      <c r="H140" s="13" t="str">
        <f t="shared" si="11"/>
        <v/>
      </c>
      <c r="I140" s="13" t="str">
        <f>IF(G140="","",IFERROR(IF(IF(K140="","",INDEX(收费标合同信息维护!A:Q,MATCH(G140,收费标合同信息维护!M:M,0),13))=G140,"有","无"),"无"))</f>
        <v/>
      </c>
      <c r="J140" s="3" t="s">
        <v>4013</v>
      </c>
      <c r="K140" s="3" t="s">
        <v>6807</v>
      </c>
      <c r="L140" s="3" t="s">
        <v>6025</v>
      </c>
      <c r="M140" s="3" t="s">
        <v>6026</v>
      </c>
      <c r="N140" s="3" t="s">
        <v>6477</v>
      </c>
      <c r="O140" s="3" t="s">
        <v>6478</v>
      </c>
      <c r="P140" s="3" t="s">
        <v>6025</v>
      </c>
      <c r="Q140" s="3" t="s">
        <v>6026</v>
      </c>
      <c r="R140" s="3" t="s">
        <v>6484</v>
      </c>
      <c r="S140" s="3" t="s">
        <v>6491</v>
      </c>
      <c r="T140" s="3" t="s">
        <v>6499</v>
      </c>
      <c r="U140" s="3" t="s">
        <v>154</v>
      </c>
      <c r="V140" s="3" t="s">
        <v>6808</v>
      </c>
      <c r="W140" s="3" t="s">
        <v>154</v>
      </c>
      <c r="X140" s="3" t="s">
        <v>154</v>
      </c>
      <c r="Y140" s="3" t="s">
        <v>154</v>
      </c>
      <c r="Z140" s="3" t="s">
        <v>154</v>
      </c>
      <c r="AA140" s="3" t="s">
        <v>154</v>
      </c>
      <c r="AB140" s="3" t="s">
        <v>154</v>
      </c>
      <c r="AC140" s="3" t="s">
        <v>154</v>
      </c>
      <c r="AD140" s="3" t="s">
        <v>6151</v>
      </c>
      <c r="AE140" s="3" t="s">
        <v>6151</v>
      </c>
      <c r="AF140" s="3" t="s">
        <v>6040</v>
      </c>
      <c r="AG140" s="3" t="s">
        <v>154</v>
      </c>
      <c r="AH140" s="3" t="s">
        <v>6478</v>
      </c>
      <c r="AI140" s="3" t="s">
        <v>6482</v>
      </c>
      <c r="AJ140" s="3" t="s">
        <v>6281</v>
      </c>
    </row>
    <row r="141" spans="1:36" ht="15">
      <c r="A141" s="10">
        <v>219</v>
      </c>
      <c r="B141" t="str">
        <f>IF(K141="总计","",INDEX(主数据!A:AD,MATCH(J141,主数据!A:A,0),9))</f>
        <v>华东大区公司</v>
      </c>
      <c r="C141" t="str">
        <f>IF(K141="","",INDEX(主数据!A:AD,MATCH(J141,主数据!A:A,0),11))</f>
        <v>上海西区</v>
      </c>
      <c r="D141" t="str">
        <f t="shared" si="8"/>
        <v>SH93物业服务费直接录入</v>
      </c>
      <c r="E141" s="13" t="str">
        <f t="shared" si="10"/>
        <v/>
      </c>
      <c r="F141" s="13" t="str">
        <f>IF(E141="","",IFERROR(IF(IF(K141="","",INDEX(收费标合同信息维护!A:Q,MATCH(D141,收费标合同信息维护!J:J,0),10))=D141,"有","无"),"无"))</f>
        <v/>
      </c>
      <c r="G141" s="13" t="str">
        <f t="shared" si="9"/>
        <v/>
      </c>
      <c r="H141" s="13" t="str">
        <f t="shared" si="11"/>
        <v/>
      </c>
      <c r="I141" s="13" t="str">
        <f>IF(G141="","",IFERROR(IF(IF(K141="","",INDEX(收费标合同信息维护!A:Q,MATCH(G141,收费标合同信息维护!M:M,0),13))=G141,"有","无"),"无"))</f>
        <v/>
      </c>
      <c r="J141" s="3" t="s">
        <v>4013</v>
      </c>
      <c r="K141" s="3" t="s">
        <v>6807</v>
      </c>
      <c r="L141" s="3" t="s">
        <v>6025</v>
      </c>
      <c r="M141" s="3" t="s">
        <v>6026</v>
      </c>
      <c r="N141" s="3" t="s">
        <v>6477</v>
      </c>
      <c r="O141" s="3" t="s">
        <v>6478</v>
      </c>
      <c r="P141" s="3" t="s">
        <v>6646</v>
      </c>
      <c r="Q141" s="3" t="s">
        <v>6643</v>
      </c>
      <c r="R141" s="3" t="s">
        <v>6479</v>
      </c>
      <c r="S141" s="3" t="s">
        <v>6480</v>
      </c>
      <c r="T141" s="3" t="s">
        <v>6499</v>
      </c>
      <c r="U141" s="3" t="s">
        <v>154</v>
      </c>
      <c r="V141" s="3" t="s">
        <v>154</v>
      </c>
      <c r="W141" s="3" t="s">
        <v>154</v>
      </c>
      <c r="X141" s="3" t="s">
        <v>154</v>
      </c>
      <c r="Y141" s="3" t="s">
        <v>154</v>
      </c>
      <c r="Z141" s="3" t="s">
        <v>154</v>
      </c>
      <c r="AA141" s="3" t="s">
        <v>154</v>
      </c>
      <c r="AB141" s="3" t="s">
        <v>154</v>
      </c>
      <c r="AC141" s="3" t="s">
        <v>154</v>
      </c>
      <c r="AD141" s="3" t="s">
        <v>6151</v>
      </c>
      <c r="AE141" s="3" t="s">
        <v>6151</v>
      </c>
      <c r="AF141" s="3" t="s">
        <v>154</v>
      </c>
      <c r="AG141" s="3" t="s">
        <v>154</v>
      </c>
      <c r="AH141" s="3" t="s">
        <v>6478</v>
      </c>
      <c r="AI141" s="3" t="s">
        <v>6482</v>
      </c>
      <c r="AJ141" s="3" t="s">
        <v>6809</v>
      </c>
    </row>
    <row r="142" spans="1:36" ht="15">
      <c r="A142" s="10">
        <v>220</v>
      </c>
      <c r="B142" t="str">
        <f>IF(K142="总计","",INDEX(主数据!A:AD,MATCH(J142,主数据!A:A,0),9))</f>
        <v>华东大区公司</v>
      </c>
      <c r="C142" t="str">
        <f>IF(K142="","",INDEX(主数据!A:AD,MATCH(J142,主数据!A:A,0),11))</f>
        <v>上海西区</v>
      </c>
      <c r="D142" t="str">
        <f t="shared" si="8"/>
        <v>SH93物业服务费标准方式6.00</v>
      </c>
      <c r="E142" s="13" t="str">
        <f t="shared" si="10"/>
        <v>6.00</v>
      </c>
      <c r="F142" s="13" t="str">
        <f>IF(E142="","",IFERROR(IF(IF(K142="","",INDEX(收费标合同信息维护!A:Q,MATCH(D142,收费标合同信息维护!J:J,0),10))=D142,"有","无"),"无"))</f>
        <v>无</v>
      </c>
      <c r="G142" s="13" t="str">
        <f t="shared" si="9"/>
        <v/>
      </c>
      <c r="H142" s="13" t="str">
        <f t="shared" si="11"/>
        <v/>
      </c>
      <c r="I142" s="13" t="str">
        <f>IF(G142="","",IFERROR(IF(IF(K142="","",INDEX(收费标合同信息维护!A:Q,MATCH(G142,收费标合同信息维护!M:M,0),13))=G142,"有","无"),"无"))</f>
        <v/>
      </c>
      <c r="J142" s="3" t="s">
        <v>4013</v>
      </c>
      <c r="K142" s="3" t="s">
        <v>6807</v>
      </c>
      <c r="L142" s="3" t="s">
        <v>6025</v>
      </c>
      <c r="M142" s="3" t="s">
        <v>6026</v>
      </c>
      <c r="N142" s="3" t="s">
        <v>6477</v>
      </c>
      <c r="O142" s="3" t="s">
        <v>6478</v>
      </c>
      <c r="P142" s="3" t="s">
        <v>6696</v>
      </c>
      <c r="Q142" s="3" t="s">
        <v>6677</v>
      </c>
      <c r="R142" s="3" t="s">
        <v>6484</v>
      </c>
      <c r="S142" s="3" t="s">
        <v>6491</v>
      </c>
      <c r="T142" s="3" t="s">
        <v>6810</v>
      </c>
      <c r="U142" s="3" t="s">
        <v>154</v>
      </c>
      <c r="V142" s="3" t="s">
        <v>6634</v>
      </c>
      <c r="W142" s="3" t="s">
        <v>154</v>
      </c>
      <c r="X142" s="3" t="s">
        <v>154</v>
      </c>
      <c r="Y142" s="3" t="s">
        <v>154</v>
      </c>
      <c r="Z142" s="3" t="s">
        <v>154</v>
      </c>
      <c r="AA142" s="3" t="s">
        <v>154</v>
      </c>
      <c r="AB142" s="3" t="s">
        <v>154</v>
      </c>
      <c r="AC142" s="3" t="s">
        <v>154</v>
      </c>
      <c r="AD142" s="3" t="s">
        <v>6151</v>
      </c>
      <c r="AE142" s="3" t="s">
        <v>6151</v>
      </c>
      <c r="AF142" s="3" t="s">
        <v>6040</v>
      </c>
      <c r="AG142" s="3" t="s">
        <v>154</v>
      </c>
      <c r="AH142" s="3" t="s">
        <v>6478</v>
      </c>
      <c r="AI142" s="3" t="s">
        <v>6482</v>
      </c>
      <c r="AJ142" s="3" t="s">
        <v>20</v>
      </c>
    </row>
    <row r="143" spans="1:36" ht="30">
      <c r="A143" s="10">
        <v>221</v>
      </c>
      <c r="B143" t="str">
        <f>IF(K143="总计","",INDEX(主数据!A:AD,MATCH(J143,主数据!A:A,0),9))</f>
        <v>华东大区公司</v>
      </c>
      <c r="C143" t="str">
        <f>IF(K143="","",INDEX(主数据!A:AD,MATCH(J143,主数据!A:A,0),11))</f>
        <v>上海西区</v>
      </c>
      <c r="D143" t="str">
        <f t="shared" si="8"/>
        <v>SH93委托停车管理费（固定）直接录入</v>
      </c>
      <c r="E143" s="13" t="str">
        <f t="shared" si="10"/>
        <v/>
      </c>
      <c r="F143" s="13" t="str">
        <f>IF(E143="","",IFERROR(IF(IF(K143="","",INDEX(收费标合同信息维护!A:Q,MATCH(D143,收费标合同信息维护!J:J,0),10))=D143,"有","无"),"无"))</f>
        <v/>
      </c>
      <c r="G143" s="13" t="str">
        <f t="shared" si="9"/>
        <v/>
      </c>
      <c r="H143" s="13" t="str">
        <f t="shared" si="11"/>
        <v/>
      </c>
      <c r="I143" s="13" t="str">
        <f>IF(G143="","",IFERROR(IF(IF(K143="","",INDEX(收费标合同信息维护!A:Q,MATCH(G143,收费标合同信息维护!M:M,0),13))=G143,"有","无"),"无"))</f>
        <v/>
      </c>
      <c r="J143" s="3" t="s">
        <v>4013</v>
      </c>
      <c r="K143" s="3" t="s">
        <v>6807</v>
      </c>
      <c r="L143" s="3" t="s">
        <v>6811</v>
      </c>
      <c r="M143" s="3" t="s">
        <v>6812</v>
      </c>
      <c r="N143" s="3" t="s">
        <v>6477</v>
      </c>
      <c r="O143" s="3" t="s">
        <v>6597</v>
      </c>
      <c r="P143" s="3" t="s">
        <v>6813</v>
      </c>
      <c r="Q143" s="3" t="s">
        <v>6814</v>
      </c>
      <c r="R143" s="3" t="s">
        <v>6479</v>
      </c>
      <c r="S143" s="3" t="s">
        <v>6480</v>
      </c>
      <c r="T143" s="3" t="s">
        <v>6684</v>
      </c>
      <c r="U143" s="3" t="s">
        <v>6716</v>
      </c>
      <c r="V143" s="3" t="s">
        <v>154</v>
      </c>
      <c r="W143" s="3" t="s">
        <v>154</v>
      </c>
      <c r="X143" s="3" t="s">
        <v>154</v>
      </c>
      <c r="Y143" s="3" t="s">
        <v>154</v>
      </c>
      <c r="Z143" s="3" t="s">
        <v>154</v>
      </c>
      <c r="AA143" s="3" t="s">
        <v>154</v>
      </c>
      <c r="AB143" s="3" t="s">
        <v>154</v>
      </c>
      <c r="AC143" s="3" t="s">
        <v>154</v>
      </c>
      <c r="AD143" s="3" t="s">
        <v>6151</v>
      </c>
      <c r="AE143" s="3" t="s">
        <v>6151</v>
      </c>
      <c r="AF143" s="3" t="s">
        <v>154</v>
      </c>
      <c r="AG143" s="3" t="s">
        <v>154</v>
      </c>
      <c r="AH143" s="3" t="s">
        <v>6478</v>
      </c>
      <c r="AI143" s="3" t="s">
        <v>6482</v>
      </c>
      <c r="AJ143" s="3" t="s">
        <v>6489</v>
      </c>
    </row>
    <row r="144" spans="1:36" ht="30">
      <c r="A144" s="10">
        <v>222</v>
      </c>
      <c r="B144" t="str">
        <f>IF(K144="总计","",INDEX(主数据!A:AD,MATCH(J144,主数据!A:A,0),9))</f>
        <v>华东大区公司</v>
      </c>
      <c r="C144" t="str">
        <f>IF(K144="","",INDEX(主数据!A:AD,MATCH(J144,主数据!A:A,0),11))</f>
        <v>上海西区</v>
      </c>
      <c r="D144" t="str">
        <f t="shared" si="8"/>
        <v>SH93自营停车管理费（固定）直接录入75.00</v>
      </c>
      <c r="E144" s="13" t="str">
        <f t="shared" si="10"/>
        <v>75.00</v>
      </c>
      <c r="F144" s="13" t="str">
        <f>IF(E144="","",IFERROR(IF(IF(K144="","",INDEX(收费标合同信息维护!A:Q,MATCH(D144,收费标合同信息维护!J:J,0),10))=D144,"有","无"),"无"))</f>
        <v>无</v>
      </c>
      <c r="G144" s="13" t="str">
        <f t="shared" si="9"/>
        <v/>
      </c>
      <c r="H144" s="13" t="str">
        <f t="shared" si="11"/>
        <v/>
      </c>
      <c r="I144" s="13" t="str">
        <f>IF(G144="","",IFERROR(IF(IF(K144="","",INDEX(收费标合同信息维护!A:Q,MATCH(G144,收费标合同信息维护!M:M,0),13))=G144,"有","无"),"无"))</f>
        <v/>
      </c>
      <c r="J144" s="3" t="s">
        <v>4013</v>
      </c>
      <c r="K144" s="3" t="s">
        <v>6807</v>
      </c>
      <c r="L144" s="3" t="s">
        <v>6815</v>
      </c>
      <c r="M144" s="3" t="s">
        <v>6816</v>
      </c>
      <c r="N144" s="3" t="s">
        <v>6477</v>
      </c>
      <c r="O144" s="3" t="s">
        <v>6478</v>
      </c>
      <c r="P144" s="3" t="s">
        <v>6815</v>
      </c>
      <c r="Q144" s="3" t="s">
        <v>6816</v>
      </c>
      <c r="R144" s="3" t="s">
        <v>6479</v>
      </c>
      <c r="S144" s="3" t="s">
        <v>6480</v>
      </c>
      <c r="T144" s="3" t="s">
        <v>6684</v>
      </c>
      <c r="U144" s="3" t="s">
        <v>154</v>
      </c>
      <c r="V144" s="3" t="s">
        <v>6817</v>
      </c>
      <c r="W144" s="3" t="s">
        <v>154</v>
      </c>
      <c r="X144" s="3" t="s">
        <v>154</v>
      </c>
      <c r="Y144" s="3" t="s">
        <v>154</v>
      </c>
      <c r="Z144" s="3" t="s">
        <v>154</v>
      </c>
      <c r="AA144" s="3" t="s">
        <v>154</v>
      </c>
      <c r="AB144" s="3" t="s">
        <v>154</v>
      </c>
      <c r="AC144" s="3" t="s">
        <v>154</v>
      </c>
      <c r="AD144" s="3" t="s">
        <v>6151</v>
      </c>
      <c r="AE144" s="3" t="s">
        <v>6151</v>
      </c>
      <c r="AF144" s="3" t="s">
        <v>154</v>
      </c>
      <c r="AG144" s="3" t="s">
        <v>154</v>
      </c>
      <c r="AH144" s="3" t="s">
        <v>6478</v>
      </c>
      <c r="AI144" s="3" t="s">
        <v>6482</v>
      </c>
      <c r="AJ144" s="3" t="s">
        <v>6489</v>
      </c>
    </row>
    <row r="145" spans="1:36" ht="30">
      <c r="A145" s="10">
        <v>223</v>
      </c>
      <c r="B145" t="str">
        <f>IF(K145="总计","",INDEX(主数据!A:AD,MATCH(J145,主数据!A:A,0),9))</f>
        <v>华东大区公司</v>
      </c>
      <c r="C145" t="str">
        <f>IF(K145="","",INDEX(主数据!A:AD,MATCH(J145,主数据!A:A,0),11))</f>
        <v>上海西区</v>
      </c>
      <c r="D145" t="str">
        <f t="shared" si="8"/>
        <v>SH93开发商委托停车租赁费（固定）定额</v>
      </c>
      <c r="E145" s="13" t="str">
        <f t="shared" si="10"/>
        <v/>
      </c>
      <c r="F145" s="13" t="str">
        <f>IF(E145="","",IFERROR(IF(IF(K145="","",INDEX(收费标合同信息维护!A:Q,MATCH(D145,收费标合同信息维护!J:J,0),10))=D145,"有","无"),"无"))</f>
        <v/>
      </c>
      <c r="G145" s="13" t="str">
        <f t="shared" si="9"/>
        <v>SH93开发商委托停车租赁费（固定）定额300.00</v>
      </c>
      <c r="H145" s="13" t="str">
        <f t="shared" si="11"/>
        <v>300.00</v>
      </c>
      <c r="I145" s="13" t="str">
        <f>IF(G145="","",IFERROR(IF(IF(K145="","",INDEX(收费标合同信息维护!A:Q,MATCH(G145,收费标合同信息维护!M:M,0),13))=G145,"有","无"),"无"))</f>
        <v>无</v>
      </c>
      <c r="J145" s="3" t="s">
        <v>4013</v>
      </c>
      <c r="K145" s="3" t="s">
        <v>6807</v>
      </c>
      <c r="L145" s="3" t="s">
        <v>6818</v>
      </c>
      <c r="M145" s="3" t="s">
        <v>6819</v>
      </c>
      <c r="N145" s="3" t="s">
        <v>6477</v>
      </c>
      <c r="O145" s="3" t="s">
        <v>6478</v>
      </c>
      <c r="P145" s="3" t="s">
        <v>4013</v>
      </c>
      <c r="Q145" s="3" t="s">
        <v>6820</v>
      </c>
      <c r="R145" s="3" t="s">
        <v>6490</v>
      </c>
      <c r="S145" s="3" t="s">
        <v>6491</v>
      </c>
      <c r="T145" s="3" t="s">
        <v>6684</v>
      </c>
      <c r="U145" s="3" t="s">
        <v>154</v>
      </c>
      <c r="V145" s="3" t="s">
        <v>154</v>
      </c>
      <c r="W145" s="3" t="s">
        <v>6719</v>
      </c>
      <c r="X145" s="3" t="s">
        <v>154</v>
      </c>
      <c r="Y145" s="3" t="s">
        <v>154</v>
      </c>
      <c r="Z145" s="3" t="s">
        <v>154</v>
      </c>
      <c r="AA145" s="3" t="s">
        <v>154</v>
      </c>
      <c r="AB145" s="3" t="s">
        <v>154</v>
      </c>
      <c r="AC145" s="3" t="s">
        <v>154</v>
      </c>
      <c r="AD145" s="3" t="s">
        <v>6151</v>
      </c>
      <c r="AE145" s="3" t="s">
        <v>6151</v>
      </c>
      <c r="AF145" s="3" t="s">
        <v>154</v>
      </c>
      <c r="AG145" s="3" t="s">
        <v>154</v>
      </c>
      <c r="AH145" s="3" t="s">
        <v>6478</v>
      </c>
      <c r="AI145" s="3" t="s">
        <v>6482</v>
      </c>
      <c r="AJ145" s="3" t="s">
        <v>6489</v>
      </c>
    </row>
    <row r="146" spans="1:36" ht="15">
      <c r="A146" s="10">
        <v>224</v>
      </c>
      <c r="B146" t="str">
        <f>IF(K146="总计","",INDEX(主数据!A:AD,MATCH(J146,主数据!A:A,0),9))</f>
        <v>华东大区公司</v>
      </c>
      <c r="C146" t="str">
        <f>IF(K146="","",INDEX(主数据!A:AD,MATCH(J146,主数据!A:A,0),11))</f>
        <v>上海西区</v>
      </c>
      <c r="D146" t="str">
        <f t="shared" si="8"/>
        <v>SH93电费标准方式207.51</v>
      </c>
      <c r="E146" s="13" t="str">
        <f t="shared" si="10"/>
        <v>207.51</v>
      </c>
      <c r="F146" s="13" t="str">
        <f>IF(E146="","",IFERROR(IF(IF(K146="","",INDEX(收费标合同信息维护!A:Q,MATCH(D146,收费标合同信息维护!J:J,0),10))=D146,"有","无"),"无"))</f>
        <v>无</v>
      </c>
      <c r="G146" s="13" t="str">
        <f t="shared" si="9"/>
        <v/>
      </c>
      <c r="H146" s="13" t="str">
        <f t="shared" si="11"/>
        <v/>
      </c>
      <c r="I146" s="13" t="str">
        <f>IF(G146="","",IFERROR(IF(IF(K146="","",INDEX(收费标合同信息维护!A:Q,MATCH(G146,收费标合同信息维护!M:M,0),13))=G146,"有","无"),"无"))</f>
        <v/>
      </c>
      <c r="J146" s="3" t="s">
        <v>4013</v>
      </c>
      <c r="K146" s="3" t="s">
        <v>6807</v>
      </c>
      <c r="L146" s="3" t="s">
        <v>6601</v>
      </c>
      <c r="M146" s="3" t="s">
        <v>6602</v>
      </c>
      <c r="N146" s="3" t="s">
        <v>6603</v>
      </c>
      <c r="O146" s="3" t="s">
        <v>6478</v>
      </c>
      <c r="P146" s="3" t="s">
        <v>6601</v>
      </c>
      <c r="Q146" s="3" t="s">
        <v>6602</v>
      </c>
      <c r="R146" s="3" t="s">
        <v>6484</v>
      </c>
      <c r="S146" s="3" t="s">
        <v>6491</v>
      </c>
      <c r="T146" s="3" t="s">
        <v>6821</v>
      </c>
      <c r="U146" s="3" t="s">
        <v>154</v>
      </c>
      <c r="V146" s="3" t="s">
        <v>6822</v>
      </c>
      <c r="W146" s="3" t="s">
        <v>154</v>
      </c>
      <c r="X146" s="3" t="s">
        <v>154</v>
      </c>
      <c r="Y146" s="3" t="s">
        <v>154</v>
      </c>
      <c r="Z146" s="3" t="s">
        <v>154</v>
      </c>
      <c r="AA146" s="3" t="s">
        <v>154</v>
      </c>
      <c r="AB146" s="3" t="s">
        <v>154</v>
      </c>
      <c r="AC146" s="3" t="s">
        <v>154</v>
      </c>
      <c r="AD146" s="3" t="s">
        <v>6151</v>
      </c>
      <c r="AE146" s="3" t="s">
        <v>6151</v>
      </c>
      <c r="AF146" s="3" t="s">
        <v>154</v>
      </c>
      <c r="AG146" s="3" t="s">
        <v>154</v>
      </c>
      <c r="AH146" s="3" t="s">
        <v>6478</v>
      </c>
      <c r="AI146" s="3" t="s">
        <v>6482</v>
      </c>
      <c r="AJ146" s="3" t="s">
        <v>6489</v>
      </c>
    </row>
    <row r="147" spans="1:36" ht="30">
      <c r="A147" s="10">
        <v>225</v>
      </c>
      <c r="B147" t="str">
        <f>IF(K147="总计","",INDEX(主数据!A:AD,MATCH(J147,主数据!A:A,0),9))</f>
        <v>华东大区公司</v>
      </c>
      <c r="C147" t="str">
        <f>IF(K147="","",INDEX(主数据!A:AD,MATCH(J147,主数据!A:A,0),11))</f>
        <v>浙江城区</v>
      </c>
      <c r="D147" t="str">
        <f t="shared" si="8"/>
        <v>SH95物业服务费标准方式4.30</v>
      </c>
      <c r="E147" s="13" t="str">
        <f t="shared" si="10"/>
        <v>4.30</v>
      </c>
      <c r="F147" s="13" t="str">
        <f>IF(E147="","",IFERROR(IF(IF(K147="","",INDEX(收费标合同信息维护!A:Q,MATCH(D147,收费标合同信息维护!J:J,0),10))=D147,"有","无"),"无"))</f>
        <v>无</v>
      </c>
      <c r="G147" s="13" t="str">
        <f t="shared" si="9"/>
        <v/>
      </c>
      <c r="H147" s="13" t="str">
        <f t="shared" si="11"/>
        <v/>
      </c>
      <c r="I147" s="13" t="str">
        <f>IF(G147="","",IFERROR(IF(IF(K147="","",INDEX(收费标合同信息维护!A:Q,MATCH(G147,收费标合同信息维护!M:M,0),13))=G147,"有","无"),"无"))</f>
        <v/>
      </c>
      <c r="J147" s="3" t="s">
        <v>4140</v>
      </c>
      <c r="K147" s="3" t="s">
        <v>6823</v>
      </c>
      <c r="L147" s="3" t="s">
        <v>6025</v>
      </c>
      <c r="M147" s="3" t="s">
        <v>6026</v>
      </c>
      <c r="N147" s="3" t="s">
        <v>6477</v>
      </c>
      <c r="O147" s="3" t="s">
        <v>6478</v>
      </c>
      <c r="P147" s="3" t="s">
        <v>6025</v>
      </c>
      <c r="Q147" s="3" t="s">
        <v>6824</v>
      </c>
      <c r="R147" s="3" t="s">
        <v>6484</v>
      </c>
      <c r="S147" s="3" t="s">
        <v>6491</v>
      </c>
      <c r="T147" s="3" t="s">
        <v>6496</v>
      </c>
      <c r="U147" s="3" t="s">
        <v>154</v>
      </c>
      <c r="V147" s="3" t="s">
        <v>6825</v>
      </c>
      <c r="W147" s="3" t="s">
        <v>154</v>
      </c>
      <c r="X147" s="3" t="s">
        <v>154</v>
      </c>
      <c r="Y147" s="3" t="s">
        <v>154</v>
      </c>
      <c r="Z147" s="3" t="s">
        <v>154</v>
      </c>
      <c r="AA147" s="3" t="s">
        <v>154</v>
      </c>
      <c r="AB147" s="3" t="s">
        <v>154</v>
      </c>
      <c r="AC147" s="3" t="s">
        <v>154</v>
      </c>
      <c r="AD147" s="3" t="s">
        <v>6151</v>
      </c>
      <c r="AE147" s="3" t="s">
        <v>6151</v>
      </c>
      <c r="AF147" s="3" t="s">
        <v>154</v>
      </c>
      <c r="AG147" s="3" t="s">
        <v>154</v>
      </c>
      <c r="AH147" s="3" t="s">
        <v>6478</v>
      </c>
      <c r="AI147" s="3" t="s">
        <v>6482</v>
      </c>
      <c r="AJ147" s="3" t="s">
        <v>6246</v>
      </c>
    </row>
    <row r="148" spans="1:36" ht="30">
      <c r="A148" s="10">
        <v>226</v>
      </c>
      <c r="B148" t="str">
        <f>IF(K148="总计","",INDEX(主数据!A:AD,MATCH(J148,主数据!A:A,0),9))</f>
        <v>华东大区公司</v>
      </c>
      <c r="C148" t="str">
        <f>IF(K148="","",INDEX(主数据!A:AD,MATCH(J148,主数据!A:A,0),11))</f>
        <v>浙江城区</v>
      </c>
      <c r="D148" t="str">
        <f t="shared" si="8"/>
        <v>SH95物业服务费标准方式3.44</v>
      </c>
      <c r="E148" s="13" t="str">
        <f t="shared" si="10"/>
        <v>3.44</v>
      </c>
      <c r="F148" s="13" t="str">
        <f>IF(E148="","",IFERROR(IF(IF(K148="","",INDEX(收费标合同信息维护!A:Q,MATCH(D148,收费标合同信息维护!J:J,0),10))=D148,"有","无"),"无"))</f>
        <v>无</v>
      </c>
      <c r="G148" s="13" t="str">
        <f t="shared" si="9"/>
        <v/>
      </c>
      <c r="H148" s="13" t="str">
        <f t="shared" si="11"/>
        <v/>
      </c>
      <c r="I148" s="13" t="str">
        <f>IF(G148="","",IFERROR(IF(IF(K148="","",INDEX(收费标合同信息维护!A:Q,MATCH(G148,收费标合同信息维护!M:M,0),13))=G148,"有","无"),"无"))</f>
        <v/>
      </c>
      <c r="J148" s="3" t="s">
        <v>4140</v>
      </c>
      <c r="K148" s="3" t="s">
        <v>6823</v>
      </c>
      <c r="L148" s="3" t="s">
        <v>6025</v>
      </c>
      <c r="M148" s="3" t="s">
        <v>6026</v>
      </c>
      <c r="N148" s="3" t="s">
        <v>6477</v>
      </c>
      <c r="O148" s="3" t="s">
        <v>6478</v>
      </c>
      <c r="P148" s="3" t="s">
        <v>6826</v>
      </c>
      <c r="Q148" s="3" t="s">
        <v>6827</v>
      </c>
      <c r="R148" s="3" t="s">
        <v>6484</v>
      </c>
      <c r="S148" s="3" t="s">
        <v>6491</v>
      </c>
      <c r="T148" s="3" t="s">
        <v>6537</v>
      </c>
      <c r="U148" s="3" t="s">
        <v>154</v>
      </c>
      <c r="V148" s="3" t="s">
        <v>6828</v>
      </c>
      <c r="W148" s="3" t="s">
        <v>154</v>
      </c>
      <c r="X148" s="3" t="s">
        <v>154</v>
      </c>
      <c r="Y148" s="3" t="s">
        <v>154</v>
      </c>
      <c r="Z148" s="3" t="s">
        <v>154</v>
      </c>
      <c r="AA148" s="3" t="s">
        <v>154</v>
      </c>
      <c r="AB148" s="3" t="s">
        <v>154</v>
      </c>
      <c r="AC148" s="3" t="s">
        <v>154</v>
      </c>
      <c r="AD148" s="3" t="s">
        <v>6151</v>
      </c>
      <c r="AE148" s="3" t="s">
        <v>6151</v>
      </c>
      <c r="AF148" s="3" t="s">
        <v>154</v>
      </c>
      <c r="AG148" s="3" t="s">
        <v>154</v>
      </c>
      <c r="AH148" s="3" t="s">
        <v>6478</v>
      </c>
      <c r="AI148" s="3" t="s">
        <v>6482</v>
      </c>
      <c r="AJ148" s="3" t="s">
        <v>33</v>
      </c>
    </row>
    <row r="149" spans="1:36" ht="30">
      <c r="A149" s="10">
        <v>227</v>
      </c>
      <c r="B149" t="str">
        <f>IF(K149="总计","",INDEX(主数据!A:AD,MATCH(J149,主数据!A:A,0),9))</f>
        <v>华东大区公司</v>
      </c>
      <c r="C149" t="str">
        <f>IF(K149="","",INDEX(主数据!A:AD,MATCH(J149,主数据!A:A,0),11))</f>
        <v>浙江城区</v>
      </c>
      <c r="D149" t="str">
        <f t="shared" si="8"/>
        <v>SH95物业服务费定额</v>
      </c>
      <c r="E149" s="13" t="str">
        <f t="shared" si="10"/>
        <v/>
      </c>
      <c r="F149" s="13" t="str">
        <f>IF(E149="","",IFERROR(IF(IF(K149="","",INDEX(收费标合同信息维护!A:Q,MATCH(D149,收费标合同信息维护!J:J,0),10))=D149,"有","无"),"无"))</f>
        <v/>
      </c>
      <c r="G149" s="13" t="str">
        <f t="shared" si="9"/>
        <v>SH95物业服务费定额5833.33</v>
      </c>
      <c r="H149" s="13" t="str">
        <f t="shared" si="11"/>
        <v>5833.33</v>
      </c>
      <c r="I149" s="13" t="str">
        <f>IF(G149="","",IFERROR(IF(IF(K149="","",INDEX(收费标合同信息维护!A:Q,MATCH(G149,收费标合同信息维护!M:M,0),13))=G149,"有","无"),"无"))</f>
        <v>无</v>
      </c>
      <c r="J149" s="3" t="s">
        <v>4140</v>
      </c>
      <c r="K149" s="3" t="s">
        <v>6823</v>
      </c>
      <c r="L149" s="3" t="s">
        <v>6025</v>
      </c>
      <c r="M149" s="3" t="s">
        <v>6026</v>
      </c>
      <c r="N149" s="3" t="s">
        <v>6477</v>
      </c>
      <c r="O149" s="3" t="s">
        <v>6478</v>
      </c>
      <c r="P149" s="3" t="s">
        <v>6829</v>
      </c>
      <c r="Q149" s="3" t="s">
        <v>6830</v>
      </c>
      <c r="R149" s="3" t="s">
        <v>6490</v>
      </c>
      <c r="S149" s="3" t="s">
        <v>6491</v>
      </c>
      <c r="T149" s="3" t="s">
        <v>6496</v>
      </c>
      <c r="U149" s="3" t="s">
        <v>154</v>
      </c>
      <c r="V149" s="3" t="s">
        <v>154</v>
      </c>
      <c r="W149" s="3" t="s">
        <v>6831</v>
      </c>
      <c r="X149" s="3" t="s">
        <v>154</v>
      </c>
      <c r="Y149" s="3" t="s">
        <v>154</v>
      </c>
      <c r="Z149" s="3" t="s">
        <v>154</v>
      </c>
      <c r="AA149" s="3" t="s">
        <v>154</v>
      </c>
      <c r="AB149" s="3" t="s">
        <v>154</v>
      </c>
      <c r="AC149" s="3" t="s">
        <v>154</v>
      </c>
      <c r="AD149" s="3" t="s">
        <v>6151</v>
      </c>
      <c r="AE149" s="3" t="s">
        <v>6151</v>
      </c>
      <c r="AF149" s="3" t="s">
        <v>154</v>
      </c>
      <c r="AG149" s="3" t="s">
        <v>154</v>
      </c>
      <c r="AH149" s="3" t="s">
        <v>6478</v>
      </c>
      <c r="AI149" s="3" t="s">
        <v>6482</v>
      </c>
      <c r="AJ149" s="3" t="s">
        <v>6033</v>
      </c>
    </row>
    <row r="150" spans="1:36" ht="30">
      <c r="A150" s="10">
        <v>228</v>
      </c>
      <c r="B150" t="str">
        <f>IF(K150="总计","",INDEX(主数据!A:AD,MATCH(J150,主数据!A:A,0),9))</f>
        <v>华东大区公司</v>
      </c>
      <c r="C150" t="str">
        <f>IF(K150="","",INDEX(主数据!A:AD,MATCH(J150,主数据!A:A,0),11))</f>
        <v>浙江城区</v>
      </c>
      <c r="D150" t="str">
        <f t="shared" si="8"/>
        <v>SH95场地管理费直接录入</v>
      </c>
      <c r="E150" s="13" t="str">
        <f t="shared" si="10"/>
        <v/>
      </c>
      <c r="F150" s="13" t="str">
        <f>IF(E150="","",IFERROR(IF(IF(K150="","",INDEX(收费标合同信息维护!A:Q,MATCH(D150,收费标合同信息维护!J:J,0),10))=D150,"有","无"),"无"))</f>
        <v/>
      </c>
      <c r="G150" s="13" t="str">
        <f t="shared" si="9"/>
        <v/>
      </c>
      <c r="H150" s="13" t="str">
        <f t="shared" si="11"/>
        <v/>
      </c>
      <c r="I150" s="13" t="str">
        <f>IF(G150="","",IFERROR(IF(IF(K150="","",INDEX(收费标合同信息维护!A:Q,MATCH(G150,收费标合同信息维护!M:M,0),13))=G150,"有","无"),"无"))</f>
        <v/>
      </c>
      <c r="J150" s="3" t="s">
        <v>4140</v>
      </c>
      <c r="K150" s="3" t="s">
        <v>6823</v>
      </c>
      <c r="L150" s="3" t="s">
        <v>6832</v>
      </c>
      <c r="M150" s="3" t="s">
        <v>6833</v>
      </c>
      <c r="N150" s="3" t="s">
        <v>6477</v>
      </c>
      <c r="O150" s="3" t="s">
        <v>6478</v>
      </c>
      <c r="P150" s="3" t="s">
        <v>6832</v>
      </c>
      <c r="Q150" s="3" t="s">
        <v>6834</v>
      </c>
      <c r="R150" s="3" t="s">
        <v>6479</v>
      </c>
      <c r="S150" s="3" t="s">
        <v>6480</v>
      </c>
      <c r="T150" s="3" t="s">
        <v>6595</v>
      </c>
      <c r="U150" s="3" t="s">
        <v>154</v>
      </c>
      <c r="V150" s="3" t="s">
        <v>154</v>
      </c>
      <c r="W150" s="3" t="s">
        <v>154</v>
      </c>
      <c r="X150" s="3" t="s">
        <v>154</v>
      </c>
      <c r="Y150" s="3" t="s">
        <v>154</v>
      </c>
      <c r="Z150" s="3" t="s">
        <v>154</v>
      </c>
      <c r="AA150" s="3" t="s">
        <v>154</v>
      </c>
      <c r="AB150" s="3" t="s">
        <v>154</v>
      </c>
      <c r="AC150" s="3" t="s">
        <v>154</v>
      </c>
      <c r="AD150" s="3" t="s">
        <v>6151</v>
      </c>
      <c r="AE150" s="3" t="s">
        <v>6151</v>
      </c>
      <c r="AF150" s="3" t="s">
        <v>154</v>
      </c>
      <c r="AG150" s="3" t="s">
        <v>154</v>
      </c>
      <c r="AH150" s="3" t="s">
        <v>6478</v>
      </c>
      <c r="AI150" s="3" t="s">
        <v>6482</v>
      </c>
      <c r="AJ150" s="3" t="s">
        <v>6033</v>
      </c>
    </row>
    <row r="151" spans="1:36" ht="30">
      <c r="A151" s="10">
        <v>245</v>
      </c>
      <c r="B151" t="str">
        <f>IF(K151="总计","",INDEX(主数据!A:AD,MATCH(J151,主数据!A:A,0),9))</f>
        <v>华东大区公司</v>
      </c>
      <c r="C151" t="str">
        <f>IF(K151="","",INDEX(主数据!A:AD,MATCH(J151,主数据!A:A,0),11))</f>
        <v>浙江城区</v>
      </c>
      <c r="D151" t="str">
        <f t="shared" si="8"/>
        <v>SH95其他费用直接录入</v>
      </c>
      <c r="E151" s="13" t="str">
        <f t="shared" si="10"/>
        <v/>
      </c>
      <c r="F151" s="13" t="str">
        <f>IF(E151="","",IFERROR(IF(IF(K151="","",INDEX(收费标合同信息维护!A:Q,MATCH(D151,收费标合同信息维护!J:J,0),10))=D151,"有","无"),"无"))</f>
        <v/>
      </c>
      <c r="G151" s="13" t="str">
        <f t="shared" si="9"/>
        <v/>
      </c>
      <c r="H151" s="13" t="str">
        <f t="shared" si="11"/>
        <v/>
      </c>
      <c r="I151" s="13" t="str">
        <f>IF(G151="","",IFERROR(IF(IF(K151="","",INDEX(收费标合同信息维护!A:Q,MATCH(G151,收费标合同信息维护!M:M,0),13))=G151,"有","无"),"无"))</f>
        <v/>
      </c>
      <c r="J151" s="3" t="s">
        <v>4140</v>
      </c>
      <c r="K151" s="3" t="s">
        <v>6823</v>
      </c>
      <c r="L151" s="3" t="s">
        <v>6544</v>
      </c>
      <c r="M151" s="3" t="s">
        <v>6545</v>
      </c>
      <c r="N151" s="3" t="s">
        <v>6477</v>
      </c>
      <c r="O151" s="3" t="s">
        <v>6478</v>
      </c>
      <c r="P151" s="3" t="s">
        <v>6835</v>
      </c>
      <c r="Q151" s="3" t="s">
        <v>6836</v>
      </c>
      <c r="R151" s="3" t="s">
        <v>6479</v>
      </c>
      <c r="S151" s="3" t="s">
        <v>6480</v>
      </c>
      <c r="T151" s="3" t="s">
        <v>6496</v>
      </c>
      <c r="U151" s="3" t="s">
        <v>6533</v>
      </c>
      <c r="V151" s="3" t="s">
        <v>154</v>
      </c>
      <c r="W151" s="3" t="s">
        <v>154</v>
      </c>
      <c r="X151" s="3" t="s">
        <v>154</v>
      </c>
      <c r="Y151" s="3" t="s">
        <v>154</v>
      </c>
      <c r="Z151" s="3" t="s">
        <v>154</v>
      </c>
      <c r="AA151" s="3" t="s">
        <v>154</v>
      </c>
      <c r="AB151" s="3" t="s">
        <v>154</v>
      </c>
      <c r="AC151" s="3" t="s">
        <v>154</v>
      </c>
      <c r="AD151" s="3" t="s">
        <v>6151</v>
      </c>
      <c r="AE151" s="3" t="s">
        <v>6151</v>
      </c>
      <c r="AF151" s="3" t="s">
        <v>154</v>
      </c>
      <c r="AG151" s="3" t="s">
        <v>154</v>
      </c>
      <c r="AH151" s="3" t="s">
        <v>6478</v>
      </c>
      <c r="AI151" s="3" t="s">
        <v>6482</v>
      </c>
      <c r="AJ151" s="3" t="s">
        <v>6489</v>
      </c>
    </row>
    <row r="152" spans="1:36" ht="30">
      <c r="A152" s="10">
        <v>246</v>
      </c>
      <c r="B152" t="str">
        <f>IF(K152="总计","",INDEX(主数据!A:AD,MATCH(J152,主数据!A:A,0),9))</f>
        <v>华东大区公司</v>
      </c>
      <c r="C152" t="str">
        <f>IF(K152="","",INDEX(主数据!A:AD,MATCH(J152,主数据!A:A,0),11))</f>
        <v>浙江城区</v>
      </c>
      <c r="D152" t="str">
        <f t="shared" si="8"/>
        <v>SH95电费标准方式0.56</v>
      </c>
      <c r="E152" s="13" t="str">
        <f t="shared" si="10"/>
        <v>0.56</v>
      </c>
      <c r="F152" s="13" t="str">
        <f>IF(E152="","",IFERROR(IF(IF(K152="","",INDEX(收费标合同信息维护!A:Q,MATCH(D152,收费标合同信息维护!J:J,0),10))=D152,"有","无"),"无"))</f>
        <v>无</v>
      </c>
      <c r="G152" s="13" t="str">
        <f t="shared" si="9"/>
        <v/>
      </c>
      <c r="H152" s="13" t="str">
        <f t="shared" si="11"/>
        <v/>
      </c>
      <c r="I152" s="13" t="str">
        <f>IF(G152="","",IFERROR(IF(IF(K152="","",INDEX(收费标合同信息维护!A:Q,MATCH(G152,收费标合同信息维护!M:M,0),13))=G152,"有","无"),"无"))</f>
        <v/>
      </c>
      <c r="J152" s="3" t="s">
        <v>4140</v>
      </c>
      <c r="K152" s="3" t="s">
        <v>6823</v>
      </c>
      <c r="L152" s="3" t="s">
        <v>6601</v>
      </c>
      <c r="M152" s="3" t="s">
        <v>6602</v>
      </c>
      <c r="N152" s="3" t="s">
        <v>6603</v>
      </c>
      <c r="O152" s="3" t="s">
        <v>6478</v>
      </c>
      <c r="P152" s="3" t="s">
        <v>6601</v>
      </c>
      <c r="Q152" s="3" t="s">
        <v>6837</v>
      </c>
      <c r="R152" s="3" t="s">
        <v>6484</v>
      </c>
      <c r="S152" s="3" t="s">
        <v>6491</v>
      </c>
      <c r="T152" s="3" t="s">
        <v>6537</v>
      </c>
      <c r="U152" s="3" t="s">
        <v>154</v>
      </c>
      <c r="V152" s="3" t="s">
        <v>6838</v>
      </c>
      <c r="W152" s="3" t="s">
        <v>154</v>
      </c>
      <c r="X152" s="3" t="s">
        <v>154</v>
      </c>
      <c r="Y152" s="3" t="s">
        <v>154</v>
      </c>
      <c r="Z152" s="3" t="s">
        <v>154</v>
      </c>
      <c r="AA152" s="3" t="s">
        <v>154</v>
      </c>
      <c r="AB152" s="3" t="s">
        <v>154</v>
      </c>
      <c r="AC152" s="3" t="s">
        <v>154</v>
      </c>
      <c r="AD152" s="3" t="s">
        <v>6151</v>
      </c>
      <c r="AE152" s="3" t="s">
        <v>6151</v>
      </c>
      <c r="AF152" s="3" t="s">
        <v>154</v>
      </c>
      <c r="AG152" s="3" t="s">
        <v>154</v>
      </c>
      <c r="AH152" s="3" t="s">
        <v>6478</v>
      </c>
      <c r="AI152" s="3" t="s">
        <v>6482</v>
      </c>
      <c r="AJ152" s="3" t="s">
        <v>6489</v>
      </c>
    </row>
    <row r="153" spans="1:36" ht="30">
      <c r="A153" s="10">
        <v>247</v>
      </c>
      <c r="B153" t="str">
        <f>IF(K153="总计","",INDEX(主数据!A:AD,MATCH(J153,主数据!A:A,0),9))</f>
        <v>华东大区公司</v>
      </c>
      <c r="C153" t="str">
        <f>IF(K153="","",INDEX(主数据!A:AD,MATCH(J153,主数据!A:A,0),11))</f>
        <v>上海北区</v>
      </c>
      <c r="D153" t="str">
        <f t="shared" si="8"/>
        <v>SHL26物业服务费直接录入</v>
      </c>
      <c r="E153" s="13" t="str">
        <f t="shared" si="10"/>
        <v/>
      </c>
      <c r="F153" s="13" t="str">
        <f>IF(E153="","",IFERROR(IF(IF(K153="","",INDEX(收费标合同信息维护!A:Q,MATCH(D153,收费标合同信息维护!J:J,0),10))=D153,"有","无"),"无"))</f>
        <v/>
      </c>
      <c r="G153" s="13" t="str">
        <f t="shared" si="9"/>
        <v/>
      </c>
      <c r="H153" s="13" t="str">
        <f t="shared" si="11"/>
        <v/>
      </c>
      <c r="I153" s="13" t="str">
        <f>IF(G153="","",IFERROR(IF(IF(K153="","",INDEX(收费标合同信息维护!A:Q,MATCH(G153,收费标合同信息维护!M:M,0),13))=G153,"有","无"),"无"))</f>
        <v/>
      </c>
      <c r="J153" s="3" t="s">
        <v>2184</v>
      </c>
      <c r="K153" s="3" t="s">
        <v>6839</v>
      </c>
      <c r="L153" s="3" t="s">
        <v>6025</v>
      </c>
      <c r="M153" s="3" t="s">
        <v>6026</v>
      </c>
      <c r="N153" s="3" t="s">
        <v>6477</v>
      </c>
      <c r="O153" s="3" t="s">
        <v>6478</v>
      </c>
      <c r="P153" s="3" t="s">
        <v>6840</v>
      </c>
      <c r="Q153" s="3" t="s">
        <v>6841</v>
      </c>
      <c r="R153" s="3" t="s">
        <v>6479</v>
      </c>
      <c r="S153" s="3" t="s">
        <v>6480</v>
      </c>
      <c r="T153" s="3" t="s">
        <v>6751</v>
      </c>
      <c r="U153" s="3" t="s">
        <v>154</v>
      </c>
      <c r="V153" s="3" t="s">
        <v>154</v>
      </c>
      <c r="W153" s="3" t="s">
        <v>154</v>
      </c>
      <c r="X153" s="3" t="s">
        <v>154</v>
      </c>
      <c r="Y153" s="3" t="s">
        <v>154</v>
      </c>
      <c r="Z153" s="3" t="s">
        <v>154</v>
      </c>
      <c r="AA153" s="3" t="s">
        <v>154</v>
      </c>
      <c r="AB153" s="3" t="s">
        <v>154</v>
      </c>
      <c r="AC153" s="3" t="s">
        <v>154</v>
      </c>
      <c r="AD153" s="3" t="s">
        <v>6151</v>
      </c>
      <c r="AE153" s="3" t="s">
        <v>6151</v>
      </c>
      <c r="AF153" s="3" t="s">
        <v>154</v>
      </c>
      <c r="AG153" s="3" t="s">
        <v>154</v>
      </c>
      <c r="AH153" s="3" t="s">
        <v>6478</v>
      </c>
      <c r="AI153" s="3" t="s">
        <v>6482</v>
      </c>
      <c r="AJ153" s="3" t="s">
        <v>6033</v>
      </c>
    </row>
    <row r="154" spans="1:36" ht="15">
      <c r="A154" s="10">
        <v>248</v>
      </c>
      <c r="B154" t="str">
        <f>IF(K154="总计","",INDEX(主数据!A:AD,MATCH(J154,主数据!A:A,0),9))</f>
        <v>华南大区公司</v>
      </c>
      <c r="C154" t="str">
        <f>IF(K154="","",INDEX(主数据!A:AD,MATCH(J154,主数据!A:A,0),11))</f>
        <v>深圳市深长城商用物业服务有限公司</v>
      </c>
      <c r="D154" t="str">
        <f t="shared" si="8"/>
        <v>SZ89物业服务费标准方式4.00</v>
      </c>
      <c r="E154" s="13" t="str">
        <f t="shared" si="10"/>
        <v>4.00</v>
      </c>
      <c r="F154" s="13" t="str">
        <f>IF(E154="","",IFERROR(IF(IF(K154="","",INDEX(收费标合同信息维护!A:Q,MATCH(D154,收费标合同信息维护!J:J,0),10))=D154,"有","无"),"无"))</f>
        <v>无</v>
      </c>
      <c r="G154" s="13" t="str">
        <f t="shared" si="9"/>
        <v/>
      </c>
      <c r="H154" s="13" t="str">
        <f t="shared" si="11"/>
        <v/>
      </c>
      <c r="I154" s="13" t="str">
        <f>IF(G154="","",IFERROR(IF(IF(K154="","",INDEX(收费标合同信息维护!A:Q,MATCH(G154,收费标合同信息维护!M:M,0),13))=G154,"有","无"),"无"))</f>
        <v/>
      </c>
      <c r="J154" s="3" t="s">
        <v>3832</v>
      </c>
      <c r="K154" s="3" t="s">
        <v>6842</v>
      </c>
      <c r="L154" s="3" t="s">
        <v>6025</v>
      </c>
      <c r="M154" s="3" t="s">
        <v>6026</v>
      </c>
      <c r="N154" s="3" t="s">
        <v>6477</v>
      </c>
      <c r="O154" s="3" t="s">
        <v>6478</v>
      </c>
      <c r="P154" s="3" t="s">
        <v>6843</v>
      </c>
      <c r="Q154" s="3" t="s">
        <v>6026</v>
      </c>
      <c r="R154" s="3" t="s">
        <v>6484</v>
      </c>
      <c r="S154" s="3" t="s">
        <v>6491</v>
      </c>
      <c r="T154" s="3" t="s">
        <v>6537</v>
      </c>
      <c r="U154" s="3" t="s">
        <v>154</v>
      </c>
      <c r="V154" s="3" t="s">
        <v>6755</v>
      </c>
      <c r="W154" s="3" t="s">
        <v>154</v>
      </c>
      <c r="X154" s="3" t="s">
        <v>154</v>
      </c>
      <c r="Y154" s="3" t="s">
        <v>154</v>
      </c>
      <c r="Z154" s="3" t="s">
        <v>154</v>
      </c>
      <c r="AA154" s="3" t="s">
        <v>154</v>
      </c>
      <c r="AB154" s="3" t="s">
        <v>154</v>
      </c>
      <c r="AC154" s="3" t="s">
        <v>154</v>
      </c>
      <c r="AD154" s="3" t="s">
        <v>6151</v>
      </c>
      <c r="AE154" s="3" t="s">
        <v>6151</v>
      </c>
      <c r="AF154" s="3" t="s">
        <v>6040</v>
      </c>
      <c r="AG154" s="3" t="s">
        <v>154</v>
      </c>
      <c r="AH154" s="3" t="s">
        <v>6478</v>
      </c>
      <c r="AI154" s="3" t="s">
        <v>6482</v>
      </c>
      <c r="AJ154" s="3" t="s">
        <v>6489</v>
      </c>
    </row>
    <row r="155" spans="1:36" ht="15">
      <c r="A155" s="10">
        <v>249</v>
      </c>
      <c r="B155" t="str">
        <f>IF(K155="总计","",INDEX(主数据!A:AD,MATCH(J155,主数据!A:A,0),9))</f>
        <v>华南大区公司</v>
      </c>
      <c r="C155" t="str">
        <f>IF(K155="","",INDEX(主数据!A:AD,MATCH(J155,主数据!A:A,0),11))</f>
        <v>深圳市深长城商用物业服务有限公司</v>
      </c>
      <c r="D155" t="str">
        <f t="shared" si="8"/>
        <v>SZ89物业服务费标准方式4.00</v>
      </c>
      <c r="E155" s="13" t="str">
        <f t="shared" si="10"/>
        <v>4.00</v>
      </c>
      <c r="F155" s="13" t="str">
        <f>IF(E155="","",IFERROR(IF(IF(K155="","",INDEX(收费标合同信息维护!A:Q,MATCH(D155,收费标合同信息维护!J:J,0),10))=D155,"有","无"),"无"))</f>
        <v>无</v>
      </c>
      <c r="G155" s="13" t="str">
        <f t="shared" si="9"/>
        <v/>
      </c>
      <c r="H155" s="13" t="str">
        <f t="shared" si="11"/>
        <v/>
      </c>
      <c r="I155" s="13" t="str">
        <f>IF(G155="","",IFERROR(IF(IF(K155="","",INDEX(收费标合同信息维护!A:Q,MATCH(G155,收费标合同信息维护!M:M,0),13))=G155,"有","无"),"无"))</f>
        <v/>
      </c>
      <c r="J155" s="3" t="s">
        <v>3832</v>
      </c>
      <c r="K155" s="3" t="s">
        <v>6842</v>
      </c>
      <c r="L155" s="3" t="s">
        <v>6025</v>
      </c>
      <c r="M155" s="3" t="s">
        <v>6026</v>
      </c>
      <c r="N155" s="3" t="s">
        <v>6477</v>
      </c>
      <c r="O155" s="3" t="s">
        <v>6478</v>
      </c>
      <c r="P155" s="3" t="s">
        <v>6844</v>
      </c>
      <c r="Q155" s="3" t="s">
        <v>6845</v>
      </c>
      <c r="R155" s="3" t="s">
        <v>6484</v>
      </c>
      <c r="S155" s="3" t="s">
        <v>6491</v>
      </c>
      <c r="T155" s="3" t="s">
        <v>6492</v>
      </c>
      <c r="U155" s="3" t="s">
        <v>154</v>
      </c>
      <c r="V155" s="3" t="s">
        <v>6755</v>
      </c>
      <c r="W155" s="3" t="s">
        <v>154</v>
      </c>
      <c r="X155" s="3" t="s">
        <v>154</v>
      </c>
      <c r="Y155" s="3" t="s">
        <v>154</v>
      </c>
      <c r="Z155" s="3" t="s">
        <v>154</v>
      </c>
      <c r="AA155" s="3" t="s">
        <v>154</v>
      </c>
      <c r="AB155" s="3" t="s">
        <v>154</v>
      </c>
      <c r="AC155" s="3" t="s">
        <v>154</v>
      </c>
      <c r="AD155" s="3" t="s">
        <v>6151</v>
      </c>
      <c r="AE155" s="3" t="s">
        <v>6151</v>
      </c>
      <c r="AF155" s="3" t="s">
        <v>154</v>
      </c>
      <c r="AG155" s="3" t="s">
        <v>154</v>
      </c>
      <c r="AH155" s="3" t="s">
        <v>6478</v>
      </c>
      <c r="AI155" s="3" t="s">
        <v>6482</v>
      </c>
      <c r="AJ155" s="3" t="s">
        <v>6489</v>
      </c>
    </row>
    <row r="156" spans="1:36" ht="15">
      <c r="A156" s="10">
        <v>250</v>
      </c>
      <c r="B156" t="str">
        <f>IF(K156="总计","",INDEX(主数据!A:AD,MATCH(J156,主数据!A:A,0),9))</f>
        <v>华南大区公司</v>
      </c>
      <c r="C156" t="str">
        <f>IF(K156="","",INDEX(主数据!A:AD,MATCH(J156,主数据!A:A,0),11))</f>
        <v>深圳市深长城商用物业服务有限公司</v>
      </c>
      <c r="D156" t="str">
        <f t="shared" si="8"/>
        <v>SZ89物业服务费标准方式5.00</v>
      </c>
      <c r="E156" s="13" t="str">
        <f t="shared" si="10"/>
        <v>5.00</v>
      </c>
      <c r="F156" s="13" t="str">
        <f>IF(E156="","",IFERROR(IF(IF(K156="","",INDEX(收费标合同信息维护!A:Q,MATCH(D156,收费标合同信息维护!J:J,0),10))=D156,"有","无"),"无"))</f>
        <v>无</v>
      </c>
      <c r="G156" s="13" t="str">
        <f t="shared" si="9"/>
        <v/>
      </c>
      <c r="H156" s="13" t="str">
        <f t="shared" si="11"/>
        <v/>
      </c>
      <c r="I156" s="13" t="str">
        <f>IF(G156="","",IFERROR(IF(IF(K156="","",INDEX(收费标合同信息维护!A:Q,MATCH(G156,收费标合同信息维护!M:M,0),13))=G156,"有","无"),"无"))</f>
        <v/>
      </c>
      <c r="J156" s="3" t="s">
        <v>3832</v>
      </c>
      <c r="K156" s="3" t="s">
        <v>6842</v>
      </c>
      <c r="L156" s="3" t="s">
        <v>6025</v>
      </c>
      <c r="M156" s="3" t="s">
        <v>6026</v>
      </c>
      <c r="N156" s="3" t="s">
        <v>6477</v>
      </c>
      <c r="O156" s="3" t="s">
        <v>6478</v>
      </c>
      <c r="P156" s="3" t="s">
        <v>6846</v>
      </c>
      <c r="Q156" s="3" t="s">
        <v>6847</v>
      </c>
      <c r="R156" s="3" t="s">
        <v>6484</v>
      </c>
      <c r="S156" s="3" t="s">
        <v>6491</v>
      </c>
      <c r="T156" s="3" t="s">
        <v>6848</v>
      </c>
      <c r="U156" s="3" t="s">
        <v>154</v>
      </c>
      <c r="V156" s="3" t="s">
        <v>6744</v>
      </c>
      <c r="W156" s="3" t="s">
        <v>154</v>
      </c>
      <c r="X156" s="3" t="s">
        <v>154</v>
      </c>
      <c r="Y156" s="3" t="s">
        <v>154</v>
      </c>
      <c r="Z156" s="3" t="s">
        <v>154</v>
      </c>
      <c r="AA156" s="3" t="s">
        <v>154</v>
      </c>
      <c r="AB156" s="3" t="s">
        <v>154</v>
      </c>
      <c r="AC156" s="3" t="s">
        <v>154</v>
      </c>
      <c r="AD156" s="3" t="s">
        <v>6151</v>
      </c>
      <c r="AE156" s="3" t="s">
        <v>6151</v>
      </c>
      <c r="AF156" s="3" t="s">
        <v>154</v>
      </c>
      <c r="AG156" s="3" t="s">
        <v>154</v>
      </c>
      <c r="AH156" s="3" t="s">
        <v>6478</v>
      </c>
      <c r="AI156" s="3" t="s">
        <v>6482</v>
      </c>
      <c r="AJ156" s="3" t="s">
        <v>6033</v>
      </c>
    </row>
    <row r="157" spans="1:36" ht="15">
      <c r="A157" s="10">
        <v>251</v>
      </c>
      <c r="B157" t="str">
        <f>IF(K157="总计","",INDEX(主数据!A:AD,MATCH(J157,主数据!A:A,0),9))</f>
        <v>华南大区公司</v>
      </c>
      <c r="C157" t="str">
        <f>IF(K157="","",INDEX(主数据!A:AD,MATCH(J157,主数据!A:A,0),11))</f>
        <v>深圳市深长城商用物业服务有限公司</v>
      </c>
      <c r="D157" t="str">
        <f t="shared" si="8"/>
        <v>SZ89物业服务费标准方式8.00</v>
      </c>
      <c r="E157" s="13" t="str">
        <f t="shared" si="10"/>
        <v>8.00</v>
      </c>
      <c r="F157" s="13" t="str">
        <f>IF(E157="","",IFERROR(IF(IF(K157="","",INDEX(收费标合同信息维护!A:Q,MATCH(D157,收费标合同信息维护!J:J,0),10))=D157,"有","无"),"无"))</f>
        <v>无</v>
      </c>
      <c r="G157" s="13" t="str">
        <f t="shared" si="9"/>
        <v/>
      </c>
      <c r="H157" s="13" t="str">
        <f t="shared" si="11"/>
        <v/>
      </c>
      <c r="I157" s="13" t="str">
        <f>IF(G157="","",IFERROR(IF(IF(K157="","",INDEX(收费标合同信息维护!A:Q,MATCH(G157,收费标合同信息维护!M:M,0),13))=G157,"有","无"),"无"))</f>
        <v/>
      </c>
      <c r="J157" s="3" t="s">
        <v>3832</v>
      </c>
      <c r="K157" s="3" t="s">
        <v>6842</v>
      </c>
      <c r="L157" s="3" t="s">
        <v>6025</v>
      </c>
      <c r="M157" s="3" t="s">
        <v>6026</v>
      </c>
      <c r="N157" s="3" t="s">
        <v>6477</v>
      </c>
      <c r="O157" s="3" t="s">
        <v>6478</v>
      </c>
      <c r="P157" s="3" t="s">
        <v>6849</v>
      </c>
      <c r="Q157" s="3" t="s">
        <v>6850</v>
      </c>
      <c r="R157" s="3" t="s">
        <v>6484</v>
      </c>
      <c r="S157" s="3" t="s">
        <v>6491</v>
      </c>
      <c r="T157" s="3" t="s">
        <v>6848</v>
      </c>
      <c r="U157" s="3" t="s">
        <v>154</v>
      </c>
      <c r="V157" s="3" t="s">
        <v>6851</v>
      </c>
      <c r="W157" s="3" t="s">
        <v>154</v>
      </c>
      <c r="X157" s="3" t="s">
        <v>154</v>
      </c>
      <c r="Y157" s="3" t="s">
        <v>154</v>
      </c>
      <c r="Z157" s="3" t="s">
        <v>154</v>
      </c>
      <c r="AA157" s="3" t="s">
        <v>154</v>
      </c>
      <c r="AB157" s="3" t="s">
        <v>154</v>
      </c>
      <c r="AC157" s="3" t="s">
        <v>154</v>
      </c>
      <c r="AD157" s="3" t="s">
        <v>6151</v>
      </c>
      <c r="AE157" s="3" t="s">
        <v>6151</v>
      </c>
      <c r="AF157" s="3" t="s">
        <v>6040</v>
      </c>
      <c r="AG157" s="3" t="s">
        <v>154</v>
      </c>
      <c r="AH157" s="3" t="s">
        <v>6478</v>
      </c>
      <c r="AI157" s="3" t="s">
        <v>6482</v>
      </c>
      <c r="AJ157" s="3" t="s">
        <v>6299</v>
      </c>
    </row>
    <row r="158" spans="1:36" ht="15">
      <c r="A158" s="10">
        <v>252</v>
      </c>
      <c r="B158" t="str">
        <f>IF(K158="总计","",INDEX(主数据!A:AD,MATCH(J158,主数据!A:A,0),9))</f>
        <v>华南大区公司</v>
      </c>
      <c r="C158" t="str">
        <f>IF(K158="","",INDEX(主数据!A:AD,MATCH(J158,主数据!A:A,0),11))</f>
        <v>深圳市深长城商用物业服务有限公司</v>
      </c>
      <c r="D158" t="str">
        <f t="shared" si="8"/>
        <v>SZ89物业服务费标准方式9.20</v>
      </c>
      <c r="E158" s="13" t="str">
        <f t="shared" si="10"/>
        <v>9.20</v>
      </c>
      <c r="F158" s="13" t="str">
        <f>IF(E158="","",IFERROR(IF(IF(K158="","",INDEX(收费标合同信息维护!A:Q,MATCH(D158,收费标合同信息维护!J:J,0),10))=D158,"有","无"),"无"))</f>
        <v>无</v>
      </c>
      <c r="G158" s="13" t="str">
        <f t="shared" si="9"/>
        <v/>
      </c>
      <c r="H158" s="13" t="str">
        <f t="shared" si="11"/>
        <v/>
      </c>
      <c r="I158" s="13" t="str">
        <f>IF(G158="","",IFERROR(IF(IF(K158="","",INDEX(收费标合同信息维护!A:Q,MATCH(G158,收费标合同信息维护!M:M,0),13))=G158,"有","无"),"无"))</f>
        <v/>
      </c>
      <c r="J158" s="3" t="s">
        <v>3832</v>
      </c>
      <c r="K158" s="3" t="s">
        <v>6842</v>
      </c>
      <c r="L158" s="3" t="s">
        <v>6025</v>
      </c>
      <c r="M158" s="3" t="s">
        <v>6026</v>
      </c>
      <c r="N158" s="3" t="s">
        <v>6477</v>
      </c>
      <c r="O158" s="3" t="s">
        <v>6478</v>
      </c>
      <c r="P158" s="3" t="s">
        <v>6852</v>
      </c>
      <c r="Q158" s="3" t="s">
        <v>6853</v>
      </c>
      <c r="R158" s="3" t="s">
        <v>6484</v>
      </c>
      <c r="S158" s="3" t="s">
        <v>6491</v>
      </c>
      <c r="T158" s="3" t="s">
        <v>6848</v>
      </c>
      <c r="U158" s="3" t="s">
        <v>154</v>
      </c>
      <c r="V158" s="3" t="s">
        <v>6854</v>
      </c>
      <c r="W158" s="3" t="s">
        <v>154</v>
      </c>
      <c r="X158" s="3" t="s">
        <v>154</v>
      </c>
      <c r="Y158" s="3" t="s">
        <v>154</v>
      </c>
      <c r="Z158" s="3" t="s">
        <v>154</v>
      </c>
      <c r="AA158" s="3" t="s">
        <v>154</v>
      </c>
      <c r="AB158" s="3" t="s">
        <v>154</v>
      </c>
      <c r="AC158" s="3" t="s">
        <v>154</v>
      </c>
      <c r="AD158" s="3" t="s">
        <v>6151</v>
      </c>
      <c r="AE158" s="3" t="s">
        <v>6151</v>
      </c>
      <c r="AF158" s="3" t="s">
        <v>154</v>
      </c>
      <c r="AG158" s="3" t="s">
        <v>154</v>
      </c>
      <c r="AH158" s="3" t="s">
        <v>6478</v>
      </c>
      <c r="AI158" s="3" t="s">
        <v>6482</v>
      </c>
      <c r="AJ158" s="3" t="s">
        <v>6027</v>
      </c>
    </row>
    <row r="159" spans="1:36" ht="15">
      <c r="A159" s="10">
        <v>253</v>
      </c>
      <c r="B159" t="str">
        <f>IF(K159="总计","",INDEX(主数据!A:AD,MATCH(J159,主数据!A:A,0),9))</f>
        <v>华南大区公司</v>
      </c>
      <c r="C159" t="str">
        <f>IF(K159="","",INDEX(主数据!A:AD,MATCH(J159,主数据!A:A,0),11))</f>
        <v>深圳市深长城商用物业服务有限公司</v>
      </c>
      <c r="D159" t="str">
        <f t="shared" si="8"/>
        <v>SZ89物业服务费标准方式3.20</v>
      </c>
      <c r="E159" s="13" t="str">
        <f t="shared" si="10"/>
        <v>3.20</v>
      </c>
      <c r="F159" s="13" t="str">
        <f>IF(E159="","",IFERROR(IF(IF(K159="","",INDEX(收费标合同信息维护!A:Q,MATCH(D159,收费标合同信息维护!J:J,0),10))=D159,"有","无"),"无"))</f>
        <v>无</v>
      </c>
      <c r="G159" s="13" t="str">
        <f t="shared" si="9"/>
        <v/>
      </c>
      <c r="H159" s="13" t="str">
        <f t="shared" si="11"/>
        <v/>
      </c>
      <c r="I159" s="13" t="str">
        <f>IF(G159="","",IFERROR(IF(IF(K159="","",INDEX(收费标合同信息维护!A:Q,MATCH(G159,收费标合同信息维护!M:M,0),13))=G159,"有","无"),"无"))</f>
        <v/>
      </c>
      <c r="J159" s="3" t="s">
        <v>3832</v>
      </c>
      <c r="K159" s="3" t="s">
        <v>6842</v>
      </c>
      <c r="L159" s="3" t="s">
        <v>6025</v>
      </c>
      <c r="M159" s="3" t="s">
        <v>6026</v>
      </c>
      <c r="N159" s="3" t="s">
        <v>6477</v>
      </c>
      <c r="O159" s="3" t="s">
        <v>6478</v>
      </c>
      <c r="P159" s="3" t="s">
        <v>6855</v>
      </c>
      <c r="Q159" s="3" t="s">
        <v>6856</v>
      </c>
      <c r="R159" s="3" t="s">
        <v>6484</v>
      </c>
      <c r="S159" s="3" t="s">
        <v>6491</v>
      </c>
      <c r="T159" s="3" t="s">
        <v>6848</v>
      </c>
      <c r="U159" s="3" t="s">
        <v>154</v>
      </c>
      <c r="V159" s="3" t="s">
        <v>6857</v>
      </c>
      <c r="W159" s="3" t="s">
        <v>154</v>
      </c>
      <c r="X159" s="3" t="s">
        <v>154</v>
      </c>
      <c r="Y159" s="3" t="s">
        <v>154</v>
      </c>
      <c r="Z159" s="3" t="s">
        <v>154</v>
      </c>
      <c r="AA159" s="3" t="s">
        <v>154</v>
      </c>
      <c r="AB159" s="3" t="s">
        <v>154</v>
      </c>
      <c r="AC159" s="3" t="s">
        <v>154</v>
      </c>
      <c r="AD159" s="3" t="s">
        <v>6151</v>
      </c>
      <c r="AE159" s="3" t="s">
        <v>6151</v>
      </c>
      <c r="AF159" s="3" t="s">
        <v>154</v>
      </c>
      <c r="AG159" s="3" t="s">
        <v>154</v>
      </c>
      <c r="AH159" s="3" t="s">
        <v>6478</v>
      </c>
      <c r="AI159" s="3" t="s">
        <v>6482</v>
      </c>
      <c r="AJ159" s="3" t="s">
        <v>6489</v>
      </c>
    </row>
    <row r="160" spans="1:36" ht="15">
      <c r="A160" s="10">
        <v>254</v>
      </c>
      <c r="B160" t="str">
        <f>IF(K160="总计","",INDEX(主数据!A:AD,MATCH(J160,主数据!A:A,0),9))</f>
        <v>华南大区公司</v>
      </c>
      <c r="C160" t="str">
        <f>IF(K160="","",INDEX(主数据!A:AD,MATCH(J160,主数据!A:A,0),11))</f>
        <v>深圳市深长城商用物业服务有限公司</v>
      </c>
      <c r="D160" t="str">
        <f t="shared" si="8"/>
        <v>SZ89物业服务费标准方式2.70</v>
      </c>
      <c r="E160" s="13" t="str">
        <f t="shared" si="10"/>
        <v>2.70</v>
      </c>
      <c r="F160" s="13" t="str">
        <f>IF(E160="","",IFERROR(IF(IF(K160="","",INDEX(收费标合同信息维护!A:Q,MATCH(D160,收费标合同信息维护!J:J,0),10))=D160,"有","无"),"无"))</f>
        <v>无</v>
      </c>
      <c r="G160" s="13" t="str">
        <f t="shared" si="9"/>
        <v/>
      </c>
      <c r="H160" s="13" t="str">
        <f t="shared" si="11"/>
        <v/>
      </c>
      <c r="I160" s="13" t="str">
        <f>IF(G160="","",IFERROR(IF(IF(K160="","",INDEX(收费标合同信息维护!A:Q,MATCH(G160,收费标合同信息维护!M:M,0),13))=G160,"有","无"),"无"))</f>
        <v/>
      </c>
      <c r="J160" s="3" t="s">
        <v>3832</v>
      </c>
      <c r="K160" s="3" t="s">
        <v>6842</v>
      </c>
      <c r="L160" s="3" t="s">
        <v>6025</v>
      </c>
      <c r="M160" s="3" t="s">
        <v>6026</v>
      </c>
      <c r="N160" s="3" t="s">
        <v>6477</v>
      </c>
      <c r="O160" s="3" t="s">
        <v>6478</v>
      </c>
      <c r="P160" s="3" t="s">
        <v>6858</v>
      </c>
      <c r="Q160" s="3" t="s">
        <v>6859</v>
      </c>
      <c r="R160" s="3" t="s">
        <v>6484</v>
      </c>
      <c r="S160" s="3" t="s">
        <v>6491</v>
      </c>
      <c r="T160" s="3" t="s">
        <v>6848</v>
      </c>
      <c r="U160" s="3" t="s">
        <v>154</v>
      </c>
      <c r="V160" s="3" t="s">
        <v>6860</v>
      </c>
      <c r="W160" s="3" t="s">
        <v>154</v>
      </c>
      <c r="X160" s="3" t="s">
        <v>154</v>
      </c>
      <c r="Y160" s="3" t="s">
        <v>154</v>
      </c>
      <c r="Z160" s="3" t="s">
        <v>154</v>
      </c>
      <c r="AA160" s="3" t="s">
        <v>154</v>
      </c>
      <c r="AB160" s="3" t="s">
        <v>154</v>
      </c>
      <c r="AC160" s="3" t="s">
        <v>154</v>
      </c>
      <c r="AD160" s="3" t="s">
        <v>6151</v>
      </c>
      <c r="AE160" s="3" t="s">
        <v>6151</v>
      </c>
      <c r="AF160" s="3" t="s">
        <v>154</v>
      </c>
      <c r="AG160" s="3" t="s">
        <v>154</v>
      </c>
      <c r="AH160" s="3" t="s">
        <v>6478</v>
      </c>
      <c r="AI160" s="3" t="s">
        <v>6482</v>
      </c>
      <c r="AJ160" s="3" t="s">
        <v>6083</v>
      </c>
    </row>
    <row r="161" spans="1:36" ht="15">
      <c r="A161" s="10">
        <v>255</v>
      </c>
      <c r="B161" t="str">
        <f>IF(K161="总计","",INDEX(主数据!A:AD,MATCH(J161,主数据!A:A,0),9))</f>
        <v>华南大区公司</v>
      </c>
      <c r="C161" t="str">
        <f>IF(K161="","",INDEX(主数据!A:AD,MATCH(J161,主数据!A:A,0),11))</f>
        <v>深圳市深长城商用物业服务有限公司</v>
      </c>
      <c r="D161" t="str">
        <f t="shared" si="8"/>
        <v>SZ89物业服务费标准方式2.20</v>
      </c>
      <c r="E161" s="13" t="str">
        <f t="shared" si="10"/>
        <v>2.20</v>
      </c>
      <c r="F161" s="13" t="str">
        <f>IF(E161="","",IFERROR(IF(IF(K161="","",INDEX(收费标合同信息维护!A:Q,MATCH(D161,收费标合同信息维护!J:J,0),10))=D161,"有","无"),"无"))</f>
        <v>无</v>
      </c>
      <c r="G161" s="13" t="str">
        <f t="shared" si="9"/>
        <v/>
      </c>
      <c r="H161" s="13" t="str">
        <f t="shared" si="11"/>
        <v/>
      </c>
      <c r="I161" s="13" t="str">
        <f>IF(G161="","",IFERROR(IF(IF(K161="","",INDEX(收费标合同信息维护!A:Q,MATCH(G161,收费标合同信息维护!M:M,0),13))=G161,"有","无"),"无"))</f>
        <v/>
      </c>
      <c r="J161" s="3" t="s">
        <v>3832</v>
      </c>
      <c r="K161" s="3" t="s">
        <v>6842</v>
      </c>
      <c r="L161" s="3" t="s">
        <v>6025</v>
      </c>
      <c r="M161" s="3" t="s">
        <v>6026</v>
      </c>
      <c r="N161" s="3" t="s">
        <v>6477</v>
      </c>
      <c r="O161" s="3" t="s">
        <v>6478</v>
      </c>
      <c r="P161" s="3" t="s">
        <v>6861</v>
      </c>
      <c r="Q161" s="3" t="s">
        <v>6862</v>
      </c>
      <c r="R161" s="3" t="s">
        <v>6484</v>
      </c>
      <c r="S161" s="3" t="s">
        <v>6491</v>
      </c>
      <c r="T161" s="3" t="s">
        <v>6848</v>
      </c>
      <c r="U161" s="3" t="s">
        <v>154</v>
      </c>
      <c r="V161" s="3" t="s">
        <v>6863</v>
      </c>
      <c r="W161" s="3" t="s">
        <v>154</v>
      </c>
      <c r="X161" s="3" t="s">
        <v>154</v>
      </c>
      <c r="Y161" s="3" t="s">
        <v>154</v>
      </c>
      <c r="Z161" s="3" t="s">
        <v>154</v>
      </c>
      <c r="AA161" s="3" t="s">
        <v>154</v>
      </c>
      <c r="AB161" s="3" t="s">
        <v>154</v>
      </c>
      <c r="AC161" s="3" t="s">
        <v>154</v>
      </c>
      <c r="AD161" s="3" t="s">
        <v>6151</v>
      </c>
      <c r="AE161" s="3" t="s">
        <v>6151</v>
      </c>
      <c r="AF161" s="3" t="s">
        <v>6040</v>
      </c>
      <c r="AG161" s="3" t="s">
        <v>154</v>
      </c>
      <c r="AH161" s="3" t="s">
        <v>6478</v>
      </c>
      <c r="AI161" s="3" t="s">
        <v>6482</v>
      </c>
      <c r="AJ161" s="3" t="s">
        <v>6864</v>
      </c>
    </row>
    <row r="162" spans="1:36" ht="15">
      <c r="A162" s="10">
        <v>256</v>
      </c>
      <c r="B162" t="str">
        <f>IF(K162="总计","",INDEX(主数据!A:AD,MATCH(J162,主数据!A:A,0),9))</f>
        <v>华南大区公司</v>
      </c>
      <c r="C162" t="str">
        <f>IF(K162="","",INDEX(主数据!A:AD,MATCH(J162,主数据!A:A,0),11))</f>
        <v>深圳市深长城商用物业服务有限公司</v>
      </c>
      <c r="D162" t="str">
        <f t="shared" si="8"/>
        <v>SZ89物业服务费标准方式4.50</v>
      </c>
      <c r="E162" s="13" t="str">
        <f t="shared" si="10"/>
        <v>4.50</v>
      </c>
      <c r="F162" s="13" t="str">
        <f>IF(E162="","",IFERROR(IF(IF(K162="","",INDEX(收费标合同信息维护!A:Q,MATCH(D162,收费标合同信息维护!J:J,0),10))=D162,"有","无"),"无"))</f>
        <v>无</v>
      </c>
      <c r="G162" s="13" t="str">
        <f t="shared" si="9"/>
        <v/>
      </c>
      <c r="H162" s="13" t="str">
        <f t="shared" si="11"/>
        <v/>
      </c>
      <c r="I162" s="13" t="str">
        <f>IF(G162="","",IFERROR(IF(IF(K162="","",INDEX(收费标合同信息维护!A:Q,MATCH(G162,收费标合同信息维护!M:M,0),13))=G162,"有","无"),"无"))</f>
        <v/>
      </c>
      <c r="J162" s="3" t="s">
        <v>3832</v>
      </c>
      <c r="K162" s="3" t="s">
        <v>6842</v>
      </c>
      <c r="L162" s="3" t="s">
        <v>6025</v>
      </c>
      <c r="M162" s="3" t="s">
        <v>6026</v>
      </c>
      <c r="N162" s="3" t="s">
        <v>6477</v>
      </c>
      <c r="O162" s="3" t="s">
        <v>6478</v>
      </c>
      <c r="P162" s="3" t="s">
        <v>6865</v>
      </c>
      <c r="Q162" s="3" t="s">
        <v>6866</v>
      </c>
      <c r="R162" s="3" t="s">
        <v>6484</v>
      </c>
      <c r="S162" s="3" t="s">
        <v>6491</v>
      </c>
      <c r="T162" s="3" t="s">
        <v>6848</v>
      </c>
      <c r="U162" s="3" t="s">
        <v>154</v>
      </c>
      <c r="V162" s="3" t="s">
        <v>6507</v>
      </c>
      <c r="W162" s="3" t="s">
        <v>154</v>
      </c>
      <c r="X162" s="3" t="s">
        <v>154</v>
      </c>
      <c r="Y162" s="3" t="s">
        <v>154</v>
      </c>
      <c r="Z162" s="3" t="s">
        <v>154</v>
      </c>
      <c r="AA162" s="3" t="s">
        <v>154</v>
      </c>
      <c r="AB162" s="3" t="s">
        <v>154</v>
      </c>
      <c r="AC162" s="3" t="s">
        <v>154</v>
      </c>
      <c r="AD162" s="3" t="s">
        <v>6151</v>
      </c>
      <c r="AE162" s="3" t="s">
        <v>6151</v>
      </c>
      <c r="AF162" s="3" t="s">
        <v>154</v>
      </c>
      <c r="AG162" s="3" t="s">
        <v>154</v>
      </c>
      <c r="AH162" s="3" t="s">
        <v>6478</v>
      </c>
      <c r="AI162" s="3" t="s">
        <v>6482</v>
      </c>
      <c r="AJ162" s="3" t="s">
        <v>6087</v>
      </c>
    </row>
    <row r="163" spans="1:36" ht="15">
      <c r="A163" s="10">
        <v>257</v>
      </c>
      <c r="B163" t="str">
        <f>IF(K163="总计","",INDEX(主数据!A:AD,MATCH(J163,主数据!A:A,0),9))</f>
        <v>华南大区公司</v>
      </c>
      <c r="C163" t="str">
        <f>IF(K163="","",INDEX(主数据!A:AD,MATCH(J163,主数据!A:A,0),11))</f>
        <v>深圳市深长城商用物业服务有限公司</v>
      </c>
      <c r="D163" t="str">
        <f t="shared" si="8"/>
        <v>SZ89物业服务费标准方式3.50</v>
      </c>
      <c r="E163" s="13" t="str">
        <f t="shared" si="10"/>
        <v>3.50</v>
      </c>
      <c r="F163" s="13" t="str">
        <f>IF(E163="","",IFERROR(IF(IF(K163="","",INDEX(收费标合同信息维护!A:Q,MATCH(D163,收费标合同信息维护!J:J,0),10))=D163,"有","无"),"无"))</f>
        <v>无</v>
      </c>
      <c r="G163" s="13" t="str">
        <f t="shared" si="9"/>
        <v/>
      </c>
      <c r="H163" s="13" t="str">
        <f t="shared" si="11"/>
        <v/>
      </c>
      <c r="I163" s="13" t="str">
        <f>IF(G163="","",IFERROR(IF(IF(K163="","",INDEX(收费标合同信息维护!A:Q,MATCH(G163,收费标合同信息维护!M:M,0),13))=G163,"有","无"),"无"))</f>
        <v/>
      </c>
      <c r="J163" s="3" t="s">
        <v>3832</v>
      </c>
      <c r="K163" s="3" t="s">
        <v>6842</v>
      </c>
      <c r="L163" s="3" t="s">
        <v>6025</v>
      </c>
      <c r="M163" s="3" t="s">
        <v>6026</v>
      </c>
      <c r="N163" s="3" t="s">
        <v>6477</v>
      </c>
      <c r="O163" s="3" t="s">
        <v>6478</v>
      </c>
      <c r="P163" s="3" t="s">
        <v>6867</v>
      </c>
      <c r="Q163" s="3" t="s">
        <v>6868</v>
      </c>
      <c r="R163" s="3" t="s">
        <v>6484</v>
      </c>
      <c r="S163" s="3" t="s">
        <v>6491</v>
      </c>
      <c r="T163" s="3" t="s">
        <v>6848</v>
      </c>
      <c r="U163" s="3" t="s">
        <v>154</v>
      </c>
      <c r="V163" s="3" t="s">
        <v>6869</v>
      </c>
      <c r="W163" s="3" t="s">
        <v>154</v>
      </c>
      <c r="X163" s="3" t="s">
        <v>154</v>
      </c>
      <c r="Y163" s="3" t="s">
        <v>154</v>
      </c>
      <c r="Z163" s="3" t="s">
        <v>154</v>
      </c>
      <c r="AA163" s="3" t="s">
        <v>154</v>
      </c>
      <c r="AB163" s="3" t="s">
        <v>154</v>
      </c>
      <c r="AC163" s="3" t="s">
        <v>154</v>
      </c>
      <c r="AD163" s="3" t="s">
        <v>6151</v>
      </c>
      <c r="AE163" s="3" t="s">
        <v>6151</v>
      </c>
      <c r="AF163" s="3" t="s">
        <v>154</v>
      </c>
      <c r="AG163" s="3" t="s">
        <v>154</v>
      </c>
      <c r="AH163" s="3" t="s">
        <v>6478</v>
      </c>
      <c r="AI163" s="3" t="s">
        <v>6482</v>
      </c>
      <c r="AJ163" s="3" t="s">
        <v>18</v>
      </c>
    </row>
    <row r="164" spans="1:36" ht="15">
      <c r="A164" s="10">
        <v>258</v>
      </c>
      <c r="B164" t="str">
        <f>IF(K164="总计","",INDEX(主数据!A:AD,MATCH(J164,主数据!A:A,0),9))</f>
        <v>华南大区公司</v>
      </c>
      <c r="C164" t="str">
        <f>IF(K164="","",INDEX(主数据!A:AD,MATCH(J164,主数据!A:A,0),11))</f>
        <v>深圳市深长城商用物业服务有限公司</v>
      </c>
      <c r="D164" t="str">
        <f t="shared" si="8"/>
        <v>SZ89物业服务费标准方式3.00</v>
      </c>
      <c r="E164" s="13" t="str">
        <f t="shared" si="10"/>
        <v>3.00</v>
      </c>
      <c r="F164" s="13" t="str">
        <f>IF(E164="","",IFERROR(IF(IF(K164="","",INDEX(收费标合同信息维护!A:Q,MATCH(D164,收费标合同信息维护!J:J,0),10))=D164,"有","无"),"无"))</f>
        <v>无</v>
      </c>
      <c r="G164" s="13" t="str">
        <f t="shared" si="9"/>
        <v/>
      </c>
      <c r="H164" s="13" t="str">
        <f t="shared" si="11"/>
        <v/>
      </c>
      <c r="I164" s="13" t="str">
        <f>IF(G164="","",IFERROR(IF(IF(K164="","",INDEX(收费标合同信息维护!A:Q,MATCH(G164,收费标合同信息维护!M:M,0),13))=G164,"有","无"),"无"))</f>
        <v/>
      </c>
      <c r="J164" s="3" t="s">
        <v>3832</v>
      </c>
      <c r="K164" s="3" t="s">
        <v>6842</v>
      </c>
      <c r="L164" s="3" t="s">
        <v>6025</v>
      </c>
      <c r="M164" s="3" t="s">
        <v>6026</v>
      </c>
      <c r="N164" s="3" t="s">
        <v>6477</v>
      </c>
      <c r="O164" s="3" t="s">
        <v>6478</v>
      </c>
      <c r="P164" s="3" t="s">
        <v>6870</v>
      </c>
      <c r="Q164" s="3" t="s">
        <v>6871</v>
      </c>
      <c r="R164" s="3" t="s">
        <v>6484</v>
      </c>
      <c r="S164" s="3" t="s">
        <v>6491</v>
      </c>
      <c r="T164" s="3" t="s">
        <v>6848</v>
      </c>
      <c r="U164" s="3" t="s">
        <v>154</v>
      </c>
      <c r="V164" s="3" t="s">
        <v>6672</v>
      </c>
      <c r="W164" s="3" t="s">
        <v>154</v>
      </c>
      <c r="X164" s="3" t="s">
        <v>154</v>
      </c>
      <c r="Y164" s="3" t="s">
        <v>154</v>
      </c>
      <c r="Z164" s="3" t="s">
        <v>154</v>
      </c>
      <c r="AA164" s="3" t="s">
        <v>154</v>
      </c>
      <c r="AB164" s="3" t="s">
        <v>154</v>
      </c>
      <c r="AC164" s="3" t="s">
        <v>154</v>
      </c>
      <c r="AD164" s="3" t="s">
        <v>6151</v>
      </c>
      <c r="AE164" s="3" t="s">
        <v>6151</v>
      </c>
      <c r="AF164" s="3" t="s">
        <v>154</v>
      </c>
      <c r="AG164" s="3" t="s">
        <v>154</v>
      </c>
      <c r="AH164" s="3" t="s">
        <v>6478</v>
      </c>
      <c r="AI164" s="3" t="s">
        <v>6482</v>
      </c>
      <c r="AJ164" s="3" t="s">
        <v>6027</v>
      </c>
    </row>
    <row r="165" spans="1:36" ht="15">
      <c r="A165" s="10">
        <v>259</v>
      </c>
      <c r="B165" t="str">
        <f>IF(K165="总计","",INDEX(主数据!A:AD,MATCH(J165,主数据!A:A,0),9))</f>
        <v>华南大区公司</v>
      </c>
      <c r="C165" t="str">
        <f>IF(K165="","",INDEX(主数据!A:AD,MATCH(J165,主数据!A:A,0),11))</f>
        <v>深圳市深长城商用物业服务有限公司</v>
      </c>
      <c r="D165" t="str">
        <f t="shared" si="8"/>
        <v>SZ89物业服务费标准方式4.00</v>
      </c>
      <c r="E165" s="13" t="str">
        <f t="shared" si="10"/>
        <v>4.00</v>
      </c>
      <c r="F165" s="13" t="str">
        <f>IF(E165="","",IFERROR(IF(IF(K165="","",INDEX(收费标合同信息维护!A:Q,MATCH(D165,收费标合同信息维护!J:J,0),10))=D165,"有","无"),"无"))</f>
        <v>无</v>
      </c>
      <c r="G165" s="13" t="str">
        <f t="shared" si="9"/>
        <v/>
      </c>
      <c r="H165" s="13" t="str">
        <f t="shared" si="11"/>
        <v/>
      </c>
      <c r="I165" s="13" t="str">
        <f>IF(G165="","",IFERROR(IF(IF(K165="","",INDEX(收费标合同信息维护!A:Q,MATCH(G165,收费标合同信息维护!M:M,0),13))=G165,"有","无"),"无"))</f>
        <v/>
      </c>
      <c r="J165" s="3" t="s">
        <v>3832</v>
      </c>
      <c r="K165" s="3" t="s">
        <v>6842</v>
      </c>
      <c r="L165" s="3" t="s">
        <v>6025</v>
      </c>
      <c r="M165" s="3" t="s">
        <v>6026</v>
      </c>
      <c r="N165" s="3" t="s">
        <v>6477</v>
      </c>
      <c r="O165" s="3" t="s">
        <v>6478</v>
      </c>
      <c r="P165" s="3" t="s">
        <v>6872</v>
      </c>
      <c r="Q165" s="3" t="s">
        <v>6873</v>
      </c>
      <c r="R165" s="3" t="s">
        <v>6484</v>
      </c>
      <c r="S165" s="3" t="s">
        <v>6491</v>
      </c>
      <c r="T165" s="3" t="s">
        <v>6848</v>
      </c>
      <c r="U165" s="3" t="s">
        <v>154</v>
      </c>
      <c r="V165" s="3" t="s">
        <v>6755</v>
      </c>
      <c r="W165" s="3" t="s">
        <v>154</v>
      </c>
      <c r="X165" s="3" t="s">
        <v>154</v>
      </c>
      <c r="Y165" s="3" t="s">
        <v>154</v>
      </c>
      <c r="Z165" s="3" t="s">
        <v>154</v>
      </c>
      <c r="AA165" s="3" t="s">
        <v>154</v>
      </c>
      <c r="AB165" s="3" t="s">
        <v>154</v>
      </c>
      <c r="AC165" s="3" t="s">
        <v>154</v>
      </c>
      <c r="AD165" s="3" t="s">
        <v>6151</v>
      </c>
      <c r="AE165" s="3" t="s">
        <v>6151</v>
      </c>
      <c r="AF165" s="3" t="s">
        <v>6040</v>
      </c>
      <c r="AG165" s="3" t="s">
        <v>154</v>
      </c>
      <c r="AH165" s="3" t="s">
        <v>6478</v>
      </c>
      <c r="AI165" s="3" t="s">
        <v>6482</v>
      </c>
      <c r="AJ165" s="3" t="s">
        <v>20</v>
      </c>
    </row>
    <row r="166" spans="1:36" ht="15">
      <c r="A166" s="10">
        <v>260</v>
      </c>
      <c r="B166" t="str">
        <f>IF(K166="总计","",INDEX(主数据!A:AD,MATCH(J166,主数据!A:A,0),9))</f>
        <v>华南大区公司</v>
      </c>
      <c r="C166" t="str">
        <f>IF(K166="","",INDEX(主数据!A:AD,MATCH(J166,主数据!A:A,0),11))</f>
        <v>深圳市深长城商用物业服务有限公司</v>
      </c>
      <c r="D166" t="str">
        <f t="shared" si="8"/>
        <v>SZ89物业服务费标准方式3.60</v>
      </c>
      <c r="E166" s="13" t="str">
        <f t="shared" si="10"/>
        <v>3.60</v>
      </c>
      <c r="F166" s="13" t="str">
        <f>IF(E166="","",IFERROR(IF(IF(K166="","",INDEX(收费标合同信息维护!A:Q,MATCH(D166,收费标合同信息维护!J:J,0),10))=D166,"有","无"),"无"))</f>
        <v>无</v>
      </c>
      <c r="G166" s="13" t="str">
        <f t="shared" si="9"/>
        <v/>
      </c>
      <c r="H166" s="13" t="str">
        <f t="shared" si="11"/>
        <v/>
      </c>
      <c r="I166" s="13" t="str">
        <f>IF(G166="","",IFERROR(IF(IF(K166="","",INDEX(收费标合同信息维护!A:Q,MATCH(G166,收费标合同信息维护!M:M,0),13))=G166,"有","无"),"无"))</f>
        <v/>
      </c>
      <c r="J166" s="3" t="s">
        <v>3832</v>
      </c>
      <c r="K166" s="3" t="s">
        <v>6842</v>
      </c>
      <c r="L166" s="3" t="s">
        <v>6025</v>
      </c>
      <c r="M166" s="3" t="s">
        <v>6026</v>
      </c>
      <c r="N166" s="3" t="s">
        <v>6477</v>
      </c>
      <c r="O166" s="3" t="s">
        <v>6478</v>
      </c>
      <c r="P166" s="3" t="s">
        <v>6874</v>
      </c>
      <c r="Q166" s="3" t="s">
        <v>6875</v>
      </c>
      <c r="R166" s="3" t="s">
        <v>6484</v>
      </c>
      <c r="S166" s="3" t="s">
        <v>6491</v>
      </c>
      <c r="T166" s="3" t="s">
        <v>6848</v>
      </c>
      <c r="U166" s="3" t="s">
        <v>154</v>
      </c>
      <c r="V166" s="3" t="s">
        <v>6876</v>
      </c>
      <c r="W166" s="3" t="s">
        <v>154</v>
      </c>
      <c r="X166" s="3" t="s">
        <v>154</v>
      </c>
      <c r="Y166" s="3" t="s">
        <v>154</v>
      </c>
      <c r="Z166" s="3" t="s">
        <v>154</v>
      </c>
      <c r="AA166" s="3" t="s">
        <v>154</v>
      </c>
      <c r="AB166" s="3" t="s">
        <v>154</v>
      </c>
      <c r="AC166" s="3" t="s">
        <v>154</v>
      </c>
      <c r="AD166" s="3" t="s">
        <v>6151</v>
      </c>
      <c r="AE166" s="3" t="s">
        <v>6151</v>
      </c>
      <c r="AF166" s="3" t="s">
        <v>154</v>
      </c>
      <c r="AG166" s="3" t="s">
        <v>154</v>
      </c>
      <c r="AH166" s="3" t="s">
        <v>6478</v>
      </c>
      <c r="AI166" s="3" t="s">
        <v>6482</v>
      </c>
      <c r="AJ166" s="3" t="s">
        <v>6033</v>
      </c>
    </row>
    <row r="167" spans="1:36" ht="30">
      <c r="A167" s="10">
        <v>261</v>
      </c>
      <c r="B167" t="str">
        <f>IF(K167="总计","",INDEX(主数据!A:AD,MATCH(J167,主数据!A:A,0),9))</f>
        <v>华南大区公司</v>
      </c>
      <c r="C167" t="str">
        <f>IF(K167="","",INDEX(主数据!A:AD,MATCH(J167,主数据!A:A,0),11))</f>
        <v>深圳市深长城商用物业服务有限公司</v>
      </c>
      <c r="D167" t="str">
        <f t="shared" si="8"/>
        <v>SZ89物业服务费直接录入</v>
      </c>
      <c r="E167" s="13" t="str">
        <f t="shared" si="10"/>
        <v/>
      </c>
      <c r="F167" s="13" t="str">
        <f>IF(E167="","",IFERROR(IF(IF(K167="","",INDEX(收费标合同信息维护!A:Q,MATCH(D167,收费标合同信息维护!J:J,0),10))=D167,"有","无"),"无"))</f>
        <v/>
      </c>
      <c r="G167" s="13" t="str">
        <f t="shared" si="9"/>
        <v/>
      </c>
      <c r="H167" s="13" t="str">
        <f t="shared" si="11"/>
        <v/>
      </c>
      <c r="I167" s="13" t="str">
        <f>IF(G167="","",IFERROR(IF(IF(K167="","",INDEX(收费标合同信息维护!A:Q,MATCH(G167,收费标合同信息维护!M:M,0),13))=G167,"有","无"),"无"))</f>
        <v/>
      </c>
      <c r="J167" s="3" t="s">
        <v>3832</v>
      </c>
      <c r="K167" s="3" t="s">
        <v>6842</v>
      </c>
      <c r="L167" s="3" t="s">
        <v>6025</v>
      </c>
      <c r="M167" s="3" t="s">
        <v>6026</v>
      </c>
      <c r="N167" s="3" t="s">
        <v>6477</v>
      </c>
      <c r="O167" s="3" t="s">
        <v>6478</v>
      </c>
      <c r="P167" s="3" t="s">
        <v>6877</v>
      </c>
      <c r="Q167" s="3" t="s">
        <v>6878</v>
      </c>
      <c r="R167" s="3" t="s">
        <v>6479</v>
      </c>
      <c r="S167" s="3" t="s">
        <v>6480</v>
      </c>
      <c r="T167" s="3" t="s">
        <v>6848</v>
      </c>
      <c r="U167" s="3" t="s">
        <v>154</v>
      </c>
      <c r="V167" s="3" t="s">
        <v>154</v>
      </c>
      <c r="W167" s="3" t="s">
        <v>154</v>
      </c>
      <c r="X167" s="3" t="s">
        <v>154</v>
      </c>
      <c r="Y167" s="3" t="s">
        <v>154</v>
      </c>
      <c r="Z167" s="3" t="s">
        <v>154</v>
      </c>
      <c r="AA167" s="3" t="s">
        <v>154</v>
      </c>
      <c r="AB167" s="3" t="s">
        <v>154</v>
      </c>
      <c r="AC167" s="3" t="s">
        <v>154</v>
      </c>
      <c r="AD167" s="3" t="s">
        <v>6151</v>
      </c>
      <c r="AE167" s="3" t="s">
        <v>6151</v>
      </c>
      <c r="AF167" s="3" t="s">
        <v>154</v>
      </c>
      <c r="AG167" s="3" t="s">
        <v>154</v>
      </c>
      <c r="AH167" s="3" t="s">
        <v>6478</v>
      </c>
      <c r="AI167" s="3" t="s">
        <v>6482</v>
      </c>
      <c r="AJ167" s="3" t="s">
        <v>6879</v>
      </c>
    </row>
    <row r="168" spans="1:36" ht="15">
      <c r="A168" s="10">
        <v>262</v>
      </c>
      <c r="B168" t="str">
        <f>IF(K168="总计","",INDEX(主数据!A:AD,MATCH(J168,主数据!A:A,0),9))</f>
        <v>华南大区公司</v>
      </c>
      <c r="C168" t="str">
        <f>IF(K168="","",INDEX(主数据!A:AD,MATCH(J168,主数据!A:A,0),11))</f>
        <v>深圳市深长城商用物业服务有限公司</v>
      </c>
      <c r="D168" t="str">
        <f t="shared" si="8"/>
        <v>SZ89物业服务费标准方式4.80</v>
      </c>
      <c r="E168" s="13" t="str">
        <f t="shared" si="10"/>
        <v>4.80</v>
      </c>
      <c r="F168" s="13" t="str">
        <f>IF(E168="","",IFERROR(IF(IF(K168="","",INDEX(收费标合同信息维护!A:Q,MATCH(D168,收费标合同信息维护!J:J,0),10))=D168,"有","无"),"无"))</f>
        <v>无</v>
      </c>
      <c r="G168" s="13" t="str">
        <f t="shared" si="9"/>
        <v/>
      </c>
      <c r="H168" s="13" t="str">
        <f t="shared" si="11"/>
        <v/>
      </c>
      <c r="I168" s="13" t="str">
        <f>IF(G168="","",IFERROR(IF(IF(K168="","",INDEX(收费标合同信息维护!A:Q,MATCH(G168,收费标合同信息维护!M:M,0),13))=G168,"有","无"),"无"))</f>
        <v/>
      </c>
      <c r="J168" s="3" t="s">
        <v>3832</v>
      </c>
      <c r="K168" s="3" t="s">
        <v>6842</v>
      </c>
      <c r="L168" s="3" t="s">
        <v>6025</v>
      </c>
      <c r="M168" s="3" t="s">
        <v>6026</v>
      </c>
      <c r="N168" s="3" t="s">
        <v>6477</v>
      </c>
      <c r="O168" s="3" t="s">
        <v>6478</v>
      </c>
      <c r="P168" s="3" t="s">
        <v>6880</v>
      </c>
      <c r="Q168" s="3" t="s">
        <v>6881</v>
      </c>
      <c r="R168" s="3" t="s">
        <v>6484</v>
      </c>
      <c r="S168" s="3" t="s">
        <v>6491</v>
      </c>
      <c r="T168" s="3" t="s">
        <v>6882</v>
      </c>
      <c r="U168" s="3" t="s">
        <v>154</v>
      </c>
      <c r="V168" s="3" t="s">
        <v>6883</v>
      </c>
      <c r="W168" s="3" t="s">
        <v>154</v>
      </c>
      <c r="X168" s="3" t="s">
        <v>154</v>
      </c>
      <c r="Y168" s="3" t="s">
        <v>154</v>
      </c>
      <c r="Z168" s="3" t="s">
        <v>154</v>
      </c>
      <c r="AA168" s="3" t="s">
        <v>154</v>
      </c>
      <c r="AB168" s="3" t="s">
        <v>154</v>
      </c>
      <c r="AC168" s="3" t="s">
        <v>154</v>
      </c>
      <c r="AD168" s="3" t="s">
        <v>6151</v>
      </c>
      <c r="AE168" s="3" t="s">
        <v>6151</v>
      </c>
      <c r="AF168" s="3" t="s">
        <v>154</v>
      </c>
      <c r="AG168" s="3" t="s">
        <v>154</v>
      </c>
      <c r="AH168" s="3" t="s">
        <v>6478</v>
      </c>
      <c r="AI168" s="3" t="s">
        <v>6482</v>
      </c>
      <c r="AJ168" s="3" t="s">
        <v>6489</v>
      </c>
    </row>
    <row r="169" spans="1:36" ht="15">
      <c r="A169" s="10">
        <v>263</v>
      </c>
      <c r="B169" t="str">
        <f>IF(K169="总计","",INDEX(主数据!A:AD,MATCH(J169,主数据!A:A,0),9))</f>
        <v>华南大区公司</v>
      </c>
      <c r="C169" t="str">
        <f>IF(K169="","",INDEX(主数据!A:AD,MATCH(J169,主数据!A:A,0),11))</f>
        <v>深圳市深长城商用物业服务有限公司</v>
      </c>
      <c r="D169" t="str">
        <f t="shared" si="8"/>
        <v>SZ89物业服务费标准方式6.00</v>
      </c>
      <c r="E169" s="13" t="str">
        <f t="shared" si="10"/>
        <v>6.00</v>
      </c>
      <c r="F169" s="13" t="str">
        <f>IF(E169="","",IFERROR(IF(IF(K169="","",INDEX(收费标合同信息维护!A:Q,MATCH(D169,收费标合同信息维护!J:J,0),10))=D169,"有","无"),"无"))</f>
        <v>无</v>
      </c>
      <c r="G169" s="13" t="str">
        <f t="shared" si="9"/>
        <v/>
      </c>
      <c r="H169" s="13" t="str">
        <f t="shared" si="11"/>
        <v/>
      </c>
      <c r="I169" s="13" t="str">
        <f>IF(G169="","",IFERROR(IF(IF(K169="","",INDEX(收费标合同信息维护!A:Q,MATCH(G169,收费标合同信息维护!M:M,0),13))=G169,"有","无"),"无"))</f>
        <v/>
      </c>
      <c r="J169" s="3" t="s">
        <v>3832</v>
      </c>
      <c r="K169" s="3" t="s">
        <v>6842</v>
      </c>
      <c r="L169" s="3" t="s">
        <v>6025</v>
      </c>
      <c r="M169" s="3" t="s">
        <v>6026</v>
      </c>
      <c r="N169" s="3" t="s">
        <v>6477</v>
      </c>
      <c r="O169" s="3" t="s">
        <v>6478</v>
      </c>
      <c r="P169" s="3" t="s">
        <v>6884</v>
      </c>
      <c r="Q169" s="3" t="s">
        <v>6885</v>
      </c>
      <c r="R169" s="3" t="s">
        <v>6484</v>
      </c>
      <c r="S169" s="3" t="s">
        <v>6491</v>
      </c>
      <c r="T169" s="3" t="s">
        <v>6684</v>
      </c>
      <c r="U169" s="3" t="s">
        <v>154</v>
      </c>
      <c r="V169" s="3" t="s">
        <v>6634</v>
      </c>
      <c r="W169" s="3" t="s">
        <v>154</v>
      </c>
      <c r="X169" s="3" t="s">
        <v>154</v>
      </c>
      <c r="Y169" s="3" t="s">
        <v>154</v>
      </c>
      <c r="Z169" s="3" t="s">
        <v>154</v>
      </c>
      <c r="AA169" s="3" t="s">
        <v>154</v>
      </c>
      <c r="AB169" s="3" t="s">
        <v>154</v>
      </c>
      <c r="AC169" s="3" t="s">
        <v>154</v>
      </c>
      <c r="AD169" s="3" t="s">
        <v>6151</v>
      </c>
      <c r="AE169" s="3" t="s">
        <v>6151</v>
      </c>
      <c r="AF169" s="3" t="s">
        <v>154</v>
      </c>
      <c r="AG169" s="3" t="s">
        <v>154</v>
      </c>
      <c r="AH169" s="3" t="s">
        <v>6478</v>
      </c>
      <c r="AI169" s="3" t="s">
        <v>6482</v>
      </c>
      <c r="AJ169" s="3" t="s">
        <v>6034</v>
      </c>
    </row>
    <row r="170" spans="1:36" ht="15">
      <c r="A170" s="10">
        <v>264</v>
      </c>
      <c r="B170" t="str">
        <f>IF(K170="总计","",INDEX(主数据!A:AD,MATCH(J170,主数据!A:A,0),9))</f>
        <v>华南大区公司</v>
      </c>
      <c r="C170" t="str">
        <f>IF(K170="","",INDEX(主数据!A:AD,MATCH(J170,主数据!A:A,0),11))</f>
        <v>深圳市深长城商用物业服务有限公司</v>
      </c>
      <c r="D170" t="str">
        <f t="shared" si="8"/>
        <v>SZ89维修基金标准方式0.25</v>
      </c>
      <c r="E170" s="13" t="str">
        <f t="shared" si="10"/>
        <v>0.25</v>
      </c>
      <c r="F170" s="13" t="str">
        <f>IF(E170="","",IFERROR(IF(IF(K170="","",INDEX(收费标合同信息维护!A:Q,MATCH(D170,收费标合同信息维护!J:J,0),10))=D170,"有","无"),"无"))</f>
        <v>无</v>
      </c>
      <c r="G170" s="13" t="str">
        <f t="shared" si="9"/>
        <v/>
      </c>
      <c r="H170" s="13" t="str">
        <f t="shared" si="11"/>
        <v/>
      </c>
      <c r="I170" s="13" t="str">
        <f>IF(G170="","",IFERROR(IF(IF(K170="","",INDEX(收费标合同信息维护!A:Q,MATCH(G170,收费标合同信息维护!M:M,0),13))=G170,"有","无"),"无"))</f>
        <v/>
      </c>
      <c r="J170" s="3" t="s">
        <v>3832</v>
      </c>
      <c r="K170" s="3" t="s">
        <v>6842</v>
      </c>
      <c r="L170" s="3" t="s">
        <v>6696</v>
      </c>
      <c r="M170" s="3" t="s">
        <v>6697</v>
      </c>
      <c r="N170" s="3" t="s">
        <v>6477</v>
      </c>
      <c r="O170" s="3" t="s">
        <v>6478</v>
      </c>
      <c r="P170" s="3" t="s">
        <v>6886</v>
      </c>
      <c r="Q170" s="3" t="s">
        <v>6887</v>
      </c>
      <c r="R170" s="3" t="s">
        <v>6484</v>
      </c>
      <c r="S170" s="3" t="s">
        <v>6491</v>
      </c>
      <c r="T170" s="3" t="s">
        <v>6848</v>
      </c>
      <c r="U170" s="3" t="s">
        <v>154</v>
      </c>
      <c r="V170" s="3" t="s">
        <v>6766</v>
      </c>
      <c r="W170" s="3" t="s">
        <v>154</v>
      </c>
      <c r="X170" s="3" t="s">
        <v>154</v>
      </c>
      <c r="Y170" s="3" t="s">
        <v>154</v>
      </c>
      <c r="Z170" s="3" t="s">
        <v>154</v>
      </c>
      <c r="AA170" s="3" t="s">
        <v>154</v>
      </c>
      <c r="AB170" s="3" t="s">
        <v>154</v>
      </c>
      <c r="AC170" s="3" t="s">
        <v>154</v>
      </c>
      <c r="AD170" s="3" t="s">
        <v>6151</v>
      </c>
      <c r="AE170" s="3" t="s">
        <v>6151</v>
      </c>
      <c r="AF170" s="3" t="s">
        <v>6040</v>
      </c>
      <c r="AG170" s="3" t="s">
        <v>154</v>
      </c>
      <c r="AH170" s="3" t="s">
        <v>6478</v>
      </c>
      <c r="AI170" s="3" t="s">
        <v>6482</v>
      </c>
      <c r="AJ170" s="3" t="s">
        <v>6888</v>
      </c>
    </row>
    <row r="171" spans="1:36" ht="15">
      <c r="A171" s="10">
        <v>265</v>
      </c>
      <c r="B171" t="str">
        <f>IF(K171="总计","",INDEX(主数据!A:AD,MATCH(J171,主数据!A:A,0),9))</f>
        <v>华南大区公司</v>
      </c>
      <c r="C171" t="str">
        <f>IF(K171="","",INDEX(主数据!A:AD,MATCH(J171,主数据!A:A,0),11))</f>
        <v>深圳市深长城商用物业服务有限公司</v>
      </c>
      <c r="D171" t="str">
        <f t="shared" si="8"/>
        <v>SZ89维修基金标准方式0.15</v>
      </c>
      <c r="E171" s="13" t="str">
        <f t="shared" si="10"/>
        <v>0.15</v>
      </c>
      <c r="F171" s="13" t="str">
        <f>IF(E171="","",IFERROR(IF(IF(K171="","",INDEX(收费标合同信息维护!A:Q,MATCH(D171,收费标合同信息维护!J:J,0),10))=D171,"有","无"),"无"))</f>
        <v>无</v>
      </c>
      <c r="G171" s="13" t="str">
        <f t="shared" si="9"/>
        <v/>
      </c>
      <c r="H171" s="13" t="str">
        <f t="shared" si="11"/>
        <v/>
      </c>
      <c r="I171" s="13" t="str">
        <f>IF(G171="","",IFERROR(IF(IF(K171="","",INDEX(收费标合同信息维护!A:Q,MATCH(G171,收费标合同信息维护!M:M,0),13))=G171,"有","无"),"无"))</f>
        <v/>
      </c>
      <c r="J171" s="3" t="s">
        <v>3832</v>
      </c>
      <c r="K171" s="3" t="s">
        <v>6842</v>
      </c>
      <c r="L171" s="3" t="s">
        <v>6696</v>
      </c>
      <c r="M171" s="3" t="s">
        <v>6697</v>
      </c>
      <c r="N171" s="3" t="s">
        <v>6477</v>
      </c>
      <c r="O171" s="3" t="s">
        <v>6478</v>
      </c>
      <c r="P171" s="3" t="s">
        <v>6889</v>
      </c>
      <c r="Q171" s="3" t="s">
        <v>6890</v>
      </c>
      <c r="R171" s="3" t="s">
        <v>6484</v>
      </c>
      <c r="S171" s="3" t="s">
        <v>6491</v>
      </c>
      <c r="T171" s="3" t="s">
        <v>6848</v>
      </c>
      <c r="U171" s="3" t="s">
        <v>154</v>
      </c>
      <c r="V171" s="3" t="s">
        <v>6891</v>
      </c>
      <c r="W171" s="3" t="s">
        <v>154</v>
      </c>
      <c r="X171" s="3" t="s">
        <v>154</v>
      </c>
      <c r="Y171" s="3" t="s">
        <v>154</v>
      </c>
      <c r="Z171" s="3" t="s">
        <v>154</v>
      </c>
      <c r="AA171" s="3" t="s">
        <v>154</v>
      </c>
      <c r="AB171" s="3" t="s">
        <v>154</v>
      </c>
      <c r="AC171" s="3" t="s">
        <v>154</v>
      </c>
      <c r="AD171" s="3" t="s">
        <v>6151</v>
      </c>
      <c r="AE171" s="3" t="s">
        <v>6151</v>
      </c>
      <c r="AF171" s="3" t="s">
        <v>154</v>
      </c>
      <c r="AG171" s="3" t="s">
        <v>154</v>
      </c>
      <c r="AH171" s="3" t="s">
        <v>6478</v>
      </c>
      <c r="AI171" s="3" t="s">
        <v>6482</v>
      </c>
      <c r="AJ171" s="3" t="s">
        <v>6071</v>
      </c>
    </row>
    <row r="172" spans="1:36" ht="15">
      <c r="A172" s="10">
        <v>266</v>
      </c>
      <c r="B172" t="str">
        <f>IF(K172="总计","",INDEX(主数据!A:AD,MATCH(J172,主数据!A:A,0),9))</f>
        <v>华南大区公司</v>
      </c>
      <c r="C172" t="str">
        <f>IF(K172="","",INDEX(主数据!A:AD,MATCH(J172,主数据!A:A,0),11))</f>
        <v>深圳市深长城商用物业服务有限公司</v>
      </c>
      <c r="D172" t="str">
        <f t="shared" si="8"/>
        <v>SZ89维修基金标准方式0.12</v>
      </c>
      <c r="E172" s="13" t="str">
        <f t="shared" si="10"/>
        <v>0.12</v>
      </c>
      <c r="F172" s="13" t="str">
        <f>IF(E172="","",IFERROR(IF(IF(K172="","",INDEX(收费标合同信息维护!A:Q,MATCH(D172,收费标合同信息维护!J:J,0),10))=D172,"有","无"),"无"))</f>
        <v>无</v>
      </c>
      <c r="G172" s="13" t="str">
        <f t="shared" si="9"/>
        <v/>
      </c>
      <c r="H172" s="13" t="str">
        <f t="shared" si="11"/>
        <v/>
      </c>
      <c r="I172" s="13" t="str">
        <f>IF(G172="","",IFERROR(IF(IF(K172="","",INDEX(收费标合同信息维护!A:Q,MATCH(G172,收费标合同信息维护!M:M,0),13))=G172,"有","无"),"无"))</f>
        <v/>
      </c>
      <c r="J172" s="3" t="s">
        <v>3832</v>
      </c>
      <c r="K172" s="3" t="s">
        <v>6842</v>
      </c>
      <c r="L172" s="3" t="s">
        <v>6696</v>
      </c>
      <c r="M172" s="3" t="s">
        <v>6697</v>
      </c>
      <c r="N172" s="3" t="s">
        <v>6477</v>
      </c>
      <c r="O172" s="3" t="s">
        <v>6478</v>
      </c>
      <c r="P172" s="3" t="s">
        <v>6892</v>
      </c>
      <c r="Q172" s="3" t="s">
        <v>6893</v>
      </c>
      <c r="R172" s="3" t="s">
        <v>6484</v>
      </c>
      <c r="S172" s="3" t="s">
        <v>6491</v>
      </c>
      <c r="T172" s="3" t="s">
        <v>6848</v>
      </c>
      <c r="U172" s="3" t="s">
        <v>154</v>
      </c>
      <c r="V172" s="3" t="s">
        <v>6894</v>
      </c>
      <c r="W172" s="3" t="s">
        <v>154</v>
      </c>
      <c r="X172" s="3" t="s">
        <v>154</v>
      </c>
      <c r="Y172" s="3" t="s">
        <v>154</v>
      </c>
      <c r="Z172" s="3" t="s">
        <v>154</v>
      </c>
      <c r="AA172" s="3" t="s">
        <v>154</v>
      </c>
      <c r="AB172" s="3" t="s">
        <v>154</v>
      </c>
      <c r="AC172" s="3" t="s">
        <v>154</v>
      </c>
      <c r="AD172" s="3" t="s">
        <v>6151</v>
      </c>
      <c r="AE172" s="3" t="s">
        <v>6151</v>
      </c>
      <c r="AF172" s="3" t="s">
        <v>154</v>
      </c>
      <c r="AG172" s="3" t="s">
        <v>154</v>
      </c>
      <c r="AH172" s="3" t="s">
        <v>6478</v>
      </c>
      <c r="AI172" s="3" t="s">
        <v>6482</v>
      </c>
      <c r="AJ172" s="3" t="s">
        <v>6033</v>
      </c>
    </row>
    <row r="173" spans="1:36" ht="15">
      <c r="A173" s="10">
        <v>267</v>
      </c>
      <c r="B173" t="str">
        <f>IF(K173="总计","",INDEX(主数据!A:AD,MATCH(J173,主数据!A:A,0),9))</f>
        <v>华南大区公司</v>
      </c>
      <c r="C173" t="str">
        <f>IF(K173="","",INDEX(主数据!A:AD,MATCH(J173,主数据!A:A,0),11))</f>
        <v>深圳市深长城商用物业服务有限公司</v>
      </c>
      <c r="D173" t="str">
        <f t="shared" si="8"/>
        <v>SZ89维修基金直接录入</v>
      </c>
      <c r="E173" s="13" t="str">
        <f t="shared" si="10"/>
        <v/>
      </c>
      <c r="F173" s="13" t="str">
        <f>IF(E173="","",IFERROR(IF(IF(K173="","",INDEX(收费标合同信息维护!A:Q,MATCH(D173,收费标合同信息维护!J:J,0),10))=D173,"有","无"),"无"))</f>
        <v/>
      </c>
      <c r="G173" s="13" t="str">
        <f t="shared" si="9"/>
        <v/>
      </c>
      <c r="H173" s="13" t="str">
        <f t="shared" si="11"/>
        <v/>
      </c>
      <c r="I173" s="13" t="str">
        <f>IF(G173="","",IFERROR(IF(IF(K173="","",INDEX(收费标合同信息维护!A:Q,MATCH(G173,收费标合同信息维护!M:M,0),13))=G173,"有","无"),"无"))</f>
        <v/>
      </c>
      <c r="J173" s="3" t="s">
        <v>3832</v>
      </c>
      <c r="K173" s="3" t="s">
        <v>6842</v>
      </c>
      <c r="L173" s="3" t="s">
        <v>6696</v>
      </c>
      <c r="M173" s="3" t="s">
        <v>6697</v>
      </c>
      <c r="N173" s="3" t="s">
        <v>6477</v>
      </c>
      <c r="O173" s="3" t="s">
        <v>6478</v>
      </c>
      <c r="P173" s="3" t="s">
        <v>6895</v>
      </c>
      <c r="Q173" s="3" t="s">
        <v>6896</v>
      </c>
      <c r="R173" s="3" t="s">
        <v>6479</v>
      </c>
      <c r="S173" s="3" t="s">
        <v>6480</v>
      </c>
      <c r="T173" s="3" t="s">
        <v>6848</v>
      </c>
      <c r="U173" s="3" t="s">
        <v>154</v>
      </c>
      <c r="V173" s="3" t="s">
        <v>154</v>
      </c>
      <c r="W173" s="3" t="s">
        <v>154</v>
      </c>
      <c r="X173" s="3" t="s">
        <v>154</v>
      </c>
      <c r="Y173" s="3" t="s">
        <v>154</v>
      </c>
      <c r="Z173" s="3" t="s">
        <v>154</v>
      </c>
      <c r="AA173" s="3" t="s">
        <v>154</v>
      </c>
      <c r="AB173" s="3" t="s">
        <v>154</v>
      </c>
      <c r="AC173" s="3" t="s">
        <v>154</v>
      </c>
      <c r="AD173" s="3" t="s">
        <v>6151</v>
      </c>
      <c r="AE173" s="3" t="s">
        <v>6151</v>
      </c>
      <c r="AF173" s="3" t="s">
        <v>154</v>
      </c>
      <c r="AG173" s="3" t="s">
        <v>154</v>
      </c>
      <c r="AH173" s="3" t="s">
        <v>6478</v>
      </c>
      <c r="AI173" s="3" t="s">
        <v>6482</v>
      </c>
      <c r="AJ173" s="3" t="s">
        <v>6879</v>
      </c>
    </row>
    <row r="174" spans="1:36" ht="30">
      <c r="A174" s="10">
        <v>268</v>
      </c>
      <c r="B174" t="str">
        <f>IF(K174="总计","",INDEX(主数据!A:AD,MATCH(J174,主数据!A:A,0),9))</f>
        <v>华南大区公司</v>
      </c>
      <c r="C174" t="str">
        <f>IF(K174="","",INDEX(主数据!A:AD,MATCH(J174,主数据!A:A,0),11))</f>
        <v>深圳市深长城商用物业服务有限公司</v>
      </c>
      <c r="D174" t="str">
        <f t="shared" si="8"/>
        <v>SZ89生活垃圾消纳费（仪表）标准方式0.24</v>
      </c>
      <c r="E174" s="13" t="str">
        <f t="shared" si="10"/>
        <v>0.24</v>
      </c>
      <c r="F174" s="13" t="str">
        <f>IF(E174="","",IFERROR(IF(IF(K174="","",INDEX(收费标合同信息维护!A:Q,MATCH(D174,收费标合同信息维护!J:J,0),10))=D174,"有","无"),"无"))</f>
        <v>无</v>
      </c>
      <c r="G174" s="13" t="str">
        <f t="shared" si="9"/>
        <v/>
      </c>
      <c r="H174" s="13" t="str">
        <f t="shared" si="11"/>
        <v/>
      </c>
      <c r="I174" s="13" t="str">
        <f>IF(G174="","",IFERROR(IF(IF(K174="","",INDEX(收费标合同信息维护!A:Q,MATCH(G174,收费标合同信息维护!M:M,0),13))=G174,"有","无"),"无"))</f>
        <v/>
      </c>
      <c r="J174" s="3" t="s">
        <v>3832</v>
      </c>
      <c r="K174" s="3" t="s">
        <v>6842</v>
      </c>
      <c r="L174" s="3" t="s">
        <v>6705</v>
      </c>
      <c r="M174" s="3" t="s">
        <v>6706</v>
      </c>
      <c r="N174" s="3" t="s">
        <v>6603</v>
      </c>
      <c r="O174" s="3" t="s">
        <v>6478</v>
      </c>
      <c r="P174" s="3" t="s">
        <v>6897</v>
      </c>
      <c r="Q174" s="3" t="s">
        <v>6898</v>
      </c>
      <c r="R174" s="3" t="s">
        <v>6484</v>
      </c>
      <c r="S174" s="3" t="s">
        <v>6491</v>
      </c>
      <c r="T174" s="3" t="s">
        <v>6848</v>
      </c>
      <c r="U174" s="3" t="s">
        <v>154</v>
      </c>
      <c r="V174" s="3" t="s">
        <v>6899</v>
      </c>
      <c r="W174" s="3" t="s">
        <v>154</v>
      </c>
      <c r="X174" s="3" t="s">
        <v>154</v>
      </c>
      <c r="Y174" s="3" t="s">
        <v>154</v>
      </c>
      <c r="Z174" s="3" t="s">
        <v>154</v>
      </c>
      <c r="AA174" s="3" t="s">
        <v>154</v>
      </c>
      <c r="AB174" s="3" t="s">
        <v>154</v>
      </c>
      <c r="AC174" s="3" t="s">
        <v>154</v>
      </c>
      <c r="AD174" s="3" t="s">
        <v>6151</v>
      </c>
      <c r="AE174" s="3" t="s">
        <v>6151</v>
      </c>
      <c r="AF174" s="3" t="s">
        <v>154</v>
      </c>
      <c r="AG174" s="3" t="s">
        <v>154</v>
      </c>
      <c r="AH174" s="3" t="s">
        <v>6478</v>
      </c>
      <c r="AI174" s="3" t="s">
        <v>6482</v>
      </c>
      <c r="AJ174" s="3" t="s">
        <v>6489</v>
      </c>
    </row>
    <row r="175" spans="1:36" ht="30">
      <c r="A175" s="10">
        <v>269</v>
      </c>
      <c r="B175" t="str">
        <f>IF(K175="总计","",INDEX(主数据!A:AD,MATCH(J175,主数据!A:A,0),9))</f>
        <v>华南大区公司</v>
      </c>
      <c r="C175" t="str">
        <f>IF(K175="","",INDEX(主数据!A:AD,MATCH(J175,主数据!A:A,0),11))</f>
        <v>深圳市深长城商用物业服务有限公司</v>
      </c>
      <c r="D175" t="str">
        <f t="shared" si="8"/>
        <v>SZ89生活垃圾消纳费（仪表）标准方式0.53</v>
      </c>
      <c r="E175" s="13" t="str">
        <f t="shared" si="10"/>
        <v>0.53</v>
      </c>
      <c r="F175" s="13" t="str">
        <f>IF(E175="","",IFERROR(IF(IF(K175="","",INDEX(收费标合同信息维护!A:Q,MATCH(D175,收费标合同信息维护!J:J,0),10))=D175,"有","无"),"无"))</f>
        <v>无</v>
      </c>
      <c r="G175" s="13" t="str">
        <f t="shared" si="9"/>
        <v/>
      </c>
      <c r="H175" s="13" t="str">
        <f t="shared" si="11"/>
        <v/>
      </c>
      <c r="I175" s="13" t="str">
        <f>IF(G175="","",IFERROR(IF(IF(K175="","",INDEX(收费标合同信息维护!A:Q,MATCH(G175,收费标合同信息维护!M:M,0),13))=G175,"有","无"),"无"))</f>
        <v/>
      </c>
      <c r="J175" s="3" t="s">
        <v>3832</v>
      </c>
      <c r="K175" s="3" t="s">
        <v>6842</v>
      </c>
      <c r="L175" s="3" t="s">
        <v>6705</v>
      </c>
      <c r="M175" s="3" t="s">
        <v>6706</v>
      </c>
      <c r="N175" s="3" t="s">
        <v>6603</v>
      </c>
      <c r="O175" s="3" t="s">
        <v>6478</v>
      </c>
      <c r="P175" s="3" t="s">
        <v>6900</v>
      </c>
      <c r="Q175" s="3" t="s">
        <v>6901</v>
      </c>
      <c r="R175" s="3" t="s">
        <v>6484</v>
      </c>
      <c r="S175" s="3" t="s">
        <v>6491</v>
      </c>
      <c r="T175" s="3" t="s">
        <v>6902</v>
      </c>
      <c r="U175" s="3" t="s">
        <v>154</v>
      </c>
      <c r="V175" s="3" t="s">
        <v>6903</v>
      </c>
      <c r="W175" s="3" t="s">
        <v>154</v>
      </c>
      <c r="X175" s="3" t="s">
        <v>154</v>
      </c>
      <c r="Y175" s="3" t="s">
        <v>154</v>
      </c>
      <c r="Z175" s="3" t="s">
        <v>154</v>
      </c>
      <c r="AA175" s="3" t="s">
        <v>154</v>
      </c>
      <c r="AB175" s="3" t="s">
        <v>154</v>
      </c>
      <c r="AC175" s="3" t="s">
        <v>154</v>
      </c>
      <c r="AD175" s="3" t="s">
        <v>6151</v>
      </c>
      <c r="AE175" s="3" t="s">
        <v>6151</v>
      </c>
      <c r="AF175" s="3" t="s">
        <v>154</v>
      </c>
      <c r="AG175" s="3" t="s">
        <v>154</v>
      </c>
      <c r="AH175" s="3" t="s">
        <v>6478</v>
      </c>
      <c r="AI175" s="3" t="s">
        <v>6482</v>
      </c>
      <c r="AJ175" s="3" t="s">
        <v>6489</v>
      </c>
    </row>
    <row r="176" spans="1:36" ht="15">
      <c r="A176" s="10">
        <v>270</v>
      </c>
      <c r="B176" t="str">
        <f>IF(K176="总计","",INDEX(主数据!A:AD,MATCH(J176,主数据!A:A,0),9))</f>
        <v>华南大区公司</v>
      </c>
      <c r="C176" t="str">
        <f>IF(K176="","",INDEX(主数据!A:AD,MATCH(J176,主数据!A:A,0),11))</f>
        <v>深圳市深长城商用物业服务有限公司</v>
      </c>
      <c r="D176" t="str">
        <f t="shared" si="8"/>
        <v>SZ89自营停车费（固定）直接录入</v>
      </c>
      <c r="E176" s="13" t="str">
        <f t="shared" si="10"/>
        <v/>
      </c>
      <c r="F176" s="13" t="str">
        <f>IF(E176="","",IFERROR(IF(IF(K176="","",INDEX(收费标合同信息维护!A:Q,MATCH(D176,收费标合同信息维护!J:J,0),10))=D176,"有","无"),"无"))</f>
        <v/>
      </c>
      <c r="G176" s="13" t="str">
        <f t="shared" si="9"/>
        <v/>
      </c>
      <c r="H176" s="13" t="str">
        <f t="shared" si="11"/>
        <v/>
      </c>
      <c r="I176" s="13" t="str">
        <f>IF(G176="","",IFERROR(IF(IF(K176="","",INDEX(收费标合同信息维护!A:Q,MATCH(G176,收费标合同信息维护!M:M,0),13))=G176,"有","无"),"无"))</f>
        <v/>
      </c>
      <c r="J176" s="3" t="s">
        <v>3832</v>
      </c>
      <c r="K176" s="3" t="s">
        <v>6842</v>
      </c>
      <c r="L176" s="3" t="s">
        <v>6714</v>
      </c>
      <c r="M176" s="3" t="s">
        <v>6715</v>
      </c>
      <c r="N176" s="3" t="s">
        <v>6477</v>
      </c>
      <c r="O176" s="3" t="s">
        <v>6597</v>
      </c>
      <c r="P176" s="3" t="s">
        <v>6904</v>
      </c>
      <c r="Q176" s="3" t="s">
        <v>6905</v>
      </c>
      <c r="R176" s="3" t="s">
        <v>6479</v>
      </c>
      <c r="S176" s="3" t="s">
        <v>6480</v>
      </c>
      <c r="T176" s="3" t="s">
        <v>6848</v>
      </c>
      <c r="U176" s="3" t="s">
        <v>6716</v>
      </c>
      <c r="V176" s="3" t="s">
        <v>154</v>
      </c>
      <c r="W176" s="3" t="s">
        <v>154</v>
      </c>
      <c r="X176" s="3" t="s">
        <v>154</v>
      </c>
      <c r="Y176" s="3" t="s">
        <v>154</v>
      </c>
      <c r="Z176" s="3" t="s">
        <v>154</v>
      </c>
      <c r="AA176" s="3" t="s">
        <v>154</v>
      </c>
      <c r="AB176" s="3" t="s">
        <v>154</v>
      </c>
      <c r="AC176" s="3" t="s">
        <v>154</v>
      </c>
      <c r="AD176" s="3" t="s">
        <v>6151</v>
      </c>
      <c r="AE176" s="3" t="s">
        <v>6151</v>
      </c>
      <c r="AF176" s="3" t="s">
        <v>154</v>
      </c>
      <c r="AG176" s="3" t="s">
        <v>154</v>
      </c>
      <c r="AH176" s="3" t="s">
        <v>6478</v>
      </c>
      <c r="AI176" s="3" t="s">
        <v>6482</v>
      </c>
      <c r="AJ176" s="3" t="s">
        <v>6033</v>
      </c>
    </row>
    <row r="177" spans="1:36" ht="30">
      <c r="A177" s="10">
        <v>271</v>
      </c>
      <c r="B177" t="str">
        <f>IF(K177="总计","",INDEX(主数据!A:AD,MATCH(J177,主数据!A:A,0),9))</f>
        <v>华南大区公司</v>
      </c>
      <c r="C177" t="str">
        <f>IF(K177="","",INDEX(主数据!A:AD,MATCH(J177,主数据!A:A,0),11))</f>
        <v>深圳市深长城商用物业服务有限公司</v>
      </c>
      <c r="D177" t="str">
        <f t="shared" si="8"/>
        <v>SZ89生活垃圾消纳费（非仪表）直接录入</v>
      </c>
      <c r="E177" s="13" t="str">
        <f t="shared" si="10"/>
        <v/>
      </c>
      <c r="F177" s="13" t="str">
        <f>IF(E177="","",IFERROR(IF(IF(K177="","",INDEX(收费标合同信息维护!A:Q,MATCH(D177,收费标合同信息维护!J:J,0),10))=D177,"有","无"),"无"))</f>
        <v/>
      </c>
      <c r="G177" s="13" t="str">
        <f t="shared" si="9"/>
        <v/>
      </c>
      <c r="H177" s="13" t="str">
        <f t="shared" si="11"/>
        <v/>
      </c>
      <c r="I177" s="13" t="str">
        <f>IF(G177="","",IFERROR(IF(IF(K177="","",INDEX(收费标合同信息维护!A:Q,MATCH(G177,收费标合同信息维护!M:M,0),13))=G177,"有","无"),"无"))</f>
        <v/>
      </c>
      <c r="J177" s="3" t="s">
        <v>3832</v>
      </c>
      <c r="K177" s="3" t="s">
        <v>6842</v>
      </c>
      <c r="L177" s="3" t="s">
        <v>6906</v>
      </c>
      <c r="M177" s="3" t="s">
        <v>6907</v>
      </c>
      <c r="N177" s="3" t="s">
        <v>6477</v>
      </c>
      <c r="O177" s="3" t="s">
        <v>6478</v>
      </c>
      <c r="P177" s="3" t="s">
        <v>6908</v>
      </c>
      <c r="Q177" s="3" t="s">
        <v>6909</v>
      </c>
      <c r="R177" s="3" t="s">
        <v>6479</v>
      </c>
      <c r="S177" s="3" t="s">
        <v>6480</v>
      </c>
      <c r="T177" s="3" t="s">
        <v>6848</v>
      </c>
      <c r="U177" s="3" t="s">
        <v>154</v>
      </c>
      <c r="V177" s="3" t="s">
        <v>154</v>
      </c>
      <c r="W177" s="3" t="s">
        <v>154</v>
      </c>
      <c r="X177" s="3" t="s">
        <v>154</v>
      </c>
      <c r="Y177" s="3" t="s">
        <v>154</v>
      </c>
      <c r="Z177" s="3" t="s">
        <v>154</v>
      </c>
      <c r="AA177" s="3" t="s">
        <v>154</v>
      </c>
      <c r="AB177" s="3" t="s">
        <v>154</v>
      </c>
      <c r="AC177" s="3" t="s">
        <v>154</v>
      </c>
      <c r="AD177" s="3" t="s">
        <v>6151</v>
      </c>
      <c r="AE177" s="3" t="s">
        <v>6151</v>
      </c>
      <c r="AF177" s="3" t="s">
        <v>154</v>
      </c>
      <c r="AG177" s="3" t="s">
        <v>154</v>
      </c>
      <c r="AH177" s="3" t="s">
        <v>6478</v>
      </c>
      <c r="AI177" s="3" t="s">
        <v>6482</v>
      </c>
      <c r="AJ177" s="3" t="s">
        <v>6910</v>
      </c>
    </row>
    <row r="178" spans="1:36" ht="15">
      <c r="A178" s="10">
        <v>272</v>
      </c>
      <c r="B178" t="str">
        <f>IF(K178="总计","",INDEX(主数据!A:AD,MATCH(J178,主数据!A:A,0),9))</f>
        <v>华南大区公司</v>
      </c>
      <c r="C178" t="str">
        <f>IF(K178="","",INDEX(主数据!A:AD,MATCH(J178,主数据!A:A,0),11))</f>
        <v>深圳市深长城商用物业服务有限公司</v>
      </c>
      <c r="D178" t="str">
        <f t="shared" si="8"/>
        <v>SZ89专供电服务费标准方式0.25</v>
      </c>
      <c r="E178" s="13" t="str">
        <f t="shared" si="10"/>
        <v>0.25</v>
      </c>
      <c r="F178" s="13" t="str">
        <f>IF(E178="","",IFERROR(IF(IF(K178="","",INDEX(收费标合同信息维护!A:Q,MATCH(D178,收费标合同信息维护!J:J,0),10))=D178,"有","无"),"无"))</f>
        <v>无</v>
      </c>
      <c r="G178" s="13" t="str">
        <f t="shared" si="9"/>
        <v/>
      </c>
      <c r="H178" s="13" t="str">
        <f t="shared" si="11"/>
        <v/>
      </c>
      <c r="I178" s="13" t="str">
        <f>IF(G178="","",IFERROR(IF(IF(K178="","",INDEX(收费标合同信息维护!A:Q,MATCH(G178,收费标合同信息维护!M:M,0),13))=G178,"有","无"),"无"))</f>
        <v/>
      </c>
      <c r="J178" s="3" t="s">
        <v>3832</v>
      </c>
      <c r="K178" s="3" t="s">
        <v>6842</v>
      </c>
      <c r="L178" s="3" t="s">
        <v>6911</v>
      </c>
      <c r="M178" s="3" t="s">
        <v>6912</v>
      </c>
      <c r="N178" s="3" t="s">
        <v>6603</v>
      </c>
      <c r="O178" s="3" t="s">
        <v>6478</v>
      </c>
      <c r="P178" s="3" t="s">
        <v>6913</v>
      </c>
      <c r="Q178" s="3" t="s">
        <v>6914</v>
      </c>
      <c r="R178" s="3" t="s">
        <v>6484</v>
      </c>
      <c r="S178" s="3" t="s">
        <v>6491</v>
      </c>
      <c r="T178" s="3" t="s">
        <v>6915</v>
      </c>
      <c r="U178" s="3" t="s">
        <v>154</v>
      </c>
      <c r="V178" s="3" t="s">
        <v>6766</v>
      </c>
      <c r="W178" s="3" t="s">
        <v>154</v>
      </c>
      <c r="X178" s="3" t="s">
        <v>154</v>
      </c>
      <c r="Y178" s="3" t="s">
        <v>154</v>
      </c>
      <c r="Z178" s="3" t="s">
        <v>154</v>
      </c>
      <c r="AA178" s="3" t="s">
        <v>154</v>
      </c>
      <c r="AB178" s="3" t="s">
        <v>154</v>
      </c>
      <c r="AC178" s="3" t="s">
        <v>154</v>
      </c>
      <c r="AD178" s="3" t="s">
        <v>6151</v>
      </c>
      <c r="AE178" s="3" t="s">
        <v>6151</v>
      </c>
      <c r="AF178" s="3" t="s">
        <v>154</v>
      </c>
      <c r="AG178" s="3" t="s">
        <v>154</v>
      </c>
      <c r="AH178" s="3" t="s">
        <v>6478</v>
      </c>
      <c r="AI178" s="3" t="s">
        <v>6482</v>
      </c>
      <c r="AJ178" s="3" t="s">
        <v>6489</v>
      </c>
    </row>
    <row r="179" spans="1:36" ht="30">
      <c r="A179" s="10">
        <v>273</v>
      </c>
      <c r="B179" t="str">
        <f>IF(K179="总计","",INDEX(主数据!A:AD,MATCH(J179,主数据!A:A,0),9))</f>
        <v>华南大区公司</v>
      </c>
      <c r="C179" t="str">
        <f>IF(K179="","",INDEX(主数据!A:AD,MATCH(J179,主数据!A:A,0),11))</f>
        <v>深圳市深长城商用物业服务有限公司</v>
      </c>
      <c r="D179" t="str">
        <f t="shared" si="8"/>
        <v>SZ89专供电服务费标准方式0.60</v>
      </c>
      <c r="E179" s="13" t="str">
        <f t="shared" si="10"/>
        <v>0.60</v>
      </c>
      <c r="F179" s="13" t="str">
        <f>IF(E179="","",IFERROR(IF(IF(K179="","",INDEX(收费标合同信息维护!A:Q,MATCH(D179,收费标合同信息维护!J:J,0),10))=D179,"有","无"),"无"))</f>
        <v>无</v>
      </c>
      <c r="G179" s="13" t="str">
        <f t="shared" si="9"/>
        <v/>
      </c>
      <c r="H179" s="13" t="str">
        <f t="shared" si="11"/>
        <v/>
      </c>
      <c r="I179" s="13" t="str">
        <f>IF(G179="","",IFERROR(IF(IF(K179="","",INDEX(收费标合同信息维护!A:Q,MATCH(G179,收费标合同信息维护!M:M,0),13))=G179,"有","无"),"无"))</f>
        <v/>
      </c>
      <c r="J179" s="3" t="s">
        <v>3832</v>
      </c>
      <c r="K179" s="3" t="s">
        <v>6842</v>
      </c>
      <c r="L179" s="3" t="s">
        <v>6911</v>
      </c>
      <c r="M179" s="3" t="s">
        <v>6912</v>
      </c>
      <c r="N179" s="3" t="s">
        <v>6603</v>
      </c>
      <c r="O179" s="3" t="s">
        <v>6478</v>
      </c>
      <c r="P179" s="3" t="s">
        <v>6916</v>
      </c>
      <c r="Q179" s="3" t="s">
        <v>6917</v>
      </c>
      <c r="R179" s="3" t="s">
        <v>6484</v>
      </c>
      <c r="S179" s="3" t="s">
        <v>6491</v>
      </c>
      <c r="T179" s="3" t="s">
        <v>6492</v>
      </c>
      <c r="U179" s="3" t="s">
        <v>154</v>
      </c>
      <c r="V179" s="3" t="s">
        <v>6918</v>
      </c>
      <c r="W179" s="3" t="s">
        <v>154</v>
      </c>
      <c r="X179" s="3" t="s">
        <v>154</v>
      </c>
      <c r="Y179" s="3" t="s">
        <v>154</v>
      </c>
      <c r="Z179" s="3" t="s">
        <v>154</v>
      </c>
      <c r="AA179" s="3" t="s">
        <v>154</v>
      </c>
      <c r="AB179" s="3" t="s">
        <v>154</v>
      </c>
      <c r="AC179" s="3" t="s">
        <v>154</v>
      </c>
      <c r="AD179" s="3" t="s">
        <v>6151</v>
      </c>
      <c r="AE179" s="3" t="s">
        <v>6151</v>
      </c>
      <c r="AF179" s="3" t="s">
        <v>154</v>
      </c>
      <c r="AG179" s="3" t="s">
        <v>154</v>
      </c>
      <c r="AH179" s="3" t="s">
        <v>6478</v>
      </c>
      <c r="AI179" s="3" t="s">
        <v>6482</v>
      </c>
      <c r="AJ179" s="3" t="s">
        <v>6489</v>
      </c>
    </row>
    <row r="180" spans="1:36" ht="30">
      <c r="A180" s="10">
        <v>274</v>
      </c>
      <c r="B180" t="str">
        <f>IF(K180="总计","",INDEX(主数据!A:AD,MATCH(J180,主数据!A:A,0),9))</f>
        <v>华南大区公司</v>
      </c>
      <c r="C180" t="str">
        <f>IF(K180="","",INDEX(主数据!A:AD,MATCH(J180,主数据!A:A,0),11))</f>
        <v>深圳市深长城商用物业服务有限公司</v>
      </c>
      <c r="D180" t="str">
        <f t="shared" si="8"/>
        <v>SZ89开发商委托停车租赁费（临时）定额</v>
      </c>
      <c r="E180" s="13" t="str">
        <f t="shared" si="10"/>
        <v/>
      </c>
      <c r="F180" s="13" t="str">
        <f>IF(E180="","",IFERROR(IF(IF(K180="","",INDEX(收费标合同信息维护!A:Q,MATCH(D180,收费标合同信息维护!J:J,0),10))=D180,"有","无"),"无"))</f>
        <v/>
      </c>
      <c r="G180" s="13" t="str">
        <f t="shared" si="9"/>
        <v>SZ89开发商委托停车租赁费（临时）定额500000.00</v>
      </c>
      <c r="H180" s="13" t="str">
        <f t="shared" si="11"/>
        <v>500000.00</v>
      </c>
      <c r="I180" s="13" t="str">
        <f>IF(G180="","",IFERROR(IF(IF(K180="","",INDEX(收费标合同信息维护!A:Q,MATCH(G180,收费标合同信息维护!M:M,0),13))=G180,"有","无"),"无"))</f>
        <v>无</v>
      </c>
      <c r="J180" s="3" t="s">
        <v>3832</v>
      </c>
      <c r="K180" s="3" t="s">
        <v>6842</v>
      </c>
      <c r="L180" s="3" t="s">
        <v>6919</v>
      </c>
      <c r="M180" s="3" t="s">
        <v>6920</v>
      </c>
      <c r="N180" s="3" t="s">
        <v>6477</v>
      </c>
      <c r="O180" s="3" t="s">
        <v>6478</v>
      </c>
      <c r="P180" s="3" t="s">
        <v>6919</v>
      </c>
      <c r="Q180" s="3" t="s">
        <v>6921</v>
      </c>
      <c r="R180" s="3" t="s">
        <v>6490</v>
      </c>
      <c r="S180" s="3" t="s">
        <v>6491</v>
      </c>
      <c r="T180" s="3" t="s">
        <v>6506</v>
      </c>
      <c r="U180" s="3" t="s">
        <v>154</v>
      </c>
      <c r="V180" s="3" t="s">
        <v>154</v>
      </c>
      <c r="W180" s="3" t="s">
        <v>6922</v>
      </c>
      <c r="X180" s="3" t="s">
        <v>154</v>
      </c>
      <c r="Y180" s="3" t="s">
        <v>154</v>
      </c>
      <c r="Z180" s="3" t="s">
        <v>154</v>
      </c>
      <c r="AA180" s="3" t="s">
        <v>154</v>
      </c>
      <c r="AB180" s="3" t="s">
        <v>154</v>
      </c>
      <c r="AC180" s="3" t="s">
        <v>154</v>
      </c>
      <c r="AD180" s="3" t="s">
        <v>6151</v>
      </c>
      <c r="AE180" s="3" t="s">
        <v>6151</v>
      </c>
      <c r="AF180" s="3" t="s">
        <v>6040</v>
      </c>
      <c r="AG180" s="3" t="s">
        <v>154</v>
      </c>
      <c r="AH180" s="3" t="s">
        <v>6478</v>
      </c>
      <c r="AI180" s="3" t="s">
        <v>6482</v>
      </c>
      <c r="AJ180" s="3" t="s">
        <v>6033</v>
      </c>
    </row>
    <row r="181" spans="1:36" ht="30">
      <c r="A181" s="10">
        <v>275</v>
      </c>
      <c r="B181" t="str">
        <f>IF(K181="总计","",INDEX(主数据!A:AD,MATCH(J181,主数据!A:A,0),9))</f>
        <v>华南大区公司</v>
      </c>
      <c r="C181" t="str">
        <f>IF(K181="","",INDEX(主数据!A:AD,MATCH(J181,主数据!A:A,0),11))</f>
        <v>深圳市深长城商用物业服务有限公司</v>
      </c>
      <c r="D181" t="str">
        <f t="shared" si="8"/>
        <v>SZ89开发商委托停车租赁费（临时）定额</v>
      </c>
      <c r="E181" s="13" t="str">
        <f t="shared" si="10"/>
        <v/>
      </c>
      <c r="F181" s="13" t="str">
        <f>IF(E181="","",IFERROR(IF(IF(K181="","",INDEX(收费标合同信息维护!A:Q,MATCH(D181,收费标合同信息维护!J:J,0),10))=D181,"有","无"),"无"))</f>
        <v/>
      </c>
      <c r="G181" s="13" t="str">
        <f t="shared" si="9"/>
        <v>SZ89开发商委托停车租赁费（临时）定额119092.22</v>
      </c>
      <c r="H181" s="13" t="str">
        <f t="shared" si="11"/>
        <v>119092.22</v>
      </c>
      <c r="I181" s="13" t="str">
        <f>IF(G181="","",IFERROR(IF(IF(K181="","",INDEX(收费标合同信息维护!A:Q,MATCH(G181,收费标合同信息维护!M:M,0),13))=G181,"有","无"),"无"))</f>
        <v>无</v>
      </c>
      <c r="J181" s="3" t="s">
        <v>3832</v>
      </c>
      <c r="K181" s="3" t="s">
        <v>6842</v>
      </c>
      <c r="L181" s="3" t="s">
        <v>6919</v>
      </c>
      <c r="M181" s="3" t="s">
        <v>6920</v>
      </c>
      <c r="N181" s="3" t="s">
        <v>6477</v>
      </c>
      <c r="O181" s="3" t="s">
        <v>6478</v>
      </c>
      <c r="P181" s="3" t="s">
        <v>6923</v>
      </c>
      <c r="Q181" s="3" t="s">
        <v>6924</v>
      </c>
      <c r="R181" s="3" t="s">
        <v>6490</v>
      </c>
      <c r="S181" s="3" t="s">
        <v>6491</v>
      </c>
      <c r="T181" s="3" t="s">
        <v>6548</v>
      </c>
      <c r="U181" s="3" t="s">
        <v>6549</v>
      </c>
      <c r="V181" s="3" t="s">
        <v>154</v>
      </c>
      <c r="W181" s="3" t="s">
        <v>6925</v>
      </c>
      <c r="X181" s="3" t="s">
        <v>154</v>
      </c>
      <c r="Y181" s="3" t="s">
        <v>154</v>
      </c>
      <c r="Z181" s="3" t="s">
        <v>154</v>
      </c>
      <c r="AA181" s="3" t="s">
        <v>154</v>
      </c>
      <c r="AB181" s="3" t="s">
        <v>154</v>
      </c>
      <c r="AC181" s="3" t="s">
        <v>154</v>
      </c>
      <c r="AD181" s="3" t="s">
        <v>6151</v>
      </c>
      <c r="AE181" s="3" t="s">
        <v>6151</v>
      </c>
      <c r="AF181" s="3" t="s">
        <v>6040</v>
      </c>
      <c r="AG181" s="3" t="s">
        <v>154</v>
      </c>
      <c r="AH181" s="3" t="s">
        <v>6478</v>
      </c>
      <c r="AI181" s="3" t="s">
        <v>6482</v>
      </c>
      <c r="AJ181" s="3" t="s">
        <v>6033</v>
      </c>
    </row>
    <row r="182" spans="1:36" ht="30">
      <c r="A182" s="10">
        <v>276</v>
      </c>
      <c r="B182" t="str">
        <f>IF(K182="总计","",INDEX(主数据!A:AD,MATCH(J182,主数据!A:A,0),9))</f>
        <v>华南大区公司</v>
      </c>
      <c r="C182" t="str">
        <f>IF(K182="","",INDEX(主数据!A:AD,MATCH(J182,主数据!A:A,0),11))</f>
        <v>深圳市深长城商用物业服务有限公司</v>
      </c>
      <c r="D182" t="str">
        <f t="shared" si="8"/>
        <v>SZ89开发商委托停车租赁费（固定）定额</v>
      </c>
      <c r="E182" s="13" t="str">
        <f t="shared" si="10"/>
        <v/>
      </c>
      <c r="F182" s="13" t="str">
        <f>IF(E182="","",IFERROR(IF(IF(K182="","",INDEX(收费标合同信息维护!A:Q,MATCH(D182,收费标合同信息维护!J:J,0),10))=D182,"有","无"),"无"))</f>
        <v/>
      </c>
      <c r="G182" s="13" t="str">
        <f t="shared" si="9"/>
        <v>SZ89开发商委托停车租赁费（固定）定额1000000.00</v>
      </c>
      <c r="H182" s="13" t="str">
        <f t="shared" si="11"/>
        <v>1000000.00</v>
      </c>
      <c r="I182" s="13" t="str">
        <f>IF(G182="","",IFERROR(IF(IF(K182="","",INDEX(收费标合同信息维护!A:Q,MATCH(G182,收费标合同信息维护!M:M,0),13))=G182,"有","无"),"无"))</f>
        <v>无</v>
      </c>
      <c r="J182" s="3" t="s">
        <v>3832</v>
      </c>
      <c r="K182" s="3" t="s">
        <v>6842</v>
      </c>
      <c r="L182" s="3" t="s">
        <v>6818</v>
      </c>
      <c r="M182" s="3" t="s">
        <v>6819</v>
      </c>
      <c r="N182" s="3" t="s">
        <v>6477</v>
      </c>
      <c r="O182" s="3" t="s">
        <v>6478</v>
      </c>
      <c r="P182" s="3" t="s">
        <v>6818</v>
      </c>
      <c r="Q182" s="3" t="s">
        <v>6926</v>
      </c>
      <c r="R182" s="3" t="s">
        <v>6490</v>
      </c>
      <c r="S182" s="3" t="s">
        <v>6491</v>
      </c>
      <c r="T182" s="3" t="s">
        <v>6506</v>
      </c>
      <c r="U182" s="3" t="s">
        <v>154</v>
      </c>
      <c r="V182" s="3" t="s">
        <v>154</v>
      </c>
      <c r="W182" s="3" t="s">
        <v>6927</v>
      </c>
      <c r="X182" s="3" t="s">
        <v>154</v>
      </c>
      <c r="Y182" s="3" t="s">
        <v>154</v>
      </c>
      <c r="Z182" s="3" t="s">
        <v>154</v>
      </c>
      <c r="AA182" s="3" t="s">
        <v>154</v>
      </c>
      <c r="AB182" s="3" t="s">
        <v>154</v>
      </c>
      <c r="AC182" s="3" t="s">
        <v>154</v>
      </c>
      <c r="AD182" s="3" t="s">
        <v>6151</v>
      </c>
      <c r="AE182" s="3" t="s">
        <v>6151</v>
      </c>
      <c r="AF182" s="3" t="s">
        <v>6040</v>
      </c>
      <c r="AG182" s="3" t="s">
        <v>154</v>
      </c>
      <c r="AH182" s="3" t="s">
        <v>6478</v>
      </c>
      <c r="AI182" s="3" t="s">
        <v>6482</v>
      </c>
      <c r="AJ182" s="3" t="s">
        <v>6033</v>
      </c>
    </row>
    <row r="183" spans="1:36" ht="30">
      <c r="A183" s="10">
        <v>277</v>
      </c>
      <c r="B183" t="str">
        <f>IF(K183="总计","",INDEX(主数据!A:AD,MATCH(J183,主数据!A:A,0),9))</f>
        <v>华南大区公司</v>
      </c>
      <c r="C183" t="str">
        <f>IF(K183="","",INDEX(主数据!A:AD,MATCH(J183,主数据!A:A,0),11))</f>
        <v>深圳市深长城商用物业服务有限公司</v>
      </c>
      <c r="D183" t="str">
        <f t="shared" si="8"/>
        <v>SZ89开发商委托停车租赁费（固定）定额</v>
      </c>
      <c r="E183" s="13" t="str">
        <f t="shared" si="10"/>
        <v/>
      </c>
      <c r="F183" s="13" t="str">
        <f>IF(E183="","",IFERROR(IF(IF(K183="","",INDEX(收费标合同信息维护!A:Q,MATCH(D183,收费标合同信息维护!J:J,0),10))=D183,"有","无"),"无"))</f>
        <v/>
      </c>
      <c r="G183" s="13" t="str">
        <f t="shared" si="9"/>
        <v>SZ89开发商委托停车租赁费（固定）定额24956.60</v>
      </c>
      <c r="H183" s="13" t="str">
        <f t="shared" si="11"/>
        <v>24956.60</v>
      </c>
      <c r="I183" s="13" t="str">
        <f>IF(G183="","",IFERROR(IF(IF(K183="","",INDEX(收费标合同信息维护!A:Q,MATCH(G183,收费标合同信息维护!M:M,0),13))=G183,"有","无"),"无"))</f>
        <v>无</v>
      </c>
      <c r="J183" s="3" t="s">
        <v>3832</v>
      </c>
      <c r="K183" s="3" t="s">
        <v>6842</v>
      </c>
      <c r="L183" s="3" t="s">
        <v>6818</v>
      </c>
      <c r="M183" s="3" t="s">
        <v>6819</v>
      </c>
      <c r="N183" s="3" t="s">
        <v>6477</v>
      </c>
      <c r="O183" s="3" t="s">
        <v>6478</v>
      </c>
      <c r="P183" s="3" t="s">
        <v>6928</v>
      </c>
      <c r="Q183" s="3" t="s">
        <v>6929</v>
      </c>
      <c r="R183" s="3" t="s">
        <v>6490</v>
      </c>
      <c r="S183" s="3" t="s">
        <v>6491</v>
      </c>
      <c r="T183" s="3" t="s">
        <v>6548</v>
      </c>
      <c r="U183" s="3" t="s">
        <v>6549</v>
      </c>
      <c r="V183" s="3" t="s">
        <v>154</v>
      </c>
      <c r="W183" s="3" t="s">
        <v>6930</v>
      </c>
      <c r="X183" s="3" t="s">
        <v>154</v>
      </c>
      <c r="Y183" s="3" t="s">
        <v>154</v>
      </c>
      <c r="Z183" s="3" t="s">
        <v>154</v>
      </c>
      <c r="AA183" s="3" t="s">
        <v>154</v>
      </c>
      <c r="AB183" s="3" t="s">
        <v>154</v>
      </c>
      <c r="AC183" s="3" t="s">
        <v>154</v>
      </c>
      <c r="AD183" s="3" t="s">
        <v>6151</v>
      </c>
      <c r="AE183" s="3" t="s">
        <v>6151</v>
      </c>
      <c r="AF183" s="3" t="s">
        <v>6040</v>
      </c>
      <c r="AG183" s="3" t="s">
        <v>154</v>
      </c>
      <c r="AH183" s="3" t="s">
        <v>6478</v>
      </c>
      <c r="AI183" s="3" t="s">
        <v>6482</v>
      </c>
      <c r="AJ183" s="3" t="s">
        <v>6033</v>
      </c>
    </row>
    <row r="184" spans="1:36" ht="30">
      <c r="A184" s="10">
        <v>278</v>
      </c>
      <c r="B184" t="str">
        <f>IF(K184="总计","",INDEX(主数据!A:AD,MATCH(J184,主数据!A:A,0),9))</f>
        <v>华南大区公司</v>
      </c>
      <c r="C184" t="str">
        <f>IF(K184="","",INDEX(主数据!A:AD,MATCH(J184,主数据!A:A,0),11))</f>
        <v>深圳市深长城商用物业服务有限公司</v>
      </c>
      <c r="D184" t="str">
        <f t="shared" si="8"/>
        <v>SZ89开发商委托停车租赁费（固定）定额</v>
      </c>
      <c r="E184" s="13" t="str">
        <f t="shared" si="10"/>
        <v/>
      </c>
      <c r="F184" s="13" t="str">
        <f>IF(E184="","",IFERROR(IF(IF(K184="","",INDEX(收费标合同信息维护!A:Q,MATCH(D184,收费标合同信息维护!J:J,0),10))=D184,"有","无"),"无"))</f>
        <v/>
      </c>
      <c r="G184" s="13" t="str">
        <f t="shared" si="9"/>
        <v>SZ89开发商委托停车租赁费（固定）定额37300.00</v>
      </c>
      <c r="H184" s="13" t="str">
        <f t="shared" si="11"/>
        <v>37300.00</v>
      </c>
      <c r="I184" s="13" t="str">
        <f>IF(G184="","",IFERROR(IF(IF(K184="","",INDEX(收费标合同信息维护!A:Q,MATCH(G184,收费标合同信息维护!M:M,0),13))=G184,"有","无"),"无"))</f>
        <v>无</v>
      </c>
      <c r="J184" s="3" t="s">
        <v>3832</v>
      </c>
      <c r="K184" s="3" t="s">
        <v>6842</v>
      </c>
      <c r="L184" s="3" t="s">
        <v>6818</v>
      </c>
      <c r="M184" s="3" t="s">
        <v>6819</v>
      </c>
      <c r="N184" s="3" t="s">
        <v>6477</v>
      </c>
      <c r="O184" s="3" t="s">
        <v>6478</v>
      </c>
      <c r="P184" s="3" t="s">
        <v>6931</v>
      </c>
      <c r="Q184" s="3" t="s">
        <v>6932</v>
      </c>
      <c r="R184" s="3" t="s">
        <v>6490</v>
      </c>
      <c r="S184" s="3" t="s">
        <v>6491</v>
      </c>
      <c r="T184" s="3" t="s">
        <v>6548</v>
      </c>
      <c r="U184" s="3" t="s">
        <v>6549</v>
      </c>
      <c r="V184" s="3" t="s">
        <v>154</v>
      </c>
      <c r="W184" s="3" t="s">
        <v>6933</v>
      </c>
      <c r="X184" s="3" t="s">
        <v>154</v>
      </c>
      <c r="Y184" s="3" t="s">
        <v>154</v>
      </c>
      <c r="Z184" s="3" t="s">
        <v>154</v>
      </c>
      <c r="AA184" s="3" t="s">
        <v>154</v>
      </c>
      <c r="AB184" s="3" t="s">
        <v>154</v>
      </c>
      <c r="AC184" s="3" t="s">
        <v>154</v>
      </c>
      <c r="AD184" s="3" t="s">
        <v>6151</v>
      </c>
      <c r="AE184" s="3" t="s">
        <v>6151</v>
      </c>
      <c r="AF184" s="3" t="s">
        <v>6040</v>
      </c>
      <c r="AG184" s="3" t="s">
        <v>154</v>
      </c>
      <c r="AH184" s="3" t="s">
        <v>6478</v>
      </c>
      <c r="AI184" s="3" t="s">
        <v>6482</v>
      </c>
      <c r="AJ184" s="3" t="s">
        <v>6033</v>
      </c>
    </row>
    <row r="185" spans="1:36" ht="30">
      <c r="A185" s="10">
        <v>279</v>
      </c>
      <c r="B185" t="str">
        <f>IF(K185="总计","",INDEX(主数据!A:AD,MATCH(J185,主数据!A:A,0),9))</f>
        <v>华南大区公司</v>
      </c>
      <c r="C185" t="str">
        <f>IF(K185="","",INDEX(主数据!A:AD,MATCH(J185,主数据!A:A,0),11))</f>
        <v>深圳市深长城商用物业服务有限公司</v>
      </c>
      <c r="D185" t="str">
        <f t="shared" si="8"/>
        <v>SZ89电费标准方式1.00</v>
      </c>
      <c r="E185" s="13" t="str">
        <f t="shared" si="10"/>
        <v>1.00</v>
      </c>
      <c r="F185" s="13" t="str">
        <f>IF(E185="","",IFERROR(IF(IF(K185="","",INDEX(收费标合同信息维护!A:Q,MATCH(D185,收费标合同信息维护!J:J,0),10))=D185,"有","无"),"无"))</f>
        <v>无</v>
      </c>
      <c r="G185" s="13" t="str">
        <f t="shared" si="9"/>
        <v/>
      </c>
      <c r="H185" s="13" t="str">
        <f t="shared" si="11"/>
        <v/>
      </c>
      <c r="I185" s="13" t="str">
        <f>IF(G185="","",IFERROR(IF(IF(K185="","",INDEX(收费标合同信息维护!A:Q,MATCH(G185,收费标合同信息维护!M:M,0),13))=G185,"有","无"),"无"))</f>
        <v/>
      </c>
      <c r="J185" s="3" t="s">
        <v>3832</v>
      </c>
      <c r="K185" s="3" t="s">
        <v>6842</v>
      </c>
      <c r="L185" s="3" t="s">
        <v>6601</v>
      </c>
      <c r="M185" s="3" t="s">
        <v>6602</v>
      </c>
      <c r="N185" s="3" t="s">
        <v>6603</v>
      </c>
      <c r="O185" s="3" t="s">
        <v>6478</v>
      </c>
      <c r="P185" s="3" t="s">
        <v>6934</v>
      </c>
      <c r="Q185" s="3" t="s">
        <v>6935</v>
      </c>
      <c r="R185" s="3" t="s">
        <v>6484</v>
      </c>
      <c r="S185" s="3" t="s">
        <v>6491</v>
      </c>
      <c r="T185" s="3" t="s">
        <v>6936</v>
      </c>
      <c r="U185" s="3" t="s">
        <v>154</v>
      </c>
      <c r="V185" s="3" t="s">
        <v>6937</v>
      </c>
      <c r="W185" s="3" t="s">
        <v>154</v>
      </c>
      <c r="X185" s="3" t="s">
        <v>154</v>
      </c>
      <c r="Y185" s="3" t="s">
        <v>154</v>
      </c>
      <c r="Z185" s="3" t="s">
        <v>154</v>
      </c>
      <c r="AA185" s="3" t="s">
        <v>154</v>
      </c>
      <c r="AB185" s="3" t="s">
        <v>154</v>
      </c>
      <c r="AC185" s="3" t="s">
        <v>154</v>
      </c>
      <c r="AD185" s="3" t="s">
        <v>6151</v>
      </c>
      <c r="AE185" s="3" t="s">
        <v>6151</v>
      </c>
      <c r="AF185" s="3" t="s">
        <v>154</v>
      </c>
      <c r="AG185" s="3" t="s">
        <v>154</v>
      </c>
      <c r="AH185" s="3" t="s">
        <v>6478</v>
      </c>
      <c r="AI185" s="3" t="s">
        <v>6482</v>
      </c>
      <c r="AJ185" s="3" t="s">
        <v>6489</v>
      </c>
    </row>
    <row r="186" spans="1:36" ht="15">
      <c r="A186" s="10">
        <v>281</v>
      </c>
      <c r="B186" t="str">
        <f>IF(K186="总计","",INDEX(主数据!A:AD,MATCH(J186,主数据!A:A,0),9))</f>
        <v>华南大区公司</v>
      </c>
      <c r="C186" t="str">
        <f>IF(K186="","",INDEX(主数据!A:AD,MATCH(J186,主数据!A:A,0),11))</f>
        <v>深圳市深长城商用物业服务有限公司</v>
      </c>
      <c r="D186" t="str">
        <f t="shared" si="8"/>
        <v>SZ89电费阶梯方式0.66</v>
      </c>
      <c r="E186" s="13" t="str">
        <f t="shared" si="10"/>
        <v>0.66</v>
      </c>
      <c r="F186" s="13" t="str">
        <f>IF(E186="","",IFERROR(IF(IF(K186="","",INDEX(收费标合同信息维护!A:Q,MATCH(D186,收费标合同信息维护!J:J,0),10))=D186,"有","无"),"无"))</f>
        <v>无</v>
      </c>
      <c r="G186" s="13" t="str">
        <f t="shared" si="9"/>
        <v/>
      </c>
      <c r="H186" s="13" t="str">
        <f t="shared" si="11"/>
        <v/>
      </c>
      <c r="I186" s="13" t="str">
        <f>IF(G186="","",IFERROR(IF(IF(K186="","",INDEX(收费标合同信息维护!A:Q,MATCH(G186,收费标合同信息维护!M:M,0),13))=G186,"有","无"),"无"))</f>
        <v/>
      </c>
      <c r="J186" s="3" t="s">
        <v>3832</v>
      </c>
      <c r="K186" s="3" t="s">
        <v>6842</v>
      </c>
      <c r="L186" s="3" t="s">
        <v>6601</v>
      </c>
      <c r="M186" s="3" t="s">
        <v>6602</v>
      </c>
      <c r="N186" s="3" t="s">
        <v>6603</v>
      </c>
      <c r="O186" s="3" t="s">
        <v>6478</v>
      </c>
      <c r="P186" s="3" t="s">
        <v>6938</v>
      </c>
      <c r="Q186" s="3" t="s">
        <v>6939</v>
      </c>
      <c r="R186" s="3" t="s">
        <v>6720</v>
      </c>
      <c r="S186" s="3" t="s">
        <v>6491</v>
      </c>
      <c r="T186" s="3" t="s">
        <v>6848</v>
      </c>
      <c r="U186" s="3" t="s">
        <v>154</v>
      </c>
      <c r="V186" s="3" t="s">
        <v>6940</v>
      </c>
      <c r="W186" s="3" t="s">
        <v>154</v>
      </c>
      <c r="X186" s="3" t="s">
        <v>6713</v>
      </c>
      <c r="Y186" s="3" t="s">
        <v>6941</v>
      </c>
      <c r="Z186" s="3" t="s">
        <v>6943</v>
      </c>
      <c r="AA186" s="3" t="s">
        <v>6942</v>
      </c>
      <c r="AB186" s="3" t="s">
        <v>154</v>
      </c>
      <c r="AC186" s="3" t="s">
        <v>154</v>
      </c>
      <c r="AD186" s="3" t="s">
        <v>6151</v>
      </c>
      <c r="AE186" s="3" t="s">
        <v>6151</v>
      </c>
      <c r="AF186" s="3" t="s">
        <v>154</v>
      </c>
      <c r="AG186" s="3" t="s">
        <v>154</v>
      </c>
      <c r="AH186" s="3" t="s">
        <v>6478</v>
      </c>
      <c r="AI186" s="3" t="s">
        <v>6482</v>
      </c>
      <c r="AJ186" s="3" t="s">
        <v>6489</v>
      </c>
    </row>
    <row r="187" spans="1:36" ht="15">
      <c r="A187" s="10">
        <v>282</v>
      </c>
      <c r="B187" t="str">
        <f>IF(K187="总计","",INDEX(主数据!A:AD,MATCH(J187,主数据!A:A,0),9))</f>
        <v>华南大区公司</v>
      </c>
      <c r="C187" t="str">
        <f>IF(K187="","",INDEX(主数据!A:AD,MATCH(J187,主数据!A:A,0),11))</f>
        <v>深圳市深长城商用物业服务有限公司</v>
      </c>
      <c r="D187" t="str">
        <f t="shared" si="8"/>
        <v>SZ89电费阶梯方式0.66</v>
      </c>
      <c r="E187" s="13" t="str">
        <f t="shared" si="10"/>
        <v>0.66</v>
      </c>
      <c r="F187" s="13" t="str">
        <f>IF(E187="","",IFERROR(IF(IF(K187="","",INDEX(收费标合同信息维护!A:Q,MATCH(D187,收费标合同信息维护!J:J,0),10))=D187,"有","无"),"无"))</f>
        <v>无</v>
      </c>
      <c r="G187" s="13" t="str">
        <f t="shared" si="9"/>
        <v/>
      </c>
      <c r="H187" s="13" t="str">
        <f t="shared" si="11"/>
        <v/>
      </c>
      <c r="I187" s="13" t="str">
        <f>IF(G187="","",IFERROR(IF(IF(K187="","",INDEX(收费标合同信息维护!A:Q,MATCH(G187,收费标合同信息维护!M:M,0),13))=G187,"有","无"),"无"))</f>
        <v/>
      </c>
      <c r="J187" s="3" t="s">
        <v>3832</v>
      </c>
      <c r="K187" s="3" t="s">
        <v>6842</v>
      </c>
      <c r="L187" s="3" t="s">
        <v>6601</v>
      </c>
      <c r="M187" s="3" t="s">
        <v>6602</v>
      </c>
      <c r="N187" s="3" t="s">
        <v>6603</v>
      </c>
      <c r="O187" s="3" t="s">
        <v>6478</v>
      </c>
      <c r="P187" s="3" t="s">
        <v>6944</v>
      </c>
      <c r="Q187" s="3" t="s">
        <v>6945</v>
      </c>
      <c r="R187" s="3" t="s">
        <v>6720</v>
      </c>
      <c r="S187" s="3" t="s">
        <v>6491</v>
      </c>
      <c r="T187" s="3" t="s">
        <v>6848</v>
      </c>
      <c r="U187" s="3" t="s">
        <v>154</v>
      </c>
      <c r="V187" s="3" t="s">
        <v>6940</v>
      </c>
      <c r="W187" s="3" t="s">
        <v>154</v>
      </c>
      <c r="X187" s="3" t="s">
        <v>6946</v>
      </c>
      <c r="Y187" s="3" t="s">
        <v>6941</v>
      </c>
      <c r="Z187" s="3" t="s">
        <v>6303</v>
      </c>
      <c r="AA187" s="3" t="s">
        <v>6942</v>
      </c>
      <c r="AB187" s="3" t="s">
        <v>154</v>
      </c>
      <c r="AC187" s="3" t="s">
        <v>154</v>
      </c>
      <c r="AD187" s="3" t="s">
        <v>6151</v>
      </c>
      <c r="AE187" s="3" t="s">
        <v>6151</v>
      </c>
      <c r="AF187" s="3" t="s">
        <v>154</v>
      </c>
      <c r="AG187" s="3" t="s">
        <v>154</v>
      </c>
      <c r="AH187" s="3" t="s">
        <v>6597</v>
      </c>
      <c r="AI187" s="3" t="s">
        <v>6482</v>
      </c>
      <c r="AJ187" s="3" t="s">
        <v>6489</v>
      </c>
    </row>
    <row r="188" spans="1:36" ht="15">
      <c r="A188" s="10">
        <v>283</v>
      </c>
      <c r="B188" t="str">
        <f>IF(K188="总计","",INDEX(主数据!A:AD,MATCH(J188,主数据!A:A,0),9))</f>
        <v>华南大区公司</v>
      </c>
      <c r="C188" t="str">
        <f>IF(K188="","",INDEX(主数据!A:AD,MATCH(J188,主数据!A:A,0),11))</f>
        <v>深圳市深长城商用物业服务有限公司</v>
      </c>
      <c r="D188" t="str">
        <f t="shared" si="8"/>
        <v>SZ89电费标准方式0.70</v>
      </c>
      <c r="E188" s="13" t="str">
        <f t="shared" si="10"/>
        <v>0.70</v>
      </c>
      <c r="F188" s="13" t="str">
        <f>IF(E188="","",IFERROR(IF(IF(K188="","",INDEX(收费标合同信息维护!A:Q,MATCH(D188,收费标合同信息维护!J:J,0),10))=D188,"有","无"),"无"))</f>
        <v>无</v>
      </c>
      <c r="G188" s="13" t="str">
        <f t="shared" si="9"/>
        <v/>
      </c>
      <c r="H188" s="13" t="str">
        <f t="shared" si="11"/>
        <v/>
      </c>
      <c r="I188" s="13" t="str">
        <f>IF(G188="","",IFERROR(IF(IF(K188="","",INDEX(收费标合同信息维护!A:Q,MATCH(G188,收费标合同信息维护!M:M,0),13))=G188,"有","无"),"无"))</f>
        <v/>
      </c>
      <c r="J188" s="3" t="s">
        <v>3832</v>
      </c>
      <c r="K188" s="3" t="s">
        <v>6842</v>
      </c>
      <c r="L188" s="3" t="s">
        <v>6601</v>
      </c>
      <c r="M188" s="3" t="s">
        <v>6602</v>
      </c>
      <c r="N188" s="3" t="s">
        <v>6603</v>
      </c>
      <c r="O188" s="3" t="s">
        <v>6478</v>
      </c>
      <c r="P188" s="3" t="s">
        <v>6947</v>
      </c>
      <c r="Q188" s="3" t="s">
        <v>6948</v>
      </c>
      <c r="R188" s="3" t="s">
        <v>6484</v>
      </c>
      <c r="S188" s="3" t="s">
        <v>6491</v>
      </c>
      <c r="T188" s="3" t="s">
        <v>6492</v>
      </c>
      <c r="U188" s="3" t="s">
        <v>154</v>
      </c>
      <c r="V188" s="3" t="s">
        <v>6949</v>
      </c>
      <c r="W188" s="3" t="s">
        <v>154</v>
      </c>
      <c r="X188" s="3" t="s">
        <v>154</v>
      </c>
      <c r="Y188" s="3" t="s">
        <v>154</v>
      </c>
      <c r="Z188" s="3" t="s">
        <v>154</v>
      </c>
      <c r="AA188" s="3" t="s">
        <v>154</v>
      </c>
      <c r="AB188" s="3" t="s">
        <v>154</v>
      </c>
      <c r="AC188" s="3" t="s">
        <v>154</v>
      </c>
      <c r="AD188" s="3" t="s">
        <v>6151</v>
      </c>
      <c r="AE188" s="3" t="s">
        <v>6151</v>
      </c>
      <c r="AF188" s="3" t="s">
        <v>154</v>
      </c>
      <c r="AG188" s="3" t="s">
        <v>154</v>
      </c>
      <c r="AH188" s="3" t="s">
        <v>6478</v>
      </c>
      <c r="AI188" s="3" t="s">
        <v>6482</v>
      </c>
      <c r="AJ188" s="3" t="s">
        <v>6489</v>
      </c>
    </row>
    <row r="189" spans="1:36" ht="15">
      <c r="A189" s="10">
        <v>284</v>
      </c>
      <c r="B189" t="str">
        <f>IF(K189="总计","",INDEX(主数据!A:AD,MATCH(J189,主数据!A:A,0),9))</f>
        <v>华南大区公司</v>
      </c>
      <c r="C189" t="str">
        <f>IF(K189="","",INDEX(主数据!A:AD,MATCH(J189,主数据!A:A,0),11))</f>
        <v>深圳市深长城商用物业服务有限公司</v>
      </c>
      <c r="D189" t="str">
        <f t="shared" si="8"/>
        <v>SZ89电费标准方式1.00</v>
      </c>
      <c r="E189" s="13" t="str">
        <f t="shared" si="10"/>
        <v>1.00</v>
      </c>
      <c r="F189" s="13" t="str">
        <f>IF(E189="","",IFERROR(IF(IF(K189="","",INDEX(收费标合同信息维护!A:Q,MATCH(D189,收费标合同信息维护!J:J,0),10))=D189,"有","无"),"无"))</f>
        <v>无</v>
      </c>
      <c r="G189" s="13" t="str">
        <f t="shared" si="9"/>
        <v/>
      </c>
      <c r="H189" s="13" t="str">
        <f t="shared" si="11"/>
        <v/>
      </c>
      <c r="I189" s="13" t="str">
        <f>IF(G189="","",IFERROR(IF(IF(K189="","",INDEX(收费标合同信息维护!A:Q,MATCH(G189,收费标合同信息维护!M:M,0),13))=G189,"有","无"),"无"))</f>
        <v/>
      </c>
      <c r="J189" s="3" t="s">
        <v>3832</v>
      </c>
      <c r="K189" s="3" t="s">
        <v>6842</v>
      </c>
      <c r="L189" s="3" t="s">
        <v>6601</v>
      </c>
      <c r="M189" s="3" t="s">
        <v>6602</v>
      </c>
      <c r="N189" s="3" t="s">
        <v>6603</v>
      </c>
      <c r="O189" s="3" t="s">
        <v>6478</v>
      </c>
      <c r="P189" s="3" t="s">
        <v>6950</v>
      </c>
      <c r="Q189" s="3" t="s">
        <v>6951</v>
      </c>
      <c r="R189" s="3" t="s">
        <v>6484</v>
      </c>
      <c r="S189" s="3" t="s">
        <v>6491</v>
      </c>
      <c r="T189" s="3" t="s">
        <v>6510</v>
      </c>
      <c r="U189" s="3" t="s">
        <v>154</v>
      </c>
      <c r="V189" s="3" t="s">
        <v>6737</v>
      </c>
      <c r="W189" s="3" t="s">
        <v>154</v>
      </c>
      <c r="X189" s="3" t="s">
        <v>154</v>
      </c>
      <c r="Y189" s="3" t="s">
        <v>154</v>
      </c>
      <c r="Z189" s="3" t="s">
        <v>154</v>
      </c>
      <c r="AA189" s="3" t="s">
        <v>154</v>
      </c>
      <c r="AB189" s="3" t="s">
        <v>154</v>
      </c>
      <c r="AC189" s="3" t="s">
        <v>154</v>
      </c>
      <c r="AD189" s="3" t="s">
        <v>6151</v>
      </c>
      <c r="AE189" s="3" t="s">
        <v>6151</v>
      </c>
      <c r="AF189" s="3" t="s">
        <v>154</v>
      </c>
      <c r="AG189" s="3" t="s">
        <v>154</v>
      </c>
      <c r="AH189" s="3" t="s">
        <v>6478</v>
      </c>
      <c r="AI189" s="3" t="s">
        <v>6482</v>
      </c>
      <c r="AJ189" s="3" t="s">
        <v>6489</v>
      </c>
    </row>
    <row r="190" spans="1:36" ht="30">
      <c r="A190" s="10">
        <v>285</v>
      </c>
      <c r="B190" t="str">
        <f>IF(K190="总计","",INDEX(主数据!A:AD,MATCH(J190,主数据!A:A,0),9))</f>
        <v>华南大区公司</v>
      </c>
      <c r="C190" t="str">
        <f>IF(K190="","",INDEX(主数据!A:AD,MATCH(J190,主数据!A:A,0),11))</f>
        <v>深圳市深长城商用物业服务有限公司</v>
      </c>
      <c r="D190" t="str">
        <f t="shared" si="8"/>
        <v>SZ89自来水费（简易征收）阶梯方式2.67</v>
      </c>
      <c r="E190" s="13" t="str">
        <f t="shared" si="10"/>
        <v>2.67</v>
      </c>
      <c r="F190" s="13" t="str">
        <f>IF(E190="","",IFERROR(IF(IF(K190="","",INDEX(收费标合同信息维护!A:Q,MATCH(D190,收费标合同信息维护!J:J,0),10))=D190,"有","无"),"无"))</f>
        <v>无</v>
      </c>
      <c r="G190" s="13" t="str">
        <f t="shared" si="9"/>
        <v/>
      </c>
      <c r="H190" s="13" t="str">
        <f t="shared" si="11"/>
        <v/>
      </c>
      <c r="I190" s="13" t="str">
        <f>IF(G190="","",IFERROR(IF(IF(K190="","",INDEX(收费标合同信息维护!A:Q,MATCH(G190,收费标合同信息维护!M:M,0),13))=G190,"有","无"),"无"))</f>
        <v/>
      </c>
      <c r="J190" s="3" t="s">
        <v>3832</v>
      </c>
      <c r="K190" s="3" t="s">
        <v>6842</v>
      </c>
      <c r="L190" s="3" t="s">
        <v>6615</v>
      </c>
      <c r="M190" s="3" t="s">
        <v>6616</v>
      </c>
      <c r="N190" s="3" t="s">
        <v>6603</v>
      </c>
      <c r="O190" s="3" t="s">
        <v>6478</v>
      </c>
      <c r="P190" s="3" t="s">
        <v>6952</v>
      </c>
      <c r="Q190" s="3" t="s">
        <v>6953</v>
      </c>
      <c r="R190" s="3" t="s">
        <v>6720</v>
      </c>
      <c r="S190" s="3" t="s">
        <v>6491</v>
      </c>
      <c r="T190" s="3" t="s">
        <v>6848</v>
      </c>
      <c r="U190" s="3" t="s">
        <v>154</v>
      </c>
      <c r="V190" s="3" t="s">
        <v>6724</v>
      </c>
      <c r="W190" s="3" t="s">
        <v>154</v>
      </c>
      <c r="X190" s="3" t="s">
        <v>6725</v>
      </c>
      <c r="Y190" s="3" t="s">
        <v>6954</v>
      </c>
      <c r="Z190" s="3" t="s">
        <v>6049</v>
      </c>
      <c r="AA190" s="3" t="s">
        <v>6955</v>
      </c>
      <c r="AB190" s="3" t="s">
        <v>154</v>
      </c>
      <c r="AC190" s="3" t="s">
        <v>154</v>
      </c>
      <c r="AD190" s="3" t="s">
        <v>6151</v>
      </c>
      <c r="AE190" s="3" t="s">
        <v>6151</v>
      </c>
      <c r="AF190" s="3" t="s">
        <v>154</v>
      </c>
      <c r="AG190" s="3" t="s">
        <v>154</v>
      </c>
      <c r="AH190" s="3" t="s">
        <v>6478</v>
      </c>
      <c r="AI190" s="3" t="s">
        <v>6482</v>
      </c>
      <c r="AJ190" s="3" t="s">
        <v>6489</v>
      </c>
    </row>
    <row r="191" spans="1:36" ht="15">
      <c r="A191" s="10">
        <v>286</v>
      </c>
      <c r="B191" t="str">
        <f>IF(K191="总计","",INDEX(主数据!A:AD,MATCH(J191,主数据!A:A,0),9))</f>
        <v>华南大区公司</v>
      </c>
      <c r="C191" t="str">
        <f>IF(K191="","",INDEX(主数据!A:AD,MATCH(J191,主数据!A:A,0),11))</f>
        <v>深圳市深长城商用物业服务有限公司</v>
      </c>
      <c r="D191" t="str">
        <f t="shared" si="8"/>
        <v>SZ89自来水费（简易征收）标准方式3.77</v>
      </c>
      <c r="E191" s="13" t="str">
        <f t="shared" si="10"/>
        <v>3.77</v>
      </c>
      <c r="F191" s="13" t="str">
        <f>IF(E191="","",IFERROR(IF(IF(K191="","",INDEX(收费标合同信息维护!A:Q,MATCH(D191,收费标合同信息维护!J:J,0),10))=D191,"有","无"),"无"))</f>
        <v>无</v>
      </c>
      <c r="G191" s="13" t="str">
        <f t="shared" si="9"/>
        <v/>
      </c>
      <c r="H191" s="13" t="str">
        <f t="shared" si="11"/>
        <v/>
      </c>
      <c r="I191" s="13" t="str">
        <f>IF(G191="","",IFERROR(IF(IF(K191="","",INDEX(收费标合同信息维护!A:Q,MATCH(G191,收费标合同信息维护!M:M,0),13))=G191,"有","无"),"无"))</f>
        <v/>
      </c>
      <c r="J191" s="3" t="s">
        <v>3832</v>
      </c>
      <c r="K191" s="3" t="s">
        <v>6842</v>
      </c>
      <c r="L191" s="3" t="s">
        <v>6615</v>
      </c>
      <c r="M191" s="3" t="s">
        <v>6616</v>
      </c>
      <c r="N191" s="3" t="s">
        <v>6603</v>
      </c>
      <c r="O191" s="3" t="s">
        <v>6478</v>
      </c>
      <c r="P191" s="3" t="s">
        <v>6956</v>
      </c>
      <c r="Q191" s="3" t="s">
        <v>6957</v>
      </c>
      <c r="R191" s="3" t="s">
        <v>6484</v>
      </c>
      <c r="S191" s="3" t="s">
        <v>6491</v>
      </c>
      <c r="T191" s="3" t="s">
        <v>6848</v>
      </c>
      <c r="U191" s="3" t="s">
        <v>154</v>
      </c>
      <c r="V191" s="3" t="s">
        <v>6958</v>
      </c>
      <c r="W191" s="3" t="s">
        <v>154</v>
      </c>
      <c r="X191" s="3" t="s">
        <v>154</v>
      </c>
      <c r="Y191" s="3" t="s">
        <v>154</v>
      </c>
      <c r="Z191" s="3" t="s">
        <v>154</v>
      </c>
      <c r="AA191" s="3" t="s">
        <v>154</v>
      </c>
      <c r="AB191" s="3" t="s">
        <v>154</v>
      </c>
      <c r="AC191" s="3" t="s">
        <v>154</v>
      </c>
      <c r="AD191" s="3" t="s">
        <v>6151</v>
      </c>
      <c r="AE191" s="3" t="s">
        <v>6151</v>
      </c>
      <c r="AF191" s="3" t="s">
        <v>154</v>
      </c>
      <c r="AG191" s="3" t="s">
        <v>154</v>
      </c>
      <c r="AH191" s="3" t="s">
        <v>6478</v>
      </c>
      <c r="AI191" s="3" t="s">
        <v>6482</v>
      </c>
      <c r="AJ191" s="3" t="s">
        <v>6489</v>
      </c>
    </row>
    <row r="192" spans="1:36" ht="15">
      <c r="A192" s="10">
        <v>287</v>
      </c>
      <c r="B192" t="str">
        <f>IF(K192="总计","",INDEX(主数据!A:AD,MATCH(J192,主数据!A:A,0),9))</f>
        <v>华南大区公司</v>
      </c>
      <c r="C192" t="str">
        <f>IF(K192="","",INDEX(主数据!A:AD,MATCH(J192,主数据!A:A,0),11))</f>
        <v>深圳市深长城商用物业服务有限公司</v>
      </c>
      <c r="D192" t="str">
        <f t="shared" si="8"/>
        <v>SZ89排水费直接录入</v>
      </c>
      <c r="E192" s="13" t="str">
        <f t="shared" si="10"/>
        <v/>
      </c>
      <c r="F192" s="13" t="str">
        <f>IF(E192="","",IFERROR(IF(IF(K192="","",INDEX(收费标合同信息维护!A:Q,MATCH(D192,收费标合同信息维护!J:J,0),10))=D192,"有","无"),"无"))</f>
        <v/>
      </c>
      <c r="G192" s="13" t="str">
        <f t="shared" si="9"/>
        <v/>
      </c>
      <c r="H192" s="13" t="str">
        <f t="shared" si="11"/>
        <v/>
      </c>
      <c r="I192" s="13" t="str">
        <f>IF(G192="","",IFERROR(IF(IF(K192="","",INDEX(收费标合同信息维护!A:Q,MATCH(G192,收费标合同信息维护!M:M,0),13))=G192,"有","无"),"无"))</f>
        <v/>
      </c>
      <c r="J192" s="3" t="s">
        <v>3832</v>
      </c>
      <c r="K192" s="3" t="s">
        <v>6842</v>
      </c>
      <c r="L192" s="3" t="s">
        <v>6959</v>
      </c>
      <c r="M192" s="3" t="s">
        <v>6960</v>
      </c>
      <c r="N192" s="3" t="s">
        <v>6477</v>
      </c>
      <c r="O192" s="3" t="s">
        <v>6478</v>
      </c>
      <c r="P192" s="3" t="s">
        <v>6961</v>
      </c>
      <c r="Q192" s="3" t="s">
        <v>6962</v>
      </c>
      <c r="R192" s="3" t="s">
        <v>6479</v>
      </c>
      <c r="S192" s="3" t="s">
        <v>6480</v>
      </c>
      <c r="T192" s="3" t="s">
        <v>6848</v>
      </c>
      <c r="U192" s="3" t="s">
        <v>154</v>
      </c>
      <c r="V192" s="3" t="s">
        <v>154</v>
      </c>
      <c r="W192" s="3" t="s">
        <v>154</v>
      </c>
      <c r="X192" s="3" t="s">
        <v>154</v>
      </c>
      <c r="Y192" s="3" t="s">
        <v>154</v>
      </c>
      <c r="Z192" s="3" t="s">
        <v>154</v>
      </c>
      <c r="AA192" s="3" t="s">
        <v>154</v>
      </c>
      <c r="AB192" s="3" t="s">
        <v>154</v>
      </c>
      <c r="AC192" s="3" t="s">
        <v>154</v>
      </c>
      <c r="AD192" s="3" t="s">
        <v>6151</v>
      </c>
      <c r="AE192" s="3" t="s">
        <v>6151</v>
      </c>
      <c r="AF192" s="3" t="s">
        <v>154</v>
      </c>
      <c r="AG192" s="3" t="s">
        <v>154</v>
      </c>
      <c r="AH192" s="3" t="s">
        <v>6478</v>
      </c>
      <c r="AI192" s="3" t="s">
        <v>6482</v>
      </c>
      <c r="AJ192" s="3" t="s">
        <v>6910</v>
      </c>
    </row>
    <row r="193" spans="1:36" ht="15">
      <c r="A193" s="10">
        <v>288</v>
      </c>
      <c r="B193" t="str">
        <f>IF(K193="总计","",INDEX(主数据!A:AD,MATCH(J193,主数据!A:A,0),9))</f>
        <v>华南大区公司</v>
      </c>
      <c r="C193" t="str">
        <f>IF(K193="","",INDEX(主数据!A:AD,MATCH(J193,主数据!A:A,0),11))</f>
        <v>深圳市深长城商用物业服务有限公司</v>
      </c>
      <c r="D193" t="str">
        <f t="shared" si="8"/>
        <v>SZ89电费（充值型）直接录入</v>
      </c>
      <c r="E193" s="13" t="str">
        <f t="shared" si="10"/>
        <v/>
      </c>
      <c r="F193" s="13" t="str">
        <f>IF(E193="","",IFERROR(IF(IF(K193="","",INDEX(收费标合同信息维护!A:Q,MATCH(D193,收费标合同信息维护!J:J,0),10))=D193,"有","无"),"无"))</f>
        <v/>
      </c>
      <c r="G193" s="13" t="str">
        <f t="shared" si="9"/>
        <v/>
      </c>
      <c r="H193" s="13" t="str">
        <f t="shared" si="11"/>
        <v/>
      </c>
      <c r="I193" s="13" t="str">
        <f>IF(G193="","",IFERROR(IF(IF(K193="","",INDEX(收费标合同信息维护!A:Q,MATCH(G193,收费标合同信息维护!M:M,0),13))=G193,"有","无"),"无"))</f>
        <v/>
      </c>
      <c r="J193" s="3" t="s">
        <v>3832</v>
      </c>
      <c r="K193" s="3" t="s">
        <v>6842</v>
      </c>
      <c r="L193" s="3" t="s">
        <v>6733</v>
      </c>
      <c r="M193" s="3" t="s">
        <v>6734</v>
      </c>
      <c r="N193" s="3" t="s">
        <v>6477</v>
      </c>
      <c r="O193" s="3" t="s">
        <v>6478</v>
      </c>
      <c r="P193" s="3" t="s">
        <v>6963</v>
      </c>
      <c r="Q193" s="3" t="s">
        <v>6964</v>
      </c>
      <c r="R193" s="3" t="s">
        <v>6479</v>
      </c>
      <c r="S193" s="3" t="s">
        <v>6480</v>
      </c>
      <c r="T193" s="3" t="s">
        <v>6848</v>
      </c>
      <c r="U193" s="3" t="s">
        <v>154</v>
      </c>
      <c r="V193" s="3" t="s">
        <v>154</v>
      </c>
      <c r="W193" s="3" t="s">
        <v>154</v>
      </c>
      <c r="X193" s="3" t="s">
        <v>154</v>
      </c>
      <c r="Y193" s="3" t="s">
        <v>154</v>
      </c>
      <c r="Z193" s="3" t="s">
        <v>154</v>
      </c>
      <c r="AA193" s="3" t="s">
        <v>154</v>
      </c>
      <c r="AB193" s="3" t="s">
        <v>154</v>
      </c>
      <c r="AC193" s="3" t="s">
        <v>154</v>
      </c>
      <c r="AD193" s="3" t="s">
        <v>6151</v>
      </c>
      <c r="AE193" s="3" t="s">
        <v>6151</v>
      </c>
      <c r="AF193" s="3" t="s">
        <v>154</v>
      </c>
      <c r="AG193" s="3" t="s">
        <v>154</v>
      </c>
      <c r="AH193" s="3" t="s">
        <v>6597</v>
      </c>
      <c r="AI193" s="3" t="s">
        <v>6482</v>
      </c>
      <c r="AJ193" s="3" t="s">
        <v>6965</v>
      </c>
    </row>
    <row r="194" spans="1:36" ht="30">
      <c r="A194" s="10">
        <v>289</v>
      </c>
      <c r="B194" t="str">
        <f>IF(K194="总计","",INDEX(主数据!A:AD,MATCH(J194,主数据!A:A,0),9))</f>
        <v>华南大区公司</v>
      </c>
      <c r="C194" t="str">
        <f>IF(K194="","",INDEX(主数据!A:AD,MATCH(J194,主数据!A:A,0),11))</f>
        <v>深圳市深长城商用物业服务有限公司</v>
      </c>
      <c r="D194" t="str">
        <f t="shared" ref="D194:D257" si="12">J194&amp;M194&amp;R194&amp;E194</f>
        <v>SZ89自来水费（充值型-简易征收）直接录入</v>
      </c>
      <c r="E194" s="13" t="str">
        <f t="shared" si="10"/>
        <v/>
      </c>
      <c r="F194" s="13" t="str">
        <f>IF(E194="","",IFERROR(IF(IF(K194="","",INDEX(收费标合同信息维护!A:Q,MATCH(D194,收费标合同信息维护!J:J,0),10))=D194,"有","无"),"无"))</f>
        <v/>
      </c>
      <c r="G194" s="13" t="str">
        <f t="shared" ref="G194:G257" si="13">IF(W194="","",J194&amp;M194&amp;R194&amp;H194)</f>
        <v/>
      </c>
      <c r="H194" s="13" t="str">
        <f t="shared" si="11"/>
        <v/>
      </c>
      <c r="I194" s="13" t="str">
        <f>IF(G194="","",IFERROR(IF(IF(K194="","",INDEX(收费标合同信息维护!A:Q,MATCH(G194,收费标合同信息维护!M:M,0),13))=G194,"有","无"),"无"))</f>
        <v/>
      </c>
      <c r="J194" s="3" t="s">
        <v>3832</v>
      </c>
      <c r="K194" s="3" t="s">
        <v>6842</v>
      </c>
      <c r="L194" s="3" t="s">
        <v>6966</v>
      </c>
      <c r="M194" s="3" t="s">
        <v>6967</v>
      </c>
      <c r="N194" s="3" t="s">
        <v>6477</v>
      </c>
      <c r="O194" s="3" t="s">
        <v>6478</v>
      </c>
      <c r="P194" s="3" t="s">
        <v>6968</v>
      </c>
      <c r="Q194" s="3" t="s">
        <v>6969</v>
      </c>
      <c r="R194" s="3" t="s">
        <v>6479</v>
      </c>
      <c r="S194" s="3" t="s">
        <v>6480</v>
      </c>
      <c r="T194" s="3" t="s">
        <v>6848</v>
      </c>
      <c r="U194" s="3" t="s">
        <v>154</v>
      </c>
      <c r="V194" s="3" t="s">
        <v>154</v>
      </c>
      <c r="W194" s="3" t="s">
        <v>154</v>
      </c>
      <c r="X194" s="3" t="s">
        <v>154</v>
      </c>
      <c r="Y194" s="3" t="s">
        <v>154</v>
      </c>
      <c r="Z194" s="3" t="s">
        <v>154</v>
      </c>
      <c r="AA194" s="3" t="s">
        <v>154</v>
      </c>
      <c r="AB194" s="3" t="s">
        <v>154</v>
      </c>
      <c r="AC194" s="3" t="s">
        <v>154</v>
      </c>
      <c r="AD194" s="3" t="s">
        <v>6151</v>
      </c>
      <c r="AE194" s="3" t="s">
        <v>6151</v>
      </c>
      <c r="AF194" s="3" t="s">
        <v>154</v>
      </c>
      <c r="AG194" s="3" t="s">
        <v>154</v>
      </c>
      <c r="AH194" s="3" t="s">
        <v>6478</v>
      </c>
      <c r="AI194" s="3" t="s">
        <v>6482</v>
      </c>
      <c r="AJ194" s="3" t="s">
        <v>6970</v>
      </c>
    </row>
    <row r="195" spans="1:36" ht="30">
      <c r="A195" s="10">
        <v>290</v>
      </c>
      <c r="B195" t="str">
        <f>IF(K195="总计","",INDEX(主数据!A:AD,MATCH(J195,主数据!A:A,0),9))</f>
        <v>华南大区公司</v>
      </c>
      <c r="C195" t="str">
        <f>IF(K195="","",INDEX(主数据!A:AD,MATCH(J195,主数据!A:A,0),11))</f>
        <v>深圳市深长城商用物业服务有限公司</v>
      </c>
      <c r="D195" t="str">
        <f t="shared" si="12"/>
        <v>SZ89排水费（仪表）标准方式1.08</v>
      </c>
      <c r="E195" s="13" t="str">
        <f t="shared" ref="E195:E258" si="14">TEXT(IF(V195="","",--V195),"0.00")</f>
        <v>1.08</v>
      </c>
      <c r="F195" s="13" t="str">
        <f>IF(E195="","",IFERROR(IF(IF(K195="","",INDEX(收费标合同信息维护!A:Q,MATCH(D195,收费标合同信息维护!J:J,0),10))=D195,"有","无"),"无"))</f>
        <v>无</v>
      </c>
      <c r="G195" s="13" t="str">
        <f t="shared" si="13"/>
        <v/>
      </c>
      <c r="H195" s="13" t="str">
        <f t="shared" ref="H195:H258" si="15">TEXT(IF(W195="","",--W195),"0.00")</f>
        <v/>
      </c>
      <c r="I195" s="13" t="str">
        <f>IF(G195="","",IFERROR(IF(IF(K195="","",INDEX(收费标合同信息维护!A:Q,MATCH(G195,收费标合同信息维护!M:M,0),13))=G195,"有","无"),"无"))</f>
        <v/>
      </c>
      <c r="J195" s="3" t="s">
        <v>3832</v>
      </c>
      <c r="K195" s="3" t="s">
        <v>6842</v>
      </c>
      <c r="L195" s="3" t="s">
        <v>6971</v>
      </c>
      <c r="M195" s="3" t="s">
        <v>6972</v>
      </c>
      <c r="N195" s="3" t="s">
        <v>6603</v>
      </c>
      <c r="O195" s="3" t="s">
        <v>6478</v>
      </c>
      <c r="P195" s="3" t="s">
        <v>6973</v>
      </c>
      <c r="Q195" s="3" t="s">
        <v>6974</v>
      </c>
      <c r="R195" s="3" t="s">
        <v>6484</v>
      </c>
      <c r="S195" s="3" t="s">
        <v>6491</v>
      </c>
      <c r="T195" s="3" t="s">
        <v>6848</v>
      </c>
      <c r="U195" s="3" t="s">
        <v>154</v>
      </c>
      <c r="V195" s="3" t="s">
        <v>6975</v>
      </c>
      <c r="W195" s="3" t="s">
        <v>154</v>
      </c>
      <c r="X195" s="3" t="s">
        <v>154</v>
      </c>
      <c r="Y195" s="3" t="s">
        <v>154</v>
      </c>
      <c r="Z195" s="3" t="s">
        <v>154</v>
      </c>
      <c r="AA195" s="3" t="s">
        <v>154</v>
      </c>
      <c r="AB195" s="3" t="s">
        <v>154</v>
      </c>
      <c r="AC195" s="3" t="s">
        <v>154</v>
      </c>
      <c r="AD195" s="3" t="s">
        <v>6151</v>
      </c>
      <c r="AE195" s="3" t="s">
        <v>6151</v>
      </c>
      <c r="AF195" s="3" t="s">
        <v>154</v>
      </c>
      <c r="AG195" s="3" t="s">
        <v>154</v>
      </c>
      <c r="AH195" s="3" t="s">
        <v>6478</v>
      </c>
      <c r="AI195" s="3" t="s">
        <v>6482</v>
      </c>
      <c r="AJ195" s="3" t="s">
        <v>6489</v>
      </c>
    </row>
    <row r="196" spans="1:36" ht="15">
      <c r="A196" s="10">
        <v>291</v>
      </c>
      <c r="B196" t="str">
        <f>IF(K196="总计","",INDEX(主数据!A:AD,MATCH(J196,主数据!A:A,0),9))</f>
        <v>华南大区公司</v>
      </c>
      <c r="C196" t="str">
        <f>IF(K196="","",INDEX(主数据!A:AD,MATCH(J196,主数据!A:A,0),11))</f>
        <v>深圳市深长城商用物业服务有限公司</v>
      </c>
      <c r="D196" t="str">
        <f t="shared" si="12"/>
        <v>SZ89排水费（仪表）阶梯方式0.81</v>
      </c>
      <c r="E196" s="13" t="str">
        <f t="shared" si="14"/>
        <v>0.81</v>
      </c>
      <c r="F196" s="13" t="str">
        <f>IF(E196="","",IFERROR(IF(IF(K196="","",INDEX(收费标合同信息维护!A:Q,MATCH(D196,收费标合同信息维护!J:J,0),10))=D196,"有","无"),"无"))</f>
        <v>无</v>
      </c>
      <c r="G196" s="13" t="str">
        <f t="shared" si="13"/>
        <v/>
      </c>
      <c r="H196" s="13" t="str">
        <f t="shared" si="15"/>
        <v/>
      </c>
      <c r="I196" s="13" t="str">
        <f>IF(G196="","",IFERROR(IF(IF(K196="","",INDEX(收费标合同信息维护!A:Q,MATCH(G196,收费标合同信息维护!M:M,0),13))=G196,"有","无"),"无"))</f>
        <v/>
      </c>
      <c r="J196" s="3" t="s">
        <v>3832</v>
      </c>
      <c r="K196" s="3" t="s">
        <v>6842</v>
      </c>
      <c r="L196" s="3" t="s">
        <v>6971</v>
      </c>
      <c r="M196" s="3" t="s">
        <v>6972</v>
      </c>
      <c r="N196" s="3" t="s">
        <v>6603</v>
      </c>
      <c r="O196" s="3" t="s">
        <v>6478</v>
      </c>
      <c r="P196" s="3" t="s">
        <v>6976</v>
      </c>
      <c r="Q196" s="3" t="s">
        <v>6977</v>
      </c>
      <c r="R196" s="3" t="s">
        <v>6720</v>
      </c>
      <c r="S196" s="3" t="s">
        <v>6491</v>
      </c>
      <c r="T196" s="3" t="s">
        <v>6848</v>
      </c>
      <c r="U196" s="3" t="s">
        <v>154</v>
      </c>
      <c r="V196" s="3" t="s">
        <v>6978</v>
      </c>
      <c r="W196" s="3" t="s">
        <v>154</v>
      </c>
      <c r="X196" s="3" t="s">
        <v>6725</v>
      </c>
      <c r="Y196" s="3" t="s">
        <v>6979</v>
      </c>
      <c r="Z196" s="3" t="s">
        <v>6049</v>
      </c>
      <c r="AA196" s="3" t="s">
        <v>6980</v>
      </c>
      <c r="AB196" s="3" t="s">
        <v>154</v>
      </c>
      <c r="AC196" s="3" t="s">
        <v>154</v>
      </c>
      <c r="AD196" s="3" t="s">
        <v>6151</v>
      </c>
      <c r="AE196" s="3" t="s">
        <v>6151</v>
      </c>
      <c r="AF196" s="3" t="s">
        <v>154</v>
      </c>
      <c r="AG196" s="3" t="s">
        <v>154</v>
      </c>
      <c r="AH196" s="3" t="s">
        <v>6478</v>
      </c>
      <c r="AI196" s="3" t="s">
        <v>6482</v>
      </c>
      <c r="AJ196" s="3" t="s">
        <v>6489</v>
      </c>
    </row>
    <row r="197" spans="1:36" ht="15">
      <c r="A197" s="10">
        <v>292</v>
      </c>
      <c r="B197" t="str">
        <f>IF(K197="总计","",INDEX(主数据!A:AD,MATCH(J197,主数据!A:A,0),9))</f>
        <v>华南大区公司</v>
      </c>
      <c r="C197" t="str">
        <f>IF(K197="","",INDEX(主数据!A:AD,MATCH(J197,主数据!A:A,0),11))</f>
        <v>深圳市深长城商用物业服务有限公司</v>
      </c>
      <c r="D197" t="str">
        <f t="shared" si="12"/>
        <v>SZ89维修费直接录入</v>
      </c>
      <c r="E197" s="13" t="str">
        <f t="shared" si="14"/>
        <v/>
      </c>
      <c r="F197" s="13" t="str">
        <f>IF(E197="","",IFERROR(IF(IF(K197="","",INDEX(收费标合同信息维护!A:Q,MATCH(D197,收费标合同信息维护!J:J,0),10))=D197,"有","无"),"无"))</f>
        <v/>
      </c>
      <c r="G197" s="13" t="str">
        <f t="shared" si="13"/>
        <v/>
      </c>
      <c r="H197" s="13" t="str">
        <f t="shared" si="15"/>
        <v/>
      </c>
      <c r="I197" s="13" t="str">
        <f>IF(G197="","",IFERROR(IF(IF(K197="","",INDEX(收费标合同信息维护!A:Q,MATCH(G197,收费标合同信息维护!M:M,0),13))=G197,"有","无"),"无"))</f>
        <v/>
      </c>
      <c r="J197" s="3" t="s">
        <v>3832</v>
      </c>
      <c r="K197" s="3" t="s">
        <v>6842</v>
      </c>
      <c r="L197" s="3" t="s">
        <v>6981</v>
      </c>
      <c r="M197" s="3" t="s">
        <v>6982</v>
      </c>
      <c r="N197" s="3" t="s">
        <v>6477</v>
      </c>
      <c r="O197" s="3" t="s">
        <v>6478</v>
      </c>
      <c r="P197" s="3" t="s">
        <v>6983</v>
      </c>
      <c r="Q197" s="3" t="s">
        <v>6982</v>
      </c>
      <c r="R197" s="3" t="s">
        <v>6479</v>
      </c>
      <c r="S197" s="3" t="s">
        <v>6480</v>
      </c>
      <c r="T197" s="3" t="s">
        <v>6486</v>
      </c>
      <c r="U197" s="3" t="s">
        <v>154</v>
      </c>
      <c r="V197" s="3" t="s">
        <v>154</v>
      </c>
      <c r="W197" s="3" t="s">
        <v>154</v>
      </c>
      <c r="X197" s="3" t="s">
        <v>154</v>
      </c>
      <c r="Y197" s="3" t="s">
        <v>154</v>
      </c>
      <c r="Z197" s="3" t="s">
        <v>154</v>
      </c>
      <c r="AA197" s="3" t="s">
        <v>154</v>
      </c>
      <c r="AB197" s="3" t="s">
        <v>154</v>
      </c>
      <c r="AC197" s="3" t="s">
        <v>154</v>
      </c>
      <c r="AD197" s="3" t="s">
        <v>6151</v>
      </c>
      <c r="AE197" s="3" t="s">
        <v>6151</v>
      </c>
      <c r="AF197" s="3" t="s">
        <v>154</v>
      </c>
      <c r="AG197" s="3" t="s">
        <v>154</v>
      </c>
      <c r="AH197" s="3" t="s">
        <v>6478</v>
      </c>
      <c r="AI197" s="3" t="s">
        <v>6482</v>
      </c>
      <c r="AJ197" s="3" t="s">
        <v>17</v>
      </c>
    </row>
    <row r="198" spans="1:36" ht="15">
      <c r="A198" s="10">
        <v>293</v>
      </c>
      <c r="B198" t="str">
        <f>IF(K198="总计","",INDEX(主数据!A:AD,MATCH(J198,主数据!A:A,0),9))</f>
        <v>环渤海大区公司</v>
      </c>
      <c r="C198" t="str">
        <f>IF(K198="","",INDEX(主数据!A:AD,MATCH(J198,主数据!A:A,0),11))</f>
        <v>天津南区</v>
      </c>
      <c r="D198" t="str">
        <f t="shared" si="12"/>
        <v>TJ6301物业服务费标准方式4.20</v>
      </c>
      <c r="E198" s="13" t="str">
        <f t="shared" si="14"/>
        <v>4.20</v>
      </c>
      <c r="F198" s="13" t="str">
        <f>IF(E198="","",IFERROR(IF(IF(K198="","",INDEX(收费标合同信息维护!A:Q,MATCH(D198,收费标合同信息维护!J:J,0),10))=D198,"有","无"),"无"))</f>
        <v>无</v>
      </c>
      <c r="G198" s="13" t="str">
        <f t="shared" si="13"/>
        <v/>
      </c>
      <c r="H198" s="13" t="str">
        <f t="shared" si="15"/>
        <v/>
      </c>
      <c r="I198" s="13" t="str">
        <f>IF(G198="","",IFERROR(IF(IF(K198="","",INDEX(收费标合同信息维护!A:Q,MATCH(G198,收费标合同信息维护!M:M,0),13))=G198,"有","无"),"无"))</f>
        <v/>
      </c>
      <c r="J198" s="3" t="s">
        <v>4888</v>
      </c>
      <c r="K198" s="3" t="s">
        <v>6984</v>
      </c>
      <c r="L198" s="3" t="s">
        <v>6025</v>
      </c>
      <c r="M198" s="3" t="s">
        <v>6026</v>
      </c>
      <c r="N198" s="3" t="s">
        <v>6477</v>
      </c>
      <c r="O198" s="3" t="s">
        <v>6478</v>
      </c>
      <c r="P198" s="3" t="s">
        <v>6985</v>
      </c>
      <c r="Q198" s="3" t="s">
        <v>6986</v>
      </c>
      <c r="R198" s="3" t="s">
        <v>6484</v>
      </c>
      <c r="S198" s="3" t="s">
        <v>6491</v>
      </c>
      <c r="T198" s="3" t="s">
        <v>6486</v>
      </c>
      <c r="U198" s="3" t="s">
        <v>154</v>
      </c>
      <c r="V198" s="3" t="s">
        <v>6987</v>
      </c>
      <c r="W198" s="3" t="s">
        <v>154</v>
      </c>
      <c r="X198" s="3" t="s">
        <v>154</v>
      </c>
      <c r="Y198" s="3" t="s">
        <v>154</v>
      </c>
      <c r="Z198" s="3" t="s">
        <v>154</v>
      </c>
      <c r="AA198" s="3" t="s">
        <v>154</v>
      </c>
      <c r="AB198" s="3" t="s">
        <v>154</v>
      </c>
      <c r="AC198" s="3" t="s">
        <v>154</v>
      </c>
      <c r="AD198" s="3" t="s">
        <v>6151</v>
      </c>
      <c r="AE198" s="3" t="s">
        <v>6151</v>
      </c>
      <c r="AF198" s="3" t="s">
        <v>6040</v>
      </c>
      <c r="AG198" s="3" t="s">
        <v>154</v>
      </c>
      <c r="AH198" s="3" t="s">
        <v>6478</v>
      </c>
      <c r="AI198" s="3" t="s">
        <v>6482</v>
      </c>
      <c r="AJ198" s="3" t="s">
        <v>6988</v>
      </c>
    </row>
    <row r="199" spans="1:36" ht="15">
      <c r="A199" s="10">
        <v>294</v>
      </c>
      <c r="B199" t="str">
        <f>IF(K199="总计","",INDEX(主数据!A:AD,MATCH(J199,主数据!A:A,0),9))</f>
        <v>环渤海大区公司</v>
      </c>
      <c r="C199" t="str">
        <f>IF(K199="","",INDEX(主数据!A:AD,MATCH(J199,主数据!A:A,0),11))</f>
        <v>天津南区</v>
      </c>
      <c r="D199" t="str">
        <f t="shared" si="12"/>
        <v>TJ6301物业服务费标准方式2.00</v>
      </c>
      <c r="E199" s="13" t="str">
        <f t="shared" si="14"/>
        <v>2.00</v>
      </c>
      <c r="F199" s="13" t="str">
        <f>IF(E199="","",IFERROR(IF(IF(K199="","",INDEX(收费标合同信息维护!A:Q,MATCH(D199,收费标合同信息维护!J:J,0),10))=D199,"有","无"),"无"))</f>
        <v>无</v>
      </c>
      <c r="G199" s="13" t="str">
        <f t="shared" si="13"/>
        <v/>
      </c>
      <c r="H199" s="13" t="str">
        <f t="shared" si="15"/>
        <v/>
      </c>
      <c r="I199" s="13" t="str">
        <f>IF(G199="","",IFERROR(IF(IF(K199="","",INDEX(收费标合同信息维护!A:Q,MATCH(G199,收费标合同信息维护!M:M,0),13))=G199,"有","无"),"无"))</f>
        <v/>
      </c>
      <c r="J199" s="3" t="s">
        <v>4888</v>
      </c>
      <c r="K199" s="3" t="s">
        <v>6984</v>
      </c>
      <c r="L199" s="3" t="s">
        <v>6025</v>
      </c>
      <c r="M199" s="3" t="s">
        <v>6026</v>
      </c>
      <c r="N199" s="3" t="s">
        <v>6477</v>
      </c>
      <c r="O199" s="3" t="s">
        <v>6478</v>
      </c>
      <c r="P199" s="3" t="s">
        <v>6826</v>
      </c>
      <c r="Q199" s="3" t="s">
        <v>6989</v>
      </c>
      <c r="R199" s="3" t="s">
        <v>6484</v>
      </c>
      <c r="S199" s="3" t="s">
        <v>6491</v>
      </c>
      <c r="T199" s="3" t="s">
        <v>6486</v>
      </c>
      <c r="U199" s="3" t="s">
        <v>154</v>
      </c>
      <c r="V199" s="3" t="s">
        <v>6686</v>
      </c>
      <c r="W199" s="3" t="s">
        <v>154</v>
      </c>
      <c r="X199" s="3" t="s">
        <v>154</v>
      </c>
      <c r="Y199" s="3" t="s">
        <v>154</v>
      </c>
      <c r="Z199" s="3" t="s">
        <v>154</v>
      </c>
      <c r="AA199" s="3" t="s">
        <v>154</v>
      </c>
      <c r="AB199" s="3" t="s">
        <v>154</v>
      </c>
      <c r="AC199" s="3" t="s">
        <v>154</v>
      </c>
      <c r="AD199" s="3" t="s">
        <v>6151</v>
      </c>
      <c r="AE199" s="3" t="s">
        <v>6151</v>
      </c>
      <c r="AF199" s="3" t="s">
        <v>6040</v>
      </c>
      <c r="AG199" s="3" t="s">
        <v>154</v>
      </c>
      <c r="AH199" s="3" t="s">
        <v>6478</v>
      </c>
      <c r="AI199" s="3" t="s">
        <v>6482</v>
      </c>
      <c r="AJ199" s="3" t="s">
        <v>12</v>
      </c>
    </row>
    <row r="200" spans="1:36" ht="15">
      <c r="A200" s="10">
        <v>295</v>
      </c>
      <c r="B200" t="str">
        <f>IF(K200="总计","",INDEX(主数据!A:AD,MATCH(J200,主数据!A:A,0),9))</f>
        <v>环渤海大区公司</v>
      </c>
      <c r="C200" t="str">
        <f>IF(K200="","",INDEX(主数据!A:AD,MATCH(J200,主数据!A:A,0),11))</f>
        <v>天津南区</v>
      </c>
      <c r="D200" t="str">
        <f t="shared" si="12"/>
        <v>TJ6301物业服务费标准方式3.80</v>
      </c>
      <c r="E200" s="13" t="str">
        <f t="shared" si="14"/>
        <v>3.80</v>
      </c>
      <c r="F200" s="13" t="str">
        <f>IF(E200="","",IFERROR(IF(IF(K200="","",INDEX(收费标合同信息维护!A:Q,MATCH(D200,收费标合同信息维护!J:J,0),10))=D200,"有","无"),"无"))</f>
        <v>无</v>
      </c>
      <c r="G200" s="13" t="str">
        <f t="shared" si="13"/>
        <v/>
      </c>
      <c r="H200" s="13" t="str">
        <f t="shared" si="15"/>
        <v/>
      </c>
      <c r="I200" s="13" t="str">
        <f>IF(G200="","",IFERROR(IF(IF(K200="","",INDEX(收费标合同信息维护!A:Q,MATCH(G200,收费标合同信息维护!M:M,0),13))=G200,"有","无"),"无"))</f>
        <v/>
      </c>
      <c r="J200" s="3" t="s">
        <v>4888</v>
      </c>
      <c r="K200" s="3" t="s">
        <v>6984</v>
      </c>
      <c r="L200" s="3" t="s">
        <v>6025</v>
      </c>
      <c r="M200" s="3" t="s">
        <v>6026</v>
      </c>
      <c r="N200" s="3" t="s">
        <v>6477</v>
      </c>
      <c r="O200" s="3" t="s">
        <v>6478</v>
      </c>
      <c r="P200" s="3" t="s">
        <v>6829</v>
      </c>
      <c r="Q200" s="3" t="s">
        <v>6990</v>
      </c>
      <c r="R200" s="3" t="s">
        <v>6484</v>
      </c>
      <c r="S200" s="3" t="s">
        <v>6491</v>
      </c>
      <c r="T200" s="3" t="s">
        <v>6486</v>
      </c>
      <c r="U200" s="3" t="s">
        <v>154</v>
      </c>
      <c r="V200" s="3" t="s">
        <v>6991</v>
      </c>
      <c r="W200" s="3" t="s">
        <v>154</v>
      </c>
      <c r="X200" s="3" t="s">
        <v>154</v>
      </c>
      <c r="Y200" s="3" t="s">
        <v>154</v>
      </c>
      <c r="Z200" s="3" t="s">
        <v>154</v>
      </c>
      <c r="AA200" s="3" t="s">
        <v>154</v>
      </c>
      <c r="AB200" s="3" t="s">
        <v>154</v>
      </c>
      <c r="AC200" s="3" t="s">
        <v>154</v>
      </c>
      <c r="AD200" s="3" t="s">
        <v>6151</v>
      </c>
      <c r="AE200" s="3" t="s">
        <v>6151</v>
      </c>
      <c r="AF200" s="3" t="s">
        <v>6040</v>
      </c>
      <c r="AG200" s="3" t="s">
        <v>154</v>
      </c>
      <c r="AH200" s="3" t="s">
        <v>6478</v>
      </c>
      <c r="AI200" s="3" t="s">
        <v>6482</v>
      </c>
      <c r="AJ200" s="3" t="s">
        <v>17</v>
      </c>
    </row>
    <row r="201" spans="1:36" ht="15">
      <c r="A201" s="10">
        <v>296</v>
      </c>
      <c r="B201" t="str">
        <f>IF(K201="总计","",INDEX(主数据!A:AD,MATCH(J201,主数据!A:A,0),9))</f>
        <v>环渤海大区公司</v>
      </c>
      <c r="C201" t="str">
        <f>IF(K201="","",INDEX(主数据!A:AD,MATCH(J201,主数据!A:A,0),11))</f>
        <v>天津南区</v>
      </c>
      <c r="D201" t="str">
        <f t="shared" si="12"/>
        <v>TJ6301物业服务费标准方式2.70</v>
      </c>
      <c r="E201" s="13" t="str">
        <f t="shared" si="14"/>
        <v>2.70</v>
      </c>
      <c r="F201" s="13" t="str">
        <f>IF(E201="","",IFERROR(IF(IF(K201="","",INDEX(收费标合同信息维护!A:Q,MATCH(D201,收费标合同信息维护!J:J,0),10))=D201,"有","无"),"无"))</f>
        <v>无</v>
      </c>
      <c r="G201" s="13" t="str">
        <f t="shared" si="13"/>
        <v/>
      </c>
      <c r="H201" s="13" t="str">
        <f t="shared" si="15"/>
        <v/>
      </c>
      <c r="I201" s="13" t="str">
        <f>IF(G201="","",IFERROR(IF(IF(K201="","",INDEX(收费标合同信息维护!A:Q,MATCH(G201,收费标合同信息维护!M:M,0),13))=G201,"有","无"),"无"))</f>
        <v/>
      </c>
      <c r="J201" s="3" t="s">
        <v>4888</v>
      </c>
      <c r="K201" s="3" t="s">
        <v>6984</v>
      </c>
      <c r="L201" s="3" t="s">
        <v>6025</v>
      </c>
      <c r="M201" s="3" t="s">
        <v>6026</v>
      </c>
      <c r="N201" s="3" t="s">
        <v>6477</v>
      </c>
      <c r="O201" s="3" t="s">
        <v>6478</v>
      </c>
      <c r="P201" s="3" t="s">
        <v>6702</v>
      </c>
      <c r="Q201" s="3" t="s">
        <v>6992</v>
      </c>
      <c r="R201" s="3" t="s">
        <v>6484</v>
      </c>
      <c r="S201" s="3" t="s">
        <v>6491</v>
      </c>
      <c r="T201" s="3" t="s">
        <v>6486</v>
      </c>
      <c r="U201" s="3" t="s">
        <v>154</v>
      </c>
      <c r="V201" s="3" t="s">
        <v>6860</v>
      </c>
      <c r="W201" s="3" t="s">
        <v>154</v>
      </c>
      <c r="X201" s="3" t="s">
        <v>154</v>
      </c>
      <c r="Y201" s="3" t="s">
        <v>154</v>
      </c>
      <c r="Z201" s="3" t="s">
        <v>154</v>
      </c>
      <c r="AA201" s="3" t="s">
        <v>154</v>
      </c>
      <c r="AB201" s="3" t="s">
        <v>154</v>
      </c>
      <c r="AC201" s="3" t="s">
        <v>154</v>
      </c>
      <c r="AD201" s="3" t="s">
        <v>6151</v>
      </c>
      <c r="AE201" s="3" t="s">
        <v>6151</v>
      </c>
      <c r="AF201" s="3" t="s">
        <v>154</v>
      </c>
      <c r="AG201" s="3" t="s">
        <v>154</v>
      </c>
      <c r="AH201" s="3" t="s">
        <v>6478</v>
      </c>
      <c r="AI201" s="3" t="s">
        <v>6482</v>
      </c>
      <c r="AJ201" s="3" t="s">
        <v>6489</v>
      </c>
    </row>
    <row r="202" spans="1:36" ht="15">
      <c r="A202" s="10">
        <v>297</v>
      </c>
      <c r="B202" t="str">
        <f>IF(K202="总计","",INDEX(主数据!A:AD,MATCH(J202,主数据!A:A,0),9))</f>
        <v>环渤海大区公司</v>
      </c>
      <c r="C202" t="str">
        <f>IF(K202="","",INDEX(主数据!A:AD,MATCH(J202,主数据!A:A,0),11))</f>
        <v>天津南区</v>
      </c>
      <c r="D202" t="str">
        <f t="shared" si="12"/>
        <v>TJ6301物业服务费定额</v>
      </c>
      <c r="E202" s="13" t="str">
        <f t="shared" si="14"/>
        <v/>
      </c>
      <c r="F202" s="13" t="str">
        <f>IF(E202="","",IFERROR(IF(IF(K202="","",INDEX(收费标合同信息维护!A:Q,MATCH(D202,收费标合同信息维护!J:J,0),10))=D202,"有","无"),"无"))</f>
        <v/>
      </c>
      <c r="G202" s="13" t="str">
        <f t="shared" si="13"/>
        <v>TJ6301物业服务费定额50000.00</v>
      </c>
      <c r="H202" s="13" t="str">
        <f t="shared" si="15"/>
        <v>50000.00</v>
      </c>
      <c r="I202" s="13" t="str">
        <f>IF(G202="","",IFERROR(IF(IF(K202="","",INDEX(收费标合同信息维护!A:Q,MATCH(G202,收费标合同信息维护!M:M,0),13))=G202,"有","无"),"无"))</f>
        <v>无</v>
      </c>
      <c r="J202" s="3" t="s">
        <v>4888</v>
      </c>
      <c r="K202" s="3" t="s">
        <v>6984</v>
      </c>
      <c r="L202" s="3" t="s">
        <v>6025</v>
      </c>
      <c r="M202" s="3" t="s">
        <v>6026</v>
      </c>
      <c r="N202" s="3" t="s">
        <v>6477</v>
      </c>
      <c r="O202" s="3" t="s">
        <v>6478</v>
      </c>
      <c r="P202" s="3" t="s">
        <v>6993</v>
      </c>
      <c r="Q202" s="3" t="s">
        <v>6994</v>
      </c>
      <c r="R202" s="3" t="s">
        <v>6490</v>
      </c>
      <c r="S202" s="3" t="s">
        <v>6491</v>
      </c>
      <c r="T202" s="3" t="s">
        <v>6537</v>
      </c>
      <c r="U202" s="3" t="s">
        <v>6801</v>
      </c>
      <c r="V202" s="3" t="s">
        <v>154</v>
      </c>
      <c r="W202" s="3" t="s">
        <v>6995</v>
      </c>
      <c r="X202" s="3" t="s">
        <v>154</v>
      </c>
      <c r="Y202" s="3" t="s">
        <v>154</v>
      </c>
      <c r="Z202" s="3" t="s">
        <v>154</v>
      </c>
      <c r="AA202" s="3" t="s">
        <v>154</v>
      </c>
      <c r="AB202" s="3" t="s">
        <v>154</v>
      </c>
      <c r="AC202" s="3" t="s">
        <v>154</v>
      </c>
      <c r="AD202" s="3" t="s">
        <v>6151</v>
      </c>
      <c r="AE202" s="3" t="s">
        <v>6151</v>
      </c>
      <c r="AF202" s="3" t="s">
        <v>6040</v>
      </c>
      <c r="AG202" s="3" t="s">
        <v>154</v>
      </c>
      <c r="AH202" s="3" t="s">
        <v>6597</v>
      </c>
      <c r="AI202" s="3" t="s">
        <v>6482</v>
      </c>
      <c r="AJ202" s="3" t="s">
        <v>6033</v>
      </c>
    </row>
    <row r="203" spans="1:36" ht="15">
      <c r="A203" s="10">
        <v>298</v>
      </c>
      <c r="B203" t="str">
        <f>IF(K203="总计","",INDEX(主数据!A:AD,MATCH(J203,主数据!A:A,0),9))</f>
        <v>环渤海大区公司</v>
      </c>
      <c r="C203" t="str">
        <f>IF(K203="","",INDEX(主数据!A:AD,MATCH(J203,主数据!A:A,0),11))</f>
        <v>天津南区</v>
      </c>
      <c r="D203" t="str">
        <f t="shared" si="12"/>
        <v>TJ6301物业服务费定额</v>
      </c>
      <c r="E203" s="13" t="str">
        <f t="shared" si="14"/>
        <v/>
      </c>
      <c r="F203" s="13" t="str">
        <f>IF(E203="","",IFERROR(IF(IF(K203="","",INDEX(收费标合同信息维护!A:Q,MATCH(D203,收费标合同信息维护!J:J,0),10))=D203,"有","无"),"无"))</f>
        <v/>
      </c>
      <c r="G203" s="13" t="str">
        <f t="shared" si="13"/>
        <v>TJ6301物业服务费定额30000.00</v>
      </c>
      <c r="H203" s="13" t="str">
        <f t="shared" si="15"/>
        <v>30000.00</v>
      </c>
      <c r="I203" s="13" t="str">
        <f>IF(G203="","",IFERROR(IF(IF(K203="","",INDEX(收费标合同信息维护!A:Q,MATCH(G203,收费标合同信息维护!M:M,0),13))=G203,"有","无"),"无"))</f>
        <v>无</v>
      </c>
      <c r="J203" s="3" t="s">
        <v>4888</v>
      </c>
      <c r="K203" s="3" t="s">
        <v>6984</v>
      </c>
      <c r="L203" s="3" t="s">
        <v>6025</v>
      </c>
      <c r="M203" s="3" t="s">
        <v>6026</v>
      </c>
      <c r="N203" s="3" t="s">
        <v>6477</v>
      </c>
      <c r="O203" s="3" t="s">
        <v>6478</v>
      </c>
      <c r="P203" s="3" t="s">
        <v>6996</v>
      </c>
      <c r="Q203" s="3" t="s">
        <v>6997</v>
      </c>
      <c r="R203" s="3" t="s">
        <v>6490</v>
      </c>
      <c r="S203" s="3" t="s">
        <v>6491</v>
      </c>
      <c r="T203" s="3" t="s">
        <v>6537</v>
      </c>
      <c r="U203" s="3" t="s">
        <v>6801</v>
      </c>
      <c r="V203" s="3" t="s">
        <v>154</v>
      </c>
      <c r="W203" s="3" t="s">
        <v>6998</v>
      </c>
      <c r="X203" s="3" t="s">
        <v>154</v>
      </c>
      <c r="Y203" s="3" t="s">
        <v>154</v>
      </c>
      <c r="Z203" s="3" t="s">
        <v>154</v>
      </c>
      <c r="AA203" s="3" t="s">
        <v>154</v>
      </c>
      <c r="AB203" s="3" t="s">
        <v>154</v>
      </c>
      <c r="AC203" s="3" t="s">
        <v>154</v>
      </c>
      <c r="AD203" s="3" t="s">
        <v>6151</v>
      </c>
      <c r="AE203" s="3" t="s">
        <v>6151</v>
      </c>
      <c r="AF203" s="3" t="s">
        <v>6040</v>
      </c>
      <c r="AG203" s="3" t="s">
        <v>154</v>
      </c>
      <c r="AH203" s="3" t="s">
        <v>6597</v>
      </c>
      <c r="AI203" s="3" t="s">
        <v>6482</v>
      </c>
      <c r="AJ203" s="3" t="s">
        <v>6033</v>
      </c>
    </row>
    <row r="204" spans="1:36" ht="15">
      <c r="A204" s="10">
        <v>299</v>
      </c>
      <c r="B204" t="str">
        <f>IF(K204="总计","",INDEX(主数据!A:AD,MATCH(J204,主数据!A:A,0),9))</f>
        <v>环渤海大区公司</v>
      </c>
      <c r="C204" t="str">
        <f>IF(K204="","",INDEX(主数据!A:AD,MATCH(J204,主数据!A:A,0),11))</f>
        <v>天津南区</v>
      </c>
      <c r="D204" t="str">
        <f t="shared" si="12"/>
        <v>TJ6301物业服务费定额</v>
      </c>
      <c r="E204" s="13" t="str">
        <f t="shared" si="14"/>
        <v/>
      </c>
      <c r="F204" s="13" t="str">
        <f>IF(E204="","",IFERROR(IF(IF(K204="","",INDEX(收费标合同信息维护!A:Q,MATCH(D204,收费标合同信息维护!J:J,0),10))=D204,"有","无"),"无"))</f>
        <v/>
      </c>
      <c r="G204" s="13" t="str">
        <f t="shared" si="13"/>
        <v>TJ6301物业服务费定额89718.50</v>
      </c>
      <c r="H204" s="13" t="str">
        <f t="shared" si="15"/>
        <v>89718.50</v>
      </c>
      <c r="I204" s="13" t="str">
        <f>IF(G204="","",IFERROR(IF(IF(K204="","",INDEX(收费标合同信息维护!A:Q,MATCH(G204,收费标合同信息维护!M:M,0),13))=G204,"有","无"),"无"))</f>
        <v>无</v>
      </c>
      <c r="J204" s="3" t="s">
        <v>4888</v>
      </c>
      <c r="K204" s="3" t="s">
        <v>6984</v>
      </c>
      <c r="L204" s="3" t="s">
        <v>6025</v>
      </c>
      <c r="M204" s="3" t="s">
        <v>6026</v>
      </c>
      <c r="N204" s="3" t="s">
        <v>6477</v>
      </c>
      <c r="O204" s="3" t="s">
        <v>6478</v>
      </c>
      <c r="P204" s="3" t="s">
        <v>6999</v>
      </c>
      <c r="Q204" s="3" t="s">
        <v>7000</v>
      </c>
      <c r="R204" s="3" t="s">
        <v>6490</v>
      </c>
      <c r="S204" s="3" t="s">
        <v>6491</v>
      </c>
      <c r="T204" s="3" t="s">
        <v>7001</v>
      </c>
      <c r="U204" s="3" t="s">
        <v>7002</v>
      </c>
      <c r="V204" s="3" t="s">
        <v>154</v>
      </c>
      <c r="W204" s="3" t="s">
        <v>7003</v>
      </c>
      <c r="X204" s="3" t="s">
        <v>154</v>
      </c>
      <c r="Y204" s="3" t="s">
        <v>154</v>
      </c>
      <c r="Z204" s="3" t="s">
        <v>154</v>
      </c>
      <c r="AA204" s="3" t="s">
        <v>154</v>
      </c>
      <c r="AB204" s="3" t="s">
        <v>154</v>
      </c>
      <c r="AC204" s="3" t="s">
        <v>154</v>
      </c>
      <c r="AD204" s="3" t="s">
        <v>6151</v>
      </c>
      <c r="AE204" s="3" t="s">
        <v>6151</v>
      </c>
      <c r="AF204" s="3" t="s">
        <v>6040</v>
      </c>
      <c r="AG204" s="3" t="s">
        <v>154</v>
      </c>
      <c r="AH204" s="3" t="s">
        <v>6478</v>
      </c>
      <c r="AI204" s="3" t="s">
        <v>6482</v>
      </c>
      <c r="AJ204" s="3" t="s">
        <v>6033</v>
      </c>
    </row>
    <row r="205" spans="1:36" ht="15">
      <c r="A205" s="10">
        <v>300</v>
      </c>
      <c r="B205" t="str">
        <f>IF(K205="总计","",INDEX(主数据!A:AD,MATCH(J205,主数据!A:A,0),9))</f>
        <v>环渤海大区公司</v>
      </c>
      <c r="C205" t="str">
        <f>IF(K205="","",INDEX(主数据!A:AD,MATCH(J205,主数据!A:A,0),11))</f>
        <v>天津南区</v>
      </c>
      <c r="D205" t="str">
        <f t="shared" si="12"/>
        <v>TJ6301物业服务费标准方式1.68</v>
      </c>
      <c r="E205" s="13" t="str">
        <f t="shared" si="14"/>
        <v>1.68</v>
      </c>
      <c r="F205" s="13" t="str">
        <f>IF(E205="","",IFERROR(IF(IF(K205="","",INDEX(收费标合同信息维护!A:Q,MATCH(D205,收费标合同信息维护!J:J,0),10))=D205,"有","无"),"无"))</f>
        <v>无</v>
      </c>
      <c r="G205" s="13" t="str">
        <f t="shared" si="13"/>
        <v/>
      </c>
      <c r="H205" s="13" t="str">
        <f t="shared" si="15"/>
        <v/>
      </c>
      <c r="I205" s="13" t="str">
        <f>IF(G205="","",IFERROR(IF(IF(K205="","",INDEX(收费标合同信息维护!A:Q,MATCH(G205,收费标合同信息维护!M:M,0),13))=G205,"有","无"),"无"))</f>
        <v/>
      </c>
      <c r="J205" s="3" t="s">
        <v>4888</v>
      </c>
      <c r="K205" s="3" t="s">
        <v>6984</v>
      </c>
      <c r="L205" s="3" t="s">
        <v>6025</v>
      </c>
      <c r="M205" s="3" t="s">
        <v>6026</v>
      </c>
      <c r="N205" s="3" t="s">
        <v>6477</v>
      </c>
      <c r="O205" s="3" t="s">
        <v>6478</v>
      </c>
      <c r="P205" s="3" t="s">
        <v>18037</v>
      </c>
      <c r="Q205" s="3" t="s">
        <v>18038</v>
      </c>
      <c r="R205" s="3" t="s">
        <v>6484</v>
      </c>
      <c r="S205" s="3" t="s">
        <v>6491</v>
      </c>
      <c r="T205" s="3" t="s">
        <v>6548</v>
      </c>
      <c r="U205" s="3" t="s">
        <v>154</v>
      </c>
      <c r="V205" s="3" t="s">
        <v>8480</v>
      </c>
      <c r="W205" s="3" t="s">
        <v>154</v>
      </c>
      <c r="X205" s="3" t="s">
        <v>154</v>
      </c>
      <c r="Y205" s="3" t="s">
        <v>154</v>
      </c>
      <c r="Z205" s="3" t="s">
        <v>154</v>
      </c>
      <c r="AA205" s="3" t="s">
        <v>154</v>
      </c>
      <c r="AB205" s="3" t="s">
        <v>154</v>
      </c>
      <c r="AC205" s="3" t="s">
        <v>154</v>
      </c>
      <c r="AD205" s="3" t="s">
        <v>6151</v>
      </c>
      <c r="AE205" s="3" t="s">
        <v>6151</v>
      </c>
      <c r="AF205" s="3" t="s">
        <v>6040</v>
      </c>
      <c r="AG205" s="3" t="s">
        <v>154</v>
      </c>
      <c r="AH205" s="3" t="s">
        <v>6478</v>
      </c>
      <c r="AI205" s="3" t="s">
        <v>6482</v>
      </c>
      <c r="AJ205" s="3" t="s">
        <v>13</v>
      </c>
    </row>
    <row r="206" spans="1:36" ht="15">
      <c r="A206" s="10">
        <v>301</v>
      </c>
      <c r="B206" t="str">
        <f>IF(K206="总计","",INDEX(主数据!A:AD,MATCH(J206,主数据!A:A,0),9))</f>
        <v>环渤海大区公司</v>
      </c>
      <c r="C206" t="str">
        <f>IF(K206="","",INDEX(主数据!A:AD,MATCH(J206,主数据!A:A,0),11))</f>
        <v>天津南区</v>
      </c>
      <c r="D206" t="str">
        <f t="shared" si="12"/>
        <v>TJ6301空置物业费定额</v>
      </c>
      <c r="E206" s="13" t="str">
        <f t="shared" si="14"/>
        <v/>
      </c>
      <c r="F206" s="13" t="str">
        <f>IF(E206="","",IFERROR(IF(IF(K206="","",INDEX(收费标合同信息维护!A:Q,MATCH(D206,收费标合同信息维护!J:J,0),10))=D206,"有","无"),"无"))</f>
        <v/>
      </c>
      <c r="G206" s="13" t="str">
        <f t="shared" si="13"/>
        <v>TJ6301空置物业费定额50000.00</v>
      </c>
      <c r="H206" s="13" t="str">
        <f t="shared" si="15"/>
        <v>50000.00</v>
      </c>
      <c r="I206" s="13" t="str">
        <f>IF(G206="","",IFERROR(IF(IF(K206="","",INDEX(收费标合同信息维护!A:Q,MATCH(G206,收费标合同信息维护!M:M,0),13))=G206,"有","无"),"无"))</f>
        <v>无</v>
      </c>
      <c r="J206" s="3" t="s">
        <v>4888</v>
      </c>
      <c r="K206" s="3" t="s">
        <v>6984</v>
      </c>
      <c r="L206" s="3" t="s">
        <v>6580</v>
      </c>
      <c r="M206" s="3" t="s">
        <v>6581</v>
      </c>
      <c r="N206" s="3" t="s">
        <v>6477</v>
      </c>
      <c r="O206" s="3" t="s">
        <v>6478</v>
      </c>
      <c r="P206" s="3" t="s">
        <v>7004</v>
      </c>
      <c r="Q206" s="3" t="s">
        <v>7005</v>
      </c>
      <c r="R206" s="3" t="s">
        <v>6490</v>
      </c>
      <c r="S206" s="3" t="s">
        <v>6491</v>
      </c>
      <c r="T206" s="3" t="s">
        <v>6537</v>
      </c>
      <c r="U206" s="3" t="s">
        <v>154</v>
      </c>
      <c r="V206" s="3" t="s">
        <v>154</v>
      </c>
      <c r="W206" s="3" t="s">
        <v>6995</v>
      </c>
      <c r="X206" s="3" t="s">
        <v>154</v>
      </c>
      <c r="Y206" s="3" t="s">
        <v>154</v>
      </c>
      <c r="Z206" s="3" t="s">
        <v>154</v>
      </c>
      <c r="AA206" s="3" t="s">
        <v>154</v>
      </c>
      <c r="AB206" s="3" t="s">
        <v>154</v>
      </c>
      <c r="AC206" s="3" t="s">
        <v>154</v>
      </c>
      <c r="AD206" s="3" t="s">
        <v>6151</v>
      </c>
      <c r="AE206" s="3" t="s">
        <v>6151</v>
      </c>
      <c r="AF206" s="3" t="s">
        <v>154</v>
      </c>
      <c r="AG206" s="3" t="s">
        <v>154</v>
      </c>
      <c r="AH206" s="3" t="s">
        <v>6478</v>
      </c>
      <c r="AI206" s="3" t="s">
        <v>6482</v>
      </c>
      <c r="AJ206" s="3" t="s">
        <v>6033</v>
      </c>
    </row>
    <row r="207" spans="1:36" ht="15">
      <c r="A207" s="10">
        <v>302</v>
      </c>
      <c r="B207" t="str">
        <f>IF(K207="总计","",INDEX(主数据!A:AD,MATCH(J207,主数据!A:A,0),9))</f>
        <v>环渤海大区公司</v>
      </c>
      <c r="C207" t="str">
        <f>IF(K207="","",INDEX(主数据!A:AD,MATCH(J207,主数据!A:A,0),11))</f>
        <v>天津南区</v>
      </c>
      <c r="D207" t="str">
        <f t="shared" si="12"/>
        <v>TJ97物业服务费标准方式2.00</v>
      </c>
      <c r="E207" s="13" t="str">
        <f t="shared" si="14"/>
        <v>2.00</v>
      </c>
      <c r="F207" s="13" t="str">
        <f>IF(E207="","",IFERROR(IF(IF(K207="","",INDEX(收费标合同信息维护!A:Q,MATCH(D207,收费标合同信息维护!J:J,0),10))=D207,"有","无"),"无"))</f>
        <v>无</v>
      </c>
      <c r="G207" s="13" t="str">
        <f t="shared" si="13"/>
        <v/>
      </c>
      <c r="H207" s="13" t="str">
        <f t="shared" si="15"/>
        <v/>
      </c>
      <c r="I207" s="13" t="str">
        <f>IF(G207="","",IFERROR(IF(IF(K207="","",INDEX(收费标合同信息维护!A:Q,MATCH(G207,收费标合同信息维护!M:M,0),13))=G207,"有","无"),"无"))</f>
        <v/>
      </c>
      <c r="J207" s="3" t="s">
        <v>4224</v>
      </c>
      <c r="K207" s="3" t="s">
        <v>7006</v>
      </c>
      <c r="L207" s="3" t="s">
        <v>6025</v>
      </c>
      <c r="M207" s="3" t="s">
        <v>6026</v>
      </c>
      <c r="N207" s="3" t="s">
        <v>6477</v>
      </c>
      <c r="O207" s="3" t="s">
        <v>6478</v>
      </c>
      <c r="P207" s="3" t="s">
        <v>7007</v>
      </c>
      <c r="Q207" s="3" t="s">
        <v>7008</v>
      </c>
      <c r="R207" s="3" t="s">
        <v>6484</v>
      </c>
      <c r="S207" s="3" t="s">
        <v>6491</v>
      </c>
      <c r="T207" s="3" t="s">
        <v>6595</v>
      </c>
      <c r="U207" s="3" t="s">
        <v>7009</v>
      </c>
      <c r="V207" s="3" t="s">
        <v>6686</v>
      </c>
      <c r="W207" s="3" t="s">
        <v>154</v>
      </c>
      <c r="X207" s="3" t="s">
        <v>154</v>
      </c>
      <c r="Y207" s="3" t="s">
        <v>154</v>
      </c>
      <c r="Z207" s="3" t="s">
        <v>154</v>
      </c>
      <c r="AA207" s="3" t="s">
        <v>154</v>
      </c>
      <c r="AB207" s="3" t="s">
        <v>154</v>
      </c>
      <c r="AC207" s="3" t="s">
        <v>154</v>
      </c>
      <c r="AD207" s="3" t="s">
        <v>6151</v>
      </c>
      <c r="AE207" s="3" t="s">
        <v>6151</v>
      </c>
      <c r="AF207" s="3" t="s">
        <v>6040</v>
      </c>
      <c r="AG207" s="3" t="s">
        <v>154</v>
      </c>
      <c r="AH207" s="3" t="s">
        <v>6478</v>
      </c>
      <c r="AI207" s="3" t="s">
        <v>6482</v>
      </c>
      <c r="AJ207" s="3" t="s">
        <v>7010</v>
      </c>
    </row>
    <row r="208" spans="1:36" ht="15">
      <c r="A208" s="10">
        <v>303</v>
      </c>
      <c r="B208" t="e">
        <f>IF(K208="总计","",INDEX(主数据!A:AD,MATCH(J208,主数据!A:A,0),9))</f>
        <v>#N/A</v>
      </c>
      <c r="C208" t="e">
        <f>IF(K208="","",INDEX(主数据!A:AD,MATCH(J208,主数据!A:A,0),11))</f>
        <v>#N/A</v>
      </c>
      <c r="D208" t="str">
        <f t="shared" si="12"/>
        <v>WNS01物业服务费标准方式2.00</v>
      </c>
      <c r="E208" s="13" t="str">
        <f t="shared" si="14"/>
        <v>2.00</v>
      </c>
      <c r="F208" s="13" t="str">
        <f>IF(E208="","",IFERROR(IF(IF(K208="","",INDEX(收费标合同信息维护!A:Q,MATCH(D208,收费标合同信息维护!J:J,0),10))=D208,"有","无"),"无"))</f>
        <v>无</v>
      </c>
      <c r="G208" s="13" t="str">
        <f t="shared" si="13"/>
        <v/>
      </c>
      <c r="H208" s="13" t="str">
        <f t="shared" si="15"/>
        <v/>
      </c>
      <c r="I208" s="13" t="str">
        <f>IF(G208="","",IFERROR(IF(IF(K208="","",INDEX(收费标合同信息维护!A:Q,MATCH(G208,收费标合同信息维护!M:M,0),13))=G208,"有","无"),"无"))</f>
        <v/>
      </c>
      <c r="J208" s="3" t="s">
        <v>18039</v>
      </c>
      <c r="K208" s="3" t="s">
        <v>18040</v>
      </c>
      <c r="L208" s="3" t="s">
        <v>6025</v>
      </c>
      <c r="M208" s="3" t="s">
        <v>6026</v>
      </c>
      <c r="N208" s="3" t="s">
        <v>6477</v>
      </c>
      <c r="O208" s="3" t="s">
        <v>6478</v>
      </c>
      <c r="P208" s="3" t="s">
        <v>6025</v>
      </c>
      <c r="Q208" s="3" t="s">
        <v>6685</v>
      </c>
      <c r="R208" s="3" t="s">
        <v>6484</v>
      </c>
      <c r="S208" s="3" t="s">
        <v>6491</v>
      </c>
      <c r="T208" s="3" t="s">
        <v>6496</v>
      </c>
      <c r="U208" s="3" t="s">
        <v>154</v>
      </c>
      <c r="V208" s="3" t="s">
        <v>6686</v>
      </c>
      <c r="W208" s="3" t="s">
        <v>154</v>
      </c>
      <c r="X208" s="3" t="s">
        <v>154</v>
      </c>
      <c r="Y208" s="3" t="s">
        <v>154</v>
      </c>
      <c r="Z208" s="3" t="s">
        <v>154</v>
      </c>
      <c r="AA208" s="3" t="s">
        <v>154</v>
      </c>
      <c r="AB208" s="3" t="s">
        <v>154</v>
      </c>
      <c r="AC208" s="3" t="s">
        <v>154</v>
      </c>
      <c r="AD208" s="3" t="s">
        <v>6151</v>
      </c>
      <c r="AE208" s="3" t="s">
        <v>6151</v>
      </c>
      <c r="AF208" s="3" t="s">
        <v>6040</v>
      </c>
      <c r="AG208" s="3" t="s">
        <v>154</v>
      </c>
      <c r="AH208" s="3" t="s">
        <v>6478</v>
      </c>
      <c r="AI208" s="3" t="s">
        <v>6482</v>
      </c>
      <c r="AJ208" s="3" t="s">
        <v>6036</v>
      </c>
    </row>
    <row r="209" spans="1:36" ht="15">
      <c r="A209" s="10">
        <v>304</v>
      </c>
      <c r="B209" t="e">
        <f>IF(K209="总计","",INDEX(主数据!A:AD,MATCH(J209,主数据!A:A,0),9))</f>
        <v>#N/A</v>
      </c>
      <c r="C209" t="e">
        <f>IF(K209="","",INDEX(主数据!A:AD,MATCH(J209,主数据!A:A,0),11))</f>
        <v>#N/A</v>
      </c>
      <c r="D209" t="str">
        <f t="shared" si="12"/>
        <v>WNS01物业服务费定额1.50</v>
      </c>
      <c r="E209" s="13" t="str">
        <f t="shared" si="14"/>
        <v>1.50</v>
      </c>
      <c r="F209" s="13" t="str">
        <f>IF(E209="","",IFERROR(IF(IF(K209="","",INDEX(收费标合同信息维护!A:Q,MATCH(D209,收费标合同信息维护!J:J,0),10))=D209,"有","无"),"无"))</f>
        <v>无</v>
      </c>
      <c r="G209" s="13" t="str">
        <f t="shared" si="13"/>
        <v>WNS01物业服务费定额100000.00</v>
      </c>
      <c r="H209" s="13" t="str">
        <f t="shared" si="15"/>
        <v>100000.00</v>
      </c>
      <c r="I209" s="13" t="str">
        <f>IF(G209="","",IFERROR(IF(IF(K209="","",INDEX(收费标合同信息维护!A:Q,MATCH(G209,收费标合同信息维护!M:M,0),13))=G209,"有","无"),"无"))</f>
        <v>无</v>
      </c>
      <c r="J209" s="3" t="s">
        <v>18039</v>
      </c>
      <c r="K209" s="3" t="s">
        <v>18040</v>
      </c>
      <c r="L209" s="3" t="s">
        <v>6025</v>
      </c>
      <c r="M209" s="3" t="s">
        <v>6026</v>
      </c>
      <c r="N209" s="3" t="s">
        <v>6477</v>
      </c>
      <c r="O209" s="3" t="s">
        <v>6478</v>
      </c>
      <c r="P209" s="3" t="s">
        <v>18041</v>
      </c>
      <c r="Q209" s="3" t="s">
        <v>6626</v>
      </c>
      <c r="R209" s="3" t="s">
        <v>6490</v>
      </c>
      <c r="S209" s="3" t="s">
        <v>6491</v>
      </c>
      <c r="T209" s="3" t="s">
        <v>18042</v>
      </c>
      <c r="U209" s="3" t="s">
        <v>154</v>
      </c>
      <c r="V209" s="3" t="s">
        <v>6608</v>
      </c>
      <c r="W209" s="3" t="s">
        <v>7011</v>
      </c>
      <c r="X209" s="3" t="s">
        <v>6711</v>
      </c>
      <c r="Y209" s="3" t="s">
        <v>6698</v>
      </c>
      <c r="Z209" s="3" t="s">
        <v>6713</v>
      </c>
      <c r="AA209" s="3" t="s">
        <v>6719</v>
      </c>
      <c r="AB209" s="3" t="s">
        <v>18043</v>
      </c>
      <c r="AC209" s="3" t="s">
        <v>7012</v>
      </c>
      <c r="AD209" s="3" t="s">
        <v>6151</v>
      </c>
      <c r="AE209" s="3" t="s">
        <v>6151</v>
      </c>
      <c r="AF209" s="3" t="s">
        <v>154</v>
      </c>
      <c r="AG209" s="3" t="s">
        <v>154</v>
      </c>
      <c r="AH209" s="3" t="s">
        <v>6478</v>
      </c>
      <c r="AI209" s="3" t="s">
        <v>6727</v>
      </c>
      <c r="AJ209" s="3" t="s">
        <v>6489</v>
      </c>
    </row>
    <row r="210" spans="1:36" ht="15">
      <c r="A210" s="10">
        <v>305</v>
      </c>
      <c r="B210" t="e">
        <f>IF(K210="总计","",INDEX(主数据!A:AD,MATCH(J210,主数据!A:A,0),9))</f>
        <v>#N/A</v>
      </c>
      <c r="C210" t="e">
        <f>IF(K210="","",INDEX(主数据!A:AD,MATCH(J210,主数据!A:A,0),11))</f>
        <v>#N/A</v>
      </c>
      <c r="D210" t="str">
        <f t="shared" si="12"/>
        <v>WNS01物业服务费标准方式2.50</v>
      </c>
      <c r="E210" s="13" t="str">
        <f t="shared" si="14"/>
        <v>2.50</v>
      </c>
      <c r="F210" s="13" t="str">
        <f>IF(E210="","",IFERROR(IF(IF(K210="","",INDEX(收费标合同信息维护!A:Q,MATCH(D210,收费标合同信息维护!J:J,0),10))=D210,"有","无"),"无"))</f>
        <v>无</v>
      </c>
      <c r="G210" s="13" t="str">
        <f t="shared" si="13"/>
        <v/>
      </c>
      <c r="H210" s="13" t="str">
        <f t="shared" si="15"/>
        <v/>
      </c>
      <c r="I210" s="13" t="str">
        <f>IF(G210="","",IFERROR(IF(IF(K210="","",INDEX(收费标合同信息维护!A:Q,MATCH(G210,收费标合同信息维护!M:M,0),13))=G210,"有","无"),"无"))</f>
        <v/>
      </c>
      <c r="J210" s="3" t="s">
        <v>18039</v>
      </c>
      <c r="K210" s="3" t="s">
        <v>18040</v>
      </c>
      <c r="L210" s="3" t="s">
        <v>6025</v>
      </c>
      <c r="M210" s="3" t="s">
        <v>6026</v>
      </c>
      <c r="N210" s="3" t="s">
        <v>6477</v>
      </c>
      <c r="O210" s="3" t="s">
        <v>6478</v>
      </c>
      <c r="P210" s="3" t="s">
        <v>18044</v>
      </c>
      <c r="Q210" s="3" t="s">
        <v>18044</v>
      </c>
      <c r="R210" s="3" t="s">
        <v>6484</v>
      </c>
      <c r="S210" s="3" t="s">
        <v>6491</v>
      </c>
      <c r="T210" s="3" t="s">
        <v>18045</v>
      </c>
      <c r="U210" s="3" t="s">
        <v>154</v>
      </c>
      <c r="V210" s="3" t="s">
        <v>6675</v>
      </c>
      <c r="W210" s="3" t="s">
        <v>154</v>
      </c>
      <c r="X210" s="3" t="s">
        <v>154</v>
      </c>
      <c r="Y210" s="3" t="s">
        <v>154</v>
      </c>
      <c r="Z210" s="3" t="s">
        <v>154</v>
      </c>
      <c r="AA210" s="3" t="s">
        <v>154</v>
      </c>
      <c r="AB210" s="3" t="s">
        <v>154</v>
      </c>
      <c r="AC210" s="3" t="s">
        <v>154</v>
      </c>
      <c r="AD210" s="3" t="s">
        <v>6151</v>
      </c>
      <c r="AE210" s="3" t="s">
        <v>6151</v>
      </c>
      <c r="AF210" s="3" t="s">
        <v>154</v>
      </c>
      <c r="AG210" s="3" t="s">
        <v>154</v>
      </c>
      <c r="AH210" s="3" t="s">
        <v>6478</v>
      </c>
      <c r="AI210" s="3" t="s">
        <v>6482</v>
      </c>
      <c r="AJ210" s="3" t="s">
        <v>6489</v>
      </c>
    </row>
    <row r="211" spans="1:36" ht="30">
      <c r="A211" s="10">
        <v>306</v>
      </c>
      <c r="B211" t="e">
        <f>IF(K211="总计","",INDEX(主数据!A:AD,MATCH(J211,主数据!A:A,0),9))</f>
        <v>#N/A</v>
      </c>
      <c r="C211" t="e">
        <f>IF(K211="","",INDEX(主数据!A:AD,MATCH(J211,主数据!A:A,0),11))</f>
        <v>#N/A</v>
      </c>
      <c r="D211" t="str">
        <f t="shared" si="12"/>
        <v>WNS01小业主委托停车管理费（固定）定额</v>
      </c>
      <c r="E211" s="13" t="str">
        <f t="shared" si="14"/>
        <v/>
      </c>
      <c r="F211" s="13" t="str">
        <f>IF(E211="","",IFERROR(IF(IF(K211="","",INDEX(收费标合同信息维护!A:Q,MATCH(D211,收费标合同信息维护!J:J,0),10))=D211,"有","无"),"无"))</f>
        <v/>
      </c>
      <c r="G211" s="13" t="str">
        <f t="shared" si="13"/>
        <v>WNS01小业主委托停车管理费（固定）定额80.00</v>
      </c>
      <c r="H211" s="13" t="str">
        <f t="shared" si="15"/>
        <v>80.00</v>
      </c>
      <c r="I211" s="13" t="str">
        <f>IF(G211="","",IFERROR(IF(IF(K211="","",INDEX(收费标合同信息维护!A:Q,MATCH(G211,收费标合同信息维护!M:M,0),13))=G211,"有","无"),"无"))</f>
        <v>无</v>
      </c>
      <c r="J211" s="3" t="s">
        <v>18039</v>
      </c>
      <c r="K211" s="3" t="s">
        <v>18040</v>
      </c>
      <c r="L211" s="3" t="s">
        <v>7013</v>
      </c>
      <c r="M211" s="3" t="s">
        <v>7014</v>
      </c>
      <c r="N211" s="3" t="s">
        <v>6477</v>
      </c>
      <c r="O211" s="3" t="s">
        <v>6478</v>
      </c>
      <c r="P211" s="3" t="s">
        <v>18046</v>
      </c>
      <c r="Q211" s="3" t="s">
        <v>18047</v>
      </c>
      <c r="R211" s="3" t="s">
        <v>6490</v>
      </c>
      <c r="S211" s="3" t="s">
        <v>6491</v>
      </c>
      <c r="T211" s="3" t="s">
        <v>18048</v>
      </c>
      <c r="U211" s="3" t="s">
        <v>154</v>
      </c>
      <c r="V211" s="3" t="s">
        <v>154</v>
      </c>
      <c r="W211" s="3" t="s">
        <v>6521</v>
      </c>
      <c r="X211" s="3" t="s">
        <v>154</v>
      </c>
      <c r="Y211" s="3" t="s">
        <v>154</v>
      </c>
      <c r="Z211" s="3" t="s">
        <v>154</v>
      </c>
      <c r="AA211" s="3" t="s">
        <v>154</v>
      </c>
      <c r="AB211" s="3" t="s">
        <v>154</v>
      </c>
      <c r="AC211" s="3" t="s">
        <v>154</v>
      </c>
      <c r="AD211" s="3" t="s">
        <v>6151</v>
      </c>
      <c r="AE211" s="3" t="s">
        <v>6151</v>
      </c>
      <c r="AF211" s="3" t="s">
        <v>6040</v>
      </c>
      <c r="AG211" s="3" t="s">
        <v>154</v>
      </c>
      <c r="AH211" s="3" t="s">
        <v>6478</v>
      </c>
      <c r="AI211" s="3" t="s">
        <v>6482</v>
      </c>
      <c r="AJ211" s="3" t="s">
        <v>6033</v>
      </c>
    </row>
    <row r="212" spans="1:36" ht="30">
      <c r="A212" s="10">
        <v>307</v>
      </c>
      <c r="B212" t="e">
        <f>IF(K212="总计","",INDEX(主数据!A:AD,MATCH(J212,主数据!A:A,0),9))</f>
        <v>#N/A</v>
      </c>
      <c r="C212" t="e">
        <f>IF(K212="","",INDEX(主数据!A:AD,MATCH(J212,主数据!A:A,0),11))</f>
        <v>#N/A</v>
      </c>
      <c r="D212" t="str">
        <f t="shared" si="12"/>
        <v>WNS01小业主委托停车管理费（固定）定额</v>
      </c>
      <c r="E212" s="13" t="str">
        <f t="shared" si="14"/>
        <v/>
      </c>
      <c r="F212" s="13" t="str">
        <f>IF(E212="","",IFERROR(IF(IF(K212="","",INDEX(收费标合同信息维护!A:Q,MATCH(D212,收费标合同信息维护!J:J,0),10))=D212,"有","无"),"无"))</f>
        <v/>
      </c>
      <c r="G212" s="13" t="str">
        <f t="shared" si="13"/>
        <v>WNS01小业主委托停车管理费（固定）定额60.00</v>
      </c>
      <c r="H212" s="13" t="str">
        <f t="shared" si="15"/>
        <v>60.00</v>
      </c>
      <c r="I212" s="13" t="str">
        <f>IF(G212="","",IFERROR(IF(IF(K212="","",INDEX(收费标合同信息维护!A:Q,MATCH(G212,收费标合同信息维护!M:M,0),13))=G212,"有","无"),"无"))</f>
        <v>无</v>
      </c>
      <c r="J212" s="3" t="s">
        <v>18039</v>
      </c>
      <c r="K212" s="3" t="s">
        <v>18040</v>
      </c>
      <c r="L212" s="3" t="s">
        <v>7013</v>
      </c>
      <c r="M212" s="3" t="s">
        <v>7014</v>
      </c>
      <c r="N212" s="3" t="s">
        <v>6477</v>
      </c>
      <c r="O212" s="3" t="s">
        <v>6478</v>
      </c>
      <c r="P212" s="3" t="s">
        <v>18049</v>
      </c>
      <c r="Q212" s="3" t="s">
        <v>7015</v>
      </c>
      <c r="R212" s="3" t="s">
        <v>6490</v>
      </c>
      <c r="S212" s="3" t="s">
        <v>6491</v>
      </c>
      <c r="T212" s="3" t="s">
        <v>6590</v>
      </c>
      <c r="U212" s="3" t="s">
        <v>154</v>
      </c>
      <c r="V212" s="3" t="s">
        <v>154</v>
      </c>
      <c r="W212" s="3" t="s">
        <v>7016</v>
      </c>
      <c r="X212" s="3" t="s">
        <v>154</v>
      </c>
      <c r="Y212" s="3" t="s">
        <v>154</v>
      </c>
      <c r="Z212" s="3" t="s">
        <v>154</v>
      </c>
      <c r="AA212" s="3" t="s">
        <v>154</v>
      </c>
      <c r="AB212" s="3" t="s">
        <v>154</v>
      </c>
      <c r="AC212" s="3" t="s">
        <v>154</v>
      </c>
      <c r="AD212" s="3" t="s">
        <v>6151</v>
      </c>
      <c r="AE212" s="3" t="s">
        <v>6151</v>
      </c>
      <c r="AF212" s="3" t="s">
        <v>154</v>
      </c>
      <c r="AG212" s="3" t="s">
        <v>154</v>
      </c>
      <c r="AH212" s="3" t="s">
        <v>6478</v>
      </c>
      <c r="AI212" s="3" t="s">
        <v>6482</v>
      </c>
      <c r="AJ212" s="3" t="s">
        <v>6033</v>
      </c>
    </row>
    <row r="213" spans="1:36" ht="15">
      <c r="A213" s="10">
        <v>308</v>
      </c>
      <c r="B213" t="e">
        <f>IF(K213="总计","",INDEX(主数据!A:AD,MATCH(J213,主数据!A:A,0),9))</f>
        <v>#N/A</v>
      </c>
      <c r="C213" t="e">
        <f>IF(K213="","",INDEX(主数据!A:AD,MATCH(J213,主数据!A:A,0),11))</f>
        <v>#N/A</v>
      </c>
      <c r="D213" t="str">
        <f t="shared" si="12"/>
        <v>WNS01电费标准方式0.70</v>
      </c>
      <c r="E213" s="13" t="str">
        <f t="shared" si="14"/>
        <v>0.70</v>
      </c>
      <c r="F213" s="13" t="str">
        <f>IF(E213="","",IFERROR(IF(IF(K213="","",INDEX(收费标合同信息维护!A:Q,MATCH(D213,收费标合同信息维护!J:J,0),10))=D213,"有","无"),"无"))</f>
        <v>无</v>
      </c>
      <c r="G213" s="13" t="str">
        <f t="shared" si="13"/>
        <v/>
      </c>
      <c r="H213" s="13" t="str">
        <f t="shared" si="15"/>
        <v/>
      </c>
      <c r="I213" s="13" t="str">
        <f>IF(G213="","",IFERROR(IF(IF(K213="","",INDEX(收费标合同信息维护!A:Q,MATCH(G213,收费标合同信息维护!M:M,0),13))=G213,"有","无"),"无"))</f>
        <v/>
      </c>
      <c r="J213" s="3" t="s">
        <v>18039</v>
      </c>
      <c r="K213" s="3" t="s">
        <v>18040</v>
      </c>
      <c r="L213" s="3" t="s">
        <v>6601</v>
      </c>
      <c r="M213" s="3" t="s">
        <v>6602</v>
      </c>
      <c r="N213" s="3" t="s">
        <v>6603</v>
      </c>
      <c r="O213" s="3" t="s">
        <v>6478</v>
      </c>
      <c r="P213" s="3" t="s">
        <v>7017</v>
      </c>
      <c r="Q213" s="3" t="s">
        <v>18050</v>
      </c>
      <c r="R213" s="3" t="s">
        <v>6484</v>
      </c>
      <c r="S213" s="3" t="s">
        <v>6491</v>
      </c>
      <c r="T213" s="3" t="s">
        <v>6800</v>
      </c>
      <c r="U213" s="3" t="s">
        <v>154</v>
      </c>
      <c r="V213" s="3" t="s">
        <v>6949</v>
      </c>
      <c r="W213" s="3" t="s">
        <v>154</v>
      </c>
      <c r="X213" s="3" t="s">
        <v>154</v>
      </c>
      <c r="Y213" s="3" t="s">
        <v>154</v>
      </c>
      <c r="Z213" s="3" t="s">
        <v>154</v>
      </c>
      <c r="AA213" s="3" t="s">
        <v>154</v>
      </c>
      <c r="AB213" s="3" t="s">
        <v>154</v>
      </c>
      <c r="AC213" s="3" t="s">
        <v>154</v>
      </c>
      <c r="AD213" s="3" t="s">
        <v>6151</v>
      </c>
      <c r="AE213" s="3" t="s">
        <v>6151</v>
      </c>
      <c r="AF213" s="3" t="s">
        <v>154</v>
      </c>
      <c r="AG213" s="3" t="s">
        <v>154</v>
      </c>
      <c r="AH213" s="3" t="s">
        <v>6478</v>
      </c>
      <c r="AI213" s="3" t="s">
        <v>6482</v>
      </c>
      <c r="AJ213" s="3" t="s">
        <v>6489</v>
      </c>
    </row>
    <row r="214" spans="1:36" ht="15">
      <c r="A214" s="10">
        <v>309</v>
      </c>
      <c r="B214" t="e">
        <f>IF(K214="总计","",INDEX(主数据!A:AD,MATCH(J214,主数据!A:A,0),9))</f>
        <v>#N/A</v>
      </c>
      <c r="C214" t="e">
        <f>IF(K214="","",INDEX(主数据!A:AD,MATCH(J214,主数据!A:A,0),11))</f>
        <v>#N/A</v>
      </c>
      <c r="D214" t="str">
        <f t="shared" si="12"/>
        <v>WNS01自来水费（简易征收）标准方式4.60</v>
      </c>
      <c r="E214" s="13" t="str">
        <f t="shared" si="14"/>
        <v>4.60</v>
      </c>
      <c r="F214" s="13" t="str">
        <f>IF(E214="","",IFERROR(IF(IF(K214="","",INDEX(收费标合同信息维护!A:Q,MATCH(D214,收费标合同信息维护!J:J,0),10))=D214,"有","无"),"无"))</f>
        <v>无</v>
      </c>
      <c r="G214" s="13" t="str">
        <f t="shared" si="13"/>
        <v/>
      </c>
      <c r="H214" s="13" t="str">
        <f t="shared" si="15"/>
        <v/>
      </c>
      <c r="I214" s="13" t="str">
        <f>IF(G214="","",IFERROR(IF(IF(K214="","",INDEX(收费标合同信息维护!A:Q,MATCH(G214,收费标合同信息维护!M:M,0),13))=G214,"有","无"),"无"))</f>
        <v/>
      </c>
      <c r="J214" s="3" t="s">
        <v>18039</v>
      </c>
      <c r="K214" s="3" t="s">
        <v>18040</v>
      </c>
      <c r="L214" s="3" t="s">
        <v>6615</v>
      </c>
      <c r="M214" s="3" t="s">
        <v>6616</v>
      </c>
      <c r="N214" s="3" t="s">
        <v>6603</v>
      </c>
      <c r="O214" s="3" t="s">
        <v>6478</v>
      </c>
      <c r="P214" s="3" t="s">
        <v>18051</v>
      </c>
      <c r="Q214" s="3" t="s">
        <v>6723</v>
      </c>
      <c r="R214" s="3" t="s">
        <v>6484</v>
      </c>
      <c r="S214" s="3" t="s">
        <v>6491</v>
      </c>
      <c r="T214" s="3" t="s">
        <v>6590</v>
      </c>
      <c r="U214" s="3" t="s">
        <v>154</v>
      </c>
      <c r="V214" s="3" t="s">
        <v>6772</v>
      </c>
      <c r="W214" s="3" t="s">
        <v>154</v>
      </c>
      <c r="X214" s="3" t="s">
        <v>154</v>
      </c>
      <c r="Y214" s="3" t="s">
        <v>154</v>
      </c>
      <c r="Z214" s="3" t="s">
        <v>154</v>
      </c>
      <c r="AA214" s="3" t="s">
        <v>154</v>
      </c>
      <c r="AB214" s="3" t="s">
        <v>154</v>
      </c>
      <c r="AC214" s="3" t="s">
        <v>154</v>
      </c>
      <c r="AD214" s="3" t="s">
        <v>6151</v>
      </c>
      <c r="AE214" s="3" t="s">
        <v>6151</v>
      </c>
      <c r="AF214" s="3" t="s">
        <v>154</v>
      </c>
      <c r="AG214" s="3" t="s">
        <v>154</v>
      </c>
      <c r="AH214" s="3" t="s">
        <v>6478</v>
      </c>
      <c r="AI214" s="3" t="s">
        <v>6482</v>
      </c>
      <c r="AJ214" s="3" t="s">
        <v>6489</v>
      </c>
    </row>
    <row r="215" spans="1:36" ht="15">
      <c r="A215" s="10">
        <v>310</v>
      </c>
      <c r="B215" t="e">
        <f>IF(K215="总计","",INDEX(主数据!A:AD,MATCH(J215,主数据!A:A,0),9))</f>
        <v>#N/A</v>
      </c>
      <c r="C215" t="e">
        <f>IF(K215="","",INDEX(主数据!A:AD,MATCH(J215,主数据!A:A,0),11))</f>
        <v>#N/A</v>
      </c>
      <c r="D215" t="str">
        <f t="shared" si="12"/>
        <v>WNS01空置物业费标准方式1.00</v>
      </c>
      <c r="E215" s="13" t="str">
        <f t="shared" si="14"/>
        <v>1.00</v>
      </c>
      <c r="F215" s="13" t="str">
        <f>IF(E215="","",IFERROR(IF(IF(K215="","",INDEX(收费标合同信息维护!A:Q,MATCH(D215,收费标合同信息维护!J:J,0),10))=D215,"有","无"),"无"))</f>
        <v>无</v>
      </c>
      <c r="G215" s="13" t="str">
        <f t="shared" si="13"/>
        <v/>
      </c>
      <c r="H215" s="13" t="str">
        <f t="shared" si="15"/>
        <v/>
      </c>
      <c r="I215" s="13" t="str">
        <f>IF(G215="","",IFERROR(IF(IF(K215="","",INDEX(收费标合同信息维护!A:Q,MATCH(G215,收费标合同信息维护!M:M,0),13))=G215,"有","无"),"无"))</f>
        <v/>
      </c>
      <c r="J215" s="3" t="s">
        <v>18039</v>
      </c>
      <c r="K215" s="3" t="s">
        <v>18040</v>
      </c>
      <c r="L215" s="3" t="s">
        <v>6580</v>
      </c>
      <c r="M215" s="3" t="s">
        <v>6581</v>
      </c>
      <c r="N215" s="3" t="s">
        <v>6477</v>
      </c>
      <c r="O215" s="3" t="s">
        <v>6478</v>
      </c>
      <c r="P215" s="3" t="s">
        <v>17910</v>
      </c>
      <c r="Q215" s="3" t="s">
        <v>7018</v>
      </c>
      <c r="R215" s="3" t="s">
        <v>6484</v>
      </c>
      <c r="S215" s="3" t="s">
        <v>6491</v>
      </c>
      <c r="T215" s="3" t="s">
        <v>6537</v>
      </c>
      <c r="U215" s="3" t="s">
        <v>154</v>
      </c>
      <c r="V215" s="3" t="s">
        <v>6737</v>
      </c>
      <c r="W215" s="3" t="s">
        <v>154</v>
      </c>
      <c r="X215" s="3" t="s">
        <v>154</v>
      </c>
      <c r="Y215" s="3" t="s">
        <v>154</v>
      </c>
      <c r="Z215" s="3" t="s">
        <v>154</v>
      </c>
      <c r="AA215" s="3" t="s">
        <v>154</v>
      </c>
      <c r="AB215" s="3" t="s">
        <v>154</v>
      </c>
      <c r="AC215" s="3" t="s">
        <v>154</v>
      </c>
      <c r="AD215" s="3" t="s">
        <v>6151</v>
      </c>
      <c r="AE215" s="3" t="s">
        <v>6151</v>
      </c>
      <c r="AF215" s="3" t="s">
        <v>6040</v>
      </c>
      <c r="AG215" s="3" t="s">
        <v>154</v>
      </c>
      <c r="AH215" s="3" t="s">
        <v>6478</v>
      </c>
      <c r="AI215" s="3" t="s">
        <v>6482</v>
      </c>
      <c r="AJ215" s="3" t="s">
        <v>6033</v>
      </c>
    </row>
    <row r="216" spans="1:36" ht="15">
      <c r="A216" s="10">
        <v>311</v>
      </c>
      <c r="B216" t="str">
        <f>IF(K216="总计","",INDEX(主数据!A:AD,MATCH(J216,主数据!A:A,0),9))</f>
        <v>华中大区公司</v>
      </c>
      <c r="C216" t="str">
        <f>IF(K216="","",INDEX(主数据!A:AD,MATCH(J216,主数据!A:A,0),11))</f>
        <v>西安南区</v>
      </c>
      <c r="D216" t="str">
        <f t="shared" si="12"/>
        <v>XA27销售中心物业费定额</v>
      </c>
      <c r="E216" s="13" t="str">
        <f t="shared" si="14"/>
        <v/>
      </c>
      <c r="F216" s="13" t="str">
        <f>IF(E216="","",IFERROR(IF(IF(K216="","",INDEX(收费标合同信息维护!A:Q,MATCH(D216,收费标合同信息维护!J:J,0),10))=D216,"有","无"),"无"))</f>
        <v/>
      </c>
      <c r="G216" s="13" t="str">
        <f t="shared" si="13"/>
        <v>XA27销售中心物业费定额121720.50</v>
      </c>
      <c r="H216" s="13" t="str">
        <f t="shared" si="15"/>
        <v>121720.50</v>
      </c>
      <c r="I216" s="13" t="str">
        <f>IF(G216="","",IFERROR(IF(IF(K216="","",INDEX(收费标合同信息维护!A:Q,MATCH(G216,收费标合同信息维护!M:M,0),13))=G216,"有","无"),"无"))</f>
        <v>无</v>
      </c>
      <c r="J216" s="3" t="s">
        <v>2351</v>
      </c>
      <c r="K216" s="3" t="s">
        <v>7019</v>
      </c>
      <c r="L216" s="3" t="s">
        <v>6638</v>
      </c>
      <c r="M216" s="3" t="s">
        <v>6639</v>
      </c>
      <c r="N216" s="3" t="s">
        <v>6477</v>
      </c>
      <c r="O216" s="3" t="s">
        <v>6478</v>
      </c>
      <c r="P216" s="3" t="s">
        <v>7020</v>
      </c>
      <c r="Q216" s="3" t="s">
        <v>6639</v>
      </c>
      <c r="R216" s="3" t="s">
        <v>6490</v>
      </c>
      <c r="S216" s="3" t="s">
        <v>6491</v>
      </c>
      <c r="T216" s="3" t="s">
        <v>6644</v>
      </c>
      <c r="U216" s="3" t="s">
        <v>7021</v>
      </c>
      <c r="V216" s="3" t="s">
        <v>154</v>
      </c>
      <c r="W216" s="3" t="s">
        <v>7022</v>
      </c>
      <c r="X216" s="3" t="s">
        <v>154</v>
      </c>
      <c r="Y216" s="3" t="s">
        <v>154</v>
      </c>
      <c r="Z216" s="3" t="s">
        <v>154</v>
      </c>
      <c r="AA216" s="3" t="s">
        <v>154</v>
      </c>
      <c r="AB216" s="3" t="s">
        <v>154</v>
      </c>
      <c r="AC216" s="3" t="s">
        <v>154</v>
      </c>
      <c r="AD216" s="3" t="s">
        <v>6151</v>
      </c>
      <c r="AE216" s="3" t="s">
        <v>6151</v>
      </c>
      <c r="AF216" s="3" t="s">
        <v>154</v>
      </c>
      <c r="AG216" s="3" t="s">
        <v>154</v>
      </c>
      <c r="AH216" s="3" t="s">
        <v>6478</v>
      </c>
      <c r="AI216" s="3" t="s">
        <v>6482</v>
      </c>
      <c r="AJ216" s="3" t="s">
        <v>6033</v>
      </c>
    </row>
    <row r="217" spans="1:36" ht="15">
      <c r="A217" s="10">
        <v>312</v>
      </c>
      <c r="B217" t="str">
        <f>IF(K217="总计","",INDEX(主数据!A:AD,MATCH(J217,主数据!A:A,0),9))</f>
        <v>华中大区公司</v>
      </c>
      <c r="C217" t="str">
        <f>IF(K217="","",INDEX(主数据!A:AD,MATCH(J217,主数据!A:A,0),11))</f>
        <v>西安南区</v>
      </c>
      <c r="D217" t="str">
        <f t="shared" si="12"/>
        <v>XA27销售中心物业费直接录入</v>
      </c>
      <c r="E217" s="13" t="str">
        <f t="shared" si="14"/>
        <v/>
      </c>
      <c r="F217" s="13" t="str">
        <f>IF(E217="","",IFERROR(IF(IF(K217="","",INDEX(收费标合同信息维护!A:Q,MATCH(D217,收费标合同信息维护!J:J,0),10))=D217,"有","无"),"无"))</f>
        <v/>
      </c>
      <c r="G217" s="13" t="str">
        <f t="shared" si="13"/>
        <v/>
      </c>
      <c r="H217" s="13" t="str">
        <f t="shared" si="15"/>
        <v/>
      </c>
      <c r="I217" s="13" t="str">
        <f>IF(G217="","",IFERROR(IF(IF(K217="","",INDEX(收费标合同信息维护!A:Q,MATCH(G217,收费标合同信息维护!M:M,0),13))=G217,"有","无"),"无"))</f>
        <v/>
      </c>
      <c r="J217" s="3" t="s">
        <v>2351</v>
      </c>
      <c r="K217" s="3" t="s">
        <v>7019</v>
      </c>
      <c r="L217" s="3" t="s">
        <v>6638</v>
      </c>
      <c r="M217" s="3" t="s">
        <v>6639</v>
      </c>
      <c r="N217" s="3" t="s">
        <v>6477</v>
      </c>
      <c r="O217" s="3" t="s">
        <v>6478</v>
      </c>
      <c r="P217" s="3" t="s">
        <v>7023</v>
      </c>
      <c r="Q217" s="3" t="s">
        <v>7024</v>
      </c>
      <c r="R217" s="3" t="s">
        <v>6479</v>
      </c>
      <c r="S217" s="3" t="s">
        <v>6480</v>
      </c>
      <c r="T217" s="3" t="s">
        <v>7025</v>
      </c>
      <c r="U217" s="3" t="s">
        <v>154</v>
      </c>
      <c r="V217" s="3" t="s">
        <v>154</v>
      </c>
      <c r="W217" s="3" t="s">
        <v>154</v>
      </c>
      <c r="X217" s="3" t="s">
        <v>154</v>
      </c>
      <c r="Y217" s="3" t="s">
        <v>154</v>
      </c>
      <c r="Z217" s="3" t="s">
        <v>154</v>
      </c>
      <c r="AA217" s="3" t="s">
        <v>154</v>
      </c>
      <c r="AB217" s="3" t="s">
        <v>154</v>
      </c>
      <c r="AC217" s="3" t="s">
        <v>154</v>
      </c>
      <c r="AD217" s="3" t="s">
        <v>6151</v>
      </c>
      <c r="AE217" s="3" t="s">
        <v>6151</v>
      </c>
      <c r="AF217" s="3" t="s">
        <v>154</v>
      </c>
      <c r="AG217" s="3" t="s">
        <v>154</v>
      </c>
      <c r="AH217" s="3" t="s">
        <v>6478</v>
      </c>
      <c r="AI217" s="3" t="s">
        <v>6482</v>
      </c>
      <c r="AJ217" s="3" t="s">
        <v>6033</v>
      </c>
    </row>
    <row r="218" spans="1:36" ht="30">
      <c r="A218" s="10">
        <v>313</v>
      </c>
      <c r="B218" t="str">
        <f>IF(K218="总计","",INDEX(主数据!A:AD,MATCH(J218,主数据!A:A,0),9))</f>
        <v>华北大区公司</v>
      </c>
      <c r="C218" t="str">
        <f>IF(K218="","",INDEX(主数据!A:AD,MATCH(J218,主数据!A:A,0),11))</f>
        <v>华为IFM西南区管理处</v>
      </c>
      <c r="D218" t="str">
        <f t="shared" si="12"/>
        <v>XA34物业服务费定额</v>
      </c>
      <c r="E218" s="13" t="str">
        <f t="shared" si="14"/>
        <v/>
      </c>
      <c r="F218" s="13" t="str">
        <f>IF(E218="","",IFERROR(IF(IF(K218="","",INDEX(收费标合同信息维护!A:Q,MATCH(D218,收费标合同信息维护!J:J,0),10))=D218,"有","无"),"无"))</f>
        <v/>
      </c>
      <c r="G218" s="13" t="str">
        <f t="shared" si="13"/>
        <v>XA34物业服务费定额57730.50</v>
      </c>
      <c r="H218" s="13" t="str">
        <f t="shared" si="15"/>
        <v>57730.50</v>
      </c>
      <c r="I218" s="13" t="str">
        <f>IF(G218="","",IFERROR(IF(IF(K218="","",INDEX(收费标合同信息维护!A:Q,MATCH(G218,收费标合同信息维护!M:M,0),13))=G218,"有","无"),"无"))</f>
        <v>无</v>
      </c>
      <c r="J218" s="3" t="s">
        <v>3437</v>
      </c>
      <c r="K218" s="3" t="s">
        <v>7026</v>
      </c>
      <c r="L218" s="3" t="s">
        <v>6025</v>
      </c>
      <c r="M218" s="3" t="s">
        <v>6026</v>
      </c>
      <c r="N218" s="3" t="s">
        <v>6477</v>
      </c>
      <c r="O218" s="3" t="s">
        <v>6478</v>
      </c>
      <c r="P218" s="3" t="s">
        <v>7027</v>
      </c>
      <c r="Q218" s="3" t="s">
        <v>7028</v>
      </c>
      <c r="R218" s="3" t="s">
        <v>6490</v>
      </c>
      <c r="S218" s="3" t="s">
        <v>6491</v>
      </c>
      <c r="T218" s="3" t="s">
        <v>7029</v>
      </c>
      <c r="U218" s="3" t="s">
        <v>7030</v>
      </c>
      <c r="V218" s="3" t="s">
        <v>154</v>
      </c>
      <c r="W218" s="3" t="s">
        <v>7031</v>
      </c>
      <c r="X218" s="3" t="s">
        <v>154</v>
      </c>
      <c r="Y218" s="3" t="s">
        <v>154</v>
      </c>
      <c r="Z218" s="3" t="s">
        <v>154</v>
      </c>
      <c r="AA218" s="3" t="s">
        <v>154</v>
      </c>
      <c r="AB218" s="3" t="s">
        <v>154</v>
      </c>
      <c r="AC218" s="3" t="s">
        <v>154</v>
      </c>
      <c r="AD218" s="3" t="s">
        <v>6151</v>
      </c>
      <c r="AE218" s="3" t="s">
        <v>6151</v>
      </c>
      <c r="AF218" s="3" t="s">
        <v>154</v>
      </c>
      <c r="AG218" s="3" t="s">
        <v>154</v>
      </c>
      <c r="AH218" s="3" t="s">
        <v>6478</v>
      </c>
      <c r="AI218" s="3" t="s">
        <v>6482</v>
      </c>
      <c r="AJ218" s="3" t="s">
        <v>6489</v>
      </c>
    </row>
    <row r="219" spans="1:36" ht="30">
      <c r="A219" s="10">
        <v>314</v>
      </c>
      <c r="B219" t="str">
        <f>IF(K219="总计","",INDEX(主数据!A:AD,MATCH(J219,主数据!A:A,0),9))</f>
        <v>华北大区公司</v>
      </c>
      <c r="C219" t="str">
        <f>IF(K219="","",INDEX(主数据!A:AD,MATCH(J219,主数据!A:A,0),11))</f>
        <v>华为IFM西南区管理处</v>
      </c>
      <c r="D219" t="str">
        <f t="shared" si="12"/>
        <v>XA34物业服务费定额</v>
      </c>
      <c r="E219" s="13" t="str">
        <f t="shared" si="14"/>
        <v/>
      </c>
      <c r="F219" s="13" t="str">
        <f>IF(E219="","",IFERROR(IF(IF(K219="","",INDEX(收费标合同信息维护!A:Q,MATCH(D219,收费标合同信息维护!J:J,0),10))=D219,"有","无"),"无"))</f>
        <v/>
      </c>
      <c r="G219" s="13" t="str">
        <f t="shared" si="13"/>
        <v>XA34物业服务费定额60753.47</v>
      </c>
      <c r="H219" s="13" t="str">
        <f t="shared" si="15"/>
        <v>60753.47</v>
      </c>
      <c r="I219" s="13" t="str">
        <f>IF(G219="","",IFERROR(IF(IF(K219="","",INDEX(收费标合同信息维护!A:Q,MATCH(G219,收费标合同信息维护!M:M,0),13))=G219,"有","无"),"无"))</f>
        <v>无</v>
      </c>
      <c r="J219" s="3" t="s">
        <v>3437</v>
      </c>
      <c r="K219" s="3" t="s">
        <v>7026</v>
      </c>
      <c r="L219" s="3" t="s">
        <v>6025</v>
      </c>
      <c r="M219" s="3" t="s">
        <v>6026</v>
      </c>
      <c r="N219" s="3" t="s">
        <v>6477</v>
      </c>
      <c r="O219" s="3" t="s">
        <v>6478</v>
      </c>
      <c r="P219" s="3" t="s">
        <v>7032</v>
      </c>
      <c r="Q219" s="3" t="s">
        <v>7033</v>
      </c>
      <c r="R219" s="3" t="s">
        <v>6490</v>
      </c>
      <c r="S219" s="3" t="s">
        <v>6491</v>
      </c>
      <c r="T219" s="3" t="s">
        <v>6493</v>
      </c>
      <c r="U219" s="3" t="s">
        <v>7034</v>
      </c>
      <c r="V219" s="3" t="s">
        <v>154</v>
      </c>
      <c r="W219" s="3" t="s">
        <v>7035</v>
      </c>
      <c r="X219" s="3" t="s">
        <v>154</v>
      </c>
      <c r="Y219" s="3" t="s">
        <v>154</v>
      </c>
      <c r="Z219" s="3" t="s">
        <v>154</v>
      </c>
      <c r="AA219" s="3" t="s">
        <v>154</v>
      </c>
      <c r="AB219" s="3" t="s">
        <v>154</v>
      </c>
      <c r="AC219" s="3" t="s">
        <v>154</v>
      </c>
      <c r="AD219" s="3" t="s">
        <v>6151</v>
      </c>
      <c r="AE219" s="3" t="s">
        <v>6151</v>
      </c>
      <c r="AF219" s="3" t="s">
        <v>154</v>
      </c>
      <c r="AG219" s="3" t="s">
        <v>154</v>
      </c>
      <c r="AH219" s="3" t="s">
        <v>6478</v>
      </c>
      <c r="AI219" s="3" t="s">
        <v>6482</v>
      </c>
      <c r="AJ219" s="3" t="s">
        <v>6489</v>
      </c>
    </row>
    <row r="220" spans="1:36" ht="30">
      <c r="A220" s="10">
        <v>315</v>
      </c>
      <c r="B220" t="str">
        <f>IF(K220="总计","",INDEX(主数据!A:AD,MATCH(J220,主数据!A:A,0),9))</f>
        <v>华北大区公司</v>
      </c>
      <c r="C220" t="str">
        <f>IF(K220="","",INDEX(主数据!A:AD,MATCH(J220,主数据!A:A,0),11))</f>
        <v>华为IFM西南区管理处</v>
      </c>
      <c r="D220" t="str">
        <f t="shared" si="12"/>
        <v>XA34物业服务费定额</v>
      </c>
      <c r="E220" s="13" t="str">
        <f t="shared" si="14"/>
        <v/>
      </c>
      <c r="F220" s="13" t="str">
        <f>IF(E220="","",IFERROR(IF(IF(K220="","",INDEX(收费标合同信息维护!A:Q,MATCH(D220,收费标合同信息维护!J:J,0),10))=D220,"有","无"),"无"))</f>
        <v/>
      </c>
      <c r="G220" s="13" t="str">
        <f t="shared" si="13"/>
        <v>XA34物业服务费定额103362.07</v>
      </c>
      <c r="H220" s="13" t="str">
        <f t="shared" si="15"/>
        <v>103362.07</v>
      </c>
      <c r="I220" s="13" t="str">
        <f>IF(G220="","",IFERROR(IF(IF(K220="","",INDEX(收费标合同信息维护!A:Q,MATCH(G220,收费标合同信息维护!M:M,0),13))=G220,"有","无"),"无"))</f>
        <v>无</v>
      </c>
      <c r="J220" s="3" t="s">
        <v>3437</v>
      </c>
      <c r="K220" s="3" t="s">
        <v>7026</v>
      </c>
      <c r="L220" s="3" t="s">
        <v>6025</v>
      </c>
      <c r="M220" s="3" t="s">
        <v>6026</v>
      </c>
      <c r="N220" s="3" t="s">
        <v>6477</v>
      </c>
      <c r="O220" s="3" t="s">
        <v>6478</v>
      </c>
      <c r="P220" s="3" t="s">
        <v>7036</v>
      </c>
      <c r="Q220" s="3" t="s">
        <v>7037</v>
      </c>
      <c r="R220" s="3" t="s">
        <v>6490</v>
      </c>
      <c r="S220" s="3" t="s">
        <v>6491</v>
      </c>
      <c r="T220" s="3" t="s">
        <v>6496</v>
      </c>
      <c r="U220" s="3" t="s">
        <v>6533</v>
      </c>
      <c r="V220" s="3" t="s">
        <v>154</v>
      </c>
      <c r="W220" s="3" t="s">
        <v>7038</v>
      </c>
      <c r="X220" s="3" t="s">
        <v>154</v>
      </c>
      <c r="Y220" s="3" t="s">
        <v>154</v>
      </c>
      <c r="Z220" s="3" t="s">
        <v>154</v>
      </c>
      <c r="AA220" s="3" t="s">
        <v>154</v>
      </c>
      <c r="AB220" s="3" t="s">
        <v>154</v>
      </c>
      <c r="AC220" s="3" t="s">
        <v>154</v>
      </c>
      <c r="AD220" s="3" t="s">
        <v>6151</v>
      </c>
      <c r="AE220" s="3" t="s">
        <v>6151</v>
      </c>
      <c r="AF220" s="3" t="s">
        <v>154</v>
      </c>
      <c r="AG220" s="3" t="s">
        <v>154</v>
      </c>
      <c r="AH220" s="3" t="s">
        <v>6478</v>
      </c>
      <c r="AI220" s="3" t="s">
        <v>6482</v>
      </c>
      <c r="AJ220" s="3" t="s">
        <v>6489</v>
      </c>
    </row>
    <row r="221" spans="1:36" ht="30">
      <c r="A221" s="10">
        <v>316</v>
      </c>
      <c r="B221" t="str">
        <f>IF(K221="总计","",INDEX(主数据!A:AD,MATCH(J221,主数据!A:A,0),9))</f>
        <v>华北大区公司</v>
      </c>
      <c r="C221" t="str">
        <f>IF(K221="","",INDEX(主数据!A:AD,MATCH(J221,主数据!A:A,0),11))</f>
        <v>华为IFM西南区管理处</v>
      </c>
      <c r="D221" t="str">
        <f t="shared" si="12"/>
        <v>XA34物业服务费定额</v>
      </c>
      <c r="E221" s="13" t="str">
        <f t="shared" si="14"/>
        <v/>
      </c>
      <c r="F221" s="13" t="str">
        <f>IF(E221="","",IFERROR(IF(IF(K221="","",INDEX(收费标合同信息维护!A:Q,MATCH(D221,收费标合同信息维护!J:J,0),10))=D221,"有","无"),"无"))</f>
        <v/>
      </c>
      <c r="G221" s="13" t="str">
        <f t="shared" si="13"/>
        <v>XA34物业服务费定额109013.83</v>
      </c>
      <c r="H221" s="13" t="str">
        <f t="shared" si="15"/>
        <v>109013.83</v>
      </c>
      <c r="I221" s="13" t="str">
        <f>IF(G221="","",IFERROR(IF(IF(K221="","",INDEX(收费标合同信息维护!A:Q,MATCH(G221,收费标合同信息维护!M:M,0),13))=G221,"有","无"),"无"))</f>
        <v>无</v>
      </c>
      <c r="J221" s="3" t="s">
        <v>3437</v>
      </c>
      <c r="K221" s="3" t="s">
        <v>7026</v>
      </c>
      <c r="L221" s="3" t="s">
        <v>6025</v>
      </c>
      <c r="M221" s="3" t="s">
        <v>6026</v>
      </c>
      <c r="N221" s="3" t="s">
        <v>6477</v>
      </c>
      <c r="O221" s="3" t="s">
        <v>6478</v>
      </c>
      <c r="P221" s="3" t="s">
        <v>7039</v>
      </c>
      <c r="Q221" s="3" t="s">
        <v>7040</v>
      </c>
      <c r="R221" s="3" t="s">
        <v>6490</v>
      </c>
      <c r="S221" s="3" t="s">
        <v>6491</v>
      </c>
      <c r="T221" s="3" t="s">
        <v>6537</v>
      </c>
      <c r="U221" s="3" t="s">
        <v>6792</v>
      </c>
      <c r="V221" s="3" t="s">
        <v>154</v>
      </c>
      <c r="W221" s="3" t="s">
        <v>7041</v>
      </c>
      <c r="X221" s="3" t="s">
        <v>154</v>
      </c>
      <c r="Y221" s="3" t="s">
        <v>154</v>
      </c>
      <c r="Z221" s="3" t="s">
        <v>154</v>
      </c>
      <c r="AA221" s="3" t="s">
        <v>154</v>
      </c>
      <c r="AB221" s="3" t="s">
        <v>154</v>
      </c>
      <c r="AC221" s="3" t="s">
        <v>154</v>
      </c>
      <c r="AD221" s="3" t="s">
        <v>6151</v>
      </c>
      <c r="AE221" s="3" t="s">
        <v>6151</v>
      </c>
      <c r="AF221" s="3" t="s">
        <v>6040</v>
      </c>
      <c r="AG221" s="3" t="s">
        <v>154</v>
      </c>
      <c r="AH221" s="3" t="s">
        <v>6478</v>
      </c>
      <c r="AI221" s="3" t="s">
        <v>6482</v>
      </c>
      <c r="AJ221" s="3" t="s">
        <v>6033</v>
      </c>
    </row>
    <row r="222" spans="1:36" ht="15">
      <c r="A222" s="10">
        <v>317</v>
      </c>
      <c r="B222" t="str">
        <f>IF(K222="总计","",INDEX(主数据!A:AD,MATCH(J222,主数据!A:A,0),9))</f>
        <v>华北大区公司</v>
      </c>
      <c r="C222" t="str">
        <f>IF(K222="","",INDEX(主数据!A:AD,MATCH(J222,主数据!A:A,0),11))</f>
        <v>华为IFM北方区管理处</v>
      </c>
      <c r="D222" t="str">
        <f t="shared" si="12"/>
        <v>XA36物业服务费定额</v>
      </c>
      <c r="E222" s="13" t="str">
        <f t="shared" si="14"/>
        <v/>
      </c>
      <c r="F222" s="13" t="str">
        <f>IF(E222="","",IFERROR(IF(IF(K222="","",INDEX(收费标合同信息维护!A:Q,MATCH(D222,收费标合同信息维护!J:J,0),10))=D222,"有","无"),"无"))</f>
        <v/>
      </c>
      <c r="G222" s="13" t="str">
        <f t="shared" si="13"/>
        <v>XA36物业服务费定额113779.61</v>
      </c>
      <c r="H222" s="13" t="str">
        <f t="shared" si="15"/>
        <v>113779.61</v>
      </c>
      <c r="I222" s="13" t="str">
        <f>IF(G222="","",IFERROR(IF(IF(K222="","",INDEX(收费标合同信息维护!A:Q,MATCH(G222,收费标合同信息维护!M:M,0),13))=G222,"有","无"),"无"))</f>
        <v>无</v>
      </c>
      <c r="J222" s="3" t="s">
        <v>3524</v>
      </c>
      <c r="K222" s="3" t="s">
        <v>7042</v>
      </c>
      <c r="L222" s="3" t="s">
        <v>6025</v>
      </c>
      <c r="M222" s="3" t="s">
        <v>6026</v>
      </c>
      <c r="N222" s="3" t="s">
        <v>6477</v>
      </c>
      <c r="O222" s="3" t="s">
        <v>6478</v>
      </c>
      <c r="P222" s="3" t="s">
        <v>6025</v>
      </c>
      <c r="Q222" s="3" t="s">
        <v>7043</v>
      </c>
      <c r="R222" s="3" t="s">
        <v>6490</v>
      </c>
      <c r="S222" s="3" t="s">
        <v>6491</v>
      </c>
      <c r="T222" s="3" t="s">
        <v>7001</v>
      </c>
      <c r="U222" s="3" t="s">
        <v>154</v>
      </c>
      <c r="V222" s="3" t="s">
        <v>154</v>
      </c>
      <c r="W222" s="3" t="s">
        <v>7044</v>
      </c>
      <c r="X222" s="3" t="s">
        <v>154</v>
      </c>
      <c r="Y222" s="3" t="s">
        <v>154</v>
      </c>
      <c r="Z222" s="3" t="s">
        <v>154</v>
      </c>
      <c r="AA222" s="3" t="s">
        <v>154</v>
      </c>
      <c r="AB222" s="3" t="s">
        <v>154</v>
      </c>
      <c r="AC222" s="3" t="s">
        <v>154</v>
      </c>
      <c r="AD222" s="3" t="s">
        <v>6151</v>
      </c>
      <c r="AE222" s="3" t="s">
        <v>6151</v>
      </c>
      <c r="AF222" s="3" t="s">
        <v>154</v>
      </c>
      <c r="AG222" s="3" t="s">
        <v>154</v>
      </c>
      <c r="AH222" s="3" t="s">
        <v>6478</v>
      </c>
      <c r="AI222" s="3" t="s">
        <v>6482</v>
      </c>
      <c r="AJ222" s="3" t="s">
        <v>6033</v>
      </c>
    </row>
    <row r="223" spans="1:36" ht="15">
      <c r="A223" s="10">
        <v>318</v>
      </c>
      <c r="B223" t="str">
        <f>IF(K223="总计","",INDEX(主数据!A:AD,MATCH(J223,主数据!A:A,0),9))</f>
        <v>华北大区公司</v>
      </c>
      <c r="C223" t="str">
        <f>IF(K223="","",INDEX(主数据!A:AD,MATCH(J223,主数据!A:A,0),11))</f>
        <v>华为IFM北方区管理处</v>
      </c>
      <c r="D223" t="str">
        <f t="shared" si="12"/>
        <v>XA36销售中心物业费定额</v>
      </c>
      <c r="E223" s="13" t="str">
        <f t="shared" si="14"/>
        <v/>
      </c>
      <c r="F223" s="13" t="str">
        <f>IF(E223="","",IFERROR(IF(IF(K223="","",INDEX(收费标合同信息维护!A:Q,MATCH(D223,收费标合同信息维护!J:J,0),10))=D223,"有","无"),"无"))</f>
        <v/>
      </c>
      <c r="G223" s="13" t="str">
        <f t="shared" si="13"/>
        <v>XA36销售中心物业费定额113779.61</v>
      </c>
      <c r="H223" s="13" t="str">
        <f t="shared" si="15"/>
        <v>113779.61</v>
      </c>
      <c r="I223" s="13" t="str">
        <f>IF(G223="","",IFERROR(IF(IF(K223="","",INDEX(收费标合同信息维护!A:Q,MATCH(G223,收费标合同信息维护!M:M,0),13))=G223,"有","无"),"无"))</f>
        <v>无</v>
      </c>
      <c r="J223" s="3" t="s">
        <v>3524</v>
      </c>
      <c r="K223" s="3" t="s">
        <v>7042</v>
      </c>
      <c r="L223" s="3" t="s">
        <v>6638</v>
      </c>
      <c r="M223" s="3" t="s">
        <v>6639</v>
      </c>
      <c r="N223" s="3" t="s">
        <v>6477</v>
      </c>
      <c r="O223" s="3" t="s">
        <v>6478</v>
      </c>
      <c r="P223" s="3" t="s">
        <v>7045</v>
      </c>
      <c r="Q223" s="3" t="s">
        <v>6026</v>
      </c>
      <c r="R223" s="3" t="s">
        <v>6490</v>
      </c>
      <c r="S223" s="3" t="s">
        <v>6491</v>
      </c>
      <c r="T223" s="3" t="s">
        <v>6537</v>
      </c>
      <c r="U223" s="3" t="s">
        <v>154</v>
      </c>
      <c r="V223" s="3" t="s">
        <v>154</v>
      </c>
      <c r="W223" s="3" t="s">
        <v>7044</v>
      </c>
      <c r="X223" s="3" t="s">
        <v>154</v>
      </c>
      <c r="Y223" s="3" t="s">
        <v>154</v>
      </c>
      <c r="Z223" s="3" t="s">
        <v>154</v>
      </c>
      <c r="AA223" s="3" t="s">
        <v>154</v>
      </c>
      <c r="AB223" s="3" t="s">
        <v>154</v>
      </c>
      <c r="AC223" s="3" t="s">
        <v>154</v>
      </c>
      <c r="AD223" s="3" t="s">
        <v>6151</v>
      </c>
      <c r="AE223" s="3" t="s">
        <v>6151</v>
      </c>
      <c r="AF223" s="3" t="s">
        <v>6040</v>
      </c>
      <c r="AG223" s="3" t="s">
        <v>154</v>
      </c>
      <c r="AH223" s="3" t="s">
        <v>6597</v>
      </c>
      <c r="AI223" s="3" t="s">
        <v>6482</v>
      </c>
      <c r="AJ223" s="3" t="s">
        <v>6489</v>
      </c>
    </row>
    <row r="224" spans="1:36" ht="15">
      <c r="A224" s="10">
        <v>319</v>
      </c>
      <c r="B224" t="str">
        <f>IF(K224="总计","",INDEX(主数据!A:AD,MATCH(J224,主数据!A:A,0),9))</f>
        <v>华北大区公司</v>
      </c>
      <c r="C224" t="str">
        <f>IF(K224="","",INDEX(主数据!A:AD,MATCH(J224,主数据!A:A,0),11))</f>
        <v>银川城区</v>
      </c>
      <c r="D224" t="str">
        <f t="shared" si="12"/>
        <v>YC16物业服务费标准方式1.35</v>
      </c>
      <c r="E224" s="13" t="str">
        <f t="shared" si="14"/>
        <v>1.35</v>
      </c>
      <c r="F224" s="13" t="str">
        <f>IF(E224="","",IFERROR(IF(IF(K224="","",INDEX(收费标合同信息维护!A:Q,MATCH(D224,收费标合同信息维护!J:J,0),10))=D224,"有","无"),"无"))</f>
        <v>无</v>
      </c>
      <c r="G224" s="13" t="str">
        <f t="shared" si="13"/>
        <v/>
      </c>
      <c r="H224" s="13" t="str">
        <f t="shared" si="15"/>
        <v/>
      </c>
      <c r="I224" s="13" t="str">
        <f>IF(G224="","",IFERROR(IF(IF(K224="","",INDEX(收费标合同信息维护!A:Q,MATCH(G224,收费标合同信息维护!M:M,0),13))=G224,"有","无"),"无"))</f>
        <v/>
      </c>
      <c r="J224" s="3" t="s">
        <v>4399</v>
      </c>
      <c r="K224" s="3" t="s">
        <v>7046</v>
      </c>
      <c r="L224" s="3" t="s">
        <v>6025</v>
      </c>
      <c r="M224" s="3" t="s">
        <v>6026</v>
      </c>
      <c r="N224" s="3" t="s">
        <v>6477</v>
      </c>
      <c r="O224" s="3" t="s">
        <v>6478</v>
      </c>
      <c r="P224" s="3" t="s">
        <v>6025</v>
      </c>
      <c r="Q224" s="3" t="s">
        <v>6026</v>
      </c>
      <c r="R224" s="3" t="s">
        <v>6484</v>
      </c>
      <c r="S224" s="3" t="s">
        <v>6485</v>
      </c>
      <c r="T224" s="3" t="s">
        <v>6493</v>
      </c>
      <c r="U224" s="3" t="s">
        <v>7034</v>
      </c>
      <c r="V224" s="3" t="s">
        <v>7047</v>
      </c>
      <c r="W224" s="3" t="s">
        <v>154</v>
      </c>
      <c r="X224" s="3" t="s">
        <v>154</v>
      </c>
      <c r="Y224" s="3" t="s">
        <v>154</v>
      </c>
      <c r="Z224" s="3" t="s">
        <v>154</v>
      </c>
      <c r="AA224" s="3" t="s">
        <v>154</v>
      </c>
      <c r="AB224" s="3" t="s">
        <v>154</v>
      </c>
      <c r="AC224" s="3" t="s">
        <v>154</v>
      </c>
      <c r="AD224" s="3" t="s">
        <v>6151</v>
      </c>
      <c r="AE224" s="3" t="s">
        <v>6151</v>
      </c>
      <c r="AF224" s="3" t="s">
        <v>154</v>
      </c>
      <c r="AG224" s="3" t="s">
        <v>154</v>
      </c>
      <c r="AH224" s="3" t="s">
        <v>6478</v>
      </c>
      <c r="AI224" s="3" t="s">
        <v>6482</v>
      </c>
      <c r="AJ224" s="3" t="s">
        <v>6033</v>
      </c>
    </row>
    <row r="225" spans="1:36" ht="30">
      <c r="A225" s="10">
        <v>320</v>
      </c>
      <c r="B225" t="str">
        <f>IF(K225="总计","",INDEX(主数据!A:AD,MATCH(J225,主数据!A:A,0),9))</f>
        <v>华北大区公司</v>
      </c>
      <c r="C225" t="str">
        <f>IF(K225="","",INDEX(主数据!A:AD,MATCH(J225,主数据!A:A,0),11))</f>
        <v>吴忠城区</v>
      </c>
      <c r="D225" t="str">
        <f t="shared" si="12"/>
        <v>YC52物业服务费标准方式1.50</v>
      </c>
      <c r="E225" s="13" t="str">
        <f t="shared" si="14"/>
        <v>1.50</v>
      </c>
      <c r="F225" s="13" t="str">
        <f>IF(E225="","",IFERROR(IF(IF(K225="","",INDEX(收费标合同信息维护!A:Q,MATCH(D225,收费标合同信息维护!J:J,0),10))=D225,"有","无"),"无"))</f>
        <v>无</v>
      </c>
      <c r="G225" s="13" t="str">
        <f t="shared" si="13"/>
        <v/>
      </c>
      <c r="H225" s="13" t="str">
        <f t="shared" si="15"/>
        <v/>
      </c>
      <c r="I225" s="13" t="str">
        <f>IF(G225="","",IFERROR(IF(IF(K225="","",INDEX(收费标合同信息维护!A:Q,MATCH(G225,收费标合同信息维护!M:M,0),13))=G225,"有","无"),"无"))</f>
        <v/>
      </c>
      <c r="J225" s="3" t="s">
        <v>4164</v>
      </c>
      <c r="K225" s="3" t="s">
        <v>6328</v>
      </c>
      <c r="L225" s="3" t="s">
        <v>6025</v>
      </c>
      <c r="M225" s="3" t="s">
        <v>6026</v>
      </c>
      <c r="N225" s="3" t="s">
        <v>6477</v>
      </c>
      <c r="O225" s="3" t="s">
        <v>6478</v>
      </c>
      <c r="P225" s="3" t="s">
        <v>7048</v>
      </c>
      <c r="Q225" s="3" t="s">
        <v>7049</v>
      </c>
      <c r="R225" s="3" t="s">
        <v>6484</v>
      </c>
      <c r="S225" s="3" t="s">
        <v>7050</v>
      </c>
      <c r="T225" s="3" t="s">
        <v>6561</v>
      </c>
      <c r="U225" s="3" t="s">
        <v>154</v>
      </c>
      <c r="V225" s="3" t="s">
        <v>6608</v>
      </c>
      <c r="W225" s="3" t="s">
        <v>154</v>
      </c>
      <c r="X225" s="3" t="s">
        <v>154</v>
      </c>
      <c r="Y225" s="3" t="s">
        <v>154</v>
      </c>
      <c r="Z225" s="3" t="s">
        <v>154</v>
      </c>
      <c r="AA225" s="3" t="s">
        <v>154</v>
      </c>
      <c r="AB225" s="3" t="s">
        <v>154</v>
      </c>
      <c r="AC225" s="3" t="s">
        <v>154</v>
      </c>
      <c r="AD225" s="3" t="s">
        <v>6151</v>
      </c>
      <c r="AE225" s="3" t="s">
        <v>6151</v>
      </c>
      <c r="AF225" s="3" t="s">
        <v>6040</v>
      </c>
      <c r="AG225" s="3" t="s">
        <v>154</v>
      </c>
      <c r="AH225" s="3" t="s">
        <v>6478</v>
      </c>
      <c r="AI225" s="3" t="s">
        <v>6482</v>
      </c>
      <c r="AJ225" s="3" t="s">
        <v>21</v>
      </c>
    </row>
    <row r="226" spans="1:36" ht="30">
      <c r="A226" s="10">
        <v>321</v>
      </c>
      <c r="B226" t="str">
        <f>IF(K226="总计","",INDEX(主数据!A:AD,MATCH(J226,主数据!A:A,0),9))</f>
        <v>华北大区公司</v>
      </c>
      <c r="C226" t="str">
        <f>IF(K226="","",INDEX(主数据!A:AD,MATCH(J226,主数据!A:A,0),11))</f>
        <v>吴忠城区</v>
      </c>
      <c r="D226" t="str">
        <f t="shared" si="12"/>
        <v>YC52物业服务费标准方式1.50</v>
      </c>
      <c r="E226" s="13" t="str">
        <f t="shared" si="14"/>
        <v>1.50</v>
      </c>
      <c r="F226" s="13" t="str">
        <f>IF(E226="","",IFERROR(IF(IF(K226="","",INDEX(收费标合同信息维护!A:Q,MATCH(D226,收费标合同信息维护!J:J,0),10))=D226,"有","无"),"无"))</f>
        <v>无</v>
      </c>
      <c r="G226" s="13" t="str">
        <f t="shared" si="13"/>
        <v/>
      </c>
      <c r="H226" s="13" t="str">
        <f t="shared" si="15"/>
        <v/>
      </c>
      <c r="I226" s="13" t="str">
        <f>IF(G226="","",IFERROR(IF(IF(K226="","",INDEX(收费标合同信息维护!A:Q,MATCH(G226,收费标合同信息维护!M:M,0),13))=G226,"有","无"),"无"))</f>
        <v/>
      </c>
      <c r="J226" s="3" t="s">
        <v>4164</v>
      </c>
      <c r="K226" s="3" t="s">
        <v>6328</v>
      </c>
      <c r="L226" s="3" t="s">
        <v>6025</v>
      </c>
      <c r="M226" s="3" t="s">
        <v>6026</v>
      </c>
      <c r="N226" s="3" t="s">
        <v>6477</v>
      </c>
      <c r="O226" s="3" t="s">
        <v>6478</v>
      </c>
      <c r="P226" s="3" t="s">
        <v>7051</v>
      </c>
      <c r="Q226" s="3" t="s">
        <v>7052</v>
      </c>
      <c r="R226" s="3" t="s">
        <v>6484</v>
      </c>
      <c r="S226" s="3" t="s">
        <v>6491</v>
      </c>
      <c r="T226" s="3" t="s">
        <v>6690</v>
      </c>
      <c r="U226" s="3" t="s">
        <v>154</v>
      </c>
      <c r="V226" s="3" t="s">
        <v>6608</v>
      </c>
      <c r="W226" s="3" t="s">
        <v>154</v>
      </c>
      <c r="X226" s="3" t="s">
        <v>154</v>
      </c>
      <c r="Y226" s="3" t="s">
        <v>154</v>
      </c>
      <c r="Z226" s="3" t="s">
        <v>154</v>
      </c>
      <c r="AA226" s="3" t="s">
        <v>154</v>
      </c>
      <c r="AB226" s="3" t="s">
        <v>154</v>
      </c>
      <c r="AC226" s="3" t="s">
        <v>154</v>
      </c>
      <c r="AD226" s="3" t="s">
        <v>6151</v>
      </c>
      <c r="AE226" s="3" t="s">
        <v>6151</v>
      </c>
      <c r="AF226" s="3" t="s">
        <v>154</v>
      </c>
      <c r="AG226" s="3" t="s">
        <v>154</v>
      </c>
      <c r="AH226" s="3" t="s">
        <v>6478</v>
      </c>
      <c r="AI226" s="3" t="s">
        <v>6482</v>
      </c>
      <c r="AJ226" s="3" t="s">
        <v>6489</v>
      </c>
    </row>
    <row r="227" spans="1:36" ht="30">
      <c r="A227" s="10">
        <v>322</v>
      </c>
      <c r="B227" t="str">
        <f>IF(K227="总计","",INDEX(主数据!A:AD,MATCH(J227,主数据!A:A,0),9))</f>
        <v>华北大区公司</v>
      </c>
      <c r="C227" t="str">
        <f>IF(K227="","",INDEX(主数据!A:AD,MATCH(J227,主数据!A:A,0),11))</f>
        <v>吴忠城区</v>
      </c>
      <c r="D227" t="str">
        <f t="shared" si="12"/>
        <v>YC52物业服务费标准方式1.30</v>
      </c>
      <c r="E227" s="13" t="str">
        <f t="shared" si="14"/>
        <v>1.30</v>
      </c>
      <c r="F227" s="13" t="str">
        <f>IF(E227="","",IFERROR(IF(IF(K227="","",INDEX(收费标合同信息维护!A:Q,MATCH(D227,收费标合同信息维护!J:J,0),10))=D227,"有","无"),"无"))</f>
        <v>无</v>
      </c>
      <c r="G227" s="13" t="str">
        <f t="shared" si="13"/>
        <v/>
      </c>
      <c r="H227" s="13" t="str">
        <f t="shared" si="15"/>
        <v/>
      </c>
      <c r="I227" s="13" t="str">
        <f>IF(G227="","",IFERROR(IF(IF(K227="","",INDEX(收费标合同信息维护!A:Q,MATCH(G227,收费标合同信息维护!M:M,0),13))=G227,"有","无"),"无"))</f>
        <v/>
      </c>
      <c r="J227" s="3" t="s">
        <v>4164</v>
      </c>
      <c r="K227" s="3" t="s">
        <v>6328</v>
      </c>
      <c r="L227" s="3" t="s">
        <v>6025</v>
      </c>
      <c r="M227" s="3" t="s">
        <v>6026</v>
      </c>
      <c r="N227" s="3" t="s">
        <v>6477</v>
      </c>
      <c r="O227" s="3" t="s">
        <v>6478</v>
      </c>
      <c r="P227" s="3" t="s">
        <v>7053</v>
      </c>
      <c r="Q227" s="3" t="s">
        <v>7054</v>
      </c>
      <c r="R227" s="3" t="s">
        <v>6484</v>
      </c>
      <c r="S227" s="3" t="s">
        <v>6485</v>
      </c>
      <c r="T227" s="3" t="s">
        <v>6537</v>
      </c>
      <c r="U227" s="3" t="s">
        <v>154</v>
      </c>
      <c r="V227" s="3" t="s">
        <v>6611</v>
      </c>
      <c r="W227" s="3" t="s">
        <v>154</v>
      </c>
      <c r="X227" s="3" t="s">
        <v>154</v>
      </c>
      <c r="Y227" s="3" t="s">
        <v>154</v>
      </c>
      <c r="Z227" s="3" t="s">
        <v>154</v>
      </c>
      <c r="AA227" s="3" t="s">
        <v>154</v>
      </c>
      <c r="AB227" s="3" t="s">
        <v>154</v>
      </c>
      <c r="AC227" s="3" t="s">
        <v>154</v>
      </c>
      <c r="AD227" s="3" t="s">
        <v>6151</v>
      </c>
      <c r="AE227" s="3" t="s">
        <v>6151</v>
      </c>
      <c r="AF227" s="3" t="s">
        <v>6040</v>
      </c>
      <c r="AG227" s="3" t="s">
        <v>154</v>
      </c>
      <c r="AH227" s="3" t="s">
        <v>6478</v>
      </c>
      <c r="AI227" s="3" t="s">
        <v>6482</v>
      </c>
      <c r="AJ227" s="3" t="s">
        <v>7055</v>
      </c>
    </row>
    <row r="228" spans="1:36" ht="30">
      <c r="A228" s="10">
        <v>323</v>
      </c>
      <c r="B228" t="str">
        <f>IF(K228="总计","",INDEX(主数据!A:AD,MATCH(J228,主数据!A:A,0),9))</f>
        <v>华北大区公司</v>
      </c>
      <c r="C228" t="str">
        <f>IF(K228="","",INDEX(主数据!A:AD,MATCH(J228,主数据!A:A,0),11))</f>
        <v>吴忠城区</v>
      </c>
      <c r="D228" t="str">
        <f t="shared" si="12"/>
        <v>YC52物业服务费标准方式2.00</v>
      </c>
      <c r="E228" s="13" t="str">
        <f t="shared" si="14"/>
        <v>2.00</v>
      </c>
      <c r="F228" s="13" t="str">
        <f>IF(E228="","",IFERROR(IF(IF(K228="","",INDEX(收费标合同信息维护!A:Q,MATCH(D228,收费标合同信息维护!J:J,0),10))=D228,"有","无"),"无"))</f>
        <v>无</v>
      </c>
      <c r="G228" s="13" t="str">
        <f t="shared" si="13"/>
        <v/>
      </c>
      <c r="H228" s="13" t="str">
        <f t="shared" si="15"/>
        <v/>
      </c>
      <c r="I228" s="13" t="str">
        <f>IF(G228="","",IFERROR(IF(IF(K228="","",INDEX(收费标合同信息维护!A:Q,MATCH(G228,收费标合同信息维护!M:M,0),13))=G228,"有","无"),"无"))</f>
        <v/>
      </c>
      <c r="J228" s="3" t="s">
        <v>4164</v>
      </c>
      <c r="K228" s="3" t="s">
        <v>6328</v>
      </c>
      <c r="L228" s="3" t="s">
        <v>6025</v>
      </c>
      <c r="M228" s="3" t="s">
        <v>6026</v>
      </c>
      <c r="N228" s="3" t="s">
        <v>6477</v>
      </c>
      <c r="O228" s="3" t="s">
        <v>6478</v>
      </c>
      <c r="P228" s="3" t="s">
        <v>7056</v>
      </c>
      <c r="Q228" s="3" t="s">
        <v>7057</v>
      </c>
      <c r="R228" s="3" t="s">
        <v>6484</v>
      </c>
      <c r="S228" s="3" t="s">
        <v>6485</v>
      </c>
      <c r="T228" s="3" t="s">
        <v>6537</v>
      </c>
      <c r="U228" s="3" t="s">
        <v>154</v>
      </c>
      <c r="V228" s="3" t="s">
        <v>6686</v>
      </c>
      <c r="W228" s="3" t="s">
        <v>154</v>
      </c>
      <c r="X228" s="3" t="s">
        <v>154</v>
      </c>
      <c r="Y228" s="3" t="s">
        <v>154</v>
      </c>
      <c r="Z228" s="3" t="s">
        <v>154</v>
      </c>
      <c r="AA228" s="3" t="s">
        <v>154</v>
      </c>
      <c r="AB228" s="3" t="s">
        <v>154</v>
      </c>
      <c r="AC228" s="3" t="s">
        <v>154</v>
      </c>
      <c r="AD228" s="3" t="s">
        <v>6151</v>
      </c>
      <c r="AE228" s="3" t="s">
        <v>6151</v>
      </c>
      <c r="AF228" s="3" t="s">
        <v>154</v>
      </c>
      <c r="AG228" s="3" t="s">
        <v>154</v>
      </c>
      <c r="AH228" s="3" t="s">
        <v>6478</v>
      </c>
      <c r="AI228" s="3" t="s">
        <v>6482</v>
      </c>
      <c r="AJ228" s="3" t="s">
        <v>6489</v>
      </c>
    </row>
    <row r="229" spans="1:36" ht="30">
      <c r="A229" s="10">
        <v>324</v>
      </c>
      <c r="B229" t="str">
        <f>IF(K229="总计","",INDEX(主数据!A:AD,MATCH(J229,主数据!A:A,0),9))</f>
        <v>华北大区公司</v>
      </c>
      <c r="C229" t="str">
        <f>IF(K229="","",INDEX(主数据!A:AD,MATCH(J229,主数据!A:A,0),11))</f>
        <v>吴忠城区</v>
      </c>
      <c r="D229" t="str">
        <f t="shared" si="12"/>
        <v>YC52物业服务费标准方式1.50</v>
      </c>
      <c r="E229" s="13" t="str">
        <f t="shared" si="14"/>
        <v>1.50</v>
      </c>
      <c r="F229" s="13" t="str">
        <f>IF(E229="","",IFERROR(IF(IF(K229="","",INDEX(收费标合同信息维护!A:Q,MATCH(D229,收费标合同信息维护!J:J,0),10))=D229,"有","无"),"无"))</f>
        <v>无</v>
      </c>
      <c r="G229" s="13" t="str">
        <f t="shared" si="13"/>
        <v/>
      </c>
      <c r="H229" s="13" t="str">
        <f t="shared" si="15"/>
        <v/>
      </c>
      <c r="I229" s="13" t="str">
        <f>IF(G229="","",IFERROR(IF(IF(K229="","",INDEX(收费标合同信息维护!A:Q,MATCH(G229,收费标合同信息维护!M:M,0),13))=G229,"有","无"),"无"))</f>
        <v/>
      </c>
      <c r="J229" s="3" t="s">
        <v>4164</v>
      </c>
      <c r="K229" s="3" t="s">
        <v>6328</v>
      </c>
      <c r="L229" s="3" t="s">
        <v>6025</v>
      </c>
      <c r="M229" s="3" t="s">
        <v>6026</v>
      </c>
      <c r="N229" s="3" t="s">
        <v>6477</v>
      </c>
      <c r="O229" s="3" t="s">
        <v>6478</v>
      </c>
      <c r="P229" s="3" t="s">
        <v>7058</v>
      </c>
      <c r="Q229" s="3" t="s">
        <v>7059</v>
      </c>
      <c r="R229" s="3" t="s">
        <v>6484</v>
      </c>
      <c r="S229" s="3" t="s">
        <v>7060</v>
      </c>
      <c r="T229" s="3" t="s">
        <v>6690</v>
      </c>
      <c r="U229" s="3" t="s">
        <v>154</v>
      </c>
      <c r="V229" s="3" t="s">
        <v>6608</v>
      </c>
      <c r="W229" s="3" t="s">
        <v>154</v>
      </c>
      <c r="X229" s="3" t="s">
        <v>154</v>
      </c>
      <c r="Y229" s="3" t="s">
        <v>154</v>
      </c>
      <c r="Z229" s="3" t="s">
        <v>154</v>
      </c>
      <c r="AA229" s="3" t="s">
        <v>154</v>
      </c>
      <c r="AB229" s="3" t="s">
        <v>154</v>
      </c>
      <c r="AC229" s="3" t="s">
        <v>154</v>
      </c>
      <c r="AD229" s="3" t="s">
        <v>6151</v>
      </c>
      <c r="AE229" s="3" t="s">
        <v>6151</v>
      </c>
      <c r="AF229" s="3" t="s">
        <v>6040</v>
      </c>
      <c r="AG229" s="3" t="s">
        <v>154</v>
      </c>
      <c r="AH229" s="3" t="s">
        <v>6478</v>
      </c>
      <c r="AI229" s="3" t="s">
        <v>6482</v>
      </c>
      <c r="AJ229" s="3" t="s">
        <v>6405</v>
      </c>
    </row>
    <row r="230" spans="1:36" ht="30">
      <c r="A230" s="10">
        <v>325</v>
      </c>
      <c r="B230" t="str">
        <f>IF(K230="总计","",INDEX(主数据!A:AD,MATCH(J230,主数据!A:A,0),9))</f>
        <v>华北大区公司</v>
      </c>
      <c r="C230" t="str">
        <f>IF(K230="","",INDEX(主数据!A:AD,MATCH(J230,主数据!A:A,0),11))</f>
        <v>吴忠城区</v>
      </c>
      <c r="D230" t="str">
        <f t="shared" si="12"/>
        <v>YC52物业服务费标准方式1.50</v>
      </c>
      <c r="E230" s="13" t="str">
        <f t="shared" si="14"/>
        <v>1.50</v>
      </c>
      <c r="F230" s="13" t="str">
        <f>IF(E230="","",IFERROR(IF(IF(K230="","",INDEX(收费标合同信息维护!A:Q,MATCH(D230,收费标合同信息维护!J:J,0),10))=D230,"有","无"),"无"))</f>
        <v>无</v>
      </c>
      <c r="G230" s="13" t="str">
        <f t="shared" si="13"/>
        <v/>
      </c>
      <c r="H230" s="13" t="str">
        <f t="shared" si="15"/>
        <v/>
      </c>
      <c r="I230" s="13" t="str">
        <f>IF(G230="","",IFERROR(IF(IF(K230="","",INDEX(收费标合同信息维护!A:Q,MATCH(G230,收费标合同信息维护!M:M,0),13))=G230,"有","无"),"无"))</f>
        <v/>
      </c>
      <c r="J230" s="3" t="s">
        <v>4164</v>
      </c>
      <c r="K230" s="3" t="s">
        <v>6328</v>
      </c>
      <c r="L230" s="3" t="s">
        <v>6025</v>
      </c>
      <c r="M230" s="3" t="s">
        <v>6026</v>
      </c>
      <c r="N230" s="3" t="s">
        <v>6477</v>
      </c>
      <c r="O230" s="3" t="s">
        <v>6478</v>
      </c>
      <c r="P230" s="3" t="s">
        <v>7061</v>
      </c>
      <c r="Q230" s="3" t="s">
        <v>6026</v>
      </c>
      <c r="R230" s="3" t="s">
        <v>6484</v>
      </c>
      <c r="S230" s="3" t="s">
        <v>6594</v>
      </c>
      <c r="T230" s="3" t="s">
        <v>7062</v>
      </c>
      <c r="U230" s="3" t="s">
        <v>6511</v>
      </c>
      <c r="V230" s="3" t="s">
        <v>6608</v>
      </c>
      <c r="W230" s="3" t="s">
        <v>154</v>
      </c>
      <c r="X230" s="3" t="s">
        <v>154</v>
      </c>
      <c r="Y230" s="3" t="s">
        <v>154</v>
      </c>
      <c r="Z230" s="3" t="s">
        <v>154</v>
      </c>
      <c r="AA230" s="3" t="s">
        <v>154</v>
      </c>
      <c r="AB230" s="3" t="s">
        <v>154</v>
      </c>
      <c r="AC230" s="3" t="s">
        <v>154</v>
      </c>
      <c r="AD230" s="3" t="s">
        <v>6151</v>
      </c>
      <c r="AE230" s="3" t="s">
        <v>6151</v>
      </c>
      <c r="AF230" s="3" t="s">
        <v>6040</v>
      </c>
      <c r="AG230" s="3" t="s">
        <v>154</v>
      </c>
      <c r="AH230" s="3" t="s">
        <v>6478</v>
      </c>
      <c r="AI230" s="3" t="s">
        <v>6482</v>
      </c>
      <c r="AJ230" s="3" t="s">
        <v>6031</v>
      </c>
    </row>
    <row r="231" spans="1:36" ht="30">
      <c r="A231" s="10">
        <v>326</v>
      </c>
      <c r="B231" t="str">
        <f>IF(K231="总计","",INDEX(主数据!A:AD,MATCH(J231,主数据!A:A,0),9))</f>
        <v>华北大区公司</v>
      </c>
      <c r="C231" t="str">
        <f>IF(K231="","",INDEX(主数据!A:AD,MATCH(J231,主数据!A:A,0),11))</f>
        <v>吴忠城区</v>
      </c>
      <c r="D231" t="str">
        <f t="shared" si="12"/>
        <v>YC52电梯费定额38.00</v>
      </c>
      <c r="E231" s="13" t="str">
        <f t="shared" si="14"/>
        <v>38.00</v>
      </c>
      <c r="F231" s="13" t="str">
        <f>IF(E231="","",IFERROR(IF(IF(K231="","",INDEX(收费标合同信息维护!A:Q,MATCH(D231,收费标合同信息维护!J:J,0),10))=D231,"有","无"),"无"))</f>
        <v>无</v>
      </c>
      <c r="G231" s="13" t="str">
        <f t="shared" si="13"/>
        <v>YC52电梯费定额38.33</v>
      </c>
      <c r="H231" s="13" t="str">
        <f t="shared" si="15"/>
        <v>38.33</v>
      </c>
      <c r="I231" s="13" t="str">
        <f>IF(G231="","",IFERROR(IF(IF(K231="","",INDEX(收费标合同信息维护!A:Q,MATCH(G231,收费标合同信息维护!M:M,0),13))=G231,"有","无"),"无"))</f>
        <v>无</v>
      </c>
      <c r="J231" s="3" t="s">
        <v>4164</v>
      </c>
      <c r="K231" s="3" t="s">
        <v>6328</v>
      </c>
      <c r="L231" s="3" t="s">
        <v>7063</v>
      </c>
      <c r="M231" s="3" t="s">
        <v>7064</v>
      </c>
      <c r="N231" s="3" t="s">
        <v>6477</v>
      </c>
      <c r="O231" s="3" t="s">
        <v>6478</v>
      </c>
      <c r="P231" s="3" t="s">
        <v>7065</v>
      </c>
      <c r="Q231" s="3" t="s">
        <v>7066</v>
      </c>
      <c r="R231" s="3" t="s">
        <v>6490</v>
      </c>
      <c r="S231" s="3" t="s">
        <v>6491</v>
      </c>
      <c r="T231" s="3" t="s">
        <v>6691</v>
      </c>
      <c r="U231" s="3" t="s">
        <v>154</v>
      </c>
      <c r="V231" s="3" t="s">
        <v>7067</v>
      </c>
      <c r="W231" s="3" t="s">
        <v>7068</v>
      </c>
      <c r="X231" s="3" t="s">
        <v>154</v>
      </c>
      <c r="Y231" s="3" t="s">
        <v>154</v>
      </c>
      <c r="Z231" s="3" t="s">
        <v>154</v>
      </c>
      <c r="AA231" s="3" t="s">
        <v>154</v>
      </c>
      <c r="AB231" s="3" t="s">
        <v>154</v>
      </c>
      <c r="AC231" s="3" t="s">
        <v>154</v>
      </c>
      <c r="AD231" s="3" t="s">
        <v>6151</v>
      </c>
      <c r="AE231" s="3" t="s">
        <v>6151</v>
      </c>
      <c r="AF231" s="3" t="s">
        <v>6040</v>
      </c>
      <c r="AG231" s="3" t="s">
        <v>154</v>
      </c>
      <c r="AH231" s="3" t="s">
        <v>6478</v>
      </c>
      <c r="AI231" s="3" t="s">
        <v>6482</v>
      </c>
      <c r="AJ231" s="3" t="s">
        <v>6267</v>
      </c>
    </row>
    <row r="232" spans="1:36" ht="30">
      <c r="A232" s="10">
        <v>327</v>
      </c>
      <c r="B232" t="str">
        <f>IF(K232="总计","",INDEX(主数据!A:AD,MATCH(J232,主数据!A:A,0),9))</f>
        <v>华北大区公司</v>
      </c>
      <c r="C232" t="str">
        <f>IF(K232="","",INDEX(主数据!A:AD,MATCH(J232,主数据!A:A,0),11))</f>
        <v>吴忠城区</v>
      </c>
      <c r="D232" t="str">
        <f t="shared" si="12"/>
        <v>YC52电梯费定额</v>
      </c>
      <c r="E232" s="13" t="str">
        <f t="shared" si="14"/>
        <v/>
      </c>
      <c r="F232" s="13" t="str">
        <f>IF(E232="","",IFERROR(IF(IF(K232="","",INDEX(收费标合同信息维护!A:Q,MATCH(D232,收费标合同信息维护!J:J,0),10))=D232,"有","无"),"无"))</f>
        <v/>
      </c>
      <c r="G232" s="13" t="str">
        <f t="shared" si="13"/>
        <v>YC52电梯费定额51.67</v>
      </c>
      <c r="H232" s="13" t="str">
        <f t="shared" si="15"/>
        <v>51.67</v>
      </c>
      <c r="I232" s="13" t="str">
        <f>IF(G232="","",IFERROR(IF(IF(K232="","",INDEX(收费标合同信息维护!A:Q,MATCH(G232,收费标合同信息维护!M:M,0),13))=G232,"有","无"),"无"))</f>
        <v>无</v>
      </c>
      <c r="J232" s="3" t="s">
        <v>4164</v>
      </c>
      <c r="K232" s="3" t="s">
        <v>6328</v>
      </c>
      <c r="L232" s="3" t="s">
        <v>7063</v>
      </c>
      <c r="M232" s="3" t="s">
        <v>7064</v>
      </c>
      <c r="N232" s="3" t="s">
        <v>6477</v>
      </c>
      <c r="O232" s="3" t="s">
        <v>6478</v>
      </c>
      <c r="P232" s="3" t="s">
        <v>7069</v>
      </c>
      <c r="Q232" s="3" t="s">
        <v>7070</v>
      </c>
      <c r="R232" s="3" t="s">
        <v>6490</v>
      </c>
      <c r="S232" s="3" t="s">
        <v>6491</v>
      </c>
      <c r="T232" s="3" t="s">
        <v>6691</v>
      </c>
      <c r="U232" s="3" t="s">
        <v>154</v>
      </c>
      <c r="V232" s="3" t="s">
        <v>154</v>
      </c>
      <c r="W232" s="3" t="s">
        <v>7071</v>
      </c>
      <c r="X232" s="3" t="s">
        <v>154</v>
      </c>
      <c r="Y232" s="3" t="s">
        <v>154</v>
      </c>
      <c r="Z232" s="3" t="s">
        <v>154</v>
      </c>
      <c r="AA232" s="3" t="s">
        <v>154</v>
      </c>
      <c r="AB232" s="3" t="s">
        <v>154</v>
      </c>
      <c r="AC232" s="3" t="s">
        <v>154</v>
      </c>
      <c r="AD232" s="3" t="s">
        <v>6151</v>
      </c>
      <c r="AE232" s="3" t="s">
        <v>6151</v>
      </c>
      <c r="AF232" s="3" t="s">
        <v>6040</v>
      </c>
      <c r="AG232" s="3" t="s">
        <v>154</v>
      </c>
      <c r="AH232" s="3" t="s">
        <v>6478</v>
      </c>
      <c r="AI232" s="3" t="s">
        <v>6482</v>
      </c>
      <c r="AJ232" s="3" t="s">
        <v>6055</v>
      </c>
    </row>
    <row r="233" spans="1:36" ht="30">
      <c r="A233" s="10">
        <v>328</v>
      </c>
      <c r="B233" t="e">
        <f>IF(K233="总计","",INDEX(主数据!A:AD,MATCH(J233,主数据!A:A,0),9))</f>
        <v>#N/A</v>
      </c>
      <c r="C233" t="e">
        <f>IF(K233="","",INDEX(主数据!A:AD,MATCH(J233,主数据!A:A,0),11))</f>
        <v>#N/A</v>
      </c>
      <c r="D233" t="str">
        <f t="shared" si="12"/>
        <v>ZHSQ001物业服务费标准方式200.00</v>
      </c>
      <c r="E233" s="13" t="str">
        <f t="shared" si="14"/>
        <v>200.00</v>
      </c>
      <c r="F233" s="13" t="str">
        <f>IF(E233="","",IFERROR(IF(IF(K233="","",INDEX(收费标合同信息维护!A:Q,MATCH(D233,收费标合同信息维护!J:J,0),10))=D233,"有","无"),"无"))</f>
        <v>无</v>
      </c>
      <c r="G233" s="13" t="str">
        <f t="shared" si="13"/>
        <v/>
      </c>
      <c r="H233" s="13" t="str">
        <f t="shared" si="15"/>
        <v/>
      </c>
      <c r="I233" s="13" t="str">
        <f>IF(G233="","",IFERROR(IF(IF(K233="","",INDEX(收费标合同信息维护!A:Q,MATCH(G233,收费标合同信息维护!M:M,0),13))=G233,"有","无"),"无"))</f>
        <v/>
      </c>
      <c r="J233" s="3" t="s">
        <v>18052</v>
      </c>
      <c r="K233" s="3" t="s">
        <v>18053</v>
      </c>
      <c r="L233" s="3" t="s">
        <v>6025</v>
      </c>
      <c r="M233" s="3" t="s">
        <v>6026</v>
      </c>
      <c r="N233" s="3" t="s">
        <v>6477</v>
      </c>
      <c r="O233" s="3" t="s">
        <v>6478</v>
      </c>
      <c r="P233" s="3" t="s">
        <v>18054</v>
      </c>
      <c r="Q233" s="3" t="s">
        <v>18055</v>
      </c>
      <c r="R233" s="3" t="s">
        <v>6484</v>
      </c>
      <c r="S233" s="3" t="s">
        <v>6491</v>
      </c>
      <c r="T233" s="3" t="s">
        <v>7072</v>
      </c>
      <c r="U233" s="3" t="s">
        <v>7073</v>
      </c>
      <c r="V233" s="3" t="s">
        <v>6698</v>
      </c>
      <c r="W233" s="3" t="s">
        <v>154</v>
      </c>
      <c r="X233" s="3" t="s">
        <v>154</v>
      </c>
      <c r="Y233" s="3" t="s">
        <v>154</v>
      </c>
      <c r="Z233" s="3" t="s">
        <v>154</v>
      </c>
      <c r="AA233" s="3" t="s">
        <v>154</v>
      </c>
      <c r="AB233" s="3" t="s">
        <v>154</v>
      </c>
      <c r="AC233" s="3" t="s">
        <v>154</v>
      </c>
      <c r="AD233" s="3" t="s">
        <v>6151</v>
      </c>
      <c r="AE233" s="3" t="s">
        <v>6151</v>
      </c>
      <c r="AF233" s="3" t="s">
        <v>154</v>
      </c>
      <c r="AG233" s="3" t="s">
        <v>154</v>
      </c>
      <c r="AH233" s="3" t="s">
        <v>6478</v>
      </c>
      <c r="AI233" s="3" t="s">
        <v>6482</v>
      </c>
      <c r="AJ233" s="3" t="s">
        <v>6032</v>
      </c>
    </row>
    <row r="234" spans="1:36" ht="30">
      <c r="A234" s="10">
        <v>329</v>
      </c>
      <c r="B234" t="e">
        <f>IF(K234="总计","",INDEX(主数据!A:AD,MATCH(J234,主数据!A:A,0),9))</f>
        <v>#N/A</v>
      </c>
      <c r="C234" t="e">
        <f>IF(K234="","",INDEX(主数据!A:AD,MATCH(J234,主数据!A:A,0),11))</f>
        <v>#N/A</v>
      </c>
      <c r="D234" t="str">
        <f t="shared" si="12"/>
        <v>ZHSQ001物业服务费定额</v>
      </c>
      <c r="E234" s="13" t="str">
        <f t="shared" si="14"/>
        <v/>
      </c>
      <c r="F234" s="13" t="str">
        <f>IF(E234="","",IFERROR(IF(IF(K234="","",INDEX(收费标合同信息维护!A:Q,MATCH(D234,收费标合同信息维护!J:J,0),10))=D234,"有","无"),"无"))</f>
        <v/>
      </c>
      <c r="G234" s="13" t="str">
        <f t="shared" si="13"/>
        <v>ZHSQ001物业服务费定额0.01</v>
      </c>
      <c r="H234" s="13" t="str">
        <f t="shared" si="15"/>
        <v>0.01</v>
      </c>
      <c r="I234" s="13" t="str">
        <f>IF(G234="","",IFERROR(IF(IF(K234="","",INDEX(收费标合同信息维护!A:Q,MATCH(G234,收费标合同信息维护!M:M,0),13))=G234,"有","无"),"无"))</f>
        <v>无</v>
      </c>
      <c r="J234" s="3" t="s">
        <v>18052</v>
      </c>
      <c r="K234" s="3" t="s">
        <v>18053</v>
      </c>
      <c r="L234" s="3" t="s">
        <v>6025</v>
      </c>
      <c r="M234" s="3" t="s">
        <v>6026</v>
      </c>
      <c r="N234" s="3" t="s">
        <v>6477</v>
      </c>
      <c r="O234" s="3" t="s">
        <v>6478</v>
      </c>
      <c r="P234" s="3" t="s">
        <v>18056</v>
      </c>
      <c r="Q234" s="3" t="s">
        <v>18057</v>
      </c>
      <c r="R234" s="3" t="s">
        <v>6490</v>
      </c>
      <c r="S234" s="3" t="s">
        <v>6491</v>
      </c>
      <c r="T234" s="3" t="s">
        <v>6496</v>
      </c>
      <c r="U234" s="3" t="s">
        <v>154</v>
      </c>
      <c r="V234" s="3" t="s">
        <v>154</v>
      </c>
      <c r="W234" s="3" t="s">
        <v>6742</v>
      </c>
      <c r="X234" s="3" t="s">
        <v>154</v>
      </c>
      <c r="Y234" s="3" t="s">
        <v>154</v>
      </c>
      <c r="Z234" s="3" t="s">
        <v>154</v>
      </c>
      <c r="AA234" s="3" t="s">
        <v>154</v>
      </c>
      <c r="AB234" s="3" t="s">
        <v>154</v>
      </c>
      <c r="AC234" s="3" t="s">
        <v>154</v>
      </c>
      <c r="AD234" s="3" t="s">
        <v>6151</v>
      </c>
      <c r="AE234" s="3" t="s">
        <v>6151</v>
      </c>
      <c r="AF234" s="3" t="s">
        <v>154</v>
      </c>
      <c r="AG234" s="3" t="s">
        <v>154</v>
      </c>
      <c r="AH234" s="3" t="s">
        <v>6478</v>
      </c>
      <c r="AI234" s="3" t="s">
        <v>6482</v>
      </c>
      <c r="AJ234" s="3" t="s">
        <v>6489</v>
      </c>
    </row>
    <row r="235" spans="1:36" ht="30">
      <c r="A235" s="10">
        <v>330</v>
      </c>
      <c r="B235" t="e">
        <f>IF(K235="总计","",INDEX(主数据!A:AD,MATCH(J235,主数据!A:A,0),9))</f>
        <v>#N/A</v>
      </c>
      <c r="C235" t="e">
        <f>IF(K235="","",INDEX(主数据!A:AD,MATCH(J235,主数据!A:A,0),11))</f>
        <v>#N/A</v>
      </c>
      <c r="D235" t="str">
        <f t="shared" si="12"/>
        <v>ZHSQ001物业服务费标准方式100.00</v>
      </c>
      <c r="E235" s="13" t="str">
        <f t="shared" si="14"/>
        <v>100.00</v>
      </c>
      <c r="F235" s="13" t="str">
        <f>IF(E235="","",IFERROR(IF(IF(K235="","",INDEX(收费标合同信息维护!A:Q,MATCH(D235,收费标合同信息维护!J:J,0),10))=D235,"有","无"),"无"))</f>
        <v>无</v>
      </c>
      <c r="G235" s="13" t="str">
        <f t="shared" si="13"/>
        <v/>
      </c>
      <c r="H235" s="13" t="str">
        <f t="shared" si="15"/>
        <v/>
      </c>
      <c r="I235" s="13" t="str">
        <f>IF(G235="","",IFERROR(IF(IF(K235="","",INDEX(收费标合同信息维护!A:Q,MATCH(G235,收费标合同信息维护!M:M,0),13))=G235,"有","无"),"无"))</f>
        <v/>
      </c>
      <c r="J235" s="3" t="s">
        <v>18052</v>
      </c>
      <c r="K235" s="3" t="s">
        <v>18053</v>
      </c>
      <c r="L235" s="3" t="s">
        <v>6025</v>
      </c>
      <c r="M235" s="3" t="s">
        <v>6026</v>
      </c>
      <c r="N235" s="3" t="s">
        <v>6477</v>
      </c>
      <c r="O235" s="3" t="s">
        <v>6478</v>
      </c>
      <c r="P235" s="3" t="s">
        <v>18058</v>
      </c>
      <c r="Q235" s="3" t="s">
        <v>6685</v>
      </c>
      <c r="R235" s="3" t="s">
        <v>6484</v>
      </c>
      <c r="S235" s="3" t="s">
        <v>6491</v>
      </c>
      <c r="T235" s="3" t="s">
        <v>7072</v>
      </c>
      <c r="U235" s="3" t="s">
        <v>7073</v>
      </c>
      <c r="V235" s="3" t="s">
        <v>6743</v>
      </c>
      <c r="W235" s="3" t="s">
        <v>154</v>
      </c>
      <c r="X235" s="3" t="s">
        <v>154</v>
      </c>
      <c r="Y235" s="3" t="s">
        <v>154</v>
      </c>
      <c r="Z235" s="3" t="s">
        <v>154</v>
      </c>
      <c r="AA235" s="3" t="s">
        <v>154</v>
      </c>
      <c r="AB235" s="3" t="s">
        <v>154</v>
      </c>
      <c r="AC235" s="3" t="s">
        <v>154</v>
      </c>
      <c r="AD235" s="3" t="s">
        <v>6151</v>
      </c>
      <c r="AE235" s="3" t="s">
        <v>6151</v>
      </c>
      <c r="AF235" s="3" t="s">
        <v>154</v>
      </c>
      <c r="AG235" s="3" t="s">
        <v>154</v>
      </c>
      <c r="AH235" s="3" t="s">
        <v>6478</v>
      </c>
      <c r="AI235" s="3" t="s">
        <v>6482</v>
      </c>
      <c r="AJ235" s="3" t="s">
        <v>6067</v>
      </c>
    </row>
    <row r="236" spans="1:36" ht="30">
      <c r="A236" s="10">
        <v>331</v>
      </c>
      <c r="B236" t="e">
        <f>IF(K236="总计","",INDEX(主数据!A:AD,MATCH(J236,主数据!A:A,0),9))</f>
        <v>#N/A</v>
      </c>
      <c r="C236" t="e">
        <f>IF(K236="","",INDEX(主数据!A:AD,MATCH(J236,主数据!A:A,0),11))</f>
        <v>#N/A</v>
      </c>
      <c r="D236" t="str">
        <f t="shared" si="12"/>
        <v>ZHSQ001物业服务费直接录入</v>
      </c>
      <c r="E236" s="13" t="str">
        <f t="shared" si="14"/>
        <v/>
      </c>
      <c r="F236" s="13" t="str">
        <f>IF(E236="","",IFERROR(IF(IF(K236="","",INDEX(收费标合同信息维护!A:Q,MATCH(D236,收费标合同信息维护!J:J,0),10))=D236,"有","无"),"无"))</f>
        <v/>
      </c>
      <c r="G236" s="13" t="str">
        <f t="shared" si="13"/>
        <v/>
      </c>
      <c r="H236" s="13" t="str">
        <f t="shared" si="15"/>
        <v/>
      </c>
      <c r="I236" s="13" t="str">
        <f>IF(G236="","",IFERROR(IF(IF(K236="","",INDEX(收费标合同信息维护!A:Q,MATCH(G236,收费标合同信息维护!M:M,0),13))=G236,"有","无"),"无"))</f>
        <v/>
      </c>
      <c r="J236" s="3" t="s">
        <v>18052</v>
      </c>
      <c r="K236" s="3" t="s">
        <v>18053</v>
      </c>
      <c r="L236" s="3" t="s">
        <v>6025</v>
      </c>
      <c r="M236" s="3" t="s">
        <v>6026</v>
      </c>
      <c r="N236" s="3" t="s">
        <v>6477</v>
      </c>
      <c r="O236" s="3" t="s">
        <v>6478</v>
      </c>
      <c r="P236" s="3" t="s">
        <v>6820</v>
      </c>
      <c r="Q236" s="3" t="s">
        <v>7074</v>
      </c>
      <c r="R236" s="3" t="s">
        <v>6479</v>
      </c>
      <c r="S236" s="3" t="s">
        <v>6480</v>
      </c>
      <c r="T236" s="3" t="s">
        <v>6493</v>
      </c>
      <c r="U236" s="3" t="s">
        <v>154</v>
      </c>
      <c r="V236" s="3" t="s">
        <v>154</v>
      </c>
      <c r="W236" s="3" t="s">
        <v>154</v>
      </c>
      <c r="X236" s="3" t="s">
        <v>154</v>
      </c>
      <c r="Y236" s="3" t="s">
        <v>154</v>
      </c>
      <c r="Z236" s="3" t="s">
        <v>154</v>
      </c>
      <c r="AA236" s="3" t="s">
        <v>154</v>
      </c>
      <c r="AB236" s="3" t="s">
        <v>154</v>
      </c>
      <c r="AC236" s="3" t="s">
        <v>154</v>
      </c>
      <c r="AD236" s="3" t="s">
        <v>6151</v>
      </c>
      <c r="AE236" s="3" t="s">
        <v>6151</v>
      </c>
      <c r="AF236" s="3" t="s">
        <v>154</v>
      </c>
      <c r="AG236" s="3" t="s">
        <v>154</v>
      </c>
      <c r="AH236" s="3" t="s">
        <v>6478</v>
      </c>
      <c r="AI236" s="3" t="s">
        <v>6482</v>
      </c>
      <c r="AJ236" s="3" t="s">
        <v>6033</v>
      </c>
    </row>
    <row r="237" spans="1:36" ht="30">
      <c r="A237" s="10">
        <v>332</v>
      </c>
      <c r="B237" t="e">
        <f>IF(K237="总计","",INDEX(主数据!A:AD,MATCH(J237,主数据!A:A,0),9))</f>
        <v>#N/A</v>
      </c>
      <c r="C237" t="e">
        <f>IF(K237="","",INDEX(主数据!A:AD,MATCH(J237,主数据!A:A,0),11))</f>
        <v>#N/A</v>
      </c>
      <c r="D237" t="str">
        <f t="shared" si="12"/>
        <v>ZHSQ001物业服务费定额</v>
      </c>
      <c r="E237" s="13" t="str">
        <f t="shared" si="14"/>
        <v/>
      </c>
      <c r="F237" s="13" t="str">
        <f>IF(E237="","",IFERROR(IF(IF(K237="","",INDEX(收费标合同信息维护!A:Q,MATCH(D237,收费标合同信息维护!J:J,0),10))=D237,"有","无"),"无"))</f>
        <v/>
      </c>
      <c r="G237" s="13" t="str">
        <f t="shared" si="13"/>
        <v>ZHSQ001物业服务费定额100.00</v>
      </c>
      <c r="H237" s="13" t="str">
        <f t="shared" si="15"/>
        <v>100.00</v>
      </c>
      <c r="I237" s="13" t="str">
        <f>IF(G237="","",IFERROR(IF(IF(K237="","",INDEX(收费标合同信息维护!A:Q,MATCH(G237,收费标合同信息维护!M:M,0),13))=G237,"有","无"),"无"))</f>
        <v>无</v>
      </c>
      <c r="J237" s="3" t="s">
        <v>18052</v>
      </c>
      <c r="K237" s="3" t="s">
        <v>18053</v>
      </c>
      <c r="L237" s="3" t="s">
        <v>6025</v>
      </c>
      <c r="M237" s="3" t="s">
        <v>6026</v>
      </c>
      <c r="N237" s="3" t="s">
        <v>6477</v>
      </c>
      <c r="O237" s="3" t="s">
        <v>6478</v>
      </c>
      <c r="P237" s="3" t="s">
        <v>18059</v>
      </c>
      <c r="Q237" s="3" t="s">
        <v>18059</v>
      </c>
      <c r="R237" s="3" t="s">
        <v>6490</v>
      </c>
      <c r="S237" s="3" t="s">
        <v>6491</v>
      </c>
      <c r="T237" s="3" t="s">
        <v>7075</v>
      </c>
      <c r="U237" s="3" t="s">
        <v>6694</v>
      </c>
      <c r="V237" s="3" t="s">
        <v>154</v>
      </c>
      <c r="W237" s="3" t="s">
        <v>6743</v>
      </c>
      <c r="X237" s="3" t="s">
        <v>154</v>
      </c>
      <c r="Y237" s="3" t="s">
        <v>154</v>
      </c>
      <c r="Z237" s="3" t="s">
        <v>154</v>
      </c>
      <c r="AA237" s="3" t="s">
        <v>154</v>
      </c>
      <c r="AB237" s="3" t="s">
        <v>154</v>
      </c>
      <c r="AC237" s="3" t="s">
        <v>154</v>
      </c>
      <c r="AD237" s="3" t="s">
        <v>6151</v>
      </c>
      <c r="AE237" s="3" t="s">
        <v>6151</v>
      </c>
      <c r="AF237" s="3" t="s">
        <v>154</v>
      </c>
      <c r="AG237" s="3" t="s">
        <v>154</v>
      </c>
      <c r="AH237" s="3" t="s">
        <v>6478</v>
      </c>
      <c r="AI237" s="3" t="s">
        <v>6482</v>
      </c>
      <c r="AJ237" s="3" t="s">
        <v>6027</v>
      </c>
    </row>
    <row r="238" spans="1:36" ht="30">
      <c r="A238" s="10">
        <v>333</v>
      </c>
      <c r="B238" t="e">
        <f>IF(K238="总计","",INDEX(主数据!A:AD,MATCH(J238,主数据!A:A,0),9))</f>
        <v>#N/A</v>
      </c>
      <c r="C238" t="e">
        <f>IF(K238="","",INDEX(主数据!A:AD,MATCH(J238,主数据!A:A,0),11))</f>
        <v>#N/A</v>
      </c>
      <c r="D238" t="str">
        <f t="shared" si="12"/>
        <v>ZHSQ001公共电费定额</v>
      </c>
      <c r="E238" s="13" t="str">
        <f t="shared" si="14"/>
        <v/>
      </c>
      <c r="F238" s="13" t="str">
        <f>IF(E238="","",IFERROR(IF(IF(K238="","",INDEX(收费标合同信息维护!A:Q,MATCH(D238,收费标合同信息维护!J:J,0),10))=D238,"有","无"),"无"))</f>
        <v/>
      </c>
      <c r="G238" s="13" t="str">
        <f t="shared" si="13"/>
        <v>ZHSQ001公共电费定额0.01</v>
      </c>
      <c r="H238" s="13" t="str">
        <f t="shared" si="15"/>
        <v>0.01</v>
      </c>
      <c r="I238" s="13" t="str">
        <f>IF(G238="","",IFERROR(IF(IF(K238="","",INDEX(收费标合同信息维护!A:Q,MATCH(G238,收费标合同信息维护!M:M,0),13))=G238,"有","无"),"无"))</f>
        <v>无</v>
      </c>
      <c r="J238" s="3" t="s">
        <v>18052</v>
      </c>
      <c r="K238" s="3" t="s">
        <v>18053</v>
      </c>
      <c r="L238" s="3" t="s">
        <v>6826</v>
      </c>
      <c r="M238" s="3" t="s">
        <v>7076</v>
      </c>
      <c r="N238" s="3" t="s">
        <v>6477</v>
      </c>
      <c r="O238" s="3" t="s">
        <v>6478</v>
      </c>
      <c r="P238" s="3" t="s">
        <v>18060</v>
      </c>
      <c r="Q238" s="3" t="s">
        <v>18061</v>
      </c>
      <c r="R238" s="3" t="s">
        <v>6490</v>
      </c>
      <c r="S238" s="3" t="s">
        <v>6491</v>
      </c>
      <c r="T238" s="3" t="s">
        <v>6493</v>
      </c>
      <c r="U238" s="3" t="s">
        <v>154</v>
      </c>
      <c r="V238" s="3" t="s">
        <v>154</v>
      </c>
      <c r="W238" s="3" t="s">
        <v>6742</v>
      </c>
      <c r="X238" s="3" t="s">
        <v>154</v>
      </c>
      <c r="Y238" s="3" t="s">
        <v>154</v>
      </c>
      <c r="Z238" s="3" t="s">
        <v>154</v>
      </c>
      <c r="AA238" s="3" t="s">
        <v>154</v>
      </c>
      <c r="AB238" s="3" t="s">
        <v>154</v>
      </c>
      <c r="AC238" s="3" t="s">
        <v>154</v>
      </c>
      <c r="AD238" s="3" t="s">
        <v>6151</v>
      </c>
      <c r="AE238" s="3" t="s">
        <v>6151</v>
      </c>
      <c r="AF238" s="3" t="s">
        <v>154</v>
      </c>
      <c r="AG238" s="3" t="s">
        <v>154</v>
      </c>
      <c r="AH238" s="3" t="s">
        <v>6478</v>
      </c>
      <c r="AI238" s="3" t="s">
        <v>6482</v>
      </c>
      <c r="AJ238" s="3" t="s">
        <v>6033</v>
      </c>
    </row>
    <row r="239" spans="1:36" ht="30">
      <c r="A239" s="10">
        <v>334</v>
      </c>
      <c r="B239" t="e">
        <f>IF(K239="总计","",INDEX(主数据!A:AD,MATCH(J239,主数据!A:A,0),9))</f>
        <v>#N/A</v>
      </c>
      <c r="C239" t="e">
        <f>IF(K239="","",INDEX(主数据!A:AD,MATCH(J239,主数据!A:A,0),11))</f>
        <v>#N/A</v>
      </c>
      <c r="D239" t="str">
        <f t="shared" si="12"/>
        <v>ZHSQ001生活垃圾清运费-委托清运定额</v>
      </c>
      <c r="E239" s="13" t="str">
        <f t="shared" si="14"/>
        <v/>
      </c>
      <c r="F239" s="13" t="str">
        <f>IF(E239="","",IFERROR(IF(IF(K239="","",INDEX(收费标合同信息维护!A:Q,MATCH(D239,收费标合同信息维护!J:J,0),10))=D239,"有","无"),"无"))</f>
        <v/>
      </c>
      <c r="G239" s="13" t="str">
        <f t="shared" si="13"/>
        <v>ZHSQ001生活垃圾清运费-委托清运定额20.00</v>
      </c>
      <c r="H239" s="13" t="str">
        <f t="shared" si="15"/>
        <v>20.00</v>
      </c>
      <c r="I239" s="13" t="str">
        <f>IF(G239="","",IFERROR(IF(IF(K239="","",INDEX(收费标合同信息维护!A:Q,MATCH(G239,收费标合同信息维护!M:M,0),13))=G239,"有","无"),"无"))</f>
        <v>无</v>
      </c>
      <c r="J239" s="3" t="s">
        <v>18052</v>
      </c>
      <c r="K239" s="3" t="s">
        <v>18053</v>
      </c>
      <c r="L239" s="3" t="s">
        <v>6630</v>
      </c>
      <c r="M239" s="3" t="s">
        <v>6631</v>
      </c>
      <c r="N239" s="3" t="s">
        <v>6477</v>
      </c>
      <c r="O239" s="3" t="s">
        <v>6478</v>
      </c>
      <c r="P239" s="3" t="s">
        <v>18062</v>
      </c>
      <c r="Q239" s="3" t="s">
        <v>18063</v>
      </c>
      <c r="R239" s="3" t="s">
        <v>6490</v>
      </c>
      <c r="S239" s="3" t="s">
        <v>6627</v>
      </c>
      <c r="T239" s="3" t="s">
        <v>6745</v>
      </c>
      <c r="U239" s="3" t="s">
        <v>154</v>
      </c>
      <c r="V239" s="3" t="s">
        <v>154</v>
      </c>
      <c r="W239" s="3" t="s">
        <v>6728</v>
      </c>
      <c r="X239" s="3" t="s">
        <v>154</v>
      </c>
      <c r="Y239" s="3" t="s">
        <v>154</v>
      </c>
      <c r="Z239" s="3" t="s">
        <v>154</v>
      </c>
      <c r="AA239" s="3" t="s">
        <v>154</v>
      </c>
      <c r="AB239" s="3" t="s">
        <v>154</v>
      </c>
      <c r="AC239" s="3" t="s">
        <v>154</v>
      </c>
      <c r="AD239" s="3" t="s">
        <v>6151</v>
      </c>
      <c r="AE239" s="3" t="s">
        <v>6151</v>
      </c>
      <c r="AF239" s="3" t="s">
        <v>154</v>
      </c>
      <c r="AG239" s="3" t="s">
        <v>154</v>
      </c>
      <c r="AH239" s="3" t="s">
        <v>6478</v>
      </c>
      <c r="AI239" s="3" t="s">
        <v>6482</v>
      </c>
      <c r="AJ239" s="3" t="s">
        <v>6033</v>
      </c>
    </row>
    <row r="240" spans="1:36" ht="30">
      <c r="A240" s="10">
        <v>335</v>
      </c>
      <c r="B240" t="e">
        <f>IF(K240="总计","",INDEX(主数据!A:AD,MATCH(J240,主数据!A:A,0),9))</f>
        <v>#N/A</v>
      </c>
      <c r="C240" t="e">
        <f>IF(K240="","",INDEX(主数据!A:AD,MATCH(J240,主数据!A:A,0),11))</f>
        <v>#N/A</v>
      </c>
      <c r="D240" t="str">
        <f t="shared" si="12"/>
        <v>ZHSQ001自营停车管理费（固定）定额</v>
      </c>
      <c r="E240" s="13" t="str">
        <f t="shared" si="14"/>
        <v/>
      </c>
      <c r="F240" s="13" t="str">
        <f>IF(E240="","",IFERROR(IF(IF(K240="","",INDEX(收费标合同信息维护!A:Q,MATCH(D240,收费标合同信息维护!J:J,0),10))=D240,"有","无"),"无"))</f>
        <v/>
      </c>
      <c r="G240" s="13" t="str">
        <f t="shared" si="13"/>
        <v>ZHSQ001自营停车管理费（固定）定额0.01</v>
      </c>
      <c r="H240" s="13" t="str">
        <f t="shared" si="15"/>
        <v>0.01</v>
      </c>
      <c r="I240" s="13" t="str">
        <f>IF(G240="","",IFERROR(IF(IF(K240="","",INDEX(收费标合同信息维护!A:Q,MATCH(G240,收费标合同信息维护!M:M,0),13))=G240,"有","无"),"无"))</f>
        <v>无</v>
      </c>
      <c r="J240" s="3" t="s">
        <v>18052</v>
      </c>
      <c r="K240" s="3" t="s">
        <v>18053</v>
      </c>
      <c r="L240" s="3" t="s">
        <v>6815</v>
      </c>
      <c r="M240" s="3" t="s">
        <v>6816</v>
      </c>
      <c r="N240" s="3" t="s">
        <v>6477</v>
      </c>
      <c r="O240" s="3" t="s">
        <v>6478</v>
      </c>
      <c r="P240" s="3" t="s">
        <v>18064</v>
      </c>
      <c r="Q240" s="3" t="s">
        <v>18065</v>
      </c>
      <c r="R240" s="3" t="s">
        <v>6490</v>
      </c>
      <c r="S240" s="3" t="s">
        <v>6491</v>
      </c>
      <c r="T240" s="3" t="s">
        <v>6493</v>
      </c>
      <c r="U240" s="3" t="s">
        <v>154</v>
      </c>
      <c r="V240" s="3" t="s">
        <v>154</v>
      </c>
      <c r="W240" s="3" t="s">
        <v>6742</v>
      </c>
      <c r="X240" s="3" t="s">
        <v>154</v>
      </c>
      <c r="Y240" s="3" t="s">
        <v>154</v>
      </c>
      <c r="Z240" s="3" t="s">
        <v>154</v>
      </c>
      <c r="AA240" s="3" t="s">
        <v>154</v>
      </c>
      <c r="AB240" s="3" t="s">
        <v>154</v>
      </c>
      <c r="AC240" s="3" t="s">
        <v>154</v>
      </c>
      <c r="AD240" s="3" t="s">
        <v>6151</v>
      </c>
      <c r="AE240" s="3" t="s">
        <v>6151</v>
      </c>
      <c r="AF240" s="3" t="s">
        <v>154</v>
      </c>
      <c r="AG240" s="3" t="s">
        <v>154</v>
      </c>
      <c r="AH240" s="3" t="s">
        <v>6478</v>
      </c>
      <c r="AI240" s="3" t="s">
        <v>6482</v>
      </c>
      <c r="AJ240" s="3" t="s">
        <v>6033</v>
      </c>
    </row>
    <row r="241" spans="1:36" ht="30">
      <c r="A241" s="10">
        <v>336</v>
      </c>
      <c r="B241" t="e">
        <f>IF(K241="总计","",INDEX(主数据!A:AD,MATCH(J241,主数据!A:A,0),9))</f>
        <v>#N/A</v>
      </c>
      <c r="C241" t="e">
        <f>IF(K241="","",INDEX(主数据!A:AD,MATCH(J241,主数据!A:A,0),11))</f>
        <v>#N/A</v>
      </c>
      <c r="D241" t="str">
        <f t="shared" si="12"/>
        <v>ZHSQ001其他费用直接录入</v>
      </c>
      <c r="E241" s="13" t="str">
        <f t="shared" si="14"/>
        <v/>
      </c>
      <c r="F241" s="13" t="str">
        <f>IF(E241="","",IFERROR(IF(IF(K241="","",INDEX(收费标合同信息维护!A:Q,MATCH(D241,收费标合同信息维护!J:J,0),10))=D241,"有","无"),"无"))</f>
        <v/>
      </c>
      <c r="G241" s="13" t="str">
        <f t="shared" si="13"/>
        <v/>
      </c>
      <c r="H241" s="13" t="str">
        <f t="shared" si="15"/>
        <v/>
      </c>
      <c r="I241" s="13" t="str">
        <f>IF(G241="","",IFERROR(IF(IF(K241="","",INDEX(收费标合同信息维护!A:Q,MATCH(G241,收费标合同信息维护!M:M,0),13))=G241,"有","无"),"无"))</f>
        <v/>
      </c>
      <c r="J241" s="3" t="s">
        <v>18052</v>
      </c>
      <c r="K241" s="3" t="s">
        <v>18053</v>
      </c>
      <c r="L241" s="3" t="s">
        <v>6544</v>
      </c>
      <c r="M241" s="3" t="s">
        <v>6545</v>
      </c>
      <c r="N241" s="3" t="s">
        <v>6477</v>
      </c>
      <c r="O241" s="3" t="s">
        <v>6478</v>
      </c>
      <c r="P241" s="3" t="s">
        <v>18066</v>
      </c>
      <c r="Q241" s="3" t="s">
        <v>17910</v>
      </c>
      <c r="R241" s="3" t="s">
        <v>6479</v>
      </c>
      <c r="S241" s="3" t="s">
        <v>6480</v>
      </c>
      <c r="T241" s="3" t="s">
        <v>18067</v>
      </c>
      <c r="U241" s="3" t="s">
        <v>7030</v>
      </c>
      <c r="V241" s="3" t="s">
        <v>154</v>
      </c>
      <c r="W241" s="3" t="s">
        <v>154</v>
      </c>
      <c r="X241" s="3" t="s">
        <v>154</v>
      </c>
      <c r="Y241" s="3" t="s">
        <v>154</v>
      </c>
      <c r="Z241" s="3" t="s">
        <v>154</v>
      </c>
      <c r="AA241" s="3" t="s">
        <v>154</v>
      </c>
      <c r="AB241" s="3" t="s">
        <v>154</v>
      </c>
      <c r="AC241" s="3" t="s">
        <v>154</v>
      </c>
      <c r="AD241" s="3" t="s">
        <v>6151</v>
      </c>
      <c r="AE241" s="3" t="s">
        <v>6151</v>
      </c>
      <c r="AF241" s="3" t="s">
        <v>154</v>
      </c>
      <c r="AG241" s="3" t="s">
        <v>154</v>
      </c>
      <c r="AH241" s="3" t="s">
        <v>6478</v>
      </c>
      <c r="AI241" s="3" t="s">
        <v>6482</v>
      </c>
      <c r="AJ241" s="3" t="s">
        <v>7077</v>
      </c>
    </row>
    <row r="242" spans="1:36" ht="30">
      <c r="A242" s="10">
        <v>337</v>
      </c>
      <c r="B242" t="e">
        <f>IF(K242="总计","",INDEX(主数据!A:AD,MATCH(J242,主数据!A:A,0),9))</f>
        <v>#N/A</v>
      </c>
      <c r="C242" t="e">
        <f>IF(K242="","",INDEX(主数据!A:AD,MATCH(J242,主数据!A:A,0),11))</f>
        <v>#N/A</v>
      </c>
      <c r="D242" t="str">
        <f t="shared" si="12"/>
        <v>ZHSQ001其他费用定额</v>
      </c>
      <c r="E242" s="13" t="str">
        <f t="shared" si="14"/>
        <v/>
      </c>
      <c r="F242" s="13" t="str">
        <f>IF(E242="","",IFERROR(IF(IF(K242="","",INDEX(收费标合同信息维护!A:Q,MATCH(D242,收费标合同信息维护!J:J,0),10))=D242,"有","无"),"无"))</f>
        <v/>
      </c>
      <c r="G242" s="13" t="str">
        <f t="shared" si="13"/>
        <v>ZHSQ001其他费用定额0.01</v>
      </c>
      <c r="H242" s="13" t="str">
        <f t="shared" si="15"/>
        <v>0.01</v>
      </c>
      <c r="I242" s="13" t="str">
        <f>IF(G242="","",IFERROR(IF(IF(K242="","",INDEX(收费标合同信息维护!A:Q,MATCH(G242,收费标合同信息维护!M:M,0),13))=G242,"有","无"),"无"))</f>
        <v>无</v>
      </c>
      <c r="J242" s="3" t="s">
        <v>18052</v>
      </c>
      <c r="K242" s="3" t="s">
        <v>18053</v>
      </c>
      <c r="L242" s="3" t="s">
        <v>6544</v>
      </c>
      <c r="M242" s="3" t="s">
        <v>6545</v>
      </c>
      <c r="N242" s="3" t="s">
        <v>6477</v>
      </c>
      <c r="O242" s="3" t="s">
        <v>6478</v>
      </c>
      <c r="P242" s="3" t="s">
        <v>18068</v>
      </c>
      <c r="Q242" s="3" t="s">
        <v>18069</v>
      </c>
      <c r="R242" s="3" t="s">
        <v>6490</v>
      </c>
      <c r="S242" s="3" t="s">
        <v>6491</v>
      </c>
      <c r="T242" s="3" t="s">
        <v>6493</v>
      </c>
      <c r="U242" s="3" t="s">
        <v>154</v>
      </c>
      <c r="V242" s="3" t="s">
        <v>154</v>
      </c>
      <c r="W242" s="3" t="s">
        <v>6742</v>
      </c>
      <c r="X242" s="3" t="s">
        <v>154</v>
      </c>
      <c r="Y242" s="3" t="s">
        <v>154</v>
      </c>
      <c r="Z242" s="3" t="s">
        <v>154</v>
      </c>
      <c r="AA242" s="3" t="s">
        <v>154</v>
      </c>
      <c r="AB242" s="3" t="s">
        <v>154</v>
      </c>
      <c r="AC242" s="3" t="s">
        <v>154</v>
      </c>
      <c r="AD242" s="3" t="s">
        <v>6151</v>
      </c>
      <c r="AE242" s="3" t="s">
        <v>6151</v>
      </c>
      <c r="AF242" s="3" t="s">
        <v>154</v>
      </c>
      <c r="AG242" s="3" t="s">
        <v>154</v>
      </c>
      <c r="AH242" s="3" t="s">
        <v>6478</v>
      </c>
      <c r="AI242" s="3" t="s">
        <v>6482</v>
      </c>
      <c r="AJ242" s="3" t="s">
        <v>6033</v>
      </c>
    </row>
    <row r="243" spans="1:36" ht="30">
      <c r="A243" s="10">
        <v>338</v>
      </c>
      <c r="B243" t="e">
        <f>IF(K243="总计","",INDEX(主数据!A:AD,MATCH(J243,主数据!A:A,0),9))</f>
        <v>#N/A</v>
      </c>
      <c r="C243" t="e">
        <f>IF(K243="","",INDEX(主数据!A:AD,MATCH(J243,主数据!A:A,0),11))</f>
        <v>#N/A</v>
      </c>
      <c r="D243" t="str">
        <f t="shared" si="12"/>
        <v>ZHSQ001天然气费阶梯方式0.01</v>
      </c>
      <c r="E243" s="13" t="str">
        <f t="shared" si="14"/>
        <v>0.01</v>
      </c>
      <c r="F243" s="13" t="str">
        <f>IF(E243="","",IFERROR(IF(IF(K243="","",INDEX(收费标合同信息维护!A:Q,MATCH(D243,收费标合同信息维护!J:J,0),10))=D243,"有","无"),"无"))</f>
        <v>无</v>
      </c>
      <c r="G243" s="13" t="str">
        <f t="shared" si="13"/>
        <v/>
      </c>
      <c r="H243" s="13" t="str">
        <f t="shared" si="15"/>
        <v/>
      </c>
      <c r="I243" s="13" t="str">
        <f>IF(G243="","",IFERROR(IF(IF(K243="","",INDEX(收费标合同信息维护!A:Q,MATCH(G243,收费标合同信息维护!M:M,0),13))=G243,"有","无"),"无"))</f>
        <v/>
      </c>
      <c r="J243" s="3" t="s">
        <v>18052</v>
      </c>
      <c r="K243" s="3" t="s">
        <v>18053</v>
      </c>
      <c r="L243" s="3" t="s">
        <v>6735</v>
      </c>
      <c r="M243" s="3" t="s">
        <v>6736</v>
      </c>
      <c r="N243" s="3" t="s">
        <v>6603</v>
      </c>
      <c r="O243" s="3" t="s">
        <v>6478</v>
      </c>
      <c r="P243" s="3" t="s">
        <v>18070</v>
      </c>
      <c r="Q243" s="3" t="s">
        <v>18071</v>
      </c>
      <c r="R243" s="3" t="s">
        <v>6720</v>
      </c>
      <c r="S243" s="3" t="s">
        <v>6491</v>
      </c>
      <c r="T243" s="3" t="s">
        <v>6704</v>
      </c>
      <c r="U243" s="3" t="s">
        <v>154</v>
      </c>
      <c r="V243" s="3" t="s">
        <v>6742</v>
      </c>
      <c r="W243" s="3" t="s">
        <v>154</v>
      </c>
      <c r="X243" s="3" t="s">
        <v>18072</v>
      </c>
      <c r="Y243" s="3" t="s">
        <v>6742</v>
      </c>
      <c r="Z243" s="3" t="s">
        <v>154</v>
      </c>
      <c r="AA243" s="3" t="s">
        <v>154</v>
      </c>
      <c r="AB243" s="3" t="s">
        <v>154</v>
      </c>
      <c r="AC243" s="3" t="s">
        <v>154</v>
      </c>
      <c r="AD243" s="3" t="s">
        <v>6151</v>
      </c>
      <c r="AE243" s="3" t="s">
        <v>6151</v>
      </c>
      <c r="AF243" s="3" t="s">
        <v>154</v>
      </c>
      <c r="AG243" s="3" t="s">
        <v>154</v>
      </c>
      <c r="AH243" s="3" t="s">
        <v>6478</v>
      </c>
      <c r="AI243" s="3" t="s">
        <v>6482</v>
      </c>
      <c r="AJ243" s="3" t="s">
        <v>6489</v>
      </c>
    </row>
    <row r="244" spans="1:36" ht="30">
      <c r="A244" s="10">
        <v>339</v>
      </c>
      <c r="B244" t="e">
        <f>IF(K244="总计","",INDEX(主数据!A:AD,MATCH(J244,主数据!A:A,0),9))</f>
        <v>#N/A</v>
      </c>
      <c r="C244" t="e">
        <f>IF(K244="","",INDEX(主数据!A:AD,MATCH(J244,主数据!A:A,0),11))</f>
        <v>#N/A</v>
      </c>
      <c r="D244" t="str">
        <f t="shared" si="12"/>
        <v>ZHSQ001自来水费（充值型-简易征收）直接录入</v>
      </c>
      <c r="E244" s="13" t="str">
        <f t="shared" si="14"/>
        <v/>
      </c>
      <c r="F244" s="13" t="str">
        <f>IF(E244="","",IFERROR(IF(IF(K244="","",INDEX(收费标合同信息维护!A:Q,MATCH(D244,收费标合同信息维护!J:J,0),10))=D244,"有","无"),"无"))</f>
        <v/>
      </c>
      <c r="G244" s="13" t="str">
        <f t="shared" si="13"/>
        <v/>
      </c>
      <c r="H244" s="13" t="str">
        <f t="shared" si="15"/>
        <v/>
      </c>
      <c r="I244" s="13" t="str">
        <f>IF(G244="","",IFERROR(IF(IF(K244="","",INDEX(收费标合同信息维护!A:Q,MATCH(G244,收费标合同信息维护!M:M,0),13))=G244,"有","无"),"无"))</f>
        <v/>
      </c>
      <c r="J244" s="3" t="s">
        <v>18052</v>
      </c>
      <c r="K244" s="3" t="s">
        <v>18053</v>
      </c>
      <c r="L244" s="3" t="s">
        <v>6966</v>
      </c>
      <c r="M244" s="3" t="s">
        <v>6967</v>
      </c>
      <c r="N244" s="3" t="s">
        <v>6477</v>
      </c>
      <c r="O244" s="3" t="s">
        <v>6478</v>
      </c>
      <c r="P244" s="3" t="s">
        <v>18073</v>
      </c>
      <c r="Q244" s="3" t="s">
        <v>18074</v>
      </c>
      <c r="R244" s="3" t="s">
        <v>6479</v>
      </c>
      <c r="S244" s="3" t="s">
        <v>6480</v>
      </c>
      <c r="T244" s="3" t="s">
        <v>6704</v>
      </c>
      <c r="U244" s="3" t="s">
        <v>154</v>
      </c>
      <c r="V244" s="3" t="s">
        <v>154</v>
      </c>
      <c r="W244" s="3" t="s">
        <v>154</v>
      </c>
      <c r="X244" s="3" t="s">
        <v>154</v>
      </c>
      <c r="Y244" s="3" t="s">
        <v>154</v>
      </c>
      <c r="Z244" s="3" t="s">
        <v>154</v>
      </c>
      <c r="AA244" s="3" t="s">
        <v>154</v>
      </c>
      <c r="AB244" s="3" t="s">
        <v>154</v>
      </c>
      <c r="AC244" s="3" t="s">
        <v>154</v>
      </c>
      <c r="AD244" s="3" t="s">
        <v>6151</v>
      </c>
      <c r="AE244" s="3" t="s">
        <v>6151</v>
      </c>
      <c r="AF244" s="3" t="s">
        <v>154</v>
      </c>
      <c r="AG244" s="3" t="s">
        <v>154</v>
      </c>
      <c r="AH244" s="3" t="s">
        <v>6478</v>
      </c>
      <c r="AI244" s="3" t="s">
        <v>6482</v>
      </c>
      <c r="AJ244" s="3" t="s">
        <v>6489</v>
      </c>
    </row>
    <row r="245" spans="1:36" ht="30">
      <c r="A245" s="10">
        <v>340</v>
      </c>
      <c r="B245" t="e">
        <f>IF(K245="总计","",INDEX(主数据!A:AD,MATCH(J245,主数据!A:A,0),9))</f>
        <v>#N/A</v>
      </c>
      <c r="C245" t="e">
        <f>IF(K245="","",INDEX(主数据!A:AD,MATCH(J245,主数据!A:A,0),11))</f>
        <v>#N/A</v>
      </c>
      <c r="D245" t="str">
        <f t="shared" si="12"/>
        <v>ZHSQ001绿化改造费定额</v>
      </c>
      <c r="E245" s="13" t="str">
        <f t="shared" si="14"/>
        <v/>
      </c>
      <c r="F245" s="13" t="str">
        <f>IF(E245="","",IFERROR(IF(IF(K245="","",INDEX(收费标合同信息维护!A:Q,MATCH(D245,收费标合同信息维护!J:J,0),10))=D245,"有","无"),"无"))</f>
        <v/>
      </c>
      <c r="G245" s="13" t="str">
        <f t="shared" si="13"/>
        <v>ZHSQ001绿化改造费定额0.01</v>
      </c>
      <c r="H245" s="13" t="str">
        <f t="shared" si="15"/>
        <v>0.01</v>
      </c>
      <c r="I245" s="13" t="str">
        <f>IF(G245="","",IFERROR(IF(IF(K245="","",INDEX(收费标合同信息维护!A:Q,MATCH(G245,收费标合同信息维护!M:M,0),13))=G245,"有","无"),"无"))</f>
        <v>无</v>
      </c>
      <c r="J245" s="3" t="s">
        <v>18052</v>
      </c>
      <c r="K245" s="3" t="s">
        <v>18053</v>
      </c>
      <c r="L245" s="3" t="s">
        <v>6740</v>
      </c>
      <c r="M245" s="3" t="s">
        <v>6741</v>
      </c>
      <c r="N245" s="3" t="s">
        <v>6477</v>
      </c>
      <c r="O245" s="3" t="s">
        <v>6478</v>
      </c>
      <c r="P245" s="3" t="s">
        <v>17958</v>
      </c>
      <c r="Q245" s="3" t="s">
        <v>18075</v>
      </c>
      <c r="R245" s="3" t="s">
        <v>6490</v>
      </c>
      <c r="S245" s="3" t="s">
        <v>6491</v>
      </c>
      <c r="T245" s="3" t="s">
        <v>6493</v>
      </c>
      <c r="U245" s="3" t="s">
        <v>154</v>
      </c>
      <c r="V245" s="3" t="s">
        <v>154</v>
      </c>
      <c r="W245" s="3" t="s">
        <v>6742</v>
      </c>
      <c r="X245" s="3" t="s">
        <v>154</v>
      </c>
      <c r="Y245" s="3" t="s">
        <v>154</v>
      </c>
      <c r="Z245" s="3" t="s">
        <v>154</v>
      </c>
      <c r="AA245" s="3" t="s">
        <v>154</v>
      </c>
      <c r="AB245" s="3" t="s">
        <v>154</v>
      </c>
      <c r="AC245" s="3" t="s">
        <v>154</v>
      </c>
      <c r="AD245" s="3" t="s">
        <v>6151</v>
      </c>
      <c r="AE245" s="3" t="s">
        <v>6151</v>
      </c>
      <c r="AF245" s="3" t="s">
        <v>154</v>
      </c>
      <c r="AG245" s="3" t="s">
        <v>154</v>
      </c>
      <c r="AH245" s="3" t="s">
        <v>6478</v>
      </c>
      <c r="AI245" s="3" t="s">
        <v>6482</v>
      </c>
      <c r="AJ245" s="3" t="s">
        <v>6192</v>
      </c>
    </row>
    <row r="246" spans="1:36" ht="30">
      <c r="A246" s="10">
        <v>341</v>
      </c>
      <c r="B246" t="e">
        <f>IF(K246="总计","",INDEX(主数据!A:AD,MATCH(J246,主数据!A:A,0),9))</f>
        <v>#N/A</v>
      </c>
      <c r="C246" t="e">
        <f>IF(K246="","",INDEX(主数据!A:AD,MATCH(J246,主数据!A:A,0),11))</f>
        <v>#N/A</v>
      </c>
      <c r="D246" t="str">
        <f t="shared" si="12"/>
        <v>ZHSQ001代收代付其他费用标准方式1.00</v>
      </c>
      <c r="E246" s="13" t="str">
        <f t="shared" si="14"/>
        <v>1.00</v>
      </c>
      <c r="F246" s="13" t="str">
        <f>IF(E246="","",IFERROR(IF(IF(K246="","",INDEX(收费标合同信息维护!A:Q,MATCH(D246,收费标合同信息维护!J:J,0),10))=D246,"有","无"),"无"))</f>
        <v>无</v>
      </c>
      <c r="G246" s="13" t="str">
        <f t="shared" si="13"/>
        <v/>
      </c>
      <c r="H246" s="13" t="str">
        <f t="shared" si="15"/>
        <v/>
      </c>
      <c r="I246" s="13" t="str">
        <f>IF(G246="","",IFERROR(IF(IF(K246="","",INDEX(收费标合同信息维护!A:Q,MATCH(G246,收费标合同信息维护!M:M,0),13))=G246,"有","无"),"无"))</f>
        <v/>
      </c>
      <c r="J246" s="3" t="s">
        <v>18052</v>
      </c>
      <c r="K246" s="3" t="s">
        <v>18053</v>
      </c>
      <c r="L246" s="3" t="s">
        <v>6620</v>
      </c>
      <c r="M246" s="3" t="s">
        <v>6621</v>
      </c>
      <c r="N246" s="3" t="s">
        <v>6477</v>
      </c>
      <c r="O246" s="3" t="s">
        <v>6478</v>
      </c>
      <c r="P246" s="3" t="s">
        <v>18076</v>
      </c>
      <c r="Q246" s="3" t="s">
        <v>18076</v>
      </c>
      <c r="R246" s="3" t="s">
        <v>6484</v>
      </c>
      <c r="S246" s="3" t="s">
        <v>6491</v>
      </c>
      <c r="T246" s="3" t="s">
        <v>6848</v>
      </c>
      <c r="U246" s="3" t="s">
        <v>6716</v>
      </c>
      <c r="V246" s="3" t="s">
        <v>6737</v>
      </c>
      <c r="W246" s="3" t="s">
        <v>154</v>
      </c>
      <c r="X246" s="3" t="s">
        <v>154</v>
      </c>
      <c r="Y246" s="3" t="s">
        <v>154</v>
      </c>
      <c r="Z246" s="3" t="s">
        <v>154</v>
      </c>
      <c r="AA246" s="3" t="s">
        <v>154</v>
      </c>
      <c r="AB246" s="3" t="s">
        <v>154</v>
      </c>
      <c r="AC246" s="3" t="s">
        <v>154</v>
      </c>
      <c r="AD246" s="3" t="s">
        <v>6151</v>
      </c>
      <c r="AE246" s="3" t="s">
        <v>6151</v>
      </c>
      <c r="AF246" s="3" t="s">
        <v>154</v>
      </c>
      <c r="AG246" s="3" t="s">
        <v>154</v>
      </c>
      <c r="AH246" s="3" t="s">
        <v>6478</v>
      </c>
      <c r="AI246" s="3" t="s">
        <v>6482</v>
      </c>
      <c r="AJ246" s="3" t="s">
        <v>6489</v>
      </c>
    </row>
    <row r="247" spans="1:36" ht="30">
      <c r="A247" s="10">
        <v>342</v>
      </c>
      <c r="B247" t="e">
        <f>IF(K247="总计","",INDEX(主数据!A:AD,MATCH(J247,主数据!A:A,0),9))</f>
        <v>#N/A</v>
      </c>
      <c r="C247" t="e">
        <f>IF(K247="","",INDEX(主数据!A:AD,MATCH(J247,主数据!A:A,0),11))</f>
        <v>#N/A</v>
      </c>
      <c r="D247" t="str">
        <f t="shared" si="12"/>
        <v>ZHSQ001补贴款标准方式1.50</v>
      </c>
      <c r="E247" s="13" t="str">
        <f t="shared" si="14"/>
        <v>1.50</v>
      </c>
      <c r="F247" s="13" t="str">
        <f>IF(E247="","",IFERROR(IF(IF(K247="","",INDEX(收费标合同信息维护!A:Q,MATCH(D247,收费标合同信息维护!J:J,0),10))=D247,"有","无"),"无"))</f>
        <v>无</v>
      </c>
      <c r="G247" s="13" t="str">
        <f t="shared" si="13"/>
        <v/>
      </c>
      <c r="H247" s="13" t="str">
        <f t="shared" si="15"/>
        <v/>
      </c>
      <c r="I247" s="13" t="str">
        <f>IF(G247="","",IFERROR(IF(IF(K247="","",INDEX(收费标合同信息维护!A:Q,MATCH(G247,收费标合同信息维护!M:M,0),13))=G247,"有","无"),"无"))</f>
        <v/>
      </c>
      <c r="J247" s="3" t="s">
        <v>18052</v>
      </c>
      <c r="K247" s="3" t="s">
        <v>18053</v>
      </c>
      <c r="L247" s="3" t="s">
        <v>6557</v>
      </c>
      <c r="M247" s="3" t="s">
        <v>6558</v>
      </c>
      <c r="N247" s="3" t="s">
        <v>6477</v>
      </c>
      <c r="O247" s="3" t="s">
        <v>6478</v>
      </c>
      <c r="P247" s="3" t="s">
        <v>7078</v>
      </c>
      <c r="Q247" s="3" t="s">
        <v>18077</v>
      </c>
      <c r="R247" s="3" t="s">
        <v>6484</v>
      </c>
      <c r="S247" s="3" t="s">
        <v>6485</v>
      </c>
      <c r="T247" s="3" t="s">
        <v>6486</v>
      </c>
      <c r="U247" s="3" t="s">
        <v>7079</v>
      </c>
      <c r="V247" s="3" t="s">
        <v>6608</v>
      </c>
      <c r="W247" s="3" t="s">
        <v>154</v>
      </c>
      <c r="X247" s="3" t="s">
        <v>154</v>
      </c>
      <c r="Y247" s="3" t="s">
        <v>154</v>
      </c>
      <c r="Z247" s="3" t="s">
        <v>154</v>
      </c>
      <c r="AA247" s="3" t="s">
        <v>154</v>
      </c>
      <c r="AB247" s="3" t="s">
        <v>154</v>
      </c>
      <c r="AC247" s="3" t="s">
        <v>154</v>
      </c>
      <c r="AD247" s="3" t="s">
        <v>6151</v>
      </c>
      <c r="AE247" s="3" t="s">
        <v>6151</v>
      </c>
      <c r="AF247" s="3" t="s">
        <v>154</v>
      </c>
      <c r="AG247" s="3" t="s">
        <v>154</v>
      </c>
      <c r="AH247" s="3" t="s">
        <v>6478</v>
      </c>
      <c r="AI247" s="3" t="s">
        <v>6482</v>
      </c>
      <c r="AJ247" s="3" t="s">
        <v>6489</v>
      </c>
    </row>
    <row r="248" spans="1:36" ht="30">
      <c r="A248" s="10">
        <v>343</v>
      </c>
      <c r="B248" t="e">
        <f>IF(K248="总计","",INDEX(主数据!A:AD,MATCH(J248,主数据!A:A,0),9))</f>
        <v>#N/A</v>
      </c>
      <c r="C248" t="e">
        <f>IF(K248="","",INDEX(主数据!A:AD,MATCH(J248,主数据!A:A,0),11))</f>
        <v>#N/A</v>
      </c>
      <c r="D248" t="str">
        <f t="shared" si="12"/>
        <v>ZHSQ002电梯费直接录入</v>
      </c>
      <c r="E248" s="13" t="str">
        <f t="shared" si="14"/>
        <v/>
      </c>
      <c r="F248" s="13" t="str">
        <f>IF(E248="","",IFERROR(IF(IF(K248="","",INDEX(收费标合同信息维护!A:Q,MATCH(D248,收费标合同信息维护!J:J,0),10))=D248,"有","无"),"无"))</f>
        <v/>
      </c>
      <c r="G248" s="13" t="str">
        <f t="shared" si="13"/>
        <v/>
      </c>
      <c r="H248" s="13" t="str">
        <f t="shared" si="15"/>
        <v/>
      </c>
      <c r="I248" s="13" t="str">
        <f>IF(G248="","",IFERROR(IF(IF(K248="","",INDEX(收费标合同信息维护!A:Q,MATCH(G248,收费标合同信息维护!M:M,0),13))=G248,"有","无"),"无"))</f>
        <v/>
      </c>
      <c r="J248" s="3" t="s">
        <v>18078</v>
      </c>
      <c r="K248" s="3" t="s">
        <v>18079</v>
      </c>
      <c r="L248" s="3" t="s">
        <v>7063</v>
      </c>
      <c r="M248" s="3" t="s">
        <v>7064</v>
      </c>
      <c r="N248" s="3" t="s">
        <v>6477</v>
      </c>
      <c r="O248" s="3" t="s">
        <v>6478</v>
      </c>
      <c r="P248" s="3" t="s">
        <v>18080</v>
      </c>
      <c r="Q248" s="3" t="s">
        <v>18081</v>
      </c>
      <c r="R248" s="3" t="s">
        <v>6479</v>
      </c>
      <c r="S248" s="3" t="s">
        <v>6480</v>
      </c>
      <c r="T248" s="3" t="s">
        <v>7029</v>
      </c>
      <c r="U248" s="3" t="s">
        <v>154</v>
      </c>
      <c r="V248" s="3" t="s">
        <v>154</v>
      </c>
      <c r="W248" s="3" t="s">
        <v>154</v>
      </c>
      <c r="X248" s="3" t="s">
        <v>154</v>
      </c>
      <c r="Y248" s="3" t="s">
        <v>154</v>
      </c>
      <c r="Z248" s="3" t="s">
        <v>154</v>
      </c>
      <c r="AA248" s="3" t="s">
        <v>154</v>
      </c>
      <c r="AB248" s="3" t="s">
        <v>154</v>
      </c>
      <c r="AC248" s="3" t="s">
        <v>154</v>
      </c>
      <c r="AD248" s="3" t="s">
        <v>6151</v>
      </c>
      <c r="AE248" s="3" t="s">
        <v>6151</v>
      </c>
      <c r="AF248" s="3" t="s">
        <v>154</v>
      </c>
      <c r="AG248" s="3" t="s">
        <v>154</v>
      </c>
      <c r="AH248" s="3" t="s">
        <v>6478</v>
      </c>
      <c r="AI248" s="3" t="s">
        <v>6482</v>
      </c>
      <c r="AJ248" s="3" t="s">
        <v>6072</v>
      </c>
    </row>
    <row r="249" spans="1:36" ht="30">
      <c r="A249" s="10">
        <v>344</v>
      </c>
      <c r="B249" t="str">
        <f>IF(K249="总计","",INDEX(主数据!A:AD,MATCH(J249,主数据!A:A,0),9))</f>
        <v>华北大区公司</v>
      </c>
      <c r="C249" t="str">
        <f>IF(K249="","",INDEX(主数据!A:AD,MATCH(J249,主数据!A:A,0),11))</f>
        <v>华为IFM西南区管理处</v>
      </c>
      <c r="D249" t="str">
        <f t="shared" si="12"/>
        <v>ZZ15物业服务费定额</v>
      </c>
      <c r="E249" s="13" t="str">
        <f t="shared" si="14"/>
        <v/>
      </c>
      <c r="F249" s="13" t="str">
        <f>IF(E249="","",IFERROR(IF(IF(K249="","",INDEX(收费标合同信息维护!A:Q,MATCH(D249,收费标合同信息维护!J:J,0),10))=D249,"有","无"),"无"))</f>
        <v/>
      </c>
      <c r="G249" s="13" t="str">
        <f t="shared" si="13"/>
        <v>ZZ15物业服务费定额350037.07</v>
      </c>
      <c r="H249" s="13" t="str">
        <f t="shared" si="15"/>
        <v>350037.07</v>
      </c>
      <c r="I249" s="13" t="str">
        <f>IF(G249="","",IFERROR(IF(IF(K249="","",INDEX(收费标合同信息维护!A:Q,MATCH(G249,收费标合同信息维护!M:M,0),13))=G249,"有","无"),"无"))</f>
        <v>无</v>
      </c>
      <c r="J249" s="3" t="s">
        <v>3551</v>
      </c>
      <c r="K249" s="3" t="s">
        <v>7080</v>
      </c>
      <c r="L249" s="3" t="s">
        <v>6025</v>
      </c>
      <c r="M249" s="3" t="s">
        <v>6026</v>
      </c>
      <c r="N249" s="3" t="s">
        <v>6477</v>
      </c>
      <c r="O249" s="3" t="s">
        <v>6478</v>
      </c>
      <c r="P249" s="3" t="s">
        <v>6025</v>
      </c>
      <c r="Q249" s="3" t="s">
        <v>7081</v>
      </c>
      <c r="R249" s="3" t="s">
        <v>6490</v>
      </c>
      <c r="S249" s="3" t="s">
        <v>6491</v>
      </c>
      <c r="T249" s="3" t="s">
        <v>6548</v>
      </c>
      <c r="U249" s="3" t="s">
        <v>6549</v>
      </c>
      <c r="V249" s="3" t="s">
        <v>154</v>
      </c>
      <c r="W249" s="3" t="s">
        <v>7082</v>
      </c>
      <c r="X249" s="3" t="s">
        <v>154</v>
      </c>
      <c r="Y249" s="3" t="s">
        <v>154</v>
      </c>
      <c r="Z249" s="3" t="s">
        <v>154</v>
      </c>
      <c r="AA249" s="3" t="s">
        <v>154</v>
      </c>
      <c r="AB249" s="3" t="s">
        <v>154</v>
      </c>
      <c r="AC249" s="3" t="s">
        <v>154</v>
      </c>
      <c r="AD249" s="3" t="s">
        <v>6151</v>
      </c>
      <c r="AE249" s="3" t="s">
        <v>6151</v>
      </c>
      <c r="AF249" s="3" t="s">
        <v>6040</v>
      </c>
      <c r="AG249" s="3" t="s">
        <v>154</v>
      </c>
      <c r="AH249" s="3" t="s">
        <v>6478</v>
      </c>
      <c r="AI249" s="3" t="s">
        <v>6482</v>
      </c>
      <c r="AJ249" s="3" t="s">
        <v>6033</v>
      </c>
    </row>
    <row r="250" spans="1:36" ht="30">
      <c r="A250" s="10">
        <v>345</v>
      </c>
      <c r="B250" t="str">
        <f>IF(K250="总计","",INDEX(主数据!A:AD,MATCH(J250,主数据!A:A,0),9))</f>
        <v>华北大区公司</v>
      </c>
      <c r="C250" t="str">
        <f>IF(K250="","",INDEX(主数据!A:AD,MATCH(J250,主数据!A:A,0),11))</f>
        <v>华为IFM西南区管理处</v>
      </c>
      <c r="D250" t="str">
        <f t="shared" si="12"/>
        <v>ZZ15物业服务费定额</v>
      </c>
      <c r="E250" s="13" t="str">
        <f t="shared" si="14"/>
        <v/>
      </c>
      <c r="F250" s="13" t="str">
        <f>IF(E250="","",IFERROR(IF(IF(K250="","",INDEX(收费标合同信息维护!A:Q,MATCH(D250,收费标合同信息维护!J:J,0),10))=D250,"有","无"),"无"))</f>
        <v/>
      </c>
      <c r="G250" s="13" t="str">
        <f t="shared" si="13"/>
        <v>ZZ15物业服务费定额263821.66</v>
      </c>
      <c r="H250" s="13" t="str">
        <f t="shared" si="15"/>
        <v>263821.66</v>
      </c>
      <c r="I250" s="13" t="str">
        <f>IF(G250="","",IFERROR(IF(IF(K250="","",INDEX(收费标合同信息维护!A:Q,MATCH(G250,收费标合同信息维护!M:M,0),13))=G250,"有","无"),"无"))</f>
        <v>无</v>
      </c>
      <c r="J250" s="3" t="s">
        <v>3551</v>
      </c>
      <c r="K250" s="3" t="s">
        <v>7080</v>
      </c>
      <c r="L250" s="3" t="s">
        <v>6025</v>
      </c>
      <c r="M250" s="3" t="s">
        <v>6026</v>
      </c>
      <c r="N250" s="3" t="s">
        <v>6477</v>
      </c>
      <c r="O250" s="3" t="s">
        <v>6478</v>
      </c>
      <c r="P250" s="3" t="s">
        <v>6646</v>
      </c>
      <c r="Q250" s="3" t="s">
        <v>7083</v>
      </c>
      <c r="R250" s="3" t="s">
        <v>6490</v>
      </c>
      <c r="S250" s="3" t="s">
        <v>6491</v>
      </c>
      <c r="T250" s="3" t="s">
        <v>7084</v>
      </c>
      <c r="U250" s="3" t="s">
        <v>7085</v>
      </c>
      <c r="V250" s="3" t="s">
        <v>154</v>
      </c>
      <c r="W250" s="3" t="s">
        <v>7086</v>
      </c>
      <c r="X250" s="3" t="s">
        <v>154</v>
      </c>
      <c r="Y250" s="3" t="s">
        <v>154</v>
      </c>
      <c r="Z250" s="3" t="s">
        <v>154</v>
      </c>
      <c r="AA250" s="3" t="s">
        <v>154</v>
      </c>
      <c r="AB250" s="3" t="s">
        <v>154</v>
      </c>
      <c r="AC250" s="3" t="s">
        <v>154</v>
      </c>
      <c r="AD250" s="3" t="s">
        <v>6151</v>
      </c>
      <c r="AE250" s="3" t="s">
        <v>6151</v>
      </c>
      <c r="AF250" s="3" t="s">
        <v>6040</v>
      </c>
      <c r="AG250" s="3" t="s">
        <v>154</v>
      </c>
      <c r="AH250" s="3" t="s">
        <v>6478</v>
      </c>
      <c r="AI250" s="3" t="s">
        <v>6482</v>
      </c>
      <c r="AJ250" s="3" t="s">
        <v>6033</v>
      </c>
    </row>
    <row r="251" spans="1:36" ht="30">
      <c r="A251" s="10">
        <v>346</v>
      </c>
      <c r="B251" t="str">
        <f>IF(K251="总计","",INDEX(主数据!A:AD,MATCH(J251,主数据!A:A,0),9))</f>
        <v>华北大区公司</v>
      </c>
      <c r="C251" t="str">
        <f>IF(K251="","",INDEX(主数据!A:AD,MATCH(J251,主数据!A:A,0),11))</f>
        <v>华为IFM西南区管理处</v>
      </c>
      <c r="D251" t="str">
        <f t="shared" si="12"/>
        <v>ZZ15物业服务费定额</v>
      </c>
      <c r="E251" s="13" t="str">
        <f t="shared" si="14"/>
        <v/>
      </c>
      <c r="F251" s="13" t="str">
        <f>IF(E251="","",IFERROR(IF(IF(K251="","",INDEX(收费标合同信息维护!A:Q,MATCH(D251,收费标合同信息维护!J:J,0),10))=D251,"有","无"),"无"))</f>
        <v/>
      </c>
      <c r="G251" s="13" t="str">
        <f t="shared" si="13"/>
        <v>ZZ15物业服务费定额444632.67</v>
      </c>
      <c r="H251" s="13" t="str">
        <f t="shared" si="15"/>
        <v>444632.67</v>
      </c>
      <c r="I251" s="13" t="str">
        <f>IF(G251="","",IFERROR(IF(IF(K251="","",INDEX(收费标合同信息维护!A:Q,MATCH(G251,收费标合同信息维护!M:M,0),13))=G251,"有","无"),"无"))</f>
        <v>无</v>
      </c>
      <c r="J251" s="3" t="s">
        <v>3551</v>
      </c>
      <c r="K251" s="3" t="s">
        <v>7080</v>
      </c>
      <c r="L251" s="3" t="s">
        <v>6025</v>
      </c>
      <c r="M251" s="3" t="s">
        <v>6026</v>
      </c>
      <c r="N251" s="3" t="s">
        <v>6477</v>
      </c>
      <c r="O251" s="3" t="s">
        <v>6478</v>
      </c>
      <c r="P251" s="3" t="s">
        <v>6649</v>
      </c>
      <c r="Q251" s="3" t="s">
        <v>7087</v>
      </c>
      <c r="R251" s="3" t="s">
        <v>6490</v>
      </c>
      <c r="S251" s="3" t="s">
        <v>6491</v>
      </c>
      <c r="T251" s="3" t="s">
        <v>7001</v>
      </c>
      <c r="U251" s="3" t="s">
        <v>7002</v>
      </c>
      <c r="V251" s="3" t="s">
        <v>154</v>
      </c>
      <c r="W251" s="3" t="s">
        <v>7088</v>
      </c>
      <c r="X251" s="3" t="s">
        <v>154</v>
      </c>
      <c r="Y251" s="3" t="s">
        <v>154</v>
      </c>
      <c r="Z251" s="3" t="s">
        <v>154</v>
      </c>
      <c r="AA251" s="3" t="s">
        <v>154</v>
      </c>
      <c r="AB251" s="3" t="s">
        <v>154</v>
      </c>
      <c r="AC251" s="3" t="s">
        <v>154</v>
      </c>
      <c r="AD251" s="3" t="s">
        <v>6151</v>
      </c>
      <c r="AE251" s="3" t="s">
        <v>6151</v>
      </c>
      <c r="AF251" s="3" t="s">
        <v>6040</v>
      </c>
      <c r="AG251" s="3" t="s">
        <v>154</v>
      </c>
      <c r="AH251" s="3" t="s">
        <v>6478</v>
      </c>
      <c r="AI251" s="3" t="s">
        <v>6482</v>
      </c>
      <c r="AJ251" s="3" t="s">
        <v>6033</v>
      </c>
    </row>
    <row r="252" spans="1:36" ht="30">
      <c r="A252" s="10">
        <v>347</v>
      </c>
      <c r="B252" t="str">
        <f>IF(K252="总计","",INDEX(主数据!A:AD,MATCH(J252,主数据!A:A,0),9))</f>
        <v>华北大区公司</v>
      </c>
      <c r="C252" t="str">
        <f>IF(K252="","",INDEX(主数据!A:AD,MATCH(J252,主数据!A:A,0),11))</f>
        <v>华为IFM西南区管理处</v>
      </c>
      <c r="D252" t="str">
        <f t="shared" si="12"/>
        <v>ZZ15物业服务费定额</v>
      </c>
      <c r="E252" s="13" t="str">
        <f t="shared" si="14"/>
        <v/>
      </c>
      <c r="F252" s="13" t="str">
        <f>IF(E252="","",IFERROR(IF(IF(K252="","",INDEX(收费标合同信息维护!A:Q,MATCH(D252,收费标合同信息维护!J:J,0),10))=D252,"有","无"),"无"))</f>
        <v/>
      </c>
      <c r="G252" s="13" t="str">
        <f t="shared" si="13"/>
        <v>ZZ15物业服务费定额429526.96</v>
      </c>
      <c r="H252" s="13" t="str">
        <f t="shared" si="15"/>
        <v>429526.96</v>
      </c>
      <c r="I252" s="13" t="str">
        <f>IF(G252="","",IFERROR(IF(IF(K252="","",INDEX(收费标合同信息维护!A:Q,MATCH(G252,收费标合同信息维护!M:M,0),13))=G252,"有","无"),"无"))</f>
        <v>无</v>
      </c>
      <c r="J252" s="3" t="s">
        <v>3551</v>
      </c>
      <c r="K252" s="3" t="s">
        <v>7080</v>
      </c>
      <c r="L252" s="3" t="s">
        <v>6025</v>
      </c>
      <c r="M252" s="3" t="s">
        <v>6026</v>
      </c>
      <c r="N252" s="3" t="s">
        <v>6477</v>
      </c>
      <c r="O252" s="3" t="s">
        <v>6478</v>
      </c>
      <c r="P252" s="3" t="s">
        <v>7089</v>
      </c>
      <c r="Q252" s="3" t="s">
        <v>7090</v>
      </c>
      <c r="R252" s="3" t="s">
        <v>6490</v>
      </c>
      <c r="S252" s="3" t="s">
        <v>6491</v>
      </c>
      <c r="T252" s="3" t="s">
        <v>7001</v>
      </c>
      <c r="U252" s="3" t="s">
        <v>7002</v>
      </c>
      <c r="V252" s="3" t="s">
        <v>154</v>
      </c>
      <c r="W252" s="3" t="s">
        <v>7091</v>
      </c>
      <c r="X252" s="3" t="s">
        <v>154</v>
      </c>
      <c r="Y252" s="3" t="s">
        <v>154</v>
      </c>
      <c r="Z252" s="3" t="s">
        <v>154</v>
      </c>
      <c r="AA252" s="3" t="s">
        <v>154</v>
      </c>
      <c r="AB252" s="3" t="s">
        <v>154</v>
      </c>
      <c r="AC252" s="3" t="s">
        <v>154</v>
      </c>
      <c r="AD252" s="3" t="s">
        <v>6151</v>
      </c>
      <c r="AE252" s="3" t="s">
        <v>6151</v>
      </c>
      <c r="AF252" s="3" t="s">
        <v>6040</v>
      </c>
      <c r="AG252" s="3" t="s">
        <v>154</v>
      </c>
      <c r="AH252" s="3" t="s">
        <v>6478</v>
      </c>
      <c r="AI252" s="3" t="s">
        <v>6482</v>
      </c>
      <c r="AJ252" s="3" t="s">
        <v>6033</v>
      </c>
    </row>
    <row r="253" spans="1:36" ht="30">
      <c r="A253" s="10">
        <v>348</v>
      </c>
      <c r="B253" t="str">
        <f>IF(K253="总计","",INDEX(主数据!A:AD,MATCH(J253,主数据!A:A,0),9))</f>
        <v>华北大区公司</v>
      </c>
      <c r="C253" t="str">
        <f>IF(K253="","",INDEX(主数据!A:AD,MATCH(J253,主数据!A:A,0),11))</f>
        <v>华为IFM西南区管理处</v>
      </c>
      <c r="D253" t="str">
        <f t="shared" si="12"/>
        <v>ZZ15物业服务费直接录入</v>
      </c>
      <c r="E253" s="13" t="str">
        <f t="shared" si="14"/>
        <v/>
      </c>
      <c r="F253" s="13" t="str">
        <f>IF(E253="","",IFERROR(IF(IF(K253="","",INDEX(收费标合同信息维护!A:Q,MATCH(D253,收费标合同信息维护!J:J,0),10))=D253,"有","无"),"无"))</f>
        <v/>
      </c>
      <c r="G253" s="13" t="str">
        <f t="shared" si="13"/>
        <v/>
      </c>
      <c r="H253" s="13" t="str">
        <f t="shared" si="15"/>
        <v/>
      </c>
      <c r="I253" s="13" t="str">
        <f>IF(G253="","",IFERROR(IF(IF(K253="","",INDEX(收费标合同信息维护!A:Q,MATCH(G253,收费标合同信息维护!M:M,0),13))=G253,"有","无"),"无"))</f>
        <v/>
      </c>
      <c r="J253" s="3" t="s">
        <v>3551</v>
      </c>
      <c r="K253" s="3" t="s">
        <v>7080</v>
      </c>
      <c r="L253" s="3" t="s">
        <v>6025</v>
      </c>
      <c r="M253" s="3" t="s">
        <v>6026</v>
      </c>
      <c r="N253" s="3" t="s">
        <v>6477</v>
      </c>
      <c r="O253" s="3" t="s">
        <v>6478</v>
      </c>
      <c r="P253" s="3" t="s">
        <v>7092</v>
      </c>
      <c r="Q253" s="3" t="s">
        <v>6026</v>
      </c>
      <c r="R253" s="3" t="s">
        <v>6479</v>
      </c>
      <c r="S253" s="3" t="s">
        <v>6480</v>
      </c>
      <c r="T253" s="3" t="s">
        <v>6760</v>
      </c>
      <c r="U253" s="3" t="s">
        <v>154</v>
      </c>
      <c r="V253" s="3" t="s">
        <v>154</v>
      </c>
      <c r="W253" s="3" t="s">
        <v>154</v>
      </c>
      <c r="X253" s="3" t="s">
        <v>154</v>
      </c>
      <c r="Y253" s="3" t="s">
        <v>154</v>
      </c>
      <c r="Z253" s="3" t="s">
        <v>154</v>
      </c>
      <c r="AA253" s="3" t="s">
        <v>154</v>
      </c>
      <c r="AB253" s="3" t="s">
        <v>154</v>
      </c>
      <c r="AC253" s="3" t="s">
        <v>154</v>
      </c>
      <c r="AD253" s="3" t="s">
        <v>6151</v>
      </c>
      <c r="AE253" s="3" t="s">
        <v>6151</v>
      </c>
      <c r="AF253" s="3" t="s">
        <v>154</v>
      </c>
      <c r="AG253" s="3" t="s">
        <v>154</v>
      </c>
      <c r="AH253" s="3" t="s">
        <v>6478</v>
      </c>
      <c r="AI253" s="3" t="s">
        <v>6482</v>
      </c>
      <c r="AJ253" s="3" t="s">
        <v>6489</v>
      </c>
    </row>
    <row r="254" spans="1:36" ht="30">
      <c r="A254" s="10">
        <v>349</v>
      </c>
      <c r="B254" t="str">
        <f>IF(K254="总计","",INDEX(主数据!A:AD,MATCH(J254,主数据!A:A,0),9))</f>
        <v>华北大区公司</v>
      </c>
      <c r="C254" t="str">
        <f>IF(K254="","",INDEX(主数据!A:AD,MATCH(J254,主数据!A:A,0),11))</f>
        <v>华为IFM西南区管理处</v>
      </c>
      <c r="D254" t="str">
        <f t="shared" si="12"/>
        <v>ZZ15物业服务费标准方式1.00</v>
      </c>
      <c r="E254" s="13" t="str">
        <f t="shared" si="14"/>
        <v>1.00</v>
      </c>
      <c r="F254" s="13" t="str">
        <f>IF(E254="","",IFERROR(IF(IF(K254="","",INDEX(收费标合同信息维护!A:Q,MATCH(D254,收费标合同信息维护!J:J,0),10))=D254,"有","无"),"无"))</f>
        <v>无</v>
      </c>
      <c r="G254" s="13" t="str">
        <f t="shared" si="13"/>
        <v/>
      </c>
      <c r="H254" s="13" t="str">
        <f t="shared" si="15"/>
        <v/>
      </c>
      <c r="I254" s="13" t="str">
        <f>IF(G254="","",IFERROR(IF(IF(K254="","",INDEX(收费标合同信息维护!A:Q,MATCH(G254,收费标合同信息维护!M:M,0),13))=G254,"有","无"),"无"))</f>
        <v/>
      </c>
      <c r="J254" s="3" t="s">
        <v>3551</v>
      </c>
      <c r="K254" s="3" t="s">
        <v>7080</v>
      </c>
      <c r="L254" s="3" t="s">
        <v>6025</v>
      </c>
      <c r="M254" s="3" t="s">
        <v>6026</v>
      </c>
      <c r="N254" s="3" t="s">
        <v>6477</v>
      </c>
      <c r="O254" s="3" t="s">
        <v>6478</v>
      </c>
      <c r="P254" s="3" t="s">
        <v>7093</v>
      </c>
      <c r="Q254" s="3" t="s">
        <v>7094</v>
      </c>
      <c r="R254" s="3" t="s">
        <v>6484</v>
      </c>
      <c r="S254" s="3" t="s">
        <v>6491</v>
      </c>
      <c r="T254" s="3" t="s">
        <v>6690</v>
      </c>
      <c r="U254" s="3" t="s">
        <v>154</v>
      </c>
      <c r="V254" s="3" t="s">
        <v>6737</v>
      </c>
      <c r="W254" s="3" t="s">
        <v>154</v>
      </c>
      <c r="X254" s="3" t="s">
        <v>154</v>
      </c>
      <c r="Y254" s="3" t="s">
        <v>154</v>
      </c>
      <c r="Z254" s="3" t="s">
        <v>154</v>
      </c>
      <c r="AA254" s="3" t="s">
        <v>154</v>
      </c>
      <c r="AB254" s="3" t="s">
        <v>154</v>
      </c>
      <c r="AC254" s="3" t="s">
        <v>154</v>
      </c>
      <c r="AD254" s="3" t="s">
        <v>6151</v>
      </c>
      <c r="AE254" s="3" t="s">
        <v>6151</v>
      </c>
      <c r="AF254" s="3" t="s">
        <v>154</v>
      </c>
      <c r="AG254" s="3" t="s">
        <v>154</v>
      </c>
      <c r="AH254" s="3" t="s">
        <v>6597</v>
      </c>
      <c r="AI254" s="3" t="s">
        <v>6482</v>
      </c>
      <c r="AJ254" s="3" t="s">
        <v>6033</v>
      </c>
    </row>
    <row r="255" spans="1:36" ht="30">
      <c r="A255" s="10">
        <v>350</v>
      </c>
      <c r="B255" t="str">
        <f>IF(K255="总计","",INDEX(主数据!A:AD,MATCH(J255,主数据!A:A,0),9))</f>
        <v>华北大区公司</v>
      </c>
      <c r="C255" t="str">
        <f>IF(K255="","",INDEX(主数据!A:AD,MATCH(J255,主数据!A:A,0),11))</f>
        <v>华为IFM西南区管理处</v>
      </c>
      <c r="D255" t="str">
        <f t="shared" si="12"/>
        <v>ZZ15生活垃圾消纳费（仪表）标准方式7055.53</v>
      </c>
      <c r="E255" s="13" t="str">
        <f t="shared" si="14"/>
        <v>7055.53</v>
      </c>
      <c r="F255" s="13" t="str">
        <f>IF(E255="","",IFERROR(IF(IF(K255="","",INDEX(收费标合同信息维护!A:Q,MATCH(D255,收费标合同信息维护!J:J,0),10))=D255,"有","无"),"无"))</f>
        <v>无</v>
      </c>
      <c r="G255" s="13" t="str">
        <f t="shared" si="13"/>
        <v/>
      </c>
      <c r="H255" s="13" t="str">
        <f t="shared" si="15"/>
        <v/>
      </c>
      <c r="I255" s="13" t="str">
        <f>IF(G255="","",IFERROR(IF(IF(K255="","",INDEX(收费标合同信息维护!A:Q,MATCH(G255,收费标合同信息维护!M:M,0),13))=G255,"有","无"),"无"))</f>
        <v/>
      </c>
      <c r="J255" s="3" t="s">
        <v>3551</v>
      </c>
      <c r="K255" s="3" t="s">
        <v>7080</v>
      </c>
      <c r="L255" s="3" t="s">
        <v>6705</v>
      </c>
      <c r="M255" s="3" t="s">
        <v>6706</v>
      </c>
      <c r="N255" s="3" t="s">
        <v>6603</v>
      </c>
      <c r="O255" s="3" t="s">
        <v>6478</v>
      </c>
      <c r="P255" s="3" t="s">
        <v>7092</v>
      </c>
      <c r="Q255" s="3" t="s">
        <v>7095</v>
      </c>
      <c r="R255" s="3" t="s">
        <v>6484</v>
      </c>
      <c r="S255" s="3" t="s">
        <v>6491</v>
      </c>
      <c r="T255" s="3" t="s">
        <v>6760</v>
      </c>
      <c r="U255" s="3" t="s">
        <v>7096</v>
      </c>
      <c r="V255" s="3" t="s">
        <v>7097</v>
      </c>
      <c r="W255" s="3" t="s">
        <v>154</v>
      </c>
      <c r="X255" s="3" t="s">
        <v>154</v>
      </c>
      <c r="Y255" s="3" t="s">
        <v>154</v>
      </c>
      <c r="Z255" s="3" t="s">
        <v>154</v>
      </c>
      <c r="AA255" s="3" t="s">
        <v>154</v>
      </c>
      <c r="AB255" s="3" t="s">
        <v>154</v>
      </c>
      <c r="AC255" s="3" t="s">
        <v>154</v>
      </c>
      <c r="AD255" s="3" t="s">
        <v>6151</v>
      </c>
      <c r="AE255" s="3" t="s">
        <v>6151</v>
      </c>
      <c r="AF255" s="3" t="s">
        <v>154</v>
      </c>
      <c r="AG255" s="3" t="s">
        <v>154</v>
      </c>
      <c r="AH255" s="3" t="s">
        <v>6478</v>
      </c>
      <c r="AI255" s="3" t="s">
        <v>6727</v>
      </c>
      <c r="AJ255" s="3" t="s">
        <v>6489</v>
      </c>
    </row>
    <row r="256" spans="1:36" ht="30">
      <c r="A256" s="10">
        <v>351</v>
      </c>
      <c r="B256" t="str">
        <f>IF(K256="总计","",INDEX(主数据!A:AD,MATCH(J256,主数据!A:A,0),9))</f>
        <v>华北大区公司</v>
      </c>
      <c r="C256" t="str">
        <f>IF(K256="","",INDEX(主数据!A:AD,MATCH(J256,主数据!A:A,0),11))</f>
        <v>华为IFM西南区管理处</v>
      </c>
      <c r="D256" t="str">
        <f t="shared" si="12"/>
        <v>ZZ15代收代付其他费用直接录入</v>
      </c>
      <c r="E256" s="13" t="str">
        <f t="shared" si="14"/>
        <v/>
      </c>
      <c r="F256" s="13" t="str">
        <f>IF(E256="","",IFERROR(IF(IF(K256="","",INDEX(收费标合同信息维护!A:Q,MATCH(D256,收费标合同信息维护!J:J,0),10))=D256,"有","无"),"无"))</f>
        <v/>
      </c>
      <c r="G256" s="13" t="str">
        <f t="shared" si="13"/>
        <v/>
      </c>
      <c r="H256" s="13" t="str">
        <f t="shared" si="15"/>
        <v/>
      </c>
      <c r="I256" s="13" t="str">
        <f>IF(G256="","",IFERROR(IF(IF(K256="","",INDEX(收费标合同信息维护!A:Q,MATCH(G256,收费标合同信息维护!M:M,0),13))=G256,"有","无"),"无"))</f>
        <v/>
      </c>
      <c r="J256" s="3" t="s">
        <v>3551</v>
      </c>
      <c r="K256" s="3" t="s">
        <v>7080</v>
      </c>
      <c r="L256" s="3" t="s">
        <v>6620</v>
      </c>
      <c r="M256" s="3" t="s">
        <v>6621</v>
      </c>
      <c r="N256" s="3" t="s">
        <v>6477</v>
      </c>
      <c r="O256" s="3" t="s">
        <v>6478</v>
      </c>
      <c r="P256" s="3" t="s">
        <v>7098</v>
      </c>
      <c r="Q256" s="3" t="s">
        <v>7099</v>
      </c>
      <c r="R256" s="3" t="s">
        <v>6479</v>
      </c>
      <c r="S256" s="3" t="s">
        <v>6480</v>
      </c>
      <c r="T256" s="3" t="s">
        <v>7100</v>
      </c>
      <c r="U256" s="3" t="s">
        <v>6716</v>
      </c>
      <c r="V256" s="3" t="s">
        <v>154</v>
      </c>
      <c r="W256" s="3" t="s">
        <v>154</v>
      </c>
      <c r="X256" s="3" t="s">
        <v>154</v>
      </c>
      <c r="Y256" s="3" t="s">
        <v>154</v>
      </c>
      <c r="Z256" s="3" t="s">
        <v>154</v>
      </c>
      <c r="AA256" s="3" t="s">
        <v>154</v>
      </c>
      <c r="AB256" s="3" t="s">
        <v>154</v>
      </c>
      <c r="AC256" s="3" t="s">
        <v>154</v>
      </c>
      <c r="AD256" s="3" t="s">
        <v>6151</v>
      </c>
      <c r="AE256" s="3" t="s">
        <v>6151</v>
      </c>
      <c r="AF256" s="3" t="s">
        <v>154</v>
      </c>
      <c r="AG256" s="3" t="s">
        <v>154</v>
      </c>
      <c r="AH256" s="3" t="s">
        <v>6478</v>
      </c>
      <c r="AI256" s="3" t="s">
        <v>6482</v>
      </c>
      <c r="AJ256" s="3" t="s">
        <v>6489</v>
      </c>
    </row>
    <row r="257" spans="1:36" ht="15">
      <c r="A257" s="10">
        <v>352</v>
      </c>
      <c r="B257" t="str">
        <f>IF(K257="总计","",INDEX(主数据!A:AD,MATCH(J257,主数据!A:A,0),9))</f>
        <v>华北大区公司</v>
      </c>
      <c r="C257" t="str">
        <f>IF(K257="","",INDEX(主数据!A:AD,MATCH(J257,主数据!A:A,0),11))</f>
        <v>北京二城区</v>
      </c>
      <c r="D257" t="str">
        <f t="shared" si="12"/>
        <v>BJ15物业服务费直接录入</v>
      </c>
      <c r="E257" s="13" t="str">
        <f t="shared" si="14"/>
        <v/>
      </c>
      <c r="F257" s="13" t="str">
        <f>IF(E257="","",IFERROR(IF(IF(K257="","",INDEX(收费标合同信息维护!A:Q,MATCH(D257,收费标合同信息维护!J:J,0),10))=D257,"有","无"),"无"))</f>
        <v/>
      </c>
      <c r="G257" s="13" t="str">
        <f t="shared" si="13"/>
        <v/>
      </c>
      <c r="H257" s="13" t="str">
        <f t="shared" si="15"/>
        <v/>
      </c>
      <c r="I257" s="13" t="str">
        <f>IF(G257="","",IFERROR(IF(IF(K257="","",INDEX(收费标合同信息维护!A:Q,MATCH(G257,收费标合同信息维护!M:M,0),13))=G257,"有","无"),"无"))</f>
        <v/>
      </c>
      <c r="J257" s="3" t="s">
        <v>2264</v>
      </c>
      <c r="K257" s="3" t="s">
        <v>6390</v>
      </c>
      <c r="L257" s="3" t="s">
        <v>6025</v>
      </c>
      <c r="M257" s="3" t="s">
        <v>6026</v>
      </c>
      <c r="N257" s="3" t="s">
        <v>6477</v>
      </c>
      <c r="O257" s="3" t="s">
        <v>6478</v>
      </c>
      <c r="P257" s="3" t="s">
        <v>6721</v>
      </c>
      <c r="Q257" s="3" t="s">
        <v>7101</v>
      </c>
      <c r="R257" s="3" t="s">
        <v>6479</v>
      </c>
      <c r="S257" s="3" t="s">
        <v>6480</v>
      </c>
      <c r="T257" s="3" t="s">
        <v>7102</v>
      </c>
      <c r="U257" s="3" t="s">
        <v>154</v>
      </c>
      <c r="V257" s="3" t="s">
        <v>154</v>
      </c>
      <c r="W257" s="3" t="s">
        <v>154</v>
      </c>
      <c r="X257" s="3" t="s">
        <v>154</v>
      </c>
      <c r="Y257" s="3" t="s">
        <v>154</v>
      </c>
      <c r="Z257" s="3" t="s">
        <v>154</v>
      </c>
      <c r="AA257" s="3" t="s">
        <v>154</v>
      </c>
      <c r="AB257" s="3" t="s">
        <v>154</v>
      </c>
      <c r="AC257" s="3" t="s">
        <v>154</v>
      </c>
      <c r="AD257" s="3" t="s">
        <v>6151</v>
      </c>
      <c r="AE257" s="3" t="s">
        <v>6151</v>
      </c>
      <c r="AF257" s="3" t="s">
        <v>154</v>
      </c>
      <c r="AG257" s="3" t="s">
        <v>154</v>
      </c>
      <c r="AH257" s="3" t="s">
        <v>6478</v>
      </c>
      <c r="AI257" s="3" t="s">
        <v>6482</v>
      </c>
      <c r="AJ257" s="3" t="s">
        <v>7103</v>
      </c>
    </row>
    <row r="258" spans="1:36" ht="15">
      <c r="A258" s="10">
        <v>353</v>
      </c>
      <c r="B258" t="str">
        <f>IF(K258="总计","",INDEX(主数据!A:AD,MATCH(J258,主数据!A:A,0),9))</f>
        <v>环渤海大区公司</v>
      </c>
      <c r="C258" t="str">
        <f>IF(K258="","",INDEX(主数据!A:AD,MATCH(J258,主数据!A:A,0),11))</f>
        <v>天津开发区城区</v>
      </c>
      <c r="D258" t="str">
        <f t="shared" ref="D258:D321" si="16">J258&amp;M258&amp;R258&amp;E258</f>
        <v>TJ55物业服务费直接录入</v>
      </c>
      <c r="E258" s="13" t="str">
        <f t="shared" si="14"/>
        <v/>
      </c>
      <c r="F258" s="13" t="str">
        <f>IF(E258="","",IFERROR(IF(IF(K258="","",INDEX(收费标合同信息维护!A:Q,MATCH(D258,收费标合同信息维护!J:J,0),10))=D258,"有","无"),"无"))</f>
        <v/>
      </c>
      <c r="G258" s="13" t="str">
        <f t="shared" ref="G258:G321" si="17">IF(W258="","",J258&amp;M258&amp;R258&amp;H258)</f>
        <v/>
      </c>
      <c r="H258" s="13" t="str">
        <f t="shared" si="15"/>
        <v/>
      </c>
      <c r="I258" s="13" t="str">
        <f>IF(G258="","",IFERROR(IF(IF(K258="","",INDEX(收费标合同信息维护!A:Q,MATCH(G258,收费标合同信息维护!M:M,0),13))=G258,"有","无"),"无"))</f>
        <v/>
      </c>
      <c r="J258" s="3" t="s">
        <v>2476</v>
      </c>
      <c r="K258" s="3" t="s">
        <v>7104</v>
      </c>
      <c r="L258" s="3" t="s">
        <v>6025</v>
      </c>
      <c r="M258" s="3" t="s">
        <v>6026</v>
      </c>
      <c r="N258" s="3" t="s">
        <v>6477</v>
      </c>
      <c r="O258" s="3" t="s">
        <v>6478</v>
      </c>
      <c r="P258" s="3" t="s">
        <v>1</v>
      </c>
      <c r="Q258" s="3" t="s">
        <v>6685</v>
      </c>
      <c r="R258" s="3" t="s">
        <v>6479</v>
      </c>
      <c r="S258" s="3" t="s">
        <v>6480</v>
      </c>
      <c r="T258" s="3" t="s">
        <v>6644</v>
      </c>
      <c r="U258" s="3" t="s">
        <v>154</v>
      </c>
      <c r="V258" s="3" t="s">
        <v>154</v>
      </c>
      <c r="W258" s="3" t="s">
        <v>154</v>
      </c>
      <c r="X258" s="3" t="s">
        <v>154</v>
      </c>
      <c r="Y258" s="3" t="s">
        <v>154</v>
      </c>
      <c r="Z258" s="3" t="s">
        <v>154</v>
      </c>
      <c r="AA258" s="3" t="s">
        <v>154</v>
      </c>
      <c r="AB258" s="3" t="s">
        <v>154</v>
      </c>
      <c r="AC258" s="3" t="s">
        <v>154</v>
      </c>
      <c r="AD258" s="3" t="s">
        <v>6151</v>
      </c>
      <c r="AE258" s="3" t="s">
        <v>6151</v>
      </c>
      <c r="AF258" s="3" t="s">
        <v>154</v>
      </c>
      <c r="AG258" s="3" t="s">
        <v>154</v>
      </c>
      <c r="AH258" s="3" t="s">
        <v>6478</v>
      </c>
      <c r="AI258" s="3" t="s">
        <v>6482</v>
      </c>
      <c r="AJ258" s="3" t="s">
        <v>6489</v>
      </c>
    </row>
    <row r="259" spans="1:36" ht="30">
      <c r="A259" s="10">
        <v>354</v>
      </c>
      <c r="B259" t="str">
        <f>IF(K259="总计","",INDEX(主数据!A:AD,MATCH(J259,主数据!A:A,0),9))</f>
        <v>环渤海大区公司</v>
      </c>
      <c r="C259" t="str">
        <f>IF(K259="","",INDEX(主数据!A:AD,MATCH(J259,主数据!A:A,0),11))</f>
        <v>天津北区</v>
      </c>
      <c r="D259" t="str">
        <f t="shared" si="16"/>
        <v>TJ61销售中心物业费直接录入</v>
      </c>
      <c r="E259" s="13" t="str">
        <f t="shared" ref="E259:E322" si="18">TEXT(IF(V259="","",--V259),"0.00")</f>
        <v/>
      </c>
      <c r="F259" s="13" t="str">
        <f>IF(E259="","",IFERROR(IF(IF(K259="","",INDEX(收费标合同信息维护!A:Q,MATCH(D259,收费标合同信息维护!J:J,0),10))=D259,"有","无"),"无"))</f>
        <v/>
      </c>
      <c r="G259" s="13" t="str">
        <f t="shared" si="17"/>
        <v/>
      </c>
      <c r="H259" s="13" t="str">
        <f t="shared" ref="H259:H322" si="19">TEXT(IF(W259="","",--W259),"0.00")</f>
        <v/>
      </c>
      <c r="I259" s="13" t="str">
        <f>IF(G259="","",IFERROR(IF(IF(K259="","",INDEX(收费标合同信息维护!A:Q,MATCH(G259,收费标合同信息维护!M:M,0),13))=G259,"有","无"),"无"))</f>
        <v/>
      </c>
      <c r="J259" s="3" t="s">
        <v>2799</v>
      </c>
      <c r="K259" s="3" t="s">
        <v>7105</v>
      </c>
      <c r="L259" s="3" t="s">
        <v>6638</v>
      </c>
      <c r="M259" s="3" t="s">
        <v>6639</v>
      </c>
      <c r="N259" s="3" t="s">
        <v>6477</v>
      </c>
      <c r="O259" s="3" t="s">
        <v>6478</v>
      </c>
      <c r="P259" s="3" t="s">
        <v>7106</v>
      </c>
      <c r="Q259" s="3" t="s">
        <v>7107</v>
      </c>
      <c r="R259" s="3" t="s">
        <v>6479</v>
      </c>
      <c r="S259" s="3" t="s">
        <v>6480</v>
      </c>
      <c r="T259" s="3" t="s">
        <v>6640</v>
      </c>
      <c r="U259" s="3" t="s">
        <v>7108</v>
      </c>
      <c r="V259" s="3" t="s">
        <v>154</v>
      </c>
      <c r="W259" s="3" t="s">
        <v>154</v>
      </c>
      <c r="X259" s="3" t="s">
        <v>154</v>
      </c>
      <c r="Y259" s="3" t="s">
        <v>154</v>
      </c>
      <c r="Z259" s="3" t="s">
        <v>154</v>
      </c>
      <c r="AA259" s="3" t="s">
        <v>154</v>
      </c>
      <c r="AB259" s="3" t="s">
        <v>154</v>
      </c>
      <c r="AC259" s="3" t="s">
        <v>154</v>
      </c>
      <c r="AD259" s="3" t="s">
        <v>6151</v>
      </c>
      <c r="AE259" s="3" t="s">
        <v>6151</v>
      </c>
      <c r="AF259" s="3" t="s">
        <v>154</v>
      </c>
      <c r="AG259" s="3" t="s">
        <v>154</v>
      </c>
      <c r="AH259" s="3" t="s">
        <v>6478</v>
      </c>
      <c r="AI259" s="3" t="s">
        <v>6727</v>
      </c>
      <c r="AJ259" s="3" t="s">
        <v>6489</v>
      </c>
    </row>
    <row r="260" spans="1:36" ht="30">
      <c r="A260" s="10">
        <v>355</v>
      </c>
      <c r="B260" t="str">
        <f>IF(K260="总计","",INDEX(主数据!A:AD,MATCH(J260,主数据!A:A,0),9))</f>
        <v>华中大区公司</v>
      </c>
      <c r="C260" t="str">
        <f>IF(K260="","",INDEX(主数据!A:AD,MATCH(J260,主数据!A:A,0),11))</f>
        <v>武汉北区</v>
      </c>
      <c r="D260" t="str">
        <f t="shared" si="16"/>
        <v>WH38其他费用直接录入</v>
      </c>
      <c r="E260" s="13" t="str">
        <f t="shared" si="18"/>
        <v/>
      </c>
      <c r="F260" s="13" t="str">
        <f>IF(E260="","",IFERROR(IF(IF(K260="","",INDEX(收费标合同信息维护!A:Q,MATCH(D260,收费标合同信息维护!J:J,0),10))=D260,"有","无"),"无"))</f>
        <v/>
      </c>
      <c r="G260" s="13" t="str">
        <f t="shared" si="17"/>
        <v/>
      </c>
      <c r="H260" s="13" t="str">
        <f t="shared" si="19"/>
        <v/>
      </c>
      <c r="I260" s="13" t="str">
        <f>IF(G260="","",IFERROR(IF(IF(K260="","",INDEX(收费标合同信息维护!A:Q,MATCH(G260,收费标合同信息维护!M:M,0),13))=G260,"有","无"),"无"))</f>
        <v/>
      </c>
      <c r="J260" s="3" t="s">
        <v>3354</v>
      </c>
      <c r="K260" s="3" t="s">
        <v>7109</v>
      </c>
      <c r="L260" s="3" t="s">
        <v>6544</v>
      </c>
      <c r="M260" s="3" t="s">
        <v>6545</v>
      </c>
      <c r="N260" s="3" t="s">
        <v>6477</v>
      </c>
      <c r="O260" s="3" t="s">
        <v>6478</v>
      </c>
      <c r="P260" s="3" t="s">
        <v>7110</v>
      </c>
      <c r="Q260" s="3" t="s">
        <v>7111</v>
      </c>
      <c r="R260" s="3" t="s">
        <v>6479</v>
      </c>
      <c r="S260" s="3" t="s">
        <v>6480</v>
      </c>
      <c r="T260" s="3" t="s">
        <v>7075</v>
      </c>
      <c r="U260" s="3" t="s">
        <v>154</v>
      </c>
      <c r="V260" s="3" t="s">
        <v>154</v>
      </c>
      <c r="W260" s="3" t="s">
        <v>154</v>
      </c>
      <c r="X260" s="3" t="s">
        <v>154</v>
      </c>
      <c r="Y260" s="3" t="s">
        <v>154</v>
      </c>
      <c r="Z260" s="3" t="s">
        <v>154</v>
      </c>
      <c r="AA260" s="3" t="s">
        <v>154</v>
      </c>
      <c r="AB260" s="3" t="s">
        <v>154</v>
      </c>
      <c r="AC260" s="3" t="s">
        <v>154</v>
      </c>
      <c r="AD260" s="3" t="s">
        <v>6151</v>
      </c>
      <c r="AE260" s="3" t="s">
        <v>6151</v>
      </c>
      <c r="AF260" s="3" t="s">
        <v>154</v>
      </c>
      <c r="AG260" s="3" t="s">
        <v>154</v>
      </c>
      <c r="AH260" s="3" t="s">
        <v>6478</v>
      </c>
      <c r="AI260" s="3" t="s">
        <v>6482</v>
      </c>
      <c r="AJ260" s="3" t="s">
        <v>6033</v>
      </c>
    </row>
    <row r="261" spans="1:36" ht="30">
      <c r="A261" s="10">
        <v>356</v>
      </c>
      <c r="B261" t="str">
        <f>IF(K261="总计","",INDEX(主数据!A:AD,MATCH(J261,主数据!A:A,0),9))</f>
        <v>华中大区公司</v>
      </c>
      <c r="C261" t="str">
        <f>IF(K261="","",INDEX(主数据!A:AD,MATCH(J261,主数据!A:A,0),11))</f>
        <v>武汉北区</v>
      </c>
      <c r="D261" t="str">
        <f t="shared" si="16"/>
        <v>WH38销售中心物业费直接录入</v>
      </c>
      <c r="E261" s="13" t="str">
        <f t="shared" si="18"/>
        <v/>
      </c>
      <c r="F261" s="13" t="str">
        <f>IF(E261="","",IFERROR(IF(IF(K261="","",INDEX(收费标合同信息维护!A:Q,MATCH(D261,收费标合同信息维护!J:J,0),10))=D261,"有","无"),"无"))</f>
        <v/>
      </c>
      <c r="G261" s="13" t="str">
        <f t="shared" si="17"/>
        <v/>
      </c>
      <c r="H261" s="13" t="str">
        <f t="shared" si="19"/>
        <v/>
      </c>
      <c r="I261" s="13" t="str">
        <f>IF(G261="","",IFERROR(IF(IF(K261="","",INDEX(收费标合同信息维护!A:Q,MATCH(G261,收费标合同信息维护!M:M,0),13))=G261,"有","无"),"无"))</f>
        <v/>
      </c>
      <c r="J261" s="3" t="s">
        <v>3354</v>
      </c>
      <c r="K261" s="3" t="s">
        <v>7109</v>
      </c>
      <c r="L261" s="3" t="s">
        <v>6638</v>
      </c>
      <c r="M261" s="3" t="s">
        <v>6639</v>
      </c>
      <c r="N261" s="3" t="s">
        <v>6477</v>
      </c>
      <c r="O261" s="3" t="s">
        <v>6478</v>
      </c>
      <c r="P261" s="3" t="s">
        <v>3354</v>
      </c>
      <c r="Q261" s="3" t="s">
        <v>7112</v>
      </c>
      <c r="R261" s="3" t="s">
        <v>6479</v>
      </c>
      <c r="S261" s="3" t="s">
        <v>6480</v>
      </c>
      <c r="T261" s="3" t="s">
        <v>6644</v>
      </c>
      <c r="U261" s="3" t="s">
        <v>154</v>
      </c>
      <c r="V261" s="3" t="s">
        <v>154</v>
      </c>
      <c r="W261" s="3" t="s">
        <v>154</v>
      </c>
      <c r="X261" s="3" t="s">
        <v>154</v>
      </c>
      <c r="Y261" s="3" t="s">
        <v>154</v>
      </c>
      <c r="Z261" s="3" t="s">
        <v>154</v>
      </c>
      <c r="AA261" s="3" t="s">
        <v>154</v>
      </c>
      <c r="AB261" s="3" t="s">
        <v>154</v>
      </c>
      <c r="AC261" s="3" t="s">
        <v>154</v>
      </c>
      <c r="AD261" s="3" t="s">
        <v>6151</v>
      </c>
      <c r="AE261" s="3" t="s">
        <v>6151</v>
      </c>
      <c r="AF261" s="3" t="s">
        <v>154</v>
      </c>
      <c r="AG261" s="3" t="s">
        <v>154</v>
      </c>
      <c r="AH261" s="3" t="s">
        <v>6478</v>
      </c>
      <c r="AI261" s="3" t="s">
        <v>6482</v>
      </c>
      <c r="AJ261" s="3" t="s">
        <v>6489</v>
      </c>
    </row>
    <row r="262" spans="1:36" ht="30">
      <c r="A262" s="10">
        <v>357</v>
      </c>
      <c r="B262" t="str">
        <f>IF(K262="总计","",INDEX(主数据!A:AD,MATCH(J262,主数据!A:A,0),9))</f>
        <v>华中大区公司</v>
      </c>
      <c r="C262" t="str">
        <f>IF(K262="","",INDEX(主数据!A:AD,MATCH(J262,主数据!A:A,0),11))</f>
        <v>武汉北区</v>
      </c>
      <c r="D262" t="str">
        <f t="shared" si="16"/>
        <v>WH38销售中心物业费定额</v>
      </c>
      <c r="E262" s="13" t="str">
        <f t="shared" si="18"/>
        <v/>
      </c>
      <c r="F262" s="13" t="str">
        <f>IF(E262="","",IFERROR(IF(IF(K262="","",INDEX(收费标合同信息维护!A:Q,MATCH(D262,收费标合同信息维护!J:J,0),10))=D262,"有","无"),"无"))</f>
        <v/>
      </c>
      <c r="G262" s="13" t="str">
        <f t="shared" si="17"/>
        <v>WH38销售中心物业费定额129155.00</v>
      </c>
      <c r="H262" s="13" t="str">
        <f t="shared" si="19"/>
        <v>129155.00</v>
      </c>
      <c r="I262" s="13" t="str">
        <f>IF(G262="","",IFERROR(IF(IF(K262="","",INDEX(收费标合同信息维护!A:Q,MATCH(G262,收费标合同信息维护!M:M,0),13))=G262,"有","无"),"无"))</f>
        <v>无</v>
      </c>
      <c r="J262" s="3" t="s">
        <v>3354</v>
      </c>
      <c r="K262" s="3" t="s">
        <v>7109</v>
      </c>
      <c r="L262" s="3" t="s">
        <v>6638</v>
      </c>
      <c r="M262" s="3" t="s">
        <v>6639</v>
      </c>
      <c r="N262" s="3" t="s">
        <v>6477</v>
      </c>
      <c r="O262" s="3" t="s">
        <v>6478</v>
      </c>
      <c r="P262" s="3" t="s">
        <v>7113</v>
      </c>
      <c r="Q262" s="3" t="s">
        <v>7114</v>
      </c>
      <c r="R262" s="3" t="s">
        <v>6490</v>
      </c>
      <c r="S262" s="3" t="s">
        <v>6491</v>
      </c>
      <c r="T262" s="3" t="s">
        <v>6684</v>
      </c>
      <c r="U262" s="3" t="s">
        <v>154</v>
      </c>
      <c r="V262" s="3" t="s">
        <v>154</v>
      </c>
      <c r="W262" s="3" t="s">
        <v>7115</v>
      </c>
      <c r="X262" s="3" t="s">
        <v>154</v>
      </c>
      <c r="Y262" s="3" t="s">
        <v>154</v>
      </c>
      <c r="Z262" s="3" t="s">
        <v>154</v>
      </c>
      <c r="AA262" s="3" t="s">
        <v>154</v>
      </c>
      <c r="AB262" s="3" t="s">
        <v>154</v>
      </c>
      <c r="AC262" s="3" t="s">
        <v>154</v>
      </c>
      <c r="AD262" s="3" t="s">
        <v>6151</v>
      </c>
      <c r="AE262" s="3" t="s">
        <v>6151</v>
      </c>
      <c r="AF262" s="3" t="s">
        <v>154</v>
      </c>
      <c r="AG262" s="3" t="s">
        <v>154</v>
      </c>
      <c r="AH262" s="3" t="s">
        <v>6478</v>
      </c>
      <c r="AI262" s="3" t="s">
        <v>6482</v>
      </c>
      <c r="AJ262" s="3" t="s">
        <v>6033</v>
      </c>
    </row>
    <row r="263" spans="1:36" ht="30">
      <c r="A263" s="10">
        <v>358</v>
      </c>
      <c r="B263" t="str">
        <f>IF(K263="总计","",INDEX(主数据!A:AD,MATCH(J263,主数据!A:A,0),9))</f>
        <v>华中大区公司</v>
      </c>
      <c r="C263" t="str">
        <f>IF(K263="","",INDEX(主数据!A:AD,MATCH(J263,主数据!A:A,0),11))</f>
        <v>武汉南区</v>
      </c>
      <c r="D263" t="str">
        <f t="shared" si="16"/>
        <v>WH45物业服务费定额</v>
      </c>
      <c r="E263" s="13" t="str">
        <f t="shared" si="18"/>
        <v/>
      </c>
      <c r="F263" s="13" t="str">
        <f>IF(E263="","",IFERROR(IF(IF(K263="","",INDEX(收费标合同信息维护!A:Q,MATCH(D263,收费标合同信息维护!J:J,0),10))=D263,"有","无"),"无"))</f>
        <v/>
      </c>
      <c r="G263" s="13" t="str">
        <f t="shared" si="17"/>
        <v>WH45物业服务费定额489306.57</v>
      </c>
      <c r="H263" s="13" t="str">
        <f t="shared" si="19"/>
        <v>489306.57</v>
      </c>
      <c r="I263" s="13" t="str">
        <f>IF(G263="","",IFERROR(IF(IF(K263="","",INDEX(收费标合同信息维护!A:Q,MATCH(G263,收费标合同信息维护!M:M,0),13))=G263,"有","无"),"无"))</f>
        <v>无</v>
      </c>
      <c r="J263" s="3" t="s">
        <v>3830</v>
      </c>
      <c r="K263" s="3" t="s">
        <v>7116</v>
      </c>
      <c r="L263" s="3" t="s">
        <v>6025</v>
      </c>
      <c r="M263" s="3" t="s">
        <v>6026</v>
      </c>
      <c r="N263" s="3" t="s">
        <v>6477</v>
      </c>
      <c r="O263" s="3" t="s">
        <v>6478</v>
      </c>
      <c r="P263" s="3" t="s">
        <v>6025</v>
      </c>
      <c r="Q263" s="3" t="s">
        <v>6026</v>
      </c>
      <c r="R263" s="3" t="s">
        <v>6490</v>
      </c>
      <c r="S263" s="3" t="s">
        <v>6491</v>
      </c>
      <c r="T263" s="3" t="s">
        <v>6902</v>
      </c>
      <c r="U263" s="3" t="s">
        <v>154</v>
      </c>
      <c r="V263" s="3" t="s">
        <v>154</v>
      </c>
      <c r="W263" s="3" t="s">
        <v>7117</v>
      </c>
      <c r="X263" s="3" t="s">
        <v>154</v>
      </c>
      <c r="Y263" s="3" t="s">
        <v>154</v>
      </c>
      <c r="Z263" s="3" t="s">
        <v>154</v>
      </c>
      <c r="AA263" s="3" t="s">
        <v>154</v>
      </c>
      <c r="AB263" s="3" t="s">
        <v>154</v>
      </c>
      <c r="AC263" s="3" t="s">
        <v>154</v>
      </c>
      <c r="AD263" s="3" t="s">
        <v>6151</v>
      </c>
      <c r="AE263" s="3" t="s">
        <v>6151</v>
      </c>
      <c r="AF263" s="3" t="s">
        <v>154</v>
      </c>
      <c r="AG263" s="3" t="s">
        <v>154</v>
      </c>
      <c r="AH263" s="3" t="s">
        <v>6597</v>
      </c>
      <c r="AI263" s="3" t="s">
        <v>6482</v>
      </c>
      <c r="AJ263" s="3" t="s">
        <v>6033</v>
      </c>
    </row>
    <row r="264" spans="1:36" ht="30">
      <c r="A264" s="10">
        <v>359</v>
      </c>
      <c r="B264" t="str">
        <f>IF(K264="总计","",INDEX(主数据!A:AD,MATCH(J264,主数据!A:A,0),9))</f>
        <v>华中大区公司</v>
      </c>
      <c r="C264" t="str">
        <f>IF(K264="","",INDEX(主数据!A:AD,MATCH(J264,主数据!A:A,0),11))</f>
        <v>武汉南区</v>
      </c>
      <c r="D264" t="str">
        <f t="shared" si="16"/>
        <v>WH45物业服务费定额357267.00</v>
      </c>
      <c r="E264" s="13" t="str">
        <f t="shared" si="18"/>
        <v>357267.00</v>
      </c>
      <c r="F264" s="13" t="str">
        <f>IF(E264="","",IFERROR(IF(IF(K264="","",INDEX(收费标合同信息维护!A:Q,MATCH(D264,收费标合同信息维护!J:J,0),10))=D264,"有","无"),"无"))</f>
        <v>无</v>
      </c>
      <c r="G264" s="13" t="str">
        <f t="shared" si="17"/>
        <v>WH45物业服务费定额357267.00</v>
      </c>
      <c r="H264" s="13" t="str">
        <f t="shared" si="19"/>
        <v>357267.00</v>
      </c>
      <c r="I264" s="13" t="str">
        <f>IF(G264="","",IFERROR(IF(IF(K264="","",INDEX(收费标合同信息维护!A:Q,MATCH(G264,收费标合同信息维护!M:M,0),13))=G264,"有","无"),"无"))</f>
        <v>无</v>
      </c>
      <c r="J264" s="3" t="s">
        <v>3830</v>
      </c>
      <c r="K264" s="3" t="s">
        <v>7116</v>
      </c>
      <c r="L264" s="3" t="s">
        <v>6025</v>
      </c>
      <c r="M264" s="3" t="s">
        <v>6026</v>
      </c>
      <c r="N264" s="3" t="s">
        <v>6477</v>
      </c>
      <c r="O264" s="3" t="s">
        <v>6478</v>
      </c>
      <c r="P264" s="3" t="s">
        <v>7118</v>
      </c>
      <c r="Q264" s="3" t="s">
        <v>7119</v>
      </c>
      <c r="R264" s="3" t="s">
        <v>6490</v>
      </c>
      <c r="S264" s="3" t="s">
        <v>6491</v>
      </c>
      <c r="T264" s="3" t="s">
        <v>7120</v>
      </c>
      <c r="U264" s="3" t="s">
        <v>6538</v>
      </c>
      <c r="V264" s="3" t="s">
        <v>7121</v>
      </c>
      <c r="W264" s="3" t="s">
        <v>7121</v>
      </c>
      <c r="X264" s="3" t="s">
        <v>154</v>
      </c>
      <c r="Y264" s="3" t="s">
        <v>154</v>
      </c>
      <c r="Z264" s="3" t="s">
        <v>154</v>
      </c>
      <c r="AA264" s="3" t="s">
        <v>154</v>
      </c>
      <c r="AB264" s="3" t="s">
        <v>154</v>
      </c>
      <c r="AC264" s="3" t="s">
        <v>154</v>
      </c>
      <c r="AD264" s="3" t="s">
        <v>6151</v>
      </c>
      <c r="AE264" s="3" t="s">
        <v>6151</v>
      </c>
      <c r="AF264" s="3" t="s">
        <v>6040</v>
      </c>
      <c r="AG264" s="3" t="s">
        <v>154</v>
      </c>
      <c r="AH264" s="3" t="s">
        <v>6478</v>
      </c>
      <c r="AI264" s="3" t="s">
        <v>6482</v>
      </c>
      <c r="AJ264" s="3" t="s">
        <v>6033</v>
      </c>
    </row>
    <row r="265" spans="1:36" ht="30">
      <c r="A265" s="10">
        <v>360</v>
      </c>
      <c r="B265" t="str">
        <f>IF(K265="总计","",INDEX(主数据!A:AD,MATCH(J265,主数据!A:A,0),9))</f>
        <v>华中大区公司</v>
      </c>
      <c r="C265" t="str">
        <f>IF(K265="","",INDEX(主数据!A:AD,MATCH(J265,主数据!A:A,0),11))</f>
        <v>武汉南区</v>
      </c>
      <c r="D265" t="str">
        <f t="shared" si="16"/>
        <v>WH45物业服务费定额</v>
      </c>
      <c r="E265" s="13" t="str">
        <f t="shared" si="18"/>
        <v/>
      </c>
      <c r="F265" s="13" t="str">
        <f>IF(E265="","",IFERROR(IF(IF(K265="","",INDEX(收费标合同信息维护!A:Q,MATCH(D265,收费标合同信息维护!J:J,0),10))=D265,"有","无"),"无"))</f>
        <v/>
      </c>
      <c r="G265" s="13" t="str">
        <f t="shared" si="17"/>
        <v>WH45物业服务费定额587577.00</v>
      </c>
      <c r="H265" s="13" t="str">
        <f t="shared" si="19"/>
        <v>587577.00</v>
      </c>
      <c r="I265" s="13" t="str">
        <f>IF(G265="","",IFERROR(IF(IF(K265="","",INDEX(收费标合同信息维护!A:Q,MATCH(G265,收费标合同信息维护!M:M,0),13))=G265,"有","无"),"无"))</f>
        <v>无</v>
      </c>
      <c r="J265" s="3" t="s">
        <v>3830</v>
      </c>
      <c r="K265" s="3" t="s">
        <v>7116</v>
      </c>
      <c r="L265" s="3" t="s">
        <v>6025</v>
      </c>
      <c r="M265" s="3" t="s">
        <v>6026</v>
      </c>
      <c r="N265" s="3" t="s">
        <v>6477</v>
      </c>
      <c r="O265" s="3" t="s">
        <v>6478</v>
      </c>
      <c r="P265" s="3" t="s">
        <v>7122</v>
      </c>
      <c r="Q265" s="3" t="s">
        <v>7123</v>
      </c>
      <c r="R265" s="3" t="s">
        <v>6490</v>
      </c>
      <c r="S265" s="3" t="s">
        <v>6491</v>
      </c>
      <c r="T265" s="3" t="s">
        <v>6936</v>
      </c>
      <c r="U265" s="3" t="s">
        <v>6801</v>
      </c>
      <c r="V265" s="3" t="s">
        <v>154</v>
      </c>
      <c r="W265" s="3" t="s">
        <v>7124</v>
      </c>
      <c r="X265" s="3" t="s">
        <v>154</v>
      </c>
      <c r="Y265" s="3" t="s">
        <v>154</v>
      </c>
      <c r="Z265" s="3" t="s">
        <v>154</v>
      </c>
      <c r="AA265" s="3" t="s">
        <v>154</v>
      </c>
      <c r="AB265" s="3" t="s">
        <v>154</v>
      </c>
      <c r="AC265" s="3" t="s">
        <v>154</v>
      </c>
      <c r="AD265" s="3" t="s">
        <v>6151</v>
      </c>
      <c r="AE265" s="3" t="s">
        <v>6151</v>
      </c>
      <c r="AF265" s="3" t="s">
        <v>6040</v>
      </c>
      <c r="AG265" s="3" t="s">
        <v>154</v>
      </c>
      <c r="AH265" s="3" t="s">
        <v>6478</v>
      </c>
      <c r="AI265" s="3" t="s">
        <v>6482</v>
      </c>
      <c r="AJ265" s="3" t="s">
        <v>6033</v>
      </c>
    </row>
    <row r="266" spans="1:36" ht="30">
      <c r="A266" s="10">
        <v>361</v>
      </c>
      <c r="B266" t="str">
        <f>IF(K266="总计","",INDEX(主数据!A:AD,MATCH(J266,主数据!A:A,0),9))</f>
        <v>华中大区公司</v>
      </c>
      <c r="C266" t="str">
        <f>IF(K266="","",INDEX(主数据!A:AD,MATCH(J266,主数据!A:A,0),11))</f>
        <v>武汉南区</v>
      </c>
      <c r="D266" t="str">
        <f t="shared" si="16"/>
        <v>WH45物业服务费定额</v>
      </c>
      <c r="E266" s="13" t="str">
        <f t="shared" si="18"/>
        <v/>
      </c>
      <c r="F266" s="13" t="str">
        <f>IF(E266="","",IFERROR(IF(IF(K266="","",INDEX(收费标合同信息维护!A:Q,MATCH(D266,收费标合同信息维护!J:J,0),10))=D266,"有","无"),"无"))</f>
        <v/>
      </c>
      <c r="G266" s="13" t="str">
        <f t="shared" si="17"/>
        <v>WH45物业服务费定额587578.00</v>
      </c>
      <c r="H266" s="13" t="str">
        <f t="shared" si="19"/>
        <v>587578.00</v>
      </c>
      <c r="I266" s="13" t="str">
        <f>IF(G266="","",IFERROR(IF(IF(K266="","",INDEX(收费标合同信息维护!A:Q,MATCH(G266,收费标合同信息维护!M:M,0),13))=G266,"有","无"),"无"))</f>
        <v>无</v>
      </c>
      <c r="J266" s="3" t="s">
        <v>3830</v>
      </c>
      <c r="K266" s="3" t="s">
        <v>7116</v>
      </c>
      <c r="L266" s="3" t="s">
        <v>6025</v>
      </c>
      <c r="M266" s="3" t="s">
        <v>6026</v>
      </c>
      <c r="N266" s="3" t="s">
        <v>6477</v>
      </c>
      <c r="O266" s="3" t="s">
        <v>6478</v>
      </c>
      <c r="P266" s="3" t="s">
        <v>7125</v>
      </c>
      <c r="Q266" s="3" t="s">
        <v>7126</v>
      </c>
      <c r="R266" s="3" t="s">
        <v>6490</v>
      </c>
      <c r="S266" s="3" t="s">
        <v>6491</v>
      </c>
      <c r="T266" s="3" t="s">
        <v>7127</v>
      </c>
      <c r="U266" s="3" t="s">
        <v>6549</v>
      </c>
      <c r="V266" s="3" t="s">
        <v>154</v>
      </c>
      <c r="W266" s="3" t="s">
        <v>7128</v>
      </c>
      <c r="X266" s="3" t="s">
        <v>154</v>
      </c>
      <c r="Y266" s="3" t="s">
        <v>154</v>
      </c>
      <c r="Z266" s="3" t="s">
        <v>154</v>
      </c>
      <c r="AA266" s="3" t="s">
        <v>154</v>
      </c>
      <c r="AB266" s="3" t="s">
        <v>154</v>
      </c>
      <c r="AC266" s="3" t="s">
        <v>154</v>
      </c>
      <c r="AD266" s="3" t="s">
        <v>6151</v>
      </c>
      <c r="AE266" s="3" t="s">
        <v>6151</v>
      </c>
      <c r="AF266" s="3" t="s">
        <v>154</v>
      </c>
      <c r="AG266" s="3" t="s">
        <v>154</v>
      </c>
      <c r="AH266" s="3" t="s">
        <v>6478</v>
      </c>
      <c r="AI266" s="3" t="s">
        <v>6482</v>
      </c>
      <c r="AJ266" s="3" t="s">
        <v>6033</v>
      </c>
    </row>
    <row r="267" spans="1:36" ht="30">
      <c r="A267" s="10">
        <v>362</v>
      </c>
      <c r="B267" t="str">
        <f>IF(K267="总计","",INDEX(主数据!A:AD,MATCH(J267,主数据!A:A,0),9))</f>
        <v>华中大区公司</v>
      </c>
      <c r="C267" t="str">
        <f>IF(K267="","",INDEX(主数据!A:AD,MATCH(J267,主数据!A:A,0),11))</f>
        <v>武汉南区</v>
      </c>
      <c r="D267" t="str">
        <f t="shared" si="16"/>
        <v>WH45物业服务费定额</v>
      </c>
      <c r="E267" s="13" t="str">
        <f t="shared" si="18"/>
        <v/>
      </c>
      <c r="F267" s="13" t="str">
        <f>IF(E267="","",IFERROR(IF(IF(K267="","",INDEX(收费标合同信息维护!A:Q,MATCH(D267,收费标合同信息维护!J:J,0),10))=D267,"有","无"),"无"))</f>
        <v/>
      </c>
      <c r="G267" s="13" t="str">
        <f t="shared" si="17"/>
        <v>WH45物业服务费定额558189.50</v>
      </c>
      <c r="H267" s="13" t="str">
        <f t="shared" si="19"/>
        <v>558189.50</v>
      </c>
      <c r="I267" s="13" t="str">
        <f>IF(G267="","",IFERROR(IF(IF(K267="","",INDEX(收费标合同信息维护!A:Q,MATCH(G267,收费标合同信息维护!M:M,0),13))=G267,"有","无"),"无"))</f>
        <v>无</v>
      </c>
      <c r="J267" s="3" t="s">
        <v>3830</v>
      </c>
      <c r="K267" s="3" t="s">
        <v>7116</v>
      </c>
      <c r="L267" s="3" t="s">
        <v>6025</v>
      </c>
      <c r="M267" s="3" t="s">
        <v>6026</v>
      </c>
      <c r="N267" s="3" t="s">
        <v>6477</v>
      </c>
      <c r="O267" s="3" t="s">
        <v>6478</v>
      </c>
      <c r="P267" s="3" t="s">
        <v>7129</v>
      </c>
      <c r="Q267" s="3" t="s">
        <v>7130</v>
      </c>
      <c r="R267" s="3" t="s">
        <v>6490</v>
      </c>
      <c r="S267" s="3" t="s">
        <v>6491</v>
      </c>
      <c r="T267" s="3" t="s">
        <v>7084</v>
      </c>
      <c r="U267" s="3" t="s">
        <v>7002</v>
      </c>
      <c r="V267" s="3" t="s">
        <v>154</v>
      </c>
      <c r="W267" s="3" t="s">
        <v>7131</v>
      </c>
      <c r="X267" s="3" t="s">
        <v>154</v>
      </c>
      <c r="Y267" s="3" t="s">
        <v>154</v>
      </c>
      <c r="Z267" s="3" t="s">
        <v>154</v>
      </c>
      <c r="AA267" s="3" t="s">
        <v>154</v>
      </c>
      <c r="AB267" s="3" t="s">
        <v>154</v>
      </c>
      <c r="AC267" s="3" t="s">
        <v>154</v>
      </c>
      <c r="AD267" s="3" t="s">
        <v>6151</v>
      </c>
      <c r="AE267" s="3" t="s">
        <v>6151</v>
      </c>
      <c r="AF267" s="3" t="s">
        <v>154</v>
      </c>
      <c r="AG267" s="3" t="s">
        <v>154</v>
      </c>
      <c r="AH267" s="3" t="s">
        <v>6478</v>
      </c>
      <c r="AI267" s="3" t="s">
        <v>6482</v>
      </c>
      <c r="AJ267" s="3" t="s">
        <v>6033</v>
      </c>
    </row>
    <row r="268" spans="1:36" ht="30">
      <c r="A268" s="10">
        <v>363</v>
      </c>
      <c r="B268" t="str">
        <f>IF(K268="总计","",INDEX(主数据!A:AD,MATCH(J268,主数据!A:A,0),9))</f>
        <v>华中大区公司</v>
      </c>
      <c r="C268" t="str">
        <f>IF(K268="","",INDEX(主数据!A:AD,MATCH(J268,主数据!A:A,0),11))</f>
        <v>武汉南区</v>
      </c>
      <c r="D268" t="str">
        <f t="shared" si="16"/>
        <v>WH45物业服务费定额</v>
      </c>
      <c r="E268" s="13" t="str">
        <f t="shared" si="18"/>
        <v/>
      </c>
      <c r="F268" s="13" t="str">
        <f>IF(E268="","",IFERROR(IF(IF(K268="","",INDEX(收费标合同信息维护!A:Q,MATCH(D268,收费标合同信息维护!J:J,0),10))=D268,"有","无"),"无"))</f>
        <v/>
      </c>
      <c r="G268" s="13" t="str">
        <f t="shared" si="17"/>
        <v>WH45物业服务费定额574675.25</v>
      </c>
      <c r="H268" s="13" t="str">
        <f t="shared" si="19"/>
        <v>574675.25</v>
      </c>
      <c r="I268" s="13" t="str">
        <f>IF(G268="","",IFERROR(IF(IF(K268="","",INDEX(收费标合同信息维护!A:Q,MATCH(G268,收费标合同信息维护!M:M,0),13))=G268,"有","无"),"无"))</f>
        <v>无</v>
      </c>
      <c r="J268" s="3" t="s">
        <v>3830</v>
      </c>
      <c r="K268" s="3" t="s">
        <v>7116</v>
      </c>
      <c r="L268" s="3" t="s">
        <v>6025</v>
      </c>
      <c r="M268" s="3" t="s">
        <v>6026</v>
      </c>
      <c r="N268" s="3" t="s">
        <v>6477</v>
      </c>
      <c r="O268" s="3" t="s">
        <v>6478</v>
      </c>
      <c r="P268" s="3" t="s">
        <v>7132</v>
      </c>
      <c r="Q268" s="3" t="s">
        <v>7133</v>
      </c>
      <c r="R268" s="3" t="s">
        <v>6490</v>
      </c>
      <c r="S268" s="3" t="s">
        <v>6491</v>
      </c>
      <c r="T268" s="3" t="s">
        <v>6510</v>
      </c>
      <c r="U268" s="3" t="s">
        <v>6511</v>
      </c>
      <c r="V268" s="3" t="s">
        <v>154</v>
      </c>
      <c r="W268" s="3" t="s">
        <v>7134</v>
      </c>
      <c r="X268" s="3" t="s">
        <v>154</v>
      </c>
      <c r="Y268" s="3" t="s">
        <v>154</v>
      </c>
      <c r="Z268" s="3" t="s">
        <v>154</v>
      </c>
      <c r="AA268" s="3" t="s">
        <v>154</v>
      </c>
      <c r="AB268" s="3" t="s">
        <v>154</v>
      </c>
      <c r="AC268" s="3" t="s">
        <v>154</v>
      </c>
      <c r="AD268" s="3" t="s">
        <v>6151</v>
      </c>
      <c r="AE268" s="3" t="s">
        <v>6151</v>
      </c>
      <c r="AF268" s="3" t="s">
        <v>154</v>
      </c>
      <c r="AG268" s="3" t="s">
        <v>154</v>
      </c>
      <c r="AH268" s="3" t="s">
        <v>6478</v>
      </c>
      <c r="AI268" s="3" t="s">
        <v>6482</v>
      </c>
      <c r="AJ268" s="3" t="s">
        <v>6033</v>
      </c>
    </row>
    <row r="269" spans="1:36" ht="30">
      <c r="A269" s="10">
        <v>364</v>
      </c>
      <c r="B269" t="str">
        <f>IF(K269="总计","",INDEX(主数据!A:AD,MATCH(J269,主数据!A:A,0),9))</f>
        <v>华中大区公司</v>
      </c>
      <c r="C269" t="str">
        <f>IF(K269="","",INDEX(主数据!A:AD,MATCH(J269,主数据!A:A,0),11))</f>
        <v>武汉南区</v>
      </c>
      <c r="D269" t="str">
        <f t="shared" si="16"/>
        <v>WH45物业服务费定额</v>
      </c>
      <c r="E269" s="13" t="str">
        <f t="shared" si="18"/>
        <v/>
      </c>
      <c r="F269" s="13" t="str">
        <f>IF(E269="","",IFERROR(IF(IF(K269="","",INDEX(收费标合同信息维护!A:Q,MATCH(D269,收费标合同信息维护!J:J,0),10))=D269,"有","无"),"无"))</f>
        <v/>
      </c>
      <c r="G269" s="13" t="str">
        <f t="shared" si="17"/>
        <v>WH45物业服务费定额573508.17</v>
      </c>
      <c r="H269" s="13" t="str">
        <f t="shared" si="19"/>
        <v>573508.17</v>
      </c>
      <c r="I269" s="13" t="str">
        <f>IF(G269="","",IFERROR(IF(IF(K269="","",INDEX(收费标合同信息维护!A:Q,MATCH(G269,收费标合同信息维护!M:M,0),13))=G269,"有","无"),"无"))</f>
        <v>无</v>
      </c>
      <c r="J269" s="3" t="s">
        <v>3830</v>
      </c>
      <c r="K269" s="3" t="s">
        <v>7116</v>
      </c>
      <c r="L269" s="3" t="s">
        <v>6025</v>
      </c>
      <c r="M269" s="3" t="s">
        <v>6026</v>
      </c>
      <c r="N269" s="3" t="s">
        <v>6477</v>
      </c>
      <c r="O269" s="3" t="s">
        <v>6478</v>
      </c>
      <c r="P269" s="3" t="s">
        <v>7135</v>
      </c>
      <c r="Q269" s="3" t="s">
        <v>7136</v>
      </c>
      <c r="R269" s="3" t="s">
        <v>6490</v>
      </c>
      <c r="S269" s="3" t="s">
        <v>6491</v>
      </c>
      <c r="T269" s="3" t="s">
        <v>6506</v>
      </c>
      <c r="U269" s="3" t="s">
        <v>7137</v>
      </c>
      <c r="V269" s="3" t="s">
        <v>154</v>
      </c>
      <c r="W269" s="3" t="s">
        <v>7138</v>
      </c>
      <c r="X269" s="3" t="s">
        <v>154</v>
      </c>
      <c r="Y269" s="3" t="s">
        <v>154</v>
      </c>
      <c r="Z269" s="3" t="s">
        <v>154</v>
      </c>
      <c r="AA269" s="3" t="s">
        <v>154</v>
      </c>
      <c r="AB269" s="3" t="s">
        <v>154</v>
      </c>
      <c r="AC269" s="3" t="s">
        <v>154</v>
      </c>
      <c r="AD269" s="3" t="s">
        <v>6151</v>
      </c>
      <c r="AE269" s="3" t="s">
        <v>6151</v>
      </c>
      <c r="AF269" s="3" t="s">
        <v>154</v>
      </c>
      <c r="AG269" s="3" t="s">
        <v>154</v>
      </c>
      <c r="AH269" s="3" t="s">
        <v>6478</v>
      </c>
      <c r="AI269" s="3" t="s">
        <v>6482</v>
      </c>
      <c r="AJ269" s="3" t="s">
        <v>6033</v>
      </c>
    </row>
    <row r="270" spans="1:36" ht="30">
      <c r="A270" s="10">
        <v>365</v>
      </c>
      <c r="B270" t="str">
        <f>IF(K270="总计","",INDEX(主数据!A:AD,MATCH(J270,主数据!A:A,0),9))</f>
        <v>华中大区公司</v>
      </c>
      <c r="C270" t="str">
        <f>IF(K270="","",INDEX(主数据!A:AD,MATCH(J270,主数据!A:A,0),11))</f>
        <v>武汉南区</v>
      </c>
      <c r="D270" t="str">
        <f t="shared" si="16"/>
        <v>WH45物业服务费定额</v>
      </c>
      <c r="E270" s="13" t="str">
        <f t="shared" si="18"/>
        <v/>
      </c>
      <c r="F270" s="13" t="str">
        <f>IF(E270="","",IFERROR(IF(IF(K270="","",INDEX(收费标合同信息维护!A:Q,MATCH(D270,收费标合同信息维护!J:J,0),10))=D270,"有","无"),"无"))</f>
        <v/>
      </c>
      <c r="G270" s="13" t="str">
        <f t="shared" si="17"/>
        <v>WH45物业服务费定额203502.90</v>
      </c>
      <c r="H270" s="13" t="str">
        <f t="shared" si="19"/>
        <v>203502.90</v>
      </c>
      <c r="I270" s="13" t="str">
        <f>IF(G270="","",IFERROR(IF(IF(K270="","",INDEX(收费标合同信息维护!A:Q,MATCH(G270,收费标合同信息维护!M:M,0),13))=G270,"有","无"),"无"))</f>
        <v>无</v>
      </c>
      <c r="J270" s="3" t="s">
        <v>3830</v>
      </c>
      <c r="K270" s="3" t="s">
        <v>7116</v>
      </c>
      <c r="L270" s="3" t="s">
        <v>6025</v>
      </c>
      <c r="M270" s="3" t="s">
        <v>6026</v>
      </c>
      <c r="N270" s="3" t="s">
        <v>6477</v>
      </c>
      <c r="O270" s="3" t="s">
        <v>6478</v>
      </c>
      <c r="P270" s="3" t="s">
        <v>7139</v>
      </c>
      <c r="Q270" s="3" t="s">
        <v>7140</v>
      </c>
      <c r="R270" s="3" t="s">
        <v>6490</v>
      </c>
      <c r="S270" s="3" t="s">
        <v>6491</v>
      </c>
      <c r="T270" s="3" t="s">
        <v>7141</v>
      </c>
      <c r="U270" s="3" t="s">
        <v>7142</v>
      </c>
      <c r="V270" s="3" t="s">
        <v>154</v>
      </c>
      <c r="W270" s="3" t="s">
        <v>7143</v>
      </c>
      <c r="X270" s="3" t="s">
        <v>154</v>
      </c>
      <c r="Y270" s="3" t="s">
        <v>154</v>
      </c>
      <c r="Z270" s="3" t="s">
        <v>154</v>
      </c>
      <c r="AA270" s="3" t="s">
        <v>154</v>
      </c>
      <c r="AB270" s="3" t="s">
        <v>154</v>
      </c>
      <c r="AC270" s="3" t="s">
        <v>154</v>
      </c>
      <c r="AD270" s="3" t="s">
        <v>6151</v>
      </c>
      <c r="AE270" s="3" t="s">
        <v>6151</v>
      </c>
      <c r="AF270" s="3" t="s">
        <v>154</v>
      </c>
      <c r="AG270" s="3" t="s">
        <v>154</v>
      </c>
      <c r="AH270" s="3" t="s">
        <v>6478</v>
      </c>
      <c r="AI270" s="3" t="s">
        <v>6727</v>
      </c>
      <c r="AJ270" s="3" t="s">
        <v>6489</v>
      </c>
    </row>
    <row r="271" spans="1:36" ht="30">
      <c r="A271" s="10">
        <v>366</v>
      </c>
      <c r="B271" t="str">
        <f>IF(K271="总计","",INDEX(主数据!A:AD,MATCH(J271,主数据!A:A,0),9))</f>
        <v>华中大区公司</v>
      </c>
      <c r="C271" t="str">
        <f>IF(K271="","",INDEX(主数据!A:AD,MATCH(J271,主数据!A:A,0),11))</f>
        <v>武汉南区</v>
      </c>
      <c r="D271" t="str">
        <f t="shared" si="16"/>
        <v>WH54销售中心物业费直接录入</v>
      </c>
      <c r="E271" s="13" t="str">
        <f t="shared" si="18"/>
        <v/>
      </c>
      <c r="F271" s="13" t="str">
        <f>IF(E271="","",IFERROR(IF(IF(K271="","",INDEX(收费标合同信息维护!A:Q,MATCH(D271,收费标合同信息维护!J:J,0),10))=D271,"有","无"),"无"))</f>
        <v/>
      </c>
      <c r="G271" s="13" t="str">
        <f t="shared" si="17"/>
        <v/>
      </c>
      <c r="H271" s="13" t="str">
        <f t="shared" si="19"/>
        <v/>
      </c>
      <c r="I271" s="13" t="str">
        <f>IF(G271="","",IFERROR(IF(IF(K271="","",INDEX(收费标合同信息维护!A:Q,MATCH(G271,收费标合同信息维护!M:M,0),13))=G271,"有","无"),"无"))</f>
        <v/>
      </c>
      <c r="J271" s="3" t="s">
        <v>4092</v>
      </c>
      <c r="K271" s="3" t="s">
        <v>7144</v>
      </c>
      <c r="L271" s="3" t="s">
        <v>6638</v>
      </c>
      <c r="M271" s="3" t="s">
        <v>6639</v>
      </c>
      <c r="N271" s="3" t="s">
        <v>6477</v>
      </c>
      <c r="O271" s="3" t="s">
        <v>6478</v>
      </c>
      <c r="P271" s="3" t="s">
        <v>6638</v>
      </c>
      <c r="Q271" s="3" t="s">
        <v>6639</v>
      </c>
      <c r="R271" s="3" t="s">
        <v>6479</v>
      </c>
      <c r="S271" s="3" t="s">
        <v>6480</v>
      </c>
      <c r="T271" s="3" t="s">
        <v>7145</v>
      </c>
      <c r="U271" s="3" t="s">
        <v>154</v>
      </c>
      <c r="V271" s="3" t="s">
        <v>154</v>
      </c>
      <c r="W271" s="3" t="s">
        <v>154</v>
      </c>
      <c r="X271" s="3" t="s">
        <v>154</v>
      </c>
      <c r="Y271" s="3" t="s">
        <v>154</v>
      </c>
      <c r="Z271" s="3" t="s">
        <v>154</v>
      </c>
      <c r="AA271" s="3" t="s">
        <v>154</v>
      </c>
      <c r="AB271" s="3" t="s">
        <v>154</v>
      </c>
      <c r="AC271" s="3" t="s">
        <v>154</v>
      </c>
      <c r="AD271" s="3" t="s">
        <v>6151</v>
      </c>
      <c r="AE271" s="3" t="s">
        <v>6151</v>
      </c>
      <c r="AF271" s="3" t="s">
        <v>154</v>
      </c>
      <c r="AG271" s="3" t="s">
        <v>154</v>
      </c>
      <c r="AH271" s="3" t="s">
        <v>6478</v>
      </c>
      <c r="AI271" s="3" t="s">
        <v>6482</v>
      </c>
      <c r="AJ271" s="3" t="s">
        <v>6489</v>
      </c>
    </row>
    <row r="272" spans="1:36" ht="30">
      <c r="A272" s="10">
        <v>367</v>
      </c>
      <c r="B272" t="str">
        <f>IF(K272="总计","",INDEX(主数据!A:AD,MATCH(J272,主数据!A:A,0),9))</f>
        <v>华中大区公司</v>
      </c>
      <c r="C272" t="str">
        <f>IF(K272="","",INDEX(主数据!A:AD,MATCH(J272,主数据!A:A,0),11))</f>
        <v>武汉南区</v>
      </c>
      <c r="D272" t="str">
        <f t="shared" si="16"/>
        <v>WH54销售中心物业费定额</v>
      </c>
      <c r="E272" s="13" t="str">
        <f t="shared" si="18"/>
        <v/>
      </c>
      <c r="F272" s="13" t="str">
        <f>IF(E272="","",IFERROR(IF(IF(K272="","",INDEX(收费标合同信息维护!A:Q,MATCH(D272,收费标合同信息维护!J:J,0),10))=D272,"有","无"),"无"))</f>
        <v/>
      </c>
      <c r="G272" s="13" t="str">
        <f t="shared" si="17"/>
        <v>WH54销售中心物业费定额39205.00</v>
      </c>
      <c r="H272" s="13" t="str">
        <f t="shared" si="19"/>
        <v>39205.00</v>
      </c>
      <c r="I272" s="13" t="str">
        <f>IF(G272="","",IFERROR(IF(IF(K272="","",INDEX(收费标合同信息维护!A:Q,MATCH(G272,收费标合同信息维护!M:M,0),13))=G272,"有","无"),"无"))</f>
        <v>无</v>
      </c>
      <c r="J272" s="3" t="s">
        <v>4092</v>
      </c>
      <c r="K272" s="3" t="s">
        <v>7144</v>
      </c>
      <c r="L272" s="3" t="s">
        <v>6638</v>
      </c>
      <c r="M272" s="3" t="s">
        <v>6639</v>
      </c>
      <c r="N272" s="3" t="s">
        <v>6477</v>
      </c>
      <c r="O272" s="3" t="s">
        <v>6478</v>
      </c>
      <c r="P272" s="3" t="s">
        <v>7146</v>
      </c>
      <c r="Q272" s="3" t="s">
        <v>7147</v>
      </c>
      <c r="R272" s="3" t="s">
        <v>6490</v>
      </c>
      <c r="S272" s="3" t="s">
        <v>6491</v>
      </c>
      <c r="T272" s="3" t="s">
        <v>6684</v>
      </c>
      <c r="U272" s="3" t="s">
        <v>154</v>
      </c>
      <c r="V272" s="3" t="s">
        <v>154</v>
      </c>
      <c r="W272" s="3" t="s">
        <v>7148</v>
      </c>
      <c r="X272" s="3" t="s">
        <v>154</v>
      </c>
      <c r="Y272" s="3" t="s">
        <v>154</v>
      </c>
      <c r="Z272" s="3" t="s">
        <v>154</v>
      </c>
      <c r="AA272" s="3" t="s">
        <v>154</v>
      </c>
      <c r="AB272" s="3" t="s">
        <v>154</v>
      </c>
      <c r="AC272" s="3" t="s">
        <v>154</v>
      </c>
      <c r="AD272" s="3" t="s">
        <v>6151</v>
      </c>
      <c r="AE272" s="3" t="s">
        <v>6151</v>
      </c>
      <c r="AF272" s="3" t="s">
        <v>154</v>
      </c>
      <c r="AG272" s="3" t="s">
        <v>154</v>
      </c>
      <c r="AH272" s="3" t="s">
        <v>6478</v>
      </c>
      <c r="AI272" s="3" t="s">
        <v>6482</v>
      </c>
      <c r="AJ272" s="3" t="s">
        <v>6489</v>
      </c>
    </row>
    <row r="273" spans="1:36" ht="30">
      <c r="A273" s="10">
        <v>368</v>
      </c>
      <c r="B273" t="str">
        <f>IF(K273="总计","",INDEX(主数据!A:AD,MATCH(J273,主数据!A:A,0),9))</f>
        <v>华中大区公司</v>
      </c>
      <c r="C273" t="str">
        <f>IF(K273="","",INDEX(主数据!A:AD,MATCH(J273,主数据!A:A,0),11))</f>
        <v>武汉北区</v>
      </c>
      <c r="D273" t="str">
        <f t="shared" si="16"/>
        <v>WH55物业服务费定额</v>
      </c>
      <c r="E273" s="13" t="str">
        <f t="shared" si="18"/>
        <v/>
      </c>
      <c r="F273" s="13" t="str">
        <f>IF(E273="","",IFERROR(IF(IF(K273="","",INDEX(收费标合同信息维护!A:Q,MATCH(D273,收费标合同信息维护!J:J,0),10))=D273,"有","无"),"无"))</f>
        <v/>
      </c>
      <c r="G273" s="13" t="str">
        <f t="shared" si="17"/>
        <v>WH55物业服务费定额137136.67</v>
      </c>
      <c r="H273" s="13" t="str">
        <f t="shared" si="19"/>
        <v>137136.67</v>
      </c>
      <c r="I273" s="13" t="str">
        <f>IF(G273="","",IFERROR(IF(IF(K273="","",INDEX(收费标合同信息维护!A:Q,MATCH(G273,收费标合同信息维护!M:M,0),13))=G273,"有","无"),"无"))</f>
        <v>无</v>
      </c>
      <c r="J273" s="3" t="s">
        <v>4160</v>
      </c>
      <c r="K273" s="3" t="s">
        <v>4161</v>
      </c>
      <c r="L273" s="3" t="s">
        <v>6025</v>
      </c>
      <c r="M273" s="3" t="s">
        <v>6026</v>
      </c>
      <c r="N273" s="3" t="s">
        <v>6477</v>
      </c>
      <c r="O273" s="3" t="s">
        <v>6478</v>
      </c>
      <c r="P273" s="3" t="s">
        <v>7149</v>
      </c>
      <c r="Q273" s="3" t="s">
        <v>7149</v>
      </c>
      <c r="R273" s="3" t="s">
        <v>6490</v>
      </c>
      <c r="S273" s="3" t="s">
        <v>6491</v>
      </c>
      <c r="T273" s="3" t="s">
        <v>6800</v>
      </c>
      <c r="U273" s="3" t="s">
        <v>154</v>
      </c>
      <c r="V273" s="3" t="s">
        <v>154</v>
      </c>
      <c r="W273" s="3" t="s">
        <v>7150</v>
      </c>
      <c r="X273" s="3" t="s">
        <v>154</v>
      </c>
      <c r="Y273" s="3" t="s">
        <v>154</v>
      </c>
      <c r="Z273" s="3" t="s">
        <v>154</v>
      </c>
      <c r="AA273" s="3" t="s">
        <v>154</v>
      </c>
      <c r="AB273" s="3" t="s">
        <v>154</v>
      </c>
      <c r="AC273" s="3" t="s">
        <v>154</v>
      </c>
      <c r="AD273" s="3" t="s">
        <v>6151</v>
      </c>
      <c r="AE273" s="3" t="s">
        <v>6151</v>
      </c>
      <c r="AF273" s="3" t="s">
        <v>6040</v>
      </c>
      <c r="AG273" s="3" t="s">
        <v>154</v>
      </c>
      <c r="AH273" s="3" t="s">
        <v>6478</v>
      </c>
      <c r="AI273" s="3" t="s">
        <v>6482</v>
      </c>
      <c r="AJ273" s="3" t="s">
        <v>6033</v>
      </c>
    </row>
    <row r="274" spans="1:36" ht="30">
      <c r="A274" s="10">
        <v>369</v>
      </c>
      <c r="B274" t="str">
        <f>IF(K274="总计","",INDEX(主数据!A:AD,MATCH(J274,主数据!A:A,0),9))</f>
        <v>华中大区公司</v>
      </c>
      <c r="C274" t="str">
        <f>IF(K274="","",INDEX(主数据!A:AD,MATCH(J274,主数据!A:A,0),11))</f>
        <v>武汉北区</v>
      </c>
      <c r="D274" t="str">
        <f t="shared" si="16"/>
        <v>WH55物业服务费定额</v>
      </c>
      <c r="E274" s="13" t="str">
        <f t="shared" si="18"/>
        <v/>
      </c>
      <c r="F274" s="13" t="str">
        <f>IF(E274="","",IFERROR(IF(IF(K274="","",INDEX(收费标合同信息维护!A:Q,MATCH(D274,收费标合同信息维护!J:J,0),10))=D274,"有","无"),"无"))</f>
        <v/>
      </c>
      <c r="G274" s="13" t="str">
        <f t="shared" si="17"/>
        <v>WH55物业服务费定额5000.00</v>
      </c>
      <c r="H274" s="13" t="str">
        <f t="shared" si="19"/>
        <v>5000.00</v>
      </c>
      <c r="I274" s="13" t="str">
        <f>IF(G274="","",IFERROR(IF(IF(K274="","",INDEX(收费标合同信息维护!A:Q,MATCH(G274,收费标合同信息维护!M:M,0),13))=G274,"有","无"),"无"))</f>
        <v>无</v>
      </c>
      <c r="J274" s="3" t="s">
        <v>4160</v>
      </c>
      <c r="K274" s="3" t="s">
        <v>4161</v>
      </c>
      <c r="L274" s="3" t="s">
        <v>6025</v>
      </c>
      <c r="M274" s="3" t="s">
        <v>6026</v>
      </c>
      <c r="N274" s="3" t="s">
        <v>6477</v>
      </c>
      <c r="O274" s="3" t="s">
        <v>6478</v>
      </c>
      <c r="P274" s="3" t="s">
        <v>7151</v>
      </c>
      <c r="Q274" s="3" t="s">
        <v>7151</v>
      </c>
      <c r="R274" s="3" t="s">
        <v>6490</v>
      </c>
      <c r="S274" s="3" t="s">
        <v>6491</v>
      </c>
      <c r="T274" s="3" t="s">
        <v>6800</v>
      </c>
      <c r="U274" s="3" t="s">
        <v>6511</v>
      </c>
      <c r="V274" s="3" t="s">
        <v>154</v>
      </c>
      <c r="W274" s="3" t="s">
        <v>7152</v>
      </c>
      <c r="X274" s="3" t="s">
        <v>154</v>
      </c>
      <c r="Y274" s="3" t="s">
        <v>154</v>
      </c>
      <c r="Z274" s="3" t="s">
        <v>154</v>
      </c>
      <c r="AA274" s="3" t="s">
        <v>154</v>
      </c>
      <c r="AB274" s="3" t="s">
        <v>154</v>
      </c>
      <c r="AC274" s="3" t="s">
        <v>154</v>
      </c>
      <c r="AD274" s="3" t="s">
        <v>6151</v>
      </c>
      <c r="AE274" s="3" t="s">
        <v>6151</v>
      </c>
      <c r="AF274" s="3" t="s">
        <v>6040</v>
      </c>
      <c r="AG274" s="3" t="s">
        <v>154</v>
      </c>
      <c r="AH274" s="3" t="s">
        <v>6478</v>
      </c>
      <c r="AI274" s="3" t="s">
        <v>6482</v>
      </c>
      <c r="AJ274" s="3" t="s">
        <v>6033</v>
      </c>
    </row>
    <row r="275" spans="1:36" ht="15">
      <c r="A275" s="10">
        <v>370</v>
      </c>
      <c r="B275" t="str">
        <f>IF(K275="总计","",INDEX(主数据!A:AD,MATCH(J275,主数据!A:A,0),9))</f>
        <v>华西大区公司</v>
      </c>
      <c r="C275" t="str">
        <f>IF(K275="","",INDEX(主数据!A:AD,MATCH(J275,主数据!A:A,0),11))</f>
        <v>西宁城区</v>
      </c>
      <c r="D275" t="str">
        <f t="shared" si="16"/>
        <v>XN13物业服务费标准方式2.20</v>
      </c>
      <c r="E275" s="13" t="str">
        <f t="shared" si="18"/>
        <v>2.20</v>
      </c>
      <c r="F275" s="13" t="str">
        <f>IF(E275="","",IFERROR(IF(IF(K275="","",INDEX(收费标合同信息维护!A:Q,MATCH(D275,收费标合同信息维护!J:J,0),10))=D275,"有","无"),"无"))</f>
        <v>无</v>
      </c>
      <c r="G275" s="13" t="str">
        <f t="shared" si="17"/>
        <v/>
      </c>
      <c r="H275" s="13" t="str">
        <f t="shared" si="19"/>
        <v/>
      </c>
      <c r="I275" s="13" t="str">
        <f>IF(G275="","",IFERROR(IF(IF(K275="","",INDEX(收费标合同信息维护!A:Q,MATCH(G275,收费标合同信息维护!M:M,0),13))=G275,"有","无"),"无"))</f>
        <v/>
      </c>
      <c r="J275" s="3" t="s">
        <v>3667</v>
      </c>
      <c r="K275" s="3" t="s">
        <v>7153</v>
      </c>
      <c r="L275" s="3" t="s">
        <v>6025</v>
      </c>
      <c r="M275" s="3" t="s">
        <v>6026</v>
      </c>
      <c r="N275" s="3" t="s">
        <v>6477</v>
      </c>
      <c r="O275" s="3" t="s">
        <v>6478</v>
      </c>
      <c r="P275" s="3" t="s">
        <v>6696</v>
      </c>
      <c r="Q275" s="3" t="s">
        <v>7154</v>
      </c>
      <c r="R275" s="3" t="s">
        <v>6484</v>
      </c>
      <c r="S275" s="3" t="s">
        <v>6491</v>
      </c>
      <c r="T275" s="3" t="s">
        <v>6595</v>
      </c>
      <c r="U275" s="3" t="s">
        <v>154</v>
      </c>
      <c r="V275" s="3" t="s">
        <v>6863</v>
      </c>
      <c r="W275" s="3" t="s">
        <v>154</v>
      </c>
      <c r="X275" s="3" t="s">
        <v>154</v>
      </c>
      <c r="Y275" s="3" t="s">
        <v>154</v>
      </c>
      <c r="Z275" s="3" t="s">
        <v>154</v>
      </c>
      <c r="AA275" s="3" t="s">
        <v>154</v>
      </c>
      <c r="AB275" s="3" t="s">
        <v>154</v>
      </c>
      <c r="AC275" s="3" t="s">
        <v>154</v>
      </c>
      <c r="AD275" s="3" t="s">
        <v>6151</v>
      </c>
      <c r="AE275" s="3" t="s">
        <v>6151</v>
      </c>
      <c r="AF275" s="3" t="s">
        <v>154</v>
      </c>
      <c r="AG275" s="3" t="s">
        <v>154</v>
      </c>
      <c r="AH275" s="3" t="s">
        <v>6478</v>
      </c>
      <c r="AI275" s="3" t="s">
        <v>6482</v>
      </c>
      <c r="AJ275" s="3" t="s">
        <v>6294</v>
      </c>
    </row>
    <row r="276" spans="1:36" ht="15">
      <c r="A276" s="10">
        <v>371</v>
      </c>
      <c r="B276" t="str">
        <f>IF(K276="总计","",INDEX(主数据!A:AD,MATCH(J276,主数据!A:A,0),9))</f>
        <v>华西大区公司</v>
      </c>
      <c r="C276" t="str">
        <f>IF(K276="","",INDEX(主数据!A:AD,MATCH(J276,主数据!A:A,0),11))</f>
        <v>西宁城区</v>
      </c>
      <c r="D276" t="str">
        <f t="shared" si="16"/>
        <v>XN13物业服务费标准方式2.80</v>
      </c>
      <c r="E276" s="13" t="str">
        <f t="shared" si="18"/>
        <v>2.80</v>
      </c>
      <c r="F276" s="13" t="str">
        <f>IF(E276="","",IFERROR(IF(IF(K276="","",INDEX(收费标合同信息维护!A:Q,MATCH(D276,收费标合同信息维护!J:J,0),10))=D276,"有","无"),"无"))</f>
        <v>无</v>
      </c>
      <c r="G276" s="13" t="str">
        <f t="shared" si="17"/>
        <v/>
      </c>
      <c r="H276" s="13" t="str">
        <f t="shared" si="19"/>
        <v/>
      </c>
      <c r="I276" s="13" t="str">
        <f>IF(G276="","",IFERROR(IF(IF(K276="","",INDEX(收费标合同信息维护!A:Q,MATCH(G276,收费标合同信息维护!M:M,0),13))=G276,"有","无"),"无"))</f>
        <v/>
      </c>
      <c r="J276" s="3" t="s">
        <v>3667</v>
      </c>
      <c r="K276" s="3" t="s">
        <v>7153</v>
      </c>
      <c r="L276" s="3" t="s">
        <v>6025</v>
      </c>
      <c r="M276" s="3" t="s">
        <v>6026</v>
      </c>
      <c r="N276" s="3" t="s">
        <v>6477</v>
      </c>
      <c r="O276" s="3" t="s">
        <v>6478</v>
      </c>
      <c r="P276" s="3" t="s">
        <v>6699</v>
      </c>
      <c r="Q276" s="3" t="s">
        <v>7155</v>
      </c>
      <c r="R276" s="3" t="s">
        <v>6484</v>
      </c>
      <c r="S276" s="3" t="s">
        <v>6491</v>
      </c>
      <c r="T276" s="3" t="s">
        <v>6595</v>
      </c>
      <c r="U276" s="3" t="s">
        <v>154</v>
      </c>
      <c r="V276" s="3" t="s">
        <v>6543</v>
      </c>
      <c r="W276" s="3" t="s">
        <v>154</v>
      </c>
      <c r="X276" s="3" t="s">
        <v>154</v>
      </c>
      <c r="Y276" s="3" t="s">
        <v>154</v>
      </c>
      <c r="Z276" s="3" t="s">
        <v>154</v>
      </c>
      <c r="AA276" s="3" t="s">
        <v>154</v>
      </c>
      <c r="AB276" s="3" t="s">
        <v>154</v>
      </c>
      <c r="AC276" s="3" t="s">
        <v>154</v>
      </c>
      <c r="AD276" s="3" t="s">
        <v>6151</v>
      </c>
      <c r="AE276" s="3" t="s">
        <v>6151</v>
      </c>
      <c r="AF276" s="3" t="s">
        <v>154</v>
      </c>
      <c r="AG276" s="3" t="s">
        <v>154</v>
      </c>
      <c r="AH276" s="3" t="s">
        <v>6478</v>
      </c>
      <c r="AI276" s="3" t="s">
        <v>6482</v>
      </c>
      <c r="AJ276" s="3" t="s">
        <v>7156</v>
      </c>
    </row>
    <row r="277" spans="1:36" ht="15">
      <c r="A277" s="10">
        <v>372</v>
      </c>
      <c r="B277" t="str">
        <f>IF(K277="总计","",INDEX(主数据!A:AD,MATCH(J277,主数据!A:A,0),9))</f>
        <v>华西大区公司</v>
      </c>
      <c r="C277" t="str">
        <f>IF(K277="","",INDEX(主数据!A:AD,MATCH(J277,主数据!A:A,0),11))</f>
        <v>西宁城区</v>
      </c>
      <c r="D277" t="str">
        <f t="shared" si="16"/>
        <v>XN13物业服务费标准方式4.00</v>
      </c>
      <c r="E277" s="13" t="str">
        <f t="shared" si="18"/>
        <v>4.00</v>
      </c>
      <c r="F277" s="13" t="str">
        <f>IF(E277="","",IFERROR(IF(IF(K277="","",INDEX(收费标合同信息维护!A:Q,MATCH(D277,收费标合同信息维护!J:J,0),10))=D277,"有","无"),"无"))</f>
        <v>无</v>
      </c>
      <c r="G277" s="13" t="str">
        <f t="shared" si="17"/>
        <v/>
      </c>
      <c r="H277" s="13" t="str">
        <f t="shared" si="19"/>
        <v/>
      </c>
      <c r="I277" s="13" t="str">
        <f>IF(G277="","",IFERROR(IF(IF(K277="","",INDEX(收费标合同信息维护!A:Q,MATCH(G277,收费标合同信息维护!M:M,0),13))=G277,"有","无"),"无"))</f>
        <v/>
      </c>
      <c r="J277" s="3" t="s">
        <v>3667</v>
      </c>
      <c r="K277" s="3" t="s">
        <v>7153</v>
      </c>
      <c r="L277" s="3" t="s">
        <v>6025</v>
      </c>
      <c r="M277" s="3" t="s">
        <v>6026</v>
      </c>
      <c r="N277" s="3" t="s">
        <v>6477</v>
      </c>
      <c r="O277" s="3" t="s">
        <v>6478</v>
      </c>
      <c r="P277" s="3" t="s">
        <v>6604</v>
      </c>
      <c r="Q277" s="3" t="s">
        <v>7157</v>
      </c>
      <c r="R277" s="3" t="s">
        <v>6484</v>
      </c>
      <c r="S277" s="3" t="s">
        <v>6491</v>
      </c>
      <c r="T277" s="3" t="s">
        <v>6496</v>
      </c>
      <c r="U277" s="3" t="s">
        <v>154</v>
      </c>
      <c r="V277" s="3" t="s">
        <v>6755</v>
      </c>
      <c r="W277" s="3" t="s">
        <v>154</v>
      </c>
      <c r="X277" s="3" t="s">
        <v>154</v>
      </c>
      <c r="Y277" s="3" t="s">
        <v>154</v>
      </c>
      <c r="Z277" s="3" t="s">
        <v>154</v>
      </c>
      <c r="AA277" s="3" t="s">
        <v>154</v>
      </c>
      <c r="AB277" s="3" t="s">
        <v>154</v>
      </c>
      <c r="AC277" s="3" t="s">
        <v>154</v>
      </c>
      <c r="AD277" s="3" t="s">
        <v>6151</v>
      </c>
      <c r="AE277" s="3" t="s">
        <v>6151</v>
      </c>
      <c r="AF277" s="3" t="s">
        <v>154</v>
      </c>
      <c r="AG277" s="3" t="s">
        <v>154</v>
      </c>
      <c r="AH277" s="3" t="s">
        <v>6478</v>
      </c>
      <c r="AI277" s="3" t="s">
        <v>6482</v>
      </c>
      <c r="AJ277" s="3" t="s">
        <v>6029</v>
      </c>
    </row>
    <row r="278" spans="1:36" ht="15">
      <c r="A278" s="10">
        <v>373</v>
      </c>
      <c r="B278" t="str">
        <f>IF(K278="总计","",INDEX(主数据!A:AD,MATCH(J278,主数据!A:A,0),9))</f>
        <v>华西大区公司</v>
      </c>
      <c r="C278" t="str">
        <f>IF(K278="","",INDEX(主数据!A:AD,MATCH(J278,主数据!A:A,0),11))</f>
        <v>西宁城区</v>
      </c>
      <c r="D278" t="str">
        <f t="shared" si="16"/>
        <v>XN13公共水费标准方式1.20</v>
      </c>
      <c r="E278" s="13" t="str">
        <f t="shared" si="18"/>
        <v>1.20</v>
      </c>
      <c r="F278" s="13" t="str">
        <f>IF(E278="","",IFERROR(IF(IF(K278="","",INDEX(收费标合同信息维护!A:Q,MATCH(D278,收费标合同信息维护!J:J,0),10))=D278,"有","无"),"无"))</f>
        <v>无</v>
      </c>
      <c r="G278" s="13" t="str">
        <f t="shared" si="17"/>
        <v/>
      </c>
      <c r="H278" s="13" t="str">
        <f t="shared" si="19"/>
        <v/>
      </c>
      <c r="I278" s="13" t="str">
        <f>IF(G278="","",IFERROR(IF(IF(K278="","",INDEX(收费标合同信息维护!A:Q,MATCH(G278,收费标合同信息维护!M:M,0),13))=G278,"有","无"),"无"))</f>
        <v/>
      </c>
      <c r="J278" s="3" t="s">
        <v>3667</v>
      </c>
      <c r="K278" s="3" t="s">
        <v>7153</v>
      </c>
      <c r="L278" s="3" t="s">
        <v>6985</v>
      </c>
      <c r="M278" s="3" t="s">
        <v>7158</v>
      </c>
      <c r="N278" s="3" t="s">
        <v>6477</v>
      </c>
      <c r="O278" s="3" t="s">
        <v>6478</v>
      </c>
      <c r="P278" s="3" t="s">
        <v>6601</v>
      </c>
      <c r="Q278" s="3" t="s">
        <v>7159</v>
      </c>
      <c r="R278" s="3" t="s">
        <v>6484</v>
      </c>
      <c r="S278" s="3" t="s">
        <v>6491</v>
      </c>
      <c r="T278" s="3" t="s">
        <v>6492</v>
      </c>
      <c r="U278" s="3" t="s">
        <v>154</v>
      </c>
      <c r="V278" s="3" t="s">
        <v>6614</v>
      </c>
      <c r="W278" s="3" t="s">
        <v>154</v>
      </c>
      <c r="X278" s="3" t="s">
        <v>154</v>
      </c>
      <c r="Y278" s="3" t="s">
        <v>154</v>
      </c>
      <c r="Z278" s="3" t="s">
        <v>154</v>
      </c>
      <c r="AA278" s="3" t="s">
        <v>154</v>
      </c>
      <c r="AB278" s="3" t="s">
        <v>154</v>
      </c>
      <c r="AC278" s="3" t="s">
        <v>154</v>
      </c>
      <c r="AD278" s="3" t="s">
        <v>6151</v>
      </c>
      <c r="AE278" s="3" t="s">
        <v>6151</v>
      </c>
      <c r="AF278" s="3" t="s">
        <v>154</v>
      </c>
      <c r="AG278" s="3" t="s">
        <v>154</v>
      </c>
      <c r="AH278" s="3" t="s">
        <v>6597</v>
      </c>
      <c r="AI278" s="3" t="s">
        <v>6482</v>
      </c>
      <c r="AJ278" s="3" t="s">
        <v>6489</v>
      </c>
    </row>
    <row r="279" spans="1:36" ht="15">
      <c r="A279" s="10">
        <v>374</v>
      </c>
      <c r="B279" t="str">
        <f>IF(K279="总计","",INDEX(主数据!A:AD,MATCH(J279,主数据!A:A,0),9))</f>
        <v>华西大区公司</v>
      </c>
      <c r="C279" t="str">
        <f>IF(K279="","",INDEX(主数据!A:AD,MATCH(J279,主数据!A:A,0),11))</f>
        <v>西宁城区</v>
      </c>
      <c r="D279" t="str">
        <f t="shared" si="16"/>
        <v>XN13会所服务费标准方式0.70</v>
      </c>
      <c r="E279" s="13" t="str">
        <f t="shared" si="18"/>
        <v>0.70</v>
      </c>
      <c r="F279" s="13" t="str">
        <f>IF(E279="","",IFERROR(IF(IF(K279="","",INDEX(收费标合同信息维护!A:Q,MATCH(D279,收费标合同信息维护!J:J,0),10))=D279,"有","无"),"无"))</f>
        <v>无</v>
      </c>
      <c r="G279" s="13" t="str">
        <f t="shared" si="17"/>
        <v/>
      </c>
      <c r="H279" s="13" t="str">
        <f t="shared" si="19"/>
        <v/>
      </c>
      <c r="I279" s="13" t="str">
        <f>IF(G279="","",IFERROR(IF(IF(K279="","",INDEX(收费标合同信息维护!A:Q,MATCH(G279,收费标合同信息维护!M:M,0),13))=G279,"有","无"),"无"))</f>
        <v/>
      </c>
      <c r="J279" s="3" t="s">
        <v>3667</v>
      </c>
      <c r="K279" s="3" t="s">
        <v>7153</v>
      </c>
      <c r="L279" s="3" t="s">
        <v>6717</v>
      </c>
      <c r="M279" s="3" t="s">
        <v>6718</v>
      </c>
      <c r="N279" s="3" t="s">
        <v>6477</v>
      </c>
      <c r="O279" s="3" t="s">
        <v>6478</v>
      </c>
      <c r="P279" s="3" t="s">
        <v>7160</v>
      </c>
      <c r="Q279" s="3" t="s">
        <v>7161</v>
      </c>
      <c r="R279" s="3" t="s">
        <v>6484</v>
      </c>
      <c r="S279" s="3" t="s">
        <v>6491</v>
      </c>
      <c r="T279" s="3" t="s">
        <v>6548</v>
      </c>
      <c r="U279" s="3" t="s">
        <v>154</v>
      </c>
      <c r="V279" s="3" t="s">
        <v>6949</v>
      </c>
      <c r="W279" s="3" t="s">
        <v>154</v>
      </c>
      <c r="X279" s="3" t="s">
        <v>154</v>
      </c>
      <c r="Y279" s="3" t="s">
        <v>154</v>
      </c>
      <c r="Z279" s="3" t="s">
        <v>154</v>
      </c>
      <c r="AA279" s="3" t="s">
        <v>154</v>
      </c>
      <c r="AB279" s="3" t="s">
        <v>154</v>
      </c>
      <c r="AC279" s="3" t="s">
        <v>154</v>
      </c>
      <c r="AD279" s="3" t="s">
        <v>6151</v>
      </c>
      <c r="AE279" s="3" t="s">
        <v>6151</v>
      </c>
      <c r="AF279" s="3" t="s">
        <v>154</v>
      </c>
      <c r="AG279" s="3" t="s">
        <v>154</v>
      </c>
      <c r="AH279" s="3" t="s">
        <v>6597</v>
      </c>
      <c r="AI279" s="3" t="s">
        <v>6482</v>
      </c>
      <c r="AJ279" s="3" t="s">
        <v>6489</v>
      </c>
    </row>
    <row r="280" spans="1:36" ht="30">
      <c r="A280" s="10">
        <v>375</v>
      </c>
      <c r="B280" t="str">
        <f>IF(K280="总计","",INDEX(主数据!A:AD,MATCH(J280,主数据!A:A,0),9))</f>
        <v>华西大区公司</v>
      </c>
      <c r="C280" t="str">
        <f>IF(K280="","",INDEX(主数据!A:AD,MATCH(J280,主数据!A:A,0),11))</f>
        <v>西宁城区</v>
      </c>
      <c r="D280" t="str">
        <f t="shared" si="16"/>
        <v>XN13小业主委托停车管理费（固定）定额90.00</v>
      </c>
      <c r="E280" s="13" t="str">
        <f t="shared" si="18"/>
        <v>90.00</v>
      </c>
      <c r="F280" s="13" t="str">
        <f>IF(E280="","",IFERROR(IF(IF(K280="","",INDEX(收费标合同信息维护!A:Q,MATCH(D280,收费标合同信息维护!J:J,0),10))=D280,"有","无"),"无"))</f>
        <v>无</v>
      </c>
      <c r="G280" s="13" t="str">
        <f t="shared" si="17"/>
        <v>XN13小业主委托停车管理费（固定）定额90.00</v>
      </c>
      <c r="H280" s="13" t="str">
        <f t="shared" si="19"/>
        <v>90.00</v>
      </c>
      <c r="I280" s="13" t="str">
        <f>IF(G280="","",IFERROR(IF(IF(K280="","",INDEX(收费标合同信息维护!A:Q,MATCH(G280,收费标合同信息维护!M:M,0),13))=G280,"有","无"),"无"))</f>
        <v>无</v>
      </c>
      <c r="J280" s="3" t="s">
        <v>3667</v>
      </c>
      <c r="K280" s="3" t="s">
        <v>7153</v>
      </c>
      <c r="L280" s="3" t="s">
        <v>7013</v>
      </c>
      <c r="M280" s="3" t="s">
        <v>7014</v>
      </c>
      <c r="N280" s="3" t="s">
        <v>6477</v>
      </c>
      <c r="O280" s="3" t="s">
        <v>6478</v>
      </c>
      <c r="P280" s="3" t="s">
        <v>7013</v>
      </c>
      <c r="Q280" s="3" t="s">
        <v>7162</v>
      </c>
      <c r="R280" s="3" t="s">
        <v>6490</v>
      </c>
      <c r="S280" s="3" t="s">
        <v>6491</v>
      </c>
      <c r="T280" s="3" t="s">
        <v>6590</v>
      </c>
      <c r="U280" s="3" t="s">
        <v>154</v>
      </c>
      <c r="V280" s="3" t="s">
        <v>7163</v>
      </c>
      <c r="W280" s="3" t="s">
        <v>7163</v>
      </c>
      <c r="X280" s="3" t="s">
        <v>154</v>
      </c>
      <c r="Y280" s="3" t="s">
        <v>154</v>
      </c>
      <c r="Z280" s="3" t="s">
        <v>154</v>
      </c>
      <c r="AA280" s="3" t="s">
        <v>154</v>
      </c>
      <c r="AB280" s="3" t="s">
        <v>154</v>
      </c>
      <c r="AC280" s="3" t="s">
        <v>154</v>
      </c>
      <c r="AD280" s="3" t="s">
        <v>6151</v>
      </c>
      <c r="AE280" s="3" t="s">
        <v>6151</v>
      </c>
      <c r="AF280" s="3" t="s">
        <v>6040</v>
      </c>
      <c r="AG280" s="3" t="s">
        <v>154</v>
      </c>
      <c r="AH280" s="3" t="s">
        <v>6478</v>
      </c>
      <c r="AI280" s="3" t="s">
        <v>6482</v>
      </c>
      <c r="AJ280" s="3" t="s">
        <v>18082</v>
      </c>
    </row>
    <row r="281" spans="1:36" ht="30">
      <c r="A281" s="10">
        <v>376</v>
      </c>
      <c r="B281" t="str">
        <f>IF(K281="总计","",INDEX(主数据!A:AD,MATCH(J281,主数据!A:A,0),9))</f>
        <v>华西大区公司</v>
      </c>
      <c r="C281" t="str">
        <f>IF(K281="","",INDEX(主数据!A:AD,MATCH(J281,主数据!A:A,0),11))</f>
        <v>西宁城区</v>
      </c>
      <c r="D281" t="str">
        <f t="shared" si="16"/>
        <v>XN13小业主委托停车管理费（固定）定额</v>
      </c>
      <c r="E281" s="13" t="str">
        <f t="shared" si="18"/>
        <v/>
      </c>
      <c r="F281" s="13" t="str">
        <f>IF(E281="","",IFERROR(IF(IF(K281="","",INDEX(收费标合同信息维护!A:Q,MATCH(D281,收费标合同信息维护!J:J,0),10))=D281,"有","无"),"无"))</f>
        <v/>
      </c>
      <c r="G281" s="13" t="str">
        <f t="shared" si="17"/>
        <v>XN13小业主委托停车管理费（固定）定额180.00</v>
      </c>
      <c r="H281" s="13" t="str">
        <f t="shared" si="19"/>
        <v>180.00</v>
      </c>
      <c r="I281" s="13" t="str">
        <f>IF(G281="","",IFERROR(IF(IF(K281="","",INDEX(收费标合同信息维护!A:Q,MATCH(G281,收费标合同信息维护!M:M,0),13))=G281,"有","无"),"无"))</f>
        <v>无</v>
      </c>
      <c r="J281" s="3" t="s">
        <v>3667</v>
      </c>
      <c r="K281" s="3" t="s">
        <v>7153</v>
      </c>
      <c r="L281" s="3" t="s">
        <v>7013</v>
      </c>
      <c r="M281" s="3" t="s">
        <v>7014</v>
      </c>
      <c r="N281" s="3" t="s">
        <v>6477</v>
      </c>
      <c r="O281" s="3" t="s">
        <v>6478</v>
      </c>
      <c r="P281" s="3" t="s">
        <v>7164</v>
      </c>
      <c r="Q281" s="3" t="s">
        <v>7165</v>
      </c>
      <c r="R281" s="3" t="s">
        <v>6490</v>
      </c>
      <c r="S281" s="3" t="s">
        <v>6491</v>
      </c>
      <c r="T281" s="3" t="s">
        <v>7166</v>
      </c>
      <c r="U281" s="3" t="s">
        <v>154</v>
      </c>
      <c r="V281" s="3" t="s">
        <v>154</v>
      </c>
      <c r="W281" s="3" t="s">
        <v>6515</v>
      </c>
      <c r="X281" s="3" t="s">
        <v>154</v>
      </c>
      <c r="Y281" s="3" t="s">
        <v>154</v>
      </c>
      <c r="Z281" s="3" t="s">
        <v>154</v>
      </c>
      <c r="AA281" s="3" t="s">
        <v>154</v>
      </c>
      <c r="AB281" s="3" t="s">
        <v>154</v>
      </c>
      <c r="AC281" s="3" t="s">
        <v>154</v>
      </c>
      <c r="AD281" s="3" t="s">
        <v>6151</v>
      </c>
      <c r="AE281" s="3" t="s">
        <v>6151</v>
      </c>
      <c r="AF281" s="3" t="s">
        <v>6040</v>
      </c>
      <c r="AG281" s="3" t="s">
        <v>154</v>
      </c>
      <c r="AH281" s="3" t="s">
        <v>6478</v>
      </c>
      <c r="AI281" s="3" t="s">
        <v>6482</v>
      </c>
      <c r="AJ281" s="3" t="s">
        <v>6035</v>
      </c>
    </row>
    <row r="282" spans="1:36" ht="15">
      <c r="A282" s="10">
        <v>377</v>
      </c>
      <c r="B282" t="str">
        <f>IF(K282="总计","",INDEX(主数据!A:AD,MATCH(J282,主数据!A:A,0),9))</f>
        <v>华西大区公司</v>
      </c>
      <c r="C282" t="str">
        <f>IF(K282="","",INDEX(主数据!A:AD,MATCH(J282,主数据!A:A,0),11))</f>
        <v>西宁城区</v>
      </c>
      <c r="D282" t="str">
        <f t="shared" si="16"/>
        <v>XN13电费标准方式1.10</v>
      </c>
      <c r="E282" s="13" t="str">
        <f t="shared" si="18"/>
        <v>1.10</v>
      </c>
      <c r="F282" s="13" t="str">
        <f>IF(E282="","",IFERROR(IF(IF(K282="","",INDEX(收费标合同信息维护!A:Q,MATCH(D282,收费标合同信息维护!J:J,0),10))=D282,"有","无"),"无"))</f>
        <v>无</v>
      </c>
      <c r="G282" s="13" t="str">
        <f t="shared" si="17"/>
        <v/>
      </c>
      <c r="H282" s="13" t="str">
        <f t="shared" si="19"/>
        <v/>
      </c>
      <c r="I282" s="13" t="str">
        <f>IF(G282="","",IFERROR(IF(IF(K282="","",INDEX(收费标合同信息维护!A:Q,MATCH(G282,收费标合同信息维护!M:M,0),13))=G282,"有","无"),"无"))</f>
        <v/>
      </c>
      <c r="J282" s="3" t="s">
        <v>3667</v>
      </c>
      <c r="K282" s="3" t="s">
        <v>7153</v>
      </c>
      <c r="L282" s="3" t="s">
        <v>6601</v>
      </c>
      <c r="M282" s="3" t="s">
        <v>6602</v>
      </c>
      <c r="N282" s="3" t="s">
        <v>6603</v>
      </c>
      <c r="O282" s="3" t="s">
        <v>6478</v>
      </c>
      <c r="P282" s="3" t="s">
        <v>7167</v>
      </c>
      <c r="Q282" s="3" t="s">
        <v>7168</v>
      </c>
      <c r="R282" s="3" t="s">
        <v>6484</v>
      </c>
      <c r="S282" s="3" t="s">
        <v>6491</v>
      </c>
      <c r="T282" s="3" t="s">
        <v>6492</v>
      </c>
      <c r="U282" s="3" t="s">
        <v>154</v>
      </c>
      <c r="V282" s="3" t="s">
        <v>6488</v>
      </c>
      <c r="W282" s="3" t="s">
        <v>154</v>
      </c>
      <c r="X282" s="3" t="s">
        <v>154</v>
      </c>
      <c r="Y282" s="3" t="s">
        <v>154</v>
      </c>
      <c r="Z282" s="3" t="s">
        <v>154</v>
      </c>
      <c r="AA282" s="3" t="s">
        <v>154</v>
      </c>
      <c r="AB282" s="3" t="s">
        <v>154</v>
      </c>
      <c r="AC282" s="3" t="s">
        <v>154</v>
      </c>
      <c r="AD282" s="3" t="s">
        <v>6151</v>
      </c>
      <c r="AE282" s="3" t="s">
        <v>6151</v>
      </c>
      <c r="AF282" s="3" t="s">
        <v>154</v>
      </c>
      <c r="AG282" s="3" t="s">
        <v>154</v>
      </c>
      <c r="AH282" s="3" t="s">
        <v>6478</v>
      </c>
      <c r="AI282" s="3" t="s">
        <v>6482</v>
      </c>
      <c r="AJ282" s="3" t="s">
        <v>6489</v>
      </c>
    </row>
    <row r="283" spans="1:36" ht="15">
      <c r="A283" s="10">
        <v>378</v>
      </c>
      <c r="B283" t="str">
        <f>IF(K283="总计","",INDEX(主数据!A:AD,MATCH(J283,主数据!A:A,0),9))</f>
        <v>华西大区公司</v>
      </c>
      <c r="C283" t="str">
        <f>IF(K283="","",INDEX(主数据!A:AD,MATCH(J283,主数据!A:A,0),11))</f>
        <v>西宁城区</v>
      </c>
      <c r="D283" t="str">
        <f t="shared" si="16"/>
        <v>XN13电费标准方式1.00</v>
      </c>
      <c r="E283" s="13" t="str">
        <f t="shared" si="18"/>
        <v>1.00</v>
      </c>
      <c r="F283" s="13" t="str">
        <f>IF(E283="","",IFERROR(IF(IF(K283="","",INDEX(收费标合同信息维护!A:Q,MATCH(D283,收费标合同信息维护!J:J,0),10))=D283,"有","无"),"无"))</f>
        <v>无</v>
      </c>
      <c r="G283" s="13" t="str">
        <f t="shared" si="17"/>
        <v/>
      </c>
      <c r="H283" s="13" t="str">
        <f t="shared" si="19"/>
        <v/>
      </c>
      <c r="I283" s="13" t="str">
        <f>IF(G283="","",IFERROR(IF(IF(K283="","",INDEX(收费标合同信息维护!A:Q,MATCH(G283,收费标合同信息维护!M:M,0),13))=G283,"有","无"),"无"))</f>
        <v/>
      </c>
      <c r="J283" s="3" t="s">
        <v>3667</v>
      </c>
      <c r="K283" s="3" t="s">
        <v>7153</v>
      </c>
      <c r="L283" s="3" t="s">
        <v>6601</v>
      </c>
      <c r="M283" s="3" t="s">
        <v>6602</v>
      </c>
      <c r="N283" s="3" t="s">
        <v>6603</v>
      </c>
      <c r="O283" s="3" t="s">
        <v>6478</v>
      </c>
      <c r="P283" s="3" t="s">
        <v>7169</v>
      </c>
      <c r="Q283" s="3" t="s">
        <v>7170</v>
      </c>
      <c r="R283" s="3" t="s">
        <v>6484</v>
      </c>
      <c r="S283" s="3" t="s">
        <v>6491</v>
      </c>
      <c r="T283" s="3" t="s">
        <v>6537</v>
      </c>
      <c r="U283" s="3" t="s">
        <v>154</v>
      </c>
      <c r="V283" s="3" t="s">
        <v>6737</v>
      </c>
      <c r="W283" s="3" t="s">
        <v>154</v>
      </c>
      <c r="X283" s="3" t="s">
        <v>154</v>
      </c>
      <c r="Y283" s="3" t="s">
        <v>154</v>
      </c>
      <c r="Z283" s="3" t="s">
        <v>154</v>
      </c>
      <c r="AA283" s="3" t="s">
        <v>154</v>
      </c>
      <c r="AB283" s="3" t="s">
        <v>154</v>
      </c>
      <c r="AC283" s="3" t="s">
        <v>154</v>
      </c>
      <c r="AD283" s="3" t="s">
        <v>6151</v>
      </c>
      <c r="AE283" s="3" t="s">
        <v>6151</v>
      </c>
      <c r="AF283" s="3" t="s">
        <v>154</v>
      </c>
      <c r="AG283" s="3" t="s">
        <v>154</v>
      </c>
      <c r="AH283" s="3" t="s">
        <v>6478</v>
      </c>
      <c r="AI283" s="3" t="s">
        <v>6482</v>
      </c>
      <c r="AJ283" s="3" t="s">
        <v>6489</v>
      </c>
    </row>
    <row r="284" spans="1:36" ht="15">
      <c r="A284" s="10">
        <v>379</v>
      </c>
      <c r="B284" t="str">
        <f>IF(K284="总计","",INDEX(主数据!A:AD,MATCH(J284,主数据!A:A,0),9))</f>
        <v>华西大区公司</v>
      </c>
      <c r="C284" t="str">
        <f>IF(K284="","",INDEX(主数据!A:AD,MATCH(J284,主数据!A:A,0),11))</f>
        <v>西宁城区</v>
      </c>
      <c r="D284" t="str">
        <f t="shared" si="16"/>
        <v>XN13电费标准方式0.70</v>
      </c>
      <c r="E284" s="13" t="str">
        <f t="shared" si="18"/>
        <v>0.70</v>
      </c>
      <c r="F284" s="13" t="str">
        <f>IF(E284="","",IFERROR(IF(IF(K284="","",INDEX(收费标合同信息维护!A:Q,MATCH(D284,收费标合同信息维护!J:J,0),10))=D284,"有","无"),"无"))</f>
        <v>无</v>
      </c>
      <c r="G284" s="13" t="str">
        <f t="shared" si="17"/>
        <v/>
      </c>
      <c r="H284" s="13" t="str">
        <f t="shared" si="19"/>
        <v/>
      </c>
      <c r="I284" s="13" t="str">
        <f>IF(G284="","",IFERROR(IF(IF(K284="","",INDEX(收费标合同信息维护!A:Q,MATCH(G284,收费标合同信息维护!M:M,0),13))=G284,"有","无"),"无"))</f>
        <v/>
      </c>
      <c r="J284" s="3" t="s">
        <v>3667</v>
      </c>
      <c r="K284" s="3" t="s">
        <v>7153</v>
      </c>
      <c r="L284" s="3" t="s">
        <v>6601</v>
      </c>
      <c r="M284" s="3" t="s">
        <v>6602</v>
      </c>
      <c r="N284" s="3" t="s">
        <v>6603</v>
      </c>
      <c r="O284" s="3" t="s">
        <v>6478</v>
      </c>
      <c r="P284" s="3" t="s">
        <v>7171</v>
      </c>
      <c r="Q284" s="3" t="s">
        <v>7172</v>
      </c>
      <c r="R284" s="3" t="s">
        <v>6484</v>
      </c>
      <c r="S284" s="3" t="s">
        <v>6491</v>
      </c>
      <c r="T284" s="3" t="s">
        <v>6548</v>
      </c>
      <c r="U284" s="3" t="s">
        <v>154</v>
      </c>
      <c r="V284" s="3" t="s">
        <v>6949</v>
      </c>
      <c r="W284" s="3" t="s">
        <v>154</v>
      </c>
      <c r="X284" s="3" t="s">
        <v>154</v>
      </c>
      <c r="Y284" s="3" t="s">
        <v>154</v>
      </c>
      <c r="Z284" s="3" t="s">
        <v>154</v>
      </c>
      <c r="AA284" s="3" t="s">
        <v>154</v>
      </c>
      <c r="AB284" s="3" t="s">
        <v>154</v>
      </c>
      <c r="AC284" s="3" t="s">
        <v>154</v>
      </c>
      <c r="AD284" s="3" t="s">
        <v>6151</v>
      </c>
      <c r="AE284" s="3" t="s">
        <v>6151</v>
      </c>
      <c r="AF284" s="3" t="s">
        <v>154</v>
      </c>
      <c r="AG284" s="3" t="s">
        <v>154</v>
      </c>
      <c r="AH284" s="3" t="s">
        <v>6478</v>
      </c>
      <c r="AI284" s="3" t="s">
        <v>6482</v>
      </c>
      <c r="AJ284" s="3" t="s">
        <v>6489</v>
      </c>
    </row>
    <row r="285" spans="1:36" ht="15">
      <c r="A285" s="10">
        <v>380</v>
      </c>
      <c r="B285" t="str">
        <f>IF(K285="总计","",INDEX(主数据!A:AD,MATCH(J285,主数据!A:A,0),9))</f>
        <v>华西大区公司</v>
      </c>
      <c r="C285" t="str">
        <f>IF(K285="","",INDEX(主数据!A:AD,MATCH(J285,主数据!A:A,0),11))</f>
        <v>西宁城区</v>
      </c>
      <c r="D285" t="str">
        <f t="shared" si="16"/>
        <v>YC44物业服务费标准方式1.50</v>
      </c>
      <c r="E285" s="13" t="str">
        <f t="shared" si="18"/>
        <v>1.50</v>
      </c>
      <c r="F285" s="13" t="str">
        <f>IF(E285="","",IFERROR(IF(IF(K285="","",INDEX(收费标合同信息维护!A:Q,MATCH(D285,收费标合同信息维护!J:J,0),10))=D285,"有","无"),"无"))</f>
        <v>无</v>
      </c>
      <c r="G285" s="13" t="str">
        <f t="shared" si="17"/>
        <v/>
      </c>
      <c r="H285" s="13" t="str">
        <f t="shared" si="19"/>
        <v/>
      </c>
      <c r="I285" s="13" t="str">
        <f>IF(G285="","",IFERROR(IF(IF(K285="","",INDEX(收费标合同信息维护!A:Q,MATCH(G285,收费标合同信息维护!M:M,0),13))=G285,"有","无"),"无"))</f>
        <v/>
      </c>
      <c r="J285" s="3" t="s">
        <v>3979</v>
      </c>
      <c r="K285" s="3" t="s">
        <v>7173</v>
      </c>
      <c r="L285" s="3" t="s">
        <v>6025</v>
      </c>
      <c r="M285" s="3" t="s">
        <v>6026</v>
      </c>
      <c r="N285" s="3" t="s">
        <v>6477</v>
      </c>
      <c r="O285" s="3" t="s">
        <v>6478</v>
      </c>
      <c r="P285" s="3" t="s">
        <v>7174</v>
      </c>
      <c r="Q285" s="3" t="s">
        <v>6026</v>
      </c>
      <c r="R285" s="3" t="s">
        <v>6484</v>
      </c>
      <c r="S285" s="3" t="s">
        <v>6491</v>
      </c>
      <c r="T285" s="3" t="s">
        <v>7175</v>
      </c>
      <c r="U285" s="3" t="s">
        <v>154</v>
      </c>
      <c r="V285" s="3" t="s">
        <v>6608</v>
      </c>
      <c r="W285" s="3" t="s">
        <v>154</v>
      </c>
      <c r="X285" s="3" t="s">
        <v>154</v>
      </c>
      <c r="Y285" s="3" t="s">
        <v>154</v>
      </c>
      <c r="Z285" s="3" t="s">
        <v>154</v>
      </c>
      <c r="AA285" s="3" t="s">
        <v>154</v>
      </c>
      <c r="AB285" s="3" t="s">
        <v>154</v>
      </c>
      <c r="AC285" s="3" t="s">
        <v>154</v>
      </c>
      <c r="AD285" s="3" t="s">
        <v>6151</v>
      </c>
      <c r="AE285" s="3" t="s">
        <v>6151</v>
      </c>
      <c r="AF285" s="3" t="s">
        <v>6040</v>
      </c>
      <c r="AG285" s="3" t="s">
        <v>154</v>
      </c>
      <c r="AH285" s="3" t="s">
        <v>6478</v>
      </c>
      <c r="AI285" s="3" t="s">
        <v>6482</v>
      </c>
      <c r="AJ285" s="3" t="s">
        <v>7176</v>
      </c>
    </row>
    <row r="286" spans="1:36" ht="30">
      <c r="A286" s="10">
        <v>381</v>
      </c>
      <c r="B286" t="str">
        <f>IF(K286="总计","",INDEX(主数据!A:AD,MATCH(J286,主数据!A:A,0),9))</f>
        <v>环渤海大区公司</v>
      </c>
      <c r="C286" t="str">
        <f>IF(K286="","",INDEX(主数据!A:AD,MATCH(J286,主数据!A:A,0),11))</f>
        <v>天津西区</v>
      </c>
      <c r="D286" t="str">
        <f t="shared" si="16"/>
        <v>AM0801物业服务费标准方式2.00</v>
      </c>
      <c r="E286" s="13" t="str">
        <f t="shared" si="18"/>
        <v>2.00</v>
      </c>
      <c r="F286" s="13" t="str">
        <f>IF(E286="","",IFERROR(IF(IF(K286="","",INDEX(收费标合同信息维护!A:Q,MATCH(D286,收费标合同信息维护!J:J,0),10))=D286,"有","无"),"无"))</f>
        <v>无</v>
      </c>
      <c r="G286" s="13" t="str">
        <f t="shared" si="17"/>
        <v/>
      </c>
      <c r="H286" s="13" t="str">
        <f t="shared" si="19"/>
        <v/>
      </c>
      <c r="I286" s="13" t="str">
        <f>IF(G286="","",IFERROR(IF(IF(K286="","",INDEX(收费标合同信息维护!A:Q,MATCH(G286,收费标合同信息维护!M:M,0),13))=G286,"有","无"),"无"))</f>
        <v/>
      </c>
      <c r="J286" s="3" t="s">
        <v>3443</v>
      </c>
      <c r="K286" s="3" t="s">
        <v>7177</v>
      </c>
      <c r="L286" s="3" t="s">
        <v>6025</v>
      </c>
      <c r="M286" s="3" t="s">
        <v>6026</v>
      </c>
      <c r="N286" s="3" t="s">
        <v>6477</v>
      </c>
      <c r="O286" s="3" t="s">
        <v>6478</v>
      </c>
      <c r="P286" s="3" t="s">
        <v>7178</v>
      </c>
      <c r="Q286" s="3" t="s">
        <v>7179</v>
      </c>
      <c r="R286" s="3" t="s">
        <v>6484</v>
      </c>
      <c r="S286" s="3" t="s">
        <v>6491</v>
      </c>
      <c r="T286" s="3" t="s">
        <v>7075</v>
      </c>
      <c r="U286" s="3" t="s">
        <v>154</v>
      </c>
      <c r="V286" s="3" t="s">
        <v>6686</v>
      </c>
      <c r="W286" s="3" t="s">
        <v>154</v>
      </c>
      <c r="X286" s="3" t="s">
        <v>154</v>
      </c>
      <c r="Y286" s="3" t="s">
        <v>154</v>
      </c>
      <c r="Z286" s="3" t="s">
        <v>154</v>
      </c>
      <c r="AA286" s="3" t="s">
        <v>154</v>
      </c>
      <c r="AB286" s="3" t="s">
        <v>154</v>
      </c>
      <c r="AC286" s="3" t="s">
        <v>154</v>
      </c>
      <c r="AD286" s="3" t="s">
        <v>6151</v>
      </c>
      <c r="AE286" s="3" t="s">
        <v>6151</v>
      </c>
      <c r="AF286" s="3" t="s">
        <v>154</v>
      </c>
      <c r="AG286" s="3" t="s">
        <v>154</v>
      </c>
      <c r="AH286" s="3" t="s">
        <v>6478</v>
      </c>
      <c r="AI286" s="3" t="s">
        <v>6482</v>
      </c>
      <c r="AJ286" s="3" t="s">
        <v>6489</v>
      </c>
    </row>
    <row r="287" spans="1:36" ht="30">
      <c r="A287" s="10">
        <v>382</v>
      </c>
      <c r="B287" t="str">
        <f>IF(K287="总计","",INDEX(主数据!A:AD,MATCH(J287,主数据!A:A,0),9))</f>
        <v>环渤海大区公司</v>
      </c>
      <c r="C287" t="str">
        <f>IF(K287="","",INDEX(主数据!A:AD,MATCH(J287,主数据!A:A,0),11))</f>
        <v>天津西区</v>
      </c>
      <c r="D287" t="str">
        <f t="shared" si="16"/>
        <v>AM0801物业服务费标准方式2.50</v>
      </c>
      <c r="E287" s="13" t="str">
        <f t="shared" si="18"/>
        <v>2.50</v>
      </c>
      <c r="F287" s="13" t="str">
        <f>IF(E287="","",IFERROR(IF(IF(K287="","",INDEX(收费标合同信息维护!A:Q,MATCH(D287,收费标合同信息维护!J:J,0),10))=D287,"有","无"),"无"))</f>
        <v>无</v>
      </c>
      <c r="G287" s="13" t="str">
        <f t="shared" si="17"/>
        <v/>
      </c>
      <c r="H287" s="13" t="str">
        <f t="shared" si="19"/>
        <v/>
      </c>
      <c r="I287" s="13" t="str">
        <f>IF(G287="","",IFERROR(IF(IF(K287="","",INDEX(收费标合同信息维护!A:Q,MATCH(G287,收费标合同信息维护!M:M,0),13))=G287,"有","无"),"无"))</f>
        <v/>
      </c>
      <c r="J287" s="3" t="s">
        <v>3443</v>
      </c>
      <c r="K287" s="3" t="s">
        <v>7177</v>
      </c>
      <c r="L287" s="3" t="s">
        <v>6025</v>
      </c>
      <c r="M287" s="3" t="s">
        <v>6026</v>
      </c>
      <c r="N287" s="3" t="s">
        <v>6477</v>
      </c>
      <c r="O287" s="3" t="s">
        <v>6478</v>
      </c>
      <c r="P287" s="3" t="s">
        <v>7180</v>
      </c>
      <c r="Q287" s="3" t="s">
        <v>7181</v>
      </c>
      <c r="R287" s="3" t="s">
        <v>6484</v>
      </c>
      <c r="S287" s="3" t="s">
        <v>6491</v>
      </c>
      <c r="T287" s="3" t="s">
        <v>7075</v>
      </c>
      <c r="U287" s="3" t="s">
        <v>154</v>
      </c>
      <c r="V287" s="3" t="s">
        <v>6675</v>
      </c>
      <c r="W287" s="3" t="s">
        <v>154</v>
      </c>
      <c r="X287" s="3" t="s">
        <v>154</v>
      </c>
      <c r="Y287" s="3" t="s">
        <v>154</v>
      </c>
      <c r="Z287" s="3" t="s">
        <v>154</v>
      </c>
      <c r="AA287" s="3" t="s">
        <v>154</v>
      </c>
      <c r="AB287" s="3" t="s">
        <v>154</v>
      </c>
      <c r="AC287" s="3" t="s">
        <v>154</v>
      </c>
      <c r="AD287" s="3" t="s">
        <v>6151</v>
      </c>
      <c r="AE287" s="3" t="s">
        <v>6151</v>
      </c>
      <c r="AF287" s="3" t="s">
        <v>154</v>
      </c>
      <c r="AG287" s="3" t="s">
        <v>154</v>
      </c>
      <c r="AH287" s="3" t="s">
        <v>6478</v>
      </c>
      <c r="AI287" s="3" t="s">
        <v>6482</v>
      </c>
      <c r="AJ287" s="3" t="s">
        <v>6489</v>
      </c>
    </row>
    <row r="288" spans="1:36" ht="30">
      <c r="A288" s="10">
        <v>383</v>
      </c>
      <c r="B288" t="str">
        <f>IF(K288="总计","",INDEX(主数据!A:AD,MATCH(J288,主数据!A:A,0),9))</f>
        <v>环渤海大区公司</v>
      </c>
      <c r="C288" t="str">
        <f>IF(K288="","",INDEX(主数据!A:AD,MATCH(J288,主数据!A:A,0),11))</f>
        <v>天津西区</v>
      </c>
      <c r="D288" t="str">
        <f t="shared" si="16"/>
        <v>AM0801物业服务费标准方式4.00</v>
      </c>
      <c r="E288" s="13" t="str">
        <f t="shared" si="18"/>
        <v>4.00</v>
      </c>
      <c r="F288" s="13" t="str">
        <f>IF(E288="","",IFERROR(IF(IF(K288="","",INDEX(收费标合同信息维护!A:Q,MATCH(D288,收费标合同信息维护!J:J,0),10))=D288,"有","无"),"无"))</f>
        <v>无</v>
      </c>
      <c r="G288" s="13" t="str">
        <f t="shared" si="17"/>
        <v/>
      </c>
      <c r="H288" s="13" t="str">
        <f t="shared" si="19"/>
        <v/>
      </c>
      <c r="I288" s="13" t="str">
        <f>IF(G288="","",IFERROR(IF(IF(K288="","",INDEX(收费标合同信息维护!A:Q,MATCH(G288,收费标合同信息维护!M:M,0),13))=G288,"有","无"),"无"))</f>
        <v/>
      </c>
      <c r="J288" s="3" t="s">
        <v>3443</v>
      </c>
      <c r="K288" s="3" t="s">
        <v>7177</v>
      </c>
      <c r="L288" s="3" t="s">
        <v>6025</v>
      </c>
      <c r="M288" s="3" t="s">
        <v>6026</v>
      </c>
      <c r="N288" s="3" t="s">
        <v>6477</v>
      </c>
      <c r="O288" s="3" t="s">
        <v>6478</v>
      </c>
      <c r="P288" s="3" t="s">
        <v>7182</v>
      </c>
      <c r="Q288" s="3" t="s">
        <v>7183</v>
      </c>
      <c r="R288" s="3" t="s">
        <v>6484</v>
      </c>
      <c r="S288" s="3" t="s">
        <v>6491</v>
      </c>
      <c r="T288" s="3" t="s">
        <v>7075</v>
      </c>
      <c r="U288" s="3" t="s">
        <v>154</v>
      </c>
      <c r="V288" s="3" t="s">
        <v>6755</v>
      </c>
      <c r="W288" s="3" t="s">
        <v>154</v>
      </c>
      <c r="X288" s="3" t="s">
        <v>154</v>
      </c>
      <c r="Y288" s="3" t="s">
        <v>154</v>
      </c>
      <c r="Z288" s="3" t="s">
        <v>154</v>
      </c>
      <c r="AA288" s="3" t="s">
        <v>154</v>
      </c>
      <c r="AB288" s="3" t="s">
        <v>154</v>
      </c>
      <c r="AC288" s="3" t="s">
        <v>154</v>
      </c>
      <c r="AD288" s="3" t="s">
        <v>6151</v>
      </c>
      <c r="AE288" s="3" t="s">
        <v>6151</v>
      </c>
      <c r="AF288" s="3" t="s">
        <v>154</v>
      </c>
      <c r="AG288" s="3" t="s">
        <v>154</v>
      </c>
      <c r="AH288" s="3" t="s">
        <v>6478</v>
      </c>
      <c r="AI288" s="3" t="s">
        <v>6482</v>
      </c>
      <c r="AJ288" s="3" t="s">
        <v>6489</v>
      </c>
    </row>
    <row r="289" spans="1:36" ht="30">
      <c r="A289" s="10">
        <v>384</v>
      </c>
      <c r="B289" t="str">
        <f>IF(K289="总计","",INDEX(主数据!A:AD,MATCH(J289,主数据!A:A,0),9))</f>
        <v>环渤海大区公司</v>
      </c>
      <c r="C289" t="str">
        <f>IF(K289="","",INDEX(主数据!A:AD,MATCH(J289,主数据!A:A,0),11))</f>
        <v>天津西区</v>
      </c>
      <c r="D289" t="str">
        <f t="shared" si="16"/>
        <v>AM0801物业服务费标准方式5.00</v>
      </c>
      <c r="E289" s="13" t="str">
        <f t="shared" si="18"/>
        <v>5.00</v>
      </c>
      <c r="F289" s="13" t="str">
        <f>IF(E289="","",IFERROR(IF(IF(K289="","",INDEX(收费标合同信息维护!A:Q,MATCH(D289,收费标合同信息维护!J:J,0),10))=D289,"有","无"),"无"))</f>
        <v>无</v>
      </c>
      <c r="G289" s="13" t="str">
        <f t="shared" si="17"/>
        <v/>
      </c>
      <c r="H289" s="13" t="str">
        <f t="shared" si="19"/>
        <v/>
      </c>
      <c r="I289" s="13" t="str">
        <f>IF(G289="","",IFERROR(IF(IF(K289="","",INDEX(收费标合同信息维护!A:Q,MATCH(G289,收费标合同信息维护!M:M,0),13))=G289,"有","无"),"无"))</f>
        <v/>
      </c>
      <c r="J289" s="3" t="s">
        <v>3443</v>
      </c>
      <c r="K289" s="3" t="s">
        <v>7177</v>
      </c>
      <c r="L289" s="3" t="s">
        <v>6025</v>
      </c>
      <c r="M289" s="3" t="s">
        <v>6026</v>
      </c>
      <c r="N289" s="3" t="s">
        <v>6477</v>
      </c>
      <c r="O289" s="3" t="s">
        <v>6478</v>
      </c>
      <c r="P289" s="3" t="s">
        <v>7184</v>
      </c>
      <c r="Q289" s="3" t="s">
        <v>7185</v>
      </c>
      <c r="R289" s="3" t="s">
        <v>6484</v>
      </c>
      <c r="S289" s="3" t="s">
        <v>6491</v>
      </c>
      <c r="T289" s="3" t="s">
        <v>7075</v>
      </c>
      <c r="U289" s="3" t="s">
        <v>154</v>
      </c>
      <c r="V289" s="3" t="s">
        <v>6744</v>
      </c>
      <c r="W289" s="3" t="s">
        <v>154</v>
      </c>
      <c r="X289" s="3" t="s">
        <v>154</v>
      </c>
      <c r="Y289" s="3" t="s">
        <v>154</v>
      </c>
      <c r="Z289" s="3" t="s">
        <v>154</v>
      </c>
      <c r="AA289" s="3" t="s">
        <v>154</v>
      </c>
      <c r="AB289" s="3" t="s">
        <v>154</v>
      </c>
      <c r="AC289" s="3" t="s">
        <v>154</v>
      </c>
      <c r="AD289" s="3" t="s">
        <v>6151</v>
      </c>
      <c r="AE289" s="3" t="s">
        <v>6151</v>
      </c>
      <c r="AF289" s="3" t="s">
        <v>154</v>
      </c>
      <c r="AG289" s="3" t="s">
        <v>154</v>
      </c>
      <c r="AH289" s="3" t="s">
        <v>6478</v>
      </c>
      <c r="AI289" s="3" t="s">
        <v>6482</v>
      </c>
      <c r="AJ289" s="3" t="s">
        <v>6489</v>
      </c>
    </row>
    <row r="290" spans="1:36" ht="30">
      <c r="A290" s="10">
        <v>385</v>
      </c>
      <c r="B290" t="str">
        <f>IF(K290="总计","",INDEX(主数据!A:AD,MATCH(J290,主数据!A:A,0),9))</f>
        <v>华西大区公司</v>
      </c>
      <c r="C290">
        <f>IF(K290="","",INDEX(主数据!A:AD,MATCH(J290,主数据!A:A,0),11))</f>
        <v>0</v>
      </c>
      <c r="D290" t="str">
        <f t="shared" si="16"/>
        <v>CD22销售中心物业费直接录入</v>
      </c>
      <c r="E290" s="13" t="str">
        <f t="shared" si="18"/>
        <v/>
      </c>
      <c r="F290" s="13" t="str">
        <f>IF(E290="","",IFERROR(IF(IF(K290="","",INDEX(收费标合同信息维护!A:Q,MATCH(D290,收费标合同信息维护!J:J,0),10))=D290,"有","无"),"无"))</f>
        <v/>
      </c>
      <c r="G290" s="13" t="str">
        <f t="shared" si="17"/>
        <v>CD22销售中心物业费直接录入6200.00</v>
      </c>
      <c r="H290" s="13" t="str">
        <f t="shared" si="19"/>
        <v>6200.00</v>
      </c>
      <c r="I290" s="13" t="str">
        <f>IF(G290="","",IFERROR(IF(IF(K290="","",INDEX(收费标合同信息维护!A:Q,MATCH(G290,收费标合同信息维护!M:M,0),13))=G290,"有","无"),"无"))</f>
        <v>无</v>
      </c>
      <c r="J290" s="3" t="s">
        <v>3031</v>
      </c>
      <c r="K290" s="3" t="s">
        <v>7186</v>
      </c>
      <c r="L290" s="3" t="s">
        <v>6638</v>
      </c>
      <c r="M290" s="3" t="s">
        <v>6639</v>
      </c>
      <c r="N290" s="3" t="s">
        <v>6477</v>
      </c>
      <c r="O290" s="3" t="s">
        <v>6478</v>
      </c>
      <c r="P290" s="3" t="s">
        <v>7187</v>
      </c>
      <c r="Q290" s="3" t="s">
        <v>7188</v>
      </c>
      <c r="R290" s="3" t="s">
        <v>6479</v>
      </c>
      <c r="S290" s="3" t="s">
        <v>6480</v>
      </c>
      <c r="T290" s="3" t="s">
        <v>7189</v>
      </c>
      <c r="U290" s="3" t="s">
        <v>154</v>
      </c>
      <c r="V290" s="3" t="s">
        <v>154</v>
      </c>
      <c r="W290" s="3" t="s">
        <v>7190</v>
      </c>
      <c r="X290" s="3" t="s">
        <v>154</v>
      </c>
      <c r="Y290" s="3" t="s">
        <v>154</v>
      </c>
      <c r="Z290" s="3" t="s">
        <v>154</v>
      </c>
      <c r="AA290" s="3" t="s">
        <v>154</v>
      </c>
      <c r="AB290" s="3" t="s">
        <v>154</v>
      </c>
      <c r="AC290" s="3" t="s">
        <v>154</v>
      </c>
      <c r="AD290" s="3" t="s">
        <v>6151</v>
      </c>
      <c r="AE290" s="3" t="s">
        <v>6151</v>
      </c>
      <c r="AF290" s="3" t="s">
        <v>154</v>
      </c>
      <c r="AG290" s="3" t="s">
        <v>154</v>
      </c>
      <c r="AH290" s="3" t="s">
        <v>6478</v>
      </c>
      <c r="AI290" s="3" t="s">
        <v>6727</v>
      </c>
      <c r="AJ290" s="3" t="s">
        <v>6489</v>
      </c>
    </row>
    <row r="291" spans="1:36" ht="30">
      <c r="A291" s="10">
        <v>386</v>
      </c>
      <c r="B291" t="str">
        <f>IF(K291="总计","",INDEX(主数据!A:AD,MATCH(J291,主数据!A:A,0),9))</f>
        <v>华西大区公司</v>
      </c>
      <c r="C291" t="str">
        <f>IF(K291="","",INDEX(主数据!A:AD,MATCH(J291,主数据!A:A,0),11))</f>
        <v>成都南区</v>
      </c>
      <c r="D291" t="str">
        <f t="shared" si="16"/>
        <v>CD36自营停车费（固定）定额</v>
      </c>
      <c r="E291" s="13" t="str">
        <f t="shared" si="18"/>
        <v/>
      </c>
      <c r="F291" s="13" t="str">
        <f>IF(E291="","",IFERROR(IF(IF(K291="","",INDEX(收费标合同信息维护!A:Q,MATCH(D291,收费标合同信息维护!J:J,0),10))=D291,"有","无"),"无"))</f>
        <v/>
      </c>
      <c r="G291" s="13" t="str">
        <f t="shared" si="17"/>
        <v>CD36自营停车费（固定）定额70.00</v>
      </c>
      <c r="H291" s="13" t="str">
        <f t="shared" si="19"/>
        <v>70.00</v>
      </c>
      <c r="I291" s="13" t="str">
        <f>IF(G291="","",IFERROR(IF(IF(K291="","",INDEX(收费标合同信息维护!A:Q,MATCH(G291,收费标合同信息维护!M:M,0),13))=G291,"有","无"),"无"))</f>
        <v>无</v>
      </c>
      <c r="J291" s="3" t="s">
        <v>2560</v>
      </c>
      <c r="K291" s="3" t="s">
        <v>7191</v>
      </c>
      <c r="L291" s="3" t="s">
        <v>6714</v>
      </c>
      <c r="M291" s="3" t="s">
        <v>6715</v>
      </c>
      <c r="N291" s="3" t="s">
        <v>6477</v>
      </c>
      <c r="O291" s="3" t="s">
        <v>6597</v>
      </c>
      <c r="P291" s="3" t="s">
        <v>7192</v>
      </c>
      <c r="Q291" s="3" t="s">
        <v>7193</v>
      </c>
      <c r="R291" s="3" t="s">
        <v>6490</v>
      </c>
      <c r="S291" s="3" t="s">
        <v>6491</v>
      </c>
      <c r="T291" s="3" t="s">
        <v>6848</v>
      </c>
      <c r="U291" s="3" t="s">
        <v>6716</v>
      </c>
      <c r="V291" s="3" t="s">
        <v>154</v>
      </c>
      <c r="W291" s="3" t="s">
        <v>7194</v>
      </c>
      <c r="X291" s="3" t="s">
        <v>154</v>
      </c>
      <c r="Y291" s="3" t="s">
        <v>154</v>
      </c>
      <c r="Z291" s="3" t="s">
        <v>154</v>
      </c>
      <c r="AA291" s="3" t="s">
        <v>154</v>
      </c>
      <c r="AB291" s="3" t="s">
        <v>154</v>
      </c>
      <c r="AC291" s="3" t="s">
        <v>154</v>
      </c>
      <c r="AD291" s="3" t="s">
        <v>6151</v>
      </c>
      <c r="AE291" s="3" t="s">
        <v>6151</v>
      </c>
      <c r="AF291" s="3" t="s">
        <v>154</v>
      </c>
      <c r="AG291" s="3" t="s">
        <v>154</v>
      </c>
      <c r="AH291" s="3" t="s">
        <v>6597</v>
      </c>
      <c r="AI291" s="3" t="s">
        <v>6727</v>
      </c>
      <c r="AJ291" s="3" t="s">
        <v>6489</v>
      </c>
    </row>
    <row r="292" spans="1:36" ht="30">
      <c r="A292" s="10">
        <v>387</v>
      </c>
      <c r="B292" t="str">
        <f>IF(K292="总计","",INDEX(主数据!A:AD,MATCH(J292,主数据!A:A,0),9))</f>
        <v>华西大区公司</v>
      </c>
      <c r="C292" t="str">
        <f>IF(K292="","",INDEX(主数据!A:AD,MATCH(J292,主数据!A:A,0),11))</f>
        <v>成都南区</v>
      </c>
      <c r="D292" t="str">
        <f t="shared" si="16"/>
        <v>CD36自营停车费（固定）定额</v>
      </c>
      <c r="E292" s="13" t="str">
        <f t="shared" si="18"/>
        <v/>
      </c>
      <c r="F292" s="13" t="str">
        <f>IF(E292="","",IFERROR(IF(IF(K292="","",INDEX(收费标合同信息维护!A:Q,MATCH(D292,收费标合同信息维护!J:J,0),10))=D292,"有","无"),"无"))</f>
        <v/>
      </c>
      <c r="G292" s="13" t="str">
        <f t="shared" si="17"/>
        <v>CD36自营停车费（固定）定额140.00</v>
      </c>
      <c r="H292" s="13" t="str">
        <f t="shared" si="19"/>
        <v>140.00</v>
      </c>
      <c r="I292" s="13" t="str">
        <f>IF(G292="","",IFERROR(IF(IF(K292="","",INDEX(收费标合同信息维护!A:Q,MATCH(G292,收费标合同信息维护!M:M,0),13))=G292,"有","无"),"无"))</f>
        <v>无</v>
      </c>
      <c r="J292" s="3" t="s">
        <v>2560</v>
      </c>
      <c r="K292" s="3" t="s">
        <v>7191</v>
      </c>
      <c r="L292" s="3" t="s">
        <v>6714</v>
      </c>
      <c r="M292" s="3" t="s">
        <v>6715</v>
      </c>
      <c r="N292" s="3" t="s">
        <v>6477</v>
      </c>
      <c r="O292" s="3" t="s">
        <v>6597</v>
      </c>
      <c r="P292" s="3" t="s">
        <v>7195</v>
      </c>
      <c r="Q292" s="3" t="s">
        <v>7196</v>
      </c>
      <c r="R292" s="3" t="s">
        <v>6490</v>
      </c>
      <c r="S292" s="3" t="s">
        <v>6491</v>
      </c>
      <c r="T292" s="3" t="s">
        <v>6848</v>
      </c>
      <c r="U292" s="3" t="s">
        <v>6716</v>
      </c>
      <c r="V292" s="3" t="s">
        <v>154</v>
      </c>
      <c r="W292" s="3" t="s">
        <v>7197</v>
      </c>
      <c r="X292" s="3" t="s">
        <v>154</v>
      </c>
      <c r="Y292" s="3" t="s">
        <v>154</v>
      </c>
      <c r="Z292" s="3" t="s">
        <v>154</v>
      </c>
      <c r="AA292" s="3" t="s">
        <v>154</v>
      </c>
      <c r="AB292" s="3" t="s">
        <v>154</v>
      </c>
      <c r="AC292" s="3" t="s">
        <v>154</v>
      </c>
      <c r="AD292" s="3" t="s">
        <v>6151</v>
      </c>
      <c r="AE292" s="3" t="s">
        <v>6151</v>
      </c>
      <c r="AF292" s="3" t="s">
        <v>154</v>
      </c>
      <c r="AG292" s="3" t="s">
        <v>154</v>
      </c>
      <c r="AH292" s="3" t="s">
        <v>6597</v>
      </c>
      <c r="AI292" s="3" t="s">
        <v>6727</v>
      </c>
      <c r="AJ292" s="3" t="s">
        <v>6489</v>
      </c>
    </row>
    <row r="293" spans="1:36" ht="30">
      <c r="A293" s="10">
        <v>388</v>
      </c>
      <c r="B293" t="str">
        <f>IF(K293="总计","",INDEX(主数据!A:AD,MATCH(J293,主数据!A:A,0),9))</f>
        <v>华西大区公司</v>
      </c>
      <c r="C293" t="str">
        <f>IF(K293="","",INDEX(主数据!A:AD,MATCH(J293,主数据!A:A,0),11))</f>
        <v>成都南区</v>
      </c>
      <c r="D293" t="str">
        <f t="shared" si="16"/>
        <v>CD36会所服务费直接录入</v>
      </c>
      <c r="E293" s="13" t="str">
        <f t="shared" si="18"/>
        <v/>
      </c>
      <c r="F293" s="13" t="str">
        <f>IF(E293="","",IFERROR(IF(IF(K293="","",INDEX(收费标合同信息维护!A:Q,MATCH(D293,收费标合同信息维护!J:J,0),10))=D293,"有","无"),"无"))</f>
        <v/>
      </c>
      <c r="G293" s="13" t="str">
        <f t="shared" si="17"/>
        <v/>
      </c>
      <c r="H293" s="13" t="str">
        <f t="shared" si="19"/>
        <v/>
      </c>
      <c r="I293" s="13" t="str">
        <f>IF(G293="","",IFERROR(IF(IF(K293="","",INDEX(收费标合同信息维护!A:Q,MATCH(G293,收费标合同信息维护!M:M,0),13))=G293,"有","无"),"无"))</f>
        <v/>
      </c>
      <c r="J293" s="3" t="s">
        <v>2560</v>
      </c>
      <c r="K293" s="3" t="s">
        <v>7191</v>
      </c>
      <c r="L293" s="3" t="s">
        <v>6717</v>
      </c>
      <c r="M293" s="3" t="s">
        <v>6718</v>
      </c>
      <c r="N293" s="3" t="s">
        <v>6477</v>
      </c>
      <c r="O293" s="3" t="s">
        <v>6478</v>
      </c>
      <c r="P293" s="3" t="s">
        <v>7198</v>
      </c>
      <c r="Q293" s="3" t="s">
        <v>7199</v>
      </c>
      <c r="R293" s="3" t="s">
        <v>6479</v>
      </c>
      <c r="S293" s="3" t="s">
        <v>6480</v>
      </c>
      <c r="T293" s="3" t="s">
        <v>6751</v>
      </c>
      <c r="U293" s="3" t="s">
        <v>154</v>
      </c>
      <c r="V293" s="3" t="s">
        <v>154</v>
      </c>
      <c r="W293" s="3" t="s">
        <v>154</v>
      </c>
      <c r="X293" s="3" t="s">
        <v>154</v>
      </c>
      <c r="Y293" s="3" t="s">
        <v>154</v>
      </c>
      <c r="Z293" s="3" t="s">
        <v>154</v>
      </c>
      <c r="AA293" s="3" t="s">
        <v>154</v>
      </c>
      <c r="AB293" s="3" t="s">
        <v>154</v>
      </c>
      <c r="AC293" s="3" t="s">
        <v>154</v>
      </c>
      <c r="AD293" s="3" t="s">
        <v>6151</v>
      </c>
      <c r="AE293" s="3" t="s">
        <v>6151</v>
      </c>
      <c r="AF293" s="3" t="s">
        <v>154</v>
      </c>
      <c r="AG293" s="3" t="s">
        <v>154</v>
      </c>
      <c r="AH293" s="3" t="s">
        <v>6478</v>
      </c>
      <c r="AI293" s="3" t="s">
        <v>6482</v>
      </c>
      <c r="AJ293" s="3" t="s">
        <v>6489</v>
      </c>
    </row>
    <row r="294" spans="1:36" ht="30">
      <c r="A294" s="10">
        <v>389</v>
      </c>
      <c r="B294" t="str">
        <f>IF(K294="总计","",INDEX(主数据!A:AD,MATCH(J294,主数据!A:A,0),9))</f>
        <v>华西大区公司</v>
      </c>
      <c r="C294" t="str">
        <f>IF(K294="","",INDEX(主数据!A:AD,MATCH(J294,主数据!A:A,0),11))</f>
        <v>成都东区</v>
      </c>
      <c r="D294" t="str">
        <f t="shared" si="16"/>
        <v>CD38销售中心物业费定额</v>
      </c>
      <c r="E294" s="13" t="str">
        <f t="shared" si="18"/>
        <v/>
      </c>
      <c r="F294" s="13" t="str">
        <f>IF(E294="","",IFERROR(IF(IF(K294="","",INDEX(收费标合同信息维护!A:Q,MATCH(D294,收费标合同信息维护!J:J,0),10))=D294,"有","无"),"无"))</f>
        <v/>
      </c>
      <c r="G294" s="13" t="str">
        <f t="shared" si="17"/>
        <v>CD38销售中心物业费定额99585.00</v>
      </c>
      <c r="H294" s="13" t="str">
        <f t="shared" si="19"/>
        <v>99585.00</v>
      </c>
      <c r="I294" s="13" t="str">
        <f>IF(G294="","",IFERROR(IF(IF(K294="","",INDEX(收费标合同信息维护!A:Q,MATCH(G294,收费标合同信息维护!M:M,0),13))=G294,"有","无"),"无"))</f>
        <v>无</v>
      </c>
      <c r="J294" s="3" t="s">
        <v>4641</v>
      </c>
      <c r="K294" s="3" t="s">
        <v>7200</v>
      </c>
      <c r="L294" s="3" t="s">
        <v>6638</v>
      </c>
      <c r="M294" s="3" t="s">
        <v>6639</v>
      </c>
      <c r="N294" s="3" t="s">
        <v>6477</v>
      </c>
      <c r="O294" s="3" t="s">
        <v>6478</v>
      </c>
      <c r="P294" s="3" t="s">
        <v>7201</v>
      </c>
      <c r="Q294" s="3" t="s">
        <v>7202</v>
      </c>
      <c r="R294" s="3" t="s">
        <v>6490</v>
      </c>
      <c r="S294" s="3" t="s">
        <v>6627</v>
      </c>
      <c r="T294" s="3" t="s">
        <v>6481</v>
      </c>
      <c r="U294" s="3" t="s">
        <v>154</v>
      </c>
      <c r="V294" s="3" t="s">
        <v>154</v>
      </c>
      <c r="W294" s="3" t="s">
        <v>7203</v>
      </c>
      <c r="X294" s="3" t="s">
        <v>154</v>
      </c>
      <c r="Y294" s="3" t="s">
        <v>154</v>
      </c>
      <c r="Z294" s="3" t="s">
        <v>154</v>
      </c>
      <c r="AA294" s="3" t="s">
        <v>154</v>
      </c>
      <c r="AB294" s="3" t="s">
        <v>154</v>
      </c>
      <c r="AC294" s="3" t="s">
        <v>154</v>
      </c>
      <c r="AD294" s="3" t="s">
        <v>6151</v>
      </c>
      <c r="AE294" s="3" t="s">
        <v>6151</v>
      </c>
      <c r="AF294" s="3" t="s">
        <v>154</v>
      </c>
      <c r="AG294" s="3" t="s">
        <v>154</v>
      </c>
      <c r="AH294" s="3" t="s">
        <v>6597</v>
      </c>
      <c r="AI294" s="3" t="s">
        <v>6482</v>
      </c>
      <c r="AJ294" s="3" t="s">
        <v>6489</v>
      </c>
    </row>
    <row r="295" spans="1:36" ht="30">
      <c r="A295" s="10">
        <v>390</v>
      </c>
      <c r="B295" t="str">
        <f>IF(K295="总计","",INDEX(主数据!A:AD,MATCH(J295,主数据!A:A,0),9))</f>
        <v>华西大区公司</v>
      </c>
      <c r="C295" t="str">
        <f>IF(K295="","",INDEX(主数据!A:AD,MATCH(J295,主数据!A:A,0),11))</f>
        <v>成都东区</v>
      </c>
      <c r="D295" t="str">
        <f t="shared" si="16"/>
        <v>CD38销售中心物业费定额</v>
      </c>
      <c r="E295" s="13" t="str">
        <f t="shared" si="18"/>
        <v/>
      </c>
      <c r="F295" s="13" t="str">
        <f>IF(E295="","",IFERROR(IF(IF(K295="","",INDEX(收费标合同信息维护!A:Q,MATCH(D295,收费标合同信息维护!J:J,0),10))=D295,"有","无"),"无"))</f>
        <v/>
      </c>
      <c r="G295" s="13" t="str">
        <f t="shared" si="17"/>
        <v>CD38销售中心物业费定额298755.00</v>
      </c>
      <c r="H295" s="13" t="str">
        <f t="shared" si="19"/>
        <v>298755.00</v>
      </c>
      <c r="I295" s="13" t="str">
        <f>IF(G295="","",IFERROR(IF(IF(K295="","",INDEX(收费标合同信息维护!A:Q,MATCH(G295,收费标合同信息维护!M:M,0),13))=G295,"有","无"),"无"))</f>
        <v>无</v>
      </c>
      <c r="J295" s="3" t="s">
        <v>4641</v>
      </c>
      <c r="K295" s="3" t="s">
        <v>7200</v>
      </c>
      <c r="L295" s="3" t="s">
        <v>6638</v>
      </c>
      <c r="M295" s="3" t="s">
        <v>6639</v>
      </c>
      <c r="N295" s="3" t="s">
        <v>6477</v>
      </c>
      <c r="O295" s="3" t="s">
        <v>6478</v>
      </c>
      <c r="P295" s="3" t="s">
        <v>7204</v>
      </c>
      <c r="Q295" s="3" t="s">
        <v>6639</v>
      </c>
      <c r="R295" s="3" t="s">
        <v>6490</v>
      </c>
      <c r="S295" s="3" t="s">
        <v>6627</v>
      </c>
      <c r="T295" s="3" t="s">
        <v>6481</v>
      </c>
      <c r="U295" s="3" t="s">
        <v>154</v>
      </c>
      <c r="V295" s="3" t="s">
        <v>154</v>
      </c>
      <c r="W295" s="3" t="s">
        <v>7205</v>
      </c>
      <c r="X295" s="3" t="s">
        <v>154</v>
      </c>
      <c r="Y295" s="3" t="s">
        <v>154</v>
      </c>
      <c r="Z295" s="3" t="s">
        <v>154</v>
      </c>
      <c r="AA295" s="3" t="s">
        <v>154</v>
      </c>
      <c r="AB295" s="3" t="s">
        <v>154</v>
      </c>
      <c r="AC295" s="3" t="s">
        <v>154</v>
      </c>
      <c r="AD295" s="3" t="s">
        <v>6151</v>
      </c>
      <c r="AE295" s="3" t="s">
        <v>6151</v>
      </c>
      <c r="AF295" s="3" t="s">
        <v>154</v>
      </c>
      <c r="AG295" s="3" t="s">
        <v>154</v>
      </c>
      <c r="AH295" s="3" t="s">
        <v>6478</v>
      </c>
      <c r="AI295" s="3" t="s">
        <v>6482</v>
      </c>
      <c r="AJ295" s="3" t="s">
        <v>6489</v>
      </c>
    </row>
    <row r="296" spans="1:36" ht="30">
      <c r="A296" s="10">
        <v>391</v>
      </c>
      <c r="B296" t="str">
        <f>IF(K296="总计","",INDEX(主数据!A:AD,MATCH(J296,主数据!A:A,0),9))</f>
        <v>华西大区公司</v>
      </c>
      <c r="C296" t="str">
        <f>IF(K296="","",INDEX(主数据!A:AD,MATCH(J296,主数据!A:A,0),11))</f>
        <v>成都东区</v>
      </c>
      <c r="D296" t="str">
        <f t="shared" si="16"/>
        <v>CD38销售中心物业费直接录入</v>
      </c>
      <c r="E296" s="13" t="str">
        <f t="shared" si="18"/>
        <v/>
      </c>
      <c r="F296" s="13" t="str">
        <f>IF(E296="","",IFERROR(IF(IF(K296="","",INDEX(收费标合同信息维护!A:Q,MATCH(D296,收费标合同信息维护!J:J,0),10))=D296,"有","无"),"无"))</f>
        <v/>
      </c>
      <c r="G296" s="13" t="str">
        <f t="shared" si="17"/>
        <v/>
      </c>
      <c r="H296" s="13" t="str">
        <f t="shared" si="19"/>
        <v/>
      </c>
      <c r="I296" s="13" t="str">
        <f>IF(G296="","",IFERROR(IF(IF(K296="","",INDEX(收费标合同信息维护!A:Q,MATCH(G296,收费标合同信息维护!M:M,0),13))=G296,"有","无"),"无"))</f>
        <v/>
      </c>
      <c r="J296" s="3" t="s">
        <v>4641</v>
      </c>
      <c r="K296" s="3" t="s">
        <v>7200</v>
      </c>
      <c r="L296" s="3" t="s">
        <v>6638</v>
      </c>
      <c r="M296" s="3" t="s">
        <v>6639</v>
      </c>
      <c r="N296" s="3" t="s">
        <v>6477</v>
      </c>
      <c r="O296" s="3" t="s">
        <v>6478</v>
      </c>
      <c r="P296" s="3" t="s">
        <v>7206</v>
      </c>
      <c r="Q296" s="3" t="s">
        <v>6639</v>
      </c>
      <c r="R296" s="3" t="s">
        <v>6479</v>
      </c>
      <c r="S296" s="3" t="s">
        <v>6480</v>
      </c>
      <c r="T296" s="3" t="s">
        <v>6481</v>
      </c>
      <c r="U296" s="3" t="s">
        <v>154</v>
      </c>
      <c r="V296" s="3" t="s">
        <v>154</v>
      </c>
      <c r="W296" s="3" t="s">
        <v>154</v>
      </c>
      <c r="X296" s="3" t="s">
        <v>154</v>
      </c>
      <c r="Y296" s="3" t="s">
        <v>154</v>
      </c>
      <c r="Z296" s="3" t="s">
        <v>154</v>
      </c>
      <c r="AA296" s="3" t="s">
        <v>154</v>
      </c>
      <c r="AB296" s="3" t="s">
        <v>154</v>
      </c>
      <c r="AC296" s="3" t="s">
        <v>154</v>
      </c>
      <c r="AD296" s="3" t="s">
        <v>6151</v>
      </c>
      <c r="AE296" s="3" t="s">
        <v>6151</v>
      </c>
      <c r="AF296" s="3" t="s">
        <v>154</v>
      </c>
      <c r="AG296" s="3" t="s">
        <v>154</v>
      </c>
      <c r="AH296" s="3" t="s">
        <v>6478</v>
      </c>
      <c r="AI296" s="3" t="s">
        <v>6482</v>
      </c>
      <c r="AJ296" s="3" t="s">
        <v>6489</v>
      </c>
    </row>
    <row r="297" spans="1:36" ht="30">
      <c r="A297" s="10">
        <v>392</v>
      </c>
      <c r="B297" t="str">
        <f>IF(K297="总计","",INDEX(主数据!A:AD,MATCH(J297,主数据!A:A,0),9))</f>
        <v>华西大区公司</v>
      </c>
      <c r="C297" t="str">
        <f>IF(K297="","",INDEX(主数据!A:AD,MATCH(J297,主数据!A:A,0),11))</f>
        <v>成都东区</v>
      </c>
      <c r="D297" t="str">
        <f t="shared" si="16"/>
        <v>CD38销售中心物业费直接录入</v>
      </c>
      <c r="E297" s="13" t="str">
        <f t="shared" si="18"/>
        <v/>
      </c>
      <c r="F297" s="13" t="str">
        <f>IF(E297="","",IFERROR(IF(IF(K297="","",INDEX(收费标合同信息维护!A:Q,MATCH(D297,收费标合同信息维护!J:J,0),10))=D297,"有","无"),"无"))</f>
        <v/>
      </c>
      <c r="G297" s="13" t="str">
        <f t="shared" si="17"/>
        <v/>
      </c>
      <c r="H297" s="13" t="str">
        <f t="shared" si="19"/>
        <v/>
      </c>
      <c r="I297" s="13" t="str">
        <f>IF(G297="","",IFERROR(IF(IF(K297="","",INDEX(收费标合同信息维护!A:Q,MATCH(G297,收费标合同信息维护!M:M,0),13))=G297,"有","无"),"无"))</f>
        <v/>
      </c>
      <c r="J297" s="3" t="s">
        <v>4641</v>
      </c>
      <c r="K297" s="3" t="s">
        <v>7200</v>
      </c>
      <c r="L297" s="3" t="s">
        <v>6638</v>
      </c>
      <c r="M297" s="3" t="s">
        <v>6639</v>
      </c>
      <c r="N297" s="3" t="s">
        <v>6477</v>
      </c>
      <c r="O297" s="3" t="s">
        <v>6478</v>
      </c>
      <c r="P297" s="3" t="s">
        <v>7207</v>
      </c>
      <c r="Q297" s="3" t="s">
        <v>7208</v>
      </c>
      <c r="R297" s="3" t="s">
        <v>6479</v>
      </c>
      <c r="S297" s="3" t="s">
        <v>6480</v>
      </c>
      <c r="T297" s="3" t="s">
        <v>6481</v>
      </c>
      <c r="U297" s="3" t="s">
        <v>154</v>
      </c>
      <c r="V297" s="3" t="s">
        <v>154</v>
      </c>
      <c r="W297" s="3" t="s">
        <v>154</v>
      </c>
      <c r="X297" s="3" t="s">
        <v>154</v>
      </c>
      <c r="Y297" s="3" t="s">
        <v>154</v>
      </c>
      <c r="Z297" s="3" t="s">
        <v>154</v>
      </c>
      <c r="AA297" s="3" t="s">
        <v>154</v>
      </c>
      <c r="AB297" s="3" t="s">
        <v>154</v>
      </c>
      <c r="AC297" s="3" t="s">
        <v>154</v>
      </c>
      <c r="AD297" s="3" t="s">
        <v>6151</v>
      </c>
      <c r="AE297" s="3" t="s">
        <v>6151</v>
      </c>
      <c r="AF297" s="3" t="s">
        <v>154</v>
      </c>
      <c r="AG297" s="3" t="s">
        <v>154</v>
      </c>
      <c r="AH297" s="3" t="s">
        <v>6597</v>
      </c>
      <c r="AI297" s="3" t="s">
        <v>6482</v>
      </c>
      <c r="AJ297" s="3" t="s">
        <v>6489</v>
      </c>
    </row>
    <row r="298" spans="1:36" ht="30">
      <c r="A298" s="10">
        <v>393</v>
      </c>
      <c r="B298" t="str">
        <f>IF(K298="总计","",INDEX(主数据!A:AD,MATCH(J298,主数据!A:A,0),9))</f>
        <v>华西大区公司</v>
      </c>
      <c r="C298" t="str">
        <f>IF(K298="","",INDEX(主数据!A:AD,MATCH(J298,主数据!A:A,0),11))</f>
        <v>成都东区</v>
      </c>
      <c r="D298" t="str">
        <f t="shared" si="16"/>
        <v>CD42销售中心物业费直接录入</v>
      </c>
      <c r="E298" s="13" t="str">
        <f t="shared" si="18"/>
        <v/>
      </c>
      <c r="F298" s="13" t="str">
        <f>IF(E298="","",IFERROR(IF(IF(K298="","",INDEX(收费标合同信息维护!A:Q,MATCH(D298,收费标合同信息维护!J:J,0),10))=D298,"有","无"),"无"))</f>
        <v/>
      </c>
      <c r="G298" s="13" t="str">
        <f t="shared" si="17"/>
        <v/>
      </c>
      <c r="H298" s="13" t="str">
        <f t="shared" si="19"/>
        <v/>
      </c>
      <c r="I298" s="13" t="str">
        <f>IF(G298="","",IFERROR(IF(IF(K298="","",INDEX(收费标合同信息维护!A:Q,MATCH(G298,收费标合同信息维护!M:M,0),13))=G298,"有","无"),"无"))</f>
        <v/>
      </c>
      <c r="J298" s="3" t="s">
        <v>4461</v>
      </c>
      <c r="K298" s="3" t="s">
        <v>7209</v>
      </c>
      <c r="L298" s="3" t="s">
        <v>6638</v>
      </c>
      <c r="M298" s="3" t="s">
        <v>6639</v>
      </c>
      <c r="N298" s="3" t="s">
        <v>6477</v>
      </c>
      <c r="O298" s="3" t="s">
        <v>6478</v>
      </c>
      <c r="P298" s="3" t="s">
        <v>7210</v>
      </c>
      <c r="Q298" s="3" t="s">
        <v>7211</v>
      </c>
      <c r="R298" s="3" t="s">
        <v>6479</v>
      </c>
      <c r="S298" s="3" t="s">
        <v>6480</v>
      </c>
      <c r="T298" s="3" t="s">
        <v>7100</v>
      </c>
      <c r="U298" s="3" t="s">
        <v>154</v>
      </c>
      <c r="V298" s="3" t="s">
        <v>154</v>
      </c>
      <c r="W298" s="3" t="s">
        <v>154</v>
      </c>
      <c r="X298" s="3" t="s">
        <v>154</v>
      </c>
      <c r="Y298" s="3" t="s">
        <v>154</v>
      </c>
      <c r="Z298" s="3" t="s">
        <v>154</v>
      </c>
      <c r="AA298" s="3" t="s">
        <v>154</v>
      </c>
      <c r="AB298" s="3" t="s">
        <v>154</v>
      </c>
      <c r="AC298" s="3" t="s">
        <v>154</v>
      </c>
      <c r="AD298" s="3" t="s">
        <v>6151</v>
      </c>
      <c r="AE298" s="3" t="s">
        <v>6151</v>
      </c>
      <c r="AF298" s="3" t="s">
        <v>154</v>
      </c>
      <c r="AG298" s="3" t="s">
        <v>154</v>
      </c>
      <c r="AH298" s="3" t="s">
        <v>6478</v>
      </c>
      <c r="AI298" s="3" t="s">
        <v>6482</v>
      </c>
      <c r="AJ298" s="3" t="s">
        <v>6489</v>
      </c>
    </row>
    <row r="299" spans="1:36" ht="15">
      <c r="A299" s="10">
        <v>394</v>
      </c>
      <c r="B299" t="str">
        <f>IF(K299="总计","",INDEX(主数据!A:AD,MATCH(J299,主数据!A:A,0),9))</f>
        <v>华西大区公司</v>
      </c>
      <c r="C299" t="str">
        <f>IF(K299="","",INDEX(主数据!A:AD,MATCH(J299,主数据!A:A,0),11))</f>
        <v>成都东区</v>
      </c>
      <c r="D299" t="str">
        <f t="shared" si="16"/>
        <v>CD42销售中心物业费定额</v>
      </c>
      <c r="E299" s="13" t="str">
        <f t="shared" si="18"/>
        <v/>
      </c>
      <c r="F299" s="13" t="str">
        <f>IF(E299="","",IFERROR(IF(IF(K299="","",INDEX(收费标合同信息维护!A:Q,MATCH(D299,收费标合同信息维护!J:J,0),10))=D299,"有","无"),"无"))</f>
        <v/>
      </c>
      <c r="G299" s="13" t="str">
        <f t="shared" si="17"/>
        <v>CD42销售中心物业费定额56000.00</v>
      </c>
      <c r="H299" s="13" t="str">
        <f t="shared" si="19"/>
        <v>56000.00</v>
      </c>
      <c r="I299" s="13" t="str">
        <f>IF(G299="","",IFERROR(IF(IF(K299="","",INDEX(收费标合同信息维护!A:Q,MATCH(G299,收费标合同信息维护!M:M,0),13))=G299,"有","无"),"无"))</f>
        <v>无</v>
      </c>
      <c r="J299" s="3" t="s">
        <v>4461</v>
      </c>
      <c r="K299" s="3" t="s">
        <v>7209</v>
      </c>
      <c r="L299" s="3" t="s">
        <v>6638</v>
      </c>
      <c r="M299" s="3" t="s">
        <v>6639</v>
      </c>
      <c r="N299" s="3" t="s">
        <v>6477</v>
      </c>
      <c r="O299" s="3" t="s">
        <v>6478</v>
      </c>
      <c r="P299" s="3" t="s">
        <v>7212</v>
      </c>
      <c r="Q299" s="3" t="s">
        <v>7213</v>
      </c>
      <c r="R299" s="3" t="s">
        <v>6490</v>
      </c>
      <c r="S299" s="3" t="s">
        <v>6491</v>
      </c>
      <c r="T299" s="3" t="s">
        <v>7214</v>
      </c>
      <c r="U299" s="3" t="s">
        <v>154</v>
      </c>
      <c r="V299" s="3" t="s">
        <v>154</v>
      </c>
      <c r="W299" s="3" t="s">
        <v>7215</v>
      </c>
      <c r="X299" s="3" t="s">
        <v>154</v>
      </c>
      <c r="Y299" s="3" t="s">
        <v>154</v>
      </c>
      <c r="Z299" s="3" t="s">
        <v>154</v>
      </c>
      <c r="AA299" s="3" t="s">
        <v>154</v>
      </c>
      <c r="AB299" s="3" t="s">
        <v>154</v>
      </c>
      <c r="AC299" s="3" t="s">
        <v>154</v>
      </c>
      <c r="AD299" s="3" t="s">
        <v>6151</v>
      </c>
      <c r="AE299" s="3" t="s">
        <v>6151</v>
      </c>
      <c r="AF299" s="3" t="s">
        <v>154</v>
      </c>
      <c r="AG299" s="3" t="s">
        <v>154</v>
      </c>
      <c r="AH299" s="3" t="s">
        <v>6478</v>
      </c>
      <c r="AI299" s="3" t="s">
        <v>6482</v>
      </c>
      <c r="AJ299" s="3" t="s">
        <v>6489</v>
      </c>
    </row>
    <row r="300" spans="1:36" ht="15">
      <c r="A300" s="10">
        <v>395</v>
      </c>
      <c r="B300" t="str">
        <f>IF(K300="总计","",INDEX(主数据!A:AD,MATCH(J300,主数据!A:A,0),9))</f>
        <v>华西大区公司</v>
      </c>
      <c r="C300" t="str">
        <f>IF(K300="","",INDEX(主数据!A:AD,MATCH(J300,主数据!A:A,0),11))</f>
        <v>成都东区</v>
      </c>
      <c r="D300" t="str">
        <f t="shared" si="16"/>
        <v>CD42销售中心物业费定额</v>
      </c>
      <c r="E300" s="13" t="str">
        <f t="shared" si="18"/>
        <v/>
      </c>
      <c r="F300" s="13" t="str">
        <f>IF(E300="","",IFERROR(IF(IF(K300="","",INDEX(收费标合同信息维护!A:Q,MATCH(D300,收费标合同信息维护!J:J,0),10))=D300,"有","无"),"无"))</f>
        <v/>
      </c>
      <c r="G300" s="13" t="str">
        <f t="shared" si="17"/>
        <v>CD42销售中心物业费定额143785.00</v>
      </c>
      <c r="H300" s="13" t="str">
        <f t="shared" si="19"/>
        <v>143785.00</v>
      </c>
      <c r="I300" s="13" t="str">
        <f>IF(G300="","",IFERROR(IF(IF(K300="","",INDEX(收费标合同信息维护!A:Q,MATCH(G300,收费标合同信息维护!M:M,0),13))=G300,"有","无"),"无"))</f>
        <v>无</v>
      </c>
      <c r="J300" s="3" t="s">
        <v>4461</v>
      </c>
      <c r="K300" s="3" t="s">
        <v>7209</v>
      </c>
      <c r="L300" s="3" t="s">
        <v>6638</v>
      </c>
      <c r="M300" s="3" t="s">
        <v>6639</v>
      </c>
      <c r="N300" s="3" t="s">
        <v>6477</v>
      </c>
      <c r="O300" s="3" t="s">
        <v>6478</v>
      </c>
      <c r="P300" s="3" t="s">
        <v>7216</v>
      </c>
      <c r="Q300" s="3" t="s">
        <v>7217</v>
      </c>
      <c r="R300" s="3" t="s">
        <v>6490</v>
      </c>
      <c r="S300" s="3" t="s">
        <v>6491</v>
      </c>
      <c r="T300" s="3" t="s">
        <v>7218</v>
      </c>
      <c r="U300" s="3" t="s">
        <v>154</v>
      </c>
      <c r="V300" s="3" t="s">
        <v>154</v>
      </c>
      <c r="W300" s="3" t="s">
        <v>7219</v>
      </c>
      <c r="X300" s="3" t="s">
        <v>154</v>
      </c>
      <c r="Y300" s="3" t="s">
        <v>154</v>
      </c>
      <c r="Z300" s="3" t="s">
        <v>154</v>
      </c>
      <c r="AA300" s="3" t="s">
        <v>154</v>
      </c>
      <c r="AB300" s="3" t="s">
        <v>154</v>
      </c>
      <c r="AC300" s="3" t="s">
        <v>154</v>
      </c>
      <c r="AD300" s="3" t="s">
        <v>6151</v>
      </c>
      <c r="AE300" s="3" t="s">
        <v>6151</v>
      </c>
      <c r="AF300" s="3" t="s">
        <v>154</v>
      </c>
      <c r="AG300" s="3" t="s">
        <v>154</v>
      </c>
      <c r="AH300" s="3" t="s">
        <v>6478</v>
      </c>
      <c r="AI300" s="3" t="s">
        <v>6482</v>
      </c>
      <c r="AJ300" s="3" t="s">
        <v>6489</v>
      </c>
    </row>
    <row r="301" spans="1:36" ht="15">
      <c r="A301" s="10">
        <v>396</v>
      </c>
      <c r="B301" t="str">
        <f>IF(K301="总计","",INDEX(主数据!A:AD,MATCH(J301,主数据!A:A,0),9))</f>
        <v>华西大区公司</v>
      </c>
      <c r="C301" t="str">
        <f>IF(K301="","",INDEX(主数据!A:AD,MATCH(J301,主数据!A:A,0),11))</f>
        <v>成都东区</v>
      </c>
      <c r="D301" t="str">
        <f t="shared" si="16"/>
        <v>CD42销售中心物业费定额</v>
      </c>
      <c r="E301" s="13" t="str">
        <f t="shared" si="18"/>
        <v/>
      </c>
      <c r="F301" s="13" t="str">
        <f>IF(E301="","",IFERROR(IF(IF(K301="","",INDEX(收费标合同信息维护!A:Q,MATCH(D301,收费标合同信息维护!J:J,0),10))=D301,"有","无"),"无"))</f>
        <v/>
      </c>
      <c r="G301" s="13" t="str">
        <f t="shared" si="17"/>
        <v>CD42销售中心物业费定额243924.66</v>
      </c>
      <c r="H301" s="13" t="str">
        <f t="shared" si="19"/>
        <v>243924.66</v>
      </c>
      <c r="I301" s="13" t="str">
        <f>IF(G301="","",IFERROR(IF(IF(K301="","",INDEX(收费标合同信息维护!A:Q,MATCH(G301,收费标合同信息维护!M:M,0),13))=G301,"有","无"),"无"))</f>
        <v>无</v>
      </c>
      <c r="J301" s="3" t="s">
        <v>4461</v>
      </c>
      <c r="K301" s="3" t="s">
        <v>7209</v>
      </c>
      <c r="L301" s="3" t="s">
        <v>6638</v>
      </c>
      <c r="M301" s="3" t="s">
        <v>6639</v>
      </c>
      <c r="N301" s="3" t="s">
        <v>6477</v>
      </c>
      <c r="O301" s="3" t="s">
        <v>6478</v>
      </c>
      <c r="P301" s="3" t="s">
        <v>7220</v>
      </c>
      <c r="Q301" s="3" t="s">
        <v>6639</v>
      </c>
      <c r="R301" s="3" t="s">
        <v>6490</v>
      </c>
      <c r="S301" s="3" t="s">
        <v>6491</v>
      </c>
      <c r="T301" s="3" t="s">
        <v>6751</v>
      </c>
      <c r="U301" s="3" t="s">
        <v>7221</v>
      </c>
      <c r="V301" s="3" t="s">
        <v>154</v>
      </c>
      <c r="W301" s="3" t="s">
        <v>7222</v>
      </c>
      <c r="X301" s="3" t="s">
        <v>154</v>
      </c>
      <c r="Y301" s="3" t="s">
        <v>154</v>
      </c>
      <c r="Z301" s="3" t="s">
        <v>154</v>
      </c>
      <c r="AA301" s="3" t="s">
        <v>154</v>
      </c>
      <c r="AB301" s="3" t="s">
        <v>154</v>
      </c>
      <c r="AC301" s="3" t="s">
        <v>154</v>
      </c>
      <c r="AD301" s="3" t="s">
        <v>6151</v>
      </c>
      <c r="AE301" s="3" t="s">
        <v>6151</v>
      </c>
      <c r="AF301" s="3" t="s">
        <v>154</v>
      </c>
      <c r="AG301" s="3" t="s">
        <v>154</v>
      </c>
      <c r="AH301" s="3" t="s">
        <v>6478</v>
      </c>
      <c r="AI301" s="3" t="s">
        <v>6482</v>
      </c>
      <c r="AJ301" s="3" t="s">
        <v>6489</v>
      </c>
    </row>
    <row r="302" spans="1:36" ht="15">
      <c r="A302" s="10">
        <v>397</v>
      </c>
      <c r="B302" t="str">
        <f>IF(K302="总计","",INDEX(主数据!A:AD,MATCH(J302,主数据!A:A,0),9))</f>
        <v>华西大区公司</v>
      </c>
      <c r="C302" t="str">
        <f>IF(K302="","",INDEX(主数据!A:AD,MATCH(J302,主数据!A:A,0),11))</f>
        <v>成都东区</v>
      </c>
      <c r="D302" t="str">
        <f t="shared" si="16"/>
        <v>CD42销售中心物业费直接录入</v>
      </c>
      <c r="E302" s="13" t="str">
        <f t="shared" si="18"/>
        <v/>
      </c>
      <c r="F302" s="13" t="str">
        <f>IF(E302="","",IFERROR(IF(IF(K302="","",INDEX(收费标合同信息维护!A:Q,MATCH(D302,收费标合同信息维护!J:J,0),10))=D302,"有","无"),"无"))</f>
        <v/>
      </c>
      <c r="G302" s="13" t="str">
        <f t="shared" si="17"/>
        <v/>
      </c>
      <c r="H302" s="13" t="str">
        <f t="shared" si="19"/>
        <v/>
      </c>
      <c r="I302" s="13" t="str">
        <f>IF(G302="","",IFERROR(IF(IF(K302="","",INDEX(收费标合同信息维护!A:Q,MATCH(G302,收费标合同信息维护!M:M,0),13))=G302,"有","无"),"无"))</f>
        <v/>
      </c>
      <c r="J302" s="3" t="s">
        <v>4461</v>
      </c>
      <c r="K302" s="3" t="s">
        <v>7209</v>
      </c>
      <c r="L302" s="3" t="s">
        <v>6638</v>
      </c>
      <c r="M302" s="3" t="s">
        <v>6639</v>
      </c>
      <c r="N302" s="3" t="s">
        <v>6477</v>
      </c>
      <c r="O302" s="3" t="s">
        <v>6478</v>
      </c>
      <c r="P302" s="3" t="s">
        <v>7223</v>
      </c>
      <c r="Q302" s="3" t="s">
        <v>6639</v>
      </c>
      <c r="R302" s="3" t="s">
        <v>6479</v>
      </c>
      <c r="S302" s="3" t="s">
        <v>6480</v>
      </c>
      <c r="T302" s="3" t="s">
        <v>6751</v>
      </c>
      <c r="U302" s="3" t="s">
        <v>154</v>
      </c>
      <c r="V302" s="3" t="s">
        <v>154</v>
      </c>
      <c r="W302" s="3" t="s">
        <v>154</v>
      </c>
      <c r="X302" s="3" t="s">
        <v>154</v>
      </c>
      <c r="Y302" s="3" t="s">
        <v>154</v>
      </c>
      <c r="Z302" s="3" t="s">
        <v>154</v>
      </c>
      <c r="AA302" s="3" t="s">
        <v>154</v>
      </c>
      <c r="AB302" s="3" t="s">
        <v>154</v>
      </c>
      <c r="AC302" s="3" t="s">
        <v>154</v>
      </c>
      <c r="AD302" s="3" t="s">
        <v>6151</v>
      </c>
      <c r="AE302" s="3" t="s">
        <v>6151</v>
      </c>
      <c r="AF302" s="3" t="s">
        <v>154</v>
      </c>
      <c r="AG302" s="3" t="s">
        <v>154</v>
      </c>
      <c r="AH302" s="3" t="s">
        <v>6478</v>
      </c>
      <c r="AI302" s="3" t="s">
        <v>6482</v>
      </c>
      <c r="AJ302" s="3" t="s">
        <v>6489</v>
      </c>
    </row>
    <row r="303" spans="1:36" ht="15">
      <c r="A303" s="10">
        <v>398</v>
      </c>
      <c r="B303" t="str">
        <f>IF(K303="总计","",INDEX(主数据!A:AD,MATCH(J303,主数据!A:A,0),9))</f>
        <v>华西大区公司</v>
      </c>
      <c r="C303" t="str">
        <f>IF(K303="","",INDEX(主数据!A:AD,MATCH(J303,主数据!A:A,0),11))</f>
        <v>成都东区</v>
      </c>
      <c r="D303" t="str">
        <f t="shared" si="16"/>
        <v>CD42销售中心物业费直接录入</v>
      </c>
      <c r="E303" s="13" t="str">
        <f t="shared" si="18"/>
        <v/>
      </c>
      <c r="F303" s="13" t="str">
        <f>IF(E303="","",IFERROR(IF(IF(K303="","",INDEX(收费标合同信息维护!A:Q,MATCH(D303,收费标合同信息维护!J:J,0),10))=D303,"有","无"),"无"))</f>
        <v/>
      </c>
      <c r="G303" s="13" t="str">
        <f t="shared" si="17"/>
        <v/>
      </c>
      <c r="H303" s="13" t="str">
        <f t="shared" si="19"/>
        <v/>
      </c>
      <c r="I303" s="13" t="str">
        <f>IF(G303="","",IFERROR(IF(IF(K303="","",INDEX(收费标合同信息维护!A:Q,MATCH(G303,收费标合同信息维护!M:M,0),13))=G303,"有","无"),"无"))</f>
        <v/>
      </c>
      <c r="J303" s="3" t="s">
        <v>4461</v>
      </c>
      <c r="K303" s="3" t="s">
        <v>7209</v>
      </c>
      <c r="L303" s="3" t="s">
        <v>6638</v>
      </c>
      <c r="M303" s="3" t="s">
        <v>6639</v>
      </c>
      <c r="N303" s="3" t="s">
        <v>6477</v>
      </c>
      <c r="O303" s="3" t="s">
        <v>6478</v>
      </c>
      <c r="P303" s="3" t="s">
        <v>7224</v>
      </c>
      <c r="Q303" s="3" t="s">
        <v>6639</v>
      </c>
      <c r="R303" s="3" t="s">
        <v>6479</v>
      </c>
      <c r="S303" s="3" t="s">
        <v>6480</v>
      </c>
      <c r="T303" s="3" t="s">
        <v>6751</v>
      </c>
      <c r="U303" s="3" t="s">
        <v>154</v>
      </c>
      <c r="V303" s="3" t="s">
        <v>154</v>
      </c>
      <c r="W303" s="3" t="s">
        <v>154</v>
      </c>
      <c r="X303" s="3" t="s">
        <v>154</v>
      </c>
      <c r="Y303" s="3" t="s">
        <v>154</v>
      </c>
      <c r="Z303" s="3" t="s">
        <v>154</v>
      </c>
      <c r="AA303" s="3" t="s">
        <v>154</v>
      </c>
      <c r="AB303" s="3" t="s">
        <v>154</v>
      </c>
      <c r="AC303" s="3" t="s">
        <v>154</v>
      </c>
      <c r="AD303" s="3" t="s">
        <v>6151</v>
      </c>
      <c r="AE303" s="3" t="s">
        <v>6151</v>
      </c>
      <c r="AF303" s="3" t="s">
        <v>154</v>
      </c>
      <c r="AG303" s="3" t="s">
        <v>154</v>
      </c>
      <c r="AH303" s="3" t="s">
        <v>6478</v>
      </c>
      <c r="AI303" s="3" t="s">
        <v>6482</v>
      </c>
      <c r="AJ303" s="3" t="s">
        <v>6489</v>
      </c>
    </row>
    <row r="304" spans="1:36" ht="30">
      <c r="A304" s="10">
        <v>399</v>
      </c>
      <c r="B304" t="str">
        <f>IF(K304="总计","",INDEX(主数据!A:AD,MATCH(J304,主数据!A:A,0),9))</f>
        <v>华西大区公司</v>
      </c>
      <c r="C304" t="str">
        <f>IF(K304="","",INDEX(主数据!A:AD,MATCH(J304,主数据!A:A,0),11))</f>
        <v>成都西北区</v>
      </c>
      <c r="D304" t="str">
        <f t="shared" si="16"/>
        <v>CD44销售中心物业费直接录入</v>
      </c>
      <c r="E304" s="13" t="str">
        <f t="shared" si="18"/>
        <v/>
      </c>
      <c r="F304" s="13" t="str">
        <f>IF(E304="","",IFERROR(IF(IF(K304="","",INDEX(收费标合同信息维护!A:Q,MATCH(D304,收费标合同信息维护!J:J,0),10))=D304,"有","无"),"无"))</f>
        <v/>
      </c>
      <c r="G304" s="13" t="str">
        <f t="shared" si="17"/>
        <v/>
      </c>
      <c r="H304" s="13" t="str">
        <f t="shared" si="19"/>
        <v/>
      </c>
      <c r="I304" s="13" t="str">
        <f>IF(G304="","",IFERROR(IF(IF(K304="","",INDEX(收费标合同信息维护!A:Q,MATCH(G304,收费标合同信息维护!M:M,0),13))=G304,"有","无"),"无"))</f>
        <v/>
      </c>
      <c r="J304" s="3" t="s">
        <v>3254</v>
      </c>
      <c r="K304" s="3" t="s">
        <v>7225</v>
      </c>
      <c r="L304" s="3" t="s">
        <v>6638</v>
      </c>
      <c r="M304" s="3" t="s">
        <v>6639</v>
      </c>
      <c r="N304" s="3" t="s">
        <v>6477</v>
      </c>
      <c r="O304" s="3" t="s">
        <v>6478</v>
      </c>
      <c r="P304" s="3" t="s">
        <v>7226</v>
      </c>
      <c r="Q304" s="3" t="s">
        <v>7107</v>
      </c>
      <c r="R304" s="3" t="s">
        <v>6479</v>
      </c>
      <c r="S304" s="3" t="s">
        <v>6480</v>
      </c>
      <c r="T304" s="3" t="s">
        <v>6754</v>
      </c>
      <c r="U304" s="3" t="s">
        <v>154</v>
      </c>
      <c r="V304" s="3" t="s">
        <v>154</v>
      </c>
      <c r="W304" s="3" t="s">
        <v>154</v>
      </c>
      <c r="X304" s="3" t="s">
        <v>154</v>
      </c>
      <c r="Y304" s="3" t="s">
        <v>154</v>
      </c>
      <c r="Z304" s="3" t="s">
        <v>154</v>
      </c>
      <c r="AA304" s="3" t="s">
        <v>154</v>
      </c>
      <c r="AB304" s="3" t="s">
        <v>154</v>
      </c>
      <c r="AC304" s="3" t="s">
        <v>154</v>
      </c>
      <c r="AD304" s="3" t="s">
        <v>6151</v>
      </c>
      <c r="AE304" s="3" t="s">
        <v>6151</v>
      </c>
      <c r="AF304" s="3" t="s">
        <v>154</v>
      </c>
      <c r="AG304" s="3" t="s">
        <v>154</v>
      </c>
      <c r="AH304" s="3" t="s">
        <v>6478</v>
      </c>
      <c r="AI304" s="3" t="s">
        <v>6482</v>
      </c>
      <c r="AJ304" s="3" t="s">
        <v>6489</v>
      </c>
    </row>
    <row r="305" spans="1:36" ht="15">
      <c r="A305" s="10">
        <v>400</v>
      </c>
      <c r="B305" t="str">
        <f>IF(K305="总计","",INDEX(主数据!A:AD,MATCH(J305,主数据!A:A,0),9))</f>
        <v>华西大区公司</v>
      </c>
      <c r="C305" t="str">
        <f>IF(K305="","",INDEX(主数据!A:AD,MATCH(J305,主数据!A:A,0),11))</f>
        <v>成都西北区</v>
      </c>
      <c r="D305" t="str">
        <f t="shared" si="16"/>
        <v>CD57物业服务费定额</v>
      </c>
      <c r="E305" s="13" t="str">
        <f t="shared" si="18"/>
        <v/>
      </c>
      <c r="F305" s="13" t="str">
        <f>IF(E305="","",IFERROR(IF(IF(K305="","",INDEX(收费标合同信息维护!A:Q,MATCH(D305,收费标合同信息维护!J:J,0),10))=D305,"有","无"),"无"))</f>
        <v/>
      </c>
      <c r="G305" s="13" t="str">
        <f t="shared" si="17"/>
        <v>CD57物业服务费定额44730.00</v>
      </c>
      <c r="H305" s="13" t="str">
        <f t="shared" si="19"/>
        <v>44730.00</v>
      </c>
      <c r="I305" s="13" t="str">
        <f>IF(G305="","",IFERROR(IF(IF(K305="","",INDEX(收费标合同信息维护!A:Q,MATCH(G305,收费标合同信息维护!M:M,0),13))=G305,"有","无"),"无"))</f>
        <v>无</v>
      </c>
      <c r="J305" s="3" t="s">
        <v>3694</v>
      </c>
      <c r="K305" s="3" t="s">
        <v>7227</v>
      </c>
      <c r="L305" s="3" t="s">
        <v>6025</v>
      </c>
      <c r="M305" s="3" t="s">
        <v>6026</v>
      </c>
      <c r="N305" s="3" t="s">
        <v>6477</v>
      </c>
      <c r="O305" s="3" t="s">
        <v>6478</v>
      </c>
      <c r="P305" s="3" t="s">
        <v>7228</v>
      </c>
      <c r="Q305" s="3" t="s">
        <v>6026</v>
      </c>
      <c r="R305" s="3" t="s">
        <v>6490</v>
      </c>
      <c r="S305" s="3" t="s">
        <v>6491</v>
      </c>
      <c r="T305" s="3" t="s">
        <v>7229</v>
      </c>
      <c r="U305" s="3" t="s">
        <v>7021</v>
      </c>
      <c r="V305" s="3" t="s">
        <v>154</v>
      </c>
      <c r="W305" s="3" t="s">
        <v>7230</v>
      </c>
      <c r="X305" s="3" t="s">
        <v>154</v>
      </c>
      <c r="Y305" s="3" t="s">
        <v>154</v>
      </c>
      <c r="Z305" s="3" t="s">
        <v>154</v>
      </c>
      <c r="AA305" s="3" t="s">
        <v>154</v>
      </c>
      <c r="AB305" s="3" t="s">
        <v>154</v>
      </c>
      <c r="AC305" s="3" t="s">
        <v>154</v>
      </c>
      <c r="AD305" s="3" t="s">
        <v>6151</v>
      </c>
      <c r="AE305" s="3" t="s">
        <v>6151</v>
      </c>
      <c r="AF305" s="3" t="s">
        <v>154</v>
      </c>
      <c r="AG305" s="3" t="s">
        <v>154</v>
      </c>
      <c r="AH305" s="3" t="s">
        <v>6478</v>
      </c>
      <c r="AI305" s="3" t="s">
        <v>6482</v>
      </c>
      <c r="AJ305" s="3" t="s">
        <v>6489</v>
      </c>
    </row>
    <row r="306" spans="1:36" ht="30">
      <c r="A306" s="10">
        <v>401</v>
      </c>
      <c r="B306" t="str">
        <f>IF(K306="总计","",INDEX(主数据!A:AD,MATCH(J306,主数据!A:A,0),9))</f>
        <v>华西大区公司</v>
      </c>
      <c r="C306" t="str">
        <f>IF(K306="","",INDEX(主数据!A:AD,MATCH(J306,主数据!A:A,0),11))</f>
        <v>成都西北区</v>
      </c>
      <c r="D306" t="str">
        <f t="shared" si="16"/>
        <v>CD57生活垃圾清运费-委托清运直接录入</v>
      </c>
      <c r="E306" s="13" t="str">
        <f t="shared" si="18"/>
        <v/>
      </c>
      <c r="F306" s="13" t="str">
        <f>IF(E306="","",IFERROR(IF(IF(K306="","",INDEX(收费标合同信息维护!A:Q,MATCH(D306,收费标合同信息维护!J:J,0),10))=D306,"有","无"),"无"))</f>
        <v/>
      </c>
      <c r="G306" s="13" t="str">
        <f t="shared" si="17"/>
        <v/>
      </c>
      <c r="H306" s="13" t="str">
        <f t="shared" si="19"/>
        <v/>
      </c>
      <c r="I306" s="13" t="str">
        <f>IF(G306="","",IFERROR(IF(IF(K306="","",INDEX(收费标合同信息维护!A:Q,MATCH(G306,收费标合同信息维护!M:M,0),13))=G306,"有","无"),"无"))</f>
        <v/>
      </c>
      <c r="J306" s="3" t="s">
        <v>3694</v>
      </c>
      <c r="K306" s="3" t="s">
        <v>7227</v>
      </c>
      <c r="L306" s="3" t="s">
        <v>6630</v>
      </c>
      <c r="M306" s="3" t="s">
        <v>6631</v>
      </c>
      <c r="N306" s="3" t="s">
        <v>6477</v>
      </c>
      <c r="O306" s="3" t="s">
        <v>6478</v>
      </c>
      <c r="P306" s="3" t="s">
        <v>7231</v>
      </c>
      <c r="Q306" s="3" t="s">
        <v>6632</v>
      </c>
      <c r="R306" s="3" t="s">
        <v>6479</v>
      </c>
      <c r="S306" s="3" t="s">
        <v>6480</v>
      </c>
      <c r="T306" s="3" t="s">
        <v>7214</v>
      </c>
      <c r="U306" s="3" t="s">
        <v>154</v>
      </c>
      <c r="V306" s="3" t="s">
        <v>154</v>
      </c>
      <c r="W306" s="3" t="s">
        <v>154</v>
      </c>
      <c r="X306" s="3" t="s">
        <v>154</v>
      </c>
      <c r="Y306" s="3" t="s">
        <v>154</v>
      </c>
      <c r="Z306" s="3" t="s">
        <v>154</v>
      </c>
      <c r="AA306" s="3" t="s">
        <v>154</v>
      </c>
      <c r="AB306" s="3" t="s">
        <v>154</v>
      </c>
      <c r="AC306" s="3" t="s">
        <v>154</v>
      </c>
      <c r="AD306" s="3" t="s">
        <v>6151</v>
      </c>
      <c r="AE306" s="3" t="s">
        <v>6151</v>
      </c>
      <c r="AF306" s="3" t="s">
        <v>154</v>
      </c>
      <c r="AG306" s="3" t="s">
        <v>154</v>
      </c>
      <c r="AH306" s="3" t="s">
        <v>6478</v>
      </c>
      <c r="AI306" s="3" t="s">
        <v>6727</v>
      </c>
      <c r="AJ306" s="3" t="s">
        <v>6489</v>
      </c>
    </row>
    <row r="307" spans="1:36" ht="30">
      <c r="A307" s="10">
        <v>402</v>
      </c>
      <c r="B307" t="str">
        <f>IF(K307="总计","",INDEX(主数据!A:AD,MATCH(J307,主数据!A:A,0),9))</f>
        <v>华西大区公司</v>
      </c>
      <c r="C307" t="str">
        <f>IF(K307="","",INDEX(主数据!A:AD,MATCH(J307,主数据!A:A,0),11))</f>
        <v>成都东区</v>
      </c>
      <c r="D307" t="str">
        <f t="shared" si="16"/>
        <v>CD61销售中心物业费定额</v>
      </c>
      <c r="E307" s="13" t="str">
        <f t="shared" si="18"/>
        <v/>
      </c>
      <c r="F307" s="13" t="str">
        <f>IF(E307="","",IFERROR(IF(IF(K307="","",INDEX(收费标合同信息维护!A:Q,MATCH(D307,收费标合同信息维护!J:J,0),10))=D307,"有","无"),"无"))</f>
        <v/>
      </c>
      <c r="G307" s="13" t="str">
        <f t="shared" si="17"/>
        <v>CD61销售中心物业费定额6000.00</v>
      </c>
      <c r="H307" s="13" t="str">
        <f t="shared" si="19"/>
        <v>6000.00</v>
      </c>
      <c r="I307" s="13" t="str">
        <f>IF(G307="","",IFERROR(IF(IF(K307="","",INDEX(收费标合同信息维护!A:Q,MATCH(G307,收费标合同信息维护!M:M,0),13))=G307,"有","无"),"无"))</f>
        <v>无</v>
      </c>
      <c r="J307" s="3" t="s">
        <v>3742</v>
      </c>
      <c r="K307" s="3" t="s">
        <v>7232</v>
      </c>
      <c r="L307" s="3" t="s">
        <v>6638</v>
      </c>
      <c r="M307" s="3" t="s">
        <v>6639</v>
      </c>
      <c r="N307" s="3" t="s">
        <v>6477</v>
      </c>
      <c r="O307" s="3" t="s">
        <v>6478</v>
      </c>
      <c r="P307" s="3" t="s">
        <v>7233</v>
      </c>
      <c r="Q307" s="3" t="s">
        <v>6026</v>
      </c>
      <c r="R307" s="3" t="s">
        <v>6490</v>
      </c>
      <c r="S307" s="3" t="s">
        <v>6491</v>
      </c>
      <c r="T307" s="3" t="s">
        <v>7234</v>
      </c>
      <c r="U307" s="3" t="s">
        <v>7235</v>
      </c>
      <c r="V307" s="3" t="s">
        <v>154</v>
      </c>
      <c r="W307" s="3" t="s">
        <v>7236</v>
      </c>
      <c r="X307" s="3" t="s">
        <v>154</v>
      </c>
      <c r="Y307" s="3" t="s">
        <v>154</v>
      </c>
      <c r="Z307" s="3" t="s">
        <v>154</v>
      </c>
      <c r="AA307" s="3" t="s">
        <v>154</v>
      </c>
      <c r="AB307" s="3" t="s">
        <v>154</v>
      </c>
      <c r="AC307" s="3" t="s">
        <v>154</v>
      </c>
      <c r="AD307" s="3" t="s">
        <v>6151</v>
      </c>
      <c r="AE307" s="3" t="s">
        <v>6151</v>
      </c>
      <c r="AF307" s="3" t="s">
        <v>154</v>
      </c>
      <c r="AG307" s="3" t="s">
        <v>154</v>
      </c>
      <c r="AH307" s="3" t="s">
        <v>6478</v>
      </c>
      <c r="AI307" s="3" t="s">
        <v>6482</v>
      </c>
      <c r="AJ307" s="3" t="s">
        <v>6489</v>
      </c>
    </row>
    <row r="308" spans="1:36" ht="30">
      <c r="A308" s="10">
        <v>403</v>
      </c>
      <c r="B308" t="str">
        <f>IF(K308="总计","",INDEX(主数据!A:AD,MATCH(J308,主数据!A:A,0),9))</f>
        <v>华西大区公司</v>
      </c>
      <c r="C308" t="str">
        <f>IF(K308="","",INDEX(主数据!A:AD,MATCH(J308,主数据!A:A,0),11))</f>
        <v>成都东区</v>
      </c>
      <c r="D308" t="str">
        <f t="shared" si="16"/>
        <v>CD64物业服务费直接录入</v>
      </c>
      <c r="E308" s="13" t="str">
        <f t="shared" si="18"/>
        <v/>
      </c>
      <c r="F308" s="13" t="str">
        <f>IF(E308="","",IFERROR(IF(IF(K308="","",INDEX(收费标合同信息维护!A:Q,MATCH(D308,收费标合同信息维护!J:J,0),10))=D308,"有","无"),"无"))</f>
        <v/>
      </c>
      <c r="G308" s="13" t="str">
        <f t="shared" si="17"/>
        <v/>
      </c>
      <c r="H308" s="13" t="str">
        <f t="shared" si="19"/>
        <v/>
      </c>
      <c r="I308" s="13" t="str">
        <f>IF(G308="","",IFERROR(IF(IF(K308="","",INDEX(收费标合同信息维护!A:Q,MATCH(G308,收费标合同信息维护!M:M,0),13))=G308,"有","无"),"无"))</f>
        <v/>
      </c>
      <c r="J308" s="3" t="s">
        <v>3790</v>
      </c>
      <c r="K308" s="3" t="s">
        <v>7237</v>
      </c>
      <c r="L308" s="3" t="s">
        <v>6025</v>
      </c>
      <c r="M308" s="3" t="s">
        <v>6026</v>
      </c>
      <c r="N308" s="3" t="s">
        <v>6477</v>
      </c>
      <c r="O308" s="3" t="s">
        <v>6478</v>
      </c>
      <c r="P308" s="3" t="s">
        <v>7238</v>
      </c>
      <c r="Q308" s="3" t="s">
        <v>6026</v>
      </c>
      <c r="R308" s="3" t="s">
        <v>6479</v>
      </c>
      <c r="S308" s="3" t="s">
        <v>6480</v>
      </c>
      <c r="T308" s="3" t="s">
        <v>7239</v>
      </c>
      <c r="U308" s="3" t="s">
        <v>154</v>
      </c>
      <c r="V308" s="3" t="s">
        <v>154</v>
      </c>
      <c r="W308" s="3" t="s">
        <v>154</v>
      </c>
      <c r="X308" s="3" t="s">
        <v>154</v>
      </c>
      <c r="Y308" s="3" t="s">
        <v>154</v>
      </c>
      <c r="Z308" s="3" t="s">
        <v>154</v>
      </c>
      <c r="AA308" s="3" t="s">
        <v>154</v>
      </c>
      <c r="AB308" s="3" t="s">
        <v>154</v>
      </c>
      <c r="AC308" s="3" t="s">
        <v>154</v>
      </c>
      <c r="AD308" s="3" t="s">
        <v>6151</v>
      </c>
      <c r="AE308" s="3" t="s">
        <v>6151</v>
      </c>
      <c r="AF308" s="3" t="s">
        <v>154</v>
      </c>
      <c r="AG308" s="3" t="s">
        <v>154</v>
      </c>
      <c r="AH308" s="3" t="s">
        <v>6478</v>
      </c>
      <c r="AI308" s="3" t="s">
        <v>6482</v>
      </c>
      <c r="AJ308" s="3" t="s">
        <v>6489</v>
      </c>
    </row>
    <row r="309" spans="1:36" ht="30">
      <c r="A309" s="10">
        <v>404</v>
      </c>
      <c r="B309" t="str">
        <f>IF(K309="总计","",INDEX(主数据!A:AD,MATCH(J309,主数据!A:A,0),9))</f>
        <v>华西大区公司</v>
      </c>
      <c r="C309" t="str">
        <f>IF(K309="","",INDEX(主数据!A:AD,MATCH(J309,主数据!A:A,0),11))</f>
        <v>重庆南区</v>
      </c>
      <c r="D309" t="str">
        <f t="shared" si="16"/>
        <v>CQ05销售中心物业费直接录入</v>
      </c>
      <c r="E309" s="13" t="str">
        <f t="shared" si="18"/>
        <v/>
      </c>
      <c r="F309" s="13" t="str">
        <f>IF(E309="","",IFERROR(IF(IF(K309="","",INDEX(收费标合同信息维护!A:Q,MATCH(D309,收费标合同信息维护!J:J,0),10))=D309,"有","无"),"无"))</f>
        <v/>
      </c>
      <c r="G309" s="13" t="str">
        <f t="shared" si="17"/>
        <v/>
      </c>
      <c r="H309" s="13" t="str">
        <f t="shared" si="19"/>
        <v/>
      </c>
      <c r="I309" s="13" t="str">
        <f>IF(G309="","",IFERROR(IF(IF(K309="","",INDEX(收费标合同信息维护!A:Q,MATCH(G309,收费标合同信息维护!M:M,0),13))=G309,"有","无"),"无"))</f>
        <v/>
      </c>
      <c r="J309" s="3" t="s">
        <v>2459</v>
      </c>
      <c r="K309" s="3" t="s">
        <v>7240</v>
      </c>
      <c r="L309" s="3" t="s">
        <v>6638</v>
      </c>
      <c r="M309" s="3" t="s">
        <v>6639</v>
      </c>
      <c r="N309" s="3" t="s">
        <v>6477</v>
      </c>
      <c r="O309" s="3" t="s">
        <v>6478</v>
      </c>
      <c r="P309" s="3" t="s">
        <v>7241</v>
      </c>
      <c r="Q309" s="3" t="s">
        <v>6639</v>
      </c>
      <c r="R309" s="3" t="s">
        <v>6479</v>
      </c>
      <c r="S309" s="3" t="s">
        <v>6480</v>
      </c>
      <c r="T309" s="3" t="s">
        <v>7189</v>
      </c>
      <c r="U309" s="3" t="s">
        <v>154</v>
      </c>
      <c r="V309" s="3" t="s">
        <v>154</v>
      </c>
      <c r="W309" s="3" t="s">
        <v>154</v>
      </c>
      <c r="X309" s="3" t="s">
        <v>154</v>
      </c>
      <c r="Y309" s="3" t="s">
        <v>154</v>
      </c>
      <c r="Z309" s="3" t="s">
        <v>154</v>
      </c>
      <c r="AA309" s="3" t="s">
        <v>154</v>
      </c>
      <c r="AB309" s="3" t="s">
        <v>154</v>
      </c>
      <c r="AC309" s="3" t="s">
        <v>154</v>
      </c>
      <c r="AD309" s="3" t="s">
        <v>6151</v>
      </c>
      <c r="AE309" s="3" t="s">
        <v>6151</v>
      </c>
      <c r="AF309" s="3" t="s">
        <v>154</v>
      </c>
      <c r="AG309" s="3" t="s">
        <v>154</v>
      </c>
      <c r="AH309" s="3" t="s">
        <v>6478</v>
      </c>
      <c r="AI309" s="3" t="s">
        <v>6482</v>
      </c>
      <c r="AJ309" s="3" t="s">
        <v>6489</v>
      </c>
    </row>
    <row r="310" spans="1:36" ht="30">
      <c r="A310" s="10">
        <v>405</v>
      </c>
      <c r="B310" t="str">
        <f>IF(K310="总计","",INDEX(主数据!A:AD,MATCH(J310,主数据!A:A,0),9))</f>
        <v>华西大区公司</v>
      </c>
      <c r="C310" t="str">
        <f>IF(K310="","",INDEX(主数据!A:AD,MATCH(J310,主数据!A:A,0),11))</f>
        <v>重庆南区</v>
      </c>
      <c r="D310" t="str">
        <f t="shared" si="16"/>
        <v>CQ13公共能耗费用及其他直接录入</v>
      </c>
      <c r="E310" s="13" t="str">
        <f t="shared" si="18"/>
        <v/>
      </c>
      <c r="F310" s="13" t="str">
        <f>IF(E310="","",IFERROR(IF(IF(K310="","",INDEX(收费标合同信息维护!A:Q,MATCH(D310,收费标合同信息维护!J:J,0),10))=D310,"有","无"),"无"))</f>
        <v/>
      </c>
      <c r="G310" s="13" t="str">
        <f t="shared" si="17"/>
        <v/>
      </c>
      <c r="H310" s="13" t="str">
        <f t="shared" si="19"/>
        <v/>
      </c>
      <c r="I310" s="13" t="str">
        <f>IF(G310="","",IFERROR(IF(IF(K310="","",INDEX(收费标合同信息维护!A:Q,MATCH(G310,收费标合同信息维护!M:M,0),13))=G310,"有","无"),"无"))</f>
        <v/>
      </c>
      <c r="J310" s="3" t="s">
        <v>2963</v>
      </c>
      <c r="K310" s="3" t="s">
        <v>7242</v>
      </c>
      <c r="L310" s="3" t="s">
        <v>6702</v>
      </c>
      <c r="M310" s="3" t="s">
        <v>6703</v>
      </c>
      <c r="N310" s="3" t="s">
        <v>6477</v>
      </c>
      <c r="O310" s="3" t="s">
        <v>6478</v>
      </c>
      <c r="P310" s="3" t="s">
        <v>7243</v>
      </c>
      <c r="Q310" s="3" t="s">
        <v>6703</v>
      </c>
      <c r="R310" s="3" t="s">
        <v>6479</v>
      </c>
      <c r="S310" s="3" t="s">
        <v>6480</v>
      </c>
      <c r="T310" s="3" t="s">
        <v>6481</v>
      </c>
      <c r="U310" s="3" t="s">
        <v>154</v>
      </c>
      <c r="V310" s="3" t="s">
        <v>154</v>
      </c>
      <c r="W310" s="3" t="s">
        <v>154</v>
      </c>
      <c r="X310" s="3" t="s">
        <v>154</v>
      </c>
      <c r="Y310" s="3" t="s">
        <v>154</v>
      </c>
      <c r="Z310" s="3" t="s">
        <v>154</v>
      </c>
      <c r="AA310" s="3" t="s">
        <v>154</v>
      </c>
      <c r="AB310" s="3" t="s">
        <v>154</v>
      </c>
      <c r="AC310" s="3" t="s">
        <v>154</v>
      </c>
      <c r="AD310" s="3" t="s">
        <v>6151</v>
      </c>
      <c r="AE310" s="3" t="s">
        <v>6151</v>
      </c>
      <c r="AF310" s="3" t="s">
        <v>154</v>
      </c>
      <c r="AG310" s="3" t="s">
        <v>154</v>
      </c>
      <c r="AH310" s="3" t="s">
        <v>6478</v>
      </c>
      <c r="AI310" s="3" t="s">
        <v>6727</v>
      </c>
      <c r="AJ310" s="3" t="s">
        <v>6489</v>
      </c>
    </row>
    <row r="311" spans="1:36" ht="30">
      <c r="A311" s="10">
        <v>406</v>
      </c>
      <c r="B311" t="str">
        <f>IF(K311="总计","",INDEX(主数据!A:AD,MATCH(J311,主数据!A:A,0),9))</f>
        <v>华西大区公司</v>
      </c>
      <c r="C311" t="str">
        <f>IF(K311="","",INDEX(主数据!A:AD,MATCH(J311,主数据!A:A,0),11))</f>
        <v>重庆南区</v>
      </c>
      <c r="D311" t="str">
        <f t="shared" si="16"/>
        <v>CQ13销售中心物业费直接录入</v>
      </c>
      <c r="E311" s="13" t="str">
        <f t="shared" si="18"/>
        <v/>
      </c>
      <c r="F311" s="13" t="str">
        <f>IF(E311="","",IFERROR(IF(IF(K311="","",INDEX(收费标合同信息维护!A:Q,MATCH(D311,收费标合同信息维护!J:J,0),10))=D311,"有","无"),"无"))</f>
        <v/>
      </c>
      <c r="G311" s="13" t="str">
        <f t="shared" si="17"/>
        <v/>
      </c>
      <c r="H311" s="13" t="str">
        <f t="shared" si="19"/>
        <v/>
      </c>
      <c r="I311" s="13" t="str">
        <f>IF(G311="","",IFERROR(IF(IF(K311="","",INDEX(收费标合同信息维护!A:Q,MATCH(G311,收费标合同信息维护!M:M,0),13))=G311,"有","无"),"无"))</f>
        <v/>
      </c>
      <c r="J311" s="3" t="s">
        <v>2963</v>
      </c>
      <c r="K311" s="3" t="s">
        <v>7242</v>
      </c>
      <c r="L311" s="3" t="s">
        <v>6638</v>
      </c>
      <c r="M311" s="3" t="s">
        <v>6639</v>
      </c>
      <c r="N311" s="3" t="s">
        <v>6477</v>
      </c>
      <c r="O311" s="3" t="s">
        <v>6478</v>
      </c>
      <c r="P311" s="3" t="s">
        <v>6638</v>
      </c>
      <c r="Q311" s="3" t="s">
        <v>6639</v>
      </c>
      <c r="R311" s="3" t="s">
        <v>6479</v>
      </c>
      <c r="S311" s="3" t="s">
        <v>6480</v>
      </c>
      <c r="T311" s="3" t="s">
        <v>6751</v>
      </c>
      <c r="U311" s="3" t="s">
        <v>154</v>
      </c>
      <c r="V311" s="3" t="s">
        <v>154</v>
      </c>
      <c r="W311" s="3" t="s">
        <v>154</v>
      </c>
      <c r="X311" s="3" t="s">
        <v>154</v>
      </c>
      <c r="Y311" s="3" t="s">
        <v>154</v>
      </c>
      <c r="Z311" s="3" t="s">
        <v>154</v>
      </c>
      <c r="AA311" s="3" t="s">
        <v>154</v>
      </c>
      <c r="AB311" s="3" t="s">
        <v>154</v>
      </c>
      <c r="AC311" s="3" t="s">
        <v>154</v>
      </c>
      <c r="AD311" s="3" t="s">
        <v>6151</v>
      </c>
      <c r="AE311" s="3" t="s">
        <v>6151</v>
      </c>
      <c r="AF311" s="3" t="s">
        <v>154</v>
      </c>
      <c r="AG311" s="3" t="s">
        <v>154</v>
      </c>
      <c r="AH311" s="3" t="s">
        <v>6478</v>
      </c>
      <c r="AI311" s="3" t="s">
        <v>6482</v>
      </c>
      <c r="AJ311" s="3" t="s">
        <v>6489</v>
      </c>
    </row>
    <row r="312" spans="1:36" ht="15">
      <c r="A312" s="10">
        <v>407</v>
      </c>
      <c r="B312" t="str">
        <f>IF(K312="总计","",INDEX(主数据!A:AD,MATCH(J312,主数据!A:A,0),9))</f>
        <v>华西大区公司</v>
      </c>
      <c r="C312" t="str">
        <f>IF(K312="","",INDEX(主数据!A:AD,MATCH(J312,主数据!A:A,0),11))</f>
        <v>重庆北区</v>
      </c>
      <c r="D312" t="str">
        <f t="shared" si="16"/>
        <v>CQ18销售中心物业费直接录入</v>
      </c>
      <c r="E312" s="13" t="str">
        <f t="shared" si="18"/>
        <v/>
      </c>
      <c r="F312" s="13" t="str">
        <f>IF(E312="","",IFERROR(IF(IF(K312="","",INDEX(收费标合同信息维护!A:Q,MATCH(D312,收费标合同信息维护!J:J,0),10))=D312,"有","无"),"无"))</f>
        <v/>
      </c>
      <c r="G312" s="13" t="str">
        <f t="shared" si="17"/>
        <v/>
      </c>
      <c r="H312" s="13" t="str">
        <f t="shared" si="19"/>
        <v/>
      </c>
      <c r="I312" s="13" t="str">
        <f>IF(G312="","",IFERROR(IF(IF(K312="","",INDEX(收费标合同信息维护!A:Q,MATCH(G312,收费标合同信息维护!M:M,0),13))=G312,"有","无"),"无"))</f>
        <v/>
      </c>
      <c r="J312" s="3" t="s">
        <v>2441</v>
      </c>
      <c r="K312" s="3" t="s">
        <v>7244</v>
      </c>
      <c r="L312" s="3" t="s">
        <v>6638</v>
      </c>
      <c r="M312" s="3" t="s">
        <v>6639</v>
      </c>
      <c r="N312" s="3" t="s">
        <v>6477</v>
      </c>
      <c r="O312" s="3" t="s">
        <v>6478</v>
      </c>
      <c r="P312" s="3" t="s">
        <v>7245</v>
      </c>
      <c r="Q312" s="3" t="s">
        <v>7246</v>
      </c>
      <c r="R312" s="3" t="s">
        <v>6479</v>
      </c>
      <c r="S312" s="3" t="s">
        <v>6480</v>
      </c>
      <c r="T312" s="3" t="s">
        <v>6658</v>
      </c>
      <c r="U312" s="3" t="s">
        <v>154</v>
      </c>
      <c r="V312" s="3" t="s">
        <v>154</v>
      </c>
      <c r="W312" s="3" t="s">
        <v>154</v>
      </c>
      <c r="X312" s="3" t="s">
        <v>154</v>
      </c>
      <c r="Y312" s="3" t="s">
        <v>154</v>
      </c>
      <c r="Z312" s="3" t="s">
        <v>154</v>
      </c>
      <c r="AA312" s="3" t="s">
        <v>154</v>
      </c>
      <c r="AB312" s="3" t="s">
        <v>154</v>
      </c>
      <c r="AC312" s="3" t="s">
        <v>154</v>
      </c>
      <c r="AD312" s="3" t="s">
        <v>6151</v>
      </c>
      <c r="AE312" s="3" t="s">
        <v>6151</v>
      </c>
      <c r="AF312" s="3" t="s">
        <v>154</v>
      </c>
      <c r="AG312" s="3" t="s">
        <v>154</v>
      </c>
      <c r="AH312" s="3" t="s">
        <v>6478</v>
      </c>
      <c r="AI312" s="3" t="s">
        <v>6482</v>
      </c>
      <c r="AJ312" s="3" t="s">
        <v>6489</v>
      </c>
    </row>
    <row r="313" spans="1:36" ht="30">
      <c r="A313" s="10">
        <v>408</v>
      </c>
      <c r="B313" t="str">
        <f>IF(K313="总计","",INDEX(主数据!A:AD,MATCH(J313,主数据!A:A,0),9))</f>
        <v>华西大区公司</v>
      </c>
      <c r="C313" t="str">
        <f>IF(K313="","",INDEX(主数据!A:AD,MATCH(J313,主数据!A:A,0),11))</f>
        <v>重庆南区</v>
      </c>
      <c r="D313" t="str">
        <f t="shared" si="16"/>
        <v>CQ19物业服务费标准方式10.00</v>
      </c>
      <c r="E313" s="13" t="str">
        <f t="shared" si="18"/>
        <v>10.00</v>
      </c>
      <c r="F313" s="13" t="str">
        <f>IF(E313="","",IFERROR(IF(IF(K313="","",INDEX(收费标合同信息维护!A:Q,MATCH(D313,收费标合同信息维护!J:J,0),10))=D313,"有","无"),"无"))</f>
        <v>无</v>
      </c>
      <c r="G313" s="13" t="str">
        <f t="shared" si="17"/>
        <v/>
      </c>
      <c r="H313" s="13" t="str">
        <f t="shared" si="19"/>
        <v/>
      </c>
      <c r="I313" s="13" t="str">
        <f>IF(G313="","",IFERROR(IF(IF(K313="","",INDEX(收费标合同信息维护!A:Q,MATCH(G313,收费标合同信息维护!M:M,0),13))=G313,"有","无"),"无"))</f>
        <v/>
      </c>
      <c r="J313" s="3" t="s">
        <v>2647</v>
      </c>
      <c r="K313" s="3" t="s">
        <v>7247</v>
      </c>
      <c r="L313" s="3" t="s">
        <v>6025</v>
      </c>
      <c r="M313" s="3" t="s">
        <v>6026</v>
      </c>
      <c r="N313" s="3" t="s">
        <v>6477</v>
      </c>
      <c r="O313" s="3" t="s">
        <v>6478</v>
      </c>
      <c r="P313" s="3" t="s">
        <v>7248</v>
      </c>
      <c r="Q313" s="3" t="s">
        <v>7249</v>
      </c>
      <c r="R313" s="3" t="s">
        <v>6484</v>
      </c>
      <c r="S313" s="3" t="s">
        <v>6491</v>
      </c>
      <c r="T313" s="3" t="s">
        <v>6481</v>
      </c>
      <c r="U313" s="3" t="s">
        <v>7250</v>
      </c>
      <c r="V313" s="3" t="s">
        <v>6708</v>
      </c>
      <c r="W313" s="3" t="s">
        <v>154</v>
      </c>
      <c r="X313" s="3" t="s">
        <v>154</v>
      </c>
      <c r="Y313" s="3" t="s">
        <v>154</v>
      </c>
      <c r="Z313" s="3" t="s">
        <v>154</v>
      </c>
      <c r="AA313" s="3" t="s">
        <v>154</v>
      </c>
      <c r="AB313" s="3" t="s">
        <v>154</v>
      </c>
      <c r="AC313" s="3" t="s">
        <v>154</v>
      </c>
      <c r="AD313" s="3" t="s">
        <v>6151</v>
      </c>
      <c r="AE313" s="3" t="s">
        <v>6151</v>
      </c>
      <c r="AF313" s="3" t="s">
        <v>154</v>
      </c>
      <c r="AG313" s="3" t="s">
        <v>154</v>
      </c>
      <c r="AH313" s="3" t="s">
        <v>6478</v>
      </c>
      <c r="AI313" s="3" t="s">
        <v>6482</v>
      </c>
      <c r="AJ313" s="3" t="s">
        <v>6489</v>
      </c>
    </row>
    <row r="314" spans="1:36" ht="30">
      <c r="A314" s="10">
        <v>409</v>
      </c>
      <c r="B314" t="str">
        <f>IF(K314="总计","",INDEX(主数据!A:AD,MATCH(J314,主数据!A:A,0),9))</f>
        <v>华西大区公司</v>
      </c>
      <c r="C314" t="str">
        <f>IF(K314="","",INDEX(主数据!A:AD,MATCH(J314,主数据!A:A,0),11))</f>
        <v>重庆南区</v>
      </c>
      <c r="D314" t="str">
        <f t="shared" si="16"/>
        <v>CQ19物业服务费标准方式4.00</v>
      </c>
      <c r="E314" s="13" t="str">
        <f t="shared" si="18"/>
        <v>4.00</v>
      </c>
      <c r="F314" s="13" t="str">
        <f>IF(E314="","",IFERROR(IF(IF(K314="","",INDEX(收费标合同信息维护!A:Q,MATCH(D314,收费标合同信息维护!J:J,0),10))=D314,"有","无"),"无"))</f>
        <v>无</v>
      </c>
      <c r="G314" s="13" t="str">
        <f t="shared" si="17"/>
        <v/>
      </c>
      <c r="H314" s="13" t="str">
        <f t="shared" si="19"/>
        <v/>
      </c>
      <c r="I314" s="13" t="str">
        <f>IF(G314="","",IFERROR(IF(IF(K314="","",INDEX(收费标合同信息维护!A:Q,MATCH(G314,收费标合同信息维护!M:M,0),13))=G314,"有","无"),"无"))</f>
        <v/>
      </c>
      <c r="J314" s="3" t="s">
        <v>2647</v>
      </c>
      <c r="K314" s="3" t="s">
        <v>7247</v>
      </c>
      <c r="L314" s="3" t="s">
        <v>6025</v>
      </c>
      <c r="M314" s="3" t="s">
        <v>6026</v>
      </c>
      <c r="N314" s="3" t="s">
        <v>6477</v>
      </c>
      <c r="O314" s="3" t="s">
        <v>6478</v>
      </c>
      <c r="P314" s="3" t="s">
        <v>7251</v>
      </c>
      <c r="Q314" s="3" t="s">
        <v>6873</v>
      </c>
      <c r="R314" s="3" t="s">
        <v>6484</v>
      </c>
      <c r="S314" s="3" t="s">
        <v>6491</v>
      </c>
      <c r="T314" s="3" t="s">
        <v>6481</v>
      </c>
      <c r="U314" s="3" t="s">
        <v>7250</v>
      </c>
      <c r="V314" s="3" t="s">
        <v>6755</v>
      </c>
      <c r="W314" s="3" t="s">
        <v>154</v>
      </c>
      <c r="X314" s="3" t="s">
        <v>154</v>
      </c>
      <c r="Y314" s="3" t="s">
        <v>154</v>
      </c>
      <c r="Z314" s="3" t="s">
        <v>154</v>
      </c>
      <c r="AA314" s="3" t="s">
        <v>154</v>
      </c>
      <c r="AB314" s="3" t="s">
        <v>154</v>
      </c>
      <c r="AC314" s="3" t="s">
        <v>154</v>
      </c>
      <c r="AD314" s="3" t="s">
        <v>6151</v>
      </c>
      <c r="AE314" s="3" t="s">
        <v>6151</v>
      </c>
      <c r="AF314" s="3" t="s">
        <v>154</v>
      </c>
      <c r="AG314" s="3" t="s">
        <v>154</v>
      </c>
      <c r="AH314" s="3" t="s">
        <v>6478</v>
      </c>
      <c r="AI314" s="3" t="s">
        <v>6482</v>
      </c>
      <c r="AJ314" s="3" t="s">
        <v>6489</v>
      </c>
    </row>
    <row r="315" spans="1:36" ht="30">
      <c r="A315" s="10">
        <v>410</v>
      </c>
      <c r="B315" t="str">
        <f>IF(K315="总计","",INDEX(主数据!A:AD,MATCH(J315,主数据!A:A,0),9))</f>
        <v>华西大区公司</v>
      </c>
      <c r="C315" t="str">
        <f>IF(K315="","",INDEX(主数据!A:AD,MATCH(J315,主数据!A:A,0),11))</f>
        <v>重庆南区</v>
      </c>
      <c r="D315" t="str">
        <f t="shared" si="16"/>
        <v>CQ19物业服务费直接录入</v>
      </c>
      <c r="E315" s="13" t="str">
        <f t="shared" si="18"/>
        <v/>
      </c>
      <c r="F315" s="13" t="str">
        <f>IF(E315="","",IFERROR(IF(IF(K315="","",INDEX(收费标合同信息维护!A:Q,MATCH(D315,收费标合同信息维护!J:J,0),10))=D315,"有","无"),"无"))</f>
        <v/>
      </c>
      <c r="G315" s="13" t="str">
        <f t="shared" si="17"/>
        <v/>
      </c>
      <c r="H315" s="13" t="str">
        <f t="shared" si="19"/>
        <v/>
      </c>
      <c r="I315" s="13" t="str">
        <f>IF(G315="","",IFERROR(IF(IF(K315="","",INDEX(收费标合同信息维护!A:Q,MATCH(G315,收费标合同信息维护!M:M,0),13))=G315,"有","无"),"无"))</f>
        <v/>
      </c>
      <c r="J315" s="3" t="s">
        <v>2647</v>
      </c>
      <c r="K315" s="3" t="s">
        <v>7247</v>
      </c>
      <c r="L315" s="3" t="s">
        <v>6025</v>
      </c>
      <c r="M315" s="3" t="s">
        <v>6026</v>
      </c>
      <c r="N315" s="3" t="s">
        <v>6477</v>
      </c>
      <c r="O315" s="3" t="s">
        <v>6478</v>
      </c>
      <c r="P315" s="3" t="s">
        <v>7252</v>
      </c>
      <c r="Q315" s="3" t="s">
        <v>6026</v>
      </c>
      <c r="R315" s="3" t="s">
        <v>6479</v>
      </c>
      <c r="S315" s="3" t="s">
        <v>6480</v>
      </c>
      <c r="T315" s="3" t="s">
        <v>7253</v>
      </c>
      <c r="U315" s="3" t="s">
        <v>154</v>
      </c>
      <c r="V315" s="3" t="s">
        <v>154</v>
      </c>
      <c r="W315" s="3" t="s">
        <v>154</v>
      </c>
      <c r="X315" s="3" t="s">
        <v>154</v>
      </c>
      <c r="Y315" s="3" t="s">
        <v>154</v>
      </c>
      <c r="Z315" s="3" t="s">
        <v>154</v>
      </c>
      <c r="AA315" s="3" t="s">
        <v>154</v>
      </c>
      <c r="AB315" s="3" t="s">
        <v>154</v>
      </c>
      <c r="AC315" s="3" t="s">
        <v>154</v>
      </c>
      <c r="AD315" s="3" t="s">
        <v>6151</v>
      </c>
      <c r="AE315" s="3" t="s">
        <v>6151</v>
      </c>
      <c r="AF315" s="3" t="s">
        <v>154</v>
      </c>
      <c r="AG315" s="3" t="s">
        <v>154</v>
      </c>
      <c r="AH315" s="3" t="s">
        <v>6478</v>
      </c>
      <c r="AI315" s="3" t="s">
        <v>6482</v>
      </c>
      <c r="AJ315" s="3" t="s">
        <v>6489</v>
      </c>
    </row>
    <row r="316" spans="1:36" ht="30">
      <c r="A316" s="10">
        <v>411</v>
      </c>
      <c r="B316" t="str">
        <f>IF(K316="总计","",INDEX(主数据!A:AD,MATCH(J316,主数据!A:A,0),9))</f>
        <v>华西大区公司</v>
      </c>
      <c r="C316" t="str">
        <f>IF(K316="","",INDEX(主数据!A:AD,MATCH(J316,主数据!A:A,0),11))</f>
        <v>重庆南区</v>
      </c>
      <c r="D316" t="str">
        <f t="shared" si="16"/>
        <v>CQ19物业服务费标准方式15.00</v>
      </c>
      <c r="E316" s="13" t="str">
        <f t="shared" si="18"/>
        <v>15.00</v>
      </c>
      <c r="F316" s="13" t="str">
        <f>IF(E316="","",IFERROR(IF(IF(K316="","",INDEX(收费标合同信息维护!A:Q,MATCH(D316,收费标合同信息维护!J:J,0),10))=D316,"有","无"),"无"))</f>
        <v>无</v>
      </c>
      <c r="G316" s="13" t="str">
        <f t="shared" si="17"/>
        <v/>
      </c>
      <c r="H316" s="13" t="str">
        <f t="shared" si="19"/>
        <v/>
      </c>
      <c r="I316" s="13" t="str">
        <f>IF(G316="","",IFERROR(IF(IF(K316="","",INDEX(收费标合同信息维护!A:Q,MATCH(G316,收费标合同信息维护!M:M,0),13))=G316,"有","无"),"无"))</f>
        <v/>
      </c>
      <c r="J316" s="3" t="s">
        <v>2647</v>
      </c>
      <c r="K316" s="3" t="s">
        <v>7247</v>
      </c>
      <c r="L316" s="3" t="s">
        <v>6025</v>
      </c>
      <c r="M316" s="3" t="s">
        <v>6026</v>
      </c>
      <c r="N316" s="3" t="s">
        <v>6477</v>
      </c>
      <c r="O316" s="3" t="s">
        <v>6478</v>
      </c>
      <c r="P316" s="3" t="s">
        <v>6025</v>
      </c>
      <c r="Q316" s="3" t="s">
        <v>7254</v>
      </c>
      <c r="R316" s="3" t="s">
        <v>6484</v>
      </c>
      <c r="S316" s="3" t="s">
        <v>6491</v>
      </c>
      <c r="T316" s="3" t="s">
        <v>6481</v>
      </c>
      <c r="U316" s="3" t="s">
        <v>7250</v>
      </c>
      <c r="V316" s="3" t="s">
        <v>6709</v>
      </c>
      <c r="W316" s="3" t="s">
        <v>154</v>
      </c>
      <c r="X316" s="3" t="s">
        <v>154</v>
      </c>
      <c r="Y316" s="3" t="s">
        <v>154</v>
      </c>
      <c r="Z316" s="3" t="s">
        <v>154</v>
      </c>
      <c r="AA316" s="3" t="s">
        <v>154</v>
      </c>
      <c r="AB316" s="3" t="s">
        <v>154</v>
      </c>
      <c r="AC316" s="3" t="s">
        <v>154</v>
      </c>
      <c r="AD316" s="3" t="s">
        <v>6151</v>
      </c>
      <c r="AE316" s="3" t="s">
        <v>6151</v>
      </c>
      <c r="AF316" s="3" t="s">
        <v>154</v>
      </c>
      <c r="AG316" s="3" t="s">
        <v>154</v>
      </c>
      <c r="AH316" s="3" t="s">
        <v>6478</v>
      </c>
      <c r="AI316" s="3" t="s">
        <v>6482</v>
      </c>
      <c r="AJ316" s="3" t="s">
        <v>6489</v>
      </c>
    </row>
    <row r="317" spans="1:36" ht="30">
      <c r="A317" s="10">
        <v>412</v>
      </c>
      <c r="B317" t="str">
        <f>IF(K317="总计","",INDEX(主数据!A:AD,MATCH(J317,主数据!A:A,0),9))</f>
        <v>华西大区公司</v>
      </c>
      <c r="C317" t="str">
        <f>IF(K317="","",INDEX(主数据!A:AD,MATCH(J317,主数据!A:A,0),11))</f>
        <v>重庆南区</v>
      </c>
      <c r="D317" t="str">
        <f t="shared" si="16"/>
        <v>CQ19生活垃圾消纳费（仪表）标准方式4.80</v>
      </c>
      <c r="E317" s="13" t="str">
        <f t="shared" si="18"/>
        <v>4.80</v>
      </c>
      <c r="F317" s="13" t="str">
        <f>IF(E317="","",IFERROR(IF(IF(K317="","",INDEX(收费标合同信息维护!A:Q,MATCH(D317,收费标合同信息维护!J:J,0),10))=D317,"有","无"),"无"))</f>
        <v>无</v>
      </c>
      <c r="G317" s="13" t="str">
        <f t="shared" si="17"/>
        <v/>
      </c>
      <c r="H317" s="13" t="str">
        <f t="shared" si="19"/>
        <v/>
      </c>
      <c r="I317" s="13" t="str">
        <f>IF(G317="","",IFERROR(IF(IF(K317="","",INDEX(收费标合同信息维护!A:Q,MATCH(G317,收费标合同信息维护!M:M,0),13))=G317,"有","无"),"无"))</f>
        <v/>
      </c>
      <c r="J317" s="3" t="s">
        <v>2647</v>
      </c>
      <c r="K317" s="3" t="s">
        <v>7247</v>
      </c>
      <c r="L317" s="3" t="s">
        <v>6705</v>
      </c>
      <c r="M317" s="3" t="s">
        <v>6706</v>
      </c>
      <c r="N317" s="3" t="s">
        <v>6603</v>
      </c>
      <c r="O317" s="3" t="s">
        <v>6478</v>
      </c>
      <c r="P317" s="3" t="s">
        <v>6723</v>
      </c>
      <c r="Q317" s="3" t="s">
        <v>6723</v>
      </c>
      <c r="R317" s="3" t="s">
        <v>6484</v>
      </c>
      <c r="S317" s="3" t="s">
        <v>6491</v>
      </c>
      <c r="T317" s="3" t="s">
        <v>6481</v>
      </c>
      <c r="U317" s="3" t="s">
        <v>7250</v>
      </c>
      <c r="V317" s="3" t="s">
        <v>6883</v>
      </c>
      <c r="W317" s="3" t="s">
        <v>154</v>
      </c>
      <c r="X317" s="3" t="s">
        <v>154</v>
      </c>
      <c r="Y317" s="3" t="s">
        <v>154</v>
      </c>
      <c r="Z317" s="3" t="s">
        <v>154</v>
      </c>
      <c r="AA317" s="3" t="s">
        <v>154</v>
      </c>
      <c r="AB317" s="3" t="s">
        <v>154</v>
      </c>
      <c r="AC317" s="3" t="s">
        <v>154</v>
      </c>
      <c r="AD317" s="3" t="s">
        <v>6151</v>
      </c>
      <c r="AE317" s="3" t="s">
        <v>6151</v>
      </c>
      <c r="AF317" s="3" t="s">
        <v>154</v>
      </c>
      <c r="AG317" s="3" t="s">
        <v>154</v>
      </c>
      <c r="AH317" s="3" t="s">
        <v>6478</v>
      </c>
      <c r="AI317" s="3" t="s">
        <v>6482</v>
      </c>
      <c r="AJ317" s="3" t="s">
        <v>6489</v>
      </c>
    </row>
    <row r="318" spans="1:36" ht="30">
      <c r="A318" s="10">
        <v>413</v>
      </c>
      <c r="B318" t="str">
        <f>IF(K318="总计","",INDEX(主数据!A:AD,MATCH(J318,主数据!A:A,0),9))</f>
        <v>华西大区公司</v>
      </c>
      <c r="C318" t="str">
        <f>IF(K318="","",INDEX(主数据!A:AD,MATCH(J318,主数据!A:A,0),11))</f>
        <v>重庆南区</v>
      </c>
      <c r="D318" t="str">
        <f t="shared" si="16"/>
        <v>CQ19自来水费（简易征收）标准方式4.80</v>
      </c>
      <c r="E318" s="13" t="str">
        <f t="shared" si="18"/>
        <v>4.80</v>
      </c>
      <c r="F318" s="13" t="str">
        <f>IF(E318="","",IFERROR(IF(IF(K318="","",INDEX(收费标合同信息维护!A:Q,MATCH(D318,收费标合同信息维护!J:J,0),10))=D318,"有","无"),"无"))</f>
        <v>无</v>
      </c>
      <c r="G318" s="13" t="str">
        <f t="shared" si="17"/>
        <v/>
      </c>
      <c r="H318" s="13" t="str">
        <f t="shared" si="19"/>
        <v/>
      </c>
      <c r="I318" s="13" t="str">
        <f>IF(G318="","",IFERROR(IF(IF(K318="","",INDEX(收费标合同信息维护!A:Q,MATCH(G318,收费标合同信息维护!M:M,0),13))=G318,"有","无"),"无"))</f>
        <v/>
      </c>
      <c r="J318" s="3" t="s">
        <v>2647</v>
      </c>
      <c r="K318" s="3" t="s">
        <v>7247</v>
      </c>
      <c r="L318" s="3" t="s">
        <v>6615</v>
      </c>
      <c r="M318" s="3" t="s">
        <v>6616</v>
      </c>
      <c r="N318" s="3" t="s">
        <v>6603</v>
      </c>
      <c r="O318" s="3" t="s">
        <v>6478</v>
      </c>
      <c r="P318" s="3" t="s">
        <v>6615</v>
      </c>
      <c r="Q318" s="3" t="s">
        <v>7255</v>
      </c>
      <c r="R318" s="3" t="s">
        <v>6484</v>
      </c>
      <c r="S318" s="3" t="s">
        <v>6491</v>
      </c>
      <c r="T318" s="3" t="s">
        <v>7239</v>
      </c>
      <c r="U318" s="3" t="s">
        <v>154</v>
      </c>
      <c r="V318" s="3" t="s">
        <v>6883</v>
      </c>
      <c r="W318" s="3" t="s">
        <v>154</v>
      </c>
      <c r="X318" s="3" t="s">
        <v>154</v>
      </c>
      <c r="Y318" s="3" t="s">
        <v>154</v>
      </c>
      <c r="Z318" s="3" t="s">
        <v>154</v>
      </c>
      <c r="AA318" s="3" t="s">
        <v>154</v>
      </c>
      <c r="AB318" s="3" t="s">
        <v>154</v>
      </c>
      <c r="AC318" s="3" t="s">
        <v>154</v>
      </c>
      <c r="AD318" s="3" t="s">
        <v>6151</v>
      </c>
      <c r="AE318" s="3" t="s">
        <v>6151</v>
      </c>
      <c r="AF318" s="3" t="s">
        <v>154</v>
      </c>
      <c r="AG318" s="3" t="s">
        <v>154</v>
      </c>
      <c r="AH318" s="3" t="s">
        <v>6478</v>
      </c>
      <c r="AI318" s="3" t="s">
        <v>6727</v>
      </c>
      <c r="AJ318" s="3" t="s">
        <v>6489</v>
      </c>
    </row>
    <row r="319" spans="1:36" ht="30">
      <c r="A319" s="10">
        <v>414</v>
      </c>
      <c r="B319" t="str">
        <f>IF(K319="总计","",INDEX(主数据!A:AD,MATCH(J319,主数据!A:A,0),9))</f>
        <v>华西大区公司</v>
      </c>
      <c r="C319" t="str">
        <f>IF(K319="","",INDEX(主数据!A:AD,MATCH(J319,主数据!A:A,0),11))</f>
        <v>重庆南区</v>
      </c>
      <c r="D319" t="str">
        <f t="shared" si="16"/>
        <v>CQ19自来水费（充值型-简易征收）直接录入4.80</v>
      </c>
      <c r="E319" s="13" t="str">
        <f t="shared" si="18"/>
        <v>4.80</v>
      </c>
      <c r="F319" s="13" t="str">
        <f>IF(E319="","",IFERROR(IF(IF(K319="","",INDEX(收费标合同信息维护!A:Q,MATCH(D319,收费标合同信息维护!J:J,0),10))=D319,"有","无"),"无"))</f>
        <v>无</v>
      </c>
      <c r="G319" s="13" t="str">
        <f t="shared" si="17"/>
        <v/>
      </c>
      <c r="H319" s="13" t="str">
        <f t="shared" si="19"/>
        <v/>
      </c>
      <c r="I319" s="13" t="str">
        <f>IF(G319="","",IFERROR(IF(IF(K319="","",INDEX(收费标合同信息维护!A:Q,MATCH(G319,收费标合同信息维护!M:M,0),13))=G319,"有","无"),"无"))</f>
        <v/>
      </c>
      <c r="J319" s="3" t="s">
        <v>2647</v>
      </c>
      <c r="K319" s="3" t="s">
        <v>7247</v>
      </c>
      <c r="L319" s="3" t="s">
        <v>6966</v>
      </c>
      <c r="M319" s="3" t="s">
        <v>6967</v>
      </c>
      <c r="N319" s="3" t="s">
        <v>6477</v>
      </c>
      <c r="O319" s="3" t="s">
        <v>6478</v>
      </c>
      <c r="P319" s="3" t="s">
        <v>7256</v>
      </c>
      <c r="Q319" s="3" t="s">
        <v>7257</v>
      </c>
      <c r="R319" s="3" t="s">
        <v>6479</v>
      </c>
      <c r="S319" s="3" t="s">
        <v>6480</v>
      </c>
      <c r="T319" s="3" t="s">
        <v>6481</v>
      </c>
      <c r="U319" s="3" t="s">
        <v>7250</v>
      </c>
      <c r="V319" s="3" t="s">
        <v>6883</v>
      </c>
      <c r="W319" s="3" t="s">
        <v>154</v>
      </c>
      <c r="X319" s="3" t="s">
        <v>154</v>
      </c>
      <c r="Y319" s="3" t="s">
        <v>154</v>
      </c>
      <c r="Z319" s="3" t="s">
        <v>154</v>
      </c>
      <c r="AA319" s="3" t="s">
        <v>154</v>
      </c>
      <c r="AB319" s="3" t="s">
        <v>154</v>
      </c>
      <c r="AC319" s="3" t="s">
        <v>154</v>
      </c>
      <c r="AD319" s="3" t="s">
        <v>6151</v>
      </c>
      <c r="AE319" s="3" t="s">
        <v>6151</v>
      </c>
      <c r="AF319" s="3" t="s">
        <v>154</v>
      </c>
      <c r="AG319" s="3" t="s">
        <v>154</v>
      </c>
      <c r="AH319" s="3" t="s">
        <v>6478</v>
      </c>
      <c r="AI319" s="3" t="s">
        <v>6482</v>
      </c>
      <c r="AJ319" s="3" t="s">
        <v>6489</v>
      </c>
    </row>
    <row r="320" spans="1:36" ht="30">
      <c r="A320" s="10">
        <v>415</v>
      </c>
      <c r="B320" t="str">
        <f>IF(K320="总计","",INDEX(主数据!A:AD,MATCH(J320,主数据!A:A,0),9))</f>
        <v>华西大区公司</v>
      </c>
      <c r="C320" t="str">
        <f>IF(K320="","",INDEX(主数据!A:AD,MATCH(J320,主数据!A:A,0),11))</f>
        <v>重庆南区</v>
      </c>
      <c r="D320" t="str">
        <f t="shared" si="16"/>
        <v>CQ19自来水费（充值型-简易征收）标准方式4.80</v>
      </c>
      <c r="E320" s="13" t="str">
        <f t="shared" si="18"/>
        <v>4.80</v>
      </c>
      <c r="F320" s="13" t="str">
        <f>IF(E320="","",IFERROR(IF(IF(K320="","",INDEX(收费标合同信息维护!A:Q,MATCH(D320,收费标合同信息维护!J:J,0),10))=D320,"有","无"),"无"))</f>
        <v>无</v>
      </c>
      <c r="G320" s="13" t="str">
        <f t="shared" si="17"/>
        <v/>
      </c>
      <c r="H320" s="13" t="str">
        <f t="shared" si="19"/>
        <v/>
      </c>
      <c r="I320" s="13" t="str">
        <f>IF(G320="","",IFERROR(IF(IF(K320="","",INDEX(收费标合同信息维护!A:Q,MATCH(G320,收费标合同信息维护!M:M,0),13))=G320,"有","无"),"无"))</f>
        <v/>
      </c>
      <c r="J320" s="3" t="s">
        <v>2647</v>
      </c>
      <c r="K320" s="3" t="s">
        <v>7247</v>
      </c>
      <c r="L320" s="3" t="s">
        <v>6966</v>
      </c>
      <c r="M320" s="3" t="s">
        <v>6967</v>
      </c>
      <c r="N320" s="3" t="s">
        <v>6477</v>
      </c>
      <c r="O320" s="3" t="s">
        <v>6478</v>
      </c>
      <c r="P320" s="3" t="s">
        <v>7258</v>
      </c>
      <c r="Q320" s="3" t="s">
        <v>7257</v>
      </c>
      <c r="R320" s="3" t="s">
        <v>6484</v>
      </c>
      <c r="S320" s="3" t="s">
        <v>6491</v>
      </c>
      <c r="T320" s="3" t="s">
        <v>7025</v>
      </c>
      <c r="U320" s="3" t="s">
        <v>7259</v>
      </c>
      <c r="V320" s="3" t="s">
        <v>6883</v>
      </c>
      <c r="W320" s="3" t="s">
        <v>154</v>
      </c>
      <c r="X320" s="3" t="s">
        <v>154</v>
      </c>
      <c r="Y320" s="3" t="s">
        <v>154</v>
      </c>
      <c r="Z320" s="3" t="s">
        <v>154</v>
      </c>
      <c r="AA320" s="3" t="s">
        <v>154</v>
      </c>
      <c r="AB320" s="3" t="s">
        <v>154</v>
      </c>
      <c r="AC320" s="3" t="s">
        <v>154</v>
      </c>
      <c r="AD320" s="3" t="s">
        <v>6151</v>
      </c>
      <c r="AE320" s="3" t="s">
        <v>6151</v>
      </c>
      <c r="AF320" s="3" t="s">
        <v>154</v>
      </c>
      <c r="AG320" s="3" t="s">
        <v>154</v>
      </c>
      <c r="AH320" s="3" t="s">
        <v>6478</v>
      </c>
      <c r="AI320" s="3" t="s">
        <v>6482</v>
      </c>
      <c r="AJ320" s="3" t="s">
        <v>6489</v>
      </c>
    </row>
    <row r="321" spans="1:36" ht="30">
      <c r="A321" s="10">
        <v>416</v>
      </c>
      <c r="B321" t="str">
        <f>IF(K321="总计","",INDEX(主数据!A:AD,MATCH(J321,主数据!A:A,0),9))</f>
        <v>华西大区公司</v>
      </c>
      <c r="C321" t="str">
        <f>IF(K321="","",INDEX(主数据!A:AD,MATCH(J321,主数据!A:A,0),11))</f>
        <v>重庆南区</v>
      </c>
      <c r="D321" t="str">
        <f t="shared" si="16"/>
        <v>CQ19空置物业费直接录入</v>
      </c>
      <c r="E321" s="13" t="str">
        <f t="shared" si="18"/>
        <v/>
      </c>
      <c r="F321" s="13" t="str">
        <f>IF(E321="","",IFERROR(IF(IF(K321="","",INDEX(收费标合同信息维护!A:Q,MATCH(D321,收费标合同信息维护!J:J,0),10))=D321,"有","无"),"无"))</f>
        <v/>
      </c>
      <c r="G321" s="13" t="str">
        <f t="shared" si="17"/>
        <v/>
      </c>
      <c r="H321" s="13" t="str">
        <f t="shared" si="19"/>
        <v/>
      </c>
      <c r="I321" s="13" t="str">
        <f>IF(G321="","",IFERROR(IF(IF(K321="","",INDEX(收费标合同信息维护!A:Q,MATCH(G321,收费标合同信息维护!M:M,0),13))=G321,"有","无"),"无"))</f>
        <v/>
      </c>
      <c r="J321" s="3" t="s">
        <v>2647</v>
      </c>
      <c r="K321" s="3" t="s">
        <v>7247</v>
      </c>
      <c r="L321" s="3" t="s">
        <v>6580</v>
      </c>
      <c r="M321" s="3" t="s">
        <v>6581</v>
      </c>
      <c r="N321" s="3" t="s">
        <v>6477</v>
      </c>
      <c r="O321" s="3" t="s">
        <v>6478</v>
      </c>
      <c r="P321" s="3" t="s">
        <v>7260</v>
      </c>
      <c r="Q321" s="3" t="s">
        <v>7261</v>
      </c>
      <c r="R321" s="3" t="s">
        <v>6479</v>
      </c>
      <c r="S321" s="3" t="s">
        <v>6480</v>
      </c>
      <c r="T321" s="3" t="s">
        <v>7218</v>
      </c>
      <c r="U321" s="3" t="s">
        <v>154</v>
      </c>
      <c r="V321" s="3" t="s">
        <v>154</v>
      </c>
      <c r="W321" s="3" t="s">
        <v>154</v>
      </c>
      <c r="X321" s="3" t="s">
        <v>154</v>
      </c>
      <c r="Y321" s="3" t="s">
        <v>154</v>
      </c>
      <c r="Z321" s="3" t="s">
        <v>154</v>
      </c>
      <c r="AA321" s="3" t="s">
        <v>154</v>
      </c>
      <c r="AB321" s="3" t="s">
        <v>154</v>
      </c>
      <c r="AC321" s="3" t="s">
        <v>154</v>
      </c>
      <c r="AD321" s="3" t="s">
        <v>6151</v>
      </c>
      <c r="AE321" s="3" t="s">
        <v>6151</v>
      </c>
      <c r="AF321" s="3" t="s">
        <v>154</v>
      </c>
      <c r="AG321" s="3" t="s">
        <v>154</v>
      </c>
      <c r="AH321" s="3" t="s">
        <v>6478</v>
      </c>
      <c r="AI321" s="3" t="s">
        <v>6727</v>
      </c>
      <c r="AJ321" s="3" t="s">
        <v>6489</v>
      </c>
    </row>
    <row r="322" spans="1:36" ht="30">
      <c r="A322" s="10">
        <v>417</v>
      </c>
      <c r="B322" t="str">
        <f>IF(K322="总计","",INDEX(主数据!A:AD,MATCH(J322,主数据!A:A,0),9))</f>
        <v>华西大区公司</v>
      </c>
      <c r="C322" t="str">
        <f>IF(K322="","",INDEX(主数据!A:AD,MATCH(J322,主数据!A:A,0),11))</f>
        <v>重庆北区</v>
      </c>
      <c r="D322" t="str">
        <f t="shared" ref="D322:D385" si="20">J322&amp;M322&amp;R322&amp;E322</f>
        <v>CQ23物业服务费直接录入</v>
      </c>
      <c r="E322" s="13" t="str">
        <f t="shared" si="18"/>
        <v/>
      </c>
      <c r="F322" s="13" t="str">
        <f>IF(E322="","",IFERROR(IF(IF(K322="","",INDEX(收费标合同信息维护!A:Q,MATCH(D322,收费标合同信息维护!J:J,0),10))=D322,"有","无"),"无"))</f>
        <v/>
      </c>
      <c r="G322" s="13" t="str">
        <f t="shared" ref="G322:G385" si="21">IF(W322="","",J322&amp;M322&amp;R322&amp;H322)</f>
        <v/>
      </c>
      <c r="H322" s="13" t="str">
        <f t="shared" si="19"/>
        <v/>
      </c>
      <c r="I322" s="13" t="str">
        <f>IF(G322="","",IFERROR(IF(IF(K322="","",INDEX(收费标合同信息维护!A:Q,MATCH(G322,收费标合同信息维护!M:M,0),13))=G322,"有","无"),"无"))</f>
        <v/>
      </c>
      <c r="J322" s="3" t="s">
        <v>2752</v>
      </c>
      <c r="K322" s="3" t="s">
        <v>7262</v>
      </c>
      <c r="L322" s="3" t="s">
        <v>6025</v>
      </c>
      <c r="M322" s="3" t="s">
        <v>6026</v>
      </c>
      <c r="N322" s="3" t="s">
        <v>6477</v>
      </c>
      <c r="O322" s="3" t="s">
        <v>6478</v>
      </c>
      <c r="P322" s="3" t="s">
        <v>7263</v>
      </c>
      <c r="Q322" s="3" t="s">
        <v>6685</v>
      </c>
      <c r="R322" s="3" t="s">
        <v>6479</v>
      </c>
      <c r="S322" s="3" t="s">
        <v>6480</v>
      </c>
      <c r="T322" s="3" t="s">
        <v>6882</v>
      </c>
      <c r="U322" s="3" t="s">
        <v>154</v>
      </c>
      <c r="V322" s="3" t="s">
        <v>154</v>
      </c>
      <c r="W322" s="3" t="s">
        <v>154</v>
      </c>
      <c r="X322" s="3" t="s">
        <v>154</v>
      </c>
      <c r="Y322" s="3" t="s">
        <v>154</v>
      </c>
      <c r="Z322" s="3" t="s">
        <v>154</v>
      </c>
      <c r="AA322" s="3" t="s">
        <v>154</v>
      </c>
      <c r="AB322" s="3" t="s">
        <v>154</v>
      </c>
      <c r="AC322" s="3" t="s">
        <v>154</v>
      </c>
      <c r="AD322" s="3" t="s">
        <v>6151</v>
      </c>
      <c r="AE322" s="3" t="s">
        <v>6151</v>
      </c>
      <c r="AF322" s="3" t="s">
        <v>154</v>
      </c>
      <c r="AG322" s="3" t="s">
        <v>154</v>
      </c>
      <c r="AH322" s="3" t="s">
        <v>6478</v>
      </c>
      <c r="AI322" s="3" t="s">
        <v>6727</v>
      </c>
      <c r="AJ322" s="3" t="s">
        <v>6489</v>
      </c>
    </row>
    <row r="323" spans="1:36" ht="30">
      <c r="A323" s="10">
        <v>418</v>
      </c>
      <c r="B323" t="str">
        <f>IF(K323="总计","",INDEX(主数据!A:AD,MATCH(J323,主数据!A:A,0),9))</f>
        <v>华西大区公司</v>
      </c>
      <c r="C323" t="str">
        <f>IF(K323="","",INDEX(主数据!A:AD,MATCH(J323,主数据!A:A,0),11))</f>
        <v>重庆北区</v>
      </c>
      <c r="D323" t="str">
        <f t="shared" si="20"/>
        <v>CQ23销售中心物业费直接录入</v>
      </c>
      <c r="E323" s="13" t="str">
        <f t="shared" ref="E323:E386" si="22">TEXT(IF(V323="","",--V323),"0.00")</f>
        <v/>
      </c>
      <c r="F323" s="13" t="str">
        <f>IF(E323="","",IFERROR(IF(IF(K323="","",INDEX(收费标合同信息维护!A:Q,MATCH(D323,收费标合同信息维护!J:J,0),10))=D323,"有","无"),"无"))</f>
        <v/>
      </c>
      <c r="G323" s="13" t="str">
        <f t="shared" si="21"/>
        <v/>
      </c>
      <c r="H323" s="13" t="str">
        <f t="shared" ref="H323:H386" si="23">TEXT(IF(W323="","",--W323),"0.00")</f>
        <v/>
      </c>
      <c r="I323" s="13" t="str">
        <f>IF(G323="","",IFERROR(IF(IF(K323="","",INDEX(收费标合同信息维护!A:Q,MATCH(G323,收费标合同信息维护!M:M,0),13))=G323,"有","无"),"无"))</f>
        <v/>
      </c>
      <c r="J323" s="3" t="s">
        <v>2752</v>
      </c>
      <c r="K323" s="3" t="s">
        <v>7262</v>
      </c>
      <c r="L323" s="3" t="s">
        <v>6638</v>
      </c>
      <c r="M323" s="3" t="s">
        <v>6639</v>
      </c>
      <c r="N323" s="3" t="s">
        <v>6477</v>
      </c>
      <c r="O323" s="3" t="s">
        <v>6478</v>
      </c>
      <c r="P323" s="3" t="s">
        <v>7264</v>
      </c>
      <c r="Q323" s="3" t="s">
        <v>6639</v>
      </c>
      <c r="R323" s="3" t="s">
        <v>6479</v>
      </c>
      <c r="S323" s="3" t="s">
        <v>6480</v>
      </c>
      <c r="T323" s="3" t="s">
        <v>7189</v>
      </c>
      <c r="U323" s="3" t="s">
        <v>154</v>
      </c>
      <c r="V323" s="3" t="s">
        <v>154</v>
      </c>
      <c r="W323" s="3" t="s">
        <v>154</v>
      </c>
      <c r="X323" s="3" t="s">
        <v>154</v>
      </c>
      <c r="Y323" s="3" t="s">
        <v>154</v>
      </c>
      <c r="Z323" s="3" t="s">
        <v>154</v>
      </c>
      <c r="AA323" s="3" t="s">
        <v>154</v>
      </c>
      <c r="AB323" s="3" t="s">
        <v>154</v>
      </c>
      <c r="AC323" s="3" t="s">
        <v>154</v>
      </c>
      <c r="AD323" s="3" t="s">
        <v>6151</v>
      </c>
      <c r="AE323" s="3" t="s">
        <v>6151</v>
      </c>
      <c r="AF323" s="3" t="s">
        <v>154</v>
      </c>
      <c r="AG323" s="3" t="s">
        <v>154</v>
      </c>
      <c r="AH323" s="3" t="s">
        <v>6478</v>
      </c>
      <c r="AI323" s="3" t="s">
        <v>6482</v>
      </c>
      <c r="AJ323" s="3" t="s">
        <v>6489</v>
      </c>
    </row>
    <row r="324" spans="1:36" ht="30">
      <c r="A324" s="10">
        <v>419</v>
      </c>
      <c r="B324" t="str">
        <f>IF(K324="总计","",INDEX(主数据!A:AD,MATCH(J324,主数据!A:A,0),9))</f>
        <v>华西大区公司</v>
      </c>
      <c r="C324" t="str">
        <f>IF(K324="","",INDEX(主数据!A:AD,MATCH(J324,主数据!A:A,0),11))</f>
        <v>重庆北区</v>
      </c>
      <c r="D324" t="str">
        <f t="shared" si="20"/>
        <v>CQ23销售中心物业费标准方式74750.00</v>
      </c>
      <c r="E324" s="13" t="str">
        <f t="shared" si="22"/>
        <v>74750.00</v>
      </c>
      <c r="F324" s="13" t="str">
        <f>IF(E324="","",IFERROR(IF(IF(K324="","",INDEX(收费标合同信息维护!A:Q,MATCH(D324,收费标合同信息维护!J:J,0),10))=D324,"有","无"),"无"))</f>
        <v>无</v>
      </c>
      <c r="G324" s="13" t="str">
        <f t="shared" si="21"/>
        <v/>
      </c>
      <c r="H324" s="13" t="str">
        <f t="shared" si="23"/>
        <v/>
      </c>
      <c r="I324" s="13" t="str">
        <f>IF(G324="","",IFERROR(IF(IF(K324="","",INDEX(收费标合同信息维护!A:Q,MATCH(G324,收费标合同信息维护!M:M,0),13))=G324,"有","无"),"无"))</f>
        <v/>
      </c>
      <c r="J324" s="3" t="s">
        <v>2752</v>
      </c>
      <c r="K324" s="3" t="s">
        <v>7262</v>
      </c>
      <c r="L324" s="3" t="s">
        <v>6638</v>
      </c>
      <c r="M324" s="3" t="s">
        <v>6639</v>
      </c>
      <c r="N324" s="3" t="s">
        <v>6477</v>
      </c>
      <c r="O324" s="3" t="s">
        <v>6478</v>
      </c>
      <c r="P324" s="3" t="s">
        <v>7265</v>
      </c>
      <c r="Q324" s="3" t="s">
        <v>7202</v>
      </c>
      <c r="R324" s="3" t="s">
        <v>6484</v>
      </c>
      <c r="S324" s="3" t="s">
        <v>6491</v>
      </c>
      <c r="T324" s="3" t="s">
        <v>7266</v>
      </c>
      <c r="U324" s="3" t="s">
        <v>154</v>
      </c>
      <c r="V324" s="3" t="s">
        <v>7267</v>
      </c>
      <c r="W324" s="3" t="s">
        <v>154</v>
      </c>
      <c r="X324" s="3" t="s">
        <v>154</v>
      </c>
      <c r="Y324" s="3" t="s">
        <v>154</v>
      </c>
      <c r="Z324" s="3" t="s">
        <v>154</v>
      </c>
      <c r="AA324" s="3" t="s">
        <v>154</v>
      </c>
      <c r="AB324" s="3" t="s">
        <v>154</v>
      </c>
      <c r="AC324" s="3" t="s">
        <v>154</v>
      </c>
      <c r="AD324" s="3" t="s">
        <v>6151</v>
      </c>
      <c r="AE324" s="3" t="s">
        <v>6151</v>
      </c>
      <c r="AF324" s="3" t="s">
        <v>154</v>
      </c>
      <c r="AG324" s="3" t="s">
        <v>154</v>
      </c>
      <c r="AH324" s="3" t="s">
        <v>6478</v>
      </c>
      <c r="AI324" s="3" t="s">
        <v>6482</v>
      </c>
      <c r="AJ324" s="3" t="s">
        <v>6489</v>
      </c>
    </row>
    <row r="325" spans="1:36" ht="30">
      <c r="A325" s="10">
        <v>420</v>
      </c>
      <c r="B325" t="str">
        <f>IF(K325="总计","",INDEX(主数据!A:AD,MATCH(J325,主数据!A:A,0),9))</f>
        <v>华西大区公司</v>
      </c>
      <c r="C325" t="str">
        <f>IF(K325="","",INDEX(主数据!A:AD,MATCH(J325,主数据!A:A,0),11))</f>
        <v>重庆北区</v>
      </c>
      <c r="D325" t="str">
        <f t="shared" si="20"/>
        <v>CQ37销售中心物业费标准方式74200.00</v>
      </c>
      <c r="E325" s="13" t="str">
        <f t="shared" si="22"/>
        <v>74200.00</v>
      </c>
      <c r="F325" s="13" t="str">
        <f>IF(E325="","",IFERROR(IF(IF(K325="","",INDEX(收费标合同信息维护!A:Q,MATCH(D325,收费标合同信息维护!J:J,0),10))=D325,"有","无"),"无"))</f>
        <v>无</v>
      </c>
      <c r="G325" s="13" t="str">
        <f t="shared" si="21"/>
        <v/>
      </c>
      <c r="H325" s="13" t="str">
        <f t="shared" si="23"/>
        <v/>
      </c>
      <c r="I325" s="13" t="str">
        <f>IF(G325="","",IFERROR(IF(IF(K325="","",INDEX(收费标合同信息维护!A:Q,MATCH(G325,收费标合同信息维护!M:M,0),13))=G325,"有","无"),"无"))</f>
        <v/>
      </c>
      <c r="J325" s="3" t="s">
        <v>3776</v>
      </c>
      <c r="K325" s="3" t="s">
        <v>7268</v>
      </c>
      <c r="L325" s="3" t="s">
        <v>6638</v>
      </c>
      <c r="M325" s="3" t="s">
        <v>6639</v>
      </c>
      <c r="N325" s="3" t="s">
        <v>6477</v>
      </c>
      <c r="O325" s="3" t="s">
        <v>6478</v>
      </c>
      <c r="P325" s="3" t="s">
        <v>6033</v>
      </c>
      <c r="Q325" s="3" t="s">
        <v>6639</v>
      </c>
      <c r="R325" s="3" t="s">
        <v>6484</v>
      </c>
      <c r="S325" s="3" t="s">
        <v>6491</v>
      </c>
      <c r="T325" s="3" t="s">
        <v>7269</v>
      </c>
      <c r="U325" s="3" t="s">
        <v>7270</v>
      </c>
      <c r="V325" s="3" t="s">
        <v>7271</v>
      </c>
      <c r="W325" s="3" t="s">
        <v>154</v>
      </c>
      <c r="X325" s="3" t="s">
        <v>154</v>
      </c>
      <c r="Y325" s="3" t="s">
        <v>154</v>
      </c>
      <c r="Z325" s="3" t="s">
        <v>154</v>
      </c>
      <c r="AA325" s="3" t="s">
        <v>154</v>
      </c>
      <c r="AB325" s="3" t="s">
        <v>154</v>
      </c>
      <c r="AC325" s="3" t="s">
        <v>154</v>
      </c>
      <c r="AD325" s="3" t="s">
        <v>6151</v>
      </c>
      <c r="AE325" s="3" t="s">
        <v>6151</v>
      </c>
      <c r="AF325" s="3" t="s">
        <v>154</v>
      </c>
      <c r="AG325" s="3" t="s">
        <v>154</v>
      </c>
      <c r="AH325" s="3" t="s">
        <v>6478</v>
      </c>
      <c r="AI325" s="3" t="s">
        <v>6482</v>
      </c>
      <c r="AJ325" s="3" t="s">
        <v>6489</v>
      </c>
    </row>
    <row r="326" spans="1:36" ht="30">
      <c r="A326" s="10">
        <v>421</v>
      </c>
      <c r="B326" t="str">
        <f>IF(K326="总计","",INDEX(主数据!A:AD,MATCH(J326,主数据!A:A,0),9))</f>
        <v>华西大区公司</v>
      </c>
      <c r="C326" t="str">
        <f>IF(K326="","",INDEX(主数据!A:AD,MATCH(J326,主数据!A:A,0),11))</f>
        <v>重庆北区</v>
      </c>
      <c r="D326" t="str">
        <f t="shared" si="20"/>
        <v>CQ37销售中心物业费直接录入</v>
      </c>
      <c r="E326" s="13" t="str">
        <f t="shared" si="22"/>
        <v/>
      </c>
      <c r="F326" s="13" t="str">
        <f>IF(E326="","",IFERROR(IF(IF(K326="","",INDEX(收费标合同信息维护!A:Q,MATCH(D326,收费标合同信息维护!J:J,0),10))=D326,"有","无"),"无"))</f>
        <v/>
      </c>
      <c r="G326" s="13" t="str">
        <f t="shared" si="21"/>
        <v/>
      </c>
      <c r="H326" s="13" t="str">
        <f t="shared" si="23"/>
        <v/>
      </c>
      <c r="I326" s="13" t="str">
        <f>IF(G326="","",IFERROR(IF(IF(K326="","",INDEX(收费标合同信息维护!A:Q,MATCH(G326,收费标合同信息维护!M:M,0),13))=G326,"有","无"),"无"))</f>
        <v/>
      </c>
      <c r="J326" s="3" t="s">
        <v>3776</v>
      </c>
      <c r="K326" s="3" t="s">
        <v>7268</v>
      </c>
      <c r="L326" s="3" t="s">
        <v>6638</v>
      </c>
      <c r="M326" s="3" t="s">
        <v>6639</v>
      </c>
      <c r="N326" s="3" t="s">
        <v>6477</v>
      </c>
      <c r="O326" s="3" t="s">
        <v>6478</v>
      </c>
      <c r="P326" s="3" t="s">
        <v>7272</v>
      </c>
      <c r="Q326" s="3" t="s">
        <v>7273</v>
      </c>
      <c r="R326" s="3" t="s">
        <v>6479</v>
      </c>
      <c r="S326" s="3" t="s">
        <v>6480</v>
      </c>
      <c r="T326" s="3" t="s">
        <v>7269</v>
      </c>
      <c r="U326" s="3" t="s">
        <v>154</v>
      </c>
      <c r="V326" s="3" t="s">
        <v>154</v>
      </c>
      <c r="W326" s="3" t="s">
        <v>154</v>
      </c>
      <c r="X326" s="3" t="s">
        <v>154</v>
      </c>
      <c r="Y326" s="3" t="s">
        <v>154</v>
      </c>
      <c r="Z326" s="3" t="s">
        <v>154</v>
      </c>
      <c r="AA326" s="3" t="s">
        <v>154</v>
      </c>
      <c r="AB326" s="3" t="s">
        <v>154</v>
      </c>
      <c r="AC326" s="3" t="s">
        <v>154</v>
      </c>
      <c r="AD326" s="3" t="s">
        <v>6151</v>
      </c>
      <c r="AE326" s="3" t="s">
        <v>6151</v>
      </c>
      <c r="AF326" s="3" t="s">
        <v>154</v>
      </c>
      <c r="AG326" s="3" t="s">
        <v>154</v>
      </c>
      <c r="AH326" s="3" t="s">
        <v>6478</v>
      </c>
      <c r="AI326" s="3" t="s">
        <v>6482</v>
      </c>
      <c r="AJ326" s="3" t="s">
        <v>6489</v>
      </c>
    </row>
    <row r="327" spans="1:36" ht="15">
      <c r="A327" s="10">
        <v>422</v>
      </c>
      <c r="B327" t="str">
        <f>IF(K327="总计","",INDEX(主数据!A:AD,MATCH(J327,主数据!A:A,0),9))</f>
        <v>华东大区公司</v>
      </c>
      <c r="C327" t="str">
        <f>IF(K327="","",INDEX(主数据!A:AD,MATCH(J327,主数据!A:A,0),11))</f>
        <v>合肥城区</v>
      </c>
      <c r="D327" t="str">
        <f t="shared" si="20"/>
        <v>HF31物业服务费直接录入</v>
      </c>
      <c r="E327" s="13" t="str">
        <f t="shared" si="22"/>
        <v/>
      </c>
      <c r="F327" s="13" t="str">
        <f>IF(E327="","",IFERROR(IF(IF(K327="","",INDEX(收费标合同信息维护!A:Q,MATCH(D327,收费标合同信息维护!J:J,0),10))=D327,"有","无"),"无"))</f>
        <v/>
      </c>
      <c r="G327" s="13" t="str">
        <f t="shared" si="21"/>
        <v/>
      </c>
      <c r="H327" s="13" t="str">
        <f t="shared" si="23"/>
        <v/>
      </c>
      <c r="I327" s="13" t="str">
        <f>IF(G327="","",IFERROR(IF(IF(K327="","",INDEX(收费标合同信息维护!A:Q,MATCH(G327,收费标合同信息维护!M:M,0),13))=G327,"有","无"),"无"))</f>
        <v/>
      </c>
      <c r="J327" s="3" t="s">
        <v>3085</v>
      </c>
      <c r="K327" s="3" t="s">
        <v>7274</v>
      </c>
      <c r="L327" s="3" t="s">
        <v>6025</v>
      </c>
      <c r="M327" s="3" t="s">
        <v>6026</v>
      </c>
      <c r="N327" s="3" t="s">
        <v>6477</v>
      </c>
      <c r="O327" s="3" t="s">
        <v>6478</v>
      </c>
      <c r="P327" s="3" t="s">
        <v>1</v>
      </c>
      <c r="Q327" s="3" t="s">
        <v>6657</v>
      </c>
      <c r="R327" s="3" t="s">
        <v>6479</v>
      </c>
      <c r="S327" s="3" t="s">
        <v>6480</v>
      </c>
      <c r="T327" s="3" t="s">
        <v>6704</v>
      </c>
      <c r="U327" s="3" t="s">
        <v>154</v>
      </c>
      <c r="V327" s="3" t="s">
        <v>154</v>
      </c>
      <c r="W327" s="3" t="s">
        <v>154</v>
      </c>
      <c r="X327" s="3" t="s">
        <v>154</v>
      </c>
      <c r="Y327" s="3" t="s">
        <v>154</v>
      </c>
      <c r="Z327" s="3" t="s">
        <v>154</v>
      </c>
      <c r="AA327" s="3" t="s">
        <v>154</v>
      </c>
      <c r="AB327" s="3" t="s">
        <v>154</v>
      </c>
      <c r="AC327" s="3" t="s">
        <v>154</v>
      </c>
      <c r="AD327" s="3" t="s">
        <v>6151</v>
      </c>
      <c r="AE327" s="3" t="s">
        <v>6151</v>
      </c>
      <c r="AF327" s="3" t="s">
        <v>154</v>
      </c>
      <c r="AG327" s="3" t="s">
        <v>154</v>
      </c>
      <c r="AH327" s="3" t="s">
        <v>6478</v>
      </c>
      <c r="AI327" s="3" t="s">
        <v>6482</v>
      </c>
      <c r="AJ327" s="3" t="s">
        <v>6489</v>
      </c>
    </row>
    <row r="328" spans="1:36" ht="30">
      <c r="A328" s="10">
        <v>423</v>
      </c>
      <c r="B328" t="str">
        <f>IF(K328="总计","",INDEX(主数据!A:AD,MATCH(J328,主数据!A:A,0),9))</f>
        <v>华东大区公司</v>
      </c>
      <c r="C328" t="str">
        <f>IF(K328="","",INDEX(主数据!A:AD,MATCH(J328,主数据!A:A,0),11))</f>
        <v>合肥城区</v>
      </c>
      <c r="D328" t="str">
        <f t="shared" si="20"/>
        <v>HF34销售中心物业费直接录入</v>
      </c>
      <c r="E328" s="13" t="str">
        <f t="shared" si="22"/>
        <v/>
      </c>
      <c r="F328" s="13" t="str">
        <f>IF(E328="","",IFERROR(IF(IF(K328="","",INDEX(收费标合同信息维护!A:Q,MATCH(D328,收费标合同信息维护!J:J,0),10))=D328,"有","无"),"无"))</f>
        <v/>
      </c>
      <c r="G328" s="13" t="str">
        <f t="shared" si="21"/>
        <v/>
      </c>
      <c r="H328" s="13" t="str">
        <f t="shared" si="23"/>
        <v/>
      </c>
      <c r="I328" s="13" t="str">
        <f>IF(G328="","",IFERROR(IF(IF(K328="","",INDEX(收费标合同信息维护!A:Q,MATCH(G328,收费标合同信息维护!M:M,0),13))=G328,"有","无"),"无"))</f>
        <v/>
      </c>
      <c r="J328" s="3" t="s">
        <v>3261</v>
      </c>
      <c r="K328" s="3" t="s">
        <v>7275</v>
      </c>
      <c r="L328" s="3" t="s">
        <v>6638</v>
      </c>
      <c r="M328" s="3" t="s">
        <v>6639</v>
      </c>
      <c r="N328" s="3" t="s">
        <v>6477</v>
      </c>
      <c r="O328" s="3" t="s">
        <v>6478</v>
      </c>
      <c r="P328" s="3" t="s">
        <v>7276</v>
      </c>
      <c r="Q328" s="3" t="s">
        <v>6026</v>
      </c>
      <c r="R328" s="3" t="s">
        <v>6479</v>
      </c>
      <c r="S328" s="3" t="s">
        <v>6480</v>
      </c>
      <c r="T328" s="3" t="s">
        <v>6751</v>
      </c>
      <c r="U328" s="3" t="s">
        <v>154</v>
      </c>
      <c r="V328" s="3" t="s">
        <v>154</v>
      </c>
      <c r="W328" s="3" t="s">
        <v>154</v>
      </c>
      <c r="X328" s="3" t="s">
        <v>154</v>
      </c>
      <c r="Y328" s="3" t="s">
        <v>154</v>
      </c>
      <c r="Z328" s="3" t="s">
        <v>154</v>
      </c>
      <c r="AA328" s="3" t="s">
        <v>154</v>
      </c>
      <c r="AB328" s="3" t="s">
        <v>154</v>
      </c>
      <c r="AC328" s="3" t="s">
        <v>154</v>
      </c>
      <c r="AD328" s="3" t="s">
        <v>6151</v>
      </c>
      <c r="AE328" s="3" t="s">
        <v>6151</v>
      </c>
      <c r="AF328" s="3" t="s">
        <v>154</v>
      </c>
      <c r="AG328" s="3" t="s">
        <v>154</v>
      </c>
      <c r="AH328" s="3" t="s">
        <v>6478</v>
      </c>
      <c r="AI328" s="3" t="s">
        <v>6482</v>
      </c>
      <c r="AJ328" s="3" t="s">
        <v>6489</v>
      </c>
    </row>
    <row r="329" spans="1:36" ht="30">
      <c r="A329" s="10">
        <v>424</v>
      </c>
      <c r="B329" t="str">
        <f>IF(K329="总计","",INDEX(主数据!A:AD,MATCH(J329,主数据!A:A,0),9))</f>
        <v>华东大区公司</v>
      </c>
      <c r="C329" t="str">
        <f>IF(K329="","",INDEX(主数据!A:AD,MATCH(J329,主数据!A:A,0),11))</f>
        <v>山东城区</v>
      </c>
      <c r="D329" t="str">
        <f t="shared" si="20"/>
        <v>JN22物业服务费直接录入</v>
      </c>
      <c r="E329" s="13" t="str">
        <f t="shared" si="22"/>
        <v/>
      </c>
      <c r="F329" s="13" t="str">
        <f>IF(E329="","",IFERROR(IF(IF(K329="","",INDEX(收费标合同信息维护!A:Q,MATCH(D329,收费标合同信息维护!J:J,0),10))=D329,"有","无"),"无"))</f>
        <v/>
      </c>
      <c r="G329" s="13" t="str">
        <f t="shared" si="21"/>
        <v/>
      </c>
      <c r="H329" s="13" t="str">
        <f t="shared" si="23"/>
        <v/>
      </c>
      <c r="I329" s="13" t="str">
        <f>IF(G329="","",IFERROR(IF(IF(K329="","",INDEX(收费标合同信息维护!A:Q,MATCH(G329,收费标合同信息维护!M:M,0),13))=G329,"有","无"),"无"))</f>
        <v/>
      </c>
      <c r="J329" s="3" t="s">
        <v>4309</v>
      </c>
      <c r="K329" s="3" t="s">
        <v>7277</v>
      </c>
      <c r="L329" s="3" t="s">
        <v>6025</v>
      </c>
      <c r="M329" s="3" t="s">
        <v>6026</v>
      </c>
      <c r="N329" s="3" t="s">
        <v>6477</v>
      </c>
      <c r="O329" s="3" t="s">
        <v>6478</v>
      </c>
      <c r="P329" s="3" t="s">
        <v>7278</v>
      </c>
      <c r="Q329" s="3" t="s">
        <v>6639</v>
      </c>
      <c r="R329" s="3" t="s">
        <v>6479</v>
      </c>
      <c r="S329" s="3" t="s">
        <v>6480</v>
      </c>
      <c r="T329" s="3" t="s">
        <v>7279</v>
      </c>
      <c r="U329" s="3" t="s">
        <v>154</v>
      </c>
      <c r="V329" s="3" t="s">
        <v>154</v>
      </c>
      <c r="W329" s="3" t="s">
        <v>154</v>
      </c>
      <c r="X329" s="3" t="s">
        <v>154</v>
      </c>
      <c r="Y329" s="3" t="s">
        <v>154</v>
      </c>
      <c r="Z329" s="3" t="s">
        <v>154</v>
      </c>
      <c r="AA329" s="3" t="s">
        <v>154</v>
      </c>
      <c r="AB329" s="3" t="s">
        <v>154</v>
      </c>
      <c r="AC329" s="3" t="s">
        <v>154</v>
      </c>
      <c r="AD329" s="3" t="s">
        <v>6151</v>
      </c>
      <c r="AE329" s="3" t="s">
        <v>6151</v>
      </c>
      <c r="AF329" s="3" t="s">
        <v>154</v>
      </c>
      <c r="AG329" s="3" t="s">
        <v>154</v>
      </c>
      <c r="AH329" s="3" t="s">
        <v>6478</v>
      </c>
      <c r="AI329" s="3" t="s">
        <v>6482</v>
      </c>
      <c r="AJ329" s="3" t="s">
        <v>6489</v>
      </c>
    </row>
    <row r="330" spans="1:36" ht="30">
      <c r="A330" s="10">
        <v>425</v>
      </c>
      <c r="B330" t="str">
        <f>IF(K330="总计","",INDEX(主数据!A:AD,MATCH(J330,主数据!A:A,0),9))</f>
        <v>华中大区公司</v>
      </c>
      <c r="C330" t="str">
        <f>IF(K330="","",INDEX(主数据!A:AD,MATCH(J330,主数据!A:A,0),11))</f>
        <v>南昌东区</v>
      </c>
      <c r="D330" t="str">
        <f t="shared" si="20"/>
        <v>NC36物业服务费标准方式45000.00</v>
      </c>
      <c r="E330" s="13" t="str">
        <f t="shared" si="22"/>
        <v>45000.00</v>
      </c>
      <c r="F330" s="13" t="str">
        <f>IF(E330="","",IFERROR(IF(IF(K330="","",INDEX(收费标合同信息维护!A:Q,MATCH(D330,收费标合同信息维护!J:J,0),10))=D330,"有","无"),"无"))</f>
        <v>无</v>
      </c>
      <c r="G330" s="13" t="str">
        <f t="shared" si="21"/>
        <v/>
      </c>
      <c r="H330" s="13" t="str">
        <f t="shared" si="23"/>
        <v/>
      </c>
      <c r="I330" s="13" t="str">
        <f>IF(G330="","",IFERROR(IF(IF(K330="","",INDEX(收费标合同信息维护!A:Q,MATCH(G330,收费标合同信息维护!M:M,0),13))=G330,"有","无"),"无"))</f>
        <v/>
      </c>
      <c r="J330" s="3" t="s">
        <v>4262</v>
      </c>
      <c r="K330" s="3" t="s">
        <v>7280</v>
      </c>
      <c r="L330" s="3" t="s">
        <v>6025</v>
      </c>
      <c r="M330" s="3" t="s">
        <v>6026</v>
      </c>
      <c r="N330" s="3" t="s">
        <v>6477</v>
      </c>
      <c r="O330" s="3" t="s">
        <v>6478</v>
      </c>
      <c r="P330" s="3" t="s">
        <v>7281</v>
      </c>
      <c r="Q330" s="3" t="s">
        <v>6026</v>
      </c>
      <c r="R330" s="3" t="s">
        <v>6484</v>
      </c>
      <c r="S330" s="3" t="s">
        <v>6491</v>
      </c>
      <c r="T330" s="3" t="s">
        <v>6481</v>
      </c>
      <c r="U330" s="3" t="s">
        <v>154</v>
      </c>
      <c r="V330" s="3" t="s">
        <v>7282</v>
      </c>
      <c r="W330" s="3" t="s">
        <v>154</v>
      </c>
      <c r="X330" s="3" t="s">
        <v>154</v>
      </c>
      <c r="Y330" s="3" t="s">
        <v>154</v>
      </c>
      <c r="Z330" s="3" t="s">
        <v>154</v>
      </c>
      <c r="AA330" s="3" t="s">
        <v>154</v>
      </c>
      <c r="AB330" s="3" t="s">
        <v>154</v>
      </c>
      <c r="AC330" s="3" t="s">
        <v>154</v>
      </c>
      <c r="AD330" s="3" t="s">
        <v>6151</v>
      </c>
      <c r="AE330" s="3" t="s">
        <v>6151</v>
      </c>
      <c r="AF330" s="3" t="s">
        <v>154</v>
      </c>
      <c r="AG330" s="3" t="s">
        <v>154</v>
      </c>
      <c r="AH330" s="3" t="s">
        <v>6478</v>
      </c>
      <c r="AI330" s="3" t="s">
        <v>6482</v>
      </c>
      <c r="AJ330" s="3" t="s">
        <v>6489</v>
      </c>
    </row>
    <row r="331" spans="1:36" ht="15">
      <c r="A331" s="10">
        <v>426</v>
      </c>
      <c r="B331" t="str">
        <f>IF(K331="总计","",INDEX(主数据!A:AD,MATCH(J331,主数据!A:A,0),9))</f>
        <v>华中大区公司</v>
      </c>
      <c r="C331" t="str">
        <f>IF(K331="","",INDEX(主数据!A:AD,MATCH(J331,主数据!A:A,0),11))</f>
        <v>南昌东区</v>
      </c>
      <c r="D331" t="str">
        <f t="shared" si="20"/>
        <v>NC42物业服务费标准方式55012.00</v>
      </c>
      <c r="E331" s="13" t="str">
        <f t="shared" si="22"/>
        <v>55012.00</v>
      </c>
      <c r="F331" s="13" t="str">
        <f>IF(E331="","",IFERROR(IF(IF(K331="","",INDEX(收费标合同信息维护!A:Q,MATCH(D331,收费标合同信息维护!J:J,0),10))=D331,"有","无"),"无"))</f>
        <v>无</v>
      </c>
      <c r="G331" s="13" t="str">
        <f t="shared" si="21"/>
        <v/>
      </c>
      <c r="H331" s="13" t="str">
        <f t="shared" si="23"/>
        <v/>
      </c>
      <c r="I331" s="13" t="str">
        <f>IF(G331="","",IFERROR(IF(IF(K331="","",INDEX(收费标合同信息维护!A:Q,MATCH(G331,收费标合同信息维护!M:M,0),13))=G331,"有","无"),"无"))</f>
        <v/>
      </c>
      <c r="J331" s="3" t="s">
        <v>3264</v>
      </c>
      <c r="K331" s="3" t="s">
        <v>7283</v>
      </c>
      <c r="L331" s="3" t="s">
        <v>6025</v>
      </c>
      <c r="M331" s="3" t="s">
        <v>6026</v>
      </c>
      <c r="N331" s="3" t="s">
        <v>6477</v>
      </c>
      <c r="O331" s="3" t="s">
        <v>6478</v>
      </c>
      <c r="P331" s="3" t="s">
        <v>7284</v>
      </c>
      <c r="Q331" s="3" t="s">
        <v>7285</v>
      </c>
      <c r="R331" s="3" t="s">
        <v>6484</v>
      </c>
      <c r="S331" s="3" t="s">
        <v>6491</v>
      </c>
      <c r="T331" s="3" t="s">
        <v>6481</v>
      </c>
      <c r="U331" s="3" t="s">
        <v>154</v>
      </c>
      <c r="V331" s="3" t="s">
        <v>7286</v>
      </c>
      <c r="W331" s="3" t="s">
        <v>154</v>
      </c>
      <c r="X331" s="3" t="s">
        <v>154</v>
      </c>
      <c r="Y331" s="3" t="s">
        <v>154</v>
      </c>
      <c r="Z331" s="3" t="s">
        <v>154</v>
      </c>
      <c r="AA331" s="3" t="s">
        <v>154</v>
      </c>
      <c r="AB331" s="3" t="s">
        <v>154</v>
      </c>
      <c r="AC331" s="3" t="s">
        <v>154</v>
      </c>
      <c r="AD331" s="3" t="s">
        <v>6151</v>
      </c>
      <c r="AE331" s="3" t="s">
        <v>6151</v>
      </c>
      <c r="AF331" s="3" t="s">
        <v>154</v>
      </c>
      <c r="AG331" s="3" t="s">
        <v>154</v>
      </c>
      <c r="AH331" s="3" t="s">
        <v>6478</v>
      </c>
      <c r="AI331" s="3" t="s">
        <v>6482</v>
      </c>
      <c r="AJ331" s="3" t="s">
        <v>6489</v>
      </c>
    </row>
    <row r="332" spans="1:36" ht="15">
      <c r="A332" s="10">
        <v>427</v>
      </c>
      <c r="B332" t="str">
        <f>IF(K332="总计","",INDEX(主数据!A:AD,MATCH(J332,主数据!A:A,0),9))</f>
        <v>华中大区公司</v>
      </c>
      <c r="C332" t="str">
        <f>IF(K332="","",INDEX(主数据!A:AD,MATCH(J332,主数据!A:A,0),11))</f>
        <v>南昌东区</v>
      </c>
      <c r="D332" t="str">
        <f t="shared" si="20"/>
        <v>NC42物业服务费直接录入</v>
      </c>
      <c r="E332" s="13" t="str">
        <f t="shared" si="22"/>
        <v/>
      </c>
      <c r="F332" s="13" t="str">
        <f>IF(E332="","",IFERROR(IF(IF(K332="","",INDEX(收费标合同信息维护!A:Q,MATCH(D332,收费标合同信息维护!J:J,0),10))=D332,"有","无"),"无"))</f>
        <v/>
      </c>
      <c r="G332" s="13" t="str">
        <f t="shared" si="21"/>
        <v/>
      </c>
      <c r="H332" s="13" t="str">
        <f t="shared" si="23"/>
        <v/>
      </c>
      <c r="I332" s="13" t="str">
        <f>IF(G332="","",IFERROR(IF(IF(K332="","",INDEX(收费标合同信息维护!A:Q,MATCH(G332,收费标合同信息维护!M:M,0),13))=G332,"有","无"),"无"))</f>
        <v/>
      </c>
      <c r="J332" s="3" t="s">
        <v>3264</v>
      </c>
      <c r="K332" s="3" t="s">
        <v>7283</v>
      </c>
      <c r="L332" s="3" t="s">
        <v>6025</v>
      </c>
      <c r="M332" s="3" t="s">
        <v>6026</v>
      </c>
      <c r="N332" s="3" t="s">
        <v>6477</v>
      </c>
      <c r="O332" s="3" t="s">
        <v>6478</v>
      </c>
      <c r="P332" s="3" t="s">
        <v>7287</v>
      </c>
      <c r="Q332" s="3" t="s">
        <v>6026</v>
      </c>
      <c r="R332" s="3" t="s">
        <v>6479</v>
      </c>
      <c r="S332" s="3" t="s">
        <v>6480</v>
      </c>
      <c r="T332" s="3" t="s">
        <v>6704</v>
      </c>
      <c r="U332" s="3" t="s">
        <v>7250</v>
      </c>
      <c r="V332" s="3" t="s">
        <v>154</v>
      </c>
      <c r="W332" s="3" t="s">
        <v>154</v>
      </c>
      <c r="X332" s="3" t="s">
        <v>154</v>
      </c>
      <c r="Y332" s="3" t="s">
        <v>154</v>
      </c>
      <c r="Z332" s="3" t="s">
        <v>154</v>
      </c>
      <c r="AA332" s="3" t="s">
        <v>154</v>
      </c>
      <c r="AB332" s="3" t="s">
        <v>154</v>
      </c>
      <c r="AC332" s="3" t="s">
        <v>154</v>
      </c>
      <c r="AD332" s="3" t="s">
        <v>6151</v>
      </c>
      <c r="AE332" s="3" t="s">
        <v>6151</v>
      </c>
      <c r="AF332" s="3" t="s">
        <v>154</v>
      </c>
      <c r="AG332" s="3" t="s">
        <v>154</v>
      </c>
      <c r="AH332" s="3" t="s">
        <v>6478</v>
      </c>
      <c r="AI332" s="3" t="s">
        <v>6482</v>
      </c>
      <c r="AJ332" s="3" t="s">
        <v>6489</v>
      </c>
    </row>
    <row r="333" spans="1:36" ht="15">
      <c r="A333" s="10">
        <v>428</v>
      </c>
      <c r="B333" t="str">
        <f>IF(K333="总计","",INDEX(主数据!A:AD,MATCH(J333,主数据!A:A,0),9))</f>
        <v>华中大区公司</v>
      </c>
      <c r="C333" t="str">
        <f>IF(K333="","",INDEX(主数据!A:AD,MATCH(J333,主数据!A:A,0),11))</f>
        <v>南昌东区</v>
      </c>
      <c r="D333" t="str">
        <f t="shared" si="20"/>
        <v>NC42销售中心物业费直接录入</v>
      </c>
      <c r="E333" s="13" t="str">
        <f t="shared" si="22"/>
        <v/>
      </c>
      <c r="F333" s="13" t="str">
        <f>IF(E333="","",IFERROR(IF(IF(K333="","",INDEX(收费标合同信息维护!A:Q,MATCH(D333,收费标合同信息维护!J:J,0),10))=D333,"有","无"),"无"))</f>
        <v/>
      </c>
      <c r="G333" s="13" t="str">
        <f t="shared" si="21"/>
        <v/>
      </c>
      <c r="H333" s="13" t="str">
        <f t="shared" si="23"/>
        <v/>
      </c>
      <c r="I333" s="13" t="str">
        <f>IF(G333="","",IFERROR(IF(IF(K333="","",INDEX(收费标合同信息维护!A:Q,MATCH(G333,收费标合同信息维护!M:M,0),13))=G333,"有","无"),"无"))</f>
        <v/>
      </c>
      <c r="J333" s="3" t="s">
        <v>3264</v>
      </c>
      <c r="K333" s="3" t="s">
        <v>7283</v>
      </c>
      <c r="L333" s="3" t="s">
        <v>6638</v>
      </c>
      <c r="M333" s="3" t="s">
        <v>6639</v>
      </c>
      <c r="N333" s="3" t="s">
        <v>6477</v>
      </c>
      <c r="O333" s="3" t="s">
        <v>6478</v>
      </c>
      <c r="P333" s="3" t="s">
        <v>7284</v>
      </c>
      <c r="Q333" s="3" t="s">
        <v>6685</v>
      </c>
      <c r="R333" s="3" t="s">
        <v>6479</v>
      </c>
      <c r="S333" s="3" t="s">
        <v>6480</v>
      </c>
      <c r="T333" s="3" t="s">
        <v>7288</v>
      </c>
      <c r="U333" s="3" t="s">
        <v>154</v>
      </c>
      <c r="V333" s="3" t="s">
        <v>154</v>
      </c>
      <c r="W333" s="3" t="s">
        <v>154</v>
      </c>
      <c r="X333" s="3" t="s">
        <v>154</v>
      </c>
      <c r="Y333" s="3" t="s">
        <v>154</v>
      </c>
      <c r="Z333" s="3" t="s">
        <v>154</v>
      </c>
      <c r="AA333" s="3" t="s">
        <v>154</v>
      </c>
      <c r="AB333" s="3" t="s">
        <v>154</v>
      </c>
      <c r="AC333" s="3" t="s">
        <v>154</v>
      </c>
      <c r="AD333" s="3" t="s">
        <v>6151</v>
      </c>
      <c r="AE333" s="3" t="s">
        <v>6151</v>
      </c>
      <c r="AF333" s="3" t="s">
        <v>154</v>
      </c>
      <c r="AG333" s="3" t="s">
        <v>154</v>
      </c>
      <c r="AH333" s="3" t="s">
        <v>6478</v>
      </c>
      <c r="AI333" s="3" t="s">
        <v>6727</v>
      </c>
      <c r="AJ333" s="3" t="s">
        <v>6489</v>
      </c>
    </row>
    <row r="334" spans="1:36" ht="30">
      <c r="A334" s="10">
        <v>429</v>
      </c>
      <c r="B334" t="str">
        <f>IF(K334="总计","",INDEX(主数据!A:AD,MATCH(J334,主数据!A:A,0),9))</f>
        <v>华中大区公司</v>
      </c>
      <c r="C334" t="str">
        <f>IF(K334="","",INDEX(主数据!A:AD,MATCH(J334,主数据!A:A,0),11))</f>
        <v>南昌东区</v>
      </c>
      <c r="D334" t="str">
        <f t="shared" si="20"/>
        <v>NC61销售中心物业费标准方式79917.00</v>
      </c>
      <c r="E334" s="13" t="str">
        <f t="shared" si="22"/>
        <v>79917.00</v>
      </c>
      <c r="F334" s="13" t="str">
        <f>IF(E334="","",IFERROR(IF(IF(K334="","",INDEX(收费标合同信息维护!A:Q,MATCH(D334,收费标合同信息维护!J:J,0),10))=D334,"有","无"),"无"))</f>
        <v>无</v>
      </c>
      <c r="G334" s="13" t="str">
        <f t="shared" si="21"/>
        <v/>
      </c>
      <c r="H334" s="13" t="str">
        <f t="shared" si="23"/>
        <v/>
      </c>
      <c r="I334" s="13" t="str">
        <f>IF(G334="","",IFERROR(IF(IF(K334="","",INDEX(收费标合同信息维护!A:Q,MATCH(G334,收费标合同信息维护!M:M,0),13))=G334,"有","无"),"无"))</f>
        <v/>
      </c>
      <c r="J334" s="3" t="s">
        <v>3799</v>
      </c>
      <c r="K334" s="3" t="s">
        <v>7289</v>
      </c>
      <c r="L334" s="3" t="s">
        <v>6638</v>
      </c>
      <c r="M334" s="3" t="s">
        <v>6639</v>
      </c>
      <c r="N334" s="3" t="s">
        <v>6477</v>
      </c>
      <c r="O334" s="3" t="s">
        <v>6478</v>
      </c>
      <c r="P334" s="3" t="s">
        <v>7290</v>
      </c>
      <c r="Q334" s="3" t="s">
        <v>7291</v>
      </c>
      <c r="R334" s="3" t="s">
        <v>6484</v>
      </c>
      <c r="S334" s="3" t="s">
        <v>6491</v>
      </c>
      <c r="T334" s="3" t="s">
        <v>6493</v>
      </c>
      <c r="U334" s="3" t="s">
        <v>154</v>
      </c>
      <c r="V334" s="3" t="s">
        <v>7292</v>
      </c>
      <c r="W334" s="3" t="s">
        <v>154</v>
      </c>
      <c r="X334" s="3" t="s">
        <v>154</v>
      </c>
      <c r="Y334" s="3" t="s">
        <v>154</v>
      </c>
      <c r="Z334" s="3" t="s">
        <v>154</v>
      </c>
      <c r="AA334" s="3" t="s">
        <v>154</v>
      </c>
      <c r="AB334" s="3" t="s">
        <v>154</v>
      </c>
      <c r="AC334" s="3" t="s">
        <v>154</v>
      </c>
      <c r="AD334" s="3" t="s">
        <v>6151</v>
      </c>
      <c r="AE334" s="3" t="s">
        <v>6151</v>
      </c>
      <c r="AF334" s="3" t="s">
        <v>154</v>
      </c>
      <c r="AG334" s="3" t="s">
        <v>154</v>
      </c>
      <c r="AH334" s="3" t="s">
        <v>6478</v>
      </c>
      <c r="AI334" s="3" t="s">
        <v>6482</v>
      </c>
      <c r="AJ334" s="3" t="s">
        <v>6489</v>
      </c>
    </row>
    <row r="335" spans="1:36" ht="15">
      <c r="A335" s="10">
        <v>430</v>
      </c>
      <c r="B335" t="str">
        <f>IF(K335="总计","",INDEX(主数据!A:AD,MATCH(J335,主数据!A:A,0),9))</f>
        <v>华西大区公司</v>
      </c>
      <c r="C335">
        <f>IF(K335="","",INDEX(主数据!A:AD,MATCH(J335,主数据!A:A,0),11))</f>
        <v>0</v>
      </c>
      <c r="D335" t="str">
        <f t="shared" si="20"/>
        <v>NM65物业服务费直接录入</v>
      </c>
      <c r="E335" s="13" t="str">
        <f t="shared" si="22"/>
        <v/>
      </c>
      <c r="F335" s="13" t="str">
        <f>IF(E335="","",IFERROR(IF(IF(K335="","",INDEX(收费标合同信息维护!A:Q,MATCH(D335,收费标合同信息维护!J:J,0),10))=D335,"有","无"),"无"))</f>
        <v/>
      </c>
      <c r="G335" s="13" t="str">
        <f t="shared" si="21"/>
        <v/>
      </c>
      <c r="H335" s="13" t="str">
        <f t="shared" si="23"/>
        <v/>
      </c>
      <c r="I335" s="13" t="str">
        <f>IF(G335="","",IFERROR(IF(IF(K335="","",INDEX(收费标合同信息维护!A:Q,MATCH(G335,收费标合同信息维护!M:M,0),13))=G335,"有","无"),"无"))</f>
        <v/>
      </c>
      <c r="J335" s="3" t="s">
        <v>2916</v>
      </c>
      <c r="K335" s="3" t="s">
        <v>7293</v>
      </c>
      <c r="L335" s="3" t="s">
        <v>6025</v>
      </c>
      <c r="M335" s="3" t="s">
        <v>6026</v>
      </c>
      <c r="N335" s="3" t="s">
        <v>6477</v>
      </c>
      <c r="O335" s="3" t="s">
        <v>6478</v>
      </c>
      <c r="P335" s="3" t="s">
        <v>6025</v>
      </c>
      <c r="Q335" s="3" t="s">
        <v>6026</v>
      </c>
      <c r="R335" s="3" t="s">
        <v>6479</v>
      </c>
      <c r="S335" s="3" t="s">
        <v>6480</v>
      </c>
      <c r="T335" s="3" t="s">
        <v>7294</v>
      </c>
      <c r="U335" s="3" t="s">
        <v>154</v>
      </c>
      <c r="V335" s="3" t="s">
        <v>154</v>
      </c>
      <c r="W335" s="3" t="s">
        <v>154</v>
      </c>
      <c r="X335" s="3" t="s">
        <v>154</v>
      </c>
      <c r="Y335" s="3" t="s">
        <v>154</v>
      </c>
      <c r="Z335" s="3" t="s">
        <v>154</v>
      </c>
      <c r="AA335" s="3" t="s">
        <v>154</v>
      </c>
      <c r="AB335" s="3" t="s">
        <v>154</v>
      </c>
      <c r="AC335" s="3" t="s">
        <v>154</v>
      </c>
      <c r="AD335" s="3" t="s">
        <v>6151</v>
      </c>
      <c r="AE335" s="3" t="s">
        <v>6151</v>
      </c>
      <c r="AF335" s="3" t="s">
        <v>154</v>
      </c>
      <c r="AG335" s="3" t="s">
        <v>154</v>
      </c>
      <c r="AH335" s="3" t="s">
        <v>6478</v>
      </c>
      <c r="AI335" s="3" t="s">
        <v>6482</v>
      </c>
      <c r="AJ335" s="3" t="s">
        <v>6489</v>
      </c>
    </row>
    <row r="336" spans="1:36" ht="15">
      <c r="A336" s="10">
        <v>431</v>
      </c>
      <c r="B336" t="str">
        <f>IF(K336="总计","",INDEX(主数据!A:AD,MATCH(J336,主数据!A:A,0),9))</f>
        <v>华西大区公司</v>
      </c>
      <c r="C336">
        <f>IF(K336="","",INDEX(主数据!A:AD,MATCH(J336,主数据!A:A,0),11))</f>
        <v>0</v>
      </c>
      <c r="D336" t="str">
        <f t="shared" si="20"/>
        <v>NM82销售中心物业费直接录入</v>
      </c>
      <c r="E336" s="13" t="str">
        <f t="shared" si="22"/>
        <v/>
      </c>
      <c r="F336" s="13" t="str">
        <f>IF(E336="","",IFERROR(IF(IF(K336="","",INDEX(收费标合同信息维护!A:Q,MATCH(D336,收费标合同信息维护!J:J,0),10))=D336,"有","无"),"无"))</f>
        <v/>
      </c>
      <c r="G336" s="13" t="str">
        <f t="shared" si="21"/>
        <v/>
      </c>
      <c r="H336" s="13" t="str">
        <f t="shared" si="23"/>
        <v/>
      </c>
      <c r="I336" s="13" t="str">
        <f>IF(G336="","",IFERROR(IF(IF(K336="","",INDEX(收费标合同信息维护!A:Q,MATCH(G336,收费标合同信息维护!M:M,0),13))=G336,"有","无"),"无"))</f>
        <v/>
      </c>
      <c r="J336" s="3" t="s">
        <v>4481</v>
      </c>
      <c r="K336" s="3" t="s">
        <v>7295</v>
      </c>
      <c r="L336" s="3" t="s">
        <v>6638</v>
      </c>
      <c r="M336" s="3" t="s">
        <v>6639</v>
      </c>
      <c r="N336" s="3" t="s">
        <v>6477</v>
      </c>
      <c r="O336" s="3" t="s">
        <v>6478</v>
      </c>
      <c r="P336" s="3" t="s">
        <v>7296</v>
      </c>
      <c r="Q336" s="3" t="s">
        <v>7188</v>
      </c>
      <c r="R336" s="3" t="s">
        <v>6479</v>
      </c>
      <c r="S336" s="3" t="s">
        <v>6480</v>
      </c>
      <c r="T336" s="3" t="s">
        <v>7297</v>
      </c>
      <c r="U336" s="3" t="s">
        <v>154</v>
      </c>
      <c r="V336" s="3" t="s">
        <v>154</v>
      </c>
      <c r="W336" s="3" t="s">
        <v>154</v>
      </c>
      <c r="X336" s="3" t="s">
        <v>154</v>
      </c>
      <c r="Y336" s="3" t="s">
        <v>154</v>
      </c>
      <c r="Z336" s="3" t="s">
        <v>154</v>
      </c>
      <c r="AA336" s="3" t="s">
        <v>154</v>
      </c>
      <c r="AB336" s="3" t="s">
        <v>154</v>
      </c>
      <c r="AC336" s="3" t="s">
        <v>154</v>
      </c>
      <c r="AD336" s="3" t="s">
        <v>6151</v>
      </c>
      <c r="AE336" s="3" t="s">
        <v>6151</v>
      </c>
      <c r="AF336" s="3" t="s">
        <v>154</v>
      </c>
      <c r="AG336" s="3" t="s">
        <v>154</v>
      </c>
      <c r="AH336" s="3" t="s">
        <v>6478</v>
      </c>
      <c r="AI336" s="3" t="s">
        <v>6482</v>
      </c>
      <c r="AJ336" s="3" t="s">
        <v>6489</v>
      </c>
    </row>
    <row r="337" spans="1:36" ht="30">
      <c r="A337" s="10">
        <v>432</v>
      </c>
      <c r="B337" t="str">
        <f>IF(K337="总计","",INDEX(主数据!A:AD,MATCH(J337,主数据!A:A,0),9))</f>
        <v>华西大区公司</v>
      </c>
      <c r="C337" t="str">
        <f>IF(K337="","",INDEX(主数据!A:AD,MATCH(J337,主数据!A:A,0),11))</f>
        <v>呼和浩特西区</v>
      </c>
      <c r="D337" t="str">
        <f t="shared" si="20"/>
        <v>NM90销售中心物业费定额</v>
      </c>
      <c r="E337" s="13" t="str">
        <f t="shared" si="22"/>
        <v/>
      </c>
      <c r="F337" s="13" t="str">
        <f>IF(E337="","",IFERROR(IF(IF(K337="","",INDEX(收费标合同信息维护!A:Q,MATCH(D337,收费标合同信息维护!J:J,0),10))=D337,"有","无"),"无"))</f>
        <v/>
      </c>
      <c r="G337" s="13" t="str">
        <f t="shared" si="21"/>
        <v>NM90销售中心物业费定额47965.00</v>
      </c>
      <c r="H337" s="13" t="str">
        <f t="shared" si="23"/>
        <v>47965.00</v>
      </c>
      <c r="I337" s="13" t="str">
        <f>IF(G337="","",IFERROR(IF(IF(K337="","",INDEX(收费标合同信息维护!A:Q,MATCH(G337,收费标合同信息维护!M:M,0),13))=G337,"有","无"),"无"))</f>
        <v>无</v>
      </c>
      <c r="J337" s="3" t="s">
        <v>4433</v>
      </c>
      <c r="K337" s="3" t="s">
        <v>7298</v>
      </c>
      <c r="L337" s="3" t="s">
        <v>6638</v>
      </c>
      <c r="M337" s="3" t="s">
        <v>6639</v>
      </c>
      <c r="N337" s="3" t="s">
        <v>6477</v>
      </c>
      <c r="O337" s="3" t="s">
        <v>6478</v>
      </c>
      <c r="P337" s="3" t="s">
        <v>7299</v>
      </c>
      <c r="Q337" s="3" t="s">
        <v>7208</v>
      </c>
      <c r="R337" s="3" t="s">
        <v>6490</v>
      </c>
      <c r="S337" s="3" t="s">
        <v>6491</v>
      </c>
      <c r="T337" s="3" t="s">
        <v>7189</v>
      </c>
      <c r="U337" s="3" t="s">
        <v>154</v>
      </c>
      <c r="V337" s="3" t="s">
        <v>154</v>
      </c>
      <c r="W337" s="3" t="s">
        <v>7300</v>
      </c>
      <c r="X337" s="3" t="s">
        <v>154</v>
      </c>
      <c r="Y337" s="3" t="s">
        <v>154</v>
      </c>
      <c r="Z337" s="3" t="s">
        <v>154</v>
      </c>
      <c r="AA337" s="3" t="s">
        <v>154</v>
      </c>
      <c r="AB337" s="3" t="s">
        <v>154</v>
      </c>
      <c r="AC337" s="3" t="s">
        <v>154</v>
      </c>
      <c r="AD337" s="3" t="s">
        <v>6151</v>
      </c>
      <c r="AE337" s="3" t="s">
        <v>6151</v>
      </c>
      <c r="AF337" s="3" t="s">
        <v>154</v>
      </c>
      <c r="AG337" s="3" t="s">
        <v>154</v>
      </c>
      <c r="AH337" s="3" t="s">
        <v>6478</v>
      </c>
      <c r="AI337" s="3" t="s">
        <v>6482</v>
      </c>
      <c r="AJ337" s="3" t="s">
        <v>6033</v>
      </c>
    </row>
    <row r="338" spans="1:36" ht="30">
      <c r="A338" s="10">
        <v>433</v>
      </c>
      <c r="B338" t="str">
        <f>IF(K338="总计","",INDEX(主数据!A:AD,MATCH(J338,主数据!A:A,0),9))</f>
        <v>华西大区公司</v>
      </c>
      <c r="C338" t="str">
        <f>IF(K338="","",INDEX(主数据!A:AD,MATCH(J338,主数据!A:A,0),11))</f>
        <v>呼和浩特西区</v>
      </c>
      <c r="D338" t="str">
        <f t="shared" si="20"/>
        <v>NM90销售中心物业费直接录入</v>
      </c>
      <c r="E338" s="13" t="str">
        <f t="shared" si="22"/>
        <v/>
      </c>
      <c r="F338" s="13" t="str">
        <f>IF(E338="","",IFERROR(IF(IF(K338="","",INDEX(收费标合同信息维护!A:Q,MATCH(D338,收费标合同信息维护!J:J,0),10))=D338,"有","无"),"无"))</f>
        <v/>
      </c>
      <c r="G338" s="13" t="str">
        <f t="shared" si="21"/>
        <v/>
      </c>
      <c r="H338" s="13" t="str">
        <f t="shared" si="23"/>
        <v/>
      </c>
      <c r="I338" s="13" t="str">
        <f>IF(G338="","",IFERROR(IF(IF(K338="","",INDEX(收费标合同信息维护!A:Q,MATCH(G338,收费标合同信息维护!M:M,0),13))=G338,"有","无"),"无"))</f>
        <v/>
      </c>
      <c r="J338" s="3" t="s">
        <v>4433</v>
      </c>
      <c r="K338" s="3" t="s">
        <v>7298</v>
      </c>
      <c r="L338" s="3" t="s">
        <v>6638</v>
      </c>
      <c r="M338" s="3" t="s">
        <v>6639</v>
      </c>
      <c r="N338" s="3" t="s">
        <v>6477</v>
      </c>
      <c r="O338" s="3" t="s">
        <v>6478</v>
      </c>
      <c r="P338" s="3" t="s">
        <v>7301</v>
      </c>
      <c r="Q338" s="3" t="s">
        <v>6639</v>
      </c>
      <c r="R338" s="3" t="s">
        <v>6479</v>
      </c>
      <c r="S338" s="3" t="s">
        <v>6480</v>
      </c>
      <c r="T338" s="3" t="s">
        <v>7302</v>
      </c>
      <c r="U338" s="3" t="s">
        <v>154</v>
      </c>
      <c r="V338" s="3" t="s">
        <v>154</v>
      </c>
      <c r="W338" s="3" t="s">
        <v>154</v>
      </c>
      <c r="X338" s="3" t="s">
        <v>154</v>
      </c>
      <c r="Y338" s="3" t="s">
        <v>154</v>
      </c>
      <c r="Z338" s="3" t="s">
        <v>154</v>
      </c>
      <c r="AA338" s="3" t="s">
        <v>154</v>
      </c>
      <c r="AB338" s="3" t="s">
        <v>154</v>
      </c>
      <c r="AC338" s="3" t="s">
        <v>154</v>
      </c>
      <c r="AD338" s="3" t="s">
        <v>6151</v>
      </c>
      <c r="AE338" s="3" t="s">
        <v>6151</v>
      </c>
      <c r="AF338" s="3" t="s">
        <v>154</v>
      </c>
      <c r="AG338" s="3" t="s">
        <v>154</v>
      </c>
      <c r="AH338" s="3" t="s">
        <v>6478</v>
      </c>
      <c r="AI338" s="3" t="s">
        <v>6482</v>
      </c>
      <c r="AJ338" s="3" t="s">
        <v>6489</v>
      </c>
    </row>
    <row r="339" spans="1:36" ht="30">
      <c r="A339" s="10">
        <v>434</v>
      </c>
      <c r="B339" t="str">
        <f>IF(K339="总计","",INDEX(主数据!A:AD,MATCH(J339,主数据!A:A,0),9))</f>
        <v>华西大区公司</v>
      </c>
      <c r="C339" t="str">
        <f>IF(K339="","",INDEX(主数据!A:AD,MATCH(J339,主数据!A:A,0),11))</f>
        <v>呼和浩特东区</v>
      </c>
      <c r="D339" t="str">
        <f t="shared" si="20"/>
        <v>NM91销售中心物业费直接录入</v>
      </c>
      <c r="E339" s="13" t="str">
        <f t="shared" si="22"/>
        <v/>
      </c>
      <c r="F339" s="13" t="str">
        <f>IF(E339="","",IFERROR(IF(IF(K339="","",INDEX(收费标合同信息维护!A:Q,MATCH(D339,收费标合同信息维护!J:J,0),10))=D339,"有","无"),"无"))</f>
        <v/>
      </c>
      <c r="G339" s="13" t="str">
        <f t="shared" si="21"/>
        <v/>
      </c>
      <c r="H339" s="13" t="str">
        <f t="shared" si="23"/>
        <v/>
      </c>
      <c r="I339" s="13" t="str">
        <f>IF(G339="","",IFERROR(IF(IF(K339="","",INDEX(收费标合同信息维护!A:Q,MATCH(G339,收费标合同信息维护!M:M,0),13))=G339,"有","无"),"无"))</f>
        <v/>
      </c>
      <c r="J339" s="3" t="s">
        <v>3091</v>
      </c>
      <c r="K339" s="3" t="s">
        <v>7303</v>
      </c>
      <c r="L339" s="3" t="s">
        <v>6638</v>
      </c>
      <c r="M339" s="3" t="s">
        <v>6639</v>
      </c>
      <c r="N339" s="3" t="s">
        <v>6477</v>
      </c>
      <c r="O339" s="3" t="s">
        <v>6478</v>
      </c>
      <c r="P339" s="3" t="s">
        <v>6638</v>
      </c>
      <c r="Q339" s="3" t="s">
        <v>6639</v>
      </c>
      <c r="R339" s="3" t="s">
        <v>6479</v>
      </c>
      <c r="S339" s="3" t="s">
        <v>6480</v>
      </c>
      <c r="T339" s="3" t="s">
        <v>7100</v>
      </c>
      <c r="U339" s="3" t="s">
        <v>154</v>
      </c>
      <c r="V339" s="3" t="s">
        <v>154</v>
      </c>
      <c r="W339" s="3" t="s">
        <v>154</v>
      </c>
      <c r="X339" s="3" t="s">
        <v>154</v>
      </c>
      <c r="Y339" s="3" t="s">
        <v>154</v>
      </c>
      <c r="Z339" s="3" t="s">
        <v>154</v>
      </c>
      <c r="AA339" s="3" t="s">
        <v>154</v>
      </c>
      <c r="AB339" s="3" t="s">
        <v>154</v>
      </c>
      <c r="AC339" s="3" t="s">
        <v>154</v>
      </c>
      <c r="AD339" s="3" t="s">
        <v>6151</v>
      </c>
      <c r="AE339" s="3" t="s">
        <v>6151</v>
      </c>
      <c r="AF339" s="3" t="s">
        <v>154</v>
      </c>
      <c r="AG339" s="3" t="s">
        <v>154</v>
      </c>
      <c r="AH339" s="3" t="s">
        <v>6478</v>
      </c>
      <c r="AI339" s="3" t="s">
        <v>6482</v>
      </c>
      <c r="AJ339" s="3" t="s">
        <v>6489</v>
      </c>
    </row>
    <row r="340" spans="1:36" ht="30">
      <c r="A340" s="10">
        <v>435</v>
      </c>
      <c r="B340" t="str">
        <f>IF(K340="总计","",INDEX(主数据!A:AD,MATCH(J340,主数据!A:A,0),9))</f>
        <v>华西大区公司</v>
      </c>
      <c r="C340" t="str">
        <f>IF(K340="","",INDEX(主数据!A:AD,MATCH(J340,主数据!A:A,0),11))</f>
        <v>呼和浩特西区</v>
      </c>
      <c r="D340" t="str">
        <f t="shared" si="20"/>
        <v>NM92销售中心物业费定额</v>
      </c>
      <c r="E340" s="13" t="str">
        <f t="shared" si="22"/>
        <v/>
      </c>
      <c r="F340" s="13" t="str">
        <f>IF(E340="","",IFERROR(IF(IF(K340="","",INDEX(收费标合同信息维护!A:Q,MATCH(D340,收费标合同信息维护!J:J,0),10))=D340,"有","无"),"无"))</f>
        <v/>
      </c>
      <c r="G340" s="13" t="str">
        <f t="shared" si="21"/>
        <v>NM92销售中心物业费定额62063.00</v>
      </c>
      <c r="H340" s="13" t="str">
        <f t="shared" si="23"/>
        <v>62063.00</v>
      </c>
      <c r="I340" s="13" t="str">
        <f>IF(G340="","",IFERROR(IF(IF(K340="","",INDEX(收费标合同信息维护!A:Q,MATCH(G340,收费标合同信息维护!M:M,0),13))=G340,"有","无"),"无"))</f>
        <v>无</v>
      </c>
      <c r="J340" s="3" t="s">
        <v>2823</v>
      </c>
      <c r="K340" s="3" t="s">
        <v>7304</v>
      </c>
      <c r="L340" s="3" t="s">
        <v>6638</v>
      </c>
      <c r="M340" s="3" t="s">
        <v>6639</v>
      </c>
      <c r="N340" s="3" t="s">
        <v>6477</v>
      </c>
      <c r="O340" s="3" t="s">
        <v>6478</v>
      </c>
      <c r="P340" s="3" t="s">
        <v>7305</v>
      </c>
      <c r="Q340" s="3" t="s">
        <v>7208</v>
      </c>
      <c r="R340" s="3" t="s">
        <v>6490</v>
      </c>
      <c r="S340" s="3" t="s">
        <v>6491</v>
      </c>
      <c r="T340" s="3" t="s">
        <v>7189</v>
      </c>
      <c r="U340" s="3" t="s">
        <v>154</v>
      </c>
      <c r="V340" s="3" t="s">
        <v>154</v>
      </c>
      <c r="W340" s="3" t="s">
        <v>7306</v>
      </c>
      <c r="X340" s="3" t="s">
        <v>154</v>
      </c>
      <c r="Y340" s="3" t="s">
        <v>154</v>
      </c>
      <c r="Z340" s="3" t="s">
        <v>154</v>
      </c>
      <c r="AA340" s="3" t="s">
        <v>154</v>
      </c>
      <c r="AB340" s="3" t="s">
        <v>154</v>
      </c>
      <c r="AC340" s="3" t="s">
        <v>154</v>
      </c>
      <c r="AD340" s="3" t="s">
        <v>6151</v>
      </c>
      <c r="AE340" s="3" t="s">
        <v>6151</v>
      </c>
      <c r="AF340" s="3" t="s">
        <v>154</v>
      </c>
      <c r="AG340" s="3" t="s">
        <v>154</v>
      </c>
      <c r="AH340" s="3" t="s">
        <v>6478</v>
      </c>
      <c r="AI340" s="3" t="s">
        <v>6482</v>
      </c>
      <c r="AJ340" s="3" t="s">
        <v>6033</v>
      </c>
    </row>
    <row r="341" spans="1:36" ht="15">
      <c r="A341" s="10">
        <v>436</v>
      </c>
      <c r="B341" t="str">
        <f>IF(K341="总计","",INDEX(主数据!A:AD,MATCH(J341,主数据!A:A,0),9))</f>
        <v>华西大区公司</v>
      </c>
      <c r="C341" t="str">
        <f>IF(K341="","",INDEX(主数据!A:AD,MATCH(J341,主数据!A:A,0),11))</f>
        <v>呼和浩特西区</v>
      </c>
      <c r="D341" t="str">
        <f t="shared" si="20"/>
        <v>NM95销售中心物业费直接录入</v>
      </c>
      <c r="E341" s="13" t="str">
        <f t="shared" si="22"/>
        <v/>
      </c>
      <c r="F341" s="13" t="str">
        <f>IF(E341="","",IFERROR(IF(IF(K341="","",INDEX(收费标合同信息维护!A:Q,MATCH(D341,收费标合同信息维护!J:J,0),10))=D341,"有","无"),"无"))</f>
        <v/>
      </c>
      <c r="G341" s="13" t="str">
        <f t="shared" si="21"/>
        <v/>
      </c>
      <c r="H341" s="13" t="str">
        <f t="shared" si="23"/>
        <v/>
      </c>
      <c r="I341" s="13" t="str">
        <f>IF(G341="","",IFERROR(IF(IF(K341="","",INDEX(收费标合同信息维护!A:Q,MATCH(G341,收费标合同信息维护!M:M,0),13))=G341,"有","无"),"无"))</f>
        <v/>
      </c>
      <c r="J341" s="3" t="s">
        <v>3145</v>
      </c>
      <c r="K341" s="3" t="s">
        <v>7307</v>
      </c>
      <c r="L341" s="3" t="s">
        <v>6638</v>
      </c>
      <c r="M341" s="3" t="s">
        <v>6639</v>
      </c>
      <c r="N341" s="3" t="s">
        <v>6477</v>
      </c>
      <c r="O341" s="3" t="s">
        <v>6478</v>
      </c>
      <c r="P341" s="3" t="s">
        <v>6638</v>
      </c>
      <c r="Q341" s="3" t="s">
        <v>6639</v>
      </c>
      <c r="R341" s="3" t="s">
        <v>6479</v>
      </c>
      <c r="S341" s="3" t="s">
        <v>6480</v>
      </c>
      <c r="T341" s="3" t="s">
        <v>7308</v>
      </c>
      <c r="U341" s="3" t="s">
        <v>154</v>
      </c>
      <c r="V341" s="3" t="s">
        <v>154</v>
      </c>
      <c r="W341" s="3" t="s">
        <v>154</v>
      </c>
      <c r="X341" s="3" t="s">
        <v>154</v>
      </c>
      <c r="Y341" s="3" t="s">
        <v>154</v>
      </c>
      <c r="Z341" s="3" t="s">
        <v>154</v>
      </c>
      <c r="AA341" s="3" t="s">
        <v>154</v>
      </c>
      <c r="AB341" s="3" t="s">
        <v>154</v>
      </c>
      <c r="AC341" s="3" t="s">
        <v>154</v>
      </c>
      <c r="AD341" s="3" t="s">
        <v>6151</v>
      </c>
      <c r="AE341" s="3" t="s">
        <v>6151</v>
      </c>
      <c r="AF341" s="3" t="s">
        <v>154</v>
      </c>
      <c r="AG341" s="3" t="s">
        <v>154</v>
      </c>
      <c r="AH341" s="3" t="s">
        <v>6478</v>
      </c>
      <c r="AI341" s="3" t="s">
        <v>6482</v>
      </c>
      <c r="AJ341" s="3" t="s">
        <v>6489</v>
      </c>
    </row>
    <row r="342" spans="1:36" ht="15">
      <c r="A342" s="10">
        <v>437</v>
      </c>
      <c r="B342" t="str">
        <f>IF(K342="总计","",INDEX(主数据!A:AD,MATCH(J342,主数据!A:A,0),9))</f>
        <v>华东大区公司</v>
      </c>
      <c r="C342" t="str">
        <f>IF(K342="","",INDEX(主数据!A:AD,MATCH(J342,主数据!A:A,0),11))</f>
        <v>南京城区</v>
      </c>
      <c r="D342" t="str">
        <f t="shared" si="20"/>
        <v>SH12物业服务费标准方式4.20</v>
      </c>
      <c r="E342" s="13" t="str">
        <f t="shared" si="22"/>
        <v>4.20</v>
      </c>
      <c r="F342" s="13" t="str">
        <f>IF(E342="","",IFERROR(IF(IF(K342="","",INDEX(收费标合同信息维护!A:Q,MATCH(D342,收费标合同信息维护!J:J,0),10))=D342,"有","无"),"无"))</f>
        <v>无</v>
      </c>
      <c r="G342" s="13" t="str">
        <f t="shared" si="21"/>
        <v/>
      </c>
      <c r="H342" s="13" t="str">
        <f t="shared" si="23"/>
        <v/>
      </c>
      <c r="I342" s="13" t="str">
        <f>IF(G342="","",IFERROR(IF(IF(K342="","",INDEX(收费标合同信息维护!A:Q,MATCH(G342,收费标合同信息维护!M:M,0),13))=G342,"有","无"),"无"))</f>
        <v/>
      </c>
      <c r="J342" s="3" t="s">
        <v>2728</v>
      </c>
      <c r="K342" s="3" t="s">
        <v>7309</v>
      </c>
      <c r="L342" s="3" t="s">
        <v>6025</v>
      </c>
      <c r="M342" s="3" t="s">
        <v>6026</v>
      </c>
      <c r="N342" s="3" t="s">
        <v>6477</v>
      </c>
      <c r="O342" s="3" t="s">
        <v>6478</v>
      </c>
      <c r="P342" s="3" t="s">
        <v>7310</v>
      </c>
      <c r="Q342" s="3" t="s">
        <v>7310</v>
      </c>
      <c r="R342" s="3" t="s">
        <v>6484</v>
      </c>
      <c r="S342" s="3" t="s">
        <v>6491</v>
      </c>
      <c r="T342" s="3" t="s">
        <v>7311</v>
      </c>
      <c r="U342" s="3" t="s">
        <v>154</v>
      </c>
      <c r="V342" s="3" t="s">
        <v>6987</v>
      </c>
      <c r="W342" s="3" t="s">
        <v>154</v>
      </c>
      <c r="X342" s="3" t="s">
        <v>154</v>
      </c>
      <c r="Y342" s="3" t="s">
        <v>154</v>
      </c>
      <c r="Z342" s="3" t="s">
        <v>154</v>
      </c>
      <c r="AA342" s="3" t="s">
        <v>154</v>
      </c>
      <c r="AB342" s="3" t="s">
        <v>154</v>
      </c>
      <c r="AC342" s="3" t="s">
        <v>154</v>
      </c>
      <c r="AD342" s="3" t="s">
        <v>6151</v>
      </c>
      <c r="AE342" s="3" t="s">
        <v>6151</v>
      </c>
      <c r="AF342" s="3" t="s">
        <v>154</v>
      </c>
      <c r="AG342" s="3" t="s">
        <v>154</v>
      </c>
      <c r="AH342" s="3" t="s">
        <v>6597</v>
      </c>
      <c r="AI342" s="3" t="s">
        <v>6482</v>
      </c>
      <c r="AJ342" s="3" t="s">
        <v>6489</v>
      </c>
    </row>
    <row r="343" spans="1:36" ht="15">
      <c r="A343" s="10">
        <v>438</v>
      </c>
      <c r="B343" t="str">
        <f>IF(K343="总计","",INDEX(主数据!A:AD,MATCH(J343,主数据!A:A,0),9))</f>
        <v>华东大区公司</v>
      </c>
      <c r="C343" t="str">
        <f>IF(K343="","",INDEX(主数据!A:AD,MATCH(J343,主数据!A:A,0),11))</f>
        <v>南京城区</v>
      </c>
      <c r="D343" t="str">
        <f t="shared" si="20"/>
        <v>SH12物业服务费标准方式2.30</v>
      </c>
      <c r="E343" s="13" t="str">
        <f t="shared" si="22"/>
        <v>2.30</v>
      </c>
      <c r="F343" s="13" t="str">
        <f>IF(E343="","",IFERROR(IF(IF(K343="","",INDEX(收费标合同信息维护!A:Q,MATCH(D343,收费标合同信息维护!J:J,0),10))=D343,"有","无"),"无"))</f>
        <v>无</v>
      </c>
      <c r="G343" s="13" t="str">
        <f t="shared" si="21"/>
        <v/>
      </c>
      <c r="H343" s="13" t="str">
        <f t="shared" si="23"/>
        <v/>
      </c>
      <c r="I343" s="13" t="str">
        <f>IF(G343="","",IFERROR(IF(IF(K343="","",INDEX(收费标合同信息维护!A:Q,MATCH(G343,收费标合同信息维护!M:M,0),13))=G343,"有","无"),"无"))</f>
        <v/>
      </c>
      <c r="J343" s="3" t="s">
        <v>2728</v>
      </c>
      <c r="K343" s="3" t="s">
        <v>7309</v>
      </c>
      <c r="L343" s="3" t="s">
        <v>6025</v>
      </c>
      <c r="M343" s="3" t="s">
        <v>6026</v>
      </c>
      <c r="N343" s="3" t="s">
        <v>6477</v>
      </c>
      <c r="O343" s="3" t="s">
        <v>6478</v>
      </c>
      <c r="P343" s="3" t="s">
        <v>7312</v>
      </c>
      <c r="Q343" s="3" t="s">
        <v>7312</v>
      </c>
      <c r="R343" s="3" t="s">
        <v>6484</v>
      </c>
      <c r="S343" s="3" t="s">
        <v>6491</v>
      </c>
      <c r="T343" s="3" t="s">
        <v>7311</v>
      </c>
      <c r="U343" s="3" t="s">
        <v>154</v>
      </c>
      <c r="V343" s="3" t="s">
        <v>7313</v>
      </c>
      <c r="W343" s="3" t="s">
        <v>154</v>
      </c>
      <c r="X343" s="3" t="s">
        <v>154</v>
      </c>
      <c r="Y343" s="3" t="s">
        <v>154</v>
      </c>
      <c r="Z343" s="3" t="s">
        <v>154</v>
      </c>
      <c r="AA343" s="3" t="s">
        <v>154</v>
      </c>
      <c r="AB343" s="3" t="s">
        <v>154</v>
      </c>
      <c r="AC343" s="3" t="s">
        <v>154</v>
      </c>
      <c r="AD343" s="3" t="s">
        <v>6151</v>
      </c>
      <c r="AE343" s="3" t="s">
        <v>6151</v>
      </c>
      <c r="AF343" s="3" t="s">
        <v>154</v>
      </c>
      <c r="AG343" s="3" t="s">
        <v>154</v>
      </c>
      <c r="AH343" s="3" t="s">
        <v>6597</v>
      </c>
      <c r="AI343" s="3" t="s">
        <v>6482</v>
      </c>
      <c r="AJ343" s="3" t="s">
        <v>6489</v>
      </c>
    </row>
    <row r="344" spans="1:36" ht="15">
      <c r="A344" s="10">
        <v>439</v>
      </c>
      <c r="B344" t="str">
        <f>IF(K344="总计","",INDEX(主数据!A:AD,MATCH(J344,主数据!A:A,0),9))</f>
        <v>华东大区公司</v>
      </c>
      <c r="C344" t="str">
        <f>IF(K344="","",INDEX(主数据!A:AD,MATCH(J344,主数据!A:A,0),11))</f>
        <v>南京城区</v>
      </c>
      <c r="D344" t="str">
        <f t="shared" si="20"/>
        <v>SH12物业服务费标准方式2.98</v>
      </c>
      <c r="E344" s="13" t="str">
        <f t="shared" si="22"/>
        <v>2.98</v>
      </c>
      <c r="F344" s="13" t="str">
        <f>IF(E344="","",IFERROR(IF(IF(K344="","",INDEX(收费标合同信息维护!A:Q,MATCH(D344,收费标合同信息维护!J:J,0),10))=D344,"有","无"),"无"))</f>
        <v>无</v>
      </c>
      <c r="G344" s="13" t="str">
        <f t="shared" si="21"/>
        <v/>
      </c>
      <c r="H344" s="13" t="str">
        <f t="shared" si="23"/>
        <v/>
      </c>
      <c r="I344" s="13" t="str">
        <f>IF(G344="","",IFERROR(IF(IF(K344="","",INDEX(收费标合同信息维护!A:Q,MATCH(G344,收费标合同信息维护!M:M,0),13))=G344,"有","无"),"无"))</f>
        <v/>
      </c>
      <c r="J344" s="3" t="s">
        <v>2728</v>
      </c>
      <c r="K344" s="3" t="s">
        <v>7309</v>
      </c>
      <c r="L344" s="3" t="s">
        <v>6025</v>
      </c>
      <c r="M344" s="3" t="s">
        <v>6026</v>
      </c>
      <c r="N344" s="3" t="s">
        <v>6477</v>
      </c>
      <c r="O344" s="3" t="s">
        <v>6478</v>
      </c>
      <c r="P344" s="3" t="s">
        <v>7314</v>
      </c>
      <c r="Q344" s="3" t="s">
        <v>7314</v>
      </c>
      <c r="R344" s="3" t="s">
        <v>6484</v>
      </c>
      <c r="S344" s="3" t="s">
        <v>6491</v>
      </c>
      <c r="T344" s="3" t="s">
        <v>7315</v>
      </c>
      <c r="U344" s="3" t="s">
        <v>154</v>
      </c>
      <c r="V344" s="3" t="s">
        <v>6808</v>
      </c>
      <c r="W344" s="3" t="s">
        <v>154</v>
      </c>
      <c r="X344" s="3" t="s">
        <v>154</v>
      </c>
      <c r="Y344" s="3" t="s">
        <v>154</v>
      </c>
      <c r="Z344" s="3" t="s">
        <v>154</v>
      </c>
      <c r="AA344" s="3" t="s">
        <v>154</v>
      </c>
      <c r="AB344" s="3" t="s">
        <v>154</v>
      </c>
      <c r="AC344" s="3" t="s">
        <v>154</v>
      </c>
      <c r="AD344" s="3" t="s">
        <v>6151</v>
      </c>
      <c r="AE344" s="3" t="s">
        <v>6151</v>
      </c>
      <c r="AF344" s="3" t="s">
        <v>154</v>
      </c>
      <c r="AG344" s="3" t="s">
        <v>154</v>
      </c>
      <c r="AH344" s="3" t="s">
        <v>6597</v>
      </c>
      <c r="AI344" s="3" t="s">
        <v>6482</v>
      </c>
      <c r="AJ344" s="3" t="s">
        <v>6489</v>
      </c>
    </row>
    <row r="345" spans="1:36" ht="15">
      <c r="A345" s="10">
        <v>440</v>
      </c>
      <c r="B345" t="str">
        <f>IF(K345="总计","",INDEX(主数据!A:AD,MATCH(J345,主数据!A:A,0),9))</f>
        <v>华东大区公司</v>
      </c>
      <c r="C345" t="str">
        <f>IF(K345="","",INDEX(主数据!A:AD,MATCH(J345,主数据!A:A,0),11))</f>
        <v>南京城区</v>
      </c>
      <c r="D345" t="str">
        <f t="shared" si="20"/>
        <v>SH12物业服务费标准方式4.98</v>
      </c>
      <c r="E345" s="13" t="str">
        <f t="shared" si="22"/>
        <v>4.98</v>
      </c>
      <c r="F345" s="13" t="str">
        <f>IF(E345="","",IFERROR(IF(IF(K345="","",INDEX(收费标合同信息维护!A:Q,MATCH(D345,收费标合同信息维护!J:J,0),10))=D345,"有","无"),"无"))</f>
        <v>无</v>
      </c>
      <c r="G345" s="13" t="str">
        <f t="shared" si="21"/>
        <v/>
      </c>
      <c r="H345" s="13" t="str">
        <f t="shared" si="23"/>
        <v/>
      </c>
      <c r="I345" s="13" t="str">
        <f>IF(G345="","",IFERROR(IF(IF(K345="","",INDEX(收费标合同信息维护!A:Q,MATCH(G345,收费标合同信息维护!M:M,0),13))=G345,"有","无"),"无"))</f>
        <v/>
      </c>
      <c r="J345" s="3" t="s">
        <v>2728</v>
      </c>
      <c r="K345" s="3" t="s">
        <v>7309</v>
      </c>
      <c r="L345" s="3" t="s">
        <v>6025</v>
      </c>
      <c r="M345" s="3" t="s">
        <v>6026</v>
      </c>
      <c r="N345" s="3" t="s">
        <v>6477</v>
      </c>
      <c r="O345" s="3" t="s">
        <v>6478</v>
      </c>
      <c r="P345" s="3" t="s">
        <v>7316</v>
      </c>
      <c r="Q345" s="3" t="s">
        <v>7316</v>
      </c>
      <c r="R345" s="3" t="s">
        <v>6484</v>
      </c>
      <c r="S345" s="3" t="s">
        <v>6491</v>
      </c>
      <c r="T345" s="3" t="s">
        <v>7315</v>
      </c>
      <c r="U345" s="3" t="s">
        <v>154</v>
      </c>
      <c r="V345" s="3" t="s">
        <v>7317</v>
      </c>
      <c r="W345" s="3" t="s">
        <v>154</v>
      </c>
      <c r="X345" s="3" t="s">
        <v>154</v>
      </c>
      <c r="Y345" s="3" t="s">
        <v>154</v>
      </c>
      <c r="Z345" s="3" t="s">
        <v>154</v>
      </c>
      <c r="AA345" s="3" t="s">
        <v>154</v>
      </c>
      <c r="AB345" s="3" t="s">
        <v>154</v>
      </c>
      <c r="AC345" s="3" t="s">
        <v>154</v>
      </c>
      <c r="AD345" s="3" t="s">
        <v>6151</v>
      </c>
      <c r="AE345" s="3" t="s">
        <v>6151</v>
      </c>
      <c r="AF345" s="3" t="s">
        <v>154</v>
      </c>
      <c r="AG345" s="3" t="s">
        <v>154</v>
      </c>
      <c r="AH345" s="3" t="s">
        <v>6597</v>
      </c>
      <c r="AI345" s="3" t="s">
        <v>6482</v>
      </c>
      <c r="AJ345" s="3" t="s">
        <v>6489</v>
      </c>
    </row>
    <row r="346" spans="1:36" ht="15">
      <c r="A346" s="10">
        <v>441</v>
      </c>
      <c r="B346" t="str">
        <f>IF(K346="总计","",INDEX(主数据!A:AD,MATCH(J346,主数据!A:A,0),9))</f>
        <v>华东大区公司</v>
      </c>
      <c r="C346" t="str">
        <f>IF(K346="","",INDEX(主数据!A:AD,MATCH(J346,主数据!A:A,0),11))</f>
        <v>南京城区</v>
      </c>
      <c r="D346" t="str">
        <f t="shared" si="20"/>
        <v>SH12物业服务费直接录入</v>
      </c>
      <c r="E346" s="13" t="str">
        <f t="shared" si="22"/>
        <v/>
      </c>
      <c r="F346" s="13" t="str">
        <f>IF(E346="","",IFERROR(IF(IF(K346="","",INDEX(收费标合同信息维护!A:Q,MATCH(D346,收费标合同信息维护!J:J,0),10))=D346,"有","无"),"无"))</f>
        <v/>
      </c>
      <c r="G346" s="13" t="str">
        <f t="shared" si="21"/>
        <v/>
      </c>
      <c r="H346" s="13" t="str">
        <f t="shared" si="23"/>
        <v/>
      </c>
      <c r="I346" s="13" t="str">
        <f>IF(G346="","",IFERROR(IF(IF(K346="","",INDEX(收费标合同信息维护!A:Q,MATCH(G346,收费标合同信息维护!M:M,0),13))=G346,"有","无"),"无"))</f>
        <v/>
      </c>
      <c r="J346" s="3" t="s">
        <v>2728</v>
      </c>
      <c r="K346" s="3" t="s">
        <v>7309</v>
      </c>
      <c r="L346" s="3" t="s">
        <v>6025</v>
      </c>
      <c r="M346" s="3" t="s">
        <v>6026</v>
      </c>
      <c r="N346" s="3" t="s">
        <v>6477</v>
      </c>
      <c r="O346" s="3" t="s">
        <v>6478</v>
      </c>
      <c r="P346" s="3" t="s">
        <v>7318</v>
      </c>
      <c r="Q346" s="3" t="s">
        <v>7318</v>
      </c>
      <c r="R346" s="3" t="s">
        <v>6479</v>
      </c>
      <c r="S346" s="3" t="s">
        <v>6480</v>
      </c>
      <c r="T346" s="3" t="s">
        <v>7319</v>
      </c>
      <c r="U346" s="3" t="s">
        <v>154</v>
      </c>
      <c r="V346" s="3" t="s">
        <v>154</v>
      </c>
      <c r="W346" s="3" t="s">
        <v>154</v>
      </c>
      <c r="X346" s="3" t="s">
        <v>154</v>
      </c>
      <c r="Y346" s="3" t="s">
        <v>154</v>
      </c>
      <c r="Z346" s="3" t="s">
        <v>154</v>
      </c>
      <c r="AA346" s="3" t="s">
        <v>154</v>
      </c>
      <c r="AB346" s="3" t="s">
        <v>154</v>
      </c>
      <c r="AC346" s="3" t="s">
        <v>154</v>
      </c>
      <c r="AD346" s="3" t="s">
        <v>6151</v>
      </c>
      <c r="AE346" s="3" t="s">
        <v>6151</v>
      </c>
      <c r="AF346" s="3" t="s">
        <v>154</v>
      </c>
      <c r="AG346" s="3" t="s">
        <v>154</v>
      </c>
      <c r="AH346" s="3" t="s">
        <v>6478</v>
      </c>
      <c r="AI346" s="3" t="s">
        <v>6482</v>
      </c>
      <c r="AJ346" s="3" t="s">
        <v>6489</v>
      </c>
    </row>
    <row r="347" spans="1:36" ht="30">
      <c r="A347" s="10">
        <v>442</v>
      </c>
      <c r="B347" t="str">
        <f>IF(K347="总计","",INDEX(主数据!A:AD,MATCH(J347,主数据!A:A,0),9))</f>
        <v>华东大区公司</v>
      </c>
      <c r="C347" t="str">
        <f>IF(K347="","",INDEX(主数据!A:AD,MATCH(J347,主数据!A:A,0),11))</f>
        <v>上海北区</v>
      </c>
      <c r="D347" t="str">
        <f t="shared" si="20"/>
        <v>SH60物业服务费标准方式138231.00</v>
      </c>
      <c r="E347" s="13" t="str">
        <f t="shared" si="22"/>
        <v>138231.00</v>
      </c>
      <c r="F347" s="13" t="str">
        <f>IF(E347="","",IFERROR(IF(IF(K347="","",INDEX(收费标合同信息维护!A:Q,MATCH(D347,收费标合同信息维护!J:J,0),10))=D347,"有","无"),"无"))</f>
        <v>无</v>
      </c>
      <c r="G347" s="13" t="str">
        <f t="shared" si="21"/>
        <v/>
      </c>
      <c r="H347" s="13" t="str">
        <f t="shared" si="23"/>
        <v/>
      </c>
      <c r="I347" s="13" t="str">
        <f>IF(G347="","",IFERROR(IF(IF(K347="","",INDEX(收费标合同信息维护!A:Q,MATCH(G347,收费标合同信息维护!M:M,0),13))=G347,"有","无"),"无"))</f>
        <v/>
      </c>
      <c r="J347" s="3" t="s">
        <v>3120</v>
      </c>
      <c r="K347" s="3" t="s">
        <v>7320</v>
      </c>
      <c r="L347" s="3" t="s">
        <v>6025</v>
      </c>
      <c r="M347" s="3" t="s">
        <v>6026</v>
      </c>
      <c r="N347" s="3" t="s">
        <v>6477</v>
      </c>
      <c r="O347" s="3" t="s">
        <v>6478</v>
      </c>
      <c r="P347" s="3" t="s">
        <v>7321</v>
      </c>
      <c r="Q347" s="3" t="s">
        <v>7322</v>
      </c>
      <c r="R347" s="3" t="s">
        <v>6484</v>
      </c>
      <c r="S347" s="3" t="s">
        <v>7060</v>
      </c>
      <c r="T347" s="3" t="s">
        <v>7266</v>
      </c>
      <c r="U347" s="3" t="s">
        <v>7021</v>
      </c>
      <c r="V347" s="3" t="s">
        <v>7323</v>
      </c>
      <c r="W347" s="3" t="s">
        <v>154</v>
      </c>
      <c r="X347" s="3" t="s">
        <v>154</v>
      </c>
      <c r="Y347" s="3" t="s">
        <v>154</v>
      </c>
      <c r="Z347" s="3" t="s">
        <v>154</v>
      </c>
      <c r="AA347" s="3" t="s">
        <v>154</v>
      </c>
      <c r="AB347" s="3" t="s">
        <v>154</v>
      </c>
      <c r="AC347" s="3" t="s">
        <v>154</v>
      </c>
      <c r="AD347" s="3" t="s">
        <v>6151</v>
      </c>
      <c r="AE347" s="3" t="s">
        <v>6151</v>
      </c>
      <c r="AF347" s="3" t="s">
        <v>154</v>
      </c>
      <c r="AG347" s="3" t="s">
        <v>154</v>
      </c>
      <c r="AH347" s="3" t="s">
        <v>6478</v>
      </c>
      <c r="AI347" s="3" t="s">
        <v>6482</v>
      </c>
      <c r="AJ347" s="3" t="s">
        <v>6489</v>
      </c>
    </row>
    <row r="348" spans="1:36" ht="30">
      <c r="A348" s="10">
        <v>443</v>
      </c>
      <c r="B348" t="str">
        <f>IF(K348="总计","",INDEX(主数据!A:AD,MATCH(J348,主数据!A:A,0),9))</f>
        <v>华东大区公司</v>
      </c>
      <c r="C348" t="str">
        <f>IF(K348="","",INDEX(主数据!A:AD,MATCH(J348,主数据!A:A,0),11))</f>
        <v>上海北区</v>
      </c>
      <c r="D348" t="str">
        <f t="shared" si="20"/>
        <v>SH60物业服务费直接录入</v>
      </c>
      <c r="E348" s="13" t="str">
        <f t="shared" si="22"/>
        <v/>
      </c>
      <c r="F348" s="13" t="str">
        <f>IF(E348="","",IFERROR(IF(IF(K348="","",INDEX(收费标合同信息维护!A:Q,MATCH(D348,收费标合同信息维护!J:J,0),10))=D348,"有","无"),"无"))</f>
        <v/>
      </c>
      <c r="G348" s="13" t="str">
        <f t="shared" si="21"/>
        <v/>
      </c>
      <c r="H348" s="13" t="str">
        <f t="shared" si="23"/>
        <v/>
      </c>
      <c r="I348" s="13" t="str">
        <f>IF(G348="","",IFERROR(IF(IF(K348="","",INDEX(收费标合同信息维护!A:Q,MATCH(G348,收费标合同信息维护!M:M,0),13))=G348,"有","无"),"无"))</f>
        <v/>
      </c>
      <c r="J348" s="3" t="s">
        <v>3120</v>
      </c>
      <c r="K348" s="3" t="s">
        <v>7320</v>
      </c>
      <c r="L348" s="3" t="s">
        <v>6025</v>
      </c>
      <c r="M348" s="3" t="s">
        <v>6026</v>
      </c>
      <c r="N348" s="3" t="s">
        <v>6477</v>
      </c>
      <c r="O348" s="3" t="s">
        <v>6478</v>
      </c>
      <c r="P348" s="3" t="s">
        <v>7324</v>
      </c>
      <c r="Q348" s="3" t="s">
        <v>7325</v>
      </c>
      <c r="R348" s="3" t="s">
        <v>6479</v>
      </c>
      <c r="S348" s="3" t="s">
        <v>6480</v>
      </c>
      <c r="T348" s="3" t="s">
        <v>7266</v>
      </c>
      <c r="U348" s="3" t="s">
        <v>7021</v>
      </c>
      <c r="V348" s="3" t="s">
        <v>154</v>
      </c>
      <c r="W348" s="3" t="s">
        <v>154</v>
      </c>
      <c r="X348" s="3" t="s">
        <v>154</v>
      </c>
      <c r="Y348" s="3" t="s">
        <v>154</v>
      </c>
      <c r="Z348" s="3" t="s">
        <v>154</v>
      </c>
      <c r="AA348" s="3" t="s">
        <v>154</v>
      </c>
      <c r="AB348" s="3" t="s">
        <v>154</v>
      </c>
      <c r="AC348" s="3" t="s">
        <v>154</v>
      </c>
      <c r="AD348" s="3" t="s">
        <v>6151</v>
      </c>
      <c r="AE348" s="3" t="s">
        <v>6151</v>
      </c>
      <c r="AF348" s="3" t="s">
        <v>154</v>
      </c>
      <c r="AG348" s="3" t="s">
        <v>154</v>
      </c>
      <c r="AH348" s="3" t="s">
        <v>6478</v>
      </c>
      <c r="AI348" s="3" t="s">
        <v>6482</v>
      </c>
      <c r="AJ348" s="3" t="s">
        <v>6489</v>
      </c>
    </row>
    <row r="349" spans="1:36" ht="30">
      <c r="A349" s="10">
        <v>444</v>
      </c>
      <c r="B349" t="str">
        <f>IF(K349="总计","",INDEX(主数据!A:AD,MATCH(J349,主数据!A:A,0),9))</f>
        <v>华东大区公司</v>
      </c>
      <c r="C349" t="str">
        <f>IF(K349="","",INDEX(主数据!A:AD,MATCH(J349,主数据!A:A,0),11))</f>
        <v>上海北区</v>
      </c>
      <c r="D349" t="str">
        <f t="shared" si="20"/>
        <v>SH62物业服务费直接录入</v>
      </c>
      <c r="E349" s="13" t="str">
        <f t="shared" si="22"/>
        <v/>
      </c>
      <c r="F349" s="13" t="str">
        <f>IF(E349="","",IFERROR(IF(IF(K349="","",INDEX(收费标合同信息维护!A:Q,MATCH(D349,收费标合同信息维护!J:J,0),10))=D349,"有","无"),"无"))</f>
        <v/>
      </c>
      <c r="G349" s="13" t="str">
        <f t="shared" si="21"/>
        <v/>
      </c>
      <c r="H349" s="13" t="str">
        <f t="shared" si="23"/>
        <v/>
      </c>
      <c r="I349" s="13" t="str">
        <f>IF(G349="","",IFERROR(IF(IF(K349="","",INDEX(收费标合同信息维护!A:Q,MATCH(G349,收费标合同信息维护!M:M,0),13))=G349,"有","无"),"无"))</f>
        <v/>
      </c>
      <c r="J349" s="3" t="s">
        <v>3130</v>
      </c>
      <c r="K349" s="3" t="s">
        <v>7326</v>
      </c>
      <c r="L349" s="3" t="s">
        <v>6025</v>
      </c>
      <c r="M349" s="3" t="s">
        <v>6026</v>
      </c>
      <c r="N349" s="3" t="s">
        <v>6477</v>
      </c>
      <c r="O349" s="3" t="s">
        <v>6478</v>
      </c>
      <c r="P349" s="3" t="s">
        <v>7327</v>
      </c>
      <c r="Q349" s="3" t="s">
        <v>7094</v>
      </c>
      <c r="R349" s="3" t="s">
        <v>6479</v>
      </c>
      <c r="S349" s="3" t="s">
        <v>6480</v>
      </c>
      <c r="T349" s="3" t="s">
        <v>7266</v>
      </c>
      <c r="U349" s="3" t="s">
        <v>7021</v>
      </c>
      <c r="V349" s="3" t="s">
        <v>154</v>
      </c>
      <c r="W349" s="3" t="s">
        <v>154</v>
      </c>
      <c r="X349" s="3" t="s">
        <v>154</v>
      </c>
      <c r="Y349" s="3" t="s">
        <v>154</v>
      </c>
      <c r="Z349" s="3" t="s">
        <v>154</v>
      </c>
      <c r="AA349" s="3" t="s">
        <v>154</v>
      </c>
      <c r="AB349" s="3" t="s">
        <v>154</v>
      </c>
      <c r="AC349" s="3" t="s">
        <v>154</v>
      </c>
      <c r="AD349" s="3" t="s">
        <v>6151</v>
      </c>
      <c r="AE349" s="3" t="s">
        <v>6151</v>
      </c>
      <c r="AF349" s="3" t="s">
        <v>154</v>
      </c>
      <c r="AG349" s="3" t="s">
        <v>154</v>
      </c>
      <c r="AH349" s="3" t="s">
        <v>6478</v>
      </c>
      <c r="AI349" s="3" t="s">
        <v>6482</v>
      </c>
      <c r="AJ349" s="3" t="s">
        <v>6489</v>
      </c>
    </row>
    <row r="350" spans="1:36" ht="30">
      <c r="A350" s="10">
        <v>445</v>
      </c>
      <c r="B350" t="str">
        <f>IF(K350="总计","",INDEX(主数据!A:AD,MATCH(J350,主数据!A:A,0),9))</f>
        <v>华东大区公司</v>
      </c>
      <c r="C350" t="str">
        <f>IF(K350="","",INDEX(主数据!A:AD,MATCH(J350,主数据!A:A,0),11))</f>
        <v>上海北区</v>
      </c>
      <c r="D350" t="str">
        <f t="shared" si="20"/>
        <v>SH62物业服务费标准方式161088.00</v>
      </c>
      <c r="E350" s="13" t="str">
        <f t="shared" si="22"/>
        <v>161088.00</v>
      </c>
      <c r="F350" s="13" t="str">
        <f>IF(E350="","",IFERROR(IF(IF(K350="","",INDEX(收费标合同信息维护!A:Q,MATCH(D350,收费标合同信息维护!J:J,0),10))=D350,"有","无"),"无"))</f>
        <v>无</v>
      </c>
      <c r="G350" s="13" t="str">
        <f t="shared" si="21"/>
        <v/>
      </c>
      <c r="H350" s="13" t="str">
        <f t="shared" si="23"/>
        <v/>
      </c>
      <c r="I350" s="13" t="str">
        <f>IF(G350="","",IFERROR(IF(IF(K350="","",INDEX(收费标合同信息维护!A:Q,MATCH(G350,收费标合同信息维护!M:M,0),13))=G350,"有","无"),"无"))</f>
        <v/>
      </c>
      <c r="J350" s="3" t="s">
        <v>3130</v>
      </c>
      <c r="K350" s="3" t="s">
        <v>7326</v>
      </c>
      <c r="L350" s="3" t="s">
        <v>6025</v>
      </c>
      <c r="M350" s="3" t="s">
        <v>6026</v>
      </c>
      <c r="N350" s="3" t="s">
        <v>6477</v>
      </c>
      <c r="O350" s="3" t="s">
        <v>6478</v>
      </c>
      <c r="P350" s="3" t="s">
        <v>7328</v>
      </c>
      <c r="Q350" s="3" t="s">
        <v>6026</v>
      </c>
      <c r="R350" s="3" t="s">
        <v>6484</v>
      </c>
      <c r="S350" s="3" t="s">
        <v>6491</v>
      </c>
      <c r="T350" s="3" t="s">
        <v>7266</v>
      </c>
      <c r="U350" s="3" t="s">
        <v>7021</v>
      </c>
      <c r="V350" s="3" t="s">
        <v>7329</v>
      </c>
      <c r="W350" s="3" t="s">
        <v>154</v>
      </c>
      <c r="X350" s="3" t="s">
        <v>154</v>
      </c>
      <c r="Y350" s="3" t="s">
        <v>154</v>
      </c>
      <c r="Z350" s="3" t="s">
        <v>154</v>
      </c>
      <c r="AA350" s="3" t="s">
        <v>154</v>
      </c>
      <c r="AB350" s="3" t="s">
        <v>154</v>
      </c>
      <c r="AC350" s="3" t="s">
        <v>154</v>
      </c>
      <c r="AD350" s="3" t="s">
        <v>6151</v>
      </c>
      <c r="AE350" s="3" t="s">
        <v>6151</v>
      </c>
      <c r="AF350" s="3" t="s">
        <v>154</v>
      </c>
      <c r="AG350" s="3" t="s">
        <v>154</v>
      </c>
      <c r="AH350" s="3" t="s">
        <v>6478</v>
      </c>
      <c r="AI350" s="3" t="s">
        <v>6482</v>
      </c>
      <c r="AJ350" s="3" t="s">
        <v>6489</v>
      </c>
    </row>
    <row r="351" spans="1:36" ht="30">
      <c r="A351" s="10">
        <v>446</v>
      </c>
      <c r="B351" t="str">
        <f>IF(K351="总计","",INDEX(主数据!A:AD,MATCH(J351,主数据!A:A,0),9))</f>
        <v>华东大区公司</v>
      </c>
      <c r="C351" t="str">
        <f>IF(K351="","",INDEX(主数据!A:AD,MATCH(J351,主数据!A:A,0),11))</f>
        <v>上海北区</v>
      </c>
      <c r="D351" t="str">
        <f t="shared" si="20"/>
        <v>SH65物业服务费直接录入</v>
      </c>
      <c r="E351" s="13" t="str">
        <f t="shared" si="22"/>
        <v/>
      </c>
      <c r="F351" s="13" t="str">
        <f>IF(E351="","",IFERROR(IF(IF(K351="","",INDEX(收费标合同信息维护!A:Q,MATCH(D351,收费标合同信息维护!J:J,0),10))=D351,"有","无"),"无"))</f>
        <v/>
      </c>
      <c r="G351" s="13" t="str">
        <f t="shared" si="21"/>
        <v/>
      </c>
      <c r="H351" s="13" t="str">
        <f t="shared" si="23"/>
        <v/>
      </c>
      <c r="I351" s="13" t="str">
        <f>IF(G351="","",IFERROR(IF(IF(K351="","",INDEX(收费标合同信息维护!A:Q,MATCH(G351,收费标合同信息维护!M:M,0),13))=G351,"有","无"),"无"))</f>
        <v/>
      </c>
      <c r="J351" s="3" t="s">
        <v>3159</v>
      </c>
      <c r="K351" s="3" t="s">
        <v>7330</v>
      </c>
      <c r="L351" s="3" t="s">
        <v>6025</v>
      </c>
      <c r="M351" s="3" t="s">
        <v>6026</v>
      </c>
      <c r="N351" s="3" t="s">
        <v>6477</v>
      </c>
      <c r="O351" s="3" t="s">
        <v>6478</v>
      </c>
      <c r="P351" s="3" t="s">
        <v>7327</v>
      </c>
      <c r="Q351" s="3" t="s">
        <v>7094</v>
      </c>
      <c r="R351" s="3" t="s">
        <v>6479</v>
      </c>
      <c r="S351" s="3" t="s">
        <v>6480</v>
      </c>
      <c r="T351" s="3" t="s">
        <v>7266</v>
      </c>
      <c r="U351" s="3" t="s">
        <v>7021</v>
      </c>
      <c r="V351" s="3" t="s">
        <v>154</v>
      </c>
      <c r="W351" s="3" t="s">
        <v>154</v>
      </c>
      <c r="X351" s="3" t="s">
        <v>154</v>
      </c>
      <c r="Y351" s="3" t="s">
        <v>154</v>
      </c>
      <c r="Z351" s="3" t="s">
        <v>154</v>
      </c>
      <c r="AA351" s="3" t="s">
        <v>154</v>
      </c>
      <c r="AB351" s="3" t="s">
        <v>154</v>
      </c>
      <c r="AC351" s="3" t="s">
        <v>154</v>
      </c>
      <c r="AD351" s="3" t="s">
        <v>6151</v>
      </c>
      <c r="AE351" s="3" t="s">
        <v>6151</v>
      </c>
      <c r="AF351" s="3" t="s">
        <v>154</v>
      </c>
      <c r="AG351" s="3" t="s">
        <v>154</v>
      </c>
      <c r="AH351" s="3" t="s">
        <v>6478</v>
      </c>
      <c r="AI351" s="3" t="s">
        <v>6482</v>
      </c>
      <c r="AJ351" s="3" t="s">
        <v>6489</v>
      </c>
    </row>
    <row r="352" spans="1:36" ht="30">
      <c r="A352" s="10">
        <v>447</v>
      </c>
      <c r="B352" t="str">
        <f>IF(K352="总计","",INDEX(主数据!A:AD,MATCH(J352,主数据!A:A,0),9))</f>
        <v>华东大区公司</v>
      </c>
      <c r="C352" t="str">
        <f>IF(K352="","",INDEX(主数据!A:AD,MATCH(J352,主数据!A:A,0),11))</f>
        <v>上海北区</v>
      </c>
      <c r="D352" t="str">
        <f t="shared" si="20"/>
        <v>SH65物业服务费标准方式131971.98</v>
      </c>
      <c r="E352" s="13" t="str">
        <f t="shared" si="22"/>
        <v>131971.98</v>
      </c>
      <c r="F352" s="13" t="str">
        <f>IF(E352="","",IFERROR(IF(IF(K352="","",INDEX(收费标合同信息维护!A:Q,MATCH(D352,收费标合同信息维护!J:J,0),10))=D352,"有","无"),"无"))</f>
        <v>无</v>
      </c>
      <c r="G352" s="13" t="str">
        <f t="shared" si="21"/>
        <v/>
      </c>
      <c r="H352" s="13" t="str">
        <f t="shared" si="23"/>
        <v/>
      </c>
      <c r="I352" s="13" t="str">
        <f>IF(G352="","",IFERROR(IF(IF(K352="","",INDEX(收费标合同信息维护!A:Q,MATCH(G352,收费标合同信息维护!M:M,0),13))=G352,"有","无"),"无"))</f>
        <v/>
      </c>
      <c r="J352" s="3" t="s">
        <v>3159</v>
      </c>
      <c r="K352" s="3" t="s">
        <v>7330</v>
      </c>
      <c r="L352" s="3" t="s">
        <v>6025</v>
      </c>
      <c r="M352" s="3" t="s">
        <v>6026</v>
      </c>
      <c r="N352" s="3" t="s">
        <v>6477</v>
      </c>
      <c r="O352" s="3" t="s">
        <v>6478</v>
      </c>
      <c r="P352" s="3" t="s">
        <v>7328</v>
      </c>
      <c r="Q352" s="3" t="s">
        <v>6026</v>
      </c>
      <c r="R352" s="3" t="s">
        <v>6484</v>
      </c>
      <c r="S352" s="3" t="s">
        <v>7060</v>
      </c>
      <c r="T352" s="3" t="s">
        <v>7266</v>
      </c>
      <c r="U352" s="3" t="s">
        <v>7021</v>
      </c>
      <c r="V352" s="3" t="s">
        <v>7331</v>
      </c>
      <c r="W352" s="3" t="s">
        <v>154</v>
      </c>
      <c r="X352" s="3" t="s">
        <v>154</v>
      </c>
      <c r="Y352" s="3" t="s">
        <v>154</v>
      </c>
      <c r="Z352" s="3" t="s">
        <v>154</v>
      </c>
      <c r="AA352" s="3" t="s">
        <v>154</v>
      </c>
      <c r="AB352" s="3" t="s">
        <v>154</v>
      </c>
      <c r="AC352" s="3" t="s">
        <v>154</v>
      </c>
      <c r="AD352" s="3" t="s">
        <v>6151</v>
      </c>
      <c r="AE352" s="3" t="s">
        <v>6151</v>
      </c>
      <c r="AF352" s="3" t="s">
        <v>154</v>
      </c>
      <c r="AG352" s="3" t="s">
        <v>154</v>
      </c>
      <c r="AH352" s="3" t="s">
        <v>6478</v>
      </c>
      <c r="AI352" s="3" t="s">
        <v>6482</v>
      </c>
      <c r="AJ352" s="3" t="s">
        <v>6489</v>
      </c>
    </row>
    <row r="353" spans="1:36" ht="30">
      <c r="A353" s="10">
        <v>448</v>
      </c>
      <c r="B353" t="str">
        <f>IF(K353="总计","",INDEX(主数据!A:AD,MATCH(J353,主数据!A:A,0),9))</f>
        <v>华东大区公司</v>
      </c>
      <c r="C353" t="str">
        <f>IF(K353="","",INDEX(主数据!A:AD,MATCH(J353,主数据!A:A,0),11))</f>
        <v>上海北区</v>
      </c>
      <c r="D353" t="str">
        <f t="shared" si="20"/>
        <v>SH66物业服务费定额</v>
      </c>
      <c r="E353" s="13" t="str">
        <f t="shared" si="22"/>
        <v/>
      </c>
      <c r="F353" s="13" t="str">
        <f>IF(E353="","",IFERROR(IF(IF(K353="","",INDEX(收费标合同信息维护!A:Q,MATCH(D353,收费标合同信息维护!J:J,0),10))=D353,"有","无"),"无"))</f>
        <v/>
      </c>
      <c r="G353" s="13" t="str">
        <f t="shared" si="21"/>
        <v>SH66物业服务费定额102175.27</v>
      </c>
      <c r="H353" s="13" t="str">
        <f t="shared" si="23"/>
        <v>102175.27</v>
      </c>
      <c r="I353" s="13" t="str">
        <f>IF(G353="","",IFERROR(IF(IF(K353="","",INDEX(收费标合同信息维护!A:Q,MATCH(G353,收费标合同信息维护!M:M,0),13))=G353,"有","无"),"无"))</f>
        <v>无</v>
      </c>
      <c r="J353" s="3" t="s">
        <v>3161</v>
      </c>
      <c r="K353" s="3" t="s">
        <v>7332</v>
      </c>
      <c r="L353" s="3" t="s">
        <v>6025</v>
      </c>
      <c r="M353" s="3" t="s">
        <v>6026</v>
      </c>
      <c r="N353" s="3" t="s">
        <v>6477</v>
      </c>
      <c r="O353" s="3" t="s">
        <v>6478</v>
      </c>
      <c r="P353" s="3" t="s">
        <v>7333</v>
      </c>
      <c r="Q353" s="3" t="s">
        <v>7188</v>
      </c>
      <c r="R353" s="3" t="s">
        <v>6490</v>
      </c>
      <c r="S353" s="3" t="s">
        <v>6491</v>
      </c>
      <c r="T353" s="3" t="s">
        <v>6481</v>
      </c>
      <c r="U353" s="3" t="s">
        <v>154</v>
      </c>
      <c r="V353" s="3" t="s">
        <v>154</v>
      </c>
      <c r="W353" s="3" t="s">
        <v>7334</v>
      </c>
      <c r="X353" s="3" t="s">
        <v>154</v>
      </c>
      <c r="Y353" s="3" t="s">
        <v>154</v>
      </c>
      <c r="Z353" s="3" t="s">
        <v>154</v>
      </c>
      <c r="AA353" s="3" t="s">
        <v>154</v>
      </c>
      <c r="AB353" s="3" t="s">
        <v>154</v>
      </c>
      <c r="AC353" s="3" t="s">
        <v>154</v>
      </c>
      <c r="AD353" s="3" t="s">
        <v>6151</v>
      </c>
      <c r="AE353" s="3" t="s">
        <v>6151</v>
      </c>
      <c r="AF353" s="3" t="s">
        <v>154</v>
      </c>
      <c r="AG353" s="3" t="s">
        <v>154</v>
      </c>
      <c r="AH353" s="3" t="s">
        <v>6478</v>
      </c>
      <c r="AI353" s="3" t="s">
        <v>6482</v>
      </c>
      <c r="AJ353" s="3" t="s">
        <v>6489</v>
      </c>
    </row>
    <row r="354" spans="1:36" ht="30">
      <c r="A354" s="10">
        <v>449</v>
      </c>
      <c r="B354" t="str">
        <f>IF(K354="总计","",INDEX(主数据!A:AD,MATCH(J354,主数据!A:A,0),9))</f>
        <v>华东大区公司</v>
      </c>
      <c r="C354" t="str">
        <f>IF(K354="","",INDEX(主数据!A:AD,MATCH(J354,主数据!A:A,0),11))</f>
        <v>上海北区</v>
      </c>
      <c r="D354" t="str">
        <f t="shared" si="20"/>
        <v>SH79物业服务费直接录入</v>
      </c>
      <c r="E354" s="13" t="str">
        <f t="shared" si="22"/>
        <v/>
      </c>
      <c r="F354" s="13" t="str">
        <f>IF(E354="","",IFERROR(IF(IF(K354="","",INDEX(收费标合同信息维护!A:Q,MATCH(D354,收费标合同信息维护!J:J,0),10))=D354,"有","无"),"无"))</f>
        <v/>
      </c>
      <c r="G354" s="13" t="str">
        <f t="shared" si="21"/>
        <v/>
      </c>
      <c r="H354" s="13" t="str">
        <f t="shared" si="23"/>
        <v/>
      </c>
      <c r="I354" s="13" t="str">
        <f>IF(G354="","",IFERROR(IF(IF(K354="","",INDEX(收费标合同信息维护!A:Q,MATCH(G354,收费标合同信息维护!M:M,0),13))=G354,"有","无"),"无"))</f>
        <v/>
      </c>
      <c r="J354" s="3" t="s">
        <v>3453</v>
      </c>
      <c r="K354" s="3" t="s">
        <v>7335</v>
      </c>
      <c r="L354" s="3" t="s">
        <v>6025</v>
      </c>
      <c r="M354" s="3" t="s">
        <v>6026</v>
      </c>
      <c r="N354" s="3" t="s">
        <v>6477</v>
      </c>
      <c r="O354" s="3" t="s">
        <v>6478</v>
      </c>
      <c r="P354" s="3" t="s">
        <v>7327</v>
      </c>
      <c r="Q354" s="3" t="s">
        <v>7094</v>
      </c>
      <c r="R354" s="3" t="s">
        <v>6479</v>
      </c>
      <c r="S354" s="3" t="s">
        <v>6480</v>
      </c>
      <c r="T354" s="3" t="s">
        <v>7336</v>
      </c>
      <c r="U354" s="3" t="s">
        <v>7021</v>
      </c>
      <c r="V354" s="3" t="s">
        <v>154</v>
      </c>
      <c r="W354" s="3" t="s">
        <v>154</v>
      </c>
      <c r="X354" s="3" t="s">
        <v>154</v>
      </c>
      <c r="Y354" s="3" t="s">
        <v>154</v>
      </c>
      <c r="Z354" s="3" t="s">
        <v>154</v>
      </c>
      <c r="AA354" s="3" t="s">
        <v>154</v>
      </c>
      <c r="AB354" s="3" t="s">
        <v>154</v>
      </c>
      <c r="AC354" s="3" t="s">
        <v>154</v>
      </c>
      <c r="AD354" s="3" t="s">
        <v>6151</v>
      </c>
      <c r="AE354" s="3" t="s">
        <v>6151</v>
      </c>
      <c r="AF354" s="3" t="s">
        <v>154</v>
      </c>
      <c r="AG354" s="3" t="s">
        <v>154</v>
      </c>
      <c r="AH354" s="3" t="s">
        <v>6478</v>
      </c>
      <c r="AI354" s="3" t="s">
        <v>6482</v>
      </c>
      <c r="AJ354" s="3" t="s">
        <v>6489</v>
      </c>
    </row>
    <row r="355" spans="1:36" ht="30">
      <c r="A355" s="10">
        <v>450</v>
      </c>
      <c r="B355" t="str">
        <f>IF(K355="总计","",INDEX(主数据!A:AD,MATCH(J355,主数据!A:A,0),9))</f>
        <v>华东大区公司</v>
      </c>
      <c r="C355" t="str">
        <f>IF(K355="","",INDEX(主数据!A:AD,MATCH(J355,主数据!A:A,0),11))</f>
        <v>上海北区</v>
      </c>
      <c r="D355" t="str">
        <f t="shared" si="20"/>
        <v>SH79物业服务费标准方式255381.13</v>
      </c>
      <c r="E355" s="13" t="str">
        <f t="shared" si="22"/>
        <v>255381.13</v>
      </c>
      <c r="F355" s="13" t="str">
        <f>IF(E355="","",IFERROR(IF(IF(K355="","",INDEX(收费标合同信息维护!A:Q,MATCH(D355,收费标合同信息维护!J:J,0),10))=D355,"有","无"),"无"))</f>
        <v>无</v>
      </c>
      <c r="G355" s="13" t="str">
        <f t="shared" si="21"/>
        <v/>
      </c>
      <c r="H355" s="13" t="str">
        <f t="shared" si="23"/>
        <v/>
      </c>
      <c r="I355" s="13" t="str">
        <f>IF(G355="","",IFERROR(IF(IF(K355="","",INDEX(收费标合同信息维护!A:Q,MATCH(G355,收费标合同信息维护!M:M,0),13))=G355,"有","无"),"无"))</f>
        <v/>
      </c>
      <c r="J355" s="3" t="s">
        <v>3453</v>
      </c>
      <c r="K355" s="3" t="s">
        <v>7335</v>
      </c>
      <c r="L355" s="3" t="s">
        <v>6025</v>
      </c>
      <c r="M355" s="3" t="s">
        <v>6026</v>
      </c>
      <c r="N355" s="3" t="s">
        <v>6477</v>
      </c>
      <c r="O355" s="3" t="s">
        <v>6478</v>
      </c>
      <c r="P355" s="3" t="s">
        <v>7328</v>
      </c>
      <c r="Q355" s="3" t="s">
        <v>6026</v>
      </c>
      <c r="R355" s="3" t="s">
        <v>6484</v>
      </c>
      <c r="S355" s="3" t="s">
        <v>7060</v>
      </c>
      <c r="T355" s="3" t="s">
        <v>7336</v>
      </c>
      <c r="U355" s="3" t="s">
        <v>7021</v>
      </c>
      <c r="V355" s="3" t="s">
        <v>7337</v>
      </c>
      <c r="W355" s="3" t="s">
        <v>154</v>
      </c>
      <c r="X355" s="3" t="s">
        <v>154</v>
      </c>
      <c r="Y355" s="3" t="s">
        <v>154</v>
      </c>
      <c r="Z355" s="3" t="s">
        <v>154</v>
      </c>
      <c r="AA355" s="3" t="s">
        <v>154</v>
      </c>
      <c r="AB355" s="3" t="s">
        <v>154</v>
      </c>
      <c r="AC355" s="3" t="s">
        <v>154</v>
      </c>
      <c r="AD355" s="3" t="s">
        <v>6151</v>
      </c>
      <c r="AE355" s="3" t="s">
        <v>6151</v>
      </c>
      <c r="AF355" s="3" t="s">
        <v>154</v>
      </c>
      <c r="AG355" s="3" t="s">
        <v>154</v>
      </c>
      <c r="AH355" s="3" t="s">
        <v>6478</v>
      </c>
      <c r="AI355" s="3" t="s">
        <v>6482</v>
      </c>
      <c r="AJ355" s="3" t="s">
        <v>6489</v>
      </c>
    </row>
    <row r="356" spans="1:36" ht="30">
      <c r="A356" s="10">
        <v>451</v>
      </c>
      <c r="B356" t="str">
        <f>IF(K356="总计","",INDEX(主数据!A:AD,MATCH(J356,主数据!A:A,0),9))</f>
        <v>华东大区公司</v>
      </c>
      <c r="C356" t="str">
        <f>IF(K356="","",INDEX(主数据!A:AD,MATCH(J356,主数据!A:A,0),11))</f>
        <v>上海北区</v>
      </c>
      <c r="D356" t="str">
        <f t="shared" si="20"/>
        <v>SH79代收代付其他费用直接录入</v>
      </c>
      <c r="E356" s="13" t="str">
        <f t="shared" si="22"/>
        <v/>
      </c>
      <c r="F356" s="13" t="str">
        <f>IF(E356="","",IFERROR(IF(IF(K356="","",INDEX(收费标合同信息维护!A:Q,MATCH(D356,收费标合同信息维护!J:J,0),10))=D356,"有","无"),"无"))</f>
        <v/>
      </c>
      <c r="G356" s="13" t="str">
        <f t="shared" si="21"/>
        <v/>
      </c>
      <c r="H356" s="13" t="str">
        <f t="shared" si="23"/>
        <v/>
      </c>
      <c r="I356" s="13" t="str">
        <f>IF(G356="","",IFERROR(IF(IF(K356="","",INDEX(收费标合同信息维护!A:Q,MATCH(G356,收费标合同信息维护!M:M,0),13))=G356,"有","无"),"无"))</f>
        <v/>
      </c>
      <c r="J356" s="3" t="s">
        <v>3453</v>
      </c>
      <c r="K356" s="3" t="s">
        <v>7335</v>
      </c>
      <c r="L356" s="3" t="s">
        <v>6620</v>
      </c>
      <c r="M356" s="3" t="s">
        <v>6621</v>
      </c>
      <c r="N356" s="3" t="s">
        <v>6477</v>
      </c>
      <c r="O356" s="3" t="s">
        <v>6478</v>
      </c>
      <c r="P356" s="3" t="s">
        <v>7338</v>
      </c>
      <c r="Q356" s="3" t="s">
        <v>6836</v>
      </c>
      <c r="R356" s="3" t="s">
        <v>6479</v>
      </c>
      <c r="S356" s="3" t="s">
        <v>6480</v>
      </c>
      <c r="T356" s="3" t="s">
        <v>7336</v>
      </c>
      <c r="U356" s="3" t="s">
        <v>7021</v>
      </c>
      <c r="V356" s="3" t="s">
        <v>154</v>
      </c>
      <c r="W356" s="3" t="s">
        <v>154</v>
      </c>
      <c r="X356" s="3" t="s">
        <v>154</v>
      </c>
      <c r="Y356" s="3" t="s">
        <v>154</v>
      </c>
      <c r="Z356" s="3" t="s">
        <v>154</v>
      </c>
      <c r="AA356" s="3" t="s">
        <v>154</v>
      </c>
      <c r="AB356" s="3" t="s">
        <v>154</v>
      </c>
      <c r="AC356" s="3" t="s">
        <v>154</v>
      </c>
      <c r="AD356" s="3" t="s">
        <v>6151</v>
      </c>
      <c r="AE356" s="3" t="s">
        <v>6151</v>
      </c>
      <c r="AF356" s="3" t="s">
        <v>154</v>
      </c>
      <c r="AG356" s="3" t="s">
        <v>154</v>
      </c>
      <c r="AH356" s="3" t="s">
        <v>6478</v>
      </c>
      <c r="AI356" s="3" t="s">
        <v>6482</v>
      </c>
      <c r="AJ356" s="3" t="s">
        <v>6489</v>
      </c>
    </row>
    <row r="357" spans="1:36" ht="30">
      <c r="A357" s="10">
        <v>452</v>
      </c>
      <c r="B357" t="str">
        <f>IF(K357="总计","",INDEX(主数据!A:AD,MATCH(J357,主数据!A:A,0),9))</f>
        <v>华东大区公司</v>
      </c>
      <c r="C357" t="str">
        <f>IF(K357="","",INDEX(主数据!A:AD,MATCH(J357,主数据!A:A,0),11))</f>
        <v>上海北区</v>
      </c>
      <c r="D357" t="str">
        <f t="shared" si="20"/>
        <v>SH80物业服务费直接录入</v>
      </c>
      <c r="E357" s="13" t="str">
        <f t="shared" si="22"/>
        <v/>
      </c>
      <c r="F357" s="13" t="str">
        <f>IF(E357="","",IFERROR(IF(IF(K357="","",INDEX(收费标合同信息维护!A:Q,MATCH(D357,收费标合同信息维护!J:J,0),10))=D357,"有","无"),"无"))</f>
        <v/>
      </c>
      <c r="G357" s="13" t="str">
        <f t="shared" si="21"/>
        <v/>
      </c>
      <c r="H357" s="13" t="str">
        <f t="shared" si="23"/>
        <v/>
      </c>
      <c r="I357" s="13" t="str">
        <f>IF(G357="","",IFERROR(IF(IF(K357="","",INDEX(收费标合同信息维护!A:Q,MATCH(G357,收费标合同信息维护!M:M,0),13))=G357,"有","无"),"无"))</f>
        <v/>
      </c>
      <c r="J357" s="3" t="s">
        <v>3457</v>
      </c>
      <c r="K357" s="3" t="s">
        <v>7339</v>
      </c>
      <c r="L357" s="3" t="s">
        <v>6025</v>
      </c>
      <c r="M357" s="3" t="s">
        <v>6026</v>
      </c>
      <c r="N357" s="3" t="s">
        <v>6477</v>
      </c>
      <c r="O357" s="3" t="s">
        <v>6478</v>
      </c>
      <c r="P357" s="3" t="s">
        <v>7340</v>
      </c>
      <c r="Q357" s="3" t="s">
        <v>12</v>
      </c>
      <c r="R357" s="3" t="s">
        <v>6479</v>
      </c>
      <c r="S357" s="3" t="s">
        <v>6480</v>
      </c>
      <c r="T357" s="3" t="s">
        <v>6493</v>
      </c>
      <c r="U357" s="3" t="s">
        <v>154</v>
      </c>
      <c r="V357" s="3" t="s">
        <v>154</v>
      </c>
      <c r="W357" s="3" t="s">
        <v>154</v>
      </c>
      <c r="X357" s="3" t="s">
        <v>154</v>
      </c>
      <c r="Y357" s="3" t="s">
        <v>154</v>
      </c>
      <c r="Z357" s="3" t="s">
        <v>154</v>
      </c>
      <c r="AA357" s="3" t="s">
        <v>154</v>
      </c>
      <c r="AB357" s="3" t="s">
        <v>154</v>
      </c>
      <c r="AC357" s="3" t="s">
        <v>154</v>
      </c>
      <c r="AD357" s="3" t="s">
        <v>6151</v>
      </c>
      <c r="AE357" s="3" t="s">
        <v>6151</v>
      </c>
      <c r="AF357" s="3" t="s">
        <v>154</v>
      </c>
      <c r="AG357" s="3" t="s">
        <v>154</v>
      </c>
      <c r="AH357" s="3" t="s">
        <v>6478</v>
      </c>
      <c r="AI357" s="3" t="s">
        <v>6482</v>
      </c>
      <c r="AJ357" s="3" t="s">
        <v>6489</v>
      </c>
    </row>
    <row r="358" spans="1:36" ht="30">
      <c r="A358" s="10">
        <v>453</v>
      </c>
      <c r="B358" t="str">
        <f>IF(K358="总计","",INDEX(主数据!A:AD,MATCH(J358,主数据!A:A,0),9))</f>
        <v>华东大区公司</v>
      </c>
      <c r="C358" t="str">
        <f>IF(K358="","",INDEX(主数据!A:AD,MATCH(J358,主数据!A:A,0),11))</f>
        <v>上海北区</v>
      </c>
      <c r="D358" t="str">
        <f t="shared" si="20"/>
        <v>SH80物业服务费直接录入</v>
      </c>
      <c r="E358" s="13" t="str">
        <f t="shared" si="22"/>
        <v/>
      </c>
      <c r="F358" s="13" t="str">
        <f>IF(E358="","",IFERROR(IF(IF(K358="","",INDEX(收费标合同信息维护!A:Q,MATCH(D358,收费标合同信息维护!J:J,0),10))=D358,"有","无"),"无"))</f>
        <v/>
      </c>
      <c r="G358" s="13" t="str">
        <f t="shared" si="21"/>
        <v/>
      </c>
      <c r="H358" s="13" t="str">
        <f t="shared" si="23"/>
        <v/>
      </c>
      <c r="I358" s="13" t="str">
        <f>IF(G358="","",IFERROR(IF(IF(K358="","",INDEX(收费标合同信息维护!A:Q,MATCH(G358,收费标合同信息维护!M:M,0),13))=G358,"有","无"),"无"))</f>
        <v/>
      </c>
      <c r="J358" s="3" t="s">
        <v>3457</v>
      </c>
      <c r="K358" s="3" t="s">
        <v>7339</v>
      </c>
      <c r="L358" s="3" t="s">
        <v>6025</v>
      </c>
      <c r="M358" s="3" t="s">
        <v>6026</v>
      </c>
      <c r="N358" s="3" t="s">
        <v>6477</v>
      </c>
      <c r="O358" s="3" t="s">
        <v>6478</v>
      </c>
      <c r="P358" s="3" t="s">
        <v>6025</v>
      </c>
      <c r="Q358" s="3" t="s">
        <v>6026</v>
      </c>
      <c r="R358" s="3" t="s">
        <v>6479</v>
      </c>
      <c r="S358" s="3" t="s">
        <v>6480</v>
      </c>
      <c r="T358" s="3" t="s">
        <v>6493</v>
      </c>
      <c r="U358" s="3" t="s">
        <v>7214</v>
      </c>
      <c r="V358" s="3" t="s">
        <v>154</v>
      </c>
      <c r="W358" s="3" t="s">
        <v>154</v>
      </c>
      <c r="X358" s="3" t="s">
        <v>154</v>
      </c>
      <c r="Y358" s="3" t="s">
        <v>154</v>
      </c>
      <c r="Z358" s="3" t="s">
        <v>154</v>
      </c>
      <c r="AA358" s="3" t="s">
        <v>154</v>
      </c>
      <c r="AB358" s="3" t="s">
        <v>154</v>
      </c>
      <c r="AC358" s="3" t="s">
        <v>154</v>
      </c>
      <c r="AD358" s="3" t="s">
        <v>6151</v>
      </c>
      <c r="AE358" s="3" t="s">
        <v>6151</v>
      </c>
      <c r="AF358" s="3" t="s">
        <v>154</v>
      </c>
      <c r="AG358" s="3" t="s">
        <v>154</v>
      </c>
      <c r="AH358" s="3" t="s">
        <v>6478</v>
      </c>
      <c r="AI358" s="3" t="s">
        <v>6482</v>
      </c>
      <c r="AJ358" s="3" t="s">
        <v>6489</v>
      </c>
    </row>
    <row r="359" spans="1:36" ht="15">
      <c r="A359" s="10">
        <v>454</v>
      </c>
      <c r="B359" t="str">
        <f>IF(K359="总计","",INDEX(主数据!A:AD,MATCH(J359,主数据!A:A,0),9))</f>
        <v>华北大区公司</v>
      </c>
      <c r="C359" t="str">
        <f>IF(K359="","",INDEX(主数据!A:AD,MATCH(J359,主数据!A:A,0),11))</f>
        <v>北京五城区</v>
      </c>
      <c r="D359" t="str">
        <f t="shared" si="20"/>
        <v>TC-DX02委托停车费（固定）标准方式100.00</v>
      </c>
      <c r="E359" s="13" t="str">
        <f t="shared" si="22"/>
        <v>100.00</v>
      </c>
      <c r="F359" s="13" t="str">
        <f>IF(E359="","",IFERROR(IF(IF(K359="","",INDEX(收费标合同信息维护!A:Q,MATCH(D359,收费标合同信息维护!J:J,0),10))=D359,"有","无"),"无"))</f>
        <v>无</v>
      </c>
      <c r="G359" s="13" t="str">
        <f t="shared" si="21"/>
        <v/>
      </c>
      <c r="H359" s="13" t="str">
        <f t="shared" si="23"/>
        <v/>
      </c>
      <c r="I359" s="13" t="str">
        <f>IF(G359="","",IFERROR(IF(IF(K359="","",INDEX(收费标合同信息维护!A:Q,MATCH(G359,收费标合同信息维护!M:M,0),13))=G359,"有","无"),"无"))</f>
        <v/>
      </c>
      <c r="J359" s="3" t="s">
        <v>4687</v>
      </c>
      <c r="K359" s="3" t="s">
        <v>4688</v>
      </c>
      <c r="L359" s="3" t="s">
        <v>7341</v>
      </c>
      <c r="M359" s="3" t="s">
        <v>7342</v>
      </c>
      <c r="N359" s="3" t="s">
        <v>6477</v>
      </c>
      <c r="O359" s="3" t="s">
        <v>6597</v>
      </c>
      <c r="P359" s="3" t="s">
        <v>7343</v>
      </c>
      <c r="Q359" s="3" t="s">
        <v>7344</v>
      </c>
      <c r="R359" s="3" t="s">
        <v>6484</v>
      </c>
      <c r="S359" s="3" t="s">
        <v>6485</v>
      </c>
      <c r="T359" s="3" t="s">
        <v>7345</v>
      </c>
      <c r="U359" s="3" t="s">
        <v>6716</v>
      </c>
      <c r="V359" s="3" t="s">
        <v>6743</v>
      </c>
      <c r="W359" s="3" t="s">
        <v>154</v>
      </c>
      <c r="X359" s="3" t="s">
        <v>154</v>
      </c>
      <c r="Y359" s="3" t="s">
        <v>154</v>
      </c>
      <c r="Z359" s="3" t="s">
        <v>154</v>
      </c>
      <c r="AA359" s="3" t="s">
        <v>154</v>
      </c>
      <c r="AB359" s="3" t="s">
        <v>154</v>
      </c>
      <c r="AC359" s="3" t="s">
        <v>154</v>
      </c>
      <c r="AD359" s="3" t="s">
        <v>6151</v>
      </c>
      <c r="AE359" s="3" t="s">
        <v>6151</v>
      </c>
      <c r="AF359" s="3" t="s">
        <v>154</v>
      </c>
      <c r="AG359" s="3" t="s">
        <v>154</v>
      </c>
      <c r="AH359" s="3" t="s">
        <v>6478</v>
      </c>
      <c r="AI359" s="3" t="s">
        <v>6482</v>
      </c>
      <c r="AJ359" s="3" t="s">
        <v>6489</v>
      </c>
    </row>
    <row r="360" spans="1:36" ht="30">
      <c r="A360" s="10">
        <v>455</v>
      </c>
      <c r="B360" t="str">
        <f>IF(K360="总计","",INDEX(主数据!A:AD,MATCH(J360,主数据!A:A,0),9))</f>
        <v>华北大区公司</v>
      </c>
      <c r="C360" t="str">
        <f>IF(K360="","",INDEX(主数据!A:AD,MATCH(J360,主数据!A:A,0),11))</f>
        <v>北京五城区</v>
      </c>
      <c r="D360" t="str">
        <f t="shared" si="20"/>
        <v>TC-DX02开发商委托停车管理费（固定）定额100.00</v>
      </c>
      <c r="E360" s="13" t="str">
        <f t="shared" si="22"/>
        <v>100.00</v>
      </c>
      <c r="F360" s="13" t="str">
        <f>IF(E360="","",IFERROR(IF(IF(K360="","",INDEX(收费标合同信息维护!A:Q,MATCH(D360,收费标合同信息维护!J:J,0),10))=D360,"有","无"),"无"))</f>
        <v>无</v>
      </c>
      <c r="G360" s="13" t="str">
        <f t="shared" si="21"/>
        <v>TC-DX02开发商委托停车管理费（固定）定额100.00</v>
      </c>
      <c r="H360" s="13" t="str">
        <f t="shared" si="23"/>
        <v>100.00</v>
      </c>
      <c r="I360" s="13" t="str">
        <f>IF(G360="","",IFERROR(IF(IF(K360="","",INDEX(收费标合同信息维护!A:Q,MATCH(G360,收费标合同信息维护!M:M,0),13))=G360,"有","无"),"无"))</f>
        <v>无</v>
      </c>
      <c r="J360" s="3" t="s">
        <v>4687</v>
      </c>
      <c r="K360" s="3" t="s">
        <v>4688</v>
      </c>
      <c r="L360" s="3" t="s">
        <v>6512</v>
      </c>
      <c r="M360" s="3" t="s">
        <v>6513</v>
      </c>
      <c r="N360" s="3" t="s">
        <v>6477</v>
      </c>
      <c r="O360" s="3" t="s">
        <v>6478</v>
      </c>
      <c r="P360" s="3" t="s">
        <v>7346</v>
      </c>
      <c r="Q360" s="3" t="s">
        <v>6513</v>
      </c>
      <c r="R360" s="3" t="s">
        <v>6490</v>
      </c>
      <c r="S360" s="3" t="s">
        <v>6485</v>
      </c>
      <c r="T360" s="3" t="s">
        <v>6537</v>
      </c>
      <c r="U360" s="3" t="s">
        <v>154</v>
      </c>
      <c r="V360" s="3" t="s">
        <v>6743</v>
      </c>
      <c r="W360" s="3" t="s">
        <v>6743</v>
      </c>
      <c r="X360" s="3" t="s">
        <v>154</v>
      </c>
      <c r="Y360" s="3" t="s">
        <v>154</v>
      </c>
      <c r="Z360" s="3" t="s">
        <v>154</v>
      </c>
      <c r="AA360" s="3" t="s">
        <v>154</v>
      </c>
      <c r="AB360" s="3" t="s">
        <v>154</v>
      </c>
      <c r="AC360" s="3" t="s">
        <v>154</v>
      </c>
      <c r="AD360" s="3" t="s">
        <v>6151</v>
      </c>
      <c r="AE360" s="3" t="s">
        <v>6151</v>
      </c>
      <c r="AF360" s="3" t="s">
        <v>154</v>
      </c>
      <c r="AG360" s="3" t="s">
        <v>154</v>
      </c>
      <c r="AH360" s="3" t="s">
        <v>6478</v>
      </c>
      <c r="AI360" s="3" t="s">
        <v>6482</v>
      </c>
      <c r="AJ360" s="3" t="s">
        <v>6489</v>
      </c>
    </row>
    <row r="361" spans="1:36" ht="30">
      <c r="A361" s="10">
        <v>456</v>
      </c>
      <c r="B361" t="str">
        <f>IF(K361="总计","",INDEX(主数据!A:AD,MATCH(J361,主数据!A:A,0),9))</f>
        <v>华北大区公司</v>
      </c>
      <c r="C361" t="str">
        <f>IF(K361="","",INDEX(主数据!A:AD,MATCH(J361,主数据!A:A,0),11))</f>
        <v>北京五城区</v>
      </c>
      <c r="D361" t="str">
        <f t="shared" si="20"/>
        <v>TC-DX02开发商委托停车管理费（固定）定额</v>
      </c>
      <c r="E361" s="13" t="str">
        <f t="shared" si="22"/>
        <v/>
      </c>
      <c r="F361" s="13" t="str">
        <f>IF(E361="","",IFERROR(IF(IF(K361="","",INDEX(收费标合同信息维护!A:Q,MATCH(D361,收费标合同信息维护!J:J,0),10))=D361,"有","无"),"无"))</f>
        <v/>
      </c>
      <c r="G361" s="13" t="str">
        <f t="shared" si="21"/>
        <v>TC-DX02开发商委托停车管理费（固定）定额100.00</v>
      </c>
      <c r="H361" s="13" t="str">
        <f t="shared" si="23"/>
        <v>100.00</v>
      </c>
      <c r="I361" s="13" t="str">
        <f>IF(G361="","",IFERROR(IF(IF(K361="","",INDEX(收费标合同信息维护!A:Q,MATCH(G361,收费标合同信息维护!M:M,0),13))=G361,"有","无"),"无"))</f>
        <v>无</v>
      </c>
      <c r="J361" s="3" t="s">
        <v>4687</v>
      </c>
      <c r="K361" s="3" t="s">
        <v>4688</v>
      </c>
      <c r="L361" s="3" t="s">
        <v>6512</v>
      </c>
      <c r="M361" s="3" t="s">
        <v>6513</v>
      </c>
      <c r="N361" s="3" t="s">
        <v>6477</v>
      </c>
      <c r="O361" s="3" t="s">
        <v>6478</v>
      </c>
      <c r="P361" s="3" t="s">
        <v>7347</v>
      </c>
      <c r="Q361" s="3" t="s">
        <v>7348</v>
      </c>
      <c r="R361" s="3" t="s">
        <v>6490</v>
      </c>
      <c r="S361" s="3" t="s">
        <v>6491</v>
      </c>
      <c r="T361" s="3" t="s">
        <v>6506</v>
      </c>
      <c r="U361" s="3" t="s">
        <v>154</v>
      </c>
      <c r="V361" s="3" t="s">
        <v>154</v>
      </c>
      <c r="W361" s="3" t="s">
        <v>6743</v>
      </c>
      <c r="X361" s="3" t="s">
        <v>154</v>
      </c>
      <c r="Y361" s="3" t="s">
        <v>154</v>
      </c>
      <c r="Z361" s="3" t="s">
        <v>154</v>
      </c>
      <c r="AA361" s="3" t="s">
        <v>154</v>
      </c>
      <c r="AB361" s="3" t="s">
        <v>154</v>
      </c>
      <c r="AC361" s="3" t="s">
        <v>154</v>
      </c>
      <c r="AD361" s="3" t="s">
        <v>6151</v>
      </c>
      <c r="AE361" s="3" t="s">
        <v>6151</v>
      </c>
      <c r="AF361" s="3" t="s">
        <v>154</v>
      </c>
      <c r="AG361" s="3" t="s">
        <v>154</v>
      </c>
      <c r="AH361" s="3" t="s">
        <v>6478</v>
      </c>
      <c r="AI361" s="3" t="s">
        <v>6482</v>
      </c>
      <c r="AJ361" s="3" t="s">
        <v>7349</v>
      </c>
    </row>
    <row r="362" spans="1:36" ht="30">
      <c r="A362" s="10">
        <v>457</v>
      </c>
      <c r="B362" t="str">
        <f>IF(K362="总计","",INDEX(主数据!A:AD,MATCH(J362,主数据!A:A,0),9))</f>
        <v>华北大区公司</v>
      </c>
      <c r="C362" t="str">
        <f>IF(K362="","",INDEX(主数据!A:AD,MATCH(J362,主数据!A:A,0),11))</f>
        <v>北京六城区</v>
      </c>
      <c r="D362" t="str">
        <f t="shared" si="20"/>
        <v>TC-FS01小业主委托停车管理费（固定）定额</v>
      </c>
      <c r="E362" s="13" t="str">
        <f t="shared" si="22"/>
        <v/>
      </c>
      <c r="F362" s="13" t="str">
        <f>IF(E362="","",IFERROR(IF(IF(K362="","",INDEX(收费标合同信息维护!A:Q,MATCH(D362,收费标合同信息维护!J:J,0),10))=D362,"有","无"),"无"))</f>
        <v/>
      </c>
      <c r="G362" s="13" t="str">
        <f t="shared" si="21"/>
        <v>TC-FS01小业主委托停车管理费（固定）定额100.00</v>
      </c>
      <c r="H362" s="13" t="str">
        <f t="shared" si="23"/>
        <v>100.00</v>
      </c>
      <c r="I362" s="13" t="str">
        <f>IF(G362="","",IFERROR(IF(IF(K362="","",INDEX(收费标合同信息维护!A:Q,MATCH(G362,收费标合同信息维护!M:M,0),13))=G362,"有","无"),"无"))</f>
        <v>无</v>
      </c>
      <c r="J362" s="3" t="s">
        <v>4689</v>
      </c>
      <c r="K362" s="3" t="s">
        <v>7350</v>
      </c>
      <c r="L362" s="3" t="s">
        <v>7013</v>
      </c>
      <c r="M362" s="3" t="s">
        <v>7014</v>
      </c>
      <c r="N362" s="3" t="s">
        <v>6477</v>
      </c>
      <c r="O362" s="3" t="s">
        <v>6478</v>
      </c>
      <c r="P362" s="3" t="s">
        <v>7351</v>
      </c>
      <c r="Q362" s="3" t="s">
        <v>7352</v>
      </c>
      <c r="R362" s="3" t="s">
        <v>6490</v>
      </c>
      <c r="S362" s="3" t="s">
        <v>6491</v>
      </c>
      <c r="T362" s="3" t="s">
        <v>6506</v>
      </c>
      <c r="U362" s="3" t="s">
        <v>154</v>
      </c>
      <c r="V362" s="3" t="s">
        <v>154</v>
      </c>
      <c r="W362" s="3" t="s">
        <v>6743</v>
      </c>
      <c r="X362" s="3" t="s">
        <v>154</v>
      </c>
      <c r="Y362" s="3" t="s">
        <v>154</v>
      </c>
      <c r="Z362" s="3" t="s">
        <v>154</v>
      </c>
      <c r="AA362" s="3" t="s">
        <v>154</v>
      </c>
      <c r="AB362" s="3" t="s">
        <v>154</v>
      </c>
      <c r="AC362" s="3" t="s">
        <v>154</v>
      </c>
      <c r="AD362" s="3" t="s">
        <v>6151</v>
      </c>
      <c r="AE362" s="3" t="s">
        <v>6151</v>
      </c>
      <c r="AF362" s="3" t="s">
        <v>154</v>
      </c>
      <c r="AG362" s="3" t="s">
        <v>154</v>
      </c>
      <c r="AH362" s="3" t="s">
        <v>6478</v>
      </c>
      <c r="AI362" s="3" t="s">
        <v>6482</v>
      </c>
      <c r="AJ362" s="3" t="s">
        <v>6068</v>
      </c>
    </row>
    <row r="363" spans="1:36" ht="30">
      <c r="A363" s="10">
        <v>458</v>
      </c>
      <c r="B363" t="str">
        <f>IF(K363="总计","",INDEX(主数据!A:AD,MATCH(J363,主数据!A:A,0),9))</f>
        <v>华北大区公司</v>
      </c>
      <c r="C363" t="str">
        <f>IF(K363="","",INDEX(主数据!A:AD,MATCH(J363,主数据!A:A,0),11))</f>
        <v>北京五城区</v>
      </c>
      <c r="D363" t="str">
        <f t="shared" si="20"/>
        <v>TC-FT01开发商委托停车管理费（固定）标准方式10.00</v>
      </c>
      <c r="E363" s="13" t="str">
        <f t="shared" si="22"/>
        <v>10.00</v>
      </c>
      <c r="F363" s="13" t="str">
        <f>IF(E363="","",IFERROR(IF(IF(K363="","",INDEX(收费标合同信息维护!A:Q,MATCH(D363,收费标合同信息维护!J:J,0),10))=D363,"有","无"),"无"))</f>
        <v>无</v>
      </c>
      <c r="G363" s="13" t="str">
        <f t="shared" si="21"/>
        <v/>
      </c>
      <c r="H363" s="13" t="str">
        <f t="shared" si="23"/>
        <v/>
      </c>
      <c r="I363" s="13" t="str">
        <f>IF(G363="","",IFERROR(IF(IF(K363="","",INDEX(收费标合同信息维护!A:Q,MATCH(G363,收费标合同信息维护!M:M,0),13))=G363,"有","无"),"无"))</f>
        <v/>
      </c>
      <c r="J363" s="3" t="s">
        <v>4679</v>
      </c>
      <c r="K363" s="3" t="s">
        <v>7353</v>
      </c>
      <c r="L363" s="3" t="s">
        <v>6512</v>
      </c>
      <c r="M363" s="3" t="s">
        <v>6513</v>
      </c>
      <c r="N363" s="3" t="s">
        <v>6477</v>
      </c>
      <c r="O363" s="3" t="s">
        <v>6478</v>
      </c>
      <c r="P363" s="3" t="s">
        <v>7354</v>
      </c>
      <c r="Q363" s="3" t="s">
        <v>7355</v>
      </c>
      <c r="R363" s="3" t="s">
        <v>6484</v>
      </c>
      <c r="S363" s="3" t="s">
        <v>6485</v>
      </c>
      <c r="T363" s="3" t="s">
        <v>6537</v>
      </c>
      <c r="U363" s="3" t="s">
        <v>154</v>
      </c>
      <c r="V363" s="3" t="s">
        <v>6708</v>
      </c>
      <c r="W363" s="3" t="s">
        <v>154</v>
      </c>
      <c r="X363" s="3" t="s">
        <v>154</v>
      </c>
      <c r="Y363" s="3" t="s">
        <v>154</v>
      </c>
      <c r="Z363" s="3" t="s">
        <v>154</v>
      </c>
      <c r="AA363" s="3" t="s">
        <v>154</v>
      </c>
      <c r="AB363" s="3" t="s">
        <v>154</v>
      </c>
      <c r="AC363" s="3" t="s">
        <v>154</v>
      </c>
      <c r="AD363" s="3" t="s">
        <v>6151</v>
      </c>
      <c r="AE363" s="3" t="s">
        <v>6151</v>
      </c>
      <c r="AF363" s="3" t="s">
        <v>6040</v>
      </c>
      <c r="AG363" s="3" t="s">
        <v>154</v>
      </c>
      <c r="AH363" s="3" t="s">
        <v>6478</v>
      </c>
      <c r="AI363" s="3" t="s">
        <v>6482</v>
      </c>
      <c r="AJ363" s="3" t="s">
        <v>7356</v>
      </c>
    </row>
    <row r="364" spans="1:36" ht="30">
      <c r="A364" s="10">
        <v>459</v>
      </c>
      <c r="B364" t="str">
        <f>IF(K364="总计","",INDEX(主数据!A:AD,MATCH(J364,主数据!A:A,0),9))</f>
        <v>环渤海大区公司</v>
      </c>
      <c r="C364" t="str">
        <f>IF(K364="","",INDEX(主数据!A:AD,MATCH(J364,主数据!A:A,0),11))</f>
        <v>天津南区</v>
      </c>
      <c r="D364" t="str">
        <f t="shared" si="20"/>
        <v>TJ19物业服务费直接录入</v>
      </c>
      <c r="E364" s="13" t="str">
        <f t="shared" si="22"/>
        <v/>
      </c>
      <c r="F364" s="13" t="str">
        <f>IF(E364="","",IFERROR(IF(IF(K364="","",INDEX(收费标合同信息维护!A:Q,MATCH(D364,收费标合同信息维护!J:J,0),10))=D364,"有","无"),"无"))</f>
        <v/>
      </c>
      <c r="G364" s="13" t="str">
        <f t="shared" si="21"/>
        <v/>
      </c>
      <c r="H364" s="13" t="str">
        <f t="shared" si="23"/>
        <v/>
      </c>
      <c r="I364" s="13" t="str">
        <f>IF(G364="","",IFERROR(IF(IF(K364="","",INDEX(收费标合同信息维护!A:Q,MATCH(G364,收费标合同信息维护!M:M,0),13))=G364,"有","无"),"无"))</f>
        <v/>
      </c>
      <c r="J364" s="3" t="s">
        <v>2483</v>
      </c>
      <c r="K364" s="3" t="s">
        <v>7357</v>
      </c>
      <c r="L364" s="3" t="s">
        <v>6025</v>
      </c>
      <c r="M364" s="3" t="s">
        <v>6026</v>
      </c>
      <c r="N364" s="3" t="s">
        <v>6477</v>
      </c>
      <c r="O364" s="3" t="s">
        <v>6478</v>
      </c>
      <c r="P364" s="3" t="s">
        <v>7358</v>
      </c>
      <c r="Q364" s="3" t="s">
        <v>7359</v>
      </c>
      <c r="R364" s="3" t="s">
        <v>6479</v>
      </c>
      <c r="S364" s="3" t="s">
        <v>6480</v>
      </c>
      <c r="T364" s="3" t="s">
        <v>7096</v>
      </c>
      <c r="U364" s="3" t="s">
        <v>154</v>
      </c>
      <c r="V364" s="3" t="s">
        <v>154</v>
      </c>
      <c r="W364" s="3" t="s">
        <v>154</v>
      </c>
      <c r="X364" s="3" t="s">
        <v>154</v>
      </c>
      <c r="Y364" s="3" t="s">
        <v>154</v>
      </c>
      <c r="Z364" s="3" t="s">
        <v>154</v>
      </c>
      <c r="AA364" s="3" t="s">
        <v>154</v>
      </c>
      <c r="AB364" s="3" t="s">
        <v>154</v>
      </c>
      <c r="AC364" s="3" t="s">
        <v>154</v>
      </c>
      <c r="AD364" s="3" t="s">
        <v>6151</v>
      </c>
      <c r="AE364" s="3" t="s">
        <v>6151</v>
      </c>
      <c r="AF364" s="3" t="s">
        <v>154</v>
      </c>
      <c r="AG364" s="3" t="s">
        <v>154</v>
      </c>
      <c r="AH364" s="3" t="s">
        <v>6478</v>
      </c>
      <c r="AI364" s="3" t="s">
        <v>6727</v>
      </c>
      <c r="AJ364" s="3" t="s">
        <v>6489</v>
      </c>
    </row>
    <row r="365" spans="1:36" ht="15">
      <c r="A365" s="10">
        <v>460</v>
      </c>
      <c r="B365" t="str">
        <f>IF(K365="总计","",INDEX(主数据!A:AD,MATCH(J365,主数据!A:A,0),9))</f>
        <v>环渤海大区公司</v>
      </c>
      <c r="C365" t="str">
        <f>IF(K365="","",INDEX(主数据!A:AD,MATCH(J365,主数据!A:A,0),11))</f>
        <v>天津开发区城区</v>
      </c>
      <c r="D365" t="str">
        <f t="shared" si="20"/>
        <v>TJ44物业服务费直接录入</v>
      </c>
      <c r="E365" s="13" t="str">
        <f t="shared" si="22"/>
        <v/>
      </c>
      <c r="F365" s="13" t="str">
        <f>IF(E365="","",IFERROR(IF(IF(K365="","",INDEX(收费标合同信息维护!A:Q,MATCH(D365,收费标合同信息维护!J:J,0),10))=D365,"有","无"),"无"))</f>
        <v/>
      </c>
      <c r="G365" s="13" t="str">
        <f t="shared" si="21"/>
        <v/>
      </c>
      <c r="H365" s="13" t="str">
        <f t="shared" si="23"/>
        <v/>
      </c>
      <c r="I365" s="13" t="str">
        <f>IF(G365="","",IFERROR(IF(IF(K365="","",INDEX(收费标合同信息维护!A:Q,MATCH(G365,收费标合同信息维护!M:M,0),13))=G365,"有","无"),"无"))</f>
        <v/>
      </c>
      <c r="J365" s="3" t="s">
        <v>4292</v>
      </c>
      <c r="K365" s="3" t="s">
        <v>7360</v>
      </c>
      <c r="L365" s="3" t="s">
        <v>6025</v>
      </c>
      <c r="M365" s="3" t="s">
        <v>6026</v>
      </c>
      <c r="N365" s="3" t="s">
        <v>6477</v>
      </c>
      <c r="O365" s="3" t="s">
        <v>6478</v>
      </c>
      <c r="P365" s="3" t="s">
        <v>7361</v>
      </c>
      <c r="Q365" s="3" t="s">
        <v>7362</v>
      </c>
      <c r="R365" s="3" t="s">
        <v>6479</v>
      </c>
      <c r="S365" s="3" t="s">
        <v>6480</v>
      </c>
      <c r="T365" s="3" t="s">
        <v>7363</v>
      </c>
      <c r="U365" s="3" t="s">
        <v>7364</v>
      </c>
      <c r="V365" s="3" t="s">
        <v>154</v>
      </c>
      <c r="W365" s="3" t="s">
        <v>154</v>
      </c>
      <c r="X365" s="3" t="s">
        <v>154</v>
      </c>
      <c r="Y365" s="3" t="s">
        <v>154</v>
      </c>
      <c r="Z365" s="3" t="s">
        <v>154</v>
      </c>
      <c r="AA365" s="3" t="s">
        <v>154</v>
      </c>
      <c r="AB365" s="3" t="s">
        <v>154</v>
      </c>
      <c r="AC365" s="3" t="s">
        <v>154</v>
      </c>
      <c r="AD365" s="3" t="s">
        <v>6151</v>
      </c>
      <c r="AE365" s="3" t="s">
        <v>6151</v>
      </c>
      <c r="AF365" s="3" t="s">
        <v>154</v>
      </c>
      <c r="AG365" s="3" t="s">
        <v>154</v>
      </c>
      <c r="AH365" s="3" t="s">
        <v>6478</v>
      </c>
      <c r="AI365" s="3" t="s">
        <v>6482</v>
      </c>
      <c r="AJ365" s="3" t="s">
        <v>6489</v>
      </c>
    </row>
    <row r="366" spans="1:36" ht="30">
      <c r="A366" s="10">
        <v>461</v>
      </c>
      <c r="B366" t="str">
        <f>IF(K366="总计","",INDEX(主数据!A:AD,MATCH(J366,主数据!A:A,0),9))</f>
        <v>环渤海大区公司</v>
      </c>
      <c r="C366" t="str">
        <f>IF(K366="","",INDEX(主数据!A:AD,MATCH(J366,主数据!A:A,0),11))</f>
        <v>天津西区</v>
      </c>
      <c r="D366" t="str">
        <f t="shared" si="20"/>
        <v>TJ94物业服务费标准方式2.00</v>
      </c>
      <c r="E366" s="13" t="str">
        <f t="shared" si="22"/>
        <v>2.00</v>
      </c>
      <c r="F366" s="13" t="str">
        <f>IF(E366="","",IFERROR(IF(IF(K366="","",INDEX(收费标合同信息维护!A:Q,MATCH(D366,收费标合同信息维护!J:J,0),10))=D366,"有","无"),"无"))</f>
        <v>无</v>
      </c>
      <c r="G366" s="13" t="str">
        <f t="shared" si="21"/>
        <v/>
      </c>
      <c r="H366" s="13" t="str">
        <f t="shared" si="23"/>
        <v/>
      </c>
      <c r="I366" s="13" t="str">
        <f>IF(G366="","",IFERROR(IF(IF(K366="","",INDEX(收费标合同信息维护!A:Q,MATCH(G366,收费标合同信息维护!M:M,0),13))=G366,"有","无"),"无"))</f>
        <v/>
      </c>
      <c r="J366" s="3" t="s">
        <v>4131</v>
      </c>
      <c r="K366" s="3" t="s">
        <v>7365</v>
      </c>
      <c r="L366" s="3" t="s">
        <v>6025</v>
      </c>
      <c r="M366" s="3" t="s">
        <v>6026</v>
      </c>
      <c r="N366" s="3" t="s">
        <v>6477</v>
      </c>
      <c r="O366" s="3" t="s">
        <v>6478</v>
      </c>
      <c r="P366" s="3" t="s">
        <v>7366</v>
      </c>
      <c r="Q366" s="3" t="s">
        <v>7179</v>
      </c>
      <c r="R366" s="3" t="s">
        <v>6484</v>
      </c>
      <c r="S366" s="3" t="s">
        <v>6491</v>
      </c>
      <c r="T366" s="3" t="s">
        <v>7367</v>
      </c>
      <c r="U366" s="3" t="s">
        <v>154</v>
      </c>
      <c r="V366" s="3" t="s">
        <v>6686</v>
      </c>
      <c r="W366" s="3" t="s">
        <v>154</v>
      </c>
      <c r="X366" s="3" t="s">
        <v>154</v>
      </c>
      <c r="Y366" s="3" t="s">
        <v>154</v>
      </c>
      <c r="Z366" s="3" t="s">
        <v>154</v>
      </c>
      <c r="AA366" s="3" t="s">
        <v>154</v>
      </c>
      <c r="AB366" s="3" t="s">
        <v>154</v>
      </c>
      <c r="AC366" s="3" t="s">
        <v>154</v>
      </c>
      <c r="AD366" s="3" t="s">
        <v>6151</v>
      </c>
      <c r="AE366" s="3" t="s">
        <v>6151</v>
      </c>
      <c r="AF366" s="3" t="s">
        <v>6040</v>
      </c>
      <c r="AG366" s="3" t="s">
        <v>154</v>
      </c>
      <c r="AH366" s="3" t="s">
        <v>6478</v>
      </c>
      <c r="AI366" s="3" t="s">
        <v>6482</v>
      </c>
      <c r="AJ366" s="3" t="s">
        <v>6194</v>
      </c>
    </row>
    <row r="367" spans="1:36" ht="30">
      <c r="A367" s="10">
        <v>462</v>
      </c>
      <c r="B367" t="str">
        <f>IF(K367="总计","",INDEX(主数据!A:AD,MATCH(J367,主数据!A:A,0),9))</f>
        <v>环渤海大区公司</v>
      </c>
      <c r="C367" t="str">
        <f>IF(K367="","",INDEX(主数据!A:AD,MATCH(J367,主数据!A:A,0),11))</f>
        <v>天津西区</v>
      </c>
      <c r="D367" t="str">
        <f t="shared" si="20"/>
        <v>TJ94物业服务费标准方式2.50</v>
      </c>
      <c r="E367" s="13" t="str">
        <f t="shared" si="22"/>
        <v>2.50</v>
      </c>
      <c r="F367" s="13" t="str">
        <f>IF(E367="","",IFERROR(IF(IF(K367="","",INDEX(收费标合同信息维护!A:Q,MATCH(D367,收费标合同信息维护!J:J,0),10))=D367,"有","无"),"无"))</f>
        <v>无</v>
      </c>
      <c r="G367" s="13" t="str">
        <f t="shared" si="21"/>
        <v/>
      </c>
      <c r="H367" s="13" t="str">
        <f t="shared" si="23"/>
        <v/>
      </c>
      <c r="I367" s="13" t="str">
        <f>IF(G367="","",IFERROR(IF(IF(K367="","",INDEX(收费标合同信息维护!A:Q,MATCH(G367,收费标合同信息维护!M:M,0),13))=G367,"有","无"),"无"))</f>
        <v/>
      </c>
      <c r="J367" s="3" t="s">
        <v>4131</v>
      </c>
      <c r="K367" s="3" t="s">
        <v>7365</v>
      </c>
      <c r="L367" s="3" t="s">
        <v>6025</v>
      </c>
      <c r="M367" s="3" t="s">
        <v>6026</v>
      </c>
      <c r="N367" s="3" t="s">
        <v>6477</v>
      </c>
      <c r="O367" s="3" t="s">
        <v>6478</v>
      </c>
      <c r="P367" s="3" t="s">
        <v>7368</v>
      </c>
      <c r="Q367" s="3" t="s">
        <v>7181</v>
      </c>
      <c r="R367" s="3" t="s">
        <v>6484</v>
      </c>
      <c r="S367" s="3" t="s">
        <v>6491</v>
      </c>
      <c r="T367" s="3" t="s">
        <v>7367</v>
      </c>
      <c r="U367" s="3" t="s">
        <v>154</v>
      </c>
      <c r="V367" s="3" t="s">
        <v>6675</v>
      </c>
      <c r="W367" s="3" t="s">
        <v>154</v>
      </c>
      <c r="X367" s="3" t="s">
        <v>154</v>
      </c>
      <c r="Y367" s="3" t="s">
        <v>154</v>
      </c>
      <c r="Z367" s="3" t="s">
        <v>154</v>
      </c>
      <c r="AA367" s="3" t="s">
        <v>154</v>
      </c>
      <c r="AB367" s="3" t="s">
        <v>154</v>
      </c>
      <c r="AC367" s="3" t="s">
        <v>154</v>
      </c>
      <c r="AD367" s="3" t="s">
        <v>6151</v>
      </c>
      <c r="AE367" s="3" t="s">
        <v>6151</v>
      </c>
      <c r="AF367" s="3" t="s">
        <v>6040</v>
      </c>
      <c r="AG367" s="3" t="s">
        <v>154</v>
      </c>
      <c r="AH367" s="3" t="s">
        <v>6478</v>
      </c>
      <c r="AI367" s="3" t="s">
        <v>6482</v>
      </c>
      <c r="AJ367" s="3" t="s">
        <v>7369</v>
      </c>
    </row>
    <row r="368" spans="1:36" ht="30">
      <c r="A368" s="10">
        <v>463</v>
      </c>
      <c r="B368" t="str">
        <f>IF(K368="总计","",INDEX(主数据!A:AD,MATCH(J368,主数据!A:A,0),9))</f>
        <v>环渤海大区公司</v>
      </c>
      <c r="C368" t="str">
        <f>IF(K368="","",INDEX(主数据!A:AD,MATCH(J368,主数据!A:A,0),11))</f>
        <v>天津西区</v>
      </c>
      <c r="D368" t="str">
        <f t="shared" si="20"/>
        <v>TJ94物业服务费标准方式4.00</v>
      </c>
      <c r="E368" s="13" t="str">
        <f t="shared" si="22"/>
        <v>4.00</v>
      </c>
      <c r="F368" s="13" t="str">
        <f>IF(E368="","",IFERROR(IF(IF(K368="","",INDEX(收费标合同信息维护!A:Q,MATCH(D368,收费标合同信息维护!J:J,0),10))=D368,"有","无"),"无"))</f>
        <v>无</v>
      </c>
      <c r="G368" s="13" t="str">
        <f t="shared" si="21"/>
        <v/>
      </c>
      <c r="H368" s="13" t="str">
        <f t="shared" si="23"/>
        <v/>
      </c>
      <c r="I368" s="13" t="str">
        <f>IF(G368="","",IFERROR(IF(IF(K368="","",INDEX(收费标合同信息维护!A:Q,MATCH(G368,收费标合同信息维护!M:M,0),13))=G368,"有","无"),"无"))</f>
        <v/>
      </c>
      <c r="J368" s="3" t="s">
        <v>4131</v>
      </c>
      <c r="K368" s="3" t="s">
        <v>7365</v>
      </c>
      <c r="L368" s="3" t="s">
        <v>6025</v>
      </c>
      <c r="M368" s="3" t="s">
        <v>6026</v>
      </c>
      <c r="N368" s="3" t="s">
        <v>6477</v>
      </c>
      <c r="O368" s="3" t="s">
        <v>6478</v>
      </c>
      <c r="P368" s="3" t="s">
        <v>7370</v>
      </c>
      <c r="Q368" s="3" t="s">
        <v>7183</v>
      </c>
      <c r="R368" s="3" t="s">
        <v>6484</v>
      </c>
      <c r="S368" s="3" t="s">
        <v>6491</v>
      </c>
      <c r="T368" s="3" t="s">
        <v>7367</v>
      </c>
      <c r="U368" s="3" t="s">
        <v>154</v>
      </c>
      <c r="V368" s="3" t="s">
        <v>6755</v>
      </c>
      <c r="W368" s="3" t="s">
        <v>154</v>
      </c>
      <c r="X368" s="3" t="s">
        <v>154</v>
      </c>
      <c r="Y368" s="3" t="s">
        <v>154</v>
      </c>
      <c r="Z368" s="3" t="s">
        <v>154</v>
      </c>
      <c r="AA368" s="3" t="s">
        <v>154</v>
      </c>
      <c r="AB368" s="3" t="s">
        <v>154</v>
      </c>
      <c r="AC368" s="3" t="s">
        <v>154</v>
      </c>
      <c r="AD368" s="3" t="s">
        <v>6151</v>
      </c>
      <c r="AE368" s="3" t="s">
        <v>6151</v>
      </c>
      <c r="AF368" s="3" t="s">
        <v>6040</v>
      </c>
      <c r="AG368" s="3" t="s">
        <v>154</v>
      </c>
      <c r="AH368" s="3" t="s">
        <v>6478</v>
      </c>
      <c r="AI368" s="3" t="s">
        <v>6482</v>
      </c>
      <c r="AJ368" s="3" t="s">
        <v>6035</v>
      </c>
    </row>
    <row r="369" spans="1:36" ht="30">
      <c r="A369" s="10">
        <v>464</v>
      </c>
      <c r="B369" t="str">
        <f>IF(K369="总计","",INDEX(主数据!A:AD,MATCH(J369,主数据!A:A,0),9))</f>
        <v>环渤海大区公司</v>
      </c>
      <c r="C369" t="str">
        <f>IF(K369="","",INDEX(主数据!A:AD,MATCH(J369,主数据!A:A,0),11))</f>
        <v>天津西区</v>
      </c>
      <c r="D369" t="str">
        <f t="shared" si="20"/>
        <v>TJ94物业服务费标准方式5.00</v>
      </c>
      <c r="E369" s="13" t="str">
        <f t="shared" si="22"/>
        <v>5.00</v>
      </c>
      <c r="F369" s="13" t="str">
        <f>IF(E369="","",IFERROR(IF(IF(K369="","",INDEX(收费标合同信息维护!A:Q,MATCH(D369,收费标合同信息维护!J:J,0),10))=D369,"有","无"),"无"))</f>
        <v>无</v>
      </c>
      <c r="G369" s="13" t="str">
        <f t="shared" si="21"/>
        <v/>
      </c>
      <c r="H369" s="13" t="str">
        <f t="shared" si="23"/>
        <v/>
      </c>
      <c r="I369" s="13" t="str">
        <f>IF(G369="","",IFERROR(IF(IF(K369="","",INDEX(收费标合同信息维护!A:Q,MATCH(G369,收费标合同信息维护!M:M,0),13))=G369,"有","无"),"无"))</f>
        <v/>
      </c>
      <c r="J369" s="3" t="s">
        <v>4131</v>
      </c>
      <c r="K369" s="3" t="s">
        <v>7365</v>
      </c>
      <c r="L369" s="3" t="s">
        <v>6025</v>
      </c>
      <c r="M369" s="3" t="s">
        <v>6026</v>
      </c>
      <c r="N369" s="3" t="s">
        <v>6477</v>
      </c>
      <c r="O369" s="3" t="s">
        <v>6478</v>
      </c>
      <c r="P369" s="3" t="s">
        <v>7371</v>
      </c>
      <c r="Q369" s="3" t="s">
        <v>7185</v>
      </c>
      <c r="R369" s="3" t="s">
        <v>6484</v>
      </c>
      <c r="S369" s="3" t="s">
        <v>6491</v>
      </c>
      <c r="T369" s="3" t="s">
        <v>7367</v>
      </c>
      <c r="U369" s="3" t="s">
        <v>154</v>
      </c>
      <c r="V369" s="3" t="s">
        <v>6744</v>
      </c>
      <c r="W369" s="3" t="s">
        <v>154</v>
      </c>
      <c r="X369" s="3" t="s">
        <v>154</v>
      </c>
      <c r="Y369" s="3" t="s">
        <v>154</v>
      </c>
      <c r="Z369" s="3" t="s">
        <v>154</v>
      </c>
      <c r="AA369" s="3" t="s">
        <v>154</v>
      </c>
      <c r="AB369" s="3" t="s">
        <v>154</v>
      </c>
      <c r="AC369" s="3" t="s">
        <v>154</v>
      </c>
      <c r="AD369" s="3" t="s">
        <v>6151</v>
      </c>
      <c r="AE369" s="3" t="s">
        <v>6151</v>
      </c>
      <c r="AF369" s="3" t="s">
        <v>6040</v>
      </c>
      <c r="AG369" s="3" t="s">
        <v>154</v>
      </c>
      <c r="AH369" s="3" t="s">
        <v>6478</v>
      </c>
      <c r="AI369" s="3" t="s">
        <v>6482</v>
      </c>
      <c r="AJ369" s="3" t="s">
        <v>33</v>
      </c>
    </row>
    <row r="370" spans="1:36" ht="15">
      <c r="A370" s="10">
        <v>465</v>
      </c>
      <c r="B370" t="str">
        <f>IF(K370="总计","",INDEX(主数据!A:AD,MATCH(J370,主数据!A:A,0),9))</f>
        <v>环渤海大区公司</v>
      </c>
      <c r="C370" t="str">
        <f>IF(K370="","",INDEX(主数据!A:AD,MATCH(J370,主数据!A:A,0),11))</f>
        <v>天津西区</v>
      </c>
      <c r="D370" t="str">
        <f t="shared" si="20"/>
        <v>TJ94物业服务费定额</v>
      </c>
      <c r="E370" s="13" t="str">
        <f t="shared" si="22"/>
        <v/>
      </c>
      <c r="F370" s="13" t="str">
        <f>IF(E370="","",IFERROR(IF(IF(K370="","",INDEX(收费标合同信息维护!A:Q,MATCH(D370,收费标合同信息维护!J:J,0),10))=D370,"有","无"),"无"))</f>
        <v/>
      </c>
      <c r="G370" s="13" t="str">
        <f t="shared" si="21"/>
        <v>TJ94物业服务费定额102.63</v>
      </c>
      <c r="H370" s="13" t="str">
        <f t="shared" si="23"/>
        <v>102.63</v>
      </c>
      <c r="I370" s="13" t="str">
        <f>IF(G370="","",IFERROR(IF(IF(K370="","",INDEX(收费标合同信息维护!A:Q,MATCH(G370,收费标合同信息维护!M:M,0),13))=G370,"有","无"),"无"))</f>
        <v>无</v>
      </c>
      <c r="J370" s="3" t="s">
        <v>4131</v>
      </c>
      <c r="K370" s="3" t="s">
        <v>7365</v>
      </c>
      <c r="L370" s="3" t="s">
        <v>6025</v>
      </c>
      <c r="M370" s="3" t="s">
        <v>6026</v>
      </c>
      <c r="N370" s="3" t="s">
        <v>6477</v>
      </c>
      <c r="O370" s="3" t="s">
        <v>6478</v>
      </c>
      <c r="P370" s="3" t="s">
        <v>7372</v>
      </c>
      <c r="Q370" s="3" t="s">
        <v>6795</v>
      </c>
      <c r="R370" s="3" t="s">
        <v>6490</v>
      </c>
      <c r="S370" s="3" t="s">
        <v>6491</v>
      </c>
      <c r="T370" s="3" t="s">
        <v>7373</v>
      </c>
      <c r="U370" s="3" t="s">
        <v>154</v>
      </c>
      <c r="V370" s="3" t="s">
        <v>154</v>
      </c>
      <c r="W370" s="3" t="s">
        <v>7374</v>
      </c>
      <c r="X370" s="3" t="s">
        <v>154</v>
      </c>
      <c r="Y370" s="3" t="s">
        <v>154</v>
      </c>
      <c r="Z370" s="3" t="s">
        <v>154</v>
      </c>
      <c r="AA370" s="3" t="s">
        <v>154</v>
      </c>
      <c r="AB370" s="3" t="s">
        <v>154</v>
      </c>
      <c r="AC370" s="3" t="s">
        <v>154</v>
      </c>
      <c r="AD370" s="3" t="s">
        <v>6151</v>
      </c>
      <c r="AE370" s="3" t="s">
        <v>6151</v>
      </c>
      <c r="AF370" s="3" t="s">
        <v>154</v>
      </c>
      <c r="AG370" s="3" t="s">
        <v>154</v>
      </c>
      <c r="AH370" s="3" t="s">
        <v>6478</v>
      </c>
      <c r="AI370" s="3" t="s">
        <v>6482</v>
      </c>
      <c r="AJ370" s="3" t="s">
        <v>6489</v>
      </c>
    </row>
    <row r="371" spans="1:36" ht="30">
      <c r="A371" s="10">
        <v>466</v>
      </c>
      <c r="B371" t="str">
        <f>IF(K371="总计","",INDEX(主数据!A:AD,MATCH(J371,主数据!A:A,0),9))</f>
        <v>华中大区公司</v>
      </c>
      <c r="C371" t="str">
        <f>IF(K371="","",INDEX(主数据!A:AD,MATCH(J371,主数据!A:A,0),11))</f>
        <v>武汉北区</v>
      </c>
      <c r="D371" t="str">
        <f t="shared" si="20"/>
        <v>WH23物业服务费直接录入</v>
      </c>
      <c r="E371" s="13" t="str">
        <f t="shared" si="22"/>
        <v/>
      </c>
      <c r="F371" s="13" t="str">
        <f>IF(E371="","",IFERROR(IF(IF(K371="","",INDEX(收费标合同信息维护!A:Q,MATCH(D371,收费标合同信息维护!J:J,0),10))=D371,"有","无"),"无"))</f>
        <v/>
      </c>
      <c r="G371" s="13" t="str">
        <f t="shared" si="21"/>
        <v/>
      </c>
      <c r="H371" s="13" t="str">
        <f t="shared" si="23"/>
        <v/>
      </c>
      <c r="I371" s="13" t="str">
        <f>IF(G371="","",IFERROR(IF(IF(K371="","",INDEX(收费标合同信息维护!A:Q,MATCH(G371,收费标合同信息维护!M:M,0),13))=G371,"有","无"),"无"))</f>
        <v/>
      </c>
      <c r="J371" s="3" t="s">
        <v>2394</v>
      </c>
      <c r="K371" s="3" t="s">
        <v>7375</v>
      </c>
      <c r="L371" s="3" t="s">
        <v>6025</v>
      </c>
      <c r="M371" s="3" t="s">
        <v>6026</v>
      </c>
      <c r="N371" s="3" t="s">
        <v>6477</v>
      </c>
      <c r="O371" s="3" t="s">
        <v>6478</v>
      </c>
      <c r="P371" s="3" t="s">
        <v>6025</v>
      </c>
      <c r="Q371" s="3" t="s">
        <v>6026</v>
      </c>
      <c r="R371" s="3" t="s">
        <v>6479</v>
      </c>
      <c r="S371" s="3" t="s">
        <v>6480</v>
      </c>
      <c r="T371" s="3" t="s">
        <v>7376</v>
      </c>
      <c r="U371" s="3" t="s">
        <v>154</v>
      </c>
      <c r="V371" s="3" t="s">
        <v>154</v>
      </c>
      <c r="W371" s="3" t="s">
        <v>154</v>
      </c>
      <c r="X371" s="3" t="s">
        <v>154</v>
      </c>
      <c r="Y371" s="3" t="s">
        <v>154</v>
      </c>
      <c r="Z371" s="3" t="s">
        <v>154</v>
      </c>
      <c r="AA371" s="3" t="s">
        <v>154</v>
      </c>
      <c r="AB371" s="3" t="s">
        <v>154</v>
      </c>
      <c r="AC371" s="3" t="s">
        <v>154</v>
      </c>
      <c r="AD371" s="3" t="s">
        <v>6151</v>
      </c>
      <c r="AE371" s="3" t="s">
        <v>6151</v>
      </c>
      <c r="AF371" s="3" t="s">
        <v>154</v>
      </c>
      <c r="AG371" s="3" t="s">
        <v>154</v>
      </c>
      <c r="AH371" s="3" t="s">
        <v>6478</v>
      </c>
      <c r="AI371" s="3" t="s">
        <v>6482</v>
      </c>
      <c r="AJ371" s="3" t="s">
        <v>6489</v>
      </c>
    </row>
    <row r="372" spans="1:36" ht="30">
      <c r="A372" s="10">
        <v>467</v>
      </c>
      <c r="B372" t="str">
        <f>IF(K372="总计","",INDEX(主数据!A:AD,MATCH(J372,主数据!A:A,0),9))</f>
        <v>华中大区公司</v>
      </c>
      <c r="C372" t="str">
        <f>IF(K372="","",INDEX(主数据!A:AD,MATCH(J372,主数据!A:A,0),11))</f>
        <v>武汉北区</v>
      </c>
      <c r="D372" t="str">
        <f t="shared" si="20"/>
        <v>WH23空置物业费直接录入</v>
      </c>
      <c r="E372" s="13" t="str">
        <f t="shared" si="22"/>
        <v/>
      </c>
      <c r="F372" s="13" t="str">
        <f>IF(E372="","",IFERROR(IF(IF(K372="","",INDEX(收费标合同信息维护!A:Q,MATCH(D372,收费标合同信息维护!J:J,0),10))=D372,"有","无"),"无"))</f>
        <v/>
      </c>
      <c r="G372" s="13" t="str">
        <f t="shared" si="21"/>
        <v/>
      </c>
      <c r="H372" s="13" t="str">
        <f t="shared" si="23"/>
        <v/>
      </c>
      <c r="I372" s="13" t="str">
        <f>IF(G372="","",IFERROR(IF(IF(K372="","",INDEX(收费标合同信息维护!A:Q,MATCH(G372,收费标合同信息维护!M:M,0),13))=G372,"有","无"),"无"))</f>
        <v/>
      </c>
      <c r="J372" s="3" t="s">
        <v>2394</v>
      </c>
      <c r="K372" s="3" t="s">
        <v>7375</v>
      </c>
      <c r="L372" s="3" t="s">
        <v>6580</v>
      </c>
      <c r="M372" s="3" t="s">
        <v>6581</v>
      </c>
      <c r="N372" s="3" t="s">
        <v>6477</v>
      </c>
      <c r="O372" s="3" t="s">
        <v>6478</v>
      </c>
      <c r="P372" s="3" t="s">
        <v>6033</v>
      </c>
      <c r="Q372" s="3" t="s">
        <v>6033</v>
      </c>
      <c r="R372" s="3" t="s">
        <v>6479</v>
      </c>
      <c r="S372" s="3" t="s">
        <v>6480</v>
      </c>
      <c r="T372" s="3" t="s">
        <v>6523</v>
      </c>
      <c r="U372" s="3" t="s">
        <v>154</v>
      </c>
      <c r="V372" s="3" t="s">
        <v>154</v>
      </c>
      <c r="W372" s="3" t="s">
        <v>154</v>
      </c>
      <c r="X372" s="3" t="s">
        <v>154</v>
      </c>
      <c r="Y372" s="3" t="s">
        <v>154</v>
      </c>
      <c r="Z372" s="3" t="s">
        <v>154</v>
      </c>
      <c r="AA372" s="3" t="s">
        <v>154</v>
      </c>
      <c r="AB372" s="3" t="s">
        <v>154</v>
      </c>
      <c r="AC372" s="3" t="s">
        <v>154</v>
      </c>
      <c r="AD372" s="3" t="s">
        <v>6151</v>
      </c>
      <c r="AE372" s="3" t="s">
        <v>6151</v>
      </c>
      <c r="AF372" s="3" t="s">
        <v>154</v>
      </c>
      <c r="AG372" s="3" t="s">
        <v>154</v>
      </c>
      <c r="AH372" s="3" t="s">
        <v>6478</v>
      </c>
      <c r="AI372" s="3" t="s">
        <v>6727</v>
      </c>
      <c r="AJ372" s="3" t="s">
        <v>6489</v>
      </c>
    </row>
    <row r="373" spans="1:36" ht="30">
      <c r="A373" s="10">
        <v>468</v>
      </c>
      <c r="B373" t="str">
        <f>IF(K373="总计","",INDEX(主数据!A:AD,MATCH(J373,主数据!A:A,0),9))</f>
        <v>华中大区公司</v>
      </c>
      <c r="C373" t="str">
        <f>IF(K373="","",INDEX(主数据!A:AD,MATCH(J373,主数据!A:A,0),11))</f>
        <v>武汉北区</v>
      </c>
      <c r="D373" t="str">
        <f t="shared" si="20"/>
        <v>WH23销售中心物业费直接录入</v>
      </c>
      <c r="E373" s="13" t="str">
        <f t="shared" si="22"/>
        <v/>
      </c>
      <c r="F373" s="13" t="str">
        <f>IF(E373="","",IFERROR(IF(IF(K373="","",INDEX(收费标合同信息维护!A:Q,MATCH(D373,收费标合同信息维护!J:J,0),10))=D373,"有","无"),"无"))</f>
        <v/>
      </c>
      <c r="G373" s="13" t="str">
        <f t="shared" si="21"/>
        <v/>
      </c>
      <c r="H373" s="13" t="str">
        <f t="shared" si="23"/>
        <v/>
      </c>
      <c r="I373" s="13" t="str">
        <f>IF(G373="","",IFERROR(IF(IF(K373="","",INDEX(收费标合同信息维护!A:Q,MATCH(G373,收费标合同信息维护!M:M,0),13))=G373,"有","无"),"无"))</f>
        <v/>
      </c>
      <c r="J373" s="3" t="s">
        <v>2394</v>
      </c>
      <c r="K373" s="3" t="s">
        <v>7375</v>
      </c>
      <c r="L373" s="3" t="s">
        <v>6638</v>
      </c>
      <c r="M373" s="3" t="s">
        <v>6639</v>
      </c>
      <c r="N373" s="3" t="s">
        <v>6477</v>
      </c>
      <c r="O373" s="3" t="s">
        <v>6478</v>
      </c>
      <c r="P373" s="3" t="s">
        <v>6638</v>
      </c>
      <c r="Q373" s="3" t="s">
        <v>6639</v>
      </c>
      <c r="R373" s="3" t="s">
        <v>6479</v>
      </c>
      <c r="S373" s="3" t="s">
        <v>6480</v>
      </c>
      <c r="T373" s="3" t="s">
        <v>7377</v>
      </c>
      <c r="U373" s="3" t="s">
        <v>7079</v>
      </c>
      <c r="V373" s="3" t="s">
        <v>154</v>
      </c>
      <c r="W373" s="3" t="s">
        <v>154</v>
      </c>
      <c r="X373" s="3" t="s">
        <v>154</v>
      </c>
      <c r="Y373" s="3" t="s">
        <v>154</v>
      </c>
      <c r="Z373" s="3" t="s">
        <v>154</v>
      </c>
      <c r="AA373" s="3" t="s">
        <v>154</v>
      </c>
      <c r="AB373" s="3" t="s">
        <v>154</v>
      </c>
      <c r="AC373" s="3" t="s">
        <v>154</v>
      </c>
      <c r="AD373" s="3" t="s">
        <v>6151</v>
      </c>
      <c r="AE373" s="3" t="s">
        <v>6151</v>
      </c>
      <c r="AF373" s="3" t="s">
        <v>154</v>
      </c>
      <c r="AG373" s="3" t="s">
        <v>154</v>
      </c>
      <c r="AH373" s="3" t="s">
        <v>6478</v>
      </c>
      <c r="AI373" s="3" t="s">
        <v>6482</v>
      </c>
      <c r="AJ373" s="3" t="s">
        <v>6489</v>
      </c>
    </row>
    <row r="374" spans="1:36" ht="30">
      <c r="A374" s="10">
        <v>469</v>
      </c>
      <c r="B374" t="str">
        <f>IF(K374="总计","",INDEX(主数据!A:AD,MATCH(J374,主数据!A:A,0),9))</f>
        <v>华中大区公司</v>
      </c>
      <c r="C374" t="str">
        <f>IF(K374="","",INDEX(主数据!A:AD,MATCH(J374,主数据!A:A,0),11))</f>
        <v>郑州城区</v>
      </c>
      <c r="D374" t="str">
        <f t="shared" si="20"/>
        <v>WH28销售中心物业费直接录入</v>
      </c>
      <c r="E374" s="13" t="str">
        <f t="shared" si="22"/>
        <v/>
      </c>
      <c r="F374" s="13" t="str">
        <f>IF(E374="","",IFERROR(IF(IF(K374="","",INDEX(收费标合同信息维护!A:Q,MATCH(D374,收费标合同信息维护!J:J,0),10))=D374,"有","无"),"无"))</f>
        <v/>
      </c>
      <c r="G374" s="13" t="str">
        <f t="shared" si="21"/>
        <v/>
      </c>
      <c r="H374" s="13" t="str">
        <f t="shared" si="23"/>
        <v/>
      </c>
      <c r="I374" s="13" t="str">
        <f>IF(G374="","",IFERROR(IF(IF(K374="","",INDEX(收费标合同信息维护!A:Q,MATCH(G374,收费标合同信息维护!M:M,0),13))=G374,"有","无"),"无"))</f>
        <v/>
      </c>
      <c r="J374" s="3" t="s">
        <v>2805</v>
      </c>
      <c r="K374" s="3" t="s">
        <v>7378</v>
      </c>
      <c r="L374" s="3" t="s">
        <v>6638</v>
      </c>
      <c r="M374" s="3" t="s">
        <v>6639</v>
      </c>
      <c r="N374" s="3" t="s">
        <v>6477</v>
      </c>
      <c r="O374" s="3" t="s">
        <v>6478</v>
      </c>
      <c r="P374" s="3" t="s">
        <v>7379</v>
      </c>
      <c r="Q374" s="3" t="s">
        <v>6639</v>
      </c>
      <c r="R374" s="3" t="s">
        <v>6479</v>
      </c>
      <c r="S374" s="3" t="s">
        <v>6480</v>
      </c>
      <c r="T374" s="3" t="s">
        <v>7380</v>
      </c>
      <c r="U374" s="3" t="s">
        <v>154</v>
      </c>
      <c r="V374" s="3" t="s">
        <v>154</v>
      </c>
      <c r="W374" s="3" t="s">
        <v>154</v>
      </c>
      <c r="X374" s="3" t="s">
        <v>154</v>
      </c>
      <c r="Y374" s="3" t="s">
        <v>154</v>
      </c>
      <c r="Z374" s="3" t="s">
        <v>154</v>
      </c>
      <c r="AA374" s="3" t="s">
        <v>154</v>
      </c>
      <c r="AB374" s="3" t="s">
        <v>154</v>
      </c>
      <c r="AC374" s="3" t="s">
        <v>154</v>
      </c>
      <c r="AD374" s="3" t="s">
        <v>6151</v>
      </c>
      <c r="AE374" s="3" t="s">
        <v>6151</v>
      </c>
      <c r="AF374" s="3" t="s">
        <v>154</v>
      </c>
      <c r="AG374" s="3" t="s">
        <v>154</v>
      </c>
      <c r="AH374" s="3" t="s">
        <v>6478</v>
      </c>
      <c r="AI374" s="3" t="s">
        <v>6482</v>
      </c>
      <c r="AJ374" s="3" t="s">
        <v>6489</v>
      </c>
    </row>
    <row r="375" spans="1:36" ht="15">
      <c r="A375" s="10">
        <v>470</v>
      </c>
      <c r="B375" t="str">
        <f>IF(K375="总计","",INDEX(主数据!A:AD,MATCH(J375,主数据!A:A,0),9))</f>
        <v>华中大区公司</v>
      </c>
      <c r="C375" t="str">
        <f>IF(K375="","",INDEX(主数据!A:AD,MATCH(J375,主数据!A:A,0),11))</f>
        <v>武汉北区</v>
      </c>
      <c r="D375" t="str">
        <f t="shared" si="20"/>
        <v>WH34销售中心物业费直接录入</v>
      </c>
      <c r="E375" s="13" t="str">
        <f t="shared" si="22"/>
        <v/>
      </c>
      <c r="F375" s="13" t="str">
        <f>IF(E375="","",IFERROR(IF(IF(K375="","",INDEX(收费标合同信息维护!A:Q,MATCH(D375,收费标合同信息维护!J:J,0),10))=D375,"有","无"),"无"))</f>
        <v/>
      </c>
      <c r="G375" s="13" t="str">
        <f t="shared" si="21"/>
        <v/>
      </c>
      <c r="H375" s="13" t="str">
        <f t="shared" si="23"/>
        <v/>
      </c>
      <c r="I375" s="13" t="str">
        <f>IF(G375="","",IFERROR(IF(IF(K375="","",INDEX(收费标合同信息维护!A:Q,MATCH(G375,收费标合同信息维护!M:M,0),13))=G375,"有","无"),"无"))</f>
        <v/>
      </c>
      <c r="J375" s="3" t="s">
        <v>3297</v>
      </c>
      <c r="K375" s="3" t="s">
        <v>7381</v>
      </c>
      <c r="L375" s="3" t="s">
        <v>6638</v>
      </c>
      <c r="M375" s="3" t="s">
        <v>6639</v>
      </c>
      <c r="N375" s="3" t="s">
        <v>6477</v>
      </c>
      <c r="O375" s="3" t="s">
        <v>6478</v>
      </c>
      <c r="P375" s="3" t="s">
        <v>1</v>
      </c>
      <c r="Q375" s="3" t="s">
        <v>1</v>
      </c>
      <c r="R375" s="3" t="s">
        <v>6479</v>
      </c>
      <c r="S375" s="3" t="s">
        <v>6480</v>
      </c>
      <c r="T375" s="3" t="s">
        <v>7382</v>
      </c>
      <c r="U375" s="3" t="s">
        <v>154</v>
      </c>
      <c r="V375" s="3" t="s">
        <v>154</v>
      </c>
      <c r="W375" s="3" t="s">
        <v>154</v>
      </c>
      <c r="X375" s="3" t="s">
        <v>154</v>
      </c>
      <c r="Y375" s="3" t="s">
        <v>154</v>
      </c>
      <c r="Z375" s="3" t="s">
        <v>154</v>
      </c>
      <c r="AA375" s="3" t="s">
        <v>154</v>
      </c>
      <c r="AB375" s="3" t="s">
        <v>154</v>
      </c>
      <c r="AC375" s="3" t="s">
        <v>154</v>
      </c>
      <c r="AD375" s="3" t="s">
        <v>6151</v>
      </c>
      <c r="AE375" s="3" t="s">
        <v>6151</v>
      </c>
      <c r="AF375" s="3" t="s">
        <v>154</v>
      </c>
      <c r="AG375" s="3" t="s">
        <v>154</v>
      </c>
      <c r="AH375" s="3" t="s">
        <v>6478</v>
      </c>
      <c r="AI375" s="3" t="s">
        <v>6482</v>
      </c>
      <c r="AJ375" s="3" t="s">
        <v>6489</v>
      </c>
    </row>
    <row r="376" spans="1:36" ht="30">
      <c r="A376" s="10">
        <v>471</v>
      </c>
      <c r="B376" t="str">
        <f>IF(K376="总计","",INDEX(主数据!A:AD,MATCH(J376,主数据!A:A,0),9))</f>
        <v>华中大区公司</v>
      </c>
      <c r="C376" t="str">
        <f>IF(K376="","",INDEX(主数据!A:AD,MATCH(J376,主数据!A:A,0),11))</f>
        <v>武汉南区</v>
      </c>
      <c r="D376" t="str">
        <f t="shared" si="20"/>
        <v>WH35物业服务费直接录入</v>
      </c>
      <c r="E376" s="13" t="str">
        <f t="shared" si="22"/>
        <v/>
      </c>
      <c r="F376" s="13" t="str">
        <f>IF(E376="","",IFERROR(IF(IF(K376="","",INDEX(收费标合同信息维护!A:Q,MATCH(D376,收费标合同信息维护!J:J,0),10))=D376,"有","无"),"无"))</f>
        <v/>
      </c>
      <c r="G376" s="13" t="str">
        <f t="shared" si="21"/>
        <v/>
      </c>
      <c r="H376" s="13" t="str">
        <f t="shared" si="23"/>
        <v/>
      </c>
      <c r="I376" s="13" t="str">
        <f>IF(G376="","",IFERROR(IF(IF(K376="","",INDEX(收费标合同信息维护!A:Q,MATCH(G376,收费标合同信息维护!M:M,0),13))=G376,"有","无"),"无"))</f>
        <v/>
      </c>
      <c r="J376" s="3" t="s">
        <v>3300</v>
      </c>
      <c r="K376" s="3" t="s">
        <v>7383</v>
      </c>
      <c r="L376" s="3" t="s">
        <v>6025</v>
      </c>
      <c r="M376" s="3" t="s">
        <v>6026</v>
      </c>
      <c r="N376" s="3" t="s">
        <v>6477</v>
      </c>
      <c r="O376" s="3" t="s">
        <v>6478</v>
      </c>
      <c r="P376" s="3" t="s">
        <v>6025</v>
      </c>
      <c r="Q376" s="3" t="s">
        <v>6026</v>
      </c>
      <c r="R376" s="3" t="s">
        <v>6479</v>
      </c>
      <c r="S376" s="3" t="s">
        <v>6480</v>
      </c>
      <c r="T376" s="3" t="s">
        <v>7384</v>
      </c>
      <c r="U376" s="3" t="s">
        <v>154</v>
      </c>
      <c r="V376" s="3" t="s">
        <v>154</v>
      </c>
      <c r="W376" s="3" t="s">
        <v>154</v>
      </c>
      <c r="X376" s="3" t="s">
        <v>154</v>
      </c>
      <c r="Y376" s="3" t="s">
        <v>154</v>
      </c>
      <c r="Z376" s="3" t="s">
        <v>154</v>
      </c>
      <c r="AA376" s="3" t="s">
        <v>154</v>
      </c>
      <c r="AB376" s="3" t="s">
        <v>154</v>
      </c>
      <c r="AC376" s="3" t="s">
        <v>154</v>
      </c>
      <c r="AD376" s="3" t="s">
        <v>6151</v>
      </c>
      <c r="AE376" s="3" t="s">
        <v>6151</v>
      </c>
      <c r="AF376" s="3" t="s">
        <v>154</v>
      </c>
      <c r="AG376" s="3" t="s">
        <v>154</v>
      </c>
      <c r="AH376" s="3" t="s">
        <v>6478</v>
      </c>
      <c r="AI376" s="3" t="s">
        <v>6482</v>
      </c>
      <c r="AJ376" s="3" t="s">
        <v>6489</v>
      </c>
    </row>
    <row r="377" spans="1:36" ht="30">
      <c r="A377" s="10">
        <v>472</v>
      </c>
      <c r="B377" t="str">
        <f>IF(K377="总计","",INDEX(主数据!A:AD,MATCH(J377,主数据!A:A,0),9))</f>
        <v>华中大区公司</v>
      </c>
      <c r="C377" t="str">
        <f>IF(K377="","",INDEX(主数据!A:AD,MATCH(J377,主数据!A:A,0),11))</f>
        <v>武汉南区</v>
      </c>
      <c r="D377" t="str">
        <f t="shared" si="20"/>
        <v>WH35销售中心物业费直接录入</v>
      </c>
      <c r="E377" s="13" t="str">
        <f t="shared" si="22"/>
        <v/>
      </c>
      <c r="F377" s="13" t="str">
        <f>IF(E377="","",IFERROR(IF(IF(K377="","",INDEX(收费标合同信息维护!A:Q,MATCH(D377,收费标合同信息维护!J:J,0),10))=D377,"有","无"),"无"))</f>
        <v/>
      </c>
      <c r="G377" s="13" t="str">
        <f t="shared" si="21"/>
        <v/>
      </c>
      <c r="H377" s="13" t="str">
        <f t="shared" si="23"/>
        <v/>
      </c>
      <c r="I377" s="13" t="str">
        <f>IF(G377="","",IFERROR(IF(IF(K377="","",INDEX(收费标合同信息维护!A:Q,MATCH(G377,收费标合同信息维护!M:M,0),13))=G377,"有","无"),"无"))</f>
        <v/>
      </c>
      <c r="J377" s="3" t="s">
        <v>3300</v>
      </c>
      <c r="K377" s="3" t="s">
        <v>7383</v>
      </c>
      <c r="L377" s="3" t="s">
        <v>6638</v>
      </c>
      <c r="M377" s="3" t="s">
        <v>6639</v>
      </c>
      <c r="N377" s="3" t="s">
        <v>6477</v>
      </c>
      <c r="O377" s="3" t="s">
        <v>6478</v>
      </c>
      <c r="P377" s="3" t="s">
        <v>6638</v>
      </c>
      <c r="Q377" s="3" t="s">
        <v>6639</v>
      </c>
      <c r="R377" s="3" t="s">
        <v>6479</v>
      </c>
      <c r="S377" s="3" t="s">
        <v>6480</v>
      </c>
      <c r="T377" s="3" t="s">
        <v>7384</v>
      </c>
      <c r="U377" s="3" t="s">
        <v>154</v>
      </c>
      <c r="V377" s="3" t="s">
        <v>154</v>
      </c>
      <c r="W377" s="3" t="s">
        <v>154</v>
      </c>
      <c r="X377" s="3" t="s">
        <v>154</v>
      </c>
      <c r="Y377" s="3" t="s">
        <v>154</v>
      </c>
      <c r="Z377" s="3" t="s">
        <v>154</v>
      </c>
      <c r="AA377" s="3" t="s">
        <v>154</v>
      </c>
      <c r="AB377" s="3" t="s">
        <v>154</v>
      </c>
      <c r="AC377" s="3" t="s">
        <v>154</v>
      </c>
      <c r="AD377" s="3" t="s">
        <v>6151</v>
      </c>
      <c r="AE377" s="3" t="s">
        <v>6151</v>
      </c>
      <c r="AF377" s="3" t="s">
        <v>154</v>
      </c>
      <c r="AG377" s="3" t="s">
        <v>154</v>
      </c>
      <c r="AH377" s="3" t="s">
        <v>6478</v>
      </c>
      <c r="AI377" s="3" t="s">
        <v>6482</v>
      </c>
      <c r="AJ377" s="3" t="s">
        <v>6489</v>
      </c>
    </row>
    <row r="378" spans="1:36" ht="30">
      <c r="A378" s="10">
        <v>473</v>
      </c>
      <c r="B378" t="str">
        <f>IF(K378="总计","",INDEX(主数据!A:AD,MATCH(J378,主数据!A:A,0),9))</f>
        <v>华中大区公司</v>
      </c>
      <c r="C378" t="str">
        <f>IF(K378="","",INDEX(主数据!A:AD,MATCH(J378,主数据!A:A,0),11))</f>
        <v>武汉北区</v>
      </c>
      <c r="D378" t="str">
        <f t="shared" si="20"/>
        <v>WH36其他费用直接录入</v>
      </c>
      <c r="E378" s="13" t="str">
        <f t="shared" si="22"/>
        <v/>
      </c>
      <c r="F378" s="13" t="str">
        <f>IF(E378="","",IFERROR(IF(IF(K378="","",INDEX(收费标合同信息维护!A:Q,MATCH(D378,收费标合同信息维护!J:J,0),10))=D378,"有","无"),"无"))</f>
        <v/>
      </c>
      <c r="G378" s="13" t="str">
        <f t="shared" si="21"/>
        <v/>
      </c>
      <c r="H378" s="13" t="str">
        <f t="shared" si="23"/>
        <v/>
      </c>
      <c r="I378" s="13" t="str">
        <f>IF(G378="","",IFERROR(IF(IF(K378="","",INDEX(收费标合同信息维护!A:Q,MATCH(G378,收费标合同信息维护!M:M,0),13))=G378,"有","无"),"无"))</f>
        <v/>
      </c>
      <c r="J378" s="3" t="s">
        <v>3313</v>
      </c>
      <c r="K378" s="3" t="s">
        <v>7385</v>
      </c>
      <c r="L378" s="3" t="s">
        <v>6544</v>
      </c>
      <c r="M378" s="3" t="s">
        <v>6545</v>
      </c>
      <c r="N378" s="3" t="s">
        <v>6477</v>
      </c>
      <c r="O378" s="3" t="s">
        <v>6478</v>
      </c>
      <c r="P378" s="3" t="s">
        <v>7386</v>
      </c>
      <c r="Q378" s="3" t="s">
        <v>7387</v>
      </c>
      <c r="R378" s="3" t="s">
        <v>6479</v>
      </c>
      <c r="S378" s="3" t="s">
        <v>6480</v>
      </c>
      <c r="T378" s="3" t="s">
        <v>6496</v>
      </c>
      <c r="U378" s="3" t="s">
        <v>154</v>
      </c>
      <c r="V378" s="3" t="s">
        <v>154</v>
      </c>
      <c r="W378" s="3" t="s">
        <v>154</v>
      </c>
      <c r="X378" s="3" t="s">
        <v>154</v>
      </c>
      <c r="Y378" s="3" t="s">
        <v>154</v>
      </c>
      <c r="Z378" s="3" t="s">
        <v>154</v>
      </c>
      <c r="AA378" s="3" t="s">
        <v>154</v>
      </c>
      <c r="AB378" s="3" t="s">
        <v>154</v>
      </c>
      <c r="AC378" s="3" t="s">
        <v>154</v>
      </c>
      <c r="AD378" s="3" t="s">
        <v>6151</v>
      </c>
      <c r="AE378" s="3" t="s">
        <v>6151</v>
      </c>
      <c r="AF378" s="3" t="s">
        <v>154</v>
      </c>
      <c r="AG378" s="3" t="s">
        <v>154</v>
      </c>
      <c r="AH378" s="3" t="s">
        <v>6478</v>
      </c>
      <c r="AI378" s="3" t="s">
        <v>6482</v>
      </c>
      <c r="AJ378" s="3" t="s">
        <v>6489</v>
      </c>
    </row>
    <row r="379" spans="1:36" ht="30">
      <c r="A379" s="10">
        <v>474</v>
      </c>
      <c r="B379" t="str">
        <f>IF(K379="总计","",INDEX(主数据!A:AD,MATCH(J379,主数据!A:A,0),9))</f>
        <v>华中大区公司</v>
      </c>
      <c r="C379" t="str">
        <f>IF(K379="","",INDEX(主数据!A:AD,MATCH(J379,主数据!A:A,0),11))</f>
        <v>武汉北区</v>
      </c>
      <c r="D379" t="str">
        <f t="shared" si="20"/>
        <v>WH36销售中心物业费直接录入</v>
      </c>
      <c r="E379" s="13" t="str">
        <f t="shared" si="22"/>
        <v/>
      </c>
      <c r="F379" s="13" t="str">
        <f>IF(E379="","",IFERROR(IF(IF(K379="","",INDEX(收费标合同信息维护!A:Q,MATCH(D379,收费标合同信息维护!J:J,0),10))=D379,"有","无"),"无"))</f>
        <v/>
      </c>
      <c r="G379" s="13" t="str">
        <f t="shared" si="21"/>
        <v/>
      </c>
      <c r="H379" s="13" t="str">
        <f t="shared" si="23"/>
        <v/>
      </c>
      <c r="I379" s="13" t="str">
        <f>IF(G379="","",IFERROR(IF(IF(K379="","",INDEX(收费标合同信息维护!A:Q,MATCH(G379,收费标合同信息维护!M:M,0),13))=G379,"有","无"),"无"))</f>
        <v/>
      </c>
      <c r="J379" s="3" t="s">
        <v>3313</v>
      </c>
      <c r="K379" s="3" t="s">
        <v>7385</v>
      </c>
      <c r="L379" s="3" t="s">
        <v>6638</v>
      </c>
      <c r="M379" s="3" t="s">
        <v>6639</v>
      </c>
      <c r="N379" s="3" t="s">
        <v>6477</v>
      </c>
      <c r="O379" s="3" t="s">
        <v>6478</v>
      </c>
      <c r="P379" s="3" t="s">
        <v>1</v>
      </c>
      <c r="Q379" s="3" t="s">
        <v>1</v>
      </c>
      <c r="R379" s="3" t="s">
        <v>6479</v>
      </c>
      <c r="S379" s="3" t="s">
        <v>6480</v>
      </c>
      <c r="T379" s="3" t="s">
        <v>7388</v>
      </c>
      <c r="U379" s="3" t="s">
        <v>154</v>
      </c>
      <c r="V379" s="3" t="s">
        <v>154</v>
      </c>
      <c r="W379" s="3" t="s">
        <v>154</v>
      </c>
      <c r="X379" s="3" t="s">
        <v>154</v>
      </c>
      <c r="Y379" s="3" t="s">
        <v>154</v>
      </c>
      <c r="Z379" s="3" t="s">
        <v>154</v>
      </c>
      <c r="AA379" s="3" t="s">
        <v>154</v>
      </c>
      <c r="AB379" s="3" t="s">
        <v>154</v>
      </c>
      <c r="AC379" s="3" t="s">
        <v>154</v>
      </c>
      <c r="AD379" s="3" t="s">
        <v>6151</v>
      </c>
      <c r="AE379" s="3" t="s">
        <v>6151</v>
      </c>
      <c r="AF379" s="3" t="s">
        <v>154</v>
      </c>
      <c r="AG379" s="3" t="s">
        <v>154</v>
      </c>
      <c r="AH379" s="3" t="s">
        <v>6478</v>
      </c>
      <c r="AI379" s="3" t="s">
        <v>6482</v>
      </c>
      <c r="AJ379" s="3" t="s">
        <v>6489</v>
      </c>
    </row>
    <row r="380" spans="1:36" ht="15">
      <c r="A380" s="10">
        <v>475</v>
      </c>
      <c r="B380" t="str">
        <f>IF(K380="总计","",INDEX(主数据!A:AD,MATCH(J380,主数据!A:A,0),9))</f>
        <v>华中大区公司</v>
      </c>
      <c r="C380" t="str">
        <f>IF(K380="","",INDEX(主数据!A:AD,MATCH(J380,主数据!A:A,0),11))</f>
        <v>武汉南区</v>
      </c>
      <c r="D380" t="str">
        <f t="shared" si="20"/>
        <v>WH39销售中心物业费直接录入</v>
      </c>
      <c r="E380" s="13" t="str">
        <f t="shared" si="22"/>
        <v/>
      </c>
      <c r="F380" s="13" t="str">
        <f>IF(E380="","",IFERROR(IF(IF(K380="","",INDEX(收费标合同信息维护!A:Q,MATCH(D380,收费标合同信息维护!J:J,0),10))=D380,"有","无"),"无"))</f>
        <v/>
      </c>
      <c r="G380" s="13" t="str">
        <f t="shared" si="21"/>
        <v/>
      </c>
      <c r="H380" s="13" t="str">
        <f t="shared" si="23"/>
        <v/>
      </c>
      <c r="I380" s="13" t="str">
        <f>IF(G380="","",IFERROR(IF(IF(K380="","",INDEX(收费标合同信息维护!A:Q,MATCH(G380,收费标合同信息维护!M:M,0),13))=G380,"有","无"),"无"))</f>
        <v/>
      </c>
      <c r="J380" s="3" t="s">
        <v>3382</v>
      </c>
      <c r="K380" s="3" t="s">
        <v>7389</v>
      </c>
      <c r="L380" s="3" t="s">
        <v>6638</v>
      </c>
      <c r="M380" s="3" t="s">
        <v>6639</v>
      </c>
      <c r="N380" s="3" t="s">
        <v>6477</v>
      </c>
      <c r="O380" s="3" t="s">
        <v>6478</v>
      </c>
      <c r="P380" s="3" t="s">
        <v>3382</v>
      </c>
      <c r="Q380" s="3" t="s">
        <v>7390</v>
      </c>
      <c r="R380" s="3" t="s">
        <v>6479</v>
      </c>
      <c r="S380" s="3" t="s">
        <v>6480</v>
      </c>
      <c r="T380" s="3" t="s">
        <v>6486</v>
      </c>
      <c r="U380" s="3" t="s">
        <v>154</v>
      </c>
      <c r="V380" s="3" t="s">
        <v>154</v>
      </c>
      <c r="W380" s="3" t="s">
        <v>154</v>
      </c>
      <c r="X380" s="3" t="s">
        <v>154</v>
      </c>
      <c r="Y380" s="3" t="s">
        <v>154</v>
      </c>
      <c r="Z380" s="3" t="s">
        <v>154</v>
      </c>
      <c r="AA380" s="3" t="s">
        <v>154</v>
      </c>
      <c r="AB380" s="3" t="s">
        <v>154</v>
      </c>
      <c r="AC380" s="3" t="s">
        <v>154</v>
      </c>
      <c r="AD380" s="3" t="s">
        <v>6151</v>
      </c>
      <c r="AE380" s="3" t="s">
        <v>6151</v>
      </c>
      <c r="AF380" s="3" t="s">
        <v>154</v>
      </c>
      <c r="AG380" s="3" t="s">
        <v>154</v>
      </c>
      <c r="AH380" s="3" t="s">
        <v>6478</v>
      </c>
      <c r="AI380" s="3" t="s">
        <v>6482</v>
      </c>
      <c r="AJ380" s="3" t="s">
        <v>6489</v>
      </c>
    </row>
    <row r="381" spans="1:36" ht="30">
      <c r="A381" s="10">
        <v>476</v>
      </c>
      <c r="B381" t="str">
        <f>IF(K381="总计","",INDEX(主数据!A:AD,MATCH(J381,主数据!A:A,0),9))</f>
        <v>华中大区公司</v>
      </c>
      <c r="C381" t="str">
        <f>IF(K381="","",INDEX(主数据!A:AD,MATCH(J381,主数据!A:A,0),11))</f>
        <v>武汉北区</v>
      </c>
      <c r="D381" t="str">
        <f t="shared" si="20"/>
        <v>WH40物业服务费直接录入</v>
      </c>
      <c r="E381" s="13" t="str">
        <f t="shared" si="22"/>
        <v/>
      </c>
      <c r="F381" s="13" t="str">
        <f>IF(E381="","",IFERROR(IF(IF(K381="","",INDEX(收费标合同信息维护!A:Q,MATCH(D381,收费标合同信息维护!J:J,0),10))=D381,"有","无"),"无"))</f>
        <v/>
      </c>
      <c r="G381" s="13" t="str">
        <f t="shared" si="21"/>
        <v/>
      </c>
      <c r="H381" s="13" t="str">
        <f t="shared" si="23"/>
        <v/>
      </c>
      <c r="I381" s="13" t="str">
        <f>IF(G381="","",IFERROR(IF(IF(K381="","",INDEX(收费标合同信息维护!A:Q,MATCH(G381,收费标合同信息维护!M:M,0),13))=G381,"有","无"),"无"))</f>
        <v/>
      </c>
      <c r="J381" s="3" t="s">
        <v>3360</v>
      </c>
      <c r="K381" s="3" t="s">
        <v>7391</v>
      </c>
      <c r="L381" s="3" t="s">
        <v>6025</v>
      </c>
      <c r="M381" s="3" t="s">
        <v>6026</v>
      </c>
      <c r="N381" s="3" t="s">
        <v>6477</v>
      </c>
      <c r="O381" s="3" t="s">
        <v>6478</v>
      </c>
      <c r="P381" s="3" t="s">
        <v>6025</v>
      </c>
      <c r="Q381" s="3" t="s">
        <v>7392</v>
      </c>
      <c r="R381" s="3" t="s">
        <v>6479</v>
      </c>
      <c r="S381" s="3" t="s">
        <v>6480</v>
      </c>
      <c r="T381" s="3" t="s">
        <v>6493</v>
      </c>
      <c r="U381" s="3" t="s">
        <v>154</v>
      </c>
      <c r="V381" s="3" t="s">
        <v>154</v>
      </c>
      <c r="W381" s="3" t="s">
        <v>154</v>
      </c>
      <c r="X381" s="3" t="s">
        <v>154</v>
      </c>
      <c r="Y381" s="3" t="s">
        <v>154</v>
      </c>
      <c r="Z381" s="3" t="s">
        <v>154</v>
      </c>
      <c r="AA381" s="3" t="s">
        <v>154</v>
      </c>
      <c r="AB381" s="3" t="s">
        <v>154</v>
      </c>
      <c r="AC381" s="3" t="s">
        <v>154</v>
      </c>
      <c r="AD381" s="3" t="s">
        <v>6151</v>
      </c>
      <c r="AE381" s="3" t="s">
        <v>6151</v>
      </c>
      <c r="AF381" s="3" t="s">
        <v>154</v>
      </c>
      <c r="AG381" s="3" t="s">
        <v>154</v>
      </c>
      <c r="AH381" s="3" t="s">
        <v>6478</v>
      </c>
      <c r="AI381" s="3" t="s">
        <v>6482</v>
      </c>
      <c r="AJ381" s="3" t="s">
        <v>6489</v>
      </c>
    </row>
    <row r="382" spans="1:36" ht="15">
      <c r="A382" s="10">
        <v>477</v>
      </c>
      <c r="B382" t="str">
        <f>IF(K382="总计","",INDEX(主数据!A:AD,MATCH(J382,主数据!A:A,0),9))</f>
        <v>华中大区公司</v>
      </c>
      <c r="C382" t="str">
        <f>IF(K382="","",INDEX(主数据!A:AD,MATCH(J382,主数据!A:A,0),11))</f>
        <v>武汉北区</v>
      </c>
      <c r="D382" t="str">
        <f t="shared" si="20"/>
        <v>WH40物业服务费标准方式2.80</v>
      </c>
      <c r="E382" s="13" t="str">
        <f t="shared" si="22"/>
        <v>2.80</v>
      </c>
      <c r="F382" s="13" t="str">
        <f>IF(E382="","",IFERROR(IF(IF(K382="","",INDEX(收费标合同信息维护!A:Q,MATCH(D382,收费标合同信息维护!J:J,0),10))=D382,"有","无"),"无"))</f>
        <v>无</v>
      </c>
      <c r="G382" s="13" t="str">
        <f t="shared" si="21"/>
        <v/>
      </c>
      <c r="H382" s="13" t="str">
        <f t="shared" si="23"/>
        <v/>
      </c>
      <c r="I382" s="13" t="str">
        <f>IF(G382="","",IFERROR(IF(IF(K382="","",INDEX(收费标合同信息维护!A:Q,MATCH(G382,收费标合同信息维护!M:M,0),13))=G382,"有","无"),"无"))</f>
        <v/>
      </c>
      <c r="J382" s="3" t="s">
        <v>3360</v>
      </c>
      <c r="K382" s="3" t="s">
        <v>7391</v>
      </c>
      <c r="L382" s="3" t="s">
        <v>6025</v>
      </c>
      <c r="M382" s="3" t="s">
        <v>6026</v>
      </c>
      <c r="N382" s="3" t="s">
        <v>6477</v>
      </c>
      <c r="O382" s="3" t="s">
        <v>6478</v>
      </c>
      <c r="P382" s="3" t="s">
        <v>7393</v>
      </c>
      <c r="Q382" s="3" t="s">
        <v>7394</v>
      </c>
      <c r="R382" s="3" t="s">
        <v>6484</v>
      </c>
      <c r="S382" s="3" t="s">
        <v>6491</v>
      </c>
      <c r="T382" s="3" t="s">
        <v>6493</v>
      </c>
      <c r="U382" s="3" t="s">
        <v>154</v>
      </c>
      <c r="V382" s="3" t="s">
        <v>6543</v>
      </c>
      <c r="W382" s="3" t="s">
        <v>154</v>
      </c>
      <c r="X382" s="3" t="s">
        <v>154</v>
      </c>
      <c r="Y382" s="3" t="s">
        <v>154</v>
      </c>
      <c r="Z382" s="3" t="s">
        <v>154</v>
      </c>
      <c r="AA382" s="3" t="s">
        <v>154</v>
      </c>
      <c r="AB382" s="3" t="s">
        <v>154</v>
      </c>
      <c r="AC382" s="3" t="s">
        <v>154</v>
      </c>
      <c r="AD382" s="3" t="s">
        <v>6151</v>
      </c>
      <c r="AE382" s="3" t="s">
        <v>6151</v>
      </c>
      <c r="AF382" s="3" t="s">
        <v>154</v>
      </c>
      <c r="AG382" s="3" t="s">
        <v>154</v>
      </c>
      <c r="AH382" s="3" t="s">
        <v>6478</v>
      </c>
      <c r="AI382" s="3" t="s">
        <v>6482</v>
      </c>
      <c r="AJ382" s="3" t="s">
        <v>6489</v>
      </c>
    </row>
    <row r="383" spans="1:36" ht="30">
      <c r="A383" s="10">
        <v>478</v>
      </c>
      <c r="B383" t="str">
        <f>IF(K383="总计","",INDEX(主数据!A:AD,MATCH(J383,主数据!A:A,0),9))</f>
        <v>华中大区公司</v>
      </c>
      <c r="C383" t="str">
        <f>IF(K383="","",INDEX(主数据!A:AD,MATCH(J383,主数据!A:A,0),11))</f>
        <v>武汉北区</v>
      </c>
      <c r="D383" t="str">
        <f t="shared" si="20"/>
        <v>WH40物业服务费标准方式4.00</v>
      </c>
      <c r="E383" s="13" t="str">
        <f t="shared" si="22"/>
        <v>4.00</v>
      </c>
      <c r="F383" s="13" t="str">
        <f>IF(E383="","",IFERROR(IF(IF(K383="","",INDEX(收费标合同信息维护!A:Q,MATCH(D383,收费标合同信息维护!J:J,0),10))=D383,"有","无"),"无"))</f>
        <v>无</v>
      </c>
      <c r="G383" s="13" t="str">
        <f t="shared" si="21"/>
        <v/>
      </c>
      <c r="H383" s="13" t="str">
        <f t="shared" si="23"/>
        <v/>
      </c>
      <c r="I383" s="13" t="str">
        <f>IF(G383="","",IFERROR(IF(IF(K383="","",INDEX(收费标合同信息维护!A:Q,MATCH(G383,收费标合同信息维护!M:M,0),13))=G383,"有","无"),"无"))</f>
        <v/>
      </c>
      <c r="J383" s="3" t="s">
        <v>3360</v>
      </c>
      <c r="K383" s="3" t="s">
        <v>7391</v>
      </c>
      <c r="L383" s="3" t="s">
        <v>6025</v>
      </c>
      <c r="M383" s="3" t="s">
        <v>6026</v>
      </c>
      <c r="N383" s="3" t="s">
        <v>6477</v>
      </c>
      <c r="O383" s="3" t="s">
        <v>6478</v>
      </c>
      <c r="P383" s="3" t="s">
        <v>7395</v>
      </c>
      <c r="Q383" s="3" t="s">
        <v>7396</v>
      </c>
      <c r="R383" s="3" t="s">
        <v>6484</v>
      </c>
      <c r="S383" s="3" t="s">
        <v>6491</v>
      </c>
      <c r="T383" s="3" t="s">
        <v>6493</v>
      </c>
      <c r="U383" s="3" t="s">
        <v>154</v>
      </c>
      <c r="V383" s="3" t="s">
        <v>6755</v>
      </c>
      <c r="W383" s="3" t="s">
        <v>154</v>
      </c>
      <c r="X383" s="3" t="s">
        <v>154</v>
      </c>
      <c r="Y383" s="3" t="s">
        <v>154</v>
      </c>
      <c r="Z383" s="3" t="s">
        <v>154</v>
      </c>
      <c r="AA383" s="3" t="s">
        <v>154</v>
      </c>
      <c r="AB383" s="3" t="s">
        <v>154</v>
      </c>
      <c r="AC383" s="3" t="s">
        <v>154</v>
      </c>
      <c r="AD383" s="3" t="s">
        <v>6151</v>
      </c>
      <c r="AE383" s="3" t="s">
        <v>6151</v>
      </c>
      <c r="AF383" s="3" t="s">
        <v>154</v>
      </c>
      <c r="AG383" s="3" t="s">
        <v>154</v>
      </c>
      <c r="AH383" s="3" t="s">
        <v>6478</v>
      </c>
      <c r="AI383" s="3" t="s">
        <v>6482</v>
      </c>
      <c r="AJ383" s="3" t="s">
        <v>6489</v>
      </c>
    </row>
    <row r="384" spans="1:36" ht="30">
      <c r="A384" s="10">
        <v>479</v>
      </c>
      <c r="B384" t="str">
        <f>IF(K384="总计","",INDEX(主数据!A:AD,MATCH(J384,主数据!A:A,0),9))</f>
        <v>华中大区公司</v>
      </c>
      <c r="C384" t="str">
        <f>IF(K384="","",INDEX(主数据!A:AD,MATCH(J384,主数据!A:A,0),11))</f>
        <v>武汉北区</v>
      </c>
      <c r="D384" t="str">
        <f t="shared" si="20"/>
        <v>WH40物业服务费直接录入</v>
      </c>
      <c r="E384" s="13" t="str">
        <f t="shared" si="22"/>
        <v/>
      </c>
      <c r="F384" s="13" t="str">
        <f>IF(E384="","",IFERROR(IF(IF(K384="","",INDEX(收费标合同信息维护!A:Q,MATCH(D384,收费标合同信息维护!J:J,0),10))=D384,"有","无"),"无"))</f>
        <v/>
      </c>
      <c r="G384" s="13" t="str">
        <f t="shared" si="21"/>
        <v/>
      </c>
      <c r="H384" s="13" t="str">
        <f t="shared" si="23"/>
        <v/>
      </c>
      <c r="I384" s="13" t="str">
        <f>IF(G384="","",IFERROR(IF(IF(K384="","",INDEX(收费标合同信息维护!A:Q,MATCH(G384,收费标合同信息维护!M:M,0),13))=G384,"有","无"),"无"))</f>
        <v/>
      </c>
      <c r="J384" s="3" t="s">
        <v>3360</v>
      </c>
      <c r="K384" s="3" t="s">
        <v>7391</v>
      </c>
      <c r="L384" s="3" t="s">
        <v>6025</v>
      </c>
      <c r="M384" s="3" t="s">
        <v>6026</v>
      </c>
      <c r="N384" s="3" t="s">
        <v>6477</v>
      </c>
      <c r="O384" s="3" t="s">
        <v>6478</v>
      </c>
      <c r="P384" s="3" t="s">
        <v>7397</v>
      </c>
      <c r="Q384" s="3" t="s">
        <v>7398</v>
      </c>
      <c r="R384" s="3" t="s">
        <v>6479</v>
      </c>
      <c r="S384" s="3" t="s">
        <v>6480</v>
      </c>
      <c r="T384" s="3" t="s">
        <v>6493</v>
      </c>
      <c r="U384" s="3" t="s">
        <v>154</v>
      </c>
      <c r="V384" s="3" t="s">
        <v>154</v>
      </c>
      <c r="W384" s="3" t="s">
        <v>154</v>
      </c>
      <c r="X384" s="3" t="s">
        <v>154</v>
      </c>
      <c r="Y384" s="3" t="s">
        <v>154</v>
      </c>
      <c r="Z384" s="3" t="s">
        <v>154</v>
      </c>
      <c r="AA384" s="3" t="s">
        <v>154</v>
      </c>
      <c r="AB384" s="3" t="s">
        <v>154</v>
      </c>
      <c r="AC384" s="3" t="s">
        <v>154</v>
      </c>
      <c r="AD384" s="3" t="s">
        <v>6151</v>
      </c>
      <c r="AE384" s="3" t="s">
        <v>6151</v>
      </c>
      <c r="AF384" s="3" t="s">
        <v>154</v>
      </c>
      <c r="AG384" s="3" t="s">
        <v>154</v>
      </c>
      <c r="AH384" s="3" t="s">
        <v>6478</v>
      </c>
      <c r="AI384" s="3" t="s">
        <v>6482</v>
      </c>
      <c r="AJ384" s="3" t="s">
        <v>6489</v>
      </c>
    </row>
    <row r="385" spans="1:36" ht="30">
      <c r="A385" s="10">
        <v>480</v>
      </c>
      <c r="B385" t="str">
        <f>IF(K385="总计","",INDEX(主数据!A:AD,MATCH(J385,主数据!A:A,0),9))</f>
        <v>华中大区公司</v>
      </c>
      <c r="C385" t="str">
        <f>IF(K385="","",INDEX(主数据!A:AD,MATCH(J385,主数据!A:A,0),11))</f>
        <v>武汉北区</v>
      </c>
      <c r="D385" t="str">
        <f t="shared" si="20"/>
        <v>WH40生活垃圾消纳费（仪表）标准方式3.50</v>
      </c>
      <c r="E385" s="13" t="str">
        <f t="shared" si="22"/>
        <v>3.50</v>
      </c>
      <c r="F385" s="13" t="str">
        <f>IF(E385="","",IFERROR(IF(IF(K385="","",INDEX(收费标合同信息维护!A:Q,MATCH(D385,收费标合同信息维护!J:J,0),10))=D385,"有","无"),"无"))</f>
        <v>无</v>
      </c>
      <c r="G385" s="13" t="str">
        <f t="shared" si="21"/>
        <v/>
      </c>
      <c r="H385" s="13" t="str">
        <f t="shared" si="23"/>
        <v/>
      </c>
      <c r="I385" s="13" t="str">
        <f>IF(G385="","",IFERROR(IF(IF(K385="","",INDEX(收费标合同信息维护!A:Q,MATCH(G385,收费标合同信息维护!M:M,0),13))=G385,"有","无"),"无"))</f>
        <v/>
      </c>
      <c r="J385" s="3" t="s">
        <v>3360</v>
      </c>
      <c r="K385" s="3" t="s">
        <v>7391</v>
      </c>
      <c r="L385" s="3" t="s">
        <v>6705</v>
      </c>
      <c r="M385" s="3" t="s">
        <v>6706</v>
      </c>
      <c r="N385" s="3" t="s">
        <v>6603</v>
      </c>
      <c r="O385" s="3" t="s">
        <v>6478</v>
      </c>
      <c r="P385" s="3" t="s">
        <v>7399</v>
      </c>
      <c r="Q385" s="3" t="s">
        <v>7400</v>
      </c>
      <c r="R385" s="3" t="s">
        <v>6484</v>
      </c>
      <c r="S385" s="3" t="s">
        <v>6491</v>
      </c>
      <c r="T385" s="3" t="s">
        <v>6481</v>
      </c>
      <c r="U385" s="3" t="s">
        <v>154</v>
      </c>
      <c r="V385" s="3" t="s">
        <v>6869</v>
      </c>
      <c r="W385" s="3" t="s">
        <v>154</v>
      </c>
      <c r="X385" s="3" t="s">
        <v>154</v>
      </c>
      <c r="Y385" s="3" t="s">
        <v>154</v>
      </c>
      <c r="Z385" s="3" t="s">
        <v>154</v>
      </c>
      <c r="AA385" s="3" t="s">
        <v>154</v>
      </c>
      <c r="AB385" s="3" t="s">
        <v>154</v>
      </c>
      <c r="AC385" s="3" t="s">
        <v>154</v>
      </c>
      <c r="AD385" s="3" t="s">
        <v>6151</v>
      </c>
      <c r="AE385" s="3" t="s">
        <v>6151</v>
      </c>
      <c r="AF385" s="3" t="s">
        <v>154</v>
      </c>
      <c r="AG385" s="3" t="s">
        <v>154</v>
      </c>
      <c r="AH385" s="3" t="s">
        <v>6478</v>
      </c>
      <c r="AI385" s="3" t="s">
        <v>6482</v>
      </c>
      <c r="AJ385" s="3" t="s">
        <v>6489</v>
      </c>
    </row>
    <row r="386" spans="1:36" ht="30">
      <c r="A386" s="10">
        <v>481</v>
      </c>
      <c r="B386" t="str">
        <f>IF(K386="总计","",INDEX(主数据!A:AD,MATCH(J386,主数据!A:A,0),9))</f>
        <v>华中大区公司</v>
      </c>
      <c r="C386" t="str">
        <f>IF(K386="","",INDEX(主数据!A:AD,MATCH(J386,主数据!A:A,0),11))</f>
        <v>武汉北区</v>
      </c>
      <c r="D386" t="str">
        <f t="shared" ref="D386:D449" si="24">J386&amp;M386&amp;R386&amp;E386</f>
        <v>WH40生活垃圾消纳费（仪表）标准方式3.50</v>
      </c>
      <c r="E386" s="13" t="str">
        <f t="shared" si="22"/>
        <v>3.50</v>
      </c>
      <c r="F386" s="13" t="str">
        <f>IF(E386="","",IFERROR(IF(IF(K386="","",INDEX(收费标合同信息维护!A:Q,MATCH(D386,收费标合同信息维护!J:J,0),10))=D386,"有","无"),"无"))</f>
        <v>无</v>
      </c>
      <c r="G386" s="13" t="str">
        <f t="shared" ref="G386:G449" si="25">IF(W386="","",J386&amp;M386&amp;R386&amp;H386)</f>
        <v/>
      </c>
      <c r="H386" s="13" t="str">
        <f t="shared" si="23"/>
        <v/>
      </c>
      <c r="I386" s="13" t="str">
        <f>IF(G386="","",IFERROR(IF(IF(K386="","",INDEX(收费标合同信息维护!A:Q,MATCH(G386,收费标合同信息维护!M:M,0),13))=G386,"有","无"),"无"))</f>
        <v/>
      </c>
      <c r="J386" s="3" t="s">
        <v>3360</v>
      </c>
      <c r="K386" s="3" t="s">
        <v>7391</v>
      </c>
      <c r="L386" s="3" t="s">
        <v>6705</v>
      </c>
      <c r="M386" s="3" t="s">
        <v>6706</v>
      </c>
      <c r="N386" s="3" t="s">
        <v>6603</v>
      </c>
      <c r="O386" s="3" t="s">
        <v>6478</v>
      </c>
      <c r="P386" s="3" t="s">
        <v>7401</v>
      </c>
      <c r="Q386" s="3" t="s">
        <v>7402</v>
      </c>
      <c r="R386" s="3" t="s">
        <v>6484</v>
      </c>
      <c r="S386" s="3" t="s">
        <v>6491</v>
      </c>
      <c r="T386" s="3" t="s">
        <v>6493</v>
      </c>
      <c r="U386" s="3" t="s">
        <v>154</v>
      </c>
      <c r="V386" s="3" t="s">
        <v>6869</v>
      </c>
      <c r="W386" s="3" t="s">
        <v>154</v>
      </c>
      <c r="X386" s="3" t="s">
        <v>154</v>
      </c>
      <c r="Y386" s="3" t="s">
        <v>154</v>
      </c>
      <c r="Z386" s="3" t="s">
        <v>154</v>
      </c>
      <c r="AA386" s="3" t="s">
        <v>154</v>
      </c>
      <c r="AB386" s="3" t="s">
        <v>154</v>
      </c>
      <c r="AC386" s="3" t="s">
        <v>154</v>
      </c>
      <c r="AD386" s="3" t="s">
        <v>6151</v>
      </c>
      <c r="AE386" s="3" t="s">
        <v>6151</v>
      </c>
      <c r="AF386" s="3" t="s">
        <v>154</v>
      </c>
      <c r="AG386" s="3" t="s">
        <v>154</v>
      </c>
      <c r="AH386" s="3" t="s">
        <v>6478</v>
      </c>
      <c r="AI386" s="3" t="s">
        <v>6727</v>
      </c>
      <c r="AJ386" s="3" t="s">
        <v>6489</v>
      </c>
    </row>
    <row r="387" spans="1:36" ht="30">
      <c r="A387" s="10">
        <v>482</v>
      </c>
      <c r="B387" t="str">
        <f>IF(K387="总计","",INDEX(主数据!A:AD,MATCH(J387,主数据!A:A,0),9))</f>
        <v>华中大区公司</v>
      </c>
      <c r="C387" t="str">
        <f>IF(K387="","",INDEX(主数据!A:AD,MATCH(J387,主数据!A:A,0),11))</f>
        <v>武汉北区</v>
      </c>
      <c r="D387" t="str">
        <f t="shared" si="24"/>
        <v>WH40自来水费（充值型-简易征收）直接录入</v>
      </c>
      <c r="E387" s="13" t="str">
        <f t="shared" ref="E387:E450" si="26">TEXT(IF(V387="","",--V387),"0.00")</f>
        <v/>
      </c>
      <c r="F387" s="13" t="str">
        <f>IF(E387="","",IFERROR(IF(IF(K387="","",INDEX(收费标合同信息维护!A:Q,MATCH(D387,收费标合同信息维护!J:J,0),10))=D387,"有","无"),"无"))</f>
        <v/>
      </c>
      <c r="G387" s="13" t="str">
        <f t="shared" si="25"/>
        <v/>
      </c>
      <c r="H387" s="13" t="str">
        <f t="shared" ref="H387:H450" si="27">TEXT(IF(W387="","",--W387),"0.00")</f>
        <v/>
      </c>
      <c r="I387" s="13" t="str">
        <f>IF(G387="","",IFERROR(IF(IF(K387="","",INDEX(收费标合同信息维护!A:Q,MATCH(G387,收费标合同信息维护!M:M,0),13))=G387,"有","无"),"无"))</f>
        <v/>
      </c>
      <c r="J387" s="3" t="s">
        <v>3360</v>
      </c>
      <c r="K387" s="3" t="s">
        <v>7391</v>
      </c>
      <c r="L387" s="3" t="s">
        <v>6966</v>
      </c>
      <c r="M387" s="3" t="s">
        <v>6967</v>
      </c>
      <c r="N387" s="3" t="s">
        <v>6477</v>
      </c>
      <c r="O387" s="3" t="s">
        <v>6478</v>
      </c>
      <c r="P387" s="3" t="s">
        <v>6966</v>
      </c>
      <c r="Q387" s="3" t="s">
        <v>7403</v>
      </c>
      <c r="R387" s="3" t="s">
        <v>6479</v>
      </c>
      <c r="S387" s="3" t="s">
        <v>6480</v>
      </c>
      <c r="T387" s="3" t="s">
        <v>6481</v>
      </c>
      <c r="U387" s="3" t="s">
        <v>154</v>
      </c>
      <c r="V387" s="3" t="s">
        <v>154</v>
      </c>
      <c r="W387" s="3" t="s">
        <v>154</v>
      </c>
      <c r="X387" s="3" t="s">
        <v>154</v>
      </c>
      <c r="Y387" s="3" t="s">
        <v>154</v>
      </c>
      <c r="Z387" s="3" t="s">
        <v>154</v>
      </c>
      <c r="AA387" s="3" t="s">
        <v>154</v>
      </c>
      <c r="AB387" s="3" t="s">
        <v>154</v>
      </c>
      <c r="AC387" s="3" t="s">
        <v>154</v>
      </c>
      <c r="AD387" s="3" t="s">
        <v>6151</v>
      </c>
      <c r="AE387" s="3" t="s">
        <v>6151</v>
      </c>
      <c r="AF387" s="3" t="s">
        <v>154</v>
      </c>
      <c r="AG387" s="3" t="s">
        <v>154</v>
      </c>
      <c r="AH387" s="3" t="s">
        <v>6478</v>
      </c>
      <c r="AI387" s="3" t="s">
        <v>6482</v>
      </c>
      <c r="AJ387" s="3" t="s">
        <v>6489</v>
      </c>
    </row>
    <row r="388" spans="1:36" ht="15">
      <c r="A388" s="10">
        <v>483</v>
      </c>
      <c r="B388" t="str">
        <f>IF(K388="总计","",INDEX(主数据!A:AD,MATCH(J388,主数据!A:A,0),9))</f>
        <v>华中大区公司</v>
      </c>
      <c r="C388" t="str">
        <f>IF(K388="","",INDEX(主数据!A:AD,MATCH(J388,主数据!A:A,0),11))</f>
        <v>武汉北区</v>
      </c>
      <c r="D388" t="str">
        <f t="shared" si="24"/>
        <v>WH40空置物业费直接录入</v>
      </c>
      <c r="E388" s="13" t="str">
        <f t="shared" si="26"/>
        <v/>
      </c>
      <c r="F388" s="13" t="str">
        <f>IF(E388="","",IFERROR(IF(IF(K388="","",INDEX(收费标合同信息维护!A:Q,MATCH(D388,收费标合同信息维护!J:J,0),10))=D388,"有","无"),"无"))</f>
        <v/>
      </c>
      <c r="G388" s="13" t="str">
        <f t="shared" si="25"/>
        <v/>
      </c>
      <c r="H388" s="13" t="str">
        <f t="shared" si="27"/>
        <v/>
      </c>
      <c r="I388" s="13" t="str">
        <f>IF(G388="","",IFERROR(IF(IF(K388="","",INDEX(收费标合同信息维护!A:Q,MATCH(G388,收费标合同信息维护!M:M,0),13))=G388,"有","无"),"无"))</f>
        <v/>
      </c>
      <c r="J388" s="3" t="s">
        <v>3360</v>
      </c>
      <c r="K388" s="3" t="s">
        <v>7391</v>
      </c>
      <c r="L388" s="3" t="s">
        <v>6580</v>
      </c>
      <c r="M388" s="3" t="s">
        <v>6581</v>
      </c>
      <c r="N388" s="3" t="s">
        <v>6477</v>
      </c>
      <c r="O388" s="3" t="s">
        <v>6478</v>
      </c>
      <c r="P388" s="3" t="s">
        <v>6794</v>
      </c>
      <c r="Q388" s="3" t="s">
        <v>7404</v>
      </c>
      <c r="R388" s="3" t="s">
        <v>6479</v>
      </c>
      <c r="S388" s="3" t="s">
        <v>6480</v>
      </c>
      <c r="T388" s="3" t="s">
        <v>6493</v>
      </c>
      <c r="U388" s="3" t="s">
        <v>7405</v>
      </c>
      <c r="V388" s="3" t="s">
        <v>154</v>
      </c>
      <c r="W388" s="3" t="s">
        <v>154</v>
      </c>
      <c r="X388" s="3" t="s">
        <v>154</v>
      </c>
      <c r="Y388" s="3" t="s">
        <v>154</v>
      </c>
      <c r="Z388" s="3" t="s">
        <v>154</v>
      </c>
      <c r="AA388" s="3" t="s">
        <v>154</v>
      </c>
      <c r="AB388" s="3" t="s">
        <v>154</v>
      </c>
      <c r="AC388" s="3" t="s">
        <v>154</v>
      </c>
      <c r="AD388" s="3" t="s">
        <v>6151</v>
      </c>
      <c r="AE388" s="3" t="s">
        <v>6151</v>
      </c>
      <c r="AF388" s="3" t="s">
        <v>154</v>
      </c>
      <c r="AG388" s="3" t="s">
        <v>154</v>
      </c>
      <c r="AH388" s="3" t="s">
        <v>6478</v>
      </c>
      <c r="AI388" s="3" t="s">
        <v>6482</v>
      </c>
      <c r="AJ388" s="3" t="s">
        <v>6489</v>
      </c>
    </row>
    <row r="389" spans="1:36" ht="15">
      <c r="A389" s="10">
        <v>484</v>
      </c>
      <c r="B389" t="str">
        <f>IF(K389="总计","",INDEX(主数据!A:AD,MATCH(J389,主数据!A:A,0),9))</f>
        <v>华中大区公司</v>
      </c>
      <c r="C389" t="str">
        <f>IF(K389="","",INDEX(主数据!A:AD,MATCH(J389,主数据!A:A,0),11))</f>
        <v>武汉北区</v>
      </c>
      <c r="D389" t="str">
        <f t="shared" si="24"/>
        <v>WH40空置物业费标准方式2.45</v>
      </c>
      <c r="E389" s="13" t="str">
        <f t="shared" si="26"/>
        <v>2.45</v>
      </c>
      <c r="F389" s="13" t="str">
        <f>IF(E389="","",IFERROR(IF(IF(K389="","",INDEX(收费标合同信息维护!A:Q,MATCH(D389,收费标合同信息维护!J:J,0),10))=D389,"有","无"),"无"))</f>
        <v>无</v>
      </c>
      <c r="G389" s="13" t="str">
        <f t="shared" si="25"/>
        <v/>
      </c>
      <c r="H389" s="13" t="str">
        <f t="shared" si="27"/>
        <v/>
      </c>
      <c r="I389" s="13" t="str">
        <f>IF(G389="","",IFERROR(IF(IF(K389="","",INDEX(收费标合同信息维护!A:Q,MATCH(G389,收费标合同信息维护!M:M,0),13))=G389,"有","无"),"无"))</f>
        <v/>
      </c>
      <c r="J389" s="3" t="s">
        <v>3360</v>
      </c>
      <c r="K389" s="3" t="s">
        <v>7391</v>
      </c>
      <c r="L389" s="3" t="s">
        <v>6580</v>
      </c>
      <c r="M389" s="3" t="s">
        <v>6581</v>
      </c>
      <c r="N389" s="3" t="s">
        <v>6477</v>
      </c>
      <c r="O389" s="3" t="s">
        <v>6478</v>
      </c>
      <c r="P389" s="3" t="s">
        <v>7406</v>
      </c>
      <c r="Q389" s="3" t="s">
        <v>7407</v>
      </c>
      <c r="R389" s="3" t="s">
        <v>6484</v>
      </c>
      <c r="S389" s="3" t="s">
        <v>6491</v>
      </c>
      <c r="T389" s="3" t="s">
        <v>6493</v>
      </c>
      <c r="U389" s="3" t="s">
        <v>7405</v>
      </c>
      <c r="V389" s="3" t="s">
        <v>7408</v>
      </c>
      <c r="W389" s="3" t="s">
        <v>154</v>
      </c>
      <c r="X389" s="3" t="s">
        <v>154</v>
      </c>
      <c r="Y389" s="3" t="s">
        <v>154</v>
      </c>
      <c r="Z389" s="3" t="s">
        <v>154</v>
      </c>
      <c r="AA389" s="3" t="s">
        <v>154</v>
      </c>
      <c r="AB389" s="3" t="s">
        <v>154</v>
      </c>
      <c r="AC389" s="3" t="s">
        <v>154</v>
      </c>
      <c r="AD389" s="3" t="s">
        <v>6151</v>
      </c>
      <c r="AE389" s="3" t="s">
        <v>6151</v>
      </c>
      <c r="AF389" s="3" t="s">
        <v>154</v>
      </c>
      <c r="AG389" s="3" t="s">
        <v>154</v>
      </c>
      <c r="AH389" s="3" t="s">
        <v>6478</v>
      </c>
      <c r="AI389" s="3" t="s">
        <v>6727</v>
      </c>
      <c r="AJ389" s="3" t="s">
        <v>6489</v>
      </c>
    </row>
    <row r="390" spans="1:36" ht="30">
      <c r="A390" s="10">
        <v>485</v>
      </c>
      <c r="B390" t="str">
        <f>IF(K390="总计","",INDEX(主数据!A:AD,MATCH(J390,主数据!A:A,0),9))</f>
        <v>华中大区公司</v>
      </c>
      <c r="C390" t="str">
        <f>IF(K390="","",INDEX(主数据!A:AD,MATCH(J390,主数据!A:A,0),11))</f>
        <v>武汉南区</v>
      </c>
      <c r="D390" t="str">
        <f t="shared" si="24"/>
        <v>WH41销售中心物业费直接录入</v>
      </c>
      <c r="E390" s="13" t="str">
        <f t="shared" si="26"/>
        <v/>
      </c>
      <c r="F390" s="13" t="str">
        <f>IF(E390="","",IFERROR(IF(IF(K390="","",INDEX(收费标合同信息维护!A:Q,MATCH(D390,收费标合同信息维护!J:J,0),10))=D390,"有","无"),"无"))</f>
        <v/>
      </c>
      <c r="G390" s="13" t="str">
        <f t="shared" si="25"/>
        <v/>
      </c>
      <c r="H390" s="13" t="str">
        <f t="shared" si="27"/>
        <v/>
      </c>
      <c r="I390" s="13" t="str">
        <f>IF(G390="","",IFERROR(IF(IF(K390="","",INDEX(收费标合同信息维护!A:Q,MATCH(G390,收费标合同信息维护!M:M,0),13))=G390,"有","无"),"无"))</f>
        <v/>
      </c>
      <c r="J390" s="3" t="s">
        <v>3528</v>
      </c>
      <c r="K390" s="3" t="s">
        <v>7409</v>
      </c>
      <c r="L390" s="3" t="s">
        <v>6638</v>
      </c>
      <c r="M390" s="3" t="s">
        <v>6639</v>
      </c>
      <c r="N390" s="3" t="s">
        <v>6477</v>
      </c>
      <c r="O390" s="3" t="s">
        <v>6478</v>
      </c>
      <c r="P390" s="3" t="s">
        <v>3528</v>
      </c>
      <c r="Q390" s="3" t="s">
        <v>7410</v>
      </c>
      <c r="R390" s="3" t="s">
        <v>6479</v>
      </c>
      <c r="S390" s="3" t="s">
        <v>6480</v>
      </c>
      <c r="T390" s="3" t="s">
        <v>7411</v>
      </c>
      <c r="U390" s="3" t="s">
        <v>154</v>
      </c>
      <c r="V390" s="3" t="s">
        <v>154</v>
      </c>
      <c r="W390" s="3" t="s">
        <v>154</v>
      </c>
      <c r="X390" s="3" t="s">
        <v>154</v>
      </c>
      <c r="Y390" s="3" t="s">
        <v>154</v>
      </c>
      <c r="Z390" s="3" t="s">
        <v>154</v>
      </c>
      <c r="AA390" s="3" t="s">
        <v>154</v>
      </c>
      <c r="AB390" s="3" t="s">
        <v>154</v>
      </c>
      <c r="AC390" s="3" t="s">
        <v>154</v>
      </c>
      <c r="AD390" s="3" t="s">
        <v>6151</v>
      </c>
      <c r="AE390" s="3" t="s">
        <v>6151</v>
      </c>
      <c r="AF390" s="3" t="s">
        <v>154</v>
      </c>
      <c r="AG390" s="3" t="s">
        <v>154</v>
      </c>
      <c r="AH390" s="3" t="s">
        <v>6478</v>
      </c>
      <c r="AI390" s="3" t="s">
        <v>6482</v>
      </c>
      <c r="AJ390" s="3" t="s">
        <v>6489</v>
      </c>
    </row>
    <row r="391" spans="1:36" ht="30">
      <c r="A391" s="10">
        <v>486</v>
      </c>
      <c r="B391" t="str">
        <f>IF(K391="总计","",INDEX(主数据!A:AD,MATCH(J391,主数据!A:A,0),9))</f>
        <v>华东大区公司</v>
      </c>
      <c r="C391" t="str">
        <f>IF(K391="","",INDEX(主数据!A:AD,MATCH(J391,主数据!A:A,0),11))</f>
        <v>苏州城区</v>
      </c>
      <c r="D391" t="str">
        <f t="shared" si="24"/>
        <v>WX21物业服务费定额</v>
      </c>
      <c r="E391" s="13" t="str">
        <f t="shared" si="26"/>
        <v/>
      </c>
      <c r="F391" s="13" t="str">
        <f>IF(E391="","",IFERROR(IF(IF(K391="","",INDEX(收费标合同信息维护!A:Q,MATCH(D391,收费标合同信息维护!J:J,0),10))=D391,"有","无"),"无"))</f>
        <v/>
      </c>
      <c r="G391" s="13" t="str">
        <f t="shared" si="25"/>
        <v>WX21物业服务费定额170900.00</v>
      </c>
      <c r="H391" s="13" t="str">
        <f t="shared" si="27"/>
        <v>170900.00</v>
      </c>
      <c r="I391" s="13" t="str">
        <f>IF(G391="","",IFERROR(IF(IF(K391="","",INDEX(收费标合同信息维护!A:Q,MATCH(G391,收费标合同信息维护!M:M,0),13))=G391,"有","无"),"无"))</f>
        <v>无</v>
      </c>
      <c r="J391" s="3" t="s">
        <v>2510</v>
      </c>
      <c r="K391" s="3" t="s">
        <v>7412</v>
      </c>
      <c r="L391" s="3" t="s">
        <v>6025</v>
      </c>
      <c r="M391" s="3" t="s">
        <v>6026</v>
      </c>
      <c r="N391" s="3" t="s">
        <v>6477</v>
      </c>
      <c r="O391" s="3" t="s">
        <v>6478</v>
      </c>
      <c r="P391" s="3" t="s">
        <v>2510</v>
      </c>
      <c r="Q391" s="3" t="s">
        <v>6685</v>
      </c>
      <c r="R391" s="3" t="s">
        <v>6490</v>
      </c>
      <c r="S391" s="3" t="s">
        <v>6491</v>
      </c>
      <c r="T391" s="3" t="s">
        <v>7413</v>
      </c>
      <c r="U391" s="3" t="s">
        <v>7414</v>
      </c>
      <c r="V391" s="3" t="s">
        <v>154</v>
      </c>
      <c r="W391" s="3" t="s">
        <v>7415</v>
      </c>
      <c r="X391" s="3" t="s">
        <v>154</v>
      </c>
      <c r="Y391" s="3" t="s">
        <v>154</v>
      </c>
      <c r="Z391" s="3" t="s">
        <v>154</v>
      </c>
      <c r="AA391" s="3" t="s">
        <v>154</v>
      </c>
      <c r="AB391" s="3" t="s">
        <v>154</v>
      </c>
      <c r="AC391" s="3" t="s">
        <v>154</v>
      </c>
      <c r="AD391" s="3" t="s">
        <v>6151</v>
      </c>
      <c r="AE391" s="3" t="s">
        <v>6151</v>
      </c>
      <c r="AF391" s="3" t="s">
        <v>154</v>
      </c>
      <c r="AG391" s="3" t="s">
        <v>154</v>
      </c>
      <c r="AH391" s="3" t="s">
        <v>6597</v>
      </c>
      <c r="AI391" s="3" t="s">
        <v>6482</v>
      </c>
      <c r="AJ391" s="3" t="s">
        <v>6489</v>
      </c>
    </row>
    <row r="392" spans="1:36" ht="15">
      <c r="A392" s="10">
        <v>487</v>
      </c>
      <c r="B392" t="str">
        <f>IF(K392="总计","",INDEX(主数据!A:AD,MATCH(J392,主数据!A:A,0),9))</f>
        <v>华东大区公司</v>
      </c>
      <c r="C392" t="str">
        <f>IF(K392="","",INDEX(主数据!A:AD,MATCH(J392,主数据!A:A,0),11))</f>
        <v>苏州城区</v>
      </c>
      <c r="D392" t="str">
        <f t="shared" si="24"/>
        <v>WX32物业服务费直接录入</v>
      </c>
      <c r="E392" s="13" t="str">
        <f t="shared" si="26"/>
        <v/>
      </c>
      <c r="F392" s="13" t="str">
        <f>IF(E392="","",IFERROR(IF(IF(K392="","",INDEX(收费标合同信息维护!A:Q,MATCH(D392,收费标合同信息维护!J:J,0),10))=D392,"有","无"),"无"))</f>
        <v/>
      </c>
      <c r="G392" s="13" t="str">
        <f t="shared" si="25"/>
        <v/>
      </c>
      <c r="H392" s="13" t="str">
        <f t="shared" si="27"/>
        <v/>
      </c>
      <c r="I392" s="13" t="str">
        <f>IF(G392="","",IFERROR(IF(IF(K392="","",INDEX(收费标合同信息维护!A:Q,MATCH(G392,收费标合同信息维护!M:M,0),13))=G392,"有","无"),"无"))</f>
        <v/>
      </c>
      <c r="J392" s="3" t="s">
        <v>3426</v>
      </c>
      <c r="K392" s="3" t="s">
        <v>7416</v>
      </c>
      <c r="L392" s="3" t="s">
        <v>6025</v>
      </c>
      <c r="M392" s="3" t="s">
        <v>6026</v>
      </c>
      <c r="N392" s="3" t="s">
        <v>6477</v>
      </c>
      <c r="O392" s="3" t="s">
        <v>6478</v>
      </c>
      <c r="P392" s="3" t="s">
        <v>7417</v>
      </c>
      <c r="Q392" s="3" t="s">
        <v>6026</v>
      </c>
      <c r="R392" s="3" t="s">
        <v>6479</v>
      </c>
      <c r="S392" s="3" t="s">
        <v>6480</v>
      </c>
      <c r="T392" s="3" t="s">
        <v>6751</v>
      </c>
      <c r="U392" s="3" t="s">
        <v>7418</v>
      </c>
      <c r="V392" s="3" t="s">
        <v>154</v>
      </c>
      <c r="W392" s="3" t="s">
        <v>154</v>
      </c>
      <c r="X392" s="3" t="s">
        <v>154</v>
      </c>
      <c r="Y392" s="3" t="s">
        <v>154</v>
      </c>
      <c r="Z392" s="3" t="s">
        <v>154</v>
      </c>
      <c r="AA392" s="3" t="s">
        <v>154</v>
      </c>
      <c r="AB392" s="3" t="s">
        <v>154</v>
      </c>
      <c r="AC392" s="3" t="s">
        <v>154</v>
      </c>
      <c r="AD392" s="3" t="s">
        <v>6151</v>
      </c>
      <c r="AE392" s="3" t="s">
        <v>6151</v>
      </c>
      <c r="AF392" s="3" t="s">
        <v>154</v>
      </c>
      <c r="AG392" s="3" t="s">
        <v>154</v>
      </c>
      <c r="AH392" s="3" t="s">
        <v>6478</v>
      </c>
      <c r="AI392" s="3" t="s">
        <v>6482</v>
      </c>
      <c r="AJ392" s="3" t="s">
        <v>6489</v>
      </c>
    </row>
    <row r="393" spans="1:36" ht="15">
      <c r="A393" s="10">
        <v>488</v>
      </c>
      <c r="B393" t="str">
        <f>IF(K393="总计","",INDEX(主数据!A:AD,MATCH(J393,主数据!A:A,0),9))</f>
        <v>华东大区公司</v>
      </c>
      <c r="C393" t="str">
        <f>IF(K393="","",INDEX(主数据!A:AD,MATCH(J393,主数据!A:A,0),11))</f>
        <v>苏州城区</v>
      </c>
      <c r="D393" t="str">
        <f t="shared" si="24"/>
        <v>WX34物业服务费直接录入</v>
      </c>
      <c r="E393" s="13" t="str">
        <f t="shared" si="26"/>
        <v/>
      </c>
      <c r="F393" s="13" t="str">
        <f>IF(E393="","",IFERROR(IF(IF(K393="","",INDEX(收费标合同信息维护!A:Q,MATCH(D393,收费标合同信息维护!J:J,0),10))=D393,"有","无"),"无"))</f>
        <v/>
      </c>
      <c r="G393" s="13" t="str">
        <f t="shared" si="25"/>
        <v/>
      </c>
      <c r="H393" s="13" t="str">
        <f t="shared" si="27"/>
        <v/>
      </c>
      <c r="I393" s="13" t="str">
        <f>IF(G393="","",IFERROR(IF(IF(K393="","",INDEX(收费标合同信息维护!A:Q,MATCH(G393,收费标合同信息维护!M:M,0),13))=G393,"有","无"),"无"))</f>
        <v/>
      </c>
      <c r="J393" s="3" t="s">
        <v>3644</v>
      </c>
      <c r="K393" s="3" t="s">
        <v>7419</v>
      </c>
      <c r="L393" s="3" t="s">
        <v>6025</v>
      </c>
      <c r="M393" s="3" t="s">
        <v>6026</v>
      </c>
      <c r="N393" s="3" t="s">
        <v>6477</v>
      </c>
      <c r="O393" s="3" t="s">
        <v>6478</v>
      </c>
      <c r="P393" s="3" t="s">
        <v>7420</v>
      </c>
      <c r="Q393" s="3" t="s">
        <v>6026</v>
      </c>
      <c r="R393" s="3" t="s">
        <v>6479</v>
      </c>
      <c r="S393" s="3" t="s">
        <v>6480</v>
      </c>
      <c r="T393" s="3" t="s">
        <v>6753</v>
      </c>
      <c r="U393" s="3" t="s">
        <v>154</v>
      </c>
      <c r="V393" s="3" t="s">
        <v>154</v>
      </c>
      <c r="W393" s="3" t="s">
        <v>154</v>
      </c>
      <c r="X393" s="3" t="s">
        <v>154</v>
      </c>
      <c r="Y393" s="3" t="s">
        <v>154</v>
      </c>
      <c r="Z393" s="3" t="s">
        <v>154</v>
      </c>
      <c r="AA393" s="3" t="s">
        <v>154</v>
      </c>
      <c r="AB393" s="3" t="s">
        <v>154</v>
      </c>
      <c r="AC393" s="3" t="s">
        <v>154</v>
      </c>
      <c r="AD393" s="3" t="s">
        <v>6151</v>
      </c>
      <c r="AE393" s="3" t="s">
        <v>6151</v>
      </c>
      <c r="AF393" s="3" t="s">
        <v>154</v>
      </c>
      <c r="AG393" s="3" t="s">
        <v>154</v>
      </c>
      <c r="AH393" s="3" t="s">
        <v>6478</v>
      </c>
      <c r="AI393" s="3" t="s">
        <v>6482</v>
      </c>
      <c r="AJ393" s="3" t="s">
        <v>6489</v>
      </c>
    </row>
    <row r="394" spans="1:36" ht="30">
      <c r="A394" s="10">
        <v>489</v>
      </c>
      <c r="B394" t="str">
        <f>IF(K394="总计","",INDEX(主数据!A:AD,MATCH(J394,主数据!A:A,0),9))</f>
        <v>华东大区公司</v>
      </c>
      <c r="C394" t="str">
        <f>IF(K394="","",INDEX(主数据!A:AD,MATCH(J394,主数据!A:A,0),11))</f>
        <v>苏州城区</v>
      </c>
      <c r="D394" t="str">
        <f t="shared" si="24"/>
        <v>WX35物业服务费直接录入</v>
      </c>
      <c r="E394" s="13" t="str">
        <f t="shared" si="26"/>
        <v/>
      </c>
      <c r="F394" s="13" t="str">
        <f>IF(E394="","",IFERROR(IF(IF(K394="","",INDEX(收费标合同信息维护!A:Q,MATCH(D394,收费标合同信息维护!J:J,0),10))=D394,"有","无"),"无"))</f>
        <v/>
      </c>
      <c r="G394" s="13" t="str">
        <f t="shared" si="25"/>
        <v/>
      </c>
      <c r="H394" s="13" t="str">
        <f t="shared" si="27"/>
        <v/>
      </c>
      <c r="I394" s="13" t="str">
        <f>IF(G394="","",IFERROR(IF(IF(K394="","",INDEX(收费标合同信息维护!A:Q,MATCH(G394,收费标合同信息维护!M:M,0),13))=G394,"有","无"),"无"))</f>
        <v/>
      </c>
      <c r="J394" s="3" t="s">
        <v>3647</v>
      </c>
      <c r="K394" s="3" t="s">
        <v>7421</v>
      </c>
      <c r="L394" s="3" t="s">
        <v>6025</v>
      </c>
      <c r="M394" s="3" t="s">
        <v>6026</v>
      </c>
      <c r="N394" s="3" t="s">
        <v>6477</v>
      </c>
      <c r="O394" s="3" t="s">
        <v>6478</v>
      </c>
      <c r="P394" s="3" t="s">
        <v>7422</v>
      </c>
      <c r="Q394" s="3" t="s">
        <v>6026</v>
      </c>
      <c r="R394" s="3" t="s">
        <v>6479</v>
      </c>
      <c r="S394" s="3" t="s">
        <v>6480</v>
      </c>
      <c r="T394" s="3" t="s">
        <v>6704</v>
      </c>
      <c r="U394" s="3" t="s">
        <v>7423</v>
      </c>
      <c r="V394" s="3" t="s">
        <v>154</v>
      </c>
      <c r="W394" s="3" t="s">
        <v>154</v>
      </c>
      <c r="X394" s="3" t="s">
        <v>154</v>
      </c>
      <c r="Y394" s="3" t="s">
        <v>154</v>
      </c>
      <c r="Z394" s="3" t="s">
        <v>154</v>
      </c>
      <c r="AA394" s="3" t="s">
        <v>154</v>
      </c>
      <c r="AB394" s="3" t="s">
        <v>154</v>
      </c>
      <c r="AC394" s="3" t="s">
        <v>154</v>
      </c>
      <c r="AD394" s="3" t="s">
        <v>6151</v>
      </c>
      <c r="AE394" s="3" t="s">
        <v>6151</v>
      </c>
      <c r="AF394" s="3" t="s">
        <v>154</v>
      </c>
      <c r="AG394" s="3" t="s">
        <v>154</v>
      </c>
      <c r="AH394" s="3" t="s">
        <v>6478</v>
      </c>
      <c r="AI394" s="3" t="s">
        <v>6482</v>
      </c>
      <c r="AJ394" s="3" t="s">
        <v>6489</v>
      </c>
    </row>
    <row r="395" spans="1:36" ht="30">
      <c r="A395" s="10">
        <v>490</v>
      </c>
      <c r="B395" t="str">
        <f>IF(K395="总计","",INDEX(主数据!A:AD,MATCH(J395,主数据!A:A,0),9))</f>
        <v>华中大区公司</v>
      </c>
      <c r="C395" t="str">
        <f>IF(K395="","",INDEX(主数据!A:AD,MATCH(J395,主数据!A:A,0),11))</f>
        <v>西安南区</v>
      </c>
      <c r="D395" t="str">
        <f t="shared" si="24"/>
        <v>XA12物业服务费标准方式100314.23</v>
      </c>
      <c r="E395" s="13" t="str">
        <f t="shared" si="26"/>
        <v>100314.23</v>
      </c>
      <c r="F395" s="13" t="str">
        <f>IF(E395="","",IFERROR(IF(IF(K395="","",INDEX(收费标合同信息维护!A:Q,MATCH(D395,收费标合同信息维护!J:J,0),10))=D395,"有","无"),"无"))</f>
        <v>无</v>
      </c>
      <c r="G395" s="13" t="str">
        <f t="shared" si="25"/>
        <v/>
      </c>
      <c r="H395" s="13" t="str">
        <f t="shared" si="27"/>
        <v/>
      </c>
      <c r="I395" s="13" t="str">
        <f>IF(G395="","",IFERROR(IF(IF(K395="","",INDEX(收费标合同信息维护!A:Q,MATCH(G395,收费标合同信息维护!M:M,0),13))=G395,"有","无"),"无"))</f>
        <v/>
      </c>
      <c r="J395" s="3" t="s">
        <v>4576</v>
      </c>
      <c r="K395" s="3" t="s">
        <v>7424</v>
      </c>
      <c r="L395" s="3" t="s">
        <v>6025</v>
      </c>
      <c r="M395" s="3" t="s">
        <v>6026</v>
      </c>
      <c r="N395" s="3" t="s">
        <v>6477</v>
      </c>
      <c r="O395" s="3" t="s">
        <v>6478</v>
      </c>
      <c r="P395" s="3" t="s">
        <v>6025</v>
      </c>
      <c r="Q395" s="3" t="s">
        <v>6026</v>
      </c>
      <c r="R395" s="3" t="s">
        <v>6484</v>
      </c>
      <c r="S395" s="3" t="s">
        <v>6627</v>
      </c>
      <c r="T395" s="3" t="s">
        <v>7425</v>
      </c>
      <c r="U395" s="3" t="s">
        <v>7021</v>
      </c>
      <c r="V395" s="3" t="s">
        <v>7426</v>
      </c>
      <c r="W395" s="3" t="s">
        <v>154</v>
      </c>
      <c r="X395" s="3" t="s">
        <v>154</v>
      </c>
      <c r="Y395" s="3" t="s">
        <v>154</v>
      </c>
      <c r="Z395" s="3" t="s">
        <v>154</v>
      </c>
      <c r="AA395" s="3" t="s">
        <v>154</v>
      </c>
      <c r="AB395" s="3" t="s">
        <v>154</v>
      </c>
      <c r="AC395" s="3" t="s">
        <v>154</v>
      </c>
      <c r="AD395" s="3" t="s">
        <v>6151</v>
      </c>
      <c r="AE395" s="3" t="s">
        <v>6151</v>
      </c>
      <c r="AF395" s="3" t="s">
        <v>154</v>
      </c>
      <c r="AG395" s="3" t="s">
        <v>154</v>
      </c>
      <c r="AH395" s="3" t="s">
        <v>6478</v>
      </c>
      <c r="AI395" s="3" t="s">
        <v>6482</v>
      </c>
      <c r="AJ395" s="3" t="s">
        <v>6489</v>
      </c>
    </row>
    <row r="396" spans="1:36" ht="30">
      <c r="A396" s="10">
        <v>491</v>
      </c>
      <c r="B396" t="str">
        <f>IF(K396="总计","",INDEX(主数据!A:AD,MATCH(J396,主数据!A:A,0),9))</f>
        <v>华西大区公司</v>
      </c>
      <c r="C396" t="str">
        <f>IF(K396="","",INDEX(主数据!A:AD,MATCH(J396,主数据!A:A,0),11))</f>
        <v>乌鲁木齐城区</v>
      </c>
      <c r="D396" t="str">
        <f t="shared" si="24"/>
        <v>XA23销售中心物业费定额</v>
      </c>
      <c r="E396" s="13" t="str">
        <f t="shared" si="26"/>
        <v/>
      </c>
      <c r="F396" s="13" t="str">
        <f>IF(E396="","",IFERROR(IF(IF(K396="","",INDEX(收费标合同信息维护!A:Q,MATCH(D396,收费标合同信息维护!J:J,0),10))=D396,"有","无"),"无"))</f>
        <v/>
      </c>
      <c r="G396" s="13" t="str">
        <f t="shared" si="25"/>
        <v>XA23销售中心物业费定额99000.00</v>
      </c>
      <c r="H396" s="13" t="str">
        <f t="shared" si="27"/>
        <v>99000.00</v>
      </c>
      <c r="I396" s="13" t="str">
        <f>IF(G396="","",IFERROR(IF(IF(K396="","",INDEX(收费标合同信息维护!A:Q,MATCH(G396,收费标合同信息维护!M:M,0),13))=G396,"有","无"),"无"))</f>
        <v>无</v>
      </c>
      <c r="J396" s="3" t="s">
        <v>2169</v>
      </c>
      <c r="K396" s="3" t="s">
        <v>7427</v>
      </c>
      <c r="L396" s="3" t="s">
        <v>6638</v>
      </c>
      <c r="M396" s="3" t="s">
        <v>6639</v>
      </c>
      <c r="N396" s="3" t="s">
        <v>6477</v>
      </c>
      <c r="O396" s="3" t="s">
        <v>6478</v>
      </c>
      <c r="P396" s="3" t="s">
        <v>6638</v>
      </c>
      <c r="Q396" s="3" t="s">
        <v>6638</v>
      </c>
      <c r="R396" s="3" t="s">
        <v>6490</v>
      </c>
      <c r="S396" s="3" t="s">
        <v>6491</v>
      </c>
      <c r="T396" s="3" t="s">
        <v>6481</v>
      </c>
      <c r="U396" s="3" t="s">
        <v>154</v>
      </c>
      <c r="V396" s="3" t="s">
        <v>154</v>
      </c>
      <c r="W396" s="3" t="s">
        <v>7428</v>
      </c>
      <c r="X396" s="3" t="s">
        <v>154</v>
      </c>
      <c r="Y396" s="3" t="s">
        <v>154</v>
      </c>
      <c r="Z396" s="3" t="s">
        <v>154</v>
      </c>
      <c r="AA396" s="3" t="s">
        <v>154</v>
      </c>
      <c r="AB396" s="3" t="s">
        <v>154</v>
      </c>
      <c r="AC396" s="3" t="s">
        <v>154</v>
      </c>
      <c r="AD396" s="3" t="s">
        <v>6151</v>
      </c>
      <c r="AE396" s="3" t="s">
        <v>6151</v>
      </c>
      <c r="AF396" s="3" t="s">
        <v>154</v>
      </c>
      <c r="AG396" s="3" t="s">
        <v>154</v>
      </c>
      <c r="AH396" s="3" t="s">
        <v>6478</v>
      </c>
      <c r="AI396" s="3" t="s">
        <v>6482</v>
      </c>
      <c r="AJ396" s="3" t="s">
        <v>6489</v>
      </c>
    </row>
    <row r="397" spans="1:36" ht="30">
      <c r="A397" s="10">
        <v>492</v>
      </c>
      <c r="B397" t="str">
        <f>IF(K397="总计","",INDEX(主数据!A:AD,MATCH(J397,主数据!A:A,0),9))</f>
        <v>华西大区公司</v>
      </c>
      <c r="C397" t="str">
        <f>IF(K397="","",INDEX(主数据!A:AD,MATCH(J397,主数据!A:A,0),11))</f>
        <v>乌鲁木齐城区</v>
      </c>
      <c r="D397" t="str">
        <f t="shared" si="24"/>
        <v>XA23销售中心物业费直接录入</v>
      </c>
      <c r="E397" s="13" t="str">
        <f t="shared" si="26"/>
        <v/>
      </c>
      <c r="F397" s="13" t="str">
        <f>IF(E397="","",IFERROR(IF(IF(K397="","",INDEX(收费标合同信息维护!A:Q,MATCH(D397,收费标合同信息维护!J:J,0),10))=D397,"有","无"),"无"))</f>
        <v/>
      </c>
      <c r="G397" s="13" t="str">
        <f t="shared" si="25"/>
        <v/>
      </c>
      <c r="H397" s="13" t="str">
        <f t="shared" si="27"/>
        <v/>
      </c>
      <c r="I397" s="13" t="str">
        <f>IF(G397="","",IFERROR(IF(IF(K397="","",INDEX(收费标合同信息维护!A:Q,MATCH(G397,收费标合同信息维护!M:M,0),13))=G397,"有","无"),"无"))</f>
        <v/>
      </c>
      <c r="J397" s="3" t="s">
        <v>2169</v>
      </c>
      <c r="K397" s="3" t="s">
        <v>7427</v>
      </c>
      <c r="L397" s="3" t="s">
        <v>6638</v>
      </c>
      <c r="M397" s="3" t="s">
        <v>6639</v>
      </c>
      <c r="N397" s="3" t="s">
        <v>6477</v>
      </c>
      <c r="O397" s="3" t="s">
        <v>6478</v>
      </c>
      <c r="P397" s="3" t="s">
        <v>7429</v>
      </c>
      <c r="Q397" s="3" t="s">
        <v>6639</v>
      </c>
      <c r="R397" s="3" t="s">
        <v>6479</v>
      </c>
      <c r="S397" s="3" t="s">
        <v>6480</v>
      </c>
      <c r="T397" s="3" t="s">
        <v>6493</v>
      </c>
      <c r="U397" s="3" t="s">
        <v>154</v>
      </c>
      <c r="V397" s="3" t="s">
        <v>154</v>
      </c>
      <c r="W397" s="3" t="s">
        <v>154</v>
      </c>
      <c r="X397" s="3" t="s">
        <v>154</v>
      </c>
      <c r="Y397" s="3" t="s">
        <v>154</v>
      </c>
      <c r="Z397" s="3" t="s">
        <v>154</v>
      </c>
      <c r="AA397" s="3" t="s">
        <v>154</v>
      </c>
      <c r="AB397" s="3" t="s">
        <v>154</v>
      </c>
      <c r="AC397" s="3" t="s">
        <v>154</v>
      </c>
      <c r="AD397" s="3" t="s">
        <v>6151</v>
      </c>
      <c r="AE397" s="3" t="s">
        <v>6151</v>
      </c>
      <c r="AF397" s="3" t="s">
        <v>154</v>
      </c>
      <c r="AG397" s="3" t="s">
        <v>154</v>
      </c>
      <c r="AH397" s="3" t="s">
        <v>6478</v>
      </c>
      <c r="AI397" s="3" t="s">
        <v>6482</v>
      </c>
      <c r="AJ397" s="3" t="s">
        <v>6489</v>
      </c>
    </row>
    <row r="398" spans="1:36" ht="15">
      <c r="A398" s="10">
        <v>493</v>
      </c>
      <c r="B398" t="str">
        <f>IF(K398="总计","",INDEX(主数据!A:AD,MATCH(J398,主数据!A:A,0),9))</f>
        <v>华中大区公司</v>
      </c>
      <c r="C398" t="str">
        <f>IF(K398="","",INDEX(主数据!A:AD,MATCH(J398,主数据!A:A,0),11))</f>
        <v>西安南区</v>
      </c>
      <c r="D398" t="str">
        <f t="shared" si="24"/>
        <v>XA29销售中心物业费定额</v>
      </c>
      <c r="E398" s="13" t="str">
        <f t="shared" si="26"/>
        <v/>
      </c>
      <c r="F398" s="13" t="str">
        <f>IF(E398="","",IFERROR(IF(IF(K398="","",INDEX(收费标合同信息维护!A:Q,MATCH(D398,收费标合同信息维护!J:J,0),10))=D398,"有","无"),"无"))</f>
        <v/>
      </c>
      <c r="G398" s="13" t="str">
        <f t="shared" si="25"/>
        <v>XA29销售中心物业费定额109304.19</v>
      </c>
      <c r="H398" s="13" t="str">
        <f t="shared" si="27"/>
        <v>109304.19</v>
      </c>
      <c r="I398" s="13" t="str">
        <f>IF(G398="","",IFERROR(IF(IF(K398="","",INDEX(收费标合同信息维护!A:Q,MATCH(G398,收费标合同信息维护!M:M,0),13))=G398,"有","无"),"无"))</f>
        <v>无</v>
      </c>
      <c r="J398" s="3" t="s">
        <v>4337</v>
      </c>
      <c r="K398" s="3" t="s">
        <v>7430</v>
      </c>
      <c r="L398" s="3" t="s">
        <v>6638</v>
      </c>
      <c r="M398" s="3" t="s">
        <v>6639</v>
      </c>
      <c r="N398" s="3" t="s">
        <v>6477</v>
      </c>
      <c r="O398" s="3" t="s">
        <v>6478</v>
      </c>
      <c r="P398" s="3" t="s">
        <v>6638</v>
      </c>
      <c r="Q398" s="3" t="s">
        <v>6639</v>
      </c>
      <c r="R398" s="3" t="s">
        <v>6490</v>
      </c>
      <c r="S398" s="3" t="s">
        <v>6627</v>
      </c>
      <c r="T398" s="3" t="s">
        <v>7411</v>
      </c>
      <c r="U398" s="3" t="s">
        <v>154</v>
      </c>
      <c r="V398" s="3" t="s">
        <v>154</v>
      </c>
      <c r="W398" s="3" t="s">
        <v>7431</v>
      </c>
      <c r="X398" s="3" t="s">
        <v>154</v>
      </c>
      <c r="Y398" s="3" t="s">
        <v>154</v>
      </c>
      <c r="Z398" s="3" t="s">
        <v>154</v>
      </c>
      <c r="AA398" s="3" t="s">
        <v>154</v>
      </c>
      <c r="AB398" s="3" t="s">
        <v>154</v>
      </c>
      <c r="AC398" s="3" t="s">
        <v>154</v>
      </c>
      <c r="AD398" s="3" t="s">
        <v>6151</v>
      </c>
      <c r="AE398" s="3" t="s">
        <v>6151</v>
      </c>
      <c r="AF398" s="3" t="s">
        <v>154</v>
      </c>
      <c r="AG398" s="3" t="s">
        <v>154</v>
      </c>
      <c r="AH398" s="3" t="s">
        <v>6478</v>
      </c>
      <c r="AI398" s="3" t="s">
        <v>6482</v>
      </c>
      <c r="AJ398" s="3" t="s">
        <v>6489</v>
      </c>
    </row>
    <row r="399" spans="1:36" ht="30">
      <c r="A399" s="10">
        <v>494</v>
      </c>
      <c r="B399" t="str">
        <f>IF(K399="总计","",INDEX(主数据!A:AD,MATCH(J399,主数据!A:A,0),9))</f>
        <v>华西大区公司</v>
      </c>
      <c r="C399" t="str">
        <f>IF(K399="","",INDEX(主数据!A:AD,MATCH(J399,主数据!A:A,0),11))</f>
        <v>西宁城区</v>
      </c>
      <c r="D399" t="str">
        <f t="shared" si="24"/>
        <v>XN12物业服务费直接录入</v>
      </c>
      <c r="E399" s="13" t="str">
        <f t="shared" si="26"/>
        <v/>
      </c>
      <c r="F399" s="13" t="str">
        <f>IF(E399="","",IFERROR(IF(IF(K399="","",INDEX(收费标合同信息维护!A:Q,MATCH(D399,收费标合同信息维护!J:J,0),10))=D399,"有","无"),"无"))</f>
        <v/>
      </c>
      <c r="G399" s="13" t="str">
        <f t="shared" si="25"/>
        <v/>
      </c>
      <c r="H399" s="13" t="str">
        <f t="shared" si="27"/>
        <v/>
      </c>
      <c r="I399" s="13" t="str">
        <f>IF(G399="","",IFERROR(IF(IF(K399="","",INDEX(收费标合同信息维护!A:Q,MATCH(G399,收费标合同信息维护!M:M,0),13))=G399,"有","无"),"无"))</f>
        <v/>
      </c>
      <c r="J399" s="3" t="s">
        <v>2397</v>
      </c>
      <c r="K399" s="3" t="s">
        <v>7432</v>
      </c>
      <c r="L399" s="3" t="s">
        <v>6025</v>
      </c>
      <c r="M399" s="3" t="s">
        <v>6026</v>
      </c>
      <c r="N399" s="3" t="s">
        <v>6477</v>
      </c>
      <c r="O399" s="3" t="s">
        <v>6478</v>
      </c>
      <c r="P399" s="3" t="s">
        <v>6638</v>
      </c>
      <c r="Q399" s="3" t="s">
        <v>6639</v>
      </c>
      <c r="R399" s="3" t="s">
        <v>6479</v>
      </c>
      <c r="S399" s="3" t="s">
        <v>6480</v>
      </c>
      <c r="T399" s="3" t="s">
        <v>6493</v>
      </c>
      <c r="U399" s="3" t="s">
        <v>154</v>
      </c>
      <c r="V399" s="3" t="s">
        <v>154</v>
      </c>
      <c r="W399" s="3" t="s">
        <v>154</v>
      </c>
      <c r="X399" s="3" t="s">
        <v>154</v>
      </c>
      <c r="Y399" s="3" t="s">
        <v>154</v>
      </c>
      <c r="Z399" s="3" t="s">
        <v>154</v>
      </c>
      <c r="AA399" s="3" t="s">
        <v>154</v>
      </c>
      <c r="AB399" s="3" t="s">
        <v>154</v>
      </c>
      <c r="AC399" s="3" t="s">
        <v>154</v>
      </c>
      <c r="AD399" s="3" t="s">
        <v>6151</v>
      </c>
      <c r="AE399" s="3" t="s">
        <v>6151</v>
      </c>
      <c r="AF399" s="3" t="s">
        <v>154</v>
      </c>
      <c r="AG399" s="3" t="s">
        <v>154</v>
      </c>
      <c r="AH399" s="3" t="s">
        <v>6478</v>
      </c>
      <c r="AI399" s="3" t="s">
        <v>6482</v>
      </c>
      <c r="AJ399" s="3" t="s">
        <v>6033</v>
      </c>
    </row>
    <row r="400" spans="1:36" ht="15">
      <c r="A400" s="10">
        <v>495</v>
      </c>
      <c r="B400" t="str">
        <f>IF(K400="总计","",INDEX(主数据!A:AD,MATCH(J400,主数据!A:A,0),9))</f>
        <v>华中大区公司</v>
      </c>
      <c r="C400" t="str">
        <f>IF(K400="","",INDEX(主数据!A:AD,MATCH(J400,主数据!A:A,0),11))</f>
        <v>郑州城区</v>
      </c>
      <c r="D400" t="str">
        <f t="shared" si="24"/>
        <v>ZZ11物业服务费直接录入</v>
      </c>
      <c r="E400" s="13" t="str">
        <f t="shared" si="26"/>
        <v/>
      </c>
      <c r="F400" s="13" t="str">
        <f>IF(E400="","",IFERROR(IF(IF(K400="","",INDEX(收费标合同信息维护!A:Q,MATCH(D400,收费标合同信息维护!J:J,0),10))=D400,"有","无"),"无"))</f>
        <v/>
      </c>
      <c r="G400" s="13" t="str">
        <f t="shared" si="25"/>
        <v/>
      </c>
      <c r="H400" s="13" t="str">
        <f t="shared" si="27"/>
        <v/>
      </c>
      <c r="I400" s="13" t="str">
        <f>IF(G400="","",IFERROR(IF(IF(K400="","",INDEX(收费标合同信息维护!A:Q,MATCH(G400,收费标合同信息维护!M:M,0),13))=G400,"有","无"),"无"))</f>
        <v/>
      </c>
      <c r="J400" s="3" t="s">
        <v>3317</v>
      </c>
      <c r="K400" s="3" t="s">
        <v>7433</v>
      </c>
      <c r="L400" s="3" t="s">
        <v>6025</v>
      </c>
      <c r="M400" s="3" t="s">
        <v>6026</v>
      </c>
      <c r="N400" s="3" t="s">
        <v>6477</v>
      </c>
      <c r="O400" s="3" t="s">
        <v>6478</v>
      </c>
      <c r="P400" s="3" t="s">
        <v>7434</v>
      </c>
      <c r="Q400" s="3" t="s">
        <v>6026</v>
      </c>
      <c r="R400" s="3" t="s">
        <v>6479</v>
      </c>
      <c r="S400" s="3" t="s">
        <v>6480</v>
      </c>
      <c r="T400" s="3" t="s">
        <v>7266</v>
      </c>
      <c r="U400" s="3" t="s">
        <v>154</v>
      </c>
      <c r="V400" s="3" t="s">
        <v>154</v>
      </c>
      <c r="W400" s="3" t="s">
        <v>154</v>
      </c>
      <c r="X400" s="3" t="s">
        <v>154</v>
      </c>
      <c r="Y400" s="3" t="s">
        <v>154</v>
      </c>
      <c r="Z400" s="3" t="s">
        <v>154</v>
      </c>
      <c r="AA400" s="3" t="s">
        <v>154</v>
      </c>
      <c r="AB400" s="3" t="s">
        <v>154</v>
      </c>
      <c r="AC400" s="3" t="s">
        <v>154</v>
      </c>
      <c r="AD400" s="3" t="s">
        <v>6151</v>
      </c>
      <c r="AE400" s="3" t="s">
        <v>6151</v>
      </c>
      <c r="AF400" s="3" t="s">
        <v>154</v>
      </c>
      <c r="AG400" s="3" t="s">
        <v>154</v>
      </c>
      <c r="AH400" s="3" t="s">
        <v>6478</v>
      </c>
      <c r="AI400" s="3" t="s">
        <v>6482</v>
      </c>
      <c r="AJ400" s="3" t="s">
        <v>6489</v>
      </c>
    </row>
    <row r="401" spans="1:36" ht="30">
      <c r="A401" s="10">
        <v>496</v>
      </c>
      <c r="B401" t="str">
        <f>IF(K401="总计","",INDEX(主数据!A:AD,MATCH(J401,主数据!A:A,0),9))</f>
        <v>华东大区公司</v>
      </c>
      <c r="C401" t="str">
        <f>IF(K401="","",INDEX(主数据!A:AD,MATCH(J401,主数据!A:A,0),11))</f>
        <v>无锡城区</v>
      </c>
      <c r="D401" t="str">
        <f t="shared" si="24"/>
        <v>AM0901物业服务费定额</v>
      </c>
      <c r="E401" s="13" t="str">
        <f t="shared" si="26"/>
        <v/>
      </c>
      <c r="F401" s="13" t="str">
        <f>IF(E401="","",IFERROR(IF(IF(K401="","",INDEX(收费标合同信息维护!A:Q,MATCH(D401,收费标合同信息维护!J:J,0),10))=D401,"有","无"),"无"))</f>
        <v/>
      </c>
      <c r="G401" s="13" t="str">
        <f t="shared" si="25"/>
        <v>AM0901物业服务费定额371745.69</v>
      </c>
      <c r="H401" s="13" t="str">
        <f t="shared" si="27"/>
        <v>371745.69</v>
      </c>
      <c r="I401" s="13" t="str">
        <f>IF(G401="","",IFERROR(IF(IF(K401="","",INDEX(收费标合同信息维护!A:Q,MATCH(G401,收费标合同信息维护!M:M,0),13))=G401,"有","无"),"无"))</f>
        <v>无</v>
      </c>
      <c r="J401" s="3" t="s">
        <v>4710</v>
      </c>
      <c r="K401" s="3" t="s">
        <v>7435</v>
      </c>
      <c r="L401" s="3" t="s">
        <v>6025</v>
      </c>
      <c r="M401" s="3" t="s">
        <v>6026</v>
      </c>
      <c r="N401" s="3" t="s">
        <v>6477</v>
      </c>
      <c r="O401" s="3" t="s">
        <v>6478</v>
      </c>
      <c r="P401" s="3" t="s">
        <v>7436</v>
      </c>
      <c r="Q401" s="3" t="s">
        <v>7437</v>
      </c>
      <c r="R401" s="3" t="s">
        <v>6490</v>
      </c>
      <c r="S401" s="3" t="s">
        <v>6491</v>
      </c>
      <c r="T401" s="3" t="s">
        <v>6684</v>
      </c>
      <c r="U401" s="3" t="s">
        <v>154</v>
      </c>
      <c r="V401" s="3" t="s">
        <v>154</v>
      </c>
      <c r="W401" s="3" t="s">
        <v>7438</v>
      </c>
      <c r="X401" s="3" t="s">
        <v>154</v>
      </c>
      <c r="Y401" s="3" t="s">
        <v>154</v>
      </c>
      <c r="Z401" s="3" t="s">
        <v>154</v>
      </c>
      <c r="AA401" s="3" t="s">
        <v>154</v>
      </c>
      <c r="AB401" s="3" t="s">
        <v>154</v>
      </c>
      <c r="AC401" s="3" t="s">
        <v>154</v>
      </c>
      <c r="AD401" s="3" t="s">
        <v>6151</v>
      </c>
      <c r="AE401" s="3" t="s">
        <v>6151</v>
      </c>
      <c r="AF401" s="3" t="s">
        <v>154</v>
      </c>
      <c r="AG401" s="3" t="s">
        <v>154</v>
      </c>
      <c r="AH401" s="3" t="s">
        <v>6478</v>
      </c>
      <c r="AI401" s="3" t="s">
        <v>6482</v>
      </c>
      <c r="AJ401" s="3" t="s">
        <v>6033</v>
      </c>
    </row>
    <row r="402" spans="1:36" ht="30">
      <c r="A402" s="10">
        <v>497</v>
      </c>
      <c r="B402" t="str">
        <f>IF(K402="总计","",INDEX(主数据!A:AD,MATCH(J402,主数据!A:A,0),9))</f>
        <v>华东大区公司</v>
      </c>
      <c r="C402" t="str">
        <f>IF(K402="","",INDEX(主数据!A:AD,MATCH(J402,主数据!A:A,0),11))</f>
        <v>无锡城区</v>
      </c>
      <c r="D402" t="str">
        <f t="shared" si="24"/>
        <v>AM0901物业服务费直接录入</v>
      </c>
      <c r="E402" s="13" t="str">
        <f t="shared" si="26"/>
        <v/>
      </c>
      <c r="F402" s="13" t="str">
        <f>IF(E402="","",IFERROR(IF(IF(K402="","",INDEX(收费标合同信息维护!A:Q,MATCH(D402,收费标合同信息维护!J:J,0),10))=D402,"有","无"),"无"))</f>
        <v/>
      </c>
      <c r="G402" s="13" t="str">
        <f t="shared" si="25"/>
        <v/>
      </c>
      <c r="H402" s="13" t="str">
        <f t="shared" si="27"/>
        <v/>
      </c>
      <c r="I402" s="13" t="str">
        <f>IF(G402="","",IFERROR(IF(IF(K402="","",INDEX(收费标合同信息维护!A:Q,MATCH(G402,收费标合同信息维护!M:M,0),13))=G402,"有","无"),"无"))</f>
        <v/>
      </c>
      <c r="J402" s="3" t="s">
        <v>4710</v>
      </c>
      <c r="K402" s="3" t="s">
        <v>7435</v>
      </c>
      <c r="L402" s="3" t="s">
        <v>6025</v>
      </c>
      <c r="M402" s="3" t="s">
        <v>6026</v>
      </c>
      <c r="N402" s="3" t="s">
        <v>6477</v>
      </c>
      <c r="O402" s="3" t="s">
        <v>6478</v>
      </c>
      <c r="P402" s="3" t="s">
        <v>7439</v>
      </c>
      <c r="Q402" s="3" t="s">
        <v>6026</v>
      </c>
      <c r="R402" s="3" t="s">
        <v>6479</v>
      </c>
      <c r="S402" s="3" t="s">
        <v>6480</v>
      </c>
      <c r="T402" s="3" t="s">
        <v>6493</v>
      </c>
      <c r="U402" s="3" t="s">
        <v>154</v>
      </c>
      <c r="V402" s="3" t="s">
        <v>154</v>
      </c>
      <c r="W402" s="3" t="s">
        <v>154</v>
      </c>
      <c r="X402" s="3" t="s">
        <v>154</v>
      </c>
      <c r="Y402" s="3" t="s">
        <v>154</v>
      </c>
      <c r="Z402" s="3" t="s">
        <v>154</v>
      </c>
      <c r="AA402" s="3" t="s">
        <v>154</v>
      </c>
      <c r="AB402" s="3" t="s">
        <v>154</v>
      </c>
      <c r="AC402" s="3" t="s">
        <v>154</v>
      </c>
      <c r="AD402" s="3" t="s">
        <v>6151</v>
      </c>
      <c r="AE402" s="3" t="s">
        <v>6151</v>
      </c>
      <c r="AF402" s="3" t="s">
        <v>154</v>
      </c>
      <c r="AG402" s="3" t="s">
        <v>154</v>
      </c>
      <c r="AH402" s="3" t="s">
        <v>6478</v>
      </c>
      <c r="AI402" s="3" t="s">
        <v>6482</v>
      </c>
      <c r="AJ402" s="3" t="s">
        <v>6033</v>
      </c>
    </row>
    <row r="403" spans="1:36" ht="15">
      <c r="A403" s="10">
        <v>498</v>
      </c>
      <c r="B403" t="str">
        <f>IF(K403="总计","",INDEX(主数据!A:AD,MATCH(J403,主数据!A:A,0),9))</f>
        <v>华南大区公司</v>
      </c>
      <c r="C403" t="str">
        <f>IF(K403="","",INDEX(主数据!A:AD,MATCH(J403,主数据!A:A,0),11))</f>
        <v>华南大区授权管理</v>
      </c>
      <c r="D403" t="str">
        <f t="shared" si="24"/>
        <v>AM1001物业服务费直接录入</v>
      </c>
      <c r="E403" s="13" t="str">
        <f t="shared" si="26"/>
        <v/>
      </c>
      <c r="F403" s="13" t="str">
        <f>IF(E403="","",IFERROR(IF(IF(K403="","",INDEX(收费标合同信息维护!A:Q,MATCH(D403,收费标合同信息维护!J:J,0),10))=D403,"有","无"),"无"))</f>
        <v/>
      </c>
      <c r="G403" s="13" t="str">
        <f t="shared" si="25"/>
        <v/>
      </c>
      <c r="H403" s="13" t="str">
        <f t="shared" si="27"/>
        <v/>
      </c>
      <c r="I403" s="13" t="str">
        <f>IF(G403="","",IFERROR(IF(IF(K403="","",INDEX(收费标合同信息维护!A:Q,MATCH(G403,收费标合同信息维护!M:M,0),13))=G403,"有","无"),"无"))</f>
        <v/>
      </c>
      <c r="J403" s="3" t="s">
        <v>4719</v>
      </c>
      <c r="K403" s="3" t="s">
        <v>7440</v>
      </c>
      <c r="L403" s="3" t="s">
        <v>6025</v>
      </c>
      <c r="M403" s="3" t="s">
        <v>6026</v>
      </c>
      <c r="N403" s="3" t="s">
        <v>6477</v>
      </c>
      <c r="O403" s="3" t="s">
        <v>6478</v>
      </c>
      <c r="P403" s="3" t="s">
        <v>6033</v>
      </c>
      <c r="Q403" s="3" t="s">
        <v>7246</v>
      </c>
      <c r="R403" s="3" t="s">
        <v>6479</v>
      </c>
      <c r="S403" s="3" t="s">
        <v>6480</v>
      </c>
      <c r="T403" s="3" t="s">
        <v>6481</v>
      </c>
      <c r="U403" s="3" t="s">
        <v>154</v>
      </c>
      <c r="V403" s="3" t="s">
        <v>154</v>
      </c>
      <c r="W403" s="3" t="s">
        <v>154</v>
      </c>
      <c r="X403" s="3" t="s">
        <v>154</v>
      </c>
      <c r="Y403" s="3" t="s">
        <v>154</v>
      </c>
      <c r="Z403" s="3" t="s">
        <v>154</v>
      </c>
      <c r="AA403" s="3" t="s">
        <v>154</v>
      </c>
      <c r="AB403" s="3" t="s">
        <v>154</v>
      </c>
      <c r="AC403" s="3" t="s">
        <v>154</v>
      </c>
      <c r="AD403" s="3" t="s">
        <v>6151</v>
      </c>
      <c r="AE403" s="3" t="s">
        <v>6151</v>
      </c>
      <c r="AF403" s="3" t="s">
        <v>154</v>
      </c>
      <c r="AG403" s="3" t="s">
        <v>154</v>
      </c>
      <c r="AH403" s="3" t="s">
        <v>6597</v>
      </c>
      <c r="AI403" s="3" t="s">
        <v>6482</v>
      </c>
      <c r="AJ403" s="3" t="s">
        <v>6489</v>
      </c>
    </row>
    <row r="404" spans="1:36" ht="15">
      <c r="A404" s="10">
        <v>499</v>
      </c>
      <c r="B404" t="str">
        <f>IF(K404="总计","",INDEX(主数据!A:AD,MATCH(J404,主数据!A:A,0),9))</f>
        <v>华南大区公司</v>
      </c>
      <c r="C404" t="str">
        <f>IF(K404="","",INDEX(主数据!A:AD,MATCH(J404,主数据!A:A,0),11))</f>
        <v>华南大区授权管理</v>
      </c>
      <c r="D404" t="str">
        <f t="shared" si="24"/>
        <v>AM1001物业服务费定额</v>
      </c>
      <c r="E404" s="13" t="str">
        <f t="shared" si="26"/>
        <v/>
      </c>
      <c r="F404" s="13" t="str">
        <f>IF(E404="","",IFERROR(IF(IF(K404="","",INDEX(收费标合同信息维护!A:Q,MATCH(D404,收费标合同信息维护!J:J,0),10))=D404,"有","无"),"无"))</f>
        <v/>
      </c>
      <c r="G404" s="13" t="str">
        <f t="shared" si="25"/>
        <v>AM1001物业服务费定额179916.00</v>
      </c>
      <c r="H404" s="13" t="str">
        <f t="shared" si="27"/>
        <v>179916.00</v>
      </c>
      <c r="I404" s="13" t="str">
        <f>IF(G404="","",IFERROR(IF(IF(K404="","",INDEX(收费标合同信息维护!A:Q,MATCH(G404,收费标合同信息维护!M:M,0),13))=G404,"有","无"),"无"))</f>
        <v>无</v>
      </c>
      <c r="J404" s="3" t="s">
        <v>4719</v>
      </c>
      <c r="K404" s="3" t="s">
        <v>7440</v>
      </c>
      <c r="L404" s="3" t="s">
        <v>6025</v>
      </c>
      <c r="M404" s="3" t="s">
        <v>6026</v>
      </c>
      <c r="N404" s="3" t="s">
        <v>6477</v>
      </c>
      <c r="O404" s="3" t="s">
        <v>6478</v>
      </c>
      <c r="P404" s="3" t="s">
        <v>7441</v>
      </c>
      <c r="Q404" s="3" t="s">
        <v>6026</v>
      </c>
      <c r="R404" s="3" t="s">
        <v>6490</v>
      </c>
      <c r="S404" s="3" t="s">
        <v>6491</v>
      </c>
      <c r="T404" s="3" t="s">
        <v>6481</v>
      </c>
      <c r="U404" s="3" t="s">
        <v>154</v>
      </c>
      <c r="V404" s="3" t="s">
        <v>154</v>
      </c>
      <c r="W404" s="3" t="s">
        <v>7442</v>
      </c>
      <c r="X404" s="3" t="s">
        <v>154</v>
      </c>
      <c r="Y404" s="3" t="s">
        <v>154</v>
      </c>
      <c r="Z404" s="3" t="s">
        <v>154</v>
      </c>
      <c r="AA404" s="3" t="s">
        <v>154</v>
      </c>
      <c r="AB404" s="3" t="s">
        <v>154</v>
      </c>
      <c r="AC404" s="3" t="s">
        <v>154</v>
      </c>
      <c r="AD404" s="3" t="s">
        <v>6151</v>
      </c>
      <c r="AE404" s="3" t="s">
        <v>6151</v>
      </c>
      <c r="AF404" s="3" t="s">
        <v>6040</v>
      </c>
      <c r="AG404" s="3" t="s">
        <v>154</v>
      </c>
      <c r="AH404" s="3" t="s">
        <v>6597</v>
      </c>
      <c r="AI404" s="3" t="s">
        <v>6482</v>
      </c>
      <c r="AJ404" s="3" t="s">
        <v>6489</v>
      </c>
    </row>
    <row r="405" spans="1:36" ht="15">
      <c r="A405" s="10">
        <v>500</v>
      </c>
      <c r="B405" t="str">
        <f>IF(K405="总计","",INDEX(主数据!A:AD,MATCH(J405,主数据!A:A,0),9))</f>
        <v>华北大区公司</v>
      </c>
      <c r="C405" t="str">
        <f>IF(K405="","",INDEX(主数据!A:AD,MATCH(J405,主数据!A:A,0),11))</f>
        <v>北京七城区</v>
      </c>
      <c r="D405" t="str">
        <f t="shared" si="24"/>
        <v>BJ125物业服务费直接录入</v>
      </c>
      <c r="E405" s="13" t="str">
        <f t="shared" si="26"/>
        <v/>
      </c>
      <c r="F405" s="13" t="str">
        <f>IF(E405="","",IFERROR(IF(IF(K405="","",INDEX(收费标合同信息维护!A:Q,MATCH(D405,收费标合同信息维护!J:J,0),10))=D405,"有","无"),"无"))</f>
        <v/>
      </c>
      <c r="G405" s="13" t="str">
        <f t="shared" si="25"/>
        <v/>
      </c>
      <c r="H405" s="13" t="str">
        <f t="shared" si="27"/>
        <v/>
      </c>
      <c r="I405" s="13" t="str">
        <f>IF(G405="","",IFERROR(IF(IF(K405="","",INDEX(收费标合同信息维护!A:Q,MATCH(G405,收费标合同信息维护!M:M,0),13))=G405,"有","无"),"无"))</f>
        <v/>
      </c>
      <c r="J405" s="3" t="s">
        <v>2863</v>
      </c>
      <c r="K405" s="3" t="s">
        <v>7443</v>
      </c>
      <c r="L405" s="3" t="s">
        <v>6025</v>
      </c>
      <c r="M405" s="3" t="s">
        <v>6026</v>
      </c>
      <c r="N405" s="3" t="s">
        <v>6477</v>
      </c>
      <c r="O405" s="3" t="s">
        <v>6478</v>
      </c>
      <c r="P405" s="3" t="s">
        <v>6025</v>
      </c>
      <c r="Q405" s="3" t="s">
        <v>6026</v>
      </c>
      <c r="R405" s="3" t="s">
        <v>6479</v>
      </c>
      <c r="S405" s="3" t="s">
        <v>6480</v>
      </c>
      <c r="T405" s="3" t="s">
        <v>7444</v>
      </c>
      <c r="U405" s="3" t="s">
        <v>154</v>
      </c>
      <c r="V405" s="3" t="s">
        <v>154</v>
      </c>
      <c r="W405" s="3" t="s">
        <v>154</v>
      </c>
      <c r="X405" s="3" t="s">
        <v>154</v>
      </c>
      <c r="Y405" s="3" t="s">
        <v>154</v>
      </c>
      <c r="Z405" s="3" t="s">
        <v>154</v>
      </c>
      <c r="AA405" s="3" t="s">
        <v>154</v>
      </c>
      <c r="AB405" s="3" t="s">
        <v>154</v>
      </c>
      <c r="AC405" s="3" t="s">
        <v>154</v>
      </c>
      <c r="AD405" s="3" t="s">
        <v>6151</v>
      </c>
      <c r="AE405" s="3" t="s">
        <v>6151</v>
      </c>
      <c r="AF405" s="3" t="s">
        <v>154</v>
      </c>
      <c r="AG405" s="3" t="s">
        <v>154</v>
      </c>
      <c r="AH405" s="3" t="s">
        <v>6478</v>
      </c>
      <c r="AI405" s="3" t="s">
        <v>6482</v>
      </c>
      <c r="AJ405" s="3" t="s">
        <v>6033</v>
      </c>
    </row>
    <row r="406" spans="1:36" ht="15">
      <c r="A406" s="10">
        <v>501</v>
      </c>
      <c r="B406" t="str">
        <f>IF(K406="总计","",INDEX(主数据!A:AD,MATCH(J406,主数据!A:A,0),9))</f>
        <v>华北大区公司</v>
      </c>
      <c r="C406" t="str">
        <f>IF(K406="","",INDEX(主数据!A:AD,MATCH(J406,主数据!A:A,0),11))</f>
        <v>北京七城区</v>
      </c>
      <c r="D406" t="str">
        <f t="shared" si="24"/>
        <v>BJ125物业服务费标准方式138000.00</v>
      </c>
      <c r="E406" s="13" t="str">
        <f t="shared" si="26"/>
        <v>138000.00</v>
      </c>
      <c r="F406" s="13" t="str">
        <f>IF(E406="","",IFERROR(IF(IF(K406="","",INDEX(收费标合同信息维护!A:Q,MATCH(D406,收费标合同信息维护!J:J,0),10))=D406,"有","无"),"无"))</f>
        <v>无</v>
      </c>
      <c r="G406" s="13" t="str">
        <f t="shared" si="25"/>
        <v/>
      </c>
      <c r="H406" s="13" t="str">
        <f t="shared" si="27"/>
        <v/>
      </c>
      <c r="I406" s="13" t="str">
        <f>IF(G406="","",IFERROR(IF(IF(K406="","",INDEX(收费标合同信息维护!A:Q,MATCH(G406,收费标合同信息维护!M:M,0),13))=G406,"有","无"),"无"))</f>
        <v/>
      </c>
      <c r="J406" s="3" t="s">
        <v>2863</v>
      </c>
      <c r="K406" s="3" t="s">
        <v>7443</v>
      </c>
      <c r="L406" s="3" t="s">
        <v>6025</v>
      </c>
      <c r="M406" s="3" t="s">
        <v>6026</v>
      </c>
      <c r="N406" s="3" t="s">
        <v>6477</v>
      </c>
      <c r="O406" s="3" t="s">
        <v>6478</v>
      </c>
      <c r="P406" s="3" t="s">
        <v>7445</v>
      </c>
      <c r="Q406" s="3" t="s">
        <v>7446</v>
      </c>
      <c r="R406" s="3" t="s">
        <v>6484</v>
      </c>
      <c r="S406" s="3" t="s">
        <v>6491</v>
      </c>
      <c r="T406" s="3" t="s">
        <v>7367</v>
      </c>
      <c r="U406" s="3" t="s">
        <v>154</v>
      </c>
      <c r="V406" s="3" t="s">
        <v>7447</v>
      </c>
      <c r="W406" s="3" t="s">
        <v>154</v>
      </c>
      <c r="X406" s="3" t="s">
        <v>154</v>
      </c>
      <c r="Y406" s="3" t="s">
        <v>154</v>
      </c>
      <c r="Z406" s="3" t="s">
        <v>154</v>
      </c>
      <c r="AA406" s="3" t="s">
        <v>154</v>
      </c>
      <c r="AB406" s="3" t="s">
        <v>154</v>
      </c>
      <c r="AC406" s="3" t="s">
        <v>154</v>
      </c>
      <c r="AD406" s="3" t="s">
        <v>6151</v>
      </c>
      <c r="AE406" s="3" t="s">
        <v>6151</v>
      </c>
      <c r="AF406" s="3" t="s">
        <v>154</v>
      </c>
      <c r="AG406" s="3" t="s">
        <v>154</v>
      </c>
      <c r="AH406" s="3" t="s">
        <v>6597</v>
      </c>
      <c r="AI406" s="3" t="s">
        <v>6482</v>
      </c>
      <c r="AJ406" s="3" t="s">
        <v>6033</v>
      </c>
    </row>
    <row r="407" spans="1:36" ht="30">
      <c r="A407" s="10">
        <v>502</v>
      </c>
      <c r="B407" t="str">
        <f>IF(K407="总计","",INDEX(主数据!A:AD,MATCH(J407,主数据!A:A,0),9))</f>
        <v>华北大区公司</v>
      </c>
      <c r="C407" t="str">
        <f>IF(K407="","",INDEX(主数据!A:AD,MATCH(J407,主数据!A:A,0),11))</f>
        <v>北京七城区</v>
      </c>
      <c r="D407" t="str">
        <f t="shared" si="24"/>
        <v>BJ127物业服务费直接录入</v>
      </c>
      <c r="E407" s="13" t="str">
        <f t="shared" si="26"/>
        <v/>
      </c>
      <c r="F407" s="13" t="str">
        <f>IF(E407="","",IFERROR(IF(IF(K407="","",INDEX(收费标合同信息维护!A:Q,MATCH(D407,收费标合同信息维护!J:J,0),10))=D407,"有","无"),"无"))</f>
        <v/>
      </c>
      <c r="G407" s="13" t="str">
        <f t="shared" si="25"/>
        <v/>
      </c>
      <c r="H407" s="13" t="str">
        <f t="shared" si="27"/>
        <v/>
      </c>
      <c r="I407" s="13" t="str">
        <f>IF(G407="","",IFERROR(IF(IF(K407="","",INDEX(收费标合同信息维护!A:Q,MATCH(G407,收费标合同信息维护!M:M,0),13))=G407,"有","无"),"无"))</f>
        <v/>
      </c>
      <c r="J407" s="3" t="s">
        <v>2337</v>
      </c>
      <c r="K407" s="3" t="s">
        <v>7448</v>
      </c>
      <c r="L407" s="3" t="s">
        <v>6025</v>
      </c>
      <c r="M407" s="3" t="s">
        <v>6026</v>
      </c>
      <c r="N407" s="3" t="s">
        <v>6477</v>
      </c>
      <c r="O407" s="3" t="s">
        <v>6478</v>
      </c>
      <c r="P407" s="3" t="s">
        <v>6025</v>
      </c>
      <c r="Q407" s="3" t="s">
        <v>6643</v>
      </c>
      <c r="R407" s="3" t="s">
        <v>6479</v>
      </c>
      <c r="S407" s="3" t="s">
        <v>6480</v>
      </c>
      <c r="T407" s="3" t="s">
        <v>7025</v>
      </c>
      <c r="U407" s="3" t="s">
        <v>154</v>
      </c>
      <c r="V407" s="3" t="s">
        <v>154</v>
      </c>
      <c r="W407" s="3" t="s">
        <v>154</v>
      </c>
      <c r="X407" s="3" t="s">
        <v>154</v>
      </c>
      <c r="Y407" s="3" t="s">
        <v>154</v>
      </c>
      <c r="Z407" s="3" t="s">
        <v>154</v>
      </c>
      <c r="AA407" s="3" t="s">
        <v>154</v>
      </c>
      <c r="AB407" s="3" t="s">
        <v>154</v>
      </c>
      <c r="AC407" s="3" t="s">
        <v>154</v>
      </c>
      <c r="AD407" s="3" t="s">
        <v>6151</v>
      </c>
      <c r="AE407" s="3" t="s">
        <v>6151</v>
      </c>
      <c r="AF407" s="3" t="s">
        <v>154</v>
      </c>
      <c r="AG407" s="3" t="s">
        <v>154</v>
      </c>
      <c r="AH407" s="3" t="s">
        <v>6478</v>
      </c>
      <c r="AI407" s="3" t="s">
        <v>6482</v>
      </c>
      <c r="AJ407" s="3" t="s">
        <v>6489</v>
      </c>
    </row>
    <row r="408" spans="1:36" ht="30">
      <c r="A408" s="10">
        <v>503</v>
      </c>
      <c r="B408" t="str">
        <f>IF(K408="总计","",INDEX(主数据!A:AD,MATCH(J408,主数据!A:A,0),9))</f>
        <v>华北大区公司</v>
      </c>
      <c r="C408" t="str">
        <f>IF(K408="","",INDEX(主数据!A:AD,MATCH(J408,主数据!A:A,0),11))</f>
        <v>北京七城区</v>
      </c>
      <c r="D408" t="str">
        <f t="shared" si="24"/>
        <v>BJ127物业服务费标准方式127400.00</v>
      </c>
      <c r="E408" s="13" t="str">
        <f t="shared" si="26"/>
        <v>127400.00</v>
      </c>
      <c r="F408" s="13" t="str">
        <f>IF(E408="","",IFERROR(IF(IF(K408="","",INDEX(收费标合同信息维护!A:Q,MATCH(D408,收费标合同信息维护!J:J,0),10))=D408,"有","无"),"无"))</f>
        <v>无</v>
      </c>
      <c r="G408" s="13" t="str">
        <f t="shared" si="25"/>
        <v/>
      </c>
      <c r="H408" s="13" t="str">
        <f t="shared" si="27"/>
        <v/>
      </c>
      <c r="I408" s="13" t="str">
        <f>IF(G408="","",IFERROR(IF(IF(K408="","",INDEX(收费标合同信息维护!A:Q,MATCH(G408,收费标合同信息维护!M:M,0),13))=G408,"有","无"),"无"))</f>
        <v/>
      </c>
      <c r="J408" s="3" t="s">
        <v>2337</v>
      </c>
      <c r="K408" s="3" t="s">
        <v>7448</v>
      </c>
      <c r="L408" s="3" t="s">
        <v>6025</v>
      </c>
      <c r="M408" s="3" t="s">
        <v>6026</v>
      </c>
      <c r="N408" s="3" t="s">
        <v>6477</v>
      </c>
      <c r="O408" s="3" t="s">
        <v>6478</v>
      </c>
      <c r="P408" s="3" t="s">
        <v>7449</v>
      </c>
      <c r="Q408" s="3" t="s">
        <v>7450</v>
      </c>
      <c r="R408" s="3" t="s">
        <v>6484</v>
      </c>
      <c r="S408" s="3" t="s">
        <v>6491</v>
      </c>
      <c r="T408" s="3" t="s">
        <v>7451</v>
      </c>
      <c r="U408" s="3" t="s">
        <v>154</v>
      </c>
      <c r="V408" s="3" t="s">
        <v>7452</v>
      </c>
      <c r="W408" s="3" t="s">
        <v>154</v>
      </c>
      <c r="X408" s="3" t="s">
        <v>154</v>
      </c>
      <c r="Y408" s="3" t="s">
        <v>154</v>
      </c>
      <c r="Z408" s="3" t="s">
        <v>154</v>
      </c>
      <c r="AA408" s="3" t="s">
        <v>154</v>
      </c>
      <c r="AB408" s="3" t="s">
        <v>154</v>
      </c>
      <c r="AC408" s="3" t="s">
        <v>154</v>
      </c>
      <c r="AD408" s="3" t="s">
        <v>6151</v>
      </c>
      <c r="AE408" s="3" t="s">
        <v>6151</v>
      </c>
      <c r="AF408" s="3" t="s">
        <v>154</v>
      </c>
      <c r="AG408" s="3" t="s">
        <v>154</v>
      </c>
      <c r="AH408" s="3" t="s">
        <v>6597</v>
      </c>
      <c r="AI408" s="3" t="s">
        <v>6482</v>
      </c>
      <c r="AJ408" s="3" t="s">
        <v>6489</v>
      </c>
    </row>
    <row r="409" spans="1:36" ht="30">
      <c r="A409" s="10">
        <v>504</v>
      </c>
      <c r="B409" t="str">
        <f>IF(K409="总计","",INDEX(主数据!A:AD,MATCH(J409,主数据!A:A,0),9))</f>
        <v>华北大区公司</v>
      </c>
      <c r="C409" t="str">
        <f>IF(K409="","",INDEX(主数据!A:AD,MATCH(J409,主数据!A:A,0),11))</f>
        <v>北京八城区</v>
      </c>
      <c r="D409" t="str">
        <f t="shared" si="24"/>
        <v>BJ143物业服务费定额</v>
      </c>
      <c r="E409" s="13" t="str">
        <f t="shared" si="26"/>
        <v/>
      </c>
      <c r="F409" s="13" t="str">
        <f>IF(E409="","",IFERROR(IF(IF(K409="","",INDEX(收费标合同信息维护!A:Q,MATCH(D409,收费标合同信息维护!J:J,0),10))=D409,"有","无"),"无"))</f>
        <v/>
      </c>
      <c r="G409" s="13" t="str">
        <f t="shared" si="25"/>
        <v>BJ143物业服务费定额167694.79</v>
      </c>
      <c r="H409" s="13" t="str">
        <f t="shared" si="27"/>
        <v>167694.79</v>
      </c>
      <c r="I409" s="13" t="str">
        <f>IF(G409="","",IFERROR(IF(IF(K409="","",INDEX(收费标合同信息维护!A:Q,MATCH(G409,收费标合同信息维护!M:M,0),13))=G409,"有","无"),"无"))</f>
        <v>无</v>
      </c>
      <c r="J409" s="3" t="s">
        <v>3139</v>
      </c>
      <c r="K409" s="3" t="s">
        <v>6386</v>
      </c>
      <c r="L409" s="3" t="s">
        <v>6025</v>
      </c>
      <c r="M409" s="3" t="s">
        <v>6026</v>
      </c>
      <c r="N409" s="3" t="s">
        <v>6477</v>
      </c>
      <c r="O409" s="3" t="s">
        <v>6478</v>
      </c>
      <c r="P409" s="3" t="s">
        <v>7453</v>
      </c>
      <c r="Q409" s="3" t="s">
        <v>6026</v>
      </c>
      <c r="R409" s="3" t="s">
        <v>6490</v>
      </c>
      <c r="S409" s="3" t="s">
        <v>6491</v>
      </c>
      <c r="T409" s="3" t="s">
        <v>6936</v>
      </c>
      <c r="U409" s="3" t="s">
        <v>154</v>
      </c>
      <c r="V409" s="3" t="s">
        <v>154</v>
      </c>
      <c r="W409" s="3" t="s">
        <v>7454</v>
      </c>
      <c r="X409" s="3" t="s">
        <v>154</v>
      </c>
      <c r="Y409" s="3" t="s">
        <v>154</v>
      </c>
      <c r="Z409" s="3" t="s">
        <v>154</v>
      </c>
      <c r="AA409" s="3" t="s">
        <v>154</v>
      </c>
      <c r="AB409" s="3" t="s">
        <v>154</v>
      </c>
      <c r="AC409" s="3" t="s">
        <v>154</v>
      </c>
      <c r="AD409" s="3" t="s">
        <v>6151</v>
      </c>
      <c r="AE409" s="3" t="s">
        <v>6151</v>
      </c>
      <c r="AF409" s="3" t="s">
        <v>6040</v>
      </c>
      <c r="AG409" s="3" t="s">
        <v>154</v>
      </c>
      <c r="AH409" s="3" t="s">
        <v>6597</v>
      </c>
      <c r="AI409" s="3" t="s">
        <v>6482</v>
      </c>
      <c r="AJ409" s="3" t="s">
        <v>6033</v>
      </c>
    </row>
    <row r="410" spans="1:36" ht="30">
      <c r="A410" s="10">
        <v>505</v>
      </c>
      <c r="B410" t="str">
        <f>IF(K410="总计","",INDEX(主数据!A:AD,MATCH(J410,主数据!A:A,0),9))</f>
        <v>华北大区公司</v>
      </c>
      <c r="C410" t="str">
        <f>IF(K410="","",INDEX(主数据!A:AD,MATCH(J410,主数据!A:A,0),11))</f>
        <v>北京八城区</v>
      </c>
      <c r="D410" t="str">
        <f t="shared" si="24"/>
        <v>BJ143物业服务费定额</v>
      </c>
      <c r="E410" s="13" t="str">
        <f t="shared" si="26"/>
        <v/>
      </c>
      <c r="F410" s="13" t="str">
        <f>IF(E410="","",IFERROR(IF(IF(K410="","",INDEX(收费标合同信息维护!A:Q,MATCH(D410,收费标合同信息维护!J:J,0),10))=D410,"有","无"),"无"))</f>
        <v/>
      </c>
      <c r="G410" s="13" t="str">
        <f t="shared" si="25"/>
        <v>BJ143物业服务费定额193959.49</v>
      </c>
      <c r="H410" s="13" t="str">
        <f t="shared" si="27"/>
        <v>193959.49</v>
      </c>
      <c r="I410" s="13" t="str">
        <f>IF(G410="","",IFERROR(IF(IF(K410="","",INDEX(收费标合同信息维护!A:Q,MATCH(G410,收费标合同信息维护!M:M,0),13))=G410,"有","无"),"无"))</f>
        <v>无</v>
      </c>
      <c r="J410" s="3" t="s">
        <v>3139</v>
      </c>
      <c r="K410" s="3" t="s">
        <v>6386</v>
      </c>
      <c r="L410" s="3" t="s">
        <v>6025</v>
      </c>
      <c r="M410" s="3" t="s">
        <v>6026</v>
      </c>
      <c r="N410" s="3" t="s">
        <v>6477</v>
      </c>
      <c r="O410" s="3" t="s">
        <v>6478</v>
      </c>
      <c r="P410" s="3" t="s">
        <v>7455</v>
      </c>
      <c r="Q410" s="3" t="s">
        <v>7456</v>
      </c>
      <c r="R410" s="3" t="s">
        <v>6490</v>
      </c>
      <c r="S410" s="3" t="s">
        <v>6491</v>
      </c>
      <c r="T410" s="3" t="s">
        <v>6936</v>
      </c>
      <c r="U410" s="3" t="s">
        <v>154</v>
      </c>
      <c r="V410" s="3" t="s">
        <v>154</v>
      </c>
      <c r="W410" s="3" t="s">
        <v>7457</v>
      </c>
      <c r="X410" s="3" t="s">
        <v>154</v>
      </c>
      <c r="Y410" s="3" t="s">
        <v>154</v>
      </c>
      <c r="Z410" s="3" t="s">
        <v>154</v>
      </c>
      <c r="AA410" s="3" t="s">
        <v>154</v>
      </c>
      <c r="AB410" s="3" t="s">
        <v>154</v>
      </c>
      <c r="AC410" s="3" t="s">
        <v>154</v>
      </c>
      <c r="AD410" s="3" t="s">
        <v>6151</v>
      </c>
      <c r="AE410" s="3" t="s">
        <v>6151</v>
      </c>
      <c r="AF410" s="3" t="s">
        <v>6040</v>
      </c>
      <c r="AG410" s="3" t="s">
        <v>154</v>
      </c>
      <c r="AH410" s="3" t="s">
        <v>6478</v>
      </c>
      <c r="AI410" s="3" t="s">
        <v>6482</v>
      </c>
      <c r="AJ410" s="3" t="s">
        <v>6033</v>
      </c>
    </row>
    <row r="411" spans="1:36" ht="15">
      <c r="A411" s="10">
        <v>506</v>
      </c>
      <c r="B411" t="str">
        <f>IF(K411="总计","",INDEX(主数据!A:AD,MATCH(J411,主数据!A:A,0),9))</f>
        <v>华北大区公司</v>
      </c>
      <c r="C411" t="str">
        <f>IF(K411="","",INDEX(主数据!A:AD,MATCH(J411,主数据!A:A,0),11))</f>
        <v>北京八城区</v>
      </c>
      <c r="D411" t="str">
        <f t="shared" si="24"/>
        <v>BJ149销售中心物业费直接录入</v>
      </c>
      <c r="E411" s="13" t="str">
        <f t="shared" si="26"/>
        <v/>
      </c>
      <c r="F411" s="13" t="str">
        <f>IF(E411="","",IFERROR(IF(IF(K411="","",INDEX(收费标合同信息维护!A:Q,MATCH(D411,收费标合同信息维护!J:J,0),10))=D411,"有","无"),"无"))</f>
        <v/>
      </c>
      <c r="G411" s="13" t="str">
        <f t="shared" si="25"/>
        <v>BJ149销售中心物业费直接录入151588.00</v>
      </c>
      <c r="H411" s="13" t="str">
        <f t="shared" si="27"/>
        <v>151588.00</v>
      </c>
      <c r="I411" s="13" t="str">
        <f>IF(G411="","",IFERROR(IF(IF(K411="","",INDEX(收费标合同信息维护!A:Q,MATCH(G411,收费标合同信息维护!M:M,0),13))=G411,"有","无"),"无"))</f>
        <v>无</v>
      </c>
      <c r="J411" s="3" t="s">
        <v>3348</v>
      </c>
      <c r="K411" s="3" t="s">
        <v>7458</v>
      </c>
      <c r="L411" s="3" t="s">
        <v>6638</v>
      </c>
      <c r="M411" s="3" t="s">
        <v>6639</v>
      </c>
      <c r="N411" s="3" t="s">
        <v>6477</v>
      </c>
      <c r="O411" s="3" t="s">
        <v>6478</v>
      </c>
      <c r="P411" s="3" t="s">
        <v>7459</v>
      </c>
      <c r="Q411" s="3" t="s">
        <v>6639</v>
      </c>
      <c r="R411" s="3" t="s">
        <v>6479</v>
      </c>
      <c r="S411" s="3" t="s">
        <v>6480</v>
      </c>
      <c r="T411" s="3" t="s">
        <v>7100</v>
      </c>
      <c r="U411" s="3" t="s">
        <v>7460</v>
      </c>
      <c r="V411" s="3" t="s">
        <v>154</v>
      </c>
      <c r="W411" s="3" t="s">
        <v>7461</v>
      </c>
      <c r="X411" s="3" t="s">
        <v>154</v>
      </c>
      <c r="Y411" s="3" t="s">
        <v>154</v>
      </c>
      <c r="Z411" s="3" t="s">
        <v>154</v>
      </c>
      <c r="AA411" s="3" t="s">
        <v>154</v>
      </c>
      <c r="AB411" s="3" t="s">
        <v>154</v>
      </c>
      <c r="AC411" s="3" t="s">
        <v>154</v>
      </c>
      <c r="AD411" s="3" t="s">
        <v>6151</v>
      </c>
      <c r="AE411" s="3" t="s">
        <v>6151</v>
      </c>
      <c r="AF411" s="3" t="s">
        <v>154</v>
      </c>
      <c r="AG411" s="3" t="s">
        <v>154</v>
      </c>
      <c r="AH411" s="3" t="s">
        <v>6478</v>
      </c>
      <c r="AI411" s="3" t="s">
        <v>6482</v>
      </c>
      <c r="AJ411" s="3" t="s">
        <v>6489</v>
      </c>
    </row>
    <row r="412" spans="1:36" ht="15">
      <c r="A412" s="10">
        <v>507</v>
      </c>
      <c r="B412" t="str">
        <f>IF(K412="总计","",INDEX(主数据!A:AD,MATCH(J412,主数据!A:A,0),9))</f>
        <v>华北大区公司</v>
      </c>
      <c r="C412" t="str">
        <f>IF(K412="","",INDEX(主数据!A:AD,MATCH(J412,主数据!A:A,0),11))</f>
        <v>唐山城区</v>
      </c>
      <c r="D412" t="str">
        <f t="shared" si="24"/>
        <v>BJ160销售中心物业费定额</v>
      </c>
      <c r="E412" s="13" t="str">
        <f t="shared" si="26"/>
        <v/>
      </c>
      <c r="F412" s="13" t="str">
        <f>IF(E412="","",IFERROR(IF(IF(K412="","",INDEX(收费标合同信息维护!A:Q,MATCH(D412,收费标合同信息维护!J:J,0),10))=D412,"有","无"),"无"))</f>
        <v/>
      </c>
      <c r="G412" s="13" t="str">
        <f t="shared" si="25"/>
        <v>BJ160销售中心物业费定额41552.00</v>
      </c>
      <c r="H412" s="13" t="str">
        <f t="shared" si="27"/>
        <v>41552.00</v>
      </c>
      <c r="I412" s="13" t="str">
        <f>IF(G412="","",IFERROR(IF(IF(K412="","",INDEX(收费标合同信息维护!A:Q,MATCH(G412,收费标合同信息维护!M:M,0),13))=G412,"有","无"),"无"))</f>
        <v>无</v>
      </c>
      <c r="J412" s="3" t="s">
        <v>3511</v>
      </c>
      <c r="K412" s="3" t="s">
        <v>6387</v>
      </c>
      <c r="L412" s="3" t="s">
        <v>6638</v>
      </c>
      <c r="M412" s="3" t="s">
        <v>6639</v>
      </c>
      <c r="N412" s="3" t="s">
        <v>6477</v>
      </c>
      <c r="O412" s="3" t="s">
        <v>6478</v>
      </c>
      <c r="P412" s="3" t="s">
        <v>7020</v>
      </c>
      <c r="Q412" s="3" t="s">
        <v>7462</v>
      </c>
      <c r="R412" s="3" t="s">
        <v>6490</v>
      </c>
      <c r="S412" s="3" t="s">
        <v>6491</v>
      </c>
      <c r="T412" s="3" t="s">
        <v>6506</v>
      </c>
      <c r="U412" s="3" t="s">
        <v>154</v>
      </c>
      <c r="V412" s="3" t="s">
        <v>154</v>
      </c>
      <c r="W412" s="3" t="s">
        <v>7463</v>
      </c>
      <c r="X412" s="3" t="s">
        <v>154</v>
      </c>
      <c r="Y412" s="3" t="s">
        <v>154</v>
      </c>
      <c r="Z412" s="3" t="s">
        <v>154</v>
      </c>
      <c r="AA412" s="3" t="s">
        <v>154</v>
      </c>
      <c r="AB412" s="3" t="s">
        <v>154</v>
      </c>
      <c r="AC412" s="3" t="s">
        <v>154</v>
      </c>
      <c r="AD412" s="3" t="s">
        <v>6151</v>
      </c>
      <c r="AE412" s="3" t="s">
        <v>6151</v>
      </c>
      <c r="AF412" s="3" t="s">
        <v>6040</v>
      </c>
      <c r="AG412" s="3" t="s">
        <v>154</v>
      </c>
      <c r="AH412" s="3" t="s">
        <v>6478</v>
      </c>
      <c r="AI412" s="3" t="s">
        <v>6482</v>
      </c>
      <c r="AJ412" s="3" t="s">
        <v>6033</v>
      </c>
    </row>
    <row r="413" spans="1:36" ht="15">
      <c r="A413" s="10">
        <v>508</v>
      </c>
      <c r="B413" t="str">
        <f>IF(K413="总计","",INDEX(主数据!A:AD,MATCH(J413,主数据!A:A,0),9))</f>
        <v>华北大区公司</v>
      </c>
      <c r="C413" t="str">
        <f>IF(K413="","",INDEX(主数据!A:AD,MATCH(J413,主数据!A:A,0),11))</f>
        <v>唐山城区</v>
      </c>
      <c r="D413" t="str">
        <f t="shared" si="24"/>
        <v>BJ160销售中心物业费定额</v>
      </c>
      <c r="E413" s="13" t="str">
        <f t="shared" si="26"/>
        <v/>
      </c>
      <c r="F413" s="13" t="str">
        <f>IF(E413="","",IFERROR(IF(IF(K413="","",INDEX(收费标合同信息维护!A:Q,MATCH(D413,收费标合同信息维护!J:J,0),10))=D413,"有","无"),"无"))</f>
        <v/>
      </c>
      <c r="G413" s="13" t="str">
        <f t="shared" si="25"/>
        <v>BJ160销售中心物业费定额49544.44</v>
      </c>
      <c r="H413" s="13" t="str">
        <f t="shared" si="27"/>
        <v>49544.44</v>
      </c>
      <c r="I413" s="13" t="str">
        <f>IF(G413="","",IFERROR(IF(IF(K413="","",INDEX(收费标合同信息维护!A:Q,MATCH(G413,收费标合同信息维护!M:M,0),13))=G413,"有","无"),"无"))</f>
        <v>无</v>
      </c>
      <c r="J413" s="3" t="s">
        <v>3511</v>
      </c>
      <c r="K413" s="3" t="s">
        <v>6387</v>
      </c>
      <c r="L413" s="3" t="s">
        <v>6638</v>
      </c>
      <c r="M413" s="3" t="s">
        <v>6639</v>
      </c>
      <c r="N413" s="3" t="s">
        <v>6477</v>
      </c>
      <c r="O413" s="3" t="s">
        <v>6478</v>
      </c>
      <c r="P413" s="3" t="s">
        <v>7464</v>
      </c>
      <c r="Q413" s="3" t="s">
        <v>7465</v>
      </c>
      <c r="R413" s="3" t="s">
        <v>6490</v>
      </c>
      <c r="S413" s="3" t="s">
        <v>6491</v>
      </c>
      <c r="T413" s="3" t="s">
        <v>6506</v>
      </c>
      <c r="U413" s="3" t="s">
        <v>154</v>
      </c>
      <c r="V413" s="3" t="s">
        <v>154</v>
      </c>
      <c r="W413" s="3" t="s">
        <v>7466</v>
      </c>
      <c r="X413" s="3" t="s">
        <v>154</v>
      </c>
      <c r="Y413" s="3" t="s">
        <v>154</v>
      </c>
      <c r="Z413" s="3" t="s">
        <v>154</v>
      </c>
      <c r="AA413" s="3" t="s">
        <v>154</v>
      </c>
      <c r="AB413" s="3" t="s">
        <v>154</v>
      </c>
      <c r="AC413" s="3" t="s">
        <v>154</v>
      </c>
      <c r="AD413" s="3" t="s">
        <v>6151</v>
      </c>
      <c r="AE413" s="3" t="s">
        <v>6151</v>
      </c>
      <c r="AF413" s="3" t="s">
        <v>6040</v>
      </c>
      <c r="AG413" s="3" t="s">
        <v>154</v>
      </c>
      <c r="AH413" s="3" t="s">
        <v>6478</v>
      </c>
      <c r="AI413" s="3" t="s">
        <v>6482</v>
      </c>
      <c r="AJ413" s="3" t="s">
        <v>6033</v>
      </c>
    </row>
    <row r="414" spans="1:36" ht="15">
      <c r="A414" s="10">
        <v>509</v>
      </c>
      <c r="B414" t="str">
        <f>IF(K414="总计","",INDEX(主数据!A:AD,MATCH(J414,主数据!A:A,0),9))</f>
        <v>华北大区公司</v>
      </c>
      <c r="C414" t="str">
        <f>IF(K414="","",INDEX(主数据!A:AD,MATCH(J414,主数据!A:A,0),11))</f>
        <v>唐山城区</v>
      </c>
      <c r="D414" t="str">
        <f t="shared" si="24"/>
        <v>BJ160销售中心物业费定额</v>
      </c>
      <c r="E414" s="13" t="str">
        <f t="shared" si="26"/>
        <v/>
      </c>
      <c r="F414" s="13" t="str">
        <f>IF(E414="","",IFERROR(IF(IF(K414="","",INDEX(收费标合同信息维护!A:Q,MATCH(D414,收费标合同信息维护!J:J,0),10))=D414,"有","无"),"无"))</f>
        <v/>
      </c>
      <c r="G414" s="13" t="str">
        <f t="shared" si="25"/>
        <v>BJ160销售中心物业费定额26288.31</v>
      </c>
      <c r="H414" s="13" t="str">
        <f t="shared" si="27"/>
        <v>26288.31</v>
      </c>
      <c r="I414" s="13" t="str">
        <f>IF(G414="","",IFERROR(IF(IF(K414="","",INDEX(收费标合同信息维护!A:Q,MATCH(G414,收费标合同信息维护!M:M,0),13))=G414,"有","无"),"无"))</f>
        <v>无</v>
      </c>
      <c r="J414" s="3" t="s">
        <v>3511</v>
      </c>
      <c r="K414" s="3" t="s">
        <v>6387</v>
      </c>
      <c r="L414" s="3" t="s">
        <v>6638</v>
      </c>
      <c r="M414" s="3" t="s">
        <v>6639</v>
      </c>
      <c r="N414" s="3" t="s">
        <v>6477</v>
      </c>
      <c r="O414" s="3" t="s">
        <v>6478</v>
      </c>
      <c r="P414" s="3" t="s">
        <v>7467</v>
      </c>
      <c r="Q414" s="3" t="s">
        <v>7468</v>
      </c>
      <c r="R414" s="3" t="s">
        <v>6490</v>
      </c>
      <c r="S414" s="3" t="s">
        <v>6491</v>
      </c>
      <c r="T414" s="3" t="s">
        <v>6506</v>
      </c>
      <c r="U414" s="3" t="s">
        <v>154</v>
      </c>
      <c r="V414" s="3" t="s">
        <v>154</v>
      </c>
      <c r="W414" s="3" t="s">
        <v>7469</v>
      </c>
      <c r="X414" s="3" t="s">
        <v>154</v>
      </c>
      <c r="Y414" s="3" t="s">
        <v>154</v>
      </c>
      <c r="Z414" s="3" t="s">
        <v>154</v>
      </c>
      <c r="AA414" s="3" t="s">
        <v>154</v>
      </c>
      <c r="AB414" s="3" t="s">
        <v>154</v>
      </c>
      <c r="AC414" s="3" t="s">
        <v>154</v>
      </c>
      <c r="AD414" s="3" t="s">
        <v>6151</v>
      </c>
      <c r="AE414" s="3" t="s">
        <v>6151</v>
      </c>
      <c r="AF414" s="3" t="s">
        <v>6040</v>
      </c>
      <c r="AG414" s="3" t="s">
        <v>154</v>
      </c>
      <c r="AH414" s="3" t="s">
        <v>6478</v>
      </c>
      <c r="AI414" s="3" t="s">
        <v>6482</v>
      </c>
      <c r="AJ414" s="3" t="s">
        <v>6033</v>
      </c>
    </row>
    <row r="415" spans="1:36" ht="15">
      <c r="A415" s="10">
        <v>510</v>
      </c>
      <c r="B415" t="str">
        <f>IF(K415="总计","",INDEX(主数据!A:AD,MATCH(J415,主数据!A:A,0),9))</f>
        <v>华北大区公司</v>
      </c>
      <c r="C415" t="str">
        <f>IF(K415="","",INDEX(主数据!A:AD,MATCH(J415,主数据!A:A,0),11))</f>
        <v>华为IFM北方区管理处</v>
      </c>
      <c r="D415" t="str">
        <f t="shared" si="24"/>
        <v>BJ168物业服务费定额</v>
      </c>
      <c r="E415" s="13" t="str">
        <f t="shared" si="26"/>
        <v/>
      </c>
      <c r="F415" s="13" t="str">
        <f>IF(E415="","",IFERROR(IF(IF(K415="","",INDEX(收费标合同信息维护!A:Q,MATCH(D415,收费标合同信息维护!J:J,0),10))=D415,"有","无"),"无"))</f>
        <v/>
      </c>
      <c r="G415" s="13" t="str">
        <f t="shared" si="25"/>
        <v>BJ168物业服务费定额30108.97</v>
      </c>
      <c r="H415" s="13" t="str">
        <f t="shared" si="27"/>
        <v>30108.97</v>
      </c>
      <c r="I415" s="13" t="str">
        <f>IF(G415="","",IFERROR(IF(IF(K415="","",INDEX(收费标合同信息维护!A:Q,MATCH(G415,收费标合同信息维护!M:M,0),13))=G415,"有","无"),"无"))</f>
        <v>无</v>
      </c>
      <c r="J415" s="3" t="s">
        <v>3610</v>
      </c>
      <c r="K415" s="3" t="s">
        <v>6388</v>
      </c>
      <c r="L415" s="3" t="s">
        <v>6025</v>
      </c>
      <c r="M415" s="3" t="s">
        <v>6026</v>
      </c>
      <c r="N415" s="3" t="s">
        <v>6477</v>
      </c>
      <c r="O415" s="3" t="s">
        <v>6478</v>
      </c>
      <c r="P415" s="3" t="s">
        <v>7470</v>
      </c>
      <c r="Q415" s="3" t="s">
        <v>6685</v>
      </c>
      <c r="R415" s="3" t="s">
        <v>6490</v>
      </c>
      <c r="S415" s="3" t="s">
        <v>6491</v>
      </c>
      <c r="T415" s="3" t="s">
        <v>6684</v>
      </c>
      <c r="U415" s="3" t="s">
        <v>154</v>
      </c>
      <c r="V415" s="3" t="s">
        <v>154</v>
      </c>
      <c r="W415" s="3" t="s">
        <v>7471</v>
      </c>
      <c r="X415" s="3" t="s">
        <v>154</v>
      </c>
      <c r="Y415" s="3" t="s">
        <v>154</v>
      </c>
      <c r="Z415" s="3" t="s">
        <v>154</v>
      </c>
      <c r="AA415" s="3" t="s">
        <v>154</v>
      </c>
      <c r="AB415" s="3" t="s">
        <v>154</v>
      </c>
      <c r="AC415" s="3" t="s">
        <v>154</v>
      </c>
      <c r="AD415" s="3" t="s">
        <v>6151</v>
      </c>
      <c r="AE415" s="3" t="s">
        <v>6151</v>
      </c>
      <c r="AF415" s="3" t="s">
        <v>154</v>
      </c>
      <c r="AG415" s="3" t="s">
        <v>154</v>
      </c>
      <c r="AH415" s="3" t="s">
        <v>6478</v>
      </c>
      <c r="AI415" s="3" t="s">
        <v>6482</v>
      </c>
      <c r="AJ415" s="3" t="s">
        <v>6489</v>
      </c>
    </row>
    <row r="416" spans="1:36" ht="15">
      <c r="A416" s="10">
        <v>511</v>
      </c>
      <c r="B416" t="str">
        <f>IF(K416="总计","",INDEX(主数据!A:AD,MATCH(J416,主数据!A:A,0),9))</f>
        <v>华北大区公司</v>
      </c>
      <c r="C416" t="str">
        <f>IF(K416="","",INDEX(主数据!A:AD,MATCH(J416,主数据!A:A,0),11))</f>
        <v>华为IFM北方区管理处</v>
      </c>
      <c r="D416" t="str">
        <f t="shared" si="24"/>
        <v>BJ168物业服务费定额</v>
      </c>
      <c r="E416" s="13" t="str">
        <f t="shared" si="26"/>
        <v/>
      </c>
      <c r="F416" s="13" t="str">
        <f>IF(E416="","",IFERROR(IF(IF(K416="","",INDEX(收费标合同信息维护!A:Q,MATCH(D416,收费标合同信息维护!J:J,0),10))=D416,"有","无"),"无"))</f>
        <v/>
      </c>
      <c r="G416" s="13" t="str">
        <f t="shared" si="25"/>
        <v>BJ168物业服务费定额31892.91</v>
      </c>
      <c r="H416" s="13" t="str">
        <f t="shared" si="27"/>
        <v>31892.91</v>
      </c>
      <c r="I416" s="13" t="str">
        <f>IF(G416="","",IFERROR(IF(IF(K416="","",INDEX(收费标合同信息维护!A:Q,MATCH(G416,收费标合同信息维护!M:M,0),13))=G416,"有","无"),"无"))</f>
        <v>无</v>
      </c>
      <c r="J416" s="3" t="s">
        <v>3610</v>
      </c>
      <c r="K416" s="3" t="s">
        <v>6388</v>
      </c>
      <c r="L416" s="3" t="s">
        <v>6025</v>
      </c>
      <c r="M416" s="3" t="s">
        <v>6026</v>
      </c>
      <c r="N416" s="3" t="s">
        <v>6477</v>
      </c>
      <c r="O416" s="3" t="s">
        <v>6478</v>
      </c>
      <c r="P416" s="3" t="s">
        <v>7472</v>
      </c>
      <c r="Q416" s="3" t="s">
        <v>6026</v>
      </c>
      <c r="R416" s="3" t="s">
        <v>6490</v>
      </c>
      <c r="S416" s="3" t="s">
        <v>6491</v>
      </c>
      <c r="T416" s="3" t="s">
        <v>6800</v>
      </c>
      <c r="U416" s="3" t="s">
        <v>154</v>
      </c>
      <c r="V416" s="3" t="s">
        <v>154</v>
      </c>
      <c r="W416" s="3" t="s">
        <v>7473</v>
      </c>
      <c r="X416" s="3" t="s">
        <v>154</v>
      </c>
      <c r="Y416" s="3" t="s">
        <v>154</v>
      </c>
      <c r="Z416" s="3" t="s">
        <v>154</v>
      </c>
      <c r="AA416" s="3" t="s">
        <v>154</v>
      </c>
      <c r="AB416" s="3" t="s">
        <v>154</v>
      </c>
      <c r="AC416" s="3" t="s">
        <v>154</v>
      </c>
      <c r="AD416" s="3" t="s">
        <v>6151</v>
      </c>
      <c r="AE416" s="3" t="s">
        <v>6151</v>
      </c>
      <c r="AF416" s="3" t="s">
        <v>154</v>
      </c>
      <c r="AG416" s="3" t="s">
        <v>154</v>
      </c>
      <c r="AH416" s="3" t="s">
        <v>6478</v>
      </c>
      <c r="AI416" s="3" t="s">
        <v>6482</v>
      </c>
      <c r="AJ416" s="3" t="s">
        <v>6489</v>
      </c>
    </row>
    <row r="417" spans="1:36" ht="15">
      <c r="A417" s="10">
        <v>512</v>
      </c>
      <c r="B417" t="str">
        <f>IF(K417="总计","",INDEX(主数据!A:AD,MATCH(J417,主数据!A:A,0),9))</f>
        <v>华北大区公司</v>
      </c>
      <c r="C417" t="str">
        <f>IF(K417="","",INDEX(主数据!A:AD,MATCH(J417,主数据!A:A,0),11))</f>
        <v>华为IFM北方区管理处</v>
      </c>
      <c r="D417" t="str">
        <f t="shared" si="24"/>
        <v>BJ168物业服务费直接录入</v>
      </c>
      <c r="E417" s="13" t="str">
        <f t="shared" si="26"/>
        <v/>
      </c>
      <c r="F417" s="13" t="str">
        <f>IF(E417="","",IFERROR(IF(IF(K417="","",INDEX(收费标合同信息维护!A:Q,MATCH(D417,收费标合同信息维护!J:J,0),10))=D417,"有","无"),"无"))</f>
        <v/>
      </c>
      <c r="G417" s="13" t="str">
        <f t="shared" si="25"/>
        <v/>
      </c>
      <c r="H417" s="13" t="str">
        <f t="shared" si="27"/>
        <v/>
      </c>
      <c r="I417" s="13" t="str">
        <f>IF(G417="","",IFERROR(IF(IF(K417="","",INDEX(收费标合同信息维护!A:Q,MATCH(G417,收费标合同信息维护!M:M,0),13))=G417,"有","无"),"无"))</f>
        <v/>
      </c>
      <c r="J417" s="3" t="s">
        <v>3610</v>
      </c>
      <c r="K417" s="3" t="s">
        <v>6388</v>
      </c>
      <c r="L417" s="3" t="s">
        <v>6025</v>
      </c>
      <c r="M417" s="3" t="s">
        <v>6026</v>
      </c>
      <c r="N417" s="3" t="s">
        <v>6477</v>
      </c>
      <c r="O417" s="3" t="s">
        <v>6478</v>
      </c>
      <c r="P417" s="3" t="s">
        <v>7474</v>
      </c>
      <c r="Q417" s="3" t="s">
        <v>7475</v>
      </c>
      <c r="R417" s="3" t="s">
        <v>6479</v>
      </c>
      <c r="S417" s="3" t="s">
        <v>6480</v>
      </c>
      <c r="T417" s="3" t="s">
        <v>7476</v>
      </c>
      <c r="U417" s="3" t="s">
        <v>7034</v>
      </c>
      <c r="V417" s="3" t="s">
        <v>154</v>
      </c>
      <c r="W417" s="3" t="s">
        <v>154</v>
      </c>
      <c r="X417" s="3" t="s">
        <v>154</v>
      </c>
      <c r="Y417" s="3" t="s">
        <v>154</v>
      </c>
      <c r="Z417" s="3" t="s">
        <v>154</v>
      </c>
      <c r="AA417" s="3" t="s">
        <v>154</v>
      </c>
      <c r="AB417" s="3" t="s">
        <v>154</v>
      </c>
      <c r="AC417" s="3" t="s">
        <v>154</v>
      </c>
      <c r="AD417" s="3" t="s">
        <v>6151</v>
      </c>
      <c r="AE417" s="3" t="s">
        <v>6151</v>
      </c>
      <c r="AF417" s="3" t="s">
        <v>154</v>
      </c>
      <c r="AG417" s="3" t="s">
        <v>154</v>
      </c>
      <c r="AH417" s="3" t="s">
        <v>6478</v>
      </c>
      <c r="AI417" s="3" t="s">
        <v>6482</v>
      </c>
      <c r="AJ417" s="3" t="s">
        <v>6489</v>
      </c>
    </row>
    <row r="418" spans="1:36" ht="15">
      <c r="A418" s="10">
        <v>513</v>
      </c>
      <c r="B418" t="str">
        <f>IF(K418="总计","",INDEX(主数据!A:AD,MATCH(J418,主数据!A:A,0),9))</f>
        <v>华北大区公司</v>
      </c>
      <c r="C418" t="str">
        <f>IF(K418="","",INDEX(主数据!A:AD,MATCH(J418,主数据!A:A,0),11))</f>
        <v>华为IFM北方区管理处</v>
      </c>
      <c r="D418" t="str">
        <f t="shared" si="24"/>
        <v>BJ168代收代付其他费用直接录入</v>
      </c>
      <c r="E418" s="13" t="str">
        <f t="shared" si="26"/>
        <v/>
      </c>
      <c r="F418" s="13" t="str">
        <f>IF(E418="","",IFERROR(IF(IF(K418="","",INDEX(收费标合同信息维护!A:Q,MATCH(D418,收费标合同信息维护!J:J,0),10))=D418,"有","无"),"无"))</f>
        <v/>
      </c>
      <c r="G418" s="13" t="str">
        <f t="shared" si="25"/>
        <v/>
      </c>
      <c r="H418" s="13" t="str">
        <f t="shared" si="27"/>
        <v/>
      </c>
      <c r="I418" s="13" t="str">
        <f>IF(G418="","",IFERROR(IF(IF(K418="","",INDEX(收费标合同信息维护!A:Q,MATCH(G418,收费标合同信息维护!M:M,0),13))=G418,"有","无"),"无"))</f>
        <v/>
      </c>
      <c r="J418" s="3" t="s">
        <v>3610</v>
      </c>
      <c r="K418" s="3" t="s">
        <v>6388</v>
      </c>
      <c r="L418" s="3" t="s">
        <v>6620</v>
      </c>
      <c r="M418" s="3" t="s">
        <v>6621</v>
      </c>
      <c r="N418" s="3" t="s">
        <v>6477</v>
      </c>
      <c r="O418" s="3" t="s">
        <v>6478</v>
      </c>
      <c r="P418" s="3" t="s">
        <v>7477</v>
      </c>
      <c r="Q418" s="3" t="s">
        <v>7478</v>
      </c>
      <c r="R418" s="3" t="s">
        <v>6479</v>
      </c>
      <c r="S418" s="3" t="s">
        <v>6480</v>
      </c>
      <c r="T418" s="3" t="s">
        <v>7476</v>
      </c>
      <c r="U418" s="3" t="s">
        <v>7034</v>
      </c>
      <c r="V418" s="3" t="s">
        <v>154</v>
      </c>
      <c r="W418" s="3" t="s">
        <v>154</v>
      </c>
      <c r="X418" s="3" t="s">
        <v>154</v>
      </c>
      <c r="Y418" s="3" t="s">
        <v>154</v>
      </c>
      <c r="Z418" s="3" t="s">
        <v>154</v>
      </c>
      <c r="AA418" s="3" t="s">
        <v>154</v>
      </c>
      <c r="AB418" s="3" t="s">
        <v>154</v>
      </c>
      <c r="AC418" s="3" t="s">
        <v>154</v>
      </c>
      <c r="AD418" s="3" t="s">
        <v>6151</v>
      </c>
      <c r="AE418" s="3" t="s">
        <v>6151</v>
      </c>
      <c r="AF418" s="3" t="s">
        <v>154</v>
      </c>
      <c r="AG418" s="3" t="s">
        <v>154</v>
      </c>
      <c r="AH418" s="3" t="s">
        <v>6478</v>
      </c>
      <c r="AI418" s="3" t="s">
        <v>6482</v>
      </c>
      <c r="AJ418" s="3" t="s">
        <v>6489</v>
      </c>
    </row>
    <row r="419" spans="1:36" ht="30">
      <c r="A419" s="10">
        <v>514</v>
      </c>
      <c r="B419" t="str">
        <f>IF(K419="总计","",INDEX(主数据!A:AD,MATCH(J419,主数据!A:A,0),9))</f>
        <v>华北大区公司</v>
      </c>
      <c r="C419" t="str">
        <f>IF(K419="","",INDEX(主数据!A:AD,MATCH(J419,主数据!A:A,0),11))</f>
        <v>北京三城区</v>
      </c>
      <c r="D419" t="str">
        <f t="shared" si="24"/>
        <v>BJ181物业服务费定额</v>
      </c>
      <c r="E419" s="13" t="str">
        <f t="shared" si="26"/>
        <v/>
      </c>
      <c r="F419" s="13" t="str">
        <f>IF(E419="","",IFERROR(IF(IF(K419="","",INDEX(收费标合同信息维护!A:Q,MATCH(D419,收费标合同信息维护!J:J,0),10))=D419,"有","无"),"无"))</f>
        <v/>
      </c>
      <c r="G419" s="13" t="str">
        <f t="shared" si="25"/>
        <v>BJ181物业服务费定额82951.40</v>
      </c>
      <c r="H419" s="13" t="str">
        <f t="shared" si="27"/>
        <v>82951.40</v>
      </c>
      <c r="I419" s="13" t="str">
        <f>IF(G419="","",IFERROR(IF(IF(K419="","",INDEX(收费标合同信息维护!A:Q,MATCH(G419,收费标合同信息维护!M:M,0),13))=G419,"有","无"),"无"))</f>
        <v>无</v>
      </c>
      <c r="J419" s="3" t="s">
        <v>3945</v>
      </c>
      <c r="K419" s="3" t="s">
        <v>6336</v>
      </c>
      <c r="L419" s="3" t="s">
        <v>6025</v>
      </c>
      <c r="M419" s="3" t="s">
        <v>6026</v>
      </c>
      <c r="N419" s="3" t="s">
        <v>6477</v>
      </c>
      <c r="O419" s="3" t="s">
        <v>6478</v>
      </c>
      <c r="P419" s="3" t="s">
        <v>6683</v>
      </c>
      <c r="Q419" s="3" t="s">
        <v>7479</v>
      </c>
      <c r="R419" s="3" t="s">
        <v>6490</v>
      </c>
      <c r="S419" s="3" t="s">
        <v>6491</v>
      </c>
      <c r="T419" s="3" t="s">
        <v>6537</v>
      </c>
      <c r="U419" s="3" t="s">
        <v>7480</v>
      </c>
      <c r="V419" s="3" t="s">
        <v>154</v>
      </c>
      <c r="W419" s="3" t="s">
        <v>7481</v>
      </c>
      <c r="X419" s="3" t="s">
        <v>154</v>
      </c>
      <c r="Y419" s="3" t="s">
        <v>154</v>
      </c>
      <c r="Z419" s="3" t="s">
        <v>154</v>
      </c>
      <c r="AA419" s="3" t="s">
        <v>154</v>
      </c>
      <c r="AB419" s="3" t="s">
        <v>154</v>
      </c>
      <c r="AC419" s="3" t="s">
        <v>154</v>
      </c>
      <c r="AD419" s="3" t="s">
        <v>6151</v>
      </c>
      <c r="AE419" s="3" t="s">
        <v>6151</v>
      </c>
      <c r="AF419" s="3" t="s">
        <v>154</v>
      </c>
      <c r="AG419" s="3" t="s">
        <v>154</v>
      </c>
      <c r="AH419" s="3" t="s">
        <v>6478</v>
      </c>
      <c r="AI419" s="3" t="s">
        <v>6482</v>
      </c>
      <c r="AJ419" s="3" t="s">
        <v>6489</v>
      </c>
    </row>
    <row r="420" spans="1:36" ht="30">
      <c r="A420" s="10">
        <v>515</v>
      </c>
      <c r="B420" t="str">
        <f>IF(K420="总计","",INDEX(主数据!A:AD,MATCH(J420,主数据!A:A,0),9))</f>
        <v>华北大区公司</v>
      </c>
      <c r="C420" t="str">
        <f>IF(K420="","",INDEX(主数据!A:AD,MATCH(J420,主数据!A:A,0),11))</f>
        <v>北京三城区</v>
      </c>
      <c r="D420" t="str">
        <f t="shared" si="24"/>
        <v>BJ181物业服务费定额</v>
      </c>
      <c r="E420" s="13" t="str">
        <f t="shared" si="26"/>
        <v/>
      </c>
      <c r="F420" s="13" t="str">
        <f>IF(E420="","",IFERROR(IF(IF(K420="","",INDEX(收费标合同信息维护!A:Q,MATCH(D420,收费标合同信息维护!J:J,0),10))=D420,"有","无"),"无"))</f>
        <v/>
      </c>
      <c r="G420" s="13" t="str">
        <f t="shared" si="25"/>
        <v>BJ181物业服务费定额78735.00</v>
      </c>
      <c r="H420" s="13" t="str">
        <f t="shared" si="27"/>
        <v>78735.00</v>
      </c>
      <c r="I420" s="13" t="str">
        <f>IF(G420="","",IFERROR(IF(IF(K420="","",INDEX(收费标合同信息维护!A:Q,MATCH(G420,收费标合同信息维护!M:M,0),13))=G420,"有","无"),"无"))</f>
        <v>无</v>
      </c>
      <c r="J420" s="3" t="s">
        <v>3945</v>
      </c>
      <c r="K420" s="3" t="s">
        <v>6336</v>
      </c>
      <c r="L420" s="3" t="s">
        <v>6025</v>
      </c>
      <c r="M420" s="3" t="s">
        <v>6026</v>
      </c>
      <c r="N420" s="3" t="s">
        <v>6477</v>
      </c>
      <c r="O420" s="3" t="s">
        <v>6478</v>
      </c>
      <c r="P420" s="3" t="s">
        <v>7482</v>
      </c>
      <c r="Q420" s="3" t="s">
        <v>6026</v>
      </c>
      <c r="R420" s="3" t="s">
        <v>6490</v>
      </c>
      <c r="S420" s="3" t="s">
        <v>6491</v>
      </c>
      <c r="T420" s="3" t="s">
        <v>7483</v>
      </c>
      <c r="U420" s="3" t="s">
        <v>7364</v>
      </c>
      <c r="V420" s="3" t="s">
        <v>154</v>
      </c>
      <c r="W420" s="3" t="s">
        <v>7484</v>
      </c>
      <c r="X420" s="3" t="s">
        <v>154</v>
      </c>
      <c r="Y420" s="3" t="s">
        <v>154</v>
      </c>
      <c r="Z420" s="3" t="s">
        <v>154</v>
      </c>
      <c r="AA420" s="3" t="s">
        <v>154</v>
      </c>
      <c r="AB420" s="3" t="s">
        <v>154</v>
      </c>
      <c r="AC420" s="3" t="s">
        <v>154</v>
      </c>
      <c r="AD420" s="3" t="s">
        <v>6151</v>
      </c>
      <c r="AE420" s="3" t="s">
        <v>6151</v>
      </c>
      <c r="AF420" s="3" t="s">
        <v>154</v>
      </c>
      <c r="AG420" s="3" t="s">
        <v>154</v>
      </c>
      <c r="AH420" s="3" t="s">
        <v>6478</v>
      </c>
      <c r="AI420" s="3" t="s">
        <v>6482</v>
      </c>
      <c r="AJ420" s="3" t="s">
        <v>6033</v>
      </c>
    </row>
    <row r="421" spans="1:36" ht="30">
      <c r="A421" s="10">
        <v>516</v>
      </c>
      <c r="B421" t="str">
        <f>IF(K421="总计","",INDEX(主数据!A:AD,MATCH(J421,主数据!A:A,0),9))</f>
        <v>华北大区公司</v>
      </c>
      <c r="C421" t="str">
        <f>IF(K421="","",INDEX(主数据!A:AD,MATCH(J421,主数据!A:A,0),11))</f>
        <v>北京四城区</v>
      </c>
      <c r="D421" t="str">
        <f t="shared" si="24"/>
        <v>BJL105物业服务费直接录入</v>
      </c>
      <c r="E421" s="13" t="str">
        <f t="shared" si="26"/>
        <v/>
      </c>
      <c r="F421" s="13" t="str">
        <f>IF(E421="","",IFERROR(IF(IF(K421="","",INDEX(收费标合同信息维护!A:Q,MATCH(D421,收费标合同信息维护!J:J,0),10))=D421,"有","无"),"无"))</f>
        <v/>
      </c>
      <c r="G421" s="13" t="str">
        <f t="shared" si="25"/>
        <v/>
      </c>
      <c r="H421" s="13" t="str">
        <f t="shared" si="27"/>
        <v/>
      </c>
      <c r="I421" s="13" t="str">
        <f>IF(G421="","",IFERROR(IF(IF(K421="","",INDEX(收费标合同信息维护!A:Q,MATCH(G421,收费标合同信息维护!M:M,0),13))=G421,"有","无"),"无"))</f>
        <v/>
      </c>
      <c r="J421" s="3" t="s">
        <v>2436</v>
      </c>
      <c r="K421" s="3" t="s">
        <v>6337</v>
      </c>
      <c r="L421" s="3" t="s">
        <v>6025</v>
      </c>
      <c r="M421" s="3" t="s">
        <v>6026</v>
      </c>
      <c r="N421" s="3" t="s">
        <v>6477</v>
      </c>
      <c r="O421" s="3" t="s">
        <v>6478</v>
      </c>
      <c r="P421" s="3" t="s">
        <v>6025</v>
      </c>
      <c r="Q421" s="3" t="s">
        <v>6026</v>
      </c>
      <c r="R421" s="3" t="s">
        <v>6479</v>
      </c>
      <c r="S421" s="3" t="s">
        <v>6480</v>
      </c>
      <c r="T421" s="3" t="s">
        <v>7411</v>
      </c>
      <c r="U421" s="3" t="s">
        <v>154</v>
      </c>
      <c r="V421" s="3" t="s">
        <v>154</v>
      </c>
      <c r="W421" s="3" t="s">
        <v>154</v>
      </c>
      <c r="X421" s="3" t="s">
        <v>154</v>
      </c>
      <c r="Y421" s="3" t="s">
        <v>154</v>
      </c>
      <c r="Z421" s="3" t="s">
        <v>154</v>
      </c>
      <c r="AA421" s="3" t="s">
        <v>154</v>
      </c>
      <c r="AB421" s="3" t="s">
        <v>154</v>
      </c>
      <c r="AC421" s="3" t="s">
        <v>154</v>
      </c>
      <c r="AD421" s="3" t="s">
        <v>6151</v>
      </c>
      <c r="AE421" s="3" t="s">
        <v>6151</v>
      </c>
      <c r="AF421" s="3" t="s">
        <v>154</v>
      </c>
      <c r="AG421" s="3" t="s">
        <v>154</v>
      </c>
      <c r="AH421" s="3" t="s">
        <v>6478</v>
      </c>
      <c r="AI421" s="3" t="s">
        <v>6482</v>
      </c>
      <c r="AJ421" s="3" t="s">
        <v>6489</v>
      </c>
    </row>
    <row r="422" spans="1:36" ht="30">
      <c r="A422" s="10">
        <v>517</v>
      </c>
      <c r="B422" t="str">
        <f>IF(K422="总计","",INDEX(主数据!A:AD,MATCH(J422,主数据!A:A,0),9))</f>
        <v>华北大区公司</v>
      </c>
      <c r="C422" t="str">
        <f>IF(K422="","",INDEX(主数据!A:AD,MATCH(J422,主数据!A:A,0),11))</f>
        <v>北京四城区</v>
      </c>
      <c r="D422" t="str">
        <f t="shared" si="24"/>
        <v>BJL105物业服务费定额</v>
      </c>
      <c r="E422" s="13" t="str">
        <f t="shared" si="26"/>
        <v/>
      </c>
      <c r="F422" s="13" t="str">
        <f>IF(E422="","",IFERROR(IF(IF(K422="","",INDEX(收费标合同信息维护!A:Q,MATCH(D422,收费标合同信息维护!J:J,0),10))=D422,"有","无"),"无"))</f>
        <v/>
      </c>
      <c r="G422" s="13" t="str">
        <f t="shared" si="25"/>
        <v>BJL105物业服务费定额57872.23</v>
      </c>
      <c r="H422" s="13" t="str">
        <f t="shared" si="27"/>
        <v>57872.23</v>
      </c>
      <c r="I422" s="13" t="str">
        <f>IF(G422="","",IFERROR(IF(IF(K422="","",INDEX(收费标合同信息维护!A:Q,MATCH(G422,收费标合同信息维护!M:M,0),13))=G422,"有","无"),"无"))</f>
        <v>无</v>
      </c>
      <c r="J422" s="3" t="s">
        <v>2436</v>
      </c>
      <c r="K422" s="3" t="s">
        <v>6337</v>
      </c>
      <c r="L422" s="3" t="s">
        <v>6025</v>
      </c>
      <c r="M422" s="3" t="s">
        <v>6026</v>
      </c>
      <c r="N422" s="3" t="s">
        <v>6477</v>
      </c>
      <c r="O422" s="3" t="s">
        <v>6478</v>
      </c>
      <c r="P422" s="3" t="s">
        <v>7485</v>
      </c>
      <c r="Q422" s="3" t="s">
        <v>6490</v>
      </c>
      <c r="R422" s="3" t="s">
        <v>6490</v>
      </c>
      <c r="S422" s="3" t="s">
        <v>6491</v>
      </c>
      <c r="T422" s="3" t="s">
        <v>6684</v>
      </c>
      <c r="U422" s="3" t="s">
        <v>154</v>
      </c>
      <c r="V422" s="3" t="s">
        <v>154</v>
      </c>
      <c r="W422" s="3" t="s">
        <v>7486</v>
      </c>
      <c r="X422" s="3" t="s">
        <v>154</v>
      </c>
      <c r="Y422" s="3" t="s">
        <v>154</v>
      </c>
      <c r="Z422" s="3" t="s">
        <v>154</v>
      </c>
      <c r="AA422" s="3" t="s">
        <v>154</v>
      </c>
      <c r="AB422" s="3" t="s">
        <v>154</v>
      </c>
      <c r="AC422" s="3" t="s">
        <v>154</v>
      </c>
      <c r="AD422" s="3" t="s">
        <v>6151</v>
      </c>
      <c r="AE422" s="3" t="s">
        <v>6151</v>
      </c>
      <c r="AF422" s="3" t="s">
        <v>154</v>
      </c>
      <c r="AG422" s="3" t="s">
        <v>154</v>
      </c>
      <c r="AH422" s="3" t="s">
        <v>6478</v>
      </c>
      <c r="AI422" s="3" t="s">
        <v>6482</v>
      </c>
      <c r="AJ422" s="3" t="s">
        <v>6489</v>
      </c>
    </row>
    <row r="423" spans="1:36" ht="30">
      <c r="A423" s="10">
        <v>518</v>
      </c>
      <c r="B423" t="str">
        <f>IF(K423="总计","",INDEX(主数据!A:AD,MATCH(J423,主数据!A:A,0),9))</f>
        <v>华西大区公司</v>
      </c>
      <c r="C423" t="str">
        <f>IF(K423="","",INDEX(主数据!A:AD,MATCH(J423,主数据!A:A,0),11))</f>
        <v>成都西北区</v>
      </c>
      <c r="D423" t="str">
        <f t="shared" si="24"/>
        <v>CD39物业服务费直接录入</v>
      </c>
      <c r="E423" s="13" t="str">
        <f t="shared" si="26"/>
        <v/>
      </c>
      <c r="F423" s="13" t="str">
        <f>IF(E423="","",IFERROR(IF(IF(K423="","",INDEX(收费标合同信息维护!A:Q,MATCH(D423,收费标合同信息维护!J:J,0),10))=D423,"有","无"),"无"))</f>
        <v/>
      </c>
      <c r="G423" s="13" t="str">
        <f t="shared" si="25"/>
        <v/>
      </c>
      <c r="H423" s="13" t="str">
        <f t="shared" si="27"/>
        <v/>
      </c>
      <c r="I423" s="13" t="str">
        <f>IF(G423="","",IFERROR(IF(IF(K423="","",INDEX(收费标合同信息维护!A:Q,MATCH(G423,收费标合同信息维护!M:M,0),13))=G423,"有","无"),"无"))</f>
        <v/>
      </c>
      <c r="J423" s="3" t="s">
        <v>3072</v>
      </c>
      <c r="K423" s="3" t="s">
        <v>7487</v>
      </c>
      <c r="L423" s="3" t="s">
        <v>6025</v>
      </c>
      <c r="M423" s="3" t="s">
        <v>6026</v>
      </c>
      <c r="N423" s="3" t="s">
        <v>6477</v>
      </c>
      <c r="O423" s="3" t="s">
        <v>6478</v>
      </c>
      <c r="P423" s="3" t="s">
        <v>7488</v>
      </c>
      <c r="Q423" s="3" t="s">
        <v>6026</v>
      </c>
      <c r="R423" s="3" t="s">
        <v>6479</v>
      </c>
      <c r="S423" s="3" t="s">
        <v>6480</v>
      </c>
      <c r="T423" s="3" t="s">
        <v>7476</v>
      </c>
      <c r="U423" s="3" t="s">
        <v>154</v>
      </c>
      <c r="V423" s="3" t="s">
        <v>154</v>
      </c>
      <c r="W423" s="3" t="s">
        <v>154</v>
      </c>
      <c r="X423" s="3" t="s">
        <v>154</v>
      </c>
      <c r="Y423" s="3" t="s">
        <v>154</v>
      </c>
      <c r="Z423" s="3" t="s">
        <v>154</v>
      </c>
      <c r="AA423" s="3" t="s">
        <v>154</v>
      </c>
      <c r="AB423" s="3" t="s">
        <v>154</v>
      </c>
      <c r="AC423" s="3" t="s">
        <v>154</v>
      </c>
      <c r="AD423" s="3" t="s">
        <v>6151</v>
      </c>
      <c r="AE423" s="3" t="s">
        <v>6151</v>
      </c>
      <c r="AF423" s="3" t="s">
        <v>154</v>
      </c>
      <c r="AG423" s="3" t="s">
        <v>154</v>
      </c>
      <c r="AH423" s="3" t="s">
        <v>6478</v>
      </c>
      <c r="AI423" s="3" t="s">
        <v>6482</v>
      </c>
      <c r="AJ423" s="3" t="s">
        <v>6489</v>
      </c>
    </row>
    <row r="424" spans="1:36" ht="30">
      <c r="A424" s="10">
        <v>519</v>
      </c>
      <c r="B424" t="str">
        <f>IF(K424="总计","",INDEX(主数据!A:AD,MATCH(J424,主数据!A:A,0),9))</f>
        <v>华西大区公司</v>
      </c>
      <c r="C424" t="str">
        <f>IF(K424="","",INDEX(主数据!A:AD,MATCH(J424,主数据!A:A,0),11))</f>
        <v>成都西北区</v>
      </c>
      <c r="D424" t="str">
        <f t="shared" si="24"/>
        <v>CD39销售中心物业费标准方式6936.72</v>
      </c>
      <c r="E424" s="13" t="str">
        <f t="shared" si="26"/>
        <v>6936.72</v>
      </c>
      <c r="F424" s="13" t="str">
        <f>IF(E424="","",IFERROR(IF(IF(K424="","",INDEX(收费标合同信息维护!A:Q,MATCH(D424,收费标合同信息维护!J:J,0),10))=D424,"有","无"),"无"))</f>
        <v>无</v>
      </c>
      <c r="G424" s="13" t="str">
        <f t="shared" si="25"/>
        <v>CD39销售中心物业费标准方式6936.72</v>
      </c>
      <c r="H424" s="13" t="str">
        <f t="shared" si="27"/>
        <v>6936.72</v>
      </c>
      <c r="I424" s="13" t="str">
        <f>IF(G424="","",IFERROR(IF(IF(K424="","",INDEX(收费标合同信息维护!A:Q,MATCH(G424,收费标合同信息维护!M:M,0),13))=G424,"有","无"),"无"))</f>
        <v>无</v>
      </c>
      <c r="J424" s="3" t="s">
        <v>3072</v>
      </c>
      <c r="K424" s="3" t="s">
        <v>7487</v>
      </c>
      <c r="L424" s="3" t="s">
        <v>6638</v>
      </c>
      <c r="M424" s="3" t="s">
        <v>6639</v>
      </c>
      <c r="N424" s="3" t="s">
        <v>6477</v>
      </c>
      <c r="O424" s="3" t="s">
        <v>6478</v>
      </c>
      <c r="P424" s="3" t="s">
        <v>6638</v>
      </c>
      <c r="Q424" s="3" t="s">
        <v>6639</v>
      </c>
      <c r="R424" s="3" t="s">
        <v>6484</v>
      </c>
      <c r="S424" s="3" t="s">
        <v>6491</v>
      </c>
      <c r="T424" s="3" t="s">
        <v>6514</v>
      </c>
      <c r="U424" s="3" t="s">
        <v>154</v>
      </c>
      <c r="V424" s="3" t="s">
        <v>7489</v>
      </c>
      <c r="W424" s="3" t="s">
        <v>7489</v>
      </c>
      <c r="X424" s="3" t="s">
        <v>154</v>
      </c>
      <c r="Y424" s="3" t="s">
        <v>154</v>
      </c>
      <c r="Z424" s="3" t="s">
        <v>154</v>
      </c>
      <c r="AA424" s="3" t="s">
        <v>154</v>
      </c>
      <c r="AB424" s="3" t="s">
        <v>154</v>
      </c>
      <c r="AC424" s="3" t="s">
        <v>154</v>
      </c>
      <c r="AD424" s="3" t="s">
        <v>6151</v>
      </c>
      <c r="AE424" s="3" t="s">
        <v>6151</v>
      </c>
      <c r="AF424" s="3" t="s">
        <v>154</v>
      </c>
      <c r="AG424" s="3" t="s">
        <v>154</v>
      </c>
      <c r="AH424" s="3" t="s">
        <v>6478</v>
      </c>
      <c r="AI424" s="3" t="s">
        <v>6482</v>
      </c>
      <c r="AJ424" s="3" t="s">
        <v>6489</v>
      </c>
    </row>
    <row r="425" spans="1:36" ht="30">
      <c r="A425" s="10">
        <v>520</v>
      </c>
      <c r="B425" t="str">
        <f>IF(K425="总计","",INDEX(主数据!A:AD,MATCH(J425,主数据!A:A,0),9))</f>
        <v>华西大区公司</v>
      </c>
      <c r="C425" t="str">
        <f>IF(K425="","",INDEX(主数据!A:AD,MATCH(J425,主数据!A:A,0),11))</f>
        <v>成都西北区</v>
      </c>
      <c r="D425" t="str">
        <f t="shared" si="24"/>
        <v>CD39销售中心物业费定额</v>
      </c>
      <c r="E425" s="13" t="str">
        <f t="shared" si="26"/>
        <v/>
      </c>
      <c r="F425" s="13" t="str">
        <f>IF(E425="","",IFERROR(IF(IF(K425="","",INDEX(收费标合同信息维护!A:Q,MATCH(D425,收费标合同信息维护!J:J,0),10))=D425,"有","无"),"无"))</f>
        <v/>
      </c>
      <c r="G425" s="13" t="str">
        <f t="shared" si="25"/>
        <v>CD39销售中心物业费定额6936.72</v>
      </c>
      <c r="H425" s="13" t="str">
        <f t="shared" si="27"/>
        <v>6936.72</v>
      </c>
      <c r="I425" s="13" t="str">
        <f>IF(G425="","",IFERROR(IF(IF(K425="","",INDEX(收费标合同信息维护!A:Q,MATCH(G425,收费标合同信息维护!M:M,0),13))=G425,"有","无"),"无"))</f>
        <v>无</v>
      </c>
      <c r="J425" s="3" t="s">
        <v>3072</v>
      </c>
      <c r="K425" s="3" t="s">
        <v>7487</v>
      </c>
      <c r="L425" s="3" t="s">
        <v>6638</v>
      </c>
      <c r="M425" s="3" t="s">
        <v>6639</v>
      </c>
      <c r="N425" s="3" t="s">
        <v>6477</v>
      </c>
      <c r="O425" s="3" t="s">
        <v>6478</v>
      </c>
      <c r="P425" s="3" t="s">
        <v>7490</v>
      </c>
      <c r="Q425" s="3" t="s">
        <v>7491</v>
      </c>
      <c r="R425" s="3" t="s">
        <v>6490</v>
      </c>
      <c r="S425" s="3" t="s">
        <v>6491</v>
      </c>
      <c r="T425" s="3" t="s">
        <v>6595</v>
      </c>
      <c r="U425" s="3" t="s">
        <v>154</v>
      </c>
      <c r="V425" s="3" t="s">
        <v>154</v>
      </c>
      <c r="W425" s="3" t="s">
        <v>7489</v>
      </c>
      <c r="X425" s="3" t="s">
        <v>154</v>
      </c>
      <c r="Y425" s="3" t="s">
        <v>154</v>
      </c>
      <c r="Z425" s="3" t="s">
        <v>154</v>
      </c>
      <c r="AA425" s="3" t="s">
        <v>154</v>
      </c>
      <c r="AB425" s="3" t="s">
        <v>154</v>
      </c>
      <c r="AC425" s="3" t="s">
        <v>154</v>
      </c>
      <c r="AD425" s="3" t="s">
        <v>6151</v>
      </c>
      <c r="AE425" s="3" t="s">
        <v>6151</v>
      </c>
      <c r="AF425" s="3" t="s">
        <v>154</v>
      </c>
      <c r="AG425" s="3" t="s">
        <v>154</v>
      </c>
      <c r="AH425" s="3" t="s">
        <v>6478</v>
      </c>
      <c r="AI425" s="3" t="s">
        <v>6482</v>
      </c>
      <c r="AJ425" s="3" t="s">
        <v>6489</v>
      </c>
    </row>
    <row r="426" spans="1:36" ht="30">
      <c r="A426" s="10">
        <v>521</v>
      </c>
      <c r="B426" t="str">
        <f>IF(K426="总计","",INDEX(主数据!A:AD,MATCH(J426,主数据!A:A,0),9))</f>
        <v>华西大区公司</v>
      </c>
      <c r="C426" t="str">
        <f>IF(K426="","",INDEX(主数据!A:AD,MATCH(J426,主数据!A:A,0),11))</f>
        <v>成都东区</v>
      </c>
      <c r="D426" t="str">
        <f t="shared" si="24"/>
        <v>CD43销售中心物业费定额</v>
      </c>
      <c r="E426" s="13" t="str">
        <f t="shared" si="26"/>
        <v/>
      </c>
      <c r="F426" s="13" t="str">
        <f>IF(E426="","",IFERROR(IF(IF(K426="","",INDEX(收费标合同信息维护!A:Q,MATCH(D426,收费标合同信息维护!J:J,0),10))=D426,"有","无"),"无"))</f>
        <v/>
      </c>
      <c r="G426" s="13" t="str">
        <f t="shared" si="25"/>
        <v>CD43销售中心物业费定额82396.00</v>
      </c>
      <c r="H426" s="13" t="str">
        <f t="shared" si="27"/>
        <v>82396.00</v>
      </c>
      <c r="I426" s="13" t="str">
        <f>IF(G426="","",IFERROR(IF(IF(K426="","",INDEX(收费标合同信息维护!A:Q,MATCH(G426,收费标合同信息维护!M:M,0),13))=G426,"有","无"),"无"))</f>
        <v>无</v>
      </c>
      <c r="J426" s="3" t="s">
        <v>3242</v>
      </c>
      <c r="K426" s="3" t="s">
        <v>7492</v>
      </c>
      <c r="L426" s="3" t="s">
        <v>6638</v>
      </c>
      <c r="M426" s="3" t="s">
        <v>6639</v>
      </c>
      <c r="N426" s="3" t="s">
        <v>6477</v>
      </c>
      <c r="O426" s="3" t="s">
        <v>6478</v>
      </c>
      <c r="P426" s="3" t="s">
        <v>6638</v>
      </c>
      <c r="Q426" s="3" t="s">
        <v>6639</v>
      </c>
      <c r="R426" s="3" t="s">
        <v>6490</v>
      </c>
      <c r="S426" s="3" t="s">
        <v>6491</v>
      </c>
      <c r="T426" s="3" t="s">
        <v>6537</v>
      </c>
      <c r="U426" s="3" t="s">
        <v>154</v>
      </c>
      <c r="V426" s="3" t="s">
        <v>154</v>
      </c>
      <c r="W426" s="3" t="s">
        <v>7493</v>
      </c>
      <c r="X426" s="3" t="s">
        <v>154</v>
      </c>
      <c r="Y426" s="3" t="s">
        <v>154</v>
      </c>
      <c r="Z426" s="3" t="s">
        <v>154</v>
      </c>
      <c r="AA426" s="3" t="s">
        <v>154</v>
      </c>
      <c r="AB426" s="3" t="s">
        <v>154</v>
      </c>
      <c r="AC426" s="3" t="s">
        <v>154</v>
      </c>
      <c r="AD426" s="3" t="s">
        <v>6151</v>
      </c>
      <c r="AE426" s="3" t="s">
        <v>6151</v>
      </c>
      <c r="AF426" s="3" t="s">
        <v>154</v>
      </c>
      <c r="AG426" s="3" t="s">
        <v>154</v>
      </c>
      <c r="AH426" s="3" t="s">
        <v>6478</v>
      </c>
      <c r="AI426" s="3" t="s">
        <v>6482</v>
      </c>
      <c r="AJ426" s="3" t="s">
        <v>6489</v>
      </c>
    </row>
    <row r="427" spans="1:36" ht="30">
      <c r="A427" s="10">
        <v>522</v>
      </c>
      <c r="B427" t="str">
        <f>IF(K427="总计","",INDEX(主数据!A:AD,MATCH(J427,主数据!A:A,0),9))</f>
        <v>华西大区公司</v>
      </c>
      <c r="C427" t="str">
        <f>IF(K427="","",INDEX(主数据!A:AD,MATCH(J427,主数据!A:A,0),11))</f>
        <v>成都东区</v>
      </c>
      <c r="D427" t="str">
        <f t="shared" si="24"/>
        <v>CD43销售中心物业费定额</v>
      </c>
      <c r="E427" s="13" t="str">
        <f t="shared" si="26"/>
        <v/>
      </c>
      <c r="F427" s="13" t="str">
        <f>IF(E427="","",IFERROR(IF(IF(K427="","",INDEX(收费标合同信息维护!A:Q,MATCH(D427,收费标合同信息维护!J:J,0),10))=D427,"有","无"),"无"))</f>
        <v/>
      </c>
      <c r="G427" s="13" t="str">
        <f t="shared" si="25"/>
        <v>CD43销售中心物业费定额90348.00</v>
      </c>
      <c r="H427" s="13" t="str">
        <f t="shared" si="27"/>
        <v>90348.00</v>
      </c>
      <c r="I427" s="13" t="str">
        <f>IF(G427="","",IFERROR(IF(IF(K427="","",INDEX(收费标合同信息维护!A:Q,MATCH(G427,收费标合同信息维护!M:M,0),13))=G427,"有","无"),"无"))</f>
        <v>无</v>
      </c>
      <c r="J427" s="3" t="s">
        <v>3242</v>
      </c>
      <c r="K427" s="3" t="s">
        <v>7492</v>
      </c>
      <c r="L427" s="3" t="s">
        <v>6638</v>
      </c>
      <c r="M427" s="3" t="s">
        <v>6639</v>
      </c>
      <c r="N427" s="3" t="s">
        <v>6477</v>
      </c>
      <c r="O427" s="3" t="s">
        <v>6478</v>
      </c>
      <c r="P427" s="3" t="s">
        <v>7494</v>
      </c>
      <c r="Q427" s="3" t="s">
        <v>7495</v>
      </c>
      <c r="R427" s="3" t="s">
        <v>6490</v>
      </c>
      <c r="S427" s="3" t="s">
        <v>6491</v>
      </c>
      <c r="T427" s="3" t="s">
        <v>6936</v>
      </c>
      <c r="U427" s="3" t="s">
        <v>154</v>
      </c>
      <c r="V427" s="3" t="s">
        <v>154</v>
      </c>
      <c r="W427" s="3" t="s">
        <v>7496</v>
      </c>
      <c r="X427" s="3" t="s">
        <v>154</v>
      </c>
      <c r="Y427" s="3" t="s">
        <v>154</v>
      </c>
      <c r="Z427" s="3" t="s">
        <v>154</v>
      </c>
      <c r="AA427" s="3" t="s">
        <v>154</v>
      </c>
      <c r="AB427" s="3" t="s">
        <v>154</v>
      </c>
      <c r="AC427" s="3" t="s">
        <v>154</v>
      </c>
      <c r="AD427" s="3" t="s">
        <v>6151</v>
      </c>
      <c r="AE427" s="3" t="s">
        <v>6151</v>
      </c>
      <c r="AF427" s="3" t="s">
        <v>154</v>
      </c>
      <c r="AG427" s="3" t="s">
        <v>154</v>
      </c>
      <c r="AH427" s="3" t="s">
        <v>6478</v>
      </c>
      <c r="AI427" s="3" t="s">
        <v>6482</v>
      </c>
      <c r="AJ427" s="3" t="s">
        <v>6033</v>
      </c>
    </row>
    <row r="428" spans="1:36" ht="30">
      <c r="A428" s="10">
        <v>523</v>
      </c>
      <c r="B428" t="str">
        <f>IF(K428="总计","",INDEX(主数据!A:AD,MATCH(J428,主数据!A:A,0),9))</f>
        <v>华西大区公司</v>
      </c>
      <c r="C428" t="str">
        <f>IF(K428="","",INDEX(主数据!A:AD,MATCH(J428,主数据!A:A,0),11))</f>
        <v>成都西北区</v>
      </c>
      <c r="D428" t="str">
        <f t="shared" si="24"/>
        <v>CD47销售中心物业费定额</v>
      </c>
      <c r="E428" s="13" t="str">
        <f t="shared" si="26"/>
        <v/>
      </c>
      <c r="F428" s="13" t="str">
        <f>IF(E428="","",IFERROR(IF(IF(K428="","",INDEX(收费标合同信息维护!A:Q,MATCH(D428,收费标合同信息维护!J:J,0),10))=D428,"有","无"),"无"))</f>
        <v/>
      </c>
      <c r="G428" s="13" t="str">
        <f t="shared" si="25"/>
        <v>CD47销售中心物业费定额56237.74</v>
      </c>
      <c r="H428" s="13" t="str">
        <f t="shared" si="27"/>
        <v>56237.74</v>
      </c>
      <c r="I428" s="13" t="str">
        <f>IF(G428="","",IFERROR(IF(IF(K428="","",INDEX(收费标合同信息维护!A:Q,MATCH(G428,收费标合同信息维护!M:M,0),13))=G428,"有","无"),"无"))</f>
        <v>无</v>
      </c>
      <c r="J428" s="3" t="s">
        <v>3291</v>
      </c>
      <c r="K428" s="3" t="s">
        <v>7497</v>
      </c>
      <c r="L428" s="3" t="s">
        <v>6638</v>
      </c>
      <c r="M428" s="3" t="s">
        <v>6639</v>
      </c>
      <c r="N428" s="3" t="s">
        <v>6477</v>
      </c>
      <c r="O428" s="3" t="s">
        <v>6478</v>
      </c>
      <c r="P428" s="3" t="s">
        <v>7498</v>
      </c>
      <c r="Q428" s="3" t="s">
        <v>7199</v>
      </c>
      <c r="R428" s="3" t="s">
        <v>6490</v>
      </c>
      <c r="S428" s="3" t="s">
        <v>6491</v>
      </c>
      <c r="T428" s="3" t="s">
        <v>6902</v>
      </c>
      <c r="U428" s="3" t="s">
        <v>154</v>
      </c>
      <c r="V428" s="3" t="s">
        <v>154</v>
      </c>
      <c r="W428" s="3" t="s">
        <v>7499</v>
      </c>
      <c r="X428" s="3" t="s">
        <v>154</v>
      </c>
      <c r="Y428" s="3" t="s">
        <v>154</v>
      </c>
      <c r="Z428" s="3" t="s">
        <v>154</v>
      </c>
      <c r="AA428" s="3" t="s">
        <v>154</v>
      </c>
      <c r="AB428" s="3" t="s">
        <v>154</v>
      </c>
      <c r="AC428" s="3" t="s">
        <v>154</v>
      </c>
      <c r="AD428" s="3" t="s">
        <v>6151</v>
      </c>
      <c r="AE428" s="3" t="s">
        <v>6151</v>
      </c>
      <c r="AF428" s="3" t="s">
        <v>154</v>
      </c>
      <c r="AG428" s="3" t="s">
        <v>154</v>
      </c>
      <c r="AH428" s="3" t="s">
        <v>6478</v>
      </c>
      <c r="AI428" s="3" t="s">
        <v>6482</v>
      </c>
      <c r="AJ428" s="3" t="s">
        <v>6489</v>
      </c>
    </row>
    <row r="429" spans="1:36" ht="30">
      <c r="A429" s="10">
        <v>524</v>
      </c>
      <c r="B429" t="str">
        <f>IF(K429="总计","",INDEX(主数据!A:AD,MATCH(J429,主数据!A:A,0),9))</f>
        <v>华西大区公司</v>
      </c>
      <c r="C429" t="str">
        <f>IF(K429="","",INDEX(主数据!A:AD,MATCH(J429,主数据!A:A,0),11))</f>
        <v>成都南区</v>
      </c>
      <c r="D429" t="str">
        <f t="shared" si="24"/>
        <v>CD53销售中心物业费定额</v>
      </c>
      <c r="E429" s="13" t="str">
        <f t="shared" si="26"/>
        <v/>
      </c>
      <c r="F429" s="13" t="str">
        <f>IF(E429="","",IFERROR(IF(IF(K429="","",INDEX(收费标合同信息维护!A:Q,MATCH(D429,收费标合同信息维护!J:J,0),10))=D429,"有","无"),"无"))</f>
        <v/>
      </c>
      <c r="G429" s="13" t="str">
        <f t="shared" si="25"/>
        <v>CD53销售中心物业费定额72144.00</v>
      </c>
      <c r="H429" s="13" t="str">
        <f t="shared" si="27"/>
        <v>72144.00</v>
      </c>
      <c r="I429" s="13" t="str">
        <f>IF(G429="","",IFERROR(IF(IF(K429="","",INDEX(收费标合同信息维护!A:Q,MATCH(G429,收费标合同信息维护!M:M,0),13))=G429,"有","无"),"无"))</f>
        <v>无</v>
      </c>
      <c r="J429" s="3" t="s">
        <v>3519</v>
      </c>
      <c r="K429" s="3" t="s">
        <v>7500</v>
      </c>
      <c r="L429" s="3" t="s">
        <v>6638</v>
      </c>
      <c r="M429" s="3" t="s">
        <v>6639</v>
      </c>
      <c r="N429" s="3" t="s">
        <v>6477</v>
      </c>
      <c r="O429" s="3" t="s">
        <v>6478</v>
      </c>
      <c r="P429" s="3" t="s">
        <v>6638</v>
      </c>
      <c r="Q429" s="3" t="s">
        <v>6639</v>
      </c>
      <c r="R429" s="3" t="s">
        <v>6490</v>
      </c>
      <c r="S429" s="3" t="s">
        <v>6491</v>
      </c>
      <c r="T429" s="3" t="s">
        <v>6481</v>
      </c>
      <c r="U429" s="3" t="s">
        <v>154</v>
      </c>
      <c r="V429" s="3" t="s">
        <v>154</v>
      </c>
      <c r="W429" s="3" t="s">
        <v>7501</v>
      </c>
      <c r="X429" s="3" t="s">
        <v>154</v>
      </c>
      <c r="Y429" s="3" t="s">
        <v>154</v>
      </c>
      <c r="Z429" s="3" t="s">
        <v>154</v>
      </c>
      <c r="AA429" s="3" t="s">
        <v>154</v>
      </c>
      <c r="AB429" s="3" t="s">
        <v>154</v>
      </c>
      <c r="AC429" s="3" t="s">
        <v>154</v>
      </c>
      <c r="AD429" s="3" t="s">
        <v>6151</v>
      </c>
      <c r="AE429" s="3" t="s">
        <v>6151</v>
      </c>
      <c r="AF429" s="3" t="s">
        <v>154</v>
      </c>
      <c r="AG429" s="3" t="s">
        <v>154</v>
      </c>
      <c r="AH429" s="3" t="s">
        <v>6478</v>
      </c>
      <c r="AI429" s="3" t="s">
        <v>6482</v>
      </c>
      <c r="AJ429" s="3" t="s">
        <v>6489</v>
      </c>
    </row>
    <row r="430" spans="1:36" ht="30">
      <c r="A430" s="10">
        <v>525</v>
      </c>
      <c r="B430" t="str">
        <f>IF(K430="总计","",INDEX(主数据!A:AD,MATCH(J430,主数据!A:A,0),9))</f>
        <v>华西大区公司</v>
      </c>
      <c r="C430" t="str">
        <f>IF(K430="","",INDEX(主数据!A:AD,MATCH(J430,主数据!A:A,0),11))</f>
        <v>成都南区</v>
      </c>
      <c r="D430" t="str">
        <f t="shared" si="24"/>
        <v>CD53销售中心物业费直接录入</v>
      </c>
      <c r="E430" s="13" t="str">
        <f t="shared" si="26"/>
        <v/>
      </c>
      <c r="F430" s="13" t="str">
        <f>IF(E430="","",IFERROR(IF(IF(K430="","",INDEX(收费标合同信息维护!A:Q,MATCH(D430,收费标合同信息维护!J:J,0),10))=D430,"有","无"),"无"))</f>
        <v/>
      </c>
      <c r="G430" s="13" t="str">
        <f t="shared" si="25"/>
        <v/>
      </c>
      <c r="H430" s="13" t="str">
        <f t="shared" si="27"/>
        <v/>
      </c>
      <c r="I430" s="13" t="str">
        <f>IF(G430="","",IFERROR(IF(IF(K430="","",INDEX(收费标合同信息维护!A:Q,MATCH(G430,收费标合同信息维护!M:M,0),13))=G430,"有","无"),"无"))</f>
        <v/>
      </c>
      <c r="J430" s="3" t="s">
        <v>3519</v>
      </c>
      <c r="K430" s="3" t="s">
        <v>7500</v>
      </c>
      <c r="L430" s="3" t="s">
        <v>6638</v>
      </c>
      <c r="M430" s="3" t="s">
        <v>6639</v>
      </c>
      <c r="N430" s="3" t="s">
        <v>6477</v>
      </c>
      <c r="O430" s="3" t="s">
        <v>6478</v>
      </c>
      <c r="P430" s="3" t="s">
        <v>7210</v>
      </c>
      <c r="Q430" s="3" t="s">
        <v>7502</v>
      </c>
      <c r="R430" s="3" t="s">
        <v>6479</v>
      </c>
      <c r="S430" s="3" t="s">
        <v>6480</v>
      </c>
      <c r="T430" s="3" t="s">
        <v>7503</v>
      </c>
      <c r="U430" s="3" t="s">
        <v>154</v>
      </c>
      <c r="V430" s="3" t="s">
        <v>154</v>
      </c>
      <c r="W430" s="3" t="s">
        <v>154</v>
      </c>
      <c r="X430" s="3" t="s">
        <v>154</v>
      </c>
      <c r="Y430" s="3" t="s">
        <v>154</v>
      </c>
      <c r="Z430" s="3" t="s">
        <v>154</v>
      </c>
      <c r="AA430" s="3" t="s">
        <v>154</v>
      </c>
      <c r="AB430" s="3" t="s">
        <v>154</v>
      </c>
      <c r="AC430" s="3" t="s">
        <v>154</v>
      </c>
      <c r="AD430" s="3" t="s">
        <v>6151</v>
      </c>
      <c r="AE430" s="3" t="s">
        <v>6151</v>
      </c>
      <c r="AF430" s="3" t="s">
        <v>154</v>
      </c>
      <c r="AG430" s="3" t="s">
        <v>154</v>
      </c>
      <c r="AH430" s="3" t="s">
        <v>6478</v>
      </c>
      <c r="AI430" s="3" t="s">
        <v>6482</v>
      </c>
      <c r="AJ430" s="3" t="s">
        <v>6489</v>
      </c>
    </row>
    <row r="431" spans="1:36" ht="30">
      <c r="A431" s="10">
        <v>526</v>
      </c>
      <c r="B431" t="str">
        <f>IF(K431="总计","",INDEX(主数据!A:AD,MATCH(J431,主数据!A:A,0),9))</f>
        <v>华西大区公司</v>
      </c>
      <c r="C431" t="str">
        <f>IF(K431="","",INDEX(主数据!A:AD,MATCH(J431,主数据!A:A,0),11))</f>
        <v>成都东区</v>
      </c>
      <c r="D431" t="str">
        <f t="shared" si="24"/>
        <v>CD55销售中心物业费定额</v>
      </c>
      <c r="E431" s="13" t="str">
        <f t="shared" si="26"/>
        <v/>
      </c>
      <c r="F431" s="13" t="str">
        <f>IF(E431="","",IFERROR(IF(IF(K431="","",INDEX(收费标合同信息维护!A:Q,MATCH(D431,收费标合同信息维护!J:J,0),10))=D431,"有","无"),"无"))</f>
        <v/>
      </c>
      <c r="G431" s="13" t="str">
        <f t="shared" si="25"/>
        <v>CD55销售中心物业费定额55088.00</v>
      </c>
      <c r="H431" s="13" t="str">
        <f t="shared" si="27"/>
        <v>55088.00</v>
      </c>
      <c r="I431" s="13" t="str">
        <f>IF(G431="","",IFERROR(IF(IF(K431="","",INDEX(收费标合同信息维护!A:Q,MATCH(G431,收费标合同信息维护!M:M,0),13))=G431,"有","无"),"无"))</f>
        <v>无</v>
      </c>
      <c r="J431" s="3" t="s">
        <v>3575</v>
      </c>
      <c r="K431" s="3" t="s">
        <v>7504</v>
      </c>
      <c r="L431" s="3" t="s">
        <v>6638</v>
      </c>
      <c r="M431" s="3" t="s">
        <v>6639</v>
      </c>
      <c r="N431" s="3" t="s">
        <v>6477</v>
      </c>
      <c r="O431" s="3" t="s">
        <v>6478</v>
      </c>
      <c r="P431" s="3" t="s">
        <v>6638</v>
      </c>
      <c r="Q431" s="3" t="s">
        <v>7202</v>
      </c>
      <c r="R431" s="3" t="s">
        <v>6490</v>
      </c>
      <c r="S431" s="3" t="s">
        <v>6491</v>
      </c>
      <c r="T431" s="3" t="s">
        <v>6514</v>
      </c>
      <c r="U431" s="3" t="s">
        <v>154</v>
      </c>
      <c r="V431" s="3" t="s">
        <v>154</v>
      </c>
      <c r="W431" s="3" t="s">
        <v>7505</v>
      </c>
      <c r="X431" s="3" t="s">
        <v>154</v>
      </c>
      <c r="Y431" s="3" t="s">
        <v>154</v>
      </c>
      <c r="Z431" s="3" t="s">
        <v>154</v>
      </c>
      <c r="AA431" s="3" t="s">
        <v>154</v>
      </c>
      <c r="AB431" s="3" t="s">
        <v>154</v>
      </c>
      <c r="AC431" s="3" t="s">
        <v>154</v>
      </c>
      <c r="AD431" s="3" t="s">
        <v>6151</v>
      </c>
      <c r="AE431" s="3" t="s">
        <v>6151</v>
      </c>
      <c r="AF431" s="3" t="s">
        <v>154</v>
      </c>
      <c r="AG431" s="3" t="s">
        <v>154</v>
      </c>
      <c r="AH431" s="3" t="s">
        <v>6478</v>
      </c>
      <c r="AI431" s="3" t="s">
        <v>6482</v>
      </c>
      <c r="AJ431" s="3" t="s">
        <v>6489</v>
      </c>
    </row>
    <row r="432" spans="1:36" ht="30">
      <c r="A432" s="10">
        <v>527</v>
      </c>
      <c r="B432" t="str">
        <f>IF(K432="总计","",INDEX(主数据!A:AD,MATCH(J432,主数据!A:A,0),9))</f>
        <v>华西大区公司</v>
      </c>
      <c r="C432" t="str">
        <f>IF(K432="","",INDEX(主数据!A:AD,MATCH(J432,主数据!A:A,0),11))</f>
        <v>成都东区</v>
      </c>
      <c r="D432" t="str">
        <f t="shared" si="24"/>
        <v>CD55销售中心物业费直接录入</v>
      </c>
      <c r="E432" s="13" t="str">
        <f t="shared" si="26"/>
        <v/>
      </c>
      <c r="F432" s="13" t="str">
        <f>IF(E432="","",IFERROR(IF(IF(K432="","",INDEX(收费标合同信息维护!A:Q,MATCH(D432,收费标合同信息维护!J:J,0),10))=D432,"有","无"),"无"))</f>
        <v/>
      </c>
      <c r="G432" s="13" t="str">
        <f t="shared" si="25"/>
        <v/>
      </c>
      <c r="H432" s="13" t="str">
        <f t="shared" si="27"/>
        <v/>
      </c>
      <c r="I432" s="13" t="str">
        <f>IF(G432="","",IFERROR(IF(IF(K432="","",INDEX(收费标合同信息维护!A:Q,MATCH(G432,收费标合同信息维护!M:M,0),13))=G432,"有","无"),"无"))</f>
        <v/>
      </c>
      <c r="J432" s="3" t="s">
        <v>3575</v>
      </c>
      <c r="K432" s="3" t="s">
        <v>7504</v>
      </c>
      <c r="L432" s="3" t="s">
        <v>6638</v>
      </c>
      <c r="M432" s="3" t="s">
        <v>6639</v>
      </c>
      <c r="N432" s="3" t="s">
        <v>6477</v>
      </c>
      <c r="O432" s="3" t="s">
        <v>6478</v>
      </c>
      <c r="P432" s="3" t="s">
        <v>7506</v>
      </c>
      <c r="Q432" s="3" t="s">
        <v>7107</v>
      </c>
      <c r="R432" s="3" t="s">
        <v>6479</v>
      </c>
      <c r="S432" s="3" t="s">
        <v>6480</v>
      </c>
      <c r="T432" s="3" t="s">
        <v>6704</v>
      </c>
      <c r="U432" s="3" t="s">
        <v>154</v>
      </c>
      <c r="V432" s="3" t="s">
        <v>154</v>
      </c>
      <c r="W432" s="3" t="s">
        <v>154</v>
      </c>
      <c r="X432" s="3" t="s">
        <v>154</v>
      </c>
      <c r="Y432" s="3" t="s">
        <v>154</v>
      </c>
      <c r="Z432" s="3" t="s">
        <v>154</v>
      </c>
      <c r="AA432" s="3" t="s">
        <v>154</v>
      </c>
      <c r="AB432" s="3" t="s">
        <v>154</v>
      </c>
      <c r="AC432" s="3" t="s">
        <v>154</v>
      </c>
      <c r="AD432" s="3" t="s">
        <v>6151</v>
      </c>
      <c r="AE432" s="3" t="s">
        <v>6151</v>
      </c>
      <c r="AF432" s="3" t="s">
        <v>154</v>
      </c>
      <c r="AG432" s="3" t="s">
        <v>154</v>
      </c>
      <c r="AH432" s="3" t="s">
        <v>6478</v>
      </c>
      <c r="AI432" s="3" t="s">
        <v>6482</v>
      </c>
      <c r="AJ432" s="3" t="s">
        <v>6489</v>
      </c>
    </row>
    <row r="433" spans="1:36" ht="15">
      <c r="A433" s="10">
        <v>528</v>
      </c>
      <c r="B433" t="str">
        <f>IF(K433="总计","",INDEX(主数据!A:AD,MATCH(J433,主数据!A:A,0),9))</f>
        <v>华北大区公司</v>
      </c>
      <c r="C433" t="str">
        <f>IF(K433="","",INDEX(主数据!A:AD,MATCH(J433,主数据!A:A,0),11))</f>
        <v>华为IFM西南区管理处</v>
      </c>
      <c r="D433" t="str">
        <f t="shared" si="24"/>
        <v>CD62物业服务费定额</v>
      </c>
      <c r="E433" s="13" t="str">
        <f t="shared" si="26"/>
        <v/>
      </c>
      <c r="F433" s="13" t="str">
        <f>IF(E433="","",IFERROR(IF(IF(K433="","",INDEX(收费标合同信息维护!A:Q,MATCH(D433,收费标合同信息维护!J:J,0),10))=D433,"有","无"),"无"))</f>
        <v/>
      </c>
      <c r="G433" s="13" t="str">
        <f t="shared" si="25"/>
        <v>CD62物业服务费定额57358.88</v>
      </c>
      <c r="H433" s="13" t="str">
        <f t="shared" si="27"/>
        <v>57358.88</v>
      </c>
      <c r="I433" s="13" t="str">
        <f>IF(G433="","",IFERROR(IF(IF(K433="","",INDEX(收费标合同信息维护!A:Q,MATCH(G433,收费标合同信息维护!M:M,0),13))=G433,"有","无"),"无"))</f>
        <v>无</v>
      </c>
      <c r="J433" s="3" t="s">
        <v>3772</v>
      </c>
      <c r="K433" s="3" t="s">
        <v>7507</v>
      </c>
      <c r="L433" s="3" t="s">
        <v>6025</v>
      </c>
      <c r="M433" s="3" t="s">
        <v>6026</v>
      </c>
      <c r="N433" s="3" t="s">
        <v>6477</v>
      </c>
      <c r="O433" s="3" t="s">
        <v>6478</v>
      </c>
      <c r="P433" s="3" t="s">
        <v>6025</v>
      </c>
      <c r="Q433" s="3" t="s">
        <v>7043</v>
      </c>
      <c r="R433" s="3" t="s">
        <v>6490</v>
      </c>
      <c r="S433" s="3" t="s">
        <v>6491</v>
      </c>
      <c r="T433" s="3" t="s">
        <v>6492</v>
      </c>
      <c r="U433" s="3" t="s">
        <v>7085</v>
      </c>
      <c r="V433" s="3" t="s">
        <v>154</v>
      </c>
      <c r="W433" s="3" t="s">
        <v>7508</v>
      </c>
      <c r="X433" s="3" t="s">
        <v>154</v>
      </c>
      <c r="Y433" s="3" t="s">
        <v>154</v>
      </c>
      <c r="Z433" s="3" t="s">
        <v>154</v>
      </c>
      <c r="AA433" s="3" t="s">
        <v>154</v>
      </c>
      <c r="AB433" s="3" t="s">
        <v>154</v>
      </c>
      <c r="AC433" s="3" t="s">
        <v>154</v>
      </c>
      <c r="AD433" s="3" t="s">
        <v>6151</v>
      </c>
      <c r="AE433" s="3" t="s">
        <v>6151</v>
      </c>
      <c r="AF433" s="3" t="s">
        <v>6040</v>
      </c>
      <c r="AG433" s="3" t="s">
        <v>154</v>
      </c>
      <c r="AH433" s="3" t="s">
        <v>6597</v>
      </c>
      <c r="AI433" s="3" t="s">
        <v>6482</v>
      </c>
      <c r="AJ433" s="3" t="s">
        <v>6033</v>
      </c>
    </row>
    <row r="434" spans="1:36" ht="15">
      <c r="A434" s="10">
        <v>529</v>
      </c>
      <c r="B434" t="str">
        <f>IF(K434="总计","",INDEX(主数据!A:AD,MATCH(J434,主数据!A:A,0),9))</f>
        <v>华北大区公司</v>
      </c>
      <c r="C434" t="str">
        <f>IF(K434="","",INDEX(主数据!A:AD,MATCH(J434,主数据!A:A,0),11))</f>
        <v>华为IFM西南区管理处</v>
      </c>
      <c r="D434" t="str">
        <f t="shared" si="24"/>
        <v>CD62物业服务费定额</v>
      </c>
      <c r="E434" s="13" t="str">
        <f t="shared" si="26"/>
        <v/>
      </c>
      <c r="F434" s="13" t="str">
        <f>IF(E434="","",IFERROR(IF(IF(K434="","",INDEX(收费标合同信息维护!A:Q,MATCH(D434,收费标合同信息维护!J:J,0),10))=D434,"有","无"),"无"))</f>
        <v/>
      </c>
      <c r="G434" s="13" t="str">
        <f t="shared" si="25"/>
        <v>CD62物业服务费定额51024.84</v>
      </c>
      <c r="H434" s="13" t="str">
        <f t="shared" si="27"/>
        <v>51024.84</v>
      </c>
      <c r="I434" s="13" t="str">
        <f>IF(G434="","",IFERROR(IF(IF(K434="","",INDEX(收费标合同信息维护!A:Q,MATCH(G434,收费标合同信息维护!M:M,0),13))=G434,"有","无"),"无"))</f>
        <v>无</v>
      </c>
      <c r="J434" s="3" t="s">
        <v>3772</v>
      </c>
      <c r="K434" s="3" t="s">
        <v>7507</v>
      </c>
      <c r="L434" s="3" t="s">
        <v>6025</v>
      </c>
      <c r="M434" s="3" t="s">
        <v>6026</v>
      </c>
      <c r="N434" s="3" t="s">
        <v>6477</v>
      </c>
      <c r="O434" s="3" t="s">
        <v>6478</v>
      </c>
      <c r="P434" s="3" t="s">
        <v>7509</v>
      </c>
      <c r="Q434" s="3" t="s">
        <v>7510</v>
      </c>
      <c r="R434" s="3" t="s">
        <v>6490</v>
      </c>
      <c r="S434" s="3" t="s">
        <v>6491</v>
      </c>
      <c r="T434" s="3" t="s">
        <v>7511</v>
      </c>
      <c r="U434" s="3" t="s">
        <v>7085</v>
      </c>
      <c r="V434" s="3" t="s">
        <v>154</v>
      </c>
      <c r="W434" s="3" t="s">
        <v>7512</v>
      </c>
      <c r="X434" s="3" t="s">
        <v>154</v>
      </c>
      <c r="Y434" s="3" t="s">
        <v>154</v>
      </c>
      <c r="Z434" s="3" t="s">
        <v>154</v>
      </c>
      <c r="AA434" s="3" t="s">
        <v>154</v>
      </c>
      <c r="AB434" s="3" t="s">
        <v>154</v>
      </c>
      <c r="AC434" s="3" t="s">
        <v>154</v>
      </c>
      <c r="AD434" s="3" t="s">
        <v>6151</v>
      </c>
      <c r="AE434" s="3" t="s">
        <v>6151</v>
      </c>
      <c r="AF434" s="3" t="s">
        <v>154</v>
      </c>
      <c r="AG434" s="3" t="s">
        <v>154</v>
      </c>
      <c r="AH434" s="3" t="s">
        <v>6597</v>
      </c>
      <c r="AI434" s="3" t="s">
        <v>6482</v>
      </c>
      <c r="AJ434" s="3" t="s">
        <v>6489</v>
      </c>
    </row>
    <row r="435" spans="1:36" ht="30">
      <c r="A435" s="10">
        <v>530</v>
      </c>
      <c r="B435" t="str">
        <f>IF(K435="总计","",INDEX(主数据!A:AD,MATCH(J435,主数据!A:A,0),9))</f>
        <v>华南大区公司</v>
      </c>
      <c r="C435" t="str">
        <f>IF(K435="","",INDEX(主数据!A:AD,MATCH(J435,主数据!A:A,0),11))</f>
        <v>贵州城区</v>
      </c>
      <c r="D435" t="str">
        <f t="shared" si="24"/>
        <v>CD65物业服务费直接录入</v>
      </c>
      <c r="E435" s="13" t="str">
        <f t="shared" si="26"/>
        <v/>
      </c>
      <c r="F435" s="13" t="str">
        <f>IF(E435="","",IFERROR(IF(IF(K435="","",INDEX(收费标合同信息维护!A:Q,MATCH(D435,收费标合同信息维护!J:J,0),10))=D435,"有","无"),"无"))</f>
        <v/>
      </c>
      <c r="G435" s="13" t="str">
        <f t="shared" si="25"/>
        <v/>
      </c>
      <c r="H435" s="13" t="str">
        <f t="shared" si="27"/>
        <v/>
      </c>
      <c r="I435" s="13" t="str">
        <f>IF(G435="","",IFERROR(IF(IF(K435="","",INDEX(收费标合同信息维护!A:Q,MATCH(G435,收费标合同信息维护!M:M,0),13))=G435,"有","无"),"无"))</f>
        <v/>
      </c>
      <c r="J435" s="3" t="s">
        <v>3851</v>
      </c>
      <c r="K435" s="3" t="s">
        <v>7513</v>
      </c>
      <c r="L435" s="3" t="s">
        <v>6025</v>
      </c>
      <c r="M435" s="3" t="s">
        <v>6026</v>
      </c>
      <c r="N435" s="3" t="s">
        <v>6477</v>
      </c>
      <c r="O435" s="3" t="s">
        <v>6478</v>
      </c>
      <c r="P435" s="3" t="s">
        <v>6721</v>
      </c>
      <c r="Q435" s="3" t="s">
        <v>7514</v>
      </c>
      <c r="R435" s="3" t="s">
        <v>6479</v>
      </c>
      <c r="S435" s="3" t="s">
        <v>6480</v>
      </c>
      <c r="T435" s="3" t="s">
        <v>6493</v>
      </c>
      <c r="U435" s="3" t="s">
        <v>7034</v>
      </c>
      <c r="V435" s="3" t="s">
        <v>154</v>
      </c>
      <c r="W435" s="3" t="s">
        <v>154</v>
      </c>
      <c r="X435" s="3" t="s">
        <v>154</v>
      </c>
      <c r="Y435" s="3" t="s">
        <v>154</v>
      </c>
      <c r="Z435" s="3" t="s">
        <v>154</v>
      </c>
      <c r="AA435" s="3" t="s">
        <v>154</v>
      </c>
      <c r="AB435" s="3" t="s">
        <v>154</v>
      </c>
      <c r="AC435" s="3" t="s">
        <v>154</v>
      </c>
      <c r="AD435" s="3" t="s">
        <v>6151</v>
      </c>
      <c r="AE435" s="3" t="s">
        <v>6151</v>
      </c>
      <c r="AF435" s="3" t="s">
        <v>154</v>
      </c>
      <c r="AG435" s="3" t="s">
        <v>154</v>
      </c>
      <c r="AH435" s="3" t="s">
        <v>6597</v>
      </c>
      <c r="AI435" s="3" t="s">
        <v>6482</v>
      </c>
      <c r="AJ435" s="3" t="s">
        <v>6489</v>
      </c>
    </row>
    <row r="436" spans="1:36" ht="30">
      <c r="A436" s="10">
        <v>531</v>
      </c>
      <c r="B436" t="str">
        <f>IF(K436="总计","",INDEX(主数据!A:AD,MATCH(J436,主数据!A:A,0),9))</f>
        <v>华南大区公司</v>
      </c>
      <c r="C436" t="str">
        <f>IF(K436="","",INDEX(主数据!A:AD,MATCH(J436,主数据!A:A,0),11))</f>
        <v>贵州城区</v>
      </c>
      <c r="D436" t="str">
        <f t="shared" si="24"/>
        <v>CD65物业服务费直接录入</v>
      </c>
      <c r="E436" s="13" t="str">
        <f t="shared" si="26"/>
        <v/>
      </c>
      <c r="F436" s="13" t="str">
        <f>IF(E436="","",IFERROR(IF(IF(K436="","",INDEX(收费标合同信息维护!A:Q,MATCH(D436,收费标合同信息维护!J:J,0),10))=D436,"有","无"),"无"))</f>
        <v/>
      </c>
      <c r="G436" s="13" t="str">
        <f t="shared" si="25"/>
        <v/>
      </c>
      <c r="H436" s="13" t="str">
        <f t="shared" si="27"/>
        <v/>
      </c>
      <c r="I436" s="13" t="str">
        <f>IF(G436="","",IFERROR(IF(IF(K436="","",INDEX(收费标合同信息维护!A:Q,MATCH(G436,收费标合同信息维护!M:M,0),13))=G436,"有","无"),"无"))</f>
        <v/>
      </c>
      <c r="J436" s="3" t="s">
        <v>3851</v>
      </c>
      <c r="K436" s="3" t="s">
        <v>7513</v>
      </c>
      <c r="L436" s="3" t="s">
        <v>6025</v>
      </c>
      <c r="M436" s="3" t="s">
        <v>6026</v>
      </c>
      <c r="N436" s="3" t="s">
        <v>6477</v>
      </c>
      <c r="O436" s="3" t="s">
        <v>6478</v>
      </c>
      <c r="P436" s="3" t="s">
        <v>6683</v>
      </c>
      <c r="Q436" s="3" t="s">
        <v>7515</v>
      </c>
      <c r="R436" s="3" t="s">
        <v>6479</v>
      </c>
      <c r="S436" s="3" t="s">
        <v>6480</v>
      </c>
      <c r="T436" s="3" t="s">
        <v>6493</v>
      </c>
      <c r="U436" s="3" t="s">
        <v>7034</v>
      </c>
      <c r="V436" s="3" t="s">
        <v>154</v>
      </c>
      <c r="W436" s="3" t="s">
        <v>154</v>
      </c>
      <c r="X436" s="3" t="s">
        <v>154</v>
      </c>
      <c r="Y436" s="3" t="s">
        <v>154</v>
      </c>
      <c r="Z436" s="3" t="s">
        <v>154</v>
      </c>
      <c r="AA436" s="3" t="s">
        <v>154</v>
      </c>
      <c r="AB436" s="3" t="s">
        <v>154</v>
      </c>
      <c r="AC436" s="3" t="s">
        <v>154</v>
      </c>
      <c r="AD436" s="3" t="s">
        <v>6151</v>
      </c>
      <c r="AE436" s="3" t="s">
        <v>6151</v>
      </c>
      <c r="AF436" s="3" t="s">
        <v>154</v>
      </c>
      <c r="AG436" s="3" t="s">
        <v>154</v>
      </c>
      <c r="AH436" s="3" t="s">
        <v>6478</v>
      </c>
      <c r="AI436" s="3" t="s">
        <v>6482</v>
      </c>
      <c r="AJ436" s="3" t="s">
        <v>13</v>
      </c>
    </row>
    <row r="437" spans="1:36" ht="30">
      <c r="A437" s="10">
        <v>532</v>
      </c>
      <c r="B437" t="str">
        <f>IF(K437="总计","",INDEX(主数据!A:AD,MATCH(J437,主数据!A:A,0),9))</f>
        <v>华南大区公司</v>
      </c>
      <c r="C437" t="str">
        <f>IF(K437="","",INDEX(主数据!A:AD,MATCH(J437,主数据!A:A,0),11))</f>
        <v>贵州城区</v>
      </c>
      <c r="D437" t="str">
        <f t="shared" si="24"/>
        <v>CD65物业服务费直接录入</v>
      </c>
      <c r="E437" s="13" t="str">
        <f t="shared" si="26"/>
        <v/>
      </c>
      <c r="F437" s="13" t="str">
        <f>IF(E437="","",IFERROR(IF(IF(K437="","",INDEX(收费标合同信息维护!A:Q,MATCH(D437,收费标合同信息维护!J:J,0),10))=D437,"有","无"),"无"))</f>
        <v/>
      </c>
      <c r="G437" s="13" t="str">
        <f t="shared" si="25"/>
        <v/>
      </c>
      <c r="H437" s="13" t="str">
        <f t="shared" si="27"/>
        <v/>
      </c>
      <c r="I437" s="13" t="str">
        <f>IF(G437="","",IFERROR(IF(IF(K437="","",INDEX(收费标合同信息维护!A:Q,MATCH(G437,收费标合同信息维护!M:M,0),13))=G437,"有","无"),"无"))</f>
        <v/>
      </c>
      <c r="J437" s="3" t="s">
        <v>3851</v>
      </c>
      <c r="K437" s="3" t="s">
        <v>7513</v>
      </c>
      <c r="L437" s="3" t="s">
        <v>6025</v>
      </c>
      <c r="M437" s="3" t="s">
        <v>6026</v>
      </c>
      <c r="N437" s="3" t="s">
        <v>6477</v>
      </c>
      <c r="O437" s="3" t="s">
        <v>6478</v>
      </c>
      <c r="P437" s="3" t="s">
        <v>7354</v>
      </c>
      <c r="Q437" s="3" t="s">
        <v>7516</v>
      </c>
      <c r="R437" s="3" t="s">
        <v>6479</v>
      </c>
      <c r="S437" s="3" t="s">
        <v>6480</v>
      </c>
      <c r="T437" s="3" t="s">
        <v>6493</v>
      </c>
      <c r="U437" s="3" t="s">
        <v>7034</v>
      </c>
      <c r="V437" s="3" t="s">
        <v>154</v>
      </c>
      <c r="W437" s="3" t="s">
        <v>154</v>
      </c>
      <c r="X437" s="3" t="s">
        <v>154</v>
      </c>
      <c r="Y437" s="3" t="s">
        <v>154</v>
      </c>
      <c r="Z437" s="3" t="s">
        <v>154</v>
      </c>
      <c r="AA437" s="3" t="s">
        <v>154</v>
      </c>
      <c r="AB437" s="3" t="s">
        <v>154</v>
      </c>
      <c r="AC437" s="3" t="s">
        <v>154</v>
      </c>
      <c r="AD437" s="3" t="s">
        <v>6151</v>
      </c>
      <c r="AE437" s="3" t="s">
        <v>6151</v>
      </c>
      <c r="AF437" s="3" t="s">
        <v>154</v>
      </c>
      <c r="AG437" s="3" t="s">
        <v>154</v>
      </c>
      <c r="AH437" s="3" t="s">
        <v>6597</v>
      </c>
      <c r="AI437" s="3" t="s">
        <v>6482</v>
      </c>
      <c r="AJ437" s="3" t="s">
        <v>6489</v>
      </c>
    </row>
    <row r="438" spans="1:36" ht="30">
      <c r="A438" s="10">
        <v>533</v>
      </c>
      <c r="B438" t="str">
        <f>IF(K438="总计","",INDEX(主数据!A:AD,MATCH(J438,主数据!A:A,0),9))</f>
        <v>华南大区公司</v>
      </c>
      <c r="C438" t="str">
        <f>IF(K438="","",INDEX(主数据!A:AD,MATCH(J438,主数据!A:A,0),11))</f>
        <v>贵州城区</v>
      </c>
      <c r="D438" t="str">
        <f t="shared" si="24"/>
        <v>CD65物业服务费标准方式5.50</v>
      </c>
      <c r="E438" s="13" t="str">
        <f t="shared" si="26"/>
        <v>5.50</v>
      </c>
      <c r="F438" s="13" t="str">
        <f>IF(E438="","",IFERROR(IF(IF(K438="","",INDEX(收费标合同信息维护!A:Q,MATCH(D438,收费标合同信息维护!J:J,0),10))=D438,"有","无"),"无"))</f>
        <v>无</v>
      </c>
      <c r="G438" s="13" t="str">
        <f t="shared" si="25"/>
        <v/>
      </c>
      <c r="H438" s="13" t="str">
        <f t="shared" si="27"/>
        <v/>
      </c>
      <c r="I438" s="13" t="str">
        <f>IF(G438="","",IFERROR(IF(IF(K438="","",INDEX(收费标合同信息维护!A:Q,MATCH(G438,收费标合同信息维护!M:M,0),13))=G438,"有","无"),"无"))</f>
        <v/>
      </c>
      <c r="J438" s="3" t="s">
        <v>3851</v>
      </c>
      <c r="K438" s="3" t="s">
        <v>7513</v>
      </c>
      <c r="L438" s="3" t="s">
        <v>6025</v>
      </c>
      <c r="M438" s="3" t="s">
        <v>6026</v>
      </c>
      <c r="N438" s="3" t="s">
        <v>6477</v>
      </c>
      <c r="O438" s="3" t="s">
        <v>6478</v>
      </c>
      <c r="P438" s="3" t="s">
        <v>7517</v>
      </c>
      <c r="Q438" s="3" t="s">
        <v>7518</v>
      </c>
      <c r="R438" s="3" t="s">
        <v>6484</v>
      </c>
      <c r="S438" s="3" t="s">
        <v>6491</v>
      </c>
      <c r="T438" s="3" t="s">
        <v>6493</v>
      </c>
      <c r="U438" s="3" t="s">
        <v>7034</v>
      </c>
      <c r="V438" s="3" t="s">
        <v>6747</v>
      </c>
      <c r="W438" s="3" t="s">
        <v>154</v>
      </c>
      <c r="X438" s="3" t="s">
        <v>154</v>
      </c>
      <c r="Y438" s="3" t="s">
        <v>154</v>
      </c>
      <c r="Z438" s="3" t="s">
        <v>154</v>
      </c>
      <c r="AA438" s="3" t="s">
        <v>154</v>
      </c>
      <c r="AB438" s="3" t="s">
        <v>154</v>
      </c>
      <c r="AC438" s="3" t="s">
        <v>154</v>
      </c>
      <c r="AD438" s="3" t="s">
        <v>6151</v>
      </c>
      <c r="AE438" s="3" t="s">
        <v>6151</v>
      </c>
      <c r="AF438" s="3" t="s">
        <v>154</v>
      </c>
      <c r="AG438" s="3" t="s">
        <v>154</v>
      </c>
      <c r="AH438" s="3" t="s">
        <v>6478</v>
      </c>
      <c r="AI438" s="3" t="s">
        <v>6482</v>
      </c>
      <c r="AJ438" s="3" t="s">
        <v>6489</v>
      </c>
    </row>
    <row r="439" spans="1:36" ht="30">
      <c r="A439" s="10">
        <v>534</v>
      </c>
      <c r="B439" t="str">
        <f>IF(K439="总计","",INDEX(主数据!A:AD,MATCH(J439,主数据!A:A,0),9))</f>
        <v>华南大区公司</v>
      </c>
      <c r="C439" t="str">
        <f>IF(K439="","",INDEX(主数据!A:AD,MATCH(J439,主数据!A:A,0),11))</f>
        <v>贵州城区</v>
      </c>
      <c r="D439" t="str">
        <f t="shared" si="24"/>
        <v>CD65物业服务费标准方式1.00</v>
      </c>
      <c r="E439" s="13" t="str">
        <f t="shared" si="26"/>
        <v>1.00</v>
      </c>
      <c r="F439" s="13" t="str">
        <f>IF(E439="","",IFERROR(IF(IF(K439="","",INDEX(收费标合同信息维护!A:Q,MATCH(D439,收费标合同信息维护!J:J,0),10))=D439,"有","无"),"无"))</f>
        <v>无</v>
      </c>
      <c r="G439" s="13" t="str">
        <f t="shared" si="25"/>
        <v/>
      </c>
      <c r="H439" s="13" t="str">
        <f t="shared" si="27"/>
        <v/>
      </c>
      <c r="I439" s="13" t="str">
        <f>IF(G439="","",IFERROR(IF(IF(K439="","",INDEX(收费标合同信息维护!A:Q,MATCH(G439,收费标合同信息维护!M:M,0),13))=G439,"有","无"),"无"))</f>
        <v/>
      </c>
      <c r="J439" s="3" t="s">
        <v>3851</v>
      </c>
      <c r="K439" s="3" t="s">
        <v>7513</v>
      </c>
      <c r="L439" s="3" t="s">
        <v>6025</v>
      </c>
      <c r="M439" s="3" t="s">
        <v>6026</v>
      </c>
      <c r="N439" s="3" t="s">
        <v>6477</v>
      </c>
      <c r="O439" s="3" t="s">
        <v>6478</v>
      </c>
      <c r="P439" s="3" t="s">
        <v>7519</v>
      </c>
      <c r="Q439" s="3" t="s">
        <v>7520</v>
      </c>
      <c r="R439" s="3" t="s">
        <v>6484</v>
      </c>
      <c r="S439" s="3" t="s">
        <v>6491</v>
      </c>
      <c r="T439" s="3" t="s">
        <v>6493</v>
      </c>
      <c r="U439" s="3" t="s">
        <v>7034</v>
      </c>
      <c r="V439" s="3" t="s">
        <v>6737</v>
      </c>
      <c r="W439" s="3" t="s">
        <v>154</v>
      </c>
      <c r="X439" s="3" t="s">
        <v>154</v>
      </c>
      <c r="Y439" s="3" t="s">
        <v>154</v>
      </c>
      <c r="Z439" s="3" t="s">
        <v>154</v>
      </c>
      <c r="AA439" s="3" t="s">
        <v>154</v>
      </c>
      <c r="AB439" s="3" t="s">
        <v>154</v>
      </c>
      <c r="AC439" s="3" t="s">
        <v>154</v>
      </c>
      <c r="AD439" s="3" t="s">
        <v>6151</v>
      </c>
      <c r="AE439" s="3" t="s">
        <v>6151</v>
      </c>
      <c r="AF439" s="3" t="s">
        <v>154</v>
      </c>
      <c r="AG439" s="3" t="s">
        <v>154</v>
      </c>
      <c r="AH439" s="3" t="s">
        <v>6478</v>
      </c>
      <c r="AI439" s="3" t="s">
        <v>6482</v>
      </c>
      <c r="AJ439" s="3" t="s">
        <v>6489</v>
      </c>
    </row>
    <row r="440" spans="1:36" ht="30">
      <c r="A440" s="10">
        <v>535</v>
      </c>
      <c r="B440" t="str">
        <f>IF(K440="总计","",INDEX(主数据!A:AD,MATCH(J440,主数据!A:A,0),9))</f>
        <v>华南大区公司</v>
      </c>
      <c r="C440" t="str">
        <f>IF(K440="","",INDEX(主数据!A:AD,MATCH(J440,主数据!A:A,0),11))</f>
        <v>贵州城区</v>
      </c>
      <c r="D440" t="str">
        <f t="shared" si="24"/>
        <v>CD65物业服务费标准方式6.00</v>
      </c>
      <c r="E440" s="13" t="str">
        <f t="shared" si="26"/>
        <v>6.00</v>
      </c>
      <c r="F440" s="13" t="str">
        <f>IF(E440="","",IFERROR(IF(IF(K440="","",INDEX(收费标合同信息维护!A:Q,MATCH(D440,收费标合同信息维护!J:J,0),10))=D440,"有","无"),"无"))</f>
        <v>无</v>
      </c>
      <c r="G440" s="13" t="str">
        <f t="shared" si="25"/>
        <v/>
      </c>
      <c r="H440" s="13" t="str">
        <f t="shared" si="27"/>
        <v/>
      </c>
      <c r="I440" s="13" t="str">
        <f>IF(G440="","",IFERROR(IF(IF(K440="","",INDEX(收费标合同信息维护!A:Q,MATCH(G440,收费标合同信息维护!M:M,0),13))=G440,"有","无"),"无"))</f>
        <v/>
      </c>
      <c r="J440" s="3" t="s">
        <v>3851</v>
      </c>
      <c r="K440" s="3" t="s">
        <v>7513</v>
      </c>
      <c r="L440" s="3" t="s">
        <v>6025</v>
      </c>
      <c r="M440" s="3" t="s">
        <v>6026</v>
      </c>
      <c r="N440" s="3" t="s">
        <v>6477</v>
      </c>
      <c r="O440" s="3" t="s">
        <v>6478</v>
      </c>
      <c r="P440" s="3" t="s">
        <v>7521</v>
      </c>
      <c r="Q440" s="3" t="s">
        <v>7522</v>
      </c>
      <c r="R440" s="3" t="s">
        <v>6484</v>
      </c>
      <c r="S440" s="3" t="s">
        <v>6491</v>
      </c>
      <c r="T440" s="3" t="s">
        <v>6493</v>
      </c>
      <c r="U440" s="3" t="s">
        <v>7034</v>
      </c>
      <c r="V440" s="3" t="s">
        <v>6634</v>
      </c>
      <c r="W440" s="3" t="s">
        <v>154</v>
      </c>
      <c r="X440" s="3" t="s">
        <v>154</v>
      </c>
      <c r="Y440" s="3" t="s">
        <v>154</v>
      </c>
      <c r="Z440" s="3" t="s">
        <v>154</v>
      </c>
      <c r="AA440" s="3" t="s">
        <v>154</v>
      </c>
      <c r="AB440" s="3" t="s">
        <v>154</v>
      </c>
      <c r="AC440" s="3" t="s">
        <v>154</v>
      </c>
      <c r="AD440" s="3" t="s">
        <v>6151</v>
      </c>
      <c r="AE440" s="3" t="s">
        <v>6151</v>
      </c>
      <c r="AF440" s="3" t="s">
        <v>154</v>
      </c>
      <c r="AG440" s="3" t="s">
        <v>154</v>
      </c>
      <c r="AH440" s="3" t="s">
        <v>6478</v>
      </c>
      <c r="AI440" s="3" t="s">
        <v>6482</v>
      </c>
      <c r="AJ440" s="3" t="s">
        <v>13</v>
      </c>
    </row>
    <row r="441" spans="1:36" ht="30">
      <c r="A441" s="10">
        <v>536</v>
      </c>
      <c r="B441" t="str">
        <f>IF(K441="总计","",INDEX(主数据!A:AD,MATCH(J441,主数据!A:A,0),9))</f>
        <v>华南大区公司</v>
      </c>
      <c r="C441" t="str">
        <f>IF(K441="","",INDEX(主数据!A:AD,MATCH(J441,主数据!A:A,0),11))</f>
        <v>贵州城区</v>
      </c>
      <c r="D441" t="str">
        <f t="shared" si="24"/>
        <v>CD65物业服务费定额</v>
      </c>
      <c r="E441" s="13" t="str">
        <f t="shared" si="26"/>
        <v/>
      </c>
      <c r="F441" s="13" t="str">
        <f>IF(E441="","",IFERROR(IF(IF(K441="","",INDEX(收费标合同信息维护!A:Q,MATCH(D441,收费标合同信息维护!J:J,0),10))=D441,"有","无"),"无"))</f>
        <v/>
      </c>
      <c r="G441" s="13" t="str">
        <f t="shared" si="25"/>
        <v>CD65物业服务费定额100000.00</v>
      </c>
      <c r="H441" s="13" t="str">
        <f t="shared" si="27"/>
        <v>100000.00</v>
      </c>
      <c r="I441" s="13" t="str">
        <f>IF(G441="","",IFERROR(IF(IF(K441="","",INDEX(收费标合同信息维护!A:Q,MATCH(G441,收费标合同信息维护!M:M,0),13))=G441,"有","无"),"无"))</f>
        <v>无</v>
      </c>
      <c r="J441" s="3" t="s">
        <v>3851</v>
      </c>
      <c r="K441" s="3" t="s">
        <v>7513</v>
      </c>
      <c r="L441" s="3" t="s">
        <v>6025</v>
      </c>
      <c r="M441" s="3" t="s">
        <v>6026</v>
      </c>
      <c r="N441" s="3" t="s">
        <v>6477</v>
      </c>
      <c r="O441" s="3" t="s">
        <v>6478</v>
      </c>
      <c r="P441" s="3" t="s">
        <v>7523</v>
      </c>
      <c r="Q441" s="3" t="s">
        <v>7524</v>
      </c>
      <c r="R441" s="3" t="s">
        <v>6490</v>
      </c>
      <c r="S441" s="3" t="s">
        <v>6491</v>
      </c>
      <c r="T441" s="3" t="s">
        <v>7525</v>
      </c>
      <c r="U441" s="3" t="s">
        <v>154</v>
      </c>
      <c r="V441" s="3" t="s">
        <v>154</v>
      </c>
      <c r="W441" s="3" t="s">
        <v>7011</v>
      </c>
      <c r="X441" s="3" t="s">
        <v>154</v>
      </c>
      <c r="Y441" s="3" t="s">
        <v>154</v>
      </c>
      <c r="Z441" s="3" t="s">
        <v>154</v>
      </c>
      <c r="AA441" s="3" t="s">
        <v>154</v>
      </c>
      <c r="AB441" s="3" t="s">
        <v>154</v>
      </c>
      <c r="AC441" s="3" t="s">
        <v>154</v>
      </c>
      <c r="AD441" s="3" t="s">
        <v>6151</v>
      </c>
      <c r="AE441" s="3" t="s">
        <v>6151</v>
      </c>
      <c r="AF441" s="3" t="s">
        <v>154</v>
      </c>
      <c r="AG441" s="3" t="s">
        <v>154</v>
      </c>
      <c r="AH441" s="3" t="s">
        <v>6478</v>
      </c>
      <c r="AI441" s="3" t="s">
        <v>6482</v>
      </c>
      <c r="AJ441" s="3" t="s">
        <v>6033</v>
      </c>
    </row>
    <row r="442" spans="1:36" ht="30">
      <c r="A442" s="10">
        <v>537</v>
      </c>
      <c r="B442" t="str">
        <f>IF(K442="总计","",INDEX(主数据!A:AD,MATCH(J442,主数据!A:A,0),9))</f>
        <v>华南大区公司</v>
      </c>
      <c r="C442" t="str">
        <f>IF(K442="","",INDEX(主数据!A:AD,MATCH(J442,主数据!A:A,0),11))</f>
        <v>贵州城区</v>
      </c>
      <c r="D442" t="str">
        <f t="shared" si="24"/>
        <v>CD65物业服务费标准方式100000.00</v>
      </c>
      <c r="E442" s="13" t="str">
        <f t="shared" si="26"/>
        <v>100000.00</v>
      </c>
      <c r="F442" s="13" t="str">
        <f>IF(E442="","",IFERROR(IF(IF(K442="","",INDEX(收费标合同信息维护!A:Q,MATCH(D442,收费标合同信息维护!J:J,0),10))=D442,"有","无"),"无"))</f>
        <v>无</v>
      </c>
      <c r="G442" s="13" t="str">
        <f t="shared" si="25"/>
        <v/>
      </c>
      <c r="H442" s="13" t="str">
        <f t="shared" si="27"/>
        <v/>
      </c>
      <c r="I442" s="13" t="str">
        <f>IF(G442="","",IFERROR(IF(IF(K442="","",INDEX(收费标合同信息维护!A:Q,MATCH(G442,收费标合同信息维护!M:M,0),13))=G442,"有","无"),"无"))</f>
        <v/>
      </c>
      <c r="J442" s="3" t="s">
        <v>3851</v>
      </c>
      <c r="K442" s="3" t="s">
        <v>7513</v>
      </c>
      <c r="L442" s="3" t="s">
        <v>6025</v>
      </c>
      <c r="M442" s="3" t="s">
        <v>6026</v>
      </c>
      <c r="N442" s="3" t="s">
        <v>6477</v>
      </c>
      <c r="O442" s="3" t="s">
        <v>6478</v>
      </c>
      <c r="P442" s="3" t="s">
        <v>7526</v>
      </c>
      <c r="Q442" s="3" t="s">
        <v>7527</v>
      </c>
      <c r="R442" s="3" t="s">
        <v>6484</v>
      </c>
      <c r="S442" s="3" t="s">
        <v>6491</v>
      </c>
      <c r="T442" s="3" t="s">
        <v>6537</v>
      </c>
      <c r="U442" s="3" t="s">
        <v>6555</v>
      </c>
      <c r="V442" s="3" t="s">
        <v>7011</v>
      </c>
      <c r="W442" s="3" t="s">
        <v>154</v>
      </c>
      <c r="X442" s="3" t="s">
        <v>154</v>
      </c>
      <c r="Y442" s="3" t="s">
        <v>154</v>
      </c>
      <c r="Z442" s="3" t="s">
        <v>154</v>
      </c>
      <c r="AA442" s="3" t="s">
        <v>154</v>
      </c>
      <c r="AB442" s="3" t="s">
        <v>154</v>
      </c>
      <c r="AC442" s="3" t="s">
        <v>154</v>
      </c>
      <c r="AD442" s="3" t="s">
        <v>6151</v>
      </c>
      <c r="AE442" s="3" t="s">
        <v>6151</v>
      </c>
      <c r="AF442" s="3" t="s">
        <v>154</v>
      </c>
      <c r="AG442" s="3" t="s">
        <v>154</v>
      </c>
      <c r="AH442" s="3" t="s">
        <v>6478</v>
      </c>
      <c r="AI442" s="3" t="s">
        <v>6482</v>
      </c>
      <c r="AJ442" s="3" t="s">
        <v>6033</v>
      </c>
    </row>
    <row r="443" spans="1:36" ht="30">
      <c r="A443" s="10">
        <v>538</v>
      </c>
      <c r="B443" t="str">
        <f>IF(K443="总计","",INDEX(主数据!A:AD,MATCH(J443,主数据!A:A,0),9))</f>
        <v>华南大区公司</v>
      </c>
      <c r="C443" t="str">
        <f>IF(K443="","",INDEX(主数据!A:AD,MATCH(J443,主数据!A:A,0),11))</f>
        <v>贵州城区</v>
      </c>
      <c r="D443" t="str">
        <f t="shared" si="24"/>
        <v>CD65物业服务费标准方式100000.00</v>
      </c>
      <c r="E443" s="13" t="str">
        <f t="shared" si="26"/>
        <v>100000.00</v>
      </c>
      <c r="F443" s="13" t="str">
        <f>IF(E443="","",IFERROR(IF(IF(K443="","",INDEX(收费标合同信息维护!A:Q,MATCH(D443,收费标合同信息维护!J:J,0),10))=D443,"有","无"),"无"))</f>
        <v>无</v>
      </c>
      <c r="G443" s="13" t="str">
        <f t="shared" si="25"/>
        <v>CD65物业服务费标准方式100000.00</v>
      </c>
      <c r="H443" s="13" t="str">
        <f t="shared" si="27"/>
        <v>100000.00</v>
      </c>
      <c r="I443" s="13" t="str">
        <f>IF(G443="","",IFERROR(IF(IF(K443="","",INDEX(收费标合同信息维护!A:Q,MATCH(G443,收费标合同信息维护!M:M,0),13))=G443,"有","无"),"无"))</f>
        <v>无</v>
      </c>
      <c r="J443" s="3" t="s">
        <v>3851</v>
      </c>
      <c r="K443" s="3" t="s">
        <v>7513</v>
      </c>
      <c r="L443" s="3" t="s">
        <v>6025</v>
      </c>
      <c r="M443" s="3" t="s">
        <v>6026</v>
      </c>
      <c r="N443" s="3" t="s">
        <v>6477</v>
      </c>
      <c r="O443" s="3" t="s">
        <v>6478</v>
      </c>
      <c r="P443" s="3" t="s">
        <v>7528</v>
      </c>
      <c r="Q443" s="3" t="s">
        <v>7529</v>
      </c>
      <c r="R443" s="3" t="s">
        <v>6484</v>
      </c>
      <c r="S443" s="3" t="s">
        <v>6491</v>
      </c>
      <c r="T443" s="3" t="s">
        <v>6800</v>
      </c>
      <c r="U443" s="3" t="s">
        <v>7530</v>
      </c>
      <c r="V443" s="3" t="s">
        <v>7011</v>
      </c>
      <c r="W443" s="3" t="s">
        <v>7011</v>
      </c>
      <c r="X443" s="3" t="s">
        <v>154</v>
      </c>
      <c r="Y443" s="3" t="s">
        <v>154</v>
      </c>
      <c r="Z443" s="3" t="s">
        <v>154</v>
      </c>
      <c r="AA443" s="3" t="s">
        <v>154</v>
      </c>
      <c r="AB443" s="3" t="s">
        <v>154</v>
      </c>
      <c r="AC443" s="3" t="s">
        <v>154</v>
      </c>
      <c r="AD443" s="3" t="s">
        <v>6151</v>
      </c>
      <c r="AE443" s="3" t="s">
        <v>6151</v>
      </c>
      <c r="AF443" s="3" t="s">
        <v>154</v>
      </c>
      <c r="AG443" s="3" t="s">
        <v>154</v>
      </c>
      <c r="AH443" s="3" t="s">
        <v>6478</v>
      </c>
      <c r="AI443" s="3" t="s">
        <v>6482</v>
      </c>
      <c r="AJ443" s="3" t="s">
        <v>6033</v>
      </c>
    </row>
    <row r="444" spans="1:36" ht="30">
      <c r="A444" s="10">
        <v>539</v>
      </c>
      <c r="B444" t="str">
        <f>IF(K444="总计","",INDEX(主数据!A:AD,MATCH(J444,主数据!A:A,0),9))</f>
        <v>华西大区公司</v>
      </c>
      <c r="C444" t="str">
        <f>IF(K444="","",INDEX(主数据!A:AD,MATCH(J444,主数据!A:A,0),11))</f>
        <v>成都东区</v>
      </c>
      <c r="D444" t="str">
        <f t="shared" si="24"/>
        <v>CD69销售中心物业费定额38888.00</v>
      </c>
      <c r="E444" s="13" t="str">
        <f t="shared" si="26"/>
        <v>38888.00</v>
      </c>
      <c r="F444" s="13" t="str">
        <f>IF(E444="","",IFERROR(IF(IF(K444="","",INDEX(收费标合同信息维护!A:Q,MATCH(D444,收费标合同信息维护!J:J,0),10))=D444,"有","无"),"无"))</f>
        <v>无</v>
      </c>
      <c r="G444" s="13" t="str">
        <f t="shared" si="25"/>
        <v>CD69销售中心物业费定额41388.00</v>
      </c>
      <c r="H444" s="13" t="str">
        <f t="shared" si="27"/>
        <v>41388.00</v>
      </c>
      <c r="I444" s="13" t="str">
        <f>IF(G444="","",IFERROR(IF(IF(K444="","",INDEX(收费标合同信息维护!A:Q,MATCH(G444,收费标合同信息维护!M:M,0),13))=G444,"有","无"),"无"))</f>
        <v>无</v>
      </c>
      <c r="J444" s="3" t="s">
        <v>4053</v>
      </c>
      <c r="K444" s="3" t="s">
        <v>7531</v>
      </c>
      <c r="L444" s="3" t="s">
        <v>6638</v>
      </c>
      <c r="M444" s="3" t="s">
        <v>6639</v>
      </c>
      <c r="N444" s="3" t="s">
        <v>6477</v>
      </c>
      <c r="O444" s="3" t="s">
        <v>6478</v>
      </c>
      <c r="P444" s="3" t="s">
        <v>6638</v>
      </c>
      <c r="Q444" s="3" t="s">
        <v>6639</v>
      </c>
      <c r="R444" s="3" t="s">
        <v>6490</v>
      </c>
      <c r="S444" s="3" t="s">
        <v>6491</v>
      </c>
      <c r="T444" s="3" t="s">
        <v>6514</v>
      </c>
      <c r="U444" s="3" t="s">
        <v>154</v>
      </c>
      <c r="V444" s="3" t="s">
        <v>7532</v>
      </c>
      <c r="W444" s="3" t="s">
        <v>7533</v>
      </c>
      <c r="X444" s="3" t="s">
        <v>154</v>
      </c>
      <c r="Y444" s="3" t="s">
        <v>154</v>
      </c>
      <c r="Z444" s="3" t="s">
        <v>154</v>
      </c>
      <c r="AA444" s="3" t="s">
        <v>154</v>
      </c>
      <c r="AB444" s="3" t="s">
        <v>154</v>
      </c>
      <c r="AC444" s="3" t="s">
        <v>154</v>
      </c>
      <c r="AD444" s="3" t="s">
        <v>6151</v>
      </c>
      <c r="AE444" s="3" t="s">
        <v>6151</v>
      </c>
      <c r="AF444" s="3" t="s">
        <v>6040</v>
      </c>
      <c r="AG444" s="3" t="s">
        <v>154</v>
      </c>
      <c r="AH444" s="3" t="s">
        <v>6478</v>
      </c>
      <c r="AI444" s="3" t="s">
        <v>6482</v>
      </c>
      <c r="AJ444" s="3" t="s">
        <v>6033</v>
      </c>
    </row>
    <row r="445" spans="1:36" ht="30">
      <c r="A445" s="10">
        <v>540</v>
      </c>
      <c r="B445" t="str">
        <f>IF(K445="总计","",INDEX(主数据!A:AD,MATCH(J445,主数据!A:A,0),9))</f>
        <v>华西大区公司</v>
      </c>
      <c r="C445" t="str">
        <f>IF(K445="","",INDEX(主数据!A:AD,MATCH(J445,主数据!A:A,0),11))</f>
        <v>重庆北区</v>
      </c>
      <c r="D445" t="str">
        <f t="shared" si="24"/>
        <v>CQ14销售中心物业费定额</v>
      </c>
      <c r="E445" s="13" t="str">
        <f t="shared" si="26"/>
        <v/>
      </c>
      <c r="F445" s="13" t="str">
        <f>IF(E445="","",IFERROR(IF(IF(K445="","",INDEX(收费标合同信息维护!A:Q,MATCH(D445,收费标合同信息维护!J:J,0),10))=D445,"有","无"),"无"))</f>
        <v/>
      </c>
      <c r="G445" s="13" t="str">
        <f t="shared" si="25"/>
        <v>CQ14销售中心物业费定额122024.00</v>
      </c>
      <c r="H445" s="13" t="str">
        <f t="shared" si="27"/>
        <v>122024.00</v>
      </c>
      <c r="I445" s="13" t="str">
        <f>IF(G445="","",IFERROR(IF(IF(K445="","",INDEX(收费标合同信息维护!A:Q,MATCH(G445,收费标合同信息维护!M:M,0),13))=G445,"有","无"),"无"))</f>
        <v>无</v>
      </c>
      <c r="J445" s="3" t="s">
        <v>2667</v>
      </c>
      <c r="K445" s="3" t="s">
        <v>7534</v>
      </c>
      <c r="L445" s="3" t="s">
        <v>6638</v>
      </c>
      <c r="M445" s="3" t="s">
        <v>6639</v>
      </c>
      <c r="N445" s="3" t="s">
        <v>6477</v>
      </c>
      <c r="O445" s="3" t="s">
        <v>6478</v>
      </c>
      <c r="P445" s="3" t="s">
        <v>7490</v>
      </c>
      <c r="Q445" s="3" t="s">
        <v>6639</v>
      </c>
      <c r="R445" s="3" t="s">
        <v>6490</v>
      </c>
      <c r="S445" s="3" t="s">
        <v>6491</v>
      </c>
      <c r="T445" s="3" t="s">
        <v>6548</v>
      </c>
      <c r="U445" s="3" t="s">
        <v>154</v>
      </c>
      <c r="V445" s="3" t="s">
        <v>154</v>
      </c>
      <c r="W445" s="3" t="s">
        <v>7535</v>
      </c>
      <c r="X445" s="3" t="s">
        <v>154</v>
      </c>
      <c r="Y445" s="3" t="s">
        <v>154</v>
      </c>
      <c r="Z445" s="3" t="s">
        <v>154</v>
      </c>
      <c r="AA445" s="3" t="s">
        <v>154</v>
      </c>
      <c r="AB445" s="3" t="s">
        <v>154</v>
      </c>
      <c r="AC445" s="3" t="s">
        <v>154</v>
      </c>
      <c r="AD445" s="3" t="s">
        <v>6151</v>
      </c>
      <c r="AE445" s="3" t="s">
        <v>6151</v>
      </c>
      <c r="AF445" s="3" t="s">
        <v>154</v>
      </c>
      <c r="AG445" s="3" t="s">
        <v>154</v>
      </c>
      <c r="AH445" s="3" t="s">
        <v>6478</v>
      </c>
      <c r="AI445" s="3" t="s">
        <v>6482</v>
      </c>
      <c r="AJ445" s="3" t="s">
        <v>6033</v>
      </c>
    </row>
    <row r="446" spans="1:36" ht="30">
      <c r="A446" s="10">
        <v>541</v>
      </c>
      <c r="B446" t="str">
        <f>IF(K446="总计","",INDEX(主数据!A:AD,MATCH(J446,主数据!A:A,0),9))</f>
        <v>华西大区公司</v>
      </c>
      <c r="C446" t="str">
        <f>IF(K446="","",INDEX(主数据!A:AD,MATCH(J446,主数据!A:A,0),11))</f>
        <v>重庆北区</v>
      </c>
      <c r="D446" t="str">
        <f t="shared" si="24"/>
        <v>CQ14销售中心物业费定额</v>
      </c>
      <c r="E446" s="13" t="str">
        <f t="shared" si="26"/>
        <v/>
      </c>
      <c r="F446" s="13" t="str">
        <f>IF(E446="","",IFERROR(IF(IF(K446="","",INDEX(收费标合同信息维护!A:Q,MATCH(D446,收费标合同信息维护!J:J,0),10))=D446,"有","无"),"无"))</f>
        <v/>
      </c>
      <c r="G446" s="13" t="str">
        <f t="shared" si="25"/>
        <v>CQ14销售中心物业费定额167765.00</v>
      </c>
      <c r="H446" s="13" t="str">
        <f t="shared" si="27"/>
        <v>167765.00</v>
      </c>
      <c r="I446" s="13" t="str">
        <f>IF(G446="","",IFERROR(IF(IF(K446="","",INDEX(收费标合同信息维护!A:Q,MATCH(G446,收费标合同信息维护!M:M,0),13))=G446,"有","无"),"无"))</f>
        <v>无</v>
      </c>
      <c r="J446" s="3" t="s">
        <v>2667</v>
      </c>
      <c r="K446" s="3" t="s">
        <v>7534</v>
      </c>
      <c r="L446" s="3" t="s">
        <v>6638</v>
      </c>
      <c r="M446" s="3" t="s">
        <v>6639</v>
      </c>
      <c r="N446" s="3" t="s">
        <v>6477</v>
      </c>
      <c r="O446" s="3" t="s">
        <v>6478</v>
      </c>
      <c r="P446" s="3" t="s">
        <v>7536</v>
      </c>
      <c r="Q446" s="3" t="s">
        <v>7537</v>
      </c>
      <c r="R446" s="3" t="s">
        <v>6490</v>
      </c>
      <c r="S446" s="3" t="s">
        <v>6491</v>
      </c>
      <c r="T446" s="3" t="s">
        <v>6537</v>
      </c>
      <c r="U446" s="3" t="s">
        <v>154</v>
      </c>
      <c r="V446" s="3" t="s">
        <v>154</v>
      </c>
      <c r="W446" s="3" t="s">
        <v>7538</v>
      </c>
      <c r="X446" s="3" t="s">
        <v>154</v>
      </c>
      <c r="Y446" s="3" t="s">
        <v>154</v>
      </c>
      <c r="Z446" s="3" t="s">
        <v>154</v>
      </c>
      <c r="AA446" s="3" t="s">
        <v>154</v>
      </c>
      <c r="AB446" s="3" t="s">
        <v>154</v>
      </c>
      <c r="AC446" s="3" t="s">
        <v>154</v>
      </c>
      <c r="AD446" s="3" t="s">
        <v>6151</v>
      </c>
      <c r="AE446" s="3" t="s">
        <v>6151</v>
      </c>
      <c r="AF446" s="3" t="s">
        <v>154</v>
      </c>
      <c r="AG446" s="3" t="s">
        <v>154</v>
      </c>
      <c r="AH446" s="3" t="s">
        <v>6478</v>
      </c>
      <c r="AI446" s="3" t="s">
        <v>6482</v>
      </c>
      <c r="AJ446" s="3" t="s">
        <v>6489</v>
      </c>
    </row>
    <row r="447" spans="1:36" ht="30">
      <c r="A447" s="10">
        <v>542</v>
      </c>
      <c r="B447" t="str">
        <f>IF(K447="总计","",INDEX(主数据!A:AD,MATCH(J447,主数据!A:A,0),9))</f>
        <v>华西大区公司</v>
      </c>
      <c r="C447" t="str">
        <f>IF(K447="","",INDEX(主数据!A:AD,MATCH(J447,主数据!A:A,0),11))</f>
        <v>重庆北区</v>
      </c>
      <c r="D447" t="str">
        <f t="shared" si="24"/>
        <v>CQ14销售中心物业费定额</v>
      </c>
      <c r="E447" s="13" t="str">
        <f t="shared" si="26"/>
        <v/>
      </c>
      <c r="F447" s="13" t="str">
        <f>IF(E447="","",IFERROR(IF(IF(K447="","",INDEX(收费标合同信息维护!A:Q,MATCH(D447,收费标合同信息维护!J:J,0),10))=D447,"有","无"),"无"))</f>
        <v/>
      </c>
      <c r="G447" s="13" t="str">
        <f t="shared" si="25"/>
        <v>CQ14销售中心物业费定额16523.00</v>
      </c>
      <c r="H447" s="13" t="str">
        <f t="shared" si="27"/>
        <v>16523.00</v>
      </c>
      <c r="I447" s="13" t="str">
        <f>IF(G447="","",IFERROR(IF(IF(K447="","",INDEX(收费标合同信息维护!A:Q,MATCH(G447,收费标合同信息维护!M:M,0),13))=G447,"有","无"),"无"))</f>
        <v>无</v>
      </c>
      <c r="J447" s="3" t="s">
        <v>2667</v>
      </c>
      <c r="K447" s="3" t="s">
        <v>7534</v>
      </c>
      <c r="L447" s="3" t="s">
        <v>6638</v>
      </c>
      <c r="M447" s="3" t="s">
        <v>6639</v>
      </c>
      <c r="N447" s="3" t="s">
        <v>6477</v>
      </c>
      <c r="O447" s="3" t="s">
        <v>6478</v>
      </c>
      <c r="P447" s="3" t="s">
        <v>7539</v>
      </c>
      <c r="Q447" s="3" t="s">
        <v>7540</v>
      </c>
      <c r="R447" s="3" t="s">
        <v>6490</v>
      </c>
      <c r="S447" s="3" t="s">
        <v>6491</v>
      </c>
      <c r="T447" s="3" t="s">
        <v>6537</v>
      </c>
      <c r="U447" s="3" t="s">
        <v>154</v>
      </c>
      <c r="V447" s="3" t="s">
        <v>154</v>
      </c>
      <c r="W447" s="3" t="s">
        <v>7541</v>
      </c>
      <c r="X447" s="3" t="s">
        <v>154</v>
      </c>
      <c r="Y447" s="3" t="s">
        <v>154</v>
      </c>
      <c r="Z447" s="3" t="s">
        <v>154</v>
      </c>
      <c r="AA447" s="3" t="s">
        <v>154</v>
      </c>
      <c r="AB447" s="3" t="s">
        <v>154</v>
      </c>
      <c r="AC447" s="3" t="s">
        <v>154</v>
      </c>
      <c r="AD447" s="3" t="s">
        <v>6151</v>
      </c>
      <c r="AE447" s="3" t="s">
        <v>6151</v>
      </c>
      <c r="AF447" s="3" t="s">
        <v>154</v>
      </c>
      <c r="AG447" s="3" t="s">
        <v>154</v>
      </c>
      <c r="AH447" s="3" t="s">
        <v>6478</v>
      </c>
      <c r="AI447" s="3" t="s">
        <v>6482</v>
      </c>
      <c r="AJ447" s="3" t="s">
        <v>6033</v>
      </c>
    </row>
    <row r="448" spans="1:36" ht="30">
      <c r="A448" s="10">
        <v>543</v>
      </c>
      <c r="B448" t="str">
        <f>IF(K448="总计","",INDEX(主数据!A:AD,MATCH(J448,主数据!A:A,0),9))</f>
        <v>华西大区公司</v>
      </c>
      <c r="C448" t="str">
        <f>IF(K448="","",INDEX(主数据!A:AD,MATCH(J448,主数据!A:A,0),11))</f>
        <v>重庆北区</v>
      </c>
      <c r="D448" t="str">
        <f t="shared" si="24"/>
        <v>CQ24销售中心物业费定额</v>
      </c>
      <c r="E448" s="13" t="str">
        <f t="shared" si="26"/>
        <v/>
      </c>
      <c r="F448" s="13" t="str">
        <f>IF(E448="","",IFERROR(IF(IF(K448="","",INDEX(收费标合同信息维护!A:Q,MATCH(D448,收费标合同信息维护!J:J,0),10))=D448,"有","无"),"无"))</f>
        <v/>
      </c>
      <c r="G448" s="13" t="str">
        <f t="shared" si="25"/>
        <v>CQ24销售中心物业费定额157494.00</v>
      </c>
      <c r="H448" s="13" t="str">
        <f t="shared" si="27"/>
        <v>157494.00</v>
      </c>
      <c r="I448" s="13" t="str">
        <f>IF(G448="","",IFERROR(IF(IF(K448="","",INDEX(收费标合同信息维护!A:Q,MATCH(G448,收费标合同信息维护!M:M,0),13))=G448,"有","无"),"无"))</f>
        <v>无</v>
      </c>
      <c r="J448" s="3" t="s">
        <v>4572</v>
      </c>
      <c r="K448" s="3" t="s">
        <v>7542</v>
      </c>
      <c r="L448" s="3" t="s">
        <v>6638</v>
      </c>
      <c r="M448" s="3" t="s">
        <v>6639</v>
      </c>
      <c r="N448" s="3" t="s">
        <v>6477</v>
      </c>
      <c r="O448" s="3" t="s">
        <v>6478</v>
      </c>
      <c r="P448" s="3" t="s">
        <v>6638</v>
      </c>
      <c r="Q448" s="3" t="s">
        <v>6639</v>
      </c>
      <c r="R448" s="3" t="s">
        <v>6490</v>
      </c>
      <c r="S448" s="3" t="s">
        <v>6491</v>
      </c>
      <c r="T448" s="3" t="s">
        <v>6915</v>
      </c>
      <c r="U448" s="3" t="s">
        <v>154</v>
      </c>
      <c r="V448" s="3" t="s">
        <v>154</v>
      </c>
      <c r="W448" s="3" t="s">
        <v>7543</v>
      </c>
      <c r="X448" s="3" t="s">
        <v>154</v>
      </c>
      <c r="Y448" s="3" t="s">
        <v>154</v>
      </c>
      <c r="Z448" s="3" t="s">
        <v>154</v>
      </c>
      <c r="AA448" s="3" t="s">
        <v>154</v>
      </c>
      <c r="AB448" s="3" t="s">
        <v>154</v>
      </c>
      <c r="AC448" s="3" t="s">
        <v>154</v>
      </c>
      <c r="AD448" s="3" t="s">
        <v>6151</v>
      </c>
      <c r="AE448" s="3" t="s">
        <v>6151</v>
      </c>
      <c r="AF448" s="3" t="s">
        <v>154</v>
      </c>
      <c r="AG448" s="3" t="s">
        <v>154</v>
      </c>
      <c r="AH448" s="3" t="s">
        <v>6478</v>
      </c>
      <c r="AI448" s="3" t="s">
        <v>6482</v>
      </c>
      <c r="AJ448" s="3" t="s">
        <v>6033</v>
      </c>
    </row>
    <row r="449" spans="1:36" ht="45">
      <c r="A449" s="10">
        <v>544</v>
      </c>
      <c r="B449" t="str">
        <f>IF(K449="总计","",INDEX(主数据!A:AD,MATCH(J449,主数据!A:A,0),9))</f>
        <v>华西大区公司</v>
      </c>
      <c r="C449" t="str">
        <f>IF(K449="","",INDEX(主数据!A:AD,MATCH(J449,主数据!A:A,0),11))</f>
        <v>重庆北区</v>
      </c>
      <c r="D449" t="str">
        <f t="shared" si="24"/>
        <v>CQ40物业服务费定额</v>
      </c>
      <c r="E449" s="13" t="str">
        <f t="shared" si="26"/>
        <v/>
      </c>
      <c r="F449" s="13" t="str">
        <f>IF(E449="","",IFERROR(IF(IF(K449="","",INDEX(收费标合同信息维护!A:Q,MATCH(D449,收费标合同信息维护!J:J,0),10))=D449,"有","无"),"无"))</f>
        <v/>
      </c>
      <c r="G449" s="13" t="str">
        <f t="shared" si="25"/>
        <v>CQ40物业服务费定额308224.68</v>
      </c>
      <c r="H449" s="13" t="str">
        <f t="shared" si="27"/>
        <v>308224.68</v>
      </c>
      <c r="I449" s="13" t="str">
        <f>IF(G449="","",IFERROR(IF(IF(K449="","",INDEX(收费标合同信息维护!A:Q,MATCH(G449,收费标合同信息维护!M:M,0),13))=G449,"有","无"),"无"))</f>
        <v>无</v>
      </c>
      <c r="J449" s="3" t="s">
        <v>4007</v>
      </c>
      <c r="K449" s="3" t="s">
        <v>4008</v>
      </c>
      <c r="L449" s="3" t="s">
        <v>6025</v>
      </c>
      <c r="M449" s="3" t="s">
        <v>6026</v>
      </c>
      <c r="N449" s="3" t="s">
        <v>6477</v>
      </c>
      <c r="O449" s="3" t="s">
        <v>6478</v>
      </c>
      <c r="P449" s="3" t="s">
        <v>6025</v>
      </c>
      <c r="Q449" s="3" t="s">
        <v>6026</v>
      </c>
      <c r="R449" s="3" t="s">
        <v>6490</v>
      </c>
      <c r="S449" s="3" t="s">
        <v>6491</v>
      </c>
      <c r="T449" s="3" t="s">
        <v>6684</v>
      </c>
      <c r="U449" s="3" t="s">
        <v>154</v>
      </c>
      <c r="V449" s="3" t="s">
        <v>154</v>
      </c>
      <c r="W449" s="3" t="s">
        <v>7544</v>
      </c>
      <c r="X449" s="3" t="s">
        <v>154</v>
      </c>
      <c r="Y449" s="3" t="s">
        <v>154</v>
      </c>
      <c r="Z449" s="3" t="s">
        <v>154</v>
      </c>
      <c r="AA449" s="3" t="s">
        <v>154</v>
      </c>
      <c r="AB449" s="3" t="s">
        <v>154</v>
      </c>
      <c r="AC449" s="3" t="s">
        <v>154</v>
      </c>
      <c r="AD449" s="3" t="s">
        <v>6151</v>
      </c>
      <c r="AE449" s="3" t="s">
        <v>6151</v>
      </c>
      <c r="AF449" s="3" t="s">
        <v>6040</v>
      </c>
      <c r="AG449" s="3" t="s">
        <v>154</v>
      </c>
      <c r="AH449" s="3" t="s">
        <v>6478</v>
      </c>
      <c r="AI449" s="3" t="s">
        <v>6482</v>
      </c>
      <c r="AJ449" s="3" t="s">
        <v>6489</v>
      </c>
    </row>
    <row r="450" spans="1:36" ht="45">
      <c r="A450" s="10">
        <v>545</v>
      </c>
      <c r="B450" t="str">
        <f>IF(K450="总计","",INDEX(主数据!A:AD,MATCH(J450,主数据!A:A,0),9))</f>
        <v>华西大区公司</v>
      </c>
      <c r="C450" t="str">
        <f>IF(K450="","",INDEX(主数据!A:AD,MATCH(J450,主数据!A:A,0),11))</f>
        <v>重庆北区</v>
      </c>
      <c r="D450" t="str">
        <f t="shared" ref="D450:D513" si="28">J450&amp;M450&amp;R450&amp;E450</f>
        <v>CQ40物业服务费定额</v>
      </c>
      <c r="E450" s="13" t="str">
        <f t="shared" si="26"/>
        <v/>
      </c>
      <c r="F450" s="13" t="str">
        <f>IF(E450="","",IFERROR(IF(IF(K450="","",INDEX(收费标合同信息维护!A:Q,MATCH(D450,收费标合同信息维护!J:J,0),10))=D450,"有","无"),"无"))</f>
        <v/>
      </c>
      <c r="G450" s="13" t="str">
        <f t="shared" ref="G450:G513" si="29">IF(W450="","",J450&amp;M450&amp;R450&amp;H450)</f>
        <v>CQ40物业服务费定额18786.38</v>
      </c>
      <c r="H450" s="13" t="str">
        <f t="shared" si="27"/>
        <v>18786.38</v>
      </c>
      <c r="I450" s="13" t="str">
        <f>IF(G450="","",IFERROR(IF(IF(K450="","",INDEX(收费标合同信息维护!A:Q,MATCH(G450,收费标合同信息维护!M:M,0),13))=G450,"有","无"),"无"))</f>
        <v>无</v>
      </c>
      <c r="J450" s="3" t="s">
        <v>4007</v>
      </c>
      <c r="K450" s="3" t="s">
        <v>4008</v>
      </c>
      <c r="L450" s="3" t="s">
        <v>6025</v>
      </c>
      <c r="M450" s="3" t="s">
        <v>6026</v>
      </c>
      <c r="N450" s="3" t="s">
        <v>6477</v>
      </c>
      <c r="O450" s="3" t="s">
        <v>6478</v>
      </c>
      <c r="P450" s="3" t="s">
        <v>6794</v>
      </c>
      <c r="Q450" s="3" t="s">
        <v>7545</v>
      </c>
      <c r="R450" s="3" t="s">
        <v>6490</v>
      </c>
      <c r="S450" s="3" t="s">
        <v>6491</v>
      </c>
      <c r="T450" s="3" t="s">
        <v>6684</v>
      </c>
      <c r="U450" s="3" t="s">
        <v>154</v>
      </c>
      <c r="V450" s="3" t="s">
        <v>154</v>
      </c>
      <c r="W450" s="3" t="s">
        <v>7546</v>
      </c>
      <c r="X450" s="3" t="s">
        <v>154</v>
      </c>
      <c r="Y450" s="3" t="s">
        <v>154</v>
      </c>
      <c r="Z450" s="3" t="s">
        <v>154</v>
      </c>
      <c r="AA450" s="3" t="s">
        <v>154</v>
      </c>
      <c r="AB450" s="3" t="s">
        <v>154</v>
      </c>
      <c r="AC450" s="3" t="s">
        <v>154</v>
      </c>
      <c r="AD450" s="3" t="s">
        <v>6151</v>
      </c>
      <c r="AE450" s="3" t="s">
        <v>6151</v>
      </c>
      <c r="AF450" s="3" t="s">
        <v>154</v>
      </c>
      <c r="AG450" s="3" t="s">
        <v>154</v>
      </c>
      <c r="AH450" s="3" t="s">
        <v>6478</v>
      </c>
      <c r="AI450" s="3" t="s">
        <v>6482</v>
      </c>
      <c r="AJ450" s="3" t="s">
        <v>6489</v>
      </c>
    </row>
    <row r="451" spans="1:36" ht="45">
      <c r="A451" s="10">
        <v>546</v>
      </c>
      <c r="B451" t="str">
        <f>IF(K451="总计","",INDEX(主数据!A:AD,MATCH(J451,主数据!A:A,0),9))</f>
        <v>华西大区公司</v>
      </c>
      <c r="C451" t="str">
        <f>IF(K451="","",INDEX(主数据!A:AD,MATCH(J451,主数据!A:A,0),11))</f>
        <v>重庆北区</v>
      </c>
      <c r="D451" t="str">
        <f t="shared" si="28"/>
        <v>CQ40物业服务费定额</v>
      </c>
      <c r="E451" s="13" t="str">
        <f t="shared" ref="E451:E514" si="30">TEXT(IF(V451="","",--V451),"0.00")</f>
        <v/>
      </c>
      <c r="F451" s="13" t="str">
        <f>IF(E451="","",IFERROR(IF(IF(K451="","",INDEX(收费标合同信息维护!A:Q,MATCH(D451,收费标合同信息维护!J:J,0),10))=D451,"有","无"),"无"))</f>
        <v/>
      </c>
      <c r="G451" s="13" t="str">
        <f t="shared" si="29"/>
        <v>CQ40物业服务费定额1472.95</v>
      </c>
      <c r="H451" s="13" t="str">
        <f t="shared" ref="H451:H514" si="31">TEXT(IF(W451="","",--W451),"0.00")</f>
        <v>1472.95</v>
      </c>
      <c r="I451" s="13" t="str">
        <f>IF(G451="","",IFERROR(IF(IF(K451="","",INDEX(收费标合同信息维护!A:Q,MATCH(G451,收费标合同信息维护!M:M,0),13))=G451,"有","无"),"无"))</f>
        <v>无</v>
      </c>
      <c r="J451" s="3" t="s">
        <v>4007</v>
      </c>
      <c r="K451" s="3" t="s">
        <v>4008</v>
      </c>
      <c r="L451" s="3" t="s">
        <v>6025</v>
      </c>
      <c r="M451" s="3" t="s">
        <v>6026</v>
      </c>
      <c r="N451" s="3" t="s">
        <v>6477</v>
      </c>
      <c r="O451" s="3" t="s">
        <v>6478</v>
      </c>
      <c r="P451" s="3" t="s">
        <v>7406</v>
      </c>
      <c r="Q451" s="3" t="s">
        <v>7547</v>
      </c>
      <c r="R451" s="3" t="s">
        <v>6490</v>
      </c>
      <c r="S451" s="3" t="s">
        <v>6491</v>
      </c>
      <c r="T451" s="3" t="s">
        <v>7548</v>
      </c>
      <c r="U451" s="3" t="s">
        <v>7549</v>
      </c>
      <c r="V451" s="3" t="s">
        <v>154</v>
      </c>
      <c r="W451" s="3" t="s">
        <v>7550</v>
      </c>
      <c r="X451" s="3" t="s">
        <v>154</v>
      </c>
      <c r="Y451" s="3" t="s">
        <v>154</v>
      </c>
      <c r="Z451" s="3" t="s">
        <v>154</v>
      </c>
      <c r="AA451" s="3" t="s">
        <v>154</v>
      </c>
      <c r="AB451" s="3" t="s">
        <v>154</v>
      </c>
      <c r="AC451" s="3" t="s">
        <v>154</v>
      </c>
      <c r="AD451" s="3" t="s">
        <v>6151</v>
      </c>
      <c r="AE451" s="3" t="s">
        <v>6151</v>
      </c>
      <c r="AF451" s="3" t="s">
        <v>6040</v>
      </c>
      <c r="AG451" s="3" t="s">
        <v>154</v>
      </c>
      <c r="AH451" s="3" t="s">
        <v>6478</v>
      </c>
      <c r="AI451" s="3" t="s">
        <v>6482</v>
      </c>
      <c r="AJ451" s="3" t="s">
        <v>6489</v>
      </c>
    </row>
    <row r="452" spans="1:36" ht="45">
      <c r="A452" s="10">
        <v>547</v>
      </c>
      <c r="B452" t="str">
        <f>IF(K452="总计","",INDEX(主数据!A:AD,MATCH(J452,主数据!A:A,0),9))</f>
        <v>华西大区公司</v>
      </c>
      <c r="C452" t="str">
        <f>IF(K452="","",INDEX(主数据!A:AD,MATCH(J452,主数据!A:A,0),11))</f>
        <v>重庆北区</v>
      </c>
      <c r="D452" t="str">
        <f t="shared" si="28"/>
        <v>CQ40物业服务费定额1000.00</v>
      </c>
      <c r="E452" s="13" t="str">
        <f t="shared" si="30"/>
        <v>1000.00</v>
      </c>
      <c r="F452" s="13" t="str">
        <f>IF(E452="","",IFERROR(IF(IF(K452="","",INDEX(收费标合同信息维护!A:Q,MATCH(D452,收费标合同信息维护!J:J,0),10))=D452,"有","无"),"无"))</f>
        <v>无</v>
      </c>
      <c r="G452" s="13" t="str">
        <f t="shared" si="29"/>
        <v>CQ40物业服务费定额1000.00</v>
      </c>
      <c r="H452" s="13" t="str">
        <f t="shared" si="31"/>
        <v>1000.00</v>
      </c>
      <c r="I452" s="13" t="str">
        <f>IF(G452="","",IFERROR(IF(IF(K452="","",INDEX(收费标合同信息维护!A:Q,MATCH(G452,收费标合同信息维护!M:M,0),13))=G452,"有","无"),"无"))</f>
        <v>无</v>
      </c>
      <c r="J452" s="3" t="s">
        <v>4007</v>
      </c>
      <c r="K452" s="3" t="s">
        <v>4008</v>
      </c>
      <c r="L452" s="3" t="s">
        <v>6025</v>
      </c>
      <c r="M452" s="3" t="s">
        <v>6026</v>
      </c>
      <c r="N452" s="3" t="s">
        <v>6477</v>
      </c>
      <c r="O452" s="3" t="s">
        <v>6478</v>
      </c>
      <c r="P452" s="3" t="s">
        <v>6796</v>
      </c>
      <c r="Q452" s="3" t="s">
        <v>7551</v>
      </c>
      <c r="R452" s="3" t="s">
        <v>6490</v>
      </c>
      <c r="S452" s="3" t="s">
        <v>6491</v>
      </c>
      <c r="T452" s="3" t="s">
        <v>7127</v>
      </c>
      <c r="U452" s="3" t="s">
        <v>7549</v>
      </c>
      <c r="V452" s="3" t="s">
        <v>7552</v>
      </c>
      <c r="W452" s="3" t="s">
        <v>7552</v>
      </c>
      <c r="X452" s="3" t="s">
        <v>154</v>
      </c>
      <c r="Y452" s="3" t="s">
        <v>154</v>
      </c>
      <c r="Z452" s="3" t="s">
        <v>154</v>
      </c>
      <c r="AA452" s="3" t="s">
        <v>154</v>
      </c>
      <c r="AB452" s="3" t="s">
        <v>154</v>
      </c>
      <c r="AC452" s="3" t="s">
        <v>154</v>
      </c>
      <c r="AD452" s="3" t="s">
        <v>6151</v>
      </c>
      <c r="AE452" s="3" t="s">
        <v>6151</v>
      </c>
      <c r="AF452" s="3" t="s">
        <v>154</v>
      </c>
      <c r="AG452" s="3" t="s">
        <v>154</v>
      </c>
      <c r="AH452" s="3" t="s">
        <v>6478</v>
      </c>
      <c r="AI452" s="3" t="s">
        <v>6482</v>
      </c>
      <c r="AJ452" s="3" t="s">
        <v>6489</v>
      </c>
    </row>
    <row r="453" spans="1:36" ht="15">
      <c r="A453" s="10">
        <v>548</v>
      </c>
      <c r="B453" t="str">
        <f>IF(K453="总计","",INDEX(主数据!A:AD,MATCH(J453,主数据!A:A,0),9))</f>
        <v>华北大区公司</v>
      </c>
      <c r="C453" t="str">
        <f>IF(K453="","",INDEX(主数据!A:AD,MATCH(J453,主数据!A:A,0),11))</f>
        <v>华为IFM东南区管理处</v>
      </c>
      <c r="D453" t="str">
        <f t="shared" si="28"/>
        <v>CS15物业服务费定额</v>
      </c>
      <c r="E453" s="13" t="str">
        <f t="shared" si="30"/>
        <v/>
      </c>
      <c r="F453" s="13" t="str">
        <f>IF(E453="","",IFERROR(IF(IF(K453="","",INDEX(收费标合同信息维护!A:Q,MATCH(D453,收费标合同信息维护!J:J,0),10))=D453,"有","无"),"无"))</f>
        <v/>
      </c>
      <c r="G453" s="13" t="str">
        <f t="shared" si="29"/>
        <v>CS15物业服务费定额93468.88</v>
      </c>
      <c r="H453" s="13" t="str">
        <f t="shared" si="31"/>
        <v>93468.88</v>
      </c>
      <c r="I453" s="13" t="str">
        <f>IF(G453="","",IFERROR(IF(IF(K453="","",INDEX(收费标合同信息维护!A:Q,MATCH(G453,收费标合同信息维护!M:M,0),13))=G453,"有","无"),"无"))</f>
        <v>无</v>
      </c>
      <c r="J453" s="3" t="s">
        <v>2294</v>
      </c>
      <c r="K453" s="3" t="s">
        <v>7553</v>
      </c>
      <c r="L453" s="3" t="s">
        <v>6025</v>
      </c>
      <c r="M453" s="3" t="s">
        <v>6026</v>
      </c>
      <c r="N453" s="3" t="s">
        <v>6477</v>
      </c>
      <c r="O453" s="3" t="s">
        <v>6478</v>
      </c>
      <c r="P453" s="3" t="s">
        <v>6025</v>
      </c>
      <c r="Q453" s="3" t="s">
        <v>7554</v>
      </c>
      <c r="R453" s="3" t="s">
        <v>6490</v>
      </c>
      <c r="S453" s="3" t="s">
        <v>6491</v>
      </c>
      <c r="T453" s="3" t="s">
        <v>6492</v>
      </c>
      <c r="U453" s="3" t="s">
        <v>154</v>
      </c>
      <c r="V453" s="3" t="s">
        <v>154</v>
      </c>
      <c r="W453" s="3" t="s">
        <v>7555</v>
      </c>
      <c r="X453" s="3" t="s">
        <v>154</v>
      </c>
      <c r="Y453" s="3" t="s">
        <v>154</v>
      </c>
      <c r="Z453" s="3" t="s">
        <v>154</v>
      </c>
      <c r="AA453" s="3" t="s">
        <v>154</v>
      </c>
      <c r="AB453" s="3" t="s">
        <v>154</v>
      </c>
      <c r="AC453" s="3" t="s">
        <v>154</v>
      </c>
      <c r="AD453" s="3" t="s">
        <v>6151</v>
      </c>
      <c r="AE453" s="3" t="s">
        <v>6151</v>
      </c>
      <c r="AF453" s="3" t="s">
        <v>154</v>
      </c>
      <c r="AG453" s="3" t="s">
        <v>154</v>
      </c>
      <c r="AH453" s="3" t="s">
        <v>6478</v>
      </c>
      <c r="AI453" s="3" t="s">
        <v>6482</v>
      </c>
      <c r="AJ453" s="3" t="s">
        <v>6489</v>
      </c>
    </row>
    <row r="454" spans="1:36" ht="15">
      <c r="A454" s="10">
        <v>549</v>
      </c>
      <c r="B454" t="str">
        <f>IF(K454="总计","",INDEX(主数据!A:AD,MATCH(J454,主数据!A:A,0),9))</f>
        <v>华北大区公司</v>
      </c>
      <c r="C454" t="str">
        <f>IF(K454="","",INDEX(主数据!A:AD,MATCH(J454,主数据!A:A,0),11))</f>
        <v>华为IFM东南区管理处</v>
      </c>
      <c r="D454" t="str">
        <f t="shared" si="28"/>
        <v>CS15物业服务费直接录入</v>
      </c>
      <c r="E454" s="13" t="str">
        <f t="shared" si="30"/>
        <v/>
      </c>
      <c r="F454" s="13" t="str">
        <f>IF(E454="","",IFERROR(IF(IF(K454="","",INDEX(收费标合同信息维护!A:Q,MATCH(D454,收费标合同信息维护!J:J,0),10))=D454,"有","无"),"无"))</f>
        <v/>
      </c>
      <c r="G454" s="13" t="str">
        <f t="shared" si="29"/>
        <v/>
      </c>
      <c r="H454" s="13" t="str">
        <f t="shared" si="31"/>
        <v/>
      </c>
      <c r="I454" s="13" t="str">
        <f>IF(G454="","",IFERROR(IF(IF(K454="","",INDEX(收费标合同信息维护!A:Q,MATCH(G454,收费标合同信息维护!M:M,0),13))=G454,"有","无"),"无"))</f>
        <v/>
      </c>
      <c r="J454" s="3" t="s">
        <v>2294</v>
      </c>
      <c r="K454" s="3" t="s">
        <v>7553</v>
      </c>
      <c r="L454" s="3" t="s">
        <v>6025</v>
      </c>
      <c r="M454" s="3" t="s">
        <v>6026</v>
      </c>
      <c r="N454" s="3" t="s">
        <v>6477</v>
      </c>
      <c r="O454" s="3" t="s">
        <v>6478</v>
      </c>
      <c r="P454" s="3" t="s">
        <v>7556</v>
      </c>
      <c r="Q454" s="3" t="s">
        <v>6026</v>
      </c>
      <c r="R454" s="3" t="s">
        <v>6479</v>
      </c>
      <c r="S454" s="3" t="s">
        <v>6480</v>
      </c>
      <c r="T454" s="3" t="s">
        <v>7411</v>
      </c>
      <c r="U454" s="3" t="s">
        <v>154</v>
      </c>
      <c r="V454" s="3" t="s">
        <v>154</v>
      </c>
      <c r="W454" s="3" t="s">
        <v>154</v>
      </c>
      <c r="X454" s="3" t="s">
        <v>154</v>
      </c>
      <c r="Y454" s="3" t="s">
        <v>154</v>
      </c>
      <c r="Z454" s="3" t="s">
        <v>154</v>
      </c>
      <c r="AA454" s="3" t="s">
        <v>154</v>
      </c>
      <c r="AB454" s="3" t="s">
        <v>154</v>
      </c>
      <c r="AC454" s="3" t="s">
        <v>154</v>
      </c>
      <c r="AD454" s="3" t="s">
        <v>6151</v>
      </c>
      <c r="AE454" s="3" t="s">
        <v>6151</v>
      </c>
      <c r="AF454" s="3" t="s">
        <v>154</v>
      </c>
      <c r="AG454" s="3" t="s">
        <v>154</v>
      </c>
      <c r="AH454" s="3" t="s">
        <v>6478</v>
      </c>
      <c r="AI454" s="3" t="s">
        <v>6482</v>
      </c>
      <c r="AJ454" s="3" t="s">
        <v>6489</v>
      </c>
    </row>
    <row r="455" spans="1:36" ht="30">
      <c r="A455" s="10">
        <v>550</v>
      </c>
      <c r="B455" t="str">
        <f>IF(K455="总计","",INDEX(主数据!A:AD,MATCH(J455,主数据!A:A,0),9))</f>
        <v>华南大区公司</v>
      </c>
      <c r="C455" t="str">
        <f>IF(K455="","",INDEX(主数据!A:AD,MATCH(J455,主数据!A:A,0),11))</f>
        <v>长沙西区</v>
      </c>
      <c r="D455" t="str">
        <f t="shared" si="28"/>
        <v>CS17销售中心物业费直接录入</v>
      </c>
      <c r="E455" s="13" t="str">
        <f t="shared" si="30"/>
        <v/>
      </c>
      <c r="F455" s="13" t="str">
        <f>IF(E455="","",IFERROR(IF(IF(K455="","",INDEX(收费标合同信息维护!A:Q,MATCH(D455,收费标合同信息维护!J:J,0),10))=D455,"有","无"),"无"))</f>
        <v/>
      </c>
      <c r="G455" s="13" t="str">
        <f t="shared" si="29"/>
        <v/>
      </c>
      <c r="H455" s="13" t="str">
        <f t="shared" si="31"/>
        <v/>
      </c>
      <c r="I455" s="13" t="str">
        <f>IF(G455="","",IFERROR(IF(IF(K455="","",INDEX(收费标合同信息维护!A:Q,MATCH(G455,收费标合同信息维护!M:M,0),13))=G455,"有","无"),"无"))</f>
        <v/>
      </c>
      <c r="J455" s="3" t="s">
        <v>4251</v>
      </c>
      <c r="K455" s="3" t="s">
        <v>7557</v>
      </c>
      <c r="L455" s="3" t="s">
        <v>6638</v>
      </c>
      <c r="M455" s="3" t="s">
        <v>6639</v>
      </c>
      <c r="N455" s="3" t="s">
        <v>6477</v>
      </c>
      <c r="O455" s="3" t="s">
        <v>6478</v>
      </c>
      <c r="P455" s="3" t="s">
        <v>7558</v>
      </c>
      <c r="Q455" s="3" t="s">
        <v>7559</v>
      </c>
      <c r="R455" s="3" t="s">
        <v>6479</v>
      </c>
      <c r="S455" s="3" t="s">
        <v>6480</v>
      </c>
      <c r="T455" s="3" t="s">
        <v>7411</v>
      </c>
      <c r="U455" s="3" t="s">
        <v>7034</v>
      </c>
      <c r="V455" s="3" t="s">
        <v>154</v>
      </c>
      <c r="W455" s="3" t="s">
        <v>154</v>
      </c>
      <c r="X455" s="3" t="s">
        <v>154</v>
      </c>
      <c r="Y455" s="3" t="s">
        <v>154</v>
      </c>
      <c r="Z455" s="3" t="s">
        <v>154</v>
      </c>
      <c r="AA455" s="3" t="s">
        <v>154</v>
      </c>
      <c r="AB455" s="3" t="s">
        <v>154</v>
      </c>
      <c r="AC455" s="3" t="s">
        <v>154</v>
      </c>
      <c r="AD455" s="3" t="s">
        <v>6151</v>
      </c>
      <c r="AE455" s="3" t="s">
        <v>6151</v>
      </c>
      <c r="AF455" s="3" t="s">
        <v>154</v>
      </c>
      <c r="AG455" s="3" t="s">
        <v>154</v>
      </c>
      <c r="AH455" s="3" t="s">
        <v>6478</v>
      </c>
      <c r="AI455" s="3" t="s">
        <v>6482</v>
      </c>
      <c r="AJ455" s="3" t="s">
        <v>6489</v>
      </c>
    </row>
    <row r="456" spans="1:36" ht="30">
      <c r="A456" s="10">
        <v>551</v>
      </c>
      <c r="B456" t="str">
        <f>IF(K456="总计","",INDEX(主数据!A:AD,MATCH(J456,主数据!A:A,0),9))</f>
        <v>华南大区公司</v>
      </c>
      <c r="C456" t="str">
        <f>IF(K456="","",INDEX(主数据!A:AD,MATCH(J456,主数据!A:A,0),11))</f>
        <v>长沙西区</v>
      </c>
      <c r="D456" t="str">
        <f t="shared" si="28"/>
        <v>CS17销售中心物业费标准方式375023.00</v>
      </c>
      <c r="E456" s="13" t="str">
        <f t="shared" si="30"/>
        <v>375023.00</v>
      </c>
      <c r="F456" s="13" t="str">
        <f>IF(E456="","",IFERROR(IF(IF(K456="","",INDEX(收费标合同信息维护!A:Q,MATCH(D456,收费标合同信息维护!J:J,0),10))=D456,"有","无"),"无"))</f>
        <v>无</v>
      </c>
      <c r="G456" s="13" t="str">
        <f t="shared" si="29"/>
        <v/>
      </c>
      <c r="H456" s="13" t="str">
        <f t="shared" si="31"/>
        <v/>
      </c>
      <c r="I456" s="13" t="str">
        <f>IF(G456="","",IFERROR(IF(IF(K456="","",INDEX(收费标合同信息维护!A:Q,MATCH(G456,收费标合同信息维护!M:M,0),13))=G456,"有","无"),"无"))</f>
        <v/>
      </c>
      <c r="J456" s="3" t="s">
        <v>4251</v>
      </c>
      <c r="K456" s="3" t="s">
        <v>7557</v>
      </c>
      <c r="L456" s="3" t="s">
        <v>6638</v>
      </c>
      <c r="M456" s="3" t="s">
        <v>6639</v>
      </c>
      <c r="N456" s="3" t="s">
        <v>6477</v>
      </c>
      <c r="O456" s="3" t="s">
        <v>6478</v>
      </c>
      <c r="P456" s="3" t="s">
        <v>7560</v>
      </c>
      <c r="Q456" s="3" t="s">
        <v>6639</v>
      </c>
      <c r="R456" s="3" t="s">
        <v>6484</v>
      </c>
      <c r="S456" s="3" t="s">
        <v>6491</v>
      </c>
      <c r="T456" s="3" t="s">
        <v>6882</v>
      </c>
      <c r="U456" s="3" t="s">
        <v>154</v>
      </c>
      <c r="V456" s="3" t="s">
        <v>7561</v>
      </c>
      <c r="W456" s="3" t="s">
        <v>154</v>
      </c>
      <c r="X456" s="3" t="s">
        <v>154</v>
      </c>
      <c r="Y456" s="3" t="s">
        <v>154</v>
      </c>
      <c r="Z456" s="3" t="s">
        <v>154</v>
      </c>
      <c r="AA456" s="3" t="s">
        <v>154</v>
      </c>
      <c r="AB456" s="3" t="s">
        <v>154</v>
      </c>
      <c r="AC456" s="3" t="s">
        <v>154</v>
      </c>
      <c r="AD456" s="3" t="s">
        <v>6151</v>
      </c>
      <c r="AE456" s="3" t="s">
        <v>6151</v>
      </c>
      <c r="AF456" s="3" t="s">
        <v>154</v>
      </c>
      <c r="AG456" s="3" t="s">
        <v>154</v>
      </c>
      <c r="AH456" s="3" t="s">
        <v>6478</v>
      </c>
      <c r="AI456" s="3" t="s">
        <v>6482</v>
      </c>
      <c r="AJ456" s="3" t="s">
        <v>6489</v>
      </c>
    </row>
    <row r="457" spans="1:36" ht="15">
      <c r="A457" s="10">
        <v>552</v>
      </c>
      <c r="B457" t="str">
        <f>IF(K457="总计","",INDEX(主数据!A:AD,MATCH(J457,主数据!A:A,0),9))</f>
        <v>华南大区公司</v>
      </c>
      <c r="C457" t="str">
        <f>IF(K457="","",INDEX(主数据!A:AD,MATCH(J457,主数据!A:A,0),11))</f>
        <v>长沙西区</v>
      </c>
      <c r="D457" t="str">
        <f t="shared" si="28"/>
        <v>CS18物业服务费标准方式30.00</v>
      </c>
      <c r="E457" s="13" t="str">
        <f t="shared" si="30"/>
        <v>30.00</v>
      </c>
      <c r="F457" s="13" t="str">
        <f>IF(E457="","",IFERROR(IF(IF(K457="","",INDEX(收费标合同信息维护!A:Q,MATCH(D457,收费标合同信息维护!J:J,0),10))=D457,"有","无"),"无"))</f>
        <v>无</v>
      </c>
      <c r="G457" s="13" t="str">
        <f t="shared" si="29"/>
        <v/>
      </c>
      <c r="H457" s="13" t="str">
        <f t="shared" si="31"/>
        <v/>
      </c>
      <c r="I457" s="13" t="str">
        <f>IF(G457="","",IFERROR(IF(IF(K457="","",INDEX(收费标合同信息维护!A:Q,MATCH(G457,收费标合同信息维护!M:M,0),13))=G457,"有","无"),"无"))</f>
        <v/>
      </c>
      <c r="J457" s="3" t="s">
        <v>2652</v>
      </c>
      <c r="K457" s="3" t="s">
        <v>7562</v>
      </c>
      <c r="L457" s="3" t="s">
        <v>6025</v>
      </c>
      <c r="M457" s="3" t="s">
        <v>6026</v>
      </c>
      <c r="N457" s="3" t="s">
        <v>6477</v>
      </c>
      <c r="O457" s="3" t="s">
        <v>6478</v>
      </c>
      <c r="P457" s="3" t="s">
        <v>7563</v>
      </c>
      <c r="Q457" s="3" t="s">
        <v>7355</v>
      </c>
      <c r="R457" s="3" t="s">
        <v>6484</v>
      </c>
      <c r="S457" s="3" t="s">
        <v>6491</v>
      </c>
      <c r="T457" s="3" t="s">
        <v>7564</v>
      </c>
      <c r="U457" s="3" t="s">
        <v>7565</v>
      </c>
      <c r="V457" s="3" t="s">
        <v>6710</v>
      </c>
      <c r="W457" s="3" t="s">
        <v>154</v>
      </c>
      <c r="X457" s="3" t="s">
        <v>154</v>
      </c>
      <c r="Y457" s="3" t="s">
        <v>154</v>
      </c>
      <c r="Z457" s="3" t="s">
        <v>154</v>
      </c>
      <c r="AA457" s="3" t="s">
        <v>154</v>
      </c>
      <c r="AB457" s="3" t="s">
        <v>154</v>
      </c>
      <c r="AC457" s="3" t="s">
        <v>154</v>
      </c>
      <c r="AD457" s="3" t="s">
        <v>6151</v>
      </c>
      <c r="AE457" s="3" t="s">
        <v>6151</v>
      </c>
      <c r="AF457" s="3" t="s">
        <v>154</v>
      </c>
      <c r="AG457" s="3" t="s">
        <v>154</v>
      </c>
      <c r="AH457" s="3" t="s">
        <v>6597</v>
      </c>
      <c r="AI457" s="3" t="s">
        <v>6482</v>
      </c>
      <c r="AJ457" s="3" t="s">
        <v>6489</v>
      </c>
    </row>
    <row r="458" spans="1:36" ht="15">
      <c r="A458" s="10">
        <v>553</v>
      </c>
      <c r="B458" t="str">
        <f>IF(K458="总计","",INDEX(主数据!A:AD,MATCH(J458,主数据!A:A,0),9))</f>
        <v>华南大区公司</v>
      </c>
      <c r="C458" t="str">
        <f>IF(K458="","",INDEX(主数据!A:AD,MATCH(J458,主数据!A:A,0),11))</f>
        <v>长沙西区</v>
      </c>
      <c r="D458" t="str">
        <f t="shared" si="28"/>
        <v>CS18物业服务费直接录入</v>
      </c>
      <c r="E458" s="13" t="str">
        <f t="shared" si="30"/>
        <v/>
      </c>
      <c r="F458" s="13" t="str">
        <f>IF(E458="","",IFERROR(IF(IF(K458="","",INDEX(收费标合同信息维护!A:Q,MATCH(D458,收费标合同信息维护!J:J,0),10))=D458,"有","无"),"无"))</f>
        <v/>
      </c>
      <c r="G458" s="13" t="str">
        <f t="shared" si="29"/>
        <v/>
      </c>
      <c r="H458" s="13" t="str">
        <f t="shared" si="31"/>
        <v/>
      </c>
      <c r="I458" s="13" t="str">
        <f>IF(G458="","",IFERROR(IF(IF(K458="","",INDEX(收费标合同信息维护!A:Q,MATCH(G458,收费标合同信息维护!M:M,0),13))=G458,"有","无"),"无"))</f>
        <v/>
      </c>
      <c r="J458" s="3" t="s">
        <v>2652</v>
      </c>
      <c r="K458" s="3" t="s">
        <v>7562</v>
      </c>
      <c r="L458" s="3" t="s">
        <v>6025</v>
      </c>
      <c r="M458" s="3" t="s">
        <v>6026</v>
      </c>
      <c r="N458" s="3" t="s">
        <v>6477</v>
      </c>
      <c r="O458" s="3" t="s">
        <v>6478</v>
      </c>
      <c r="P458" s="3" t="s">
        <v>7566</v>
      </c>
      <c r="Q458" s="3" t="s">
        <v>7567</v>
      </c>
      <c r="R458" s="3" t="s">
        <v>6479</v>
      </c>
      <c r="S458" s="3" t="s">
        <v>6480</v>
      </c>
      <c r="T458" s="3" t="s">
        <v>6882</v>
      </c>
      <c r="U458" s="3" t="s">
        <v>7034</v>
      </c>
      <c r="V458" s="3" t="s">
        <v>154</v>
      </c>
      <c r="W458" s="3" t="s">
        <v>154</v>
      </c>
      <c r="X458" s="3" t="s">
        <v>154</v>
      </c>
      <c r="Y458" s="3" t="s">
        <v>154</v>
      </c>
      <c r="Z458" s="3" t="s">
        <v>154</v>
      </c>
      <c r="AA458" s="3" t="s">
        <v>154</v>
      </c>
      <c r="AB458" s="3" t="s">
        <v>154</v>
      </c>
      <c r="AC458" s="3" t="s">
        <v>154</v>
      </c>
      <c r="AD458" s="3" t="s">
        <v>6151</v>
      </c>
      <c r="AE458" s="3" t="s">
        <v>6151</v>
      </c>
      <c r="AF458" s="3" t="s">
        <v>154</v>
      </c>
      <c r="AG458" s="3" t="s">
        <v>154</v>
      </c>
      <c r="AH458" s="3" t="s">
        <v>6597</v>
      </c>
      <c r="AI458" s="3" t="s">
        <v>6482</v>
      </c>
      <c r="AJ458" s="3" t="s">
        <v>6489</v>
      </c>
    </row>
    <row r="459" spans="1:36" ht="15">
      <c r="A459" s="10">
        <v>554</v>
      </c>
      <c r="B459" t="str">
        <f>IF(K459="总计","",INDEX(主数据!A:AD,MATCH(J459,主数据!A:A,0),9))</f>
        <v>华南大区公司</v>
      </c>
      <c r="C459" t="str">
        <f>IF(K459="","",INDEX(主数据!A:AD,MATCH(J459,主数据!A:A,0),11))</f>
        <v>长沙西区</v>
      </c>
      <c r="D459" t="str">
        <f t="shared" si="28"/>
        <v>CS18物业服务费标准方式1.00</v>
      </c>
      <c r="E459" s="13" t="str">
        <f t="shared" si="30"/>
        <v>1.00</v>
      </c>
      <c r="F459" s="13" t="str">
        <f>IF(E459="","",IFERROR(IF(IF(K459="","",INDEX(收费标合同信息维护!A:Q,MATCH(D459,收费标合同信息维护!J:J,0),10))=D459,"有","无"),"无"))</f>
        <v>无</v>
      </c>
      <c r="G459" s="13" t="str">
        <f t="shared" si="29"/>
        <v/>
      </c>
      <c r="H459" s="13" t="str">
        <f t="shared" si="31"/>
        <v/>
      </c>
      <c r="I459" s="13" t="str">
        <f>IF(G459="","",IFERROR(IF(IF(K459="","",INDEX(收费标合同信息维护!A:Q,MATCH(G459,收费标合同信息维护!M:M,0),13))=G459,"有","无"),"无"))</f>
        <v/>
      </c>
      <c r="J459" s="3" t="s">
        <v>2652</v>
      </c>
      <c r="K459" s="3" t="s">
        <v>7562</v>
      </c>
      <c r="L459" s="3" t="s">
        <v>6025</v>
      </c>
      <c r="M459" s="3" t="s">
        <v>6026</v>
      </c>
      <c r="N459" s="3" t="s">
        <v>6477</v>
      </c>
      <c r="O459" s="3" t="s">
        <v>6478</v>
      </c>
      <c r="P459" s="3" t="s">
        <v>7568</v>
      </c>
      <c r="Q459" s="3" t="s">
        <v>7569</v>
      </c>
      <c r="R459" s="3" t="s">
        <v>6484</v>
      </c>
      <c r="S459" s="3" t="s">
        <v>6491</v>
      </c>
      <c r="T459" s="3" t="s">
        <v>7218</v>
      </c>
      <c r="U459" s="3" t="s">
        <v>7570</v>
      </c>
      <c r="V459" s="3" t="s">
        <v>6737</v>
      </c>
      <c r="W459" s="3" t="s">
        <v>154</v>
      </c>
      <c r="X459" s="3" t="s">
        <v>154</v>
      </c>
      <c r="Y459" s="3" t="s">
        <v>154</v>
      </c>
      <c r="Z459" s="3" t="s">
        <v>154</v>
      </c>
      <c r="AA459" s="3" t="s">
        <v>154</v>
      </c>
      <c r="AB459" s="3" t="s">
        <v>154</v>
      </c>
      <c r="AC459" s="3" t="s">
        <v>154</v>
      </c>
      <c r="AD459" s="3" t="s">
        <v>6151</v>
      </c>
      <c r="AE459" s="3" t="s">
        <v>6151</v>
      </c>
      <c r="AF459" s="3" t="s">
        <v>154</v>
      </c>
      <c r="AG459" s="3" t="s">
        <v>154</v>
      </c>
      <c r="AH459" s="3" t="s">
        <v>6597</v>
      </c>
      <c r="AI459" s="3" t="s">
        <v>6482</v>
      </c>
      <c r="AJ459" s="3" t="s">
        <v>6489</v>
      </c>
    </row>
    <row r="460" spans="1:36" ht="15">
      <c r="A460" s="10">
        <v>555</v>
      </c>
      <c r="B460" t="str">
        <f>IF(K460="总计","",INDEX(主数据!A:AD,MATCH(J460,主数据!A:A,0),9))</f>
        <v>华南大区公司</v>
      </c>
      <c r="C460" t="str">
        <f>IF(K460="","",INDEX(主数据!A:AD,MATCH(J460,主数据!A:A,0),11))</f>
        <v>长沙西区</v>
      </c>
      <c r="D460" t="str">
        <f t="shared" si="28"/>
        <v>CS18居民供暖费定额24969.23</v>
      </c>
      <c r="E460" s="13" t="str">
        <f t="shared" si="30"/>
        <v>24969.23</v>
      </c>
      <c r="F460" s="13" t="str">
        <f>IF(E460="","",IFERROR(IF(IF(K460="","",INDEX(收费标合同信息维护!A:Q,MATCH(D460,收费标合同信息维护!J:J,0),10))=D460,"有","无"),"无"))</f>
        <v>无</v>
      </c>
      <c r="G460" s="13" t="str">
        <f t="shared" si="29"/>
        <v>CS18居民供暖费定额24969.23</v>
      </c>
      <c r="H460" s="13" t="str">
        <f t="shared" si="31"/>
        <v>24969.23</v>
      </c>
      <c r="I460" s="13" t="str">
        <f>IF(G460="","",IFERROR(IF(IF(K460="","",INDEX(收费标合同信息维护!A:Q,MATCH(G460,收费标合同信息维护!M:M,0),13))=G460,"有","无"),"无"))</f>
        <v>无</v>
      </c>
      <c r="J460" s="3" t="s">
        <v>2652</v>
      </c>
      <c r="K460" s="3" t="s">
        <v>7562</v>
      </c>
      <c r="L460" s="3" t="s">
        <v>6598</v>
      </c>
      <c r="M460" s="3" t="s">
        <v>7571</v>
      </c>
      <c r="N460" s="3" t="s">
        <v>6477</v>
      </c>
      <c r="O460" s="3" t="s">
        <v>6478</v>
      </c>
      <c r="P460" s="3" t="s">
        <v>7572</v>
      </c>
      <c r="Q460" s="3" t="s">
        <v>7573</v>
      </c>
      <c r="R460" s="3" t="s">
        <v>6490</v>
      </c>
      <c r="S460" s="3" t="s">
        <v>6491</v>
      </c>
      <c r="T460" s="3" t="s">
        <v>6936</v>
      </c>
      <c r="U460" s="3" t="s">
        <v>6511</v>
      </c>
      <c r="V460" s="3" t="s">
        <v>7574</v>
      </c>
      <c r="W460" s="3" t="s">
        <v>7574</v>
      </c>
      <c r="X460" s="3" t="s">
        <v>154</v>
      </c>
      <c r="Y460" s="3" t="s">
        <v>154</v>
      </c>
      <c r="Z460" s="3" t="s">
        <v>154</v>
      </c>
      <c r="AA460" s="3" t="s">
        <v>154</v>
      </c>
      <c r="AB460" s="3" t="s">
        <v>154</v>
      </c>
      <c r="AC460" s="3" t="s">
        <v>154</v>
      </c>
      <c r="AD460" s="3" t="s">
        <v>6151</v>
      </c>
      <c r="AE460" s="3" t="s">
        <v>6151</v>
      </c>
      <c r="AF460" s="3" t="s">
        <v>154</v>
      </c>
      <c r="AG460" s="3" t="s">
        <v>154</v>
      </c>
      <c r="AH460" s="3" t="s">
        <v>6478</v>
      </c>
      <c r="AI460" s="3" t="s">
        <v>6727</v>
      </c>
      <c r="AJ460" s="3" t="s">
        <v>6489</v>
      </c>
    </row>
    <row r="461" spans="1:36" ht="15">
      <c r="A461" s="10">
        <v>556</v>
      </c>
      <c r="B461" t="str">
        <f>IF(K461="总计","",INDEX(主数据!A:AD,MATCH(J461,主数据!A:A,0),9))</f>
        <v>华南大区公司</v>
      </c>
      <c r="C461" t="str">
        <f>IF(K461="","",INDEX(主数据!A:AD,MATCH(J461,主数据!A:A,0),11))</f>
        <v>长沙西区</v>
      </c>
      <c r="D461" t="str">
        <f t="shared" si="28"/>
        <v>CS18销售中心物业费定额</v>
      </c>
      <c r="E461" s="13" t="str">
        <f t="shared" si="30"/>
        <v/>
      </c>
      <c r="F461" s="13" t="str">
        <f>IF(E461="","",IFERROR(IF(IF(K461="","",INDEX(收费标合同信息维护!A:Q,MATCH(D461,收费标合同信息维护!J:J,0),10))=D461,"有","无"),"无"))</f>
        <v/>
      </c>
      <c r="G461" s="13" t="str">
        <f t="shared" si="29"/>
        <v>CS18销售中心物业费定额24969.23</v>
      </c>
      <c r="H461" s="13" t="str">
        <f t="shared" si="31"/>
        <v>24969.23</v>
      </c>
      <c r="I461" s="13" t="str">
        <f>IF(G461="","",IFERROR(IF(IF(K461="","",INDEX(收费标合同信息维护!A:Q,MATCH(G461,收费标合同信息维护!M:M,0),13))=G461,"有","无"),"无"))</f>
        <v>无</v>
      </c>
      <c r="J461" s="3" t="s">
        <v>2652</v>
      </c>
      <c r="K461" s="3" t="s">
        <v>7562</v>
      </c>
      <c r="L461" s="3" t="s">
        <v>6638</v>
      </c>
      <c r="M461" s="3" t="s">
        <v>6639</v>
      </c>
      <c r="N461" s="3" t="s">
        <v>6477</v>
      </c>
      <c r="O461" s="3" t="s">
        <v>6478</v>
      </c>
      <c r="P461" s="3" t="s">
        <v>7575</v>
      </c>
      <c r="Q461" s="3" t="s">
        <v>7576</v>
      </c>
      <c r="R461" s="3" t="s">
        <v>6490</v>
      </c>
      <c r="S461" s="3" t="s">
        <v>6491</v>
      </c>
      <c r="T461" s="3" t="s">
        <v>6936</v>
      </c>
      <c r="U461" s="3" t="s">
        <v>6511</v>
      </c>
      <c r="V461" s="3" t="s">
        <v>154</v>
      </c>
      <c r="W461" s="3" t="s">
        <v>7574</v>
      </c>
      <c r="X461" s="3" t="s">
        <v>154</v>
      </c>
      <c r="Y461" s="3" t="s">
        <v>154</v>
      </c>
      <c r="Z461" s="3" t="s">
        <v>154</v>
      </c>
      <c r="AA461" s="3" t="s">
        <v>154</v>
      </c>
      <c r="AB461" s="3" t="s">
        <v>154</v>
      </c>
      <c r="AC461" s="3" t="s">
        <v>154</v>
      </c>
      <c r="AD461" s="3" t="s">
        <v>6151</v>
      </c>
      <c r="AE461" s="3" t="s">
        <v>6151</v>
      </c>
      <c r="AF461" s="3" t="s">
        <v>154</v>
      </c>
      <c r="AG461" s="3" t="s">
        <v>154</v>
      </c>
      <c r="AH461" s="3" t="s">
        <v>6478</v>
      </c>
      <c r="AI461" s="3" t="s">
        <v>6482</v>
      </c>
      <c r="AJ461" s="3" t="s">
        <v>6033</v>
      </c>
    </row>
    <row r="462" spans="1:36" ht="15">
      <c r="A462" s="10">
        <v>557</v>
      </c>
      <c r="B462" t="str">
        <f>IF(K462="总计","",INDEX(主数据!A:AD,MATCH(J462,主数据!A:A,0),9))</f>
        <v>华南大区公司</v>
      </c>
      <c r="C462" t="str">
        <f>IF(K462="","",INDEX(主数据!A:AD,MATCH(J462,主数据!A:A,0),11))</f>
        <v>长沙西区</v>
      </c>
      <c r="D462" t="str">
        <f t="shared" si="28"/>
        <v>CS18销售中心物业费定额28302.65</v>
      </c>
      <c r="E462" s="13" t="str">
        <f t="shared" si="30"/>
        <v>28302.65</v>
      </c>
      <c r="F462" s="13" t="str">
        <f>IF(E462="","",IFERROR(IF(IF(K462="","",INDEX(收费标合同信息维护!A:Q,MATCH(D462,收费标合同信息维护!J:J,0),10))=D462,"有","无"),"无"))</f>
        <v>无</v>
      </c>
      <c r="G462" s="13" t="str">
        <f t="shared" si="29"/>
        <v>CS18销售中心物业费定额28302.65</v>
      </c>
      <c r="H462" s="13" t="str">
        <f t="shared" si="31"/>
        <v>28302.65</v>
      </c>
      <c r="I462" s="13" t="str">
        <f>IF(G462="","",IFERROR(IF(IF(K462="","",INDEX(收费标合同信息维护!A:Q,MATCH(G462,收费标合同信息维护!M:M,0),13))=G462,"有","无"),"无"))</f>
        <v>无</v>
      </c>
      <c r="J462" s="3" t="s">
        <v>2652</v>
      </c>
      <c r="K462" s="3" t="s">
        <v>7562</v>
      </c>
      <c r="L462" s="3" t="s">
        <v>6638</v>
      </c>
      <c r="M462" s="3" t="s">
        <v>6639</v>
      </c>
      <c r="N462" s="3" t="s">
        <v>6477</v>
      </c>
      <c r="O462" s="3" t="s">
        <v>6478</v>
      </c>
      <c r="P462" s="3" t="s">
        <v>7577</v>
      </c>
      <c r="Q462" s="3" t="s">
        <v>7208</v>
      </c>
      <c r="R462" s="3" t="s">
        <v>6490</v>
      </c>
      <c r="S462" s="3" t="s">
        <v>6491</v>
      </c>
      <c r="T462" s="3" t="s">
        <v>6537</v>
      </c>
      <c r="U462" s="3" t="s">
        <v>6538</v>
      </c>
      <c r="V462" s="3" t="s">
        <v>7578</v>
      </c>
      <c r="W462" s="3" t="s">
        <v>7578</v>
      </c>
      <c r="X462" s="3" t="s">
        <v>154</v>
      </c>
      <c r="Y462" s="3" t="s">
        <v>154</v>
      </c>
      <c r="Z462" s="3" t="s">
        <v>154</v>
      </c>
      <c r="AA462" s="3" t="s">
        <v>154</v>
      </c>
      <c r="AB462" s="3" t="s">
        <v>154</v>
      </c>
      <c r="AC462" s="3" t="s">
        <v>154</v>
      </c>
      <c r="AD462" s="3" t="s">
        <v>6151</v>
      </c>
      <c r="AE462" s="3" t="s">
        <v>6151</v>
      </c>
      <c r="AF462" s="3" t="s">
        <v>6040</v>
      </c>
      <c r="AG462" s="3" t="s">
        <v>154</v>
      </c>
      <c r="AH462" s="3" t="s">
        <v>6597</v>
      </c>
      <c r="AI462" s="3" t="s">
        <v>6482</v>
      </c>
      <c r="AJ462" s="3" t="s">
        <v>6489</v>
      </c>
    </row>
    <row r="463" spans="1:36" ht="15">
      <c r="A463" s="10">
        <v>558</v>
      </c>
      <c r="B463" t="str">
        <f>IF(K463="总计","",INDEX(主数据!A:AD,MATCH(J463,主数据!A:A,0),9))</f>
        <v>华南大区公司</v>
      </c>
      <c r="C463" t="str">
        <f>IF(K463="","",INDEX(主数据!A:AD,MATCH(J463,主数据!A:A,0),11))</f>
        <v>长沙西区</v>
      </c>
      <c r="D463" t="str">
        <f t="shared" si="28"/>
        <v>CS18销售中心物业费直接录入</v>
      </c>
      <c r="E463" s="13" t="str">
        <f t="shared" si="30"/>
        <v/>
      </c>
      <c r="F463" s="13" t="str">
        <f>IF(E463="","",IFERROR(IF(IF(K463="","",INDEX(收费标合同信息维护!A:Q,MATCH(D463,收费标合同信息维护!J:J,0),10))=D463,"有","无"),"无"))</f>
        <v/>
      </c>
      <c r="G463" s="13" t="str">
        <f t="shared" si="29"/>
        <v/>
      </c>
      <c r="H463" s="13" t="str">
        <f t="shared" si="31"/>
        <v/>
      </c>
      <c r="I463" s="13" t="str">
        <f>IF(G463="","",IFERROR(IF(IF(K463="","",INDEX(收费标合同信息维护!A:Q,MATCH(G463,收费标合同信息维护!M:M,0),13))=G463,"有","无"),"无"))</f>
        <v/>
      </c>
      <c r="J463" s="3" t="s">
        <v>2652</v>
      </c>
      <c r="K463" s="3" t="s">
        <v>7562</v>
      </c>
      <c r="L463" s="3" t="s">
        <v>6638</v>
      </c>
      <c r="M463" s="3" t="s">
        <v>6639</v>
      </c>
      <c r="N463" s="3" t="s">
        <v>6477</v>
      </c>
      <c r="O463" s="3" t="s">
        <v>6478</v>
      </c>
      <c r="P463" s="3" t="s">
        <v>7579</v>
      </c>
      <c r="Q463" s="3" t="s">
        <v>6639</v>
      </c>
      <c r="R463" s="3" t="s">
        <v>6479</v>
      </c>
      <c r="S463" s="3" t="s">
        <v>6480</v>
      </c>
      <c r="T463" s="3" t="s">
        <v>6537</v>
      </c>
      <c r="U463" s="3" t="s">
        <v>6538</v>
      </c>
      <c r="V463" s="3" t="s">
        <v>154</v>
      </c>
      <c r="W463" s="3" t="s">
        <v>154</v>
      </c>
      <c r="X463" s="3" t="s">
        <v>154</v>
      </c>
      <c r="Y463" s="3" t="s">
        <v>154</v>
      </c>
      <c r="Z463" s="3" t="s">
        <v>154</v>
      </c>
      <c r="AA463" s="3" t="s">
        <v>154</v>
      </c>
      <c r="AB463" s="3" t="s">
        <v>154</v>
      </c>
      <c r="AC463" s="3" t="s">
        <v>154</v>
      </c>
      <c r="AD463" s="3" t="s">
        <v>6151</v>
      </c>
      <c r="AE463" s="3" t="s">
        <v>6151</v>
      </c>
      <c r="AF463" s="3" t="s">
        <v>154</v>
      </c>
      <c r="AG463" s="3" t="s">
        <v>154</v>
      </c>
      <c r="AH463" s="3" t="s">
        <v>6597</v>
      </c>
      <c r="AI463" s="3" t="s">
        <v>6727</v>
      </c>
      <c r="AJ463" s="3" t="s">
        <v>6489</v>
      </c>
    </row>
    <row r="464" spans="1:36" ht="15">
      <c r="A464" s="10">
        <v>559</v>
      </c>
      <c r="B464" t="str">
        <f>IF(K464="总计","",INDEX(主数据!A:AD,MATCH(J464,主数据!A:A,0),9))</f>
        <v>华南大区公司</v>
      </c>
      <c r="C464" t="str">
        <f>IF(K464="","",INDEX(主数据!A:AD,MATCH(J464,主数据!A:A,0),11))</f>
        <v>长沙东区</v>
      </c>
      <c r="D464" t="str">
        <f t="shared" si="28"/>
        <v>CS31物业服务费直接录入</v>
      </c>
      <c r="E464" s="13" t="str">
        <f t="shared" si="30"/>
        <v/>
      </c>
      <c r="F464" s="13" t="str">
        <f>IF(E464="","",IFERROR(IF(IF(K464="","",INDEX(收费标合同信息维护!A:Q,MATCH(D464,收费标合同信息维护!J:J,0),10))=D464,"有","无"),"无"))</f>
        <v/>
      </c>
      <c r="G464" s="13" t="str">
        <f t="shared" si="29"/>
        <v/>
      </c>
      <c r="H464" s="13" t="str">
        <f t="shared" si="31"/>
        <v/>
      </c>
      <c r="I464" s="13" t="str">
        <f>IF(G464="","",IFERROR(IF(IF(K464="","",INDEX(收费标合同信息维护!A:Q,MATCH(G464,收费标合同信息维护!M:M,0),13))=G464,"有","无"),"无"))</f>
        <v/>
      </c>
      <c r="J464" s="3" t="s">
        <v>2392</v>
      </c>
      <c r="K464" s="3" t="s">
        <v>7580</v>
      </c>
      <c r="L464" s="3" t="s">
        <v>6025</v>
      </c>
      <c r="M464" s="3" t="s">
        <v>6026</v>
      </c>
      <c r="N464" s="3" t="s">
        <v>6477</v>
      </c>
      <c r="O464" s="3" t="s">
        <v>6478</v>
      </c>
      <c r="P464" s="3" t="s">
        <v>7581</v>
      </c>
      <c r="Q464" s="3" t="s">
        <v>7582</v>
      </c>
      <c r="R464" s="3" t="s">
        <v>6479</v>
      </c>
      <c r="S464" s="3" t="s">
        <v>6480</v>
      </c>
      <c r="T464" s="3" t="s">
        <v>7214</v>
      </c>
      <c r="U464" s="3" t="s">
        <v>7034</v>
      </c>
      <c r="V464" s="3" t="s">
        <v>154</v>
      </c>
      <c r="W464" s="3" t="s">
        <v>154</v>
      </c>
      <c r="X464" s="3" t="s">
        <v>154</v>
      </c>
      <c r="Y464" s="3" t="s">
        <v>154</v>
      </c>
      <c r="Z464" s="3" t="s">
        <v>154</v>
      </c>
      <c r="AA464" s="3" t="s">
        <v>154</v>
      </c>
      <c r="AB464" s="3" t="s">
        <v>154</v>
      </c>
      <c r="AC464" s="3" t="s">
        <v>154</v>
      </c>
      <c r="AD464" s="3" t="s">
        <v>6151</v>
      </c>
      <c r="AE464" s="3" t="s">
        <v>6151</v>
      </c>
      <c r="AF464" s="3" t="s">
        <v>154</v>
      </c>
      <c r="AG464" s="3" t="s">
        <v>154</v>
      </c>
      <c r="AH464" s="3" t="s">
        <v>6478</v>
      </c>
      <c r="AI464" s="3" t="s">
        <v>6482</v>
      </c>
      <c r="AJ464" s="3" t="s">
        <v>6489</v>
      </c>
    </row>
    <row r="465" spans="1:36" ht="15">
      <c r="A465" s="10">
        <v>560</v>
      </c>
      <c r="B465" t="str">
        <f>IF(K465="总计","",INDEX(主数据!A:AD,MATCH(J465,主数据!A:A,0),9))</f>
        <v>华南大区公司</v>
      </c>
      <c r="C465" t="str">
        <f>IF(K465="","",INDEX(主数据!A:AD,MATCH(J465,主数据!A:A,0),11))</f>
        <v>长沙东区</v>
      </c>
      <c r="D465" t="str">
        <f t="shared" si="28"/>
        <v>CS31物业服务费标准方式0.01</v>
      </c>
      <c r="E465" s="13" t="str">
        <f t="shared" si="30"/>
        <v>0.01</v>
      </c>
      <c r="F465" s="13" t="str">
        <f>IF(E465="","",IFERROR(IF(IF(K465="","",INDEX(收费标合同信息维护!A:Q,MATCH(D465,收费标合同信息维护!J:J,0),10))=D465,"有","无"),"无"))</f>
        <v>无</v>
      </c>
      <c r="G465" s="13" t="str">
        <f t="shared" si="29"/>
        <v/>
      </c>
      <c r="H465" s="13" t="str">
        <f t="shared" si="31"/>
        <v/>
      </c>
      <c r="I465" s="13" t="str">
        <f>IF(G465="","",IFERROR(IF(IF(K465="","",INDEX(收费标合同信息维护!A:Q,MATCH(G465,收费标合同信息维护!M:M,0),13))=G465,"有","无"),"无"))</f>
        <v/>
      </c>
      <c r="J465" s="3" t="s">
        <v>2392</v>
      </c>
      <c r="K465" s="3" t="s">
        <v>7580</v>
      </c>
      <c r="L465" s="3" t="s">
        <v>6025</v>
      </c>
      <c r="M465" s="3" t="s">
        <v>6026</v>
      </c>
      <c r="N465" s="3" t="s">
        <v>6477</v>
      </c>
      <c r="O465" s="3" t="s">
        <v>6478</v>
      </c>
      <c r="P465" s="3" t="s">
        <v>7583</v>
      </c>
      <c r="Q465" s="3" t="s">
        <v>7584</v>
      </c>
      <c r="R465" s="3" t="s">
        <v>6484</v>
      </c>
      <c r="S465" s="3" t="s">
        <v>6491</v>
      </c>
      <c r="T465" s="3" t="s">
        <v>6684</v>
      </c>
      <c r="U465" s="3" t="s">
        <v>154</v>
      </c>
      <c r="V465" s="3" t="s">
        <v>6742</v>
      </c>
      <c r="W465" s="3" t="s">
        <v>154</v>
      </c>
      <c r="X465" s="3" t="s">
        <v>154</v>
      </c>
      <c r="Y465" s="3" t="s">
        <v>154</v>
      </c>
      <c r="Z465" s="3" t="s">
        <v>154</v>
      </c>
      <c r="AA465" s="3" t="s">
        <v>154</v>
      </c>
      <c r="AB465" s="3" t="s">
        <v>154</v>
      </c>
      <c r="AC465" s="3" t="s">
        <v>154</v>
      </c>
      <c r="AD465" s="3" t="s">
        <v>6151</v>
      </c>
      <c r="AE465" s="3" t="s">
        <v>6151</v>
      </c>
      <c r="AF465" s="3" t="s">
        <v>154</v>
      </c>
      <c r="AG465" s="3" t="s">
        <v>154</v>
      </c>
      <c r="AH465" s="3" t="s">
        <v>6597</v>
      </c>
      <c r="AI465" s="3" t="s">
        <v>6482</v>
      </c>
      <c r="AJ465" s="3" t="s">
        <v>6489</v>
      </c>
    </row>
    <row r="466" spans="1:36" ht="15">
      <c r="A466" s="10">
        <v>561</v>
      </c>
      <c r="B466" t="str">
        <f>IF(K466="总计","",INDEX(主数据!A:AD,MATCH(J466,主数据!A:A,0),9))</f>
        <v>华南大区公司</v>
      </c>
      <c r="C466" t="str">
        <f>IF(K466="","",INDEX(主数据!A:AD,MATCH(J466,主数据!A:A,0),11))</f>
        <v>长沙东区</v>
      </c>
      <c r="D466" t="str">
        <f t="shared" si="28"/>
        <v>CS31销售中心物业费定额</v>
      </c>
      <c r="E466" s="13" t="str">
        <f t="shared" si="30"/>
        <v/>
      </c>
      <c r="F466" s="13" t="str">
        <f>IF(E466="","",IFERROR(IF(IF(K466="","",INDEX(收费标合同信息维护!A:Q,MATCH(D466,收费标合同信息维护!J:J,0),10))=D466,"有","无"),"无"))</f>
        <v/>
      </c>
      <c r="G466" s="13" t="str">
        <f t="shared" si="29"/>
        <v>CS31销售中心物业费定额116667.00</v>
      </c>
      <c r="H466" s="13" t="str">
        <f t="shared" si="31"/>
        <v>116667.00</v>
      </c>
      <c r="I466" s="13" t="str">
        <f>IF(G466="","",IFERROR(IF(IF(K466="","",INDEX(收费标合同信息维护!A:Q,MATCH(G466,收费标合同信息维护!M:M,0),13))=G466,"有","无"),"无"))</f>
        <v>无</v>
      </c>
      <c r="J466" s="3" t="s">
        <v>2392</v>
      </c>
      <c r="K466" s="3" t="s">
        <v>7580</v>
      </c>
      <c r="L466" s="3" t="s">
        <v>6638</v>
      </c>
      <c r="M466" s="3" t="s">
        <v>6639</v>
      </c>
      <c r="N466" s="3" t="s">
        <v>6477</v>
      </c>
      <c r="O466" s="3" t="s">
        <v>6478</v>
      </c>
      <c r="P466" s="3" t="s">
        <v>6638</v>
      </c>
      <c r="Q466" s="3" t="s">
        <v>6639</v>
      </c>
      <c r="R466" s="3" t="s">
        <v>6490</v>
      </c>
      <c r="S466" s="3" t="s">
        <v>6491</v>
      </c>
      <c r="T466" s="3" t="s">
        <v>6537</v>
      </c>
      <c r="U466" s="3" t="s">
        <v>154</v>
      </c>
      <c r="V466" s="3" t="s">
        <v>154</v>
      </c>
      <c r="W466" s="3" t="s">
        <v>7585</v>
      </c>
      <c r="X466" s="3" t="s">
        <v>154</v>
      </c>
      <c r="Y466" s="3" t="s">
        <v>154</v>
      </c>
      <c r="Z466" s="3" t="s">
        <v>154</v>
      </c>
      <c r="AA466" s="3" t="s">
        <v>154</v>
      </c>
      <c r="AB466" s="3" t="s">
        <v>154</v>
      </c>
      <c r="AC466" s="3" t="s">
        <v>154</v>
      </c>
      <c r="AD466" s="3" t="s">
        <v>6151</v>
      </c>
      <c r="AE466" s="3" t="s">
        <v>6151</v>
      </c>
      <c r="AF466" s="3" t="s">
        <v>6040</v>
      </c>
      <c r="AG466" s="3" t="s">
        <v>154</v>
      </c>
      <c r="AH466" s="3" t="s">
        <v>6478</v>
      </c>
      <c r="AI466" s="3" t="s">
        <v>6482</v>
      </c>
      <c r="AJ466" s="3" t="s">
        <v>6033</v>
      </c>
    </row>
    <row r="467" spans="1:36" ht="15">
      <c r="A467" s="10">
        <v>562</v>
      </c>
      <c r="B467" t="str">
        <f>IF(K467="总计","",INDEX(主数据!A:AD,MATCH(J467,主数据!A:A,0),9))</f>
        <v>华南大区公司</v>
      </c>
      <c r="C467" t="str">
        <f>IF(K467="","",INDEX(主数据!A:AD,MATCH(J467,主数据!A:A,0),11))</f>
        <v>长沙西区</v>
      </c>
      <c r="D467" t="str">
        <f t="shared" si="28"/>
        <v>CS32物业服务费直接录入</v>
      </c>
      <c r="E467" s="13" t="str">
        <f t="shared" si="30"/>
        <v/>
      </c>
      <c r="F467" s="13" t="str">
        <f>IF(E467="","",IFERROR(IF(IF(K467="","",INDEX(收费标合同信息维护!A:Q,MATCH(D467,收费标合同信息维护!J:J,0),10))=D467,"有","无"),"无"))</f>
        <v/>
      </c>
      <c r="G467" s="13" t="str">
        <f t="shared" si="29"/>
        <v/>
      </c>
      <c r="H467" s="13" t="str">
        <f t="shared" si="31"/>
        <v/>
      </c>
      <c r="I467" s="13" t="str">
        <f>IF(G467="","",IFERROR(IF(IF(K467="","",INDEX(收费标合同信息维护!A:Q,MATCH(G467,收费标合同信息维护!M:M,0),13))=G467,"有","无"),"无"))</f>
        <v/>
      </c>
      <c r="J467" s="3" t="s">
        <v>2289</v>
      </c>
      <c r="K467" s="3" t="s">
        <v>7586</v>
      </c>
      <c r="L467" s="3" t="s">
        <v>6025</v>
      </c>
      <c r="M467" s="3" t="s">
        <v>6026</v>
      </c>
      <c r="N467" s="3" t="s">
        <v>6477</v>
      </c>
      <c r="O467" s="3" t="s">
        <v>6478</v>
      </c>
      <c r="P467" s="3" t="s">
        <v>7587</v>
      </c>
      <c r="Q467" s="3" t="s">
        <v>6026</v>
      </c>
      <c r="R467" s="3" t="s">
        <v>6479</v>
      </c>
      <c r="S467" s="3" t="s">
        <v>6480</v>
      </c>
      <c r="T467" s="3" t="s">
        <v>7411</v>
      </c>
      <c r="U467" s="3" t="s">
        <v>154</v>
      </c>
      <c r="V467" s="3" t="s">
        <v>154</v>
      </c>
      <c r="W467" s="3" t="s">
        <v>154</v>
      </c>
      <c r="X467" s="3" t="s">
        <v>154</v>
      </c>
      <c r="Y467" s="3" t="s">
        <v>154</v>
      </c>
      <c r="Z467" s="3" t="s">
        <v>154</v>
      </c>
      <c r="AA467" s="3" t="s">
        <v>154</v>
      </c>
      <c r="AB467" s="3" t="s">
        <v>154</v>
      </c>
      <c r="AC467" s="3" t="s">
        <v>154</v>
      </c>
      <c r="AD467" s="3" t="s">
        <v>6151</v>
      </c>
      <c r="AE467" s="3" t="s">
        <v>6151</v>
      </c>
      <c r="AF467" s="3" t="s">
        <v>154</v>
      </c>
      <c r="AG467" s="3" t="s">
        <v>154</v>
      </c>
      <c r="AH467" s="3" t="s">
        <v>6597</v>
      </c>
      <c r="AI467" s="3" t="s">
        <v>6482</v>
      </c>
      <c r="AJ467" s="3" t="s">
        <v>6489</v>
      </c>
    </row>
    <row r="468" spans="1:36" ht="15">
      <c r="A468" s="10">
        <v>563</v>
      </c>
      <c r="B468" t="str">
        <f>IF(K468="总计","",INDEX(主数据!A:AD,MATCH(J468,主数据!A:A,0),9))</f>
        <v>华南大区公司</v>
      </c>
      <c r="C468" t="str">
        <f>IF(K468="","",INDEX(主数据!A:AD,MATCH(J468,主数据!A:A,0),11))</f>
        <v>长沙西区</v>
      </c>
      <c r="D468" t="str">
        <f t="shared" si="28"/>
        <v>CS32物业服务费定额</v>
      </c>
      <c r="E468" s="13" t="str">
        <f t="shared" si="30"/>
        <v/>
      </c>
      <c r="F468" s="13" t="str">
        <f>IF(E468="","",IFERROR(IF(IF(K468="","",INDEX(收费标合同信息维护!A:Q,MATCH(D468,收费标合同信息维护!J:J,0),10))=D468,"有","无"),"无"))</f>
        <v/>
      </c>
      <c r="G468" s="13" t="str">
        <f t="shared" si="29"/>
        <v>CS32物业服务费定额93617.00</v>
      </c>
      <c r="H468" s="13" t="str">
        <f t="shared" si="31"/>
        <v>93617.00</v>
      </c>
      <c r="I468" s="13" t="str">
        <f>IF(G468="","",IFERROR(IF(IF(K468="","",INDEX(收费标合同信息维护!A:Q,MATCH(G468,收费标合同信息维护!M:M,0),13))=G468,"有","无"),"无"))</f>
        <v>无</v>
      </c>
      <c r="J468" s="3" t="s">
        <v>2289</v>
      </c>
      <c r="K468" s="3" t="s">
        <v>7586</v>
      </c>
      <c r="L468" s="3" t="s">
        <v>6025</v>
      </c>
      <c r="M468" s="3" t="s">
        <v>6026</v>
      </c>
      <c r="N468" s="3" t="s">
        <v>6477</v>
      </c>
      <c r="O468" s="3" t="s">
        <v>6478</v>
      </c>
      <c r="P468" s="3" t="s">
        <v>7588</v>
      </c>
      <c r="Q468" s="3" t="s">
        <v>7589</v>
      </c>
      <c r="R468" s="3" t="s">
        <v>6490</v>
      </c>
      <c r="S468" s="3" t="s">
        <v>6485</v>
      </c>
      <c r="T468" s="3" t="s">
        <v>6537</v>
      </c>
      <c r="U468" s="3" t="s">
        <v>154</v>
      </c>
      <c r="V468" s="3" t="s">
        <v>154</v>
      </c>
      <c r="W468" s="3" t="s">
        <v>7590</v>
      </c>
      <c r="X468" s="3" t="s">
        <v>154</v>
      </c>
      <c r="Y468" s="3" t="s">
        <v>154</v>
      </c>
      <c r="Z468" s="3" t="s">
        <v>154</v>
      </c>
      <c r="AA468" s="3" t="s">
        <v>154</v>
      </c>
      <c r="AB468" s="3" t="s">
        <v>154</v>
      </c>
      <c r="AC468" s="3" t="s">
        <v>154</v>
      </c>
      <c r="AD468" s="3" t="s">
        <v>6151</v>
      </c>
      <c r="AE468" s="3" t="s">
        <v>6151</v>
      </c>
      <c r="AF468" s="3" t="s">
        <v>154</v>
      </c>
      <c r="AG468" s="3" t="s">
        <v>154</v>
      </c>
      <c r="AH468" s="3" t="s">
        <v>6597</v>
      </c>
      <c r="AI468" s="3" t="s">
        <v>6482</v>
      </c>
      <c r="AJ468" s="3" t="s">
        <v>6489</v>
      </c>
    </row>
    <row r="469" spans="1:36" ht="30">
      <c r="A469" s="10">
        <v>564</v>
      </c>
      <c r="B469" t="str">
        <f>IF(K469="总计","",INDEX(主数据!A:AD,MATCH(J469,主数据!A:A,0),9))</f>
        <v>华南大区公司</v>
      </c>
      <c r="C469" t="str">
        <f>IF(K469="","",INDEX(主数据!A:AD,MATCH(J469,主数据!A:A,0),11))</f>
        <v>长沙西区</v>
      </c>
      <c r="D469" t="str">
        <f t="shared" si="28"/>
        <v>CS32销售中心物业费定额93617.00</v>
      </c>
      <c r="E469" s="13" t="str">
        <f t="shared" si="30"/>
        <v>93617.00</v>
      </c>
      <c r="F469" s="13" t="str">
        <f>IF(E469="","",IFERROR(IF(IF(K469="","",INDEX(收费标合同信息维护!A:Q,MATCH(D469,收费标合同信息维护!J:J,0),10))=D469,"有","无"),"无"))</f>
        <v>无</v>
      </c>
      <c r="G469" s="13" t="str">
        <f t="shared" si="29"/>
        <v>CS32销售中心物业费定额93617.00</v>
      </c>
      <c r="H469" s="13" t="str">
        <f t="shared" si="31"/>
        <v>93617.00</v>
      </c>
      <c r="I469" s="13" t="str">
        <f>IF(G469="","",IFERROR(IF(IF(K469="","",INDEX(收费标合同信息维护!A:Q,MATCH(G469,收费标合同信息维护!M:M,0),13))=G469,"有","无"),"无"))</f>
        <v>无</v>
      </c>
      <c r="J469" s="3" t="s">
        <v>2289</v>
      </c>
      <c r="K469" s="3" t="s">
        <v>7586</v>
      </c>
      <c r="L469" s="3" t="s">
        <v>6638</v>
      </c>
      <c r="M469" s="3" t="s">
        <v>6639</v>
      </c>
      <c r="N469" s="3" t="s">
        <v>6477</v>
      </c>
      <c r="O469" s="3" t="s">
        <v>6478</v>
      </c>
      <c r="P469" s="3" t="s">
        <v>7591</v>
      </c>
      <c r="Q469" s="3" t="s">
        <v>7592</v>
      </c>
      <c r="R469" s="3" t="s">
        <v>6490</v>
      </c>
      <c r="S469" s="3" t="s">
        <v>6491</v>
      </c>
      <c r="T469" s="3" t="s">
        <v>6537</v>
      </c>
      <c r="U469" s="3" t="s">
        <v>154</v>
      </c>
      <c r="V469" s="3" t="s">
        <v>7590</v>
      </c>
      <c r="W469" s="3" t="s">
        <v>7590</v>
      </c>
      <c r="X469" s="3" t="s">
        <v>154</v>
      </c>
      <c r="Y469" s="3" t="s">
        <v>154</v>
      </c>
      <c r="Z469" s="3" t="s">
        <v>154</v>
      </c>
      <c r="AA469" s="3" t="s">
        <v>154</v>
      </c>
      <c r="AB469" s="3" t="s">
        <v>154</v>
      </c>
      <c r="AC469" s="3" t="s">
        <v>154</v>
      </c>
      <c r="AD469" s="3" t="s">
        <v>6151</v>
      </c>
      <c r="AE469" s="3" t="s">
        <v>6151</v>
      </c>
      <c r="AF469" s="3" t="s">
        <v>6040</v>
      </c>
      <c r="AG469" s="3" t="s">
        <v>154</v>
      </c>
      <c r="AH469" s="3" t="s">
        <v>6597</v>
      </c>
      <c r="AI469" s="3" t="s">
        <v>6482</v>
      </c>
      <c r="AJ469" s="3" t="s">
        <v>6033</v>
      </c>
    </row>
    <row r="470" spans="1:36" ht="30">
      <c r="A470" s="10">
        <v>565</v>
      </c>
      <c r="B470" t="str">
        <f>IF(K470="总计","",INDEX(主数据!A:AD,MATCH(J470,主数据!A:A,0),9))</f>
        <v>华南大区公司</v>
      </c>
      <c r="C470" t="str">
        <f>IF(K470="","",INDEX(主数据!A:AD,MATCH(J470,主数据!A:A,0),11))</f>
        <v>长沙西区</v>
      </c>
      <c r="D470" t="str">
        <f t="shared" si="28"/>
        <v>CS34销售中心物业费定额</v>
      </c>
      <c r="E470" s="13" t="str">
        <f t="shared" si="30"/>
        <v/>
      </c>
      <c r="F470" s="13" t="str">
        <f>IF(E470="","",IFERROR(IF(IF(K470="","",INDEX(收费标合同信息维护!A:Q,MATCH(D470,收费标合同信息维护!J:J,0),10))=D470,"有","无"),"无"))</f>
        <v/>
      </c>
      <c r="G470" s="13" t="str">
        <f t="shared" si="29"/>
        <v>CS34销售中心物业费定额81507.96</v>
      </c>
      <c r="H470" s="13" t="str">
        <f t="shared" si="31"/>
        <v>81507.96</v>
      </c>
      <c r="I470" s="13" t="str">
        <f>IF(G470="","",IFERROR(IF(IF(K470="","",INDEX(收费标合同信息维护!A:Q,MATCH(G470,收费标合同信息维护!M:M,0),13))=G470,"有","无"),"无"))</f>
        <v>无</v>
      </c>
      <c r="J470" s="3" t="s">
        <v>2453</v>
      </c>
      <c r="K470" s="3" t="s">
        <v>7593</v>
      </c>
      <c r="L470" s="3" t="s">
        <v>6638</v>
      </c>
      <c r="M470" s="3" t="s">
        <v>6639</v>
      </c>
      <c r="N470" s="3" t="s">
        <v>6477</v>
      </c>
      <c r="O470" s="3" t="s">
        <v>6478</v>
      </c>
      <c r="P470" s="3" t="s">
        <v>7594</v>
      </c>
      <c r="Q470" s="3" t="s">
        <v>7199</v>
      </c>
      <c r="R470" s="3" t="s">
        <v>6490</v>
      </c>
      <c r="S470" s="3" t="s">
        <v>6491</v>
      </c>
      <c r="T470" s="3" t="s">
        <v>6754</v>
      </c>
      <c r="U470" s="3" t="s">
        <v>7364</v>
      </c>
      <c r="V470" s="3" t="s">
        <v>154</v>
      </c>
      <c r="W470" s="3" t="s">
        <v>7595</v>
      </c>
      <c r="X470" s="3" t="s">
        <v>154</v>
      </c>
      <c r="Y470" s="3" t="s">
        <v>154</v>
      </c>
      <c r="Z470" s="3" t="s">
        <v>154</v>
      </c>
      <c r="AA470" s="3" t="s">
        <v>154</v>
      </c>
      <c r="AB470" s="3" t="s">
        <v>154</v>
      </c>
      <c r="AC470" s="3" t="s">
        <v>154</v>
      </c>
      <c r="AD470" s="3" t="s">
        <v>6151</v>
      </c>
      <c r="AE470" s="3" t="s">
        <v>6151</v>
      </c>
      <c r="AF470" s="3" t="s">
        <v>154</v>
      </c>
      <c r="AG470" s="3" t="s">
        <v>154</v>
      </c>
      <c r="AH470" s="3" t="s">
        <v>6478</v>
      </c>
      <c r="AI470" s="3" t="s">
        <v>6482</v>
      </c>
      <c r="AJ470" s="3" t="s">
        <v>6489</v>
      </c>
    </row>
    <row r="471" spans="1:36" ht="30">
      <c r="A471" s="10">
        <v>566</v>
      </c>
      <c r="B471" t="str">
        <f>IF(K471="总计","",INDEX(主数据!A:AD,MATCH(J471,主数据!A:A,0),9))</f>
        <v>华南大区公司</v>
      </c>
      <c r="C471" t="str">
        <f>IF(K471="","",INDEX(主数据!A:AD,MATCH(J471,主数据!A:A,0),11))</f>
        <v>长沙西区</v>
      </c>
      <c r="D471" t="str">
        <f t="shared" si="28"/>
        <v>CS34销售中心物业费直接录入</v>
      </c>
      <c r="E471" s="13" t="str">
        <f t="shared" si="30"/>
        <v/>
      </c>
      <c r="F471" s="13" t="str">
        <f>IF(E471="","",IFERROR(IF(IF(K471="","",INDEX(收费标合同信息维护!A:Q,MATCH(D471,收费标合同信息维护!J:J,0),10))=D471,"有","无"),"无"))</f>
        <v/>
      </c>
      <c r="G471" s="13" t="str">
        <f t="shared" si="29"/>
        <v/>
      </c>
      <c r="H471" s="13" t="str">
        <f t="shared" si="31"/>
        <v/>
      </c>
      <c r="I471" s="13" t="str">
        <f>IF(G471="","",IFERROR(IF(IF(K471="","",INDEX(收费标合同信息维护!A:Q,MATCH(G471,收费标合同信息维护!M:M,0),13))=G471,"有","无"),"无"))</f>
        <v/>
      </c>
      <c r="J471" s="3" t="s">
        <v>2453</v>
      </c>
      <c r="K471" s="3" t="s">
        <v>7593</v>
      </c>
      <c r="L471" s="3" t="s">
        <v>6638</v>
      </c>
      <c r="M471" s="3" t="s">
        <v>6639</v>
      </c>
      <c r="N471" s="3" t="s">
        <v>6477</v>
      </c>
      <c r="O471" s="3" t="s">
        <v>6478</v>
      </c>
      <c r="P471" s="3" t="s">
        <v>7596</v>
      </c>
      <c r="Q471" s="3" t="s">
        <v>7597</v>
      </c>
      <c r="R471" s="3" t="s">
        <v>6479</v>
      </c>
      <c r="S471" s="3" t="s">
        <v>6480</v>
      </c>
      <c r="T471" s="3" t="s">
        <v>6493</v>
      </c>
      <c r="U471" s="3" t="s">
        <v>7364</v>
      </c>
      <c r="V471" s="3" t="s">
        <v>154</v>
      </c>
      <c r="W471" s="3" t="s">
        <v>154</v>
      </c>
      <c r="X471" s="3" t="s">
        <v>154</v>
      </c>
      <c r="Y471" s="3" t="s">
        <v>154</v>
      </c>
      <c r="Z471" s="3" t="s">
        <v>154</v>
      </c>
      <c r="AA471" s="3" t="s">
        <v>154</v>
      </c>
      <c r="AB471" s="3" t="s">
        <v>154</v>
      </c>
      <c r="AC471" s="3" t="s">
        <v>154</v>
      </c>
      <c r="AD471" s="3" t="s">
        <v>6151</v>
      </c>
      <c r="AE471" s="3" t="s">
        <v>6151</v>
      </c>
      <c r="AF471" s="3" t="s">
        <v>154</v>
      </c>
      <c r="AG471" s="3" t="s">
        <v>154</v>
      </c>
      <c r="AH471" s="3" t="s">
        <v>6478</v>
      </c>
      <c r="AI471" s="3" t="s">
        <v>6482</v>
      </c>
      <c r="AJ471" s="3" t="s">
        <v>6489</v>
      </c>
    </row>
    <row r="472" spans="1:36" ht="30">
      <c r="A472" s="10">
        <v>567</v>
      </c>
      <c r="B472" t="str">
        <f>IF(K472="总计","",INDEX(主数据!A:AD,MATCH(J472,主数据!A:A,0),9))</f>
        <v>华南大区公司</v>
      </c>
      <c r="C472" t="str">
        <f>IF(K472="","",INDEX(主数据!A:AD,MATCH(J472,主数据!A:A,0),11))</f>
        <v>长沙东区</v>
      </c>
      <c r="D472" t="str">
        <f t="shared" si="28"/>
        <v>CS37物业服务费定额</v>
      </c>
      <c r="E472" s="13" t="str">
        <f t="shared" si="30"/>
        <v/>
      </c>
      <c r="F472" s="13" t="str">
        <f>IF(E472="","",IFERROR(IF(IF(K472="","",INDEX(收费标合同信息维护!A:Q,MATCH(D472,收费标合同信息维护!J:J,0),10))=D472,"有","无"),"无"))</f>
        <v/>
      </c>
      <c r="G472" s="13" t="str">
        <f t="shared" si="29"/>
        <v>CS37物业服务费定额142485.73</v>
      </c>
      <c r="H472" s="13" t="str">
        <f t="shared" si="31"/>
        <v>142485.73</v>
      </c>
      <c r="I472" s="13" t="str">
        <f>IF(G472="","",IFERROR(IF(IF(K472="","",INDEX(收费标合同信息维护!A:Q,MATCH(G472,收费标合同信息维护!M:M,0),13))=G472,"有","无"),"无"))</f>
        <v>无</v>
      </c>
      <c r="J472" s="3" t="s">
        <v>4343</v>
      </c>
      <c r="K472" s="3" t="s">
        <v>7598</v>
      </c>
      <c r="L472" s="3" t="s">
        <v>6025</v>
      </c>
      <c r="M472" s="3" t="s">
        <v>6026</v>
      </c>
      <c r="N472" s="3" t="s">
        <v>6477</v>
      </c>
      <c r="O472" s="3" t="s">
        <v>6478</v>
      </c>
      <c r="P472" s="3" t="s">
        <v>7599</v>
      </c>
      <c r="Q472" s="3" t="s">
        <v>7600</v>
      </c>
      <c r="R472" s="3" t="s">
        <v>6490</v>
      </c>
      <c r="S472" s="3" t="s">
        <v>6491</v>
      </c>
      <c r="T472" s="3" t="s">
        <v>6537</v>
      </c>
      <c r="U472" s="3" t="s">
        <v>154</v>
      </c>
      <c r="V472" s="3" t="s">
        <v>154</v>
      </c>
      <c r="W472" s="3" t="s">
        <v>7601</v>
      </c>
      <c r="X472" s="3" t="s">
        <v>154</v>
      </c>
      <c r="Y472" s="3" t="s">
        <v>154</v>
      </c>
      <c r="Z472" s="3" t="s">
        <v>154</v>
      </c>
      <c r="AA472" s="3" t="s">
        <v>154</v>
      </c>
      <c r="AB472" s="3" t="s">
        <v>154</v>
      </c>
      <c r="AC472" s="3" t="s">
        <v>154</v>
      </c>
      <c r="AD472" s="3" t="s">
        <v>6151</v>
      </c>
      <c r="AE472" s="3" t="s">
        <v>6151</v>
      </c>
      <c r="AF472" s="3" t="s">
        <v>154</v>
      </c>
      <c r="AG472" s="3" t="s">
        <v>154</v>
      </c>
      <c r="AH472" s="3" t="s">
        <v>6597</v>
      </c>
      <c r="AI472" s="3" t="s">
        <v>6482</v>
      </c>
      <c r="AJ472" s="3" t="s">
        <v>6489</v>
      </c>
    </row>
    <row r="473" spans="1:36" ht="30">
      <c r="A473" s="10">
        <v>568</v>
      </c>
      <c r="B473" t="str">
        <f>IF(K473="总计","",INDEX(主数据!A:AD,MATCH(J473,主数据!A:A,0),9))</f>
        <v>华南大区公司</v>
      </c>
      <c r="C473" t="str">
        <f>IF(K473="","",INDEX(主数据!A:AD,MATCH(J473,主数据!A:A,0),11))</f>
        <v>长沙西区</v>
      </c>
      <c r="D473" t="str">
        <f t="shared" si="28"/>
        <v>CS39物业服务费标准方式1.90</v>
      </c>
      <c r="E473" s="13" t="str">
        <f t="shared" si="30"/>
        <v>1.90</v>
      </c>
      <c r="F473" s="13" t="str">
        <f>IF(E473="","",IFERROR(IF(IF(K473="","",INDEX(收费标合同信息维护!A:Q,MATCH(D473,收费标合同信息维护!J:J,0),10))=D473,"有","无"),"无"))</f>
        <v>无</v>
      </c>
      <c r="G473" s="13" t="str">
        <f t="shared" si="29"/>
        <v/>
      </c>
      <c r="H473" s="13" t="str">
        <f t="shared" si="31"/>
        <v/>
      </c>
      <c r="I473" s="13" t="str">
        <f>IF(G473="","",IFERROR(IF(IF(K473="","",INDEX(收费标合同信息维护!A:Q,MATCH(G473,收费标合同信息维护!M:M,0),13))=G473,"有","无"),"无"))</f>
        <v/>
      </c>
      <c r="J473" s="3" t="s">
        <v>2712</v>
      </c>
      <c r="K473" s="3" t="s">
        <v>7602</v>
      </c>
      <c r="L473" s="3" t="s">
        <v>6025</v>
      </c>
      <c r="M473" s="3" t="s">
        <v>6026</v>
      </c>
      <c r="N473" s="3" t="s">
        <v>6477</v>
      </c>
      <c r="O473" s="3" t="s">
        <v>6478</v>
      </c>
      <c r="P473" s="3" t="s">
        <v>7603</v>
      </c>
      <c r="Q473" s="3" t="s">
        <v>7604</v>
      </c>
      <c r="R473" s="3" t="s">
        <v>6484</v>
      </c>
      <c r="S473" s="3" t="s">
        <v>6491</v>
      </c>
      <c r="T473" s="3" t="s">
        <v>7029</v>
      </c>
      <c r="U473" s="3" t="s">
        <v>154</v>
      </c>
      <c r="V473" s="3" t="s">
        <v>7605</v>
      </c>
      <c r="W473" s="3" t="s">
        <v>154</v>
      </c>
      <c r="X473" s="3" t="s">
        <v>154</v>
      </c>
      <c r="Y473" s="3" t="s">
        <v>154</v>
      </c>
      <c r="Z473" s="3" t="s">
        <v>154</v>
      </c>
      <c r="AA473" s="3" t="s">
        <v>154</v>
      </c>
      <c r="AB473" s="3" t="s">
        <v>154</v>
      </c>
      <c r="AC473" s="3" t="s">
        <v>154</v>
      </c>
      <c r="AD473" s="3" t="s">
        <v>6151</v>
      </c>
      <c r="AE473" s="3" t="s">
        <v>6151</v>
      </c>
      <c r="AF473" s="3" t="s">
        <v>154</v>
      </c>
      <c r="AG473" s="3" t="s">
        <v>154</v>
      </c>
      <c r="AH473" s="3" t="s">
        <v>6478</v>
      </c>
      <c r="AI473" s="3" t="s">
        <v>6727</v>
      </c>
      <c r="AJ473" s="3" t="s">
        <v>6489</v>
      </c>
    </row>
    <row r="474" spans="1:36" ht="30">
      <c r="A474" s="10">
        <v>569</v>
      </c>
      <c r="B474" t="str">
        <f>IF(K474="总计","",INDEX(主数据!A:AD,MATCH(J474,主数据!A:A,0),9))</f>
        <v>华南大区公司</v>
      </c>
      <c r="C474" t="str">
        <f>IF(K474="","",INDEX(主数据!A:AD,MATCH(J474,主数据!A:A,0),11))</f>
        <v>长沙西区</v>
      </c>
      <c r="D474" t="str">
        <f t="shared" si="28"/>
        <v>CS39销售中心物业费标准方式180103.00</v>
      </c>
      <c r="E474" s="13" t="str">
        <f t="shared" si="30"/>
        <v>180103.00</v>
      </c>
      <c r="F474" s="13" t="str">
        <f>IF(E474="","",IFERROR(IF(IF(K474="","",INDEX(收费标合同信息维护!A:Q,MATCH(D474,收费标合同信息维护!J:J,0),10))=D474,"有","无"),"无"))</f>
        <v>无</v>
      </c>
      <c r="G474" s="13" t="str">
        <f t="shared" si="29"/>
        <v/>
      </c>
      <c r="H474" s="13" t="str">
        <f t="shared" si="31"/>
        <v/>
      </c>
      <c r="I474" s="13" t="str">
        <f>IF(G474="","",IFERROR(IF(IF(K474="","",INDEX(收费标合同信息维护!A:Q,MATCH(G474,收费标合同信息维护!M:M,0),13))=G474,"有","无"),"无"))</f>
        <v/>
      </c>
      <c r="J474" s="3" t="s">
        <v>2712</v>
      </c>
      <c r="K474" s="3" t="s">
        <v>7602</v>
      </c>
      <c r="L474" s="3" t="s">
        <v>6638</v>
      </c>
      <c r="M474" s="3" t="s">
        <v>6639</v>
      </c>
      <c r="N474" s="3" t="s">
        <v>6477</v>
      </c>
      <c r="O474" s="3" t="s">
        <v>6478</v>
      </c>
      <c r="P474" s="3" t="s">
        <v>7276</v>
      </c>
      <c r="Q474" s="3" t="s">
        <v>7188</v>
      </c>
      <c r="R474" s="3" t="s">
        <v>6484</v>
      </c>
      <c r="S474" s="3" t="s">
        <v>6491</v>
      </c>
      <c r="T474" s="3" t="s">
        <v>6658</v>
      </c>
      <c r="U474" s="3" t="s">
        <v>7606</v>
      </c>
      <c r="V474" s="3" t="s">
        <v>7607</v>
      </c>
      <c r="W474" s="3" t="s">
        <v>154</v>
      </c>
      <c r="X474" s="3" t="s">
        <v>154</v>
      </c>
      <c r="Y474" s="3" t="s">
        <v>154</v>
      </c>
      <c r="Z474" s="3" t="s">
        <v>154</v>
      </c>
      <c r="AA474" s="3" t="s">
        <v>154</v>
      </c>
      <c r="AB474" s="3" t="s">
        <v>154</v>
      </c>
      <c r="AC474" s="3" t="s">
        <v>154</v>
      </c>
      <c r="AD474" s="3" t="s">
        <v>6151</v>
      </c>
      <c r="AE474" s="3" t="s">
        <v>6151</v>
      </c>
      <c r="AF474" s="3" t="s">
        <v>154</v>
      </c>
      <c r="AG474" s="3" t="s">
        <v>154</v>
      </c>
      <c r="AH474" s="3" t="s">
        <v>6478</v>
      </c>
      <c r="AI474" s="3" t="s">
        <v>6482</v>
      </c>
      <c r="AJ474" s="3" t="s">
        <v>6489</v>
      </c>
    </row>
    <row r="475" spans="1:36" ht="30">
      <c r="A475" s="10">
        <v>570</v>
      </c>
      <c r="B475" t="str">
        <f>IF(K475="总计","",INDEX(主数据!A:AD,MATCH(J475,主数据!A:A,0),9))</f>
        <v>华南大区公司</v>
      </c>
      <c r="C475" t="str">
        <f>IF(K475="","",INDEX(主数据!A:AD,MATCH(J475,主数据!A:A,0),11))</f>
        <v>长沙西区</v>
      </c>
      <c r="D475" t="str">
        <f t="shared" si="28"/>
        <v>CS39销售中心物业费定额</v>
      </c>
      <c r="E475" s="13" t="str">
        <f t="shared" si="30"/>
        <v/>
      </c>
      <c r="F475" s="13" t="str">
        <f>IF(E475="","",IFERROR(IF(IF(K475="","",INDEX(收费标合同信息维护!A:Q,MATCH(D475,收费标合同信息维护!J:J,0),10))=D475,"有","无"),"无"))</f>
        <v/>
      </c>
      <c r="G475" s="13" t="str">
        <f t="shared" si="29"/>
        <v>CS39销售中心物业费定额47801.00</v>
      </c>
      <c r="H475" s="13" t="str">
        <f t="shared" si="31"/>
        <v>47801.00</v>
      </c>
      <c r="I475" s="13" t="str">
        <f>IF(G475="","",IFERROR(IF(IF(K475="","",INDEX(收费标合同信息维护!A:Q,MATCH(G475,收费标合同信息维护!M:M,0),13))=G475,"有","无"),"无"))</f>
        <v>无</v>
      </c>
      <c r="J475" s="3" t="s">
        <v>2712</v>
      </c>
      <c r="K475" s="3" t="s">
        <v>7602</v>
      </c>
      <c r="L475" s="3" t="s">
        <v>6638</v>
      </c>
      <c r="M475" s="3" t="s">
        <v>6639</v>
      </c>
      <c r="N475" s="3" t="s">
        <v>6477</v>
      </c>
      <c r="O475" s="3" t="s">
        <v>6478</v>
      </c>
      <c r="P475" s="3" t="s">
        <v>6638</v>
      </c>
      <c r="Q475" s="3" t="s">
        <v>6639</v>
      </c>
      <c r="R475" s="3" t="s">
        <v>6490</v>
      </c>
      <c r="S475" s="3" t="s">
        <v>6491</v>
      </c>
      <c r="T475" s="3" t="s">
        <v>6537</v>
      </c>
      <c r="U475" s="3" t="s">
        <v>154</v>
      </c>
      <c r="V475" s="3" t="s">
        <v>154</v>
      </c>
      <c r="W475" s="3" t="s">
        <v>7608</v>
      </c>
      <c r="X475" s="3" t="s">
        <v>154</v>
      </c>
      <c r="Y475" s="3" t="s">
        <v>154</v>
      </c>
      <c r="Z475" s="3" t="s">
        <v>154</v>
      </c>
      <c r="AA475" s="3" t="s">
        <v>154</v>
      </c>
      <c r="AB475" s="3" t="s">
        <v>154</v>
      </c>
      <c r="AC475" s="3" t="s">
        <v>154</v>
      </c>
      <c r="AD475" s="3" t="s">
        <v>6151</v>
      </c>
      <c r="AE475" s="3" t="s">
        <v>6151</v>
      </c>
      <c r="AF475" s="3" t="s">
        <v>154</v>
      </c>
      <c r="AG475" s="3" t="s">
        <v>154</v>
      </c>
      <c r="AH475" s="3" t="s">
        <v>6478</v>
      </c>
      <c r="AI475" s="3" t="s">
        <v>6482</v>
      </c>
      <c r="AJ475" s="3" t="s">
        <v>6033</v>
      </c>
    </row>
    <row r="476" spans="1:36" ht="30">
      <c r="A476" s="10">
        <v>571</v>
      </c>
      <c r="B476" t="str">
        <f>IF(K476="总计","",INDEX(主数据!A:AD,MATCH(J476,主数据!A:A,0),9))</f>
        <v>华南大区公司</v>
      </c>
      <c r="C476" t="str">
        <f>IF(K476="","",INDEX(主数据!A:AD,MATCH(J476,主数据!A:A,0),11))</f>
        <v>长沙西区</v>
      </c>
      <c r="D476" t="str">
        <f t="shared" si="28"/>
        <v>CS39销售中心物业费直接录入</v>
      </c>
      <c r="E476" s="13" t="str">
        <f t="shared" si="30"/>
        <v/>
      </c>
      <c r="F476" s="13" t="str">
        <f>IF(E476="","",IFERROR(IF(IF(K476="","",INDEX(收费标合同信息维护!A:Q,MATCH(D476,收费标合同信息维护!J:J,0),10))=D476,"有","无"),"无"))</f>
        <v/>
      </c>
      <c r="G476" s="13" t="str">
        <f t="shared" si="29"/>
        <v/>
      </c>
      <c r="H476" s="13" t="str">
        <f t="shared" si="31"/>
        <v/>
      </c>
      <c r="I476" s="13" t="str">
        <f>IF(G476="","",IFERROR(IF(IF(K476="","",INDEX(收费标合同信息维护!A:Q,MATCH(G476,收费标合同信息维护!M:M,0),13))=G476,"有","无"),"无"))</f>
        <v/>
      </c>
      <c r="J476" s="3" t="s">
        <v>2712</v>
      </c>
      <c r="K476" s="3" t="s">
        <v>7602</v>
      </c>
      <c r="L476" s="3" t="s">
        <v>6638</v>
      </c>
      <c r="M476" s="3" t="s">
        <v>6639</v>
      </c>
      <c r="N476" s="3" t="s">
        <v>6477</v>
      </c>
      <c r="O476" s="3" t="s">
        <v>6478</v>
      </c>
      <c r="P476" s="3" t="s">
        <v>7609</v>
      </c>
      <c r="Q476" s="3" t="s">
        <v>7610</v>
      </c>
      <c r="R476" s="3" t="s">
        <v>6479</v>
      </c>
      <c r="S476" s="3" t="s">
        <v>6480</v>
      </c>
      <c r="T476" s="3" t="s">
        <v>6751</v>
      </c>
      <c r="U476" s="3" t="s">
        <v>154</v>
      </c>
      <c r="V476" s="3" t="s">
        <v>154</v>
      </c>
      <c r="W476" s="3" t="s">
        <v>154</v>
      </c>
      <c r="X476" s="3" t="s">
        <v>154</v>
      </c>
      <c r="Y476" s="3" t="s">
        <v>154</v>
      </c>
      <c r="Z476" s="3" t="s">
        <v>154</v>
      </c>
      <c r="AA476" s="3" t="s">
        <v>154</v>
      </c>
      <c r="AB476" s="3" t="s">
        <v>154</v>
      </c>
      <c r="AC476" s="3" t="s">
        <v>154</v>
      </c>
      <c r="AD476" s="3" t="s">
        <v>6151</v>
      </c>
      <c r="AE476" s="3" t="s">
        <v>6151</v>
      </c>
      <c r="AF476" s="3" t="s">
        <v>154</v>
      </c>
      <c r="AG476" s="3" t="s">
        <v>154</v>
      </c>
      <c r="AH476" s="3" t="s">
        <v>6478</v>
      </c>
      <c r="AI476" s="3" t="s">
        <v>6482</v>
      </c>
      <c r="AJ476" s="3" t="s">
        <v>6489</v>
      </c>
    </row>
    <row r="477" spans="1:36" ht="30">
      <c r="A477" s="10">
        <v>572</v>
      </c>
      <c r="B477" t="str">
        <f>IF(K477="总计","",INDEX(主数据!A:AD,MATCH(J477,主数据!A:A,0),9))</f>
        <v>华南大区公司</v>
      </c>
      <c r="C477" t="str">
        <f>IF(K477="","",INDEX(主数据!A:AD,MATCH(J477,主数据!A:A,0),11))</f>
        <v>长沙东区</v>
      </c>
      <c r="D477" t="str">
        <f t="shared" si="28"/>
        <v>CS43物业服务费直接录入</v>
      </c>
      <c r="E477" s="13" t="str">
        <f t="shared" si="30"/>
        <v/>
      </c>
      <c r="F477" s="13" t="str">
        <f>IF(E477="","",IFERROR(IF(IF(K477="","",INDEX(收费标合同信息维护!A:Q,MATCH(D477,收费标合同信息维护!J:J,0),10))=D477,"有","无"),"无"))</f>
        <v/>
      </c>
      <c r="G477" s="13" t="str">
        <f t="shared" si="29"/>
        <v/>
      </c>
      <c r="H477" s="13" t="str">
        <f t="shared" si="31"/>
        <v/>
      </c>
      <c r="I477" s="13" t="str">
        <f>IF(G477="","",IFERROR(IF(IF(K477="","",INDEX(收费标合同信息维护!A:Q,MATCH(G477,收费标合同信息维护!M:M,0),13))=G477,"有","无"),"无"))</f>
        <v/>
      </c>
      <c r="J477" s="3" t="s">
        <v>3411</v>
      </c>
      <c r="K477" s="3" t="s">
        <v>7611</v>
      </c>
      <c r="L477" s="3" t="s">
        <v>6025</v>
      </c>
      <c r="M477" s="3" t="s">
        <v>6026</v>
      </c>
      <c r="N477" s="3" t="s">
        <v>6477</v>
      </c>
      <c r="O477" s="3" t="s">
        <v>6478</v>
      </c>
      <c r="P477" s="3" t="s">
        <v>7612</v>
      </c>
      <c r="Q477" s="3" t="s">
        <v>7613</v>
      </c>
      <c r="R477" s="3" t="s">
        <v>6479</v>
      </c>
      <c r="S477" s="3" t="s">
        <v>6480</v>
      </c>
      <c r="T477" s="3" t="s">
        <v>7614</v>
      </c>
      <c r="U477" s="3" t="s">
        <v>154</v>
      </c>
      <c r="V477" s="3" t="s">
        <v>154</v>
      </c>
      <c r="W477" s="3" t="s">
        <v>154</v>
      </c>
      <c r="X477" s="3" t="s">
        <v>154</v>
      </c>
      <c r="Y477" s="3" t="s">
        <v>154</v>
      </c>
      <c r="Z477" s="3" t="s">
        <v>154</v>
      </c>
      <c r="AA477" s="3" t="s">
        <v>154</v>
      </c>
      <c r="AB477" s="3" t="s">
        <v>154</v>
      </c>
      <c r="AC477" s="3" t="s">
        <v>154</v>
      </c>
      <c r="AD477" s="3" t="s">
        <v>6151</v>
      </c>
      <c r="AE477" s="3" t="s">
        <v>6151</v>
      </c>
      <c r="AF477" s="3" t="s">
        <v>154</v>
      </c>
      <c r="AG477" s="3" t="s">
        <v>154</v>
      </c>
      <c r="AH477" s="3" t="s">
        <v>6478</v>
      </c>
      <c r="AI477" s="3" t="s">
        <v>6482</v>
      </c>
      <c r="AJ477" s="3" t="s">
        <v>6489</v>
      </c>
    </row>
    <row r="478" spans="1:36" ht="30">
      <c r="A478" s="10">
        <v>573</v>
      </c>
      <c r="B478" t="str">
        <f>IF(K478="总计","",INDEX(主数据!A:AD,MATCH(J478,主数据!A:A,0),9))</f>
        <v>华南大区公司</v>
      </c>
      <c r="C478" t="str">
        <f>IF(K478="","",INDEX(主数据!A:AD,MATCH(J478,主数据!A:A,0),11))</f>
        <v>长沙东区</v>
      </c>
      <c r="D478" t="str">
        <f t="shared" si="28"/>
        <v>CS43销售中心物业费定额</v>
      </c>
      <c r="E478" s="13" t="str">
        <f t="shared" si="30"/>
        <v/>
      </c>
      <c r="F478" s="13" t="str">
        <f>IF(E478="","",IFERROR(IF(IF(K478="","",INDEX(收费标合同信息维护!A:Q,MATCH(D478,收费标合同信息维护!J:J,0),10))=D478,"有","无"),"无"))</f>
        <v/>
      </c>
      <c r="G478" s="13" t="str">
        <f t="shared" si="29"/>
        <v>CS43销售中心物业费定额38107.00</v>
      </c>
      <c r="H478" s="13" t="str">
        <f t="shared" si="31"/>
        <v>38107.00</v>
      </c>
      <c r="I478" s="13" t="str">
        <f>IF(G478="","",IFERROR(IF(IF(K478="","",INDEX(收费标合同信息维护!A:Q,MATCH(G478,收费标合同信息维护!M:M,0),13))=G478,"有","无"),"无"))</f>
        <v>无</v>
      </c>
      <c r="J478" s="3" t="s">
        <v>3411</v>
      </c>
      <c r="K478" s="3" t="s">
        <v>7611</v>
      </c>
      <c r="L478" s="3" t="s">
        <v>6638</v>
      </c>
      <c r="M478" s="3" t="s">
        <v>6639</v>
      </c>
      <c r="N478" s="3" t="s">
        <v>6477</v>
      </c>
      <c r="O478" s="3" t="s">
        <v>6478</v>
      </c>
      <c r="P478" s="3" t="s">
        <v>6638</v>
      </c>
      <c r="Q478" s="3" t="s">
        <v>6639</v>
      </c>
      <c r="R478" s="3" t="s">
        <v>6490</v>
      </c>
      <c r="S478" s="3" t="s">
        <v>6491</v>
      </c>
      <c r="T478" s="3" t="s">
        <v>6537</v>
      </c>
      <c r="U478" s="3" t="s">
        <v>154</v>
      </c>
      <c r="V478" s="3" t="s">
        <v>154</v>
      </c>
      <c r="W478" s="3" t="s">
        <v>7615</v>
      </c>
      <c r="X478" s="3" t="s">
        <v>154</v>
      </c>
      <c r="Y478" s="3" t="s">
        <v>154</v>
      </c>
      <c r="Z478" s="3" t="s">
        <v>154</v>
      </c>
      <c r="AA478" s="3" t="s">
        <v>154</v>
      </c>
      <c r="AB478" s="3" t="s">
        <v>154</v>
      </c>
      <c r="AC478" s="3" t="s">
        <v>154</v>
      </c>
      <c r="AD478" s="3" t="s">
        <v>6151</v>
      </c>
      <c r="AE478" s="3" t="s">
        <v>6151</v>
      </c>
      <c r="AF478" s="3" t="s">
        <v>154</v>
      </c>
      <c r="AG478" s="3" t="s">
        <v>154</v>
      </c>
      <c r="AH478" s="3" t="s">
        <v>6478</v>
      </c>
      <c r="AI478" s="3" t="s">
        <v>6482</v>
      </c>
      <c r="AJ478" s="3" t="s">
        <v>6033</v>
      </c>
    </row>
    <row r="479" spans="1:36" ht="15">
      <c r="A479" s="10">
        <v>574</v>
      </c>
      <c r="B479" t="str">
        <f>IF(K479="总计","",INDEX(主数据!A:AD,MATCH(J479,主数据!A:A,0),9))</f>
        <v>华北大区公司</v>
      </c>
      <c r="C479" t="str">
        <f>IF(K479="","",INDEX(主数据!A:AD,MATCH(J479,主数据!A:A,0),11))</f>
        <v>华为IFM东南区管理处</v>
      </c>
      <c r="D479" t="str">
        <f t="shared" si="28"/>
        <v>CS44物业服务费定额</v>
      </c>
      <c r="E479" s="13" t="str">
        <f t="shared" si="30"/>
        <v/>
      </c>
      <c r="F479" s="13" t="str">
        <f>IF(E479="","",IFERROR(IF(IF(K479="","",INDEX(收费标合同信息维护!A:Q,MATCH(D479,收费标合同信息维护!J:J,0),10))=D479,"有","无"),"无"))</f>
        <v/>
      </c>
      <c r="G479" s="13" t="str">
        <f t="shared" si="29"/>
        <v>CS44物业服务费定额185650.28</v>
      </c>
      <c r="H479" s="13" t="str">
        <f t="shared" si="31"/>
        <v>185650.28</v>
      </c>
      <c r="I479" s="13" t="str">
        <f>IF(G479="","",IFERROR(IF(IF(K479="","",INDEX(收费标合同信息维护!A:Q,MATCH(G479,收费标合同信息维护!M:M,0),13))=G479,"有","无"),"无"))</f>
        <v>无</v>
      </c>
      <c r="J479" s="3" t="s">
        <v>3482</v>
      </c>
      <c r="K479" s="3" t="s">
        <v>7616</v>
      </c>
      <c r="L479" s="3" t="s">
        <v>6025</v>
      </c>
      <c r="M479" s="3" t="s">
        <v>6026</v>
      </c>
      <c r="N479" s="3" t="s">
        <v>6477</v>
      </c>
      <c r="O479" s="3" t="s">
        <v>6478</v>
      </c>
      <c r="P479" s="3" t="s">
        <v>7617</v>
      </c>
      <c r="Q479" s="3" t="s">
        <v>7618</v>
      </c>
      <c r="R479" s="3" t="s">
        <v>6490</v>
      </c>
      <c r="S479" s="3" t="s">
        <v>6491</v>
      </c>
      <c r="T479" s="3" t="s">
        <v>7001</v>
      </c>
      <c r="U479" s="3" t="s">
        <v>7002</v>
      </c>
      <c r="V479" s="3" t="s">
        <v>154</v>
      </c>
      <c r="W479" s="3" t="s">
        <v>7619</v>
      </c>
      <c r="X479" s="3" t="s">
        <v>154</v>
      </c>
      <c r="Y479" s="3" t="s">
        <v>154</v>
      </c>
      <c r="Z479" s="3" t="s">
        <v>154</v>
      </c>
      <c r="AA479" s="3" t="s">
        <v>154</v>
      </c>
      <c r="AB479" s="3" t="s">
        <v>154</v>
      </c>
      <c r="AC479" s="3" t="s">
        <v>154</v>
      </c>
      <c r="AD479" s="3" t="s">
        <v>6151</v>
      </c>
      <c r="AE479" s="3" t="s">
        <v>6151</v>
      </c>
      <c r="AF479" s="3" t="s">
        <v>6040</v>
      </c>
      <c r="AG479" s="3" t="s">
        <v>154</v>
      </c>
      <c r="AH479" s="3" t="s">
        <v>6478</v>
      </c>
      <c r="AI479" s="3" t="s">
        <v>6482</v>
      </c>
      <c r="AJ479" s="3" t="s">
        <v>6033</v>
      </c>
    </row>
    <row r="480" spans="1:36" ht="15">
      <c r="A480" s="10">
        <v>575</v>
      </c>
      <c r="B480" t="str">
        <f>IF(K480="总计","",INDEX(主数据!A:AD,MATCH(J480,主数据!A:A,0),9))</f>
        <v>华北大区公司</v>
      </c>
      <c r="C480" t="str">
        <f>IF(K480="","",INDEX(主数据!A:AD,MATCH(J480,主数据!A:A,0),11))</f>
        <v>华为IFM东南区管理处</v>
      </c>
      <c r="D480" t="str">
        <f t="shared" si="28"/>
        <v>CS44物业服务费直接录入</v>
      </c>
      <c r="E480" s="13" t="str">
        <f t="shared" si="30"/>
        <v/>
      </c>
      <c r="F480" s="13" t="str">
        <f>IF(E480="","",IFERROR(IF(IF(K480="","",INDEX(收费标合同信息维护!A:Q,MATCH(D480,收费标合同信息维护!J:J,0),10))=D480,"有","无"),"无"))</f>
        <v/>
      </c>
      <c r="G480" s="13" t="str">
        <f t="shared" si="29"/>
        <v/>
      </c>
      <c r="H480" s="13" t="str">
        <f t="shared" si="31"/>
        <v/>
      </c>
      <c r="I480" s="13" t="str">
        <f>IF(G480="","",IFERROR(IF(IF(K480="","",INDEX(收费标合同信息维护!A:Q,MATCH(G480,收费标合同信息维护!M:M,0),13))=G480,"有","无"),"无"))</f>
        <v/>
      </c>
      <c r="J480" s="3" t="s">
        <v>3482</v>
      </c>
      <c r="K480" s="3" t="s">
        <v>7616</v>
      </c>
      <c r="L480" s="3" t="s">
        <v>6025</v>
      </c>
      <c r="M480" s="3" t="s">
        <v>6026</v>
      </c>
      <c r="N480" s="3" t="s">
        <v>6477</v>
      </c>
      <c r="O480" s="3" t="s">
        <v>6478</v>
      </c>
      <c r="P480" s="3" t="s">
        <v>7620</v>
      </c>
      <c r="Q480" s="3" t="s">
        <v>6026</v>
      </c>
      <c r="R480" s="3" t="s">
        <v>6479</v>
      </c>
      <c r="S480" s="3" t="s">
        <v>6480</v>
      </c>
      <c r="T480" s="3" t="s">
        <v>6751</v>
      </c>
      <c r="U480" s="3" t="s">
        <v>154</v>
      </c>
      <c r="V480" s="3" t="s">
        <v>154</v>
      </c>
      <c r="W480" s="3" t="s">
        <v>154</v>
      </c>
      <c r="X480" s="3" t="s">
        <v>154</v>
      </c>
      <c r="Y480" s="3" t="s">
        <v>154</v>
      </c>
      <c r="Z480" s="3" t="s">
        <v>154</v>
      </c>
      <c r="AA480" s="3" t="s">
        <v>154</v>
      </c>
      <c r="AB480" s="3" t="s">
        <v>154</v>
      </c>
      <c r="AC480" s="3" t="s">
        <v>154</v>
      </c>
      <c r="AD480" s="3" t="s">
        <v>6151</v>
      </c>
      <c r="AE480" s="3" t="s">
        <v>6151</v>
      </c>
      <c r="AF480" s="3" t="s">
        <v>154</v>
      </c>
      <c r="AG480" s="3" t="s">
        <v>154</v>
      </c>
      <c r="AH480" s="3" t="s">
        <v>6478</v>
      </c>
      <c r="AI480" s="3" t="s">
        <v>6482</v>
      </c>
      <c r="AJ480" s="3" t="s">
        <v>6489</v>
      </c>
    </row>
    <row r="481" spans="1:36" ht="30">
      <c r="A481" s="10">
        <v>576</v>
      </c>
      <c r="B481" t="str">
        <f>IF(K481="总计","",INDEX(主数据!A:AD,MATCH(J481,主数据!A:A,0),9))</f>
        <v>华南大区公司</v>
      </c>
      <c r="C481" t="str">
        <f>IF(K481="","",INDEX(主数据!A:AD,MATCH(J481,主数据!A:A,0),11))</f>
        <v>长沙东区</v>
      </c>
      <c r="D481" t="str">
        <f t="shared" si="28"/>
        <v>CS46物业服务费定额</v>
      </c>
      <c r="E481" s="13" t="str">
        <f t="shared" si="30"/>
        <v/>
      </c>
      <c r="F481" s="13" t="str">
        <f>IF(E481="","",IFERROR(IF(IF(K481="","",INDEX(收费标合同信息维护!A:Q,MATCH(D481,收费标合同信息维护!J:J,0),10))=D481,"有","无"),"无"))</f>
        <v/>
      </c>
      <c r="G481" s="13" t="str">
        <f t="shared" si="29"/>
        <v>CS46物业服务费定额64000.00</v>
      </c>
      <c r="H481" s="13" t="str">
        <f t="shared" si="31"/>
        <v>64000.00</v>
      </c>
      <c r="I481" s="13" t="str">
        <f>IF(G481="","",IFERROR(IF(IF(K481="","",INDEX(收费标合同信息维护!A:Q,MATCH(G481,收费标合同信息维护!M:M,0),13))=G481,"有","无"),"无"))</f>
        <v>无</v>
      </c>
      <c r="J481" s="3" t="s">
        <v>3590</v>
      </c>
      <c r="K481" s="3" t="s">
        <v>7621</v>
      </c>
      <c r="L481" s="3" t="s">
        <v>6025</v>
      </c>
      <c r="M481" s="3" t="s">
        <v>6026</v>
      </c>
      <c r="N481" s="3" t="s">
        <v>6477</v>
      </c>
      <c r="O481" s="3" t="s">
        <v>6478</v>
      </c>
      <c r="P481" s="3" t="s">
        <v>6025</v>
      </c>
      <c r="Q481" s="3" t="s">
        <v>6026</v>
      </c>
      <c r="R481" s="3" t="s">
        <v>6490</v>
      </c>
      <c r="S481" s="3" t="s">
        <v>6491</v>
      </c>
      <c r="T481" s="3" t="s">
        <v>6590</v>
      </c>
      <c r="U481" s="3" t="s">
        <v>154</v>
      </c>
      <c r="V481" s="3" t="s">
        <v>154</v>
      </c>
      <c r="W481" s="3" t="s">
        <v>7622</v>
      </c>
      <c r="X481" s="3" t="s">
        <v>154</v>
      </c>
      <c r="Y481" s="3" t="s">
        <v>154</v>
      </c>
      <c r="Z481" s="3" t="s">
        <v>154</v>
      </c>
      <c r="AA481" s="3" t="s">
        <v>154</v>
      </c>
      <c r="AB481" s="3" t="s">
        <v>154</v>
      </c>
      <c r="AC481" s="3" t="s">
        <v>154</v>
      </c>
      <c r="AD481" s="3" t="s">
        <v>6151</v>
      </c>
      <c r="AE481" s="3" t="s">
        <v>6151</v>
      </c>
      <c r="AF481" s="3" t="s">
        <v>154</v>
      </c>
      <c r="AG481" s="3" t="s">
        <v>154</v>
      </c>
      <c r="AH481" s="3" t="s">
        <v>6478</v>
      </c>
      <c r="AI481" s="3" t="s">
        <v>6482</v>
      </c>
      <c r="AJ481" s="3" t="s">
        <v>6033</v>
      </c>
    </row>
    <row r="482" spans="1:36" ht="30">
      <c r="A482" s="10">
        <v>577</v>
      </c>
      <c r="B482" t="str">
        <f>IF(K482="总计","",INDEX(主数据!A:AD,MATCH(J482,主数据!A:A,0),9))</f>
        <v>华南大区公司</v>
      </c>
      <c r="C482" t="str">
        <f>IF(K482="","",INDEX(主数据!A:AD,MATCH(J482,主数据!A:A,0),11))</f>
        <v>长沙东区</v>
      </c>
      <c r="D482" t="str">
        <f t="shared" si="28"/>
        <v>CS48物业服务费直接录入</v>
      </c>
      <c r="E482" s="13" t="str">
        <f t="shared" si="30"/>
        <v/>
      </c>
      <c r="F482" s="13" t="str">
        <f>IF(E482="","",IFERROR(IF(IF(K482="","",INDEX(收费标合同信息维护!A:Q,MATCH(D482,收费标合同信息维护!J:J,0),10))=D482,"有","无"),"无"))</f>
        <v/>
      </c>
      <c r="G482" s="13" t="str">
        <f t="shared" si="29"/>
        <v/>
      </c>
      <c r="H482" s="13" t="str">
        <f t="shared" si="31"/>
        <v/>
      </c>
      <c r="I482" s="13" t="str">
        <f>IF(G482="","",IFERROR(IF(IF(K482="","",INDEX(收费标合同信息维护!A:Q,MATCH(G482,收费标合同信息维护!M:M,0),13))=G482,"有","无"),"无"))</f>
        <v/>
      </c>
      <c r="J482" s="3" t="s">
        <v>3622</v>
      </c>
      <c r="K482" s="3" t="s">
        <v>7623</v>
      </c>
      <c r="L482" s="3" t="s">
        <v>6025</v>
      </c>
      <c r="M482" s="3" t="s">
        <v>6026</v>
      </c>
      <c r="N482" s="3" t="s">
        <v>6477</v>
      </c>
      <c r="O482" s="3" t="s">
        <v>6478</v>
      </c>
      <c r="P482" s="3" t="s">
        <v>7624</v>
      </c>
      <c r="Q482" s="3" t="s">
        <v>6026</v>
      </c>
      <c r="R482" s="3" t="s">
        <v>6479</v>
      </c>
      <c r="S482" s="3" t="s">
        <v>6480</v>
      </c>
      <c r="T482" s="3" t="s">
        <v>6704</v>
      </c>
      <c r="U482" s="3" t="s">
        <v>154</v>
      </c>
      <c r="V482" s="3" t="s">
        <v>154</v>
      </c>
      <c r="W482" s="3" t="s">
        <v>154</v>
      </c>
      <c r="X482" s="3" t="s">
        <v>154</v>
      </c>
      <c r="Y482" s="3" t="s">
        <v>154</v>
      </c>
      <c r="Z482" s="3" t="s">
        <v>154</v>
      </c>
      <c r="AA482" s="3" t="s">
        <v>154</v>
      </c>
      <c r="AB482" s="3" t="s">
        <v>154</v>
      </c>
      <c r="AC482" s="3" t="s">
        <v>154</v>
      </c>
      <c r="AD482" s="3" t="s">
        <v>6151</v>
      </c>
      <c r="AE482" s="3" t="s">
        <v>6151</v>
      </c>
      <c r="AF482" s="3" t="s">
        <v>154</v>
      </c>
      <c r="AG482" s="3" t="s">
        <v>154</v>
      </c>
      <c r="AH482" s="3" t="s">
        <v>6478</v>
      </c>
      <c r="AI482" s="3" t="s">
        <v>6482</v>
      </c>
      <c r="AJ482" s="3" t="s">
        <v>6033</v>
      </c>
    </row>
    <row r="483" spans="1:36" ht="30">
      <c r="A483" s="10">
        <v>578</v>
      </c>
      <c r="B483" t="str">
        <f>IF(K483="总计","",INDEX(主数据!A:AD,MATCH(J483,主数据!A:A,0),9))</f>
        <v>华南大区公司</v>
      </c>
      <c r="C483" t="str">
        <f>IF(K483="","",INDEX(主数据!A:AD,MATCH(J483,主数据!A:A,0),11))</f>
        <v>长沙东区</v>
      </c>
      <c r="D483" t="str">
        <f t="shared" si="28"/>
        <v>CS48销售中心物业费定额</v>
      </c>
      <c r="E483" s="13" t="str">
        <f t="shared" si="30"/>
        <v/>
      </c>
      <c r="F483" s="13" t="str">
        <f>IF(E483="","",IFERROR(IF(IF(K483="","",INDEX(收费标合同信息维护!A:Q,MATCH(D483,收费标合同信息维护!J:J,0),10))=D483,"有","无"),"无"))</f>
        <v/>
      </c>
      <c r="G483" s="13" t="str">
        <f t="shared" si="29"/>
        <v>CS48销售中心物业费定额66175.00</v>
      </c>
      <c r="H483" s="13" t="str">
        <f t="shared" si="31"/>
        <v>66175.00</v>
      </c>
      <c r="I483" s="13" t="str">
        <f>IF(G483="","",IFERROR(IF(IF(K483="","",INDEX(收费标合同信息维护!A:Q,MATCH(G483,收费标合同信息维护!M:M,0),13))=G483,"有","无"),"无"))</f>
        <v>无</v>
      </c>
      <c r="J483" s="3" t="s">
        <v>3622</v>
      </c>
      <c r="K483" s="3" t="s">
        <v>7623</v>
      </c>
      <c r="L483" s="3" t="s">
        <v>6638</v>
      </c>
      <c r="M483" s="3" t="s">
        <v>6639</v>
      </c>
      <c r="N483" s="3" t="s">
        <v>6477</v>
      </c>
      <c r="O483" s="3" t="s">
        <v>6478</v>
      </c>
      <c r="P483" s="3" t="s">
        <v>6638</v>
      </c>
      <c r="Q483" s="3" t="s">
        <v>6639</v>
      </c>
      <c r="R483" s="3" t="s">
        <v>6490</v>
      </c>
      <c r="S483" s="3" t="s">
        <v>6491</v>
      </c>
      <c r="T483" s="3" t="s">
        <v>6537</v>
      </c>
      <c r="U483" s="3" t="s">
        <v>154</v>
      </c>
      <c r="V483" s="3" t="s">
        <v>154</v>
      </c>
      <c r="W483" s="3" t="s">
        <v>7625</v>
      </c>
      <c r="X483" s="3" t="s">
        <v>154</v>
      </c>
      <c r="Y483" s="3" t="s">
        <v>154</v>
      </c>
      <c r="Z483" s="3" t="s">
        <v>154</v>
      </c>
      <c r="AA483" s="3" t="s">
        <v>154</v>
      </c>
      <c r="AB483" s="3" t="s">
        <v>154</v>
      </c>
      <c r="AC483" s="3" t="s">
        <v>154</v>
      </c>
      <c r="AD483" s="3" t="s">
        <v>6151</v>
      </c>
      <c r="AE483" s="3" t="s">
        <v>6151</v>
      </c>
      <c r="AF483" s="3" t="s">
        <v>154</v>
      </c>
      <c r="AG483" s="3" t="s">
        <v>154</v>
      </c>
      <c r="AH483" s="3" t="s">
        <v>6597</v>
      </c>
      <c r="AI483" s="3" t="s">
        <v>6482</v>
      </c>
      <c r="AJ483" s="3" t="s">
        <v>6033</v>
      </c>
    </row>
    <row r="484" spans="1:36" ht="30">
      <c r="A484" s="10">
        <v>579</v>
      </c>
      <c r="B484" t="str">
        <f>IF(K484="总计","",INDEX(主数据!A:AD,MATCH(J484,主数据!A:A,0),9))</f>
        <v>华南大区公司</v>
      </c>
      <c r="C484" t="str">
        <f>IF(K484="","",INDEX(主数据!A:AD,MATCH(J484,主数据!A:A,0),11))</f>
        <v>长沙西区</v>
      </c>
      <c r="D484" t="str">
        <f t="shared" si="28"/>
        <v>CS52物业服务费直接录入</v>
      </c>
      <c r="E484" s="13" t="str">
        <f t="shared" si="30"/>
        <v/>
      </c>
      <c r="F484" s="13" t="str">
        <f>IF(E484="","",IFERROR(IF(IF(K484="","",INDEX(收费标合同信息维护!A:Q,MATCH(D484,收费标合同信息维护!J:J,0),10))=D484,"有","无"),"无"))</f>
        <v/>
      </c>
      <c r="G484" s="13" t="str">
        <f t="shared" si="29"/>
        <v/>
      </c>
      <c r="H484" s="13" t="str">
        <f t="shared" si="31"/>
        <v/>
      </c>
      <c r="I484" s="13" t="str">
        <f>IF(G484="","",IFERROR(IF(IF(K484="","",INDEX(收费标合同信息维护!A:Q,MATCH(G484,收费标合同信息维护!M:M,0),13))=G484,"有","无"),"无"))</f>
        <v/>
      </c>
      <c r="J484" s="3" t="s">
        <v>3720</v>
      </c>
      <c r="K484" s="3" t="s">
        <v>7626</v>
      </c>
      <c r="L484" s="3" t="s">
        <v>6025</v>
      </c>
      <c r="M484" s="3" t="s">
        <v>6026</v>
      </c>
      <c r="N484" s="3" t="s">
        <v>6477</v>
      </c>
      <c r="O484" s="3" t="s">
        <v>6478</v>
      </c>
      <c r="P484" s="3" t="s">
        <v>7627</v>
      </c>
      <c r="Q484" s="3" t="s">
        <v>7610</v>
      </c>
      <c r="R484" s="3" t="s">
        <v>6479</v>
      </c>
      <c r="S484" s="3" t="s">
        <v>6480</v>
      </c>
      <c r="T484" s="3" t="s">
        <v>6493</v>
      </c>
      <c r="U484" s="3" t="s">
        <v>154</v>
      </c>
      <c r="V484" s="3" t="s">
        <v>154</v>
      </c>
      <c r="W484" s="3" t="s">
        <v>154</v>
      </c>
      <c r="X484" s="3" t="s">
        <v>154</v>
      </c>
      <c r="Y484" s="3" t="s">
        <v>154</v>
      </c>
      <c r="Z484" s="3" t="s">
        <v>154</v>
      </c>
      <c r="AA484" s="3" t="s">
        <v>154</v>
      </c>
      <c r="AB484" s="3" t="s">
        <v>154</v>
      </c>
      <c r="AC484" s="3" t="s">
        <v>154</v>
      </c>
      <c r="AD484" s="3" t="s">
        <v>6151</v>
      </c>
      <c r="AE484" s="3" t="s">
        <v>6151</v>
      </c>
      <c r="AF484" s="3" t="s">
        <v>154</v>
      </c>
      <c r="AG484" s="3" t="s">
        <v>154</v>
      </c>
      <c r="AH484" s="3" t="s">
        <v>6478</v>
      </c>
      <c r="AI484" s="3" t="s">
        <v>6482</v>
      </c>
      <c r="AJ484" s="3" t="s">
        <v>6489</v>
      </c>
    </row>
    <row r="485" spans="1:36" ht="30">
      <c r="A485" s="10">
        <v>580</v>
      </c>
      <c r="B485" t="str">
        <f>IF(K485="总计","",INDEX(主数据!A:AD,MATCH(J485,主数据!A:A,0),9))</f>
        <v>华南大区公司</v>
      </c>
      <c r="C485" t="str">
        <f>IF(K485="","",INDEX(主数据!A:AD,MATCH(J485,主数据!A:A,0),11))</f>
        <v>长沙西区</v>
      </c>
      <c r="D485" t="str">
        <f t="shared" si="28"/>
        <v>CS52物业服务费标准方式50010.00</v>
      </c>
      <c r="E485" s="13" t="str">
        <f t="shared" si="30"/>
        <v>50010.00</v>
      </c>
      <c r="F485" s="13" t="str">
        <f>IF(E485="","",IFERROR(IF(IF(K485="","",INDEX(收费标合同信息维护!A:Q,MATCH(D485,收费标合同信息维护!J:J,0),10))=D485,"有","无"),"无"))</f>
        <v>无</v>
      </c>
      <c r="G485" s="13" t="str">
        <f t="shared" si="29"/>
        <v/>
      </c>
      <c r="H485" s="13" t="str">
        <f t="shared" si="31"/>
        <v/>
      </c>
      <c r="I485" s="13" t="str">
        <f>IF(G485="","",IFERROR(IF(IF(K485="","",INDEX(收费标合同信息维护!A:Q,MATCH(G485,收费标合同信息维护!M:M,0),13))=G485,"有","无"),"无"))</f>
        <v/>
      </c>
      <c r="J485" s="3" t="s">
        <v>3720</v>
      </c>
      <c r="K485" s="3" t="s">
        <v>7626</v>
      </c>
      <c r="L485" s="3" t="s">
        <v>6025</v>
      </c>
      <c r="M485" s="3" t="s">
        <v>6026</v>
      </c>
      <c r="N485" s="3" t="s">
        <v>6477</v>
      </c>
      <c r="O485" s="3" t="s">
        <v>6478</v>
      </c>
      <c r="P485" s="3" t="s">
        <v>7628</v>
      </c>
      <c r="Q485" s="3" t="s">
        <v>7629</v>
      </c>
      <c r="R485" s="3" t="s">
        <v>6484</v>
      </c>
      <c r="S485" s="3" t="s">
        <v>6491</v>
      </c>
      <c r="T485" s="3" t="s">
        <v>6633</v>
      </c>
      <c r="U485" s="3" t="s">
        <v>154</v>
      </c>
      <c r="V485" s="3" t="s">
        <v>7630</v>
      </c>
      <c r="W485" s="3" t="s">
        <v>154</v>
      </c>
      <c r="X485" s="3" t="s">
        <v>154</v>
      </c>
      <c r="Y485" s="3" t="s">
        <v>154</v>
      </c>
      <c r="Z485" s="3" t="s">
        <v>154</v>
      </c>
      <c r="AA485" s="3" t="s">
        <v>154</v>
      </c>
      <c r="AB485" s="3" t="s">
        <v>154</v>
      </c>
      <c r="AC485" s="3" t="s">
        <v>154</v>
      </c>
      <c r="AD485" s="3" t="s">
        <v>6151</v>
      </c>
      <c r="AE485" s="3" t="s">
        <v>6151</v>
      </c>
      <c r="AF485" s="3" t="s">
        <v>154</v>
      </c>
      <c r="AG485" s="3" t="s">
        <v>154</v>
      </c>
      <c r="AH485" s="3" t="s">
        <v>6478</v>
      </c>
      <c r="AI485" s="3" t="s">
        <v>6482</v>
      </c>
      <c r="AJ485" s="3" t="s">
        <v>6489</v>
      </c>
    </row>
    <row r="486" spans="1:36" ht="30">
      <c r="A486" s="10">
        <v>581</v>
      </c>
      <c r="B486" t="str">
        <f>IF(K486="总计","",INDEX(主数据!A:AD,MATCH(J486,主数据!A:A,0),9))</f>
        <v>华南大区公司</v>
      </c>
      <c r="C486" t="str">
        <f>IF(K486="","",INDEX(主数据!A:AD,MATCH(J486,主数据!A:A,0),11))</f>
        <v>长沙西区</v>
      </c>
      <c r="D486" t="str">
        <f t="shared" si="28"/>
        <v>CS52物业服务费标准方式45000.00</v>
      </c>
      <c r="E486" s="13" t="str">
        <f t="shared" si="30"/>
        <v>45000.00</v>
      </c>
      <c r="F486" s="13" t="str">
        <f>IF(E486="","",IFERROR(IF(IF(K486="","",INDEX(收费标合同信息维护!A:Q,MATCH(D486,收费标合同信息维护!J:J,0),10))=D486,"有","无"),"无"))</f>
        <v>无</v>
      </c>
      <c r="G486" s="13" t="str">
        <f t="shared" si="29"/>
        <v/>
      </c>
      <c r="H486" s="13" t="str">
        <f t="shared" si="31"/>
        <v/>
      </c>
      <c r="I486" s="13" t="str">
        <f>IF(G486="","",IFERROR(IF(IF(K486="","",INDEX(收费标合同信息维护!A:Q,MATCH(G486,收费标合同信息维护!M:M,0),13))=G486,"有","无"),"无"))</f>
        <v/>
      </c>
      <c r="J486" s="3" t="s">
        <v>3720</v>
      </c>
      <c r="K486" s="3" t="s">
        <v>7626</v>
      </c>
      <c r="L486" s="3" t="s">
        <v>6025</v>
      </c>
      <c r="M486" s="3" t="s">
        <v>6026</v>
      </c>
      <c r="N486" s="3" t="s">
        <v>6477</v>
      </c>
      <c r="O486" s="3" t="s">
        <v>6478</v>
      </c>
      <c r="P486" s="3" t="s">
        <v>7631</v>
      </c>
      <c r="Q486" s="3" t="s">
        <v>7632</v>
      </c>
      <c r="R486" s="3" t="s">
        <v>6484</v>
      </c>
      <c r="S486" s="3" t="s">
        <v>6491</v>
      </c>
      <c r="T486" s="3" t="s">
        <v>6633</v>
      </c>
      <c r="U486" s="3" t="s">
        <v>154</v>
      </c>
      <c r="V486" s="3" t="s">
        <v>7282</v>
      </c>
      <c r="W486" s="3" t="s">
        <v>154</v>
      </c>
      <c r="X486" s="3" t="s">
        <v>154</v>
      </c>
      <c r="Y486" s="3" t="s">
        <v>154</v>
      </c>
      <c r="Z486" s="3" t="s">
        <v>154</v>
      </c>
      <c r="AA486" s="3" t="s">
        <v>154</v>
      </c>
      <c r="AB486" s="3" t="s">
        <v>154</v>
      </c>
      <c r="AC486" s="3" t="s">
        <v>154</v>
      </c>
      <c r="AD486" s="3" t="s">
        <v>6151</v>
      </c>
      <c r="AE486" s="3" t="s">
        <v>6151</v>
      </c>
      <c r="AF486" s="3" t="s">
        <v>154</v>
      </c>
      <c r="AG486" s="3" t="s">
        <v>154</v>
      </c>
      <c r="AH486" s="3" t="s">
        <v>6478</v>
      </c>
      <c r="AI486" s="3" t="s">
        <v>6482</v>
      </c>
      <c r="AJ486" s="3" t="s">
        <v>6489</v>
      </c>
    </row>
    <row r="487" spans="1:36" ht="30">
      <c r="A487" s="10">
        <v>582</v>
      </c>
      <c r="B487" t="str">
        <f>IF(K487="总计","",INDEX(主数据!A:AD,MATCH(J487,主数据!A:A,0),9))</f>
        <v>华南大区公司</v>
      </c>
      <c r="C487" t="str">
        <f>IF(K487="","",INDEX(主数据!A:AD,MATCH(J487,主数据!A:A,0),11))</f>
        <v>长沙西区</v>
      </c>
      <c r="D487" t="str">
        <f t="shared" si="28"/>
        <v>CS52销售中心物业费定额</v>
      </c>
      <c r="E487" s="13" t="str">
        <f t="shared" si="30"/>
        <v/>
      </c>
      <c r="F487" s="13" t="str">
        <f>IF(E487="","",IFERROR(IF(IF(K487="","",INDEX(收费标合同信息维护!A:Q,MATCH(D487,收费标合同信息维护!J:J,0),10))=D487,"有","无"),"无"))</f>
        <v/>
      </c>
      <c r="G487" s="13" t="str">
        <f t="shared" si="29"/>
        <v>CS52销售中心物业费定额45000.00</v>
      </c>
      <c r="H487" s="13" t="str">
        <f t="shared" si="31"/>
        <v>45000.00</v>
      </c>
      <c r="I487" s="13" t="str">
        <f>IF(G487="","",IFERROR(IF(IF(K487="","",INDEX(收费标合同信息维护!A:Q,MATCH(G487,收费标合同信息维护!M:M,0),13))=G487,"有","无"),"无"))</f>
        <v>无</v>
      </c>
      <c r="J487" s="3" t="s">
        <v>3720</v>
      </c>
      <c r="K487" s="3" t="s">
        <v>7626</v>
      </c>
      <c r="L487" s="3" t="s">
        <v>6638</v>
      </c>
      <c r="M487" s="3" t="s">
        <v>6639</v>
      </c>
      <c r="N487" s="3" t="s">
        <v>6477</v>
      </c>
      <c r="O487" s="3" t="s">
        <v>6478</v>
      </c>
      <c r="P487" s="3" t="s">
        <v>7633</v>
      </c>
      <c r="Q487" s="3" t="s">
        <v>7634</v>
      </c>
      <c r="R487" s="3" t="s">
        <v>6490</v>
      </c>
      <c r="S487" s="3" t="s">
        <v>6491</v>
      </c>
      <c r="T487" s="3" t="s">
        <v>6800</v>
      </c>
      <c r="U487" s="3" t="s">
        <v>154</v>
      </c>
      <c r="V487" s="3" t="s">
        <v>154</v>
      </c>
      <c r="W487" s="3" t="s">
        <v>7282</v>
      </c>
      <c r="X487" s="3" t="s">
        <v>154</v>
      </c>
      <c r="Y487" s="3" t="s">
        <v>154</v>
      </c>
      <c r="Z487" s="3" t="s">
        <v>154</v>
      </c>
      <c r="AA487" s="3" t="s">
        <v>154</v>
      </c>
      <c r="AB487" s="3" t="s">
        <v>154</v>
      </c>
      <c r="AC487" s="3" t="s">
        <v>154</v>
      </c>
      <c r="AD487" s="3" t="s">
        <v>6151</v>
      </c>
      <c r="AE487" s="3" t="s">
        <v>6151</v>
      </c>
      <c r="AF487" s="3" t="s">
        <v>154</v>
      </c>
      <c r="AG487" s="3" t="s">
        <v>154</v>
      </c>
      <c r="AH487" s="3" t="s">
        <v>6478</v>
      </c>
      <c r="AI487" s="3" t="s">
        <v>6482</v>
      </c>
      <c r="AJ487" s="3" t="s">
        <v>6489</v>
      </c>
    </row>
    <row r="488" spans="1:36" ht="30">
      <c r="A488" s="10">
        <v>583</v>
      </c>
      <c r="B488" t="str">
        <f>IF(K488="总计","",INDEX(主数据!A:AD,MATCH(J488,主数据!A:A,0),9))</f>
        <v>华南大区公司</v>
      </c>
      <c r="C488" t="str">
        <f>IF(K488="","",INDEX(主数据!A:AD,MATCH(J488,主数据!A:A,0),11))</f>
        <v>长沙西区</v>
      </c>
      <c r="D488" t="str">
        <f t="shared" si="28"/>
        <v>CS54销售中心物业费定额</v>
      </c>
      <c r="E488" s="13" t="str">
        <f t="shared" si="30"/>
        <v/>
      </c>
      <c r="F488" s="13" t="str">
        <f>IF(E488="","",IFERROR(IF(IF(K488="","",INDEX(收费标合同信息维护!A:Q,MATCH(D488,收费标合同信息维护!J:J,0),10))=D488,"有","无"),"无"))</f>
        <v/>
      </c>
      <c r="G488" s="13" t="str">
        <f t="shared" si="29"/>
        <v>CS54销售中心物业费定额40188.00</v>
      </c>
      <c r="H488" s="13" t="str">
        <f t="shared" si="31"/>
        <v>40188.00</v>
      </c>
      <c r="I488" s="13" t="str">
        <f>IF(G488="","",IFERROR(IF(IF(K488="","",INDEX(收费标合同信息维护!A:Q,MATCH(G488,收费标合同信息维护!M:M,0),13))=G488,"有","无"),"无"))</f>
        <v>无</v>
      </c>
      <c r="J488" s="3" t="s">
        <v>3728</v>
      </c>
      <c r="K488" s="3" t="s">
        <v>7635</v>
      </c>
      <c r="L488" s="3" t="s">
        <v>6638</v>
      </c>
      <c r="M488" s="3" t="s">
        <v>6639</v>
      </c>
      <c r="N488" s="3" t="s">
        <v>6477</v>
      </c>
      <c r="O488" s="3" t="s">
        <v>6478</v>
      </c>
      <c r="P488" s="3" t="s">
        <v>6638</v>
      </c>
      <c r="Q488" s="3" t="s">
        <v>6639</v>
      </c>
      <c r="R488" s="3" t="s">
        <v>6490</v>
      </c>
      <c r="S488" s="3" t="s">
        <v>6491</v>
      </c>
      <c r="T488" s="3" t="s">
        <v>6590</v>
      </c>
      <c r="U488" s="3" t="s">
        <v>154</v>
      </c>
      <c r="V488" s="3" t="s">
        <v>154</v>
      </c>
      <c r="W488" s="3" t="s">
        <v>7636</v>
      </c>
      <c r="X488" s="3" t="s">
        <v>154</v>
      </c>
      <c r="Y488" s="3" t="s">
        <v>154</v>
      </c>
      <c r="Z488" s="3" t="s">
        <v>154</v>
      </c>
      <c r="AA488" s="3" t="s">
        <v>154</v>
      </c>
      <c r="AB488" s="3" t="s">
        <v>154</v>
      </c>
      <c r="AC488" s="3" t="s">
        <v>154</v>
      </c>
      <c r="AD488" s="3" t="s">
        <v>6151</v>
      </c>
      <c r="AE488" s="3" t="s">
        <v>6151</v>
      </c>
      <c r="AF488" s="3" t="s">
        <v>154</v>
      </c>
      <c r="AG488" s="3" t="s">
        <v>154</v>
      </c>
      <c r="AH488" s="3" t="s">
        <v>6478</v>
      </c>
      <c r="AI488" s="3" t="s">
        <v>6482</v>
      </c>
      <c r="AJ488" s="3" t="s">
        <v>6033</v>
      </c>
    </row>
    <row r="489" spans="1:36" ht="30">
      <c r="A489" s="10">
        <v>584</v>
      </c>
      <c r="B489" t="str">
        <f>IF(K489="总计","",INDEX(主数据!A:AD,MATCH(J489,主数据!A:A,0),9))</f>
        <v>华南大区公司</v>
      </c>
      <c r="C489" t="str">
        <f>IF(K489="","",INDEX(主数据!A:AD,MATCH(J489,主数据!A:A,0),11))</f>
        <v>长沙东区</v>
      </c>
      <c r="D489" t="str">
        <f t="shared" si="28"/>
        <v>CS61物业服务费定额</v>
      </c>
      <c r="E489" s="13" t="str">
        <f t="shared" si="30"/>
        <v/>
      </c>
      <c r="F489" s="13" t="str">
        <f>IF(E489="","",IFERROR(IF(IF(K489="","",INDEX(收费标合同信息维护!A:Q,MATCH(D489,收费标合同信息维护!J:J,0),10))=D489,"有","无"),"无"))</f>
        <v/>
      </c>
      <c r="G489" s="13" t="str">
        <f t="shared" si="29"/>
        <v>CS61物业服务费定额34486.34</v>
      </c>
      <c r="H489" s="13" t="str">
        <f t="shared" si="31"/>
        <v>34486.34</v>
      </c>
      <c r="I489" s="13" t="str">
        <f>IF(G489="","",IFERROR(IF(IF(K489="","",INDEX(收费标合同信息维护!A:Q,MATCH(G489,收费标合同信息维护!M:M,0),13))=G489,"有","无"),"无"))</f>
        <v>无</v>
      </c>
      <c r="J489" s="3" t="s">
        <v>4107</v>
      </c>
      <c r="K489" s="3" t="s">
        <v>4108</v>
      </c>
      <c r="L489" s="3" t="s">
        <v>6025</v>
      </c>
      <c r="M489" s="3" t="s">
        <v>6026</v>
      </c>
      <c r="N489" s="3" t="s">
        <v>6477</v>
      </c>
      <c r="O489" s="3" t="s">
        <v>6478</v>
      </c>
      <c r="P489" s="3" t="s">
        <v>6025</v>
      </c>
      <c r="Q489" s="3" t="s">
        <v>6026</v>
      </c>
      <c r="R489" s="3" t="s">
        <v>6490</v>
      </c>
      <c r="S489" s="3" t="s">
        <v>6491</v>
      </c>
      <c r="T489" s="3" t="s">
        <v>6590</v>
      </c>
      <c r="U489" s="3" t="s">
        <v>154</v>
      </c>
      <c r="V489" s="3" t="s">
        <v>154</v>
      </c>
      <c r="W489" s="3" t="s">
        <v>7637</v>
      </c>
      <c r="X489" s="3" t="s">
        <v>154</v>
      </c>
      <c r="Y489" s="3" t="s">
        <v>154</v>
      </c>
      <c r="Z489" s="3" t="s">
        <v>154</v>
      </c>
      <c r="AA489" s="3" t="s">
        <v>154</v>
      </c>
      <c r="AB489" s="3" t="s">
        <v>154</v>
      </c>
      <c r="AC489" s="3" t="s">
        <v>154</v>
      </c>
      <c r="AD489" s="3" t="s">
        <v>6151</v>
      </c>
      <c r="AE489" s="3" t="s">
        <v>6151</v>
      </c>
      <c r="AF489" s="3" t="s">
        <v>154</v>
      </c>
      <c r="AG489" s="3" t="s">
        <v>154</v>
      </c>
      <c r="AH489" s="3" t="s">
        <v>6478</v>
      </c>
      <c r="AI489" s="3" t="s">
        <v>6482</v>
      </c>
      <c r="AJ489" s="3" t="s">
        <v>6033</v>
      </c>
    </row>
    <row r="490" spans="1:36" ht="30">
      <c r="A490" s="10">
        <v>585</v>
      </c>
      <c r="B490" t="str">
        <f>IF(K490="总计","",INDEX(主数据!A:AD,MATCH(J490,主数据!A:A,0),9))</f>
        <v>环渤海大区公司</v>
      </c>
      <c r="C490" t="str">
        <f>IF(K490="","",INDEX(主数据!A:AD,MATCH(J490,主数据!A:A,0),11))</f>
        <v>东北城区</v>
      </c>
      <c r="D490" t="str">
        <f t="shared" si="28"/>
        <v>DL17销售中心物业费直接录入</v>
      </c>
      <c r="E490" s="13" t="str">
        <f t="shared" si="30"/>
        <v/>
      </c>
      <c r="F490" s="13" t="str">
        <f>IF(E490="","",IFERROR(IF(IF(K490="","",INDEX(收费标合同信息维护!A:Q,MATCH(D490,收费标合同信息维护!J:J,0),10))=D490,"有","无"),"无"))</f>
        <v/>
      </c>
      <c r="G490" s="13" t="str">
        <f t="shared" si="29"/>
        <v/>
      </c>
      <c r="H490" s="13" t="str">
        <f t="shared" si="31"/>
        <v/>
      </c>
      <c r="I490" s="13" t="str">
        <f>IF(G490="","",IFERROR(IF(IF(K490="","",INDEX(收费标合同信息维护!A:Q,MATCH(G490,收费标合同信息维护!M:M,0),13))=G490,"有","无"),"无"))</f>
        <v/>
      </c>
      <c r="J490" s="3" t="s">
        <v>3768</v>
      </c>
      <c r="K490" s="3" t="s">
        <v>7638</v>
      </c>
      <c r="L490" s="3" t="s">
        <v>6638</v>
      </c>
      <c r="M490" s="3" t="s">
        <v>6639</v>
      </c>
      <c r="N490" s="3" t="s">
        <v>6477</v>
      </c>
      <c r="O490" s="3" t="s">
        <v>6478</v>
      </c>
      <c r="P490" s="3" t="s">
        <v>6721</v>
      </c>
      <c r="Q490" s="3" t="s">
        <v>7202</v>
      </c>
      <c r="R490" s="3" t="s">
        <v>6479</v>
      </c>
      <c r="S490" s="3" t="s">
        <v>6480</v>
      </c>
      <c r="T490" s="3" t="s">
        <v>6493</v>
      </c>
      <c r="U490" s="3" t="s">
        <v>7034</v>
      </c>
      <c r="V490" s="3" t="s">
        <v>154</v>
      </c>
      <c r="W490" s="3" t="s">
        <v>154</v>
      </c>
      <c r="X490" s="3" t="s">
        <v>154</v>
      </c>
      <c r="Y490" s="3" t="s">
        <v>154</v>
      </c>
      <c r="Z490" s="3" t="s">
        <v>154</v>
      </c>
      <c r="AA490" s="3" t="s">
        <v>154</v>
      </c>
      <c r="AB490" s="3" t="s">
        <v>154</v>
      </c>
      <c r="AC490" s="3" t="s">
        <v>154</v>
      </c>
      <c r="AD490" s="3" t="s">
        <v>6151</v>
      </c>
      <c r="AE490" s="3" t="s">
        <v>6151</v>
      </c>
      <c r="AF490" s="3" t="s">
        <v>154</v>
      </c>
      <c r="AG490" s="3" t="s">
        <v>154</v>
      </c>
      <c r="AH490" s="3" t="s">
        <v>6597</v>
      </c>
      <c r="AI490" s="3" t="s">
        <v>6482</v>
      </c>
      <c r="AJ490" s="3" t="s">
        <v>6489</v>
      </c>
    </row>
    <row r="491" spans="1:36" ht="30">
      <c r="A491" s="10">
        <v>586</v>
      </c>
      <c r="B491" t="str">
        <f>IF(K491="总计","",INDEX(主数据!A:AD,MATCH(J491,主数据!A:A,0),9))</f>
        <v>环渤海大区公司</v>
      </c>
      <c r="C491" t="str">
        <f>IF(K491="","",INDEX(主数据!A:AD,MATCH(J491,主数据!A:A,0),11))</f>
        <v>东北城区</v>
      </c>
      <c r="D491" t="str">
        <f t="shared" si="28"/>
        <v>DL17销售中心物业费定额</v>
      </c>
      <c r="E491" s="13" t="str">
        <f t="shared" si="30"/>
        <v/>
      </c>
      <c r="F491" s="13" t="str">
        <f>IF(E491="","",IFERROR(IF(IF(K491="","",INDEX(收费标合同信息维护!A:Q,MATCH(D491,收费标合同信息维护!J:J,0),10))=D491,"有","无"),"无"))</f>
        <v/>
      </c>
      <c r="G491" s="13" t="str">
        <f t="shared" si="29"/>
        <v>DL17销售中心物业费定额53378.30</v>
      </c>
      <c r="H491" s="13" t="str">
        <f t="shared" si="31"/>
        <v>53378.30</v>
      </c>
      <c r="I491" s="13" t="str">
        <f>IF(G491="","",IFERROR(IF(IF(K491="","",INDEX(收费标合同信息维护!A:Q,MATCH(G491,收费标合同信息维护!M:M,0),13))=G491,"有","无"),"无"))</f>
        <v>无</v>
      </c>
      <c r="J491" s="3" t="s">
        <v>3768</v>
      </c>
      <c r="K491" s="3" t="s">
        <v>7638</v>
      </c>
      <c r="L491" s="3" t="s">
        <v>6638</v>
      </c>
      <c r="M491" s="3" t="s">
        <v>6639</v>
      </c>
      <c r="N491" s="3" t="s">
        <v>6477</v>
      </c>
      <c r="O491" s="3" t="s">
        <v>6478</v>
      </c>
      <c r="P491" s="3" t="s">
        <v>6683</v>
      </c>
      <c r="Q491" s="3" t="s">
        <v>6639</v>
      </c>
      <c r="R491" s="3" t="s">
        <v>6490</v>
      </c>
      <c r="S491" s="3" t="s">
        <v>6491</v>
      </c>
      <c r="T491" s="3" t="s">
        <v>6537</v>
      </c>
      <c r="U491" s="3" t="s">
        <v>154</v>
      </c>
      <c r="V491" s="3" t="s">
        <v>154</v>
      </c>
      <c r="W491" s="3" t="s">
        <v>7639</v>
      </c>
      <c r="X491" s="3" t="s">
        <v>154</v>
      </c>
      <c r="Y491" s="3" t="s">
        <v>154</v>
      </c>
      <c r="Z491" s="3" t="s">
        <v>154</v>
      </c>
      <c r="AA491" s="3" t="s">
        <v>154</v>
      </c>
      <c r="AB491" s="3" t="s">
        <v>154</v>
      </c>
      <c r="AC491" s="3" t="s">
        <v>154</v>
      </c>
      <c r="AD491" s="3" t="s">
        <v>6151</v>
      </c>
      <c r="AE491" s="3" t="s">
        <v>6151</v>
      </c>
      <c r="AF491" s="3" t="s">
        <v>154</v>
      </c>
      <c r="AG491" s="3" t="s">
        <v>154</v>
      </c>
      <c r="AH491" s="3" t="s">
        <v>6478</v>
      </c>
      <c r="AI491" s="3" t="s">
        <v>6482</v>
      </c>
      <c r="AJ491" s="3" t="s">
        <v>6033</v>
      </c>
    </row>
    <row r="492" spans="1:36" ht="30">
      <c r="A492" s="10">
        <v>587</v>
      </c>
      <c r="B492" t="str">
        <f>IF(K492="总计","",INDEX(主数据!A:AD,MATCH(J492,主数据!A:A,0),9))</f>
        <v>环渤海大区公司</v>
      </c>
      <c r="C492" t="str">
        <f>IF(K492="","",INDEX(主数据!A:AD,MATCH(J492,主数据!A:A,0),11))</f>
        <v>东北城区</v>
      </c>
      <c r="D492" t="str">
        <f t="shared" si="28"/>
        <v>DL18销售中心物业费直接录入</v>
      </c>
      <c r="E492" s="13" t="str">
        <f t="shared" si="30"/>
        <v/>
      </c>
      <c r="F492" s="13" t="str">
        <f>IF(E492="","",IFERROR(IF(IF(K492="","",INDEX(收费标合同信息维护!A:Q,MATCH(D492,收费标合同信息维护!J:J,0),10))=D492,"有","无"),"无"))</f>
        <v/>
      </c>
      <c r="G492" s="13" t="str">
        <f t="shared" si="29"/>
        <v/>
      </c>
      <c r="H492" s="13" t="str">
        <f t="shared" si="31"/>
        <v/>
      </c>
      <c r="I492" s="13" t="str">
        <f>IF(G492="","",IFERROR(IF(IF(K492="","",INDEX(收费标合同信息维护!A:Q,MATCH(G492,收费标合同信息维护!M:M,0),13))=G492,"有","无"),"无"))</f>
        <v/>
      </c>
      <c r="J492" s="3" t="s">
        <v>3770</v>
      </c>
      <c r="K492" s="3" t="s">
        <v>7640</v>
      </c>
      <c r="L492" s="3" t="s">
        <v>6638</v>
      </c>
      <c r="M492" s="3" t="s">
        <v>6639</v>
      </c>
      <c r="N492" s="3" t="s">
        <v>6477</v>
      </c>
      <c r="O492" s="3" t="s">
        <v>6478</v>
      </c>
      <c r="P492" s="3" t="s">
        <v>6721</v>
      </c>
      <c r="Q492" s="3" t="s">
        <v>7202</v>
      </c>
      <c r="R492" s="3" t="s">
        <v>6479</v>
      </c>
      <c r="S492" s="3" t="s">
        <v>6480</v>
      </c>
      <c r="T492" s="3" t="s">
        <v>6644</v>
      </c>
      <c r="U492" s="3" t="s">
        <v>7034</v>
      </c>
      <c r="V492" s="3" t="s">
        <v>154</v>
      </c>
      <c r="W492" s="3" t="s">
        <v>154</v>
      </c>
      <c r="X492" s="3" t="s">
        <v>154</v>
      </c>
      <c r="Y492" s="3" t="s">
        <v>154</v>
      </c>
      <c r="Z492" s="3" t="s">
        <v>154</v>
      </c>
      <c r="AA492" s="3" t="s">
        <v>154</v>
      </c>
      <c r="AB492" s="3" t="s">
        <v>154</v>
      </c>
      <c r="AC492" s="3" t="s">
        <v>154</v>
      </c>
      <c r="AD492" s="3" t="s">
        <v>6151</v>
      </c>
      <c r="AE492" s="3" t="s">
        <v>6151</v>
      </c>
      <c r="AF492" s="3" t="s">
        <v>154</v>
      </c>
      <c r="AG492" s="3" t="s">
        <v>154</v>
      </c>
      <c r="AH492" s="3" t="s">
        <v>6597</v>
      </c>
      <c r="AI492" s="3" t="s">
        <v>6482</v>
      </c>
      <c r="AJ492" s="3" t="s">
        <v>6489</v>
      </c>
    </row>
    <row r="493" spans="1:36" ht="30">
      <c r="A493" s="10">
        <v>588</v>
      </c>
      <c r="B493" t="str">
        <f>IF(K493="总计","",INDEX(主数据!A:AD,MATCH(J493,主数据!A:A,0),9))</f>
        <v>环渤海大区公司</v>
      </c>
      <c r="C493" t="str">
        <f>IF(K493="","",INDEX(主数据!A:AD,MATCH(J493,主数据!A:A,0),11))</f>
        <v>东北城区</v>
      </c>
      <c r="D493" t="str">
        <f t="shared" si="28"/>
        <v>DL18销售中心物业费定额</v>
      </c>
      <c r="E493" s="13" t="str">
        <f t="shared" si="30"/>
        <v/>
      </c>
      <c r="F493" s="13" t="str">
        <f>IF(E493="","",IFERROR(IF(IF(K493="","",INDEX(收费标合同信息维护!A:Q,MATCH(D493,收费标合同信息维护!J:J,0),10))=D493,"有","无"),"无"))</f>
        <v/>
      </c>
      <c r="G493" s="13" t="str">
        <f t="shared" si="29"/>
        <v>DL18销售中心物业费定额13472.02</v>
      </c>
      <c r="H493" s="13" t="str">
        <f t="shared" si="31"/>
        <v>13472.02</v>
      </c>
      <c r="I493" s="13" t="str">
        <f>IF(G493="","",IFERROR(IF(IF(K493="","",INDEX(收费标合同信息维护!A:Q,MATCH(G493,收费标合同信息维护!M:M,0),13))=G493,"有","无"),"无"))</f>
        <v>无</v>
      </c>
      <c r="J493" s="3" t="s">
        <v>3770</v>
      </c>
      <c r="K493" s="3" t="s">
        <v>7640</v>
      </c>
      <c r="L493" s="3" t="s">
        <v>6638</v>
      </c>
      <c r="M493" s="3" t="s">
        <v>6639</v>
      </c>
      <c r="N493" s="3" t="s">
        <v>6477</v>
      </c>
      <c r="O493" s="3" t="s">
        <v>6478</v>
      </c>
      <c r="P493" s="3" t="s">
        <v>6683</v>
      </c>
      <c r="Q493" s="3" t="s">
        <v>6639</v>
      </c>
      <c r="R493" s="3" t="s">
        <v>6490</v>
      </c>
      <c r="S493" s="3" t="s">
        <v>6491</v>
      </c>
      <c r="T493" s="3" t="s">
        <v>6537</v>
      </c>
      <c r="U493" s="3" t="s">
        <v>154</v>
      </c>
      <c r="V493" s="3" t="s">
        <v>154</v>
      </c>
      <c r="W493" s="3" t="s">
        <v>7641</v>
      </c>
      <c r="X493" s="3" t="s">
        <v>154</v>
      </c>
      <c r="Y493" s="3" t="s">
        <v>154</v>
      </c>
      <c r="Z493" s="3" t="s">
        <v>154</v>
      </c>
      <c r="AA493" s="3" t="s">
        <v>154</v>
      </c>
      <c r="AB493" s="3" t="s">
        <v>154</v>
      </c>
      <c r="AC493" s="3" t="s">
        <v>154</v>
      </c>
      <c r="AD493" s="3" t="s">
        <v>6151</v>
      </c>
      <c r="AE493" s="3" t="s">
        <v>6151</v>
      </c>
      <c r="AF493" s="3" t="s">
        <v>154</v>
      </c>
      <c r="AG493" s="3" t="s">
        <v>154</v>
      </c>
      <c r="AH493" s="3" t="s">
        <v>6478</v>
      </c>
      <c r="AI493" s="3" t="s">
        <v>6482</v>
      </c>
      <c r="AJ493" s="3" t="s">
        <v>6033</v>
      </c>
    </row>
    <row r="494" spans="1:36" ht="30">
      <c r="A494" s="10">
        <v>589</v>
      </c>
      <c r="B494" t="str">
        <f>IF(K494="总计","",INDEX(主数据!A:AD,MATCH(J494,主数据!A:A,0),9))</f>
        <v>华南大区公司</v>
      </c>
      <c r="C494" t="str">
        <f>IF(K494="","",INDEX(主数据!A:AD,MATCH(J494,主数据!A:A,0),11))</f>
        <v>福州西区</v>
      </c>
      <c r="D494" t="str">
        <f t="shared" si="28"/>
        <v>FZ21物业服务费直接录入</v>
      </c>
      <c r="E494" s="13" t="str">
        <f t="shared" si="30"/>
        <v/>
      </c>
      <c r="F494" s="13" t="str">
        <f>IF(E494="","",IFERROR(IF(IF(K494="","",INDEX(收费标合同信息维护!A:Q,MATCH(D494,收费标合同信息维护!J:J,0),10))=D494,"有","无"),"无"))</f>
        <v/>
      </c>
      <c r="G494" s="13" t="str">
        <f t="shared" si="29"/>
        <v/>
      </c>
      <c r="H494" s="13" t="str">
        <f t="shared" si="31"/>
        <v/>
      </c>
      <c r="I494" s="13" t="str">
        <f>IF(G494="","",IFERROR(IF(IF(K494="","",INDEX(收费标合同信息维护!A:Q,MATCH(G494,收费标合同信息维护!M:M,0),13))=G494,"有","无"),"无"))</f>
        <v/>
      </c>
      <c r="J494" s="3" t="s">
        <v>2761</v>
      </c>
      <c r="K494" s="3" t="s">
        <v>7642</v>
      </c>
      <c r="L494" s="3" t="s">
        <v>6025</v>
      </c>
      <c r="M494" s="3" t="s">
        <v>6026</v>
      </c>
      <c r="N494" s="3" t="s">
        <v>6477</v>
      </c>
      <c r="O494" s="3" t="s">
        <v>6478</v>
      </c>
      <c r="P494" s="3" t="s">
        <v>7643</v>
      </c>
      <c r="Q494" s="3" t="s">
        <v>7644</v>
      </c>
      <c r="R494" s="3" t="s">
        <v>6479</v>
      </c>
      <c r="S494" s="3" t="s">
        <v>6480</v>
      </c>
      <c r="T494" s="3" t="s">
        <v>6493</v>
      </c>
      <c r="U494" s="3" t="s">
        <v>154</v>
      </c>
      <c r="V494" s="3" t="s">
        <v>154</v>
      </c>
      <c r="W494" s="3" t="s">
        <v>154</v>
      </c>
      <c r="X494" s="3" t="s">
        <v>154</v>
      </c>
      <c r="Y494" s="3" t="s">
        <v>154</v>
      </c>
      <c r="Z494" s="3" t="s">
        <v>154</v>
      </c>
      <c r="AA494" s="3" t="s">
        <v>154</v>
      </c>
      <c r="AB494" s="3" t="s">
        <v>154</v>
      </c>
      <c r="AC494" s="3" t="s">
        <v>154</v>
      </c>
      <c r="AD494" s="3" t="s">
        <v>6151</v>
      </c>
      <c r="AE494" s="3" t="s">
        <v>6151</v>
      </c>
      <c r="AF494" s="3" t="s">
        <v>154</v>
      </c>
      <c r="AG494" s="3" t="s">
        <v>154</v>
      </c>
      <c r="AH494" s="3" t="s">
        <v>6478</v>
      </c>
      <c r="AI494" s="3" t="s">
        <v>6482</v>
      </c>
      <c r="AJ494" s="3" t="s">
        <v>6032</v>
      </c>
    </row>
    <row r="495" spans="1:36" ht="30">
      <c r="A495" s="10">
        <v>590</v>
      </c>
      <c r="B495" t="str">
        <f>IF(K495="总计","",INDEX(主数据!A:AD,MATCH(J495,主数据!A:A,0),9))</f>
        <v>华南大区公司</v>
      </c>
      <c r="C495" t="str">
        <f>IF(K495="","",INDEX(主数据!A:AD,MATCH(J495,主数据!A:A,0),11))</f>
        <v>福州西区</v>
      </c>
      <c r="D495" t="str">
        <f t="shared" si="28"/>
        <v>FZ36物业服务费定额</v>
      </c>
      <c r="E495" s="13" t="str">
        <f t="shared" si="30"/>
        <v/>
      </c>
      <c r="F495" s="13" t="str">
        <f>IF(E495="","",IFERROR(IF(IF(K495="","",INDEX(收费标合同信息维护!A:Q,MATCH(D495,收费标合同信息维护!J:J,0),10))=D495,"有","无"),"无"))</f>
        <v/>
      </c>
      <c r="G495" s="13" t="str">
        <f t="shared" si="29"/>
        <v>FZ36物业服务费定额100393.66</v>
      </c>
      <c r="H495" s="13" t="str">
        <f t="shared" si="31"/>
        <v>100393.66</v>
      </c>
      <c r="I495" s="13" t="str">
        <f>IF(G495="","",IFERROR(IF(IF(K495="","",INDEX(收费标合同信息维护!A:Q,MATCH(G495,收费标合同信息维护!M:M,0),13))=G495,"有","无"),"无"))</f>
        <v>无</v>
      </c>
      <c r="J495" s="3" t="s">
        <v>3195</v>
      </c>
      <c r="K495" s="3" t="s">
        <v>7645</v>
      </c>
      <c r="L495" s="3" t="s">
        <v>6025</v>
      </c>
      <c r="M495" s="3" t="s">
        <v>6026</v>
      </c>
      <c r="N495" s="3" t="s">
        <v>6477</v>
      </c>
      <c r="O495" s="3" t="s">
        <v>6478</v>
      </c>
      <c r="P495" s="3" t="s">
        <v>6025</v>
      </c>
      <c r="Q495" s="3" t="s">
        <v>6026</v>
      </c>
      <c r="R495" s="3" t="s">
        <v>6490</v>
      </c>
      <c r="S495" s="3" t="s">
        <v>6491</v>
      </c>
      <c r="T495" s="3" t="s">
        <v>6690</v>
      </c>
      <c r="U495" s="3" t="s">
        <v>154</v>
      </c>
      <c r="V495" s="3" t="s">
        <v>154</v>
      </c>
      <c r="W495" s="3" t="s">
        <v>7646</v>
      </c>
      <c r="X495" s="3" t="s">
        <v>154</v>
      </c>
      <c r="Y495" s="3" t="s">
        <v>154</v>
      </c>
      <c r="Z495" s="3" t="s">
        <v>154</v>
      </c>
      <c r="AA495" s="3" t="s">
        <v>154</v>
      </c>
      <c r="AB495" s="3" t="s">
        <v>154</v>
      </c>
      <c r="AC495" s="3" t="s">
        <v>154</v>
      </c>
      <c r="AD495" s="3" t="s">
        <v>6151</v>
      </c>
      <c r="AE495" s="3" t="s">
        <v>6151</v>
      </c>
      <c r="AF495" s="3" t="s">
        <v>154</v>
      </c>
      <c r="AG495" s="3" t="s">
        <v>154</v>
      </c>
      <c r="AH495" s="3" t="s">
        <v>6478</v>
      </c>
      <c r="AI495" s="3" t="s">
        <v>6482</v>
      </c>
      <c r="AJ495" s="3" t="s">
        <v>6033</v>
      </c>
    </row>
    <row r="496" spans="1:36" ht="30">
      <c r="A496" s="10">
        <v>591</v>
      </c>
      <c r="B496" t="str">
        <f>IF(K496="总计","",INDEX(主数据!A:AD,MATCH(J496,主数据!A:A,0),9))</f>
        <v>华北大区公司</v>
      </c>
      <c r="C496" t="str">
        <f>IF(K496="","",INDEX(主数据!A:AD,MATCH(J496,主数据!A:A,0),11))</f>
        <v>华为IFM东南区管理处</v>
      </c>
      <c r="D496" t="str">
        <f t="shared" si="28"/>
        <v>FZ39物业服务费定额</v>
      </c>
      <c r="E496" s="13" t="str">
        <f t="shared" si="30"/>
        <v/>
      </c>
      <c r="F496" s="13" t="str">
        <f>IF(E496="","",IFERROR(IF(IF(K496="","",INDEX(收费标合同信息维护!A:Q,MATCH(D496,收费标合同信息维护!J:J,0),10))=D496,"有","无"),"无"))</f>
        <v/>
      </c>
      <c r="G496" s="13" t="str">
        <f t="shared" si="29"/>
        <v>FZ39物业服务费定额230237.92</v>
      </c>
      <c r="H496" s="13" t="str">
        <f t="shared" si="31"/>
        <v>230237.92</v>
      </c>
      <c r="I496" s="13" t="str">
        <f>IF(G496="","",IFERROR(IF(IF(K496="","",INDEX(收费标合同信息维护!A:Q,MATCH(G496,收费标合同信息维护!M:M,0),13))=G496,"有","无"),"无"))</f>
        <v>无</v>
      </c>
      <c r="J496" s="3" t="s">
        <v>3478</v>
      </c>
      <c r="K496" s="3" t="s">
        <v>7647</v>
      </c>
      <c r="L496" s="3" t="s">
        <v>6025</v>
      </c>
      <c r="M496" s="3" t="s">
        <v>6026</v>
      </c>
      <c r="N496" s="3" t="s">
        <v>6477</v>
      </c>
      <c r="O496" s="3" t="s">
        <v>6478</v>
      </c>
      <c r="P496" s="3" t="s">
        <v>6025</v>
      </c>
      <c r="Q496" s="3" t="s">
        <v>7043</v>
      </c>
      <c r="R496" s="3" t="s">
        <v>6490</v>
      </c>
      <c r="S496" s="3" t="s">
        <v>6491</v>
      </c>
      <c r="T496" s="3" t="s">
        <v>6492</v>
      </c>
      <c r="U496" s="3" t="s">
        <v>154</v>
      </c>
      <c r="V496" s="3" t="s">
        <v>154</v>
      </c>
      <c r="W496" s="3" t="s">
        <v>7648</v>
      </c>
      <c r="X496" s="3" t="s">
        <v>154</v>
      </c>
      <c r="Y496" s="3" t="s">
        <v>154</v>
      </c>
      <c r="Z496" s="3" t="s">
        <v>154</v>
      </c>
      <c r="AA496" s="3" t="s">
        <v>154</v>
      </c>
      <c r="AB496" s="3" t="s">
        <v>154</v>
      </c>
      <c r="AC496" s="3" t="s">
        <v>154</v>
      </c>
      <c r="AD496" s="3" t="s">
        <v>6151</v>
      </c>
      <c r="AE496" s="3" t="s">
        <v>6151</v>
      </c>
      <c r="AF496" s="3" t="s">
        <v>154</v>
      </c>
      <c r="AG496" s="3" t="s">
        <v>154</v>
      </c>
      <c r="AH496" s="3" t="s">
        <v>6478</v>
      </c>
      <c r="AI496" s="3" t="s">
        <v>6482</v>
      </c>
      <c r="AJ496" s="3" t="s">
        <v>6489</v>
      </c>
    </row>
    <row r="497" spans="1:36" ht="30">
      <c r="A497" s="10">
        <v>592</v>
      </c>
      <c r="B497" t="str">
        <f>IF(K497="总计","",INDEX(主数据!A:AD,MATCH(J497,主数据!A:A,0),9))</f>
        <v>华北大区公司</v>
      </c>
      <c r="C497" t="str">
        <f>IF(K497="","",INDEX(主数据!A:AD,MATCH(J497,主数据!A:A,0),11))</f>
        <v>华为IFM东南区管理处</v>
      </c>
      <c r="D497" t="str">
        <f t="shared" si="28"/>
        <v>FZ39物业服务费直接录入</v>
      </c>
      <c r="E497" s="13" t="str">
        <f t="shared" si="30"/>
        <v/>
      </c>
      <c r="F497" s="13" t="str">
        <f>IF(E497="","",IFERROR(IF(IF(K497="","",INDEX(收费标合同信息维护!A:Q,MATCH(D497,收费标合同信息维护!J:J,0),10))=D497,"有","无"),"无"))</f>
        <v/>
      </c>
      <c r="G497" s="13" t="str">
        <f t="shared" si="29"/>
        <v/>
      </c>
      <c r="H497" s="13" t="str">
        <f t="shared" si="31"/>
        <v/>
      </c>
      <c r="I497" s="13" t="str">
        <f>IF(G497="","",IFERROR(IF(IF(K497="","",INDEX(收费标合同信息维护!A:Q,MATCH(G497,收费标合同信息维护!M:M,0),13))=G497,"有","无"),"无"))</f>
        <v/>
      </c>
      <c r="J497" s="3" t="s">
        <v>3478</v>
      </c>
      <c r="K497" s="3" t="s">
        <v>7647</v>
      </c>
      <c r="L497" s="3" t="s">
        <v>6025</v>
      </c>
      <c r="M497" s="3" t="s">
        <v>6026</v>
      </c>
      <c r="N497" s="3" t="s">
        <v>6477</v>
      </c>
      <c r="O497" s="3" t="s">
        <v>6478</v>
      </c>
      <c r="P497" s="3" t="s">
        <v>7649</v>
      </c>
      <c r="Q497" s="3" t="s">
        <v>7650</v>
      </c>
      <c r="R497" s="3" t="s">
        <v>6479</v>
      </c>
      <c r="S497" s="3" t="s">
        <v>6480</v>
      </c>
      <c r="T497" s="3" t="s">
        <v>6493</v>
      </c>
      <c r="U497" s="3" t="s">
        <v>7034</v>
      </c>
      <c r="V497" s="3" t="s">
        <v>154</v>
      </c>
      <c r="W497" s="3" t="s">
        <v>154</v>
      </c>
      <c r="X497" s="3" t="s">
        <v>154</v>
      </c>
      <c r="Y497" s="3" t="s">
        <v>154</v>
      </c>
      <c r="Z497" s="3" t="s">
        <v>154</v>
      </c>
      <c r="AA497" s="3" t="s">
        <v>154</v>
      </c>
      <c r="AB497" s="3" t="s">
        <v>154</v>
      </c>
      <c r="AC497" s="3" t="s">
        <v>154</v>
      </c>
      <c r="AD497" s="3" t="s">
        <v>6151</v>
      </c>
      <c r="AE497" s="3" t="s">
        <v>6151</v>
      </c>
      <c r="AF497" s="3" t="s">
        <v>154</v>
      </c>
      <c r="AG497" s="3" t="s">
        <v>154</v>
      </c>
      <c r="AH497" s="3" t="s">
        <v>6478</v>
      </c>
      <c r="AI497" s="3" t="s">
        <v>6482</v>
      </c>
      <c r="AJ497" s="3" t="s">
        <v>6489</v>
      </c>
    </row>
    <row r="498" spans="1:36" ht="30">
      <c r="A498" s="10">
        <v>593</v>
      </c>
      <c r="B498" t="str">
        <f>IF(K498="总计","",INDEX(主数据!A:AD,MATCH(J498,主数据!A:A,0),9))</f>
        <v>华北大区公司</v>
      </c>
      <c r="C498" t="str">
        <f>IF(K498="","",INDEX(主数据!A:AD,MATCH(J498,主数据!A:A,0),11))</f>
        <v>华为IFM东南区管理处</v>
      </c>
      <c r="D498" t="str">
        <f t="shared" si="28"/>
        <v>FZ39物业服务费直接录入</v>
      </c>
      <c r="E498" s="13" t="str">
        <f t="shared" si="30"/>
        <v/>
      </c>
      <c r="F498" s="13" t="str">
        <f>IF(E498="","",IFERROR(IF(IF(K498="","",INDEX(收费标合同信息维护!A:Q,MATCH(D498,收费标合同信息维护!J:J,0),10))=D498,"有","无"),"无"))</f>
        <v/>
      </c>
      <c r="G498" s="13" t="str">
        <f t="shared" si="29"/>
        <v/>
      </c>
      <c r="H498" s="13" t="str">
        <f t="shared" si="31"/>
        <v/>
      </c>
      <c r="I498" s="13" t="str">
        <f>IF(G498="","",IFERROR(IF(IF(K498="","",INDEX(收费标合同信息维护!A:Q,MATCH(G498,收费标合同信息维护!M:M,0),13))=G498,"有","无"),"无"))</f>
        <v/>
      </c>
      <c r="J498" s="3" t="s">
        <v>3478</v>
      </c>
      <c r="K498" s="3" t="s">
        <v>7647</v>
      </c>
      <c r="L498" s="3" t="s">
        <v>6025</v>
      </c>
      <c r="M498" s="3" t="s">
        <v>6026</v>
      </c>
      <c r="N498" s="3" t="s">
        <v>6477</v>
      </c>
      <c r="O498" s="3" t="s">
        <v>6478</v>
      </c>
      <c r="P498" s="3" t="s">
        <v>7651</v>
      </c>
      <c r="Q498" s="3" t="s">
        <v>6026</v>
      </c>
      <c r="R498" s="3" t="s">
        <v>6479</v>
      </c>
      <c r="S498" s="3" t="s">
        <v>6480</v>
      </c>
      <c r="T498" s="3" t="s">
        <v>7652</v>
      </c>
      <c r="U498" s="3" t="s">
        <v>154</v>
      </c>
      <c r="V498" s="3" t="s">
        <v>154</v>
      </c>
      <c r="W498" s="3" t="s">
        <v>154</v>
      </c>
      <c r="X498" s="3" t="s">
        <v>154</v>
      </c>
      <c r="Y498" s="3" t="s">
        <v>154</v>
      </c>
      <c r="Z498" s="3" t="s">
        <v>154</v>
      </c>
      <c r="AA498" s="3" t="s">
        <v>154</v>
      </c>
      <c r="AB498" s="3" t="s">
        <v>154</v>
      </c>
      <c r="AC498" s="3" t="s">
        <v>154</v>
      </c>
      <c r="AD498" s="3" t="s">
        <v>6151</v>
      </c>
      <c r="AE498" s="3" t="s">
        <v>6151</v>
      </c>
      <c r="AF498" s="3" t="s">
        <v>154</v>
      </c>
      <c r="AG498" s="3" t="s">
        <v>154</v>
      </c>
      <c r="AH498" s="3" t="s">
        <v>6478</v>
      </c>
      <c r="AI498" s="3" t="s">
        <v>6482</v>
      </c>
      <c r="AJ498" s="3" t="s">
        <v>6038</v>
      </c>
    </row>
    <row r="499" spans="1:36" ht="30">
      <c r="A499" s="10">
        <v>594</v>
      </c>
      <c r="B499" t="str">
        <f>IF(K499="总计","",INDEX(主数据!A:AD,MATCH(J499,主数据!A:A,0),9))</f>
        <v>华北大区公司</v>
      </c>
      <c r="C499" t="str">
        <f>IF(K499="","",INDEX(主数据!A:AD,MATCH(J499,主数据!A:A,0),11))</f>
        <v>华为IFM东南区管理处</v>
      </c>
      <c r="D499" t="str">
        <f t="shared" si="28"/>
        <v>FZ39物业服务费直接录入</v>
      </c>
      <c r="E499" s="13" t="str">
        <f t="shared" si="30"/>
        <v/>
      </c>
      <c r="F499" s="13" t="str">
        <f>IF(E499="","",IFERROR(IF(IF(K499="","",INDEX(收费标合同信息维护!A:Q,MATCH(D499,收费标合同信息维护!J:J,0),10))=D499,"有","无"),"无"))</f>
        <v/>
      </c>
      <c r="G499" s="13" t="str">
        <f t="shared" si="29"/>
        <v/>
      </c>
      <c r="H499" s="13" t="str">
        <f t="shared" si="31"/>
        <v/>
      </c>
      <c r="I499" s="13" t="str">
        <f>IF(G499="","",IFERROR(IF(IF(K499="","",INDEX(收费标合同信息维护!A:Q,MATCH(G499,收费标合同信息维护!M:M,0),13))=G499,"有","无"),"无"))</f>
        <v/>
      </c>
      <c r="J499" s="3" t="s">
        <v>3478</v>
      </c>
      <c r="K499" s="3" t="s">
        <v>7647</v>
      </c>
      <c r="L499" s="3" t="s">
        <v>6025</v>
      </c>
      <c r="M499" s="3" t="s">
        <v>6026</v>
      </c>
      <c r="N499" s="3" t="s">
        <v>6477</v>
      </c>
      <c r="O499" s="3" t="s">
        <v>6478</v>
      </c>
      <c r="P499" s="3" t="s">
        <v>7653</v>
      </c>
      <c r="Q499" s="3" t="s">
        <v>7654</v>
      </c>
      <c r="R499" s="3" t="s">
        <v>6479</v>
      </c>
      <c r="S499" s="3" t="s">
        <v>6480</v>
      </c>
      <c r="T499" s="3" t="s">
        <v>7652</v>
      </c>
      <c r="U499" s="3" t="s">
        <v>154</v>
      </c>
      <c r="V499" s="3" t="s">
        <v>154</v>
      </c>
      <c r="W499" s="3" t="s">
        <v>154</v>
      </c>
      <c r="X499" s="3" t="s">
        <v>154</v>
      </c>
      <c r="Y499" s="3" t="s">
        <v>154</v>
      </c>
      <c r="Z499" s="3" t="s">
        <v>154</v>
      </c>
      <c r="AA499" s="3" t="s">
        <v>154</v>
      </c>
      <c r="AB499" s="3" t="s">
        <v>154</v>
      </c>
      <c r="AC499" s="3" t="s">
        <v>154</v>
      </c>
      <c r="AD499" s="3" t="s">
        <v>6151</v>
      </c>
      <c r="AE499" s="3" t="s">
        <v>6151</v>
      </c>
      <c r="AF499" s="3" t="s">
        <v>154</v>
      </c>
      <c r="AG499" s="3" t="s">
        <v>154</v>
      </c>
      <c r="AH499" s="3" t="s">
        <v>6478</v>
      </c>
      <c r="AI499" s="3" t="s">
        <v>6482</v>
      </c>
      <c r="AJ499" s="3" t="s">
        <v>6489</v>
      </c>
    </row>
    <row r="500" spans="1:36" ht="15">
      <c r="A500" s="10">
        <v>595</v>
      </c>
      <c r="B500" t="str">
        <f>IF(K500="总计","",INDEX(主数据!A:AD,MATCH(J500,主数据!A:A,0),9))</f>
        <v>华南大区公司</v>
      </c>
      <c r="C500" t="str">
        <f>IF(K500="","",INDEX(主数据!A:AD,MATCH(J500,主数据!A:A,0),11))</f>
        <v>福州西区</v>
      </c>
      <c r="D500" t="str">
        <f t="shared" si="28"/>
        <v>FZ40物业服务费标准方式119.26</v>
      </c>
      <c r="E500" s="13" t="str">
        <f t="shared" si="30"/>
        <v>119.26</v>
      </c>
      <c r="F500" s="13" t="str">
        <f>IF(E500="","",IFERROR(IF(IF(K500="","",INDEX(收费标合同信息维护!A:Q,MATCH(D500,收费标合同信息维护!J:J,0),10))=D500,"有","无"),"无"))</f>
        <v>无</v>
      </c>
      <c r="G500" s="13" t="str">
        <f t="shared" si="29"/>
        <v/>
      </c>
      <c r="H500" s="13" t="str">
        <f t="shared" si="31"/>
        <v/>
      </c>
      <c r="I500" s="13" t="str">
        <f>IF(G500="","",IFERROR(IF(IF(K500="","",INDEX(收费标合同信息维护!A:Q,MATCH(G500,收费标合同信息维护!M:M,0),13))=G500,"有","无"),"无"))</f>
        <v/>
      </c>
      <c r="J500" s="3" t="s">
        <v>3897</v>
      </c>
      <c r="K500" s="3" t="s">
        <v>7655</v>
      </c>
      <c r="L500" s="3" t="s">
        <v>6025</v>
      </c>
      <c r="M500" s="3" t="s">
        <v>6026</v>
      </c>
      <c r="N500" s="3" t="s">
        <v>6477</v>
      </c>
      <c r="O500" s="3" t="s">
        <v>6478</v>
      </c>
      <c r="P500" s="3" t="s">
        <v>7656</v>
      </c>
      <c r="Q500" s="3" t="s">
        <v>6685</v>
      </c>
      <c r="R500" s="3" t="s">
        <v>6484</v>
      </c>
      <c r="S500" s="3" t="s">
        <v>6491</v>
      </c>
      <c r="T500" s="3" t="s">
        <v>6486</v>
      </c>
      <c r="U500" s="3" t="s">
        <v>7034</v>
      </c>
      <c r="V500" s="3" t="s">
        <v>7657</v>
      </c>
      <c r="W500" s="3" t="s">
        <v>154</v>
      </c>
      <c r="X500" s="3" t="s">
        <v>154</v>
      </c>
      <c r="Y500" s="3" t="s">
        <v>154</v>
      </c>
      <c r="Z500" s="3" t="s">
        <v>154</v>
      </c>
      <c r="AA500" s="3" t="s">
        <v>154</v>
      </c>
      <c r="AB500" s="3" t="s">
        <v>154</v>
      </c>
      <c r="AC500" s="3" t="s">
        <v>154</v>
      </c>
      <c r="AD500" s="3" t="s">
        <v>6151</v>
      </c>
      <c r="AE500" s="3" t="s">
        <v>6151</v>
      </c>
      <c r="AF500" s="3" t="s">
        <v>154</v>
      </c>
      <c r="AG500" s="3" t="s">
        <v>154</v>
      </c>
      <c r="AH500" s="3" t="s">
        <v>6478</v>
      </c>
      <c r="AI500" s="3" t="s">
        <v>6482</v>
      </c>
      <c r="AJ500" s="3" t="s">
        <v>6489</v>
      </c>
    </row>
    <row r="501" spans="1:36" ht="15">
      <c r="A501" s="10">
        <v>596</v>
      </c>
      <c r="B501" t="str">
        <f>IF(K501="总计","",INDEX(主数据!A:AD,MATCH(J501,主数据!A:A,0),9))</f>
        <v>华南大区公司</v>
      </c>
      <c r="C501" t="str">
        <f>IF(K501="","",INDEX(主数据!A:AD,MATCH(J501,主数据!A:A,0),11))</f>
        <v>福州西区</v>
      </c>
      <c r="D501" t="str">
        <f t="shared" si="28"/>
        <v>FZ40物业服务费标准方式84.30</v>
      </c>
      <c r="E501" s="13" t="str">
        <f t="shared" si="30"/>
        <v>84.30</v>
      </c>
      <c r="F501" s="13" t="str">
        <f>IF(E501="","",IFERROR(IF(IF(K501="","",INDEX(收费标合同信息维护!A:Q,MATCH(D501,收费标合同信息维护!J:J,0),10))=D501,"有","无"),"无"))</f>
        <v>无</v>
      </c>
      <c r="G501" s="13" t="str">
        <f t="shared" si="29"/>
        <v/>
      </c>
      <c r="H501" s="13" t="str">
        <f t="shared" si="31"/>
        <v/>
      </c>
      <c r="I501" s="13" t="str">
        <f>IF(G501="","",IFERROR(IF(IF(K501="","",INDEX(收费标合同信息维护!A:Q,MATCH(G501,收费标合同信息维护!M:M,0),13))=G501,"有","无"),"无"))</f>
        <v/>
      </c>
      <c r="J501" s="3" t="s">
        <v>3897</v>
      </c>
      <c r="K501" s="3" t="s">
        <v>7655</v>
      </c>
      <c r="L501" s="3" t="s">
        <v>6025</v>
      </c>
      <c r="M501" s="3" t="s">
        <v>6026</v>
      </c>
      <c r="N501" s="3" t="s">
        <v>6477</v>
      </c>
      <c r="O501" s="3" t="s">
        <v>6478</v>
      </c>
      <c r="P501" s="3" t="s">
        <v>7658</v>
      </c>
      <c r="Q501" s="3" t="s">
        <v>6830</v>
      </c>
      <c r="R501" s="3" t="s">
        <v>6484</v>
      </c>
      <c r="S501" s="3" t="s">
        <v>6491</v>
      </c>
      <c r="T501" s="3" t="s">
        <v>7214</v>
      </c>
      <c r="U501" s="3" t="s">
        <v>7659</v>
      </c>
      <c r="V501" s="3" t="s">
        <v>7660</v>
      </c>
      <c r="W501" s="3" t="s">
        <v>154</v>
      </c>
      <c r="X501" s="3" t="s">
        <v>154</v>
      </c>
      <c r="Y501" s="3" t="s">
        <v>154</v>
      </c>
      <c r="Z501" s="3" t="s">
        <v>154</v>
      </c>
      <c r="AA501" s="3" t="s">
        <v>154</v>
      </c>
      <c r="AB501" s="3" t="s">
        <v>154</v>
      </c>
      <c r="AC501" s="3" t="s">
        <v>154</v>
      </c>
      <c r="AD501" s="3" t="s">
        <v>6151</v>
      </c>
      <c r="AE501" s="3" t="s">
        <v>6151</v>
      </c>
      <c r="AF501" s="3" t="s">
        <v>154</v>
      </c>
      <c r="AG501" s="3" t="s">
        <v>154</v>
      </c>
      <c r="AH501" s="3" t="s">
        <v>6478</v>
      </c>
      <c r="AI501" s="3" t="s">
        <v>6482</v>
      </c>
      <c r="AJ501" s="3" t="s">
        <v>6489</v>
      </c>
    </row>
    <row r="502" spans="1:36" ht="30">
      <c r="A502" s="10">
        <v>597</v>
      </c>
      <c r="B502" t="str">
        <f>IF(K502="总计","",INDEX(主数据!A:AD,MATCH(J502,主数据!A:A,0),9))</f>
        <v>华南大区公司</v>
      </c>
      <c r="C502" t="str">
        <f>IF(K502="","",INDEX(主数据!A:AD,MATCH(J502,主数据!A:A,0),11))</f>
        <v>贵州城区</v>
      </c>
      <c r="D502" t="str">
        <f t="shared" si="28"/>
        <v>GY11物业服务费直接录入</v>
      </c>
      <c r="E502" s="13" t="str">
        <f t="shared" si="30"/>
        <v/>
      </c>
      <c r="F502" s="13" t="str">
        <f>IF(E502="","",IFERROR(IF(IF(K502="","",INDEX(收费标合同信息维护!A:Q,MATCH(D502,收费标合同信息维护!J:J,0),10))=D502,"有","无"),"无"))</f>
        <v/>
      </c>
      <c r="G502" s="13" t="str">
        <f t="shared" si="29"/>
        <v/>
      </c>
      <c r="H502" s="13" t="str">
        <f t="shared" si="31"/>
        <v/>
      </c>
      <c r="I502" s="13" t="str">
        <f>IF(G502="","",IFERROR(IF(IF(K502="","",INDEX(收费标合同信息维护!A:Q,MATCH(G502,收费标合同信息维护!M:M,0),13))=G502,"有","无"),"无"))</f>
        <v/>
      </c>
      <c r="J502" s="3" t="s">
        <v>3394</v>
      </c>
      <c r="K502" s="3" t="s">
        <v>7661</v>
      </c>
      <c r="L502" s="3" t="s">
        <v>6025</v>
      </c>
      <c r="M502" s="3" t="s">
        <v>6026</v>
      </c>
      <c r="N502" s="3" t="s">
        <v>6477</v>
      </c>
      <c r="O502" s="3" t="s">
        <v>6478</v>
      </c>
      <c r="P502" s="3" t="s">
        <v>7662</v>
      </c>
      <c r="Q502" s="3" t="s">
        <v>7663</v>
      </c>
      <c r="R502" s="3" t="s">
        <v>6479</v>
      </c>
      <c r="S502" s="3" t="s">
        <v>6480</v>
      </c>
      <c r="T502" s="3" t="s">
        <v>6493</v>
      </c>
      <c r="U502" s="3" t="s">
        <v>154</v>
      </c>
      <c r="V502" s="3" t="s">
        <v>154</v>
      </c>
      <c r="W502" s="3" t="s">
        <v>154</v>
      </c>
      <c r="X502" s="3" t="s">
        <v>154</v>
      </c>
      <c r="Y502" s="3" t="s">
        <v>154</v>
      </c>
      <c r="Z502" s="3" t="s">
        <v>154</v>
      </c>
      <c r="AA502" s="3" t="s">
        <v>154</v>
      </c>
      <c r="AB502" s="3" t="s">
        <v>154</v>
      </c>
      <c r="AC502" s="3" t="s">
        <v>154</v>
      </c>
      <c r="AD502" s="3" t="s">
        <v>6151</v>
      </c>
      <c r="AE502" s="3" t="s">
        <v>6151</v>
      </c>
      <c r="AF502" s="3" t="s">
        <v>154</v>
      </c>
      <c r="AG502" s="3" t="s">
        <v>154</v>
      </c>
      <c r="AH502" s="3" t="s">
        <v>6478</v>
      </c>
      <c r="AI502" s="3" t="s">
        <v>6482</v>
      </c>
      <c r="AJ502" s="3" t="s">
        <v>6489</v>
      </c>
    </row>
    <row r="503" spans="1:36" ht="30">
      <c r="A503" s="10">
        <v>598</v>
      </c>
      <c r="B503" t="str">
        <f>IF(K503="总计","",INDEX(主数据!A:AD,MATCH(J503,主数据!A:A,0),9))</f>
        <v>华南大区公司</v>
      </c>
      <c r="C503" t="str">
        <f>IF(K503="","",INDEX(主数据!A:AD,MATCH(J503,主数据!A:A,0),11))</f>
        <v>贵州城区</v>
      </c>
      <c r="D503" t="str">
        <f t="shared" si="28"/>
        <v>GY11物业服务费直接录入</v>
      </c>
      <c r="E503" s="13" t="str">
        <f t="shared" si="30"/>
        <v/>
      </c>
      <c r="F503" s="13" t="str">
        <f>IF(E503="","",IFERROR(IF(IF(K503="","",INDEX(收费标合同信息维护!A:Q,MATCH(D503,收费标合同信息维护!J:J,0),10))=D503,"有","无"),"无"))</f>
        <v/>
      </c>
      <c r="G503" s="13" t="str">
        <f t="shared" si="29"/>
        <v/>
      </c>
      <c r="H503" s="13" t="str">
        <f t="shared" si="31"/>
        <v/>
      </c>
      <c r="I503" s="13" t="str">
        <f>IF(G503="","",IFERROR(IF(IF(K503="","",INDEX(收费标合同信息维护!A:Q,MATCH(G503,收费标合同信息维护!M:M,0),13))=G503,"有","无"),"无"))</f>
        <v/>
      </c>
      <c r="J503" s="3" t="s">
        <v>3394</v>
      </c>
      <c r="K503" s="3" t="s">
        <v>7661</v>
      </c>
      <c r="L503" s="3" t="s">
        <v>6025</v>
      </c>
      <c r="M503" s="3" t="s">
        <v>6026</v>
      </c>
      <c r="N503" s="3" t="s">
        <v>6477</v>
      </c>
      <c r="O503" s="3" t="s">
        <v>6478</v>
      </c>
      <c r="P503" s="3" t="s">
        <v>7664</v>
      </c>
      <c r="Q503" s="3" t="s">
        <v>7665</v>
      </c>
      <c r="R503" s="3" t="s">
        <v>6479</v>
      </c>
      <c r="S503" s="3" t="s">
        <v>6480</v>
      </c>
      <c r="T503" s="3" t="s">
        <v>7666</v>
      </c>
      <c r="U503" s="3" t="s">
        <v>7460</v>
      </c>
      <c r="V503" s="3" t="s">
        <v>154</v>
      </c>
      <c r="W503" s="3" t="s">
        <v>154</v>
      </c>
      <c r="X503" s="3" t="s">
        <v>154</v>
      </c>
      <c r="Y503" s="3" t="s">
        <v>154</v>
      </c>
      <c r="Z503" s="3" t="s">
        <v>154</v>
      </c>
      <c r="AA503" s="3" t="s">
        <v>154</v>
      </c>
      <c r="AB503" s="3" t="s">
        <v>154</v>
      </c>
      <c r="AC503" s="3" t="s">
        <v>154</v>
      </c>
      <c r="AD503" s="3" t="s">
        <v>6151</v>
      </c>
      <c r="AE503" s="3" t="s">
        <v>6151</v>
      </c>
      <c r="AF503" s="3" t="s">
        <v>154</v>
      </c>
      <c r="AG503" s="3" t="s">
        <v>154</v>
      </c>
      <c r="AH503" s="3" t="s">
        <v>6478</v>
      </c>
      <c r="AI503" s="3" t="s">
        <v>6727</v>
      </c>
      <c r="AJ503" s="3" t="s">
        <v>6489</v>
      </c>
    </row>
    <row r="504" spans="1:36" ht="30">
      <c r="A504" s="10">
        <v>599</v>
      </c>
      <c r="B504" t="str">
        <f>IF(K504="总计","",INDEX(主数据!A:AD,MATCH(J504,主数据!A:A,0),9))</f>
        <v>华南大区公司</v>
      </c>
      <c r="C504" t="str">
        <f>IF(K504="","",INDEX(主数据!A:AD,MATCH(J504,主数据!A:A,0),11))</f>
        <v>贵州城区</v>
      </c>
      <c r="D504" t="str">
        <f t="shared" si="28"/>
        <v>GY11物业服务费直接录入</v>
      </c>
      <c r="E504" s="13" t="str">
        <f t="shared" si="30"/>
        <v/>
      </c>
      <c r="F504" s="13" t="str">
        <f>IF(E504="","",IFERROR(IF(IF(K504="","",INDEX(收费标合同信息维护!A:Q,MATCH(D504,收费标合同信息维护!J:J,0),10))=D504,"有","无"),"无"))</f>
        <v/>
      </c>
      <c r="G504" s="13" t="str">
        <f t="shared" si="29"/>
        <v/>
      </c>
      <c r="H504" s="13" t="str">
        <f t="shared" si="31"/>
        <v/>
      </c>
      <c r="I504" s="13" t="str">
        <f>IF(G504="","",IFERROR(IF(IF(K504="","",INDEX(收费标合同信息维护!A:Q,MATCH(G504,收费标合同信息维护!M:M,0),13))=G504,"有","无"),"无"))</f>
        <v/>
      </c>
      <c r="J504" s="3" t="s">
        <v>3394</v>
      </c>
      <c r="K504" s="3" t="s">
        <v>7661</v>
      </c>
      <c r="L504" s="3" t="s">
        <v>6025</v>
      </c>
      <c r="M504" s="3" t="s">
        <v>6026</v>
      </c>
      <c r="N504" s="3" t="s">
        <v>6477</v>
      </c>
      <c r="O504" s="3" t="s">
        <v>6478</v>
      </c>
      <c r="P504" s="3" t="s">
        <v>7667</v>
      </c>
      <c r="Q504" s="3" t="s">
        <v>7668</v>
      </c>
      <c r="R504" s="3" t="s">
        <v>6479</v>
      </c>
      <c r="S504" s="3" t="s">
        <v>6480</v>
      </c>
      <c r="T504" s="3" t="s">
        <v>6481</v>
      </c>
      <c r="U504" s="3" t="s">
        <v>154</v>
      </c>
      <c r="V504" s="3" t="s">
        <v>154</v>
      </c>
      <c r="W504" s="3" t="s">
        <v>154</v>
      </c>
      <c r="X504" s="3" t="s">
        <v>154</v>
      </c>
      <c r="Y504" s="3" t="s">
        <v>154</v>
      </c>
      <c r="Z504" s="3" t="s">
        <v>154</v>
      </c>
      <c r="AA504" s="3" t="s">
        <v>154</v>
      </c>
      <c r="AB504" s="3" t="s">
        <v>154</v>
      </c>
      <c r="AC504" s="3" t="s">
        <v>154</v>
      </c>
      <c r="AD504" s="3" t="s">
        <v>6151</v>
      </c>
      <c r="AE504" s="3" t="s">
        <v>6151</v>
      </c>
      <c r="AF504" s="3" t="s">
        <v>154</v>
      </c>
      <c r="AG504" s="3" t="s">
        <v>154</v>
      </c>
      <c r="AH504" s="3" t="s">
        <v>6478</v>
      </c>
      <c r="AI504" s="3" t="s">
        <v>6482</v>
      </c>
      <c r="AJ504" s="3" t="s">
        <v>6033</v>
      </c>
    </row>
    <row r="505" spans="1:36" ht="30">
      <c r="A505" s="10">
        <v>600</v>
      </c>
      <c r="B505" t="str">
        <f>IF(K505="总计","",INDEX(主数据!A:AD,MATCH(J505,主数据!A:A,0),9))</f>
        <v>华南大区公司</v>
      </c>
      <c r="C505" t="str">
        <f>IF(K505="","",INDEX(主数据!A:AD,MATCH(J505,主数据!A:A,0),11))</f>
        <v>贵州城区</v>
      </c>
      <c r="D505" t="str">
        <f t="shared" si="28"/>
        <v>GY11物业服务费直接录入</v>
      </c>
      <c r="E505" s="13" t="str">
        <f t="shared" si="30"/>
        <v/>
      </c>
      <c r="F505" s="13" t="str">
        <f>IF(E505="","",IFERROR(IF(IF(K505="","",INDEX(收费标合同信息维护!A:Q,MATCH(D505,收费标合同信息维护!J:J,0),10))=D505,"有","无"),"无"))</f>
        <v/>
      </c>
      <c r="G505" s="13" t="str">
        <f t="shared" si="29"/>
        <v/>
      </c>
      <c r="H505" s="13" t="str">
        <f t="shared" si="31"/>
        <v/>
      </c>
      <c r="I505" s="13" t="str">
        <f>IF(G505="","",IFERROR(IF(IF(K505="","",INDEX(收费标合同信息维护!A:Q,MATCH(G505,收费标合同信息维护!M:M,0),13))=G505,"有","无"),"无"))</f>
        <v/>
      </c>
      <c r="J505" s="3" t="s">
        <v>3394</v>
      </c>
      <c r="K505" s="3" t="s">
        <v>7661</v>
      </c>
      <c r="L505" s="3" t="s">
        <v>6025</v>
      </c>
      <c r="M505" s="3" t="s">
        <v>6026</v>
      </c>
      <c r="N505" s="3" t="s">
        <v>6477</v>
      </c>
      <c r="O505" s="3" t="s">
        <v>6478</v>
      </c>
      <c r="P505" s="3" t="s">
        <v>7669</v>
      </c>
      <c r="Q505" s="3" t="s">
        <v>16</v>
      </c>
      <c r="R505" s="3" t="s">
        <v>6479</v>
      </c>
      <c r="S505" s="3" t="s">
        <v>6480</v>
      </c>
      <c r="T505" s="3" t="s">
        <v>6493</v>
      </c>
      <c r="U505" s="3" t="s">
        <v>154</v>
      </c>
      <c r="V505" s="3" t="s">
        <v>154</v>
      </c>
      <c r="W505" s="3" t="s">
        <v>154</v>
      </c>
      <c r="X505" s="3" t="s">
        <v>154</v>
      </c>
      <c r="Y505" s="3" t="s">
        <v>154</v>
      </c>
      <c r="Z505" s="3" t="s">
        <v>154</v>
      </c>
      <c r="AA505" s="3" t="s">
        <v>154</v>
      </c>
      <c r="AB505" s="3" t="s">
        <v>154</v>
      </c>
      <c r="AC505" s="3" t="s">
        <v>154</v>
      </c>
      <c r="AD505" s="3" t="s">
        <v>6151</v>
      </c>
      <c r="AE505" s="3" t="s">
        <v>6151</v>
      </c>
      <c r="AF505" s="3" t="s">
        <v>154</v>
      </c>
      <c r="AG505" s="3" t="s">
        <v>154</v>
      </c>
      <c r="AH505" s="3" t="s">
        <v>6478</v>
      </c>
      <c r="AI505" s="3" t="s">
        <v>6482</v>
      </c>
      <c r="AJ505" s="3" t="s">
        <v>6489</v>
      </c>
    </row>
    <row r="506" spans="1:36" ht="30">
      <c r="A506" s="10">
        <v>601</v>
      </c>
      <c r="B506" t="str">
        <f>IF(K506="总计","",INDEX(主数据!A:AD,MATCH(J506,主数据!A:A,0),9))</f>
        <v>华南大区公司</v>
      </c>
      <c r="C506" t="str">
        <f>IF(K506="","",INDEX(主数据!A:AD,MATCH(J506,主数据!A:A,0),11))</f>
        <v>贵州城区</v>
      </c>
      <c r="D506" t="str">
        <f t="shared" si="28"/>
        <v>GY11物业服务费直接录入</v>
      </c>
      <c r="E506" s="13" t="str">
        <f t="shared" si="30"/>
        <v/>
      </c>
      <c r="F506" s="13" t="str">
        <f>IF(E506="","",IFERROR(IF(IF(K506="","",INDEX(收费标合同信息维护!A:Q,MATCH(D506,收费标合同信息维护!J:J,0),10))=D506,"有","无"),"无"))</f>
        <v/>
      </c>
      <c r="G506" s="13" t="str">
        <f t="shared" si="29"/>
        <v/>
      </c>
      <c r="H506" s="13" t="str">
        <f t="shared" si="31"/>
        <v/>
      </c>
      <c r="I506" s="13" t="str">
        <f>IF(G506="","",IFERROR(IF(IF(K506="","",INDEX(收费标合同信息维护!A:Q,MATCH(G506,收费标合同信息维护!M:M,0),13))=G506,"有","无"),"无"))</f>
        <v/>
      </c>
      <c r="J506" s="3" t="s">
        <v>3394</v>
      </c>
      <c r="K506" s="3" t="s">
        <v>7661</v>
      </c>
      <c r="L506" s="3" t="s">
        <v>6025</v>
      </c>
      <c r="M506" s="3" t="s">
        <v>6026</v>
      </c>
      <c r="N506" s="3" t="s">
        <v>6477</v>
      </c>
      <c r="O506" s="3" t="s">
        <v>6478</v>
      </c>
      <c r="P506" s="3" t="s">
        <v>7670</v>
      </c>
      <c r="Q506" s="3" t="s">
        <v>7671</v>
      </c>
      <c r="R506" s="3" t="s">
        <v>6479</v>
      </c>
      <c r="S506" s="3" t="s">
        <v>6480</v>
      </c>
      <c r="T506" s="3" t="s">
        <v>6481</v>
      </c>
      <c r="U506" s="3" t="s">
        <v>154</v>
      </c>
      <c r="V506" s="3" t="s">
        <v>154</v>
      </c>
      <c r="W506" s="3" t="s">
        <v>154</v>
      </c>
      <c r="X506" s="3" t="s">
        <v>154</v>
      </c>
      <c r="Y506" s="3" t="s">
        <v>154</v>
      </c>
      <c r="Z506" s="3" t="s">
        <v>154</v>
      </c>
      <c r="AA506" s="3" t="s">
        <v>154</v>
      </c>
      <c r="AB506" s="3" t="s">
        <v>154</v>
      </c>
      <c r="AC506" s="3" t="s">
        <v>154</v>
      </c>
      <c r="AD506" s="3" t="s">
        <v>6151</v>
      </c>
      <c r="AE506" s="3" t="s">
        <v>6151</v>
      </c>
      <c r="AF506" s="3" t="s">
        <v>154</v>
      </c>
      <c r="AG506" s="3" t="s">
        <v>154</v>
      </c>
      <c r="AH506" s="3" t="s">
        <v>6478</v>
      </c>
      <c r="AI506" s="3" t="s">
        <v>6482</v>
      </c>
      <c r="AJ506" s="3" t="s">
        <v>6489</v>
      </c>
    </row>
    <row r="507" spans="1:36" ht="30">
      <c r="A507" s="10">
        <v>602</v>
      </c>
      <c r="B507" t="str">
        <f>IF(K507="总计","",INDEX(主数据!A:AD,MATCH(J507,主数据!A:A,0),9))</f>
        <v>华南大区公司</v>
      </c>
      <c r="C507" t="str">
        <f>IF(K507="","",INDEX(主数据!A:AD,MATCH(J507,主数据!A:A,0),11))</f>
        <v>贵州城区</v>
      </c>
      <c r="D507" t="str">
        <f t="shared" si="28"/>
        <v>GY11物业服务费直接录入</v>
      </c>
      <c r="E507" s="13" t="str">
        <f t="shared" si="30"/>
        <v/>
      </c>
      <c r="F507" s="13" t="str">
        <f>IF(E507="","",IFERROR(IF(IF(K507="","",INDEX(收费标合同信息维护!A:Q,MATCH(D507,收费标合同信息维护!J:J,0),10))=D507,"有","无"),"无"))</f>
        <v/>
      </c>
      <c r="G507" s="13" t="str">
        <f t="shared" si="29"/>
        <v/>
      </c>
      <c r="H507" s="13" t="str">
        <f t="shared" si="31"/>
        <v/>
      </c>
      <c r="I507" s="13" t="str">
        <f>IF(G507="","",IFERROR(IF(IF(K507="","",INDEX(收费标合同信息维护!A:Q,MATCH(G507,收费标合同信息维护!M:M,0),13))=G507,"有","无"),"无"))</f>
        <v/>
      </c>
      <c r="J507" s="3" t="s">
        <v>3394</v>
      </c>
      <c r="K507" s="3" t="s">
        <v>7661</v>
      </c>
      <c r="L507" s="3" t="s">
        <v>6025</v>
      </c>
      <c r="M507" s="3" t="s">
        <v>6026</v>
      </c>
      <c r="N507" s="3" t="s">
        <v>6477</v>
      </c>
      <c r="O507" s="3" t="s">
        <v>6478</v>
      </c>
      <c r="P507" s="3" t="s">
        <v>7672</v>
      </c>
      <c r="Q507" s="3" t="s">
        <v>7673</v>
      </c>
      <c r="R507" s="3" t="s">
        <v>6479</v>
      </c>
      <c r="S507" s="3" t="s">
        <v>6480</v>
      </c>
      <c r="T507" s="3" t="s">
        <v>6481</v>
      </c>
      <c r="U507" s="3" t="s">
        <v>154</v>
      </c>
      <c r="V507" s="3" t="s">
        <v>154</v>
      </c>
      <c r="W507" s="3" t="s">
        <v>154</v>
      </c>
      <c r="X507" s="3" t="s">
        <v>154</v>
      </c>
      <c r="Y507" s="3" t="s">
        <v>154</v>
      </c>
      <c r="Z507" s="3" t="s">
        <v>154</v>
      </c>
      <c r="AA507" s="3" t="s">
        <v>154</v>
      </c>
      <c r="AB507" s="3" t="s">
        <v>154</v>
      </c>
      <c r="AC507" s="3" t="s">
        <v>154</v>
      </c>
      <c r="AD507" s="3" t="s">
        <v>6151</v>
      </c>
      <c r="AE507" s="3" t="s">
        <v>6151</v>
      </c>
      <c r="AF507" s="3" t="s">
        <v>154</v>
      </c>
      <c r="AG507" s="3" t="s">
        <v>154</v>
      </c>
      <c r="AH507" s="3" t="s">
        <v>6478</v>
      </c>
      <c r="AI507" s="3" t="s">
        <v>6482</v>
      </c>
      <c r="AJ507" s="3" t="s">
        <v>6489</v>
      </c>
    </row>
    <row r="508" spans="1:36" ht="30">
      <c r="A508" s="10">
        <v>603</v>
      </c>
      <c r="B508" t="str">
        <f>IF(K508="总计","",INDEX(主数据!A:AD,MATCH(J508,主数据!A:A,0),9))</f>
        <v>华南大区公司</v>
      </c>
      <c r="C508" t="str">
        <f>IF(K508="","",INDEX(主数据!A:AD,MATCH(J508,主数据!A:A,0),11))</f>
        <v>贵州城区</v>
      </c>
      <c r="D508" t="str">
        <f t="shared" si="28"/>
        <v>GY11物业服务费直接录入</v>
      </c>
      <c r="E508" s="13" t="str">
        <f t="shared" si="30"/>
        <v/>
      </c>
      <c r="F508" s="13" t="str">
        <f>IF(E508="","",IFERROR(IF(IF(K508="","",INDEX(收费标合同信息维护!A:Q,MATCH(D508,收费标合同信息维护!J:J,0),10))=D508,"有","无"),"无"))</f>
        <v/>
      </c>
      <c r="G508" s="13" t="str">
        <f t="shared" si="29"/>
        <v/>
      </c>
      <c r="H508" s="13" t="str">
        <f t="shared" si="31"/>
        <v/>
      </c>
      <c r="I508" s="13" t="str">
        <f>IF(G508="","",IFERROR(IF(IF(K508="","",INDEX(收费标合同信息维护!A:Q,MATCH(G508,收费标合同信息维护!M:M,0),13))=G508,"有","无"),"无"))</f>
        <v/>
      </c>
      <c r="J508" s="3" t="s">
        <v>3394</v>
      </c>
      <c r="K508" s="3" t="s">
        <v>7661</v>
      </c>
      <c r="L508" s="3" t="s">
        <v>6025</v>
      </c>
      <c r="M508" s="3" t="s">
        <v>6026</v>
      </c>
      <c r="N508" s="3" t="s">
        <v>6477</v>
      </c>
      <c r="O508" s="3" t="s">
        <v>6478</v>
      </c>
      <c r="P508" s="3" t="s">
        <v>7674</v>
      </c>
      <c r="Q508" s="3" t="s">
        <v>7675</v>
      </c>
      <c r="R508" s="3" t="s">
        <v>6479</v>
      </c>
      <c r="S508" s="3" t="s">
        <v>6480</v>
      </c>
      <c r="T508" s="3" t="s">
        <v>6481</v>
      </c>
      <c r="U508" s="3" t="s">
        <v>154</v>
      </c>
      <c r="V508" s="3" t="s">
        <v>154</v>
      </c>
      <c r="W508" s="3" t="s">
        <v>154</v>
      </c>
      <c r="X508" s="3" t="s">
        <v>154</v>
      </c>
      <c r="Y508" s="3" t="s">
        <v>154</v>
      </c>
      <c r="Z508" s="3" t="s">
        <v>154</v>
      </c>
      <c r="AA508" s="3" t="s">
        <v>154</v>
      </c>
      <c r="AB508" s="3" t="s">
        <v>154</v>
      </c>
      <c r="AC508" s="3" t="s">
        <v>154</v>
      </c>
      <c r="AD508" s="3" t="s">
        <v>6151</v>
      </c>
      <c r="AE508" s="3" t="s">
        <v>6151</v>
      </c>
      <c r="AF508" s="3" t="s">
        <v>154</v>
      </c>
      <c r="AG508" s="3" t="s">
        <v>154</v>
      </c>
      <c r="AH508" s="3" t="s">
        <v>6478</v>
      </c>
      <c r="AI508" s="3" t="s">
        <v>6482</v>
      </c>
      <c r="AJ508" s="3" t="s">
        <v>6489</v>
      </c>
    </row>
    <row r="509" spans="1:36" ht="30">
      <c r="A509" s="10">
        <v>604</v>
      </c>
      <c r="B509" t="str">
        <f>IF(K509="总计","",INDEX(主数据!A:AD,MATCH(J509,主数据!A:A,0),9))</f>
        <v>华南大区公司</v>
      </c>
      <c r="C509" t="str">
        <f>IF(K509="","",INDEX(主数据!A:AD,MATCH(J509,主数据!A:A,0),11))</f>
        <v>贵州城区</v>
      </c>
      <c r="D509" t="str">
        <f t="shared" si="28"/>
        <v>GY11物业服务费直接录入</v>
      </c>
      <c r="E509" s="13" t="str">
        <f t="shared" si="30"/>
        <v/>
      </c>
      <c r="F509" s="13" t="str">
        <f>IF(E509="","",IFERROR(IF(IF(K509="","",INDEX(收费标合同信息维护!A:Q,MATCH(D509,收费标合同信息维护!J:J,0),10))=D509,"有","无"),"无"))</f>
        <v/>
      </c>
      <c r="G509" s="13" t="str">
        <f t="shared" si="29"/>
        <v/>
      </c>
      <c r="H509" s="13" t="str">
        <f t="shared" si="31"/>
        <v/>
      </c>
      <c r="I509" s="13" t="str">
        <f>IF(G509="","",IFERROR(IF(IF(K509="","",INDEX(收费标合同信息维护!A:Q,MATCH(G509,收费标合同信息维护!M:M,0),13))=G509,"有","无"),"无"))</f>
        <v/>
      </c>
      <c r="J509" s="3" t="s">
        <v>3394</v>
      </c>
      <c r="K509" s="3" t="s">
        <v>7661</v>
      </c>
      <c r="L509" s="3" t="s">
        <v>6025</v>
      </c>
      <c r="M509" s="3" t="s">
        <v>6026</v>
      </c>
      <c r="N509" s="3" t="s">
        <v>6477</v>
      </c>
      <c r="O509" s="3" t="s">
        <v>6478</v>
      </c>
      <c r="P509" s="3" t="s">
        <v>7676</v>
      </c>
      <c r="Q509" s="3" t="s">
        <v>7677</v>
      </c>
      <c r="R509" s="3" t="s">
        <v>6479</v>
      </c>
      <c r="S509" s="3" t="s">
        <v>6480</v>
      </c>
      <c r="T509" s="3" t="s">
        <v>6481</v>
      </c>
      <c r="U509" s="3" t="s">
        <v>154</v>
      </c>
      <c r="V509" s="3" t="s">
        <v>154</v>
      </c>
      <c r="W509" s="3" t="s">
        <v>154</v>
      </c>
      <c r="X509" s="3" t="s">
        <v>154</v>
      </c>
      <c r="Y509" s="3" t="s">
        <v>154</v>
      </c>
      <c r="Z509" s="3" t="s">
        <v>154</v>
      </c>
      <c r="AA509" s="3" t="s">
        <v>154</v>
      </c>
      <c r="AB509" s="3" t="s">
        <v>154</v>
      </c>
      <c r="AC509" s="3" t="s">
        <v>154</v>
      </c>
      <c r="AD509" s="3" t="s">
        <v>6151</v>
      </c>
      <c r="AE509" s="3" t="s">
        <v>6151</v>
      </c>
      <c r="AF509" s="3" t="s">
        <v>154</v>
      </c>
      <c r="AG509" s="3" t="s">
        <v>154</v>
      </c>
      <c r="AH509" s="3" t="s">
        <v>6478</v>
      </c>
      <c r="AI509" s="3" t="s">
        <v>6482</v>
      </c>
      <c r="AJ509" s="3" t="s">
        <v>6489</v>
      </c>
    </row>
    <row r="510" spans="1:36" ht="30">
      <c r="A510" s="10">
        <v>605</v>
      </c>
      <c r="B510" t="str">
        <f>IF(K510="总计","",INDEX(主数据!A:AD,MATCH(J510,主数据!A:A,0),9))</f>
        <v>华南大区公司</v>
      </c>
      <c r="C510" t="str">
        <f>IF(K510="","",INDEX(主数据!A:AD,MATCH(J510,主数据!A:A,0),11))</f>
        <v>贵州城区</v>
      </c>
      <c r="D510" t="str">
        <f t="shared" si="28"/>
        <v>GY11物业服务费直接录入</v>
      </c>
      <c r="E510" s="13" t="str">
        <f t="shared" si="30"/>
        <v/>
      </c>
      <c r="F510" s="13" t="str">
        <f>IF(E510="","",IFERROR(IF(IF(K510="","",INDEX(收费标合同信息维护!A:Q,MATCH(D510,收费标合同信息维护!J:J,0),10))=D510,"有","无"),"无"))</f>
        <v/>
      </c>
      <c r="G510" s="13" t="str">
        <f t="shared" si="29"/>
        <v/>
      </c>
      <c r="H510" s="13" t="str">
        <f t="shared" si="31"/>
        <v/>
      </c>
      <c r="I510" s="13" t="str">
        <f>IF(G510="","",IFERROR(IF(IF(K510="","",INDEX(收费标合同信息维护!A:Q,MATCH(G510,收费标合同信息维护!M:M,0),13))=G510,"有","无"),"无"))</f>
        <v/>
      </c>
      <c r="J510" s="3" t="s">
        <v>3394</v>
      </c>
      <c r="K510" s="3" t="s">
        <v>7661</v>
      </c>
      <c r="L510" s="3" t="s">
        <v>6025</v>
      </c>
      <c r="M510" s="3" t="s">
        <v>6026</v>
      </c>
      <c r="N510" s="3" t="s">
        <v>6477</v>
      </c>
      <c r="O510" s="3" t="s">
        <v>6478</v>
      </c>
      <c r="P510" s="3" t="s">
        <v>7678</v>
      </c>
      <c r="Q510" s="3" t="s">
        <v>6038</v>
      </c>
      <c r="R510" s="3" t="s">
        <v>6479</v>
      </c>
      <c r="S510" s="3" t="s">
        <v>6480</v>
      </c>
      <c r="T510" s="3" t="s">
        <v>6481</v>
      </c>
      <c r="U510" s="3" t="s">
        <v>154</v>
      </c>
      <c r="V510" s="3" t="s">
        <v>154</v>
      </c>
      <c r="W510" s="3" t="s">
        <v>154</v>
      </c>
      <c r="X510" s="3" t="s">
        <v>154</v>
      </c>
      <c r="Y510" s="3" t="s">
        <v>154</v>
      </c>
      <c r="Z510" s="3" t="s">
        <v>154</v>
      </c>
      <c r="AA510" s="3" t="s">
        <v>154</v>
      </c>
      <c r="AB510" s="3" t="s">
        <v>154</v>
      </c>
      <c r="AC510" s="3" t="s">
        <v>154</v>
      </c>
      <c r="AD510" s="3" t="s">
        <v>6151</v>
      </c>
      <c r="AE510" s="3" t="s">
        <v>6151</v>
      </c>
      <c r="AF510" s="3" t="s">
        <v>154</v>
      </c>
      <c r="AG510" s="3" t="s">
        <v>154</v>
      </c>
      <c r="AH510" s="3" t="s">
        <v>6478</v>
      </c>
      <c r="AI510" s="3" t="s">
        <v>6482</v>
      </c>
      <c r="AJ510" s="3" t="s">
        <v>6489</v>
      </c>
    </row>
    <row r="511" spans="1:36" ht="30">
      <c r="A511" s="10">
        <v>606</v>
      </c>
      <c r="B511" t="str">
        <f>IF(K511="总计","",INDEX(主数据!A:AD,MATCH(J511,主数据!A:A,0),9))</f>
        <v>华南大区公司</v>
      </c>
      <c r="C511" t="str">
        <f>IF(K511="","",INDEX(主数据!A:AD,MATCH(J511,主数据!A:A,0),11))</f>
        <v>贵州城区</v>
      </c>
      <c r="D511" t="str">
        <f t="shared" si="28"/>
        <v>GY11物业服务费直接录入</v>
      </c>
      <c r="E511" s="13" t="str">
        <f t="shared" si="30"/>
        <v/>
      </c>
      <c r="F511" s="13" t="str">
        <f>IF(E511="","",IFERROR(IF(IF(K511="","",INDEX(收费标合同信息维护!A:Q,MATCH(D511,收费标合同信息维护!J:J,0),10))=D511,"有","无"),"无"))</f>
        <v/>
      </c>
      <c r="G511" s="13" t="str">
        <f t="shared" si="29"/>
        <v/>
      </c>
      <c r="H511" s="13" t="str">
        <f t="shared" si="31"/>
        <v/>
      </c>
      <c r="I511" s="13" t="str">
        <f>IF(G511="","",IFERROR(IF(IF(K511="","",INDEX(收费标合同信息维护!A:Q,MATCH(G511,收费标合同信息维护!M:M,0),13))=G511,"有","无"),"无"))</f>
        <v/>
      </c>
      <c r="J511" s="3" t="s">
        <v>3394</v>
      </c>
      <c r="K511" s="3" t="s">
        <v>7661</v>
      </c>
      <c r="L511" s="3" t="s">
        <v>6025</v>
      </c>
      <c r="M511" s="3" t="s">
        <v>6026</v>
      </c>
      <c r="N511" s="3" t="s">
        <v>6477</v>
      </c>
      <c r="O511" s="3" t="s">
        <v>6478</v>
      </c>
      <c r="P511" s="3" t="s">
        <v>7679</v>
      </c>
      <c r="Q511" s="3" t="s">
        <v>6035</v>
      </c>
      <c r="R511" s="3" t="s">
        <v>6479</v>
      </c>
      <c r="S511" s="3" t="s">
        <v>6480</v>
      </c>
      <c r="T511" s="3" t="s">
        <v>6481</v>
      </c>
      <c r="U511" s="3" t="s">
        <v>154</v>
      </c>
      <c r="V511" s="3" t="s">
        <v>154</v>
      </c>
      <c r="W511" s="3" t="s">
        <v>154</v>
      </c>
      <c r="X511" s="3" t="s">
        <v>154</v>
      </c>
      <c r="Y511" s="3" t="s">
        <v>154</v>
      </c>
      <c r="Z511" s="3" t="s">
        <v>154</v>
      </c>
      <c r="AA511" s="3" t="s">
        <v>154</v>
      </c>
      <c r="AB511" s="3" t="s">
        <v>154</v>
      </c>
      <c r="AC511" s="3" t="s">
        <v>154</v>
      </c>
      <c r="AD511" s="3" t="s">
        <v>6151</v>
      </c>
      <c r="AE511" s="3" t="s">
        <v>6151</v>
      </c>
      <c r="AF511" s="3" t="s">
        <v>154</v>
      </c>
      <c r="AG511" s="3" t="s">
        <v>154</v>
      </c>
      <c r="AH511" s="3" t="s">
        <v>6478</v>
      </c>
      <c r="AI511" s="3" t="s">
        <v>6482</v>
      </c>
      <c r="AJ511" s="3" t="s">
        <v>6489</v>
      </c>
    </row>
    <row r="512" spans="1:36" ht="30">
      <c r="A512" s="10">
        <v>607</v>
      </c>
      <c r="B512" t="str">
        <f>IF(K512="总计","",INDEX(主数据!A:AD,MATCH(J512,主数据!A:A,0),9))</f>
        <v>华南大区公司</v>
      </c>
      <c r="C512" t="str">
        <f>IF(K512="","",INDEX(主数据!A:AD,MATCH(J512,主数据!A:A,0),11))</f>
        <v>贵州城区</v>
      </c>
      <c r="D512" t="str">
        <f t="shared" si="28"/>
        <v>GY11物业服务费直接录入</v>
      </c>
      <c r="E512" s="13" t="str">
        <f t="shared" si="30"/>
        <v/>
      </c>
      <c r="F512" s="13" t="str">
        <f>IF(E512="","",IFERROR(IF(IF(K512="","",INDEX(收费标合同信息维护!A:Q,MATCH(D512,收费标合同信息维护!J:J,0),10))=D512,"有","无"),"无"))</f>
        <v/>
      </c>
      <c r="G512" s="13" t="str">
        <f t="shared" si="29"/>
        <v/>
      </c>
      <c r="H512" s="13" t="str">
        <f t="shared" si="31"/>
        <v/>
      </c>
      <c r="I512" s="13" t="str">
        <f>IF(G512="","",IFERROR(IF(IF(K512="","",INDEX(收费标合同信息维护!A:Q,MATCH(G512,收费标合同信息维护!M:M,0),13))=G512,"有","无"),"无"))</f>
        <v/>
      </c>
      <c r="J512" s="3" t="s">
        <v>3394</v>
      </c>
      <c r="K512" s="3" t="s">
        <v>7661</v>
      </c>
      <c r="L512" s="3" t="s">
        <v>6025</v>
      </c>
      <c r="M512" s="3" t="s">
        <v>6026</v>
      </c>
      <c r="N512" s="3" t="s">
        <v>6477</v>
      </c>
      <c r="O512" s="3" t="s">
        <v>6478</v>
      </c>
      <c r="P512" s="3" t="s">
        <v>7680</v>
      </c>
      <c r="Q512" s="3" t="s">
        <v>6034</v>
      </c>
      <c r="R512" s="3" t="s">
        <v>6479</v>
      </c>
      <c r="S512" s="3" t="s">
        <v>6480</v>
      </c>
      <c r="T512" s="3" t="s">
        <v>6481</v>
      </c>
      <c r="U512" s="3" t="s">
        <v>154</v>
      </c>
      <c r="V512" s="3" t="s">
        <v>154</v>
      </c>
      <c r="W512" s="3" t="s">
        <v>154</v>
      </c>
      <c r="X512" s="3" t="s">
        <v>154</v>
      </c>
      <c r="Y512" s="3" t="s">
        <v>154</v>
      </c>
      <c r="Z512" s="3" t="s">
        <v>154</v>
      </c>
      <c r="AA512" s="3" t="s">
        <v>154</v>
      </c>
      <c r="AB512" s="3" t="s">
        <v>154</v>
      </c>
      <c r="AC512" s="3" t="s">
        <v>154</v>
      </c>
      <c r="AD512" s="3" t="s">
        <v>6151</v>
      </c>
      <c r="AE512" s="3" t="s">
        <v>6151</v>
      </c>
      <c r="AF512" s="3" t="s">
        <v>154</v>
      </c>
      <c r="AG512" s="3" t="s">
        <v>154</v>
      </c>
      <c r="AH512" s="3" t="s">
        <v>6478</v>
      </c>
      <c r="AI512" s="3" t="s">
        <v>6482</v>
      </c>
      <c r="AJ512" s="3" t="s">
        <v>20</v>
      </c>
    </row>
    <row r="513" spans="1:36" ht="30">
      <c r="A513" s="10">
        <v>608</v>
      </c>
      <c r="B513" t="str">
        <f>IF(K513="总计","",INDEX(主数据!A:AD,MATCH(J513,主数据!A:A,0),9))</f>
        <v>华南大区公司</v>
      </c>
      <c r="C513" t="str">
        <f>IF(K513="","",INDEX(主数据!A:AD,MATCH(J513,主数据!A:A,0),11))</f>
        <v>贵州城区</v>
      </c>
      <c r="D513" t="str">
        <f t="shared" si="28"/>
        <v>GY11物业服务费直接录入</v>
      </c>
      <c r="E513" s="13" t="str">
        <f t="shared" si="30"/>
        <v/>
      </c>
      <c r="F513" s="13" t="str">
        <f>IF(E513="","",IFERROR(IF(IF(K513="","",INDEX(收费标合同信息维护!A:Q,MATCH(D513,收费标合同信息维护!J:J,0),10))=D513,"有","无"),"无"))</f>
        <v/>
      </c>
      <c r="G513" s="13" t="str">
        <f t="shared" si="29"/>
        <v/>
      </c>
      <c r="H513" s="13" t="str">
        <f t="shared" si="31"/>
        <v/>
      </c>
      <c r="I513" s="13" t="str">
        <f>IF(G513="","",IFERROR(IF(IF(K513="","",INDEX(收费标合同信息维护!A:Q,MATCH(G513,收费标合同信息维护!M:M,0),13))=G513,"有","无"),"无"))</f>
        <v/>
      </c>
      <c r="J513" s="3" t="s">
        <v>3394</v>
      </c>
      <c r="K513" s="3" t="s">
        <v>7661</v>
      </c>
      <c r="L513" s="3" t="s">
        <v>6025</v>
      </c>
      <c r="M513" s="3" t="s">
        <v>6026</v>
      </c>
      <c r="N513" s="3" t="s">
        <v>6477</v>
      </c>
      <c r="O513" s="3" t="s">
        <v>6478</v>
      </c>
      <c r="P513" s="3" t="s">
        <v>7681</v>
      </c>
      <c r="Q513" s="3" t="s">
        <v>12</v>
      </c>
      <c r="R513" s="3" t="s">
        <v>6479</v>
      </c>
      <c r="S513" s="3" t="s">
        <v>6480</v>
      </c>
      <c r="T513" s="3" t="s">
        <v>6481</v>
      </c>
      <c r="U513" s="3" t="s">
        <v>154</v>
      </c>
      <c r="V513" s="3" t="s">
        <v>154</v>
      </c>
      <c r="W513" s="3" t="s">
        <v>154</v>
      </c>
      <c r="X513" s="3" t="s">
        <v>154</v>
      </c>
      <c r="Y513" s="3" t="s">
        <v>154</v>
      </c>
      <c r="Z513" s="3" t="s">
        <v>154</v>
      </c>
      <c r="AA513" s="3" t="s">
        <v>154</v>
      </c>
      <c r="AB513" s="3" t="s">
        <v>154</v>
      </c>
      <c r="AC513" s="3" t="s">
        <v>154</v>
      </c>
      <c r="AD513" s="3" t="s">
        <v>6151</v>
      </c>
      <c r="AE513" s="3" t="s">
        <v>6151</v>
      </c>
      <c r="AF513" s="3" t="s">
        <v>154</v>
      </c>
      <c r="AG513" s="3" t="s">
        <v>154</v>
      </c>
      <c r="AH513" s="3" t="s">
        <v>6478</v>
      </c>
      <c r="AI513" s="3" t="s">
        <v>6482</v>
      </c>
      <c r="AJ513" s="3" t="s">
        <v>6489</v>
      </c>
    </row>
    <row r="514" spans="1:36" ht="30">
      <c r="A514" s="10">
        <v>609</v>
      </c>
      <c r="B514" t="str">
        <f>IF(K514="总计","",INDEX(主数据!A:AD,MATCH(J514,主数据!A:A,0),9))</f>
        <v>华南大区公司</v>
      </c>
      <c r="C514" t="str">
        <f>IF(K514="","",INDEX(主数据!A:AD,MATCH(J514,主数据!A:A,0),11))</f>
        <v>贵州城区</v>
      </c>
      <c r="D514" t="str">
        <f t="shared" ref="D514:D577" si="32">J514&amp;M514&amp;R514&amp;E514</f>
        <v>GY11物业服务费直接录入</v>
      </c>
      <c r="E514" s="13" t="str">
        <f t="shared" si="30"/>
        <v/>
      </c>
      <c r="F514" s="13" t="str">
        <f>IF(E514="","",IFERROR(IF(IF(K514="","",INDEX(收费标合同信息维护!A:Q,MATCH(D514,收费标合同信息维护!J:J,0),10))=D514,"有","无"),"无"))</f>
        <v/>
      </c>
      <c r="G514" s="13" t="str">
        <f t="shared" ref="G514:G577" si="33">IF(W514="","",J514&amp;M514&amp;R514&amp;H514)</f>
        <v/>
      </c>
      <c r="H514" s="13" t="str">
        <f t="shared" si="31"/>
        <v/>
      </c>
      <c r="I514" s="13" t="str">
        <f>IF(G514="","",IFERROR(IF(IF(K514="","",INDEX(收费标合同信息维护!A:Q,MATCH(G514,收费标合同信息维护!M:M,0),13))=G514,"有","无"),"无"))</f>
        <v/>
      </c>
      <c r="J514" s="3" t="s">
        <v>3394</v>
      </c>
      <c r="K514" s="3" t="s">
        <v>7661</v>
      </c>
      <c r="L514" s="3" t="s">
        <v>6025</v>
      </c>
      <c r="M514" s="3" t="s">
        <v>6026</v>
      </c>
      <c r="N514" s="3" t="s">
        <v>6477</v>
      </c>
      <c r="O514" s="3" t="s">
        <v>6478</v>
      </c>
      <c r="P514" s="3" t="s">
        <v>7682</v>
      </c>
      <c r="Q514" s="3" t="s">
        <v>11</v>
      </c>
      <c r="R514" s="3" t="s">
        <v>6479</v>
      </c>
      <c r="S514" s="3" t="s">
        <v>6480</v>
      </c>
      <c r="T514" s="3" t="s">
        <v>6481</v>
      </c>
      <c r="U514" s="3" t="s">
        <v>154</v>
      </c>
      <c r="V514" s="3" t="s">
        <v>154</v>
      </c>
      <c r="W514" s="3" t="s">
        <v>154</v>
      </c>
      <c r="X514" s="3" t="s">
        <v>154</v>
      </c>
      <c r="Y514" s="3" t="s">
        <v>154</v>
      </c>
      <c r="Z514" s="3" t="s">
        <v>154</v>
      </c>
      <c r="AA514" s="3" t="s">
        <v>154</v>
      </c>
      <c r="AB514" s="3" t="s">
        <v>154</v>
      </c>
      <c r="AC514" s="3" t="s">
        <v>154</v>
      </c>
      <c r="AD514" s="3" t="s">
        <v>6151</v>
      </c>
      <c r="AE514" s="3" t="s">
        <v>6151</v>
      </c>
      <c r="AF514" s="3" t="s">
        <v>154</v>
      </c>
      <c r="AG514" s="3" t="s">
        <v>154</v>
      </c>
      <c r="AH514" s="3" t="s">
        <v>6478</v>
      </c>
      <c r="AI514" s="3" t="s">
        <v>6482</v>
      </c>
      <c r="AJ514" s="3" t="s">
        <v>6489</v>
      </c>
    </row>
    <row r="515" spans="1:36" ht="30">
      <c r="A515" s="10">
        <v>610</v>
      </c>
      <c r="B515" t="str">
        <f>IF(K515="总计","",INDEX(主数据!A:AD,MATCH(J515,主数据!A:A,0),9))</f>
        <v>华南大区公司</v>
      </c>
      <c r="C515" t="str">
        <f>IF(K515="","",INDEX(主数据!A:AD,MATCH(J515,主数据!A:A,0),11))</f>
        <v>贵州城区</v>
      </c>
      <c r="D515" t="str">
        <f t="shared" si="32"/>
        <v>GY11物业服务费直接录入</v>
      </c>
      <c r="E515" s="13" t="str">
        <f t="shared" ref="E515:E578" si="34">TEXT(IF(V515="","",--V515),"0.00")</f>
        <v/>
      </c>
      <c r="F515" s="13" t="str">
        <f>IF(E515="","",IFERROR(IF(IF(K515="","",INDEX(收费标合同信息维护!A:Q,MATCH(D515,收费标合同信息维护!J:J,0),10))=D515,"有","无"),"无"))</f>
        <v/>
      </c>
      <c r="G515" s="13" t="str">
        <f t="shared" si="33"/>
        <v/>
      </c>
      <c r="H515" s="13" t="str">
        <f t="shared" ref="H515:H578" si="35">TEXT(IF(W515="","",--W515),"0.00")</f>
        <v/>
      </c>
      <c r="I515" s="13" t="str">
        <f>IF(G515="","",IFERROR(IF(IF(K515="","",INDEX(收费标合同信息维护!A:Q,MATCH(G515,收费标合同信息维护!M:M,0),13))=G515,"有","无"),"无"))</f>
        <v/>
      </c>
      <c r="J515" s="3" t="s">
        <v>3394</v>
      </c>
      <c r="K515" s="3" t="s">
        <v>7661</v>
      </c>
      <c r="L515" s="3" t="s">
        <v>6025</v>
      </c>
      <c r="M515" s="3" t="s">
        <v>6026</v>
      </c>
      <c r="N515" s="3" t="s">
        <v>6477</v>
      </c>
      <c r="O515" s="3" t="s">
        <v>6478</v>
      </c>
      <c r="P515" s="3" t="s">
        <v>7683</v>
      </c>
      <c r="Q515" s="3" t="s">
        <v>10</v>
      </c>
      <c r="R515" s="3" t="s">
        <v>6479</v>
      </c>
      <c r="S515" s="3" t="s">
        <v>6480</v>
      </c>
      <c r="T515" s="3" t="s">
        <v>6481</v>
      </c>
      <c r="U515" s="3" t="s">
        <v>154</v>
      </c>
      <c r="V515" s="3" t="s">
        <v>154</v>
      </c>
      <c r="W515" s="3" t="s">
        <v>154</v>
      </c>
      <c r="X515" s="3" t="s">
        <v>154</v>
      </c>
      <c r="Y515" s="3" t="s">
        <v>154</v>
      </c>
      <c r="Z515" s="3" t="s">
        <v>154</v>
      </c>
      <c r="AA515" s="3" t="s">
        <v>154</v>
      </c>
      <c r="AB515" s="3" t="s">
        <v>154</v>
      </c>
      <c r="AC515" s="3" t="s">
        <v>154</v>
      </c>
      <c r="AD515" s="3" t="s">
        <v>6151</v>
      </c>
      <c r="AE515" s="3" t="s">
        <v>6151</v>
      </c>
      <c r="AF515" s="3" t="s">
        <v>154</v>
      </c>
      <c r="AG515" s="3" t="s">
        <v>154</v>
      </c>
      <c r="AH515" s="3" t="s">
        <v>6478</v>
      </c>
      <c r="AI515" s="3" t="s">
        <v>6482</v>
      </c>
      <c r="AJ515" s="3" t="s">
        <v>6489</v>
      </c>
    </row>
    <row r="516" spans="1:36" ht="30">
      <c r="A516" s="10">
        <v>611</v>
      </c>
      <c r="B516" t="str">
        <f>IF(K516="总计","",INDEX(主数据!A:AD,MATCH(J516,主数据!A:A,0),9))</f>
        <v>华南大区公司</v>
      </c>
      <c r="C516" t="str">
        <f>IF(K516="","",INDEX(主数据!A:AD,MATCH(J516,主数据!A:A,0),11))</f>
        <v>贵州城区</v>
      </c>
      <c r="D516" t="str">
        <f t="shared" si="32"/>
        <v>GY11物业服务费直接录入</v>
      </c>
      <c r="E516" s="13" t="str">
        <f t="shared" si="34"/>
        <v/>
      </c>
      <c r="F516" s="13" t="str">
        <f>IF(E516="","",IFERROR(IF(IF(K516="","",INDEX(收费标合同信息维护!A:Q,MATCH(D516,收费标合同信息维护!J:J,0),10))=D516,"有","无"),"无"))</f>
        <v/>
      </c>
      <c r="G516" s="13" t="str">
        <f t="shared" si="33"/>
        <v/>
      </c>
      <c r="H516" s="13" t="str">
        <f t="shared" si="35"/>
        <v/>
      </c>
      <c r="I516" s="13" t="str">
        <f>IF(G516="","",IFERROR(IF(IF(K516="","",INDEX(收费标合同信息维护!A:Q,MATCH(G516,收费标合同信息维护!M:M,0),13))=G516,"有","无"),"无"))</f>
        <v/>
      </c>
      <c r="J516" s="3" t="s">
        <v>3394</v>
      </c>
      <c r="K516" s="3" t="s">
        <v>7661</v>
      </c>
      <c r="L516" s="3" t="s">
        <v>6025</v>
      </c>
      <c r="M516" s="3" t="s">
        <v>6026</v>
      </c>
      <c r="N516" s="3" t="s">
        <v>6477</v>
      </c>
      <c r="O516" s="3" t="s">
        <v>6478</v>
      </c>
      <c r="P516" s="3" t="s">
        <v>7684</v>
      </c>
      <c r="Q516" s="3" t="s">
        <v>6036</v>
      </c>
      <c r="R516" s="3" t="s">
        <v>6479</v>
      </c>
      <c r="S516" s="3" t="s">
        <v>6480</v>
      </c>
      <c r="T516" s="3" t="s">
        <v>6481</v>
      </c>
      <c r="U516" s="3" t="s">
        <v>154</v>
      </c>
      <c r="V516" s="3" t="s">
        <v>154</v>
      </c>
      <c r="W516" s="3" t="s">
        <v>154</v>
      </c>
      <c r="X516" s="3" t="s">
        <v>154</v>
      </c>
      <c r="Y516" s="3" t="s">
        <v>154</v>
      </c>
      <c r="Z516" s="3" t="s">
        <v>154</v>
      </c>
      <c r="AA516" s="3" t="s">
        <v>154</v>
      </c>
      <c r="AB516" s="3" t="s">
        <v>154</v>
      </c>
      <c r="AC516" s="3" t="s">
        <v>154</v>
      </c>
      <c r="AD516" s="3" t="s">
        <v>6151</v>
      </c>
      <c r="AE516" s="3" t="s">
        <v>6151</v>
      </c>
      <c r="AF516" s="3" t="s">
        <v>154</v>
      </c>
      <c r="AG516" s="3" t="s">
        <v>154</v>
      </c>
      <c r="AH516" s="3" t="s">
        <v>6478</v>
      </c>
      <c r="AI516" s="3" t="s">
        <v>6482</v>
      </c>
      <c r="AJ516" s="3" t="s">
        <v>6489</v>
      </c>
    </row>
    <row r="517" spans="1:36" ht="30">
      <c r="A517" s="10">
        <v>612</v>
      </c>
      <c r="B517" t="str">
        <f>IF(K517="总计","",INDEX(主数据!A:AD,MATCH(J517,主数据!A:A,0),9))</f>
        <v>华南大区公司</v>
      </c>
      <c r="C517" t="str">
        <f>IF(K517="","",INDEX(主数据!A:AD,MATCH(J517,主数据!A:A,0),11))</f>
        <v>贵州城区</v>
      </c>
      <c r="D517" t="str">
        <f t="shared" si="32"/>
        <v>GY11物业服务费直接录入</v>
      </c>
      <c r="E517" s="13" t="str">
        <f t="shared" si="34"/>
        <v/>
      </c>
      <c r="F517" s="13" t="str">
        <f>IF(E517="","",IFERROR(IF(IF(K517="","",INDEX(收费标合同信息维护!A:Q,MATCH(D517,收费标合同信息维护!J:J,0),10))=D517,"有","无"),"无"))</f>
        <v/>
      </c>
      <c r="G517" s="13" t="str">
        <f t="shared" si="33"/>
        <v/>
      </c>
      <c r="H517" s="13" t="str">
        <f t="shared" si="35"/>
        <v/>
      </c>
      <c r="I517" s="13" t="str">
        <f>IF(G517="","",IFERROR(IF(IF(K517="","",INDEX(收费标合同信息维护!A:Q,MATCH(G517,收费标合同信息维护!M:M,0),13))=G517,"有","无"),"无"))</f>
        <v/>
      </c>
      <c r="J517" s="3" t="s">
        <v>3394</v>
      </c>
      <c r="K517" s="3" t="s">
        <v>7661</v>
      </c>
      <c r="L517" s="3" t="s">
        <v>6025</v>
      </c>
      <c r="M517" s="3" t="s">
        <v>6026</v>
      </c>
      <c r="N517" s="3" t="s">
        <v>6477</v>
      </c>
      <c r="O517" s="3" t="s">
        <v>6478</v>
      </c>
      <c r="P517" s="3" t="s">
        <v>7685</v>
      </c>
      <c r="Q517" s="3" t="s">
        <v>13</v>
      </c>
      <c r="R517" s="3" t="s">
        <v>6479</v>
      </c>
      <c r="S517" s="3" t="s">
        <v>6480</v>
      </c>
      <c r="T517" s="3" t="s">
        <v>6481</v>
      </c>
      <c r="U517" s="3" t="s">
        <v>154</v>
      </c>
      <c r="V517" s="3" t="s">
        <v>154</v>
      </c>
      <c r="W517" s="3" t="s">
        <v>154</v>
      </c>
      <c r="X517" s="3" t="s">
        <v>154</v>
      </c>
      <c r="Y517" s="3" t="s">
        <v>154</v>
      </c>
      <c r="Z517" s="3" t="s">
        <v>154</v>
      </c>
      <c r="AA517" s="3" t="s">
        <v>154</v>
      </c>
      <c r="AB517" s="3" t="s">
        <v>154</v>
      </c>
      <c r="AC517" s="3" t="s">
        <v>154</v>
      </c>
      <c r="AD517" s="3" t="s">
        <v>6151</v>
      </c>
      <c r="AE517" s="3" t="s">
        <v>6151</v>
      </c>
      <c r="AF517" s="3" t="s">
        <v>154</v>
      </c>
      <c r="AG517" s="3" t="s">
        <v>154</v>
      </c>
      <c r="AH517" s="3" t="s">
        <v>6478</v>
      </c>
      <c r="AI517" s="3" t="s">
        <v>6482</v>
      </c>
      <c r="AJ517" s="3" t="s">
        <v>6489</v>
      </c>
    </row>
    <row r="518" spans="1:36" ht="30">
      <c r="A518" s="10">
        <v>613</v>
      </c>
      <c r="B518" t="str">
        <f>IF(K518="总计","",INDEX(主数据!A:AD,MATCH(J518,主数据!A:A,0),9))</f>
        <v>华南大区公司</v>
      </c>
      <c r="C518" t="str">
        <f>IF(K518="","",INDEX(主数据!A:AD,MATCH(J518,主数据!A:A,0),11))</f>
        <v>贵州城区</v>
      </c>
      <c r="D518" t="str">
        <f t="shared" si="32"/>
        <v>GY11物业服务费直接录入</v>
      </c>
      <c r="E518" s="13" t="str">
        <f t="shared" si="34"/>
        <v/>
      </c>
      <c r="F518" s="13" t="str">
        <f>IF(E518="","",IFERROR(IF(IF(K518="","",INDEX(收费标合同信息维护!A:Q,MATCH(D518,收费标合同信息维护!J:J,0),10))=D518,"有","无"),"无"))</f>
        <v/>
      </c>
      <c r="G518" s="13" t="str">
        <f t="shared" si="33"/>
        <v/>
      </c>
      <c r="H518" s="13" t="str">
        <f t="shared" si="35"/>
        <v/>
      </c>
      <c r="I518" s="13" t="str">
        <f>IF(G518="","",IFERROR(IF(IF(K518="","",INDEX(收费标合同信息维护!A:Q,MATCH(G518,收费标合同信息维护!M:M,0),13))=G518,"有","无"),"无"))</f>
        <v/>
      </c>
      <c r="J518" s="3" t="s">
        <v>3394</v>
      </c>
      <c r="K518" s="3" t="s">
        <v>7661</v>
      </c>
      <c r="L518" s="3" t="s">
        <v>6025</v>
      </c>
      <c r="M518" s="3" t="s">
        <v>6026</v>
      </c>
      <c r="N518" s="3" t="s">
        <v>6477</v>
      </c>
      <c r="O518" s="3" t="s">
        <v>6478</v>
      </c>
      <c r="P518" s="3" t="s">
        <v>7686</v>
      </c>
      <c r="Q518" s="3" t="s">
        <v>14</v>
      </c>
      <c r="R518" s="3" t="s">
        <v>6479</v>
      </c>
      <c r="S518" s="3" t="s">
        <v>6480</v>
      </c>
      <c r="T518" s="3" t="s">
        <v>6481</v>
      </c>
      <c r="U518" s="3" t="s">
        <v>154</v>
      </c>
      <c r="V518" s="3" t="s">
        <v>154</v>
      </c>
      <c r="W518" s="3" t="s">
        <v>154</v>
      </c>
      <c r="X518" s="3" t="s">
        <v>154</v>
      </c>
      <c r="Y518" s="3" t="s">
        <v>154</v>
      </c>
      <c r="Z518" s="3" t="s">
        <v>154</v>
      </c>
      <c r="AA518" s="3" t="s">
        <v>154</v>
      </c>
      <c r="AB518" s="3" t="s">
        <v>154</v>
      </c>
      <c r="AC518" s="3" t="s">
        <v>154</v>
      </c>
      <c r="AD518" s="3" t="s">
        <v>6151</v>
      </c>
      <c r="AE518" s="3" t="s">
        <v>6151</v>
      </c>
      <c r="AF518" s="3" t="s">
        <v>154</v>
      </c>
      <c r="AG518" s="3" t="s">
        <v>154</v>
      </c>
      <c r="AH518" s="3" t="s">
        <v>6478</v>
      </c>
      <c r="AI518" s="3" t="s">
        <v>6482</v>
      </c>
      <c r="AJ518" s="3" t="s">
        <v>6489</v>
      </c>
    </row>
    <row r="519" spans="1:36" ht="30">
      <c r="A519" s="10">
        <v>614</v>
      </c>
      <c r="B519" t="str">
        <f>IF(K519="总计","",INDEX(主数据!A:AD,MATCH(J519,主数据!A:A,0),9))</f>
        <v>华南大区公司</v>
      </c>
      <c r="C519" t="str">
        <f>IF(K519="","",INDEX(主数据!A:AD,MATCH(J519,主数据!A:A,0),11))</f>
        <v>贵州城区</v>
      </c>
      <c r="D519" t="str">
        <f t="shared" si="32"/>
        <v>GY11物业服务费直接录入</v>
      </c>
      <c r="E519" s="13" t="str">
        <f t="shared" si="34"/>
        <v/>
      </c>
      <c r="F519" s="13" t="str">
        <f>IF(E519="","",IFERROR(IF(IF(K519="","",INDEX(收费标合同信息维护!A:Q,MATCH(D519,收费标合同信息维护!J:J,0),10))=D519,"有","无"),"无"))</f>
        <v/>
      </c>
      <c r="G519" s="13" t="str">
        <f t="shared" si="33"/>
        <v/>
      </c>
      <c r="H519" s="13" t="str">
        <f t="shared" si="35"/>
        <v/>
      </c>
      <c r="I519" s="13" t="str">
        <f>IF(G519="","",IFERROR(IF(IF(K519="","",INDEX(收费标合同信息维护!A:Q,MATCH(G519,收费标合同信息维护!M:M,0),13))=G519,"有","无"),"无"))</f>
        <v/>
      </c>
      <c r="J519" s="3" t="s">
        <v>3394</v>
      </c>
      <c r="K519" s="3" t="s">
        <v>7661</v>
      </c>
      <c r="L519" s="3" t="s">
        <v>6025</v>
      </c>
      <c r="M519" s="3" t="s">
        <v>6026</v>
      </c>
      <c r="N519" s="3" t="s">
        <v>6477</v>
      </c>
      <c r="O519" s="3" t="s">
        <v>6478</v>
      </c>
      <c r="P519" s="3" t="s">
        <v>7687</v>
      </c>
      <c r="Q519" s="3" t="s">
        <v>15</v>
      </c>
      <c r="R519" s="3" t="s">
        <v>6479</v>
      </c>
      <c r="S519" s="3" t="s">
        <v>6480</v>
      </c>
      <c r="T519" s="3" t="s">
        <v>7239</v>
      </c>
      <c r="U519" s="3" t="s">
        <v>7034</v>
      </c>
      <c r="V519" s="3" t="s">
        <v>154</v>
      </c>
      <c r="W519" s="3" t="s">
        <v>154</v>
      </c>
      <c r="X519" s="3" t="s">
        <v>154</v>
      </c>
      <c r="Y519" s="3" t="s">
        <v>154</v>
      </c>
      <c r="Z519" s="3" t="s">
        <v>154</v>
      </c>
      <c r="AA519" s="3" t="s">
        <v>154</v>
      </c>
      <c r="AB519" s="3" t="s">
        <v>154</v>
      </c>
      <c r="AC519" s="3" t="s">
        <v>154</v>
      </c>
      <c r="AD519" s="3" t="s">
        <v>6151</v>
      </c>
      <c r="AE519" s="3" t="s">
        <v>6151</v>
      </c>
      <c r="AF519" s="3" t="s">
        <v>154</v>
      </c>
      <c r="AG519" s="3" t="s">
        <v>154</v>
      </c>
      <c r="AH519" s="3" t="s">
        <v>6478</v>
      </c>
      <c r="AI519" s="3" t="s">
        <v>6482</v>
      </c>
      <c r="AJ519" s="3" t="s">
        <v>6489</v>
      </c>
    </row>
    <row r="520" spans="1:36" ht="30">
      <c r="A520" s="10">
        <v>615</v>
      </c>
      <c r="B520" t="str">
        <f>IF(K520="总计","",INDEX(主数据!A:AD,MATCH(J520,主数据!A:A,0),9))</f>
        <v>华南大区公司</v>
      </c>
      <c r="C520" t="str">
        <f>IF(K520="","",INDEX(主数据!A:AD,MATCH(J520,主数据!A:A,0),11))</f>
        <v>贵州城区</v>
      </c>
      <c r="D520" t="str">
        <f t="shared" si="32"/>
        <v>GY11物业服务费直接录入</v>
      </c>
      <c r="E520" s="13" t="str">
        <f t="shared" si="34"/>
        <v/>
      </c>
      <c r="F520" s="13" t="str">
        <f>IF(E520="","",IFERROR(IF(IF(K520="","",INDEX(收费标合同信息维护!A:Q,MATCH(D520,收费标合同信息维护!J:J,0),10))=D520,"有","无"),"无"))</f>
        <v/>
      </c>
      <c r="G520" s="13" t="str">
        <f t="shared" si="33"/>
        <v/>
      </c>
      <c r="H520" s="13" t="str">
        <f t="shared" si="35"/>
        <v/>
      </c>
      <c r="I520" s="13" t="str">
        <f>IF(G520="","",IFERROR(IF(IF(K520="","",INDEX(收费标合同信息维护!A:Q,MATCH(G520,收费标合同信息维护!M:M,0),13))=G520,"有","无"),"无"))</f>
        <v/>
      </c>
      <c r="J520" s="3" t="s">
        <v>3394</v>
      </c>
      <c r="K520" s="3" t="s">
        <v>7661</v>
      </c>
      <c r="L520" s="3" t="s">
        <v>6025</v>
      </c>
      <c r="M520" s="3" t="s">
        <v>6026</v>
      </c>
      <c r="N520" s="3" t="s">
        <v>6477</v>
      </c>
      <c r="O520" s="3" t="s">
        <v>6478</v>
      </c>
      <c r="P520" s="3" t="s">
        <v>7688</v>
      </c>
      <c r="Q520" s="3" t="s">
        <v>7689</v>
      </c>
      <c r="R520" s="3" t="s">
        <v>6479</v>
      </c>
      <c r="S520" s="3" t="s">
        <v>6480</v>
      </c>
      <c r="T520" s="3" t="s">
        <v>6493</v>
      </c>
      <c r="U520" s="3" t="s">
        <v>7034</v>
      </c>
      <c r="V520" s="3" t="s">
        <v>154</v>
      </c>
      <c r="W520" s="3" t="s">
        <v>154</v>
      </c>
      <c r="X520" s="3" t="s">
        <v>154</v>
      </c>
      <c r="Y520" s="3" t="s">
        <v>154</v>
      </c>
      <c r="Z520" s="3" t="s">
        <v>154</v>
      </c>
      <c r="AA520" s="3" t="s">
        <v>154</v>
      </c>
      <c r="AB520" s="3" t="s">
        <v>154</v>
      </c>
      <c r="AC520" s="3" t="s">
        <v>154</v>
      </c>
      <c r="AD520" s="3" t="s">
        <v>6151</v>
      </c>
      <c r="AE520" s="3" t="s">
        <v>6151</v>
      </c>
      <c r="AF520" s="3" t="s">
        <v>154</v>
      </c>
      <c r="AG520" s="3" t="s">
        <v>154</v>
      </c>
      <c r="AH520" s="3" t="s">
        <v>6478</v>
      </c>
      <c r="AI520" s="3" t="s">
        <v>6482</v>
      </c>
      <c r="AJ520" s="3" t="s">
        <v>6489</v>
      </c>
    </row>
    <row r="521" spans="1:36" ht="30">
      <c r="A521" s="10">
        <v>616</v>
      </c>
      <c r="B521" t="str">
        <f>IF(K521="总计","",INDEX(主数据!A:AD,MATCH(J521,主数据!A:A,0),9))</f>
        <v>华南大区公司</v>
      </c>
      <c r="C521" t="str">
        <f>IF(K521="","",INDEX(主数据!A:AD,MATCH(J521,主数据!A:A,0),11))</f>
        <v>贵州城区</v>
      </c>
      <c r="D521" t="str">
        <f t="shared" si="32"/>
        <v>GY11物业服务费直接录入</v>
      </c>
      <c r="E521" s="13" t="str">
        <f t="shared" si="34"/>
        <v/>
      </c>
      <c r="F521" s="13" t="str">
        <f>IF(E521="","",IFERROR(IF(IF(K521="","",INDEX(收费标合同信息维护!A:Q,MATCH(D521,收费标合同信息维护!J:J,0),10))=D521,"有","无"),"无"))</f>
        <v/>
      </c>
      <c r="G521" s="13" t="str">
        <f t="shared" si="33"/>
        <v/>
      </c>
      <c r="H521" s="13" t="str">
        <f t="shared" si="35"/>
        <v/>
      </c>
      <c r="I521" s="13" t="str">
        <f>IF(G521="","",IFERROR(IF(IF(K521="","",INDEX(收费标合同信息维护!A:Q,MATCH(G521,收费标合同信息维护!M:M,0),13))=G521,"有","无"),"无"))</f>
        <v/>
      </c>
      <c r="J521" s="3" t="s">
        <v>3394</v>
      </c>
      <c r="K521" s="3" t="s">
        <v>7661</v>
      </c>
      <c r="L521" s="3" t="s">
        <v>6025</v>
      </c>
      <c r="M521" s="3" t="s">
        <v>6026</v>
      </c>
      <c r="N521" s="3" t="s">
        <v>6477</v>
      </c>
      <c r="O521" s="3" t="s">
        <v>6478</v>
      </c>
      <c r="P521" s="3" t="s">
        <v>7690</v>
      </c>
      <c r="Q521" s="3" t="s">
        <v>7691</v>
      </c>
      <c r="R521" s="3" t="s">
        <v>6479</v>
      </c>
      <c r="S521" s="3" t="s">
        <v>6480</v>
      </c>
      <c r="T521" s="3" t="s">
        <v>7692</v>
      </c>
      <c r="U521" s="3" t="s">
        <v>154</v>
      </c>
      <c r="V521" s="3" t="s">
        <v>154</v>
      </c>
      <c r="W521" s="3" t="s">
        <v>154</v>
      </c>
      <c r="X521" s="3" t="s">
        <v>154</v>
      </c>
      <c r="Y521" s="3" t="s">
        <v>154</v>
      </c>
      <c r="Z521" s="3" t="s">
        <v>154</v>
      </c>
      <c r="AA521" s="3" t="s">
        <v>154</v>
      </c>
      <c r="AB521" s="3" t="s">
        <v>154</v>
      </c>
      <c r="AC521" s="3" t="s">
        <v>154</v>
      </c>
      <c r="AD521" s="3" t="s">
        <v>6151</v>
      </c>
      <c r="AE521" s="3" t="s">
        <v>6151</v>
      </c>
      <c r="AF521" s="3" t="s">
        <v>154</v>
      </c>
      <c r="AG521" s="3" t="s">
        <v>154</v>
      </c>
      <c r="AH521" s="3" t="s">
        <v>6478</v>
      </c>
      <c r="AI521" s="3" t="s">
        <v>6482</v>
      </c>
      <c r="AJ521" s="3" t="s">
        <v>6489</v>
      </c>
    </row>
    <row r="522" spans="1:36" ht="30">
      <c r="A522" s="10">
        <v>617</v>
      </c>
      <c r="B522" t="str">
        <f>IF(K522="总计","",INDEX(主数据!A:AD,MATCH(J522,主数据!A:A,0),9))</f>
        <v>华南大区公司</v>
      </c>
      <c r="C522" t="str">
        <f>IF(K522="","",INDEX(主数据!A:AD,MATCH(J522,主数据!A:A,0),11))</f>
        <v>贵州城区</v>
      </c>
      <c r="D522" t="str">
        <f t="shared" si="32"/>
        <v>GY11物业服务费直接录入</v>
      </c>
      <c r="E522" s="13" t="str">
        <f t="shared" si="34"/>
        <v/>
      </c>
      <c r="F522" s="13" t="str">
        <f>IF(E522="","",IFERROR(IF(IF(K522="","",INDEX(收费标合同信息维护!A:Q,MATCH(D522,收费标合同信息维护!J:J,0),10))=D522,"有","无"),"无"))</f>
        <v/>
      </c>
      <c r="G522" s="13" t="str">
        <f t="shared" si="33"/>
        <v/>
      </c>
      <c r="H522" s="13" t="str">
        <f t="shared" si="35"/>
        <v/>
      </c>
      <c r="I522" s="13" t="str">
        <f>IF(G522="","",IFERROR(IF(IF(K522="","",INDEX(收费标合同信息维护!A:Q,MATCH(G522,收费标合同信息维护!M:M,0),13))=G522,"有","无"),"无"))</f>
        <v/>
      </c>
      <c r="J522" s="3" t="s">
        <v>3394</v>
      </c>
      <c r="K522" s="3" t="s">
        <v>7661</v>
      </c>
      <c r="L522" s="3" t="s">
        <v>6025</v>
      </c>
      <c r="M522" s="3" t="s">
        <v>6026</v>
      </c>
      <c r="N522" s="3" t="s">
        <v>6477</v>
      </c>
      <c r="O522" s="3" t="s">
        <v>6478</v>
      </c>
      <c r="P522" s="3" t="s">
        <v>7693</v>
      </c>
      <c r="Q522" s="3" t="s">
        <v>7694</v>
      </c>
      <c r="R522" s="3" t="s">
        <v>6479</v>
      </c>
      <c r="S522" s="3" t="s">
        <v>6480</v>
      </c>
      <c r="T522" s="3" t="s">
        <v>7214</v>
      </c>
      <c r="U522" s="3" t="s">
        <v>7034</v>
      </c>
      <c r="V522" s="3" t="s">
        <v>154</v>
      </c>
      <c r="W522" s="3" t="s">
        <v>154</v>
      </c>
      <c r="X522" s="3" t="s">
        <v>154</v>
      </c>
      <c r="Y522" s="3" t="s">
        <v>154</v>
      </c>
      <c r="Z522" s="3" t="s">
        <v>154</v>
      </c>
      <c r="AA522" s="3" t="s">
        <v>154</v>
      </c>
      <c r="AB522" s="3" t="s">
        <v>154</v>
      </c>
      <c r="AC522" s="3" t="s">
        <v>154</v>
      </c>
      <c r="AD522" s="3" t="s">
        <v>6151</v>
      </c>
      <c r="AE522" s="3" t="s">
        <v>6151</v>
      </c>
      <c r="AF522" s="3" t="s">
        <v>154</v>
      </c>
      <c r="AG522" s="3" t="s">
        <v>154</v>
      </c>
      <c r="AH522" s="3" t="s">
        <v>6478</v>
      </c>
      <c r="AI522" s="3" t="s">
        <v>6482</v>
      </c>
      <c r="AJ522" s="3" t="s">
        <v>6489</v>
      </c>
    </row>
    <row r="523" spans="1:36" ht="30">
      <c r="A523" s="10">
        <v>618</v>
      </c>
      <c r="B523" t="str">
        <f>IF(K523="总计","",INDEX(主数据!A:AD,MATCH(J523,主数据!A:A,0),9))</f>
        <v>华南大区公司</v>
      </c>
      <c r="C523" t="str">
        <f>IF(K523="","",INDEX(主数据!A:AD,MATCH(J523,主数据!A:A,0),11))</f>
        <v>贵州城区</v>
      </c>
      <c r="D523" t="str">
        <f t="shared" si="32"/>
        <v>GY11物业服务费直接录入</v>
      </c>
      <c r="E523" s="13" t="str">
        <f t="shared" si="34"/>
        <v/>
      </c>
      <c r="F523" s="13" t="str">
        <f>IF(E523="","",IFERROR(IF(IF(K523="","",INDEX(收费标合同信息维护!A:Q,MATCH(D523,收费标合同信息维护!J:J,0),10))=D523,"有","无"),"无"))</f>
        <v/>
      </c>
      <c r="G523" s="13" t="str">
        <f t="shared" si="33"/>
        <v/>
      </c>
      <c r="H523" s="13" t="str">
        <f t="shared" si="35"/>
        <v/>
      </c>
      <c r="I523" s="13" t="str">
        <f>IF(G523="","",IFERROR(IF(IF(K523="","",INDEX(收费标合同信息维护!A:Q,MATCH(G523,收费标合同信息维护!M:M,0),13))=G523,"有","无"),"无"))</f>
        <v/>
      </c>
      <c r="J523" s="3" t="s">
        <v>3394</v>
      </c>
      <c r="K523" s="3" t="s">
        <v>7661</v>
      </c>
      <c r="L523" s="3" t="s">
        <v>6025</v>
      </c>
      <c r="M523" s="3" t="s">
        <v>6026</v>
      </c>
      <c r="N523" s="3" t="s">
        <v>6477</v>
      </c>
      <c r="O523" s="3" t="s">
        <v>6478</v>
      </c>
      <c r="P523" s="3" t="s">
        <v>7695</v>
      </c>
      <c r="Q523" s="3" t="s">
        <v>7696</v>
      </c>
      <c r="R523" s="3" t="s">
        <v>6479</v>
      </c>
      <c r="S523" s="3" t="s">
        <v>6480</v>
      </c>
      <c r="T523" s="3" t="s">
        <v>7692</v>
      </c>
      <c r="U523" s="3" t="s">
        <v>7034</v>
      </c>
      <c r="V523" s="3" t="s">
        <v>154</v>
      </c>
      <c r="W523" s="3" t="s">
        <v>154</v>
      </c>
      <c r="X523" s="3" t="s">
        <v>154</v>
      </c>
      <c r="Y523" s="3" t="s">
        <v>154</v>
      </c>
      <c r="Z523" s="3" t="s">
        <v>154</v>
      </c>
      <c r="AA523" s="3" t="s">
        <v>154</v>
      </c>
      <c r="AB523" s="3" t="s">
        <v>154</v>
      </c>
      <c r="AC523" s="3" t="s">
        <v>154</v>
      </c>
      <c r="AD523" s="3" t="s">
        <v>6151</v>
      </c>
      <c r="AE523" s="3" t="s">
        <v>6151</v>
      </c>
      <c r="AF523" s="3" t="s">
        <v>154</v>
      </c>
      <c r="AG523" s="3" t="s">
        <v>154</v>
      </c>
      <c r="AH523" s="3" t="s">
        <v>6478</v>
      </c>
      <c r="AI523" s="3" t="s">
        <v>6482</v>
      </c>
      <c r="AJ523" s="3" t="s">
        <v>6489</v>
      </c>
    </row>
    <row r="524" spans="1:36" ht="30">
      <c r="A524" s="10">
        <v>619</v>
      </c>
      <c r="B524" t="str">
        <f>IF(K524="总计","",INDEX(主数据!A:AD,MATCH(J524,主数据!A:A,0),9))</f>
        <v>华南大区公司</v>
      </c>
      <c r="C524" t="str">
        <f>IF(K524="","",INDEX(主数据!A:AD,MATCH(J524,主数据!A:A,0),11))</f>
        <v>贵州城区</v>
      </c>
      <c r="D524" t="str">
        <f t="shared" si="32"/>
        <v>GY11物业服务费直接录入</v>
      </c>
      <c r="E524" s="13" t="str">
        <f t="shared" si="34"/>
        <v/>
      </c>
      <c r="F524" s="13" t="str">
        <f>IF(E524="","",IFERROR(IF(IF(K524="","",INDEX(收费标合同信息维护!A:Q,MATCH(D524,收费标合同信息维护!J:J,0),10))=D524,"有","无"),"无"))</f>
        <v/>
      </c>
      <c r="G524" s="13" t="str">
        <f t="shared" si="33"/>
        <v/>
      </c>
      <c r="H524" s="13" t="str">
        <f t="shared" si="35"/>
        <v/>
      </c>
      <c r="I524" s="13" t="str">
        <f>IF(G524="","",IFERROR(IF(IF(K524="","",INDEX(收费标合同信息维护!A:Q,MATCH(G524,收费标合同信息维护!M:M,0),13))=G524,"有","无"),"无"))</f>
        <v/>
      </c>
      <c r="J524" s="3" t="s">
        <v>3394</v>
      </c>
      <c r="K524" s="3" t="s">
        <v>7661</v>
      </c>
      <c r="L524" s="3" t="s">
        <v>6025</v>
      </c>
      <c r="M524" s="3" t="s">
        <v>6026</v>
      </c>
      <c r="N524" s="3" t="s">
        <v>6477</v>
      </c>
      <c r="O524" s="3" t="s">
        <v>6478</v>
      </c>
      <c r="P524" s="3" t="s">
        <v>7697</v>
      </c>
      <c r="Q524" s="3" t="s">
        <v>7698</v>
      </c>
      <c r="R524" s="3" t="s">
        <v>6479</v>
      </c>
      <c r="S524" s="3" t="s">
        <v>6480</v>
      </c>
      <c r="T524" s="3" t="s">
        <v>7699</v>
      </c>
      <c r="U524" s="3" t="s">
        <v>154</v>
      </c>
      <c r="V524" s="3" t="s">
        <v>154</v>
      </c>
      <c r="W524" s="3" t="s">
        <v>154</v>
      </c>
      <c r="X524" s="3" t="s">
        <v>154</v>
      </c>
      <c r="Y524" s="3" t="s">
        <v>154</v>
      </c>
      <c r="Z524" s="3" t="s">
        <v>154</v>
      </c>
      <c r="AA524" s="3" t="s">
        <v>154</v>
      </c>
      <c r="AB524" s="3" t="s">
        <v>154</v>
      </c>
      <c r="AC524" s="3" t="s">
        <v>154</v>
      </c>
      <c r="AD524" s="3" t="s">
        <v>6151</v>
      </c>
      <c r="AE524" s="3" t="s">
        <v>6151</v>
      </c>
      <c r="AF524" s="3" t="s">
        <v>154</v>
      </c>
      <c r="AG524" s="3" t="s">
        <v>154</v>
      </c>
      <c r="AH524" s="3" t="s">
        <v>6478</v>
      </c>
      <c r="AI524" s="3" t="s">
        <v>6727</v>
      </c>
      <c r="AJ524" s="3" t="s">
        <v>6489</v>
      </c>
    </row>
    <row r="525" spans="1:36" ht="30">
      <c r="A525" s="10">
        <v>620</v>
      </c>
      <c r="B525" t="str">
        <f>IF(K525="总计","",INDEX(主数据!A:AD,MATCH(J525,主数据!A:A,0),9))</f>
        <v>华南大区公司</v>
      </c>
      <c r="C525" t="str">
        <f>IF(K525="","",INDEX(主数据!A:AD,MATCH(J525,主数据!A:A,0),11))</f>
        <v>贵州城区</v>
      </c>
      <c r="D525" t="str">
        <f t="shared" si="32"/>
        <v>GY11物业服务费直接录入</v>
      </c>
      <c r="E525" s="13" t="str">
        <f t="shared" si="34"/>
        <v/>
      </c>
      <c r="F525" s="13" t="str">
        <f>IF(E525="","",IFERROR(IF(IF(K525="","",INDEX(收费标合同信息维护!A:Q,MATCH(D525,收费标合同信息维护!J:J,0),10))=D525,"有","无"),"无"))</f>
        <v/>
      </c>
      <c r="G525" s="13" t="str">
        <f t="shared" si="33"/>
        <v/>
      </c>
      <c r="H525" s="13" t="str">
        <f t="shared" si="35"/>
        <v/>
      </c>
      <c r="I525" s="13" t="str">
        <f>IF(G525="","",IFERROR(IF(IF(K525="","",INDEX(收费标合同信息维护!A:Q,MATCH(G525,收费标合同信息维护!M:M,0),13))=G525,"有","无"),"无"))</f>
        <v/>
      </c>
      <c r="J525" s="3" t="s">
        <v>3394</v>
      </c>
      <c r="K525" s="3" t="s">
        <v>7661</v>
      </c>
      <c r="L525" s="3" t="s">
        <v>6025</v>
      </c>
      <c r="M525" s="3" t="s">
        <v>6026</v>
      </c>
      <c r="N525" s="3" t="s">
        <v>6477</v>
      </c>
      <c r="O525" s="3" t="s">
        <v>6478</v>
      </c>
      <c r="P525" s="3" t="s">
        <v>7700</v>
      </c>
      <c r="Q525" s="3" t="s">
        <v>7701</v>
      </c>
      <c r="R525" s="3" t="s">
        <v>6479</v>
      </c>
      <c r="S525" s="3" t="s">
        <v>6480</v>
      </c>
      <c r="T525" s="3" t="s">
        <v>7025</v>
      </c>
      <c r="U525" s="3" t="s">
        <v>154</v>
      </c>
      <c r="V525" s="3" t="s">
        <v>154</v>
      </c>
      <c r="W525" s="3" t="s">
        <v>154</v>
      </c>
      <c r="X525" s="3" t="s">
        <v>154</v>
      </c>
      <c r="Y525" s="3" t="s">
        <v>154</v>
      </c>
      <c r="Z525" s="3" t="s">
        <v>154</v>
      </c>
      <c r="AA525" s="3" t="s">
        <v>154</v>
      </c>
      <c r="AB525" s="3" t="s">
        <v>154</v>
      </c>
      <c r="AC525" s="3" t="s">
        <v>154</v>
      </c>
      <c r="AD525" s="3" t="s">
        <v>6151</v>
      </c>
      <c r="AE525" s="3" t="s">
        <v>6151</v>
      </c>
      <c r="AF525" s="3" t="s">
        <v>154</v>
      </c>
      <c r="AG525" s="3" t="s">
        <v>154</v>
      </c>
      <c r="AH525" s="3" t="s">
        <v>6478</v>
      </c>
      <c r="AI525" s="3" t="s">
        <v>6482</v>
      </c>
      <c r="AJ525" s="3" t="s">
        <v>6489</v>
      </c>
    </row>
    <row r="526" spans="1:36" ht="30">
      <c r="A526" s="10">
        <v>621</v>
      </c>
      <c r="B526" t="str">
        <f>IF(K526="总计","",INDEX(主数据!A:AD,MATCH(J526,主数据!A:A,0),9))</f>
        <v>华南大区公司</v>
      </c>
      <c r="C526" t="str">
        <f>IF(K526="","",INDEX(主数据!A:AD,MATCH(J526,主数据!A:A,0),11))</f>
        <v>贵州城区</v>
      </c>
      <c r="D526" t="str">
        <f t="shared" si="32"/>
        <v>GY11物业服务费直接录入</v>
      </c>
      <c r="E526" s="13" t="str">
        <f t="shared" si="34"/>
        <v/>
      </c>
      <c r="F526" s="13" t="str">
        <f>IF(E526="","",IFERROR(IF(IF(K526="","",INDEX(收费标合同信息维护!A:Q,MATCH(D526,收费标合同信息维护!J:J,0),10))=D526,"有","无"),"无"))</f>
        <v/>
      </c>
      <c r="G526" s="13" t="str">
        <f t="shared" si="33"/>
        <v/>
      </c>
      <c r="H526" s="13" t="str">
        <f t="shared" si="35"/>
        <v/>
      </c>
      <c r="I526" s="13" t="str">
        <f>IF(G526="","",IFERROR(IF(IF(K526="","",INDEX(收费标合同信息维护!A:Q,MATCH(G526,收费标合同信息维护!M:M,0),13))=G526,"有","无"),"无"))</f>
        <v/>
      </c>
      <c r="J526" s="3" t="s">
        <v>3394</v>
      </c>
      <c r="K526" s="3" t="s">
        <v>7661</v>
      </c>
      <c r="L526" s="3" t="s">
        <v>6025</v>
      </c>
      <c r="M526" s="3" t="s">
        <v>6026</v>
      </c>
      <c r="N526" s="3" t="s">
        <v>6477</v>
      </c>
      <c r="O526" s="3" t="s">
        <v>6478</v>
      </c>
      <c r="P526" s="3" t="s">
        <v>7702</v>
      </c>
      <c r="Q526" s="3" t="s">
        <v>7703</v>
      </c>
      <c r="R526" s="3" t="s">
        <v>6479</v>
      </c>
      <c r="S526" s="3" t="s">
        <v>6480</v>
      </c>
      <c r="T526" s="3" t="s">
        <v>7704</v>
      </c>
      <c r="U526" s="3" t="s">
        <v>154</v>
      </c>
      <c r="V526" s="3" t="s">
        <v>154</v>
      </c>
      <c r="W526" s="3" t="s">
        <v>154</v>
      </c>
      <c r="X526" s="3" t="s">
        <v>154</v>
      </c>
      <c r="Y526" s="3" t="s">
        <v>154</v>
      </c>
      <c r="Z526" s="3" t="s">
        <v>154</v>
      </c>
      <c r="AA526" s="3" t="s">
        <v>154</v>
      </c>
      <c r="AB526" s="3" t="s">
        <v>154</v>
      </c>
      <c r="AC526" s="3" t="s">
        <v>154</v>
      </c>
      <c r="AD526" s="3" t="s">
        <v>6151</v>
      </c>
      <c r="AE526" s="3" t="s">
        <v>6151</v>
      </c>
      <c r="AF526" s="3" t="s">
        <v>154</v>
      </c>
      <c r="AG526" s="3" t="s">
        <v>154</v>
      </c>
      <c r="AH526" s="3" t="s">
        <v>6478</v>
      </c>
      <c r="AI526" s="3" t="s">
        <v>6727</v>
      </c>
      <c r="AJ526" s="3" t="s">
        <v>6489</v>
      </c>
    </row>
    <row r="527" spans="1:36" ht="30">
      <c r="A527" s="10">
        <v>622</v>
      </c>
      <c r="B527" t="str">
        <f>IF(K527="总计","",INDEX(主数据!A:AD,MATCH(J527,主数据!A:A,0),9))</f>
        <v>华南大区公司</v>
      </c>
      <c r="C527" t="str">
        <f>IF(K527="","",INDEX(主数据!A:AD,MATCH(J527,主数据!A:A,0),11))</f>
        <v>贵州城区</v>
      </c>
      <c r="D527" t="str">
        <f t="shared" si="32"/>
        <v>GY11物业服务费直接录入</v>
      </c>
      <c r="E527" s="13" t="str">
        <f t="shared" si="34"/>
        <v/>
      </c>
      <c r="F527" s="13" t="str">
        <f>IF(E527="","",IFERROR(IF(IF(K527="","",INDEX(收费标合同信息维护!A:Q,MATCH(D527,收费标合同信息维护!J:J,0),10))=D527,"有","无"),"无"))</f>
        <v/>
      </c>
      <c r="G527" s="13" t="str">
        <f t="shared" si="33"/>
        <v/>
      </c>
      <c r="H527" s="13" t="str">
        <f t="shared" si="35"/>
        <v/>
      </c>
      <c r="I527" s="13" t="str">
        <f>IF(G527="","",IFERROR(IF(IF(K527="","",INDEX(收费标合同信息维护!A:Q,MATCH(G527,收费标合同信息维护!M:M,0),13))=G527,"有","无"),"无"))</f>
        <v/>
      </c>
      <c r="J527" s="3" t="s">
        <v>3394</v>
      </c>
      <c r="K527" s="3" t="s">
        <v>7661</v>
      </c>
      <c r="L527" s="3" t="s">
        <v>6025</v>
      </c>
      <c r="M527" s="3" t="s">
        <v>6026</v>
      </c>
      <c r="N527" s="3" t="s">
        <v>6477</v>
      </c>
      <c r="O527" s="3" t="s">
        <v>6478</v>
      </c>
      <c r="P527" s="3" t="s">
        <v>7705</v>
      </c>
      <c r="Q527" s="3" t="s">
        <v>7706</v>
      </c>
      <c r="R527" s="3" t="s">
        <v>6479</v>
      </c>
      <c r="S527" s="3" t="s">
        <v>6480</v>
      </c>
      <c r="T527" s="3" t="s">
        <v>6493</v>
      </c>
      <c r="U527" s="3" t="s">
        <v>154</v>
      </c>
      <c r="V527" s="3" t="s">
        <v>154</v>
      </c>
      <c r="W527" s="3" t="s">
        <v>154</v>
      </c>
      <c r="X527" s="3" t="s">
        <v>154</v>
      </c>
      <c r="Y527" s="3" t="s">
        <v>154</v>
      </c>
      <c r="Z527" s="3" t="s">
        <v>154</v>
      </c>
      <c r="AA527" s="3" t="s">
        <v>154</v>
      </c>
      <c r="AB527" s="3" t="s">
        <v>154</v>
      </c>
      <c r="AC527" s="3" t="s">
        <v>154</v>
      </c>
      <c r="AD527" s="3" t="s">
        <v>6151</v>
      </c>
      <c r="AE527" s="3" t="s">
        <v>6151</v>
      </c>
      <c r="AF527" s="3" t="s">
        <v>154</v>
      </c>
      <c r="AG527" s="3" t="s">
        <v>154</v>
      </c>
      <c r="AH527" s="3" t="s">
        <v>6478</v>
      </c>
      <c r="AI527" s="3" t="s">
        <v>6727</v>
      </c>
      <c r="AJ527" s="3" t="s">
        <v>6489</v>
      </c>
    </row>
    <row r="528" spans="1:36" ht="30">
      <c r="A528" s="10">
        <v>623</v>
      </c>
      <c r="B528" t="str">
        <f>IF(K528="总计","",INDEX(主数据!A:AD,MATCH(J528,主数据!A:A,0),9))</f>
        <v>华南大区公司</v>
      </c>
      <c r="C528" t="str">
        <f>IF(K528="","",INDEX(主数据!A:AD,MATCH(J528,主数据!A:A,0),11))</f>
        <v>贵州城区</v>
      </c>
      <c r="D528" t="str">
        <f t="shared" si="32"/>
        <v>GY11物业服务费直接录入</v>
      </c>
      <c r="E528" s="13" t="str">
        <f t="shared" si="34"/>
        <v/>
      </c>
      <c r="F528" s="13" t="str">
        <f>IF(E528="","",IFERROR(IF(IF(K528="","",INDEX(收费标合同信息维护!A:Q,MATCH(D528,收费标合同信息维护!J:J,0),10))=D528,"有","无"),"无"))</f>
        <v/>
      </c>
      <c r="G528" s="13" t="str">
        <f t="shared" si="33"/>
        <v/>
      </c>
      <c r="H528" s="13" t="str">
        <f t="shared" si="35"/>
        <v/>
      </c>
      <c r="I528" s="13" t="str">
        <f>IF(G528="","",IFERROR(IF(IF(K528="","",INDEX(收费标合同信息维护!A:Q,MATCH(G528,收费标合同信息维护!M:M,0),13))=G528,"有","无"),"无"))</f>
        <v/>
      </c>
      <c r="J528" s="3" t="s">
        <v>3394</v>
      </c>
      <c r="K528" s="3" t="s">
        <v>7661</v>
      </c>
      <c r="L528" s="3" t="s">
        <v>6025</v>
      </c>
      <c r="M528" s="3" t="s">
        <v>6026</v>
      </c>
      <c r="N528" s="3" t="s">
        <v>6477</v>
      </c>
      <c r="O528" s="3" t="s">
        <v>6478</v>
      </c>
      <c r="P528" s="3" t="s">
        <v>7707</v>
      </c>
      <c r="Q528" s="3" t="s">
        <v>7708</v>
      </c>
      <c r="R528" s="3" t="s">
        <v>6479</v>
      </c>
      <c r="S528" s="3" t="s">
        <v>6480</v>
      </c>
      <c r="T528" s="3" t="s">
        <v>6493</v>
      </c>
      <c r="U528" s="3" t="s">
        <v>154</v>
      </c>
      <c r="V528" s="3" t="s">
        <v>154</v>
      </c>
      <c r="W528" s="3" t="s">
        <v>154</v>
      </c>
      <c r="X528" s="3" t="s">
        <v>154</v>
      </c>
      <c r="Y528" s="3" t="s">
        <v>154</v>
      </c>
      <c r="Z528" s="3" t="s">
        <v>154</v>
      </c>
      <c r="AA528" s="3" t="s">
        <v>154</v>
      </c>
      <c r="AB528" s="3" t="s">
        <v>154</v>
      </c>
      <c r="AC528" s="3" t="s">
        <v>154</v>
      </c>
      <c r="AD528" s="3" t="s">
        <v>6151</v>
      </c>
      <c r="AE528" s="3" t="s">
        <v>6151</v>
      </c>
      <c r="AF528" s="3" t="s">
        <v>154</v>
      </c>
      <c r="AG528" s="3" t="s">
        <v>154</v>
      </c>
      <c r="AH528" s="3" t="s">
        <v>6478</v>
      </c>
      <c r="AI528" s="3" t="s">
        <v>6727</v>
      </c>
      <c r="AJ528" s="3" t="s">
        <v>6489</v>
      </c>
    </row>
    <row r="529" spans="1:36" ht="30">
      <c r="A529" s="10">
        <v>624</v>
      </c>
      <c r="B529" t="str">
        <f>IF(K529="总计","",INDEX(主数据!A:AD,MATCH(J529,主数据!A:A,0),9))</f>
        <v>华南大区公司</v>
      </c>
      <c r="C529" t="str">
        <f>IF(K529="","",INDEX(主数据!A:AD,MATCH(J529,主数据!A:A,0),11))</f>
        <v>贵州城区</v>
      </c>
      <c r="D529" t="str">
        <f t="shared" si="32"/>
        <v>GY11物业服务费直接录入</v>
      </c>
      <c r="E529" s="13" t="str">
        <f t="shared" si="34"/>
        <v/>
      </c>
      <c r="F529" s="13" t="str">
        <f>IF(E529="","",IFERROR(IF(IF(K529="","",INDEX(收费标合同信息维护!A:Q,MATCH(D529,收费标合同信息维护!J:J,0),10))=D529,"有","无"),"无"))</f>
        <v/>
      </c>
      <c r="G529" s="13" t="str">
        <f t="shared" si="33"/>
        <v/>
      </c>
      <c r="H529" s="13" t="str">
        <f t="shared" si="35"/>
        <v/>
      </c>
      <c r="I529" s="13" t="str">
        <f>IF(G529="","",IFERROR(IF(IF(K529="","",INDEX(收费标合同信息维护!A:Q,MATCH(G529,收费标合同信息维护!M:M,0),13))=G529,"有","无"),"无"))</f>
        <v/>
      </c>
      <c r="J529" s="3" t="s">
        <v>3394</v>
      </c>
      <c r="K529" s="3" t="s">
        <v>7661</v>
      </c>
      <c r="L529" s="3" t="s">
        <v>6025</v>
      </c>
      <c r="M529" s="3" t="s">
        <v>6026</v>
      </c>
      <c r="N529" s="3" t="s">
        <v>6477</v>
      </c>
      <c r="O529" s="3" t="s">
        <v>6478</v>
      </c>
      <c r="P529" s="3" t="s">
        <v>7709</v>
      </c>
      <c r="Q529" s="3" t="s">
        <v>7710</v>
      </c>
      <c r="R529" s="3" t="s">
        <v>6479</v>
      </c>
      <c r="S529" s="3" t="s">
        <v>6480</v>
      </c>
      <c r="T529" s="3" t="s">
        <v>7666</v>
      </c>
      <c r="U529" s="3" t="s">
        <v>7460</v>
      </c>
      <c r="V529" s="3" t="s">
        <v>154</v>
      </c>
      <c r="W529" s="3" t="s">
        <v>154</v>
      </c>
      <c r="X529" s="3" t="s">
        <v>154</v>
      </c>
      <c r="Y529" s="3" t="s">
        <v>154</v>
      </c>
      <c r="Z529" s="3" t="s">
        <v>154</v>
      </c>
      <c r="AA529" s="3" t="s">
        <v>154</v>
      </c>
      <c r="AB529" s="3" t="s">
        <v>154</v>
      </c>
      <c r="AC529" s="3" t="s">
        <v>154</v>
      </c>
      <c r="AD529" s="3" t="s">
        <v>6151</v>
      </c>
      <c r="AE529" s="3" t="s">
        <v>6151</v>
      </c>
      <c r="AF529" s="3" t="s">
        <v>154</v>
      </c>
      <c r="AG529" s="3" t="s">
        <v>154</v>
      </c>
      <c r="AH529" s="3" t="s">
        <v>6478</v>
      </c>
      <c r="AI529" s="3" t="s">
        <v>6727</v>
      </c>
      <c r="AJ529" s="3" t="s">
        <v>6489</v>
      </c>
    </row>
    <row r="530" spans="1:36" ht="30">
      <c r="A530" s="10">
        <v>625</v>
      </c>
      <c r="B530" t="str">
        <f>IF(K530="总计","",INDEX(主数据!A:AD,MATCH(J530,主数据!A:A,0),9))</f>
        <v>华南大区公司</v>
      </c>
      <c r="C530" t="str">
        <f>IF(K530="","",INDEX(主数据!A:AD,MATCH(J530,主数据!A:A,0),11))</f>
        <v>贵州城区</v>
      </c>
      <c r="D530" t="str">
        <f t="shared" si="32"/>
        <v>GY11物业服务费直接录入</v>
      </c>
      <c r="E530" s="13" t="str">
        <f t="shared" si="34"/>
        <v/>
      </c>
      <c r="F530" s="13" t="str">
        <f>IF(E530="","",IFERROR(IF(IF(K530="","",INDEX(收费标合同信息维护!A:Q,MATCH(D530,收费标合同信息维护!J:J,0),10))=D530,"有","无"),"无"))</f>
        <v/>
      </c>
      <c r="G530" s="13" t="str">
        <f t="shared" si="33"/>
        <v/>
      </c>
      <c r="H530" s="13" t="str">
        <f t="shared" si="35"/>
        <v/>
      </c>
      <c r="I530" s="13" t="str">
        <f>IF(G530="","",IFERROR(IF(IF(K530="","",INDEX(收费标合同信息维护!A:Q,MATCH(G530,收费标合同信息维护!M:M,0),13))=G530,"有","无"),"无"))</f>
        <v/>
      </c>
      <c r="J530" s="3" t="s">
        <v>3394</v>
      </c>
      <c r="K530" s="3" t="s">
        <v>7661</v>
      </c>
      <c r="L530" s="3" t="s">
        <v>6025</v>
      </c>
      <c r="M530" s="3" t="s">
        <v>6026</v>
      </c>
      <c r="N530" s="3" t="s">
        <v>6477</v>
      </c>
      <c r="O530" s="3" t="s">
        <v>6478</v>
      </c>
      <c r="P530" s="3" t="s">
        <v>7711</v>
      </c>
      <c r="Q530" s="3" t="s">
        <v>7712</v>
      </c>
      <c r="R530" s="3" t="s">
        <v>6479</v>
      </c>
      <c r="S530" s="3" t="s">
        <v>6480</v>
      </c>
      <c r="T530" s="3" t="s">
        <v>7713</v>
      </c>
      <c r="U530" s="3" t="s">
        <v>7714</v>
      </c>
      <c r="V530" s="3" t="s">
        <v>154</v>
      </c>
      <c r="W530" s="3" t="s">
        <v>154</v>
      </c>
      <c r="X530" s="3" t="s">
        <v>154</v>
      </c>
      <c r="Y530" s="3" t="s">
        <v>154</v>
      </c>
      <c r="Z530" s="3" t="s">
        <v>154</v>
      </c>
      <c r="AA530" s="3" t="s">
        <v>154</v>
      </c>
      <c r="AB530" s="3" t="s">
        <v>154</v>
      </c>
      <c r="AC530" s="3" t="s">
        <v>154</v>
      </c>
      <c r="AD530" s="3" t="s">
        <v>6151</v>
      </c>
      <c r="AE530" s="3" t="s">
        <v>6151</v>
      </c>
      <c r="AF530" s="3" t="s">
        <v>154</v>
      </c>
      <c r="AG530" s="3" t="s">
        <v>154</v>
      </c>
      <c r="AH530" s="3" t="s">
        <v>6478</v>
      </c>
      <c r="AI530" s="3" t="s">
        <v>6727</v>
      </c>
      <c r="AJ530" s="3" t="s">
        <v>6489</v>
      </c>
    </row>
    <row r="531" spans="1:36" ht="30">
      <c r="A531" s="10">
        <v>626</v>
      </c>
      <c r="B531" t="str">
        <f>IF(K531="总计","",INDEX(主数据!A:AD,MATCH(J531,主数据!A:A,0),9))</f>
        <v>华南大区公司</v>
      </c>
      <c r="C531" t="str">
        <f>IF(K531="","",INDEX(主数据!A:AD,MATCH(J531,主数据!A:A,0),11))</f>
        <v>贵州城区</v>
      </c>
      <c r="D531" t="str">
        <f t="shared" si="32"/>
        <v>GY11物业服务费直接录入</v>
      </c>
      <c r="E531" s="13" t="str">
        <f t="shared" si="34"/>
        <v/>
      </c>
      <c r="F531" s="13" t="str">
        <f>IF(E531="","",IFERROR(IF(IF(K531="","",INDEX(收费标合同信息维护!A:Q,MATCH(D531,收费标合同信息维护!J:J,0),10))=D531,"有","无"),"无"))</f>
        <v/>
      </c>
      <c r="G531" s="13" t="str">
        <f t="shared" si="33"/>
        <v/>
      </c>
      <c r="H531" s="13" t="str">
        <f t="shared" si="35"/>
        <v/>
      </c>
      <c r="I531" s="13" t="str">
        <f>IF(G531="","",IFERROR(IF(IF(K531="","",INDEX(收费标合同信息维护!A:Q,MATCH(G531,收费标合同信息维护!M:M,0),13))=G531,"有","无"),"无"))</f>
        <v/>
      </c>
      <c r="J531" s="3" t="s">
        <v>3394</v>
      </c>
      <c r="K531" s="3" t="s">
        <v>7661</v>
      </c>
      <c r="L531" s="3" t="s">
        <v>6025</v>
      </c>
      <c r="M531" s="3" t="s">
        <v>6026</v>
      </c>
      <c r="N531" s="3" t="s">
        <v>6477</v>
      </c>
      <c r="O531" s="3" t="s">
        <v>6478</v>
      </c>
      <c r="P531" s="3" t="s">
        <v>7715</v>
      </c>
      <c r="Q531" s="3" t="s">
        <v>7716</v>
      </c>
      <c r="R531" s="3" t="s">
        <v>6479</v>
      </c>
      <c r="S531" s="3" t="s">
        <v>6480</v>
      </c>
      <c r="T531" s="3" t="s">
        <v>7717</v>
      </c>
      <c r="U531" s="3" t="s">
        <v>154</v>
      </c>
      <c r="V531" s="3" t="s">
        <v>154</v>
      </c>
      <c r="W531" s="3" t="s">
        <v>154</v>
      </c>
      <c r="X531" s="3" t="s">
        <v>154</v>
      </c>
      <c r="Y531" s="3" t="s">
        <v>154</v>
      </c>
      <c r="Z531" s="3" t="s">
        <v>154</v>
      </c>
      <c r="AA531" s="3" t="s">
        <v>154</v>
      </c>
      <c r="AB531" s="3" t="s">
        <v>154</v>
      </c>
      <c r="AC531" s="3" t="s">
        <v>154</v>
      </c>
      <c r="AD531" s="3" t="s">
        <v>6151</v>
      </c>
      <c r="AE531" s="3" t="s">
        <v>6151</v>
      </c>
      <c r="AF531" s="3" t="s">
        <v>154</v>
      </c>
      <c r="AG531" s="3" t="s">
        <v>154</v>
      </c>
      <c r="AH531" s="3" t="s">
        <v>6478</v>
      </c>
      <c r="AI531" s="3" t="s">
        <v>6727</v>
      </c>
      <c r="AJ531" s="3" t="s">
        <v>6489</v>
      </c>
    </row>
    <row r="532" spans="1:36" ht="30">
      <c r="A532" s="10">
        <v>627</v>
      </c>
      <c r="B532" t="str">
        <f>IF(K532="总计","",INDEX(主数据!A:AD,MATCH(J532,主数据!A:A,0),9))</f>
        <v>华南大区公司</v>
      </c>
      <c r="C532" t="str">
        <f>IF(K532="","",INDEX(主数据!A:AD,MATCH(J532,主数据!A:A,0),11))</f>
        <v>贵州城区</v>
      </c>
      <c r="D532" t="str">
        <f t="shared" si="32"/>
        <v>GY11物业服务费定额</v>
      </c>
      <c r="E532" s="13" t="str">
        <f t="shared" si="34"/>
        <v/>
      </c>
      <c r="F532" s="13" t="str">
        <f>IF(E532="","",IFERROR(IF(IF(K532="","",INDEX(收费标合同信息维护!A:Q,MATCH(D532,收费标合同信息维护!J:J,0),10))=D532,"有","无"),"无"))</f>
        <v/>
      </c>
      <c r="G532" s="13" t="str">
        <f t="shared" si="33"/>
        <v>GY11物业服务费定额22260.75</v>
      </c>
      <c r="H532" s="13" t="str">
        <f t="shared" si="35"/>
        <v>22260.75</v>
      </c>
      <c r="I532" s="13" t="str">
        <f>IF(G532="","",IFERROR(IF(IF(K532="","",INDEX(收费标合同信息维护!A:Q,MATCH(G532,收费标合同信息维护!M:M,0),13))=G532,"有","无"),"无"))</f>
        <v>无</v>
      </c>
      <c r="J532" s="3" t="s">
        <v>3394</v>
      </c>
      <c r="K532" s="3" t="s">
        <v>7661</v>
      </c>
      <c r="L532" s="3" t="s">
        <v>6025</v>
      </c>
      <c r="M532" s="3" t="s">
        <v>6026</v>
      </c>
      <c r="N532" s="3" t="s">
        <v>6477</v>
      </c>
      <c r="O532" s="3" t="s">
        <v>6478</v>
      </c>
      <c r="P532" s="3" t="s">
        <v>7718</v>
      </c>
      <c r="Q532" s="3" t="s">
        <v>7719</v>
      </c>
      <c r="R532" s="3" t="s">
        <v>6490</v>
      </c>
      <c r="S532" s="3" t="s">
        <v>6491</v>
      </c>
      <c r="T532" s="3" t="s">
        <v>6537</v>
      </c>
      <c r="U532" s="3" t="s">
        <v>6506</v>
      </c>
      <c r="V532" s="3" t="s">
        <v>154</v>
      </c>
      <c r="W532" s="3" t="s">
        <v>7720</v>
      </c>
      <c r="X532" s="3" t="s">
        <v>154</v>
      </c>
      <c r="Y532" s="3" t="s">
        <v>154</v>
      </c>
      <c r="Z532" s="3" t="s">
        <v>154</v>
      </c>
      <c r="AA532" s="3" t="s">
        <v>154</v>
      </c>
      <c r="AB532" s="3" t="s">
        <v>154</v>
      </c>
      <c r="AC532" s="3" t="s">
        <v>154</v>
      </c>
      <c r="AD532" s="3" t="s">
        <v>6151</v>
      </c>
      <c r="AE532" s="3" t="s">
        <v>6151</v>
      </c>
      <c r="AF532" s="3" t="s">
        <v>154</v>
      </c>
      <c r="AG532" s="3" t="s">
        <v>154</v>
      </c>
      <c r="AH532" s="3" t="s">
        <v>6597</v>
      </c>
      <c r="AI532" s="3" t="s">
        <v>6482</v>
      </c>
      <c r="AJ532" s="3" t="s">
        <v>6033</v>
      </c>
    </row>
    <row r="533" spans="1:36" ht="30">
      <c r="A533" s="10">
        <v>628</v>
      </c>
      <c r="B533" t="str">
        <f>IF(K533="总计","",INDEX(主数据!A:AD,MATCH(J533,主数据!A:A,0),9))</f>
        <v>华南大区公司</v>
      </c>
      <c r="C533" t="str">
        <f>IF(K533="","",INDEX(主数据!A:AD,MATCH(J533,主数据!A:A,0),11))</f>
        <v>贵州城区</v>
      </c>
      <c r="D533" t="str">
        <f t="shared" si="32"/>
        <v>GY11物业服务费定额</v>
      </c>
      <c r="E533" s="13" t="str">
        <f t="shared" si="34"/>
        <v/>
      </c>
      <c r="F533" s="13" t="str">
        <f>IF(E533="","",IFERROR(IF(IF(K533="","",INDEX(收费标合同信息维护!A:Q,MATCH(D533,收费标合同信息维护!J:J,0),10))=D533,"有","无"),"无"))</f>
        <v/>
      </c>
      <c r="G533" s="13" t="str">
        <f t="shared" si="33"/>
        <v>GY11物业服务费定额271361.59</v>
      </c>
      <c r="H533" s="13" t="str">
        <f t="shared" si="35"/>
        <v>271361.59</v>
      </c>
      <c r="I533" s="13" t="str">
        <f>IF(G533="","",IFERROR(IF(IF(K533="","",INDEX(收费标合同信息维护!A:Q,MATCH(G533,收费标合同信息维护!M:M,0),13))=G533,"有","无"),"无"))</f>
        <v>无</v>
      </c>
      <c r="J533" s="3" t="s">
        <v>3394</v>
      </c>
      <c r="K533" s="3" t="s">
        <v>7661</v>
      </c>
      <c r="L533" s="3" t="s">
        <v>6025</v>
      </c>
      <c r="M533" s="3" t="s">
        <v>6026</v>
      </c>
      <c r="N533" s="3" t="s">
        <v>6477</v>
      </c>
      <c r="O533" s="3" t="s">
        <v>6478</v>
      </c>
      <c r="P533" s="3" t="s">
        <v>7721</v>
      </c>
      <c r="Q533" s="3" t="s">
        <v>7722</v>
      </c>
      <c r="R533" s="3" t="s">
        <v>6490</v>
      </c>
      <c r="S533" s="3" t="s">
        <v>6491</v>
      </c>
      <c r="T533" s="3" t="s">
        <v>6537</v>
      </c>
      <c r="U533" s="3" t="s">
        <v>6506</v>
      </c>
      <c r="V533" s="3" t="s">
        <v>154</v>
      </c>
      <c r="W533" s="3" t="s">
        <v>7723</v>
      </c>
      <c r="X533" s="3" t="s">
        <v>154</v>
      </c>
      <c r="Y533" s="3" t="s">
        <v>154</v>
      </c>
      <c r="Z533" s="3" t="s">
        <v>154</v>
      </c>
      <c r="AA533" s="3" t="s">
        <v>154</v>
      </c>
      <c r="AB533" s="3" t="s">
        <v>154</v>
      </c>
      <c r="AC533" s="3" t="s">
        <v>154</v>
      </c>
      <c r="AD533" s="3" t="s">
        <v>6151</v>
      </c>
      <c r="AE533" s="3" t="s">
        <v>6151</v>
      </c>
      <c r="AF533" s="3" t="s">
        <v>154</v>
      </c>
      <c r="AG533" s="3" t="s">
        <v>154</v>
      </c>
      <c r="AH533" s="3" t="s">
        <v>6597</v>
      </c>
      <c r="AI533" s="3" t="s">
        <v>6482</v>
      </c>
      <c r="AJ533" s="3" t="s">
        <v>6033</v>
      </c>
    </row>
    <row r="534" spans="1:36" ht="30">
      <c r="A534" s="10">
        <v>629</v>
      </c>
      <c r="B534" t="str">
        <f>IF(K534="总计","",INDEX(主数据!A:AD,MATCH(J534,主数据!A:A,0),9))</f>
        <v>华南大区公司</v>
      </c>
      <c r="C534" t="str">
        <f>IF(K534="","",INDEX(主数据!A:AD,MATCH(J534,主数据!A:A,0),11))</f>
        <v>贵州城区</v>
      </c>
      <c r="D534" t="str">
        <f t="shared" si="32"/>
        <v>GY11物业服务费定额</v>
      </c>
      <c r="E534" s="13" t="str">
        <f t="shared" si="34"/>
        <v/>
      </c>
      <c r="F534" s="13" t="str">
        <f>IF(E534="","",IFERROR(IF(IF(K534="","",INDEX(收费标合同信息维护!A:Q,MATCH(D534,收费标合同信息维护!J:J,0),10))=D534,"有","无"),"无"))</f>
        <v/>
      </c>
      <c r="G534" s="13" t="str">
        <f t="shared" si="33"/>
        <v>GY11物业服务费定额204881.59</v>
      </c>
      <c r="H534" s="13" t="str">
        <f t="shared" si="35"/>
        <v>204881.59</v>
      </c>
      <c r="I534" s="13" t="str">
        <f>IF(G534="","",IFERROR(IF(IF(K534="","",INDEX(收费标合同信息维护!A:Q,MATCH(G534,收费标合同信息维护!M:M,0),13))=G534,"有","无"),"无"))</f>
        <v>无</v>
      </c>
      <c r="J534" s="3" t="s">
        <v>3394</v>
      </c>
      <c r="K534" s="3" t="s">
        <v>7661</v>
      </c>
      <c r="L534" s="3" t="s">
        <v>6025</v>
      </c>
      <c r="M534" s="3" t="s">
        <v>6026</v>
      </c>
      <c r="N534" s="3" t="s">
        <v>6477</v>
      </c>
      <c r="O534" s="3" t="s">
        <v>6478</v>
      </c>
      <c r="P534" s="3" t="s">
        <v>7724</v>
      </c>
      <c r="Q534" s="3" t="s">
        <v>7725</v>
      </c>
      <c r="R534" s="3" t="s">
        <v>6490</v>
      </c>
      <c r="S534" s="3" t="s">
        <v>6491</v>
      </c>
      <c r="T534" s="3" t="s">
        <v>6690</v>
      </c>
      <c r="U534" s="3" t="s">
        <v>6792</v>
      </c>
      <c r="V534" s="3" t="s">
        <v>154</v>
      </c>
      <c r="W534" s="3" t="s">
        <v>7726</v>
      </c>
      <c r="X534" s="3" t="s">
        <v>154</v>
      </c>
      <c r="Y534" s="3" t="s">
        <v>154</v>
      </c>
      <c r="Z534" s="3" t="s">
        <v>154</v>
      </c>
      <c r="AA534" s="3" t="s">
        <v>154</v>
      </c>
      <c r="AB534" s="3" t="s">
        <v>154</v>
      </c>
      <c r="AC534" s="3" t="s">
        <v>154</v>
      </c>
      <c r="AD534" s="3" t="s">
        <v>6151</v>
      </c>
      <c r="AE534" s="3" t="s">
        <v>6151</v>
      </c>
      <c r="AF534" s="3" t="s">
        <v>154</v>
      </c>
      <c r="AG534" s="3" t="s">
        <v>154</v>
      </c>
      <c r="AH534" s="3" t="s">
        <v>6597</v>
      </c>
      <c r="AI534" s="3" t="s">
        <v>6482</v>
      </c>
      <c r="AJ534" s="3" t="s">
        <v>6489</v>
      </c>
    </row>
    <row r="535" spans="1:36" ht="30">
      <c r="A535" s="10">
        <v>630</v>
      </c>
      <c r="B535" t="str">
        <f>IF(K535="总计","",INDEX(主数据!A:AD,MATCH(J535,主数据!A:A,0),9))</f>
        <v>华南大区公司</v>
      </c>
      <c r="C535" t="str">
        <f>IF(K535="","",INDEX(主数据!A:AD,MATCH(J535,主数据!A:A,0),11))</f>
        <v>贵州城区</v>
      </c>
      <c r="D535" t="str">
        <f t="shared" si="32"/>
        <v>GY11物业服务费标准方式66480.00</v>
      </c>
      <c r="E535" s="13" t="str">
        <f t="shared" si="34"/>
        <v>66480.00</v>
      </c>
      <c r="F535" s="13" t="str">
        <f>IF(E535="","",IFERROR(IF(IF(K535="","",INDEX(收费标合同信息维护!A:Q,MATCH(D535,收费标合同信息维护!J:J,0),10))=D535,"有","无"),"无"))</f>
        <v>无</v>
      </c>
      <c r="G535" s="13" t="str">
        <f t="shared" si="33"/>
        <v/>
      </c>
      <c r="H535" s="13" t="str">
        <f t="shared" si="35"/>
        <v/>
      </c>
      <c r="I535" s="13" t="str">
        <f>IF(G535="","",IFERROR(IF(IF(K535="","",INDEX(收费标合同信息维护!A:Q,MATCH(G535,收费标合同信息维护!M:M,0),13))=G535,"有","无"),"无"))</f>
        <v/>
      </c>
      <c r="J535" s="3" t="s">
        <v>3394</v>
      </c>
      <c r="K535" s="3" t="s">
        <v>7661</v>
      </c>
      <c r="L535" s="3" t="s">
        <v>6025</v>
      </c>
      <c r="M535" s="3" t="s">
        <v>6026</v>
      </c>
      <c r="N535" s="3" t="s">
        <v>6477</v>
      </c>
      <c r="O535" s="3" t="s">
        <v>6478</v>
      </c>
      <c r="P535" s="3" t="s">
        <v>7727</v>
      </c>
      <c r="Q535" s="3" t="s">
        <v>7728</v>
      </c>
      <c r="R535" s="3" t="s">
        <v>6484</v>
      </c>
      <c r="S535" s="3" t="s">
        <v>6491</v>
      </c>
      <c r="T535" s="3" t="s">
        <v>6800</v>
      </c>
      <c r="U535" s="3" t="s">
        <v>7530</v>
      </c>
      <c r="V535" s="3" t="s">
        <v>7729</v>
      </c>
      <c r="W535" s="3" t="s">
        <v>154</v>
      </c>
      <c r="X535" s="3" t="s">
        <v>154</v>
      </c>
      <c r="Y535" s="3" t="s">
        <v>154</v>
      </c>
      <c r="Z535" s="3" t="s">
        <v>154</v>
      </c>
      <c r="AA535" s="3" t="s">
        <v>154</v>
      </c>
      <c r="AB535" s="3" t="s">
        <v>154</v>
      </c>
      <c r="AC535" s="3" t="s">
        <v>154</v>
      </c>
      <c r="AD535" s="3" t="s">
        <v>6151</v>
      </c>
      <c r="AE535" s="3" t="s">
        <v>6151</v>
      </c>
      <c r="AF535" s="3" t="s">
        <v>154</v>
      </c>
      <c r="AG535" s="3" t="s">
        <v>154</v>
      </c>
      <c r="AH535" s="3" t="s">
        <v>6478</v>
      </c>
      <c r="AI535" s="3" t="s">
        <v>6727</v>
      </c>
      <c r="AJ535" s="3" t="s">
        <v>6489</v>
      </c>
    </row>
    <row r="536" spans="1:36" ht="30">
      <c r="A536" s="10">
        <v>631</v>
      </c>
      <c r="B536" t="str">
        <f>IF(K536="总计","",INDEX(主数据!A:AD,MATCH(J536,主数据!A:A,0),9))</f>
        <v>华南大区公司</v>
      </c>
      <c r="C536" t="str">
        <f>IF(K536="","",INDEX(主数据!A:AD,MATCH(J536,主数据!A:A,0),11))</f>
        <v>贵州城区</v>
      </c>
      <c r="D536" t="str">
        <f t="shared" si="32"/>
        <v>GY11物业服务费标准方式30.00</v>
      </c>
      <c r="E536" s="13" t="str">
        <f t="shared" si="34"/>
        <v>30.00</v>
      </c>
      <c r="F536" s="13" t="str">
        <f>IF(E536="","",IFERROR(IF(IF(K536="","",INDEX(收费标合同信息维护!A:Q,MATCH(D536,收费标合同信息维护!J:J,0),10))=D536,"有","无"),"无"))</f>
        <v>无</v>
      </c>
      <c r="G536" s="13" t="str">
        <f t="shared" si="33"/>
        <v/>
      </c>
      <c r="H536" s="13" t="str">
        <f t="shared" si="35"/>
        <v/>
      </c>
      <c r="I536" s="13" t="str">
        <f>IF(G536="","",IFERROR(IF(IF(K536="","",INDEX(收费标合同信息维护!A:Q,MATCH(G536,收费标合同信息维护!M:M,0),13))=G536,"有","无"),"无"))</f>
        <v/>
      </c>
      <c r="J536" s="3" t="s">
        <v>3394</v>
      </c>
      <c r="K536" s="3" t="s">
        <v>7661</v>
      </c>
      <c r="L536" s="3" t="s">
        <v>6025</v>
      </c>
      <c r="M536" s="3" t="s">
        <v>6026</v>
      </c>
      <c r="N536" s="3" t="s">
        <v>6477</v>
      </c>
      <c r="O536" s="3" t="s">
        <v>6478</v>
      </c>
      <c r="P536" s="3" t="s">
        <v>7730</v>
      </c>
      <c r="Q536" s="3" t="s">
        <v>7731</v>
      </c>
      <c r="R536" s="3" t="s">
        <v>6484</v>
      </c>
      <c r="S536" s="3" t="s">
        <v>6491</v>
      </c>
      <c r="T536" s="3" t="s">
        <v>6800</v>
      </c>
      <c r="U536" s="3" t="s">
        <v>7530</v>
      </c>
      <c r="V536" s="3" t="s">
        <v>6710</v>
      </c>
      <c r="W536" s="3" t="s">
        <v>154</v>
      </c>
      <c r="X536" s="3" t="s">
        <v>154</v>
      </c>
      <c r="Y536" s="3" t="s">
        <v>154</v>
      </c>
      <c r="Z536" s="3" t="s">
        <v>154</v>
      </c>
      <c r="AA536" s="3" t="s">
        <v>154</v>
      </c>
      <c r="AB536" s="3" t="s">
        <v>154</v>
      </c>
      <c r="AC536" s="3" t="s">
        <v>154</v>
      </c>
      <c r="AD536" s="3" t="s">
        <v>6151</v>
      </c>
      <c r="AE536" s="3" t="s">
        <v>6151</v>
      </c>
      <c r="AF536" s="3" t="s">
        <v>154</v>
      </c>
      <c r="AG536" s="3" t="s">
        <v>154</v>
      </c>
      <c r="AH536" s="3" t="s">
        <v>6597</v>
      </c>
      <c r="AI536" s="3" t="s">
        <v>6482</v>
      </c>
      <c r="AJ536" s="3" t="s">
        <v>6489</v>
      </c>
    </row>
    <row r="537" spans="1:36" ht="30">
      <c r="A537" s="10">
        <v>632</v>
      </c>
      <c r="B537" t="str">
        <f>IF(K537="总计","",INDEX(主数据!A:AD,MATCH(J537,主数据!A:A,0),9))</f>
        <v>华南大区公司</v>
      </c>
      <c r="C537" t="str">
        <f>IF(K537="","",INDEX(主数据!A:AD,MATCH(J537,主数据!A:A,0),11))</f>
        <v>贵州城区</v>
      </c>
      <c r="D537" t="str">
        <f t="shared" si="32"/>
        <v>GY11物业服务费定额</v>
      </c>
      <c r="E537" s="13" t="str">
        <f t="shared" si="34"/>
        <v/>
      </c>
      <c r="F537" s="13" t="str">
        <f>IF(E537="","",IFERROR(IF(IF(K537="","",INDEX(收费标合同信息维护!A:Q,MATCH(D537,收费标合同信息维护!J:J,0),10))=D537,"有","无"),"无"))</f>
        <v/>
      </c>
      <c r="G537" s="13" t="str">
        <f t="shared" si="33"/>
        <v>GY11物业服务费定额22260.75</v>
      </c>
      <c r="H537" s="13" t="str">
        <f t="shared" si="35"/>
        <v>22260.75</v>
      </c>
      <c r="I537" s="13" t="str">
        <f>IF(G537="","",IFERROR(IF(IF(K537="","",INDEX(收费标合同信息维护!A:Q,MATCH(G537,收费标合同信息维护!M:M,0),13))=G537,"有","无"),"无"))</f>
        <v>无</v>
      </c>
      <c r="J537" s="3" t="s">
        <v>3394</v>
      </c>
      <c r="K537" s="3" t="s">
        <v>7661</v>
      </c>
      <c r="L537" s="3" t="s">
        <v>6025</v>
      </c>
      <c r="M537" s="3" t="s">
        <v>6026</v>
      </c>
      <c r="N537" s="3" t="s">
        <v>6477</v>
      </c>
      <c r="O537" s="3" t="s">
        <v>6478</v>
      </c>
      <c r="P537" s="3" t="s">
        <v>7732</v>
      </c>
      <c r="Q537" s="3" t="s">
        <v>7733</v>
      </c>
      <c r="R537" s="3" t="s">
        <v>6490</v>
      </c>
      <c r="S537" s="3" t="s">
        <v>6491</v>
      </c>
      <c r="T537" s="3" t="s">
        <v>6690</v>
      </c>
      <c r="U537" s="3" t="s">
        <v>6792</v>
      </c>
      <c r="V537" s="3" t="s">
        <v>154</v>
      </c>
      <c r="W537" s="3" t="s">
        <v>7720</v>
      </c>
      <c r="X537" s="3" t="s">
        <v>154</v>
      </c>
      <c r="Y537" s="3" t="s">
        <v>154</v>
      </c>
      <c r="Z537" s="3" t="s">
        <v>154</v>
      </c>
      <c r="AA537" s="3" t="s">
        <v>154</v>
      </c>
      <c r="AB537" s="3" t="s">
        <v>154</v>
      </c>
      <c r="AC537" s="3" t="s">
        <v>154</v>
      </c>
      <c r="AD537" s="3" t="s">
        <v>6151</v>
      </c>
      <c r="AE537" s="3" t="s">
        <v>6151</v>
      </c>
      <c r="AF537" s="3" t="s">
        <v>154</v>
      </c>
      <c r="AG537" s="3" t="s">
        <v>154</v>
      </c>
      <c r="AH537" s="3" t="s">
        <v>6597</v>
      </c>
      <c r="AI537" s="3" t="s">
        <v>6482</v>
      </c>
      <c r="AJ537" s="3" t="s">
        <v>6489</v>
      </c>
    </row>
    <row r="538" spans="1:36" ht="30">
      <c r="A538" s="10">
        <v>633</v>
      </c>
      <c r="B538" t="str">
        <f>IF(K538="总计","",INDEX(主数据!A:AD,MATCH(J538,主数据!A:A,0),9))</f>
        <v>华南大区公司</v>
      </c>
      <c r="C538" t="str">
        <f>IF(K538="","",INDEX(主数据!A:AD,MATCH(J538,主数据!A:A,0),11))</f>
        <v>贵州城区</v>
      </c>
      <c r="D538" t="str">
        <f t="shared" si="32"/>
        <v>GY11物业服务费标准方式30.00</v>
      </c>
      <c r="E538" s="13" t="str">
        <f t="shared" si="34"/>
        <v>30.00</v>
      </c>
      <c r="F538" s="13" t="str">
        <f>IF(E538="","",IFERROR(IF(IF(K538="","",INDEX(收费标合同信息维护!A:Q,MATCH(D538,收费标合同信息维护!J:J,0),10))=D538,"有","无"),"无"))</f>
        <v>无</v>
      </c>
      <c r="G538" s="13" t="str">
        <f t="shared" si="33"/>
        <v/>
      </c>
      <c r="H538" s="13" t="str">
        <f t="shared" si="35"/>
        <v/>
      </c>
      <c r="I538" s="13" t="str">
        <f>IF(G538="","",IFERROR(IF(IF(K538="","",INDEX(收费标合同信息维护!A:Q,MATCH(G538,收费标合同信息维护!M:M,0),13))=G538,"有","无"),"无"))</f>
        <v/>
      </c>
      <c r="J538" s="3" t="s">
        <v>3394</v>
      </c>
      <c r="K538" s="3" t="s">
        <v>7661</v>
      </c>
      <c r="L538" s="3" t="s">
        <v>6025</v>
      </c>
      <c r="M538" s="3" t="s">
        <v>6026</v>
      </c>
      <c r="N538" s="3" t="s">
        <v>6477</v>
      </c>
      <c r="O538" s="3" t="s">
        <v>6478</v>
      </c>
      <c r="P538" s="3" t="s">
        <v>7734</v>
      </c>
      <c r="Q538" s="3" t="s">
        <v>7735</v>
      </c>
      <c r="R538" s="3" t="s">
        <v>6484</v>
      </c>
      <c r="S538" s="3" t="s">
        <v>6491</v>
      </c>
      <c r="T538" s="3" t="s">
        <v>6800</v>
      </c>
      <c r="U538" s="3" t="s">
        <v>7530</v>
      </c>
      <c r="V538" s="3" t="s">
        <v>6710</v>
      </c>
      <c r="W538" s="3" t="s">
        <v>154</v>
      </c>
      <c r="X538" s="3" t="s">
        <v>154</v>
      </c>
      <c r="Y538" s="3" t="s">
        <v>154</v>
      </c>
      <c r="Z538" s="3" t="s">
        <v>154</v>
      </c>
      <c r="AA538" s="3" t="s">
        <v>154</v>
      </c>
      <c r="AB538" s="3" t="s">
        <v>154</v>
      </c>
      <c r="AC538" s="3" t="s">
        <v>154</v>
      </c>
      <c r="AD538" s="3" t="s">
        <v>6151</v>
      </c>
      <c r="AE538" s="3" t="s">
        <v>6151</v>
      </c>
      <c r="AF538" s="3" t="s">
        <v>154</v>
      </c>
      <c r="AG538" s="3" t="s">
        <v>154</v>
      </c>
      <c r="AH538" s="3" t="s">
        <v>6597</v>
      </c>
      <c r="AI538" s="3" t="s">
        <v>6482</v>
      </c>
      <c r="AJ538" s="3" t="s">
        <v>6489</v>
      </c>
    </row>
    <row r="539" spans="1:36" ht="30">
      <c r="A539" s="10">
        <v>634</v>
      </c>
      <c r="B539" t="str">
        <f>IF(K539="总计","",INDEX(主数据!A:AD,MATCH(J539,主数据!A:A,0),9))</f>
        <v>华南大区公司</v>
      </c>
      <c r="C539" t="str">
        <f>IF(K539="","",INDEX(主数据!A:AD,MATCH(J539,主数据!A:A,0),11))</f>
        <v>贵州城区</v>
      </c>
      <c r="D539" t="str">
        <f t="shared" si="32"/>
        <v>GY11其他费用直接录入</v>
      </c>
      <c r="E539" s="13" t="str">
        <f t="shared" si="34"/>
        <v/>
      </c>
      <c r="F539" s="13" t="str">
        <f>IF(E539="","",IFERROR(IF(IF(K539="","",INDEX(收费标合同信息维护!A:Q,MATCH(D539,收费标合同信息维护!J:J,0),10))=D539,"有","无"),"无"))</f>
        <v/>
      </c>
      <c r="G539" s="13" t="str">
        <f t="shared" si="33"/>
        <v/>
      </c>
      <c r="H539" s="13" t="str">
        <f t="shared" si="35"/>
        <v/>
      </c>
      <c r="I539" s="13" t="str">
        <f>IF(G539="","",IFERROR(IF(IF(K539="","",INDEX(收费标合同信息维护!A:Q,MATCH(G539,收费标合同信息维护!M:M,0),13))=G539,"有","无"),"无"))</f>
        <v/>
      </c>
      <c r="J539" s="3" t="s">
        <v>3394</v>
      </c>
      <c r="K539" s="3" t="s">
        <v>7661</v>
      </c>
      <c r="L539" s="3" t="s">
        <v>6544</v>
      </c>
      <c r="M539" s="3" t="s">
        <v>6545</v>
      </c>
      <c r="N539" s="3" t="s">
        <v>6477</v>
      </c>
      <c r="O539" s="3" t="s">
        <v>6478</v>
      </c>
      <c r="P539" s="3" t="s">
        <v>6544</v>
      </c>
      <c r="Q539" s="3" t="s">
        <v>6544</v>
      </c>
      <c r="R539" s="3" t="s">
        <v>6479</v>
      </c>
      <c r="S539" s="3" t="s">
        <v>6480</v>
      </c>
      <c r="T539" s="3" t="s">
        <v>6684</v>
      </c>
      <c r="U539" s="3" t="s">
        <v>154</v>
      </c>
      <c r="V539" s="3" t="s">
        <v>154</v>
      </c>
      <c r="W539" s="3" t="s">
        <v>154</v>
      </c>
      <c r="X539" s="3" t="s">
        <v>154</v>
      </c>
      <c r="Y539" s="3" t="s">
        <v>154</v>
      </c>
      <c r="Z539" s="3" t="s">
        <v>154</v>
      </c>
      <c r="AA539" s="3" t="s">
        <v>154</v>
      </c>
      <c r="AB539" s="3" t="s">
        <v>154</v>
      </c>
      <c r="AC539" s="3" t="s">
        <v>154</v>
      </c>
      <c r="AD539" s="3" t="s">
        <v>6151</v>
      </c>
      <c r="AE539" s="3" t="s">
        <v>6151</v>
      </c>
      <c r="AF539" s="3" t="s">
        <v>154</v>
      </c>
      <c r="AG539" s="3" t="s">
        <v>154</v>
      </c>
      <c r="AH539" s="3" t="s">
        <v>6478</v>
      </c>
      <c r="AI539" s="3" t="s">
        <v>6482</v>
      </c>
      <c r="AJ539" s="3" t="s">
        <v>6033</v>
      </c>
    </row>
    <row r="540" spans="1:36" ht="30">
      <c r="A540" s="10">
        <v>635</v>
      </c>
      <c r="B540" t="str">
        <f>IF(K540="总计","",INDEX(主数据!A:AD,MATCH(J540,主数据!A:A,0),9))</f>
        <v>华南大区公司</v>
      </c>
      <c r="C540" t="str">
        <f>IF(K540="","",INDEX(主数据!A:AD,MATCH(J540,主数据!A:A,0),11))</f>
        <v>贵州城区</v>
      </c>
      <c r="D540" t="str">
        <f t="shared" si="32"/>
        <v>GY11其他费用定额</v>
      </c>
      <c r="E540" s="13" t="str">
        <f t="shared" si="34"/>
        <v/>
      </c>
      <c r="F540" s="13" t="str">
        <f>IF(E540="","",IFERROR(IF(IF(K540="","",INDEX(收费标合同信息维护!A:Q,MATCH(D540,收费标合同信息维护!J:J,0),10))=D540,"有","无"),"无"))</f>
        <v/>
      </c>
      <c r="G540" s="13" t="str">
        <f t="shared" si="33"/>
        <v>GY11其他费用定额400.00</v>
      </c>
      <c r="H540" s="13" t="str">
        <f t="shared" si="35"/>
        <v>400.00</v>
      </c>
      <c r="I540" s="13" t="str">
        <f>IF(G540="","",IFERROR(IF(IF(K540="","",INDEX(收费标合同信息维护!A:Q,MATCH(G540,收费标合同信息维护!M:M,0),13))=G540,"有","无"),"无"))</f>
        <v>无</v>
      </c>
      <c r="J540" s="3" t="s">
        <v>3394</v>
      </c>
      <c r="K540" s="3" t="s">
        <v>7661</v>
      </c>
      <c r="L540" s="3" t="s">
        <v>6544</v>
      </c>
      <c r="M540" s="3" t="s">
        <v>6545</v>
      </c>
      <c r="N540" s="3" t="s">
        <v>6477</v>
      </c>
      <c r="O540" s="3" t="s">
        <v>6478</v>
      </c>
      <c r="P540" s="3" t="s">
        <v>7736</v>
      </c>
      <c r="Q540" s="3" t="s">
        <v>7737</v>
      </c>
      <c r="R540" s="3" t="s">
        <v>6490</v>
      </c>
      <c r="S540" s="3" t="s">
        <v>6491</v>
      </c>
      <c r="T540" s="3" t="s">
        <v>6537</v>
      </c>
      <c r="U540" s="3" t="s">
        <v>6691</v>
      </c>
      <c r="V540" s="3" t="s">
        <v>154</v>
      </c>
      <c r="W540" s="3" t="s">
        <v>7012</v>
      </c>
      <c r="X540" s="3" t="s">
        <v>154</v>
      </c>
      <c r="Y540" s="3" t="s">
        <v>154</v>
      </c>
      <c r="Z540" s="3" t="s">
        <v>154</v>
      </c>
      <c r="AA540" s="3" t="s">
        <v>154</v>
      </c>
      <c r="AB540" s="3" t="s">
        <v>154</v>
      </c>
      <c r="AC540" s="3" t="s">
        <v>154</v>
      </c>
      <c r="AD540" s="3" t="s">
        <v>6151</v>
      </c>
      <c r="AE540" s="3" t="s">
        <v>6151</v>
      </c>
      <c r="AF540" s="3" t="s">
        <v>154</v>
      </c>
      <c r="AG540" s="3" t="s">
        <v>154</v>
      </c>
      <c r="AH540" s="3" t="s">
        <v>6478</v>
      </c>
      <c r="AI540" s="3" t="s">
        <v>6727</v>
      </c>
      <c r="AJ540" s="3" t="s">
        <v>6489</v>
      </c>
    </row>
    <row r="541" spans="1:36" ht="30">
      <c r="A541" s="10">
        <v>636</v>
      </c>
      <c r="B541" t="str">
        <f>IF(K541="总计","",INDEX(主数据!A:AD,MATCH(J541,主数据!A:A,0),9))</f>
        <v>华南大区公司</v>
      </c>
      <c r="C541" t="str">
        <f>IF(K541="","",INDEX(主数据!A:AD,MATCH(J541,主数据!A:A,0),11))</f>
        <v>贵州城区</v>
      </c>
      <c r="D541" t="str">
        <f t="shared" si="32"/>
        <v>GY11其他费用定额</v>
      </c>
      <c r="E541" s="13" t="str">
        <f t="shared" si="34"/>
        <v/>
      </c>
      <c r="F541" s="13" t="str">
        <f>IF(E541="","",IFERROR(IF(IF(K541="","",INDEX(收费标合同信息维护!A:Q,MATCH(D541,收费标合同信息维护!J:J,0),10))=D541,"有","无"),"无"))</f>
        <v/>
      </c>
      <c r="G541" s="13" t="str">
        <f t="shared" si="33"/>
        <v>GY11其他费用定额66480.00</v>
      </c>
      <c r="H541" s="13" t="str">
        <f t="shared" si="35"/>
        <v>66480.00</v>
      </c>
      <c r="I541" s="13" t="str">
        <f>IF(G541="","",IFERROR(IF(IF(K541="","",INDEX(收费标合同信息维护!A:Q,MATCH(G541,收费标合同信息维护!M:M,0),13))=G541,"有","无"),"无"))</f>
        <v>无</v>
      </c>
      <c r="J541" s="3" t="s">
        <v>3394</v>
      </c>
      <c r="K541" s="3" t="s">
        <v>7661</v>
      </c>
      <c r="L541" s="3" t="s">
        <v>6544</v>
      </c>
      <c r="M541" s="3" t="s">
        <v>6545</v>
      </c>
      <c r="N541" s="3" t="s">
        <v>6477</v>
      </c>
      <c r="O541" s="3" t="s">
        <v>6478</v>
      </c>
      <c r="P541" s="3" t="s">
        <v>7738</v>
      </c>
      <c r="Q541" s="3" t="s">
        <v>7739</v>
      </c>
      <c r="R541" s="3" t="s">
        <v>6490</v>
      </c>
      <c r="S541" s="3" t="s">
        <v>6491</v>
      </c>
      <c r="T541" s="3" t="s">
        <v>6690</v>
      </c>
      <c r="U541" s="3" t="s">
        <v>6792</v>
      </c>
      <c r="V541" s="3" t="s">
        <v>154</v>
      </c>
      <c r="W541" s="3" t="s">
        <v>7729</v>
      </c>
      <c r="X541" s="3" t="s">
        <v>154</v>
      </c>
      <c r="Y541" s="3" t="s">
        <v>154</v>
      </c>
      <c r="Z541" s="3" t="s">
        <v>154</v>
      </c>
      <c r="AA541" s="3" t="s">
        <v>154</v>
      </c>
      <c r="AB541" s="3" t="s">
        <v>154</v>
      </c>
      <c r="AC541" s="3" t="s">
        <v>154</v>
      </c>
      <c r="AD541" s="3" t="s">
        <v>6151</v>
      </c>
      <c r="AE541" s="3" t="s">
        <v>6151</v>
      </c>
      <c r="AF541" s="3" t="s">
        <v>154</v>
      </c>
      <c r="AG541" s="3" t="s">
        <v>154</v>
      </c>
      <c r="AH541" s="3" t="s">
        <v>6597</v>
      </c>
      <c r="AI541" s="3" t="s">
        <v>6482</v>
      </c>
      <c r="AJ541" s="3" t="s">
        <v>6489</v>
      </c>
    </row>
    <row r="542" spans="1:36" ht="30">
      <c r="A542" s="10">
        <v>637</v>
      </c>
      <c r="B542" t="str">
        <f>IF(K542="总计","",INDEX(主数据!A:AD,MATCH(J542,主数据!A:A,0),9))</f>
        <v>华南大区公司</v>
      </c>
      <c r="C542" t="str">
        <f>IF(K542="","",INDEX(主数据!A:AD,MATCH(J542,主数据!A:A,0),11))</f>
        <v>广州城区</v>
      </c>
      <c r="D542" t="str">
        <f t="shared" si="32"/>
        <v>GZ12物业服务费定额</v>
      </c>
      <c r="E542" s="13" t="str">
        <f t="shared" si="34"/>
        <v/>
      </c>
      <c r="F542" s="13" t="str">
        <f>IF(E542="","",IFERROR(IF(IF(K542="","",INDEX(收费标合同信息维护!A:Q,MATCH(D542,收费标合同信息维护!J:J,0),10))=D542,"有","无"),"无"))</f>
        <v/>
      </c>
      <c r="G542" s="13" t="str">
        <f t="shared" si="33"/>
        <v>GZ12物业服务费定额332500.00</v>
      </c>
      <c r="H542" s="13" t="str">
        <f t="shared" si="35"/>
        <v>332500.00</v>
      </c>
      <c r="I542" s="13" t="str">
        <f>IF(G542="","",IFERROR(IF(IF(K542="","",INDEX(收费标合同信息维护!A:Q,MATCH(G542,收费标合同信息维护!M:M,0),13))=G542,"有","无"),"无"))</f>
        <v>无</v>
      </c>
      <c r="J542" s="3" t="s">
        <v>3933</v>
      </c>
      <c r="K542" s="3" t="s">
        <v>7740</v>
      </c>
      <c r="L542" s="3" t="s">
        <v>6025</v>
      </c>
      <c r="M542" s="3" t="s">
        <v>6026</v>
      </c>
      <c r="N542" s="3" t="s">
        <v>6477</v>
      </c>
      <c r="O542" s="3" t="s">
        <v>6478</v>
      </c>
      <c r="P542" s="3" t="s">
        <v>6025</v>
      </c>
      <c r="Q542" s="3" t="s">
        <v>6685</v>
      </c>
      <c r="R542" s="3" t="s">
        <v>6490</v>
      </c>
      <c r="S542" s="3" t="s">
        <v>6491</v>
      </c>
      <c r="T542" s="3" t="s">
        <v>6537</v>
      </c>
      <c r="U542" s="3" t="s">
        <v>154</v>
      </c>
      <c r="V542" s="3" t="s">
        <v>154</v>
      </c>
      <c r="W542" s="3" t="s">
        <v>7741</v>
      </c>
      <c r="X542" s="3" t="s">
        <v>154</v>
      </c>
      <c r="Y542" s="3" t="s">
        <v>154</v>
      </c>
      <c r="Z542" s="3" t="s">
        <v>154</v>
      </c>
      <c r="AA542" s="3" t="s">
        <v>154</v>
      </c>
      <c r="AB542" s="3" t="s">
        <v>154</v>
      </c>
      <c r="AC542" s="3" t="s">
        <v>154</v>
      </c>
      <c r="AD542" s="3" t="s">
        <v>6151</v>
      </c>
      <c r="AE542" s="3" t="s">
        <v>6151</v>
      </c>
      <c r="AF542" s="3" t="s">
        <v>6040</v>
      </c>
      <c r="AG542" s="3" t="s">
        <v>154</v>
      </c>
      <c r="AH542" s="3" t="s">
        <v>6478</v>
      </c>
      <c r="AI542" s="3" t="s">
        <v>6482</v>
      </c>
      <c r="AJ542" s="3" t="s">
        <v>6489</v>
      </c>
    </row>
    <row r="543" spans="1:36" ht="30">
      <c r="A543" s="10">
        <v>638</v>
      </c>
      <c r="B543" t="str">
        <f>IF(K543="总计","",INDEX(主数据!A:AD,MATCH(J543,主数据!A:A,0),9))</f>
        <v>华南大区公司</v>
      </c>
      <c r="C543" t="str">
        <f>IF(K543="","",INDEX(主数据!A:AD,MATCH(J543,主数据!A:A,0),11))</f>
        <v>广州城区</v>
      </c>
      <c r="D543" t="str">
        <f t="shared" si="32"/>
        <v>GZ13物业服务费定额</v>
      </c>
      <c r="E543" s="13" t="str">
        <f t="shared" si="34"/>
        <v/>
      </c>
      <c r="F543" s="13" t="str">
        <f>IF(E543="","",IFERROR(IF(IF(K543="","",INDEX(收费标合同信息维护!A:Q,MATCH(D543,收费标合同信息维护!J:J,0),10))=D543,"有","无"),"无"))</f>
        <v/>
      </c>
      <c r="G543" s="13" t="str">
        <f t="shared" si="33"/>
        <v>GZ13物业服务费定额84292.84</v>
      </c>
      <c r="H543" s="13" t="str">
        <f t="shared" si="35"/>
        <v>84292.84</v>
      </c>
      <c r="I543" s="13" t="str">
        <f>IF(G543="","",IFERROR(IF(IF(K543="","",INDEX(收费标合同信息维护!A:Q,MATCH(G543,收费标合同信息维护!M:M,0),13))=G543,"有","无"),"无"))</f>
        <v>无</v>
      </c>
      <c r="J543" s="3" t="s">
        <v>3965</v>
      </c>
      <c r="K543" s="3" t="s">
        <v>7742</v>
      </c>
      <c r="L543" s="3" t="s">
        <v>6025</v>
      </c>
      <c r="M543" s="3" t="s">
        <v>6026</v>
      </c>
      <c r="N543" s="3" t="s">
        <v>6477</v>
      </c>
      <c r="O543" s="3" t="s">
        <v>6478</v>
      </c>
      <c r="P543" s="3" t="s">
        <v>6025</v>
      </c>
      <c r="Q543" s="3" t="s">
        <v>7743</v>
      </c>
      <c r="R543" s="3" t="s">
        <v>6490</v>
      </c>
      <c r="S543" s="3" t="s">
        <v>6491</v>
      </c>
      <c r="T543" s="3" t="s">
        <v>6936</v>
      </c>
      <c r="U543" s="3" t="s">
        <v>6569</v>
      </c>
      <c r="V543" s="3" t="s">
        <v>154</v>
      </c>
      <c r="W543" s="3" t="s">
        <v>7744</v>
      </c>
      <c r="X543" s="3" t="s">
        <v>154</v>
      </c>
      <c r="Y543" s="3" t="s">
        <v>154</v>
      </c>
      <c r="Z543" s="3" t="s">
        <v>154</v>
      </c>
      <c r="AA543" s="3" t="s">
        <v>154</v>
      </c>
      <c r="AB543" s="3" t="s">
        <v>154</v>
      </c>
      <c r="AC543" s="3" t="s">
        <v>154</v>
      </c>
      <c r="AD543" s="3" t="s">
        <v>6151</v>
      </c>
      <c r="AE543" s="3" t="s">
        <v>6151</v>
      </c>
      <c r="AF543" s="3" t="s">
        <v>154</v>
      </c>
      <c r="AG543" s="3" t="s">
        <v>154</v>
      </c>
      <c r="AH543" s="3" t="s">
        <v>6478</v>
      </c>
      <c r="AI543" s="3" t="s">
        <v>6482</v>
      </c>
      <c r="AJ543" s="3" t="s">
        <v>6033</v>
      </c>
    </row>
    <row r="544" spans="1:36" ht="30">
      <c r="A544" s="10">
        <v>639</v>
      </c>
      <c r="B544" t="str">
        <f>IF(K544="总计","",INDEX(主数据!A:AD,MATCH(J544,主数据!A:A,0),9))</f>
        <v>华南大区公司</v>
      </c>
      <c r="C544" t="str">
        <f>IF(K544="","",INDEX(主数据!A:AD,MATCH(J544,主数据!A:A,0),11))</f>
        <v>广州城区</v>
      </c>
      <c r="D544" t="str">
        <f t="shared" si="32"/>
        <v>GZ13物业服务费定额</v>
      </c>
      <c r="E544" s="13" t="str">
        <f t="shared" si="34"/>
        <v/>
      </c>
      <c r="F544" s="13" t="str">
        <f>IF(E544="","",IFERROR(IF(IF(K544="","",INDEX(收费标合同信息维护!A:Q,MATCH(D544,收费标合同信息维护!J:J,0),10))=D544,"有","无"),"无"))</f>
        <v/>
      </c>
      <c r="G544" s="13" t="str">
        <f t="shared" si="33"/>
        <v>GZ13物业服务费定额124433.22</v>
      </c>
      <c r="H544" s="13" t="str">
        <f t="shared" si="35"/>
        <v>124433.22</v>
      </c>
      <c r="I544" s="13" t="str">
        <f>IF(G544="","",IFERROR(IF(IF(K544="","",INDEX(收费标合同信息维护!A:Q,MATCH(G544,收费标合同信息维护!M:M,0),13))=G544,"有","无"),"无"))</f>
        <v>无</v>
      </c>
      <c r="J544" s="3" t="s">
        <v>3965</v>
      </c>
      <c r="K544" s="3" t="s">
        <v>7742</v>
      </c>
      <c r="L544" s="3" t="s">
        <v>6025</v>
      </c>
      <c r="M544" s="3" t="s">
        <v>6026</v>
      </c>
      <c r="N544" s="3" t="s">
        <v>6477</v>
      </c>
      <c r="O544" s="3" t="s">
        <v>6478</v>
      </c>
      <c r="P544" s="3" t="s">
        <v>6696</v>
      </c>
      <c r="Q544" s="3" t="s">
        <v>6026</v>
      </c>
      <c r="R544" s="3" t="s">
        <v>6490</v>
      </c>
      <c r="S544" s="3" t="s">
        <v>6491</v>
      </c>
      <c r="T544" s="3" t="s">
        <v>6800</v>
      </c>
      <c r="U544" s="3" t="s">
        <v>6538</v>
      </c>
      <c r="V544" s="3" t="s">
        <v>154</v>
      </c>
      <c r="W544" s="3" t="s">
        <v>7745</v>
      </c>
      <c r="X544" s="3" t="s">
        <v>154</v>
      </c>
      <c r="Y544" s="3" t="s">
        <v>154</v>
      </c>
      <c r="Z544" s="3" t="s">
        <v>154</v>
      </c>
      <c r="AA544" s="3" t="s">
        <v>154</v>
      </c>
      <c r="AB544" s="3" t="s">
        <v>154</v>
      </c>
      <c r="AC544" s="3" t="s">
        <v>154</v>
      </c>
      <c r="AD544" s="3" t="s">
        <v>6151</v>
      </c>
      <c r="AE544" s="3" t="s">
        <v>6151</v>
      </c>
      <c r="AF544" s="3" t="s">
        <v>154</v>
      </c>
      <c r="AG544" s="3" t="s">
        <v>154</v>
      </c>
      <c r="AH544" s="3" t="s">
        <v>6478</v>
      </c>
      <c r="AI544" s="3" t="s">
        <v>6482</v>
      </c>
      <c r="AJ544" s="3" t="s">
        <v>6489</v>
      </c>
    </row>
    <row r="545" spans="1:36" ht="30">
      <c r="A545" s="10">
        <v>640</v>
      </c>
      <c r="B545" t="str">
        <f>IF(K545="总计","",INDEX(主数据!A:AD,MATCH(J545,主数据!A:A,0),9))</f>
        <v>华南大区公司</v>
      </c>
      <c r="C545" t="str">
        <f>IF(K545="","",INDEX(主数据!A:AD,MATCH(J545,主数据!A:A,0),11))</f>
        <v>广州城区</v>
      </c>
      <c r="D545" t="str">
        <f t="shared" si="32"/>
        <v>GZ13物业服务费定额</v>
      </c>
      <c r="E545" s="13" t="str">
        <f t="shared" si="34"/>
        <v/>
      </c>
      <c r="F545" s="13" t="str">
        <f>IF(E545="","",IFERROR(IF(IF(K545="","",INDEX(收费标合同信息维护!A:Q,MATCH(D545,收费标合同信息维护!J:J,0),10))=D545,"有","无"),"无"))</f>
        <v/>
      </c>
      <c r="G545" s="13" t="str">
        <f t="shared" si="33"/>
        <v>GZ13物业服务费定额84292.84</v>
      </c>
      <c r="H545" s="13" t="str">
        <f t="shared" si="35"/>
        <v>84292.84</v>
      </c>
      <c r="I545" s="13" t="str">
        <f>IF(G545="","",IFERROR(IF(IF(K545="","",INDEX(收费标合同信息维护!A:Q,MATCH(G545,收费标合同信息维护!M:M,0),13))=G545,"有","无"),"无"))</f>
        <v>无</v>
      </c>
      <c r="J545" s="3" t="s">
        <v>3965</v>
      </c>
      <c r="K545" s="3" t="s">
        <v>7742</v>
      </c>
      <c r="L545" s="3" t="s">
        <v>6025</v>
      </c>
      <c r="M545" s="3" t="s">
        <v>6026</v>
      </c>
      <c r="N545" s="3" t="s">
        <v>6477</v>
      </c>
      <c r="O545" s="3" t="s">
        <v>6478</v>
      </c>
      <c r="P545" s="3" t="s">
        <v>6699</v>
      </c>
      <c r="Q545" s="3" t="s">
        <v>7094</v>
      </c>
      <c r="R545" s="3" t="s">
        <v>6490</v>
      </c>
      <c r="S545" s="3" t="s">
        <v>6491</v>
      </c>
      <c r="T545" s="3" t="s">
        <v>6548</v>
      </c>
      <c r="U545" s="3" t="s">
        <v>6511</v>
      </c>
      <c r="V545" s="3" t="s">
        <v>154</v>
      </c>
      <c r="W545" s="3" t="s">
        <v>7744</v>
      </c>
      <c r="X545" s="3" t="s">
        <v>154</v>
      </c>
      <c r="Y545" s="3" t="s">
        <v>154</v>
      </c>
      <c r="Z545" s="3" t="s">
        <v>154</v>
      </c>
      <c r="AA545" s="3" t="s">
        <v>154</v>
      </c>
      <c r="AB545" s="3" t="s">
        <v>154</v>
      </c>
      <c r="AC545" s="3" t="s">
        <v>154</v>
      </c>
      <c r="AD545" s="3" t="s">
        <v>6151</v>
      </c>
      <c r="AE545" s="3" t="s">
        <v>6151</v>
      </c>
      <c r="AF545" s="3" t="s">
        <v>154</v>
      </c>
      <c r="AG545" s="3" t="s">
        <v>154</v>
      </c>
      <c r="AH545" s="3" t="s">
        <v>6478</v>
      </c>
      <c r="AI545" s="3" t="s">
        <v>6482</v>
      </c>
      <c r="AJ545" s="3" t="s">
        <v>6033</v>
      </c>
    </row>
    <row r="546" spans="1:36" ht="15">
      <c r="A546" s="10">
        <v>641</v>
      </c>
      <c r="B546" t="str">
        <f>IF(K546="总计","",INDEX(主数据!A:AD,MATCH(J546,主数据!A:A,0),9))</f>
        <v>华南大区公司</v>
      </c>
      <c r="C546" t="str">
        <f>IF(K546="","",INDEX(主数据!A:AD,MATCH(J546,主数据!A:A,0),11))</f>
        <v>广州城区</v>
      </c>
      <c r="D546" t="str">
        <f t="shared" si="32"/>
        <v>GZ14物业服务费直接录入</v>
      </c>
      <c r="E546" s="13" t="str">
        <f t="shared" si="34"/>
        <v/>
      </c>
      <c r="F546" s="13" t="str">
        <f>IF(E546="","",IFERROR(IF(IF(K546="","",INDEX(收费标合同信息维护!A:Q,MATCH(D546,收费标合同信息维护!J:J,0),10))=D546,"有","无"),"无"))</f>
        <v/>
      </c>
      <c r="G546" s="13" t="str">
        <f t="shared" si="33"/>
        <v/>
      </c>
      <c r="H546" s="13" t="str">
        <f t="shared" si="35"/>
        <v/>
      </c>
      <c r="I546" s="13" t="str">
        <f>IF(G546="","",IFERROR(IF(IF(K546="","",INDEX(收费标合同信息维护!A:Q,MATCH(G546,收费标合同信息维护!M:M,0),13))=G546,"有","无"),"无"))</f>
        <v/>
      </c>
      <c r="J546" s="3" t="s">
        <v>3995</v>
      </c>
      <c r="K546" s="3" t="s">
        <v>7746</v>
      </c>
      <c r="L546" s="3" t="s">
        <v>6025</v>
      </c>
      <c r="M546" s="3" t="s">
        <v>6026</v>
      </c>
      <c r="N546" s="3" t="s">
        <v>6477</v>
      </c>
      <c r="O546" s="3" t="s">
        <v>6478</v>
      </c>
      <c r="P546" s="3" t="s">
        <v>6045</v>
      </c>
      <c r="Q546" s="3" t="s">
        <v>6026</v>
      </c>
      <c r="R546" s="3" t="s">
        <v>6479</v>
      </c>
      <c r="S546" s="3" t="s">
        <v>6480</v>
      </c>
      <c r="T546" s="3" t="s">
        <v>7218</v>
      </c>
      <c r="U546" s="3" t="s">
        <v>154</v>
      </c>
      <c r="V546" s="3" t="s">
        <v>154</v>
      </c>
      <c r="W546" s="3" t="s">
        <v>154</v>
      </c>
      <c r="X546" s="3" t="s">
        <v>154</v>
      </c>
      <c r="Y546" s="3" t="s">
        <v>154</v>
      </c>
      <c r="Z546" s="3" t="s">
        <v>154</v>
      </c>
      <c r="AA546" s="3" t="s">
        <v>154</v>
      </c>
      <c r="AB546" s="3" t="s">
        <v>154</v>
      </c>
      <c r="AC546" s="3" t="s">
        <v>154</v>
      </c>
      <c r="AD546" s="3" t="s">
        <v>6151</v>
      </c>
      <c r="AE546" s="3" t="s">
        <v>6151</v>
      </c>
      <c r="AF546" s="3" t="s">
        <v>154</v>
      </c>
      <c r="AG546" s="3" t="s">
        <v>154</v>
      </c>
      <c r="AH546" s="3" t="s">
        <v>6478</v>
      </c>
      <c r="AI546" s="3" t="s">
        <v>6482</v>
      </c>
      <c r="AJ546" s="3" t="s">
        <v>6489</v>
      </c>
    </row>
    <row r="547" spans="1:36" ht="15">
      <c r="A547" s="10">
        <v>642</v>
      </c>
      <c r="B547" t="str">
        <f>IF(K547="总计","",INDEX(主数据!A:AD,MATCH(J547,主数据!A:A,0),9))</f>
        <v>华东大区公司</v>
      </c>
      <c r="C547" t="str">
        <f>IF(K547="","",INDEX(主数据!A:AD,MATCH(J547,主数据!A:A,0),11))</f>
        <v>合肥城区</v>
      </c>
      <c r="D547" t="str">
        <f t="shared" si="32"/>
        <v>HF30销售中心物业费定额</v>
      </c>
      <c r="E547" s="13" t="str">
        <f t="shared" si="34"/>
        <v/>
      </c>
      <c r="F547" s="13" t="str">
        <f>IF(E547="","",IFERROR(IF(IF(K547="","",INDEX(收费标合同信息维护!A:Q,MATCH(D547,收费标合同信息维护!J:J,0),10))=D547,"有","无"),"无"))</f>
        <v/>
      </c>
      <c r="G547" s="13" t="str">
        <f t="shared" si="33"/>
        <v>HF30销售中心物业费定额100000.00</v>
      </c>
      <c r="H547" s="13" t="str">
        <f t="shared" si="35"/>
        <v>100000.00</v>
      </c>
      <c r="I547" s="13" t="str">
        <f>IF(G547="","",IFERROR(IF(IF(K547="","",INDEX(收费标合同信息维护!A:Q,MATCH(G547,收费标合同信息维护!M:M,0),13))=G547,"有","无"),"无"))</f>
        <v>无</v>
      </c>
      <c r="J547" s="3" t="s">
        <v>2992</v>
      </c>
      <c r="K547" s="3" t="s">
        <v>7747</v>
      </c>
      <c r="L547" s="3" t="s">
        <v>6638</v>
      </c>
      <c r="M547" s="3" t="s">
        <v>6639</v>
      </c>
      <c r="N547" s="3" t="s">
        <v>6477</v>
      </c>
      <c r="O547" s="3" t="s">
        <v>6478</v>
      </c>
      <c r="P547" s="3" t="s">
        <v>7748</v>
      </c>
      <c r="Q547" s="3" t="s">
        <v>6639</v>
      </c>
      <c r="R547" s="3" t="s">
        <v>6490</v>
      </c>
      <c r="S547" s="3" t="s">
        <v>6491</v>
      </c>
      <c r="T547" s="3" t="s">
        <v>6936</v>
      </c>
      <c r="U547" s="3" t="s">
        <v>154</v>
      </c>
      <c r="V547" s="3" t="s">
        <v>154</v>
      </c>
      <c r="W547" s="3" t="s">
        <v>7011</v>
      </c>
      <c r="X547" s="3" t="s">
        <v>154</v>
      </c>
      <c r="Y547" s="3" t="s">
        <v>154</v>
      </c>
      <c r="Z547" s="3" t="s">
        <v>154</v>
      </c>
      <c r="AA547" s="3" t="s">
        <v>154</v>
      </c>
      <c r="AB547" s="3" t="s">
        <v>154</v>
      </c>
      <c r="AC547" s="3" t="s">
        <v>154</v>
      </c>
      <c r="AD547" s="3" t="s">
        <v>6151</v>
      </c>
      <c r="AE547" s="3" t="s">
        <v>6151</v>
      </c>
      <c r="AF547" s="3" t="s">
        <v>154</v>
      </c>
      <c r="AG547" s="3" t="s">
        <v>154</v>
      </c>
      <c r="AH547" s="3" t="s">
        <v>6478</v>
      </c>
      <c r="AI547" s="3" t="s">
        <v>6482</v>
      </c>
      <c r="AJ547" s="3" t="s">
        <v>6033</v>
      </c>
    </row>
    <row r="548" spans="1:36" ht="30">
      <c r="A548" s="10">
        <v>643</v>
      </c>
      <c r="B548" t="str">
        <f>IF(K548="总计","",INDEX(主数据!A:AD,MATCH(J548,主数据!A:A,0),9))</f>
        <v>华东大区公司</v>
      </c>
      <c r="C548" t="str">
        <f>IF(K548="","",INDEX(主数据!A:AD,MATCH(J548,主数据!A:A,0),11))</f>
        <v>合肥城区</v>
      </c>
      <c r="D548" t="str">
        <f t="shared" si="32"/>
        <v>HF32销售中心物业费定额100000.00</v>
      </c>
      <c r="E548" s="13" t="str">
        <f t="shared" si="34"/>
        <v>100000.00</v>
      </c>
      <c r="F548" s="13" t="str">
        <f>IF(E548="","",IFERROR(IF(IF(K548="","",INDEX(收费标合同信息维护!A:Q,MATCH(D548,收费标合同信息维护!J:J,0),10))=D548,"有","无"),"无"))</f>
        <v>无</v>
      </c>
      <c r="G548" s="13" t="str">
        <f t="shared" si="33"/>
        <v>HF32销售中心物业费定额100000.00</v>
      </c>
      <c r="H548" s="13" t="str">
        <f t="shared" si="35"/>
        <v>100000.00</v>
      </c>
      <c r="I548" s="13" t="str">
        <f>IF(G548="","",IFERROR(IF(IF(K548="","",INDEX(收费标合同信息维护!A:Q,MATCH(G548,收费标合同信息维护!M:M,0),13))=G548,"有","无"),"无"))</f>
        <v>无</v>
      </c>
      <c r="J548" s="3" t="s">
        <v>3276</v>
      </c>
      <c r="K548" s="3" t="s">
        <v>7749</v>
      </c>
      <c r="L548" s="3" t="s">
        <v>6638</v>
      </c>
      <c r="M548" s="3" t="s">
        <v>6639</v>
      </c>
      <c r="N548" s="3" t="s">
        <v>6477</v>
      </c>
      <c r="O548" s="3" t="s">
        <v>6478</v>
      </c>
      <c r="P548" s="3" t="s">
        <v>7750</v>
      </c>
      <c r="Q548" s="3" t="s">
        <v>6639</v>
      </c>
      <c r="R548" s="3" t="s">
        <v>6490</v>
      </c>
      <c r="S548" s="3" t="s">
        <v>6491</v>
      </c>
      <c r="T548" s="3" t="s">
        <v>6690</v>
      </c>
      <c r="U548" s="3" t="s">
        <v>154</v>
      </c>
      <c r="V548" s="3" t="s">
        <v>7011</v>
      </c>
      <c r="W548" s="3" t="s">
        <v>7011</v>
      </c>
      <c r="X548" s="3" t="s">
        <v>154</v>
      </c>
      <c r="Y548" s="3" t="s">
        <v>154</v>
      </c>
      <c r="Z548" s="3" t="s">
        <v>154</v>
      </c>
      <c r="AA548" s="3" t="s">
        <v>154</v>
      </c>
      <c r="AB548" s="3" t="s">
        <v>154</v>
      </c>
      <c r="AC548" s="3" t="s">
        <v>154</v>
      </c>
      <c r="AD548" s="3" t="s">
        <v>6151</v>
      </c>
      <c r="AE548" s="3" t="s">
        <v>6151</v>
      </c>
      <c r="AF548" s="3" t="s">
        <v>6040</v>
      </c>
      <c r="AG548" s="3" t="s">
        <v>154</v>
      </c>
      <c r="AH548" s="3" t="s">
        <v>6478</v>
      </c>
      <c r="AI548" s="3" t="s">
        <v>6482</v>
      </c>
      <c r="AJ548" s="3" t="s">
        <v>6033</v>
      </c>
    </row>
    <row r="549" spans="1:36" ht="30">
      <c r="A549" s="10">
        <v>644</v>
      </c>
      <c r="B549" t="str">
        <f>IF(K549="总计","",INDEX(主数据!A:AD,MATCH(J549,主数据!A:A,0),9))</f>
        <v>华东大区公司</v>
      </c>
      <c r="C549" t="str">
        <f>IF(K549="","",INDEX(主数据!A:AD,MATCH(J549,主数据!A:A,0),11))</f>
        <v>合肥城区</v>
      </c>
      <c r="D549" t="str">
        <f t="shared" si="32"/>
        <v>HF33生活垃圾清运费-委托清运直接录入</v>
      </c>
      <c r="E549" s="13" t="str">
        <f t="shared" si="34"/>
        <v/>
      </c>
      <c r="F549" s="13" t="str">
        <f>IF(E549="","",IFERROR(IF(IF(K549="","",INDEX(收费标合同信息维护!A:Q,MATCH(D549,收费标合同信息维护!J:J,0),10))=D549,"有","无"),"无"))</f>
        <v/>
      </c>
      <c r="G549" s="13" t="str">
        <f t="shared" si="33"/>
        <v/>
      </c>
      <c r="H549" s="13" t="str">
        <f t="shared" si="35"/>
        <v/>
      </c>
      <c r="I549" s="13" t="str">
        <f>IF(G549="","",IFERROR(IF(IF(K549="","",INDEX(收费标合同信息维护!A:Q,MATCH(G549,收费标合同信息维护!M:M,0),13))=G549,"有","无"),"无"))</f>
        <v/>
      </c>
      <c r="J549" s="3" t="s">
        <v>3283</v>
      </c>
      <c r="K549" s="3" t="s">
        <v>7751</v>
      </c>
      <c r="L549" s="3" t="s">
        <v>6630</v>
      </c>
      <c r="M549" s="3" t="s">
        <v>6631</v>
      </c>
      <c r="N549" s="3" t="s">
        <v>6477</v>
      </c>
      <c r="O549" s="3" t="s">
        <v>6478</v>
      </c>
      <c r="P549" s="3" t="s">
        <v>7752</v>
      </c>
      <c r="Q549" s="3" t="s">
        <v>7753</v>
      </c>
      <c r="R549" s="3" t="s">
        <v>6479</v>
      </c>
      <c r="S549" s="3" t="s">
        <v>6480</v>
      </c>
      <c r="T549" s="3" t="s">
        <v>7100</v>
      </c>
      <c r="U549" s="3" t="s">
        <v>154</v>
      </c>
      <c r="V549" s="3" t="s">
        <v>154</v>
      </c>
      <c r="W549" s="3" t="s">
        <v>154</v>
      </c>
      <c r="X549" s="3" t="s">
        <v>154</v>
      </c>
      <c r="Y549" s="3" t="s">
        <v>154</v>
      </c>
      <c r="Z549" s="3" t="s">
        <v>154</v>
      </c>
      <c r="AA549" s="3" t="s">
        <v>154</v>
      </c>
      <c r="AB549" s="3" t="s">
        <v>154</v>
      </c>
      <c r="AC549" s="3" t="s">
        <v>154</v>
      </c>
      <c r="AD549" s="3" t="s">
        <v>6151</v>
      </c>
      <c r="AE549" s="3" t="s">
        <v>6151</v>
      </c>
      <c r="AF549" s="3" t="s">
        <v>154</v>
      </c>
      <c r="AG549" s="3" t="s">
        <v>154</v>
      </c>
      <c r="AH549" s="3" t="s">
        <v>6478</v>
      </c>
      <c r="AI549" s="3" t="s">
        <v>6482</v>
      </c>
      <c r="AJ549" s="3" t="s">
        <v>6489</v>
      </c>
    </row>
    <row r="550" spans="1:36" ht="30">
      <c r="A550" s="10">
        <v>645</v>
      </c>
      <c r="B550" t="str">
        <f>IF(K550="总计","",INDEX(主数据!A:AD,MATCH(J550,主数据!A:A,0),9))</f>
        <v>华东大区公司</v>
      </c>
      <c r="C550" t="str">
        <f>IF(K550="","",INDEX(主数据!A:AD,MATCH(J550,主数据!A:A,0),11))</f>
        <v>合肥城区</v>
      </c>
      <c r="D550" t="str">
        <f t="shared" si="32"/>
        <v>HF38物业服务费定额</v>
      </c>
      <c r="E550" s="13" t="str">
        <f t="shared" si="34"/>
        <v/>
      </c>
      <c r="F550" s="13" t="str">
        <f>IF(E550="","",IFERROR(IF(IF(K550="","",INDEX(收费标合同信息维护!A:Q,MATCH(D550,收费标合同信息维护!J:J,0),10))=D550,"有","无"),"无"))</f>
        <v/>
      </c>
      <c r="G550" s="13" t="str">
        <f t="shared" si="33"/>
        <v>HF38物业服务费定额223448.99</v>
      </c>
      <c r="H550" s="13" t="str">
        <f t="shared" si="35"/>
        <v>223448.99</v>
      </c>
      <c r="I550" s="13" t="str">
        <f>IF(G550="","",IFERROR(IF(IF(K550="","",INDEX(收费标合同信息维护!A:Q,MATCH(G550,收费标合同信息维护!M:M,0),13))=G550,"有","无"),"无"))</f>
        <v>无</v>
      </c>
      <c r="J550" s="3" t="s">
        <v>3692</v>
      </c>
      <c r="K550" s="3" t="s">
        <v>7754</v>
      </c>
      <c r="L550" s="3" t="s">
        <v>6025</v>
      </c>
      <c r="M550" s="3" t="s">
        <v>6026</v>
      </c>
      <c r="N550" s="3" t="s">
        <v>6477</v>
      </c>
      <c r="O550" s="3" t="s">
        <v>6478</v>
      </c>
      <c r="P550" s="3" t="s">
        <v>6721</v>
      </c>
      <c r="Q550" s="3" t="s">
        <v>7755</v>
      </c>
      <c r="R550" s="3" t="s">
        <v>6490</v>
      </c>
      <c r="S550" s="3" t="s">
        <v>6491</v>
      </c>
      <c r="T550" s="3" t="s">
        <v>6690</v>
      </c>
      <c r="U550" s="3" t="s">
        <v>154</v>
      </c>
      <c r="V550" s="3" t="s">
        <v>154</v>
      </c>
      <c r="W550" s="3" t="s">
        <v>7756</v>
      </c>
      <c r="X550" s="3" t="s">
        <v>154</v>
      </c>
      <c r="Y550" s="3" t="s">
        <v>154</v>
      </c>
      <c r="Z550" s="3" t="s">
        <v>154</v>
      </c>
      <c r="AA550" s="3" t="s">
        <v>154</v>
      </c>
      <c r="AB550" s="3" t="s">
        <v>154</v>
      </c>
      <c r="AC550" s="3" t="s">
        <v>154</v>
      </c>
      <c r="AD550" s="3" t="s">
        <v>6151</v>
      </c>
      <c r="AE550" s="3" t="s">
        <v>6151</v>
      </c>
      <c r="AF550" s="3" t="s">
        <v>154</v>
      </c>
      <c r="AG550" s="3" t="s">
        <v>154</v>
      </c>
      <c r="AH550" s="3" t="s">
        <v>6478</v>
      </c>
      <c r="AI550" s="3" t="s">
        <v>6482</v>
      </c>
      <c r="AJ550" s="3" t="s">
        <v>6033</v>
      </c>
    </row>
    <row r="551" spans="1:36" ht="30">
      <c r="A551" s="10">
        <v>646</v>
      </c>
      <c r="B551" t="str">
        <f>IF(K551="总计","",INDEX(主数据!A:AD,MATCH(J551,主数据!A:A,0),9))</f>
        <v>华东大区公司</v>
      </c>
      <c r="C551" t="str">
        <f>IF(K551="","",INDEX(主数据!A:AD,MATCH(J551,主数据!A:A,0),11))</f>
        <v>合肥城区</v>
      </c>
      <c r="D551" t="str">
        <f t="shared" si="32"/>
        <v>HF45销售中心物业费直接录入</v>
      </c>
      <c r="E551" s="13" t="str">
        <f t="shared" si="34"/>
        <v/>
      </c>
      <c r="F551" s="13" t="str">
        <f>IF(E551="","",IFERROR(IF(IF(K551="","",INDEX(收费标合同信息维护!A:Q,MATCH(D551,收费标合同信息维护!J:J,0),10))=D551,"有","无"),"无"))</f>
        <v/>
      </c>
      <c r="G551" s="13" t="str">
        <f t="shared" si="33"/>
        <v/>
      </c>
      <c r="H551" s="13" t="str">
        <f t="shared" si="35"/>
        <v/>
      </c>
      <c r="I551" s="13" t="str">
        <f>IF(G551="","",IFERROR(IF(IF(K551="","",INDEX(收费标合同信息维护!A:Q,MATCH(G551,收费标合同信息维护!M:M,0),13))=G551,"有","无"),"无"))</f>
        <v/>
      </c>
      <c r="J551" s="3" t="s">
        <v>4076</v>
      </c>
      <c r="K551" s="3" t="s">
        <v>7757</v>
      </c>
      <c r="L551" s="3" t="s">
        <v>6638</v>
      </c>
      <c r="M551" s="3" t="s">
        <v>6639</v>
      </c>
      <c r="N551" s="3" t="s">
        <v>6477</v>
      </c>
      <c r="O551" s="3" t="s">
        <v>6478</v>
      </c>
      <c r="P551" s="3" t="s">
        <v>1</v>
      </c>
      <c r="Q551" s="3" t="s">
        <v>6479</v>
      </c>
      <c r="R551" s="3" t="s">
        <v>6479</v>
      </c>
      <c r="S551" s="3" t="s">
        <v>6480</v>
      </c>
      <c r="T551" s="3" t="s">
        <v>7758</v>
      </c>
      <c r="U551" s="3" t="s">
        <v>154</v>
      </c>
      <c r="V551" s="3" t="s">
        <v>154</v>
      </c>
      <c r="W551" s="3" t="s">
        <v>154</v>
      </c>
      <c r="X551" s="3" t="s">
        <v>154</v>
      </c>
      <c r="Y551" s="3" t="s">
        <v>154</v>
      </c>
      <c r="Z551" s="3" t="s">
        <v>154</v>
      </c>
      <c r="AA551" s="3" t="s">
        <v>154</v>
      </c>
      <c r="AB551" s="3" t="s">
        <v>154</v>
      </c>
      <c r="AC551" s="3" t="s">
        <v>154</v>
      </c>
      <c r="AD551" s="3" t="s">
        <v>6151</v>
      </c>
      <c r="AE551" s="3" t="s">
        <v>6151</v>
      </c>
      <c r="AF551" s="3" t="s">
        <v>154</v>
      </c>
      <c r="AG551" s="3" t="s">
        <v>154</v>
      </c>
      <c r="AH551" s="3" t="s">
        <v>6597</v>
      </c>
      <c r="AI551" s="3" t="s">
        <v>6482</v>
      </c>
      <c r="AJ551" s="3" t="s">
        <v>6033</v>
      </c>
    </row>
    <row r="552" spans="1:36" ht="30">
      <c r="A552" s="10">
        <v>647</v>
      </c>
      <c r="B552" t="str">
        <f>IF(K552="总计","",INDEX(主数据!A:AD,MATCH(J552,主数据!A:A,0),9))</f>
        <v>华东大区公司</v>
      </c>
      <c r="C552" t="str">
        <f>IF(K552="","",INDEX(主数据!A:AD,MATCH(J552,主数据!A:A,0),11))</f>
        <v>合肥城区</v>
      </c>
      <c r="D552" t="str">
        <f t="shared" si="32"/>
        <v>HF45销售中心物业费定额</v>
      </c>
      <c r="E552" s="13" t="str">
        <f t="shared" si="34"/>
        <v/>
      </c>
      <c r="F552" s="13" t="str">
        <f>IF(E552="","",IFERROR(IF(IF(K552="","",INDEX(收费标合同信息维护!A:Q,MATCH(D552,收费标合同信息维护!J:J,0),10))=D552,"有","无"),"无"))</f>
        <v/>
      </c>
      <c r="G552" s="13" t="str">
        <f t="shared" si="33"/>
        <v>HF45销售中心物业费定额210470.75</v>
      </c>
      <c r="H552" s="13" t="str">
        <f t="shared" si="35"/>
        <v>210470.75</v>
      </c>
      <c r="I552" s="13" t="str">
        <f>IF(G552="","",IFERROR(IF(IF(K552="","",INDEX(收费标合同信息维护!A:Q,MATCH(G552,收费标合同信息维护!M:M,0),13))=G552,"有","无"),"无"))</f>
        <v>无</v>
      </c>
      <c r="J552" s="3" t="s">
        <v>4076</v>
      </c>
      <c r="K552" s="3" t="s">
        <v>7757</v>
      </c>
      <c r="L552" s="3" t="s">
        <v>6638</v>
      </c>
      <c r="M552" s="3" t="s">
        <v>6639</v>
      </c>
      <c r="N552" s="3" t="s">
        <v>6477</v>
      </c>
      <c r="O552" s="3" t="s">
        <v>6478</v>
      </c>
      <c r="P552" s="3" t="s">
        <v>7759</v>
      </c>
      <c r="Q552" s="3" t="s">
        <v>6026</v>
      </c>
      <c r="R552" s="3" t="s">
        <v>6490</v>
      </c>
      <c r="S552" s="3" t="s">
        <v>6491</v>
      </c>
      <c r="T552" s="3" t="s">
        <v>6915</v>
      </c>
      <c r="U552" s="3" t="s">
        <v>154</v>
      </c>
      <c r="V552" s="3" t="s">
        <v>154</v>
      </c>
      <c r="W552" s="3" t="s">
        <v>7760</v>
      </c>
      <c r="X552" s="3" t="s">
        <v>154</v>
      </c>
      <c r="Y552" s="3" t="s">
        <v>154</v>
      </c>
      <c r="Z552" s="3" t="s">
        <v>154</v>
      </c>
      <c r="AA552" s="3" t="s">
        <v>154</v>
      </c>
      <c r="AB552" s="3" t="s">
        <v>154</v>
      </c>
      <c r="AC552" s="3" t="s">
        <v>154</v>
      </c>
      <c r="AD552" s="3" t="s">
        <v>6151</v>
      </c>
      <c r="AE552" s="3" t="s">
        <v>6151</v>
      </c>
      <c r="AF552" s="3" t="s">
        <v>154</v>
      </c>
      <c r="AG552" s="3" t="s">
        <v>154</v>
      </c>
      <c r="AH552" s="3" t="s">
        <v>6478</v>
      </c>
      <c r="AI552" s="3" t="s">
        <v>6482</v>
      </c>
      <c r="AJ552" s="3" t="s">
        <v>6033</v>
      </c>
    </row>
    <row r="553" spans="1:36" ht="30">
      <c r="A553" s="10">
        <v>648</v>
      </c>
      <c r="B553" t="str">
        <f>IF(K553="总计","",INDEX(主数据!A:AD,MATCH(J553,主数据!A:A,0),9))</f>
        <v>华南大区公司</v>
      </c>
      <c r="C553" t="str">
        <f>IF(K553="","",INDEX(主数据!A:AD,MATCH(J553,主数据!A:A,0),11))</f>
        <v>海南城区</v>
      </c>
      <c r="D553" t="str">
        <f t="shared" si="32"/>
        <v>HK11物业服务费标准方式266217.00</v>
      </c>
      <c r="E553" s="13" t="str">
        <f t="shared" si="34"/>
        <v>266217.00</v>
      </c>
      <c r="F553" s="13" t="str">
        <f>IF(E553="","",IFERROR(IF(IF(K553="","",INDEX(收费标合同信息维护!A:Q,MATCH(D553,收费标合同信息维护!J:J,0),10))=D553,"有","无"),"无"))</f>
        <v>无</v>
      </c>
      <c r="G553" s="13" t="str">
        <f t="shared" si="33"/>
        <v/>
      </c>
      <c r="H553" s="13" t="str">
        <f t="shared" si="35"/>
        <v/>
      </c>
      <c r="I553" s="13" t="str">
        <f>IF(G553="","",IFERROR(IF(IF(K553="","",INDEX(收费标合同信息维护!A:Q,MATCH(G553,收费标合同信息维护!M:M,0),13))=G553,"有","无"),"无"))</f>
        <v/>
      </c>
      <c r="J553" s="3" t="s">
        <v>2996</v>
      </c>
      <c r="K553" s="3" t="s">
        <v>7761</v>
      </c>
      <c r="L553" s="3" t="s">
        <v>6025</v>
      </c>
      <c r="M553" s="3" t="s">
        <v>6026</v>
      </c>
      <c r="N553" s="3" t="s">
        <v>6477</v>
      </c>
      <c r="O553" s="3" t="s">
        <v>6478</v>
      </c>
      <c r="P553" s="3" t="s">
        <v>7762</v>
      </c>
      <c r="Q553" s="3" t="s">
        <v>6026</v>
      </c>
      <c r="R553" s="3" t="s">
        <v>6484</v>
      </c>
      <c r="S553" s="3" t="s">
        <v>6491</v>
      </c>
      <c r="T553" s="3" t="s">
        <v>7411</v>
      </c>
      <c r="U553" s="3" t="s">
        <v>7763</v>
      </c>
      <c r="V553" s="3" t="s">
        <v>7764</v>
      </c>
      <c r="W553" s="3" t="s">
        <v>154</v>
      </c>
      <c r="X553" s="3" t="s">
        <v>154</v>
      </c>
      <c r="Y553" s="3" t="s">
        <v>154</v>
      </c>
      <c r="Z553" s="3" t="s">
        <v>154</v>
      </c>
      <c r="AA553" s="3" t="s">
        <v>154</v>
      </c>
      <c r="AB553" s="3" t="s">
        <v>154</v>
      </c>
      <c r="AC553" s="3" t="s">
        <v>154</v>
      </c>
      <c r="AD553" s="3" t="s">
        <v>6151</v>
      </c>
      <c r="AE553" s="3" t="s">
        <v>6151</v>
      </c>
      <c r="AF553" s="3" t="s">
        <v>154</v>
      </c>
      <c r="AG553" s="3" t="s">
        <v>154</v>
      </c>
      <c r="AH553" s="3" t="s">
        <v>6597</v>
      </c>
      <c r="AI553" s="3" t="s">
        <v>6482</v>
      </c>
      <c r="AJ553" s="3" t="s">
        <v>6489</v>
      </c>
    </row>
    <row r="554" spans="1:36" ht="30">
      <c r="A554" s="10">
        <v>649</v>
      </c>
      <c r="B554" t="str">
        <f>IF(K554="总计","",INDEX(主数据!A:AD,MATCH(J554,主数据!A:A,0),9))</f>
        <v>华南大区公司</v>
      </c>
      <c r="C554" t="str">
        <f>IF(K554="","",INDEX(主数据!A:AD,MATCH(J554,主数据!A:A,0),11))</f>
        <v>海南城区</v>
      </c>
      <c r="D554" t="str">
        <f t="shared" si="32"/>
        <v>HK11物业服务费定额</v>
      </c>
      <c r="E554" s="13" t="str">
        <f t="shared" si="34"/>
        <v/>
      </c>
      <c r="F554" s="13" t="str">
        <f>IF(E554="","",IFERROR(IF(IF(K554="","",INDEX(收费标合同信息维护!A:Q,MATCH(D554,收费标合同信息维护!J:J,0),10))=D554,"有","无"),"无"))</f>
        <v/>
      </c>
      <c r="G554" s="13" t="str">
        <f t="shared" si="33"/>
        <v>HK11物业服务费定额170519.00</v>
      </c>
      <c r="H554" s="13" t="str">
        <f t="shared" si="35"/>
        <v>170519.00</v>
      </c>
      <c r="I554" s="13" t="str">
        <f>IF(G554="","",IFERROR(IF(IF(K554="","",INDEX(收费标合同信息维护!A:Q,MATCH(G554,收费标合同信息维护!M:M,0),13))=G554,"有","无"),"无"))</f>
        <v>无</v>
      </c>
      <c r="J554" s="3" t="s">
        <v>2996</v>
      </c>
      <c r="K554" s="3" t="s">
        <v>7761</v>
      </c>
      <c r="L554" s="3" t="s">
        <v>6025</v>
      </c>
      <c r="M554" s="3" t="s">
        <v>6026</v>
      </c>
      <c r="N554" s="3" t="s">
        <v>6477</v>
      </c>
      <c r="O554" s="3" t="s">
        <v>6478</v>
      </c>
      <c r="P554" s="3" t="s">
        <v>7765</v>
      </c>
      <c r="Q554" s="3" t="s">
        <v>7202</v>
      </c>
      <c r="R554" s="3" t="s">
        <v>6490</v>
      </c>
      <c r="S554" s="3" t="s">
        <v>6627</v>
      </c>
      <c r="T554" s="3" t="s">
        <v>6690</v>
      </c>
      <c r="U554" s="3" t="s">
        <v>6591</v>
      </c>
      <c r="V554" s="3" t="s">
        <v>154</v>
      </c>
      <c r="W554" s="3" t="s">
        <v>7766</v>
      </c>
      <c r="X554" s="3" t="s">
        <v>154</v>
      </c>
      <c r="Y554" s="3" t="s">
        <v>154</v>
      </c>
      <c r="Z554" s="3" t="s">
        <v>154</v>
      </c>
      <c r="AA554" s="3" t="s">
        <v>154</v>
      </c>
      <c r="AB554" s="3" t="s">
        <v>154</v>
      </c>
      <c r="AC554" s="3" t="s">
        <v>154</v>
      </c>
      <c r="AD554" s="3" t="s">
        <v>6151</v>
      </c>
      <c r="AE554" s="3" t="s">
        <v>6151</v>
      </c>
      <c r="AF554" s="3" t="s">
        <v>154</v>
      </c>
      <c r="AG554" s="3" t="s">
        <v>154</v>
      </c>
      <c r="AH554" s="3" t="s">
        <v>6478</v>
      </c>
      <c r="AI554" s="3" t="s">
        <v>6727</v>
      </c>
      <c r="AJ554" s="3" t="s">
        <v>6489</v>
      </c>
    </row>
    <row r="555" spans="1:36" ht="30">
      <c r="A555" s="10">
        <v>650</v>
      </c>
      <c r="B555" t="str">
        <f>IF(K555="总计","",INDEX(主数据!A:AD,MATCH(J555,主数据!A:A,0),9))</f>
        <v>华南大区公司</v>
      </c>
      <c r="C555" t="str">
        <f>IF(K555="","",INDEX(主数据!A:AD,MATCH(J555,主数据!A:A,0),11))</f>
        <v>海南城区</v>
      </c>
      <c r="D555" t="str">
        <f t="shared" si="32"/>
        <v>HK11销售中心物业费定额</v>
      </c>
      <c r="E555" s="13" t="str">
        <f t="shared" si="34"/>
        <v/>
      </c>
      <c r="F555" s="13" t="str">
        <f>IF(E555="","",IFERROR(IF(IF(K555="","",INDEX(收费标合同信息维护!A:Q,MATCH(D555,收费标合同信息维护!J:J,0),10))=D555,"有","无"),"无"))</f>
        <v/>
      </c>
      <c r="G555" s="13" t="str">
        <f t="shared" si="33"/>
        <v>HK11销售中心物业费定额170519.00</v>
      </c>
      <c r="H555" s="13" t="str">
        <f t="shared" si="35"/>
        <v>170519.00</v>
      </c>
      <c r="I555" s="13" t="str">
        <f>IF(G555="","",IFERROR(IF(IF(K555="","",INDEX(收费标合同信息维护!A:Q,MATCH(G555,收费标合同信息维护!M:M,0),13))=G555,"有","无"),"无"))</f>
        <v>无</v>
      </c>
      <c r="J555" s="3" t="s">
        <v>2996</v>
      </c>
      <c r="K555" s="3" t="s">
        <v>7761</v>
      </c>
      <c r="L555" s="3" t="s">
        <v>6638</v>
      </c>
      <c r="M555" s="3" t="s">
        <v>6639</v>
      </c>
      <c r="N555" s="3" t="s">
        <v>6477</v>
      </c>
      <c r="O555" s="3" t="s">
        <v>6478</v>
      </c>
      <c r="P555" s="3" t="s">
        <v>6638</v>
      </c>
      <c r="Q555" s="3" t="s">
        <v>7767</v>
      </c>
      <c r="R555" s="3" t="s">
        <v>6490</v>
      </c>
      <c r="S555" s="3" t="s">
        <v>6491</v>
      </c>
      <c r="T555" s="3" t="s">
        <v>6590</v>
      </c>
      <c r="U555" s="3" t="s">
        <v>6591</v>
      </c>
      <c r="V555" s="3" t="s">
        <v>154</v>
      </c>
      <c r="W555" s="3" t="s">
        <v>7766</v>
      </c>
      <c r="X555" s="3" t="s">
        <v>154</v>
      </c>
      <c r="Y555" s="3" t="s">
        <v>154</v>
      </c>
      <c r="Z555" s="3" t="s">
        <v>154</v>
      </c>
      <c r="AA555" s="3" t="s">
        <v>154</v>
      </c>
      <c r="AB555" s="3" t="s">
        <v>154</v>
      </c>
      <c r="AC555" s="3" t="s">
        <v>154</v>
      </c>
      <c r="AD555" s="3" t="s">
        <v>6151</v>
      </c>
      <c r="AE555" s="3" t="s">
        <v>6151</v>
      </c>
      <c r="AF555" s="3" t="s">
        <v>154</v>
      </c>
      <c r="AG555" s="3" t="s">
        <v>154</v>
      </c>
      <c r="AH555" s="3" t="s">
        <v>6597</v>
      </c>
      <c r="AI555" s="3" t="s">
        <v>6482</v>
      </c>
      <c r="AJ555" s="3" t="s">
        <v>6033</v>
      </c>
    </row>
    <row r="556" spans="1:36" ht="30">
      <c r="A556" s="10">
        <v>651</v>
      </c>
      <c r="B556" t="str">
        <f>IF(K556="总计","",INDEX(主数据!A:AD,MATCH(J556,主数据!A:A,0),9))</f>
        <v>华南大区公司</v>
      </c>
      <c r="C556" t="str">
        <f>IF(K556="","",INDEX(主数据!A:AD,MATCH(J556,主数据!A:A,0),11))</f>
        <v>海南城区</v>
      </c>
      <c r="D556" t="str">
        <f t="shared" si="32"/>
        <v>HK11销售中心物业费直接录入</v>
      </c>
      <c r="E556" s="13" t="str">
        <f t="shared" si="34"/>
        <v/>
      </c>
      <c r="F556" s="13" t="str">
        <f>IF(E556="","",IFERROR(IF(IF(K556="","",INDEX(收费标合同信息维护!A:Q,MATCH(D556,收费标合同信息维护!J:J,0),10))=D556,"有","无"),"无"))</f>
        <v/>
      </c>
      <c r="G556" s="13" t="str">
        <f t="shared" si="33"/>
        <v/>
      </c>
      <c r="H556" s="13" t="str">
        <f t="shared" si="35"/>
        <v/>
      </c>
      <c r="I556" s="13" t="str">
        <f>IF(G556="","",IFERROR(IF(IF(K556="","",INDEX(收费标合同信息维护!A:Q,MATCH(G556,收费标合同信息维护!M:M,0),13))=G556,"有","无"),"无"))</f>
        <v/>
      </c>
      <c r="J556" s="3" t="s">
        <v>2996</v>
      </c>
      <c r="K556" s="3" t="s">
        <v>7761</v>
      </c>
      <c r="L556" s="3" t="s">
        <v>6638</v>
      </c>
      <c r="M556" s="3" t="s">
        <v>6639</v>
      </c>
      <c r="N556" s="3" t="s">
        <v>6477</v>
      </c>
      <c r="O556" s="3" t="s">
        <v>6478</v>
      </c>
      <c r="P556" s="3" t="s">
        <v>7768</v>
      </c>
      <c r="Q556" s="3" t="s">
        <v>6639</v>
      </c>
      <c r="R556" s="3" t="s">
        <v>6479</v>
      </c>
      <c r="S556" s="3" t="s">
        <v>6480</v>
      </c>
      <c r="T556" s="3" t="s">
        <v>6493</v>
      </c>
      <c r="U556" s="3" t="s">
        <v>154</v>
      </c>
      <c r="V556" s="3" t="s">
        <v>154</v>
      </c>
      <c r="W556" s="3" t="s">
        <v>154</v>
      </c>
      <c r="X556" s="3" t="s">
        <v>154</v>
      </c>
      <c r="Y556" s="3" t="s">
        <v>154</v>
      </c>
      <c r="Z556" s="3" t="s">
        <v>154</v>
      </c>
      <c r="AA556" s="3" t="s">
        <v>154</v>
      </c>
      <c r="AB556" s="3" t="s">
        <v>154</v>
      </c>
      <c r="AC556" s="3" t="s">
        <v>154</v>
      </c>
      <c r="AD556" s="3" t="s">
        <v>6151</v>
      </c>
      <c r="AE556" s="3" t="s">
        <v>6151</v>
      </c>
      <c r="AF556" s="3" t="s">
        <v>154</v>
      </c>
      <c r="AG556" s="3" t="s">
        <v>154</v>
      </c>
      <c r="AH556" s="3" t="s">
        <v>6597</v>
      </c>
      <c r="AI556" s="3" t="s">
        <v>6482</v>
      </c>
      <c r="AJ556" s="3" t="s">
        <v>6489</v>
      </c>
    </row>
    <row r="557" spans="1:36" ht="30">
      <c r="A557" s="10">
        <v>652</v>
      </c>
      <c r="B557" t="str">
        <f>IF(K557="总计","",INDEX(主数据!A:AD,MATCH(J557,主数据!A:A,0),9))</f>
        <v>华南大区公司</v>
      </c>
      <c r="C557" t="str">
        <f>IF(K557="","",INDEX(主数据!A:AD,MATCH(J557,主数据!A:A,0),11))</f>
        <v>海南城区</v>
      </c>
      <c r="D557" t="str">
        <f t="shared" si="32"/>
        <v>HK11销售中心物业费直接录入</v>
      </c>
      <c r="E557" s="13" t="str">
        <f t="shared" si="34"/>
        <v/>
      </c>
      <c r="F557" s="13" t="str">
        <f>IF(E557="","",IFERROR(IF(IF(K557="","",INDEX(收费标合同信息维护!A:Q,MATCH(D557,收费标合同信息维护!J:J,0),10))=D557,"有","无"),"无"))</f>
        <v/>
      </c>
      <c r="G557" s="13" t="str">
        <f t="shared" si="33"/>
        <v/>
      </c>
      <c r="H557" s="13" t="str">
        <f t="shared" si="35"/>
        <v/>
      </c>
      <c r="I557" s="13" t="str">
        <f>IF(G557="","",IFERROR(IF(IF(K557="","",INDEX(收费标合同信息维护!A:Q,MATCH(G557,收费标合同信息维护!M:M,0),13))=G557,"有","无"),"无"))</f>
        <v/>
      </c>
      <c r="J557" s="3" t="s">
        <v>2996</v>
      </c>
      <c r="K557" s="3" t="s">
        <v>7761</v>
      </c>
      <c r="L557" s="3" t="s">
        <v>6638</v>
      </c>
      <c r="M557" s="3" t="s">
        <v>6639</v>
      </c>
      <c r="N557" s="3" t="s">
        <v>6477</v>
      </c>
      <c r="O557" s="3" t="s">
        <v>6478</v>
      </c>
      <c r="P557" s="3" t="s">
        <v>7769</v>
      </c>
      <c r="Q557" s="3" t="s">
        <v>7770</v>
      </c>
      <c r="R557" s="3" t="s">
        <v>6479</v>
      </c>
      <c r="S557" s="3" t="s">
        <v>6480</v>
      </c>
      <c r="T557" s="3" t="s">
        <v>7771</v>
      </c>
      <c r="U557" s="3" t="s">
        <v>7772</v>
      </c>
      <c r="V557" s="3" t="s">
        <v>154</v>
      </c>
      <c r="W557" s="3" t="s">
        <v>154</v>
      </c>
      <c r="X557" s="3" t="s">
        <v>154</v>
      </c>
      <c r="Y557" s="3" t="s">
        <v>154</v>
      </c>
      <c r="Z557" s="3" t="s">
        <v>154</v>
      </c>
      <c r="AA557" s="3" t="s">
        <v>154</v>
      </c>
      <c r="AB557" s="3" t="s">
        <v>154</v>
      </c>
      <c r="AC557" s="3" t="s">
        <v>154</v>
      </c>
      <c r="AD557" s="3" t="s">
        <v>6151</v>
      </c>
      <c r="AE557" s="3" t="s">
        <v>6151</v>
      </c>
      <c r="AF557" s="3" t="s">
        <v>154</v>
      </c>
      <c r="AG557" s="3" t="s">
        <v>154</v>
      </c>
      <c r="AH557" s="3" t="s">
        <v>6597</v>
      </c>
      <c r="AI557" s="3" t="s">
        <v>6727</v>
      </c>
      <c r="AJ557" s="3" t="s">
        <v>6489</v>
      </c>
    </row>
    <row r="558" spans="1:36" ht="30">
      <c r="A558" s="10">
        <v>653</v>
      </c>
      <c r="B558" t="str">
        <f>IF(K558="总计","",INDEX(主数据!A:AD,MATCH(J558,主数据!A:A,0),9))</f>
        <v>华南大区公司</v>
      </c>
      <c r="C558" t="str">
        <f>IF(K558="","",INDEX(主数据!A:AD,MATCH(J558,主数据!A:A,0),11))</f>
        <v>海南城区</v>
      </c>
      <c r="D558" t="str">
        <f t="shared" si="32"/>
        <v>HK12物业服务费直接录入</v>
      </c>
      <c r="E558" s="13" t="str">
        <f t="shared" si="34"/>
        <v/>
      </c>
      <c r="F558" s="13" t="str">
        <f>IF(E558="","",IFERROR(IF(IF(K558="","",INDEX(收费标合同信息维护!A:Q,MATCH(D558,收费标合同信息维护!J:J,0),10))=D558,"有","无"),"无"))</f>
        <v/>
      </c>
      <c r="G558" s="13" t="str">
        <f t="shared" si="33"/>
        <v/>
      </c>
      <c r="H558" s="13" t="str">
        <f t="shared" si="35"/>
        <v/>
      </c>
      <c r="I558" s="13" t="str">
        <f>IF(G558="","",IFERROR(IF(IF(K558="","",INDEX(收费标合同信息维护!A:Q,MATCH(G558,收费标合同信息维护!M:M,0),13))=G558,"有","无"),"无"))</f>
        <v/>
      </c>
      <c r="J558" s="3" t="s">
        <v>3400</v>
      </c>
      <c r="K558" s="3" t="s">
        <v>7773</v>
      </c>
      <c r="L558" s="3" t="s">
        <v>6025</v>
      </c>
      <c r="M558" s="3" t="s">
        <v>6026</v>
      </c>
      <c r="N558" s="3" t="s">
        <v>6477</v>
      </c>
      <c r="O558" s="3" t="s">
        <v>6478</v>
      </c>
      <c r="P558" s="3" t="s">
        <v>7774</v>
      </c>
      <c r="Q558" s="3" t="s">
        <v>6026</v>
      </c>
      <c r="R558" s="3" t="s">
        <v>6479</v>
      </c>
      <c r="S558" s="3" t="s">
        <v>6480</v>
      </c>
      <c r="T558" s="3" t="s">
        <v>6704</v>
      </c>
      <c r="U558" s="3" t="s">
        <v>7221</v>
      </c>
      <c r="V558" s="3" t="s">
        <v>154</v>
      </c>
      <c r="W558" s="3" t="s">
        <v>154</v>
      </c>
      <c r="X558" s="3" t="s">
        <v>154</v>
      </c>
      <c r="Y558" s="3" t="s">
        <v>154</v>
      </c>
      <c r="Z558" s="3" t="s">
        <v>154</v>
      </c>
      <c r="AA558" s="3" t="s">
        <v>154</v>
      </c>
      <c r="AB558" s="3" t="s">
        <v>154</v>
      </c>
      <c r="AC558" s="3" t="s">
        <v>154</v>
      </c>
      <c r="AD558" s="3" t="s">
        <v>6151</v>
      </c>
      <c r="AE558" s="3" t="s">
        <v>6151</v>
      </c>
      <c r="AF558" s="3" t="s">
        <v>154</v>
      </c>
      <c r="AG558" s="3" t="s">
        <v>154</v>
      </c>
      <c r="AH558" s="3" t="s">
        <v>6478</v>
      </c>
      <c r="AI558" s="3" t="s">
        <v>6482</v>
      </c>
      <c r="AJ558" s="3" t="s">
        <v>6489</v>
      </c>
    </row>
    <row r="559" spans="1:36" ht="30">
      <c r="A559" s="10">
        <v>654</v>
      </c>
      <c r="B559" t="str">
        <f>IF(K559="总计","",INDEX(主数据!A:AD,MATCH(J559,主数据!A:A,0),9))</f>
        <v>华北大区公司</v>
      </c>
      <c r="C559" t="str">
        <f>IF(K559="","",INDEX(主数据!A:AD,MATCH(J559,主数据!A:A,0),11))</f>
        <v>华为IFM东南区管理处</v>
      </c>
      <c r="D559" t="str">
        <f t="shared" si="32"/>
        <v>HK16物业服务费定额</v>
      </c>
      <c r="E559" s="13" t="str">
        <f t="shared" si="34"/>
        <v/>
      </c>
      <c r="F559" s="13" t="str">
        <f>IF(E559="","",IFERROR(IF(IF(K559="","",INDEX(收费标合同信息维护!A:Q,MATCH(D559,收费标合同信息维护!J:J,0),10))=D559,"有","无"),"无"))</f>
        <v/>
      </c>
      <c r="G559" s="13" t="str">
        <f t="shared" si="33"/>
        <v>HK16物业服务费定额44430.42</v>
      </c>
      <c r="H559" s="13" t="str">
        <f t="shared" si="35"/>
        <v>44430.42</v>
      </c>
      <c r="I559" s="13" t="str">
        <f>IF(G559="","",IFERROR(IF(IF(K559="","",INDEX(收费标合同信息维护!A:Q,MATCH(G559,收费标合同信息维护!M:M,0),13))=G559,"有","无"),"无"))</f>
        <v>无</v>
      </c>
      <c r="J559" s="3" t="s">
        <v>3522</v>
      </c>
      <c r="K559" s="3" t="s">
        <v>7775</v>
      </c>
      <c r="L559" s="3" t="s">
        <v>6025</v>
      </c>
      <c r="M559" s="3" t="s">
        <v>6026</v>
      </c>
      <c r="N559" s="3" t="s">
        <v>6477</v>
      </c>
      <c r="O559" s="3" t="s">
        <v>6478</v>
      </c>
      <c r="P559" s="3" t="s">
        <v>6025</v>
      </c>
      <c r="Q559" s="3" t="s">
        <v>7043</v>
      </c>
      <c r="R559" s="3" t="s">
        <v>6490</v>
      </c>
      <c r="S559" s="3" t="s">
        <v>6491</v>
      </c>
      <c r="T559" s="3" t="s">
        <v>6492</v>
      </c>
      <c r="U559" s="3" t="s">
        <v>154</v>
      </c>
      <c r="V559" s="3" t="s">
        <v>154</v>
      </c>
      <c r="W559" s="3" t="s">
        <v>7776</v>
      </c>
      <c r="X559" s="3" t="s">
        <v>154</v>
      </c>
      <c r="Y559" s="3" t="s">
        <v>154</v>
      </c>
      <c r="Z559" s="3" t="s">
        <v>154</v>
      </c>
      <c r="AA559" s="3" t="s">
        <v>154</v>
      </c>
      <c r="AB559" s="3" t="s">
        <v>154</v>
      </c>
      <c r="AC559" s="3" t="s">
        <v>154</v>
      </c>
      <c r="AD559" s="3" t="s">
        <v>6151</v>
      </c>
      <c r="AE559" s="3" t="s">
        <v>6151</v>
      </c>
      <c r="AF559" s="3" t="s">
        <v>154</v>
      </c>
      <c r="AG559" s="3" t="s">
        <v>154</v>
      </c>
      <c r="AH559" s="3" t="s">
        <v>6478</v>
      </c>
      <c r="AI559" s="3" t="s">
        <v>6727</v>
      </c>
      <c r="AJ559" s="3" t="s">
        <v>6489</v>
      </c>
    </row>
    <row r="560" spans="1:36" ht="30">
      <c r="A560" s="10">
        <v>655</v>
      </c>
      <c r="B560" t="str">
        <f>IF(K560="总计","",INDEX(主数据!A:AD,MATCH(J560,主数据!A:A,0),9))</f>
        <v>华北大区公司</v>
      </c>
      <c r="C560" t="str">
        <f>IF(K560="","",INDEX(主数据!A:AD,MATCH(J560,主数据!A:A,0),11))</f>
        <v>华为IFM东南区管理处</v>
      </c>
      <c r="D560" t="str">
        <f t="shared" si="32"/>
        <v>HK16物业服务费直接录入</v>
      </c>
      <c r="E560" s="13" t="str">
        <f t="shared" si="34"/>
        <v/>
      </c>
      <c r="F560" s="13" t="str">
        <f>IF(E560="","",IFERROR(IF(IF(K560="","",INDEX(收费标合同信息维护!A:Q,MATCH(D560,收费标合同信息维护!J:J,0),10))=D560,"有","无"),"无"))</f>
        <v/>
      </c>
      <c r="G560" s="13" t="str">
        <f t="shared" si="33"/>
        <v/>
      </c>
      <c r="H560" s="13" t="str">
        <f t="shared" si="35"/>
        <v/>
      </c>
      <c r="I560" s="13" t="str">
        <f>IF(G560="","",IFERROR(IF(IF(K560="","",INDEX(收费标合同信息维护!A:Q,MATCH(G560,收费标合同信息维护!M:M,0),13))=G560,"有","无"),"无"))</f>
        <v/>
      </c>
      <c r="J560" s="3" t="s">
        <v>3522</v>
      </c>
      <c r="K560" s="3" t="s">
        <v>7775</v>
      </c>
      <c r="L560" s="3" t="s">
        <v>6025</v>
      </c>
      <c r="M560" s="3" t="s">
        <v>6026</v>
      </c>
      <c r="N560" s="3" t="s">
        <v>6477</v>
      </c>
      <c r="O560" s="3" t="s">
        <v>6478</v>
      </c>
      <c r="P560" s="3" t="s">
        <v>7777</v>
      </c>
      <c r="Q560" s="3" t="s">
        <v>6026</v>
      </c>
      <c r="R560" s="3" t="s">
        <v>6479</v>
      </c>
      <c r="S560" s="3" t="s">
        <v>6480</v>
      </c>
      <c r="T560" s="3" t="s">
        <v>7266</v>
      </c>
      <c r="U560" s="3" t="s">
        <v>154</v>
      </c>
      <c r="V560" s="3" t="s">
        <v>154</v>
      </c>
      <c r="W560" s="3" t="s">
        <v>154</v>
      </c>
      <c r="X560" s="3" t="s">
        <v>154</v>
      </c>
      <c r="Y560" s="3" t="s">
        <v>154</v>
      </c>
      <c r="Z560" s="3" t="s">
        <v>154</v>
      </c>
      <c r="AA560" s="3" t="s">
        <v>154</v>
      </c>
      <c r="AB560" s="3" t="s">
        <v>154</v>
      </c>
      <c r="AC560" s="3" t="s">
        <v>154</v>
      </c>
      <c r="AD560" s="3" t="s">
        <v>6151</v>
      </c>
      <c r="AE560" s="3" t="s">
        <v>6151</v>
      </c>
      <c r="AF560" s="3" t="s">
        <v>154</v>
      </c>
      <c r="AG560" s="3" t="s">
        <v>154</v>
      </c>
      <c r="AH560" s="3" t="s">
        <v>6478</v>
      </c>
      <c r="AI560" s="3" t="s">
        <v>6482</v>
      </c>
      <c r="AJ560" s="3" t="s">
        <v>6489</v>
      </c>
    </row>
    <row r="561" spans="1:36" ht="30">
      <c r="A561" s="10">
        <v>656</v>
      </c>
      <c r="B561" t="str">
        <f>IF(K561="总计","",INDEX(主数据!A:AD,MATCH(J561,主数据!A:A,0),9))</f>
        <v>华南大区公司</v>
      </c>
      <c r="C561" t="str">
        <f>IF(K561="","",INDEX(主数据!A:AD,MATCH(J561,主数据!A:A,0),11))</f>
        <v>海南城区</v>
      </c>
      <c r="D561" t="str">
        <f t="shared" si="32"/>
        <v>HK17物业服务费直接录入</v>
      </c>
      <c r="E561" s="13" t="str">
        <f t="shared" si="34"/>
        <v/>
      </c>
      <c r="F561" s="13" t="str">
        <f>IF(E561="","",IFERROR(IF(IF(K561="","",INDEX(收费标合同信息维护!A:Q,MATCH(D561,收费标合同信息维护!J:J,0),10))=D561,"有","无"),"无"))</f>
        <v/>
      </c>
      <c r="G561" s="13" t="str">
        <f t="shared" si="33"/>
        <v/>
      </c>
      <c r="H561" s="13" t="str">
        <f t="shared" si="35"/>
        <v/>
      </c>
      <c r="I561" s="13" t="str">
        <f>IF(G561="","",IFERROR(IF(IF(K561="","",INDEX(收费标合同信息维护!A:Q,MATCH(G561,收费标合同信息维护!M:M,0),13))=G561,"有","无"),"无"))</f>
        <v/>
      </c>
      <c r="J561" s="3" t="s">
        <v>3757</v>
      </c>
      <c r="K561" s="3" t="s">
        <v>7778</v>
      </c>
      <c r="L561" s="3" t="s">
        <v>6025</v>
      </c>
      <c r="M561" s="3" t="s">
        <v>6026</v>
      </c>
      <c r="N561" s="3" t="s">
        <v>6477</v>
      </c>
      <c r="O561" s="3" t="s">
        <v>6478</v>
      </c>
      <c r="P561" s="3" t="s">
        <v>7779</v>
      </c>
      <c r="Q561" s="3" t="s">
        <v>6026</v>
      </c>
      <c r="R561" s="3" t="s">
        <v>6479</v>
      </c>
      <c r="S561" s="3" t="s">
        <v>6480</v>
      </c>
      <c r="T561" s="3" t="s">
        <v>7780</v>
      </c>
      <c r="U561" s="3" t="s">
        <v>154</v>
      </c>
      <c r="V561" s="3" t="s">
        <v>154</v>
      </c>
      <c r="W561" s="3" t="s">
        <v>154</v>
      </c>
      <c r="X561" s="3" t="s">
        <v>154</v>
      </c>
      <c r="Y561" s="3" t="s">
        <v>154</v>
      </c>
      <c r="Z561" s="3" t="s">
        <v>154</v>
      </c>
      <c r="AA561" s="3" t="s">
        <v>154</v>
      </c>
      <c r="AB561" s="3" t="s">
        <v>154</v>
      </c>
      <c r="AC561" s="3" t="s">
        <v>154</v>
      </c>
      <c r="AD561" s="3" t="s">
        <v>6151</v>
      </c>
      <c r="AE561" s="3" t="s">
        <v>6151</v>
      </c>
      <c r="AF561" s="3" t="s">
        <v>154</v>
      </c>
      <c r="AG561" s="3" t="s">
        <v>154</v>
      </c>
      <c r="AH561" s="3" t="s">
        <v>6478</v>
      </c>
      <c r="AI561" s="3" t="s">
        <v>6482</v>
      </c>
      <c r="AJ561" s="3" t="s">
        <v>6489</v>
      </c>
    </row>
    <row r="562" spans="1:36" ht="30">
      <c r="A562" s="10">
        <v>657</v>
      </c>
      <c r="B562" t="str">
        <f>IF(K562="总计","",INDEX(主数据!A:AD,MATCH(J562,主数据!A:A,0),9))</f>
        <v>华南大区公司</v>
      </c>
      <c r="C562" t="str">
        <f>IF(K562="","",INDEX(主数据!A:AD,MATCH(J562,主数据!A:A,0),11))</f>
        <v>海南城区</v>
      </c>
      <c r="D562" t="str">
        <f t="shared" si="32"/>
        <v>HK20销售中心物业费定额</v>
      </c>
      <c r="E562" s="13" t="str">
        <f t="shared" si="34"/>
        <v/>
      </c>
      <c r="F562" s="13" t="str">
        <f>IF(E562="","",IFERROR(IF(IF(K562="","",INDEX(收费标合同信息维护!A:Q,MATCH(D562,收费标合同信息维护!J:J,0),10))=D562,"有","无"),"无"))</f>
        <v/>
      </c>
      <c r="G562" s="13" t="str">
        <f t="shared" si="33"/>
        <v>HK20销售中心物业费定额107657.00</v>
      </c>
      <c r="H562" s="13" t="str">
        <f t="shared" si="35"/>
        <v>107657.00</v>
      </c>
      <c r="I562" s="13" t="str">
        <f>IF(G562="","",IFERROR(IF(IF(K562="","",INDEX(收费标合同信息维护!A:Q,MATCH(G562,收费标合同信息维护!M:M,0),13))=G562,"有","无"),"无"))</f>
        <v>无</v>
      </c>
      <c r="J562" s="3" t="s">
        <v>3937</v>
      </c>
      <c r="K562" s="3" t="s">
        <v>7781</v>
      </c>
      <c r="L562" s="3" t="s">
        <v>6638</v>
      </c>
      <c r="M562" s="3" t="s">
        <v>6639</v>
      </c>
      <c r="N562" s="3" t="s">
        <v>6477</v>
      </c>
      <c r="O562" s="3" t="s">
        <v>6478</v>
      </c>
      <c r="P562" s="3" t="s">
        <v>6638</v>
      </c>
      <c r="Q562" s="3" t="s">
        <v>7782</v>
      </c>
      <c r="R562" s="3" t="s">
        <v>6490</v>
      </c>
      <c r="S562" s="3" t="s">
        <v>6491</v>
      </c>
      <c r="T562" s="3" t="s">
        <v>6936</v>
      </c>
      <c r="U562" s="3" t="s">
        <v>154</v>
      </c>
      <c r="V562" s="3" t="s">
        <v>154</v>
      </c>
      <c r="W562" s="3" t="s">
        <v>7783</v>
      </c>
      <c r="X562" s="3" t="s">
        <v>154</v>
      </c>
      <c r="Y562" s="3" t="s">
        <v>154</v>
      </c>
      <c r="Z562" s="3" t="s">
        <v>154</v>
      </c>
      <c r="AA562" s="3" t="s">
        <v>154</v>
      </c>
      <c r="AB562" s="3" t="s">
        <v>154</v>
      </c>
      <c r="AC562" s="3" t="s">
        <v>154</v>
      </c>
      <c r="AD562" s="3" t="s">
        <v>6151</v>
      </c>
      <c r="AE562" s="3" t="s">
        <v>6151</v>
      </c>
      <c r="AF562" s="3" t="s">
        <v>154</v>
      </c>
      <c r="AG562" s="3" t="s">
        <v>154</v>
      </c>
      <c r="AH562" s="3" t="s">
        <v>6478</v>
      </c>
      <c r="AI562" s="3" t="s">
        <v>6482</v>
      </c>
      <c r="AJ562" s="3" t="s">
        <v>6033</v>
      </c>
    </row>
    <row r="563" spans="1:36" ht="30">
      <c r="A563" s="10">
        <v>658</v>
      </c>
      <c r="B563" t="str">
        <f>IF(K563="总计","",INDEX(主数据!A:AD,MATCH(J563,主数据!A:A,0),9))</f>
        <v>华北大区公司</v>
      </c>
      <c r="C563" t="str">
        <f>IF(K563="","",INDEX(主数据!A:AD,MATCH(J563,主数据!A:A,0),11))</f>
        <v>华为IFM北方区管理处</v>
      </c>
      <c r="D563" t="str">
        <f t="shared" si="32"/>
        <v>JN31销售中心物业费直接录入</v>
      </c>
      <c r="E563" s="13" t="str">
        <f t="shared" si="34"/>
        <v/>
      </c>
      <c r="F563" s="13" t="str">
        <f>IF(E563="","",IFERROR(IF(IF(K563="","",INDEX(收费标合同信息维护!A:Q,MATCH(D563,收费标合同信息维护!J:J,0),10))=D563,"有","无"),"无"))</f>
        <v/>
      </c>
      <c r="G563" s="13" t="str">
        <f t="shared" si="33"/>
        <v/>
      </c>
      <c r="H563" s="13" t="str">
        <f t="shared" si="35"/>
        <v/>
      </c>
      <c r="I563" s="13" t="str">
        <f>IF(G563="","",IFERROR(IF(IF(K563="","",INDEX(收费标合同信息维护!A:Q,MATCH(G563,收费标合同信息维护!M:M,0),13))=G563,"有","无"),"无"))</f>
        <v/>
      </c>
      <c r="J563" s="3" t="s">
        <v>3526</v>
      </c>
      <c r="K563" s="3" t="s">
        <v>7784</v>
      </c>
      <c r="L563" s="3" t="s">
        <v>6638</v>
      </c>
      <c r="M563" s="3" t="s">
        <v>6639</v>
      </c>
      <c r="N563" s="3" t="s">
        <v>6477</v>
      </c>
      <c r="O563" s="3" t="s">
        <v>6478</v>
      </c>
      <c r="P563" s="3" t="s">
        <v>7785</v>
      </c>
      <c r="Q563" s="3" t="s">
        <v>6639</v>
      </c>
      <c r="R563" s="3" t="s">
        <v>6479</v>
      </c>
      <c r="S563" s="3" t="s">
        <v>6480</v>
      </c>
      <c r="T563" s="3" t="s">
        <v>6760</v>
      </c>
      <c r="U563" s="3" t="s">
        <v>154</v>
      </c>
      <c r="V563" s="3" t="s">
        <v>154</v>
      </c>
      <c r="W563" s="3" t="s">
        <v>154</v>
      </c>
      <c r="X563" s="3" t="s">
        <v>154</v>
      </c>
      <c r="Y563" s="3" t="s">
        <v>154</v>
      </c>
      <c r="Z563" s="3" t="s">
        <v>154</v>
      </c>
      <c r="AA563" s="3" t="s">
        <v>154</v>
      </c>
      <c r="AB563" s="3" t="s">
        <v>154</v>
      </c>
      <c r="AC563" s="3" t="s">
        <v>154</v>
      </c>
      <c r="AD563" s="3" t="s">
        <v>6151</v>
      </c>
      <c r="AE563" s="3" t="s">
        <v>6151</v>
      </c>
      <c r="AF563" s="3" t="s">
        <v>154</v>
      </c>
      <c r="AG563" s="3" t="s">
        <v>154</v>
      </c>
      <c r="AH563" s="3" t="s">
        <v>6478</v>
      </c>
      <c r="AI563" s="3" t="s">
        <v>6482</v>
      </c>
      <c r="AJ563" s="3" t="s">
        <v>6033</v>
      </c>
    </row>
    <row r="564" spans="1:36" ht="30">
      <c r="A564" s="10">
        <v>659</v>
      </c>
      <c r="B564" t="str">
        <f>IF(K564="总计","",INDEX(主数据!A:AD,MATCH(J564,主数据!A:A,0),9))</f>
        <v>环渤海大区公司</v>
      </c>
      <c r="C564" t="str">
        <f>IF(K564="","",INDEX(主数据!A:AD,MATCH(J564,主数据!A:A,0),11))</f>
        <v>大连城区</v>
      </c>
      <c r="D564" t="str">
        <f t="shared" si="32"/>
        <v>JN44物业服务费定额</v>
      </c>
      <c r="E564" s="13" t="str">
        <f t="shared" si="34"/>
        <v/>
      </c>
      <c r="F564" s="13" t="str">
        <f>IF(E564="","",IFERROR(IF(IF(K564="","",INDEX(收费标合同信息维护!A:Q,MATCH(D564,收费标合同信息维护!J:J,0),10))=D564,"有","无"),"无"))</f>
        <v/>
      </c>
      <c r="G564" s="13" t="str">
        <f t="shared" si="33"/>
        <v>JN44物业服务费定额83913.85</v>
      </c>
      <c r="H564" s="13" t="str">
        <f t="shared" si="35"/>
        <v>83913.85</v>
      </c>
      <c r="I564" s="13" t="str">
        <f>IF(G564="","",IFERROR(IF(IF(K564="","",INDEX(收费标合同信息维护!A:Q,MATCH(G564,收费标合同信息维护!M:M,0),13))=G564,"有","无"),"无"))</f>
        <v>无</v>
      </c>
      <c r="J564" s="3" t="s">
        <v>3985</v>
      </c>
      <c r="K564" s="3" t="s">
        <v>7786</v>
      </c>
      <c r="L564" s="3" t="s">
        <v>6025</v>
      </c>
      <c r="M564" s="3" t="s">
        <v>6026</v>
      </c>
      <c r="N564" s="3" t="s">
        <v>6477</v>
      </c>
      <c r="O564" s="3" t="s">
        <v>6478</v>
      </c>
      <c r="P564" s="3" t="s">
        <v>7787</v>
      </c>
      <c r="Q564" s="3" t="s">
        <v>7788</v>
      </c>
      <c r="R564" s="3" t="s">
        <v>6490</v>
      </c>
      <c r="S564" s="3" t="s">
        <v>6491</v>
      </c>
      <c r="T564" s="3" t="s">
        <v>6902</v>
      </c>
      <c r="U564" s="3" t="s">
        <v>154</v>
      </c>
      <c r="V564" s="3" t="s">
        <v>154</v>
      </c>
      <c r="W564" s="3" t="s">
        <v>7789</v>
      </c>
      <c r="X564" s="3" t="s">
        <v>154</v>
      </c>
      <c r="Y564" s="3" t="s">
        <v>154</v>
      </c>
      <c r="Z564" s="3" t="s">
        <v>154</v>
      </c>
      <c r="AA564" s="3" t="s">
        <v>154</v>
      </c>
      <c r="AB564" s="3" t="s">
        <v>154</v>
      </c>
      <c r="AC564" s="3" t="s">
        <v>154</v>
      </c>
      <c r="AD564" s="3" t="s">
        <v>6151</v>
      </c>
      <c r="AE564" s="3" t="s">
        <v>6151</v>
      </c>
      <c r="AF564" s="3" t="s">
        <v>154</v>
      </c>
      <c r="AG564" s="3" t="s">
        <v>154</v>
      </c>
      <c r="AH564" s="3" t="s">
        <v>6478</v>
      </c>
      <c r="AI564" s="3" t="s">
        <v>6482</v>
      </c>
      <c r="AJ564" s="3" t="s">
        <v>6033</v>
      </c>
    </row>
    <row r="565" spans="1:36" ht="30">
      <c r="A565" s="10">
        <v>660</v>
      </c>
      <c r="B565" t="str">
        <f>IF(K565="总计","",INDEX(主数据!A:AD,MATCH(J565,主数据!A:A,0),9))</f>
        <v>环渤海大区公司</v>
      </c>
      <c r="C565" t="str">
        <f>IF(K565="","",INDEX(主数据!A:AD,MATCH(J565,主数据!A:A,0),11))</f>
        <v>东北城区</v>
      </c>
      <c r="D565" t="str">
        <f t="shared" si="32"/>
        <v>JN45物业服务费直接录入</v>
      </c>
      <c r="E565" s="13" t="str">
        <f t="shared" si="34"/>
        <v/>
      </c>
      <c r="F565" s="13" t="str">
        <f>IF(E565="","",IFERROR(IF(IF(K565="","",INDEX(收费标合同信息维护!A:Q,MATCH(D565,收费标合同信息维护!J:J,0),10))=D565,"有","无"),"无"))</f>
        <v/>
      </c>
      <c r="G565" s="13" t="str">
        <f t="shared" si="33"/>
        <v/>
      </c>
      <c r="H565" s="13" t="str">
        <f t="shared" si="35"/>
        <v/>
      </c>
      <c r="I565" s="13" t="str">
        <f>IF(G565="","",IFERROR(IF(IF(K565="","",INDEX(收费标合同信息维护!A:Q,MATCH(G565,收费标合同信息维护!M:M,0),13))=G565,"有","无"),"无"))</f>
        <v/>
      </c>
      <c r="J565" s="3" t="s">
        <v>4094</v>
      </c>
      <c r="K565" s="3" t="s">
        <v>7790</v>
      </c>
      <c r="L565" s="3" t="s">
        <v>6025</v>
      </c>
      <c r="M565" s="3" t="s">
        <v>6026</v>
      </c>
      <c r="N565" s="3" t="s">
        <v>6477</v>
      </c>
      <c r="O565" s="3" t="s">
        <v>6478</v>
      </c>
      <c r="P565" s="3" t="s">
        <v>6025</v>
      </c>
      <c r="Q565" s="3" t="s">
        <v>6026</v>
      </c>
      <c r="R565" s="3" t="s">
        <v>6479</v>
      </c>
      <c r="S565" s="3" t="s">
        <v>6480</v>
      </c>
      <c r="T565" s="3" t="s">
        <v>6486</v>
      </c>
      <c r="U565" s="3" t="s">
        <v>7085</v>
      </c>
      <c r="V565" s="3" t="s">
        <v>154</v>
      </c>
      <c r="W565" s="3" t="s">
        <v>154</v>
      </c>
      <c r="X565" s="3" t="s">
        <v>154</v>
      </c>
      <c r="Y565" s="3" t="s">
        <v>154</v>
      </c>
      <c r="Z565" s="3" t="s">
        <v>154</v>
      </c>
      <c r="AA565" s="3" t="s">
        <v>154</v>
      </c>
      <c r="AB565" s="3" t="s">
        <v>154</v>
      </c>
      <c r="AC565" s="3" t="s">
        <v>154</v>
      </c>
      <c r="AD565" s="3" t="s">
        <v>6151</v>
      </c>
      <c r="AE565" s="3" t="s">
        <v>6151</v>
      </c>
      <c r="AF565" s="3" t="s">
        <v>154</v>
      </c>
      <c r="AG565" s="3" t="s">
        <v>154</v>
      </c>
      <c r="AH565" s="3" t="s">
        <v>6478</v>
      </c>
      <c r="AI565" s="3" t="s">
        <v>6482</v>
      </c>
      <c r="AJ565" s="3" t="s">
        <v>6489</v>
      </c>
    </row>
    <row r="566" spans="1:36" ht="30">
      <c r="A566" s="10">
        <v>661</v>
      </c>
      <c r="B566" t="str">
        <f>IF(K566="总计","",INDEX(主数据!A:AD,MATCH(J566,主数据!A:A,0),9))</f>
        <v>环渤海大区公司</v>
      </c>
      <c r="C566" t="str">
        <f>IF(K566="","",INDEX(主数据!A:AD,MATCH(J566,主数据!A:A,0),11))</f>
        <v>东北城区</v>
      </c>
      <c r="D566" t="str">
        <f t="shared" si="32"/>
        <v>JN45物业服务费定额</v>
      </c>
      <c r="E566" s="13" t="str">
        <f t="shared" si="34"/>
        <v/>
      </c>
      <c r="F566" s="13" t="str">
        <f>IF(E566="","",IFERROR(IF(IF(K566="","",INDEX(收费标合同信息维护!A:Q,MATCH(D566,收费标合同信息维护!J:J,0),10))=D566,"有","无"),"无"))</f>
        <v/>
      </c>
      <c r="G566" s="13" t="str">
        <f t="shared" si="33"/>
        <v>JN45物业服务费定额78756.96</v>
      </c>
      <c r="H566" s="13" t="str">
        <f t="shared" si="35"/>
        <v>78756.96</v>
      </c>
      <c r="I566" s="13" t="str">
        <f>IF(G566="","",IFERROR(IF(IF(K566="","",INDEX(收费标合同信息维护!A:Q,MATCH(G566,收费标合同信息维护!M:M,0),13))=G566,"有","无"),"无"))</f>
        <v>无</v>
      </c>
      <c r="J566" s="3" t="s">
        <v>4094</v>
      </c>
      <c r="K566" s="3" t="s">
        <v>7790</v>
      </c>
      <c r="L566" s="3" t="s">
        <v>6025</v>
      </c>
      <c r="M566" s="3" t="s">
        <v>6026</v>
      </c>
      <c r="N566" s="3" t="s">
        <v>6477</v>
      </c>
      <c r="O566" s="3" t="s">
        <v>6478</v>
      </c>
      <c r="P566" s="3" t="s">
        <v>6794</v>
      </c>
      <c r="Q566" s="3" t="s">
        <v>7791</v>
      </c>
      <c r="R566" s="3" t="s">
        <v>6490</v>
      </c>
      <c r="S566" s="3" t="s">
        <v>6491</v>
      </c>
      <c r="T566" s="3" t="s">
        <v>6537</v>
      </c>
      <c r="U566" s="3" t="s">
        <v>154</v>
      </c>
      <c r="V566" s="3" t="s">
        <v>154</v>
      </c>
      <c r="W566" s="3" t="s">
        <v>7792</v>
      </c>
      <c r="X566" s="3" t="s">
        <v>154</v>
      </c>
      <c r="Y566" s="3" t="s">
        <v>154</v>
      </c>
      <c r="Z566" s="3" t="s">
        <v>154</v>
      </c>
      <c r="AA566" s="3" t="s">
        <v>154</v>
      </c>
      <c r="AB566" s="3" t="s">
        <v>154</v>
      </c>
      <c r="AC566" s="3" t="s">
        <v>154</v>
      </c>
      <c r="AD566" s="3" t="s">
        <v>6151</v>
      </c>
      <c r="AE566" s="3" t="s">
        <v>6151</v>
      </c>
      <c r="AF566" s="3" t="s">
        <v>154</v>
      </c>
      <c r="AG566" s="3" t="s">
        <v>154</v>
      </c>
      <c r="AH566" s="3" t="s">
        <v>6478</v>
      </c>
      <c r="AI566" s="3" t="s">
        <v>6727</v>
      </c>
      <c r="AJ566" s="3" t="s">
        <v>6489</v>
      </c>
    </row>
    <row r="567" spans="1:36" ht="30">
      <c r="A567" s="10">
        <v>662</v>
      </c>
      <c r="B567" t="str">
        <f>IF(K567="总计","",INDEX(主数据!A:AD,MATCH(J567,主数据!A:A,0),9))</f>
        <v>环渤海大区公司</v>
      </c>
      <c r="C567" t="str">
        <f>IF(K567="","",INDEX(主数据!A:AD,MATCH(J567,主数据!A:A,0),11))</f>
        <v>东北城区</v>
      </c>
      <c r="D567" t="str">
        <f t="shared" si="32"/>
        <v>JN45销售中心物业费定额</v>
      </c>
      <c r="E567" s="13" t="str">
        <f t="shared" si="34"/>
        <v/>
      </c>
      <c r="F567" s="13" t="str">
        <f>IF(E567="","",IFERROR(IF(IF(K567="","",INDEX(收费标合同信息维护!A:Q,MATCH(D567,收费标合同信息维护!J:J,0),10))=D567,"有","无"),"无"))</f>
        <v/>
      </c>
      <c r="G567" s="13" t="str">
        <f t="shared" si="33"/>
        <v>JN45销售中心物业费定额67407.76</v>
      </c>
      <c r="H567" s="13" t="str">
        <f t="shared" si="35"/>
        <v>67407.76</v>
      </c>
      <c r="I567" s="13" t="str">
        <f>IF(G567="","",IFERROR(IF(IF(K567="","",INDEX(收费标合同信息维护!A:Q,MATCH(G567,收费标合同信息维护!M:M,0),13))=G567,"有","无"),"无"))</f>
        <v>无</v>
      </c>
      <c r="J567" s="3" t="s">
        <v>4094</v>
      </c>
      <c r="K567" s="3" t="s">
        <v>7790</v>
      </c>
      <c r="L567" s="3" t="s">
        <v>6638</v>
      </c>
      <c r="M567" s="3" t="s">
        <v>6639</v>
      </c>
      <c r="N567" s="3" t="s">
        <v>6477</v>
      </c>
      <c r="O567" s="3" t="s">
        <v>6478</v>
      </c>
      <c r="P567" s="3" t="s">
        <v>7406</v>
      </c>
      <c r="Q567" s="3" t="s">
        <v>7107</v>
      </c>
      <c r="R567" s="3" t="s">
        <v>6490</v>
      </c>
      <c r="S567" s="3" t="s">
        <v>6491</v>
      </c>
      <c r="T567" s="3" t="s">
        <v>6537</v>
      </c>
      <c r="U567" s="3" t="s">
        <v>154</v>
      </c>
      <c r="V567" s="3" t="s">
        <v>154</v>
      </c>
      <c r="W567" s="3" t="s">
        <v>7793</v>
      </c>
      <c r="X567" s="3" t="s">
        <v>154</v>
      </c>
      <c r="Y567" s="3" t="s">
        <v>154</v>
      </c>
      <c r="Z567" s="3" t="s">
        <v>154</v>
      </c>
      <c r="AA567" s="3" t="s">
        <v>154</v>
      </c>
      <c r="AB567" s="3" t="s">
        <v>154</v>
      </c>
      <c r="AC567" s="3" t="s">
        <v>154</v>
      </c>
      <c r="AD567" s="3" t="s">
        <v>6151</v>
      </c>
      <c r="AE567" s="3" t="s">
        <v>6151</v>
      </c>
      <c r="AF567" s="3" t="s">
        <v>154</v>
      </c>
      <c r="AG567" s="3" t="s">
        <v>154</v>
      </c>
      <c r="AH567" s="3" t="s">
        <v>6478</v>
      </c>
      <c r="AI567" s="3" t="s">
        <v>6482</v>
      </c>
      <c r="AJ567" s="3" t="s">
        <v>6489</v>
      </c>
    </row>
    <row r="568" spans="1:36" ht="30">
      <c r="A568" s="10">
        <v>663</v>
      </c>
      <c r="B568" t="str">
        <f>IF(K568="总计","",INDEX(主数据!A:AD,MATCH(J568,主数据!A:A,0),9))</f>
        <v>环渤海大区公司</v>
      </c>
      <c r="C568" t="str">
        <f>IF(K568="","",INDEX(主数据!A:AD,MATCH(J568,主数据!A:A,0),11))</f>
        <v>东北城区</v>
      </c>
      <c r="D568" t="str">
        <f t="shared" si="32"/>
        <v>JN45销售中心物业费定额</v>
      </c>
      <c r="E568" s="13" t="str">
        <f t="shared" si="34"/>
        <v/>
      </c>
      <c r="F568" s="13" t="str">
        <f>IF(E568="","",IFERROR(IF(IF(K568="","",INDEX(收费标合同信息维护!A:Q,MATCH(D568,收费标合同信息维护!J:J,0),10))=D568,"有","无"),"无"))</f>
        <v/>
      </c>
      <c r="G568" s="13" t="str">
        <f t="shared" si="33"/>
        <v>JN45销售中心物业费定额67407.76</v>
      </c>
      <c r="H568" s="13" t="str">
        <f t="shared" si="35"/>
        <v>67407.76</v>
      </c>
      <c r="I568" s="13" t="str">
        <f>IF(G568="","",IFERROR(IF(IF(K568="","",INDEX(收费标合同信息维护!A:Q,MATCH(G568,收费标合同信息维护!M:M,0),13))=G568,"有","无"),"无"))</f>
        <v>无</v>
      </c>
      <c r="J568" s="3" t="s">
        <v>4094</v>
      </c>
      <c r="K568" s="3" t="s">
        <v>7790</v>
      </c>
      <c r="L568" s="3" t="s">
        <v>6638</v>
      </c>
      <c r="M568" s="3" t="s">
        <v>6639</v>
      </c>
      <c r="N568" s="3" t="s">
        <v>6477</v>
      </c>
      <c r="O568" s="3" t="s">
        <v>6478</v>
      </c>
      <c r="P568" s="3" t="s">
        <v>6796</v>
      </c>
      <c r="Q568" s="3" t="s">
        <v>7794</v>
      </c>
      <c r="R568" s="3" t="s">
        <v>6490</v>
      </c>
      <c r="S568" s="3" t="s">
        <v>6491</v>
      </c>
      <c r="T568" s="3" t="s">
        <v>6537</v>
      </c>
      <c r="U568" s="3" t="s">
        <v>154</v>
      </c>
      <c r="V568" s="3" t="s">
        <v>154</v>
      </c>
      <c r="W568" s="3" t="s">
        <v>7793</v>
      </c>
      <c r="X568" s="3" t="s">
        <v>154</v>
      </c>
      <c r="Y568" s="3" t="s">
        <v>154</v>
      </c>
      <c r="Z568" s="3" t="s">
        <v>154</v>
      </c>
      <c r="AA568" s="3" t="s">
        <v>154</v>
      </c>
      <c r="AB568" s="3" t="s">
        <v>154</v>
      </c>
      <c r="AC568" s="3" t="s">
        <v>154</v>
      </c>
      <c r="AD568" s="3" t="s">
        <v>6151</v>
      </c>
      <c r="AE568" s="3" t="s">
        <v>6151</v>
      </c>
      <c r="AF568" s="3" t="s">
        <v>154</v>
      </c>
      <c r="AG568" s="3" t="s">
        <v>154</v>
      </c>
      <c r="AH568" s="3" t="s">
        <v>6478</v>
      </c>
      <c r="AI568" s="3" t="s">
        <v>6482</v>
      </c>
      <c r="AJ568" s="3" t="s">
        <v>6033</v>
      </c>
    </row>
    <row r="569" spans="1:36" ht="30">
      <c r="A569" s="10">
        <v>664</v>
      </c>
      <c r="B569" t="str">
        <f>IF(K569="总计","",INDEX(主数据!A:AD,MATCH(J569,主数据!A:A,0),9))</f>
        <v>华东大区公司</v>
      </c>
      <c r="C569" t="str">
        <f>IF(K569="","",INDEX(主数据!A:AD,MATCH(J569,主数据!A:A,0),11))</f>
        <v>山东城区</v>
      </c>
      <c r="D569" t="str">
        <f t="shared" si="32"/>
        <v>JN46物业服务费直接录入</v>
      </c>
      <c r="E569" s="13" t="str">
        <f t="shared" si="34"/>
        <v/>
      </c>
      <c r="F569" s="13" t="str">
        <f>IF(E569="","",IFERROR(IF(IF(K569="","",INDEX(收费标合同信息维护!A:Q,MATCH(D569,收费标合同信息维护!J:J,0),10))=D569,"有","无"),"无"))</f>
        <v/>
      </c>
      <c r="G569" s="13" t="str">
        <f t="shared" si="33"/>
        <v/>
      </c>
      <c r="H569" s="13" t="str">
        <f t="shared" si="35"/>
        <v/>
      </c>
      <c r="I569" s="13" t="str">
        <f>IF(G569="","",IFERROR(IF(IF(K569="","",INDEX(收费标合同信息维护!A:Q,MATCH(G569,收费标合同信息维护!M:M,0),13))=G569,"有","无"),"无"))</f>
        <v/>
      </c>
      <c r="J569" s="3" t="s">
        <v>4109</v>
      </c>
      <c r="K569" s="3" t="s">
        <v>7795</v>
      </c>
      <c r="L569" s="3" t="s">
        <v>6025</v>
      </c>
      <c r="M569" s="3" t="s">
        <v>6026</v>
      </c>
      <c r="N569" s="3" t="s">
        <v>6477</v>
      </c>
      <c r="O569" s="3" t="s">
        <v>6478</v>
      </c>
      <c r="P569" s="3" t="s">
        <v>7796</v>
      </c>
      <c r="Q569" s="3" t="s">
        <v>6026</v>
      </c>
      <c r="R569" s="3" t="s">
        <v>6479</v>
      </c>
      <c r="S569" s="3" t="s">
        <v>6480</v>
      </c>
      <c r="T569" s="3" t="s">
        <v>7797</v>
      </c>
      <c r="U569" s="3" t="s">
        <v>7798</v>
      </c>
      <c r="V569" s="3" t="s">
        <v>154</v>
      </c>
      <c r="W569" s="3" t="s">
        <v>154</v>
      </c>
      <c r="X569" s="3" t="s">
        <v>154</v>
      </c>
      <c r="Y569" s="3" t="s">
        <v>154</v>
      </c>
      <c r="Z569" s="3" t="s">
        <v>154</v>
      </c>
      <c r="AA569" s="3" t="s">
        <v>154</v>
      </c>
      <c r="AB569" s="3" t="s">
        <v>154</v>
      </c>
      <c r="AC569" s="3" t="s">
        <v>154</v>
      </c>
      <c r="AD569" s="3" t="s">
        <v>6151</v>
      </c>
      <c r="AE569" s="3" t="s">
        <v>6151</v>
      </c>
      <c r="AF569" s="3" t="s">
        <v>154</v>
      </c>
      <c r="AG569" s="3" t="s">
        <v>154</v>
      </c>
      <c r="AH569" s="3" t="s">
        <v>6478</v>
      </c>
      <c r="AI569" s="3" t="s">
        <v>6482</v>
      </c>
      <c r="AJ569" s="3" t="s">
        <v>6489</v>
      </c>
    </row>
    <row r="570" spans="1:36" ht="30">
      <c r="A570" s="10">
        <v>665</v>
      </c>
      <c r="B570" t="str">
        <f>IF(K570="总计","",INDEX(主数据!A:AD,MATCH(J570,主数据!A:A,0),9))</f>
        <v>华东大区公司</v>
      </c>
      <c r="C570" t="str">
        <f>IF(K570="","",INDEX(主数据!A:AD,MATCH(J570,主数据!A:A,0),11))</f>
        <v>山东城区</v>
      </c>
      <c r="D570" t="str">
        <f t="shared" si="32"/>
        <v>JN46物业服务费定额</v>
      </c>
      <c r="E570" s="13" t="str">
        <f t="shared" si="34"/>
        <v/>
      </c>
      <c r="F570" s="13" t="str">
        <f>IF(E570="","",IFERROR(IF(IF(K570="","",INDEX(收费标合同信息维护!A:Q,MATCH(D570,收费标合同信息维护!J:J,0),10))=D570,"有","无"),"无"))</f>
        <v/>
      </c>
      <c r="G570" s="13" t="str">
        <f t="shared" si="33"/>
        <v>JN46物业服务费定额28996.89</v>
      </c>
      <c r="H570" s="13" t="str">
        <f t="shared" si="35"/>
        <v>28996.89</v>
      </c>
      <c r="I570" s="13" t="str">
        <f>IF(G570="","",IFERROR(IF(IF(K570="","",INDEX(收费标合同信息维护!A:Q,MATCH(G570,收费标合同信息维护!M:M,0),13))=G570,"有","无"),"无"))</f>
        <v>无</v>
      </c>
      <c r="J570" s="3" t="s">
        <v>4109</v>
      </c>
      <c r="K570" s="3" t="s">
        <v>7795</v>
      </c>
      <c r="L570" s="3" t="s">
        <v>6025</v>
      </c>
      <c r="M570" s="3" t="s">
        <v>6026</v>
      </c>
      <c r="N570" s="3" t="s">
        <v>6477</v>
      </c>
      <c r="O570" s="3" t="s">
        <v>6478</v>
      </c>
      <c r="P570" s="3" t="s">
        <v>7799</v>
      </c>
      <c r="Q570" s="3" t="s">
        <v>7800</v>
      </c>
      <c r="R570" s="3" t="s">
        <v>6490</v>
      </c>
      <c r="S570" s="3" t="s">
        <v>6491</v>
      </c>
      <c r="T570" s="3" t="s">
        <v>6902</v>
      </c>
      <c r="U570" s="3" t="s">
        <v>6510</v>
      </c>
      <c r="V570" s="3" t="s">
        <v>154</v>
      </c>
      <c r="W570" s="3" t="s">
        <v>7801</v>
      </c>
      <c r="X570" s="3" t="s">
        <v>154</v>
      </c>
      <c r="Y570" s="3" t="s">
        <v>154</v>
      </c>
      <c r="Z570" s="3" t="s">
        <v>154</v>
      </c>
      <c r="AA570" s="3" t="s">
        <v>154</v>
      </c>
      <c r="AB570" s="3" t="s">
        <v>154</v>
      </c>
      <c r="AC570" s="3" t="s">
        <v>154</v>
      </c>
      <c r="AD570" s="3" t="s">
        <v>6151</v>
      </c>
      <c r="AE570" s="3" t="s">
        <v>6151</v>
      </c>
      <c r="AF570" s="3" t="s">
        <v>154</v>
      </c>
      <c r="AG570" s="3" t="s">
        <v>154</v>
      </c>
      <c r="AH570" s="3" t="s">
        <v>6478</v>
      </c>
      <c r="AI570" s="3" t="s">
        <v>6482</v>
      </c>
      <c r="AJ570" s="3" t="s">
        <v>6489</v>
      </c>
    </row>
    <row r="571" spans="1:36" ht="15">
      <c r="A571" s="10">
        <v>666</v>
      </c>
      <c r="B571" t="str">
        <f>IF(K571="总计","",INDEX(主数据!A:AD,MATCH(J571,主数据!A:A,0),9))</f>
        <v>华中大区公司</v>
      </c>
      <c r="C571" t="str">
        <f>IF(K571="","",INDEX(主数据!A:AD,MATCH(J571,主数据!A:A,0),11))</f>
        <v>南昌西区</v>
      </c>
      <c r="D571" t="str">
        <f t="shared" si="32"/>
        <v>NC18物业服务费直接录入</v>
      </c>
      <c r="E571" s="13" t="str">
        <f t="shared" si="34"/>
        <v/>
      </c>
      <c r="F571" s="13" t="str">
        <f>IF(E571="","",IFERROR(IF(IF(K571="","",INDEX(收费标合同信息维护!A:Q,MATCH(D571,收费标合同信息维护!J:J,0),10))=D571,"有","无"),"无"))</f>
        <v/>
      </c>
      <c r="G571" s="13" t="str">
        <f t="shared" si="33"/>
        <v/>
      </c>
      <c r="H571" s="13" t="str">
        <f t="shared" si="35"/>
        <v/>
      </c>
      <c r="I571" s="13" t="str">
        <f>IF(G571="","",IFERROR(IF(IF(K571="","",INDEX(收费标合同信息维护!A:Q,MATCH(G571,收费标合同信息维护!M:M,0),13))=G571,"有","无"),"无"))</f>
        <v/>
      </c>
      <c r="J571" s="3" t="s">
        <v>3012</v>
      </c>
      <c r="K571" s="3" t="s">
        <v>7802</v>
      </c>
      <c r="L571" s="3" t="s">
        <v>6025</v>
      </c>
      <c r="M571" s="3" t="s">
        <v>6026</v>
      </c>
      <c r="N571" s="3" t="s">
        <v>6477</v>
      </c>
      <c r="O571" s="3" t="s">
        <v>6478</v>
      </c>
      <c r="P571" s="3" t="s">
        <v>7803</v>
      </c>
      <c r="Q571" s="3" t="s">
        <v>6643</v>
      </c>
      <c r="R571" s="3" t="s">
        <v>6479</v>
      </c>
      <c r="S571" s="3" t="s">
        <v>6480</v>
      </c>
      <c r="T571" s="3" t="s">
        <v>7367</v>
      </c>
      <c r="U571" s="3" t="s">
        <v>7804</v>
      </c>
      <c r="V571" s="3" t="s">
        <v>154</v>
      </c>
      <c r="W571" s="3" t="s">
        <v>154</v>
      </c>
      <c r="X571" s="3" t="s">
        <v>154</v>
      </c>
      <c r="Y571" s="3" t="s">
        <v>154</v>
      </c>
      <c r="Z571" s="3" t="s">
        <v>154</v>
      </c>
      <c r="AA571" s="3" t="s">
        <v>154</v>
      </c>
      <c r="AB571" s="3" t="s">
        <v>154</v>
      </c>
      <c r="AC571" s="3" t="s">
        <v>154</v>
      </c>
      <c r="AD571" s="3" t="s">
        <v>6151</v>
      </c>
      <c r="AE571" s="3" t="s">
        <v>6151</v>
      </c>
      <c r="AF571" s="3" t="s">
        <v>154</v>
      </c>
      <c r="AG571" s="3" t="s">
        <v>154</v>
      </c>
      <c r="AH571" s="3" t="s">
        <v>6478</v>
      </c>
      <c r="AI571" s="3" t="s">
        <v>6482</v>
      </c>
      <c r="AJ571" s="3" t="s">
        <v>6033</v>
      </c>
    </row>
    <row r="572" spans="1:36" ht="15">
      <c r="A572" s="10">
        <v>667</v>
      </c>
      <c r="B572" t="str">
        <f>IF(K572="总计","",INDEX(主数据!A:AD,MATCH(J572,主数据!A:A,0),9))</f>
        <v>华中大区公司</v>
      </c>
      <c r="C572" t="str">
        <f>IF(K572="","",INDEX(主数据!A:AD,MATCH(J572,主数据!A:A,0),11))</f>
        <v>南昌西区</v>
      </c>
      <c r="D572" t="str">
        <f t="shared" si="32"/>
        <v>NC18物业服务费定额</v>
      </c>
      <c r="E572" s="13" t="str">
        <f t="shared" si="34"/>
        <v/>
      </c>
      <c r="F572" s="13" t="str">
        <f>IF(E572="","",IFERROR(IF(IF(K572="","",INDEX(收费标合同信息维护!A:Q,MATCH(D572,收费标合同信息维护!J:J,0),10))=D572,"有","无"),"无"))</f>
        <v/>
      </c>
      <c r="G572" s="13" t="str">
        <f t="shared" si="33"/>
        <v>NC18物业服务费定额181894.00</v>
      </c>
      <c r="H572" s="13" t="str">
        <f t="shared" si="35"/>
        <v>181894.00</v>
      </c>
      <c r="I572" s="13" t="str">
        <f>IF(G572="","",IFERROR(IF(IF(K572="","",INDEX(收费标合同信息维护!A:Q,MATCH(G572,收费标合同信息维护!M:M,0),13))=G572,"有","无"),"无"))</f>
        <v>无</v>
      </c>
      <c r="J572" s="3" t="s">
        <v>3012</v>
      </c>
      <c r="K572" s="3" t="s">
        <v>7802</v>
      </c>
      <c r="L572" s="3" t="s">
        <v>6025</v>
      </c>
      <c r="M572" s="3" t="s">
        <v>6026</v>
      </c>
      <c r="N572" s="3" t="s">
        <v>6477</v>
      </c>
      <c r="O572" s="3" t="s">
        <v>6478</v>
      </c>
      <c r="P572" s="3" t="s">
        <v>7805</v>
      </c>
      <c r="Q572" s="3" t="s">
        <v>7806</v>
      </c>
      <c r="R572" s="3" t="s">
        <v>6490</v>
      </c>
      <c r="S572" s="3" t="s">
        <v>6491</v>
      </c>
      <c r="T572" s="3" t="s">
        <v>6684</v>
      </c>
      <c r="U572" s="3" t="s">
        <v>154</v>
      </c>
      <c r="V572" s="3" t="s">
        <v>154</v>
      </c>
      <c r="W572" s="3" t="s">
        <v>7807</v>
      </c>
      <c r="X572" s="3" t="s">
        <v>154</v>
      </c>
      <c r="Y572" s="3" t="s">
        <v>154</v>
      </c>
      <c r="Z572" s="3" t="s">
        <v>154</v>
      </c>
      <c r="AA572" s="3" t="s">
        <v>154</v>
      </c>
      <c r="AB572" s="3" t="s">
        <v>154</v>
      </c>
      <c r="AC572" s="3" t="s">
        <v>154</v>
      </c>
      <c r="AD572" s="3" t="s">
        <v>6151</v>
      </c>
      <c r="AE572" s="3" t="s">
        <v>6151</v>
      </c>
      <c r="AF572" s="3" t="s">
        <v>154</v>
      </c>
      <c r="AG572" s="3" t="s">
        <v>154</v>
      </c>
      <c r="AH572" s="3" t="s">
        <v>6478</v>
      </c>
      <c r="AI572" s="3" t="s">
        <v>6482</v>
      </c>
      <c r="AJ572" s="3" t="s">
        <v>6033</v>
      </c>
    </row>
    <row r="573" spans="1:36" ht="15">
      <c r="A573" s="10">
        <v>668</v>
      </c>
      <c r="B573" t="str">
        <f>IF(K573="总计","",INDEX(主数据!A:AD,MATCH(J573,主数据!A:A,0),9))</f>
        <v>华中大区公司</v>
      </c>
      <c r="C573" t="str">
        <f>IF(K573="","",INDEX(主数据!A:AD,MATCH(J573,主数据!A:A,0),11))</f>
        <v>南昌西区</v>
      </c>
      <c r="D573" t="str">
        <f t="shared" si="32"/>
        <v>NC26物业服务费标准方式145284.00</v>
      </c>
      <c r="E573" s="13" t="str">
        <f t="shared" si="34"/>
        <v>145284.00</v>
      </c>
      <c r="F573" s="13" t="str">
        <f>IF(E573="","",IFERROR(IF(IF(K573="","",INDEX(收费标合同信息维护!A:Q,MATCH(D573,收费标合同信息维护!J:J,0),10))=D573,"有","无"),"无"))</f>
        <v>无</v>
      </c>
      <c r="G573" s="13" t="str">
        <f t="shared" si="33"/>
        <v/>
      </c>
      <c r="H573" s="13" t="str">
        <f t="shared" si="35"/>
        <v/>
      </c>
      <c r="I573" s="13" t="str">
        <f>IF(G573="","",IFERROR(IF(IF(K573="","",INDEX(收费标合同信息维护!A:Q,MATCH(G573,收费标合同信息维护!M:M,0),13))=G573,"有","无"),"无"))</f>
        <v/>
      </c>
      <c r="J573" s="3" t="s">
        <v>2446</v>
      </c>
      <c r="K573" s="3" t="s">
        <v>7808</v>
      </c>
      <c r="L573" s="3" t="s">
        <v>6025</v>
      </c>
      <c r="M573" s="3" t="s">
        <v>6026</v>
      </c>
      <c r="N573" s="3" t="s">
        <v>6477</v>
      </c>
      <c r="O573" s="3" t="s">
        <v>6478</v>
      </c>
      <c r="P573" s="3" t="s">
        <v>7809</v>
      </c>
      <c r="Q573" s="3" t="s">
        <v>7810</v>
      </c>
      <c r="R573" s="3" t="s">
        <v>6484</v>
      </c>
      <c r="S573" s="3" t="s">
        <v>6491</v>
      </c>
      <c r="T573" s="3" t="s">
        <v>6481</v>
      </c>
      <c r="U573" s="3" t="s">
        <v>6578</v>
      </c>
      <c r="V573" s="3" t="s">
        <v>7811</v>
      </c>
      <c r="W573" s="3" t="s">
        <v>154</v>
      </c>
      <c r="X573" s="3" t="s">
        <v>154</v>
      </c>
      <c r="Y573" s="3" t="s">
        <v>154</v>
      </c>
      <c r="Z573" s="3" t="s">
        <v>154</v>
      </c>
      <c r="AA573" s="3" t="s">
        <v>154</v>
      </c>
      <c r="AB573" s="3" t="s">
        <v>154</v>
      </c>
      <c r="AC573" s="3" t="s">
        <v>154</v>
      </c>
      <c r="AD573" s="3" t="s">
        <v>6151</v>
      </c>
      <c r="AE573" s="3" t="s">
        <v>6151</v>
      </c>
      <c r="AF573" s="3" t="s">
        <v>154</v>
      </c>
      <c r="AG573" s="3" t="s">
        <v>154</v>
      </c>
      <c r="AH573" s="3" t="s">
        <v>6478</v>
      </c>
      <c r="AI573" s="3" t="s">
        <v>6482</v>
      </c>
      <c r="AJ573" s="3" t="s">
        <v>6033</v>
      </c>
    </row>
    <row r="574" spans="1:36" ht="15">
      <c r="A574" s="10">
        <v>669</v>
      </c>
      <c r="B574" t="str">
        <f>IF(K574="总计","",INDEX(主数据!A:AD,MATCH(J574,主数据!A:A,0),9))</f>
        <v>华中大区公司</v>
      </c>
      <c r="C574" t="str">
        <f>IF(K574="","",INDEX(主数据!A:AD,MATCH(J574,主数据!A:A,0),11))</f>
        <v>南昌西区</v>
      </c>
      <c r="D574" t="str">
        <f t="shared" si="32"/>
        <v>NC26物业服务费直接录入</v>
      </c>
      <c r="E574" s="13" t="str">
        <f t="shared" si="34"/>
        <v/>
      </c>
      <c r="F574" s="13" t="str">
        <f>IF(E574="","",IFERROR(IF(IF(K574="","",INDEX(收费标合同信息维护!A:Q,MATCH(D574,收费标合同信息维护!J:J,0),10))=D574,"有","无"),"无"))</f>
        <v/>
      </c>
      <c r="G574" s="13" t="str">
        <f t="shared" si="33"/>
        <v/>
      </c>
      <c r="H574" s="13" t="str">
        <f t="shared" si="35"/>
        <v/>
      </c>
      <c r="I574" s="13" t="str">
        <f>IF(G574="","",IFERROR(IF(IF(K574="","",INDEX(收费标合同信息维护!A:Q,MATCH(G574,收费标合同信息维护!M:M,0),13))=G574,"有","无"),"无"))</f>
        <v/>
      </c>
      <c r="J574" s="3" t="s">
        <v>2446</v>
      </c>
      <c r="K574" s="3" t="s">
        <v>7808</v>
      </c>
      <c r="L574" s="3" t="s">
        <v>6025</v>
      </c>
      <c r="M574" s="3" t="s">
        <v>6026</v>
      </c>
      <c r="N574" s="3" t="s">
        <v>6477</v>
      </c>
      <c r="O574" s="3" t="s">
        <v>6478</v>
      </c>
      <c r="P574" s="3" t="s">
        <v>7812</v>
      </c>
      <c r="Q574" s="3" t="s">
        <v>7813</v>
      </c>
      <c r="R574" s="3" t="s">
        <v>6479</v>
      </c>
      <c r="S574" s="3" t="s">
        <v>6480</v>
      </c>
      <c r="T574" s="3" t="s">
        <v>6493</v>
      </c>
      <c r="U574" s="3" t="s">
        <v>7034</v>
      </c>
      <c r="V574" s="3" t="s">
        <v>154</v>
      </c>
      <c r="W574" s="3" t="s">
        <v>154</v>
      </c>
      <c r="X574" s="3" t="s">
        <v>154</v>
      </c>
      <c r="Y574" s="3" t="s">
        <v>154</v>
      </c>
      <c r="Z574" s="3" t="s">
        <v>154</v>
      </c>
      <c r="AA574" s="3" t="s">
        <v>154</v>
      </c>
      <c r="AB574" s="3" t="s">
        <v>154</v>
      </c>
      <c r="AC574" s="3" t="s">
        <v>154</v>
      </c>
      <c r="AD574" s="3" t="s">
        <v>6151</v>
      </c>
      <c r="AE574" s="3" t="s">
        <v>6151</v>
      </c>
      <c r="AF574" s="3" t="s">
        <v>154</v>
      </c>
      <c r="AG574" s="3" t="s">
        <v>154</v>
      </c>
      <c r="AH574" s="3" t="s">
        <v>6478</v>
      </c>
      <c r="AI574" s="3" t="s">
        <v>6727</v>
      </c>
      <c r="AJ574" s="3" t="s">
        <v>6489</v>
      </c>
    </row>
    <row r="575" spans="1:36" ht="30">
      <c r="A575" s="10">
        <v>670</v>
      </c>
      <c r="B575" t="str">
        <f>IF(K575="总计","",INDEX(主数据!A:AD,MATCH(J575,主数据!A:A,0),9))</f>
        <v>华中大区公司</v>
      </c>
      <c r="C575" t="str">
        <f>IF(K575="","",INDEX(主数据!A:AD,MATCH(J575,主数据!A:A,0),11))</f>
        <v>南昌东区</v>
      </c>
      <c r="D575" t="str">
        <f t="shared" si="32"/>
        <v>NC39物业服务费直接录入</v>
      </c>
      <c r="E575" s="13" t="str">
        <f t="shared" si="34"/>
        <v/>
      </c>
      <c r="F575" s="13" t="str">
        <f>IF(E575="","",IFERROR(IF(IF(K575="","",INDEX(收费标合同信息维护!A:Q,MATCH(D575,收费标合同信息维护!J:J,0),10))=D575,"有","无"),"无"))</f>
        <v/>
      </c>
      <c r="G575" s="13" t="str">
        <f t="shared" si="33"/>
        <v/>
      </c>
      <c r="H575" s="13" t="str">
        <f t="shared" si="35"/>
        <v/>
      </c>
      <c r="I575" s="13" t="str">
        <f>IF(G575="","",IFERROR(IF(IF(K575="","",INDEX(收费标合同信息维护!A:Q,MATCH(G575,收费标合同信息维护!M:M,0),13))=G575,"有","无"),"无"))</f>
        <v/>
      </c>
      <c r="J575" s="3" t="s">
        <v>3239</v>
      </c>
      <c r="K575" s="3" t="s">
        <v>7814</v>
      </c>
      <c r="L575" s="3" t="s">
        <v>6025</v>
      </c>
      <c r="M575" s="3" t="s">
        <v>6026</v>
      </c>
      <c r="N575" s="3" t="s">
        <v>6477</v>
      </c>
      <c r="O575" s="3" t="s">
        <v>6478</v>
      </c>
      <c r="P575" s="3" t="s">
        <v>7815</v>
      </c>
      <c r="Q575" s="3" t="s">
        <v>7816</v>
      </c>
      <c r="R575" s="3" t="s">
        <v>6479</v>
      </c>
      <c r="S575" s="3" t="s">
        <v>6480</v>
      </c>
      <c r="T575" s="3" t="s">
        <v>7239</v>
      </c>
      <c r="U575" s="3" t="s">
        <v>154</v>
      </c>
      <c r="V575" s="3" t="s">
        <v>154</v>
      </c>
      <c r="W575" s="3" t="s">
        <v>154</v>
      </c>
      <c r="X575" s="3" t="s">
        <v>154</v>
      </c>
      <c r="Y575" s="3" t="s">
        <v>154</v>
      </c>
      <c r="Z575" s="3" t="s">
        <v>154</v>
      </c>
      <c r="AA575" s="3" t="s">
        <v>154</v>
      </c>
      <c r="AB575" s="3" t="s">
        <v>154</v>
      </c>
      <c r="AC575" s="3" t="s">
        <v>154</v>
      </c>
      <c r="AD575" s="3" t="s">
        <v>6151</v>
      </c>
      <c r="AE575" s="3" t="s">
        <v>6151</v>
      </c>
      <c r="AF575" s="3" t="s">
        <v>154</v>
      </c>
      <c r="AG575" s="3" t="s">
        <v>154</v>
      </c>
      <c r="AH575" s="3" t="s">
        <v>6478</v>
      </c>
      <c r="AI575" s="3" t="s">
        <v>6482</v>
      </c>
      <c r="AJ575" s="3" t="s">
        <v>6033</v>
      </c>
    </row>
    <row r="576" spans="1:36" ht="15">
      <c r="A576" s="10">
        <v>671</v>
      </c>
      <c r="B576" t="str">
        <f>IF(K576="总计","",INDEX(主数据!A:AD,MATCH(J576,主数据!A:A,0),9))</f>
        <v>华中大区公司</v>
      </c>
      <c r="C576" t="str">
        <f>IF(K576="","",INDEX(主数据!A:AD,MATCH(J576,主数据!A:A,0),11))</f>
        <v>南昌西区</v>
      </c>
      <c r="D576" t="str">
        <f t="shared" si="32"/>
        <v>NC44销售中心物业费标准方式105540.00</v>
      </c>
      <c r="E576" s="13" t="str">
        <f t="shared" si="34"/>
        <v>105540.00</v>
      </c>
      <c r="F576" s="13" t="str">
        <f>IF(E576="","",IFERROR(IF(IF(K576="","",INDEX(收费标合同信息维护!A:Q,MATCH(D576,收费标合同信息维护!J:J,0),10))=D576,"有","无"),"无"))</f>
        <v>无</v>
      </c>
      <c r="G576" s="13" t="str">
        <f t="shared" si="33"/>
        <v/>
      </c>
      <c r="H576" s="13" t="str">
        <f t="shared" si="35"/>
        <v/>
      </c>
      <c r="I576" s="13" t="str">
        <f>IF(G576="","",IFERROR(IF(IF(K576="","",INDEX(收费标合同信息维护!A:Q,MATCH(G576,收费标合同信息维护!M:M,0),13))=G576,"有","无"),"无"))</f>
        <v/>
      </c>
      <c r="J576" s="3" t="s">
        <v>3325</v>
      </c>
      <c r="K576" s="3" t="s">
        <v>7817</v>
      </c>
      <c r="L576" s="3" t="s">
        <v>6638</v>
      </c>
      <c r="M576" s="3" t="s">
        <v>6639</v>
      </c>
      <c r="N576" s="3" t="s">
        <v>6477</v>
      </c>
      <c r="O576" s="3" t="s">
        <v>6478</v>
      </c>
      <c r="P576" s="3" t="s">
        <v>7818</v>
      </c>
      <c r="Q576" s="3" t="s">
        <v>7491</v>
      </c>
      <c r="R576" s="3" t="s">
        <v>6484</v>
      </c>
      <c r="S576" s="3" t="s">
        <v>6491</v>
      </c>
      <c r="T576" s="3" t="s">
        <v>7100</v>
      </c>
      <c r="U576" s="3" t="s">
        <v>154</v>
      </c>
      <c r="V576" s="3" t="s">
        <v>7819</v>
      </c>
      <c r="W576" s="3" t="s">
        <v>154</v>
      </c>
      <c r="X576" s="3" t="s">
        <v>154</v>
      </c>
      <c r="Y576" s="3" t="s">
        <v>154</v>
      </c>
      <c r="Z576" s="3" t="s">
        <v>154</v>
      </c>
      <c r="AA576" s="3" t="s">
        <v>154</v>
      </c>
      <c r="AB576" s="3" t="s">
        <v>154</v>
      </c>
      <c r="AC576" s="3" t="s">
        <v>154</v>
      </c>
      <c r="AD576" s="3" t="s">
        <v>6151</v>
      </c>
      <c r="AE576" s="3" t="s">
        <v>6151</v>
      </c>
      <c r="AF576" s="3" t="s">
        <v>154</v>
      </c>
      <c r="AG576" s="3" t="s">
        <v>154</v>
      </c>
      <c r="AH576" s="3" t="s">
        <v>6478</v>
      </c>
      <c r="AI576" s="3" t="s">
        <v>6482</v>
      </c>
      <c r="AJ576" s="3" t="s">
        <v>6489</v>
      </c>
    </row>
    <row r="577" spans="1:36" ht="30">
      <c r="A577" s="10">
        <v>672</v>
      </c>
      <c r="B577" t="str">
        <f>IF(K577="总计","",INDEX(主数据!A:AD,MATCH(J577,主数据!A:A,0),9))</f>
        <v>华中大区公司</v>
      </c>
      <c r="C577" t="str">
        <f>IF(K577="","",INDEX(主数据!A:AD,MATCH(J577,主数据!A:A,0),11))</f>
        <v>南昌西区</v>
      </c>
      <c r="D577" t="str">
        <f t="shared" si="32"/>
        <v>NC50销售中心物业费定额</v>
      </c>
      <c r="E577" s="13" t="str">
        <f t="shared" si="34"/>
        <v/>
      </c>
      <c r="F577" s="13" t="str">
        <f>IF(E577="","",IFERROR(IF(IF(K577="","",INDEX(收费标合同信息维护!A:Q,MATCH(D577,收费标合同信息维护!J:J,0),10))=D577,"有","无"),"无"))</f>
        <v/>
      </c>
      <c r="G577" s="13" t="str">
        <f t="shared" si="33"/>
        <v>NC50销售中心物业费定额376326.00</v>
      </c>
      <c r="H577" s="13" t="str">
        <f t="shared" si="35"/>
        <v>376326.00</v>
      </c>
      <c r="I577" s="13" t="str">
        <f>IF(G577="","",IFERROR(IF(IF(K577="","",INDEX(收费标合同信息维护!A:Q,MATCH(G577,收费标合同信息维护!M:M,0),13))=G577,"有","无"),"无"))</f>
        <v>无</v>
      </c>
      <c r="J577" s="3" t="s">
        <v>3553</v>
      </c>
      <c r="K577" s="3" t="s">
        <v>7820</v>
      </c>
      <c r="L577" s="3" t="s">
        <v>6638</v>
      </c>
      <c r="M577" s="3" t="s">
        <v>6639</v>
      </c>
      <c r="N577" s="3" t="s">
        <v>6477</v>
      </c>
      <c r="O577" s="3" t="s">
        <v>6478</v>
      </c>
      <c r="P577" s="3" t="s">
        <v>7821</v>
      </c>
      <c r="Q577" s="3" t="s">
        <v>7822</v>
      </c>
      <c r="R577" s="3" t="s">
        <v>6490</v>
      </c>
      <c r="S577" s="3" t="s">
        <v>6491</v>
      </c>
      <c r="T577" s="3" t="s">
        <v>7084</v>
      </c>
      <c r="U577" s="3" t="s">
        <v>154</v>
      </c>
      <c r="V577" s="3" t="s">
        <v>154</v>
      </c>
      <c r="W577" s="3" t="s">
        <v>7823</v>
      </c>
      <c r="X577" s="3" t="s">
        <v>154</v>
      </c>
      <c r="Y577" s="3" t="s">
        <v>154</v>
      </c>
      <c r="Z577" s="3" t="s">
        <v>154</v>
      </c>
      <c r="AA577" s="3" t="s">
        <v>154</v>
      </c>
      <c r="AB577" s="3" t="s">
        <v>154</v>
      </c>
      <c r="AC577" s="3" t="s">
        <v>154</v>
      </c>
      <c r="AD577" s="3" t="s">
        <v>6151</v>
      </c>
      <c r="AE577" s="3" t="s">
        <v>6151</v>
      </c>
      <c r="AF577" s="3" t="s">
        <v>154</v>
      </c>
      <c r="AG577" s="3" t="s">
        <v>154</v>
      </c>
      <c r="AH577" s="3" t="s">
        <v>6478</v>
      </c>
      <c r="AI577" s="3" t="s">
        <v>6482</v>
      </c>
      <c r="AJ577" s="3" t="s">
        <v>6033</v>
      </c>
    </row>
    <row r="578" spans="1:36" ht="30">
      <c r="A578" s="10">
        <v>673</v>
      </c>
      <c r="B578" t="str">
        <f>IF(K578="总计","",INDEX(主数据!A:AD,MATCH(J578,主数据!A:A,0),9))</f>
        <v>华中大区公司</v>
      </c>
      <c r="C578" t="str">
        <f>IF(K578="","",INDEX(主数据!A:AD,MATCH(J578,主数据!A:A,0),11))</f>
        <v>南昌西区</v>
      </c>
      <c r="D578" t="str">
        <f t="shared" ref="D578:D641" si="36">J578&amp;M578&amp;R578&amp;E578</f>
        <v>NC50销售中心物业费定额</v>
      </c>
      <c r="E578" s="13" t="str">
        <f t="shared" si="34"/>
        <v/>
      </c>
      <c r="F578" s="13" t="str">
        <f>IF(E578="","",IFERROR(IF(IF(K578="","",INDEX(收费标合同信息维护!A:Q,MATCH(D578,收费标合同信息维护!J:J,0),10))=D578,"有","无"),"无"))</f>
        <v/>
      </c>
      <c r="G578" s="13" t="str">
        <f t="shared" ref="G578:G641" si="37">IF(W578="","",J578&amp;M578&amp;R578&amp;H578)</f>
        <v>NC50销售中心物业费定额272244.00</v>
      </c>
      <c r="H578" s="13" t="str">
        <f t="shared" si="35"/>
        <v>272244.00</v>
      </c>
      <c r="I578" s="13" t="str">
        <f>IF(G578="","",IFERROR(IF(IF(K578="","",INDEX(收费标合同信息维护!A:Q,MATCH(G578,收费标合同信息维护!M:M,0),13))=G578,"有","无"),"无"))</f>
        <v>无</v>
      </c>
      <c r="J578" s="3" t="s">
        <v>3553</v>
      </c>
      <c r="K578" s="3" t="s">
        <v>7820</v>
      </c>
      <c r="L578" s="3" t="s">
        <v>6638</v>
      </c>
      <c r="M578" s="3" t="s">
        <v>6639</v>
      </c>
      <c r="N578" s="3" t="s">
        <v>6477</v>
      </c>
      <c r="O578" s="3" t="s">
        <v>6478</v>
      </c>
      <c r="P578" s="3" t="s">
        <v>7824</v>
      </c>
      <c r="Q578" s="3" t="s">
        <v>7825</v>
      </c>
      <c r="R578" s="3" t="s">
        <v>6490</v>
      </c>
      <c r="S578" s="3" t="s">
        <v>6491</v>
      </c>
      <c r="T578" s="3" t="s">
        <v>6690</v>
      </c>
      <c r="U578" s="3" t="s">
        <v>6549</v>
      </c>
      <c r="V578" s="3" t="s">
        <v>154</v>
      </c>
      <c r="W578" s="3" t="s">
        <v>7826</v>
      </c>
      <c r="X578" s="3" t="s">
        <v>154</v>
      </c>
      <c r="Y578" s="3" t="s">
        <v>154</v>
      </c>
      <c r="Z578" s="3" t="s">
        <v>154</v>
      </c>
      <c r="AA578" s="3" t="s">
        <v>154</v>
      </c>
      <c r="AB578" s="3" t="s">
        <v>154</v>
      </c>
      <c r="AC578" s="3" t="s">
        <v>154</v>
      </c>
      <c r="AD578" s="3" t="s">
        <v>6151</v>
      </c>
      <c r="AE578" s="3" t="s">
        <v>6151</v>
      </c>
      <c r="AF578" s="3" t="s">
        <v>6040</v>
      </c>
      <c r="AG578" s="3" t="s">
        <v>154</v>
      </c>
      <c r="AH578" s="3" t="s">
        <v>6478</v>
      </c>
      <c r="AI578" s="3" t="s">
        <v>6482</v>
      </c>
      <c r="AJ578" s="3" t="s">
        <v>6489</v>
      </c>
    </row>
    <row r="579" spans="1:36" ht="30">
      <c r="A579" s="10">
        <v>674</v>
      </c>
      <c r="B579" t="str">
        <f>IF(K579="总计","",INDEX(主数据!A:AD,MATCH(J579,主数据!A:A,0),9))</f>
        <v>华中大区公司</v>
      </c>
      <c r="C579" t="str">
        <f>IF(K579="","",INDEX(主数据!A:AD,MATCH(J579,主数据!A:A,0),11))</f>
        <v>南昌西区</v>
      </c>
      <c r="D579" t="str">
        <f t="shared" si="36"/>
        <v>NC54销售中心物业费直接录入</v>
      </c>
      <c r="E579" s="13" t="str">
        <f t="shared" ref="E579:E642" si="38">TEXT(IF(V579="","",--V579),"0.00")</f>
        <v/>
      </c>
      <c r="F579" s="13" t="str">
        <f>IF(E579="","",IFERROR(IF(IF(K579="","",INDEX(收费标合同信息维护!A:Q,MATCH(D579,收费标合同信息维护!J:J,0),10))=D579,"有","无"),"无"))</f>
        <v/>
      </c>
      <c r="G579" s="13" t="str">
        <f t="shared" si="37"/>
        <v/>
      </c>
      <c r="H579" s="13" t="str">
        <f t="shared" ref="H579:H642" si="39">TEXT(IF(W579="","",--W579),"0.00")</f>
        <v/>
      </c>
      <c r="I579" s="13" t="str">
        <f>IF(G579="","",IFERROR(IF(IF(K579="","",INDEX(收费标合同信息维护!A:Q,MATCH(G579,收费标合同信息维护!M:M,0),13))=G579,"有","无"),"无"))</f>
        <v/>
      </c>
      <c r="J579" s="3" t="s">
        <v>3612</v>
      </c>
      <c r="K579" s="3" t="s">
        <v>7827</v>
      </c>
      <c r="L579" s="3" t="s">
        <v>6638</v>
      </c>
      <c r="M579" s="3" t="s">
        <v>6639</v>
      </c>
      <c r="N579" s="3" t="s">
        <v>6477</v>
      </c>
      <c r="O579" s="3" t="s">
        <v>6478</v>
      </c>
      <c r="P579" s="3" t="s">
        <v>7828</v>
      </c>
      <c r="Q579" s="3" t="s">
        <v>7829</v>
      </c>
      <c r="R579" s="3" t="s">
        <v>6479</v>
      </c>
      <c r="S579" s="3" t="s">
        <v>6480</v>
      </c>
      <c r="T579" s="3" t="s">
        <v>6704</v>
      </c>
      <c r="U579" s="3" t="s">
        <v>7830</v>
      </c>
      <c r="V579" s="3" t="s">
        <v>154</v>
      </c>
      <c r="W579" s="3" t="s">
        <v>154</v>
      </c>
      <c r="X579" s="3" t="s">
        <v>154</v>
      </c>
      <c r="Y579" s="3" t="s">
        <v>154</v>
      </c>
      <c r="Z579" s="3" t="s">
        <v>154</v>
      </c>
      <c r="AA579" s="3" t="s">
        <v>154</v>
      </c>
      <c r="AB579" s="3" t="s">
        <v>154</v>
      </c>
      <c r="AC579" s="3" t="s">
        <v>154</v>
      </c>
      <c r="AD579" s="3" t="s">
        <v>6151</v>
      </c>
      <c r="AE579" s="3" t="s">
        <v>6151</v>
      </c>
      <c r="AF579" s="3" t="s">
        <v>154</v>
      </c>
      <c r="AG579" s="3" t="s">
        <v>154</v>
      </c>
      <c r="AH579" s="3" t="s">
        <v>6478</v>
      </c>
      <c r="AI579" s="3" t="s">
        <v>6482</v>
      </c>
      <c r="AJ579" s="3" t="s">
        <v>6489</v>
      </c>
    </row>
    <row r="580" spans="1:36" ht="30">
      <c r="A580" s="10">
        <v>675</v>
      </c>
      <c r="B580" t="str">
        <f>IF(K580="总计","",INDEX(主数据!A:AD,MATCH(J580,主数据!A:A,0),9))</f>
        <v>华中大区公司</v>
      </c>
      <c r="C580" t="str">
        <f>IF(K580="","",INDEX(主数据!A:AD,MATCH(J580,主数据!A:A,0),11))</f>
        <v>南昌西区</v>
      </c>
      <c r="D580" t="str">
        <f t="shared" si="36"/>
        <v>NC54销售中心物业费标准方式73256.00</v>
      </c>
      <c r="E580" s="13" t="str">
        <f t="shared" si="38"/>
        <v>73256.00</v>
      </c>
      <c r="F580" s="13" t="str">
        <f>IF(E580="","",IFERROR(IF(IF(K580="","",INDEX(收费标合同信息维护!A:Q,MATCH(D580,收费标合同信息维护!J:J,0),10))=D580,"有","无"),"无"))</f>
        <v>无</v>
      </c>
      <c r="G580" s="13" t="str">
        <f t="shared" si="37"/>
        <v/>
      </c>
      <c r="H580" s="13" t="str">
        <f t="shared" si="39"/>
        <v/>
      </c>
      <c r="I580" s="13" t="str">
        <f>IF(G580="","",IFERROR(IF(IF(K580="","",INDEX(收费标合同信息维护!A:Q,MATCH(G580,收费标合同信息维护!M:M,0),13))=G580,"有","无"),"无"))</f>
        <v/>
      </c>
      <c r="J580" s="3" t="s">
        <v>3612</v>
      </c>
      <c r="K580" s="3" t="s">
        <v>7827</v>
      </c>
      <c r="L580" s="3" t="s">
        <v>6638</v>
      </c>
      <c r="M580" s="3" t="s">
        <v>6639</v>
      </c>
      <c r="N580" s="3" t="s">
        <v>6477</v>
      </c>
      <c r="O580" s="3" t="s">
        <v>6478</v>
      </c>
      <c r="P580" s="3" t="s">
        <v>7818</v>
      </c>
      <c r="Q580" s="3" t="s">
        <v>7491</v>
      </c>
      <c r="R580" s="3" t="s">
        <v>6484</v>
      </c>
      <c r="S580" s="3" t="s">
        <v>6491</v>
      </c>
      <c r="T580" s="3" t="s">
        <v>6704</v>
      </c>
      <c r="U580" s="3" t="s">
        <v>7570</v>
      </c>
      <c r="V580" s="3" t="s">
        <v>7831</v>
      </c>
      <c r="W580" s="3" t="s">
        <v>154</v>
      </c>
      <c r="X580" s="3" t="s">
        <v>154</v>
      </c>
      <c r="Y580" s="3" t="s">
        <v>154</v>
      </c>
      <c r="Z580" s="3" t="s">
        <v>154</v>
      </c>
      <c r="AA580" s="3" t="s">
        <v>154</v>
      </c>
      <c r="AB580" s="3" t="s">
        <v>154</v>
      </c>
      <c r="AC580" s="3" t="s">
        <v>154</v>
      </c>
      <c r="AD580" s="3" t="s">
        <v>6151</v>
      </c>
      <c r="AE580" s="3" t="s">
        <v>6151</v>
      </c>
      <c r="AF580" s="3" t="s">
        <v>154</v>
      </c>
      <c r="AG580" s="3" t="s">
        <v>154</v>
      </c>
      <c r="AH580" s="3" t="s">
        <v>6478</v>
      </c>
      <c r="AI580" s="3" t="s">
        <v>6482</v>
      </c>
      <c r="AJ580" s="3" t="s">
        <v>6489</v>
      </c>
    </row>
    <row r="581" spans="1:36" ht="15">
      <c r="A581" s="10">
        <v>676</v>
      </c>
      <c r="B581" t="str">
        <f>IF(K581="总计","",INDEX(主数据!A:AD,MATCH(J581,主数据!A:A,0),9))</f>
        <v>华中大区公司</v>
      </c>
      <c r="C581" t="str">
        <f>IF(K581="","",INDEX(主数据!A:AD,MATCH(J581,主数据!A:A,0),11))</f>
        <v>南昌西区</v>
      </c>
      <c r="D581" t="str">
        <f t="shared" si="36"/>
        <v>NC55销售中心物业费直接录入</v>
      </c>
      <c r="E581" s="13" t="str">
        <f t="shared" si="38"/>
        <v/>
      </c>
      <c r="F581" s="13" t="str">
        <f>IF(E581="","",IFERROR(IF(IF(K581="","",INDEX(收费标合同信息维护!A:Q,MATCH(D581,收费标合同信息维护!J:J,0),10))=D581,"有","无"),"无"))</f>
        <v/>
      </c>
      <c r="G581" s="13" t="str">
        <f t="shared" si="37"/>
        <v/>
      </c>
      <c r="H581" s="13" t="str">
        <f t="shared" si="39"/>
        <v/>
      </c>
      <c r="I581" s="13" t="str">
        <f>IF(G581="","",IFERROR(IF(IF(K581="","",INDEX(收费标合同信息维护!A:Q,MATCH(G581,收费标合同信息维护!M:M,0),13))=G581,"有","无"),"无"))</f>
        <v/>
      </c>
      <c r="J581" s="3" t="s">
        <v>3669</v>
      </c>
      <c r="K581" s="3" t="s">
        <v>7832</v>
      </c>
      <c r="L581" s="3" t="s">
        <v>6638</v>
      </c>
      <c r="M581" s="3" t="s">
        <v>6639</v>
      </c>
      <c r="N581" s="3" t="s">
        <v>6477</v>
      </c>
      <c r="O581" s="3" t="s">
        <v>6478</v>
      </c>
      <c r="P581" s="3" t="s">
        <v>3669</v>
      </c>
      <c r="Q581" s="3" t="s">
        <v>7833</v>
      </c>
      <c r="R581" s="3" t="s">
        <v>6479</v>
      </c>
      <c r="S581" s="3" t="s">
        <v>6480</v>
      </c>
      <c r="T581" s="3" t="s">
        <v>7239</v>
      </c>
      <c r="U581" s="3" t="s">
        <v>7834</v>
      </c>
      <c r="V581" s="3" t="s">
        <v>154</v>
      </c>
      <c r="W581" s="3" t="s">
        <v>154</v>
      </c>
      <c r="X581" s="3" t="s">
        <v>154</v>
      </c>
      <c r="Y581" s="3" t="s">
        <v>154</v>
      </c>
      <c r="Z581" s="3" t="s">
        <v>154</v>
      </c>
      <c r="AA581" s="3" t="s">
        <v>154</v>
      </c>
      <c r="AB581" s="3" t="s">
        <v>154</v>
      </c>
      <c r="AC581" s="3" t="s">
        <v>154</v>
      </c>
      <c r="AD581" s="3" t="s">
        <v>6151</v>
      </c>
      <c r="AE581" s="3" t="s">
        <v>6151</v>
      </c>
      <c r="AF581" s="3" t="s">
        <v>154</v>
      </c>
      <c r="AG581" s="3" t="s">
        <v>154</v>
      </c>
      <c r="AH581" s="3" t="s">
        <v>6478</v>
      </c>
      <c r="AI581" s="3" t="s">
        <v>6482</v>
      </c>
      <c r="AJ581" s="3" t="s">
        <v>6489</v>
      </c>
    </row>
    <row r="582" spans="1:36" ht="15">
      <c r="A582" s="10">
        <v>677</v>
      </c>
      <c r="B582" t="str">
        <f>IF(K582="总计","",INDEX(主数据!A:AD,MATCH(J582,主数据!A:A,0),9))</f>
        <v>华中大区公司</v>
      </c>
      <c r="C582" t="str">
        <f>IF(K582="","",INDEX(主数据!A:AD,MATCH(J582,主数据!A:A,0),11))</f>
        <v>南昌西区</v>
      </c>
      <c r="D582" t="str">
        <f t="shared" si="36"/>
        <v>NC55销售中心物业费定额</v>
      </c>
      <c r="E582" s="13" t="str">
        <f t="shared" si="38"/>
        <v/>
      </c>
      <c r="F582" s="13" t="str">
        <f>IF(E582="","",IFERROR(IF(IF(K582="","",INDEX(收费标合同信息维护!A:Q,MATCH(D582,收费标合同信息维护!J:J,0),10))=D582,"有","无"),"无"))</f>
        <v/>
      </c>
      <c r="G582" s="13" t="str">
        <f t="shared" si="37"/>
        <v>NC55销售中心物业费定额31828.98</v>
      </c>
      <c r="H582" s="13" t="str">
        <f t="shared" si="39"/>
        <v>31828.98</v>
      </c>
      <c r="I582" s="13" t="str">
        <f>IF(G582="","",IFERROR(IF(IF(K582="","",INDEX(收费标合同信息维护!A:Q,MATCH(G582,收费标合同信息维护!M:M,0),13))=G582,"有","无"),"无"))</f>
        <v>无</v>
      </c>
      <c r="J582" s="3" t="s">
        <v>3669</v>
      </c>
      <c r="K582" s="3" t="s">
        <v>7832</v>
      </c>
      <c r="L582" s="3" t="s">
        <v>6638</v>
      </c>
      <c r="M582" s="3" t="s">
        <v>6639</v>
      </c>
      <c r="N582" s="3" t="s">
        <v>6477</v>
      </c>
      <c r="O582" s="3" t="s">
        <v>6478</v>
      </c>
      <c r="P582" s="3" t="s">
        <v>7835</v>
      </c>
      <c r="Q582" s="3" t="s">
        <v>6026</v>
      </c>
      <c r="R582" s="3" t="s">
        <v>6490</v>
      </c>
      <c r="S582" s="3" t="s">
        <v>6491</v>
      </c>
      <c r="T582" s="3" t="s">
        <v>6496</v>
      </c>
      <c r="U582" s="3" t="s">
        <v>6533</v>
      </c>
      <c r="V582" s="3" t="s">
        <v>154</v>
      </c>
      <c r="W582" s="3" t="s">
        <v>7836</v>
      </c>
      <c r="X582" s="3" t="s">
        <v>154</v>
      </c>
      <c r="Y582" s="3" t="s">
        <v>154</v>
      </c>
      <c r="Z582" s="3" t="s">
        <v>154</v>
      </c>
      <c r="AA582" s="3" t="s">
        <v>154</v>
      </c>
      <c r="AB582" s="3" t="s">
        <v>154</v>
      </c>
      <c r="AC582" s="3" t="s">
        <v>154</v>
      </c>
      <c r="AD582" s="3" t="s">
        <v>6151</v>
      </c>
      <c r="AE582" s="3" t="s">
        <v>6151</v>
      </c>
      <c r="AF582" s="3" t="s">
        <v>154</v>
      </c>
      <c r="AG582" s="3" t="s">
        <v>154</v>
      </c>
      <c r="AH582" s="3" t="s">
        <v>6478</v>
      </c>
      <c r="AI582" s="3" t="s">
        <v>6482</v>
      </c>
      <c r="AJ582" s="3" t="s">
        <v>6489</v>
      </c>
    </row>
    <row r="583" spans="1:36" ht="30">
      <c r="A583" s="10">
        <v>678</v>
      </c>
      <c r="B583" t="str">
        <f>IF(K583="总计","",INDEX(主数据!A:AD,MATCH(J583,主数据!A:A,0),9))</f>
        <v>华中大区公司</v>
      </c>
      <c r="C583" t="str">
        <f>IF(K583="","",INDEX(主数据!A:AD,MATCH(J583,主数据!A:A,0),11))</f>
        <v>南昌东区</v>
      </c>
      <c r="D583" t="str">
        <f t="shared" si="36"/>
        <v>NC56物业服务费直接录入</v>
      </c>
      <c r="E583" s="13" t="str">
        <f t="shared" si="38"/>
        <v/>
      </c>
      <c r="F583" s="13" t="str">
        <f>IF(E583="","",IFERROR(IF(IF(K583="","",INDEX(收费标合同信息维护!A:Q,MATCH(D583,收费标合同信息维护!J:J,0),10))=D583,"有","无"),"无"))</f>
        <v/>
      </c>
      <c r="G583" s="13" t="str">
        <f t="shared" si="37"/>
        <v/>
      </c>
      <c r="H583" s="13" t="str">
        <f t="shared" si="39"/>
        <v/>
      </c>
      <c r="I583" s="13" t="str">
        <f>IF(G583="","",IFERROR(IF(IF(K583="","",INDEX(收费标合同信息维护!A:Q,MATCH(G583,收费标合同信息维护!M:M,0),13))=G583,"有","无"),"无"))</f>
        <v/>
      </c>
      <c r="J583" s="3" t="s">
        <v>3673</v>
      </c>
      <c r="K583" s="3" t="s">
        <v>7837</v>
      </c>
      <c r="L583" s="3" t="s">
        <v>6025</v>
      </c>
      <c r="M583" s="3" t="s">
        <v>6026</v>
      </c>
      <c r="N583" s="3" t="s">
        <v>6477</v>
      </c>
      <c r="O583" s="3" t="s">
        <v>6478</v>
      </c>
      <c r="P583" s="3" t="s">
        <v>7838</v>
      </c>
      <c r="Q583" s="3" t="s">
        <v>7816</v>
      </c>
      <c r="R583" s="3" t="s">
        <v>6479</v>
      </c>
      <c r="S583" s="3" t="s">
        <v>6480</v>
      </c>
      <c r="T583" s="3" t="s">
        <v>7239</v>
      </c>
      <c r="U583" s="3" t="s">
        <v>154</v>
      </c>
      <c r="V583" s="3" t="s">
        <v>154</v>
      </c>
      <c r="W583" s="3" t="s">
        <v>154</v>
      </c>
      <c r="X583" s="3" t="s">
        <v>154</v>
      </c>
      <c r="Y583" s="3" t="s">
        <v>154</v>
      </c>
      <c r="Z583" s="3" t="s">
        <v>154</v>
      </c>
      <c r="AA583" s="3" t="s">
        <v>154</v>
      </c>
      <c r="AB583" s="3" t="s">
        <v>154</v>
      </c>
      <c r="AC583" s="3" t="s">
        <v>154</v>
      </c>
      <c r="AD583" s="3" t="s">
        <v>6151</v>
      </c>
      <c r="AE583" s="3" t="s">
        <v>6151</v>
      </c>
      <c r="AF583" s="3" t="s">
        <v>154</v>
      </c>
      <c r="AG583" s="3" t="s">
        <v>154</v>
      </c>
      <c r="AH583" s="3" t="s">
        <v>6478</v>
      </c>
      <c r="AI583" s="3" t="s">
        <v>6482</v>
      </c>
      <c r="AJ583" s="3" t="s">
        <v>6033</v>
      </c>
    </row>
    <row r="584" spans="1:36" ht="30">
      <c r="A584" s="10">
        <v>679</v>
      </c>
      <c r="B584" t="str">
        <f>IF(K584="总计","",INDEX(主数据!A:AD,MATCH(J584,主数据!A:A,0),9))</f>
        <v>华中大区公司</v>
      </c>
      <c r="C584" t="str">
        <f>IF(K584="","",INDEX(主数据!A:AD,MATCH(J584,主数据!A:A,0),11))</f>
        <v>南昌东区</v>
      </c>
      <c r="D584" t="str">
        <f t="shared" si="36"/>
        <v>NC56销售中心物业费定额</v>
      </c>
      <c r="E584" s="13" t="str">
        <f t="shared" si="38"/>
        <v/>
      </c>
      <c r="F584" s="13" t="str">
        <f>IF(E584="","",IFERROR(IF(IF(K584="","",INDEX(收费标合同信息维护!A:Q,MATCH(D584,收费标合同信息维护!J:J,0),10))=D584,"有","无"),"无"))</f>
        <v/>
      </c>
      <c r="G584" s="13" t="str">
        <f t="shared" si="37"/>
        <v>NC56销售中心物业费定额63975.00</v>
      </c>
      <c r="H584" s="13" t="str">
        <f t="shared" si="39"/>
        <v>63975.00</v>
      </c>
      <c r="I584" s="13" t="str">
        <f>IF(G584="","",IFERROR(IF(IF(K584="","",INDEX(收费标合同信息维护!A:Q,MATCH(G584,收费标合同信息维护!M:M,0),13))=G584,"有","无"),"无"))</f>
        <v>无</v>
      </c>
      <c r="J584" s="3" t="s">
        <v>3673</v>
      </c>
      <c r="K584" s="3" t="s">
        <v>7837</v>
      </c>
      <c r="L584" s="3" t="s">
        <v>6638</v>
      </c>
      <c r="M584" s="3" t="s">
        <v>6639</v>
      </c>
      <c r="N584" s="3" t="s">
        <v>6477</v>
      </c>
      <c r="O584" s="3" t="s">
        <v>6478</v>
      </c>
      <c r="P584" s="3" t="s">
        <v>7839</v>
      </c>
      <c r="Q584" s="3" t="s">
        <v>6639</v>
      </c>
      <c r="R584" s="3" t="s">
        <v>6490</v>
      </c>
      <c r="S584" s="3" t="s">
        <v>6491</v>
      </c>
      <c r="T584" s="3" t="s">
        <v>6800</v>
      </c>
      <c r="U584" s="3" t="s">
        <v>7840</v>
      </c>
      <c r="V584" s="3" t="s">
        <v>154</v>
      </c>
      <c r="W584" s="3" t="s">
        <v>7841</v>
      </c>
      <c r="X584" s="3" t="s">
        <v>154</v>
      </c>
      <c r="Y584" s="3" t="s">
        <v>154</v>
      </c>
      <c r="Z584" s="3" t="s">
        <v>154</v>
      </c>
      <c r="AA584" s="3" t="s">
        <v>154</v>
      </c>
      <c r="AB584" s="3" t="s">
        <v>154</v>
      </c>
      <c r="AC584" s="3" t="s">
        <v>154</v>
      </c>
      <c r="AD584" s="3" t="s">
        <v>6151</v>
      </c>
      <c r="AE584" s="3" t="s">
        <v>6151</v>
      </c>
      <c r="AF584" s="3" t="s">
        <v>154</v>
      </c>
      <c r="AG584" s="3" t="s">
        <v>154</v>
      </c>
      <c r="AH584" s="3" t="s">
        <v>6478</v>
      </c>
      <c r="AI584" s="3" t="s">
        <v>6482</v>
      </c>
      <c r="AJ584" s="3" t="s">
        <v>6033</v>
      </c>
    </row>
    <row r="585" spans="1:36" ht="30">
      <c r="A585" s="10">
        <v>680</v>
      </c>
      <c r="B585" t="str">
        <f>IF(K585="总计","",INDEX(主数据!A:AD,MATCH(J585,主数据!A:A,0),9))</f>
        <v>华中大区公司</v>
      </c>
      <c r="C585" t="str">
        <f>IF(K585="","",INDEX(主数据!A:AD,MATCH(J585,主数据!A:A,0),11))</f>
        <v>南昌西区</v>
      </c>
      <c r="D585" t="str">
        <f t="shared" si="36"/>
        <v>NC57销售中心物业费定额</v>
      </c>
      <c r="E585" s="13" t="str">
        <f t="shared" si="38"/>
        <v/>
      </c>
      <c r="F585" s="13" t="str">
        <f>IF(E585="","",IFERROR(IF(IF(K585="","",INDEX(收费标合同信息维护!A:Q,MATCH(D585,收费标合同信息维护!J:J,0),10))=D585,"有","无"),"无"))</f>
        <v/>
      </c>
      <c r="G585" s="13" t="str">
        <f t="shared" si="37"/>
        <v>NC57销售中心物业费定额20000.00</v>
      </c>
      <c r="H585" s="13" t="str">
        <f t="shared" si="39"/>
        <v>20000.00</v>
      </c>
      <c r="I585" s="13" t="str">
        <f>IF(G585="","",IFERROR(IF(IF(K585="","",INDEX(收费标合同信息维护!A:Q,MATCH(G585,收费标合同信息维护!M:M,0),13))=G585,"有","无"),"无"))</f>
        <v>无</v>
      </c>
      <c r="J585" s="3" t="s">
        <v>3730</v>
      </c>
      <c r="K585" s="3" t="s">
        <v>7842</v>
      </c>
      <c r="L585" s="3" t="s">
        <v>6638</v>
      </c>
      <c r="M585" s="3" t="s">
        <v>6639</v>
      </c>
      <c r="N585" s="3" t="s">
        <v>6477</v>
      </c>
      <c r="O585" s="3" t="s">
        <v>6478</v>
      </c>
      <c r="P585" s="3" t="s">
        <v>7843</v>
      </c>
      <c r="Q585" s="3" t="s">
        <v>6026</v>
      </c>
      <c r="R585" s="3" t="s">
        <v>6490</v>
      </c>
      <c r="S585" s="3" t="s">
        <v>6491</v>
      </c>
      <c r="T585" s="3" t="s">
        <v>6633</v>
      </c>
      <c r="U585" s="3" t="s">
        <v>7002</v>
      </c>
      <c r="V585" s="3" t="s">
        <v>154</v>
      </c>
      <c r="W585" s="3" t="s">
        <v>6695</v>
      </c>
      <c r="X585" s="3" t="s">
        <v>154</v>
      </c>
      <c r="Y585" s="3" t="s">
        <v>154</v>
      </c>
      <c r="Z585" s="3" t="s">
        <v>154</v>
      </c>
      <c r="AA585" s="3" t="s">
        <v>154</v>
      </c>
      <c r="AB585" s="3" t="s">
        <v>154</v>
      </c>
      <c r="AC585" s="3" t="s">
        <v>154</v>
      </c>
      <c r="AD585" s="3" t="s">
        <v>6151</v>
      </c>
      <c r="AE585" s="3" t="s">
        <v>6151</v>
      </c>
      <c r="AF585" s="3" t="s">
        <v>154</v>
      </c>
      <c r="AG585" s="3" t="s">
        <v>154</v>
      </c>
      <c r="AH585" s="3" t="s">
        <v>6478</v>
      </c>
      <c r="AI585" s="3" t="s">
        <v>6482</v>
      </c>
      <c r="AJ585" s="3" t="s">
        <v>6033</v>
      </c>
    </row>
    <row r="586" spans="1:36" ht="30">
      <c r="A586" s="10">
        <v>681</v>
      </c>
      <c r="B586" t="str">
        <f>IF(K586="总计","",INDEX(主数据!A:AD,MATCH(J586,主数据!A:A,0),9))</f>
        <v>华中大区公司</v>
      </c>
      <c r="C586" t="str">
        <f>IF(K586="","",INDEX(主数据!A:AD,MATCH(J586,主数据!A:A,0),11))</f>
        <v>南昌东区</v>
      </c>
      <c r="D586" t="str">
        <f t="shared" si="36"/>
        <v>NC60物业服务费直接录入</v>
      </c>
      <c r="E586" s="13" t="str">
        <f t="shared" si="38"/>
        <v/>
      </c>
      <c r="F586" s="13" t="str">
        <f>IF(E586="","",IFERROR(IF(IF(K586="","",INDEX(收费标合同信息维护!A:Q,MATCH(D586,收费标合同信息维护!J:J,0),10))=D586,"有","无"),"无"))</f>
        <v/>
      </c>
      <c r="G586" s="13" t="str">
        <f t="shared" si="37"/>
        <v/>
      </c>
      <c r="H586" s="13" t="str">
        <f t="shared" si="39"/>
        <v/>
      </c>
      <c r="I586" s="13" t="str">
        <f>IF(G586="","",IFERROR(IF(IF(K586="","",INDEX(收费标合同信息维护!A:Q,MATCH(G586,收费标合同信息维护!M:M,0),13))=G586,"有","无"),"无"))</f>
        <v/>
      </c>
      <c r="J586" s="3" t="s">
        <v>3764</v>
      </c>
      <c r="K586" s="3" t="s">
        <v>7844</v>
      </c>
      <c r="L586" s="3" t="s">
        <v>6025</v>
      </c>
      <c r="M586" s="3" t="s">
        <v>6026</v>
      </c>
      <c r="N586" s="3" t="s">
        <v>6477</v>
      </c>
      <c r="O586" s="3" t="s">
        <v>6478</v>
      </c>
      <c r="P586" s="3" t="s">
        <v>6025</v>
      </c>
      <c r="Q586" s="3" t="s">
        <v>6026</v>
      </c>
      <c r="R586" s="3" t="s">
        <v>6479</v>
      </c>
      <c r="S586" s="3" t="s">
        <v>6480</v>
      </c>
      <c r="T586" s="3" t="s">
        <v>7845</v>
      </c>
      <c r="U586" s="3" t="s">
        <v>154</v>
      </c>
      <c r="V586" s="3" t="s">
        <v>154</v>
      </c>
      <c r="W586" s="3" t="s">
        <v>154</v>
      </c>
      <c r="X586" s="3" t="s">
        <v>154</v>
      </c>
      <c r="Y586" s="3" t="s">
        <v>154</v>
      </c>
      <c r="Z586" s="3" t="s">
        <v>154</v>
      </c>
      <c r="AA586" s="3" t="s">
        <v>154</v>
      </c>
      <c r="AB586" s="3" t="s">
        <v>154</v>
      </c>
      <c r="AC586" s="3" t="s">
        <v>154</v>
      </c>
      <c r="AD586" s="3" t="s">
        <v>6151</v>
      </c>
      <c r="AE586" s="3" t="s">
        <v>6151</v>
      </c>
      <c r="AF586" s="3" t="s">
        <v>154</v>
      </c>
      <c r="AG586" s="3" t="s">
        <v>154</v>
      </c>
      <c r="AH586" s="3" t="s">
        <v>6478</v>
      </c>
      <c r="AI586" s="3" t="s">
        <v>6482</v>
      </c>
      <c r="AJ586" s="3" t="s">
        <v>6489</v>
      </c>
    </row>
    <row r="587" spans="1:36" ht="30">
      <c r="A587" s="10">
        <v>682</v>
      </c>
      <c r="B587" t="str">
        <f>IF(K587="总计","",INDEX(主数据!A:AD,MATCH(J587,主数据!A:A,0),9))</f>
        <v>华中大区公司</v>
      </c>
      <c r="C587" t="str">
        <f>IF(K587="","",INDEX(主数据!A:AD,MATCH(J587,主数据!A:A,0),11))</f>
        <v>南昌东区</v>
      </c>
      <c r="D587" t="str">
        <f t="shared" si="36"/>
        <v>NC60物业服务费定额</v>
      </c>
      <c r="E587" s="13" t="str">
        <f t="shared" si="38"/>
        <v/>
      </c>
      <c r="F587" s="13" t="str">
        <f>IF(E587="","",IFERROR(IF(IF(K587="","",INDEX(收费标合同信息维护!A:Q,MATCH(D587,收费标合同信息维护!J:J,0),10))=D587,"有","无"),"无"))</f>
        <v/>
      </c>
      <c r="G587" s="13" t="str">
        <f t="shared" si="37"/>
        <v>NC60物业服务费定额111823.62</v>
      </c>
      <c r="H587" s="13" t="str">
        <f t="shared" si="39"/>
        <v>111823.62</v>
      </c>
      <c r="I587" s="13" t="str">
        <f>IF(G587="","",IFERROR(IF(IF(K587="","",INDEX(收费标合同信息维护!A:Q,MATCH(G587,收费标合同信息维护!M:M,0),13))=G587,"有","无"),"无"))</f>
        <v>无</v>
      </c>
      <c r="J587" s="3" t="s">
        <v>3764</v>
      </c>
      <c r="K587" s="3" t="s">
        <v>7844</v>
      </c>
      <c r="L587" s="3" t="s">
        <v>6025</v>
      </c>
      <c r="M587" s="3" t="s">
        <v>6026</v>
      </c>
      <c r="N587" s="3" t="s">
        <v>6477</v>
      </c>
      <c r="O587" s="3" t="s">
        <v>6478</v>
      </c>
      <c r="P587" s="3" t="s">
        <v>7846</v>
      </c>
      <c r="Q587" s="3" t="s">
        <v>7847</v>
      </c>
      <c r="R587" s="3" t="s">
        <v>6490</v>
      </c>
      <c r="S587" s="3" t="s">
        <v>6491</v>
      </c>
      <c r="T587" s="3" t="s">
        <v>7848</v>
      </c>
      <c r="U587" s="3" t="s">
        <v>154</v>
      </c>
      <c r="V587" s="3" t="s">
        <v>154</v>
      </c>
      <c r="W587" s="3" t="s">
        <v>7849</v>
      </c>
      <c r="X587" s="3" t="s">
        <v>154</v>
      </c>
      <c r="Y587" s="3" t="s">
        <v>154</v>
      </c>
      <c r="Z587" s="3" t="s">
        <v>154</v>
      </c>
      <c r="AA587" s="3" t="s">
        <v>154</v>
      </c>
      <c r="AB587" s="3" t="s">
        <v>154</v>
      </c>
      <c r="AC587" s="3" t="s">
        <v>154</v>
      </c>
      <c r="AD587" s="3" t="s">
        <v>6151</v>
      </c>
      <c r="AE587" s="3" t="s">
        <v>6151</v>
      </c>
      <c r="AF587" s="3" t="s">
        <v>154</v>
      </c>
      <c r="AG587" s="3" t="s">
        <v>154</v>
      </c>
      <c r="AH587" s="3" t="s">
        <v>6478</v>
      </c>
      <c r="AI587" s="3" t="s">
        <v>6482</v>
      </c>
      <c r="AJ587" s="3" t="s">
        <v>6033</v>
      </c>
    </row>
    <row r="588" spans="1:36" ht="15">
      <c r="A588" s="10">
        <v>683</v>
      </c>
      <c r="B588" t="str">
        <f>IF(K588="总计","",INDEX(主数据!A:AD,MATCH(J588,主数据!A:A,0),9))</f>
        <v>华中大区公司</v>
      </c>
      <c r="C588" t="str">
        <f>IF(K588="","",INDEX(主数据!A:AD,MATCH(J588,主数据!A:A,0),11))</f>
        <v>南昌西区</v>
      </c>
      <c r="D588" t="str">
        <f t="shared" si="36"/>
        <v>NC62物业服务费直接录入</v>
      </c>
      <c r="E588" s="13" t="str">
        <f t="shared" si="38"/>
        <v/>
      </c>
      <c r="F588" s="13" t="str">
        <f>IF(E588="","",IFERROR(IF(IF(K588="","",INDEX(收费标合同信息维护!A:Q,MATCH(D588,收费标合同信息维护!J:J,0),10))=D588,"有","无"),"无"))</f>
        <v/>
      </c>
      <c r="G588" s="13" t="str">
        <f t="shared" si="37"/>
        <v/>
      </c>
      <c r="H588" s="13" t="str">
        <f t="shared" si="39"/>
        <v/>
      </c>
      <c r="I588" s="13" t="str">
        <f>IF(G588="","",IFERROR(IF(IF(K588="","",INDEX(收费标合同信息维护!A:Q,MATCH(G588,收费标合同信息维护!M:M,0),13))=G588,"有","无"),"无"))</f>
        <v/>
      </c>
      <c r="J588" s="3" t="s">
        <v>3876</v>
      </c>
      <c r="K588" s="3" t="s">
        <v>7850</v>
      </c>
      <c r="L588" s="3" t="s">
        <v>6025</v>
      </c>
      <c r="M588" s="3" t="s">
        <v>6026</v>
      </c>
      <c r="N588" s="3" t="s">
        <v>6477</v>
      </c>
      <c r="O588" s="3" t="s">
        <v>6478</v>
      </c>
      <c r="P588" s="3" t="s">
        <v>7851</v>
      </c>
      <c r="Q588" s="3" t="s">
        <v>7816</v>
      </c>
      <c r="R588" s="3" t="s">
        <v>6479</v>
      </c>
      <c r="S588" s="3" t="s">
        <v>6480</v>
      </c>
      <c r="T588" s="3" t="s">
        <v>6848</v>
      </c>
      <c r="U588" s="3" t="s">
        <v>154</v>
      </c>
      <c r="V588" s="3" t="s">
        <v>154</v>
      </c>
      <c r="W588" s="3" t="s">
        <v>154</v>
      </c>
      <c r="X588" s="3" t="s">
        <v>154</v>
      </c>
      <c r="Y588" s="3" t="s">
        <v>154</v>
      </c>
      <c r="Z588" s="3" t="s">
        <v>154</v>
      </c>
      <c r="AA588" s="3" t="s">
        <v>154</v>
      </c>
      <c r="AB588" s="3" t="s">
        <v>154</v>
      </c>
      <c r="AC588" s="3" t="s">
        <v>154</v>
      </c>
      <c r="AD588" s="3" t="s">
        <v>6151</v>
      </c>
      <c r="AE588" s="3" t="s">
        <v>6151</v>
      </c>
      <c r="AF588" s="3" t="s">
        <v>154</v>
      </c>
      <c r="AG588" s="3" t="s">
        <v>154</v>
      </c>
      <c r="AH588" s="3" t="s">
        <v>6478</v>
      </c>
      <c r="AI588" s="3" t="s">
        <v>6482</v>
      </c>
      <c r="AJ588" s="3" t="s">
        <v>6489</v>
      </c>
    </row>
    <row r="589" spans="1:36" ht="30">
      <c r="A589" s="10">
        <v>684</v>
      </c>
      <c r="B589" t="str">
        <f>IF(K589="总计","",INDEX(主数据!A:AD,MATCH(J589,主数据!A:A,0),9))</f>
        <v>华中大区公司</v>
      </c>
      <c r="C589" t="str">
        <f>IF(K589="","",INDEX(主数据!A:AD,MATCH(J589,主数据!A:A,0),11))</f>
        <v>南昌东区</v>
      </c>
      <c r="D589" t="str">
        <f t="shared" si="36"/>
        <v>NC63物业服务费直接录入</v>
      </c>
      <c r="E589" s="13" t="str">
        <f t="shared" si="38"/>
        <v/>
      </c>
      <c r="F589" s="13" t="str">
        <f>IF(E589="","",IFERROR(IF(IF(K589="","",INDEX(收费标合同信息维护!A:Q,MATCH(D589,收费标合同信息维护!J:J,0),10))=D589,"有","无"),"无"))</f>
        <v/>
      </c>
      <c r="G589" s="13" t="str">
        <f t="shared" si="37"/>
        <v/>
      </c>
      <c r="H589" s="13" t="str">
        <f t="shared" si="39"/>
        <v/>
      </c>
      <c r="I589" s="13" t="str">
        <f>IF(G589="","",IFERROR(IF(IF(K589="","",INDEX(收费标合同信息维护!A:Q,MATCH(G589,收费标合同信息维护!M:M,0),13))=G589,"有","无"),"无"))</f>
        <v/>
      </c>
      <c r="J589" s="3" t="s">
        <v>3967</v>
      </c>
      <c r="K589" s="3" t="s">
        <v>7852</v>
      </c>
      <c r="L589" s="3" t="s">
        <v>6025</v>
      </c>
      <c r="M589" s="3" t="s">
        <v>6026</v>
      </c>
      <c r="N589" s="3" t="s">
        <v>6477</v>
      </c>
      <c r="O589" s="3" t="s">
        <v>6478</v>
      </c>
      <c r="P589" s="3" t="s">
        <v>7853</v>
      </c>
      <c r="Q589" s="3" t="s">
        <v>6685</v>
      </c>
      <c r="R589" s="3" t="s">
        <v>6479</v>
      </c>
      <c r="S589" s="3" t="s">
        <v>6480</v>
      </c>
      <c r="T589" s="3" t="s">
        <v>7854</v>
      </c>
      <c r="U589" s="3" t="s">
        <v>154</v>
      </c>
      <c r="V589" s="3" t="s">
        <v>154</v>
      </c>
      <c r="W589" s="3" t="s">
        <v>154</v>
      </c>
      <c r="X589" s="3" t="s">
        <v>154</v>
      </c>
      <c r="Y589" s="3" t="s">
        <v>154</v>
      </c>
      <c r="Z589" s="3" t="s">
        <v>154</v>
      </c>
      <c r="AA589" s="3" t="s">
        <v>154</v>
      </c>
      <c r="AB589" s="3" t="s">
        <v>154</v>
      </c>
      <c r="AC589" s="3" t="s">
        <v>154</v>
      </c>
      <c r="AD589" s="3" t="s">
        <v>6151</v>
      </c>
      <c r="AE589" s="3" t="s">
        <v>6151</v>
      </c>
      <c r="AF589" s="3" t="s">
        <v>154</v>
      </c>
      <c r="AG589" s="3" t="s">
        <v>154</v>
      </c>
      <c r="AH589" s="3" t="s">
        <v>6478</v>
      </c>
      <c r="AI589" s="3" t="s">
        <v>6482</v>
      </c>
      <c r="AJ589" s="3" t="s">
        <v>6033</v>
      </c>
    </row>
    <row r="590" spans="1:36" ht="30">
      <c r="A590" s="10">
        <v>685</v>
      </c>
      <c r="B590" t="str">
        <f>IF(K590="总计","",INDEX(主数据!A:AD,MATCH(J590,主数据!A:A,0),9))</f>
        <v>华中大区公司</v>
      </c>
      <c r="C590" t="str">
        <f>IF(K590="","",INDEX(主数据!A:AD,MATCH(J590,主数据!A:A,0),11))</f>
        <v>南昌东区</v>
      </c>
      <c r="D590" t="str">
        <f t="shared" si="36"/>
        <v>NC63销售中心物业费定额</v>
      </c>
      <c r="E590" s="13" t="str">
        <f t="shared" si="38"/>
        <v/>
      </c>
      <c r="F590" s="13" t="str">
        <f>IF(E590="","",IFERROR(IF(IF(K590="","",INDEX(收费标合同信息维护!A:Q,MATCH(D590,收费标合同信息维护!J:J,0),10))=D590,"有","无"),"无"))</f>
        <v/>
      </c>
      <c r="G590" s="13" t="str">
        <f t="shared" si="37"/>
        <v>NC63销售中心物业费定额67925.00</v>
      </c>
      <c r="H590" s="13" t="str">
        <f t="shared" si="39"/>
        <v>67925.00</v>
      </c>
      <c r="I590" s="13" t="str">
        <f>IF(G590="","",IFERROR(IF(IF(K590="","",INDEX(收费标合同信息维护!A:Q,MATCH(G590,收费标合同信息维护!M:M,0),13))=G590,"有","无"),"无"))</f>
        <v>无</v>
      </c>
      <c r="J590" s="3" t="s">
        <v>3967</v>
      </c>
      <c r="K590" s="3" t="s">
        <v>7852</v>
      </c>
      <c r="L590" s="3" t="s">
        <v>6638</v>
      </c>
      <c r="M590" s="3" t="s">
        <v>6639</v>
      </c>
      <c r="N590" s="3" t="s">
        <v>6477</v>
      </c>
      <c r="O590" s="3" t="s">
        <v>6478</v>
      </c>
      <c r="P590" s="3" t="s">
        <v>7855</v>
      </c>
      <c r="Q590" s="3" t="s">
        <v>6026</v>
      </c>
      <c r="R590" s="3" t="s">
        <v>6490</v>
      </c>
      <c r="S590" s="3" t="s">
        <v>6491</v>
      </c>
      <c r="T590" s="3" t="s">
        <v>6496</v>
      </c>
      <c r="U590" s="3" t="s">
        <v>154</v>
      </c>
      <c r="V590" s="3" t="s">
        <v>154</v>
      </c>
      <c r="W590" s="3" t="s">
        <v>7856</v>
      </c>
      <c r="X590" s="3" t="s">
        <v>154</v>
      </c>
      <c r="Y590" s="3" t="s">
        <v>154</v>
      </c>
      <c r="Z590" s="3" t="s">
        <v>154</v>
      </c>
      <c r="AA590" s="3" t="s">
        <v>154</v>
      </c>
      <c r="AB590" s="3" t="s">
        <v>154</v>
      </c>
      <c r="AC590" s="3" t="s">
        <v>154</v>
      </c>
      <c r="AD590" s="3" t="s">
        <v>6151</v>
      </c>
      <c r="AE590" s="3" t="s">
        <v>6151</v>
      </c>
      <c r="AF590" s="3" t="s">
        <v>154</v>
      </c>
      <c r="AG590" s="3" t="s">
        <v>154</v>
      </c>
      <c r="AH590" s="3" t="s">
        <v>6478</v>
      </c>
      <c r="AI590" s="3" t="s">
        <v>6482</v>
      </c>
      <c r="AJ590" s="3" t="s">
        <v>6033</v>
      </c>
    </row>
    <row r="591" spans="1:36" ht="30">
      <c r="A591" s="10">
        <v>686</v>
      </c>
      <c r="B591" t="str">
        <f>IF(K591="总计","",INDEX(主数据!A:AD,MATCH(J591,主数据!A:A,0),9))</f>
        <v>华中大区公司</v>
      </c>
      <c r="C591" t="str">
        <f>IF(K591="","",INDEX(主数据!A:AD,MATCH(J591,主数据!A:A,0),11))</f>
        <v>上饶城区</v>
      </c>
      <c r="D591" t="str">
        <f t="shared" si="36"/>
        <v>NC64销售中心物业费定额</v>
      </c>
      <c r="E591" s="13" t="str">
        <f t="shared" si="38"/>
        <v/>
      </c>
      <c r="F591" s="13" t="str">
        <f>IF(E591="","",IFERROR(IF(IF(K591="","",INDEX(收费标合同信息维护!A:Q,MATCH(D591,收费标合同信息维护!J:J,0),10))=D591,"有","无"),"无"))</f>
        <v/>
      </c>
      <c r="G591" s="13" t="str">
        <f t="shared" si="37"/>
        <v>NC64销售中心物业费定额205723.00</v>
      </c>
      <c r="H591" s="13" t="str">
        <f t="shared" si="39"/>
        <v>205723.00</v>
      </c>
      <c r="I591" s="13" t="str">
        <f>IF(G591="","",IFERROR(IF(IF(K591="","",INDEX(收费标合同信息维护!A:Q,MATCH(G591,收费标合同信息维护!M:M,0),13))=G591,"有","无"),"无"))</f>
        <v>无</v>
      </c>
      <c r="J591" s="3" t="s">
        <v>3991</v>
      </c>
      <c r="K591" s="3" t="s">
        <v>7857</v>
      </c>
      <c r="L591" s="3" t="s">
        <v>6638</v>
      </c>
      <c r="M591" s="3" t="s">
        <v>6639</v>
      </c>
      <c r="N591" s="3" t="s">
        <v>6477</v>
      </c>
      <c r="O591" s="3" t="s">
        <v>6478</v>
      </c>
      <c r="P591" s="3" t="s">
        <v>7858</v>
      </c>
      <c r="Q591" s="3" t="s">
        <v>6639</v>
      </c>
      <c r="R591" s="3" t="s">
        <v>6490</v>
      </c>
      <c r="S591" s="3" t="s">
        <v>6491</v>
      </c>
      <c r="T591" s="3" t="s">
        <v>6633</v>
      </c>
      <c r="U591" s="3" t="s">
        <v>6801</v>
      </c>
      <c r="V591" s="3" t="s">
        <v>154</v>
      </c>
      <c r="W591" s="3" t="s">
        <v>7859</v>
      </c>
      <c r="X591" s="3" t="s">
        <v>154</v>
      </c>
      <c r="Y591" s="3" t="s">
        <v>154</v>
      </c>
      <c r="Z591" s="3" t="s">
        <v>154</v>
      </c>
      <c r="AA591" s="3" t="s">
        <v>154</v>
      </c>
      <c r="AB591" s="3" t="s">
        <v>154</v>
      </c>
      <c r="AC591" s="3" t="s">
        <v>154</v>
      </c>
      <c r="AD591" s="3" t="s">
        <v>6151</v>
      </c>
      <c r="AE591" s="3" t="s">
        <v>6151</v>
      </c>
      <c r="AF591" s="3" t="s">
        <v>154</v>
      </c>
      <c r="AG591" s="3" t="s">
        <v>154</v>
      </c>
      <c r="AH591" s="3" t="s">
        <v>6478</v>
      </c>
      <c r="AI591" s="3" t="s">
        <v>6482</v>
      </c>
      <c r="AJ591" s="3" t="s">
        <v>6033</v>
      </c>
    </row>
    <row r="592" spans="1:36" ht="30">
      <c r="A592" s="10">
        <v>687</v>
      </c>
      <c r="B592" t="str">
        <f>IF(K592="总计","",INDEX(主数据!A:AD,MATCH(J592,主数据!A:A,0),9))</f>
        <v>华中大区公司</v>
      </c>
      <c r="C592" t="str">
        <f>IF(K592="","",INDEX(主数据!A:AD,MATCH(J592,主数据!A:A,0),11))</f>
        <v>南昌西区</v>
      </c>
      <c r="D592" t="str">
        <f t="shared" si="36"/>
        <v>NC65销售中心物业费直接录入</v>
      </c>
      <c r="E592" s="13" t="str">
        <f t="shared" si="38"/>
        <v/>
      </c>
      <c r="F592" s="13" t="str">
        <f>IF(E592="","",IFERROR(IF(IF(K592="","",INDEX(收费标合同信息维护!A:Q,MATCH(D592,收费标合同信息维护!J:J,0),10))=D592,"有","无"),"无"))</f>
        <v/>
      </c>
      <c r="G592" s="13" t="str">
        <f t="shared" si="37"/>
        <v/>
      </c>
      <c r="H592" s="13" t="str">
        <f t="shared" si="39"/>
        <v/>
      </c>
      <c r="I592" s="13" t="str">
        <f>IF(G592="","",IFERROR(IF(IF(K592="","",INDEX(收费标合同信息维护!A:Q,MATCH(G592,收费标合同信息维护!M:M,0),13))=G592,"有","无"),"无"))</f>
        <v/>
      </c>
      <c r="J592" s="3" t="s">
        <v>3997</v>
      </c>
      <c r="K592" s="3" t="s">
        <v>3998</v>
      </c>
      <c r="L592" s="3" t="s">
        <v>6638</v>
      </c>
      <c r="M592" s="3" t="s">
        <v>6639</v>
      </c>
      <c r="N592" s="3" t="s">
        <v>6477</v>
      </c>
      <c r="O592" s="3" t="s">
        <v>6478</v>
      </c>
      <c r="P592" s="3" t="s">
        <v>3997</v>
      </c>
      <c r="Q592" s="3" t="s">
        <v>6026</v>
      </c>
      <c r="R592" s="3" t="s">
        <v>6479</v>
      </c>
      <c r="S592" s="3" t="s">
        <v>6480</v>
      </c>
      <c r="T592" s="3" t="s">
        <v>6915</v>
      </c>
      <c r="U592" s="3" t="s">
        <v>6533</v>
      </c>
      <c r="V592" s="3" t="s">
        <v>154</v>
      </c>
      <c r="W592" s="3" t="s">
        <v>154</v>
      </c>
      <c r="X592" s="3" t="s">
        <v>154</v>
      </c>
      <c r="Y592" s="3" t="s">
        <v>154</v>
      </c>
      <c r="Z592" s="3" t="s">
        <v>154</v>
      </c>
      <c r="AA592" s="3" t="s">
        <v>154</v>
      </c>
      <c r="AB592" s="3" t="s">
        <v>154</v>
      </c>
      <c r="AC592" s="3" t="s">
        <v>154</v>
      </c>
      <c r="AD592" s="3" t="s">
        <v>6151</v>
      </c>
      <c r="AE592" s="3" t="s">
        <v>6151</v>
      </c>
      <c r="AF592" s="3" t="s">
        <v>154</v>
      </c>
      <c r="AG592" s="3" t="s">
        <v>154</v>
      </c>
      <c r="AH592" s="3" t="s">
        <v>6597</v>
      </c>
      <c r="AI592" s="3" t="s">
        <v>6482</v>
      </c>
      <c r="AJ592" s="3" t="s">
        <v>6489</v>
      </c>
    </row>
    <row r="593" spans="1:36" ht="30">
      <c r="A593" s="10">
        <v>688</v>
      </c>
      <c r="B593" t="str">
        <f>IF(K593="总计","",INDEX(主数据!A:AD,MATCH(J593,主数据!A:A,0),9))</f>
        <v>华中大区公司</v>
      </c>
      <c r="C593" t="str">
        <f>IF(K593="","",INDEX(主数据!A:AD,MATCH(J593,主数据!A:A,0),11))</f>
        <v>南昌西区</v>
      </c>
      <c r="D593" t="str">
        <f t="shared" si="36"/>
        <v>NC65销售中心物业费定额</v>
      </c>
      <c r="E593" s="13" t="str">
        <f t="shared" si="38"/>
        <v/>
      </c>
      <c r="F593" s="13" t="str">
        <f>IF(E593="","",IFERROR(IF(IF(K593="","",INDEX(收费标合同信息维护!A:Q,MATCH(D593,收费标合同信息维护!J:J,0),10))=D593,"有","无"),"无"))</f>
        <v/>
      </c>
      <c r="G593" s="13" t="str">
        <f t="shared" si="37"/>
        <v>NC65销售中心物业费定额39993.00</v>
      </c>
      <c r="H593" s="13" t="str">
        <f t="shared" si="39"/>
        <v>39993.00</v>
      </c>
      <c r="I593" s="13" t="str">
        <f>IF(G593="","",IFERROR(IF(IF(K593="","",INDEX(收费标合同信息维护!A:Q,MATCH(G593,收费标合同信息维护!M:M,0),13))=G593,"有","无"),"无"))</f>
        <v>无</v>
      </c>
      <c r="J593" s="3" t="s">
        <v>3997</v>
      </c>
      <c r="K593" s="3" t="s">
        <v>3998</v>
      </c>
      <c r="L593" s="3" t="s">
        <v>6638</v>
      </c>
      <c r="M593" s="3" t="s">
        <v>6639</v>
      </c>
      <c r="N593" s="3" t="s">
        <v>6477</v>
      </c>
      <c r="O593" s="3" t="s">
        <v>6478</v>
      </c>
      <c r="P593" s="3" t="s">
        <v>7860</v>
      </c>
      <c r="Q593" s="3" t="s">
        <v>7767</v>
      </c>
      <c r="R593" s="3" t="s">
        <v>6490</v>
      </c>
      <c r="S593" s="3" t="s">
        <v>6491</v>
      </c>
      <c r="T593" s="3" t="s">
        <v>6915</v>
      </c>
      <c r="U593" s="3" t="s">
        <v>6538</v>
      </c>
      <c r="V593" s="3" t="s">
        <v>154</v>
      </c>
      <c r="W593" s="3" t="s">
        <v>7861</v>
      </c>
      <c r="X593" s="3" t="s">
        <v>154</v>
      </c>
      <c r="Y593" s="3" t="s">
        <v>154</v>
      </c>
      <c r="Z593" s="3" t="s">
        <v>154</v>
      </c>
      <c r="AA593" s="3" t="s">
        <v>154</v>
      </c>
      <c r="AB593" s="3" t="s">
        <v>154</v>
      </c>
      <c r="AC593" s="3" t="s">
        <v>154</v>
      </c>
      <c r="AD593" s="3" t="s">
        <v>6151</v>
      </c>
      <c r="AE593" s="3" t="s">
        <v>6151</v>
      </c>
      <c r="AF593" s="3" t="s">
        <v>154</v>
      </c>
      <c r="AG593" s="3" t="s">
        <v>154</v>
      </c>
      <c r="AH593" s="3" t="s">
        <v>6597</v>
      </c>
      <c r="AI593" s="3" t="s">
        <v>6482</v>
      </c>
      <c r="AJ593" s="3" t="s">
        <v>6033</v>
      </c>
    </row>
    <row r="594" spans="1:36" ht="30">
      <c r="A594" s="10">
        <v>689</v>
      </c>
      <c r="B594" t="str">
        <f>IF(K594="总计","",INDEX(主数据!A:AD,MATCH(J594,主数据!A:A,0),9))</f>
        <v>华中大区公司</v>
      </c>
      <c r="C594" t="str">
        <f>IF(K594="","",INDEX(主数据!A:AD,MATCH(J594,主数据!A:A,0),11))</f>
        <v>南昌东区</v>
      </c>
      <c r="D594" t="str">
        <f t="shared" si="36"/>
        <v>NC67销售中心物业费定额</v>
      </c>
      <c r="E594" s="13" t="str">
        <f t="shared" si="38"/>
        <v/>
      </c>
      <c r="F594" s="13" t="str">
        <f>IF(E594="","",IFERROR(IF(IF(K594="","",INDEX(收费标合同信息维护!A:Q,MATCH(D594,收费标合同信息维护!J:J,0),10))=D594,"有","无"),"无"))</f>
        <v/>
      </c>
      <c r="G594" s="13" t="str">
        <f t="shared" si="37"/>
        <v>NC67销售中心物业费定额138729.00</v>
      </c>
      <c r="H594" s="13" t="str">
        <f t="shared" si="39"/>
        <v>138729.00</v>
      </c>
      <c r="I594" s="13" t="str">
        <f>IF(G594="","",IFERROR(IF(IF(K594="","",INDEX(收费标合同信息维护!A:Q,MATCH(G594,收费标合同信息维护!M:M,0),13))=G594,"有","无"),"无"))</f>
        <v>无</v>
      </c>
      <c r="J594" s="3" t="s">
        <v>4121</v>
      </c>
      <c r="K594" s="3" t="s">
        <v>4122</v>
      </c>
      <c r="L594" s="3" t="s">
        <v>6638</v>
      </c>
      <c r="M594" s="3" t="s">
        <v>6639</v>
      </c>
      <c r="N594" s="3" t="s">
        <v>6477</v>
      </c>
      <c r="O594" s="3" t="s">
        <v>6478</v>
      </c>
      <c r="P594" s="3" t="s">
        <v>7862</v>
      </c>
      <c r="Q594" s="3" t="s">
        <v>6639</v>
      </c>
      <c r="R594" s="3" t="s">
        <v>6490</v>
      </c>
      <c r="S594" s="3" t="s">
        <v>6491</v>
      </c>
      <c r="T594" s="3" t="s">
        <v>6510</v>
      </c>
      <c r="U594" s="3" t="s">
        <v>154</v>
      </c>
      <c r="V594" s="3" t="s">
        <v>154</v>
      </c>
      <c r="W594" s="3" t="s">
        <v>7863</v>
      </c>
      <c r="X594" s="3" t="s">
        <v>154</v>
      </c>
      <c r="Y594" s="3" t="s">
        <v>154</v>
      </c>
      <c r="Z594" s="3" t="s">
        <v>154</v>
      </c>
      <c r="AA594" s="3" t="s">
        <v>154</v>
      </c>
      <c r="AB594" s="3" t="s">
        <v>154</v>
      </c>
      <c r="AC594" s="3" t="s">
        <v>154</v>
      </c>
      <c r="AD594" s="3" t="s">
        <v>6151</v>
      </c>
      <c r="AE594" s="3" t="s">
        <v>6151</v>
      </c>
      <c r="AF594" s="3" t="s">
        <v>154</v>
      </c>
      <c r="AG594" s="3" t="s">
        <v>154</v>
      </c>
      <c r="AH594" s="3" t="s">
        <v>6478</v>
      </c>
      <c r="AI594" s="3" t="s">
        <v>6482</v>
      </c>
      <c r="AJ594" s="3" t="s">
        <v>6033</v>
      </c>
    </row>
    <row r="595" spans="1:36" ht="30">
      <c r="A595" s="10">
        <v>690</v>
      </c>
      <c r="B595" t="str">
        <f>IF(K595="总计","",INDEX(主数据!A:AD,MATCH(J595,主数据!A:A,0),9))</f>
        <v>华西大区公司</v>
      </c>
      <c r="C595" t="str">
        <f>IF(K595="","",INDEX(主数据!A:AD,MATCH(J595,主数据!A:A,0),11))</f>
        <v>呼和浩特西区</v>
      </c>
      <c r="D595" t="str">
        <f t="shared" si="36"/>
        <v>NM94销售中心物业费定额</v>
      </c>
      <c r="E595" s="13" t="str">
        <f t="shared" si="38"/>
        <v/>
      </c>
      <c r="F595" s="13" t="str">
        <f>IF(E595="","",IFERROR(IF(IF(K595="","",INDEX(收费标合同信息维护!A:Q,MATCH(D595,收费标合同信息维护!J:J,0),10))=D595,"有","无"),"无"))</f>
        <v/>
      </c>
      <c r="G595" s="13" t="str">
        <f t="shared" si="37"/>
        <v>NM94销售中心物业费定额77894.88</v>
      </c>
      <c r="H595" s="13" t="str">
        <f t="shared" si="39"/>
        <v>77894.88</v>
      </c>
      <c r="I595" s="13" t="str">
        <f>IF(G595="","",IFERROR(IF(IF(K595="","",INDEX(收费标合同信息维护!A:Q,MATCH(G595,收费标合同信息维护!M:M,0),13))=G595,"有","无"),"无"))</f>
        <v>无</v>
      </c>
      <c r="J595" s="3" t="s">
        <v>2158</v>
      </c>
      <c r="K595" s="3" t="s">
        <v>7864</v>
      </c>
      <c r="L595" s="3" t="s">
        <v>6638</v>
      </c>
      <c r="M595" s="3" t="s">
        <v>6639</v>
      </c>
      <c r="N595" s="3" t="s">
        <v>6477</v>
      </c>
      <c r="O595" s="3" t="s">
        <v>6478</v>
      </c>
      <c r="P595" s="3" t="s">
        <v>7865</v>
      </c>
      <c r="Q595" s="3" t="s">
        <v>7147</v>
      </c>
      <c r="R595" s="3" t="s">
        <v>6490</v>
      </c>
      <c r="S595" s="3" t="s">
        <v>6491</v>
      </c>
      <c r="T595" s="3" t="s">
        <v>6915</v>
      </c>
      <c r="U595" s="3" t="s">
        <v>154</v>
      </c>
      <c r="V595" s="3" t="s">
        <v>154</v>
      </c>
      <c r="W595" s="3" t="s">
        <v>7866</v>
      </c>
      <c r="X595" s="3" t="s">
        <v>154</v>
      </c>
      <c r="Y595" s="3" t="s">
        <v>154</v>
      </c>
      <c r="Z595" s="3" t="s">
        <v>154</v>
      </c>
      <c r="AA595" s="3" t="s">
        <v>154</v>
      </c>
      <c r="AB595" s="3" t="s">
        <v>154</v>
      </c>
      <c r="AC595" s="3" t="s">
        <v>154</v>
      </c>
      <c r="AD595" s="3" t="s">
        <v>6151</v>
      </c>
      <c r="AE595" s="3" t="s">
        <v>6151</v>
      </c>
      <c r="AF595" s="3" t="s">
        <v>154</v>
      </c>
      <c r="AG595" s="3" t="s">
        <v>154</v>
      </c>
      <c r="AH595" s="3" t="s">
        <v>6478</v>
      </c>
      <c r="AI595" s="3" t="s">
        <v>6482</v>
      </c>
      <c r="AJ595" s="3" t="s">
        <v>6489</v>
      </c>
    </row>
    <row r="596" spans="1:36" ht="15">
      <c r="A596" s="10">
        <v>691</v>
      </c>
      <c r="B596" t="str">
        <f>IF(K596="总计","",INDEX(主数据!A:AD,MATCH(J596,主数据!A:A,0),9))</f>
        <v>华西大区公司</v>
      </c>
      <c r="C596" t="str">
        <f>IF(K596="","",INDEX(主数据!A:AD,MATCH(J596,主数据!A:A,0),11))</f>
        <v>呼和浩特西区</v>
      </c>
      <c r="D596" t="str">
        <f t="shared" si="36"/>
        <v>NM94销售中心物业费定额</v>
      </c>
      <c r="E596" s="13" t="str">
        <f t="shared" si="38"/>
        <v/>
      </c>
      <c r="F596" s="13" t="str">
        <f>IF(E596="","",IFERROR(IF(IF(K596="","",INDEX(收费标合同信息维护!A:Q,MATCH(D596,收费标合同信息维护!J:J,0),10))=D596,"有","无"),"无"))</f>
        <v/>
      </c>
      <c r="G596" s="13" t="str">
        <f t="shared" si="37"/>
        <v>NM94销售中心物业费定额37500.00</v>
      </c>
      <c r="H596" s="13" t="str">
        <f t="shared" si="39"/>
        <v>37500.00</v>
      </c>
      <c r="I596" s="13" t="str">
        <f>IF(G596="","",IFERROR(IF(IF(K596="","",INDEX(收费标合同信息维护!A:Q,MATCH(G596,收费标合同信息维护!M:M,0),13))=G596,"有","无"),"无"))</f>
        <v>无</v>
      </c>
      <c r="J596" s="3" t="s">
        <v>2158</v>
      </c>
      <c r="K596" s="3" t="s">
        <v>7864</v>
      </c>
      <c r="L596" s="3" t="s">
        <v>6638</v>
      </c>
      <c r="M596" s="3" t="s">
        <v>6639</v>
      </c>
      <c r="N596" s="3" t="s">
        <v>6477</v>
      </c>
      <c r="O596" s="3" t="s">
        <v>6478</v>
      </c>
      <c r="P596" s="3" t="s">
        <v>7867</v>
      </c>
      <c r="Q596" s="3" t="s">
        <v>6639</v>
      </c>
      <c r="R596" s="3" t="s">
        <v>6490</v>
      </c>
      <c r="S596" s="3" t="s">
        <v>6491</v>
      </c>
      <c r="T596" s="3" t="s">
        <v>6691</v>
      </c>
      <c r="U596" s="3" t="s">
        <v>6511</v>
      </c>
      <c r="V596" s="3" t="s">
        <v>154</v>
      </c>
      <c r="W596" s="3" t="s">
        <v>7868</v>
      </c>
      <c r="X596" s="3" t="s">
        <v>154</v>
      </c>
      <c r="Y596" s="3" t="s">
        <v>154</v>
      </c>
      <c r="Z596" s="3" t="s">
        <v>154</v>
      </c>
      <c r="AA596" s="3" t="s">
        <v>154</v>
      </c>
      <c r="AB596" s="3" t="s">
        <v>154</v>
      </c>
      <c r="AC596" s="3" t="s">
        <v>154</v>
      </c>
      <c r="AD596" s="3" t="s">
        <v>6151</v>
      </c>
      <c r="AE596" s="3" t="s">
        <v>6151</v>
      </c>
      <c r="AF596" s="3" t="s">
        <v>154</v>
      </c>
      <c r="AG596" s="3" t="s">
        <v>154</v>
      </c>
      <c r="AH596" s="3" t="s">
        <v>6478</v>
      </c>
      <c r="AI596" s="3" t="s">
        <v>6482</v>
      </c>
      <c r="AJ596" s="3" t="s">
        <v>6033</v>
      </c>
    </row>
    <row r="597" spans="1:36" ht="30">
      <c r="A597" s="10">
        <v>692</v>
      </c>
      <c r="B597" t="str">
        <f>IF(K597="总计","",INDEX(主数据!A:AD,MATCH(J597,主数据!A:A,0),9))</f>
        <v>华南大区公司</v>
      </c>
      <c r="C597" t="str">
        <f>IF(K597="","",INDEX(主数据!A:AD,MATCH(J597,主数据!A:A,0),11))</f>
        <v>深圳中区</v>
      </c>
      <c r="D597" t="str">
        <f t="shared" si="36"/>
        <v>SZ3003销售中心物业费定额</v>
      </c>
      <c r="E597" s="13" t="str">
        <f t="shared" si="38"/>
        <v/>
      </c>
      <c r="F597" s="13" t="str">
        <f>IF(E597="","",IFERROR(IF(IF(K597="","",INDEX(收费标合同信息维护!A:Q,MATCH(D597,收费标合同信息维护!J:J,0),10))=D597,"有","无"),"无"))</f>
        <v/>
      </c>
      <c r="G597" s="13" t="str">
        <f t="shared" si="37"/>
        <v>SZ3003销售中心物业费定额53676.00</v>
      </c>
      <c r="H597" s="13" t="str">
        <f t="shared" si="39"/>
        <v>53676.00</v>
      </c>
      <c r="I597" s="13" t="str">
        <f>IF(G597="","",IFERROR(IF(IF(K597="","",INDEX(收费标合同信息维护!A:Q,MATCH(G597,收费标合同信息维护!M:M,0),13))=G597,"有","无"),"无"))</f>
        <v>无</v>
      </c>
      <c r="J597" s="3" t="s">
        <v>4153</v>
      </c>
      <c r="K597" s="3" t="s">
        <v>4154</v>
      </c>
      <c r="L597" s="3" t="s">
        <v>6638</v>
      </c>
      <c r="M597" s="3" t="s">
        <v>6639</v>
      </c>
      <c r="N597" s="3" t="s">
        <v>6477</v>
      </c>
      <c r="O597" s="3" t="s">
        <v>6478</v>
      </c>
      <c r="P597" s="3" t="s">
        <v>6638</v>
      </c>
      <c r="Q597" s="3" t="s">
        <v>7767</v>
      </c>
      <c r="R597" s="3" t="s">
        <v>6490</v>
      </c>
      <c r="S597" s="3" t="s">
        <v>6491</v>
      </c>
      <c r="T597" s="3" t="s">
        <v>6590</v>
      </c>
      <c r="U597" s="3" t="s">
        <v>7002</v>
      </c>
      <c r="V597" s="3" t="s">
        <v>154</v>
      </c>
      <c r="W597" s="3" t="s">
        <v>7869</v>
      </c>
      <c r="X597" s="3" t="s">
        <v>154</v>
      </c>
      <c r="Y597" s="3" t="s">
        <v>154</v>
      </c>
      <c r="Z597" s="3" t="s">
        <v>154</v>
      </c>
      <c r="AA597" s="3" t="s">
        <v>154</v>
      </c>
      <c r="AB597" s="3" t="s">
        <v>154</v>
      </c>
      <c r="AC597" s="3" t="s">
        <v>154</v>
      </c>
      <c r="AD597" s="3" t="s">
        <v>6151</v>
      </c>
      <c r="AE597" s="3" t="s">
        <v>6151</v>
      </c>
      <c r="AF597" s="3" t="s">
        <v>6040</v>
      </c>
      <c r="AG597" s="3" t="s">
        <v>154</v>
      </c>
      <c r="AH597" s="3" t="s">
        <v>6597</v>
      </c>
      <c r="AI597" s="3" t="s">
        <v>6482</v>
      </c>
      <c r="AJ597" s="3" t="s">
        <v>6033</v>
      </c>
    </row>
    <row r="598" spans="1:36" ht="30">
      <c r="A598" s="10">
        <v>693</v>
      </c>
      <c r="B598" t="str">
        <f>IF(K598="总计","",INDEX(主数据!A:AD,MATCH(J598,主数据!A:A,0),9))</f>
        <v>华南大区公司</v>
      </c>
      <c r="C598" t="str">
        <f>IF(K598="","",INDEX(主数据!A:AD,MATCH(J598,主数据!A:A,0),11))</f>
        <v>海南城区</v>
      </c>
      <c r="D598" t="str">
        <f t="shared" si="36"/>
        <v>SZ60销售中心物业费定额</v>
      </c>
      <c r="E598" s="13" t="str">
        <f t="shared" si="38"/>
        <v/>
      </c>
      <c r="F598" s="13" t="str">
        <f>IF(E598="","",IFERROR(IF(IF(K598="","",INDEX(收费标合同信息维护!A:Q,MATCH(D598,收费标合同信息维护!J:J,0),10))=D598,"有","无"),"无"))</f>
        <v/>
      </c>
      <c r="G598" s="13" t="str">
        <f t="shared" si="37"/>
        <v>SZ60销售中心物业费定额94983.00</v>
      </c>
      <c r="H598" s="13" t="str">
        <f t="shared" si="39"/>
        <v>94983.00</v>
      </c>
      <c r="I598" s="13" t="str">
        <f>IF(G598="","",IFERROR(IF(IF(K598="","",INDEX(收费标合同信息维护!A:Q,MATCH(G598,收费标合同信息维护!M:M,0),13))=G598,"有","无"),"无"))</f>
        <v>无</v>
      </c>
      <c r="J598" s="3" t="s">
        <v>2686</v>
      </c>
      <c r="K598" s="3" t="s">
        <v>7870</v>
      </c>
      <c r="L598" s="3" t="s">
        <v>6638</v>
      </c>
      <c r="M598" s="3" t="s">
        <v>6639</v>
      </c>
      <c r="N598" s="3" t="s">
        <v>6477</v>
      </c>
      <c r="O598" s="3" t="s">
        <v>6478</v>
      </c>
      <c r="P598" s="3" t="s">
        <v>6638</v>
      </c>
      <c r="Q598" s="3" t="s">
        <v>7871</v>
      </c>
      <c r="R598" s="3" t="s">
        <v>6490</v>
      </c>
      <c r="S598" s="3" t="s">
        <v>6491</v>
      </c>
      <c r="T598" s="3" t="s">
        <v>6691</v>
      </c>
      <c r="U598" s="3" t="s">
        <v>154</v>
      </c>
      <c r="V598" s="3" t="s">
        <v>154</v>
      </c>
      <c r="W598" s="3" t="s">
        <v>7872</v>
      </c>
      <c r="X598" s="3" t="s">
        <v>154</v>
      </c>
      <c r="Y598" s="3" t="s">
        <v>154</v>
      </c>
      <c r="Z598" s="3" t="s">
        <v>154</v>
      </c>
      <c r="AA598" s="3" t="s">
        <v>154</v>
      </c>
      <c r="AB598" s="3" t="s">
        <v>154</v>
      </c>
      <c r="AC598" s="3" t="s">
        <v>154</v>
      </c>
      <c r="AD598" s="3" t="s">
        <v>6151</v>
      </c>
      <c r="AE598" s="3" t="s">
        <v>6151</v>
      </c>
      <c r="AF598" s="3" t="s">
        <v>6040</v>
      </c>
      <c r="AG598" s="3" t="s">
        <v>154</v>
      </c>
      <c r="AH598" s="3" t="s">
        <v>6478</v>
      </c>
      <c r="AI598" s="3" t="s">
        <v>6482</v>
      </c>
      <c r="AJ598" s="3" t="s">
        <v>6033</v>
      </c>
    </row>
    <row r="599" spans="1:36" ht="15">
      <c r="A599" s="10">
        <v>694</v>
      </c>
      <c r="B599" t="str">
        <f>IF(K599="总计","",INDEX(主数据!A:AD,MATCH(J599,主数据!A:A,0),9))</f>
        <v>华南大区公司</v>
      </c>
      <c r="C599" t="str">
        <f>IF(K599="","",INDEX(主数据!A:AD,MATCH(J599,主数据!A:A,0),11))</f>
        <v>海南城区</v>
      </c>
      <c r="D599" t="str">
        <f t="shared" si="36"/>
        <v>SZ60销售中心物业费直接录入</v>
      </c>
      <c r="E599" s="13" t="str">
        <f t="shared" si="38"/>
        <v/>
      </c>
      <c r="F599" s="13" t="str">
        <f>IF(E599="","",IFERROR(IF(IF(K599="","",INDEX(收费标合同信息维护!A:Q,MATCH(D599,收费标合同信息维护!J:J,0),10))=D599,"有","无"),"无"))</f>
        <v/>
      </c>
      <c r="G599" s="13" t="str">
        <f t="shared" si="37"/>
        <v/>
      </c>
      <c r="H599" s="13" t="str">
        <f t="shared" si="39"/>
        <v/>
      </c>
      <c r="I599" s="13" t="str">
        <f>IF(G599="","",IFERROR(IF(IF(K599="","",INDEX(收费标合同信息维护!A:Q,MATCH(G599,收费标合同信息维护!M:M,0),13))=G599,"有","无"),"无"))</f>
        <v/>
      </c>
      <c r="J599" s="3" t="s">
        <v>2686</v>
      </c>
      <c r="K599" s="3" t="s">
        <v>7870</v>
      </c>
      <c r="L599" s="3" t="s">
        <v>6638</v>
      </c>
      <c r="M599" s="3" t="s">
        <v>6639</v>
      </c>
      <c r="N599" s="3" t="s">
        <v>6477</v>
      </c>
      <c r="O599" s="3" t="s">
        <v>6478</v>
      </c>
      <c r="P599" s="3" t="s">
        <v>7873</v>
      </c>
      <c r="Q599" s="3" t="s">
        <v>7874</v>
      </c>
      <c r="R599" s="3" t="s">
        <v>6479</v>
      </c>
      <c r="S599" s="3" t="s">
        <v>6480</v>
      </c>
      <c r="T599" s="3" t="s">
        <v>7875</v>
      </c>
      <c r="U599" s="3" t="s">
        <v>154</v>
      </c>
      <c r="V599" s="3" t="s">
        <v>154</v>
      </c>
      <c r="W599" s="3" t="s">
        <v>154</v>
      </c>
      <c r="X599" s="3" t="s">
        <v>154</v>
      </c>
      <c r="Y599" s="3" t="s">
        <v>154</v>
      </c>
      <c r="Z599" s="3" t="s">
        <v>154</v>
      </c>
      <c r="AA599" s="3" t="s">
        <v>154</v>
      </c>
      <c r="AB599" s="3" t="s">
        <v>154</v>
      </c>
      <c r="AC599" s="3" t="s">
        <v>154</v>
      </c>
      <c r="AD599" s="3" t="s">
        <v>6151</v>
      </c>
      <c r="AE599" s="3" t="s">
        <v>6151</v>
      </c>
      <c r="AF599" s="3" t="s">
        <v>154</v>
      </c>
      <c r="AG599" s="3" t="s">
        <v>154</v>
      </c>
      <c r="AH599" s="3" t="s">
        <v>6478</v>
      </c>
      <c r="AI599" s="3" t="s">
        <v>6482</v>
      </c>
      <c r="AJ599" s="3" t="s">
        <v>6489</v>
      </c>
    </row>
    <row r="600" spans="1:36" ht="30">
      <c r="A600" s="10">
        <v>695</v>
      </c>
      <c r="B600" t="str">
        <f>IF(K600="总计","",INDEX(主数据!A:AD,MATCH(J600,主数据!A:A,0),9))</f>
        <v>华南大区公司</v>
      </c>
      <c r="C600" t="str">
        <f>IF(K600="","",INDEX(主数据!A:AD,MATCH(J600,主数据!A:A,0),11))</f>
        <v>海南城区</v>
      </c>
      <c r="D600" t="str">
        <f t="shared" si="36"/>
        <v>SZ61业委会委托停车管理费（固定）定额</v>
      </c>
      <c r="E600" s="13" t="str">
        <f t="shared" si="38"/>
        <v/>
      </c>
      <c r="F600" s="13" t="str">
        <f>IF(E600="","",IFERROR(IF(IF(K600="","",INDEX(收费标合同信息维护!A:Q,MATCH(D600,收费标合同信息维护!J:J,0),10))=D600,"有","无"),"无"))</f>
        <v/>
      </c>
      <c r="G600" s="13" t="str">
        <f t="shared" si="37"/>
        <v>SZ61业委会委托停车管理费（固定）定额69672.14</v>
      </c>
      <c r="H600" s="13" t="str">
        <f t="shared" si="39"/>
        <v>69672.14</v>
      </c>
      <c r="I600" s="13" t="str">
        <f>IF(G600="","",IFERROR(IF(IF(K600="","",INDEX(收费标合同信息维护!A:Q,MATCH(G600,收费标合同信息维护!M:M,0),13))=G600,"有","无"),"无"))</f>
        <v>无</v>
      </c>
      <c r="J600" s="3" t="s">
        <v>2307</v>
      </c>
      <c r="K600" s="3" t="s">
        <v>7876</v>
      </c>
      <c r="L600" s="3" t="s">
        <v>7877</v>
      </c>
      <c r="M600" s="3" t="s">
        <v>7878</v>
      </c>
      <c r="N600" s="3" t="s">
        <v>6477</v>
      </c>
      <c r="O600" s="3" t="s">
        <v>6478</v>
      </c>
      <c r="P600" s="3" t="s">
        <v>7879</v>
      </c>
      <c r="Q600" s="3" t="s">
        <v>7880</v>
      </c>
      <c r="R600" s="3" t="s">
        <v>6490</v>
      </c>
      <c r="S600" s="3" t="s">
        <v>6491</v>
      </c>
      <c r="T600" s="3" t="s">
        <v>6590</v>
      </c>
      <c r="U600" s="3" t="s">
        <v>7085</v>
      </c>
      <c r="V600" s="3" t="s">
        <v>154</v>
      </c>
      <c r="W600" s="3" t="s">
        <v>7881</v>
      </c>
      <c r="X600" s="3" t="s">
        <v>154</v>
      </c>
      <c r="Y600" s="3" t="s">
        <v>154</v>
      </c>
      <c r="Z600" s="3" t="s">
        <v>154</v>
      </c>
      <c r="AA600" s="3" t="s">
        <v>154</v>
      </c>
      <c r="AB600" s="3" t="s">
        <v>154</v>
      </c>
      <c r="AC600" s="3" t="s">
        <v>154</v>
      </c>
      <c r="AD600" s="3" t="s">
        <v>6151</v>
      </c>
      <c r="AE600" s="3" t="s">
        <v>6151</v>
      </c>
      <c r="AF600" s="3" t="s">
        <v>154</v>
      </c>
      <c r="AG600" s="3" t="s">
        <v>154</v>
      </c>
      <c r="AH600" s="3" t="s">
        <v>6597</v>
      </c>
      <c r="AI600" s="3" t="s">
        <v>6482</v>
      </c>
      <c r="AJ600" s="3" t="s">
        <v>6489</v>
      </c>
    </row>
    <row r="601" spans="1:36" ht="30">
      <c r="A601" s="10">
        <v>696</v>
      </c>
      <c r="B601" t="str">
        <f>IF(K601="总计","",INDEX(主数据!A:AD,MATCH(J601,主数据!A:A,0),9))</f>
        <v>华南大区公司</v>
      </c>
      <c r="C601" t="str">
        <f>IF(K601="","",INDEX(主数据!A:AD,MATCH(J601,主数据!A:A,0),11))</f>
        <v>海南城区</v>
      </c>
      <c r="D601" t="str">
        <f t="shared" si="36"/>
        <v>SZ61销售中心物业费直接录入</v>
      </c>
      <c r="E601" s="13" t="str">
        <f t="shared" si="38"/>
        <v/>
      </c>
      <c r="F601" s="13" t="str">
        <f>IF(E601="","",IFERROR(IF(IF(K601="","",INDEX(收费标合同信息维护!A:Q,MATCH(D601,收费标合同信息维护!J:J,0),10))=D601,"有","无"),"无"))</f>
        <v/>
      </c>
      <c r="G601" s="13" t="str">
        <f t="shared" si="37"/>
        <v/>
      </c>
      <c r="H601" s="13" t="str">
        <f t="shared" si="39"/>
        <v/>
      </c>
      <c r="I601" s="13" t="str">
        <f>IF(G601="","",IFERROR(IF(IF(K601="","",INDEX(收费标合同信息维护!A:Q,MATCH(G601,收费标合同信息维护!M:M,0),13))=G601,"有","无"),"无"))</f>
        <v/>
      </c>
      <c r="J601" s="3" t="s">
        <v>2307</v>
      </c>
      <c r="K601" s="3" t="s">
        <v>7876</v>
      </c>
      <c r="L601" s="3" t="s">
        <v>6638</v>
      </c>
      <c r="M601" s="3" t="s">
        <v>6639</v>
      </c>
      <c r="N601" s="3" t="s">
        <v>6477</v>
      </c>
      <c r="O601" s="3" t="s">
        <v>6478</v>
      </c>
      <c r="P601" s="3" t="s">
        <v>7882</v>
      </c>
      <c r="Q601" s="3" t="s">
        <v>7883</v>
      </c>
      <c r="R601" s="3" t="s">
        <v>6479</v>
      </c>
      <c r="S601" s="3" t="s">
        <v>6480</v>
      </c>
      <c r="T601" s="3" t="s">
        <v>6751</v>
      </c>
      <c r="U601" s="3" t="s">
        <v>154</v>
      </c>
      <c r="V601" s="3" t="s">
        <v>154</v>
      </c>
      <c r="W601" s="3" t="s">
        <v>154</v>
      </c>
      <c r="X601" s="3" t="s">
        <v>154</v>
      </c>
      <c r="Y601" s="3" t="s">
        <v>154</v>
      </c>
      <c r="Z601" s="3" t="s">
        <v>154</v>
      </c>
      <c r="AA601" s="3" t="s">
        <v>154</v>
      </c>
      <c r="AB601" s="3" t="s">
        <v>154</v>
      </c>
      <c r="AC601" s="3" t="s">
        <v>154</v>
      </c>
      <c r="AD601" s="3" t="s">
        <v>6151</v>
      </c>
      <c r="AE601" s="3" t="s">
        <v>6151</v>
      </c>
      <c r="AF601" s="3" t="s">
        <v>154</v>
      </c>
      <c r="AG601" s="3" t="s">
        <v>154</v>
      </c>
      <c r="AH601" s="3" t="s">
        <v>6597</v>
      </c>
      <c r="AI601" s="3" t="s">
        <v>6482</v>
      </c>
      <c r="AJ601" s="3" t="s">
        <v>6033</v>
      </c>
    </row>
    <row r="602" spans="1:36" ht="30">
      <c r="A602" s="10">
        <v>697</v>
      </c>
      <c r="B602" t="str">
        <f>IF(K602="总计","",INDEX(主数据!A:AD,MATCH(J602,主数据!A:A,0),9))</f>
        <v>华南大区公司</v>
      </c>
      <c r="C602" t="str">
        <f>IF(K602="","",INDEX(主数据!A:AD,MATCH(J602,主数据!A:A,0),11))</f>
        <v>海南城区</v>
      </c>
      <c r="D602" t="str">
        <f t="shared" si="36"/>
        <v>SZ61销售中心物业费定额</v>
      </c>
      <c r="E602" s="13" t="str">
        <f t="shared" si="38"/>
        <v/>
      </c>
      <c r="F602" s="13" t="str">
        <f>IF(E602="","",IFERROR(IF(IF(K602="","",INDEX(收费标合同信息维护!A:Q,MATCH(D602,收费标合同信息维护!J:J,0),10))=D602,"有","无"),"无"))</f>
        <v/>
      </c>
      <c r="G602" s="13" t="str">
        <f t="shared" si="37"/>
        <v>SZ61销售中心物业费定额69672.14</v>
      </c>
      <c r="H602" s="13" t="str">
        <f t="shared" si="39"/>
        <v>69672.14</v>
      </c>
      <c r="I602" s="13" t="str">
        <f>IF(G602="","",IFERROR(IF(IF(K602="","",INDEX(收费标合同信息维护!A:Q,MATCH(G602,收费标合同信息维护!M:M,0),13))=G602,"有","无"),"无"))</f>
        <v>无</v>
      </c>
      <c r="J602" s="3" t="s">
        <v>2307</v>
      </c>
      <c r="K602" s="3" t="s">
        <v>7876</v>
      </c>
      <c r="L602" s="3" t="s">
        <v>6638</v>
      </c>
      <c r="M602" s="3" t="s">
        <v>6639</v>
      </c>
      <c r="N602" s="3" t="s">
        <v>6477</v>
      </c>
      <c r="O602" s="3" t="s">
        <v>6478</v>
      </c>
      <c r="P602" s="3" t="s">
        <v>7884</v>
      </c>
      <c r="Q602" s="3" t="s">
        <v>7885</v>
      </c>
      <c r="R602" s="3" t="s">
        <v>6490</v>
      </c>
      <c r="S602" s="3" t="s">
        <v>6491</v>
      </c>
      <c r="T602" s="3" t="s">
        <v>6691</v>
      </c>
      <c r="U602" s="3" t="s">
        <v>7085</v>
      </c>
      <c r="V602" s="3" t="s">
        <v>154</v>
      </c>
      <c r="W602" s="3" t="s">
        <v>7881</v>
      </c>
      <c r="X602" s="3" t="s">
        <v>154</v>
      </c>
      <c r="Y602" s="3" t="s">
        <v>154</v>
      </c>
      <c r="Z602" s="3" t="s">
        <v>154</v>
      </c>
      <c r="AA602" s="3" t="s">
        <v>154</v>
      </c>
      <c r="AB602" s="3" t="s">
        <v>154</v>
      </c>
      <c r="AC602" s="3" t="s">
        <v>154</v>
      </c>
      <c r="AD602" s="3" t="s">
        <v>6151</v>
      </c>
      <c r="AE602" s="3" t="s">
        <v>6151</v>
      </c>
      <c r="AF602" s="3" t="s">
        <v>154</v>
      </c>
      <c r="AG602" s="3" t="s">
        <v>154</v>
      </c>
      <c r="AH602" s="3" t="s">
        <v>6478</v>
      </c>
      <c r="AI602" s="3" t="s">
        <v>6482</v>
      </c>
      <c r="AJ602" s="3" t="s">
        <v>6033</v>
      </c>
    </row>
    <row r="603" spans="1:36" ht="30">
      <c r="A603" s="10">
        <v>698</v>
      </c>
      <c r="B603" t="str">
        <f>IF(K603="总计","",INDEX(主数据!A:AD,MATCH(J603,主数据!A:A,0),9))</f>
        <v>华南大区公司</v>
      </c>
      <c r="C603" t="str">
        <f>IF(K603="","",INDEX(主数据!A:AD,MATCH(J603,主数据!A:A,0),11))</f>
        <v>海南城区</v>
      </c>
      <c r="D603" t="str">
        <f t="shared" si="36"/>
        <v>SZ61销售中心物业费定额</v>
      </c>
      <c r="E603" s="13" t="str">
        <f t="shared" si="38"/>
        <v/>
      </c>
      <c r="F603" s="13" t="str">
        <f>IF(E603="","",IFERROR(IF(IF(K603="","",INDEX(收费标合同信息维护!A:Q,MATCH(D603,收费标合同信息维护!J:J,0),10))=D603,"有","无"),"无"))</f>
        <v/>
      </c>
      <c r="G603" s="13" t="str">
        <f t="shared" si="37"/>
        <v>SZ61销售中心物业费定额69672.14</v>
      </c>
      <c r="H603" s="13" t="str">
        <f t="shared" si="39"/>
        <v>69672.14</v>
      </c>
      <c r="I603" s="13" t="str">
        <f>IF(G603="","",IFERROR(IF(IF(K603="","",INDEX(收费标合同信息维护!A:Q,MATCH(G603,收费标合同信息维护!M:M,0),13))=G603,"有","无"),"无"))</f>
        <v>无</v>
      </c>
      <c r="J603" s="3" t="s">
        <v>2307</v>
      </c>
      <c r="K603" s="3" t="s">
        <v>7876</v>
      </c>
      <c r="L603" s="3" t="s">
        <v>6638</v>
      </c>
      <c r="M603" s="3" t="s">
        <v>6639</v>
      </c>
      <c r="N603" s="3" t="s">
        <v>6477</v>
      </c>
      <c r="O603" s="3" t="s">
        <v>6478</v>
      </c>
      <c r="P603" s="3" t="s">
        <v>7886</v>
      </c>
      <c r="Q603" s="3" t="s">
        <v>7887</v>
      </c>
      <c r="R603" s="3" t="s">
        <v>6490</v>
      </c>
      <c r="S603" s="3" t="s">
        <v>6491</v>
      </c>
      <c r="T603" s="3" t="s">
        <v>7001</v>
      </c>
      <c r="U603" s="3" t="s">
        <v>7888</v>
      </c>
      <c r="V603" s="3" t="s">
        <v>154</v>
      </c>
      <c r="W603" s="3" t="s">
        <v>7881</v>
      </c>
      <c r="X603" s="3" t="s">
        <v>154</v>
      </c>
      <c r="Y603" s="3" t="s">
        <v>154</v>
      </c>
      <c r="Z603" s="3" t="s">
        <v>154</v>
      </c>
      <c r="AA603" s="3" t="s">
        <v>154</v>
      </c>
      <c r="AB603" s="3" t="s">
        <v>154</v>
      </c>
      <c r="AC603" s="3" t="s">
        <v>154</v>
      </c>
      <c r="AD603" s="3" t="s">
        <v>6151</v>
      </c>
      <c r="AE603" s="3" t="s">
        <v>6151</v>
      </c>
      <c r="AF603" s="3" t="s">
        <v>6040</v>
      </c>
      <c r="AG603" s="3" t="s">
        <v>154</v>
      </c>
      <c r="AH603" s="3" t="s">
        <v>6478</v>
      </c>
      <c r="AI603" s="3" t="s">
        <v>6482</v>
      </c>
      <c r="AJ603" s="3" t="s">
        <v>6033</v>
      </c>
    </row>
    <row r="604" spans="1:36" ht="15">
      <c r="A604" s="10">
        <v>699</v>
      </c>
      <c r="B604" t="str">
        <f>IF(K604="总计","",INDEX(主数据!A:AD,MATCH(J604,主数据!A:A,0),9))</f>
        <v>华南大区公司</v>
      </c>
      <c r="C604" t="str">
        <f>IF(K604="","",INDEX(主数据!A:AD,MATCH(J604,主数据!A:A,0),11))</f>
        <v>广州城区</v>
      </c>
      <c r="D604" t="str">
        <f t="shared" si="36"/>
        <v>SZ63物业服务费定额</v>
      </c>
      <c r="E604" s="13" t="str">
        <f t="shared" si="38"/>
        <v/>
      </c>
      <c r="F604" s="13" t="str">
        <f>IF(E604="","",IFERROR(IF(IF(K604="","",INDEX(收费标合同信息维护!A:Q,MATCH(D604,收费标合同信息维护!J:J,0),10))=D604,"有","无"),"无"))</f>
        <v/>
      </c>
      <c r="G604" s="13" t="str">
        <f t="shared" si="37"/>
        <v>SZ63物业服务费定额115742.20</v>
      </c>
      <c r="H604" s="13" t="str">
        <f t="shared" si="39"/>
        <v>115742.20</v>
      </c>
      <c r="I604" s="13" t="str">
        <f>IF(G604="","",IFERROR(IF(IF(K604="","",INDEX(收费标合同信息维护!A:Q,MATCH(G604,收费标合同信息维护!M:M,0),13))=G604,"有","无"),"无"))</f>
        <v>无</v>
      </c>
      <c r="J604" s="3" t="s">
        <v>2818</v>
      </c>
      <c r="K604" s="3" t="s">
        <v>7889</v>
      </c>
      <c r="L604" s="3" t="s">
        <v>6025</v>
      </c>
      <c r="M604" s="3" t="s">
        <v>6026</v>
      </c>
      <c r="N604" s="3" t="s">
        <v>6477</v>
      </c>
      <c r="O604" s="3" t="s">
        <v>6478</v>
      </c>
      <c r="P604" s="3" t="s">
        <v>6025</v>
      </c>
      <c r="Q604" s="3" t="s">
        <v>6026</v>
      </c>
      <c r="R604" s="3" t="s">
        <v>6490</v>
      </c>
      <c r="S604" s="3" t="s">
        <v>6491</v>
      </c>
      <c r="T604" s="3" t="s">
        <v>7084</v>
      </c>
      <c r="U604" s="3" t="s">
        <v>154</v>
      </c>
      <c r="V604" s="3" t="s">
        <v>154</v>
      </c>
      <c r="W604" s="3" t="s">
        <v>7890</v>
      </c>
      <c r="X604" s="3" t="s">
        <v>154</v>
      </c>
      <c r="Y604" s="3" t="s">
        <v>154</v>
      </c>
      <c r="Z604" s="3" t="s">
        <v>154</v>
      </c>
      <c r="AA604" s="3" t="s">
        <v>154</v>
      </c>
      <c r="AB604" s="3" t="s">
        <v>154</v>
      </c>
      <c r="AC604" s="3" t="s">
        <v>154</v>
      </c>
      <c r="AD604" s="3" t="s">
        <v>6151</v>
      </c>
      <c r="AE604" s="3" t="s">
        <v>6151</v>
      </c>
      <c r="AF604" s="3" t="s">
        <v>154</v>
      </c>
      <c r="AG604" s="3" t="s">
        <v>154</v>
      </c>
      <c r="AH604" s="3" t="s">
        <v>6597</v>
      </c>
      <c r="AI604" s="3" t="s">
        <v>6482</v>
      </c>
      <c r="AJ604" s="3" t="s">
        <v>6489</v>
      </c>
    </row>
    <row r="605" spans="1:36" ht="15">
      <c r="A605" s="10">
        <v>700</v>
      </c>
      <c r="B605" t="str">
        <f>IF(K605="总计","",INDEX(主数据!A:AD,MATCH(J605,主数据!A:A,0),9))</f>
        <v>华南大区公司</v>
      </c>
      <c r="C605" t="str">
        <f>IF(K605="","",INDEX(主数据!A:AD,MATCH(J605,主数据!A:A,0),11))</f>
        <v>广州城区</v>
      </c>
      <c r="D605" t="str">
        <f t="shared" si="36"/>
        <v>SZ63物业服务费标准方式129904.43</v>
      </c>
      <c r="E605" s="13" t="str">
        <f t="shared" si="38"/>
        <v>129904.43</v>
      </c>
      <c r="F605" s="13" t="str">
        <f>IF(E605="","",IFERROR(IF(IF(K605="","",INDEX(收费标合同信息维护!A:Q,MATCH(D605,收费标合同信息维护!J:J,0),10))=D605,"有","无"),"无"))</f>
        <v>无</v>
      </c>
      <c r="G605" s="13" t="str">
        <f t="shared" si="37"/>
        <v/>
      </c>
      <c r="H605" s="13" t="str">
        <f t="shared" si="39"/>
        <v/>
      </c>
      <c r="I605" s="13" t="str">
        <f>IF(G605="","",IFERROR(IF(IF(K605="","",INDEX(收费标合同信息维护!A:Q,MATCH(G605,收费标合同信息维护!M:M,0),13))=G605,"有","无"),"无"))</f>
        <v/>
      </c>
      <c r="J605" s="3" t="s">
        <v>2818</v>
      </c>
      <c r="K605" s="3" t="s">
        <v>7889</v>
      </c>
      <c r="L605" s="3" t="s">
        <v>6025</v>
      </c>
      <c r="M605" s="3" t="s">
        <v>6026</v>
      </c>
      <c r="N605" s="3" t="s">
        <v>6477</v>
      </c>
      <c r="O605" s="3" t="s">
        <v>6478</v>
      </c>
      <c r="P605" s="3" t="s">
        <v>6696</v>
      </c>
      <c r="Q605" s="3" t="s">
        <v>7094</v>
      </c>
      <c r="R605" s="3" t="s">
        <v>6484</v>
      </c>
      <c r="S605" s="3" t="s">
        <v>6491</v>
      </c>
      <c r="T605" s="3" t="s">
        <v>7891</v>
      </c>
      <c r="U605" s="3" t="s">
        <v>154</v>
      </c>
      <c r="V605" s="3" t="s">
        <v>7892</v>
      </c>
      <c r="W605" s="3" t="s">
        <v>154</v>
      </c>
      <c r="X605" s="3" t="s">
        <v>154</v>
      </c>
      <c r="Y605" s="3" t="s">
        <v>154</v>
      </c>
      <c r="Z605" s="3" t="s">
        <v>154</v>
      </c>
      <c r="AA605" s="3" t="s">
        <v>154</v>
      </c>
      <c r="AB605" s="3" t="s">
        <v>154</v>
      </c>
      <c r="AC605" s="3" t="s">
        <v>154</v>
      </c>
      <c r="AD605" s="3" t="s">
        <v>6151</v>
      </c>
      <c r="AE605" s="3" t="s">
        <v>6151</v>
      </c>
      <c r="AF605" s="3" t="s">
        <v>154</v>
      </c>
      <c r="AG605" s="3" t="s">
        <v>154</v>
      </c>
      <c r="AH605" s="3" t="s">
        <v>6478</v>
      </c>
      <c r="AI605" s="3" t="s">
        <v>6482</v>
      </c>
      <c r="AJ605" s="3" t="s">
        <v>6489</v>
      </c>
    </row>
    <row r="606" spans="1:36" ht="15">
      <c r="A606" s="10">
        <v>701</v>
      </c>
      <c r="B606" t="str">
        <f>IF(K606="总计","",INDEX(主数据!A:AD,MATCH(J606,主数据!A:A,0),9))</f>
        <v>华南大区公司</v>
      </c>
      <c r="C606" t="str">
        <f>IF(K606="","",INDEX(主数据!A:AD,MATCH(J606,主数据!A:A,0),11))</f>
        <v>广州城区</v>
      </c>
      <c r="D606" t="str">
        <f t="shared" si="36"/>
        <v>SZ64物业服务费定额</v>
      </c>
      <c r="E606" s="13" t="str">
        <f t="shared" si="38"/>
        <v/>
      </c>
      <c r="F606" s="13" t="str">
        <f>IF(E606="","",IFERROR(IF(IF(K606="","",INDEX(收费标合同信息维护!A:Q,MATCH(D606,收费标合同信息维护!J:J,0),10))=D606,"有","无"),"无"))</f>
        <v/>
      </c>
      <c r="G606" s="13" t="str">
        <f t="shared" si="37"/>
        <v>SZ64物业服务费定额51981.06</v>
      </c>
      <c r="H606" s="13" t="str">
        <f t="shared" si="39"/>
        <v>51981.06</v>
      </c>
      <c r="I606" s="13" t="str">
        <f>IF(G606="","",IFERROR(IF(IF(K606="","",INDEX(收费标合同信息维护!A:Q,MATCH(G606,收费标合同信息维护!M:M,0),13))=G606,"有","无"),"无"))</f>
        <v>无</v>
      </c>
      <c r="J606" s="3" t="s">
        <v>4492</v>
      </c>
      <c r="K606" s="3" t="s">
        <v>7893</v>
      </c>
      <c r="L606" s="3" t="s">
        <v>6025</v>
      </c>
      <c r="M606" s="3" t="s">
        <v>6026</v>
      </c>
      <c r="N606" s="3" t="s">
        <v>6477</v>
      </c>
      <c r="O606" s="3" t="s">
        <v>6478</v>
      </c>
      <c r="P606" s="3" t="s">
        <v>6025</v>
      </c>
      <c r="Q606" s="3" t="s">
        <v>7094</v>
      </c>
      <c r="R606" s="3" t="s">
        <v>6490</v>
      </c>
      <c r="S606" s="3" t="s">
        <v>6491</v>
      </c>
      <c r="T606" s="3" t="s">
        <v>6800</v>
      </c>
      <c r="U606" s="3" t="s">
        <v>154</v>
      </c>
      <c r="V606" s="3" t="s">
        <v>154</v>
      </c>
      <c r="W606" s="3" t="s">
        <v>7894</v>
      </c>
      <c r="X606" s="3" t="s">
        <v>154</v>
      </c>
      <c r="Y606" s="3" t="s">
        <v>154</v>
      </c>
      <c r="Z606" s="3" t="s">
        <v>154</v>
      </c>
      <c r="AA606" s="3" t="s">
        <v>154</v>
      </c>
      <c r="AB606" s="3" t="s">
        <v>154</v>
      </c>
      <c r="AC606" s="3" t="s">
        <v>154</v>
      </c>
      <c r="AD606" s="3" t="s">
        <v>6151</v>
      </c>
      <c r="AE606" s="3" t="s">
        <v>6151</v>
      </c>
      <c r="AF606" s="3" t="s">
        <v>6040</v>
      </c>
      <c r="AG606" s="3" t="s">
        <v>154</v>
      </c>
      <c r="AH606" s="3" t="s">
        <v>6478</v>
      </c>
      <c r="AI606" s="3" t="s">
        <v>6482</v>
      </c>
      <c r="AJ606" s="3" t="s">
        <v>6033</v>
      </c>
    </row>
    <row r="607" spans="1:36" ht="15">
      <c r="A607" s="10">
        <v>702</v>
      </c>
      <c r="B607" t="str">
        <f>IF(K607="总计","",INDEX(主数据!A:AD,MATCH(J607,主数据!A:A,0),9))</f>
        <v>华南大区公司</v>
      </c>
      <c r="C607" t="str">
        <f>IF(K607="","",INDEX(主数据!A:AD,MATCH(J607,主数据!A:A,0),11))</f>
        <v>广州城区</v>
      </c>
      <c r="D607" t="str">
        <f t="shared" si="36"/>
        <v>SZ64物业服务费定额</v>
      </c>
      <c r="E607" s="13" t="str">
        <f t="shared" si="38"/>
        <v/>
      </c>
      <c r="F607" s="13" t="str">
        <f>IF(E607="","",IFERROR(IF(IF(K607="","",INDEX(收费标合同信息维护!A:Q,MATCH(D607,收费标合同信息维护!J:J,0),10))=D607,"有","无"),"无"))</f>
        <v/>
      </c>
      <c r="G607" s="13" t="str">
        <f t="shared" si="37"/>
        <v>SZ64物业服务费定额40396.20</v>
      </c>
      <c r="H607" s="13" t="str">
        <f t="shared" si="39"/>
        <v>40396.20</v>
      </c>
      <c r="I607" s="13" t="str">
        <f>IF(G607="","",IFERROR(IF(IF(K607="","",INDEX(收费标合同信息维护!A:Q,MATCH(G607,收费标合同信息维护!M:M,0),13))=G607,"有","无"),"无"))</f>
        <v>无</v>
      </c>
      <c r="J607" s="3" t="s">
        <v>4492</v>
      </c>
      <c r="K607" s="3" t="s">
        <v>7893</v>
      </c>
      <c r="L607" s="3" t="s">
        <v>6025</v>
      </c>
      <c r="M607" s="3" t="s">
        <v>6026</v>
      </c>
      <c r="N607" s="3" t="s">
        <v>6477</v>
      </c>
      <c r="O607" s="3" t="s">
        <v>6478</v>
      </c>
      <c r="P607" s="3" t="s">
        <v>6646</v>
      </c>
      <c r="Q607" s="3" t="s">
        <v>7895</v>
      </c>
      <c r="R607" s="3" t="s">
        <v>6490</v>
      </c>
      <c r="S607" s="3" t="s">
        <v>6491</v>
      </c>
      <c r="T607" s="3" t="s">
        <v>6800</v>
      </c>
      <c r="U607" s="3" t="s">
        <v>154</v>
      </c>
      <c r="V607" s="3" t="s">
        <v>154</v>
      </c>
      <c r="W607" s="3" t="s">
        <v>7896</v>
      </c>
      <c r="X607" s="3" t="s">
        <v>154</v>
      </c>
      <c r="Y607" s="3" t="s">
        <v>154</v>
      </c>
      <c r="Z607" s="3" t="s">
        <v>154</v>
      </c>
      <c r="AA607" s="3" t="s">
        <v>154</v>
      </c>
      <c r="AB607" s="3" t="s">
        <v>154</v>
      </c>
      <c r="AC607" s="3" t="s">
        <v>154</v>
      </c>
      <c r="AD607" s="3" t="s">
        <v>6151</v>
      </c>
      <c r="AE607" s="3" t="s">
        <v>6151</v>
      </c>
      <c r="AF607" s="3" t="s">
        <v>154</v>
      </c>
      <c r="AG607" s="3" t="s">
        <v>154</v>
      </c>
      <c r="AH607" s="3" t="s">
        <v>6597</v>
      </c>
      <c r="AI607" s="3" t="s">
        <v>6482</v>
      </c>
      <c r="AJ607" s="3" t="s">
        <v>6489</v>
      </c>
    </row>
    <row r="608" spans="1:36" ht="15">
      <c r="A608" s="10">
        <v>703</v>
      </c>
      <c r="B608" t="str">
        <f>IF(K608="总计","",INDEX(主数据!A:AD,MATCH(J608,主数据!A:A,0),9))</f>
        <v>华南大区公司</v>
      </c>
      <c r="C608" t="str">
        <f>IF(K608="","",INDEX(主数据!A:AD,MATCH(J608,主数据!A:A,0),11))</f>
        <v>广州城区</v>
      </c>
      <c r="D608" t="str">
        <f t="shared" si="36"/>
        <v>SZ64物业服务费定额</v>
      </c>
      <c r="E608" s="13" t="str">
        <f t="shared" si="38"/>
        <v/>
      </c>
      <c r="F608" s="13" t="str">
        <f>IF(E608="","",IFERROR(IF(IF(K608="","",INDEX(收费标合同信息维护!A:Q,MATCH(D608,收费标合同信息维护!J:J,0),10))=D608,"有","无"),"无"))</f>
        <v/>
      </c>
      <c r="G608" s="13" t="str">
        <f t="shared" si="37"/>
        <v>SZ64物业服务费定额34622.14</v>
      </c>
      <c r="H608" s="13" t="str">
        <f t="shared" si="39"/>
        <v>34622.14</v>
      </c>
      <c r="I608" s="13" t="str">
        <f>IF(G608="","",IFERROR(IF(IF(K608="","",INDEX(收费标合同信息维护!A:Q,MATCH(G608,收费标合同信息维护!M:M,0),13))=G608,"有","无"),"无"))</f>
        <v>无</v>
      </c>
      <c r="J608" s="3" t="s">
        <v>4492</v>
      </c>
      <c r="K608" s="3" t="s">
        <v>7893</v>
      </c>
      <c r="L608" s="3" t="s">
        <v>6025</v>
      </c>
      <c r="M608" s="3" t="s">
        <v>6026</v>
      </c>
      <c r="N608" s="3" t="s">
        <v>6477</v>
      </c>
      <c r="O608" s="3" t="s">
        <v>6478</v>
      </c>
      <c r="P608" s="3" t="s">
        <v>6649</v>
      </c>
      <c r="Q608" s="3" t="s">
        <v>7551</v>
      </c>
      <c r="R608" s="3" t="s">
        <v>6490</v>
      </c>
      <c r="S608" s="3" t="s">
        <v>6491</v>
      </c>
      <c r="T608" s="3" t="s">
        <v>6510</v>
      </c>
      <c r="U608" s="3" t="s">
        <v>154</v>
      </c>
      <c r="V608" s="3" t="s">
        <v>154</v>
      </c>
      <c r="W608" s="3" t="s">
        <v>7897</v>
      </c>
      <c r="X608" s="3" t="s">
        <v>154</v>
      </c>
      <c r="Y608" s="3" t="s">
        <v>154</v>
      </c>
      <c r="Z608" s="3" t="s">
        <v>154</v>
      </c>
      <c r="AA608" s="3" t="s">
        <v>154</v>
      </c>
      <c r="AB608" s="3" t="s">
        <v>154</v>
      </c>
      <c r="AC608" s="3" t="s">
        <v>154</v>
      </c>
      <c r="AD608" s="3" t="s">
        <v>6151</v>
      </c>
      <c r="AE608" s="3" t="s">
        <v>6151</v>
      </c>
      <c r="AF608" s="3" t="s">
        <v>6040</v>
      </c>
      <c r="AG608" s="3" t="s">
        <v>154</v>
      </c>
      <c r="AH608" s="3" t="s">
        <v>6478</v>
      </c>
      <c r="AI608" s="3" t="s">
        <v>6482</v>
      </c>
      <c r="AJ608" s="3" t="s">
        <v>6033</v>
      </c>
    </row>
    <row r="609" spans="1:36" ht="15">
      <c r="A609" s="10">
        <v>704</v>
      </c>
      <c r="B609" t="str">
        <f>IF(K609="总计","",INDEX(主数据!A:AD,MATCH(J609,主数据!A:A,0),9))</f>
        <v>华南大区公司</v>
      </c>
      <c r="C609" t="str">
        <f>IF(K609="","",INDEX(主数据!A:AD,MATCH(J609,主数据!A:A,0),11))</f>
        <v>广州城区</v>
      </c>
      <c r="D609" t="str">
        <f t="shared" si="36"/>
        <v>SZ73物业服务费定额</v>
      </c>
      <c r="E609" s="13" t="str">
        <f t="shared" si="38"/>
        <v/>
      </c>
      <c r="F609" s="13" t="str">
        <f>IF(E609="","",IFERROR(IF(IF(K609="","",INDEX(收费标合同信息维护!A:Q,MATCH(D609,收费标合同信息维护!J:J,0),10))=D609,"有","无"),"无"))</f>
        <v/>
      </c>
      <c r="G609" s="13" t="str">
        <f t="shared" si="37"/>
        <v>SZ73物业服务费定额141334.72</v>
      </c>
      <c r="H609" s="13" t="str">
        <f t="shared" si="39"/>
        <v>141334.72</v>
      </c>
      <c r="I609" s="13" t="str">
        <f>IF(G609="","",IFERROR(IF(IF(K609="","",INDEX(收费标合同信息维护!A:Q,MATCH(G609,收费标合同信息维护!M:M,0),13))=G609,"有","无"),"无"))</f>
        <v>无</v>
      </c>
      <c r="J609" s="3" t="s">
        <v>3396</v>
      </c>
      <c r="K609" s="3" t="s">
        <v>7898</v>
      </c>
      <c r="L609" s="3" t="s">
        <v>6025</v>
      </c>
      <c r="M609" s="3" t="s">
        <v>6026</v>
      </c>
      <c r="N609" s="3" t="s">
        <v>6477</v>
      </c>
      <c r="O609" s="3" t="s">
        <v>6478</v>
      </c>
      <c r="P609" s="3" t="s">
        <v>6025</v>
      </c>
      <c r="Q609" s="3" t="s">
        <v>6026</v>
      </c>
      <c r="R609" s="3" t="s">
        <v>6490</v>
      </c>
      <c r="S609" s="3" t="s">
        <v>6491</v>
      </c>
      <c r="T609" s="3" t="s">
        <v>6506</v>
      </c>
      <c r="U609" s="3" t="s">
        <v>154</v>
      </c>
      <c r="V609" s="3" t="s">
        <v>154</v>
      </c>
      <c r="W609" s="3" t="s">
        <v>7899</v>
      </c>
      <c r="X609" s="3" t="s">
        <v>154</v>
      </c>
      <c r="Y609" s="3" t="s">
        <v>154</v>
      </c>
      <c r="Z609" s="3" t="s">
        <v>154</v>
      </c>
      <c r="AA609" s="3" t="s">
        <v>154</v>
      </c>
      <c r="AB609" s="3" t="s">
        <v>154</v>
      </c>
      <c r="AC609" s="3" t="s">
        <v>154</v>
      </c>
      <c r="AD609" s="3" t="s">
        <v>6151</v>
      </c>
      <c r="AE609" s="3" t="s">
        <v>6151</v>
      </c>
      <c r="AF609" s="3" t="s">
        <v>154</v>
      </c>
      <c r="AG609" s="3" t="s">
        <v>154</v>
      </c>
      <c r="AH609" s="3" t="s">
        <v>6478</v>
      </c>
      <c r="AI609" s="3" t="s">
        <v>6482</v>
      </c>
      <c r="AJ609" s="3" t="s">
        <v>6033</v>
      </c>
    </row>
    <row r="610" spans="1:36" ht="30">
      <c r="A610" s="10">
        <v>705</v>
      </c>
      <c r="B610" t="str">
        <f>IF(K610="总计","",INDEX(主数据!A:AD,MATCH(J610,主数据!A:A,0),9))</f>
        <v>华北大区公司</v>
      </c>
      <c r="C610" t="str">
        <f>IF(K610="","",INDEX(主数据!A:AD,MATCH(J610,主数据!A:A,0),11))</f>
        <v>华为IFM东南区管理处</v>
      </c>
      <c r="D610" t="str">
        <f t="shared" si="36"/>
        <v>SZ74物业服务费定额</v>
      </c>
      <c r="E610" s="13" t="str">
        <f t="shared" si="38"/>
        <v/>
      </c>
      <c r="F610" s="13" t="str">
        <f>IF(E610="","",IFERROR(IF(IF(K610="","",INDEX(收费标合同信息维护!A:Q,MATCH(D610,收费标合同信息维护!J:J,0),10))=D610,"有","无"),"无"))</f>
        <v/>
      </c>
      <c r="G610" s="13" t="str">
        <f t="shared" si="37"/>
        <v>SZ74物业服务费定额105241.00</v>
      </c>
      <c r="H610" s="13" t="str">
        <f t="shared" si="39"/>
        <v>105241.00</v>
      </c>
      <c r="I610" s="13" t="str">
        <f>IF(G610="","",IFERROR(IF(IF(K610="","",INDEX(收费标合同信息维护!A:Q,MATCH(G610,收费标合同信息维护!M:M,0),13))=G610,"有","无"),"无"))</f>
        <v>无</v>
      </c>
      <c r="J610" s="3" t="s">
        <v>3476</v>
      </c>
      <c r="K610" s="3" t="s">
        <v>7900</v>
      </c>
      <c r="L610" s="3" t="s">
        <v>6025</v>
      </c>
      <c r="M610" s="3" t="s">
        <v>6026</v>
      </c>
      <c r="N610" s="3" t="s">
        <v>6477</v>
      </c>
      <c r="O610" s="3" t="s">
        <v>6478</v>
      </c>
      <c r="P610" s="3" t="s">
        <v>6025</v>
      </c>
      <c r="Q610" s="3" t="s">
        <v>7043</v>
      </c>
      <c r="R610" s="3" t="s">
        <v>6490</v>
      </c>
      <c r="S610" s="3" t="s">
        <v>6491</v>
      </c>
      <c r="T610" s="3" t="s">
        <v>6492</v>
      </c>
      <c r="U610" s="3" t="s">
        <v>154</v>
      </c>
      <c r="V610" s="3" t="s">
        <v>154</v>
      </c>
      <c r="W610" s="3" t="s">
        <v>7901</v>
      </c>
      <c r="X610" s="3" t="s">
        <v>154</v>
      </c>
      <c r="Y610" s="3" t="s">
        <v>154</v>
      </c>
      <c r="Z610" s="3" t="s">
        <v>154</v>
      </c>
      <c r="AA610" s="3" t="s">
        <v>154</v>
      </c>
      <c r="AB610" s="3" t="s">
        <v>154</v>
      </c>
      <c r="AC610" s="3" t="s">
        <v>154</v>
      </c>
      <c r="AD610" s="3" t="s">
        <v>6151</v>
      </c>
      <c r="AE610" s="3" t="s">
        <v>6151</v>
      </c>
      <c r="AF610" s="3" t="s">
        <v>154</v>
      </c>
      <c r="AG610" s="3" t="s">
        <v>154</v>
      </c>
      <c r="AH610" s="3" t="s">
        <v>6478</v>
      </c>
      <c r="AI610" s="3" t="s">
        <v>6482</v>
      </c>
      <c r="AJ610" s="3" t="s">
        <v>6033</v>
      </c>
    </row>
    <row r="611" spans="1:36" ht="30">
      <c r="A611" s="10">
        <v>706</v>
      </c>
      <c r="B611" t="str">
        <f>IF(K611="总计","",INDEX(主数据!A:AD,MATCH(J611,主数据!A:A,0),9))</f>
        <v>华北大区公司</v>
      </c>
      <c r="C611" t="str">
        <f>IF(K611="","",INDEX(主数据!A:AD,MATCH(J611,主数据!A:A,0),11))</f>
        <v>华为IFM东南区管理处</v>
      </c>
      <c r="D611" t="str">
        <f t="shared" si="36"/>
        <v>SZ74物业服务费直接录入</v>
      </c>
      <c r="E611" s="13" t="str">
        <f t="shared" si="38"/>
        <v/>
      </c>
      <c r="F611" s="13" t="str">
        <f>IF(E611="","",IFERROR(IF(IF(K611="","",INDEX(收费标合同信息维护!A:Q,MATCH(D611,收费标合同信息维护!J:J,0),10))=D611,"有","无"),"无"))</f>
        <v/>
      </c>
      <c r="G611" s="13" t="str">
        <f t="shared" si="37"/>
        <v/>
      </c>
      <c r="H611" s="13" t="str">
        <f t="shared" si="39"/>
        <v/>
      </c>
      <c r="I611" s="13" t="str">
        <f>IF(G611="","",IFERROR(IF(IF(K611="","",INDEX(收费标合同信息维护!A:Q,MATCH(G611,收费标合同信息维护!M:M,0),13))=G611,"有","无"),"无"))</f>
        <v/>
      </c>
      <c r="J611" s="3" t="s">
        <v>3476</v>
      </c>
      <c r="K611" s="3" t="s">
        <v>7900</v>
      </c>
      <c r="L611" s="3" t="s">
        <v>6025</v>
      </c>
      <c r="M611" s="3" t="s">
        <v>6026</v>
      </c>
      <c r="N611" s="3" t="s">
        <v>6477</v>
      </c>
      <c r="O611" s="3" t="s">
        <v>6478</v>
      </c>
      <c r="P611" s="3" t="s">
        <v>7902</v>
      </c>
      <c r="Q611" s="3" t="s">
        <v>6026</v>
      </c>
      <c r="R611" s="3" t="s">
        <v>6479</v>
      </c>
      <c r="S611" s="3" t="s">
        <v>6480</v>
      </c>
      <c r="T611" s="3" t="s">
        <v>7903</v>
      </c>
      <c r="U611" s="3" t="s">
        <v>154</v>
      </c>
      <c r="V611" s="3" t="s">
        <v>154</v>
      </c>
      <c r="W611" s="3" t="s">
        <v>154</v>
      </c>
      <c r="X611" s="3" t="s">
        <v>154</v>
      </c>
      <c r="Y611" s="3" t="s">
        <v>154</v>
      </c>
      <c r="Z611" s="3" t="s">
        <v>154</v>
      </c>
      <c r="AA611" s="3" t="s">
        <v>154</v>
      </c>
      <c r="AB611" s="3" t="s">
        <v>154</v>
      </c>
      <c r="AC611" s="3" t="s">
        <v>154</v>
      </c>
      <c r="AD611" s="3" t="s">
        <v>6151</v>
      </c>
      <c r="AE611" s="3" t="s">
        <v>6151</v>
      </c>
      <c r="AF611" s="3" t="s">
        <v>154</v>
      </c>
      <c r="AG611" s="3" t="s">
        <v>154</v>
      </c>
      <c r="AH611" s="3" t="s">
        <v>6478</v>
      </c>
      <c r="AI611" s="3" t="s">
        <v>6482</v>
      </c>
      <c r="AJ611" s="3" t="s">
        <v>6489</v>
      </c>
    </row>
    <row r="612" spans="1:36" ht="30">
      <c r="A612" s="10">
        <v>707</v>
      </c>
      <c r="B612" t="str">
        <f>IF(K612="总计","",INDEX(主数据!A:AD,MATCH(J612,主数据!A:A,0),9))</f>
        <v>华南大区公司</v>
      </c>
      <c r="C612" t="str">
        <f>IF(K612="","",INDEX(主数据!A:AD,MATCH(J612,主数据!A:A,0),11))</f>
        <v>广州城区</v>
      </c>
      <c r="D612" t="str">
        <f t="shared" si="36"/>
        <v>SZ75物业服务费标准方式1.00</v>
      </c>
      <c r="E612" s="13" t="str">
        <f t="shared" si="38"/>
        <v>1.00</v>
      </c>
      <c r="F612" s="13" t="str">
        <f>IF(E612="","",IFERROR(IF(IF(K612="","",INDEX(收费标合同信息维护!A:Q,MATCH(D612,收费标合同信息维护!J:J,0),10))=D612,"有","无"),"无"))</f>
        <v>无</v>
      </c>
      <c r="G612" s="13" t="str">
        <f t="shared" si="37"/>
        <v/>
      </c>
      <c r="H612" s="13" t="str">
        <f t="shared" si="39"/>
        <v/>
      </c>
      <c r="I612" s="13" t="str">
        <f>IF(G612="","",IFERROR(IF(IF(K612="","",INDEX(收费标合同信息维护!A:Q,MATCH(G612,收费标合同信息维护!M:M,0),13))=G612,"有","无"),"无"))</f>
        <v/>
      </c>
      <c r="J612" s="3" t="s">
        <v>3439</v>
      </c>
      <c r="K612" s="3" t="s">
        <v>7904</v>
      </c>
      <c r="L612" s="3" t="s">
        <v>6025</v>
      </c>
      <c r="M612" s="3" t="s">
        <v>6026</v>
      </c>
      <c r="N612" s="3" t="s">
        <v>6477</v>
      </c>
      <c r="O612" s="3" t="s">
        <v>6478</v>
      </c>
      <c r="P612" s="3" t="s">
        <v>7905</v>
      </c>
      <c r="Q612" s="3" t="s">
        <v>7906</v>
      </c>
      <c r="R612" s="3" t="s">
        <v>6484</v>
      </c>
      <c r="S612" s="3" t="s">
        <v>6491</v>
      </c>
      <c r="T612" s="3" t="s">
        <v>7100</v>
      </c>
      <c r="U612" s="3" t="s">
        <v>154</v>
      </c>
      <c r="V612" s="3" t="s">
        <v>6737</v>
      </c>
      <c r="W612" s="3" t="s">
        <v>154</v>
      </c>
      <c r="X612" s="3" t="s">
        <v>154</v>
      </c>
      <c r="Y612" s="3" t="s">
        <v>154</v>
      </c>
      <c r="Z612" s="3" t="s">
        <v>154</v>
      </c>
      <c r="AA612" s="3" t="s">
        <v>154</v>
      </c>
      <c r="AB612" s="3" t="s">
        <v>154</v>
      </c>
      <c r="AC612" s="3" t="s">
        <v>154</v>
      </c>
      <c r="AD612" s="3" t="s">
        <v>6151</v>
      </c>
      <c r="AE612" s="3" t="s">
        <v>6151</v>
      </c>
      <c r="AF612" s="3" t="s">
        <v>154</v>
      </c>
      <c r="AG612" s="3" t="s">
        <v>154</v>
      </c>
      <c r="AH612" s="3" t="s">
        <v>6478</v>
      </c>
      <c r="AI612" s="3" t="s">
        <v>6482</v>
      </c>
      <c r="AJ612" s="3" t="s">
        <v>6489</v>
      </c>
    </row>
    <row r="613" spans="1:36" ht="30">
      <c r="A613" s="10">
        <v>708</v>
      </c>
      <c r="B613" t="str">
        <f>IF(K613="总计","",INDEX(主数据!A:AD,MATCH(J613,主数据!A:A,0),9))</f>
        <v>华南大区公司</v>
      </c>
      <c r="C613" t="str">
        <f>IF(K613="","",INDEX(主数据!A:AD,MATCH(J613,主数据!A:A,0),11))</f>
        <v>广州城区</v>
      </c>
      <c r="D613" t="str">
        <f t="shared" si="36"/>
        <v>SZ75物业服务费标准方式2.00</v>
      </c>
      <c r="E613" s="13" t="str">
        <f t="shared" si="38"/>
        <v>2.00</v>
      </c>
      <c r="F613" s="13" t="str">
        <f>IF(E613="","",IFERROR(IF(IF(K613="","",INDEX(收费标合同信息维护!A:Q,MATCH(D613,收费标合同信息维护!J:J,0),10))=D613,"有","无"),"无"))</f>
        <v>无</v>
      </c>
      <c r="G613" s="13" t="str">
        <f t="shared" si="37"/>
        <v/>
      </c>
      <c r="H613" s="13" t="str">
        <f t="shared" si="39"/>
        <v/>
      </c>
      <c r="I613" s="13" t="str">
        <f>IF(G613="","",IFERROR(IF(IF(K613="","",INDEX(收费标合同信息维护!A:Q,MATCH(G613,收费标合同信息维护!M:M,0),13))=G613,"有","无"),"无"))</f>
        <v/>
      </c>
      <c r="J613" s="3" t="s">
        <v>3439</v>
      </c>
      <c r="K613" s="3" t="s">
        <v>7904</v>
      </c>
      <c r="L613" s="3" t="s">
        <v>6025</v>
      </c>
      <c r="M613" s="3" t="s">
        <v>6026</v>
      </c>
      <c r="N613" s="3" t="s">
        <v>6477</v>
      </c>
      <c r="O613" s="3" t="s">
        <v>6478</v>
      </c>
      <c r="P613" s="3" t="s">
        <v>7907</v>
      </c>
      <c r="Q613" s="3" t="s">
        <v>7908</v>
      </c>
      <c r="R613" s="3" t="s">
        <v>6484</v>
      </c>
      <c r="S613" s="3" t="s">
        <v>6491</v>
      </c>
      <c r="T613" s="3" t="s">
        <v>7100</v>
      </c>
      <c r="U613" s="3" t="s">
        <v>154</v>
      </c>
      <c r="V613" s="3" t="s">
        <v>6686</v>
      </c>
      <c r="W613" s="3" t="s">
        <v>154</v>
      </c>
      <c r="X613" s="3" t="s">
        <v>154</v>
      </c>
      <c r="Y613" s="3" t="s">
        <v>154</v>
      </c>
      <c r="Z613" s="3" t="s">
        <v>154</v>
      </c>
      <c r="AA613" s="3" t="s">
        <v>154</v>
      </c>
      <c r="AB613" s="3" t="s">
        <v>154</v>
      </c>
      <c r="AC613" s="3" t="s">
        <v>154</v>
      </c>
      <c r="AD613" s="3" t="s">
        <v>6151</v>
      </c>
      <c r="AE613" s="3" t="s">
        <v>6151</v>
      </c>
      <c r="AF613" s="3" t="s">
        <v>154</v>
      </c>
      <c r="AG613" s="3" t="s">
        <v>154</v>
      </c>
      <c r="AH613" s="3" t="s">
        <v>6478</v>
      </c>
      <c r="AI613" s="3" t="s">
        <v>6482</v>
      </c>
      <c r="AJ613" s="3" t="s">
        <v>6489</v>
      </c>
    </row>
    <row r="614" spans="1:36" ht="30">
      <c r="A614" s="10">
        <v>709</v>
      </c>
      <c r="B614" t="str">
        <f>IF(K614="总计","",INDEX(主数据!A:AD,MATCH(J614,主数据!A:A,0),9))</f>
        <v>华南大区公司</v>
      </c>
      <c r="C614" t="str">
        <f>IF(K614="","",INDEX(主数据!A:AD,MATCH(J614,主数据!A:A,0),11))</f>
        <v>广州城区</v>
      </c>
      <c r="D614" t="str">
        <f t="shared" si="36"/>
        <v>SZ75物业服务费定额</v>
      </c>
      <c r="E614" s="13" t="str">
        <f t="shared" si="38"/>
        <v/>
      </c>
      <c r="F614" s="13" t="str">
        <f>IF(E614="","",IFERROR(IF(IF(K614="","",INDEX(收费标合同信息维护!A:Q,MATCH(D614,收费标合同信息维护!J:J,0),10))=D614,"有","无"),"无"))</f>
        <v/>
      </c>
      <c r="G614" s="13" t="str">
        <f t="shared" si="37"/>
        <v>SZ75物业服务费定额16000.00</v>
      </c>
      <c r="H614" s="13" t="str">
        <f t="shared" si="39"/>
        <v>16000.00</v>
      </c>
      <c r="I614" s="13" t="str">
        <f>IF(G614="","",IFERROR(IF(IF(K614="","",INDEX(收费标合同信息维护!A:Q,MATCH(G614,收费标合同信息维护!M:M,0),13))=G614,"有","无"),"无"))</f>
        <v>无</v>
      </c>
      <c r="J614" s="3" t="s">
        <v>3439</v>
      </c>
      <c r="K614" s="3" t="s">
        <v>7904</v>
      </c>
      <c r="L614" s="3" t="s">
        <v>6025</v>
      </c>
      <c r="M614" s="3" t="s">
        <v>6026</v>
      </c>
      <c r="N614" s="3" t="s">
        <v>6477</v>
      </c>
      <c r="O614" s="3" t="s">
        <v>6478</v>
      </c>
      <c r="P614" s="3" t="s">
        <v>7909</v>
      </c>
      <c r="Q614" s="3" t="s">
        <v>7910</v>
      </c>
      <c r="R614" s="3" t="s">
        <v>6490</v>
      </c>
      <c r="S614" s="3" t="s">
        <v>6491</v>
      </c>
      <c r="T614" s="3" t="s">
        <v>7911</v>
      </c>
      <c r="U614" s="3" t="s">
        <v>154</v>
      </c>
      <c r="V614" s="3" t="s">
        <v>154</v>
      </c>
      <c r="W614" s="3" t="s">
        <v>7912</v>
      </c>
      <c r="X614" s="3" t="s">
        <v>154</v>
      </c>
      <c r="Y614" s="3" t="s">
        <v>154</v>
      </c>
      <c r="Z614" s="3" t="s">
        <v>154</v>
      </c>
      <c r="AA614" s="3" t="s">
        <v>154</v>
      </c>
      <c r="AB614" s="3" t="s">
        <v>154</v>
      </c>
      <c r="AC614" s="3" t="s">
        <v>154</v>
      </c>
      <c r="AD614" s="3" t="s">
        <v>6151</v>
      </c>
      <c r="AE614" s="3" t="s">
        <v>6151</v>
      </c>
      <c r="AF614" s="3" t="s">
        <v>154</v>
      </c>
      <c r="AG614" s="3" t="s">
        <v>154</v>
      </c>
      <c r="AH614" s="3" t="s">
        <v>6478</v>
      </c>
      <c r="AI614" s="3" t="s">
        <v>6482</v>
      </c>
      <c r="AJ614" s="3" t="s">
        <v>6489</v>
      </c>
    </row>
    <row r="615" spans="1:36" ht="30">
      <c r="A615" s="10">
        <v>710</v>
      </c>
      <c r="B615" t="str">
        <f>IF(K615="总计","",INDEX(主数据!A:AD,MATCH(J615,主数据!A:A,0),9))</f>
        <v>华南大区公司</v>
      </c>
      <c r="C615" t="str">
        <f>IF(K615="","",INDEX(主数据!A:AD,MATCH(J615,主数据!A:A,0),11))</f>
        <v>广州城区</v>
      </c>
      <c r="D615" t="str">
        <f t="shared" si="36"/>
        <v>SZ75物业服务费直接录入</v>
      </c>
      <c r="E615" s="13" t="str">
        <f t="shared" si="38"/>
        <v/>
      </c>
      <c r="F615" s="13" t="str">
        <f>IF(E615="","",IFERROR(IF(IF(K615="","",INDEX(收费标合同信息维护!A:Q,MATCH(D615,收费标合同信息维护!J:J,0),10))=D615,"有","无"),"无"))</f>
        <v/>
      </c>
      <c r="G615" s="13" t="str">
        <f t="shared" si="37"/>
        <v/>
      </c>
      <c r="H615" s="13" t="str">
        <f t="shared" si="39"/>
        <v/>
      </c>
      <c r="I615" s="13" t="str">
        <f>IF(G615="","",IFERROR(IF(IF(K615="","",INDEX(收费标合同信息维护!A:Q,MATCH(G615,收费标合同信息维护!M:M,0),13))=G615,"有","无"),"无"))</f>
        <v/>
      </c>
      <c r="J615" s="3" t="s">
        <v>3439</v>
      </c>
      <c r="K615" s="3" t="s">
        <v>7904</v>
      </c>
      <c r="L615" s="3" t="s">
        <v>6025</v>
      </c>
      <c r="M615" s="3" t="s">
        <v>6026</v>
      </c>
      <c r="N615" s="3" t="s">
        <v>6477</v>
      </c>
      <c r="O615" s="3" t="s">
        <v>6478</v>
      </c>
      <c r="P615" s="3" t="s">
        <v>7913</v>
      </c>
      <c r="Q615" s="3" t="s">
        <v>7914</v>
      </c>
      <c r="R615" s="3" t="s">
        <v>6479</v>
      </c>
      <c r="S615" s="3" t="s">
        <v>6480</v>
      </c>
      <c r="T615" s="3" t="s">
        <v>7911</v>
      </c>
      <c r="U615" s="3" t="s">
        <v>154</v>
      </c>
      <c r="V615" s="3" t="s">
        <v>154</v>
      </c>
      <c r="W615" s="3" t="s">
        <v>154</v>
      </c>
      <c r="X615" s="3" t="s">
        <v>154</v>
      </c>
      <c r="Y615" s="3" t="s">
        <v>154</v>
      </c>
      <c r="Z615" s="3" t="s">
        <v>154</v>
      </c>
      <c r="AA615" s="3" t="s">
        <v>154</v>
      </c>
      <c r="AB615" s="3" t="s">
        <v>154</v>
      </c>
      <c r="AC615" s="3" t="s">
        <v>154</v>
      </c>
      <c r="AD615" s="3" t="s">
        <v>6151</v>
      </c>
      <c r="AE615" s="3" t="s">
        <v>6151</v>
      </c>
      <c r="AF615" s="3" t="s">
        <v>154</v>
      </c>
      <c r="AG615" s="3" t="s">
        <v>154</v>
      </c>
      <c r="AH615" s="3" t="s">
        <v>6478</v>
      </c>
      <c r="AI615" s="3" t="s">
        <v>6482</v>
      </c>
      <c r="AJ615" s="3" t="s">
        <v>6489</v>
      </c>
    </row>
    <row r="616" spans="1:36" ht="30">
      <c r="A616" s="10">
        <v>711</v>
      </c>
      <c r="B616" t="str">
        <f>IF(K616="总计","",INDEX(主数据!A:AD,MATCH(J616,主数据!A:A,0),9))</f>
        <v>华南大区公司</v>
      </c>
      <c r="C616" t="str">
        <f>IF(K616="","",INDEX(主数据!A:AD,MATCH(J616,主数据!A:A,0),11))</f>
        <v>广州城区</v>
      </c>
      <c r="D616" t="str">
        <f t="shared" si="36"/>
        <v>SZ75公共水费直接录入</v>
      </c>
      <c r="E616" s="13" t="str">
        <f t="shared" si="38"/>
        <v/>
      </c>
      <c r="F616" s="13" t="str">
        <f>IF(E616="","",IFERROR(IF(IF(K616="","",INDEX(收费标合同信息维护!A:Q,MATCH(D616,收费标合同信息维护!J:J,0),10))=D616,"有","无"),"无"))</f>
        <v/>
      </c>
      <c r="G616" s="13" t="str">
        <f t="shared" si="37"/>
        <v/>
      </c>
      <c r="H616" s="13" t="str">
        <f t="shared" si="39"/>
        <v/>
      </c>
      <c r="I616" s="13" t="str">
        <f>IF(G616="","",IFERROR(IF(IF(K616="","",INDEX(收费标合同信息维护!A:Q,MATCH(G616,收费标合同信息维护!M:M,0),13))=G616,"有","无"),"无"))</f>
        <v/>
      </c>
      <c r="J616" s="3" t="s">
        <v>3439</v>
      </c>
      <c r="K616" s="3" t="s">
        <v>7904</v>
      </c>
      <c r="L616" s="3" t="s">
        <v>6985</v>
      </c>
      <c r="M616" s="3" t="s">
        <v>7158</v>
      </c>
      <c r="N616" s="3" t="s">
        <v>6477</v>
      </c>
      <c r="O616" s="3" t="s">
        <v>6478</v>
      </c>
      <c r="P616" s="3" t="s">
        <v>7915</v>
      </c>
      <c r="Q616" s="3" t="s">
        <v>7916</v>
      </c>
      <c r="R616" s="3" t="s">
        <v>6479</v>
      </c>
      <c r="S616" s="3" t="s">
        <v>6480</v>
      </c>
      <c r="T616" s="3" t="s">
        <v>7100</v>
      </c>
      <c r="U616" s="3" t="s">
        <v>154</v>
      </c>
      <c r="V616" s="3" t="s">
        <v>154</v>
      </c>
      <c r="W616" s="3" t="s">
        <v>154</v>
      </c>
      <c r="X616" s="3" t="s">
        <v>154</v>
      </c>
      <c r="Y616" s="3" t="s">
        <v>154</v>
      </c>
      <c r="Z616" s="3" t="s">
        <v>154</v>
      </c>
      <c r="AA616" s="3" t="s">
        <v>154</v>
      </c>
      <c r="AB616" s="3" t="s">
        <v>154</v>
      </c>
      <c r="AC616" s="3" t="s">
        <v>154</v>
      </c>
      <c r="AD616" s="3" t="s">
        <v>6151</v>
      </c>
      <c r="AE616" s="3" t="s">
        <v>6151</v>
      </c>
      <c r="AF616" s="3" t="s">
        <v>154</v>
      </c>
      <c r="AG616" s="3" t="s">
        <v>154</v>
      </c>
      <c r="AH616" s="3" t="s">
        <v>6478</v>
      </c>
      <c r="AI616" s="3" t="s">
        <v>6482</v>
      </c>
      <c r="AJ616" s="3" t="s">
        <v>6489</v>
      </c>
    </row>
    <row r="617" spans="1:36" ht="30">
      <c r="A617" s="10">
        <v>712</v>
      </c>
      <c r="B617" t="str">
        <f>IF(K617="总计","",INDEX(主数据!A:AD,MATCH(J617,主数据!A:A,0),9))</f>
        <v>华南大区公司</v>
      </c>
      <c r="C617" t="str">
        <f>IF(K617="","",INDEX(主数据!A:AD,MATCH(J617,主数据!A:A,0),11))</f>
        <v>广州城区</v>
      </c>
      <c r="D617" t="str">
        <f t="shared" si="36"/>
        <v>SZ75公共水费直接录入</v>
      </c>
      <c r="E617" s="13" t="str">
        <f t="shared" si="38"/>
        <v/>
      </c>
      <c r="F617" s="13" t="str">
        <f>IF(E617="","",IFERROR(IF(IF(K617="","",INDEX(收费标合同信息维护!A:Q,MATCH(D617,收费标合同信息维护!J:J,0),10))=D617,"有","无"),"无"))</f>
        <v/>
      </c>
      <c r="G617" s="13" t="str">
        <f t="shared" si="37"/>
        <v/>
      </c>
      <c r="H617" s="13" t="str">
        <f t="shared" si="39"/>
        <v/>
      </c>
      <c r="I617" s="13" t="str">
        <f>IF(G617="","",IFERROR(IF(IF(K617="","",INDEX(收费标合同信息维护!A:Q,MATCH(G617,收费标合同信息维护!M:M,0),13))=G617,"有","无"),"无"))</f>
        <v/>
      </c>
      <c r="J617" s="3" t="s">
        <v>3439</v>
      </c>
      <c r="K617" s="3" t="s">
        <v>7904</v>
      </c>
      <c r="L617" s="3" t="s">
        <v>6985</v>
      </c>
      <c r="M617" s="3" t="s">
        <v>7158</v>
      </c>
      <c r="N617" s="3" t="s">
        <v>6477</v>
      </c>
      <c r="O617" s="3" t="s">
        <v>6478</v>
      </c>
      <c r="P617" s="3" t="s">
        <v>7917</v>
      </c>
      <c r="Q617" s="3" t="s">
        <v>7158</v>
      </c>
      <c r="R617" s="3" t="s">
        <v>6479</v>
      </c>
      <c r="S617" s="3" t="s">
        <v>6480</v>
      </c>
      <c r="T617" s="3" t="s">
        <v>7100</v>
      </c>
      <c r="U617" s="3" t="s">
        <v>154</v>
      </c>
      <c r="V617" s="3" t="s">
        <v>154</v>
      </c>
      <c r="W617" s="3" t="s">
        <v>154</v>
      </c>
      <c r="X617" s="3" t="s">
        <v>154</v>
      </c>
      <c r="Y617" s="3" t="s">
        <v>154</v>
      </c>
      <c r="Z617" s="3" t="s">
        <v>154</v>
      </c>
      <c r="AA617" s="3" t="s">
        <v>154</v>
      </c>
      <c r="AB617" s="3" t="s">
        <v>154</v>
      </c>
      <c r="AC617" s="3" t="s">
        <v>154</v>
      </c>
      <c r="AD617" s="3" t="s">
        <v>6151</v>
      </c>
      <c r="AE617" s="3" t="s">
        <v>6151</v>
      </c>
      <c r="AF617" s="3" t="s">
        <v>154</v>
      </c>
      <c r="AG617" s="3" t="s">
        <v>154</v>
      </c>
      <c r="AH617" s="3" t="s">
        <v>6478</v>
      </c>
      <c r="AI617" s="3" t="s">
        <v>6482</v>
      </c>
      <c r="AJ617" s="3" t="s">
        <v>6489</v>
      </c>
    </row>
    <row r="618" spans="1:36" ht="30">
      <c r="A618" s="10">
        <v>713</v>
      </c>
      <c r="B618" t="str">
        <f>IF(K618="总计","",INDEX(主数据!A:AD,MATCH(J618,主数据!A:A,0),9))</f>
        <v>华南大区公司</v>
      </c>
      <c r="C618" t="str">
        <f>IF(K618="","",INDEX(主数据!A:AD,MATCH(J618,主数据!A:A,0),11))</f>
        <v>广州城区</v>
      </c>
      <c r="D618" t="str">
        <f t="shared" si="36"/>
        <v>SZ75公共电费直接录入</v>
      </c>
      <c r="E618" s="13" t="str">
        <f t="shared" si="38"/>
        <v/>
      </c>
      <c r="F618" s="13" t="str">
        <f>IF(E618="","",IFERROR(IF(IF(K618="","",INDEX(收费标合同信息维护!A:Q,MATCH(D618,收费标合同信息维护!J:J,0),10))=D618,"有","无"),"无"))</f>
        <v/>
      </c>
      <c r="G618" s="13" t="str">
        <f t="shared" si="37"/>
        <v/>
      </c>
      <c r="H618" s="13" t="str">
        <f t="shared" si="39"/>
        <v/>
      </c>
      <c r="I618" s="13" t="str">
        <f>IF(G618="","",IFERROR(IF(IF(K618="","",INDEX(收费标合同信息维护!A:Q,MATCH(G618,收费标合同信息维护!M:M,0),13))=G618,"有","无"),"无"))</f>
        <v/>
      </c>
      <c r="J618" s="3" t="s">
        <v>3439</v>
      </c>
      <c r="K618" s="3" t="s">
        <v>7904</v>
      </c>
      <c r="L618" s="3" t="s">
        <v>6826</v>
      </c>
      <c r="M618" s="3" t="s">
        <v>7076</v>
      </c>
      <c r="N618" s="3" t="s">
        <v>6477</v>
      </c>
      <c r="O618" s="3" t="s">
        <v>6478</v>
      </c>
      <c r="P618" s="3" t="s">
        <v>7918</v>
      </c>
      <c r="Q618" s="3" t="s">
        <v>7076</v>
      </c>
      <c r="R618" s="3" t="s">
        <v>6479</v>
      </c>
      <c r="S618" s="3" t="s">
        <v>6480</v>
      </c>
      <c r="T618" s="3" t="s">
        <v>7100</v>
      </c>
      <c r="U618" s="3" t="s">
        <v>154</v>
      </c>
      <c r="V618" s="3" t="s">
        <v>154</v>
      </c>
      <c r="W618" s="3" t="s">
        <v>154</v>
      </c>
      <c r="X618" s="3" t="s">
        <v>154</v>
      </c>
      <c r="Y618" s="3" t="s">
        <v>154</v>
      </c>
      <c r="Z618" s="3" t="s">
        <v>154</v>
      </c>
      <c r="AA618" s="3" t="s">
        <v>154</v>
      </c>
      <c r="AB618" s="3" t="s">
        <v>154</v>
      </c>
      <c r="AC618" s="3" t="s">
        <v>154</v>
      </c>
      <c r="AD618" s="3" t="s">
        <v>6151</v>
      </c>
      <c r="AE618" s="3" t="s">
        <v>6151</v>
      </c>
      <c r="AF618" s="3" t="s">
        <v>154</v>
      </c>
      <c r="AG618" s="3" t="s">
        <v>154</v>
      </c>
      <c r="AH618" s="3" t="s">
        <v>6478</v>
      </c>
      <c r="AI618" s="3" t="s">
        <v>6482</v>
      </c>
      <c r="AJ618" s="3" t="s">
        <v>6489</v>
      </c>
    </row>
    <row r="619" spans="1:36" ht="30">
      <c r="A619" s="10">
        <v>714</v>
      </c>
      <c r="B619" t="str">
        <f>IF(K619="总计","",INDEX(主数据!A:AD,MATCH(J619,主数据!A:A,0),9))</f>
        <v>华南大区公司</v>
      </c>
      <c r="C619" t="str">
        <f>IF(K619="","",INDEX(主数据!A:AD,MATCH(J619,主数据!A:A,0),11))</f>
        <v>广州城区</v>
      </c>
      <c r="D619" t="str">
        <f t="shared" si="36"/>
        <v>SZ75生活垃圾清运费-委托清运直接录入</v>
      </c>
      <c r="E619" s="13" t="str">
        <f t="shared" si="38"/>
        <v/>
      </c>
      <c r="F619" s="13" t="str">
        <f>IF(E619="","",IFERROR(IF(IF(K619="","",INDEX(收费标合同信息维护!A:Q,MATCH(D619,收费标合同信息维护!J:J,0),10))=D619,"有","无"),"无"))</f>
        <v/>
      </c>
      <c r="G619" s="13" t="str">
        <f t="shared" si="37"/>
        <v/>
      </c>
      <c r="H619" s="13" t="str">
        <f t="shared" si="39"/>
        <v/>
      </c>
      <c r="I619" s="13" t="str">
        <f>IF(G619="","",IFERROR(IF(IF(K619="","",INDEX(收费标合同信息维护!A:Q,MATCH(G619,收费标合同信息维护!M:M,0),13))=G619,"有","无"),"无"))</f>
        <v/>
      </c>
      <c r="J619" s="3" t="s">
        <v>3439</v>
      </c>
      <c r="K619" s="3" t="s">
        <v>7904</v>
      </c>
      <c r="L619" s="3" t="s">
        <v>6630</v>
      </c>
      <c r="M619" s="3" t="s">
        <v>6631</v>
      </c>
      <c r="N619" s="3" t="s">
        <v>6477</v>
      </c>
      <c r="O619" s="3" t="s">
        <v>6478</v>
      </c>
      <c r="P619" s="3" t="s">
        <v>7919</v>
      </c>
      <c r="Q619" s="3" t="s">
        <v>6632</v>
      </c>
      <c r="R619" s="3" t="s">
        <v>6479</v>
      </c>
      <c r="S619" s="3" t="s">
        <v>6480</v>
      </c>
      <c r="T619" s="3" t="s">
        <v>7100</v>
      </c>
      <c r="U619" s="3" t="s">
        <v>154</v>
      </c>
      <c r="V619" s="3" t="s">
        <v>154</v>
      </c>
      <c r="W619" s="3" t="s">
        <v>154</v>
      </c>
      <c r="X619" s="3" t="s">
        <v>154</v>
      </c>
      <c r="Y619" s="3" t="s">
        <v>154</v>
      </c>
      <c r="Z619" s="3" t="s">
        <v>154</v>
      </c>
      <c r="AA619" s="3" t="s">
        <v>154</v>
      </c>
      <c r="AB619" s="3" t="s">
        <v>154</v>
      </c>
      <c r="AC619" s="3" t="s">
        <v>154</v>
      </c>
      <c r="AD619" s="3" t="s">
        <v>6151</v>
      </c>
      <c r="AE619" s="3" t="s">
        <v>6151</v>
      </c>
      <c r="AF619" s="3" t="s">
        <v>154</v>
      </c>
      <c r="AG619" s="3" t="s">
        <v>154</v>
      </c>
      <c r="AH619" s="3" t="s">
        <v>6478</v>
      </c>
      <c r="AI619" s="3" t="s">
        <v>6482</v>
      </c>
      <c r="AJ619" s="3" t="s">
        <v>6489</v>
      </c>
    </row>
    <row r="620" spans="1:36" ht="30">
      <c r="A620" s="10">
        <v>715</v>
      </c>
      <c r="B620" t="str">
        <f>IF(K620="总计","",INDEX(主数据!A:AD,MATCH(J620,主数据!A:A,0),9))</f>
        <v>华南大区公司</v>
      </c>
      <c r="C620" t="str">
        <f>IF(K620="","",INDEX(主数据!A:AD,MATCH(J620,主数据!A:A,0),11))</f>
        <v>广州城区</v>
      </c>
      <c r="D620" t="str">
        <f t="shared" si="36"/>
        <v>SZ75电梯费直接录入</v>
      </c>
      <c r="E620" s="13" t="str">
        <f t="shared" si="38"/>
        <v/>
      </c>
      <c r="F620" s="13" t="str">
        <f>IF(E620="","",IFERROR(IF(IF(K620="","",INDEX(收费标合同信息维护!A:Q,MATCH(D620,收费标合同信息维护!J:J,0),10))=D620,"有","无"),"无"))</f>
        <v/>
      </c>
      <c r="G620" s="13" t="str">
        <f t="shared" si="37"/>
        <v/>
      </c>
      <c r="H620" s="13" t="str">
        <f t="shared" si="39"/>
        <v/>
      </c>
      <c r="I620" s="13" t="str">
        <f>IF(G620="","",IFERROR(IF(IF(K620="","",INDEX(收费标合同信息维护!A:Q,MATCH(G620,收费标合同信息维护!M:M,0),13))=G620,"有","无"),"无"))</f>
        <v/>
      </c>
      <c r="J620" s="3" t="s">
        <v>3439</v>
      </c>
      <c r="K620" s="3" t="s">
        <v>7904</v>
      </c>
      <c r="L620" s="3" t="s">
        <v>7063</v>
      </c>
      <c r="M620" s="3" t="s">
        <v>7064</v>
      </c>
      <c r="N620" s="3" t="s">
        <v>6477</v>
      </c>
      <c r="O620" s="3" t="s">
        <v>6478</v>
      </c>
      <c r="P620" s="3" t="s">
        <v>7920</v>
      </c>
      <c r="Q620" s="3" t="s">
        <v>7921</v>
      </c>
      <c r="R620" s="3" t="s">
        <v>6479</v>
      </c>
      <c r="S620" s="3" t="s">
        <v>6480</v>
      </c>
      <c r="T620" s="3" t="s">
        <v>7100</v>
      </c>
      <c r="U620" s="3" t="s">
        <v>154</v>
      </c>
      <c r="V620" s="3" t="s">
        <v>154</v>
      </c>
      <c r="W620" s="3" t="s">
        <v>154</v>
      </c>
      <c r="X620" s="3" t="s">
        <v>154</v>
      </c>
      <c r="Y620" s="3" t="s">
        <v>154</v>
      </c>
      <c r="Z620" s="3" t="s">
        <v>154</v>
      </c>
      <c r="AA620" s="3" t="s">
        <v>154</v>
      </c>
      <c r="AB620" s="3" t="s">
        <v>154</v>
      </c>
      <c r="AC620" s="3" t="s">
        <v>154</v>
      </c>
      <c r="AD620" s="3" t="s">
        <v>6151</v>
      </c>
      <c r="AE620" s="3" t="s">
        <v>6151</v>
      </c>
      <c r="AF620" s="3" t="s">
        <v>154</v>
      </c>
      <c r="AG620" s="3" t="s">
        <v>154</v>
      </c>
      <c r="AH620" s="3" t="s">
        <v>6478</v>
      </c>
      <c r="AI620" s="3" t="s">
        <v>6482</v>
      </c>
      <c r="AJ620" s="3" t="s">
        <v>6489</v>
      </c>
    </row>
    <row r="621" spans="1:36" ht="30">
      <c r="A621" s="10">
        <v>716</v>
      </c>
      <c r="B621" t="str">
        <f>IF(K621="总计","",INDEX(主数据!A:AD,MATCH(J621,主数据!A:A,0),9))</f>
        <v>华南大区公司</v>
      </c>
      <c r="C621" t="str">
        <f>IF(K621="","",INDEX(主数据!A:AD,MATCH(J621,主数据!A:A,0),11))</f>
        <v>广州城区</v>
      </c>
      <c r="D621" t="str">
        <f t="shared" si="36"/>
        <v>SZ75其他费用直接录入</v>
      </c>
      <c r="E621" s="13" t="str">
        <f t="shared" si="38"/>
        <v/>
      </c>
      <c r="F621" s="13" t="str">
        <f>IF(E621="","",IFERROR(IF(IF(K621="","",INDEX(收费标合同信息维护!A:Q,MATCH(D621,收费标合同信息维护!J:J,0),10))=D621,"有","无"),"无"))</f>
        <v/>
      </c>
      <c r="G621" s="13" t="str">
        <f t="shared" si="37"/>
        <v/>
      </c>
      <c r="H621" s="13" t="str">
        <f t="shared" si="39"/>
        <v/>
      </c>
      <c r="I621" s="13" t="str">
        <f>IF(G621="","",IFERROR(IF(IF(K621="","",INDEX(收费标合同信息维护!A:Q,MATCH(G621,收费标合同信息维护!M:M,0),13))=G621,"有","无"),"无"))</f>
        <v/>
      </c>
      <c r="J621" s="3" t="s">
        <v>3439</v>
      </c>
      <c r="K621" s="3" t="s">
        <v>7904</v>
      </c>
      <c r="L621" s="3" t="s">
        <v>6544</v>
      </c>
      <c r="M621" s="3" t="s">
        <v>6545</v>
      </c>
      <c r="N621" s="3" t="s">
        <v>6477</v>
      </c>
      <c r="O621" s="3" t="s">
        <v>6478</v>
      </c>
      <c r="P621" s="3" t="s">
        <v>7922</v>
      </c>
      <c r="Q621" s="3" t="s">
        <v>7923</v>
      </c>
      <c r="R621" s="3" t="s">
        <v>6479</v>
      </c>
      <c r="S621" s="3" t="s">
        <v>6480</v>
      </c>
      <c r="T621" s="3" t="s">
        <v>7911</v>
      </c>
      <c r="U621" s="3" t="s">
        <v>154</v>
      </c>
      <c r="V621" s="3" t="s">
        <v>154</v>
      </c>
      <c r="W621" s="3" t="s">
        <v>154</v>
      </c>
      <c r="X621" s="3" t="s">
        <v>154</v>
      </c>
      <c r="Y621" s="3" t="s">
        <v>154</v>
      </c>
      <c r="Z621" s="3" t="s">
        <v>154</v>
      </c>
      <c r="AA621" s="3" t="s">
        <v>154</v>
      </c>
      <c r="AB621" s="3" t="s">
        <v>154</v>
      </c>
      <c r="AC621" s="3" t="s">
        <v>154</v>
      </c>
      <c r="AD621" s="3" t="s">
        <v>6151</v>
      </c>
      <c r="AE621" s="3" t="s">
        <v>6151</v>
      </c>
      <c r="AF621" s="3" t="s">
        <v>154</v>
      </c>
      <c r="AG621" s="3" t="s">
        <v>154</v>
      </c>
      <c r="AH621" s="3" t="s">
        <v>6478</v>
      </c>
      <c r="AI621" s="3" t="s">
        <v>6482</v>
      </c>
      <c r="AJ621" s="3" t="s">
        <v>6489</v>
      </c>
    </row>
    <row r="622" spans="1:36" ht="30">
      <c r="A622" s="10">
        <v>717</v>
      </c>
      <c r="B622" t="str">
        <f>IF(K622="总计","",INDEX(主数据!A:AD,MATCH(J622,主数据!A:A,0),9))</f>
        <v>华南大区公司</v>
      </c>
      <c r="C622" t="str">
        <f>IF(K622="","",INDEX(主数据!A:AD,MATCH(J622,主数据!A:A,0),11))</f>
        <v>广州城区</v>
      </c>
      <c r="D622" t="str">
        <f t="shared" si="36"/>
        <v>SZ75电费标准方式0.91</v>
      </c>
      <c r="E622" s="13" t="str">
        <f t="shared" si="38"/>
        <v>0.91</v>
      </c>
      <c r="F622" s="13" t="str">
        <f>IF(E622="","",IFERROR(IF(IF(K622="","",INDEX(收费标合同信息维护!A:Q,MATCH(D622,收费标合同信息维护!J:J,0),10))=D622,"有","无"),"无"))</f>
        <v>无</v>
      </c>
      <c r="G622" s="13" t="str">
        <f t="shared" si="37"/>
        <v/>
      </c>
      <c r="H622" s="13" t="str">
        <f t="shared" si="39"/>
        <v/>
      </c>
      <c r="I622" s="13" t="str">
        <f>IF(G622="","",IFERROR(IF(IF(K622="","",INDEX(收费标合同信息维护!A:Q,MATCH(G622,收费标合同信息维护!M:M,0),13))=G622,"有","无"),"无"))</f>
        <v/>
      </c>
      <c r="J622" s="3" t="s">
        <v>3439</v>
      </c>
      <c r="K622" s="3" t="s">
        <v>7904</v>
      </c>
      <c r="L622" s="3" t="s">
        <v>6601</v>
      </c>
      <c r="M622" s="3" t="s">
        <v>6602</v>
      </c>
      <c r="N622" s="3" t="s">
        <v>6603</v>
      </c>
      <c r="O622" s="3" t="s">
        <v>6478</v>
      </c>
      <c r="P622" s="3" t="s">
        <v>7924</v>
      </c>
      <c r="Q622" s="3" t="s">
        <v>7925</v>
      </c>
      <c r="R622" s="3" t="s">
        <v>6484</v>
      </c>
      <c r="S622" s="3" t="s">
        <v>6491</v>
      </c>
      <c r="T622" s="3" t="s">
        <v>7100</v>
      </c>
      <c r="U622" s="3" t="s">
        <v>154</v>
      </c>
      <c r="V622" s="3" t="s">
        <v>7926</v>
      </c>
      <c r="W622" s="3" t="s">
        <v>154</v>
      </c>
      <c r="X622" s="3" t="s">
        <v>154</v>
      </c>
      <c r="Y622" s="3" t="s">
        <v>154</v>
      </c>
      <c r="Z622" s="3" t="s">
        <v>154</v>
      </c>
      <c r="AA622" s="3" t="s">
        <v>154</v>
      </c>
      <c r="AB622" s="3" t="s">
        <v>154</v>
      </c>
      <c r="AC622" s="3" t="s">
        <v>154</v>
      </c>
      <c r="AD622" s="3" t="s">
        <v>6151</v>
      </c>
      <c r="AE622" s="3" t="s">
        <v>6151</v>
      </c>
      <c r="AF622" s="3" t="s">
        <v>154</v>
      </c>
      <c r="AG622" s="3" t="s">
        <v>154</v>
      </c>
      <c r="AH622" s="3" t="s">
        <v>6478</v>
      </c>
      <c r="AI622" s="3" t="s">
        <v>6482</v>
      </c>
      <c r="AJ622" s="3" t="s">
        <v>6489</v>
      </c>
    </row>
    <row r="623" spans="1:36" ht="30">
      <c r="A623" s="10">
        <v>718</v>
      </c>
      <c r="B623" t="str">
        <f>IF(K623="总计","",INDEX(主数据!A:AD,MATCH(J623,主数据!A:A,0),9))</f>
        <v>华南大区公司</v>
      </c>
      <c r="C623" t="str">
        <f>IF(K623="","",INDEX(主数据!A:AD,MATCH(J623,主数据!A:A,0),11))</f>
        <v>广州城区</v>
      </c>
      <c r="D623" t="str">
        <f t="shared" si="36"/>
        <v>SZ75电费标准方式1.15</v>
      </c>
      <c r="E623" s="13" t="str">
        <f t="shared" si="38"/>
        <v>1.15</v>
      </c>
      <c r="F623" s="13" t="str">
        <f>IF(E623="","",IFERROR(IF(IF(K623="","",INDEX(收费标合同信息维护!A:Q,MATCH(D623,收费标合同信息维护!J:J,0),10))=D623,"有","无"),"无"))</f>
        <v>无</v>
      </c>
      <c r="G623" s="13" t="str">
        <f t="shared" si="37"/>
        <v/>
      </c>
      <c r="H623" s="13" t="str">
        <f t="shared" si="39"/>
        <v/>
      </c>
      <c r="I623" s="13" t="str">
        <f>IF(G623="","",IFERROR(IF(IF(K623="","",INDEX(收费标合同信息维护!A:Q,MATCH(G623,收费标合同信息维护!M:M,0),13))=G623,"有","无"),"无"))</f>
        <v/>
      </c>
      <c r="J623" s="3" t="s">
        <v>3439</v>
      </c>
      <c r="K623" s="3" t="s">
        <v>7904</v>
      </c>
      <c r="L623" s="3" t="s">
        <v>6601</v>
      </c>
      <c r="M623" s="3" t="s">
        <v>6602</v>
      </c>
      <c r="N623" s="3" t="s">
        <v>6603</v>
      </c>
      <c r="O623" s="3" t="s">
        <v>6478</v>
      </c>
      <c r="P623" s="3" t="s">
        <v>7927</v>
      </c>
      <c r="Q623" s="3" t="s">
        <v>7928</v>
      </c>
      <c r="R623" s="3" t="s">
        <v>6484</v>
      </c>
      <c r="S623" s="3" t="s">
        <v>6491</v>
      </c>
      <c r="T623" s="3" t="s">
        <v>7100</v>
      </c>
      <c r="U623" s="3" t="s">
        <v>154</v>
      </c>
      <c r="V623" s="3" t="s">
        <v>7929</v>
      </c>
      <c r="W623" s="3" t="s">
        <v>154</v>
      </c>
      <c r="X623" s="3" t="s">
        <v>154</v>
      </c>
      <c r="Y623" s="3" t="s">
        <v>154</v>
      </c>
      <c r="Z623" s="3" t="s">
        <v>154</v>
      </c>
      <c r="AA623" s="3" t="s">
        <v>154</v>
      </c>
      <c r="AB623" s="3" t="s">
        <v>154</v>
      </c>
      <c r="AC623" s="3" t="s">
        <v>154</v>
      </c>
      <c r="AD623" s="3" t="s">
        <v>6151</v>
      </c>
      <c r="AE623" s="3" t="s">
        <v>6151</v>
      </c>
      <c r="AF623" s="3" t="s">
        <v>154</v>
      </c>
      <c r="AG623" s="3" t="s">
        <v>154</v>
      </c>
      <c r="AH623" s="3" t="s">
        <v>6478</v>
      </c>
      <c r="AI623" s="3" t="s">
        <v>6482</v>
      </c>
      <c r="AJ623" s="3" t="s">
        <v>6489</v>
      </c>
    </row>
    <row r="624" spans="1:36" ht="30">
      <c r="A624" s="10">
        <v>719</v>
      </c>
      <c r="B624" t="str">
        <f>IF(K624="总计","",INDEX(主数据!A:AD,MATCH(J624,主数据!A:A,0),9))</f>
        <v>华南大区公司</v>
      </c>
      <c r="C624" t="str">
        <f>IF(K624="","",INDEX(主数据!A:AD,MATCH(J624,主数据!A:A,0),11))</f>
        <v>广州城区</v>
      </c>
      <c r="D624" t="str">
        <f t="shared" si="36"/>
        <v>SZ75电费定额阶梯575.00</v>
      </c>
      <c r="E624" s="13" t="str">
        <f t="shared" si="38"/>
        <v>575.00</v>
      </c>
      <c r="F624" s="13" t="str">
        <f>IF(E624="","",IFERROR(IF(IF(K624="","",INDEX(收费标合同信息维护!A:Q,MATCH(D624,收费标合同信息维护!J:J,0),10))=D624,"有","无"),"无"))</f>
        <v>无</v>
      </c>
      <c r="G624" s="13" t="str">
        <f t="shared" si="37"/>
        <v/>
      </c>
      <c r="H624" s="13" t="str">
        <f t="shared" si="39"/>
        <v/>
      </c>
      <c r="I624" s="13" t="str">
        <f>IF(G624="","",IFERROR(IF(IF(K624="","",INDEX(收费标合同信息维护!A:Q,MATCH(G624,收费标合同信息维护!M:M,0),13))=G624,"有","无"),"无"))</f>
        <v/>
      </c>
      <c r="J624" s="3" t="s">
        <v>3439</v>
      </c>
      <c r="K624" s="3" t="s">
        <v>7904</v>
      </c>
      <c r="L624" s="3" t="s">
        <v>6601</v>
      </c>
      <c r="M624" s="3" t="s">
        <v>6602</v>
      </c>
      <c r="N624" s="3" t="s">
        <v>6603</v>
      </c>
      <c r="O624" s="3" t="s">
        <v>6478</v>
      </c>
      <c r="P624" s="3" t="s">
        <v>7930</v>
      </c>
      <c r="Q624" s="3" t="s">
        <v>7931</v>
      </c>
      <c r="R624" s="3" t="s">
        <v>6707</v>
      </c>
      <c r="S624" s="3" t="s">
        <v>6491</v>
      </c>
      <c r="T624" s="3" t="s">
        <v>7100</v>
      </c>
      <c r="U624" s="3" t="s">
        <v>154</v>
      </c>
      <c r="V624" s="3" t="s">
        <v>7932</v>
      </c>
      <c r="W624" s="3" t="s">
        <v>154</v>
      </c>
      <c r="X624" s="3" t="s">
        <v>7934</v>
      </c>
      <c r="Y624" s="3" t="s">
        <v>7933</v>
      </c>
      <c r="Z624" s="3" t="s">
        <v>154</v>
      </c>
      <c r="AA624" s="3" t="s">
        <v>154</v>
      </c>
      <c r="AB624" s="3" t="s">
        <v>154</v>
      </c>
      <c r="AC624" s="3" t="s">
        <v>154</v>
      </c>
      <c r="AD624" s="3" t="s">
        <v>6151</v>
      </c>
      <c r="AE624" s="3" t="s">
        <v>6151</v>
      </c>
      <c r="AF624" s="3" t="s">
        <v>154</v>
      </c>
      <c r="AG624" s="3" t="s">
        <v>154</v>
      </c>
      <c r="AH624" s="3" t="s">
        <v>6478</v>
      </c>
      <c r="AI624" s="3" t="s">
        <v>6727</v>
      </c>
      <c r="AJ624" s="3" t="s">
        <v>6489</v>
      </c>
    </row>
    <row r="625" spans="1:36" ht="30">
      <c r="A625" s="10">
        <v>720</v>
      </c>
      <c r="B625" t="str">
        <f>IF(K625="总计","",INDEX(主数据!A:AD,MATCH(J625,主数据!A:A,0),9))</f>
        <v>华南大区公司</v>
      </c>
      <c r="C625" t="str">
        <f>IF(K625="","",INDEX(主数据!A:AD,MATCH(J625,主数据!A:A,0),11))</f>
        <v>广州城区</v>
      </c>
      <c r="D625" t="str">
        <f t="shared" si="36"/>
        <v>SZ75电费定额阶梯626.52</v>
      </c>
      <c r="E625" s="13" t="str">
        <f t="shared" si="38"/>
        <v>626.52</v>
      </c>
      <c r="F625" s="13" t="str">
        <f>IF(E625="","",IFERROR(IF(IF(K625="","",INDEX(收费标合同信息维护!A:Q,MATCH(D625,收费标合同信息维护!J:J,0),10))=D625,"有","无"),"无"))</f>
        <v>无</v>
      </c>
      <c r="G625" s="13" t="str">
        <f t="shared" si="37"/>
        <v/>
      </c>
      <c r="H625" s="13" t="str">
        <f t="shared" si="39"/>
        <v/>
      </c>
      <c r="I625" s="13" t="str">
        <f>IF(G625="","",IFERROR(IF(IF(K625="","",INDEX(收费标合同信息维护!A:Q,MATCH(G625,收费标合同信息维护!M:M,0),13))=G625,"有","无"),"无"))</f>
        <v/>
      </c>
      <c r="J625" s="3" t="s">
        <v>3439</v>
      </c>
      <c r="K625" s="3" t="s">
        <v>7904</v>
      </c>
      <c r="L625" s="3" t="s">
        <v>6601</v>
      </c>
      <c r="M625" s="3" t="s">
        <v>6602</v>
      </c>
      <c r="N625" s="3" t="s">
        <v>6603</v>
      </c>
      <c r="O625" s="3" t="s">
        <v>6478</v>
      </c>
      <c r="P625" s="3" t="s">
        <v>7935</v>
      </c>
      <c r="Q625" s="3" t="s">
        <v>7936</v>
      </c>
      <c r="R625" s="3" t="s">
        <v>6707</v>
      </c>
      <c r="S625" s="3" t="s">
        <v>6491</v>
      </c>
      <c r="T625" s="3" t="s">
        <v>7100</v>
      </c>
      <c r="U625" s="3" t="s">
        <v>154</v>
      </c>
      <c r="V625" s="3" t="s">
        <v>7937</v>
      </c>
      <c r="W625" s="3" t="s">
        <v>154</v>
      </c>
      <c r="X625" s="3" t="s">
        <v>7938</v>
      </c>
      <c r="Y625" s="3" t="s">
        <v>7933</v>
      </c>
      <c r="Z625" s="3" t="s">
        <v>154</v>
      </c>
      <c r="AA625" s="3" t="s">
        <v>154</v>
      </c>
      <c r="AB625" s="3" t="s">
        <v>154</v>
      </c>
      <c r="AC625" s="3" t="s">
        <v>154</v>
      </c>
      <c r="AD625" s="3" t="s">
        <v>6151</v>
      </c>
      <c r="AE625" s="3" t="s">
        <v>6151</v>
      </c>
      <c r="AF625" s="3" t="s">
        <v>154</v>
      </c>
      <c r="AG625" s="3" t="s">
        <v>154</v>
      </c>
      <c r="AH625" s="3" t="s">
        <v>6478</v>
      </c>
      <c r="AI625" s="3" t="s">
        <v>6727</v>
      </c>
      <c r="AJ625" s="3" t="s">
        <v>6489</v>
      </c>
    </row>
    <row r="626" spans="1:36" ht="30">
      <c r="A626" s="10">
        <v>721</v>
      </c>
      <c r="B626" t="str">
        <f>IF(K626="总计","",INDEX(主数据!A:AD,MATCH(J626,主数据!A:A,0),9))</f>
        <v>华南大区公司</v>
      </c>
      <c r="C626" t="str">
        <f>IF(K626="","",INDEX(主数据!A:AD,MATCH(J626,主数据!A:A,0),11))</f>
        <v>广州城区</v>
      </c>
      <c r="D626" t="str">
        <f t="shared" si="36"/>
        <v>SZ75电费标准方式23.00</v>
      </c>
      <c r="E626" s="13" t="str">
        <f t="shared" si="38"/>
        <v>23.00</v>
      </c>
      <c r="F626" s="13" t="str">
        <f>IF(E626="","",IFERROR(IF(IF(K626="","",INDEX(收费标合同信息维护!A:Q,MATCH(D626,收费标合同信息维护!J:J,0),10))=D626,"有","无"),"无"))</f>
        <v>无</v>
      </c>
      <c r="G626" s="13" t="str">
        <f t="shared" si="37"/>
        <v/>
      </c>
      <c r="H626" s="13" t="str">
        <f t="shared" si="39"/>
        <v/>
      </c>
      <c r="I626" s="13" t="str">
        <f>IF(G626="","",IFERROR(IF(IF(K626="","",INDEX(收费标合同信息维护!A:Q,MATCH(G626,收费标合同信息维护!M:M,0),13))=G626,"有","无"),"无"))</f>
        <v/>
      </c>
      <c r="J626" s="3" t="s">
        <v>3439</v>
      </c>
      <c r="K626" s="3" t="s">
        <v>7904</v>
      </c>
      <c r="L626" s="3" t="s">
        <v>6601</v>
      </c>
      <c r="M626" s="3" t="s">
        <v>6602</v>
      </c>
      <c r="N626" s="3" t="s">
        <v>6603</v>
      </c>
      <c r="O626" s="3" t="s">
        <v>6478</v>
      </c>
      <c r="P626" s="3" t="s">
        <v>7939</v>
      </c>
      <c r="Q626" s="3" t="s">
        <v>7940</v>
      </c>
      <c r="R626" s="3" t="s">
        <v>6484</v>
      </c>
      <c r="S626" s="3" t="s">
        <v>6491</v>
      </c>
      <c r="T626" s="3" t="s">
        <v>7100</v>
      </c>
      <c r="U626" s="3" t="s">
        <v>154</v>
      </c>
      <c r="V626" s="3" t="s">
        <v>7941</v>
      </c>
      <c r="W626" s="3" t="s">
        <v>154</v>
      </c>
      <c r="X626" s="3" t="s">
        <v>154</v>
      </c>
      <c r="Y626" s="3" t="s">
        <v>154</v>
      </c>
      <c r="Z626" s="3" t="s">
        <v>154</v>
      </c>
      <c r="AA626" s="3" t="s">
        <v>154</v>
      </c>
      <c r="AB626" s="3" t="s">
        <v>154</v>
      </c>
      <c r="AC626" s="3" t="s">
        <v>154</v>
      </c>
      <c r="AD626" s="3" t="s">
        <v>6151</v>
      </c>
      <c r="AE626" s="3" t="s">
        <v>6151</v>
      </c>
      <c r="AF626" s="3" t="s">
        <v>154</v>
      </c>
      <c r="AG626" s="3" t="s">
        <v>154</v>
      </c>
      <c r="AH626" s="3" t="s">
        <v>6478</v>
      </c>
      <c r="AI626" s="3" t="s">
        <v>6482</v>
      </c>
      <c r="AJ626" s="3" t="s">
        <v>6489</v>
      </c>
    </row>
    <row r="627" spans="1:36" ht="30">
      <c r="A627" s="10">
        <v>722</v>
      </c>
      <c r="B627" t="str">
        <f>IF(K627="总计","",INDEX(主数据!A:AD,MATCH(J627,主数据!A:A,0),9))</f>
        <v>华南大区公司</v>
      </c>
      <c r="C627" t="str">
        <f>IF(K627="","",INDEX(主数据!A:AD,MATCH(J627,主数据!A:A,0),11))</f>
        <v>广州城区</v>
      </c>
      <c r="D627" t="str">
        <f t="shared" si="36"/>
        <v>SZ75电费标准方式0.71</v>
      </c>
      <c r="E627" s="13" t="str">
        <f t="shared" si="38"/>
        <v>0.71</v>
      </c>
      <c r="F627" s="13" t="str">
        <f>IF(E627="","",IFERROR(IF(IF(K627="","",INDEX(收费标合同信息维护!A:Q,MATCH(D627,收费标合同信息维护!J:J,0),10))=D627,"有","无"),"无"))</f>
        <v>无</v>
      </c>
      <c r="G627" s="13" t="str">
        <f t="shared" si="37"/>
        <v/>
      </c>
      <c r="H627" s="13" t="str">
        <f t="shared" si="39"/>
        <v/>
      </c>
      <c r="I627" s="13" t="str">
        <f>IF(G627="","",IFERROR(IF(IF(K627="","",INDEX(收费标合同信息维护!A:Q,MATCH(G627,收费标合同信息维护!M:M,0),13))=G627,"有","无"),"无"))</f>
        <v/>
      </c>
      <c r="J627" s="3" t="s">
        <v>3439</v>
      </c>
      <c r="K627" s="3" t="s">
        <v>7904</v>
      </c>
      <c r="L627" s="3" t="s">
        <v>6601</v>
      </c>
      <c r="M627" s="3" t="s">
        <v>6602</v>
      </c>
      <c r="N627" s="3" t="s">
        <v>6603</v>
      </c>
      <c r="O627" s="3" t="s">
        <v>6478</v>
      </c>
      <c r="P627" s="3" t="s">
        <v>7942</v>
      </c>
      <c r="Q627" s="3" t="s">
        <v>7943</v>
      </c>
      <c r="R627" s="3" t="s">
        <v>6484</v>
      </c>
      <c r="S627" s="3" t="s">
        <v>6491</v>
      </c>
      <c r="T627" s="3" t="s">
        <v>7100</v>
      </c>
      <c r="U627" s="3" t="s">
        <v>154</v>
      </c>
      <c r="V627" s="3" t="s">
        <v>7944</v>
      </c>
      <c r="W627" s="3" t="s">
        <v>154</v>
      </c>
      <c r="X627" s="3" t="s">
        <v>154</v>
      </c>
      <c r="Y627" s="3" t="s">
        <v>154</v>
      </c>
      <c r="Z627" s="3" t="s">
        <v>154</v>
      </c>
      <c r="AA627" s="3" t="s">
        <v>154</v>
      </c>
      <c r="AB627" s="3" t="s">
        <v>154</v>
      </c>
      <c r="AC627" s="3" t="s">
        <v>154</v>
      </c>
      <c r="AD627" s="3" t="s">
        <v>6151</v>
      </c>
      <c r="AE627" s="3" t="s">
        <v>6151</v>
      </c>
      <c r="AF627" s="3" t="s">
        <v>154</v>
      </c>
      <c r="AG627" s="3" t="s">
        <v>154</v>
      </c>
      <c r="AH627" s="3" t="s">
        <v>6478</v>
      </c>
      <c r="AI627" s="3" t="s">
        <v>6482</v>
      </c>
      <c r="AJ627" s="3" t="s">
        <v>6489</v>
      </c>
    </row>
    <row r="628" spans="1:36" ht="30">
      <c r="A628" s="10">
        <v>723</v>
      </c>
      <c r="B628" t="str">
        <f>IF(K628="总计","",INDEX(主数据!A:AD,MATCH(J628,主数据!A:A,0),9))</f>
        <v>华南大区公司</v>
      </c>
      <c r="C628" t="str">
        <f>IF(K628="","",INDEX(主数据!A:AD,MATCH(J628,主数据!A:A,0),11))</f>
        <v>广州城区</v>
      </c>
      <c r="D628" t="str">
        <f t="shared" si="36"/>
        <v>SZ75电费标准方式1.07</v>
      </c>
      <c r="E628" s="13" t="str">
        <f t="shared" si="38"/>
        <v>1.07</v>
      </c>
      <c r="F628" s="13" t="str">
        <f>IF(E628="","",IFERROR(IF(IF(K628="","",INDEX(收费标合同信息维护!A:Q,MATCH(D628,收费标合同信息维护!J:J,0),10))=D628,"有","无"),"无"))</f>
        <v>无</v>
      </c>
      <c r="G628" s="13" t="str">
        <f t="shared" si="37"/>
        <v/>
      </c>
      <c r="H628" s="13" t="str">
        <f t="shared" si="39"/>
        <v/>
      </c>
      <c r="I628" s="13" t="str">
        <f>IF(G628="","",IFERROR(IF(IF(K628="","",INDEX(收费标合同信息维护!A:Q,MATCH(G628,收费标合同信息维护!M:M,0),13))=G628,"有","无"),"无"))</f>
        <v/>
      </c>
      <c r="J628" s="3" t="s">
        <v>3439</v>
      </c>
      <c r="K628" s="3" t="s">
        <v>7904</v>
      </c>
      <c r="L628" s="3" t="s">
        <v>6601</v>
      </c>
      <c r="M628" s="3" t="s">
        <v>6602</v>
      </c>
      <c r="N628" s="3" t="s">
        <v>6603</v>
      </c>
      <c r="O628" s="3" t="s">
        <v>6478</v>
      </c>
      <c r="P628" s="3" t="s">
        <v>7945</v>
      </c>
      <c r="Q628" s="3" t="s">
        <v>7946</v>
      </c>
      <c r="R628" s="3" t="s">
        <v>6484</v>
      </c>
      <c r="S628" s="3" t="s">
        <v>6491</v>
      </c>
      <c r="T628" s="3" t="s">
        <v>7100</v>
      </c>
      <c r="U628" s="3" t="s">
        <v>154</v>
      </c>
      <c r="V628" s="3" t="s">
        <v>7947</v>
      </c>
      <c r="W628" s="3" t="s">
        <v>154</v>
      </c>
      <c r="X628" s="3" t="s">
        <v>154</v>
      </c>
      <c r="Y628" s="3" t="s">
        <v>154</v>
      </c>
      <c r="Z628" s="3" t="s">
        <v>154</v>
      </c>
      <c r="AA628" s="3" t="s">
        <v>154</v>
      </c>
      <c r="AB628" s="3" t="s">
        <v>154</v>
      </c>
      <c r="AC628" s="3" t="s">
        <v>154</v>
      </c>
      <c r="AD628" s="3" t="s">
        <v>6151</v>
      </c>
      <c r="AE628" s="3" t="s">
        <v>6151</v>
      </c>
      <c r="AF628" s="3" t="s">
        <v>154</v>
      </c>
      <c r="AG628" s="3" t="s">
        <v>154</v>
      </c>
      <c r="AH628" s="3" t="s">
        <v>6478</v>
      </c>
      <c r="AI628" s="3" t="s">
        <v>6482</v>
      </c>
      <c r="AJ628" s="3" t="s">
        <v>6489</v>
      </c>
    </row>
    <row r="629" spans="1:36" ht="30">
      <c r="A629" s="10">
        <v>724</v>
      </c>
      <c r="B629" t="str">
        <f>IF(K629="总计","",INDEX(主数据!A:AD,MATCH(J629,主数据!A:A,0),9))</f>
        <v>华南大区公司</v>
      </c>
      <c r="C629" t="str">
        <f>IF(K629="","",INDEX(主数据!A:AD,MATCH(J629,主数据!A:A,0),11))</f>
        <v>广州城区</v>
      </c>
      <c r="D629" t="str">
        <f t="shared" si="36"/>
        <v>SZ75电费标准方式0.43</v>
      </c>
      <c r="E629" s="13" t="str">
        <f t="shared" si="38"/>
        <v>0.43</v>
      </c>
      <c r="F629" s="13" t="str">
        <f>IF(E629="","",IFERROR(IF(IF(K629="","",INDEX(收费标合同信息维护!A:Q,MATCH(D629,收费标合同信息维护!J:J,0),10))=D629,"有","无"),"无"))</f>
        <v>无</v>
      </c>
      <c r="G629" s="13" t="str">
        <f t="shared" si="37"/>
        <v/>
      </c>
      <c r="H629" s="13" t="str">
        <f t="shared" si="39"/>
        <v/>
      </c>
      <c r="I629" s="13" t="str">
        <f>IF(G629="","",IFERROR(IF(IF(K629="","",INDEX(收费标合同信息维护!A:Q,MATCH(G629,收费标合同信息维护!M:M,0),13))=G629,"有","无"),"无"))</f>
        <v/>
      </c>
      <c r="J629" s="3" t="s">
        <v>3439</v>
      </c>
      <c r="K629" s="3" t="s">
        <v>7904</v>
      </c>
      <c r="L629" s="3" t="s">
        <v>6601</v>
      </c>
      <c r="M629" s="3" t="s">
        <v>6602</v>
      </c>
      <c r="N629" s="3" t="s">
        <v>6603</v>
      </c>
      <c r="O629" s="3" t="s">
        <v>6478</v>
      </c>
      <c r="P629" s="3" t="s">
        <v>7948</v>
      </c>
      <c r="Q629" s="3" t="s">
        <v>7949</v>
      </c>
      <c r="R629" s="3" t="s">
        <v>6484</v>
      </c>
      <c r="S629" s="3" t="s">
        <v>6491</v>
      </c>
      <c r="T629" s="3" t="s">
        <v>7100</v>
      </c>
      <c r="U629" s="3" t="s">
        <v>154</v>
      </c>
      <c r="V629" s="3" t="s">
        <v>7950</v>
      </c>
      <c r="W629" s="3" t="s">
        <v>154</v>
      </c>
      <c r="X629" s="3" t="s">
        <v>154</v>
      </c>
      <c r="Y629" s="3" t="s">
        <v>154</v>
      </c>
      <c r="Z629" s="3" t="s">
        <v>154</v>
      </c>
      <c r="AA629" s="3" t="s">
        <v>154</v>
      </c>
      <c r="AB629" s="3" t="s">
        <v>154</v>
      </c>
      <c r="AC629" s="3" t="s">
        <v>154</v>
      </c>
      <c r="AD629" s="3" t="s">
        <v>6151</v>
      </c>
      <c r="AE629" s="3" t="s">
        <v>6151</v>
      </c>
      <c r="AF629" s="3" t="s">
        <v>154</v>
      </c>
      <c r="AG629" s="3" t="s">
        <v>154</v>
      </c>
      <c r="AH629" s="3" t="s">
        <v>6478</v>
      </c>
      <c r="AI629" s="3" t="s">
        <v>6482</v>
      </c>
      <c r="AJ629" s="3" t="s">
        <v>6489</v>
      </c>
    </row>
    <row r="630" spans="1:36" ht="30">
      <c r="A630" s="10">
        <v>725</v>
      </c>
      <c r="B630" t="str">
        <f>IF(K630="总计","",INDEX(主数据!A:AD,MATCH(J630,主数据!A:A,0),9))</f>
        <v>华南大区公司</v>
      </c>
      <c r="C630" t="str">
        <f>IF(K630="","",INDEX(主数据!A:AD,MATCH(J630,主数据!A:A,0),11))</f>
        <v>广州城区</v>
      </c>
      <c r="D630" t="str">
        <f t="shared" si="36"/>
        <v>SZ75自来水费（简易征收）标准方式4.30</v>
      </c>
      <c r="E630" s="13" t="str">
        <f t="shared" si="38"/>
        <v>4.30</v>
      </c>
      <c r="F630" s="13" t="str">
        <f>IF(E630="","",IFERROR(IF(IF(K630="","",INDEX(收费标合同信息维护!A:Q,MATCH(D630,收费标合同信息维护!J:J,0),10))=D630,"有","无"),"无"))</f>
        <v>无</v>
      </c>
      <c r="G630" s="13" t="str">
        <f t="shared" si="37"/>
        <v/>
      </c>
      <c r="H630" s="13" t="str">
        <f t="shared" si="39"/>
        <v/>
      </c>
      <c r="I630" s="13" t="str">
        <f>IF(G630="","",IFERROR(IF(IF(K630="","",INDEX(收费标合同信息维护!A:Q,MATCH(G630,收费标合同信息维护!M:M,0),13))=G630,"有","无"),"无"))</f>
        <v/>
      </c>
      <c r="J630" s="3" t="s">
        <v>3439</v>
      </c>
      <c r="K630" s="3" t="s">
        <v>7904</v>
      </c>
      <c r="L630" s="3" t="s">
        <v>6615</v>
      </c>
      <c r="M630" s="3" t="s">
        <v>6616</v>
      </c>
      <c r="N630" s="3" t="s">
        <v>6603</v>
      </c>
      <c r="O630" s="3" t="s">
        <v>6478</v>
      </c>
      <c r="P630" s="3" t="s">
        <v>7951</v>
      </c>
      <c r="Q630" s="3" t="s">
        <v>7952</v>
      </c>
      <c r="R630" s="3" t="s">
        <v>6484</v>
      </c>
      <c r="S630" s="3" t="s">
        <v>6491</v>
      </c>
      <c r="T630" s="3" t="s">
        <v>7100</v>
      </c>
      <c r="U630" s="3" t="s">
        <v>154</v>
      </c>
      <c r="V630" s="3" t="s">
        <v>6825</v>
      </c>
      <c r="W630" s="3" t="s">
        <v>154</v>
      </c>
      <c r="X630" s="3" t="s">
        <v>154</v>
      </c>
      <c r="Y630" s="3" t="s">
        <v>154</v>
      </c>
      <c r="Z630" s="3" t="s">
        <v>154</v>
      </c>
      <c r="AA630" s="3" t="s">
        <v>154</v>
      </c>
      <c r="AB630" s="3" t="s">
        <v>154</v>
      </c>
      <c r="AC630" s="3" t="s">
        <v>154</v>
      </c>
      <c r="AD630" s="3" t="s">
        <v>6151</v>
      </c>
      <c r="AE630" s="3" t="s">
        <v>6151</v>
      </c>
      <c r="AF630" s="3" t="s">
        <v>154</v>
      </c>
      <c r="AG630" s="3" t="s">
        <v>154</v>
      </c>
      <c r="AH630" s="3" t="s">
        <v>6478</v>
      </c>
      <c r="AI630" s="3" t="s">
        <v>6482</v>
      </c>
      <c r="AJ630" s="3" t="s">
        <v>6489</v>
      </c>
    </row>
    <row r="631" spans="1:36" ht="30">
      <c r="A631" s="10">
        <v>726</v>
      </c>
      <c r="B631" t="str">
        <f>IF(K631="总计","",INDEX(主数据!A:AD,MATCH(J631,主数据!A:A,0),9))</f>
        <v>华南大区公司</v>
      </c>
      <c r="C631" t="str">
        <f>IF(K631="","",INDEX(主数据!A:AD,MATCH(J631,主数据!A:A,0),11))</f>
        <v>广州城区</v>
      </c>
      <c r="D631" t="str">
        <f t="shared" si="36"/>
        <v>SZ75自来水费（简易征收）标准方式3.55</v>
      </c>
      <c r="E631" s="13" t="str">
        <f t="shared" si="38"/>
        <v>3.55</v>
      </c>
      <c r="F631" s="13" t="str">
        <f>IF(E631="","",IFERROR(IF(IF(K631="","",INDEX(收费标合同信息维护!A:Q,MATCH(D631,收费标合同信息维护!J:J,0),10))=D631,"有","无"),"无"))</f>
        <v>无</v>
      </c>
      <c r="G631" s="13" t="str">
        <f t="shared" si="37"/>
        <v/>
      </c>
      <c r="H631" s="13" t="str">
        <f t="shared" si="39"/>
        <v/>
      </c>
      <c r="I631" s="13" t="str">
        <f>IF(G631="","",IFERROR(IF(IF(K631="","",INDEX(收费标合同信息维护!A:Q,MATCH(G631,收费标合同信息维护!M:M,0),13))=G631,"有","无"),"无"))</f>
        <v/>
      </c>
      <c r="J631" s="3" t="s">
        <v>3439</v>
      </c>
      <c r="K631" s="3" t="s">
        <v>7904</v>
      </c>
      <c r="L631" s="3" t="s">
        <v>6615</v>
      </c>
      <c r="M631" s="3" t="s">
        <v>6616</v>
      </c>
      <c r="N631" s="3" t="s">
        <v>6603</v>
      </c>
      <c r="O631" s="3" t="s">
        <v>6478</v>
      </c>
      <c r="P631" s="3" t="s">
        <v>7953</v>
      </c>
      <c r="Q631" s="3" t="s">
        <v>7954</v>
      </c>
      <c r="R631" s="3" t="s">
        <v>6484</v>
      </c>
      <c r="S631" s="3" t="s">
        <v>6491</v>
      </c>
      <c r="T631" s="3" t="s">
        <v>7100</v>
      </c>
      <c r="U631" s="3" t="s">
        <v>154</v>
      </c>
      <c r="V631" s="3" t="s">
        <v>7955</v>
      </c>
      <c r="W631" s="3" t="s">
        <v>154</v>
      </c>
      <c r="X631" s="3" t="s">
        <v>154</v>
      </c>
      <c r="Y631" s="3" t="s">
        <v>154</v>
      </c>
      <c r="Z631" s="3" t="s">
        <v>154</v>
      </c>
      <c r="AA631" s="3" t="s">
        <v>154</v>
      </c>
      <c r="AB631" s="3" t="s">
        <v>154</v>
      </c>
      <c r="AC631" s="3" t="s">
        <v>154</v>
      </c>
      <c r="AD631" s="3" t="s">
        <v>6151</v>
      </c>
      <c r="AE631" s="3" t="s">
        <v>6151</v>
      </c>
      <c r="AF631" s="3" t="s">
        <v>154</v>
      </c>
      <c r="AG631" s="3" t="s">
        <v>154</v>
      </c>
      <c r="AH631" s="3" t="s">
        <v>6478</v>
      </c>
      <c r="AI631" s="3" t="s">
        <v>6482</v>
      </c>
      <c r="AJ631" s="3" t="s">
        <v>6489</v>
      </c>
    </row>
    <row r="632" spans="1:36" ht="30">
      <c r="A632" s="10">
        <v>727</v>
      </c>
      <c r="B632" t="str">
        <f>IF(K632="总计","",INDEX(主数据!A:AD,MATCH(J632,主数据!A:A,0),9))</f>
        <v>华南大区公司</v>
      </c>
      <c r="C632" t="str">
        <f>IF(K632="","",INDEX(主数据!A:AD,MATCH(J632,主数据!A:A,0),11))</f>
        <v>广州城区</v>
      </c>
      <c r="D632" t="str">
        <f t="shared" si="36"/>
        <v>SZ75自来水费（简易征收）标准方式4.30</v>
      </c>
      <c r="E632" s="13" t="str">
        <f t="shared" si="38"/>
        <v>4.30</v>
      </c>
      <c r="F632" s="13" t="str">
        <f>IF(E632="","",IFERROR(IF(IF(K632="","",INDEX(收费标合同信息维护!A:Q,MATCH(D632,收费标合同信息维护!J:J,0),10))=D632,"有","无"),"无"))</f>
        <v>无</v>
      </c>
      <c r="G632" s="13" t="str">
        <f t="shared" si="37"/>
        <v/>
      </c>
      <c r="H632" s="13" t="str">
        <f t="shared" si="39"/>
        <v/>
      </c>
      <c r="I632" s="13" t="str">
        <f>IF(G632="","",IFERROR(IF(IF(K632="","",INDEX(收费标合同信息维护!A:Q,MATCH(G632,收费标合同信息维护!M:M,0),13))=G632,"有","无"),"无"))</f>
        <v/>
      </c>
      <c r="J632" s="3" t="s">
        <v>3439</v>
      </c>
      <c r="K632" s="3" t="s">
        <v>7904</v>
      </c>
      <c r="L632" s="3" t="s">
        <v>6615</v>
      </c>
      <c r="M632" s="3" t="s">
        <v>6616</v>
      </c>
      <c r="N632" s="3" t="s">
        <v>6603</v>
      </c>
      <c r="O632" s="3" t="s">
        <v>6478</v>
      </c>
      <c r="P632" s="3" t="s">
        <v>7956</v>
      </c>
      <c r="Q632" s="3" t="s">
        <v>7957</v>
      </c>
      <c r="R632" s="3" t="s">
        <v>6484</v>
      </c>
      <c r="S632" s="3" t="s">
        <v>6491</v>
      </c>
      <c r="T632" s="3" t="s">
        <v>7100</v>
      </c>
      <c r="U632" s="3" t="s">
        <v>154</v>
      </c>
      <c r="V632" s="3" t="s">
        <v>6825</v>
      </c>
      <c r="W632" s="3" t="s">
        <v>154</v>
      </c>
      <c r="X632" s="3" t="s">
        <v>154</v>
      </c>
      <c r="Y632" s="3" t="s">
        <v>154</v>
      </c>
      <c r="Z632" s="3" t="s">
        <v>154</v>
      </c>
      <c r="AA632" s="3" t="s">
        <v>154</v>
      </c>
      <c r="AB632" s="3" t="s">
        <v>154</v>
      </c>
      <c r="AC632" s="3" t="s">
        <v>154</v>
      </c>
      <c r="AD632" s="3" t="s">
        <v>6151</v>
      </c>
      <c r="AE632" s="3" t="s">
        <v>6151</v>
      </c>
      <c r="AF632" s="3" t="s">
        <v>154</v>
      </c>
      <c r="AG632" s="3" t="s">
        <v>154</v>
      </c>
      <c r="AH632" s="3" t="s">
        <v>6478</v>
      </c>
      <c r="AI632" s="3" t="s">
        <v>6482</v>
      </c>
      <c r="AJ632" s="3" t="s">
        <v>6489</v>
      </c>
    </row>
    <row r="633" spans="1:36" ht="30">
      <c r="A633" s="10">
        <v>728</v>
      </c>
      <c r="B633" t="str">
        <f>IF(K633="总计","",INDEX(主数据!A:AD,MATCH(J633,主数据!A:A,0),9))</f>
        <v>华南大区公司</v>
      </c>
      <c r="C633" t="str">
        <f>IF(K633="","",INDEX(主数据!A:AD,MATCH(J633,主数据!A:A,0),11))</f>
        <v>广州城区</v>
      </c>
      <c r="D633" t="str">
        <f t="shared" si="36"/>
        <v>SZ75代收代付其他费用标准方式1.05</v>
      </c>
      <c r="E633" s="13" t="str">
        <f t="shared" si="38"/>
        <v>1.05</v>
      </c>
      <c r="F633" s="13" t="str">
        <f>IF(E633="","",IFERROR(IF(IF(K633="","",INDEX(收费标合同信息维护!A:Q,MATCH(D633,收费标合同信息维护!J:J,0),10))=D633,"有","无"),"无"))</f>
        <v>无</v>
      </c>
      <c r="G633" s="13" t="str">
        <f t="shared" si="37"/>
        <v/>
      </c>
      <c r="H633" s="13" t="str">
        <f t="shared" si="39"/>
        <v/>
      </c>
      <c r="I633" s="13" t="str">
        <f>IF(G633="","",IFERROR(IF(IF(K633="","",INDEX(收费标合同信息维护!A:Q,MATCH(G633,收费标合同信息维护!M:M,0),13))=G633,"有","无"),"无"))</f>
        <v/>
      </c>
      <c r="J633" s="3" t="s">
        <v>3439</v>
      </c>
      <c r="K633" s="3" t="s">
        <v>7904</v>
      </c>
      <c r="L633" s="3" t="s">
        <v>6620</v>
      </c>
      <c r="M633" s="3" t="s">
        <v>6621</v>
      </c>
      <c r="N633" s="3" t="s">
        <v>6477</v>
      </c>
      <c r="O633" s="3" t="s">
        <v>6478</v>
      </c>
      <c r="P633" s="3" t="s">
        <v>7958</v>
      </c>
      <c r="Q633" s="3" t="s">
        <v>7959</v>
      </c>
      <c r="R633" s="3" t="s">
        <v>6484</v>
      </c>
      <c r="S633" s="3" t="s">
        <v>6491</v>
      </c>
      <c r="T633" s="3" t="s">
        <v>7100</v>
      </c>
      <c r="U633" s="3" t="s">
        <v>6716</v>
      </c>
      <c r="V633" s="3" t="s">
        <v>7960</v>
      </c>
      <c r="W633" s="3" t="s">
        <v>154</v>
      </c>
      <c r="X633" s="3" t="s">
        <v>154</v>
      </c>
      <c r="Y633" s="3" t="s">
        <v>154</v>
      </c>
      <c r="Z633" s="3" t="s">
        <v>154</v>
      </c>
      <c r="AA633" s="3" t="s">
        <v>154</v>
      </c>
      <c r="AB633" s="3" t="s">
        <v>154</v>
      </c>
      <c r="AC633" s="3" t="s">
        <v>154</v>
      </c>
      <c r="AD633" s="3" t="s">
        <v>6151</v>
      </c>
      <c r="AE633" s="3" t="s">
        <v>6151</v>
      </c>
      <c r="AF633" s="3" t="s">
        <v>154</v>
      </c>
      <c r="AG633" s="3" t="s">
        <v>154</v>
      </c>
      <c r="AH633" s="3" t="s">
        <v>6478</v>
      </c>
      <c r="AI633" s="3" t="s">
        <v>6727</v>
      </c>
      <c r="AJ633" s="3" t="s">
        <v>6489</v>
      </c>
    </row>
    <row r="634" spans="1:36" ht="30">
      <c r="A634" s="10">
        <v>729</v>
      </c>
      <c r="B634" t="str">
        <f>IF(K634="总计","",INDEX(主数据!A:AD,MATCH(J634,主数据!A:A,0),9))</f>
        <v>华南大区公司</v>
      </c>
      <c r="C634" t="str">
        <f>IF(K634="","",INDEX(主数据!A:AD,MATCH(J634,主数据!A:A,0),11))</f>
        <v>广州城区</v>
      </c>
      <c r="D634" t="str">
        <f t="shared" si="36"/>
        <v>SZ81销售中心物业费直接录入</v>
      </c>
      <c r="E634" s="13" t="str">
        <f t="shared" si="38"/>
        <v/>
      </c>
      <c r="F634" s="13" t="str">
        <f>IF(E634="","",IFERROR(IF(IF(K634="","",INDEX(收费标合同信息维护!A:Q,MATCH(D634,收费标合同信息维护!J:J,0),10))=D634,"有","无"),"无"))</f>
        <v/>
      </c>
      <c r="G634" s="13" t="str">
        <f t="shared" si="37"/>
        <v/>
      </c>
      <c r="H634" s="13" t="str">
        <f t="shared" si="39"/>
        <v/>
      </c>
      <c r="I634" s="13" t="str">
        <f>IF(G634="","",IFERROR(IF(IF(K634="","",INDEX(收费标合同信息维护!A:Q,MATCH(G634,收费标合同信息维护!M:M,0),13))=G634,"有","无"),"无"))</f>
        <v/>
      </c>
      <c r="J634" s="3" t="s">
        <v>3495</v>
      </c>
      <c r="K634" s="3" t="s">
        <v>7961</v>
      </c>
      <c r="L634" s="3" t="s">
        <v>6638</v>
      </c>
      <c r="M634" s="3" t="s">
        <v>6639</v>
      </c>
      <c r="N634" s="3" t="s">
        <v>6477</v>
      </c>
      <c r="O634" s="3" t="s">
        <v>6478</v>
      </c>
      <c r="P634" s="3" t="s">
        <v>7962</v>
      </c>
      <c r="Q634" s="3" t="s">
        <v>6639</v>
      </c>
      <c r="R634" s="3" t="s">
        <v>6479</v>
      </c>
      <c r="S634" s="3" t="s">
        <v>6480</v>
      </c>
      <c r="T634" s="3" t="s">
        <v>7100</v>
      </c>
      <c r="U634" s="3" t="s">
        <v>154</v>
      </c>
      <c r="V634" s="3" t="s">
        <v>154</v>
      </c>
      <c r="W634" s="3" t="s">
        <v>154</v>
      </c>
      <c r="X634" s="3" t="s">
        <v>154</v>
      </c>
      <c r="Y634" s="3" t="s">
        <v>154</v>
      </c>
      <c r="Z634" s="3" t="s">
        <v>154</v>
      </c>
      <c r="AA634" s="3" t="s">
        <v>154</v>
      </c>
      <c r="AB634" s="3" t="s">
        <v>154</v>
      </c>
      <c r="AC634" s="3" t="s">
        <v>154</v>
      </c>
      <c r="AD634" s="3" t="s">
        <v>6151</v>
      </c>
      <c r="AE634" s="3" t="s">
        <v>6151</v>
      </c>
      <c r="AF634" s="3" t="s">
        <v>154</v>
      </c>
      <c r="AG634" s="3" t="s">
        <v>154</v>
      </c>
      <c r="AH634" s="3" t="s">
        <v>6478</v>
      </c>
      <c r="AI634" s="3" t="s">
        <v>6482</v>
      </c>
      <c r="AJ634" s="3" t="s">
        <v>6489</v>
      </c>
    </row>
    <row r="635" spans="1:36" ht="30">
      <c r="A635" s="10">
        <v>730</v>
      </c>
      <c r="B635" t="str">
        <f>IF(K635="总计","",INDEX(主数据!A:AD,MATCH(J635,主数据!A:A,0),9))</f>
        <v>华南大区公司</v>
      </c>
      <c r="C635" t="str">
        <f>IF(K635="","",INDEX(主数据!A:AD,MATCH(J635,主数据!A:A,0),11))</f>
        <v>广州城区</v>
      </c>
      <c r="D635" t="str">
        <f t="shared" si="36"/>
        <v>SZ82物业服务费定额</v>
      </c>
      <c r="E635" s="13" t="str">
        <f t="shared" si="38"/>
        <v/>
      </c>
      <c r="F635" s="13" t="str">
        <f>IF(E635="","",IFERROR(IF(IF(K635="","",INDEX(收费标合同信息维护!A:Q,MATCH(D635,收费标合同信息维护!J:J,0),10))=D635,"有","无"),"无"))</f>
        <v/>
      </c>
      <c r="G635" s="13" t="str">
        <f t="shared" si="37"/>
        <v>SZ82物业服务费定额117222.96</v>
      </c>
      <c r="H635" s="13" t="str">
        <f t="shared" si="39"/>
        <v>117222.96</v>
      </c>
      <c r="I635" s="13" t="str">
        <f>IF(G635="","",IFERROR(IF(IF(K635="","",INDEX(收费标合同信息维护!A:Q,MATCH(G635,收费标合同信息维护!M:M,0),13))=G635,"有","无"),"无"))</f>
        <v>无</v>
      </c>
      <c r="J635" s="3" t="s">
        <v>3577</v>
      </c>
      <c r="K635" s="3" t="s">
        <v>7963</v>
      </c>
      <c r="L635" s="3" t="s">
        <v>6025</v>
      </c>
      <c r="M635" s="3" t="s">
        <v>6026</v>
      </c>
      <c r="N635" s="3" t="s">
        <v>6477</v>
      </c>
      <c r="O635" s="3" t="s">
        <v>6478</v>
      </c>
      <c r="P635" s="3" t="s">
        <v>6696</v>
      </c>
      <c r="Q635" s="3" t="s">
        <v>6026</v>
      </c>
      <c r="R635" s="3" t="s">
        <v>6490</v>
      </c>
      <c r="S635" s="3" t="s">
        <v>6491</v>
      </c>
      <c r="T635" s="3" t="s">
        <v>6800</v>
      </c>
      <c r="U635" s="3" t="s">
        <v>6511</v>
      </c>
      <c r="V635" s="3" t="s">
        <v>154</v>
      </c>
      <c r="W635" s="3" t="s">
        <v>7964</v>
      </c>
      <c r="X635" s="3" t="s">
        <v>154</v>
      </c>
      <c r="Y635" s="3" t="s">
        <v>154</v>
      </c>
      <c r="Z635" s="3" t="s">
        <v>154</v>
      </c>
      <c r="AA635" s="3" t="s">
        <v>154</v>
      </c>
      <c r="AB635" s="3" t="s">
        <v>154</v>
      </c>
      <c r="AC635" s="3" t="s">
        <v>154</v>
      </c>
      <c r="AD635" s="3" t="s">
        <v>6151</v>
      </c>
      <c r="AE635" s="3" t="s">
        <v>6151</v>
      </c>
      <c r="AF635" s="3" t="s">
        <v>154</v>
      </c>
      <c r="AG635" s="3" t="s">
        <v>154</v>
      </c>
      <c r="AH635" s="3" t="s">
        <v>6597</v>
      </c>
      <c r="AI635" s="3" t="s">
        <v>6482</v>
      </c>
      <c r="AJ635" s="3" t="s">
        <v>6033</v>
      </c>
    </row>
    <row r="636" spans="1:36" ht="30">
      <c r="A636" s="10">
        <v>731</v>
      </c>
      <c r="B636" t="str">
        <f>IF(K636="总计","",INDEX(主数据!A:AD,MATCH(J636,主数据!A:A,0),9))</f>
        <v>华南大区公司</v>
      </c>
      <c r="C636" t="str">
        <f>IF(K636="","",INDEX(主数据!A:AD,MATCH(J636,主数据!A:A,0),11))</f>
        <v>广州城区</v>
      </c>
      <c r="D636" t="str">
        <f t="shared" si="36"/>
        <v>SZ83销售中心物业费直接录入</v>
      </c>
      <c r="E636" s="13" t="str">
        <f t="shared" si="38"/>
        <v/>
      </c>
      <c r="F636" s="13" t="str">
        <f>IF(E636="","",IFERROR(IF(IF(K636="","",INDEX(收费标合同信息维护!A:Q,MATCH(D636,收费标合同信息维护!J:J,0),10))=D636,"有","无"),"无"))</f>
        <v/>
      </c>
      <c r="G636" s="13" t="str">
        <f t="shared" si="37"/>
        <v/>
      </c>
      <c r="H636" s="13" t="str">
        <f t="shared" si="39"/>
        <v/>
      </c>
      <c r="I636" s="13" t="str">
        <f>IF(G636="","",IFERROR(IF(IF(K636="","",INDEX(收费标合同信息维护!A:Q,MATCH(G636,收费标合同信息维护!M:M,0),13))=G636,"有","无"),"无"))</f>
        <v/>
      </c>
      <c r="J636" s="3" t="s">
        <v>3583</v>
      </c>
      <c r="K636" s="3" t="s">
        <v>7965</v>
      </c>
      <c r="L636" s="3" t="s">
        <v>6638</v>
      </c>
      <c r="M636" s="3" t="s">
        <v>6639</v>
      </c>
      <c r="N636" s="3" t="s">
        <v>6477</v>
      </c>
      <c r="O636" s="3" t="s">
        <v>6478</v>
      </c>
      <c r="P636" s="3" t="s">
        <v>7966</v>
      </c>
      <c r="Q636" s="3" t="s">
        <v>6639</v>
      </c>
      <c r="R636" s="3" t="s">
        <v>6479</v>
      </c>
      <c r="S636" s="3" t="s">
        <v>6480</v>
      </c>
      <c r="T636" s="3" t="s">
        <v>7967</v>
      </c>
      <c r="U636" s="3" t="s">
        <v>154</v>
      </c>
      <c r="V636" s="3" t="s">
        <v>154</v>
      </c>
      <c r="W636" s="3" t="s">
        <v>154</v>
      </c>
      <c r="X636" s="3" t="s">
        <v>154</v>
      </c>
      <c r="Y636" s="3" t="s">
        <v>154</v>
      </c>
      <c r="Z636" s="3" t="s">
        <v>154</v>
      </c>
      <c r="AA636" s="3" t="s">
        <v>154</v>
      </c>
      <c r="AB636" s="3" t="s">
        <v>154</v>
      </c>
      <c r="AC636" s="3" t="s">
        <v>154</v>
      </c>
      <c r="AD636" s="3" t="s">
        <v>6151</v>
      </c>
      <c r="AE636" s="3" t="s">
        <v>6151</v>
      </c>
      <c r="AF636" s="3" t="s">
        <v>154</v>
      </c>
      <c r="AG636" s="3" t="s">
        <v>154</v>
      </c>
      <c r="AH636" s="3" t="s">
        <v>6478</v>
      </c>
      <c r="AI636" s="3" t="s">
        <v>6482</v>
      </c>
      <c r="AJ636" s="3" t="s">
        <v>6489</v>
      </c>
    </row>
    <row r="637" spans="1:36" ht="30">
      <c r="A637" s="10">
        <v>732</v>
      </c>
      <c r="B637" t="str">
        <f>IF(K637="总计","",INDEX(主数据!A:AD,MATCH(J637,主数据!A:A,0),9))</f>
        <v>华南大区公司</v>
      </c>
      <c r="C637" t="str">
        <f>IF(K637="","",INDEX(主数据!A:AD,MATCH(J637,主数据!A:A,0),11))</f>
        <v>广州城区</v>
      </c>
      <c r="D637" t="str">
        <f t="shared" si="36"/>
        <v>SZ85物业服务费直接录入</v>
      </c>
      <c r="E637" s="13" t="str">
        <f t="shared" si="38"/>
        <v/>
      </c>
      <c r="F637" s="13" t="str">
        <f>IF(E637="","",IFERROR(IF(IF(K637="","",INDEX(收费标合同信息维护!A:Q,MATCH(D637,收费标合同信息维护!J:J,0),10))=D637,"有","无"),"无"))</f>
        <v/>
      </c>
      <c r="G637" s="13" t="str">
        <f t="shared" si="37"/>
        <v/>
      </c>
      <c r="H637" s="13" t="str">
        <f t="shared" si="39"/>
        <v/>
      </c>
      <c r="I637" s="13" t="str">
        <f>IF(G637="","",IFERROR(IF(IF(K637="","",INDEX(收费标合同信息维护!A:Q,MATCH(G637,收费标合同信息维护!M:M,0),13))=G637,"有","无"),"无"))</f>
        <v/>
      </c>
      <c r="J637" s="3" t="s">
        <v>3598</v>
      </c>
      <c r="K637" s="3" t="s">
        <v>7968</v>
      </c>
      <c r="L637" s="3" t="s">
        <v>6025</v>
      </c>
      <c r="M637" s="3" t="s">
        <v>6026</v>
      </c>
      <c r="N637" s="3" t="s">
        <v>6477</v>
      </c>
      <c r="O637" s="3" t="s">
        <v>6478</v>
      </c>
      <c r="P637" s="3" t="s">
        <v>7969</v>
      </c>
      <c r="Q637" s="3" t="s">
        <v>7970</v>
      </c>
      <c r="R637" s="3" t="s">
        <v>6479</v>
      </c>
      <c r="S637" s="3" t="s">
        <v>6480</v>
      </c>
      <c r="T637" s="3" t="s">
        <v>7971</v>
      </c>
      <c r="U637" s="3" t="s">
        <v>154</v>
      </c>
      <c r="V637" s="3" t="s">
        <v>154</v>
      </c>
      <c r="W637" s="3" t="s">
        <v>154</v>
      </c>
      <c r="X637" s="3" t="s">
        <v>154</v>
      </c>
      <c r="Y637" s="3" t="s">
        <v>154</v>
      </c>
      <c r="Z637" s="3" t="s">
        <v>154</v>
      </c>
      <c r="AA637" s="3" t="s">
        <v>154</v>
      </c>
      <c r="AB637" s="3" t="s">
        <v>154</v>
      </c>
      <c r="AC637" s="3" t="s">
        <v>154</v>
      </c>
      <c r="AD637" s="3" t="s">
        <v>6151</v>
      </c>
      <c r="AE637" s="3" t="s">
        <v>6151</v>
      </c>
      <c r="AF637" s="3" t="s">
        <v>154</v>
      </c>
      <c r="AG637" s="3" t="s">
        <v>154</v>
      </c>
      <c r="AH637" s="3" t="s">
        <v>6478</v>
      </c>
      <c r="AI637" s="3" t="s">
        <v>6482</v>
      </c>
      <c r="AJ637" s="3" t="s">
        <v>6489</v>
      </c>
    </row>
    <row r="638" spans="1:36" ht="30">
      <c r="A638" s="10">
        <v>733</v>
      </c>
      <c r="B638" t="str">
        <f>IF(K638="总计","",INDEX(主数据!A:AD,MATCH(J638,主数据!A:A,0),9))</f>
        <v>华南大区公司</v>
      </c>
      <c r="C638" t="str">
        <f>IF(K638="","",INDEX(主数据!A:AD,MATCH(J638,主数据!A:A,0),11))</f>
        <v>广州城区</v>
      </c>
      <c r="D638" t="str">
        <f t="shared" si="36"/>
        <v>SZ85生活垃圾清运费-委托清运直接录入</v>
      </c>
      <c r="E638" s="13" t="str">
        <f t="shared" si="38"/>
        <v/>
      </c>
      <c r="F638" s="13" t="str">
        <f>IF(E638="","",IFERROR(IF(IF(K638="","",INDEX(收费标合同信息维护!A:Q,MATCH(D638,收费标合同信息维护!J:J,0),10))=D638,"有","无"),"无"))</f>
        <v/>
      </c>
      <c r="G638" s="13" t="str">
        <f t="shared" si="37"/>
        <v/>
      </c>
      <c r="H638" s="13" t="str">
        <f t="shared" si="39"/>
        <v/>
      </c>
      <c r="I638" s="13" t="str">
        <f>IF(G638="","",IFERROR(IF(IF(K638="","",INDEX(收费标合同信息维护!A:Q,MATCH(G638,收费标合同信息维护!M:M,0),13))=G638,"有","无"),"无"))</f>
        <v/>
      </c>
      <c r="J638" s="3" t="s">
        <v>3598</v>
      </c>
      <c r="K638" s="3" t="s">
        <v>7968</v>
      </c>
      <c r="L638" s="3" t="s">
        <v>6630</v>
      </c>
      <c r="M638" s="3" t="s">
        <v>6631</v>
      </c>
      <c r="N638" s="3" t="s">
        <v>6477</v>
      </c>
      <c r="O638" s="3" t="s">
        <v>6478</v>
      </c>
      <c r="P638" s="3" t="s">
        <v>7972</v>
      </c>
      <c r="Q638" s="3" t="s">
        <v>7973</v>
      </c>
      <c r="R638" s="3" t="s">
        <v>6479</v>
      </c>
      <c r="S638" s="3" t="s">
        <v>6480</v>
      </c>
      <c r="T638" s="3" t="s">
        <v>7483</v>
      </c>
      <c r="U638" s="3" t="s">
        <v>154</v>
      </c>
      <c r="V638" s="3" t="s">
        <v>154</v>
      </c>
      <c r="W638" s="3" t="s">
        <v>154</v>
      </c>
      <c r="X638" s="3" t="s">
        <v>154</v>
      </c>
      <c r="Y638" s="3" t="s">
        <v>154</v>
      </c>
      <c r="Z638" s="3" t="s">
        <v>154</v>
      </c>
      <c r="AA638" s="3" t="s">
        <v>154</v>
      </c>
      <c r="AB638" s="3" t="s">
        <v>154</v>
      </c>
      <c r="AC638" s="3" t="s">
        <v>154</v>
      </c>
      <c r="AD638" s="3" t="s">
        <v>6151</v>
      </c>
      <c r="AE638" s="3" t="s">
        <v>6151</v>
      </c>
      <c r="AF638" s="3" t="s">
        <v>154</v>
      </c>
      <c r="AG638" s="3" t="s">
        <v>154</v>
      </c>
      <c r="AH638" s="3" t="s">
        <v>6478</v>
      </c>
      <c r="AI638" s="3" t="s">
        <v>6482</v>
      </c>
      <c r="AJ638" s="3" t="s">
        <v>6489</v>
      </c>
    </row>
    <row r="639" spans="1:36" ht="30">
      <c r="A639" s="10">
        <v>734</v>
      </c>
      <c r="B639" t="str">
        <f>IF(K639="总计","",INDEX(主数据!A:AD,MATCH(J639,主数据!A:A,0),9))</f>
        <v>华南大区公司</v>
      </c>
      <c r="C639" t="str">
        <f>IF(K639="","",INDEX(主数据!A:AD,MATCH(J639,主数据!A:A,0),11))</f>
        <v>广州城区</v>
      </c>
      <c r="D639" t="str">
        <f t="shared" si="36"/>
        <v>SZ85销售中心物业费直接录入</v>
      </c>
      <c r="E639" s="13" t="str">
        <f t="shared" si="38"/>
        <v/>
      </c>
      <c r="F639" s="13" t="str">
        <f>IF(E639="","",IFERROR(IF(IF(K639="","",INDEX(收费标合同信息维护!A:Q,MATCH(D639,收费标合同信息维护!J:J,0),10))=D639,"有","无"),"无"))</f>
        <v/>
      </c>
      <c r="G639" s="13" t="str">
        <f t="shared" si="37"/>
        <v/>
      </c>
      <c r="H639" s="13" t="str">
        <f t="shared" si="39"/>
        <v/>
      </c>
      <c r="I639" s="13" t="str">
        <f>IF(G639="","",IFERROR(IF(IF(K639="","",INDEX(收费标合同信息维护!A:Q,MATCH(G639,收费标合同信息维护!M:M,0),13))=G639,"有","无"),"无"))</f>
        <v/>
      </c>
      <c r="J639" s="3" t="s">
        <v>3598</v>
      </c>
      <c r="K639" s="3" t="s">
        <v>7968</v>
      </c>
      <c r="L639" s="3" t="s">
        <v>6638</v>
      </c>
      <c r="M639" s="3" t="s">
        <v>6639</v>
      </c>
      <c r="N639" s="3" t="s">
        <v>6477</v>
      </c>
      <c r="O639" s="3" t="s">
        <v>6478</v>
      </c>
      <c r="P639" s="3" t="s">
        <v>7974</v>
      </c>
      <c r="Q639" s="3" t="s">
        <v>7975</v>
      </c>
      <c r="R639" s="3" t="s">
        <v>6479</v>
      </c>
      <c r="S639" s="3" t="s">
        <v>6480</v>
      </c>
      <c r="T639" s="3" t="s">
        <v>7411</v>
      </c>
      <c r="U639" s="3" t="s">
        <v>154</v>
      </c>
      <c r="V639" s="3" t="s">
        <v>154</v>
      </c>
      <c r="W639" s="3" t="s">
        <v>154</v>
      </c>
      <c r="X639" s="3" t="s">
        <v>154</v>
      </c>
      <c r="Y639" s="3" t="s">
        <v>154</v>
      </c>
      <c r="Z639" s="3" t="s">
        <v>154</v>
      </c>
      <c r="AA639" s="3" t="s">
        <v>154</v>
      </c>
      <c r="AB639" s="3" t="s">
        <v>154</v>
      </c>
      <c r="AC639" s="3" t="s">
        <v>154</v>
      </c>
      <c r="AD639" s="3" t="s">
        <v>6151</v>
      </c>
      <c r="AE639" s="3" t="s">
        <v>6151</v>
      </c>
      <c r="AF639" s="3" t="s">
        <v>154</v>
      </c>
      <c r="AG639" s="3" t="s">
        <v>154</v>
      </c>
      <c r="AH639" s="3" t="s">
        <v>6478</v>
      </c>
      <c r="AI639" s="3" t="s">
        <v>6482</v>
      </c>
      <c r="AJ639" s="3" t="s">
        <v>6489</v>
      </c>
    </row>
    <row r="640" spans="1:36" ht="30">
      <c r="A640" s="10">
        <v>735</v>
      </c>
      <c r="B640" t="str">
        <f>IF(K640="总计","",INDEX(主数据!A:AD,MATCH(J640,主数据!A:A,0),9))</f>
        <v>华南大区公司</v>
      </c>
      <c r="C640" t="str">
        <f>IF(K640="","",INDEX(主数据!A:AD,MATCH(J640,主数据!A:A,0),11))</f>
        <v>广州城区</v>
      </c>
      <c r="D640" t="str">
        <f t="shared" si="36"/>
        <v>SZ85销售中心物业费直接录入</v>
      </c>
      <c r="E640" s="13" t="str">
        <f t="shared" si="38"/>
        <v/>
      </c>
      <c r="F640" s="13" t="str">
        <f>IF(E640="","",IFERROR(IF(IF(K640="","",INDEX(收费标合同信息维护!A:Q,MATCH(D640,收费标合同信息维护!J:J,0),10))=D640,"有","无"),"无"))</f>
        <v/>
      </c>
      <c r="G640" s="13" t="str">
        <f t="shared" si="37"/>
        <v/>
      </c>
      <c r="H640" s="13" t="str">
        <f t="shared" si="39"/>
        <v/>
      </c>
      <c r="I640" s="13" t="str">
        <f>IF(G640="","",IFERROR(IF(IF(K640="","",INDEX(收费标合同信息维护!A:Q,MATCH(G640,收费标合同信息维护!M:M,0),13))=G640,"有","无"),"无"))</f>
        <v/>
      </c>
      <c r="J640" s="3" t="s">
        <v>3598</v>
      </c>
      <c r="K640" s="3" t="s">
        <v>7968</v>
      </c>
      <c r="L640" s="3" t="s">
        <v>6638</v>
      </c>
      <c r="M640" s="3" t="s">
        <v>6639</v>
      </c>
      <c r="N640" s="3" t="s">
        <v>6477</v>
      </c>
      <c r="O640" s="3" t="s">
        <v>6478</v>
      </c>
      <c r="P640" s="3" t="s">
        <v>7976</v>
      </c>
      <c r="Q640" s="3" t="s">
        <v>7977</v>
      </c>
      <c r="R640" s="3" t="s">
        <v>6479</v>
      </c>
      <c r="S640" s="3" t="s">
        <v>6480</v>
      </c>
      <c r="T640" s="3" t="s">
        <v>7483</v>
      </c>
      <c r="U640" s="3" t="s">
        <v>154</v>
      </c>
      <c r="V640" s="3" t="s">
        <v>154</v>
      </c>
      <c r="W640" s="3" t="s">
        <v>154</v>
      </c>
      <c r="X640" s="3" t="s">
        <v>154</v>
      </c>
      <c r="Y640" s="3" t="s">
        <v>154</v>
      </c>
      <c r="Z640" s="3" t="s">
        <v>154</v>
      </c>
      <c r="AA640" s="3" t="s">
        <v>154</v>
      </c>
      <c r="AB640" s="3" t="s">
        <v>154</v>
      </c>
      <c r="AC640" s="3" t="s">
        <v>154</v>
      </c>
      <c r="AD640" s="3" t="s">
        <v>6151</v>
      </c>
      <c r="AE640" s="3" t="s">
        <v>6151</v>
      </c>
      <c r="AF640" s="3" t="s">
        <v>154</v>
      </c>
      <c r="AG640" s="3" t="s">
        <v>154</v>
      </c>
      <c r="AH640" s="3" t="s">
        <v>6478</v>
      </c>
      <c r="AI640" s="3" t="s">
        <v>6482</v>
      </c>
      <c r="AJ640" s="3" t="s">
        <v>6489</v>
      </c>
    </row>
    <row r="641" spans="1:36" ht="30">
      <c r="A641" s="10">
        <v>736</v>
      </c>
      <c r="B641" t="str">
        <f>IF(K641="总计","",INDEX(主数据!A:AD,MATCH(J641,主数据!A:A,0),9))</f>
        <v>环渤海大区公司</v>
      </c>
      <c r="C641" t="str">
        <f>IF(K641="","",INDEX(主数据!A:AD,MATCH(J641,主数据!A:A,0),11))</f>
        <v>东北城区</v>
      </c>
      <c r="D641" t="str">
        <f t="shared" si="36"/>
        <v>TJ31销售中心物业费直接录入</v>
      </c>
      <c r="E641" s="13" t="str">
        <f t="shared" si="38"/>
        <v/>
      </c>
      <c r="F641" s="13" t="str">
        <f>IF(E641="","",IFERROR(IF(IF(K641="","",INDEX(收费标合同信息维护!A:Q,MATCH(D641,收费标合同信息维护!J:J,0),10))=D641,"有","无"),"无"))</f>
        <v/>
      </c>
      <c r="G641" s="13" t="str">
        <f t="shared" si="37"/>
        <v/>
      </c>
      <c r="H641" s="13" t="str">
        <f t="shared" si="39"/>
        <v/>
      </c>
      <c r="I641" s="13" t="str">
        <f>IF(G641="","",IFERROR(IF(IF(K641="","",INDEX(收费标合同信息维护!A:Q,MATCH(G641,收费标合同信息维护!M:M,0),13))=G641,"有","无"),"无"))</f>
        <v/>
      </c>
      <c r="J641" s="3" t="s">
        <v>4459</v>
      </c>
      <c r="K641" s="3" t="s">
        <v>7978</v>
      </c>
      <c r="L641" s="3" t="s">
        <v>6638</v>
      </c>
      <c r="M641" s="3" t="s">
        <v>6639</v>
      </c>
      <c r="N641" s="3" t="s">
        <v>6477</v>
      </c>
      <c r="O641" s="3" t="s">
        <v>6478</v>
      </c>
      <c r="P641" s="3" t="s">
        <v>6721</v>
      </c>
      <c r="Q641" s="3" t="s">
        <v>6639</v>
      </c>
      <c r="R641" s="3" t="s">
        <v>6479</v>
      </c>
      <c r="S641" s="3" t="s">
        <v>6480</v>
      </c>
      <c r="T641" s="3" t="s">
        <v>7979</v>
      </c>
      <c r="U641" s="3" t="s">
        <v>7980</v>
      </c>
      <c r="V641" s="3" t="s">
        <v>154</v>
      </c>
      <c r="W641" s="3" t="s">
        <v>154</v>
      </c>
      <c r="X641" s="3" t="s">
        <v>154</v>
      </c>
      <c r="Y641" s="3" t="s">
        <v>154</v>
      </c>
      <c r="Z641" s="3" t="s">
        <v>154</v>
      </c>
      <c r="AA641" s="3" t="s">
        <v>154</v>
      </c>
      <c r="AB641" s="3" t="s">
        <v>154</v>
      </c>
      <c r="AC641" s="3" t="s">
        <v>154</v>
      </c>
      <c r="AD641" s="3" t="s">
        <v>6151</v>
      </c>
      <c r="AE641" s="3" t="s">
        <v>6151</v>
      </c>
      <c r="AF641" s="3" t="s">
        <v>154</v>
      </c>
      <c r="AG641" s="3" t="s">
        <v>154</v>
      </c>
      <c r="AH641" s="3" t="s">
        <v>6478</v>
      </c>
      <c r="AI641" s="3" t="s">
        <v>6482</v>
      </c>
      <c r="AJ641" s="3" t="s">
        <v>6033</v>
      </c>
    </row>
    <row r="642" spans="1:36" ht="15">
      <c r="A642" s="10">
        <v>737</v>
      </c>
      <c r="B642" t="str">
        <f>IF(K642="总计","",INDEX(主数据!A:AD,MATCH(J642,主数据!A:A,0),9))</f>
        <v>环渤海大区公司</v>
      </c>
      <c r="C642" t="str">
        <f>IF(K642="","",INDEX(主数据!A:AD,MATCH(J642,主数据!A:A,0),11))</f>
        <v>天津开发区城区</v>
      </c>
      <c r="D642" t="str">
        <f t="shared" ref="D642:D705" si="40">J642&amp;M642&amp;R642&amp;E642</f>
        <v>TJ33物业服务费定额</v>
      </c>
      <c r="E642" s="13" t="str">
        <f t="shared" si="38"/>
        <v/>
      </c>
      <c r="F642" s="13" t="str">
        <f>IF(E642="","",IFERROR(IF(IF(K642="","",INDEX(收费标合同信息维护!A:Q,MATCH(D642,收费标合同信息维护!J:J,0),10))=D642,"有","无"),"无"))</f>
        <v/>
      </c>
      <c r="G642" s="13" t="str">
        <f t="shared" ref="G642:G705" si="41">IF(W642="","",J642&amp;M642&amp;R642&amp;H642)</f>
        <v>TJ33物业服务费定额80995.43</v>
      </c>
      <c r="H642" s="13" t="str">
        <f t="shared" si="39"/>
        <v>80995.43</v>
      </c>
      <c r="I642" s="13" t="str">
        <f>IF(G642="","",IFERROR(IF(IF(K642="","",INDEX(收费标合同信息维护!A:Q,MATCH(G642,收费标合同信息维护!M:M,0),13))=G642,"有","无"),"无"))</f>
        <v>无</v>
      </c>
      <c r="J642" s="3" t="s">
        <v>3008</v>
      </c>
      <c r="K642" s="3" t="s">
        <v>7981</v>
      </c>
      <c r="L642" s="3" t="s">
        <v>6025</v>
      </c>
      <c r="M642" s="3" t="s">
        <v>6026</v>
      </c>
      <c r="N642" s="3" t="s">
        <v>6477</v>
      </c>
      <c r="O642" s="3" t="s">
        <v>6478</v>
      </c>
      <c r="P642" s="3" t="s">
        <v>3008</v>
      </c>
      <c r="Q642" s="3" t="s">
        <v>7982</v>
      </c>
      <c r="R642" s="3" t="s">
        <v>6490</v>
      </c>
      <c r="S642" s="3" t="s">
        <v>6491</v>
      </c>
      <c r="T642" s="3" t="s">
        <v>6915</v>
      </c>
      <c r="U642" s="3" t="s">
        <v>154</v>
      </c>
      <c r="V642" s="3" t="s">
        <v>154</v>
      </c>
      <c r="W642" s="3" t="s">
        <v>7983</v>
      </c>
      <c r="X642" s="3" t="s">
        <v>154</v>
      </c>
      <c r="Y642" s="3" t="s">
        <v>154</v>
      </c>
      <c r="Z642" s="3" t="s">
        <v>154</v>
      </c>
      <c r="AA642" s="3" t="s">
        <v>154</v>
      </c>
      <c r="AB642" s="3" t="s">
        <v>154</v>
      </c>
      <c r="AC642" s="3" t="s">
        <v>154</v>
      </c>
      <c r="AD642" s="3" t="s">
        <v>6151</v>
      </c>
      <c r="AE642" s="3" t="s">
        <v>6151</v>
      </c>
      <c r="AF642" s="3" t="s">
        <v>154</v>
      </c>
      <c r="AG642" s="3" t="s">
        <v>154</v>
      </c>
      <c r="AH642" s="3" t="s">
        <v>6478</v>
      </c>
      <c r="AI642" s="3" t="s">
        <v>6482</v>
      </c>
      <c r="AJ642" s="3" t="s">
        <v>6489</v>
      </c>
    </row>
    <row r="643" spans="1:36" ht="15">
      <c r="A643" s="10">
        <v>738</v>
      </c>
      <c r="B643" t="str">
        <f>IF(K643="总计","",INDEX(主数据!A:AD,MATCH(J643,主数据!A:A,0),9))</f>
        <v>环渤海大区公司</v>
      </c>
      <c r="C643" t="str">
        <f>IF(K643="","",INDEX(主数据!A:AD,MATCH(J643,主数据!A:A,0),11))</f>
        <v>天津开发区城区</v>
      </c>
      <c r="D643" t="str">
        <f t="shared" si="40"/>
        <v>TJ33物业服务费标准方式80995.43</v>
      </c>
      <c r="E643" s="13" t="str">
        <f t="shared" ref="E643:E706" si="42">TEXT(IF(V643="","",--V643),"0.00")</f>
        <v>80995.43</v>
      </c>
      <c r="F643" s="13" t="str">
        <f>IF(E643="","",IFERROR(IF(IF(K643="","",INDEX(收费标合同信息维护!A:Q,MATCH(D643,收费标合同信息维护!J:J,0),10))=D643,"有","无"),"无"))</f>
        <v>无</v>
      </c>
      <c r="G643" s="13" t="str">
        <f t="shared" si="41"/>
        <v/>
      </c>
      <c r="H643" s="13" t="str">
        <f t="shared" ref="H643:H706" si="43">TEXT(IF(W643="","",--W643),"0.00")</f>
        <v/>
      </c>
      <c r="I643" s="13" t="str">
        <f>IF(G643="","",IFERROR(IF(IF(K643="","",INDEX(收费标合同信息维护!A:Q,MATCH(G643,收费标合同信息维护!M:M,0),13))=G643,"有","无"),"无"))</f>
        <v/>
      </c>
      <c r="J643" s="3" t="s">
        <v>3008</v>
      </c>
      <c r="K643" s="3" t="s">
        <v>7981</v>
      </c>
      <c r="L643" s="3" t="s">
        <v>6025</v>
      </c>
      <c r="M643" s="3" t="s">
        <v>6026</v>
      </c>
      <c r="N643" s="3" t="s">
        <v>6477</v>
      </c>
      <c r="O643" s="3" t="s">
        <v>6478</v>
      </c>
      <c r="P643" s="3" t="s">
        <v>7984</v>
      </c>
      <c r="Q643" s="3" t="s">
        <v>7985</v>
      </c>
      <c r="R643" s="3" t="s">
        <v>6484</v>
      </c>
      <c r="S643" s="3" t="s">
        <v>6491</v>
      </c>
      <c r="T643" s="3" t="s">
        <v>6661</v>
      </c>
      <c r="U643" s="3" t="s">
        <v>154</v>
      </c>
      <c r="V643" s="3" t="s">
        <v>7983</v>
      </c>
      <c r="W643" s="3" t="s">
        <v>154</v>
      </c>
      <c r="X643" s="3" t="s">
        <v>154</v>
      </c>
      <c r="Y643" s="3" t="s">
        <v>154</v>
      </c>
      <c r="Z643" s="3" t="s">
        <v>154</v>
      </c>
      <c r="AA643" s="3" t="s">
        <v>154</v>
      </c>
      <c r="AB643" s="3" t="s">
        <v>154</v>
      </c>
      <c r="AC643" s="3" t="s">
        <v>154</v>
      </c>
      <c r="AD643" s="3" t="s">
        <v>6151</v>
      </c>
      <c r="AE643" s="3" t="s">
        <v>6151</v>
      </c>
      <c r="AF643" s="3" t="s">
        <v>154</v>
      </c>
      <c r="AG643" s="3" t="s">
        <v>154</v>
      </c>
      <c r="AH643" s="3" t="s">
        <v>6478</v>
      </c>
      <c r="AI643" s="3" t="s">
        <v>6482</v>
      </c>
      <c r="AJ643" s="3" t="s">
        <v>6489</v>
      </c>
    </row>
    <row r="644" spans="1:36" ht="15">
      <c r="A644" s="10">
        <v>739</v>
      </c>
      <c r="B644" t="str">
        <f>IF(K644="总计","",INDEX(主数据!A:AD,MATCH(J644,主数据!A:A,0),9))</f>
        <v>环渤海大区公司</v>
      </c>
      <c r="C644" t="str">
        <f>IF(K644="","",INDEX(主数据!A:AD,MATCH(J644,主数据!A:A,0),11))</f>
        <v>天津开发区城区</v>
      </c>
      <c r="D644" t="str">
        <f t="shared" si="40"/>
        <v>TJ33物业服务费标准方式80755.43</v>
      </c>
      <c r="E644" s="13" t="str">
        <f t="shared" si="42"/>
        <v>80755.43</v>
      </c>
      <c r="F644" s="13" t="str">
        <f>IF(E644="","",IFERROR(IF(IF(K644="","",INDEX(收费标合同信息维护!A:Q,MATCH(D644,收费标合同信息维护!J:J,0),10))=D644,"有","无"),"无"))</f>
        <v>无</v>
      </c>
      <c r="G644" s="13" t="str">
        <f t="shared" si="41"/>
        <v/>
      </c>
      <c r="H644" s="13" t="str">
        <f t="shared" si="43"/>
        <v/>
      </c>
      <c r="I644" s="13" t="str">
        <f>IF(G644="","",IFERROR(IF(IF(K644="","",INDEX(收费标合同信息维护!A:Q,MATCH(G644,收费标合同信息维护!M:M,0),13))=G644,"有","无"),"无"))</f>
        <v/>
      </c>
      <c r="J644" s="3" t="s">
        <v>3008</v>
      </c>
      <c r="K644" s="3" t="s">
        <v>7981</v>
      </c>
      <c r="L644" s="3" t="s">
        <v>6025</v>
      </c>
      <c r="M644" s="3" t="s">
        <v>6026</v>
      </c>
      <c r="N644" s="3" t="s">
        <v>6477</v>
      </c>
      <c r="O644" s="3" t="s">
        <v>6478</v>
      </c>
      <c r="P644" s="3" t="s">
        <v>7986</v>
      </c>
      <c r="Q644" s="3" t="s">
        <v>7987</v>
      </c>
      <c r="R644" s="3" t="s">
        <v>6484</v>
      </c>
      <c r="S644" s="3" t="s">
        <v>6491</v>
      </c>
      <c r="T644" s="3" t="s">
        <v>6523</v>
      </c>
      <c r="U644" s="3" t="s">
        <v>154</v>
      </c>
      <c r="V644" s="3" t="s">
        <v>7988</v>
      </c>
      <c r="W644" s="3" t="s">
        <v>154</v>
      </c>
      <c r="X644" s="3" t="s">
        <v>154</v>
      </c>
      <c r="Y644" s="3" t="s">
        <v>154</v>
      </c>
      <c r="Z644" s="3" t="s">
        <v>154</v>
      </c>
      <c r="AA644" s="3" t="s">
        <v>154</v>
      </c>
      <c r="AB644" s="3" t="s">
        <v>154</v>
      </c>
      <c r="AC644" s="3" t="s">
        <v>154</v>
      </c>
      <c r="AD644" s="3" t="s">
        <v>6151</v>
      </c>
      <c r="AE644" s="3" t="s">
        <v>6151</v>
      </c>
      <c r="AF644" s="3" t="s">
        <v>154</v>
      </c>
      <c r="AG644" s="3" t="s">
        <v>154</v>
      </c>
      <c r="AH644" s="3" t="s">
        <v>6478</v>
      </c>
      <c r="AI644" s="3" t="s">
        <v>6482</v>
      </c>
      <c r="AJ644" s="3" t="s">
        <v>6489</v>
      </c>
    </row>
    <row r="645" spans="1:36" ht="15">
      <c r="A645" s="10">
        <v>740</v>
      </c>
      <c r="B645" t="str">
        <f>IF(K645="总计","",INDEX(主数据!A:AD,MATCH(J645,主数据!A:A,0),9))</f>
        <v>环渤海大区公司</v>
      </c>
      <c r="C645" t="str">
        <f>IF(K645="","",INDEX(主数据!A:AD,MATCH(J645,主数据!A:A,0),11))</f>
        <v>天津开发区城区</v>
      </c>
      <c r="D645" t="str">
        <f t="shared" si="40"/>
        <v>TJ33物业服务费标准方式2.20</v>
      </c>
      <c r="E645" s="13" t="str">
        <f t="shared" si="42"/>
        <v>2.20</v>
      </c>
      <c r="F645" s="13" t="str">
        <f>IF(E645="","",IFERROR(IF(IF(K645="","",INDEX(收费标合同信息维护!A:Q,MATCH(D645,收费标合同信息维护!J:J,0),10))=D645,"有","无"),"无"))</f>
        <v>无</v>
      </c>
      <c r="G645" s="13" t="str">
        <f t="shared" si="41"/>
        <v/>
      </c>
      <c r="H645" s="13" t="str">
        <f t="shared" si="43"/>
        <v/>
      </c>
      <c r="I645" s="13" t="str">
        <f>IF(G645="","",IFERROR(IF(IF(K645="","",INDEX(收费标合同信息维护!A:Q,MATCH(G645,收费标合同信息维护!M:M,0),13))=G645,"有","无"),"无"))</f>
        <v/>
      </c>
      <c r="J645" s="3" t="s">
        <v>3008</v>
      </c>
      <c r="K645" s="3" t="s">
        <v>7981</v>
      </c>
      <c r="L645" s="3" t="s">
        <v>6025</v>
      </c>
      <c r="M645" s="3" t="s">
        <v>6026</v>
      </c>
      <c r="N645" s="3" t="s">
        <v>6477</v>
      </c>
      <c r="O645" s="3" t="s">
        <v>6478</v>
      </c>
      <c r="P645" s="3" t="s">
        <v>7989</v>
      </c>
      <c r="Q645" s="3" t="s">
        <v>7990</v>
      </c>
      <c r="R645" s="3" t="s">
        <v>6484</v>
      </c>
      <c r="S645" s="3" t="s">
        <v>6491</v>
      </c>
      <c r="T645" s="3" t="s">
        <v>7991</v>
      </c>
      <c r="U645" s="3" t="s">
        <v>154</v>
      </c>
      <c r="V645" s="3" t="s">
        <v>6863</v>
      </c>
      <c r="W645" s="3" t="s">
        <v>154</v>
      </c>
      <c r="X645" s="3" t="s">
        <v>154</v>
      </c>
      <c r="Y645" s="3" t="s">
        <v>154</v>
      </c>
      <c r="Z645" s="3" t="s">
        <v>154</v>
      </c>
      <c r="AA645" s="3" t="s">
        <v>154</v>
      </c>
      <c r="AB645" s="3" t="s">
        <v>154</v>
      </c>
      <c r="AC645" s="3" t="s">
        <v>154</v>
      </c>
      <c r="AD645" s="3" t="s">
        <v>6151</v>
      </c>
      <c r="AE645" s="3" t="s">
        <v>6151</v>
      </c>
      <c r="AF645" s="3" t="s">
        <v>154</v>
      </c>
      <c r="AG645" s="3" t="s">
        <v>154</v>
      </c>
      <c r="AH645" s="3" t="s">
        <v>6478</v>
      </c>
      <c r="AI645" s="3" t="s">
        <v>6482</v>
      </c>
      <c r="AJ645" s="3" t="s">
        <v>6489</v>
      </c>
    </row>
    <row r="646" spans="1:36" ht="15">
      <c r="A646" s="10">
        <v>741</v>
      </c>
      <c r="B646" t="str">
        <f>IF(K646="总计","",INDEX(主数据!A:AD,MATCH(J646,主数据!A:A,0),9))</f>
        <v>环渤海大区公司</v>
      </c>
      <c r="C646" t="str">
        <f>IF(K646="","",INDEX(主数据!A:AD,MATCH(J646,主数据!A:A,0),11))</f>
        <v>天津开发区城区</v>
      </c>
      <c r="D646" t="str">
        <f t="shared" si="40"/>
        <v>TJ33销售中心物业费定额</v>
      </c>
      <c r="E646" s="13" t="str">
        <f t="shared" si="42"/>
        <v/>
      </c>
      <c r="F646" s="13" t="str">
        <f>IF(E646="","",IFERROR(IF(IF(K646="","",INDEX(收费标合同信息维护!A:Q,MATCH(D646,收费标合同信息维护!J:J,0),10))=D646,"有","无"),"无"))</f>
        <v/>
      </c>
      <c r="G646" s="13" t="str">
        <f t="shared" si="41"/>
        <v>TJ33销售中心物业费定额89055.00</v>
      </c>
      <c r="H646" s="13" t="str">
        <f t="shared" si="43"/>
        <v>89055.00</v>
      </c>
      <c r="I646" s="13" t="str">
        <f>IF(G646="","",IFERROR(IF(IF(K646="","",INDEX(收费标合同信息维护!A:Q,MATCH(G646,收费标合同信息维护!M:M,0),13))=G646,"有","无"),"无"))</f>
        <v>无</v>
      </c>
      <c r="J646" s="3" t="s">
        <v>3008</v>
      </c>
      <c r="K646" s="3" t="s">
        <v>7981</v>
      </c>
      <c r="L646" s="3" t="s">
        <v>6638</v>
      </c>
      <c r="M646" s="3" t="s">
        <v>6639</v>
      </c>
      <c r="N646" s="3" t="s">
        <v>6477</v>
      </c>
      <c r="O646" s="3" t="s">
        <v>6478</v>
      </c>
      <c r="P646" s="3" t="s">
        <v>7992</v>
      </c>
      <c r="Q646" s="3" t="s">
        <v>7993</v>
      </c>
      <c r="R646" s="3" t="s">
        <v>6490</v>
      </c>
      <c r="S646" s="3" t="s">
        <v>6491</v>
      </c>
      <c r="T646" s="3" t="s">
        <v>6537</v>
      </c>
      <c r="U646" s="3" t="s">
        <v>154</v>
      </c>
      <c r="V646" s="3" t="s">
        <v>154</v>
      </c>
      <c r="W646" s="3" t="s">
        <v>7994</v>
      </c>
      <c r="X646" s="3" t="s">
        <v>154</v>
      </c>
      <c r="Y646" s="3" t="s">
        <v>154</v>
      </c>
      <c r="Z646" s="3" t="s">
        <v>154</v>
      </c>
      <c r="AA646" s="3" t="s">
        <v>154</v>
      </c>
      <c r="AB646" s="3" t="s">
        <v>154</v>
      </c>
      <c r="AC646" s="3" t="s">
        <v>154</v>
      </c>
      <c r="AD646" s="3" t="s">
        <v>6151</v>
      </c>
      <c r="AE646" s="3" t="s">
        <v>6151</v>
      </c>
      <c r="AF646" s="3" t="s">
        <v>154</v>
      </c>
      <c r="AG646" s="3" t="s">
        <v>154</v>
      </c>
      <c r="AH646" s="3" t="s">
        <v>6478</v>
      </c>
      <c r="AI646" s="3" t="s">
        <v>6727</v>
      </c>
      <c r="AJ646" s="3" t="s">
        <v>6489</v>
      </c>
    </row>
    <row r="647" spans="1:36" ht="15">
      <c r="A647" s="10">
        <v>742</v>
      </c>
      <c r="B647" t="str">
        <f>IF(K647="总计","",INDEX(主数据!A:AD,MATCH(J647,主数据!A:A,0),9))</f>
        <v>环渤海大区公司</v>
      </c>
      <c r="C647" t="str">
        <f>IF(K647="","",INDEX(主数据!A:AD,MATCH(J647,主数据!A:A,0),11))</f>
        <v>天津开发区城区</v>
      </c>
      <c r="D647" t="str">
        <f t="shared" si="40"/>
        <v>TJ33销售中心物业费直接录入</v>
      </c>
      <c r="E647" s="13" t="str">
        <f t="shared" si="42"/>
        <v/>
      </c>
      <c r="F647" s="13" t="str">
        <f>IF(E647="","",IFERROR(IF(IF(K647="","",INDEX(收费标合同信息维护!A:Q,MATCH(D647,收费标合同信息维护!J:J,0),10))=D647,"有","无"),"无"))</f>
        <v/>
      </c>
      <c r="G647" s="13" t="str">
        <f t="shared" si="41"/>
        <v/>
      </c>
      <c r="H647" s="13" t="str">
        <f t="shared" si="43"/>
        <v/>
      </c>
      <c r="I647" s="13" t="str">
        <f>IF(G647="","",IFERROR(IF(IF(K647="","",INDEX(收费标合同信息维护!A:Q,MATCH(G647,收费标合同信息维护!M:M,0),13))=G647,"有","无"),"无"))</f>
        <v/>
      </c>
      <c r="J647" s="3" t="s">
        <v>3008</v>
      </c>
      <c r="K647" s="3" t="s">
        <v>7981</v>
      </c>
      <c r="L647" s="3" t="s">
        <v>6638</v>
      </c>
      <c r="M647" s="3" t="s">
        <v>6639</v>
      </c>
      <c r="N647" s="3" t="s">
        <v>6477</v>
      </c>
      <c r="O647" s="3" t="s">
        <v>6478</v>
      </c>
      <c r="P647" s="3" t="s">
        <v>7995</v>
      </c>
      <c r="Q647" s="3" t="s">
        <v>7107</v>
      </c>
      <c r="R647" s="3" t="s">
        <v>6479</v>
      </c>
      <c r="S647" s="3" t="s">
        <v>6480</v>
      </c>
      <c r="T647" s="3" t="s">
        <v>7996</v>
      </c>
      <c r="U647" s="3" t="s">
        <v>154</v>
      </c>
      <c r="V647" s="3" t="s">
        <v>154</v>
      </c>
      <c r="W647" s="3" t="s">
        <v>154</v>
      </c>
      <c r="X647" s="3" t="s">
        <v>154</v>
      </c>
      <c r="Y647" s="3" t="s">
        <v>154</v>
      </c>
      <c r="Z647" s="3" t="s">
        <v>154</v>
      </c>
      <c r="AA647" s="3" t="s">
        <v>154</v>
      </c>
      <c r="AB647" s="3" t="s">
        <v>154</v>
      </c>
      <c r="AC647" s="3" t="s">
        <v>154</v>
      </c>
      <c r="AD647" s="3" t="s">
        <v>6151</v>
      </c>
      <c r="AE647" s="3" t="s">
        <v>6151</v>
      </c>
      <c r="AF647" s="3" t="s">
        <v>154</v>
      </c>
      <c r="AG647" s="3" t="s">
        <v>154</v>
      </c>
      <c r="AH647" s="3" t="s">
        <v>6478</v>
      </c>
      <c r="AI647" s="3" t="s">
        <v>6482</v>
      </c>
      <c r="AJ647" s="3" t="s">
        <v>6489</v>
      </c>
    </row>
    <row r="648" spans="1:36" ht="15">
      <c r="A648" s="10">
        <v>743</v>
      </c>
      <c r="B648" t="str">
        <f>IF(K648="总计","",INDEX(主数据!A:AD,MATCH(J648,主数据!A:A,0),9))</f>
        <v>环渤海大区公司</v>
      </c>
      <c r="C648" t="str">
        <f>IF(K648="","",INDEX(主数据!A:AD,MATCH(J648,主数据!A:A,0),11))</f>
        <v>天津开发区城区</v>
      </c>
      <c r="D648" t="str">
        <f t="shared" si="40"/>
        <v>TJ33销售中心物业费定额</v>
      </c>
      <c r="E648" s="13" t="str">
        <f t="shared" si="42"/>
        <v/>
      </c>
      <c r="F648" s="13" t="str">
        <f>IF(E648="","",IFERROR(IF(IF(K648="","",INDEX(收费标合同信息维护!A:Q,MATCH(D648,收费标合同信息维护!J:J,0),10))=D648,"有","无"),"无"))</f>
        <v/>
      </c>
      <c r="G648" s="13" t="str">
        <f t="shared" si="41"/>
        <v>TJ33销售中心物业费定额73611.00</v>
      </c>
      <c r="H648" s="13" t="str">
        <f t="shared" si="43"/>
        <v>73611.00</v>
      </c>
      <c r="I648" s="13" t="str">
        <f>IF(G648="","",IFERROR(IF(IF(K648="","",INDEX(收费标合同信息维护!A:Q,MATCH(G648,收费标合同信息维护!M:M,0),13))=G648,"有","无"),"无"))</f>
        <v>无</v>
      </c>
      <c r="J648" s="3" t="s">
        <v>3008</v>
      </c>
      <c r="K648" s="3" t="s">
        <v>7981</v>
      </c>
      <c r="L648" s="3" t="s">
        <v>6638</v>
      </c>
      <c r="M648" s="3" t="s">
        <v>6639</v>
      </c>
      <c r="N648" s="3" t="s">
        <v>6477</v>
      </c>
      <c r="O648" s="3" t="s">
        <v>6478</v>
      </c>
      <c r="P648" s="3" t="s">
        <v>7997</v>
      </c>
      <c r="Q648" s="3" t="s">
        <v>7998</v>
      </c>
      <c r="R648" s="3" t="s">
        <v>6490</v>
      </c>
      <c r="S648" s="3" t="s">
        <v>6491</v>
      </c>
      <c r="T648" s="3" t="s">
        <v>6537</v>
      </c>
      <c r="U648" s="3" t="s">
        <v>154</v>
      </c>
      <c r="V648" s="3" t="s">
        <v>154</v>
      </c>
      <c r="W648" s="3" t="s">
        <v>7999</v>
      </c>
      <c r="X648" s="3" t="s">
        <v>154</v>
      </c>
      <c r="Y648" s="3" t="s">
        <v>154</v>
      </c>
      <c r="Z648" s="3" t="s">
        <v>154</v>
      </c>
      <c r="AA648" s="3" t="s">
        <v>154</v>
      </c>
      <c r="AB648" s="3" t="s">
        <v>154</v>
      </c>
      <c r="AC648" s="3" t="s">
        <v>154</v>
      </c>
      <c r="AD648" s="3" t="s">
        <v>6151</v>
      </c>
      <c r="AE648" s="3" t="s">
        <v>6151</v>
      </c>
      <c r="AF648" s="3" t="s">
        <v>154</v>
      </c>
      <c r="AG648" s="3" t="s">
        <v>154</v>
      </c>
      <c r="AH648" s="3" t="s">
        <v>6478</v>
      </c>
      <c r="AI648" s="3" t="s">
        <v>6482</v>
      </c>
      <c r="AJ648" s="3" t="s">
        <v>6033</v>
      </c>
    </row>
    <row r="649" spans="1:36" ht="15">
      <c r="A649" s="10">
        <v>744</v>
      </c>
      <c r="B649" t="str">
        <f>IF(K649="总计","",INDEX(主数据!A:AD,MATCH(J649,主数据!A:A,0),9))</f>
        <v>环渤海大区公司</v>
      </c>
      <c r="C649" t="str">
        <f>IF(K649="","",INDEX(主数据!A:AD,MATCH(J649,主数据!A:A,0),11))</f>
        <v>天津东区</v>
      </c>
      <c r="D649" t="str">
        <f t="shared" si="40"/>
        <v>TJ43物业服务费直接录入</v>
      </c>
      <c r="E649" s="13" t="str">
        <f t="shared" si="42"/>
        <v/>
      </c>
      <c r="F649" s="13" t="str">
        <f>IF(E649="","",IFERROR(IF(IF(K649="","",INDEX(收费标合同信息维护!A:Q,MATCH(D649,收费标合同信息维护!J:J,0),10))=D649,"有","无"),"无"))</f>
        <v/>
      </c>
      <c r="G649" s="13" t="str">
        <f t="shared" si="41"/>
        <v/>
      </c>
      <c r="H649" s="13" t="str">
        <f t="shared" si="43"/>
        <v/>
      </c>
      <c r="I649" s="13" t="str">
        <f>IF(G649="","",IFERROR(IF(IF(K649="","",INDEX(收费标合同信息维护!A:Q,MATCH(G649,收费标合同信息维护!M:M,0),13))=G649,"有","无"),"无"))</f>
        <v/>
      </c>
      <c r="J649" s="3" t="s">
        <v>4542</v>
      </c>
      <c r="K649" s="3" t="s">
        <v>8000</v>
      </c>
      <c r="L649" s="3" t="s">
        <v>6025</v>
      </c>
      <c r="M649" s="3" t="s">
        <v>6026</v>
      </c>
      <c r="N649" s="3" t="s">
        <v>6477</v>
      </c>
      <c r="O649" s="3" t="s">
        <v>6478</v>
      </c>
      <c r="P649" s="3" t="s">
        <v>8001</v>
      </c>
      <c r="Q649" s="3" t="s">
        <v>6026</v>
      </c>
      <c r="R649" s="3" t="s">
        <v>6479</v>
      </c>
      <c r="S649" s="3" t="s">
        <v>6480</v>
      </c>
      <c r="T649" s="3" t="s">
        <v>6493</v>
      </c>
      <c r="U649" s="3" t="s">
        <v>6537</v>
      </c>
      <c r="V649" s="3" t="s">
        <v>154</v>
      </c>
      <c r="W649" s="3" t="s">
        <v>154</v>
      </c>
      <c r="X649" s="3" t="s">
        <v>154</v>
      </c>
      <c r="Y649" s="3" t="s">
        <v>154</v>
      </c>
      <c r="Z649" s="3" t="s">
        <v>154</v>
      </c>
      <c r="AA649" s="3" t="s">
        <v>154</v>
      </c>
      <c r="AB649" s="3" t="s">
        <v>154</v>
      </c>
      <c r="AC649" s="3" t="s">
        <v>154</v>
      </c>
      <c r="AD649" s="3" t="s">
        <v>6151</v>
      </c>
      <c r="AE649" s="3" t="s">
        <v>6151</v>
      </c>
      <c r="AF649" s="3" t="s">
        <v>154</v>
      </c>
      <c r="AG649" s="3" t="s">
        <v>154</v>
      </c>
      <c r="AH649" s="3" t="s">
        <v>6478</v>
      </c>
      <c r="AI649" s="3" t="s">
        <v>6482</v>
      </c>
      <c r="AJ649" s="3" t="s">
        <v>6489</v>
      </c>
    </row>
    <row r="650" spans="1:36" ht="15">
      <c r="A650" s="10">
        <v>745</v>
      </c>
      <c r="B650" t="str">
        <f>IF(K650="总计","",INDEX(主数据!A:AD,MATCH(J650,主数据!A:A,0),9))</f>
        <v>环渤海大区公司</v>
      </c>
      <c r="C650" t="str">
        <f>IF(K650="","",INDEX(主数据!A:AD,MATCH(J650,主数据!A:A,0),11))</f>
        <v>天津东区</v>
      </c>
      <c r="D650" t="str">
        <f t="shared" si="40"/>
        <v>TJ43物业服务费定额</v>
      </c>
      <c r="E650" s="13" t="str">
        <f t="shared" si="42"/>
        <v/>
      </c>
      <c r="F650" s="13" t="str">
        <f>IF(E650="","",IFERROR(IF(IF(K650="","",INDEX(收费标合同信息维护!A:Q,MATCH(D650,收费标合同信息维护!J:J,0),10))=D650,"有","无"),"无"))</f>
        <v/>
      </c>
      <c r="G650" s="13" t="str">
        <f t="shared" si="41"/>
        <v>TJ43物业服务费定额168750.00</v>
      </c>
      <c r="H650" s="13" t="str">
        <f t="shared" si="43"/>
        <v>168750.00</v>
      </c>
      <c r="I650" s="13" t="str">
        <f>IF(G650="","",IFERROR(IF(IF(K650="","",INDEX(收费标合同信息维护!A:Q,MATCH(G650,收费标合同信息维护!M:M,0),13))=G650,"有","无"),"无"))</f>
        <v>无</v>
      </c>
      <c r="J650" s="3" t="s">
        <v>4542</v>
      </c>
      <c r="K650" s="3" t="s">
        <v>8000</v>
      </c>
      <c r="L650" s="3" t="s">
        <v>6025</v>
      </c>
      <c r="M650" s="3" t="s">
        <v>6026</v>
      </c>
      <c r="N650" s="3" t="s">
        <v>6477</v>
      </c>
      <c r="O650" s="3" t="s">
        <v>6478</v>
      </c>
      <c r="P650" s="3" t="s">
        <v>8002</v>
      </c>
      <c r="Q650" s="3" t="s">
        <v>6026</v>
      </c>
      <c r="R650" s="3" t="s">
        <v>6490</v>
      </c>
      <c r="S650" s="3" t="s">
        <v>6491</v>
      </c>
      <c r="T650" s="3" t="s">
        <v>7029</v>
      </c>
      <c r="U650" s="3" t="s">
        <v>154</v>
      </c>
      <c r="V650" s="3" t="s">
        <v>154</v>
      </c>
      <c r="W650" s="3" t="s">
        <v>8003</v>
      </c>
      <c r="X650" s="3" t="s">
        <v>154</v>
      </c>
      <c r="Y650" s="3" t="s">
        <v>154</v>
      </c>
      <c r="Z650" s="3" t="s">
        <v>154</v>
      </c>
      <c r="AA650" s="3" t="s">
        <v>154</v>
      </c>
      <c r="AB650" s="3" t="s">
        <v>154</v>
      </c>
      <c r="AC650" s="3" t="s">
        <v>154</v>
      </c>
      <c r="AD650" s="3" t="s">
        <v>6151</v>
      </c>
      <c r="AE650" s="3" t="s">
        <v>6151</v>
      </c>
      <c r="AF650" s="3" t="s">
        <v>154</v>
      </c>
      <c r="AG650" s="3" t="s">
        <v>154</v>
      </c>
      <c r="AH650" s="3" t="s">
        <v>6478</v>
      </c>
      <c r="AI650" s="3" t="s">
        <v>6482</v>
      </c>
      <c r="AJ650" s="3" t="s">
        <v>6489</v>
      </c>
    </row>
    <row r="651" spans="1:36" ht="30">
      <c r="A651" s="10">
        <v>746</v>
      </c>
      <c r="B651" t="str">
        <f>IF(K651="总计","",INDEX(主数据!A:AD,MATCH(J651,主数据!A:A,0),9))</f>
        <v>环渤海大区公司</v>
      </c>
      <c r="C651" t="str">
        <f>IF(K651="","",INDEX(主数据!A:AD,MATCH(J651,主数据!A:A,0),11))</f>
        <v>天津南区</v>
      </c>
      <c r="D651" t="str">
        <f t="shared" si="40"/>
        <v>TJ51物业服务费直接录入</v>
      </c>
      <c r="E651" s="13" t="str">
        <f t="shared" si="42"/>
        <v/>
      </c>
      <c r="F651" s="13" t="str">
        <f>IF(E651="","",IFERROR(IF(IF(K651="","",INDEX(收费标合同信息维护!A:Q,MATCH(D651,收费标合同信息维护!J:J,0),10))=D651,"有","无"),"无"))</f>
        <v/>
      </c>
      <c r="G651" s="13" t="str">
        <f t="shared" si="41"/>
        <v/>
      </c>
      <c r="H651" s="13" t="str">
        <f t="shared" si="43"/>
        <v/>
      </c>
      <c r="I651" s="13" t="str">
        <f>IF(G651="","",IFERROR(IF(IF(K651="","",INDEX(收费标合同信息维护!A:Q,MATCH(G651,收费标合同信息维护!M:M,0),13))=G651,"有","无"),"无"))</f>
        <v/>
      </c>
      <c r="J651" s="3" t="s">
        <v>3019</v>
      </c>
      <c r="K651" s="3" t="s">
        <v>8004</v>
      </c>
      <c r="L651" s="3" t="s">
        <v>6025</v>
      </c>
      <c r="M651" s="3" t="s">
        <v>6026</v>
      </c>
      <c r="N651" s="3" t="s">
        <v>6477</v>
      </c>
      <c r="O651" s="3" t="s">
        <v>6478</v>
      </c>
      <c r="P651" s="3" t="s">
        <v>6025</v>
      </c>
      <c r="Q651" s="3" t="s">
        <v>6026</v>
      </c>
      <c r="R651" s="3" t="s">
        <v>6479</v>
      </c>
      <c r="S651" s="3" t="s">
        <v>6480</v>
      </c>
      <c r="T651" s="3" t="s">
        <v>7411</v>
      </c>
      <c r="U651" s="3" t="s">
        <v>154</v>
      </c>
      <c r="V651" s="3" t="s">
        <v>154</v>
      </c>
      <c r="W651" s="3" t="s">
        <v>154</v>
      </c>
      <c r="X651" s="3" t="s">
        <v>154</v>
      </c>
      <c r="Y651" s="3" t="s">
        <v>154</v>
      </c>
      <c r="Z651" s="3" t="s">
        <v>154</v>
      </c>
      <c r="AA651" s="3" t="s">
        <v>154</v>
      </c>
      <c r="AB651" s="3" t="s">
        <v>154</v>
      </c>
      <c r="AC651" s="3" t="s">
        <v>154</v>
      </c>
      <c r="AD651" s="3" t="s">
        <v>6151</v>
      </c>
      <c r="AE651" s="3" t="s">
        <v>6151</v>
      </c>
      <c r="AF651" s="3" t="s">
        <v>154</v>
      </c>
      <c r="AG651" s="3" t="s">
        <v>154</v>
      </c>
      <c r="AH651" s="3" t="s">
        <v>6478</v>
      </c>
      <c r="AI651" s="3" t="s">
        <v>6482</v>
      </c>
      <c r="AJ651" s="3" t="s">
        <v>6489</v>
      </c>
    </row>
    <row r="652" spans="1:36" ht="30">
      <c r="A652" s="10">
        <v>747</v>
      </c>
      <c r="B652" t="str">
        <f>IF(K652="总计","",INDEX(主数据!A:AD,MATCH(J652,主数据!A:A,0),9))</f>
        <v>环渤海大区公司</v>
      </c>
      <c r="C652" t="str">
        <f>IF(K652="","",INDEX(主数据!A:AD,MATCH(J652,主数据!A:A,0),11))</f>
        <v>天津南区</v>
      </c>
      <c r="D652" t="str">
        <f t="shared" si="40"/>
        <v>TJ51空置物业费直接录入</v>
      </c>
      <c r="E652" s="13" t="str">
        <f t="shared" si="42"/>
        <v/>
      </c>
      <c r="F652" s="13" t="str">
        <f>IF(E652="","",IFERROR(IF(IF(K652="","",INDEX(收费标合同信息维护!A:Q,MATCH(D652,收费标合同信息维护!J:J,0),10))=D652,"有","无"),"无"))</f>
        <v/>
      </c>
      <c r="G652" s="13" t="str">
        <f t="shared" si="41"/>
        <v/>
      </c>
      <c r="H652" s="13" t="str">
        <f t="shared" si="43"/>
        <v/>
      </c>
      <c r="I652" s="13" t="str">
        <f>IF(G652="","",IFERROR(IF(IF(K652="","",INDEX(收费标合同信息维护!A:Q,MATCH(G652,收费标合同信息维护!M:M,0),13))=G652,"有","无"),"无"))</f>
        <v/>
      </c>
      <c r="J652" s="3" t="s">
        <v>3019</v>
      </c>
      <c r="K652" s="3" t="s">
        <v>8004</v>
      </c>
      <c r="L652" s="3" t="s">
        <v>6580</v>
      </c>
      <c r="M652" s="3" t="s">
        <v>6581</v>
      </c>
      <c r="N652" s="3" t="s">
        <v>6477</v>
      </c>
      <c r="O652" s="3" t="s">
        <v>6478</v>
      </c>
      <c r="P652" s="3" t="s">
        <v>6025</v>
      </c>
      <c r="Q652" s="3" t="s">
        <v>7199</v>
      </c>
      <c r="R652" s="3" t="s">
        <v>6479</v>
      </c>
      <c r="S652" s="3" t="s">
        <v>6480</v>
      </c>
      <c r="T652" s="3" t="s">
        <v>7411</v>
      </c>
      <c r="U652" s="3" t="s">
        <v>154</v>
      </c>
      <c r="V652" s="3" t="s">
        <v>154</v>
      </c>
      <c r="W652" s="3" t="s">
        <v>154</v>
      </c>
      <c r="X652" s="3" t="s">
        <v>154</v>
      </c>
      <c r="Y652" s="3" t="s">
        <v>154</v>
      </c>
      <c r="Z652" s="3" t="s">
        <v>154</v>
      </c>
      <c r="AA652" s="3" t="s">
        <v>154</v>
      </c>
      <c r="AB652" s="3" t="s">
        <v>154</v>
      </c>
      <c r="AC652" s="3" t="s">
        <v>154</v>
      </c>
      <c r="AD652" s="3" t="s">
        <v>6151</v>
      </c>
      <c r="AE652" s="3" t="s">
        <v>6151</v>
      </c>
      <c r="AF652" s="3" t="s">
        <v>154</v>
      </c>
      <c r="AG652" s="3" t="s">
        <v>154</v>
      </c>
      <c r="AH652" s="3" t="s">
        <v>6478</v>
      </c>
      <c r="AI652" s="3" t="s">
        <v>6482</v>
      </c>
      <c r="AJ652" s="3" t="s">
        <v>6489</v>
      </c>
    </row>
    <row r="653" spans="1:36" ht="30">
      <c r="A653" s="10">
        <v>748</v>
      </c>
      <c r="B653" t="str">
        <f>IF(K653="总计","",INDEX(主数据!A:AD,MATCH(J653,主数据!A:A,0),9))</f>
        <v>环渤海大区公司</v>
      </c>
      <c r="C653" t="str">
        <f>IF(K653="","",INDEX(主数据!A:AD,MATCH(J653,主数据!A:A,0),11))</f>
        <v>天津南区</v>
      </c>
      <c r="D653" t="str">
        <f t="shared" si="40"/>
        <v>TJ51销售中心物业费标准方式9557.00</v>
      </c>
      <c r="E653" s="13" t="str">
        <f t="shared" si="42"/>
        <v>9557.00</v>
      </c>
      <c r="F653" s="13" t="str">
        <f>IF(E653="","",IFERROR(IF(IF(K653="","",INDEX(收费标合同信息维护!A:Q,MATCH(D653,收费标合同信息维护!J:J,0),10))=D653,"有","无"),"无"))</f>
        <v>无</v>
      </c>
      <c r="G653" s="13" t="str">
        <f t="shared" si="41"/>
        <v/>
      </c>
      <c r="H653" s="13" t="str">
        <f t="shared" si="43"/>
        <v/>
      </c>
      <c r="I653" s="13" t="str">
        <f>IF(G653="","",IFERROR(IF(IF(K653="","",INDEX(收费标合同信息维护!A:Q,MATCH(G653,收费标合同信息维护!M:M,0),13))=G653,"有","无"),"无"))</f>
        <v/>
      </c>
      <c r="J653" s="3" t="s">
        <v>3019</v>
      </c>
      <c r="K653" s="3" t="s">
        <v>8004</v>
      </c>
      <c r="L653" s="3" t="s">
        <v>6638</v>
      </c>
      <c r="M653" s="3" t="s">
        <v>6639</v>
      </c>
      <c r="N653" s="3" t="s">
        <v>6477</v>
      </c>
      <c r="O653" s="3" t="s">
        <v>6478</v>
      </c>
      <c r="P653" s="3" t="s">
        <v>6652</v>
      </c>
      <c r="Q653" s="3" t="s">
        <v>7202</v>
      </c>
      <c r="R653" s="3" t="s">
        <v>6484</v>
      </c>
      <c r="S653" s="3" t="s">
        <v>6491</v>
      </c>
      <c r="T653" s="3" t="s">
        <v>6486</v>
      </c>
      <c r="U653" s="3" t="s">
        <v>154</v>
      </c>
      <c r="V653" s="3" t="s">
        <v>8005</v>
      </c>
      <c r="W653" s="3" t="s">
        <v>154</v>
      </c>
      <c r="X653" s="3" t="s">
        <v>154</v>
      </c>
      <c r="Y653" s="3" t="s">
        <v>154</v>
      </c>
      <c r="Z653" s="3" t="s">
        <v>154</v>
      </c>
      <c r="AA653" s="3" t="s">
        <v>154</v>
      </c>
      <c r="AB653" s="3" t="s">
        <v>154</v>
      </c>
      <c r="AC653" s="3" t="s">
        <v>154</v>
      </c>
      <c r="AD653" s="3" t="s">
        <v>6151</v>
      </c>
      <c r="AE653" s="3" t="s">
        <v>6151</v>
      </c>
      <c r="AF653" s="3" t="s">
        <v>154</v>
      </c>
      <c r="AG653" s="3" t="s">
        <v>154</v>
      </c>
      <c r="AH653" s="3" t="s">
        <v>6478</v>
      </c>
      <c r="AI653" s="3" t="s">
        <v>6482</v>
      </c>
      <c r="AJ653" s="3" t="s">
        <v>6489</v>
      </c>
    </row>
    <row r="654" spans="1:36" ht="30">
      <c r="A654" s="10">
        <v>749</v>
      </c>
      <c r="B654" t="str">
        <f>IF(K654="总计","",INDEX(主数据!A:AD,MATCH(J654,主数据!A:A,0),9))</f>
        <v>环渤海大区公司</v>
      </c>
      <c r="C654" t="str">
        <f>IF(K654="","",INDEX(主数据!A:AD,MATCH(J654,主数据!A:A,0),11))</f>
        <v>天津南区</v>
      </c>
      <c r="D654" t="str">
        <f t="shared" si="40"/>
        <v>TJ51销售中心物业费直接录入</v>
      </c>
      <c r="E654" s="13" t="str">
        <f t="shared" si="42"/>
        <v/>
      </c>
      <c r="F654" s="13" t="str">
        <f>IF(E654="","",IFERROR(IF(IF(K654="","",INDEX(收费标合同信息维护!A:Q,MATCH(D654,收费标合同信息维护!J:J,0),10))=D654,"有","无"),"无"))</f>
        <v/>
      </c>
      <c r="G654" s="13" t="str">
        <f t="shared" si="41"/>
        <v/>
      </c>
      <c r="H654" s="13" t="str">
        <f t="shared" si="43"/>
        <v/>
      </c>
      <c r="I654" s="13" t="str">
        <f>IF(G654="","",IFERROR(IF(IF(K654="","",INDEX(收费标合同信息维护!A:Q,MATCH(G654,收费标合同信息维护!M:M,0),13))=G654,"有","无"),"无"))</f>
        <v/>
      </c>
      <c r="J654" s="3" t="s">
        <v>3019</v>
      </c>
      <c r="K654" s="3" t="s">
        <v>8004</v>
      </c>
      <c r="L654" s="3" t="s">
        <v>6638</v>
      </c>
      <c r="M654" s="3" t="s">
        <v>6639</v>
      </c>
      <c r="N654" s="3" t="s">
        <v>6477</v>
      </c>
      <c r="O654" s="3" t="s">
        <v>6478</v>
      </c>
      <c r="P654" s="3" t="s">
        <v>8006</v>
      </c>
      <c r="Q654" s="3" t="s">
        <v>6639</v>
      </c>
      <c r="R654" s="3" t="s">
        <v>6479</v>
      </c>
      <c r="S654" s="3" t="s">
        <v>6480</v>
      </c>
      <c r="T654" s="3" t="s">
        <v>7411</v>
      </c>
      <c r="U654" s="3" t="s">
        <v>154</v>
      </c>
      <c r="V654" s="3" t="s">
        <v>154</v>
      </c>
      <c r="W654" s="3" t="s">
        <v>154</v>
      </c>
      <c r="X654" s="3" t="s">
        <v>154</v>
      </c>
      <c r="Y654" s="3" t="s">
        <v>154</v>
      </c>
      <c r="Z654" s="3" t="s">
        <v>154</v>
      </c>
      <c r="AA654" s="3" t="s">
        <v>154</v>
      </c>
      <c r="AB654" s="3" t="s">
        <v>154</v>
      </c>
      <c r="AC654" s="3" t="s">
        <v>154</v>
      </c>
      <c r="AD654" s="3" t="s">
        <v>6151</v>
      </c>
      <c r="AE654" s="3" t="s">
        <v>6151</v>
      </c>
      <c r="AF654" s="3" t="s">
        <v>154</v>
      </c>
      <c r="AG654" s="3" t="s">
        <v>154</v>
      </c>
      <c r="AH654" s="3" t="s">
        <v>6478</v>
      </c>
      <c r="AI654" s="3" t="s">
        <v>6482</v>
      </c>
      <c r="AJ654" s="3" t="s">
        <v>6489</v>
      </c>
    </row>
    <row r="655" spans="1:36" ht="30">
      <c r="A655" s="10">
        <v>750</v>
      </c>
      <c r="B655" t="str">
        <f>IF(K655="总计","",INDEX(主数据!A:AD,MATCH(J655,主数据!A:A,0),9))</f>
        <v>环渤海大区公司</v>
      </c>
      <c r="C655" t="str">
        <f>IF(K655="","",INDEX(主数据!A:AD,MATCH(J655,主数据!A:A,0),11))</f>
        <v>天津南区</v>
      </c>
      <c r="D655" t="str">
        <f t="shared" si="40"/>
        <v>TJ51销售中心物业费定额</v>
      </c>
      <c r="E655" s="13" t="str">
        <f t="shared" si="42"/>
        <v/>
      </c>
      <c r="F655" s="13" t="str">
        <f>IF(E655="","",IFERROR(IF(IF(K655="","",INDEX(收费标合同信息维护!A:Q,MATCH(D655,收费标合同信息维护!J:J,0),10))=D655,"有","无"),"无"))</f>
        <v/>
      </c>
      <c r="G655" s="13" t="str">
        <f t="shared" si="41"/>
        <v>TJ51销售中心物业费定额4846.51</v>
      </c>
      <c r="H655" s="13" t="str">
        <f t="shared" si="43"/>
        <v>4846.51</v>
      </c>
      <c r="I655" s="13" t="str">
        <f>IF(G655="","",IFERROR(IF(IF(K655="","",INDEX(收费标合同信息维护!A:Q,MATCH(G655,收费标合同信息维护!M:M,0),13))=G655,"有","无"),"无"))</f>
        <v>无</v>
      </c>
      <c r="J655" s="3" t="s">
        <v>3019</v>
      </c>
      <c r="K655" s="3" t="s">
        <v>8004</v>
      </c>
      <c r="L655" s="3" t="s">
        <v>6638</v>
      </c>
      <c r="M655" s="3" t="s">
        <v>6639</v>
      </c>
      <c r="N655" s="3" t="s">
        <v>6477</v>
      </c>
      <c r="O655" s="3" t="s">
        <v>6478</v>
      </c>
      <c r="P655" s="3" t="s">
        <v>8007</v>
      </c>
      <c r="Q655" s="3" t="s">
        <v>8008</v>
      </c>
      <c r="R655" s="3" t="s">
        <v>6490</v>
      </c>
      <c r="S655" s="3" t="s">
        <v>6491</v>
      </c>
      <c r="T655" s="3" t="s">
        <v>6691</v>
      </c>
      <c r="U655" s="3" t="s">
        <v>154</v>
      </c>
      <c r="V655" s="3" t="s">
        <v>154</v>
      </c>
      <c r="W655" s="3" t="s">
        <v>8009</v>
      </c>
      <c r="X655" s="3" t="s">
        <v>154</v>
      </c>
      <c r="Y655" s="3" t="s">
        <v>154</v>
      </c>
      <c r="Z655" s="3" t="s">
        <v>154</v>
      </c>
      <c r="AA655" s="3" t="s">
        <v>154</v>
      </c>
      <c r="AB655" s="3" t="s">
        <v>154</v>
      </c>
      <c r="AC655" s="3" t="s">
        <v>154</v>
      </c>
      <c r="AD655" s="3" t="s">
        <v>6151</v>
      </c>
      <c r="AE655" s="3" t="s">
        <v>6151</v>
      </c>
      <c r="AF655" s="3" t="s">
        <v>154</v>
      </c>
      <c r="AG655" s="3" t="s">
        <v>154</v>
      </c>
      <c r="AH655" s="3" t="s">
        <v>6478</v>
      </c>
      <c r="AI655" s="3" t="s">
        <v>6482</v>
      </c>
      <c r="AJ655" s="3" t="s">
        <v>6033</v>
      </c>
    </row>
    <row r="656" spans="1:36" ht="30">
      <c r="A656" s="10">
        <v>751</v>
      </c>
      <c r="B656" t="str">
        <f>IF(K656="总计","",INDEX(主数据!A:AD,MATCH(J656,主数据!A:A,0),9))</f>
        <v>环渤海大区公司</v>
      </c>
      <c r="C656" t="str">
        <f>IF(K656="","",INDEX(主数据!A:AD,MATCH(J656,主数据!A:A,0),11))</f>
        <v>天津南区</v>
      </c>
      <c r="D656" t="str">
        <f t="shared" si="40"/>
        <v>TJ53物业服务费直接录入</v>
      </c>
      <c r="E656" s="13" t="str">
        <f t="shared" si="42"/>
        <v/>
      </c>
      <c r="F656" s="13" t="str">
        <f>IF(E656="","",IFERROR(IF(IF(K656="","",INDEX(收费标合同信息维护!A:Q,MATCH(D656,收费标合同信息维护!J:J,0),10))=D656,"有","无"),"无"))</f>
        <v/>
      </c>
      <c r="G656" s="13" t="str">
        <f t="shared" si="41"/>
        <v/>
      </c>
      <c r="H656" s="13" t="str">
        <f t="shared" si="43"/>
        <v/>
      </c>
      <c r="I656" s="13" t="str">
        <f>IF(G656="","",IFERROR(IF(IF(K656="","",INDEX(收费标合同信息维护!A:Q,MATCH(G656,收费标合同信息维护!M:M,0),13))=G656,"有","无"),"无"))</f>
        <v/>
      </c>
      <c r="J656" s="3" t="s">
        <v>2220</v>
      </c>
      <c r="K656" s="3" t="s">
        <v>8010</v>
      </c>
      <c r="L656" s="3" t="s">
        <v>6025</v>
      </c>
      <c r="M656" s="3" t="s">
        <v>6026</v>
      </c>
      <c r="N656" s="3" t="s">
        <v>6477</v>
      </c>
      <c r="O656" s="3" t="s">
        <v>6478</v>
      </c>
      <c r="P656" s="3" t="s">
        <v>8011</v>
      </c>
      <c r="Q656" s="3" t="s">
        <v>8012</v>
      </c>
      <c r="R656" s="3" t="s">
        <v>6479</v>
      </c>
      <c r="S656" s="3" t="s">
        <v>6480</v>
      </c>
      <c r="T656" s="3" t="s">
        <v>7411</v>
      </c>
      <c r="U656" s="3" t="s">
        <v>154</v>
      </c>
      <c r="V656" s="3" t="s">
        <v>154</v>
      </c>
      <c r="W656" s="3" t="s">
        <v>154</v>
      </c>
      <c r="X656" s="3" t="s">
        <v>154</v>
      </c>
      <c r="Y656" s="3" t="s">
        <v>154</v>
      </c>
      <c r="Z656" s="3" t="s">
        <v>154</v>
      </c>
      <c r="AA656" s="3" t="s">
        <v>154</v>
      </c>
      <c r="AB656" s="3" t="s">
        <v>154</v>
      </c>
      <c r="AC656" s="3" t="s">
        <v>154</v>
      </c>
      <c r="AD656" s="3" t="s">
        <v>6151</v>
      </c>
      <c r="AE656" s="3" t="s">
        <v>6151</v>
      </c>
      <c r="AF656" s="3" t="s">
        <v>154</v>
      </c>
      <c r="AG656" s="3" t="s">
        <v>154</v>
      </c>
      <c r="AH656" s="3" t="s">
        <v>6478</v>
      </c>
      <c r="AI656" s="3" t="s">
        <v>6482</v>
      </c>
      <c r="AJ656" s="3" t="s">
        <v>6033</v>
      </c>
    </row>
    <row r="657" spans="1:36" ht="30">
      <c r="A657" s="10">
        <v>752</v>
      </c>
      <c r="B657" t="str">
        <f>IF(K657="总计","",INDEX(主数据!A:AD,MATCH(J657,主数据!A:A,0),9))</f>
        <v>环渤海大区公司</v>
      </c>
      <c r="C657" t="str">
        <f>IF(K657="","",INDEX(主数据!A:AD,MATCH(J657,主数据!A:A,0),11))</f>
        <v>天津西区</v>
      </c>
      <c r="D657" t="str">
        <f t="shared" si="40"/>
        <v>TJ66物业服务费直接录入</v>
      </c>
      <c r="E657" s="13" t="str">
        <f t="shared" si="42"/>
        <v/>
      </c>
      <c r="F657" s="13" t="str">
        <f>IF(E657="","",IFERROR(IF(IF(K657="","",INDEX(收费标合同信息维护!A:Q,MATCH(D657,收费标合同信息维护!J:J,0),10))=D657,"有","无"),"无"))</f>
        <v/>
      </c>
      <c r="G657" s="13" t="str">
        <f t="shared" si="41"/>
        <v/>
      </c>
      <c r="H657" s="13" t="str">
        <f t="shared" si="43"/>
        <v/>
      </c>
      <c r="I657" s="13" t="str">
        <f>IF(G657="","",IFERROR(IF(IF(K657="","",INDEX(收费标合同信息维护!A:Q,MATCH(G657,收费标合同信息维护!M:M,0),13))=G657,"有","无"),"无"))</f>
        <v/>
      </c>
      <c r="J657" s="3" t="s">
        <v>2347</v>
      </c>
      <c r="K657" s="3" t="s">
        <v>8013</v>
      </c>
      <c r="L657" s="3" t="s">
        <v>6025</v>
      </c>
      <c r="M657" s="3" t="s">
        <v>6026</v>
      </c>
      <c r="N657" s="3" t="s">
        <v>6477</v>
      </c>
      <c r="O657" s="3" t="s">
        <v>6478</v>
      </c>
      <c r="P657" s="3" t="s">
        <v>6721</v>
      </c>
      <c r="Q657" s="3" t="s">
        <v>8014</v>
      </c>
      <c r="R657" s="3" t="s">
        <v>6479</v>
      </c>
      <c r="S657" s="3" t="s">
        <v>6480</v>
      </c>
      <c r="T657" s="3" t="s">
        <v>8015</v>
      </c>
      <c r="U657" s="3" t="s">
        <v>154</v>
      </c>
      <c r="V657" s="3" t="s">
        <v>154</v>
      </c>
      <c r="W657" s="3" t="s">
        <v>154</v>
      </c>
      <c r="X657" s="3" t="s">
        <v>154</v>
      </c>
      <c r="Y657" s="3" t="s">
        <v>154</v>
      </c>
      <c r="Z657" s="3" t="s">
        <v>154</v>
      </c>
      <c r="AA657" s="3" t="s">
        <v>154</v>
      </c>
      <c r="AB657" s="3" t="s">
        <v>154</v>
      </c>
      <c r="AC657" s="3" t="s">
        <v>154</v>
      </c>
      <c r="AD657" s="3" t="s">
        <v>6151</v>
      </c>
      <c r="AE657" s="3" t="s">
        <v>6151</v>
      </c>
      <c r="AF657" s="3" t="s">
        <v>154</v>
      </c>
      <c r="AG657" s="3" t="s">
        <v>154</v>
      </c>
      <c r="AH657" s="3" t="s">
        <v>6597</v>
      </c>
      <c r="AI657" s="3" t="s">
        <v>6482</v>
      </c>
      <c r="AJ657" s="3" t="s">
        <v>6489</v>
      </c>
    </row>
    <row r="658" spans="1:36" ht="15">
      <c r="A658" s="10">
        <v>753</v>
      </c>
      <c r="B658" t="str">
        <f>IF(K658="总计","",INDEX(主数据!A:AD,MATCH(J658,主数据!A:A,0),9))</f>
        <v>环渤海大区公司</v>
      </c>
      <c r="C658" t="str">
        <f>IF(K658="","",INDEX(主数据!A:AD,MATCH(J658,主数据!A:A,0),11))</f>
        <v>天津西区</v>
      </c>
      <c r="D658" t="str">
        <f t="shared" si="40"/>
        <v>TJ66物业服务费定额</v>
      </c>
      <c r="E658" s="13" t="str">
        <f t="shared" si="42"/>
        <v/>
      </c>
      <c r="F658" s="13" t="str">
        <f>IF(E658="","",IFERROR(IF(IF(K658="","",INDEX(收费标合同信息维护!A:Q,MATCH(D658,收费标合同信息维护!J:J,0),10))=D658,"有","无"),"无"))</f>
        <v/>
      </c>
      <c r="G658" s="13" t="str">
        <f t="shared" si="41"/>
        <v>TJ66物业服务费定额69158.87</v>
      </c>
      <c r="H658" s="13" t="str">
        <f t="shared" si="43"/>
        <v>69158.87</v>
      </c>
      <c r="I658" s="13" t="str">
        <f>IF(G658="","",IFERROR(IF(IF(K658="","",INDEX(收费标合同信息维护!A:Q,MATCH(G658,收费标合同信息维护!M:M,0),13))=G658,"有","无"),"无"))</f>
        <v>无</v>
      </c>
      <c r="J658" s="3" t="s">
        <v>2347</v>
      </c>
      <c r="K658" s="3" t="s">
        <v>8013</v>
      </c>
      <c r="L658" s="3" t="s">
        <v>6025</v>
      </c>
      <c r="M658" s="3" t="s">
        <v>6026</v>
      </c>
      <c r="N658" s="3" t="s">
        <v>6477</v>
      </c>
      <c r="O658" s="3" t="s">
        <v>6478</v>
      </c>
      <c r="P658" s="3" t="s">
        <v>6683</v>
      </c>
      <c r="Q658" s="3" t="s">
        <v>8016</v>
      </c>
      <c r="R658" s="3" t="s">
        <v>6490</v>
      </c>
      <c r="S658" s="3" t="s">
        <v>6491</v>
      </c>
      <c r="T658" s="3" t="s">
        <v>6514</v>
      </c>
      <c r="U658" s="3" t="s">
        <v>154</v>
      </c>
      <c r="V658" s="3" t="s">
        <v>154</v>
      </c>
      <c r="W658" s="3" t="s">
        <v>8017</v>
      </c>
      <c r="X658" s="3" t="s">
        <v>154</v>
      </c>
      <c r="Y658" s="3" t="s">
        <v>154</v>
      </c>
      <c r="Z658" s="3" t="s">
        <v>154</v>
      </c>
      <c r="AA658" s="3" t="s">
        <v>154</v>
      </c>
      <c r="AB658" s="3" t="s">
        <v>154</v>
      </c>
      <c r="AC658" s="3" t="s">
        <v>154</v>
      </c>
      <c r="AD658" s="3" t="s">
        <v>6151</v>
      </c>
      <c r="AE658" s="3" t="s">
        <v>6151</v>
      </c>
      <c r="AF658" s="3" t="s">
        <v>154</v>
      </c>
      <c r="AG658" s="3" t="s">
        <v>154</v>
      </c>
      <c r="AH658" s="3" t="s">
        <v>6597</v>
      </c>
      <c r="AI658" s="3" t="s">
        <v>6482</v>
      </c>
      <c r="AJ658" s="3" t="s">
        <v>6489</v>
      </c>
    </row>
    <row r="659" spans="1:36" ht="15">
      <c r="A659" s="10">
        <v>754</v>
      </c>
      <c r="B659" t="str">
        <f>IF(K659="总计","",INDEX(主数据!A:AD,MATCH(J659,主数据!A:A,0),9))</f>
        <v>环渤海大区公司</v>
      </c>
      <c r="C659" t="str">
        <f>IF(K659="","",INDEX(主数据!A:AD,MATCH(J659,主数据!A:A,0),11))</f>
        <v>天津西区</v>
      </c>
      <c r="D659" t="str">
        <f t="shared" si="40"/>
        <v>TJ66物业服务费定额</v>
      </c>
      <c r="E659" s="13" t="str">
        <f t="shared" si="42"/>
        <v/>
      </c>
      <c r="F659" s="13" t="str">
        <f>IF(E659="","",IFERROR(IF(IF(K659="","",INDEX(收费标合同信息维护!A:Q,MATCH(D659,收费标合同信息维护!J:J,0),10))=D659,"有","无"),"无"))</f>
        <v/>
      </c>
      <c r="G659" s="13" t="str">
        <f t="shared" si="41"/>
        <v>TJ66物业服务费定额42976.70</v>
      </c>
      <c r="H659" s="13" t="str">
        <f t="shared" si="43"/>
        <v>42976.70</v>
      </c>
      <c r="I659" s="13" t="str">
        <f>IF(G659="","",IFERROR(IF(IF(K659="","",INDEX(收费标合同信息维护!A:Q,MATCH(G659,收费标合同信息维护!M:M,0),13))=G659,"有","无"),"无"))</f>
        <v>无</v>
      </c>
      <c r="J659" s="3" t="s">
        <v>2347</v>
      </c>
      <c r="K659" s="3" t="s">
        <v>8013</v>
      </c>
      <c r="L659" s="3" t="s">
        <v>6025</v>
      </c>
      <c r="M659" s="3" t="s">
        <v>6026</v>
      </c>
      <c r="N659" s="3" t="s">
        <v>6477</v>
      </c>
      <c r="O659" s="3" t="s">
        <v>6478</v>
      </c>
      <c r="P659" s="3" t="s">
        <v>7354</v>
      </c>
      <c r="Q659" s="3" t="s">
        <v>8018</v>
      </c>
      <c r="R659" s="3" t="s">
        <v>6490</v>
      </c>
      <c r="S659" s="3" t="s">
        <v>6491</v>
      </c>
      <c r="T659" s="3" t="s">
        <v>6915</v>
      </c>
      <c r="U659" s="3" t="s">
        <v>154</v>
      </c>
      <c r="V659" s="3" t="s">
        <v>154</v>
      </c>
      <c r="W659" s="3" t="s">
        <v>8019</v>
      </c>
      <c r="X659" s="3" t="s">
        <v>154</v>
      </c>
      <c r="Y659" s="3" t="s">
        <v>154</v>
      </c>
      <c r="Z659" s="3" t="s">
        <v>154</v>
      </c>
      <c r="AA659" s="3" t="s">
        <v>154</v>
      </c>
      <c r="AB659" s="3" t="s">
        <v>154</v>
      </c>
      <c r="AC659" s="3" t="s">
        <v>154</v>
      </c>
      <c r="AD659" s="3" t="s">
        <v>6151</v>
      </c>
      <c r="AE659" s="3" t="s">
        <v>6151</v>
      </c>
      <c r="AF659" s="3" t="s">
        <v>154</v>
      </c>
      <c r="AG659" s="3" t="s">
        <v>154</v>
      </c>
      <c r="AH659" s="3" t="s">
        <v>6597</v>
      </c>
      <c r="AI659" s="3" t="s">
        <v>6482</v>
      </c>
      <c r="AJ659" s="3" t="s">
        <v>6489</v>
      </c>
    </row>
    <row r="660" spans="1:36" ht="15">
      <c r="A660" s="10">
        <v>755</v>
      </c>
      <c r="B660" t="str">
        <f>IF(K660="总计","",INDEX(主数据!A:AD,MATCH(J660,主数据!A:A,0),9))</f>
        <v>环渤海大区公司</v>
      </c>
      <c r="C660" t="str">
        <f>IF(K660="","",INDEX(主数据!A:AD,MATCH(J660,主数据!A:A,0),11))</f>
        <v>天津西区</v>
      </c>
      <c r="D660" t="str">
        <f t="shared" si="40"/>
        <v>TJ66物业服务费标准方式69158.87</v>
      </c>
      <c r="E660" s="13" t="str">
        <f t="shared" si="42"/>
        <v>69158.87</v>
      </c>
      <c r="F660" s="13" t="str">
        <f>IF(E660="","",IFERROR(IF(IF(K660="","",INDEX(收费标合同信息维护!A:Q,MATCH(D660,收费标合同信息维护!J:J,0),10))=D660,"有","无"),"无"))</f>
        <v>无</v>
      </c>
      <c r="G660" s="13" t="str">
        <f t="shared" si="41"/>
        <v/>
      </c>
      <c r="H660" s="13" t="str">
        <f t="shared" si="43"/>
        <v/>
      </c>
      <c r="I660" s="13" t="str">
        <f>IF(G660="","",IFERROR(IF(IF(K660="","",INDEX(收费标合同信息维护!A:Q,MATCH(G660,收费标合同信息维护!M:M,0),13))=G660,"有","无"),"无"))</f>
        <v/>
      </c>
      <c r="J660" s="3" t="s">
        <v>2347</v>
      </c>
      <c r="K660" s="3" t="s">
        <v>8013</v>
      </c>
      <c r="L660" s="3" t="s">
        <v>6025</v>
      </c>
      <c r="M660" s="3" t="s">
        <v>6026</v>
      </c>
      <c r="N660" s="3" t="s">
        <v>6477</v>
      </c>
      <c r="O660" s="3" t="s">
        <v>6478</v>
      </c>
      <c r="P660" s="3" t="s">
        <v>8020</v>
      </c>
      <c r="Q660" s="3" t="s">
        <v>6026</v>
      </c>
      <c r="R660" s="3" t="s">
        <v>6484</v>
      </c>
      <c r="S660" s="3" t="s">
        <v>6491</v>
      </c>
      <c r="T660" s="3" t="s">
        <v>6514</v>
      </c>
      <c r="U660" s="3" t="s">
        <v>6487</v>
      </c>
      <c r="V660" s="3" t="s">
        <v>8017</v>
      </c>
      <c r="W660" s="3" t="s">
        <v>154</v>
      </c>
      <c r="X660" s="3" t="s">
        <v>154</v>
      </c>
      <c r="Y660" s="3" t="s">
        <v>154</v>
      </c>
      <c r="Z660" s="3" t="s">
        <v>154</v>
      </c>
      <c r="AA660" s="3" t="s">
        <v>154</v>
      </c>
      <c r="AB660" s="3" t="s">
        <v>154</v>
      </c>
      <c r="AC660" s="3" t="s">
        <v>154</v>
      </c>
      <c r="AD660" s="3" t="s">
        <v>6151</v>
      </c>
      <c r="AE660" s="3" t="s">
        <v>6151</v>
      </c>
      <c r="AF660" s="3" t="s">
        <v>154</v>
      </c>
      <c r="AG660" s="3" t="s">
        <v>154</v>
      </c>
      <c r="AH660" s="3" t="s">
        <v>6597</v>
      </c>
      <c r="AI660" s="3" t="s">
        <v>6482</v>
      </c>
      <c r="AJ660" s="3" t="s">
        <v>6489</v>
      </c>
    </row>
    <row r="661" spans="1:36" ht="30">
      <c r="A661" s="10">
        <v>756</v>
      </c>
      <c r="B661" t="str">
        <f>IF(K661="总计","",INDEX(主数据!A:AD,MATCH(J661,主数据!A:A,0),9))</f>
        <v>环渤海大区公司</v>
      </c>
      <c r="C661" t="str">
        <f>IF(K661="","",INDEX(主数据!A:AD,MATCH(J661,主数据!A:A,0),11))</f>
        <v>天津西区</v>
      </c>
      <c r="D661" t="str">
        <f t="shared" si="40"/>
        <v>TJ66销售中心物业费定额</v>
      </c>
      <c r="E661" s="13" t="str">
        <f t="shared" si="42"/>
        <v/>
      </c>
      <c r="F661" s="13" t="str">
        <f>IF(E661="","",IFERROR(IF(IF(K661="","",INDEX(收费标合同信息维护!A:Q,MATCH(D661,收费标合同信息维护!J:J,0),10))=D661,"有","无"),"无"))</f>
        <v/>
      </c>
      <c r="G661" s="13" t="str">
        <f t="shared" si="41"/>
        <v>TJ66销售中心物业费定额42976.70</v>
      </c>
      <c r="H661" s="13" t="str">
        <f t="shared" si="43"/>
        <v>42976.70</v>
      </c>
      <c r="I661" s="13" t="str">
        <f>IF(G661="","",IFERROR(IF(IF(K661="","",INDEX(收费标合同信息维护!A:Q,MATCH(G661,收费标合同信息维护!M:M,0),13))=G661,"有","无"),"无"))</f>
        <v>无</v>
      </c>
      <c r="J661" s="3" t="s">
        <v>2347</v>
      </c>
      <c r="K661" s="3" t="s">
        <v>8013</v>
      </c>
      <c r="L661" s="3" t="s">
        <v>6638</v>
      </c>
      <c r="M661" s="3" t="s">
        <v>6639</v>
      </c>
      <c r="N661" s="3" t="s">
        <v>6477</v>
      </c>
      <c r="O661" s="3" t="s">
        <v>6478</v>
      </c>
      <c r="P661" s="3" t="s">
        <v>7517</v>
      </c>
      <c r="Q661" s="3" t="s">
        <v>8021</v>
      </c>
      <c r="R661" s="3" t="s">
        <v>6490</v>
      </c>
      <c r="S661" s="3" t="s">
        <v>6491</v>
      </c>
      <c r="T661" s="3" t="s">
        <v>6537</v>
      </c>
      <c r="U661" s="3" t="s">
        <v>154</v>
      </c>
      <c r="V661" s="3" t="s">
        <v>154</v>
      </c>
      <c r="W661" s="3" t="s">
        <v>8019</v>
      </c>
      <c r="X661" s="3" t="s">
        <v>154</v>
      </c>
      <c r="Y661" s="3" t="s">
        <v>154</v>
      </c>
      <c r="Z661" s="3" t="s">
        <v>154</v>
      </c>
      <c r="AA661" s="3" t="s">
        <v>154</v>
      </c>
      <c r="AB661" s="3" t="s">
        <v>154</v>
      </c>
      <c r="AC661" s="3" t="s">
        <v>154</v>
      </c>
      <c r="AD661" s="3" t="s">
        <v>6151</v>
      </c>
      <c r="AE661" s="3" t="s">
        <v>6151</v>
      </c>
      <c r="AF661" s="3" t="s">
        <v>154</v>
      </c>
      <c r="AG661" s="3" t="s">
        <v>154</v>
      </c>
      <c r="AH661" s="3" t="s">
        <v>6597</v>
      </c>
      <c r="AI661" s="3" t="s">
        <v>6482</v>
      </c>
      <c r="AJ661" s="3" t="s">
        <v>6489</v>
      </c>
    </row>
    <row r="662" spans="1:36" ht="30">
      <c r="A662" s="10">
        <v>757</v>
      </c>
      <c r="B662" t="str">
        <f>IF(K662="总计","",INDEX(主数据!A:AD,MATCH(J662,主数据!A:A,0),9))</f>
        <v>环渤海大区公司</v>
      </c>
      <c r="C662" t="str">
        <f>IF(K662="","",INDEX(主数据!A:AD,MATCH(J662,主数据!A:A,0),11))</f>
        <v>天津西区</v>
      </c>
      <c r="D662" t="str">
        <f t="shared" si="40"/>
        <v>TJ66销售中心物业费定额</v>
      </c>
      <c r="E662" s="13" t="str">
        <f t="shared" si="42"/>
        <v/>
      </c>
      <c r="F662" s="13" t="str">
        <f>IF(E662="","",IFERROR(IF(IF(K662="","",INDEX(收费标合同信息维护!A:Q,MATCH(D662,收费标合同信息维护!J:J,0),10))=D662,"有","无"),"无"))</f>
        <v/>
      </c>
      <c r="G662" s="13" t="str">
        <f t="shared" si="41"/>
        <v>TJ66销售中心物业费定额42976.70</v>
      </c>
      <c r="H662" s="13" t="str">
        <f t="shared" si="43"/>
        <v>42976.70</v>
      </c>
      <c r="I662" s="13" t="str">
        <f>IF(G662="","",IFERROR(IF(IF(K662="","",INDEX(收费标合同信息维护!A:Q,MATCH(G662,收费标合同信息维护!M:M,0),13))=G662,"有","无"),"无"))</f>
        <v>无</v>
      </c>
      <c r="J662" s="3" t="s">
        <v>2347</v>
      </c>
      <c r="K662" s="3" t="s">
        <v>8013</v>
      </c>
      <c r="L662" s="3" t="s">
        <v>6638</v>
      </c>
      <c r="M662" s="3" t="s">
        <v>6639</v>
      </c>
      <c r="N662" s="3" t="s">
        <v>6477</v>
      </c>
      <c r="O662" s="3" t="s">
        <v>6478</v>
      </c>
      <c r="P662" s="3" t="s">
        <v>7519</v>
      </c>
      <c r="Q662" s="3" t="s">
        <v>8022</v>
      </c>
      <c r="R662" s="3" t="s">
        <v>6490</v>
      </c>
      <c r="S662" s="3" t="s">
        <v>6491</v>
      </c>
      <c r="T662" s="3" t="s">
        <v>6537</v>
      </c>
      <c r="U662" s="3" t="s">
        <v>154</v>
      </c>
      <c r="V662" s="3" t="s">
        <v>154</v>
      </c>
      <c r="W662" s="3" t="s">
        <v>8019</v>
      </c>
      <c r="X662" s="3" t="s">
        <v>154</v>
      </c>
      <c r="Y662" s="3" t="s">
        <v>154</v>
      </c>
      <c r="Z662" s="3" t="s">
        <v>154</v>
      </c>
      <c r="AA662" s="3" t="s">
        <v>154</v>
      </c>
      <c r="AB662" s="3" t="s">
        <v>154</v>
      </c>
      <c r="AC662" s="3" t="s">
        <v>154</v>
      </c>
      <c r="AD662" s="3" t="s">
        <v>6151</v>
      </c>
      <c r="AE662" s="3" t="s">
        <v>6151</v>
      </c>
      <c r="AF662" s="3" t="s">
        <v>6040</v>
      </c>
      <c r="AG662" s="3" t="s">
        <v>154</v>
      </c>
      <c r="AH662" s="3" t="s">
        <v>6478</v>
      </c>
      <c r="AI662" s="3" t="s">
        <v>6482</v>
      </c>
      <c r="AJ662" s="3" t="s">
        <v>6033</v>
      </c>
    </row>
    <row r="663" spans="1:36" ht="15">
      <c r="A663" s="10">
        <v>758</v>
      </c>
      <c r="B663" t="str">
        <f>IF(K663="总计","",INDEX(主数据!A:AD,MATCH(J663,主数据!A:A,0),9))</f>
        <v>环渤海大区公司</v>
      </c>
      <c r="C663" t="str">
        <f>IF(K663="","",INDEX(主数据!A:AD,MATCH(J663,主数据!A:A,0),11))</f>
        <v>天津生态城城区</v>
      </c>
      <c r="D663" t="str">
        <f t="shared" si="40"/>
        <v>TJ68物业服务费定额</v>
      </c>
      <c r="E663" s="13" t="str">
        <f t="shared" si="42"/>
        <v/>
      </c>
      <c r="F663" s="13" t="str">
        <f>IF(E663="","",IFERROR(IF(IF(K663="","",INDEX(收费标合同信息维护!A:Q,MATCH(D663,收费标合同信息维护!J:J,0),10))=D663,"有","无"),"无"))</f>
        <v/>
      </c>
      <c r="G663" s="13" t="str">
        <f t="shared" si="41"/>
        <v>TJ68物业服务费定额182983.98</v>
      </c>
      <c r="H663" s="13" t="str">
        <f t="shared" si="43"/>
        <v>182983.98</v>
      </c>
      <c r="I663" s="13" t="str">
        <f>IF(G663="","",IFERROR(IF(IF(K663="","",INDEX(收费标合同信息维护!A:Q,MATCH(G663,收费标合同信息维护!M:M,0),13))=G663,"有","无"),"无"))</f>
        <v>无</v>
      </c>
      <c r="J663" s="3" t="s">
        <v>2414</v>
      </c>
      <c r="K663" s="3" t="s">
        <v>8023</v>
      </c>
      <c r="L663" s="3" t="s">
        <v>6025</v>
      </c>
      <c r="M663" s="3" t="s">
        <v>6026</v>
      </c>
      <c r="N663" s="3" t="s">
        <v>6477</v>
      </c>
      <c r="O663" s="3" t="s">
        <v>6478</v>
      </c>
      <c r="P663" s="3" t="s">
        <v>2414</v>
      </c>
      <c r="Q663" s="3" t="s">
        <v>7895</v>
      </c>
      <c r="R663" s="3" t="s">
        <v>6490</v>
      </c>
      <c r="S663" s="3" t="s">
        <v>6491</v>
      </c>
      <c r="T663" s="3" t="s">
        <v>6514</v>
      </c>
      <c r="U663" s="3" t="s">
        <v>154</v>
      </c>
      <c r="V663" s="3" t="s">
        <v>154</v>
      </c>
      <c r="W663" s="3" t="s">
        <v>8024</v>
      </c>
      <c r="X663" s="3" t="s">
        <v>154</v>
      </c>
      <c r="Y663" s="3" t="s">
        <v>154</v>
      </c>
      <c r="Z663" s="3" t="s">
        <v>154</v>
      </c>
      <c r="AA663" s="3" t="s">
        <v>154</v>
      </c>
      <c r="AB663" s="3" t="s">
        <v>154</v>
      </c>
      <c r="AC663" s="3" t="s">
        <v>154</v>
      </c>
      <c r="AD663" s="3" t="s">
        <v>6151</v>
      </c>
      <c r="AE663" s="3" t="s">
        <v>6151</v>
      </c>
      <c r="AF663" s="3" t="s">
        <v>154</v>
      </c>
      <c r="AG663" s="3" t="s">
        <v>154</v>
      </c>
      <c r="AH663" s="3" t="s">
        <v>6478</v>
      </c>
      <c r="AI663" s="3" t="s">
        <v>6482</v>
      </c>
      <c r="AJ663" s="3" t="s">
        <v>6033</v>
      </c>
    </row>
    <row r="664" spans="1:36" ht="15">
      <c r="A664" s="10">
        <v>759</v>
      </c>
      <c r="B664" t="str">
        <f>IF(K664="总计","",INDEX(主数据!A:AD,MATCH(J664,主数据!A:A,0),9))</f>
        <v>环渤海大区公司</v>
      </c>
      <c r="C664" t="str">
        <f>IF(K664="","",INDEX(主数据!A:AD,MATCH(J664,主数据!A:A,0),11))</f>
        <v>天津生态城城区</v>
      </c>
      <c r="D664" t="str">
        <f t="shared" si="40"/>
        <v>TJ68物业服务费直接录入</v>
      </c>
      <c r="E664" s="13" t="str">
        <f t="shared" si="42"/>
        <v/>
      </c>
      <c r="F664" s="13" t="str">
        <f>IF(E664="","",IFERROR(IF(IF(K664="","",INDEX(收费标合同信息维护!A:Q,MATCH(D664,收费标合同信息维护!J:J,0),10))=D664,"有","无"),"无"))</f>
        <v/>
      </c>
      <c r="G664" s="13" t="str">
        <f t="shared" si="41"/>
        <v/>
      </c>
      <c r="H664" s="13" t="str">
        <f t="shared" si="43"/>
        <v/>
      </c>
      <c r="I664" s="13" t="str">
        <f>IF(G664="","",IFERROR(IF(IF(K664="","",INDEX(收费标合同信息维护!A:Q,MATCH(G664,收费标合同信息维护!M:M,0),13))=G664,"有","无"),"无"))</f>
        <v/>
      </c>
      <c r="J664" s="3" t="s">
        <v>2414</v>
      </c>
      <c r="K664" s="3" t="s">
        <v>8023</v>
      </c>
      <c r="L664" s="3" t="s">
        <v>6025</v>
      </c>
      <c r="M664" s="3" t="s">
        <v>6026</v>
      </c>
      <c r="N664" s="3" t="s">
        <v>6477</v>
      </c>
      <c r="O664" s="3" t="s">
        <v>6478</v>
      </c>
      <c r="P664" s="3" t="s">
        <v>8025</v>
      </c>
      <c r="Q664" s="3" t="s">
        <v>6026</v>
      </c>
      <c r="R664" s="3" t="s">
        <v>6479</v>
      </c>
      <c r="S664" s="3" t="s">
        <v>6480</v>
      </c>
      <c r="T664" s="3" t="s">
        <v>6481</v>
      </c>
      <c r="U664" s="3" t="s">
        <v>154</v>
      </c>
      <c r="V664" s="3" t="s">
        <v>154</v>
      </c>
      <c r="W664" s="3" t="s">
        <v>154</v>
      </c>
      <c r="X664" s="3" t="s">
        <v>154</v>
      </c>
      <c r="Y664" s="3" t="s">
        <v>154</v>
      </c>
      <c r="Z664" s="3" t="s">
        <v>154</v>
      </c>
      <c r="AA664" s="3" t="s">
        <v>154</v>
      </c>
      <c r="AB664" s="3" t="s">
        <v>154</v>
      </c>
      <c r="AC664" s="3" t="s">
        <v>154</v>
      </c>
      <c r="AD664" s="3" t="s">
        <v>6151</v>
      </c>
      <c r="AE664" s="3" t="s">
        <v>6151</v>
      </c>
      <c r="AF664" s="3" t="s">
        <v>154</v>
      </c>
      <c r="AG664" s="3" t="s">
        <v>154</v>
      </c>
      <c r="AH664" s="3" t="s">
        <v>6478</v>
      </c>
      <c r="AI664" s="3" t="s">
        <v>6482</v>
      </c>
      <c r="AJ664" s="3" t="s">
        <v>6032</v>
      </c>
    </row>
    <row r="665" spans="1:36" ht="30">
      <c r="A665" s="10">
        <v>760</v>
      </c>
      <c r="B665" t="str">
        <f>IF(K665="总计","",INDEX(主数据!A:AD,MATCH(J665,主数据!A:A,0),9))</f>
        <v>环渤海大区公司</v>
      </c>
      <c r="C665" t="str">
        <f>IF(K665="","",INDEX(主数据!A:AD,MATCH(J665,主数据!A:A,0),11))</f>
        <v>天津西区</v>
      </c>
      <c r="D665" t="str">
        <f t="shared" si="40"/>
        <v>TJ69物业服务费定额</v>
      </c>
      <c r="E665" s="13" t="str">
        <f t="shared" si="42"/>
        <v/>
      </c>
      <c r="F665" s="13" t="str">
        <f>IF(E665="","",IFERROR(IF(IF(K665="","",INDEX(收费标合同信息维护!A:Q,MATCH(D665,收费标合同信息维护!J:J,0),10))=D665,"有","无"),"无"))</f>
        <v/>
      </c>
      <c r="G665" s="13" t="str">
        <f t="shared" si="41"/>
        <v>TJ69物业服务费定额24298.08</v>
      </c>
      <c r="H665" s="13" t="str">
        <f t="shared" si="43"/>
        <v>24298.08</v>
      </c>
      <c r="I665" s="13" t="str">
        <f>IF(G665="","",IFERROR(IF(IF(K665="","",INDEX(收费标合同信息维护!A:Q,MATCH(G665,收费标合同信息维护!M:M,0),13))=G665,"有","无"),"无"))</f>
        <v>无</v>
      </c>
      <c r="J665" s="3" t="s">
        <v>2919</v>
      </c>
      <c r="K665" s="3" t="s">
        <v>8026</v>
      </c>
      <c r="L665" s="3" t="s">
        <v>6025</v>
      </c>
      <c r="M665" s="3" t="s">
        <v>6026</v>
      </c>
      <c r="N665" s="3" t="s">
        <v>6477</v>
      </c>
      <c r="O665" s="3" t="s">
        <v>6478</v>
      </c>
      <c r="P665" s="3" t="s">
        <v>8027</v>
      </c>
      <c r="Q665" s="3" t="s">
        <v>8028</v>
      </c>
      <c r="R665" s="3" t="s">
        <v>6490</v>
      </c>
      <c r="S665" s="3" t="s">
        <v>6491</v>
      </c>
      <c r="T665" s="3" t="s">
        <v>6684</v>
      </c>
      <c r="U665" s="3" t="s">
        <v>154</v>
      </c>
      <c r="V665" s="3" t="s">
        <v>154</v>
      </c>
      <c r="W665" s="3" t="s">
        <v>8029</v>
      </c>
      <c r="X665" s="3" t="s">
        <v>154</v>
      </c>
      <c r="Y665" s="3" t="s">
        <v>154</v>
      </c>
      <c r="Z665" s="3" t="s">
        <v>154</v>
      </c>
      <c r="AA665" s="3" t="s">
        <v>154</v>
      </c>
      <c r="AB665" s="3" t="s">
        <v>154</v>
      </c>
      <c r="AC665" s="3" t="s">
        <v>154</v>
      </c>
      <c r="AD665" s="3" t="s">
        <v>6151</v>
      </c>
      <c r="AE665" s="3" t="s">
        <v>6151</v>
      </c>
      <c r="AF665" s="3" t="s">
        <v>154</v>
      </c>
      <c r="AG665" s="3" t="s">
        <v>154</v>
      </c>
      <c r="AH665" s="3" t="s">
        <v>6597</v>
      </c>
      <c r="AI665" s="3" t="s">
        <v>6482</v>
      </c>
      <c r="AJ665" s="3" t="s">
        <v>6489</v>
      </c>
    </row>
    <row r="666" spans="1:36" ht="30">
      <c r="A666" s="10">
        <v>761</v>
      </c>
      <c r="B666" t="str">
        <f>IF(K666="总计","",INDEX(主数据!A:AD,MATCH(J666,主数据!A:A,0),9))</f>
        <v>环渤海大区公司</v>
      </c>
      <c r="C666" t="str">
        <f>IF(K666="","",INDEX(主数据!A:AD,MATCH(J666,主数据!A:A,0),11))</f>
        <v>天津西区</v>
      </c>
      <c r="D666" t="str">
        <f t="shared" si="40"/>
        <v>TJ69物业服务费定额</v>
      </c>
      <c r="E666" s="13" t="str">
        <f t="shared" si="42"/>
        <v/>
      </c>
      <c r="F666" s="13" t="str">
        <f>IF(E666="","",IFERROR(IF(IF(K666="","",INDEX(收费标合同信息维护!A:Q,MATCH(D666,收费标合同信息维护!J:J,0),10))=D666,"有","无"),"无"))</f>
        <v/>
      </c>
      <c r="G666" s="13" t="str">
        <f t="shared" si="41"/>
        <v>TJ69物业服务费定额605917.60</v>
      </c>
      <c r="H666" s="13" t="str">
        <f t="shared" si="43"/>
        <v>605917.60</v>
      </c>
      <c r="I666" s="13" t="str">
        <f>IF(G666="","",IFERROR(IF(IF(K666="","",INDEX(收费标合同信息维护!A:Q,MATCH(G666,收费标合同信息维护!M:M,0),13))=G666,"有","无"),"无"))</f>
        <v>无</v>
      </c>
      <c r="J666" s="3" t="s">
        <v>2919</v>
      </c>
      <c r="K666" s="3" t="s">
        <v>8026</v>
      </c>
      <c r="L666" s="3" t="s">
        <v>6025</v>
      </c>
      <c r="M666" s="3" t="s">
        <v>6026</v>
      </c>
      <c r="N666" s="3" t="s">
        <v>6477</v>
      </c>
      <c r="O666" s="3" t="s">
        <v>6478</v>
      </c>
      <c r="P666" s="3" t="s">
        <v>8030</v>
      </c>
      <c r="Q666" s="3" t="s">
        <v>6026</v>
      </c>
      <c r="R666" s="3" t="s">
        <v>6490</v>
      </c>
      <c r="S666" s="3" t="s">
        <v>6491</v>
      </c>
      <c r="T666" s="3" t="s">
        <v>6537</v>
      </c>
      <c r="U666" s="3" t="s">
        <v>154</v>
      </c>
      <c r="V666" s="3" t="s">
        <v>154</v>
      </c>
      <c r="W666" s="3" t="s">
        <v>8031</v>
      </c>
      <c r="X666" s="3" t="s">
        <v>154</v>
      </c>
      <c r="Y666" s="3" t="s">
        <v>154</v>
      </c>
      <c r="Z666" s="3" t="s">
        <v>154</v>
      </c>
      <c r="AA666" s="3" t="s">
        <v>154</v>
      </c>
      <c r="AB666" s="3" t="s">
        <v>154</v>
      </c>
      <c r="AC666" s="3" t="s">
        <v>154</v>
      </c>
      <c r="AD666" s="3" t="s">
        <v>6151</v>
      </c>
      <c r="AE666" s="3" t="s">
        <v>6151</v>
      </c>
      <c r="AF666" s="3" t="s">
        <v>6040</v>
      </c>
      <c r="AG666" s="3" t="s">
        <v>154</v>
      </c>
      <c r="AH666" s="3" t="s">
        <v>6597</v>
      </c>
      <c r="AI666" s="3" t="s">
        <v>6482</v>
      </c>
      <c r="AJ666" s="3" t="s">
        <v>6489</v>
      </c>
    </row>
    <row r="667" spans="1:36" ht="30">
      <c r="A667" s="10">
        <v>762</v>
      </c>
      <c r="B667" t="str">
        <f>IF(K667="总计","",INDEX(主数据!A:AD,MATCH(J667,主数据!A:A,0),9))</f>
        <v>环渤海大区公司</v>
      </c>
      <c r="C667" t="str">
        <f>IF(K667="","",INDEX(主数据!A:AD,MATCH(J667,主数据!A:A,0),11))</f>
        <v>天津西区</v>
      </c>
      <c r="D667" t="str">
        <f t="shared" si="40"/>
        <v>TJ69物业服务费定额</v>
      </c>
      <c r="E667" s="13" t="str">
        <f t="shared" si="42"/>
        <v/>
      </c>
      <c r="F667" s="13" t="str">
        <f>IF(E667="","",IFERROR(IF(IF(K667="","",INDEX(收费标合同信息维护!A:Q,MATCH(D667,收费标合同信息维护!J:J,0),10))=D667,"有","无"),"无"))</f>
        <v/>
      </c>
      <c r="G667" s="13" t="str">
        <f t="shared" si="41"/>
        <v>TJ69物业服务费定额581619.52</v>
      </c>
      <c r="H667" s="13" t="str">
        <f t="shared" si="43"/>
        <v>581619.52</v>
      </c>
      <c r="I667" s="13" t="str">
        <f>IF(G667="","",IFERROR(IF(IF(K667="","",INDEX(收费标合同信息维护!A:Q,MATCH(G667,收费标合同信息维护!M:M,0),13))=G667,"有","无"),"无"))</f>
        <v>无</v>
      </c>
      <c r="J667" s="3" t="s">
        <v>2919</v>
      </c>
      <c r="K667" s="3" t="s">
        <v>8026</v>
      </c>
      <c r="L667" s="3" t="s">
        <v>6025</v>
      </c>
      <c r="M667" s="3" t="s">
        <v>6026</v>
      </c>
      <c r="N667" s="3" t="s">
        <v>6477</v>
      </c>
      <c r="O667" s="3" t="s">
        <v>6478</v>
      </c>
      <c r="P667" s="3" t="s">
        <v>8032</v>
      </c>
      <c r="Q667" s="3" t="s">
        <v>8033</v>
      </c>
      <c r="R667" s="3" t="s">
        <v>6490</v>
      </c>
      <c r="S667" s="3" t="s">
        <v>6491</v>
      </c>
      <c r="T667" s="3" t="s">
        <v>7084</v>
      </c>
      <c r="U667" s="3" t="s">
        <v>154</v>
      </c>
      <c r="V667" s="3" t="s">
        <v>154</v>
      </c>
      <c r="W667" s="3" t="s">
        <v>8034</v>
      </c>
      <c r="X667" s="3" t="s">
        <v>154</v>
      </c>
      <c r="Y667" s="3" t="s">
        <v>154</v>
      </c>
      <c r="Z667" s="3" t="s">
        <v>154</v>
      </c>
      <c r="AA667" s="3" t="s">
        <v>154</v>
      </c>
      <c r="AB667" s="3" t="s">
        <v>154</v>
      </c>
      <c r="AC667" s="3" t="s">
        <v>154</v>
      </c>
      <c r="AD667" s="3" t="s">
        <v>6151</v>
      </c>
      <c r="AE667" s="3" t="s">
        <v>6151</v>
      </c>
      <c r="AF667" s="3" t="s">
        <v>154</v>
      </c>
      <c r="AG667" s="3" t="s">
        <v>154</v>
      </c>
      <c r="AH667" s="3" t="s">
        <v>6478</v>
      </c>
      <c r="AI667" s="3" t="s">
        <v>6482</v>
      </c>
      <c r="AJ667" s="3" t="s">
        <v>6033</v>
      </c>
    </row>
    <row r="668" spans="1:36" ht="30">
      <c r="A668" s="10">
        <v>763</v>
      </c>
      <c r="B668" t="str">
        <f>IF(K668="总计","",INDEX(主数据!A:AD,MATCH(J668,主数据!A:A,0),9))</f>
        <v>环渤海大区公司</v>
      </c>
      <c r="C668" t="str">
        <f>IF(K668="","",INDEX(主数据!A:AD,MATCH(J668,主数据!A:A,0),11))</f>
        <v>天津西区</v>
      </c>
      <c r="D668" t="str">
        <f t="shared" si="40"/>
        <v>TJ69物业服务费定额</v>
      </c>
      <c r="E668" s="13" t="str">
        <f t="shared" si="42"/>
        <v/>
      </c>
      <c r="F668" s="13" t="str">
        <f>IF(E668="","",IFERROR(IF(IF(K668="","",INDEX(收费标合同信息维护!A:Q,MATCH(D668,收费标合同信息维护!J:J,0),10))=D668,"有","无"),"无"))</f>
        <v/>
      </c>
      <c r="G668" s="13" t="str">
        <f t="shared" si="41"/>
        <v>TJ69物业服务费定额747324.07</v>
      </c>
      <c r="H668" s="13" t="str">
        <f t="shared" si="43"/>
        <v>747324.07</v>
      </c>
      <c r="I668" s="13" t="str">
        <f>IF(G668="","",IFERROR(IF(IF(K668="","",INDEX(收费标合同信息维护!A:Q,MATCH(G668,收费标合同信息维护!M:M,0),13))=G668,"有","无"),"无"))</f>
        <v>无</v>
      </c>
      <c r="J668" s="3" t="s">
        <v>2919</v>
      </c>
      <c r="K668" s="3" t="s">
        <v>8026</v>
      </c>
      <c r="L668" s="3" t="s">
        <v>6025</v>
      </c>
      <c r="M668" s="3" t="s">
        <v>6026</v>
      </c>
      <c r="N668" s="3" t="s">
        <v>6477</v>
      </c>
      <c r="O668" s="3" t="s">
        <v>6478</v>
      </c>
      <c r="P668" s="3" t="s">
        <v>8035</v>
      </c>
      <c r="Q668" s="3" t="s">
        <v>8036</v>
      </c>
      <c r="R668" s="3" t="s">
        <v>6490</v>
      </c>
      <c r="S668" s="3" t="s">
        <v>6491</v>
      </c>
      <c r="T668" s="3" t="s">
        <v>7218</v>
      </c>
      <c r="U668" s="3" t="s">
        <v>6578</v>
      </c>
      <c r="V668" s="3" t="s">
        <v>154</v>
      </c>
      <c r="W668" s="3" t="s">
        <v>8037</v>
      </c>
      <c r="X668" s="3" t="s">
        <v>154</v>
      </c>
      <c r="Y668" s="3" t="s">
        <v>154</v>
      </c>
      <c r="Z668" s="3" t="s">
        <v>154</v>
      </c>
      <c r="AA668" s="3" t="s">
        <v>154</v>
      </c>
      <c r="AB668" s="3" t="s">
        <v>154</v>
      </c>
      <c r="AC668" s="3" t="s">
        <v>154</v>
      </c>
      <c r="AD668" s="3" t="s">
        <v>6151</v>
      </c>
      <c r="AE668" s="3" t="s">
        <v>6151</v>
      </c>
      <c r="AF668" s="3" t="s">
        <v>154</v>
      </c>
      <c r="AG668" s="3" t="s">
        <v>154</v>
      </c>
      <c r="AH668" s="3" t="s">
        <v>6478</v>
      </c>
      <c r="AI668" s="3" t="s">
        <v>6482</v>
      </c>
      <c r="AJ668" s="3" t="s">
        <v>6489</v>
      </c>
    </row>
    <row r="669" spans="1:36" ht="30">
      <c r="A669" s="10">
        <v>764</v>
      </c>
      <c r="B669" t="str">
        <f>IF(K669="总计","",INDEX(主数据!A:AD,MATCH(J669,主数据!A:A,0),9))</f>
        <v>环渤海大区公司</v>
      </c>
      <c r="C669" t="str">
        <f>IF(K669="","",INDEX(主数据!A:AD,MATCH(J669,主数据!A:A,0),11))</f>
        <v>天津西区</v>
      </c>
      <c r="D669" t="str">
        <f t="shared" si="40"/>
        <v>TJ69物业服务费定额</v>
      </c>
      <c r="E669" s="13" t="str">
        <f t="shared" si="42"/>
        <v/>
      </c>
      <c r="F669" s="13" t="str">
        <f>IF(E669="","",IFERROR(IF(IF(K669="","",INDEX(收费标合同信息维护!A:Q,MATCH(D669,收费标合同信息维护!J:J,0),10))=D669,"有","无"),"无"))</f>
        <v/>
      </c>
      <c r="G669" s="13" t="str">
        <f t="shared" si="41"/>
        <v>TJ69物业服务费定额241993.72</v>
      </c>
      <c r="H669" s="13" t="str">
        <f t="shared" si="43"/>
        <v>241993.72</v>
      </c>
      <c r="I669" s="13" t="str">
        <f>IF(G669="","",IFERROR(IF(IF(K669="","",INDEX(收费标合同信息维护!A:Q,MATCH(G669,收费标合同信息维护!M:M,0),13))=G669,"有","无"),"无"))</f>
        <v>无</v>
      </c>
      <c r="J669" s="3" t="s">
        <v>2919</v>
      </c>
      <c r="K669" s="3" t="s">
        <v>8026</v>
      </c>
      <c r="L669" s="3" t="s">
        <v>6025</v>
      </c>
      <c r="M669" s="3" t="s">
        <v>6026</v>
      </c>
      <c r="N669" s="3" t="s">
        <v>6477</v>
      </c>
      <c r="O669" s="3" t="s">
        <v>6478</v>
      </c>
      <c r="P669" s="3" t="s">
        <v>8038</v>
      </c>
      <c r="Q669" s="3" t="s">
        <v>8039</v>
      </c>
      <c r="R669" s="3" t="s">
        <v>6490</v>
      </c>
      <c r="S669" s="3" t="s">
        <v>6491</v>
      </c>
      <c r="T669" s="3" t="s">
        <v>7218</v>
      </c>
      <c r="U669" s="3" t="s">
        <v>6578</v>
      </c>
      <c r="V669" s="3" t="s">
        <v>154</v>
      </c>
      <c r="W669" s="3" t="s">
        <v>8040</v>
      </c>
      <c r="X669" s="3" t="s">
        <v>154</v>
      </c>
      <c r="Y669" s="3" t="s">
        <v>154</v>
      </c>
      <c r="Z669" s="3" t="s">
        <v>154</v>
      </c>
      <c r="AA669" s="3" t="s">
        <v>154</v>
      </c>
      <c r="AB669" s="3" t="s">
        <v>154</v>
      </c>
      <c r="AC669" s="3" t="s">
        <v>154</v>
      </c>
      <c r="AD669" s="3" t="s">
        <v>6151</v>
      </c>
      <c r="AE669" s="3" t="s">
        <v>6151</v>
      </c>
      <c r="AF669" s="3" t="s">
        <v>154</v>
      </c>
      <c r="AG669" s="3" t="s">
        <v>154</v>
      </c>
      <c r="AH669" s="3" t="s">
        <v>6478</v>
      </c>
      <c r="AI669" s="3" t="s">
        <v>6482</v>
      </c>
      <c r="AJ669" s="3" t="s">
        <v>6489</v>
      </c>
    </row>
    <row r="670" spans="1:36" ht="30">
      <c r="A670" s="10">
        <v>765</v>
      </c>
      <c r="B670" t="str">
        <f>IF(K670="总计","",INDEX(主数据!A:AD,MATCH(J670,主数据!A:A,0),9))</f>
        <v>环渤海大区公司</v>
      </c>
      <c r="C670" t="str">
        <f>IF(K670="","",INDEX(主数据!A:AD,MATCH(J670,主数据!A:A,0),11))</f>
        <v>天津西区</v>
      </c>
      <c r="D670" t="str">
        <f t="shared" si="40"/>
        <v>TJ69物业服务费直接录入</v>
      </c>
      <c r="E670" s="13" t="str">
        <f t="shared" si="42"/>
        <v/>
      </c>
      <c r="F670" s="13" t="str">
        <f>IF(E670="","",IFERROR(IF(IF(K670="","",INDEX(收费标合同信息维护!A:Q,MATCH(D670,收费标合同信息维护!J:J,0),10))=D670,"有","无"),"无"))</f>
        <v/>
      </c>
      <c r="G670" s="13" t="str">
        <f t="shared" si="41"/>
        <v/>
      </c>
      <c r="H670" s="13" t="str">
        <f t="shared" si="43"/>
        <v/>
      </c>
      <c r="I670" s="13" t="str">
        <f>IF(G670="","",IFERROR(IF(IF(K670="","",INDEX(收费标合同信息维护!A:Q,MATCH(G670,收费标合同信息维护!M:M,0),13))=G670,"有","无"),"无"))</f>
        <v/>
      </c>
      <c r="J670" s="3" t="s">
        <v>2919</v>
      </c>
      <c r="K670" s="3" t="s">
        <v>8026</v>
      </c>
      <c r="L670" s="3" t="s">
        <v>6025</v>
      </c>
      <c r="M670" s="3" t="s">
        <v>6026</v>
      </c>
      <c r="N670" s="3" t="s">
        <v>6477</v>
      </c>
      <c r="O670" s="3" t="s">
        <v>6478</v>
      </c>
      <c r="P670" s="3" t="s">
        <v>8041</v>
      </c>
      <c r="Q670" s="3" t="s">
        <v>6643</v>
      </c>
      <c r="R670" s="3" t="s">
        <v>6479</v>
      </c>
      <c r="S670" s="3" t="s">
        <v>6480</v>
      </c>
      <c r="T670" s="3" t="s">
        <v>6481</v>
      </c>
      <c r="U670" s="3" t="s">
        <v>154</v>
      </c>
      <c r="V670" s="3" t="s">
        <v>154</v>
      </c>
      <c r="W670" s="3" t="s">
        <v>154</v>
      </c>
      <c r="X670" s="3" t="s">
        <v>154</v>
      </c>
      <c r="Y670" s="3" t="s">
        <v>154</v>
      </c>
      <c r="Z670" s="3" t="s">
        <v>154</v>
      </c>
      <c r="AA670" s="3" t="s">
        <v>154</v>
      </c>
      <c r="AB670" s="3" t="s">
        <v>154</v>
      </c>
      <c r="AC670" s="3" t="s">
        <v>154</v>
      </c>
      <c r="AD670" s="3" t="s">
        <v>6151</v>
      </c>
      <c r="AE670" s="3" t="s">
        <v>6151</v>
      </c>
      <c r="AF670" s="3" t="s">
        <v>154</v>
      </c>
      <c r="AG670" s="3" t="s">
        <v>154</v>
      </c>
      <c r="AH670" s="3" t="s">
        <v>6597</v>
      </c>
      <c r="AI670" s="3" t="s">
        <v>6482</v>
      </c>
      <c r="AJ670" s="3" t="s">
        <v>6489</v>
      </c>
    </row>
    <row r="671" spans="1:36" ht="30">
      <c r="A671" s="10">
        <v>766</v>
      </c>
      <c r="B671" t="str">
        <f>IF(K671="总计","",INDEX(主数据!A:AD,MATCH(J671,主数据!A:A,0),9))</f>
        <v>环渤海大区公司</v>
      </c>
      <c r="C671" t="str">
        <f>IF(K671="","",INDEX(主数据!A:AD,MATCH(J671,主数据!A:A,0),11))</f>
        <v>天津西区</v>
      </c>
      <c r="D671" t="str">
        <f t="shared" si="40"/>
        <v>TJ69物业服务费定额</v>
      </c>
      <c r="E671" s="13" t="str">
        <f t="shared" si="42"/>
        <v/>
      </c>
      <c r="F671" s="13" t="str">
        <f>IF(E671="","",IFERROR(IF(IF(K671="","",INDEX(收费标合同信息维护!A:Q,MATCH(D671,收费标合同信息维护!J:J,0),10))=D671,"有","无"),"无"))</f>
        <v/>
      </c>
      <c r="G671" s="13" t="str">
        <f t="shared" si="41"/>
        <v>TJ69物业服务费定额24298.08</v>
      </c>
      <c r="H671" s="13" t="str">
        <f t="shared" si="43"/>
        <v>24298.08</v>
      </c>
      <c r="I671" s="13" t="str">
        <f>IF(G671="","",IFERROR(IF(IF(K671="","",INDEX(收费标合同信息维护!A:Q,MATCH(G671,收费标合同信息维护!M:M,0),13))=G671,"有","无"),"无"))</f>
        <v>无</v>
      </c>
      <c r="J671" s="3" t="s">
        <v>2919</v>
      </c>
      <c r="K671" s="3" t="s">
        <v>8026</v>
      </c>
      <c r="L671" s="3" t="s">
        <v>6025</v>
      </c>
      <c r="M671" s="3" t="s">
        <v>6026</v>
      </c>
      <c r="N671" s="3" t="s">
        <v>6477</v>
      </c>
      <c r="O671" s="3" t="s">
        <v>6478</v>
      </c>
      <c r="P671" s="3" t="s">
        <v>8042</v>
      </c>
      <c r="Q671" s="3" t="s">
        <v>8043</v>
      </c>
      <c r="R671" s="3" t="s">
        <v>6490</v>
      </c>
      <c r="S671" s="3" t="s">
        <v>6491</v>
      </c>
      <c r="T671" s="3" t="s">
        <v>6882</v>
      </c>
      <c r="U671" s="3" t="s">
        <v>6578</v>
      </c>
      <c r="V671" s="3" t="s">
        <v>154</v>
      </c>
      <c r="W671" s="3" t="s">
        <v>8029</v>
      </c>
      <c r="X671" s="3" t="s">
        <v>154</v>
      </c>
      <c r="Y671" s="3" t="s">
        <v>154</v>
      </c>
      <c r="Z671" s="3" t="s">
        <v>154</v>
      </c>
      <c r="AA671" s="3" t="s">
        <v>154</v>
      </c>
      <c r="AB671" s="3" t="s">
        <v>154</v>
      </c>
      <c r="AC671" s="3" t="s">
        <v>154</v>
      </c>
      <c r="AD671" s="3" t="s">
        <v>6151</v>
      </c>
      <c r="AE671" s="3" t="s">
        <v>6151</v>
      </c>
      <c r="AF671" s="3" t="s">
        <v>154</v>
      </c>
      <c r="AG671" s="3" t="s">
        <v>154</v>
      </c>
      <c r="AH671" s="3" t="s">
        <v>6478</v>
      </c>
      <c r="AI671" s="3" t="s">
        <v>6482</v>
      </c>
      <c r="AJ671" s="3" t="s">
        <v>6489</v>
      </c>
    </row>
    <row r="672" spans="1:36" ht="30">
      <c r="A672" s="10">
        <v>767</v>
      </c>
      <c r="B672" t="str">
        <f>IF(K672="总计","",INDEX(主数据!A:AD,MATCH(J672,主数据!A:A,0),9))</f>
        <v>环渤海大区公司</v>
      </c>
      <c r="C672" t="str">
        <f>IF(K672="","",INDEX(主数据!A:AD,MATCH(J672,主数据!A:A,0),11))</f>
        <v>天津西区</v>
      </c>
      <c r="D672" t="str">
        <f t="shared" si="40"/>
        <v>TJ69物业服务费定额</v>
      </c>
      <c r="E672" s="13" t="str">
        <f t="shared" si="42"/>
        <v/>
      </c>
      <c r="F672" s="13" t="str">
        <f>IF(E672="","",IFERROR(IF(IF(K672="","",INDEX(收费标合同信息维护!A:Q,MATCH(D672,收费标合同信息维护!J:J,0),10))=D672,"有","无"),"无"))</f>
        <v/>
      </c>
      <c r="G672" s="13" t="str">
        <f t="shared" si="41"/>
        <v>TJ69物业服务费定额747324.07</v>
      </c>
      <c r="H672" s="13" t="str">
        <f t="shared" si="43"/>
        <v>747324.07</v>
      </c>
      <c r="I672" s="13" t="str">
        <f>IF(G672="","",IFERROR(IF(IF(K672="","",INDEX(收费标合同信息维护!A:Q,MATCH(G672,收费标合同信息维护!M:M,0),13))=G672,"有","无"),"无"))</f>
        <v>无</v>
      </c>
      <c r="J672" s="3" t="s">
        <v>2919</v>
      </c>
      <c r="K672" s="3" t="s">
        <v>8026</v>
      </c>
      <c r="L672" s="3" t="s">
        <v>6025</v>
      </c>
      <c r="M672" s="3" t="s">
        <v>6026</v>
      </c>
      <c r="N672" s="3" t="s">
        <v>6477</v>
      </c>
      <c r="O672" s="3" t="s">
        <v>6478</v>
      </c>
      <c r="P672" s="3" t="s">
        <v>8044</v>
      </c>
      <c r="Q672" s="3" t="s">
        <v>8045</v>
      </c>
      <c r="R672" s="3" t="s">
        <v>6490</v>
      </c>
      <c r="S672" s="3" t="s">
        <v>6491</v>
      </c>
      <c r="T672" s="3" t="s">
        <v>6684</v>
      </c>
      <c r="U672" s="3" t="s">
        <v>154</v>
      </c>
      <c r="V672" s="3" t="s">
        <v>154</v>
      </c>
      <c r="W672" s="3" t="s">
        <v>8037</v>
      </c>
      <c r="X672" s="3" t="s">
        <v>154</v>
      </c>
      <c r="Y672" s="3" t="s">
        <v>154</v>
      </c>
      <c r="Z672" s="3" t="s">
        <v>154</v>
      </c>
      <c r="AA672" s="3" t="s">
        <v>154</v>
      </c>
      <c r="AB672" s="3" t="s">
        <v>154</v>
      </c>
      <c r="AC672" s="3" t="s">
        <v>154</v>
      </c>
      <c r="AD672" s="3" t="s">
        <v>6151</v>
      </c>
      <c r="AE672" s="3" t="s">
        <v>6151</v>
      </c>
      <c r="AF672" s="3" t="s">
        <v>154</v>
      </c>
      <c r="AG672" s="3" t="s">
        <v>154</v>
      </c>
      <c r="AH672" s="3" t="s">
        <v>6597</v>
      </c>
      <c r="AI672" s="3" t="s">
        <v>6482</v>
      </c>
      <c r="AJ672" s="3" t="s">
        <v>6489</v>
      </c>
    </row>
    <row r="673" spans="1:36" ht="30">
      <c r="A673" s="10">
        <v>768</v>
      </c>
      <c r="B673" t="str">
        <f>IF(K673="总计","",INDEX(主数据!A:AD,MATCH(J673,主数据!A:A,0),9))</f>
        <v>环渤海大区公司</v>
      </c>
      <c r="C673" t="str">
        <f>IF(K673="","",INDEX(主数据!A:AD,MATCH(J673,主数据!A:A,0),11))</f>
        <v>天津西区</v>
      </c>
      <c r="D673" t="str">
        <f t="shared" si="40"/>
        <v>TJ69物业服务费定额</v>
      </c>
      <c r="E673" s="13" t="str">
        <f t="shared" si="42"/>
        <v/>
      </c>
      <c r="F673" s="13" t="str">
        <f>IF(E673="","",IFERROR(IF(IF(K673="","",INDEX(收费标合同信息维护!A:Q,MATCH(D673,收费标合同信息维护!J:J,0),10))=D673,"有","无"),"无"))</f>
        <v/>
      </c>
      <c r="G673" s="13" t="str">
        <f t="shared" si="41"/>
        <v>TJ69物业服务费定额241993.72</v>
      </c>
      <c r="H673" s="13" t="str">
        <f t="shared" si="43"/>
        <v>241993.72</v>
      </c>
      <c r="I673" s="13" t="str">
        <f>IF(G673="","",IFERROR(IF(IF(K673="","",INDEX(收费标合同信息维护!A:Q,MATCH(G673,收费标合同信息维护!M:M,0),13))=G673,"有","无"),"无"))</f>
        <v>无</v>
      </c>
      <c r="J673" s="3" t="s">
        <v>2919</v>
      </c>
      <c r="K673" s="3" t="s">
        <v>8026</v>
      </c>
      <c r="L673" s="3" t="s">
        <v>6025</v>
      </c>
      <c r="M673" s="3" t="s">
        <v>6026</v>
      </c>
      <c r="N673" s="3" t="s">
        <v>6477</v>
      </c>
      <c r="O673" s="3" t="s">
        <v>6478</v>
      </c>
      <c r="P673" s="3" t="s">
        <v>8046</v>
      </c>
      <c r="Q673" s="3" t="s">
        <v>8047</v>
      </c>
      <c r="R673" s="3" t="s">
        <v>6490</v>
      </c>
      <c r="S673" s="3" t="s">
        <v>6491</v>
      </c>
      <c r="T673" s="3" t="s">
        <v>6684</v>
      </c>
      <c r="U673" s="3" t="s">
        <v>154</v>
      </c>
      <c r="V673" s="3" t="s">
        <v>154</v>
      </c>
      <c r="W673" s="3" t="s">
        <v>8040</v>
      </c>
      <c r="X673" s="3" t="s">
        <v>154</v>
      </c>
      <c r="Y673" s="3" t="s">
        <v>154</v>
      </c>
      <c r="Z673" s="3" t="s">
        <v>154</v>
      </c>
      <c r="AA673" s="3" t="s">
        <v>154</v>
      </c>
      <c r="AB673" s="3" t="s">
        <v>154</v>
      </c>
      <c r="AC673" s="3" t="s">
        <v>154</v>
      </c>
      <c r="AD673" s="3" t="s">
        <v>6151</v>
      </c>
      <c r="AE673" s="3" t="s">
        <v>6151</v>
      </c>
      <c r="AF673" s="3" t="s">
        <v>154</v>
      </c>
      <c r="AG673" s="3" t="s">
        <v>154</v>
      </c>
      <c r="AH673" s="3" t="s">
        <v>6597</v>
      </c>
      <c r="AI673" s="3" t="s">
        <v>6482</v>
      </c>
      <c r="AJ673" s="3" t="s">
        <v>6489</v>
      </c>
    </row>
    <row r="674" spans="1:36" ht="15">
      <c r="A674" s="10">
        <v>769</v>
      </c>
      <c r="B674" t="str">
        <f>IF(K674="总计","",INDEX(主数据!A:AD,MATCH(J674,主数据!A:A,0),9))</f>
        <v>环渤海大区公司</v>
      </c>
      <c r="C674" t="str">
        <f>IF(K674="","",INDEX(主数据!A:AD,MATCH(J674,主数据!A:A,0),11))</f>
        <v>天津北区</v>
      </c>
      <c r="D674" t="str">
        <f t="shared" si="40"/>
        <v>TJ72物业服务费直接录入</v>
      </c>
      <c r="E674" s="13" t="str">
        <f t="shared" si="42"/>
        <v/>
      </c>
      <c r="F674" s="13" t="str">
        <f>IF(E674="","",IFERROR(IF(IF(K674="","",INDEX(收费标合同信息维护!A:Q,MATCH(D674,收费标合同信息维护!J:J,0),10))=D674,"有","无"),"无"))</f>
        <v/>
      </c>
      <c r="G674" s="13" t="str">
        <f t="shared" si="41"/>
        <v/>
      </c>
      <c r="H674" s="13" t="str">
        <f t="shared" si="43"/>
        <v/>
      </c>
      <c r="I674" s="13" t="str">
        <f>IF(G674="","",IFERROR(IF(IF(K674="","",INDEX(收费标合同信息维护!A:Q,MATCH(G674,收费标合同信息维护!M:M,0),13))=G674,"有","无"),"无"))</f>
        <v/>
      </c>
      <c r="J674" s="3" t="s">
        <v>3321</v>
      </c>
      <c r="K674" s="3" t="s">
        <v>8048</v>
      </c>
      <c r="L674" s="3" t="s">
        <v>6025</v>
      </c>
      <c r="M674" s="3" t="s">
        <v>6026</v>
      </c>
      <c r="N674" s="3" t="s">
        <v>6477</v>
      </c>
      <c r="O674" s="3" t="s">
        <v>6478</v>
      </c>
      <c r="P674" s="3" t="s">
        <v>6025</v>
      </c>
      <c r="Q674" s="3" t="s">
        <v>8049</v>
      </c>
      <c r="R674" s="3" t="s">
        <v>6479</v>
      </c>
      <c r="S674" s="3" t="s">
        <v>6480</v>
      </c>
      <c r="T674" s="3" t="s">
        <v>6481</v>
      </c>
      <c r="U674" s="3" t="s">
        <v>154</v>
      </c>
      <c r="V674" s="3" t="s">
        <v>154</v>
      </c>
      <c r="W674" s="3" t="s">
        <v>154</v>
      </c>
      <c r="X674" s="3" t="s">
        <v>154</v>
      </c>
      <c r="Y674" s="3" t="s">
        <v>154</v>
      </c>
      <c r="Z674" s="3" t="s">
        <v>154</v>
      </c>
      <c r="AA674" s="3" t="s">
        <v>154</v>
      </c>
      <c r="AB674" s="3" t="s">
        <v>154</v>
      </c>
      <c r="AC674" s="3" t="s">
        <v>154</v>
      </c>
      <c r="AD674" s="3" t="s">
        <v>6151</v>
      </c>
      <c r="AE674" s="3" t="s">
        <v>6151</v>
      </c>
      <c r="AF674" s="3" t="s">
        <v>154</v>
      </c>
      <c r="AG674" s="3" t="s">
        <v>154</v>
      </c>
      <c r="AH674" s="3" t="s">
        <v>6478</v>
      </c>
      <c r="AI674" s="3" t="s">
        <v>6482</v>
      </c>
      <c r="AJ674" s="3" t="s">
        <v>6489</v>
      </c>
    </row>
    <row r="675" spans="1:36" ht="15">
      <c r="A675" s="10">
        <v>770</v>
      </c>
      <c r="B675" t="str">
        <f>IF(K675="总计","",INDEX(主数据!A:AD,MATCH(J675,主数据!A:A,0),9))</f>
        <v>环渤海大区公司</v>
      </c>
      <c r="C675" t="str">
        <f>IF(K675="","",INDEX(主数据!A:AD,MATCH(J675,主数据!A:A,0),11))</f>
        <v>天津北区</v>
      </c>
      <c r="D675" t="str">
        <f t="shared" si="40"/>
        <v>TJ72物业服务费直接录入</v>
      </c>
      <c r="E675" s="13" t="str">
        <f t="shared" si="42"/>
        <v/>
      </c>
      <c r="F675" s="13" t="str">
        <f>IF(E675="","",IFERROR(IF(IF(K675="","",INDEX(收费标合同信息维护!A:Q,MATCH(D675,收费标合同信息维护!J:J,0),10))=D675,"有","无"),"无"))</f>
        <v/>
      </c>
      <c r="G675" s="13" t="str">
        <f t="shared" si="41"/>
        <v/>
      </c>
      <c r="H675" s="13" t="str">
        <f t="shared" si="43"/>
        <v/>
      </c>
      <c r="I675" s="13" t="str">
        <f>IF(G675="","",IFERROR(IF(IF(K675="","",INDEX(收费标合同信息维护!A:Q,MATCH(G675,收费标合同信息维护!M:M,0),13))=G675,"有","无"),"无"))</f>
        <v/>
      </c>
      <c r="J675" s="3" t="s">
        <v>3321</v>
      </c>
      <c r="K675" s="3" t="s">
        <v>8048</v>
      </c>
      <c r="L675" s="3" t="s">
        <v>6025</v>
      </c>
      <c r="M675" s="3" t="s">
        <v>6026</v>
      </c>
      <c r="N675" s="3" t="s">
        <v>6477</v>
      </c>
      <c r="O675" s="3" t="s">
        <v>6478</v>
      </c>
      <c r="P675" s="3" t="s">
        <v>6794</v>
      </c>
      <c r="Q675" s="3" t="s">
        <v>8050</v>
      </c>
      <c r="R675" s="3" t="s">
        <v>6479</v>
      </c>
      <c r="S675" s="3" t="s">
        <v>6480</v>
      </c>
      <c r="T675" s="3" t="s">
        <v>7218</v>
      </c>
      <c r="U675" s="3" t="s">
        <v>154</v>
      </c>
      <c r="V675" s="3" t="s">
        <v>154</v>
      </c>
      <c r="W675" s="3" t="s">
        <v>154</v>
      </c>
      <c r="X675" s="3" t="s">
        <v>154</v>
      </c>
      <c r="Y675" s="3" t="s">
        <v>154</v>
      </c>
      <c r="Z675" s="3" t="s">
        <v>154</v>
      </c>
      <c r="AA675" s="3" t="s">
        <v>154</v>
      </c>
      <c r="AB675" s="3" t="s">
        <v>154</v>
      </c>
      <c r="AC675" s="3" t="s">
        <v>154</v>
      </c>
      <c r="AD675" s="3" t="s">
        <v>6151</v>
      </c>
      <c r="AE675" s="3" t="s">
        <v>6151</v>
      </c>
      <c r="AF675" s="3" t="s">
        <v>154</v>
      </c>
      <c r="AG675" s="3" t="s">
        <v>154</v>
      </c>
      <c r="AH675" s="3" t="s">
        <v>6478</v>
      </c>
      <c r="AI675" s="3" t="s">
        <v>6482</v>
      </c>
      <c r="AJ675" s="3" t="s">
        <v>6489</v>
      </c>
    </row>
    <row r="676" spans="1:36" ht="15">
      <c r="A676" s="10">
        <v>771</v>
      </c>
      <c r="B676" t="str">
        <f>IF(K676="总计","",INDEX(主数据!A:AD,MATCH(J676,主数据!A:A,0),9))</f>
        <v>环渤海大区公司</v>
      </c>
      <c r="C676" t="str">
        <f>IF(K676="","",INDEX(主数据!A:AD,MATCH(J676,主数据!A:A,0),11))</f>
        <v>天津北区</v>
      </c>
      <c r="D676" t="str">
        <f t="shared" si="40"/>
        <v>TJ72物业服务费标准方式155891.44</v>
      </c>
      <c r="E676" s="13" t="str">
        <f t="shared" si="42"/>
        <v>155891.44</v>
      </c>
      <c r="F676" s="13" t="str">
        <f>IF(E676="","",IFERROR(IF(IF(K676="","",INDEX(收费标合同信息维护!A:Q,MATCH(D676,收费标合同信息维护!J:J,0),10))=D676,"有","无"),"无"))</f>
        <v>无</v>
      </c>
      <c r="G676" s="13" t="str">
        <f t="shared" si="41"/>
        <v/>
      </c>
      <c r="H676" s="13" t="str">
        <f t="shared" si="43"/>
        <v/>
      </c>
      <c r="I676" s="13" t="str">
        <f>IF(G676="","",IFERROR(IF(IF(K676="","",INDEX(收费标合同信息维护!A:Q,MATCH(G676,收费标合同信息维护!M:M,0),13))=G676,"有","无"),"无"))</f>
        <v/>
      </c>
      <c r="J676" s="3" t="s">
        <v>3321</v>
      </c>
      <c r="K676" s="3" t="s">
        <v>8048</v>
      </c>
      <c r="L676" s="3" t="s">
        <v>6025</v>
      </c>
      <c r="M676" s="3" t="s">
        <v>6026</v>
      </c>
      <c r="N676" s="3" t="s">
        <v>6477</v>
      </c>
      <c r="O676" s="3" t="s">
        <v>6478</v>
      </c>
      <c r="P676" s="3" t="s">
        <v>7406</v>
      </c>
      <c r="Q676" s="3" t="s">
        <v>6026</v>
      </c>
      <c r="R676" s="3" t="s">
        <v>6484</v>
      </c>
      <c r="S676" s="3" t="s">
        <v>6491</v>
      </c>
      <c r="T676" s="3" t="s">
        <v>6486</v>
      </c>
      <c r="U676" s="3" t="s">
        <v>154</v>
      </c>
      <c r="V676" s="3" t="s">
        <v>8051</v>
      </c>
      <c r="W676" s="3" t="s">
        <v>154</v>
      </c>
      <c r="X676" s="3" t="s">
        <v>154</v>
      </c>
      <c r="Y676" s="3" t="s">
        <v>154</v>
      </c>
      <c r="Z676" s="3" t="s">
        <v>154</v>
      </c>
      <c r="AA676" s="3" t="s">
        <v>154</v>
      </c>
      <c r="AB676" s="3" t="s">
        <v>154</v>
      </c>
      <c r="AC676" s="3" t="s">
        <v>154</v>
      </c>
      <c r="AD676" s="3" t="s">
        <v>6151</v>
      </c>
      <c r="AE676" s="3" t="s">
        <v>6151</v>
      </c>
      <c r="AF676" s="3" t="s">
        <v>154</v>
      </c>
      <c r="AG676" s="3" t="s">
        <v>154</v>
      </c>
      <c r="AH676" s="3" t="s">
        <v>6478</v>
      </c>
      <c r="AI676" s="3" t="s">
        <v>6482</v>
      </c>
      <c r="AJ676" s="3" t="s">
        <v>6489</v>
      </c>
    </row>
    <row r="677" spans="1:36" ht="15">
      <c r="A677" s="10">
        <v>772</v>
      </c>
      <c r="B677" t="str">
        <f>IF(K677="总计","",INDEX(主数据!A:AD,MATCH(J677,主数据!A:A,0),9))</f>
        <v>环渤海大区公司</v>
      </c>
      <c r="C677" t="str">
        <f>IF(K677="","",INDEX(主数据!A:AD,MATCH(J677,主数据!A:A,0),11))</f>
        <v>天津北区</v>
      </c>
      <c r="D677" t="str">
        <f t="shared" si="40"/>
        <v>TJ72物业服务费标准方式161952.10</v>
      </c>
      <c r="E677" s="13" t="str">
        <f t="shared" si="42"/>
        <v>161952.10</v>
      </c>
      <c r="F677" s="13" t="str">
        <f>IF(E677="","",IFERROR(IF(IF(K677="","",INDEX(收费标合同信息维护!A:Q,MATCH(D677,收费标合同信息维护!J:J,0),10))=D677,"有","无"),"无"))</f>
        <v>无</v>
      </c>
      <c r="G677" s="13" t="str">
        <f t="shared" si="41"/>
        <v/>
      </c>
      <c r="H677" s="13" t="str">
        <f t="shared" si="43"/>
        <v/>
      </c>
      <c r="I677" s="13" t="str">
        <f>IF(G677="","",IFERROR(IF(IF(K677="","",INDEX(收费标合同信息维护!A:Q,MATCH(G677,收费标合同信息维护!M:M,0),13))=G677,"有","无"),"无"))</f>
        <v/>
      </c>
      <c r="J677" s="3" t="s">
        <v>3321</v>
      </c>
      <c r="K677" s="3" t="s">
        <v>8048</v>
      </c>
      <c r="L677" s="3" t="s">
        <v>6025</v>
      </c>
      <c r="M677" s="3" t="s">
        <v>6026</v>
      </c>
      <c r="N677" s="3" t="s">
        <v>6477</v>
      </c>
      <c r="O677" s="3" t="s">
        <v>6478</v>
      </c>
      <c r="P677" s="3" t="s">
        <v>6796</v>
      </c>
      <c r="Q677" s="3" t="s">
        <v>8052</v>
      </c>
      <c r="R677" s="3" t="s">
        <v>6484</v>
      </c>
      <c r="S677" s="3" t="s">
        <v>6491</v>
      </c>
      <c r="T677" s="3" t="s">
        <v>6523</v>
      </c>
      <c r="U677" s="3" t="s">
        <v>154</v>
      </c>
      <c r="V677" s="3" t="s">
        <v>8053</v>
      </c>
      <c r="W677" s="3" t="s">
        <v>154</v>
      </c>
      <c r="X677" s="3" t="s">
        <v>154</v>
      </c>
      <c r="Y677" s="3" t="s">
        <v>154</v>
      </c>
      <c r="Z677" s="3" t="s">
        <v>154</v>
      </c>
      <c r="AA677" s="3" t="s">
        <v>154</v>
      </c>
      <c r="AB677" s="3" t="s">
        <v>154</v>
      </c>
      <c r="AC677" s="3" t="s">
        <v>154</v>
      </c>
      <c r="AD677" s="3" t="s">
        <v>6151</v>
      </c>
      <c r="AE677" s="3" t="s">
        <v>6151</v>
      </c>
      <c r="AF677" s="3" t="s">
        <v>154</v>
      </c>
      <c r="AG677" s="3" t="s">
        <v>154</v>
      </c>
      <c r="AH677" s="3" t="s">
        <v>6478</v>
      </c>
      <c r="AI677" s="3" t="s">
        <v>6482</v>
      </c>
      <c r="AJ677" s="3" t="s">
        <v>6489</v>
      </c>
    </row>
    <row r="678" spans="1:36" ht="15">
      <c r="A678" s="10">
        <v>773</v>
      </c>
      <c r="B678" t="str">
        <f>IF(K678="总计","",INDEX(主数据!A:AD,MATCH(J678,主数据!A:A,0),9))</f>
        <v>环渤海大区公司</v>
      </c>
      <c r="C678" t="str">
        <f>IF(K678="","",INDEX(主数据!A:AD,MATCH(J678,主数据!A:A,0),11))</f>
        <v>天津开发区城区</v>
      </c>
      <c r="D678" t="str">
        <f t="shared" si="40"/>
        <v>TJ73物业服务费标准方式25.40</v>
      </c>
      <c r="E678" s="13" t="str">
        <f t="shared" si="42"/>
        <v>25.40</v>
      </c>
      <c r="F678" s="13" t="str">
        <f>IF(E678="","",IFERROR(IF(IF(K678="","",INDEX(收费标合同信息维护!A:Q,MATCH(D678,收费标合同信息维护!J:J,0),10))=D678,"有","无"),"无"))</f>
        <v>无</v>
      </c>
      <c r="G678" s="13" t="str">
        <f t="shared" si="41"/>
        <v/>
      </c>
      <c r="H678" s="13" t="str">
        <f t="shared" si="43"/>
        <v/>
      </c>
      <c r="I678" s="13" t="str">
        <f>IF(G678="","",IFERROR(IF(IF(K678="","",INDEX(收费标合同信息维护!A:Q,MATCH(G678,收费标合同信息维护!M:M,0),13))=G678,"有","无"),"无"))</f>
        <v/>
      </c>
      <c r="J678" s="3" t="s">
        <v>3323</v>
      </c>
      <c r="K678" s="3" t="s">
        <v>8054</v>
      </c>
      <c r="L678" s="3" t="s">
        <v>6025</v>
      </c>
      <c r="M678" s="3" t="s">
        <v>6026</v>
      </c>
      <c r="N678" s="3" t="s">
        <v>6477</v>
      </c>
      <c r="O678" s="3" t="s">
        <v>6478</v>
      </c>
      <c r="P678" s="3" t="s">
        <v>8055</v>
      </c>
      <c r="Q678" s="3" t="s">
        <v>8056</v>
      </c>
      <c r="R678" s="3" t="s">
        <v>6484</v>
      </c>
      <c r="S678" s="3" t="s">
        <v>6491</v>
      </c>
      <c r="T678" s="3" t="s">
        <v>6800</v>
      </c>
      <c r="U678" s="3" t="s">
        <v>154</v>
      </c>
      <c r="V678" s="3" t="s">
        <v>8057</v>
      </c>
      <c r="W678" s="3" t="s">
        <v>154</v>
      </c>
      <c r="X678" s="3" t="s">
        <v>154</v>
      </c>
      <c r="Y678" s="3" t="s">
        <v>154</v>
      </c>
      <c r="Z678" s="3" t="s">
        <v>154</v>
      </c>
      <c r="AA678" s="3" t="s">
        <v>154</v>
      </c>
      <c r="AB678" s="3" t="s">
        <v>154</v>
      </c>
      <c r="AC678" s="3" t="s">
        <v>154</v>
      </c>
      <c r="AD678" s="3" t="s">
        <v>6151</v>
      </c>
      <c r="AE678" s="3" t="s">
        <v>6151</v>
      </c>
      <c r="AF678" s="3" t="s">
        <v>154</v>
      </c>
      <c r="AG678" s="3" t="s">
        <v>154</v>
      </c>
      <c r="AH678" s="3" t="s">
        <v>6478</v>
      </c>
      <c r="AI678" s="3" t="s">
        <v>6482</v>
      </c>
      <c r="AJ678" s="3" t="s">
        <v>6033</v>
      </c>
    </row>
    <row r="679" spans="1:36" ht="15">
      <c r="A679" s="10">
        <v>774</v>
      </c>
      <c r="B679" t="str">
        <f>IF(K679="总计","",INDEX(主数据!A:AD,MATCH(J679,主数据!A:A,0),9))</f>
        <v>环渤海大区公司</v>
      </c>
      <c r="C679" t="str">
        <f>IF(K679="","",INDEX(主数据!A:AD,MATCH(J679,主数据!A:A,0),11))</f>
        <v>天津开发区城区</v>
      </c>
      <c r="D679" t="str">
        <f t="shared" si="40"/>
        <v>TJ73物业服务费定额</v>
      </c>
      <c r="E679" s="13" t="str">
        <f t="shared" si="42"/>
        <v/>
      </c>
      <c r="F679" s="13" t="str">
        <f>IF(E679="","",IFERROR(IF(IF(K679="","",INDEX(收费标合同信息维护!A:Q,MATCH(D679,收费标合同信息维护!J:J,0),10))=D679,"有","无"),"无"))</f>
        <v/>
      </c>
      <c r="G679" s="13" t="str">
        <f t="shared" si="41"/>
        <v>TJ73物业服务费定额24725.59</v>
      </c>
      <c r="H679" s="13" t="str">
        <f t="shared" si="43"/>
        <v>24725.59</v>
      </c>
      <c r="I679" s="13" t="str">
        <f>IF(G679="","",IFERROR(IF(IF(K679="","",INDEX(收费标合同信息维护!A:Q,MATCH(G679,收费标合同信息维护!M:M,0),13))=G679,"有","无"),"无"))</f>
        <v>无</v>
      </c>
      <c r="J679" s="3" t="s">
        <v>3323</v>
      </c>
      <c r="K679" s="3" t="s">
        <v>8054</v>
      </c>
      <c r="L679" s="3" t="s">
        <v>6025</v>
      </c>
      <c r="M679" s="3" t="s">
        <v>6026</v>
      </c>
      <c r="N679" s="3" t="s">
        <v>6477</v>
      </c>
      <c r="O679" s="3" t="s">
        <v>6478</v>
      </c>
      <c r="P679" s="3" t="s">
        <v>8058</v>
      </c>
      <c r="Q679" s="3" t="s">
        <v>8059</v>
      </c>
      <c r="R679" s="3" t="s">
        <v>6490</v>
      </c>
      <c r="S679" s="3" t="s">
        <v>6491</v>
      </c>
      <c r="T679" s="3" t="s">
        <v>6691</v>
      </c>
      <c r="U679" s="3" t="s">
        <v>154</v>
      </c>
      <c r="V679" s="3" t="s">
        <v>154</v>
      </c>
      <c r="W679" s="3" t="s">
        <v>8060</v>
      </c>
      <c r="X679" s="3" t="s">
        <v>154</v>
      </c>
      <c r="Y679" s="3" t="s">
        <v>154</v>
      </c>
      <c r="Z679" s="3" t="s">
        <v>154</v>
      </c>
      <c r="AA679" s="3" t="s">
        <v>154</v>
      </c>
      <c r="AB679" s="3" t="s">
        <v>154</v>
      </c>
      <c r="AC679" s="3" t="s">
        <v>154</v>
      </c>
      <c r="AD679" s="3" t="s">
        <v>6151</v>
      </c>
      <c r="AE679" s="3" t="s">
        <v>6151</v>
      </c>
      <c r="AF679" s="3" t="s">
        <v>154</v>
      </c>
      <c r="AG679" s="3" t="s">
        <v>154</v>
      </c>
      <c r="AH679" s="3" t="s">
        <v>6478</v>
      </c>
      <c r="AI679" s="3" t="s">
        <v>6482</v>
      </c>
      <c r="AJ679" s="3" t="s">
        <v>6033</v>
      </c>
    </row>
    <row r="680" spans="1:36" ht="30">
      <c r="A680" s="10">
        <v>775</v>
      </c>
      <c r="B680" t="str">
        <f>IF(K680="总计","",INDEX(主数据!A:AD,MATCH(J680,主数据!A:A,0),9))</f>
        <v>环渤海大区公司</v>
      </c>
      <c r="C680" t="str">
        <f>IF(K680="","",INDEX(主数据!A:AD,MATCH(J680,主数据!A:A,0),11))</f>
        <v>天津开发区城区</v>
      </c>
      <c r="D680" t="str">
        <f t="shared" si="40"/>
        <v>TJ73物业服务费标准方式21.50</v>
      </c>
      <c r="E680" s="13" t="str">
        <f t="shared" si="42"/>
        <v>21.50</v>
      </c>
      <c r="F680" s="13" t="str">
        <f>IF(E680="","",IFERROR(IF(IF(K680="","",INDEX(收费标合同信息维护!A:Q,MATCH(D680,收费标合同信息维护!J:J,0),10))=D680,"有","无"),"无"))</f>
        <v>无</v>
      </c>
      <c r="G680" s="13" t="str">
        <f t="shared" si="41"/>
        <v/>
      </c>
      <c r="H680" s="13" t="str">
        <f t="shared" si="43"/>
        <v/>
      </c>
      <c r="I680" s="13" t="str">
        <f>IF(G680="","",IFERROR(IF(IF(K680="","",INDEX(收费标合同信息维护!A:Q,MATCH(G680,收费标合同信息维护!M:M,0),13))=G680,"有","无"),"无"))</f>
        <v/>
      </c>
      <c r="J680" s="3" t="s">
        <v>3323</v>
      </c>
      <c r="K680" s="3" t="s">
        <v>8054</v>
      </c>
      <c r="L680" s="3" t="s">
        <v>6025</v>
      </c>
      <c r="M680" s="3" t="s">
        <v>6026</v>
      </c>
      <c r="N680" s="3" t="s">
        <v>6477</v>
      </c>
      <c r="O680" s="3" t="s">
        <v>6478</v>
      </c>
      <c r="P680" s="3" t="s">
        <v>8061</v>
      </c>
      <c r="Q680" s="3" t="s">
        <v>8062</v>
      </c>
      <c r="R680" s="3" t="s">
        <v>6484</v>
      </c>
      <c r="S680" s="3" t="s">
        <v>6491</v>
      </c>
      <c r="T680" s="3" t="s">
        <v>6523</v>
      </c>
      <c r="U680" s="3" t="s">
        <v>154</v>
      </c>
      <c r="V680" s="3" t="s">
        <v>8063</v>
      </c>
      <c r="W680" s="3" t="s">
        <v>154</v>
      </c>
      <c r="X680" s="3" t="s">
        <v>154</v>
      </c>
      <c r="Y680" s="3" t="s">
        <v>154</v>
      </c>
      <c r="Z680" s="3" t="s">
        <v>154</v>
      </c>
      <c r="AA680" s="3" t="s">
        <v>154</v>
      </c>
      <c r="AB680" s="3" t="s">
        <v>154</v>
      </c>
      <c r="AC680" s="3" t="s">
        <v>154</v>
      </c>
      <c r="AD680" s="3" t="s">
        <v>6151</v>
      </c>
      <c r="AE680" s="3" t="s">
        <v>6151</v>
      </c>
      <c r="AF680" s="3" t="s">
        <v>154</v>
      </c>
      <c r="AG680" s="3" t="s">
        <v>154</v>
      </c>
      <c r="AH680" s="3" t="s">
        <v>6478</v>
      </c>
      <c r="AI680" s="3" t="s">
        <v>6482</v>
      </c>
      <c r="AJ680" s="3" t="s">
        <v>11</v>
      </c>
    </row>
    <row r="681" spans="1:36" ht="15">
      <c r="A681" s="10">
        <v>776</v>
      </c>
      <c r="B681" t="str">
        <f>IF(K681="总计","",INDEX(主数据!A:AD,MATCH(J681,主数据!A:A,0),9))</f>
        <v>环渤海大区公司</v>
      </c>
      <c r="C681" t="str">
        <f>IF(K681="","",INDEX(主数据!A:AD,MATCH(J681,主数据!A:A,0),11))</f>
        <v>天津开发区城区</v>
      </c>
      <c r="D681" t="str">
        <f t="shared" si="40"/>
        <v>TJ73物业服务费标准方式25.00</v>
      </c>
      <c r="E681" s="13" t="str">
        <f t="shared" si="42"/>
        <v>25.00</v>
      </c>
      <c r="F681" s="13" t="str">
        <f>IF(E681="","",IFERROR(IF(IF(K681="","",INDEX(收费标合同信息维护!A:Q,MATCH(D681,收费标合同信息维护!J:J,0),10))=D681,"有","无"),"无"))</f>
        <v>无</v>
      </c>
      <c r="G681" s="13" t="str">
        <f t="shared" si="41"/>
        <v/>
      </c>
      <c r="H681" s="13" t="str">
        <f t="shared" si="43"/>
        <v/>
      </c>
      <c r="I681" s="13" t="str">
        <f>IF(G681="","",IFERROR(IF(IF(K681="","",INDEX(收费标合同信息维护!A:Q,MATCH(G681,收费标合同信息维护!M:M,0),13))=G681,"有","无"),"无"))</f>
        <v/>
      </c>
      <c r="J681" s="3" t="s">
        <v>3323</v>
      </c>
      <c r="K681" s="3" t="s">
        <v>8054</v>
      </c>
      <c r="L681" s="3" t="s">
        <v>6025</v>
      </c>
      <c r="M681" s="3" t="s">
        <v>6026</v>
      </c>
      <c r="N681" s="3" t="s">
        <v>6477</v>
      </c>
      <c r="O681" s="3" t="s">
        <v>6478</v>
      </c>
      <c r="P681" s="3" t="s">
        <v>8064</v>
      </c>
      <c r="Q681" s="3" t="s">
        <v>8065</v>
      </c>
      <c r="R681" s="3" t="s">
        <v>6484</v>
      </c>
      <c r="S681" s="3" t="s">
        <v>6491</v>
      </c>
      <c r="T681" s="3" t="s">
        <v>6523</v>
      </c>
      <c r="U681" s="3" t="s">
        <v>154</v>
      </c>
      <c r="V681" s="3" t="s">
        <v>8066</v>
      </c>
      <c r="W681" s="3" t="s">
        <v>154</v>
      </c>
      <c r="X681" s="3" t="s">
        <v>154</v>
      </c>
      <c r="Y681" s="3" t="s">
        <v>154</v>
      </c>
      <c r="Z681" s="3" t="s">
        <v>154</v>
      </c>
      <c r="AA681" s="3" t="s">
        <v>154</v>
      </c>
      <c r="AB681" s="3" t="s">
        <v>154</v>
      </c>
      <c r="AC681" s="3" t="s">
        <v>154</v>
      </c>
      <c r="AD681" s="3" t="s">
        <v>6151</v>
      </c>
      <c r="AE681" s="3" t="s">
        <v>6151</v>
      </c>
      <c r="AF681" s="3" t="s">
        <v>154</v>
      </c>
      <c r="AG681" s="3" t="s">
        <v>154</v>
      </c>
      <c r="AH681" s="3" t="s">
        <v>6478</v>
      </c>
      <c r="AI681" s="3" t="s">
        <v>6482</v>
      </c>
      <c r="AJ681" s="3" t="s">
        <v>6027</v>
      </c>
    </row>
    <row r="682" spans="1:36" ht="15">
      <c r="A682" s="10">
        <v>777</v>
      </c>
      <c r="B682" t="str">
        <f>IF(K682="总计","",INDEX(主数据!A:AD,MATCH(J682,主数据!A:A,0),9))</f>
        <v>环渤海大区公司</v>
      </c>
      <c r="C682" t="str">
        <f>IF(K682="","",INDEX(主数据!A:AD,MATCH(J682,主数据!A:A,0),11))</f>
        <v>天津开发区城区</v>
      </c>
      <c r="D682" t="str">
        <f t="shared" si="40"/>
        <v>TJ73物业服务费标准方式18.30</v>
      </c>
      <c r="E682" s="13" t="str">
        <f t="shared" si="42"/>
        <v>18.30</v>
      </c>
      <c r="F682" s="13" t="str">
        <f>IF(E682="","",IFERROR(IF(IF(K682="","",INDEX(收费标合同信息维护!A:Q,MATCH(D682,收费标合同信息维护!J:J,0),10))=D682,"有","无"),"无"))</f>
        <v>无</v>
      </c>
      <c r="G682" s="13" t="str">
        <f t="shared" si="41"/>
        <v/>
      </c>
      <c r="H682" s="13" t="str">
        <f t="shared" si="43"/>
        <v/>
      </c>
      <c r="I682" s="13" t="str">
        <f>IF(G682="","",IFERROR(IF(IF(K682="","",INDEX(收费标合同信息维护!A:Q,MATCH(G682,收费标合同信息维护!M:M,0),13))=G682,"有","无"),"无"))</f>
        <v/>
      </c>
      <c r="J682" s="3" t="s">
        <v>3323</v>
      </c>
      <c r="K682" s="3" t="s">
        <v>8054</v>
      </c>
      <c r="L682" s="3" t="s">
        <v>6025</v>
      </c>
      <c r="M682" s="3" t="s">
        <v>6026</v>
      </c>
      <c r="N682" s="3" t="s">
        <v>6477</v>
      </c>
      <c r="O682" s="3" t="s">
        <v>6478</v>
      </c>
      <c r="P682" s="3" t="s">
        <v>8067</v>
      </c>
      <c r="Q682" s="3" t="s">
        <v>8068</v>
      </c>
      <c r="R682" s="3" t="s">
        <v>6484</v>
      </c>
      <c r="S682" s="3" t="s">
        <v>6491</v>
      </c>
      <c r="T682" s="3" t="s">
        <v>6936</v>
      </c>
      <c r="U682" s="3" t="s">
        <v>154</v>
      </c>
      <c r="V682" s="3" t="s">
        <v>8069</v>
      </c>
      <c r="W682" s="3" t="s">
        <v>154</v>
      </c>
      <c r="X682" s="3" t="s">
        <v>154</v>
      </c>
      <c r="Y682" s="3" t="s">
        <v>154</v>
      </c>
      <c r="Z682" s="3" t="s">
        <v>154</v>
      </c>
      <c r="AA682" s="3" t="s">
        <v>154</v>
      </c>
      <c r="AB682" s="3" t="s">
        <v>154</v>
      </c>
      <c r="AC682" s="3" t="s">
        <v>154</v>
      </c>
      <c r="AD682" s="3" t="s">
        <v>6151</v>
      </c>
      <c r="AE682" s="3" t="s">
        <v>6151</v>
      </c>
      <c r="AF682" s="3" t="s">
        <v>6040</v>
      </c>
      <c r="AG682" s="3" t="s">
        <v>154</v>
      </c>
      <c r="AH682" s="3" t="s">
        <v>6478</v>
      </c>
      <c r="AI682" s="3" t="s">
        <v>6482</v>
      </c>
      <c r="AJ682" s="3" t="s">
        <v>6033</v>
      </c>
    </row>
    <row r="683" spans="1:36" ht="15">
      <c r="A683" s="10">
        <v>778</v>
      </c>
      <c r="B683" t="str">
        <f>IF(K683="总计","",INDEX(主数据!A:AD,MATCH(J683,主数据!A:A,0),9))</f>
        <v>环渤海大区公司</v>
      </c>
      <c r="C683" t="str">
        <f>IF(K683="","",INDEX(主数据!A:AD,MATCH(J683,主数据!A:A,0),11))</f>
        <v>天津开发区城区</v>
      </c>
      <c r="D683" t="str">
        <f t="shared" si="40"/>
        <v>TJ73物业服务费定额</v>
      </c>
      <c r="E683" s="13" t="str">
        <f t="shared" si="42"/>
        <v/>
      </c>
      <c r="F683" s="13" t="str">
        <f>IF(E683="","",IFERROR(IF(IF(K683="","",INDEX(收费标合同信息维护!A:Q,MATCH(D683,收费标合同信息维护!J:J,0),10))=D683,"有","无"),"无"))</f>
        <v/>
      </c>
      <c r="G683" s="13" t="str">
        <f t="shared" si="41"/>
        <v>TJ73物业服务费定额930100.00</v>
      </c>
      <c r="H683" s="13" t="str">
        <f t="shared" si="43"/>
        <v>930100.00</v>
      </c>
      <c r="I683" s="13" t="str">
        <f>IF(G683="","",IFERROR(IF(IF(K683="","",INDEX(收费标合同信息维护!A:Q,MATCH(G683,收费标合同信息维护!M:M,0),13))=G683,"有","无"),"无"))</f>
        <v>无</v>
      </c>
      <c r="J683" s="3" t="s">
        <v>3323</v>
      </c>
      <c r="K683" s="3" t="s">
        <v>8054</v>
      </c>
      <c r="L683" s="3" t="s">
        <v>6025</v>
      </c>
      <c r="M683" s="3" t="s">
        <v>6026</v>
      </c>
      <c r="N683" s="3" t="s">
        <v>6477</v>
      </c>
      <c r="O683" s="3" t="s">
        <v>6478</v>
      </c>
      <c r="P683" s="3" t="s">
        <v>8070</v>
      </c>
      <c r="Q683" s="3" t="s">
        <v>8070</v>
      </c>
      <c r="R683" s="3" t="s">
        <v>6490</v>
      </c>
      <c r="S683" s="3" t="s">
        <v>6491</v>
      </c>
      <c r="T683" s="3" t="s">
        <v>8071</v>
      </c>
      <c r="U683" s="3" t="s">
        <v>154</v>
      </c>
      <c r="V683" s="3" t="s">
        <v>154</v>
      </c>
      <c r="W683" s="3" t="s">
        <v>8072</v>
      </c>
      <c r="X683" s="3" t="s">
        <v>154</v>
      </c>
      <c r="Y683" s="3" t="s">
        <v>154</v>
      </c>
      <c r="Z683" s="3" t="s">
        <v>154</v>
      </c>
      <c r="AA683" s="3" t="s">
        <v>154</v>
      </c>
      <c r="AB683" s="3" t="s">
        <v>154</v>
      </c>
      <c r="AC683" s="3" t="s">
        <v>154</v>
      </c>
      <c r="AD683" s="3" t="s">
        <v>6151</v>
      </c>
      <c r="AE683" s="3" t="s">
        <v>6151</v>
      </c>
      <c r="AF683" s="3" t="s">
        <v>154</v>
      </c>
      <c r="AG683" s="3" t="s">
        <v>154</v>
      </c>
      <c r="AH683" s="3" t="s">
        <v>6478</v>
      </c>
      <c r="AI683" s="3" t="s">
        <v>6482</v>
      </c>
      <c r="AJ683" s="3" t="s">
        <v>6033</v>
      </c>
    </row>
    <row r="684" spans="1:36" ht="15">
      <c r="A684" s="10">
        <v>779</v>
      </c>
      <c r="B684" t="str">
        <f>IF(K684="总计","",INDEX(主数据!A:AD,MATCH(J684,主数据!A:A,0),9))</f>
        <v>环渤海大区公司</v>
      </c>
      <c r="C684" t="str">
        <f>IF(K684="","",INDEX(主数据!A:AD,MATCH(J684,主数据!A:A,0),11))</f>
        <v>天津东区</v>
      </c>
      <c r="D684" t="str">
        <f t="shared" si="40"/>
        <v>TJ81物业服务费标准方式86800.00</v>
      </c>
      <c r="E684" s="13" t="str">
        <f t="shared" si="42"/>
        <v>86800.00</v>
      </c>
      <c r="F684" s="13" t="str">
        <f>IF(E684="","",IFERROR(IF(IF(K684="","",INDEX(收费标合同信息维护!A:Q,MATCH(D684,收费标合同信息维护!J:J,0),10))=D684,"有","无"),"无"))</f>
        <v>无</v>
      </c>
      <c r="G684" s="13" t="str">
        <f t="shared" si="41"/>
        <v/>
      </c>
      <c r="H684" s="13" t="str">
        <f t="shared" si="43"/>
        <v/>
      </c>
      <c r="I684" s="13" t="str">
        <f>IF(G684="","",IFERROR(IF(IF(K684="","",INDEX(收费标合同信息维护!A:Q,MATCH(G684,收费标合同信息维护!M:M,0),13))=G684,"有","无"),"无"))</f>
        <v/>
      </c>
      <c r="J684" s="3" t="s">
        <v>3571</v>
      </c>
      <c r="K684" s="3" t="s">
        <v>8073</v>
      </c>
      <c r="L684" s="3" t="s">
        <v>6025</v>
      </c>
      <c r="M684" s="3" t="s">
        <v>6026</v>
      </c>
      <c r="N684" s="3" t="s">
        <v>6477</v>
      </c>
      <c r="O684" s="3" t="s">
        <v>6478</v>
      </c>
      <c r="P684" s="3" t="s">
        <v>8074</v>
      </c>
      <c r="Q684" s="3" t="s">
        <v>7107</v>
      </c>
      <c r="R684" s="3" t="s">
        <v>6484</v>
      </c>
      <c r="S684" s="3" t="s">
        <v>6491</v>
      </c>
      <c r="T684" s="3" t="s">
        <v>6633</v>
      </c>
      <c r="U684" s="3" t="s">
        <v>154</v>
      </c>
      <c r="V684" s="3" t="s">
        <v>8075</v>
      </c>
      <c r="W684" s="3" t="s">
        <v>154</v>
      </c>
      <c r="X684" s="3" t="s">
        <v>154</v>
      </c>
      <c r="Y684" s="3" t="s">
        <v>154</v>
      </c>
      <c r="Z684" s="3" t="s">
        <v>154</v>
      </c>
      <c r="AA684" s="3" t="s">
        <v>154</v>
      </c>
      <c r="AB684" s="3" t="s">
        <v>154</v>
      </c>
      <c r="AC684" s="3" t="s">
        <v>154</v>
      </c>
      <c r="AD684" s="3" t="s">
        <v>6151</v>
      </c>
      <c r="AE684" s="3" t="s">
        <v>6151</v>
      </c>
      <c r="AF684" s="3" t="s">
        <v>154</v>
      </c>
      <c r="AG684" s="3" t="s">
        <v>154</v>
      </c>
      <c r="AH684" s="3" t="s">
        <v>6478</v>
      </c>
      <c r="AI684" s="3" t="s">
        <v>6482</v>
      </c>
      <c r="AJ684" s="3" t="s">
        <v>6489</v>
      </c>
    </row>
    <row r="685" spans="1:36" ht="15">
      <c r="A685" s="10">
        <v>780</v>
      </c>
      <c r="B685" t="str">
        <f>IF(K685="总计","",INDEX(主数据!A:AD,MATCH(J685,主数据!A:A,0),9))</f>
        <v>环渤海大区公司</v>
      </c>
      <c r="C685" t="str">
        <f>IF(K685="","",INDEX(主数据!A:AD,MATCH(J685,主数据!A:A,0),11))</f>
        <v>天津东区</v>
      </c>
      <c r="D685" t="str">
        <f t="shared" si="40"/>
        <v>TJ81销售中心物业费直接录入</v>
      </c>
      <c r="E685" s="13" t="str">
        <f t="shared" si="42"/>
        <v/>
      </c>
      <c r="F685" s="13" t="str">
        <f>IF(E685="","",IFERROR(IF(IF(K685="","",INDEX(收费标合同信息维护!A:Q,MATCH(D685,收费标合同信息维护!J:J,0),10))=D685,"有","无"),"无"))</f>
        <v/>
      </c>
      <c r="G685" s="13" t="str">
        <f t="shared" si="41"/>
        <v/>
      </c>
      <c r="H685" s="13" t="str">
        <f t="shared" si="43"/>
        <v/>
      </c>
      <c r="I685" s="13" t="str">
        <f>IF(G685="","",IFERROR(IF(IF(K685="","",INDEX(收费标合同信息维护!A:Q,MATCH(G685,收费标合同信息维护!M:M,0),13))=G685,"有","无"),"无"))</f>
        <v/>
      </c>
      <c r="J685" s="3" t="s">
        <v>3571</v>
      </c>
      <c r="K685" s="3" t="s">
        <v>8073</v>
      </c>
      <c r="L685" s="3" t="s">
        <v>6638</v>
      </c>
      <c r="M685" s="3" t="s">
        <v>6639</v>
      </c>
      <c r="N685" s="3" t="s">
        <v>6477</v>
      </c>
      <c r="O685" s="3" t="s">
        <v>6478</v>
      </c>
      <c r="P685" s="3" t="s">
        <v>6646</v>
      </c>
      <c r="Q685" s="3" t="s">
        <v>7101</v>
      </c>
      <c r="R685" s="3" t="s">
        <v>6479</v>
      </c>
      <c r="S685" s="3" t="s">
        <v>6480</v>
      </c>
      <c r="T685" s="3" t="s">
        <v>7029</v>
      </c>
      <c r="U685" s="3" t="s">
        <v>154</v>
      </c>
      <c r="V685" s="3" t="s">
        <v>154</v>
      </c>
      <c r="W685" s="3" t="s">
        <v>154</v>
      </c>
      <c r="X685" s="3" t="s">
        <v>154</v>
      </c>
      <c r="Y685" s="3" t="s">
        <v>154</v>
      </c>
      <c r="Z685" s="3" t="s">
        <v>154</v>
      </c>
      <c r="AA685" s="3" t="s">
        <v>154</v>
      </c>
      <c r="AB685" s="3" t="s">
        <v>154</v>
      </c>
      <c r="AC685" s="3" t="s">
        <v>154</v>
      </c>
      <c r="AD685" s="3" t="s">
        <v>6151</v>
      </c>
      <c r="AE685" s="3" t="s">
        <v>6151</v>
      </c>
      <c r="AF685" s="3" t="s">
        <v>154</v>
      </c>
      <c r="AG685" s="3" t="s">
        <v>154</v>
      </c>
      <c r="AH685" s="3" t="s">
        <v>6478</v>
      </c>
      <c r="AI685" s="3" t="s">
        <v>6482</v>
      </c>
      <c r="AJ685" s="3" t="s">
        <v>6489</v>
      </c>
    </row>
    <row r="686" spans="1:36" ht="15">
      <c r="A686" s="10">
        <v>781</v>
      </c>
      <c r="B686" t="str">
        <f>IF(K686="总计","",INDEX(主数据!A:AD,MATCH(J686,主数据!A:A,0),9))</f>
        <v>环渤海大区公司</v>
      </c>
      <c r="C686" t="str">
        <f>IF(K686="","",INDEX(主数据!A:AD,MATCH(J686,主数据!A:A,0),11))</f>
        <v>天津东区</v>
      </c>
      <c r="D686" t="str">
        <f t="shared" si="40"/>
        <v>TJ81销售中心物业费标准方式79000.00</v>
      </c>
      <c r="E686" s="13" t="str">
        <f t="shared" si="42"/>
        <v>79000.00</v>
      </c>
      <c r="F686" s="13" t="str">
        <f>IF(E686="","",IFERROR(IF(IF(K686="","",INDEX(收费标合同信息维护!A:Q,MATCH(D686,收费标合同信息维护!J:J,0),10))=D686,"有","无"),"无"))</f>
        <v>无</v>
      </c>
      <c r="G686" s="13" t="str">
        <f t="shared" si="41"/>
        <v/>
      </c>
      <c r="H686" s="13" t="str">
        <f t="shared" si="43"/>
        <v/>
      </c>
      <c r="I686" s="13" t="str">
        <f>IF(G686="","",IFERROR(IF(IF(K686="","",INDEX(收费标合同信息维护!A:Q,MATCH(G686,收费标合同信息维护!M:M,0),13))=G686,"有","无"),"无"))</f>
        <v/>
      </c>
      <c r="J686" s="3" t="s">
        <v>3571</v>
      </c>
      <c r="K686" s="3" t="s">
        <v>8073</v>
      </c>
      <c r="L686" s="3" t="s">
        <v>6638</v>
      </c>
      <c r="M686" s="3" t="s">
        <v>6639</v>
      </c>
      <c r="N686" s="3" t="s">
        <v>6477</v>
      </c>
      <c r="O686" s="3" t="s">
        <v>6478</v>
      </c>
      <c r="P686" s="3" t="s">
        <v>6649</v>
      </c>
      <c r="Q686" s="3" t="s">
        <v>6639</v>
      </c>
      <c r="R686" s="3" t="s">
        <v>6484</v>
      </c>
      <c r="S686" s="3" t="s">
        <v>6491</v>
      </c>
      <c r="T686" s="3" t="s">
        <v>6514</v>
      </c>
      <c r="U686" s="3" t="s">
        <v>6487</v>
      </c>
      <c r="V686" s="3" t="s">
        <v>8076</v>
      </c>
      <c r="W686" s="3" t="s">
        <v>154</v>
      </c>
      <c r="X686" s="3" t="s">
        <v>154</v>
      </c>
      <c r="Y686" s="3" t="s">
        <v>154</v>
      </c>
      <c r="Z686" s="3" t="s">
        <v>154</v>
      </c>
      <c r="AA686" s="3" t="s">
        <v>154</v>
      </c>
      <c r="AB686" s="3" t="s">
        <v>154</v>
      </c>
      <c r="AC686" s="3" t="s">
        <v>154</v>
      </c>
      <c r="AD686" s="3" t="s">
        <v>6151</v>
      </c>
      <c r="AE686" s="3" t="s">
        <v>6151</v>
      </c>
      <c r="AF686" s="3" t="s">
        <v>154</v>
      </c>
      <c r="AG686" s="3" t="s">
        <v>154</v>
      </c>
      <c r="AH686" s="3" t="s">
        <v>6478</v>
      </c>
      <c r="AI686" s="3" t="s">
        <v>6482</v>
      </c>
      <c r="AJ686" s="3" t="s">
        <v>6489</v>
      </c>
    </row>
    <row r="687" spans="1:36" ht="15">
      <c r="A687" s="10">
        <v>782</v>
      </c>
      <c r="B687" t="str">
        <f>IF(K687="总计","",INDEX(主数据!A:AD,MATCH(J687,主数据!A:A,0),9))</f>
        <v>环渤海大区公司</v>
      </c>
      <c r="C687" t="str">
        <f>IF(K687="","",INDEX(主数据!A:AD,MATCH(J687,主数据!A:A,0),11))</f>
        <v>天津东区</v>
      </c>
      <c r="D687" t="str">
        <f t="shared" si="40"/>
        <v>TJ81销售中心物业费定额</v>
      </c>
      <c r="E687" s="13" t="str">
        <f t="shared" si="42"/>
        <v/>
      </c>
      <c r="F687" s="13" t="str">
        <f>IF(E687="","",IFERROR(IF(IF(K687="","",INDEX(收费标合同信息维护!A:Q,MATCH(D687,收费标合同信息维护!J:J,0),10))=D687,"有","无"),"无"))</f>
        <v/>
      </c>
      <c r="G687" s="13" t="str">
        <f t="shared" si="41"/>
        <v>TJ81销售中心物业费定额86800.00</v>
      </c>
      <c r="H687" s="13" t="str">
        <f t="shared" si="43"/>
        <v>86800.00</v>
      </c>
      <c r="I687" s="13" t="str">
        <f>IF(G687="","",IFERROR(IF(IF(K687="","",INDEX(收费标合同信息维护!A:Q,MATCH(G687,收费标合同信息维护!M:M,0),13))=G687,"有","无"),"无"))</f>
        <v>无</v>
      </c>
      <c r="J687" s="3" t="s">
        <v>3571</v>
      </c>
      <c r="K687" s="3" t="s">
        <v>8073</v>
      </c>
      <c r="L687" s="3" t="s">
        <v>6638</v>
      </c>
      <c r="M687" s="3" t="s">
        <v>6639</v>
      </c>
      <c r="N687" s="3" t="s">
        <v>6477</v>
      </c>
      <c r="O687" s="3" t="s">
        <v>6478</v>
      </c>
      <c r="P687" s="3" t="s">
        <v>8077</v>
      </c>
      <c r="Q687" s="3" t="s">
        <v>7202</v>
      </c>
      <c r="R687" s="3" t="s">
        <v>6490</v>
      </c>
      <c r="S687" s="3" t="s">
        <v>6491</v>
      </c>
      <c r="T687" s="3" t="s">
        <v>8078</v>
      </c>
      <c r="U687" s="3" t="s">
        <v>154</v>
      </c>
      <c r="V687" s="3" t="s">
        <v>154</v>
      </c>
      <c r="W687" s="3" t="s">
        <v>8075</v>
      </c>
      <c r="X687" s="3" t="s">
        <v>154</v>
      </c>
      <c r="Y687" s="3" t="s">
        <v>154</v>
      </c>
      <c r="Z687" s="3" t="s">
        <v>154</v>
      </c>
      <c r="AA687" s="3" t="s">
        <v>154</v>
      </c>
      <c r="AB687" s="3" t="s">
        <v>154</v>
      </c>
      <c r="AC687" s="3" t="s">
        <v>154</v>
      </c>
      <c r="AD687" s="3" t="s">
        <v>6151</v>
      </c>
      <c r="AE687" s="3" t="s">
        <v>6151</v>
      </c>
      <c r="AF687" s="3" t="s">
        <v>154</v>
      </c>
      <c r="AG687" s="3" t="s">
        <v>154</v>
      </c>
      <c r="AH687" s="3" t="s">
        <v>6478</v>
      </c>
      <c r="AI687" s="3" t="s">
        <v>6482</v>
      </c>
      <c r="AJ687" s="3" t="s">
        <v>6033</v>
      </c>
    </row>
    <row r="688" spans="1:36" ht="30">
      <c r="A688" s="10">
        <v>783</v>
      </c>
      <c r="B688" t="str">
        <f>IF(K688="总计","",INDEX(主数据!A:AD,MATCH(J688,主数据!A:A,0),9))</f>
        <v>环渤海大区公司</v>
      </c>
      <c r="C688" t="str">
        <f>IF(K688="","",INDEX(主数据!A:AD,MATCH(J688,主数据!A:A,0),11))</f>
        <v>天津生态城城区</v>
      </c>
      <c r="D688" t="str">
        <f t="shared" si="40"/>
        <v>TJ91物业服务费直接录入</v>
      </c>
      <c r="E688" s="13" t="str">
        <f t="shared" si="42"/>
        <v/>
      </c>
      <c r="F688" s="13" t="str">
        <f>IF(E688="","",IFERROR(IF(IF(K688="","",INDEX(收费标合同信息维护!A:Q,MATCH(D688,收费标合同信息维护!J:J,0),10))=D688,"有","无"),"无"))</f>
        <v/>
      </c>
      <c r="G688" s="13" t="str">
        <f t="shared" si="41"/>
        <v/>
      </c>
      <c r="H688" s="13" t="str">
        <f t="shared" si="43"/>
        <v/>
      </c>
      <c r="I688" s="13" t="str">
        <f>IF(G688="","",IFERROR(IF(IF(K688="","",INDEX(收费标合同信息维护!A:Q,MATCH(G688,收费标合同信息维护!M:M,0),13))=G688,"有","无"),"无"))</f>
        <v/>
      </c>
      <c r="J688" s="3" t="s">
        <v>4017</v>
      </c>
      <c r="K688" s="3" t="s">
        <v>8079</v>
      </c>
      <c r="L688" s="3" t="s">
        <v>6025</v>
      </c>
      <c r="M688" s="3" t="s">
        <v>6026</v>
      </c>
      <c r="N688" s="3" t="s">
        <v>6477</v>
      </c>
      <c r="O688" s="3" t="s">
        <v>6478</v>
      </c>
      <c r="P688" s="3" t="s">
        <v>8080</v>
      </c>
      <c r="Q688" s="3" t="s">
        <v>8081</v>
      </c>
      <c r="R688" s="3" t="s">
        <v>6479</v>
      </c>
      <c r="S688" s="3" t="s">
        <v>6480</v>
      </c>
      <c r="T688" s="3" t="s">
        <v>7218</v>
      </c>
      <c r="U688" s="3" t="s">
        <v>154</v>
      </c>
      <c r="V688" s="3" t="s">
        <v>154</v>
      </c>
      <c r="W688" s="3" t="s">
        <v>154</v>
      </c>
      <c r="X688" s="3" t="s">
        <v>154</v>
      </c>
      <c r="Y688" s="3" t="s">
        <v>154</v>
      </c>
      <c r="Z688" s="3" t="s">
        <v>154</v>
      </c>
      <c r="AA688" s="3" t="s">
        <v>154</v>
      </c>
      <c r="AB688" s="3" t="s">
        <v>154</v>
      </c>
      <c r="AC688" s="3" t="s">
        <v>154</v>
      </c>
      <c r="AD688" s="3" t="s">
        <v>6151</v>
      </c>
      <c r="AE688" s="3" t="s">
        <v>6151</v>
      </c>
      <c r="AF688" s="3" t="s">
        <v>154</v>
      </c>
      <c r="AG688" s="3" t="s">
        <v>154</v>
      </c>
      <c r="AH688" s="3" t="s">
        <v>6478</v>
      </c>
      <c r="AI688" s="3" t="s">
        <v>6482</v>
      </c>
      <c r="AJ688" s="3" t="s">
        <v>6489</v>
      </c>
    </row>
    <row r="689" spans="1:36" ht="30">
      <c r="A689" s="10">
        <v>784</v>
      </c>
      <c r="B689" t="str">
        <f>IF(K689="总计","",INDEX(主数据!A:AD,MATCH(J689,主数据!A:A,0),9))</f>
        <v>环渤海大区公司</v>
      </c>
      <c r="C689" t="str">
        <f>IF(K689="","",INDEX(主数据!A:AD,MATCH(J689,主数据!A:A,0),11))</f>
        <v>天津生态城城区</v>
      </c>
      <c r="D689" t="str">
        <f t="shared" si="40"/>
        <v>TJ91物业服务费定额</v>
      </c>
      <c r="E689" s="13" t="str">
        <f t="shared" si="42"/>
        <v/>
      </c>
      <c r="F689" s="13" t="str">
        <f>IF(E689="","",IFERROR(IF(IF(K689="","",INDEX(收费标合同信息维护!A:Q,MATCH(D689,收费标合同信息维护!J:J,0),10))=D689,"有","无"),"无"))</f>
        <v/>
      </c>
      <c r="G689" s="13" t="str">
        <f t="shared" si="41"/>
        <v>TJ91物业服务费定额223297.83</v>
      </c>
      <c r="H689" s="13" t="str">
        <f t="shared" si="43"/>
        <v>223297.83</v>
      </c>
      <c r="I689" s="13" t="str">
        <f>IF(G689="","",IFERROR(IF(IF(K689="","",INDEX(收费标合同信息维护!A:Q,MATCH(G689,收费标合同信息维护!M:M,0),13))=G689,"有","无"),"无"))</f>
        <v>无</v>
      </c>
      <c r="J689" s="3" t="s">
        <v>4017</v>
      </c>
      <c r="K689" s="3" t="s">
        <v>8079</v>
      </c>
      <c r="L689" s="3" t="s">
        <v>6025</v>
      </c>
      <c r="M689" s="3" t="s">
        <v>6026</v>
      </c>
      <c r="N689" s="3" t="s">
        <v>6477</v>
      </c>
      <c r="O689" s="3" t="s">
        <v>6478</v>
      </c>
      <c r="P689" s="3" t="s">
        <v>8082</v>
      </c>
      <c r="Q689" s="3" t="s">
        <v>8083</v>
      </c>
      <c r="R689" s="3" t="s">
        <v>6490</v>
      </c>
      <c r="S689" s="3" t="s">
        <v>6491</v>
      </c>
      <c r="T689" s="3" t="s">
        <v>6684</v>
      </c>
      <c r="U689" s="3" t="s">
        <v>154</v>
      </c>
      <c r="V689" s="3" t="s">
        <v>154</v>
      </c>
      <c r="W689" s="3" t="s">
        <v>8084</v>
      </c>
      <c r="X689" s="3" t="s">
        <v>154</v>
      </c>
      <c r="Y689" s="3" t="s">
        <v>154</v>
      </c>
      <c r="Z689" s="3" t="s">
        <v>154</v>
      </c>
      <c r="AA689" s="3" t="s">
        <v>154</v>
      </c>
      <c r="AB689" s="3" t="s">
        <v>154</v>
      </c>
      <c r="AC689" s="3" t="s">
        <v>154</v>
      </c>
      <c r="AD689" s="3" t="s">
        <v>6151</v>
      </c>
      <c r="AE689" s="3" t="s">
        <v>6151</v>
      </c>
      <c r="AF689" s="3" t="s">
        <v>154</v>
      </c>
      <c r="AG689" s="3" t="s">
        <v>154</v>
      </c>
      <c r="AH689" s="3" t="s">
        <v>6478</v>
      </c>
      <c r="AI689" s="3" t="s">
        <v>6482</v>
      </c>
      <c r="AJ689" s="3" t="s">
        <v>6489</v>
      </c>
    </row>
    <row r="690" spans="1:36" ht="30">
      <c r="A690" s="10">
        <v>785</v>
      </c>
      <c r="B690" t="str">
        <f>IF(K690="总计","",INDEX(主数据!A:AD,MATCH(J690,主数据!A:A,0),9))</f>
        <v>环渤海大区公司</v>
      </c>
      <c r="C690" t="str">
        <f>IF(K690="","",INDEX(主数据!A:AD,MATCH(J690,主数据!A:A,0),11))</f>
        <v>天津生态城城区</v>
      </c>
      <c r="D690" t="str">
        <f t="shared" si="40"/>
        <v>TJ91物业服务费定额</v>
      </c>
      <c r="E690" s="13" t="str">
        <f t="shared" si="42"/>
        <v/>
      </c>
      <c r="F690" s="13" t="str">
        <f>IF(E690="","",IFERROR(IF(IF(K690="","",INDEX(收费标合同信息维护!A:Q,MATCH(D690,收费标合同信息维护!J:J,0),10))=D690,"有","无"),"无"))</f>
        <v/>
      </c>
      <c r="G690" s="13" t="str">
        <f t="shared" si="41"/>
        <v>TJ91物业服务费定额9279.32</v>
      </c>
      <c r="H690" s="13" t="str">
        <f t="shared" si="43"/>
        <v>9279.32</v>
      </c>
      <c r="I690" s="13" t="str">
        <f>IF(G690="","",IFERROR(IF(IF(K690="","",INDEX(收费标合同信息维护!A:Q,MATCH(G690,收费标合同信息维护!M:M,0),13))=G690,"有","无"),"无"))</f>
        <v>无</v>
      </c>
      <c r="J690" s="3" t="s">
        <v>4017</v>
      </c>
      <c r="K690" s="3" t="s">
        <v>8079</v>
      </c>
      <c r="L690" s="3" t="s">
        <v>6025</v>
      </c>
      <c r="M690" s="3" t="s">
        <v>6026</v>
      </c>
      <c r="N690" s="3" t="s">
        <v>6477</v>
      </c>
      <c r="O690" s="3" t="s">
        <v>6478</v>
      </c>
      <c r="P690" s="3" t="s">
        <v>8085</v>
      </c>
      <c r="Q690" s="3" t="s">
        <v>8086</v>
      </c>
      <c r="R690" s="3" t="s">
        <v>6490</v>
      </c>
      <c r="S690" s="3" t="s">
        <v>6491</v>
      </c>
      <c r="T690" s="3" t="s">
        <v>6587</v>
      </c>
      <c r="U690" s="3" t="s">
        <v>154</v>
      </c>
      <c r="V690" s="3" t="s">
        <v>154</v>
      </c>
      <c r="W690" s="3" t="s">
        <v>8087</v>
      </c>
      <c r="X690" s="3" t="s">
        <v>154</v>
      </c>
      <c r="Y690" s="3" t="s">
        <v>154</v>
      </c>
      <c r="Z690" s="3" t="s">
        <v>154</v>
      </c>
      <c r="AA690" s="3" t="s">
        <v>154</v>
      </c>
      <c r="AB690" s="3" t="s">
        <v>154</v>
      </c>
      <c r="AC690" s="3" t="s">
        <v>154</v>
      </c>
      <c r="AD690" s="3" t="s">
        <v>6151</v>
      </c>
      <c r="AE690" s="3" t="s">
        <v>6151</v>
      </c>
      <c r="AF690" s="3" t="s">
        <v>154</v>
      </c>
      <c r="AG690" s="3" t="s">
        <v>154</v>
      </c>
      <c r="AH690" s="3" t="s">
        <v>6478</v>
      </c>
      <c r="AI690" s="3" t="s">
        <v>6482</v>
      </c>
      <c r="AJ690" s="3" t="s">
        <v>6489</v>
      </c>
    </row>
    <row r="691" spans="1:36" ht="30">
      <c r="A691" s="10">
        <v>786</v>
      </c>
      <c r="B691" t="str">
        <f>IF(K691="总计","",INDEX(主数据!A:AD,MATCH(J691,主数据!A:A,0),9))</f>
        <v>环渤海大区公司</v>
      </c>
      <c r="C691" t="str">
        <f>IF(K691="","",INDEX(主数据!A:AD,MATCH(J691,主数据!A:A,0),11))</f>
        <v>天津西区</v>
      </c>
      <c r="D691" t="str">
        <f t="shared" si="40"/>
        <v>TJ92前期介入费直接录入</v>
      </c>
      <c r="E691" s="13" t="str">
        <f t="shared" si="42"/>
        <v/>
      </c>
      <c r="F691" s="13" t="str">
        <f>IF(E691="","",IFERROR(IF(IF(K691="","",INDEX(收费标合同信息维护!A:Q,MATCH(D691,收费标合同信息维护!J:J,0),10))=D691,"有","无"),"无"))</f>
        <v/>
      </c>
      <c r="G691" s="13" t="str">
        <f t="shared" si="41"/>
        <v/>
      </c>
      <c r="H691" s="13" t="str">
        <f t="shared" si="43"/>
        <v/>
      </c>
      <c r="I691" s="13" t="str">
        <f>IF(G691="","",IFERROR(IF(IF(K691="","",INDEX(收费标合同信息维护!A:Q,MATCH(G691,收费标合同信息维护!M:M,0),13))=G691,"有","无"),"无"))</f>
        <v/>
      </c>
      <c r="J691" s="3" t="s">
        <v>4038</v>
      </c>
      <c r="K691" s="3" t="s">
        <v>8088</v>
      </c>
      <c r="L691" s="3" t="s">
        <v>6551</v>
      </c>
      <c r="M691" s="3" t="s">
        <v>6552</v>
      </c>
      <c r="N691" s="3" t="s">
        <v>6477</v>
      </c>
      <c r="O691" s="3" t="s">
        <v>6478</v>
      </c>
      <c r="P691" s="3" t="s">
        <v>8089</v>
      </c>
      <c r="Q691" s="3" t="s">
        <v>6552</v>
      </c>
      <c r="R691" s="3" t="s">
        <v>6479</v>
      </c>
      <c r="S691" s="3" t="s">
        <v>6480</v>
      </c>
      <c r="T691" s="3" t="s">
        <v>8090</v>
      </c>
      <c r="U691" s="3" t="s">
        <v>154</v>
      </c>
      <c r="V691" s="3" t="s">
        <v>154</v>
      </c>
      <c r="W691" s="3" t="s">
        <v>154</v>
      </c>
      <c r="X691" s="3" t="s">
        <v>154</v>
      </c>
      <c r="Y691" s="3" t="s">
        <v>154</v>
      </c>
      <c r="Z691" s="3" t="s">
        <v>154</v>
      </c>
      <c r="AA691" s="3" t="s">
        <v>154</v>
      </c>
      <c r="AB691" s="3" t="s">
        <v>154</v>
      </c>
      <c r="AC691" s="3" t="s">
        <v>154</v>
      </c>
      <c r="AD691" s="3" t="s">
        <v>6151</v>
      </c>
      <c r="AE691" s="3" t="s">
        <v>6151</v>
      </c>
      <c r="AF691" s="3" t="s">
        <v>154</v>
      </c>
      <c r="AG691" s="3" t="s">
        <v>154</v>
      </c>
      <c r="AH691" s="3" t="s">
        <v>6478</v>
      </c>
      <c r="AI691" s="3" t="s">
        <v>6482</v>
      </c>
      <c r="AJ691" s="3" t="s">
        <v>6489</v>
      </c>
    </row>
    <row r="692" spans="1:36" ht="30">
      <c r="A692" s="10">
        <v>787</v>
      </c>
      <c r="B692" t="str">
        <f>IF(K692="总计","",INDEX(主数据!A:AD,MATCH(J692,主数据!A:A,0),9))</f>
        <v>环渤海大区公司</v>
      </c>
      <c r="C692" t="str">
        <f>IF(K692="","",INDEX(主数据!A:AD,MATCH(J692,主数据!A:A,0),11))</f>
        <v>天津西区</v>
      </c>
      <c r="D692" t="str">
        <f t="shared" si="40"/>
        <v>TJ92销售中心物业费直接录入</v>
      </c>
      <c r="E692" s="13" t="str">
        <f t="shared" si="42"/>
        <v/>
      </c>
      <c r="F692" s="13" t="str">
        <f>IF(E692="","",IFERROR(IF(IF(K692="","",INDEX(收费标合同信息维护!A:Q,MATCH(D692,收费标合同信息维护!J:J,0),10))=D692,"有","无"),"无"))</f>
        <v/>
      </c>
      <c r="G692" s="13" t="str">
        <f t="shared" si="41"/>
        <v/>
      </c>
      <c r="H692" s="13" t="str">
        <f t="shared" si="43"/>
        <v/>
      </c>
      <c r="I692" s="13" t="str">
        <f>IF(G692="","",IFERROR(IF(IF(K692="","",INDEX(收费标合同信息维护!A:Q,MATCH(G692,收费标合同信息维护!M:M,0),13))=G692,"有","无"),"无"))</f>
        <v/>
      </c>
      <c r="J692" s="3" t="s">
        <v>4038</v>
      </c>
      <c r="K692" s="3" t="s">
        <v>8088</v>
      </c>
      <c r="L692" s="3" t="s">
        <v>6638</v>
      </c>
      <c r="M692" s="3" t="s">
        <v>6639</v>
      </c>
      <c r="N692" s="3" t="s">
        <v>6477</v>
      </c>
      <c r="O692" s="3" t="s">
        <v>6478</v>
      </c>
      <c r="P692" s="3" t="s">
        <v>8091</v>
      </c>
      <c r="Q692" s="3" t="s">
        <v>7199</v>
      </c>
      <c r="R692" s="3" t="s">
        <v>6479</v>
      </c>
      <c r="S692" s="3" t="s">
        <v>6480</v>
      </c>
      <c r="T692" s="3" t="s">
        <v>7218</v>
      </c>
      <c r="U692" s="3" t="s">
        <v>6578</v>
      </c>
      <c r="V692" s="3" t="s">
        <v>154</v>
      </c>
      <c r="W692" s="3" t="s">
        <v>154</v>
      </c>
      <c r="X692" s="3" t="s">
        <v>154</v>
      </c>
      <c r="Y692" s="3" t="s">
        <v>154</v>
      </c>
      <c r="Z692" s="3" t="s">
        <v>154</v>
      </c>
      <c r="AA692" s="3" t="s">
        <v>154</v>
      </c>
      <c r="AB692" s="3" t="s">
        <v>154</v>
      </c>
      <c r="AC692" s="3" t="s">
        <v>154</v>
      </c>
      <c r="AD692" s="3" t="s">
        <v>6151</v>
      </c>
      <c r="AE692" s="3" t="s">
        <v>6151</v>
      </c>
      <c r="AF692" s="3" t="s">
        <v>154</v>
      </c>
      <c r="AG692" s="3" t="s">
        <v>154</v>
      </c>
      <c r="AH692" s="3" t="s">
        <v>6478</v>
      </c>
      <c r="AI692" s="3" t="s">
        <v>6482</v>
      </c>
      <c r="AJ692" s="3" t="s">
        <v>6489</v>
      </c>
    </row>
    <row r="693" spans="1:36" ht="30">
      <c r="A693" s="10">
        <v>788</v>
      </c>
      <c r="B693" t="str">
        <f>IF(K693="总计","",INDEX(主数据!A:AD,MATCH(J693,主数据!A:A,0),9))</f>
        <v>环渤海大区公司</v>
      </c>
      <c r="C693" t="str">
        <f>IF(K693="","",INDEX(主数据!A:AD,MATCH(J693,主数据!A:A,0),11))</f>
        <v>天津西区</v>
      </c>
      <c r="D693" t="str">
        <f t="shared" si="40"/>
        <v>TJ92销售中心物业费定额</v>
      </c>
      <c r="E693" s="13" t="str">
        <f t="shared" si="42"/>
        <v/>
      </c>
      <c r="F693" s="13" t="str">
        <f>IF(E693="","",IFERROR(IF(IF(K693="","",INDEX(收费标合同信息维护!A:Q,MATCH(D693,收费标合同信息维护!J:J,0),10))=D693,"有","无"),"无"))</f>
        <v/>
      </c>
      <c r="G693" s="13" t="str">
        <f t="shared" si="41"/>
        <v>TJ92销售中心物业费定额93426.14</v>
      </c>
      <c r="H693" s="13" t="str">
        <f t="shared" si="43"/>
        <v>93426.14</v>
      </c>
      <c r="I693" s="13" t="str">
        <f>IF(G693="","",IFERROR(IF(IF(K693="","",INDEX(收费标合同信息维护!A:Q,MATCH(G693,收费标合同信息维护!M:M,0),13))=G693,"有","无"),"无"))</f>
        <v>无</v>
      </c>
      <c r="J693" s="3" t="s">
        <v>4038</v>
      </c>
      <c r="K693" s="3" t="s">
        <v>8088</v>
      </c>
      <c r="L693" s="3" t="s">
        <v>6638</v>
      </c>
      <c r="M693" s="3" t="s">
        <v>6639</v>
      </c>
      <c r="N693" s="3" t="s">
        <v>6477</v>
      </c>
      <c r="O693" s="3" t="s">
        <v>6478</v>
      </c>
      <c r="P693" s="3" t="s">
        <v>8092</v>
      </c>
      <c r="Q693" s="3" t="s">
        <v>7107</v>
      </c>
      <c r="R693" s="3" t="s">
        <v>6490</v>
      </c>
      <c r="S693" s="3" t="s">
        <v>6491</v>
      </c>
      <c r="T693" s="3" t="s">
        <v>6587</v>
      </c>
      <c r="U693" s="3" t="s">
        <v>6801</v>
      </c>
      <c r="V693" s="3" t="s">
        <v>154</v>
      </c>
      <c r="W693" s="3" t="s">
        <v>8093</v>
      </c>
      <c r="X693" s="3" t="s">
        <v>154</v>
      </c>
      <c r="Y693" s="3" t="s">
        <v>154</v>
      </c>
      <c r="Z693" s="3" t="s">
        <v>154</v>
      </c>
      <c r="AA693" s="3" t="s">
        <v>154</v>
      </c>
      <c r="AB693" s="3" t="s">
        <v>154</v>
      </c>
      <c r="AC693" s="3" t="s">
        <v>154</v>
      </c>
      <c r="AD693" s="3" t="s">
        <v>6151</v>
      </c>
      <c r="AE693" s="3" t="s">
        <v>6151</v>
      </c>
      <c r="AF693" s="3" t="s">
        <v>154</v>
      </c>
      <c r="AG693" s="3" t="s">
        <v>154</v>
      </c>
      <c r="AH693" s="3" t="s">
        <v>6478</v>
      </c>
      <c r="AI693" s="3" t="s">
        <v>6482</v>
      </c>
      <c r="AJ693" s="3" t="s">
        <v>6033</v>
      </c>
    </row>
    <row r="694" spans="1:36" ht="30">
      <c r="A694" s="10">
        <v>789</v>
      </c>
      <c r="B694" t="str">
        <f>IF(K694="总计","",INDEX(主数据!A:AD,MATCH(J694,主数据!A:A,0),9))</f>
        <v>环渤海大区公司</v>
      </c>
      <c r="C694" t="str">
        <f>IF(K694="","",INDEX(主数据!A:AD,MATCH(J694,主数据!A:A,0),11))</f>
        <v>天津西区</v>
      </c>
      <c r="D694" t="str">
        <f t="shared" si="40"/>
        <v>TJ92销售中心物业费定额</v>
      </c>
      <c r="E694" s="13" t="str">
        <f t="shared" si="42"/>
        <v/>
      </c>
      <c r="F694" s="13" t="str">
        <f>IF(E694="","",IFERROR(IF(IF(K694="","",INDEX(收费标合同信息维护!A:Q,MATCH(D694,收费标合同信息维护!J:J,0),10))=D694,"有","无"),"无"))</f>
        <v/>
      </c>
      <c r="G694" s="13" t="str">
        <f t="shared" si="41"/>
        <v>TJ92销售中心物业费定额115724.00</v>
      </c>
      <c r="H694" s="13" t="str">
        <f t="shared" si="43"/>
        <v>115724.00</v>
      </c>
      <c r="I694" s="13" t="str">
        <f>IF(G694="","",IFERROR(IF(IF(K694="","",INDEX(收费标合同信息维护!A:Q,MATCH(G694,收费标合同信息维护!M:M,0),13))=G694,"有","无"),"无"))</f>
        <v>无</v>
      </c>
      <c r="J694" s="3" t="s">
        <v>4038</v>
      </c>
      <c r="K694" s="3" t="s">
        <v>8088</v>
      </c>
      <c r="L694" s="3" t="s">
        <v>6638</v>
      </c>
      <c r="M694" s="3" t="s">
        <v>6639</v>
      </c>
      <c r="N694" s="3" t="s">
        <v>6477</v>
      </c>
      <c r="O694" s="3" t="s">
        <v>6478</v>
      </c>
      <c r="P694" s="3" t="s">
        <v>8094</v>
      </c>
      <c r="Q694" s="3" t="s">
        <v>8095</v>
      </c>
      <c r="R694" s="3" t="s">
        <v>6490</v>
      </c>
      <c r="S694" s="3" t="s">
        <v>6491</v>
      </c>
      <c r="T694" s="3" t="s">
        <v>7127</v>
      </c>
      <c r="U694" s="3" t="s">
        <v>6569</v>
      </c>
      <c r="V694" s="3" t="s">
        <v>154</v>
      </c>
      <c r="W694" s="3" t="s">
        <v>8096</v>
      </c>
      <c r="X694" s="3" t="s">
        <v>154</v>
      </c>
      <c r="Y694" s="3" t="s">
        <v>154</v>
      </c>
      <c r="Z694" s="3" t="s">
        <v>154</v>
      </c>
      <c r="AA694" s="3" t="s">
        <v>154</v>
      </c>
      <c r="AB694" s="3" t="s">
        <v>154</v>
      </c>
      <c r="AC694" s="3" t="s">
        <v>154</v>
      </c>
      <c r="AD694" s="3" t="s">
        <v>6151</v>
      </c>
      <c r="AE694" s="3" t="s">
        <v>6151</v>
      </c>
      <c r="AF694" s="3" t="s">
        <v>6040</v>
      </c>
      <c r="AG694" s="3" t="s">
        <v>154</v>
      </c>
      <c r="AH694" s="3" t="s">
        <v>6478</v>
      </c>
      <c r="AI694" s="3" t="s">
        <v>6482</v>
      </c>
      <c r="AJ694" s="3" t="s">
        <v>6033</v>
      </c>
    </row>
    <row r="695" spans="1:36" ht="30">
      <c r="A695" s="10">
        <v>790</v>
      </c>
      <c r="B695" t="str">
        <f>IF(K695="总计","",INDEX(主数据!A:AD,MATCH(J695,主数据!A:A,0),9))</f>
        <v>环渤海大区公司</v>
      </c>
      <c r="C695" t="str">
        <f>IF(K695="","",INDEX(主数据!A:AD,MATCH(J695,主数据!A:A,0),11))</f>
        <v>天津西区</v>
      </c>
      <c r="D695" t="str">
        <f t="shared" si="40"/>
        <v>TJ92销售中心物业费定额</v>
      </c>
      <c r="E695" s="13" t="str">
        <f t="shared" si="42"/>
        <v/>
      </c>
      <c r="F695" s="13" t="str">
        <f>IF(E695="","",IFERROR(IF(IF(K695="","",INDEX(收费标合同信息维护!A:Q,MATCH(D695,收费标合同信息维护!J:J,0),10))=D695,"有","无"),"无"))</f>
        <v/>
      </c>
      <c r="G695" s="13" t="str">
        <f t="shared" si="41"/>
        <v>TJ92销售中心物业费定额96252.80</v>
      </c>
      <c r="H695" s="13" t="str">
        <f t="shared" si="43"/>
        <v>96252.80</v>
      </c>
      <c r="I695" s="13" t="str">
        <f>IF(G695="","",IFERROR(IF(IF(K695="","",INDEX(收费标合同信息维护!A:Q,MATCH(G695,收费标合同信息维护!M:M,0),13))=G695,"有","无"),"无"))</f>
        <v>无</v>
      </c>
      <c r="J695" s="3" t="s">
        <v>4038</v>
      </c>
      <c r="K695" s="3" t="s">
        <v>8088</v>
      </c>
      <c r="L695" s="3" t="s">
        <v>6638</v>
      </c>
      <c r="M695" s="3" t="s">
        <v>6639</v>
      </c>
      <c r="N695" s="3" t="s">
        <v>6477</v>
      </c>
      <c r="O695" s="3" t="s">
        <v>6478</v>
      </c>
      <c r="P695" s="3" t="s">
        <v>8097</v>
      </c>
      <c r="Q695" s="3" t="s">
        <v>8098</v>
      </c>
      <c r="R695" s="3" t="s">
        <v>6490</v>
      </c>
      <c r="S695" s="3" t="s">
        <v>6491</v>
      </c>
      <c r="T695" s="3" t="s">
        <v>6548</v>
      </c>
      <c r="U695" s="3" t="s">
        <v>6549</v>
      </c>
      <c r="V695" s="3" t="s">
        <v>154</v>
      </c>
      <c r="W695" s="3" t="s">
        <v>8099</v>
      </c>
      <c r="X695" s="3" t="s">
        <v>154</v>
      </c>
      <c r="Y695" s="3" t="s">
        <v>154</v>
      </c>
      <c r="Z695" s="3" t="s">
        <v>154</v>
      </c>
      <c r="AA695" s="3" t="s">
        <v>154</v>
      </c>
      <c r="AB695" s="3" t="s">
        <v>154</v>
      </c>
      <c r="AC695" s="3" t="s">
        <v>154</v>
      </c>
      <c r="AD695" s="3" t="s">
        <v>6151</v>
      </c>
      <c r="AE695" s="3" t="s">
        <v>6151</v>
      </c>
      <c r="AF695" s="3" t="s">
        <v>6040</v>
      </c>
      <c r="AG695" s="3" t="s">
        <v>154</v>
      </c>
      <c r="AH695" s="3" t="s">
        <v>6478</v>
      </c>
      <c r="AI695" s="3" t="s">
        <v>6482</v>
      </c>
      <c r="AJ695" s="3" t="s">
        <v>6033</v>
      </c>
    </row>
    <row r="696" spans="1:36" ht="30">
      <c r="A696" s="10">
        <v>791</v>
      </c>
      <c r="B696" t="str">
        <f>IF(K696="总计","",INDEX(主数据!A:AD,MATCH(J696,主数据!A:A,0),9))</f>
        <v>环渤海大区公司</v>
      </c>
      <c r="C696" t="str">
        <f>IF(K696="","",INDEX(主数据!A:AD,MATCH(J696,主数据!A:A,0),11))</f>
        <v>天津西区</v>
      </c>
      <c r="D696" t="str">
        <f t="shared" si="40"/>
        <v>TJ92销售中心物业费定额</v>
      </c>
      <c r="E696" s="13" t="str">
        <f t="shared" si="42"/>
        <v/>
      </c>
      <c r="F696" s="13" t="str">
        <f>IF(E696="","",IFERROR(IF(IF(K696="","",INDEX(收费标合同信息维护!A:Q,MATCH(D696,收费标合同信息维护!J:J,0),10))=D696,"有","无"),"无"))</f>
        <v/>
      </c>
      <c r="G696" s="13" t="str">
        <f t="shared" si="41"/>
        <v>TJ92销售中心物业费定额106969.60</v>
      </c>
      <c r="H696" s="13" t="str">
        <f t="shared" si="43"/>
        <v>106969.60</v>
      </c>
      <c r="I696" s="13" t="str">
        <f>IF(G696="","",IFERROR(IF(IF(K696="","",INDEX(收费标合同信息维护!A:Q,MATCH(G696,收费标合同信息维护!M:M,0),13))=G696,"有","无"),"无"))</f>
        <v>无</v>
      </c>
      <c r="J696" s="3" t="s">
        <v>4038</v>
      </c>
      <c r="K696" s="3" t="s">
        <v>8088</v>
      </c>
      <c r="L696" s="3" t="s">
        <v>6638</v>
      </c>
      <c r="M696" s="3" t="s">
        <v>6639</v>
      </c>
      <c r="N696" s="3" t="s">
        <v>6477</v>
      </c>
      <c r="O696" s="3" t="s">
        <v>6478</v>
      </c>
      <c r="P696" s="3" t="s">
        <v>8100</v>
      </c>
      <c r="Q696" s="3" t="s">
        <v>8101</v>
      </c>
      <c r="R696" s="3" t="s">
        <v>6490</v>
      </c>
      <c r="S696" s="3" t="s">
        <v>6491</v>
      </c>
      <c r="T696" s="3" t="s">
        <v>7084</v>
      </c>
      <c r="U696" s="3" t="s">
        <v>8102</v>
      </c>
      <c r="V696" s="3" t="s">
        <v>154</v>
      </c>
      <c r="W696" s="3" t="s">
        <v>8103</v>
      </c>
      <c r="X696" s="3" t="s">
        <v>154</v>
      </c>
      <c r="Y696" s="3" t="s">
        <v>154</v>
      </c>
      <c r="Z696" s="3" t="s">
        <v>154</v>
      </c>
      <c r="AA696" s="3" t="s">
        <v>154</v>
      </c>
      <c r="AB696" s="3" t="s">
        <v>154</v>
      </c>
      <c r="AC696" s="3" t="s">
        <v>154</v>
      </c>
      <c r="AD696" s="3" t="s">
        <v>6151</v>
      </c>
      <c r="AE696" s="3" t="s">
        <v>6151</v>
      </c>
      <c r="AF696" s="3" t="s">
        <v>6040</v>
      </c>
      <c r="AG696" s="3" t="s">
        <v>154</v>
      </c>
      <c r="AH696" s="3" t="s">
        <v>6478</v>
      </c>
      <c r="AI696" s="3" t="s">
        <v>6482</v>
      </c>
      <c r="AJ696" s="3" t="s">
        <v>6033</v>
      </c>
    </row>
    <row r="697" spans="1:36" ht="30">
      <c r="A697" s="10">
        <v>792</v>
      </c>
      <c r="B697" t="str">
        <f>IF(K697="总计","",INDEX(主数据!A:AD,MATCH(J697,主数据!A:A,0),9))</f>
        <v>环渤海大区公司</v>
      </c>
      <c r="C697" t="str">
        <f>IF(K697="","",INDEX(主数据!A:AD,MATCH(J697,主数据!A:A,0),11))</f>
        <v>天津北区</v>
      </c>
      <c r="D697" t="str">
        <f t="shared" si="40"/>
        <v>TJ93物业服务费直接录入</v>
      </c>
      <c r="E697" s="13" t="str">
        <f t="shared" si="42"/>
        <v/>
      </c>
      <c r="F697" s="13" t="str">
        <f>IF(E697="","",IFERROR(IF(IF(K697="","",INDEX(收费标合同信息维护!A:Q,MATCH(D697,收费标合同信息维护!J:J,0),10))=D697,"有","无"),"无"))</f>
        <v/>
      </c>
      <c r="G697" s="13" t="str">
        <f t="shared" si="41"/>
        <v/>
      </c>
      <c r="H697" s="13" t="str">
        <f t="shared" si="43"/>
        <v/>
      </c>
      <c r="I697" s="13" t="str">
        <f>IF(G697="","",IFERROR(IF(IF(K697="","",INDEX(收费标合同信息维护!A:Q,MATCH(G697,收费标合同信息维护!M:M,0),13))=G697,"有","无"),"无"))</f>
        <v/>
      </c>
      <c r="J697" s="3" t="s">
        <v>3983</v>
      </c>
      <c r="K697" s="3" t="s">
        <v>8104</v>
      </c>
      <c r="L697" s="3" t="s">
        <v>6025</v>
      </c>
      <c r="M697" s="3" t="s">
        <v>6026</v>
      </c>
      <c r="N697" s="3" t="s">
        <v>6477</v>
      </c>
      <c r="O697" s="3" t="s">
        <v>6478</v>
      </c>
      <c r="P697" s="3" t="s">
        <v>6025</v>
      </c>
      <c r="Q697" s="3" t="s">
        <v>6026</v>
      </c>
      <c r="R697" s="3" t="s">
        <v>6479</v>
      </c>
      <c r="S697" s="3" t="s">
        <v>6480</v>
      </c>
      <c r="T697" s="3" t="s">
        <v>7075</v>
      </c>
      <c r="U697" s="3" t="s">
        <v>154</v>
      </c>
      <c r="V697" s="3" t="s">
        <v>154</v>
      </c>
      <c r="W697" s="3" t="s">
        <v>154</v>
      </c>
      <c r="X697" s="3" t="s">
        <v>154</v>
      </c>
      <c r="Y697" s="3" t="s">
        <v>154</v>
      </c>
      <c r="Z697" s="3" t="s">
        <v>154</v>
      </c>
      <c r="AA697" s="3" t="s">
        <v>154</v>
      </c>
      <c r="AB697" s="3" t="s">
        <v>154</v>
      </c>
      <c r="AC697" s="3" t="s">
        <v>154</v>
      </c>
      <c r="AD697" s="3" t="s">
        <v>6151</v>
      </c>
      <c r="AE697" s="3" t="s">
        <v>6151</v>
      </c>
      <c r="AF697" s="3" t="s">
        <v>154</v>
      </c>
      <c r="AG697" s="3" t="s">
        <v>154</v>
      </c>
      <c r="AH697" s="3" t="s">
        <v>6478</v>
      </c>
      <c r="AI697" s="3" t="s">
        <v>6482</v>
      </c>
      <c r="AJ697" s="3" t="s">
        <v>6489</v>
      </c>
    </row>
    <row r="698" spans="1:36" ht="30">
      <c r="A698" s="10">
        <v>793</v>
      </c>
      <c r="B698" t="str">
        <f>IF(K698="总计","",INDEX(主数据!A:AD,MATCH(J698,主数据!A:A,0),9))</f>
        <v>环渤海大区公司</v>
      </c>
      <c r="C698" t="str">
        <f>IF(K698="","",INDEX(主数据!A:AD,MATCH(J698,主数据!A:A,0),11))</f>
        <v>天津北区</v>
      </c>
      <c r="D698" t="str">
        <f t="shared" si="40"/>
        <v>TJ93物业服务费定额</v>
      </c>
      <c r="E698" s="13" t="str">
        <f t="shared" si="42"/>
        <v/>
      </c>
      <c r="F698" s="13" t="str">
        <f>IF(E698="","",IFERROR(IF(IF(K698="","",INDEX(收费标合同信息维护!A:Q,MATCH(D698,收费标合同信息维护!J:J,0),10))=D698,"有","无"),"无"))</f>
        <v/>
      </c>
      <c r="G698" s="13" t="str">
        <f t="shared" si="41"/>
        <v>TJ93物业服务费定额77382.57</v>
      </c>
      <c r="H698" s="13" t="str">
        <f t="shared" si="43"/>
        <v>77382.57</v>
      </c>
      <c r="I698" s="13" t="str">
        <f>IF(G698="","",IFERROR(IF(IF(K698="","",INDEX(收费标合同信息维护!A:Q,MATCH(G698,收费标合同信息维护!M:M,0),13))=G698,"有","无"),"无"))</f>
        <v>无</v>
      </c>
      <c r="J698" s="3" t="s">
        <v>3983</v>
      </c>
      <c r="K698" s="3" t="s">
        <v>8104</v>
      </c>
      <c r="L698" s="3" t="s">
        <v>6025</v>
      </c>
      <c r="M698" s="3" t="s">
        <v>6026</v>
      </c>
      <c r="N698" s="3" t="s">
        <v>6477</v>
      </c>
      <c r="O698" s="3" t="s">
        <v>6478</v>
      </c>
      <c r="P698" s="3" t="s">
        <v>6696</v>
      </c>
      <c r="Q698" s="3" t="s">
        <v>8105</v>
      </c>
      <c r="R698" s="3" t="s">
        <v>6490</v>
      </c>
      <c r="S698" s="3" t="s">
        <v>6491</v>
      </c>
      <c r="T698" s="3" t="s">
        <v>6902</v>
      </c>
      <c r="U698" s="3" t="s">
        <v>154</v>
      </c>
      <c r="V698" s="3" t="s">
        <v>154</v>
      </c>
      <c r="W698" s="3" t="s">
        <v>8106</v>
      </c>
      <c r="X698" s="3" t="s">
        <v>154</v>
      </c>
      <c r="Y698" s="3" t="s">
        <v>154</v>
      </c>
      <c r="Z698" s="3" t="s">
        <v>154</v>
      </c>
      <c r="AA698" s="3" t="s">
        <v>154</v>
      </c>
      <c r="AB698" s="3" t="s">
        <v>154</v>
      </c>
      <c r="AC698" s="3" t="s">
        <v>154</v>
      </c>
      <c r="AD698" s="3" t="s">
        <v>6151</v>
      </c>
      <c r="AE698" s="3" t="s">
        <v>6151</v>
      </c>
      <c r="AF698" s="3" t="s">
        <v>154</v>
      </c>
      <c r="AG698" s="3" t="s">
        <v>154</v>
      </c>
      <c r="AH698" s="3" t="s">
        <v>6478</v>
      </c>
      <c r="AI698" s="3" t="s">
        <v>6482</v>
      </c>
      <c r="AJ698" s="3" t="s">
        <v>6033</v>
      </c>
    </row>
    <row r="699" spans="1:36" ht="30">
      <c r="A699" s="10">
        <v>794</v>
      </c>
      <c r="B699" t="str">
        <f>IF(K699="总计","",INDEX(主数据!A:AD,MATCH(J699,主数据!A:A,0),9))</f>
        <v>环渤海大区公司</v>
      </c>
      <c r="C699" t="str">
        <f>IF(K699="","",INDEX(主数据!A:AD,MATCH(J699,主数据!A:A,0),11))</f>
        <v>天津北区</v>
      </c>
      <c r="D699" t="str">
        <f t="shared" si="40"/>
        <v>TJS28物业服务费定额</v>
      </c>
      <c r="E699" s="13" t="str">
        <f t="shared" si="42"/>
        <v/>
      </c>
      <c r="F699" s="13" t="str">
        <f>IF(E699="","",IFERROR(IF(IF(K699="","",INDEX(收费标合同信息维护!A:Q,MATCH(D699,收费标合同信息维护!J:J,0),10))=D699,"有","无"),"无"))</f>
        <v/>
      </c>
      <c r="G699" s="13" t="str">
        <f t="shared" si="41"/>
        <v>TJS28物业服务费定额247238.23</v>
      </c>
      <c r="H699" s="13" t="str">
        <f t="shared" si="43"/>
        <v>247238.23</v>
      </c>
      <c r="I699" s="13" t="str">
        <f>IF(G699="","",IFERROR(IF(IF(K699="","",INDEX(收费标合同信息维护!A:Q,MATCH(G699,收费标合同信息维护!M:M,0),13))=G699,"有","无"),"无"))</f>
        <v>无</v>
      </c>
      <c r="J699" s="3" t="s">
        <v>3050</v>
      </c>
      <c r="K699" s="3" t="s">
        <v>8107</v>
      </c>
      <c r="L699" s="3" t="s">
        <v>6025</v>
      </c>
      <c r="M699" s="3" t="s">
        <v>6026</v>
      </c>
      <c r="N699" s="3" t="s">
        <v>6477</v>
      </c>
      <c r="O699" s="3" t="s">
        <v>6478</v>
      </c>
      <c r="P699" s="3" t="s">
        <v>3050</v>
      </c>
      <c r="Q699" s="3" t="s">
        <v>8108</v>
      </c>
      <c r="R699" s="3" t="s">
        <v>6490</v>
      </c>
      <c r="S699" s="3" t="s">
        <v>6491</v>
      </c>
      <c r="T699" s="3" t="s">
        <v>8109</v>
      </c>
      <c r="U699" s="3" t="s">
        <v>154</v>
      </c>
      <c r="V699" s="3" t="s">
        <v>154</v>
      </c>
      <c r="W699" s="3" t="s">
        <v>8110</v>
      </c>
      <c r="X699" s="3" t="s">
        <v>154</v>
      </c>
      <c r="Y699" s="3" t="s">
        <v>154</v>
      </c>
      <c r="Z699" s="3" t="s">
        <v>154</v>
      </c>
      <c r="AA699" s="3" t="s">
        <v>154</v>
      </c>
      <c r="AB699" s="3" t="s">
        <v>154</v>
      </c>
      <c r="AC699" s="3" t="s">
        <v>154</v>
      </c>
      <c r="AD699" s="3" t="s">
        <v>6151</v>
      </c>
      <c r="AE699" s="3" t="s">
        <v>6151</v>
      </c>
      <c r="AF699" s="3" t="s">
        <v>154</v>
      </c>
      <c r="AG699" s="3" t="s">
        <v>154</v>
      </c>
      <c r="AH699" s="3" t="s">
        <v>6478</v>
      </c>
      <c r="AI699" s="3" t="s">
        <v>6482</v>
      </c>
      <c r="AJ699" s="3" t="s">
        <v>6033</v>
      </c>
    </row>
    <row r="700" spans="1:36" ht="30">
      <c r="A700" s="10">
        <v>795</v>
      </c>
      <c r="B700" t="str">
        <f>IF(K700="总计","",INDEX(主数据!A:AD,MATCH(J700,主数据!A:A,0),9))</f>
        <v>环渤海大区公司</v>
      </c>
      <c r="C700" t="str">
        <f>IF(K700="","",INDEX(主数据!A:AD,MATCH(J700,主数据!A:A,0),11))</f>
        <v>天津北区</v>
      </c>
      <c r="D700" t="str">
        <f t="shared" si="40"/>
        <v>TJS28物业服务费直接录入</v>
      </c>
      <c r="E700" s="13" t="str">
        <f t="shared" si="42"/>
        <v/>
      </c>
      <c r="F700" s="13" t="str">
        <f>IF(E700="","",IFERROR(IF(IF(K700="","",INDEX(收费标合同信息维护!A:Q,MATCH(D700,收费标合同信息维护!J:J,0),10))=D700,"有","无"),"无"))</f>
        <v/>
      </c>
      <c r="G700" s="13" t="str">
        <f t="shared" si="41"/>
        <v/>
      </c>
      <c r="H700" s="13" t="str">
        <f t="shared" si="43"/>
        <v/>
      </c>
      <c r="I700" s="13" t="str">
        <f>IF(G700="","",IFERROR(IF(IF(K700="","",INDEX(收费标合同信息维护!A:Q,MATCH(G700,收费标合同信息维护!M:M,0),13))=G700,"有","无"),"无"))</f>
        <v/>
      </c>
      <c r="J700" s="3" t="s">
        <v>3050</v>
      </c>
      <c r="K700" s="3" t="s">
        <v>8107</v>
      </c>
      <c r="L700" s="3" t="s">
        <v>6025</v>
      </c>
      <c r="M700" s="3" t="s">
        <v>6026</v>
      </c>
      <c r="N700" s="3" t="s">
        <v>6477</v>
      </c>
      <c r="O700" s="3" t="s">
        <v>6478</v>
      </c>
      <c r="P700" s="3" t="s">
        <v>8108</v>
      </c>
      <c r="Q700" s="3" t="s">
        <v>6026</v>
      </c>
      <c r="R700" s="3" t="s">
        <v>6479</v>
      </c>
      <c r="S700" s="3" t="s">
        <v>6480</v>
      </c>
      <c r="T700" s="3" t="s">
        <v>6704</v>
      </c>
      <c r="U700" s="3" t="s">
        <v>154</v>
      </c>
      <c r="V700" s="3" t="s">
        <v>154</v>
      </c>
      <c r="W700" s="3" t="s">
        <v>154</v>
      </c>
      <c r="X700" s="3" t="s">
        <v>154</v>
      </c>
      <c r="Y700" s="3" t="s">
        <v>154</v>
      </c>
      <c r="Z700" s="3" t="s">
        <v>154</v>
      </c>
      <c r="AA700" s="3" t="s">
        <v>154</v>
      </c>
      <c r="AB700" s="3" t="s">
        <v>154</v>
      </c>
      <c r="AC700" s="3" t="s">
        <v>154</v>
      </c>
      <c r="AD700" s="3" t="s">
        <v>6151</v>
      </c>
      <c r="AE700" s="3" t="s">
        <v>6151</v>
      </c>
      <c r="AF700" s="3" t="s">
        <v>154</v>
      </c>
      <c r="AG700" s="3" t="s">
        <v>154</v>
      </c>
      <c r="AH700" s="3" t="s">
        <v>6478</v>
      </c>
      <c r="AI700" s="3" t="s">
        <v>6482</v>
      </c>
      <c r="AJ700" s="3" t="s">
        <v>6489</v>
      </c>
    </row>
    <row r="701" spans="1:36" ht="30">
      <c r="A701" s="10">
        <v>796</v>
      </c>
      <c r="B701" t="str">
        <f>IF(K701="总计","",INDEX(主数据!A:AD,MATCH(J701,主数据!A:A,0),9))</f>
        <v>环渤海大区公司</v>
      </c>
      <c r="C701" t="str">
        <f>IF(K701="","",INDEX(主数据!A:AD,MATCH(J701,主数据!A:A,0),11))</f>
        <v>天津北区</v>
      </c>
      <c r="D701" t="str">
        <f t="shared" si="40"/>
        <v>TJS28其他费用直接录入</v>
      </c>
      <c r="E701" s="13" t="str">
        <f t="shared" si="42"/>
        <v/>
      </c>
      <c r="F701" s="13" t="str">
        <f>IF(E701="","",IFERROR(IF(IF(K701="","",INDEX(收费标合同信息维护!A:Q,MATCH(D701,收费标合同信息维护!J:J,0),10))=D701,"有","无"),"无"))</f>
        <v/>
      </c>
      <c r="G701" s="13" t="str">
        <f t="shared" si="41"/>
        <v/>
      </c>
      <c r="H701" s="13" t="str">
        <f t="shared" si="43"/>
        <v/>
      </c>
      <c r="I701" s="13" t="str">
        <f>IF(G701="","",IFERROR(IF(IF(K701="","",INDEX(收费标合同信息维护!A:Q,MATCH(G701,收费标合同信息维护!M:M,0),13))=G701,"有","无"),"无"))</f>
        <v/>
      </c>
      <c r="J701" s="3" t="s">
        <v>3050</v>
      </c>
      <c r="K701" s="3" t="s">
        <v>8107</v>
      </c>
      <c r="L701" s="3" t="s">
        <v>6544</v>
      </c>
      <c r="M701" s="3" t="s">
        <v>6545</v>
      </c>
      <c r="N701" s="3" t="s">
        <v>6477</v>
      </c>
      <c r="O701" s="3" t="s">
        <v>6478</v>
      </c>
      <c r="P701" s="3" t="s">
        <v>8111</v>
      </c>
      <c r="Q701" s="3" t="s">
        <v>6982</v>
      </c>
      <c r="R701" s="3" t="s">
        <v>6479</v>
      </c>
      <c r="S701" s="3" t="s">
        <v>6480</v>
      </c>
      <c r="T701" s="3" t="s">
        <v>6704</v>
      </c>
      <c r="U701" s="3" t="s">
        <v>154</v>
      </c>
      <c r="V701" s="3" t="s">
        <v>154</v>
      </c>
      <c r="W701" s="3" t="s">
        <v>154</v>
      </c>
      <c r="X701" s="3" t="s">
        <v>154</v>
      </c>
      <c r="Y701" s="3" t="s">
        <v>154</v>
      </c>
      <c r="Z701" s="3" t="s">
        <v>154</v>
      </c>
      <c r="AA701" s="3" t="s">
        <v>154</v>
      </c>
      <c r="AB701" s="3" t="s">
        <v>154</v>
      </c>
      <c r="AC701" s="3" t="s">
        <v>154</v>
      </c>
      <c r="AD701" s="3" t="s">
        <v>6151</v>
      </c>
      <c r="AE701" s="3" t="s">
        <v>6151</v>
      </c>
      <c r="AF701" s="3" t="s">
        <v>154</v>
      </c>
      <c r="AG701" s="3" t="s">
        <v>154</v>
      </c>
      <c r="AH701" s="3" t="s">
        <v>6478</v>
      </c>
      <c r="AI701" s="3" t="s">
        <v>6482</v>
      </c>
      <c r="AJ701" s="3" t="s">
        <v>6489</v>
      </c>
    </row>
    <row r="702" spans="1:36" ht="30">
      <c r="A702" s="10">
        <v>797</v>
      </c>
      <c r="B702" t="str">
        <f>IF(K702="总计","",INDEX(主数据!A:AD,MATCH(J702,主数据!A:A,0),9))</f>
        <v>华中大区公司</v>
      </c>
      <c r="C702" t="str">
        <f>IF(K702="","",INDEX(主数据!A:AD,MATCH(J702,主数据!A:A,0),11))</f>
        <v>郑州城区</v>
      </c>
      <c r="D702" t="str">
        <f t="shared" si="40"/>
        <v>WH16物业服务费定额</v>
      </c>
      <c r="E702" s="13" t="str">
        <f t="shared" si="42"/>
        <v/>
      </c>
      <c r="F702" s="13" t="str">
        <f>IF(E702="","",IFERROR(IF(IF(K702="","",INDEX(收费标合同信息维护!A:Q,MATCH(D702,收费标合同信息维护!J:J,0),10))=D702,"有","无"),"无"))</f>
        <v/>
      </c>
      <c r="G702" s="13" t="str">
        <f t="shared" si="41"/>
        <v>WH16物业服务费定额110000.00</v>
      </c>
      <c r="H702" s="13" t="str">
        <f t="shared" si="43"/>
        <v>110000.00</v>
      </c>
      <c r="I702" s="13" t="str">
        <f>IF(G702="","",IFERROR(IF(IF(K702="","",INDEX(收费标合同信息维护!A:Q,MATCH(G702,收费标合同信息维护!M:M,0),13))=G702,"有","无"),"无"))</f>
        <v>无</v>
      </c>
      <c r="J702" s="3" t="s">
        <v>2895</v>
      </c>
      <c r="K702" s="3" t="s">
        <v>8112</v>
      </c>
      <c r="L702" s="3" t="s">
        <v>6025</v>
      </c>
      <c r="M702" s="3" t="s">
        <v>6026</v>
      </c>
      <c r="N702" s="3" t="s">
        <v>6477</v>
      </c>
      <c r="O702" s="3" t="s">
        <v>6478</v>
      </c>
      <c r="P702" s="3" t="s">
        <v>6025</v>
      </c>
      <c r="Q702" s="3" t="s">
        <v>7794</v>
      </c>
      <c r="R702" s="3" t="s">
        <v>6490</v>
      </c>
      <c r="S702" s="3" t="s">
        <v>6491</v>
      </c>
      <c r="T702" s="3" t="s">
        <v>6684</v>
      </c>
      <c r="U702" s="3" t="s">
        <v>154</v>
      </c>
      <c r="V702" s="3" t="s">
        <v>154</v>
      </c>
      <c r="W702" s="3" t="s">
        <v>8113</v>
      </c>
      <c r="X702" s="3" t="s">
        <v>154</v>
      </c>
      <c r="Y702" s="3" t="s">
        <v>154</v>
      </c>
      <c r="Z702" s="3" t="s">
        <v>154</v>
      </c>
      <c r="AA702" s="3" t="s">
        <v>154</v>
      </c>
      <c r="AB702" s="3" t="s">
        <v>154</v>
      </c>
      <c r="AC702" s="3" t="s">
        <v>154</v>
      </c>
      <c r="AD702" s="3" t="s">
        <v>6151</v>
      </c>
      <c r="AE702" s="3" t="s">
        <v>6151</v>
      </c>
      <c r="AF702" s="3" t="s">
        <v>154</v>
      </c>
      <c r="AG702" s="3" t="s">
        <v>154</v>
      </c>
      <c r="AH702" s="3" t="s">
        <v>6597</v>
      </c>
      <c r="AI702" s="3" t="s">
        <v>6482</v>
      </c>
      <c r="AJ702" s="3" t="s">
        <v>6033</v>
      </c>
    </row>
    <row r="703" spans="1:36" ht="30">
      <c r="A703" s="10">
        <v>798</v>
      </c>
      <c r="B703" t="str">
        <f>IF(K703="总计","",INDEX(主数据!A:AD,MATCH(J703,主数据!A:A,0),9))</f>
        <v>华中大区公司</v>
      </c>
      <c r="C703" t="str">
        <f>IF(K703="","",INDEX(主数据!A:AD,MATCH(J703,主数据!A:A,0),11))</f>
        <v>郑州城区</v>
      </c>
      <c r="D703" t="str">
        <f t="shared" si="40"/>
        <v>WH16销售中心物业费定额</v>
      </c>
      <c r="E703" s="13" t="str">
        <f t="shared" si="42"/>
        <v/>
      </c>
      <c r="F703" s="13" t="str">
        <f>IF(E703="","",IFERROR(IF(IF(K703="","",INDEX(收费标合同信息维护!A:Q,MATCH(D703,收费标合同信息维护!J:J,0),10))=D703,"有","无"),"无"))</f>
        <v/>
      </c>
      <c r="G703" s="13" t="str">
        <f t="shared" si="41"/>
        <v>WH16销售中心物业费定额110000.00</v>
      </c>
      <c r="H703" s="13" t="str">
        <f t="shared" si="43"/>
        <v>110000.00</v>
      </c>
      <c r="I703" s="13" t="str">
        <f>IF(G703="","",IFERROR(IF(IF(K703="","",INDEX(收费标合同信息维护!A:Q,MATCH(G703,收费标合同信息维护!M:M,0),13))=G703,"有","无"),"无"))</f>
        <v>无</v>
      </c>
      <c r="J703" s="3" t="s">
        <v>2895</v>
      </c>
      <c r="K703" s="3" t="s">
        <v>8112</v>
      </c>
      <c r="L703" s="3" t="s">
        <v>6638</v>
      </c>
      <c r="M703" s="3" t="s">
        <v>6639</v>
      </c>
      <c r="N703" s="3" t="s">
        <v>6477</v>
      </c>
      <c r="O703" s="3" t="s">
        <v>6478</v>
      </c>
      <c r="P703" s="3" t="s">
        <v>8114</v>
      </c>
      <c r="Q703" s="3" t="s">
        <v>8115</v>
      </c>
      <c r="R703" s="3" t="s">
        <v>6490</v>
      </c>
      <c r="S703" s="3" t="s">
        <v>6491</v>
      </c>
      <c r="T703" s="3" t="s">
        <v>7127</v>
      </c>
      <c r="U703" s="3" t="s">
        <v>154</v>
      </c>
      <c r="V703" s="3" t="s">
        <v>154</v>
      </c>
      <c r="W703" s="3" t="s">
        <v>8113</v>
      </c>
      <c r="X703" s="3" t="s">
        <v>154</v>
      </c>
      <c r="Y703" s="3" t="s">
        <v>154</v>
      </c>
      <c r="Z703" s="3" t="s">
        <v>154</v>
      </c>
      <c r="AA703" s="3" t="s">
        <v>154</v>
      </c>
      <c r="AB703" s="3" t="s">
        <v>154</v>
      </c>
      <c r="AC703" s="3" t="s">
        <v>154</v>
      </c>
      <c r="AD703" s="3" t="s">
        <v>6151</v>
      </c>
      <c r="AE703" s="3" t="s">
        <v>6151</v>
      </c>
      <c r="AF703" s="3" t="s">
        <v>6040</v>
      </c>
      <c r="AG703" s="3" t="s">
        <v>154</v>
      </c>
      <c r="AH703" s="3" t="s">
        <v>6478</v>
      </c>
      <c r="AI703" s="3" t="s">
        <v>6482</v>
      </c>
      <c r="AJ703" s="3" t="s">
        <v>6033</v>
      </c>
    </row>
    <row r="704" spans="1:36" ht="30">
      <c r="A704" s="10">
        <v>799</v>
      </c>
      <c r="B704" t="str">
        <f>IF(K704="总计","",INDEX(主数据!A:AD,MATCH(J704,主数据!A:A,0),9))</f>
        <v>华中大区公司</v>
      </c>
      <c r="C704" t="str">
        <f>IF(K704="","",INDEX(主数据!A:AD,MATCH(J704,主数据!A:A,0),11))</f>
        <v>郑州城区</v>
      </c>
      <c r="D704" t="str">
        <f t="shared" si="40"/>
        <v>WH16销售中心物业费直接录入</v>
      </c>
      <c r="E704" s="13" t="str">
        <f t="shared" si="42"/>
        <v/>
      </c>
      <c r="F704" s="13" t="str">
        <f>IF(E704="","",IFERROR(IF(IF(K704="","",INDEX(收费标合同信息维护!A:Q,MATCH(D704,收费标合同信息维护!J:J,0),10))=D704,"有","无"),"无"))</f>
        <v/>
      </c>
      <c r="G704" s="13" t="str">
        <f t="shared" si="41"/>
        <v/>
      </c>
      <c r="H704" s="13" t="str">
        <f t="shared" si="43"/>
        <v/>
      </c>
      <c r="I704" s="13" t="str">
        <f>IF(G704="","",IFERROR(IF(IF(K704="","",INDEX(收费标合同信息维护!A:Q,MATCH(G704,收费标合同信息维护!M:M,0),13))=G704,"有","无"),"无"))</f>
        <v/>
      </c>
      <c r="J704" s="3" t="s">
        <v>2895</v>
      </c>
      <c r="K704" s="3" t="s">
        <v>8112</v>
      </c>
      <c r="L704" s="3" t="s">
        <v>6638</v>
      </c>
      <c r="M704" s="3" t="s">
        <v>6639</v>
      </c>
      <c r="N704" s="3" t="s">
        <v>6477</v>
      </c>
      <c r="O704" s="3" t="s">
        <v>6478</v>
      </c>
      <c r="P704" s="3" t="s">
        <v>8116</v>
      </c>
      <c r="Q704" s="3" t="s">
        <v>7107</v>
      </c>
      <c r="R704" s="3" t="s">
        <v>6479</v>
      </c>
      <c r="S704" s="3" t="s">
        <v>6480</v>
      </c>
      <c r="T704" s="3" t="s">
        <v>8117</v>
      </c>
      <c r="U704" s="3" t="s">
        <v>154</v>
      </c>
      <c r="V704" s="3" t="s">
        <v>154</v>
      </c>
      <c r="W704" s="3" t="s">
        <v>154</v>
      </c>
      <c r="X704" s="3" t="s">
        <v>154</v>
      </c>
      <c r="Y704" s="3" t="s">
        <v>154</v>
      </c>
      <c r="Z704" s="3" t="s">
        <v>154</v>
      </c>
      <c r="AA704" s="3" t="s">
        <v>154</v>
      </c>
      <c r="AB704" s="3" t="s">
        <v>154</v>
      </c>
      <c r="AC704" s="3" t="s">
        <v>154</v>
      </c>
      <c r="AD704" s="3" t="s">
        <v>6151</v>
      </c>
      <c r="AE704" s="3" t="s">
        <v>6151</v>
      </c>
      <c r="AF704" s="3" t="s">
        <v>154</v>
      </c>
      <c r="AG704" s="3" t="s">
        <v>154</v>
      </c>
      <c r="AH704" s="3" t="s">
        <v>6597</v>
      </c>
      <c r="AI704" s="3" t="s">
        <v>6482</v>
      </c>
      <c r="AJ704" s="3" t="s">
        <v>6032</v>
      </c>
    </row>
    <row r="705" spans="1:36" ht="30">
      <c r="A705" s="10">
        <v>800</v>
      </c>
      <c r="B705" t="str">
        <f>IF(K705="总计","",INDEX(主数据!A:AD,MATCH(J705,主数据!A:A,0),9))</f>
        <v>华中大区公司</v>
      </c>
      <c r="C705" t="str">
        <f>IF(K705="","",INDEX(主数据!A:AD,MATCH(J705,主数据!A:A,0),11))</f>
        <v>襄阳城区</v>
      </c>
      <c r="D705" t="str">
        <f t="shared" si="40"/>
        <v>WH20物业服务费定额</v>
      </c>
      <c r="E705" s="13" t="str">
        <f t="shared" si="42"/>
        <v/>
      </c>
      <c r="F705" s="13" t="str">
        <f>IF(E705="","",IFERROR(IF(IF(K705="","",INDEX(收费标合同信息维护!A:Q,MATCH(D705,收费标合同信息维护!J:J,0),10))=D705,"有","无"),"无"))</f>
        <v/>
      </c>
      <c r="G705" s="13" t="str">
        <f t="shared" si="41"/>
        <v>WH20物业服务费定额99514.55</v>
      </c>
      <c r="H705" s="13" t="str">
        <f t="shared" si="43"/>
        <v>99514.55</v>
      </c>
      <c r="I705" s="13" t="str">
        <f>IF(G705="","",IFERROR(IF(IF(K705="","",INDEX(收费标合同信息维护!A:Q,MATCH(G705,收费标合同信息维护!M:M,0),13))=G705,"有","无"),"无"))</f>
        <v>无</v>
      </c>
      <c r="J705" s="3" t="s">
        <v>2403</v>
      </c>
      <c r="K705" s="3" t="s">
        <v>8118</v>
      </c>
      <c r="L705" s="3" t="s">
        <v>6025</v>
      </c>
      <c r="M705" s="3" t="s">
        <v>6026</v>
      </c>
      <c r="N705" s="3" t="s">
        <v>6477</v>
      </c>
      <c r="O705" s="3" t="s">
        <v>6478</v>
      </c>
      <c r="P705" s="3" t="s">
        <v>7406</v>
      </c>
      <c r="Q705" s="3" t="s">
        <v>8119</v>
      </c>
      <c r="R705" s="3" t="s">
        <v>6490</v>
      </c>
      <c r="S705" s="3" t="s">
        <v>6491</v>
      </c>
      <c r="T705" s="3" t="s">
        <v>8120</v>
      </c>
      <c r="U705" s="3" t="s">
        <v>8121</v>
      </c>
      <c r="V705" s="3" t="s">
        <v>154</v>
      </c>
      <c r="W705" s="3" t="s">
        <v>8122</v>
      </c>
      <c r="X705" s="3" t="s">
        <v>154</v>
      </c>
      <c r="Y705" s="3" t="s">
        <v>154</v>
      </c>
      <c r="Z705" s="3" t="s">
        <v>154</v>
      </c>
      <c r="AA705" s="3" t="s">
        <v>154</v>
      </c>
      <c r="AB705" s="3" t="s">
        <v>154</v>
      </c>
      <c r="AC705" s="3" t="s">
        <v>154</v>
      </c>
      <c r="AD705" s="3" t="s">
        <v>6151</v>
      </c>
      <c r="AE705" s="3" t="s">
        <v>6151</v>
      </c>
      <c r="AF705" s="3" t="s">
        <v>6040</v>
      </c>
      <c r="AG705" s="3" t="s">
        <v>154</v>
      </c>
      <c r="AH705" s="3" t="s">
        <v>6478</v>
      </c>
      <c r="AI705" s="3" t="s">
        <v>6482</v>
      </c>
      <c r="AJ705" s="3" t="s">
        <v>6033</v>
      </c>
    </row>
    <row r="706" spans="1:36" ht="30">
      <c r="A706" s="10">
        <v>801</v>
      </c>
      <c r="B706" t="str">
        <f>IF(K706="总计","",INDEX(主数据!A:AD,MATCH(J706,主数据!A:A,0),9))</f>
        <v>华中大区公司</v>
      </c>
      <c r="C706" t="str">
        <f>IF(K706="","",INDEX(主数据!A:AD,MATCH(J706,主数据!A:A,0),11))</f>
        <v>襄阳城区</v>
      </c>
      <c r="D706" t="str">
        <f t="shared" ref="D706:D769" si="44">J706&amp;M706&amp;R706&amp;E706</f>
        <v>WH20销售中心物业费定额</v>
      </c>
      <c r="E706" s="13" t="str">
        <f t="shared" si="42"/>
        <v/>
      </c>
      <c r="F706" s="13" t="str">
        <f>IF(E706="","",IFERROR(IF(IF(K706="","",INDEX(收费标合同信息维护!A:Q,MATCH(D706,收费标合同信息维护!J:J,0),10))=D706,"有","无"),"无"))</f>
        <v/>
      </c>
      <c r="G706" s="13" t="str">
        <f t="shared" ref="G706:G769" si="45">IF(W706="","",J706&amp;M706&amp;R706&amp;H706)</f>
        <v>WH20销售中心物业费定额106346.03</v>
      </c>
      <c r="H706" s="13" t="str">
        <f t="shared" si="43"/>
        <v>106346.03</v>
      </c>
      <c r="I706" s="13" t="str">
        <f>IF(G706="","",IFERROR(IF(IF(K706="","",INDEX(收费标合同信息维护!A:Q,MATCH(G706,收费标合同信息维护!M:M,0),13))=G706,"有","无"),"无"))</f>
        <v>无</v>
      </c>
      <c r="J706" s="3" t="s">
        <v>2403</v>
      </c>
      <c r="K706" s="3" t="s">
        <v>8118</v>
      </c>
      <c r="L706" s="3" t="s">
        <v>6638</v>
      </c>
      <c r="M706" s="3" t="s">
        <v>6639</v>
      </c>
      <c r="N706" s="3" t="s">
        <v>6477</v>
      </c>
      <c r="O706" s="3" t="s">
        <v>6478</v>
      </c>
      <c r="P706" s="3" t="s">
        <v>6638</v>
      </c>
      <c r="Q706" s="3" t="s">
        <v>7202</v>
      </c>
      <c r="R706" s="3" t="s">
        <v>6490</v>
      </c>
      <c r="S706" s="3" t="s">
        <v>6491</v>
      </c>
      <c r="T706" s="3" t="s">
        <v>6537</v>
      </c>
      <c r="U706" s="3" t="s">
        <v>6511</v>
      </c>
      <c r="V706" s="3" t="s">
        <v>154</v>
      </c>
      <c r="W706" s="3" t="s">
        <v>8123</v>
      </c>
      <c r="X706" s="3" t="s">
        <v>154</v>
      </c>
      <c r="Y706" s="3" t="s">
        <v>154</v>
      </c>
      <c r="Z706" s="3" t="s">
        <v>154</v>
      </c>
      <c r="AA706" s="3" t="s">
        <v>154</v>
      </c>
      <c r="AB706" s="3" t="s">
        <v>154</v>
      </c>
      <c r="AC706" s="3" t="s">
        <v>154</v>
      </c>
      <c r="AD706" s="3" t="s">
        <v>6151</v>
      </c>
      <c r="AE706" s="3" t="s">
        <v>6151</v>
      </c>
      <c r="AF706" s="3" t="s">
        <v>154</v>
      </c>
      <c r="AG706" s="3" t="s">
        <v>154</v>
      </c>
      <c r="AH706" s="3" t="s">
        <v>6478</v>
      </c>
      <c r="AI706" s="3" t="s">
        <v>6482</v>
      </c>
      <c r="AJ706" s="3" t="s">
        <v>6033</v>
      </c>
    </row>
    <row r="707" spans="1:36" ht="30">
      <c r="A707" s="10">
        <v>802</v>
      </c>
      <c r="B707" t="str">
        <f>IF(K707="总计","",INDEX(主数据!A:AD,MATCH(J707,主数据!A:A,0),9))</f>
        <v>华中大区公司</v>
      </c>
      <c r="C707" t="str">
        <f>IF(K707="","",INDEX(主数据!A:AD,MATCH(J707,主数据!A:A,0),11))</f>
        <v>襄阳城区</v>
      </c>
      <c r="D707" t="str">
        <f t="shared" si="44"/>
        <v>WH20销售中心物业费定额</v>
      </c>
      <c r="E707" s="13" t="str">
        <f t="shared" ref="E707:E770" si="46">TEXT(IF(V707="","",--V707),"0.00")</f>
        <v/>
      </c>
      <c r="F707" s="13" t="str">
        <f>IF(E707="","",IFERROR(IF(IF(K707="","",INDEX(收费标合同信息维护!A:Q,MATCH(D707,收费标合同信息维护!J:J,0),10))=D707,"有","无"),"无"))</f>
        <v/>
      </c>
      <c r="G707" s="13" t="str">
        <f t="shared" si="45"/>
        <v>WH20销售中心物业费定额22920.09</v>
      </c>
      <c r="H707" s="13" t="str">
        <f t="shared" ref="H707:H770" si="47">TEXT(IF(W707="","",--W707),"0.00")</f>
        <v>22920.09</v>
      </c>
      <c r="I707" s="13" t="str">
        <f>IF(G707="","",IFERROR(IF(IF(K707="","",INDEX(收费标合同信息维护!A:Q,MATCH(G707,收费标合同信息维护!M:M,0),13))=G707,"有","无"),"无"))</f>
        <v>无</v>
      </c>
      <c r="J707" s="3" t="s">
        <v>2403</v>
      </c>
      <c r="K707" s="3" t="s">
        <v>8118</v>
      </c>
      <c r="L707" s="3" t="s">
        <v>6638</v>
      </c>
      <c r="M707" s="3" t="s">
        <v>6639</v>
      </c>
      <c r="N707" s="3" t="s">
        <v>6477</v>
      </c>
      <c r="O707" s="3" t="s">
        <v>6478</v>
      </c>
      <c r="P707" s="3" t="s">
        <v>8124</v>
      </c>
      <c r="Q707" s="3" t="s">
        <v>8115</v>
      </c>
      <c r="R707" s="3" t="s">
        <v>6490</v>
      </c>
      <c r="S707" s="3" t="s">
        <v>6491</v>
      </c>
      <c r="T707" s="3" t="s">
        <v>6633</v>
      </c>
      <c r="U707" s="3" t="s">
        <v>6511</v>
      </c>
      <c r="V707" s="3" t="s">
        <v>154</v>
      </c>
      <c r="W707" s="3" t="s">
        <v>8125</v>
      </c>
      <c r="X707" s="3" t="s">
        <v>154</v>
      </c>
      <c r="Y707" s="3" t="s">
        <v>154</v>
      </c>
      <c r="Z707" s="3" t="s">
        <v>154</v>
      </c>
      <c r="AA707" s="3" t="s">
        <v>154</v>
      </c>
      <c r="AB707" s="3" t="s">
        <v>154</v>
      </c>
      <c r="AC707" s="3" t="s">
        <v>154</v>
      </c>
      <c r="AD707" s="3" t="s">
        <v>6151</v>
      </c>
      <c r="AE707" s="3" t="s">
        <v>6151</v>
      </c>
      <c r="AF707" s="3" t="s">
        <v>6040</v>
      </c>
      <c r="AG707" s="3" t="s">
        <v>154</v>
      </c>
      <c r="AH707" s="3" t="s">
        <v>6478</v>
      </c>
      <c r="AI707" s="3" t="s">
        <v>6482</v>
      </c>
      <c r="AJ707" s="3" t="s">
        <v>6033</v>
      </c>
    </row>
    <row r="708" spans="1:36" ht="30">
      <c r="A708" s="10">
        <v>803</v>
      </c>
      <c r="B708" t="str">
        <f>IF(K708="总计","",INDEX(主数据!A:AD,MATCH(J708,主数据!A:A,0),9))</f>
        <v>华中大区公司</v>
      </c>
      <c r="C708" t="str">
        <f>IF(K708="","",INDEX(主数据!A:AD,MATCH(J708,主数据!A:A,0),11))</f>
        <v>武汉北区</v>
      </c>
      <c r="D708" t="str">
        <f t="shared" si="44"/>
        <v>WH22销售中心物业费定额</v>
      </c>
      <c r="E708" s="13" t="str">
        <f t="shared" si="46"/>
        <v/>
      </c>
      <c r="F708" s="13" t="str">
        <f>IF(E708="","",IFERROR(IF(IF(K708="","",INDEX(收费标合同信息维护!A:Q,MATCH(D708,收费标合同信息维护!J:J,0),10))=D708,"有","无"),"无"))</f>
        <v/>
      </c>
      <c r="G708" s="13" t="str">
        <f t="shared" si="45"/>
        <v>WH22销售中心物业费定额80140.00</v>
      </c>
      <c r="H708" s="13" t="str">
        <f t="shared" si="47"/>
        <v>80140.00</v>
      </c>
      <c r="I708" s="13" t="str">
        <f>IF(G708="","",IFERROR(IF(IF(K708="","",INDEX(收费标合同信息维护!A:Q,MATCH(G708,收费标合同信息维护!M:M,0),13))=G708,"有","无"),"无"))</f>
        <v>无</v>
      </c>
      <c r="J708" s="3" t="s">
        <v>2527</v>
      </c>
      <c r="K708" s="3" t="s">
        <v>8126</v>
      </c>
      <c r="L708" s="3" t="s">
        <v>6638</v>
      </c>
      <c r="M708" s="3" t="s">
        <v>6639</v>
      </c>
      <c r="N708" s="3" t="s">
        <v>6477</v>
      </c>
      <c r="O708" s="3" t="s">
        <v>6478</v>
      </c>
      <c r="P708" s="3" t="s">
        <v>6638</v>
      </c>
      <c r="Q708" s="3" t="s">
        <v>6639</v>
      </c>
      <c r="R708" s="3" t="s">
        <v>6490</v>
      </c>
      <c r="S708" s="3" t="s">
        <v>6491</v>
      </c>
      <c r="T708" s="3" t="s">
        <v>6684</v>
      </c>
      <c r="U708" s="3" t="s">
        <v>154</v>
      </c>
      <c r="V708" s="3" t="s">
        <v>154</v>
      </c>
      <c r="W708" s="3" t="s">
        <v>8127</v>
      </c>
      <c r="X708" s="3" t="s">
        <v>154</v>
      </c>
      <c r="Y708" s="3" t="s">
        <v>154</v>
      </c>
      <c r="Z708" s="3" t="s">
        <v>154</v>
      </c>
      <c r="AA708" s="3" t="s">
        <v>154</v>
      </c>
      <c r="AB708" s="3" t="s">
        <v>154</v>
      </c>
      <c r="AC708" s="3" t="s">
        <v>154</v>
      </c>
      <c r="AD708" s="3" t="s">
        <v>6151</v>
      </c>
      <c r="AE708" s="3" t="s">
        <v>6151</v>
      </c>
      <c r="AF708" s="3" t="s">
        <v>154</v>
      </c>
      <c r="AG708" s="3" t="s">
        <v>154</v>
      </c>
      <c r="AH708" s="3" t="s">
        <v>6478</v>
      </c>
      <c r="AI708" s="3" t="s">
        <v>6482</v>
      </c>
      <c r="AJ708" s="3" t="s">
        <v>6033</v>
      </c>
    </row>
    <row r="709" spans="1:36" ht="30">
      <c r="A709" s="10">
        <v>804</v>
      </c>
      <c r="B709" t="str">
        <f>IF(K709="总计","",INDEX(主数据!A:AD,MATCH(J709,主数据!A:A,0),9))</f>
        <v>华中大区公司</v>
      </c>
      <c r="C709" t="str">
        <f>IF(K709="","",INDEX(主数据!A:AD,MATCH(J709,主数据!A:A,0),11))</f>
        <v>武汉南区</v>
      </c>
      <c r="D709" t="str">
        <f t="shared" si="44"/>
        <v>WH29销售中心物业费定额</v>
      </c>
      <c r="E709" s="13" t="str">
        <f t="shared" si="46"/>
        <v/>
      </c>
      <c r="F709" s="13" t="str">
        <f>IF(E709="","",IFERROR(IF(IF(K709="","",INDEX(收费标合同信息维护!A:Q,MATCH(D709,收费标合同信息维护!J:J,0),10))=D709,"有","无"),"无"))</f>
        <v/>
      </c>
      <c r="G709" s="13" t="str">
        <f t="shared" si="45"/>
        <v>WH29销售中心物业费定额32349.00</v>
      </c>
      <c r="H709" s="13" t="str">
        <f t="shared" si="47"/>
        <v>32349.00</v>
      </c>
      <c r="I709" s="13" t="str">
        <f>IF(G709="","",IFERROR(IF(IF(K709="","",INDEX(收费标合同信息维护!A:Q,MATCH(G709,收费标合同信息维护!M:M,0),13))=G709,"有","无"),"无"))</f>
        <v>无</v>
      </c>
      <c r="J709" s="3" t="s">
        <v>2902</v>
      </c>
      <c r="K709" s="3" t="s">
        <v>8128</v>
      </c>
      <c r="L709" s="3" t="s">
        <v>6638</v>
      </c>
      <c r="M709" s="3" t="s">
        <v>6639</v>
      </c>
      <c r="N709" s="3" t="s">
        <v>6477</v>
      </c>
      <c r="O709" s="3" t="s">
        <v>6478</v>
      </c>
      <c r="P709" s="3" t="s">
        <v>6638</v>
      </c>
      <c r="Q709" s="3" t="s">
        <v>7491</v>
      </c>
      <c r="R709" s="3" t="s">
        <v>6490</v>
      </c>
      <c r="S709" s="3" t="s">
        <v>6491</v>
      </c>
      <c r="T709" s="3" t="s">
        <v>6523</v>
      </c>
      <c r="U709" s="3" t="s">
        <v>154</v>
      </c>
      <c r="V709" s="3" t="s">
        <v>154</v>
      </c>
      <c r="W709" s="3" t="s">
        <v>8129</v>
      </c>
      <c r="X709" s="3" t="s">
        <v>154</v>
      </c>
      <c r="Y709" s="3" t="s">
        <v>154</v>
      </c>
      <c r="Z709" s="3" t="s">
        <v>154</v>
      </c>
      <c r="AA709" s="3" t="s">
        <v>154</v>
      </c>
      <c r="AB709" s="3" t="s">
        <v>154</v>
      </c>
      <c r="AC709" s="3" t="s">
        <v>154</v>
      </c>
      <c r="AD709" s="3" t="s">
        <v>6151</v>
      </c>
      <c r="AE709" s="3" t="s">
        <v>6151</v>
      </c>
      <c r="AF709" s="3" t="s">
        <v>154</v>
      </c>
      <c r="AG709" s="3" t="s">
        <v>154</v>
      </c>
      <c r="AH709" s="3" t="s">
        <v>6478</v>
      </c>
      <c r="AI709" s="3" t="s">
        <v>6482</v>
      </c>
      <c r="AJ709" s="3" t="s">
        <v>6489</v>
      </c>
    </row>
    <row r="710" spans="1:36" ht="30">
      <c r="A710" s="10">
        <v>805</v>
      </c>
      <c r="B710" t="str">
        <f>IF(K710="总计","",INDEX(主数据!A:AD,MATCH(J710,主数据!A:A,0),9))</f>
        <v>华东大区公司</v>
      </c>
      <c r="C710" t="str">
        <f>IF(K710="","",INDEX(主数据!A:AD,MATCH(J710,主数据!A:A,0),11))</f>
        <v>无锡城区</v>
      </c>
      <c r="D710" t="str">
        <f t="shared" si="44"/>
        <v>WX20物业服务费定额</v>
      </c>
      <c r="E710" s="13" t="str">
        <f t="shared" si="46"/>
        <v/>
      </c>
      <c r="F710" s="13" t="str">
        <f>IF(E710="","",IFERROR(IF(IF(K710="","",INDEX(收费标合同信息维护!A:Q,MATCH(D710,收费标合同信息维护!J:J,0),10))=D710,"有","无"),"无"))</f>
        <v/>
      </c>
      <c r="G710" s="13" t="str">
        <f t="shared" si="45"/>
        <v>WX20物业服务费定额103921.51</v>
      </c>
      <c r="H710" s="13" t="str">
        <f t="shared" si="47"/>
        <v>103921.51</v>
      </c>
      <c r="I710" s="13" t="str">
        <f>IF(G710="","",IFERROR(IF(IF(K710="","",INDEX(收费标合同信息维护!A:Q,MATCH(G710,收费标合同信息维护!M:M,0),13))=G710,"有","无"),"无"))</f>
        <v>无</v>
      </c>
      <c r="J710" s="3" t="s">
        <v>4457</v>
      </c>
      <c r="K710" s="3" t="s">
        <v>8130</v>
      </c>
      <c r="L710" s="3" t="s">
        <v>6025</v>
      </c>
      <c r="M710" s="3" t="s">
        <v>6026</v>
      </c>
      <c r="N710" s="3" t="s">
        <v>6477</v>
      </c>
      <c r="O710" s="3" t="s">
        <v>6478</v>
      </c>
      <c r="P710" s="3" t="s">
        <v>8131</v>
      </c>
      <c r="Q710" s="3" t="s">
        <v>8132</v>
      </c>
      <c r="R710" s="3" t="s">
        <v>6490</v>
      </c>
      <c r="S710" s="3" t="s">
        <v>6491</v>
      </c>
      <c r="T710" s="3" t="s">
        <v>8133</v>
      </c>
      <c r="U710" s="3" t="s">
        <v>154</v>
      </c>
      <c r="V710" s="3" t="s">
        <v>154</v>
      </c>
      <c r="W710" s="3" t="s">
        <v>8134</v>
      </c>
      <c r="X710" s="3" t="s">
        <v>154</v>
      </c>
      <c r="Y710" s="3" t="s">
        <v>154</v>
      </c>
      <c r="Z710" s="3" t="s">
        <v>154</v>
      </c>
      <c r="AA710" s="3" t="s">
        <v>154</v>
      </c>
      <c r="AB710" s="3" t="s">
        <v>154</v>
      </c>
      <c r="AC710" s="3" t="s">
        <v>154</v>
      </c>
      <c r="AD710" s="3" t="s">
        <v>6151</v>
      </c>
      <c r="AE710" s="3" t="s">
        <v>6151</v>
      </c>
      <c r="AF710" s="3" t="s">
        <v>154</v>
      </c>
      <c r="AG710" s="3" t="s">
        <v>154</v>
      </c>
      <c r="AH710" s="3" t="s">
        <v>6478</v>
      </c>
      <c r="AI710" s="3" t="s">
        <v>6482</v>
      </c>
      <c r="AJ710" s="3" t="s">
        <v>6033</v>
      </c>
    </row>
    <row r="711" spans="1:36" ht="30">
      <c r="A711" s="10">
        <v>806</v>
      </c>
      <c r="B711" t="str">
        <f>IF(K711="总计","",INDEX(主数据!A:AD,MATCH(J711,主数据!A:A,0),9))</f>
        <v>华东大区公司</v>
      </c>
      <c r="C711" t="str">
        <f>IF(K711="","",INDEX(主数据!A:AD,MATCH(J711,主数据!A:A,0),11))</f>
        <v>无锡城区</v>
      </c>
      <c r="D711" t="str">
        <f t="shared" si="44"/>
        <v>WX23销售中心物业费定额</v>
      </c>
      <c r="E711" s="13" t="str">
        <f t="shared" si="46"/>
        <v/>
      </c>
      <c r="F711" s="13" t="str">
        <f>IF(E711="","",IFERROR(IF(IF(K711="","",INDEX(收费标合同信息维护!A:Q,MATCH(D711,收费标合同信息维护!J:J,0),10))=D711,"有","无"),"无"))</f>
        <v/>
      </c>
      <c r="G711" s="13" t="str">
        <f t="shared" si="45"/>
        <v>WX23销售中心物业费定额60286.54</v>
      </c>
      <c r="H711" s="13" t="str">
        <f t="shared" si="47"/>
        <v>60286.54</v>
      </c>
      <c r="I711" s="13" t="str">
        <f>IF(G711="","",IFERROR(IF(IF(K711="","",INDEX(收费标合同信息维护!A:Q,MATCH(G711,收费标合同信息维护!M:M,0),13))=G711,"有","无"),"无"))</f>
        <v>无</v>
      </c>
      <c r="J711" s="3" t="s">
        <v>2244</v>
      </c>
      <c r="K711" s="3" t="s">
        <v>8135</v>
      </c>
      <c r="L711" s="3" t="s">
        <v>6638</v>
      </c>
      <c r="M711" s="3" t="s">
        <v>6639</v>
      </c>
      <c r="N711" s="3" t="s">
        <v>6477</v>
      </c>
      <c r="O711" s="3" t="s">
        <v>6478</v>
      </c>
      <c r="P711" s="3" t="s">
        <v>8136</v>
      </c>
      <c r="Q711" s="3" t="s">
        <v>6639</v>
      </c>
      <c r="R711" s="3" t="s">
        <v>6490</v>
      </c>
      <c r="S711" s="3" t="s">
        <v>6491</v>
      </c>
      <c r="T711" s="3" t="s">
        <v>6496</v>
      </c>
      <c r="U711" s="3" t="s">
        <v>154</v>
      </c>
      <c r="V711" s="3" t="s">
        <v>154</v>
      </c>
      <c r="W711" s="3" t="s">
        <v>8137</v>
      </c>
      <c r="X711" s="3" t="s">
        <v>154</v>
      </c>
      <c r="Y711" s="3" t="s">
        <v>154</v>
      </c>
      <c r="Z711" s="3" t="s">
        <v>154</v>
      </c>
      <c r="AA711" s="3" t="s">
        <v>154</v>
      </c>
      <c r="AB711" s="3" t="s">
        <v>154</v>
      </c>
      <c r="AC711" s="3" t="s">
        <v>154</v>
      </c>
      <c r="AD711" s="3" t="s">
        <v>6151</v>
      </c>
      <c r="AE711" s="3" t="s">
        <v>6151</v>
      </c>
      <c r="AF711" s="3" t="s">
        <v>6040</v>
      </c>
      <c r="AG711" s="3" t="s">
        <v>154</v>
      </c>
      <c r="AH711" s="3" t="s">
        <v>6478</v>
      </c>
      <c r="AI711" s="3" t="s">
        <v>6482</v>
      </c>
      <c r="AJ711" s="3" t="s">
        <v>6489</v>
      </c>
    </row>
    <row r="712" spans="1:36" ht="30">
      <c r="A712" s="10">
        <v>807</v>
      </c>
      <c r="B712" t="str">
        <f>IF(K712="总计","",INDEX(主数据!A:AD,MATCH(J712,主数据!A:A,0),9))</f>
        <v>华东大区公司</v>
      </c>
      <c r="C712" t="str">
        <f>IF(K712="","",INDEX(主数据!A:AD,MATCH(J712,主数据!A:A,0),11))</f>
        <v>无锡城区</v>
      </c>
      <c r="D712" t="str">
        <f t="shared" si="44"/>
        <v>WX23销售中心物业费直接录入</v>
      </c>
      <c r="E712" s="13" t="str">
        <f t="shared" si="46"/>
        <v/>
      </c>
      <c r="F712" s="13" t="str">
        <f>IF(E712="","",IFERROR(IF(IF(K712="","",INDEX(收费标合同信息维护!A:Q,MATCH(D712,收费标合同信息维护!J:J,0),10))=D712,"有","无"),"无"))</f>
        <v/>
      </c>
      <c r="G712" s="13" t="str">
        <f t="shared" si="45"/>
        <v/>
      </c>
      <c r="H712" s="13" t="str">
        <f t="shared" si="47"/>
        <v/>
      </c>
      <c r="I712" s="13" t="str">
        <f>IF(G712="","",IFERROR(IF(IF(K712="","",INDEX(收费标合同信息维护!A:Q,MATCH(G712,收费标合同信息维护!M:M,0),13))=G712,"有","无"),"无"))</f>
        <v/>
      </c>
      <c r="J712" s="3" t="s">
        <v>2244</v>
      </c>
      <c r="K712" s="3" t="s">
        <v>8135</v>
      </c>
      <c r="L712" s="3" t="s">
        <v>6638</v>
      </c>
      <c r="M712" s="3" t="s">
        <v>6639</v>
      </c>
      <c r="N712" s="3" t="s">
        <v>6477</v>
      </c>
      <c r="O712" s="3" t="s">
        <v>6478</v>
      </c>
      <c r="P712" s="3" t="s">
        <v>8138</v>
      </c>
      <c r="Q712" s="3" t="s">
        <v>8139</v>
      </c>
      <c r="R712" s="3" t="s">
        <v>6479</v>
      </c>
      <c r="S712" s="3" t="s">
        <v>6480</v>
      </c>
      <c r="T712" s="3" t="s">
        <v>6486</v>
      </c>
      <c r="U712" s="3" t="s">
        <v>154</v>
      </c>
      <c r="V712" s="3" t="s">
        <v>154</v>
      </c>
      <c r="W712" s="3" t="s">
        <v>154</v>
      </c>
      <c r="X712" s="3" t="s">
        <v>154</v>
      </c>
      <c r="Y712" s="3" t="s">
        <v>154</v>
      </c>
      <c r="Z712" s="3" t="s">
        <v>154</v>
      </c>
      <c r="AA712" s="3" t="s">
        <v>154</v>
      </c>
      <c r="AB712" s="3" t="s">
        <v>154</v>
      </c>
      <c r="AC712" s="3" t="s">
        <v>154</v>
      </c>
      <c r="AD712" s="3" t="s">
        <v>6151</v>
      </c>
      <c r="AE712" s="3" t="s">
        <v>6151</v>
      </c>
      <c r="AF712" s="3" t="s">
        <v>154</v>
      </c>
      <c r="AG712" s="3" t="s">
        <v>154</v>
      </c>
      <c r="AH712" s="3" t="s">
        <v>6478</v>
      </c>
      <c r="AI712" s="3" t="s">
        <v>6482</v>
      </c>
      <c r="AJ712" s="3" t="s">
        <v>6489</v>
      </c>
    </row>
    <row r="713" spans="1:36" ht="30">
      <c r="A713" s="10">
        <v>808</v>
      </c>
      <c r="B713" t="str">
        <f>IF(K713="总计","",INDEX(主数据!A:AD,MATCH(J713,主数据!A:A,0),9))</f>
        <v>华东大区公司</v>
      </c>
      <c r="C713" t="str">
        <f>IF(K713="","",INDEX(主数据!A:AD,MATCH(J713,主数据!A:A,0),11))</f>
        <v>无锡城区</v>
      </c>
      <c r="D713" t="str">
        <f t="shared" si="44"/>
        <v>WX23销售中心物业费定额</v>
      </c>
      <c r="E713" s="13" t="str">
        <f t="shared" si="46"/>
        <v/>
      </c>
      <c r="F713" s="13" t="str">
        <f>IF(E713="","",IFERROR(IF(IF(K713="","",INDEX(收费标合同信息维护!A:Q,MATCH(D713,收费标合同信息维护!J:J,0),10))=D713,"有","无"),"无"))</f>
        <v/>
      </c>
      <c r="G713" s="13" t="str">
        <f t="shared" si="45"/>
        <v>WX23销售中心物业费定额39054.36</v>
      </c>
      <c r="H713" s="13" t="str">
        <f t="shared" si="47"/>
        <v>39054.36</v>
      </c>
      <c r="I713" s="13" t="str">
        <f>IF(G713="","",IFERROR(IF(IF(K713="","",INDEX(收费标合同信息维护!A:Q,MATCH(G713,收费标合同信息维护!M:M,0),13))=G713,"有","无"),"无"))</f>
        <v>无</v>
      </c>
      <c r="J713" s="3" t="s">
        <v>2244</v>
      </c>
      <c r="K713" s="3" t="s">
        <v>8135</v>
      </c>
      <c r="L713" s="3" t="s">
        <v>6638</v>
      </c>
      <c r="M713" s="3" t="s">
        <v>6639</v>
      </c>
      <c r="N713" s="3" t="s">
        <v>6477</v>
      </c>
      <c r="O713" s="3" t="s">
        <v>6478</v>
      </c>
      <c r="P713" s="3" t="s">
        <v>8140</v>
      </c>
      <c r="Q713" s="3" t="s">
        <v>8141</v>
      </c>
      <c r="R713" s="3" t="s">
        <v>6490</v>
      </c>
      <c r="S713" s="3" t="s">
        <v>6491</v>
      </c>
      <c r="T713" s="3" t="s">
        <v>7084</v>
      </c>
      <c r="U713" s="3" t="s">
        <v>154</v>
      </c>
      <c r="V713" s="3" t="s">
        <v>154</v>
      </c>
      <c r="W713" s="3" t="s">
        <v>8142</v>
      </c>
      <c r="X713" s="3" t="s">
        <v>154</v>
      </c>
      <c r="Y713" s="3" t="s">
        <v>154</v>
      </c>
      <c r="Z713" s="3" t="s">
        <v>154</v>
      </c>
      <c r="AA713" s="3" t="s">
        <v>154</v>
      </c>
      <c r="AB713" s="3" t="s">
        <v>154</v>
      </c>
      <c r="AC713" s="3" t="s">
        <v>154</v>
      </c>
      <c r="AD713" s="3" t="s">
        <v>6151</v>
      </c>
      <c r="AE713" s="3" t="s">
        <v>6151</v>
      </c>
      <c r="AF713" s="3" t="s">
        <v>154</v>
      </c>
      <c r="AG713" s="3" t="s">
        <v>154</v>
      </c>
      <c r="AH713" s="3" t="s">
        <v>6478</v>
      </c>
      <c r="AI713" s="3" t="s">
        <v>6482</v>
      </c>
      <c r="AJ713" s="3" t="s">
        <v>6033</v>
      </c>
    </row>
    <row r="714" spans="1:36" ht="30">
      <c r="A714" s="10">
        <v>809</v>
      </c>
      <c r="B714" t="str">
        <f>IF(K714="总计","",INDEX(主数据!A:AD,MATCH(J714,主数据!A:A,0),9))</f>
        <v>华东大区公司</v>
      </c>
      <c r="C714" t="str">
        <f>IF(K714="","",INDEX(主数据!A:AD,MATCH(J714,主数据!A:A,0),11))</f>
        <v>浙江城区</v>
      </c>
      <c r="D714" t="str">
        <f t="shared" si="44"/>
        <v>WX24前期介入费定额</v>
      </c>
      <c r="E714" s="13" t="str">
        <f t="shared" si="46"/>
        <v/>
      </c>
      <c r="F714" s="13" t="str">
        <f>IF(E714="","",IFERROR(IF(IF(K714="","",INDEX(收费标合同信息维护!A:Q,MATCH(D714,收费标合同信息维护!J:J,0),10))=D714,"有","无"),"无"))</f>
        <v/>
      </c>
      <c r="G714" s="13" t="str">
        <f t="shared" si="45"/>
        <v>WX24前期介入费定额97227.00</v>
      </c>
      <c r="H714" s="13" t="str">
        <f t="shared" si="47"/>
        <v>97227.00</v>
      </c>
      <c r="I714" s="13" t="str">
        <f>IF(G714="","",IFERROR(IF(IF(K714="","",INDEX(收费标合同信息维护!A:Q,MATCH(G714,收费标合同信息维护!M:M,0),13))=G714,"有","无"),"无"))</f>
        <v>无</v>
      </c>
      <c r="J714" s="3" t="s">
        <v>2795</v>
      </c>
      <c r="K714" s="3" t="s">
        <v>8143</v>
      </c>
      <c r="L714" s="3" t="s">
        <v>6551</v>
      </c>
      <c r="M714" s="3" t="s">
        <v>6552</v>
      </c>
      <c r="N714" s="3" t="s">
        <v>6477</v>
      </c>
      <c r="O714" s="3" t="s">
        <v>6478</v>
      </c>
      <c r="P714" s="3" t="s">
        <v>7521</v>
      </c>
      <c r="Q714" s="3" t="s">
        <v>8144</v>
      </c>
      <c r="R714" s="3" t="s">
        <v>6490</v>
      </c>
      <c r="S714" s="3" t="s">
        <v>6491</v>
      </c>
      <c r="T714" s="3" t="s">
        <v>8145</v>
      </c>
      <c r="U714" s="3" t="s">
        <v>8146</v>
      </c>
      <c r="V714" s="3" t="s">
        <v>154</v>
      </c>
      <c r="W714" s="3" t="s">
        <v>8147</v>
      </c>
      <c r="X714" s="3" t="s">
        <v>154</v>
      </c>
      <c r="Y714" s="3" t="s">
        <v>154</v>
      </c>
      <c r="Z714" s="3" t="s">
        <v>154</v>
      </c>
      <c r="AA714" s="3" t="s">
        <v>154</v>
      </c>
      <c r="AB714" s="3" t="s">
        <v>154</v>
      </c>
      <c r="AC714" s="3" t="s">
        <v>154</v>
      </c>
      <c r="AD714" s="3" t="s">
        <v>6151</v>
      </c>
      <c r="AE714" s="3" t="s">
        <v>6151</v>
      </c>
      <c r="AF714" s="3" t="s">
        <v>6040</v>
      </c>
      <c r="AG714" s="3" t="s">
        <v>154</v>
      </c>
      <c r="AH714" s="3" t="s">
        <v>6478</v>
      </c>
      <c r="AI714" s="3" t="s">
        <v>6482</v>
      </c>
      <c r="AJ714" s="3" t="s">
        <v>6033</v>
      </c>
    </row>
    <row r="715" spans="1:36" ht="30">
      <c r="A715" s="10">
        <v>810</v>
      </c>
      <c r="B715" t="str">
        <f>IF(K715="总计","",INDEX(主数据!A:AD,MATCH(J715,主数据!A:A,0),9))</f>
        <v>华东大区公司</v>
      </c>
      <c r="C715" t="str">
        <f>IF(K715="","",INDEX(主数据!A:AD,MATCH(J715,主数据!A:A,0),11))</f>
        <v>浙江城区</v>
      </c>
      <c r="D715" t="str">
        <f t="shared" si="44"/>
        <v>WX24销售中心物业费定额</v>
      </c>
      <c r="E715" s="13" t="str">
        <f t="shared" si="46"/>
        <v/>
      </c>
      <c r="F715" s="13" t="str">
        <f>IF(E715="","",IFERROR(IF(IF(K715="","",INDEX(收费标合同信息维护!A:Q,MATCH(D715,收费标合同信息维护!J:J,0),10))=D715,"有","无"),"无"))</f>
        <v/>
      </c>
      <c r="G715" s="13" t="str">
        <f t="shared" si="45"/>
        <v>WX24销售中心物业费定额119360.00</v>
      </c>
      <c r="H715" s="13" t="str">
        <f t="shared" si="47"/>
        <v>119360.00</v>
      </c>
      <c r="I715" s="13" t="str">
        <f>IF(G715="","",IFERROR(IF(IF(K715="","",INDEX(收费标合同信息维护!A:Q,MATCH(G715,收费标合同信息维护!M:M,0),13))=G715,"有","无"),"无"))</f>
        <v>无</v>
      </c>
      <c r="J715" s="3" t="s">
        <v>2795</v>
      </c>
      <c r="K715" s="3" t="s">
        <v>8143</v>
      </c>
      <c r="L715" s="3" t="s">
        <v>6638</v>
      </c>
      <c r="M715" s="3" t="s">
        <v>6639</v>
      </c>
      <c r="N715" s="3" t="s">
        <v>6477</v>
      </c>
      <c r="O715" s="3" t="s">
        <v>6478</v>
      </c>
      <c r="P715" s="3" t="s">
        <v>6721</v>
      </c>
      <c r="Q715" s="3" t="s">
        <v>6639</v>
      </c>
      <c r="R715" s="3" t="s">
        <v>6490</v>
      </c>
      <c r="S715" s="3" t="s">
        <v>6491</v>
      </c>
      <c r="T715" s="3" t="s">
        <v>6537</v>
      </c>
      <c r="U715" s="3" t="s">
        <v>154</v>
      </c>
      <c r="V715" s="3" t="s">
        <v>154</v>
      </c>
      <c r="W715" s="3" t="s">
        <v>8148</v>
      </c>
      <c r="X715" s="3" t="s">
        <v>154</v>
      </c>
      <c r="Y715" s="3" t="s">
        <v>154</v>
      </c>
      <c r="Z715" s="3" t="s">
        <v>154</v>
      </c>
      <c r="AA715" s="3" t="s">
        <v>154</v>
      </c>
      <c r="AB715" s="3" t="s">
        <v>154</v>
      </c>
      <c r="AC715" s="3" t="s">
        <v>154</v>
      </c>
      <c r="AD715" s="3" t="s">
        <v>6151</v>
      </c>
      <c r="AE715" s="3" t="s">
        <v>6151</v>
      </c>
      <c r="AF715" s="3" t="s">
        <v>6040</v>
      </c>
      <c r="AG715" s="3" t="s">
        <v>154</v>
      </c>
      <c r="AH715" s="3" t="s">
        <v>6597</v>
      </c>
      <c r="AI715" s="3" t="s">
        <v>6482</v>
      </c>
      <c r="AJ715" s="3" t="s">
        <v>6489</v>
      </c>
    </row>
    <row r="716" spans="1:36" ht="30">
      <c r="A716" s="10">
        <v>811</v>
      </c>
      <c r="B716" t="str">
        <f>IF(K716="总计","",INDEX(主数据!A:AD,MATCH(J716,主数据!A:A,0),9))</f>
        <v>华东大区公司</v>
      </c>
      <c r="C716" t="str">
        <f>IF(K716="","",INDEX(主数据!A:AD,MATCH(J716,主数据!A:A,0),11))</f>
        <v>浙江城区</v>
      </c>
      <c r="D716" t="str">
        <f t="shared" si="44"/>
        <v>WX24销售中心物业费定额</v>
      </c>
      <c r="E716" s="13" t="str">
        <f t="shared" si="46"/>
        <v/>
      </c>
      <c r="F716" s="13" t="str">
        <f>IF(E716="","",IFERROR(IF(IF(K716="","",INDEX(收费标合同信息维护!A:Q,MATCH(D716,收费标合同信息维护!J:J,0),10))=D716,"有","无"),"无"))</f>
        <v/>
      </c>
      <c r="G716" s="13" t="str">
        <f t="shared" si="45"/>
        <v>WX24销售中心物业费定额87011.00</v>
      </c>
      <c r="H716" s="13" t="str">
        <f t="shared" si="47"/>
        <v>87011.00</v>
      </c>
      <c r="I716" s="13" t="str">
        <f>IF(G716="","",IFERROR(IF(IF(K716="","",INDEX(收费标合同信息维护!A:Q,MATCH(G716,收费标合同信息维护!M:M,0),13))=G716,"有","无"),"无"))</f>
        <v>无</v>
      </c>
      <c r="J716" s="3" t="s">
        <v>2795</v>
      </c>
      <c r="K716" s="3" t="s">
        <v>8143</v>
      </c>
      <c r="L716" s="3" t="s">
        <v>6638</v>
      </c>
      <c r="M716" s="3" t="s">
        <v>6639</v>
      </c>
      <c r="N716" s="3" t="s">
        <v>6477</v>
      </c>
      <c r="O716" s="3" t="s">
        <v>6478</v>
      </c>
      <c r="P716" s="3" t="s">
        <v>6683</v>
      </c>
      <c r="Q716" s="3" t="s">
        <v>8141</v>
      </c>
      <c r="R716" s="3" t="s">
        <v>6490</v>
      </c>
      <c r="S716" s="3" t="s">
        <v>6491</v>
      </c>
      <c r="T716" s="3" t="s">
        <v>6691</v>
      </c>
      <c r="U716" s="3" t="s">
        <v>154</v>
      </c>
      <c r="V716" s="3" t="s">
        <v>154</v>
      </c>
      <c r="W716" s="3" t="s">
        <v>8149</v>
      </c>
      <c r="X716" s="3" t="s">
        <v>154</v>
      </c>
      <c r="Y716" s="3" t="s">
        <v>154</v>
      </c>
      <c r="Z716" s="3" t="s">
        <v>154</v>
      </c>
      <c r="AA716" s="3" t="s">
        <v>154</v>
      </c>
      <c r="AB716" s="3" t="s">
        <v>154</v>
      </c>
      <c r="AC716" s="3" t="s">
        <v>154</v>
      </c>
      <c r="AD716" s="3" t="s">
        <v>6151</v>
      </c>
      <c r="AE716" s="3" t="s">
        <v>6151</v>
      </c>
      <c r="AF716" s="3" t="s">
        <v>154</v>
      </c>
      <c r="AG716" s="3" t="s">
        <v>154</v>
      </c>
      <c r="AH716" s="3" t="s">
        <v>6478</v>
      </c>
      <c r="AI716" s="3" t="s">
        <v>6482</v>
      </c>
      <c r="AJ716" s="3" t="s">
        <v>6033</v>
      </c>
    </row>
    <row r="717" spans="1:36" ht="30">
      <c r="A717" s="10">
        <v>812</v>
      </c>
      <c r="B717" t="str">
        <f>IF(K717="总计","",INDEX(主数据!A:AD,MATCH(J717,主数据!A:A,0),9))</f>
        <v>华东大区公司</v>
      </c>
      <c r="C717" t="str">
        <f>IF(K717="","",INDEX(主数据!A:AD,MATCH(J717,主数据!A:A,0),11))</f>
        <v>浙江城区</v>
      </c>
      <c r="D717" t="str">
        <f t="shared" si="44"/>
        <v>WX24销售中心物业费定额</v>
      </c>
      <c r="E717" s="13" t="str">
        <f t="shared" si="46"/>
        <v/>
      </c>
      <c r="F717" s="13" t="str">
        <f>IF(E717="","",IFERROR(IF(IF(K717="","",INDEX(收费标合同信息维护!A:Q,MATCH(D717,收费标合同信息维护!J:J,0),10))=D717,"有","无"),"无"))</f>
        <v/>
      </c>
      <c r="G717" s="13" t="str">
        <f t="shared" si="45"/>
        <v>WX24销售中心物业费定额38437.00</v>
      </c>
      <c r="H717" s="13" t="str">
        <f t="shared" si="47"/>
        <v>38437.00</v>
      </c>
      <c r="I717" s="13" t="str">
        <f>IF(G717="","",IFERROR(IF(IF(K717="","",INDEX(收费标合同信息维护!A:Q,MATCH(G717,收费标合同信息维护!M:M,0),13))=G717,"有","无"),"无"))</f>
        <v>无</v>
      </c>
      <c r="J717" s="3" t="s">
        <v>2795</v>
      </c>
      <c r="K717" s="3" t="s">
        <v>8143</v>
      </c>
      <c r="L717" s="3" t="s">
        <v>6638</v>
      </c>
      <c r="M717" s="3" t="s">
        <v>6639</v>
      </c>
      <c r="N717" s="3" t="s">
        <v>6477</v>
      </c>
      <c r="O717" s="3" t="s">
        <v>6478</v>
      </c>
      <c r="P717" s="3" t="s">
        <v>7519</v>
      </c>
      <c r="Q717" s="3" t="s">
        <v>8150</v>
      </c>
      <c r="R717" s="3" t="s">
        <v>6490</v>
      </c>
      <c r="S717" s="3" t="s">
        <v>6491</v>
      </c>
      <c r="T717" s="3" t="s">
        <v>8151</v>
      </c>
      <c r="U717" s="3" t="s">
        <v>8152</v>
      </c>
      <c r="V717" s="3" t="s">
        <v>154</v>
      </c>
      <c r="W717" s="3" t="s">
        <v>8153</v>
      </c>
      <c r="X717" s="3" t="s">
        <v>154</v>
      </c>
      <c r="Y717" s="3" t="s">
        <v>154</v>
      </c>
      <c r="Z717" s="3" t="s">
        <v>154</v>
      </c>
      <c r="AA717" s="3" t="s">
        <v>154</v>
      </c>
      <c r="AB717" s="3" t="s">
        <v>154</v>
      </c>
      <c r="AC717" s="3" t="s">
        <v>154</v>
      </c>
      <c r="AD717" s="3" t="s">
        <v>6151</v>
      </c>
      <c r="AE717" s="3" t="s">
        <v>6151</v>
      </c>
      <c r="AF717" s="3" t="s">
        <v>6040</v>
      </c>
      <c r="AG717" s="3" t="s">
        <v>154</v>
      </c>
      <c r="AH717" s="3" t="s">
        <v>6478</v>
      </c>
      <c r="AI717" s="3" t="s">
        <v>6482</v>
      </c>
      <c r="AJ717" s="3" t="s">
        <v>6033</v>
      </c>
    </row>
    <row r="718" spans="1:36" ht="30">
      <c r="A718" s="10">
        <v>813</v>
      </c>
      <c r="B718" t="str">
        <f>IF(K718="总计","",INDEX(主数据!A:AD,MATCH(J718,主数据!A:A,0),9))</f>
        <v>华东大区公司</v>
      </c>
      <c r="C718" t="str">
        <f>IF(K718="","",INDEX(主数据!A:AD,MATCH(J718,主数据!A:A,0),11))</f>
        <v>浙江城区</v>
      </c>
      <c r="D718" t="str">
        <f t="shared" si="44"/>
        <v>WX24销售中心物业费定额</v>
      </c>
      <c r="E718" s="13" t="str">
        <f t="shared" si="46"/>
        <v/>
      </c>
      <c r="F718" s="13" t="str">
        <f>IF(E718="","",IFERROR(IF(IF(K718="","",INDEX(收费标合同信息维护!A:Q,MATCH(D718,收费标合同信息维护!J:J,0),10))=D718,"有","无"),"无"))</f>
        <v/>
      </c>
      <c r="G718" s="13" t="str">
        <f t="shared" si="45"/>
        <v>WX24销售中心物业费定额115313.00</v>
      </c>
      <c r="H718" s="13" t="str">
        <f t="shared" si="47"/>
        <v>115313.00</v>
      </c>
      <c r="I718" s="13" t="str">
        <f>IF(G718="","",IFERROR(IF(IF(K718="","",INDEX(收费标合同信息维护!A:Q,MATCH(G718,收费标合同信息维护!M:M,0),13))=G718,"有","无"),"无"))</f>
        <v>无</v>
      </c>
      <c r="J718" s="3" t="s">
        <v>2795</v>
      </c>
      <c r="K718" s="3" t="s">
        <v>8143</v>
      </c>
      <c r="L718" s="3" t="s">
        <v>6638</v>
      </c>
      <c r="M718" s="3" t="s">
        <v>6639</v>
      </c>
      <c r="N718" s="3" t="s">
        <v>6477</v>
      </c>
      <c r="O718" s="3" t="s">
        <v>6478</v>
      </c>
      <c r="P718" s="3" t="s">
        <v>8154</v>
      </c>
      <c r="Q718" s="3" t="s">
        <v>8155</v>
      </c>
      <c r="R718" s="3" t="s">
        <v>6490</v>
      </c>
      <c r="S718" s="3" t="s">
        <v>6491</v>
      </c>
      <c r="T718" s="3" t="s">
        <v>8156</v>
      </c>
      <c r="U718" s="3" t="s">
        <v>8157</v>
      </c>
      <c r="V718" s="3" t="s">
        <v>154</v>
      </c>
      <c r="W718" s="3" t="s">
        <v>8158</v>
      </c>
      <c r="X718" s="3" t="s">
        <v>154</v>
      </c>
      <c r="Y718" s="3" t="s">
        <v>154</v>
      </c>
      <c r="Z718" s="3" t="s">
        <v>154</v>
      </c>
      <c r="AA718" s="3" t="s">
        <v>154</v>
      </c>
      <c r="AB718" s="3" t="s">
        <v>154</v>
      </c>
      <c r="AC718" s="3" t="s">
        <v>154</v>
      </c>
      <c r="AD718" s="3" t="s">
        <v>6151</v>
      </c>
      <c r="AE718" s="3" t="s">
        <v>6151</v>
      </c>
      <c r="AF718" s="3" t="s">
        <v>6040</v>
      </c>
      <c r="AG718" s="3" t="s">
        <v>154</v>
      </c>
      <c r="AH718" s="3" t="s">
        <v>6478</v>
      </c>
      <c r="AI718" s="3" t="s">
        <v>6482</v>
      </c>
      <c r="AJ718" s="3" t="s">
        <v>6033</v>
      </c>
    </row>
    <row r="719" spans="1:36" ht="15">
      <c r="A719" s="10">
        <v>814</v>
      </c>
      <c r="B719" t="str">
        <f>IF(K719="总计","",INDEX(主数据!A:AD,MATCH(J719,主数据!A:A,0),9))</f>
        <v>华东大区公司</v>
      </c>
      <c r="C719" t="str">
        <f>IF(K719="","",INDEX(主数据!A:AD,MATCH(J719,主数据!A:A,0),11))</f>
        <v>苏州城区</v>
      </c>
      <c r="D719" t="str">
        <f t="shared" si="44"/>
        <v>WX38物业服务费定额</v>
      </c>
      <c r="E719" s="13" t="str">
        <f t="shared" si="46"/>
        <v/>
      </c>
      <c r="F719" s="13" t="str">
        <f>IF(E719="","",IFERROR(IF(IF(K719="","",INDEX(收费标合同信息维护!A:Q,MATCH(D719,收费标合同信息维护!J:J,0),10))=D719,"有","无"),"无"))</f>
        <v/>
      </c>
      <c r="G719" s="13" t="str">
        <f t="shared" si="45"/>
        <v>WX38物业服务费定额102160.20</v>
      </c>
      <c r="H719" s="13" t="str">
        <f t="shared" si="47"/>
        <v>102160.20</v>
      </c>
      <c r="I719" s="13" t="str">
        <f>IF(G719="","",IFERROR(IF(IF(K719="","",INDEX(收费标合同信息维护!A:Q,MATCH(G719,收费标合同信息维护!M:M,0),13))=G719,"有","无"),"无"))</f>
        <v>无</v>
      </c>
      <c r="J719" s="3" t="s">
        <v>3751</v>
      </c>
      <c r="K719" s="3" t="s">
        <v>8159</v>
      </c>
      <c r="L719" s="3" t="s">
        <v>6025</v>
      </c>
      <c r="M719" s="3" t="s">
        <v>6026</v>
      </c>
      <c r="N719" s="3" t="s">
        <v>6477</v>
      </c>
      <c r="O719" s="3" t="s">
        <v>6478</v>
      </c>
      <c r="P719" s="3" t="s">
        <v>6683</v>
      </c>
      <c r="Q719" s="3" t="s">
        <v>8160</v>
      </c>
      <c r="R719" s="3" t="s">
        <v>6490</v>
      </c>
      <c r="S719" s="3" t="s">
        <v>6491</v>
      </c>
      <c r="T719" s="3" t="s">
        <v>6690</v>
      </c>
      <c r="U719" s="3" t="s">
        <v>154</v>
      </c>
      <c r="V719" s="3" t="s">
        <v>154</v>
      </c>
      <c r="W719" s="3" t="s">
        <v>8161</v>
      </c>
      <c r="X719" s="3" t="s">
        <v>154</v>
      </c>
      <c r="Y719" s="3" t="s">
        <v>154</v>
      </c>
      <c r="Z719" s="3" t="s">
        <v>154</v>
      </c>
      <c r="AA719" s="3" t="s">
        <v>154</v>
      </c>
      <c r="AB719" s="3" t="s">
        <v>154</v>
      </c>
      <c r="AC719" s="3" t="s">
        <v>154</v>
      </c>
      <c r="AD719" s="3" t="s">
        <v>6151</v>
      </c>
      <c r="AE719" s="3" t="s">
        <v>6151</v>
      </c>
      <c r="AF719" s="3" t="s">
        <v>154</v>
      </c>
      <c r="AG719" s="3" t="s">
        <v>154</v>
      </c>
      <c r="AH719" s="3" t="s">
        <v>6478</v>
      </c>
      <c r="AI719" s="3" t="s">
        <v>6482</v>
      </c>
      <c r="AJ719" s="3" t="s">
        <v>6033</v>
      </c>
    </row>
    <row r="720" spans="1:36" ht="15">
      <c r="A720" s="10">
        <v>815</v>
      </c>
      <c r="B720" t="str">
        <f>IF(K720="总计","",INDEX(主数据!A:AD,MATCH(J720,主数据!A:A,0),9))</f>
        <v>华东大区公司</v>
      </c>
      <c r="C720" t="str">
        <f>IF(K720="","",INDEX(主数据!A:AD,MATCH(J720,主数据!A:A,0),11))</f>
        <v>苏州城区</v>
      </c>
      <c r="D720" t="str">
        <f t="shared" si="44"/>
        <v>WX38物业服务费直接录入</v>
      </c>
      <c r="E720" s="13" t="str">
        <f t="shared" si="46"/>
        <v/>
      </c>
      <c r="F720" s="13" t="str">
        <f>IF(E720="","",IFERROR(IF(IF(K720="","",INDEX(收费标合同信息维护!A:Q,MATCH(D720,收费标合同信息维护!J:J,0),10))=D720,"有","无"),"无"))</f>
        <v/>
      </c>
      <c r="G720" s="13" t="str">
        <f t="shared" si="45"/>
        <v/>
      </c>
      <c r="H720" s="13" t="str">
        <f t="shared" si="47"/>
        <v/>
      </c>
      <c r="I720" s="13" t="str">
        <f>IF(G720="","",IFERROR(IF(IF(K720="","",INDEX(收费标合同信息维护!A:Q,MATCH(G720,收费标合同信息维护!M:M,0),13))=G720,"有","无"),"无"))</f>
        <v/>
      </c>
      <c r="J720" s="3" t="s">
        <v>3751</v>
      </c>
      <c r="K720" s="3" t="s">
        <v>8159</v>
      </c>
      <c r="L720" s="3" t="s">
        <v>6025</v>
      </c>
      <c r="M720" s="3" t="s">
        <v>6026</v>
      </c>
      <c r="N720" s="3" t="s">
        <v>6477</v>
      </c>
      <c r="O720" s="3" t="s">
        <v>6478</v>
      </c>
      <c r="P720" s="3" t="s">
        <v>8162</v>
      </c>
      <c r="Q720" s="3" t="s">
        <v>6479</v>
      </c>
      <c r="R720" s="3" t="s">
        <v>6479</v>
      </c>
      <c r="S720" s="3" t="s">
        <v>6480</v>
      </c>
      <c r="T720" s="3" t="s">
        <v>6493</v>
      </c>
      <c r="U720" s="3" t="s">
        <v>6537</v>
      </c>
      <c r="V720" s="3" t="s">
        <v>154</v>
      </c>
      <c r="W720" s="3" t="s">
        <v>154</v>
      </c>
      <c r="X720" s="3" t="s">
        <v>154</v>
      </c>
      <c r="Y720" s="3" t="s">
        <v>154</v>
      </c>
      <c r="Z720" s="3" t="s">
        <v>154</v>
      </c>
      <c r="AA720" s="3" t="s">
        <v>154</v>
      </c>
      <c r="AB720" s="3" t="s">
        <v>154</v>
      </c>
      <c r="AC720" s="3" t="s">
        <v>154</v>
      </c>
      <c r="AD720" s="3" t="s">
        <v>6151</v>
      </c>
      <c r="AE720" s="3" t="s">
        <v>6151</v>
      </c>
      <c r="AF720" s="3" t="s">
        <v>154</v>
      </c>
      <c r="AG720" s="3" t="s">
        <v>154</v>
      </c>
      <c r="AH720" s="3" t="s">
        <v>6478</v>
      </c>
      <c r="AI720" s="3" t="s">
        <v>6482</v>
      </c>
      <c r="AJ720" s="3" t="s">
        <v>6489</v>
      </c>
    </row>
    <row r="721" spans="1:36" ht="15">
      <c r="A721" s="10">
        <v>816</v>
      </c>
      <c r="B721" t="str">
        <f>IF(K721="总计","",INDEX(主数据!A:AD,MATCH(J721,主数据!A:A,0),9))</f>
        <v>华中大区公司</v>
      </c>
      <c r="C721" t="str">
        <f>IF(K721="","",INDEX(主数据!A:AD,MATCH(J721,主数据!A:A,0),11))</f>
        <v>西安北区</v>
      </c>
      <c r="D721" t="str">
        <f t="shared" si="44"/>
        <v>XA13销售中心物业费定额</v>
      </c>
      <c r="E721" s="13" t="str">
        <f t="shared" si="46"/>
        <v/>
      </c>
      <c r="F721" s="13" t="str">
        <f>IF(E721="","",IFERROR(IF(IF(K721="","",INDEX(收费标合同信息维护!A:Q,MATCH(D721,收费标合同信息维护!J:J,0),10))=D721,"有","无"),"无"))</f>
        <v/>
      </c>
      <c r="G721" s="13" t="str">
        <f t="shared" si="45"/>
        <v>XA13销售中心物业费定额49016.87</v>
      </c>
      <c r="H721" s="13" t="str">
        <f t="shared" si="47"/>
        <v>49016.87</v>
      </c>
      <c r="I721" s="13" t="str">
        <f>IF(G721="","",IFERROR(IF(IF(K721="","",INDEX(收费标合同信息维护!A:Q,MATCH(G721,收费标合同信息维护!M:M,0),13))=G721,"有","无"),"无"))</f>
        <v>无</v>
      </c>
      <c r="J721" s="3" t="s">
        <v>4418</v>
      </c>
      <c r="K721" s="3" t="s">
        <v>8163</v>
      </c>
      <c r="L721" s="3" t="s">
        <v>6638</v>
      </c>
      <c r="M721" s="3" t="s">
        <v>6639</v>
      </c>
      <c r="N721" s="3" t="s">
        <v>6477</v>
      </c>
      <c r="O721" s="3" t="s">
        <v>6478</v>
      </c>
      <c r="P721" s="3" t="s">
        <v>6638</v>
      </c>
      <c r="Q721" s="3" t="s">
        <v>6639</v>
      </c>
      <c r="R721" s="3" t="s">
        <v>6490</v>
      </c>
      <c r="S721" s="3" t="s">
        <v>6491</v>
      </c>
      <c r="T721" s="3" t="s">
        <v>6691</v>
      </c>
      <c r="U721" s="3" t="s">
        <v>8164</v>
      </c>
      <c r="V721" s="3" t="s">
        <v>154</v>
      </c>
      <c r="W721" s="3" t="s">
        <v>8165</v>
      </c>
      <c r="X721" s="3" t="s">
        <v>154</v>
      </c>
      <c r="Y721" s="3" t="s">
        <v>154</v>
      </c>
      <c r="Z721" s="3" t="s">
        <v>154</v>
      </c>
      <c r="AA721" s="3" t="s">
        <v>154</v>
      </c>
      <c r="AB721" s="3" t="s">
        <v>154</v>
      </c>
      <c r="AC721" s="3" t="s">
        <v>154</v>
      </c>
      <c r="AD721" s="3" t="s">
        <v>6151</v>
      </c>
      <c r="AE721" s="3" t="s">
        <v>6151</v>
      </c>
      <c r="AF721" s="3" t="s">
        <v>154</v>
      </c>
      <c r="AG721" s="3" t="s">
        <v>154</v>
      </c>
      <c r="AH721" s="3" t="s">
        <v>6478</v>
      </c>
      <c r="AI721" s="3" t="s">
        <v>6482</v>
      </c>
      <c r="AJ721" s="3" t="s">
        <v>6033</v>
      </c>
    </row>
    <row r="722" spans="1:36" ht="15">
      <c r="A722" s="10">
        <v>817</v>
      </c>
      <c r="B722" t="str">
        <f>IF(K722="总计","",INDEX(主数据!A:AD,MATCH(J722,主数据!A:A,0),9))</f>
        <v>华中大区公司</v>
      </c>
      <c r="C722" t="str">
        <f>IF(K722="","",INDEX(主数据!A:AD,MATCH(J722,主数据!A:A,0),11))</f>
        <v>西安北区</v>
      </c>
      <c r="D722" t="str">
        <f t="shared" si="44"/>
        <v>XA19物业服务费标准方式3.75</v>
      </c>
      <c r="E722" s="13" t="str">
        <f t="shared" si="46"/>
        <v>3.75</v>
      </c>
      <c r="F722" s="13" t="str">
        <f>IF(E722="","",IFERROR(IF(IF(K722="","",INDEX(收费标合同信息维护!A:Q,MATCH(D722,收费标合同信息维护!J:J,0),10))=D722,"有","无"),"无"))</f>
        <v>无</v>
      </c>
      <c r="G722" s="13" t="str">
        <f t="shared" si="45"/>
        <v/>
      </c>
      <c r="H722" s="13" t="str">
        <f t="shared" si="47"/>
        <v/>
      </c>
      <c r="I722" s="13" t="str">
        <f>IF(G722="","",IFERROR(IF(IF(K722="","",INDEX(收费标合同信息维护!A:Q,MATCH(G722,收费标合同信息维护!M:M,0),13))=G722,"有","无"),"无"))</f>
        <v/>
      </c>
      <c r="J722" s="3" t="s">
        <v>2976</v>
      </c>
      <c r="K722" s="3" t="s">
        <v>8166</v>
      </c>
      <c r="L722" s="3" t="s">
        <v>6025</v>
      </c>
      <c r="M722" s="3" t="s">
        <v>6026</v>
      </c>
      <c r="N722" s="3" t="s">
        <v>6477</v>
      </c>
      <c r="O722" s="3" t="s">
        <v>6478</v>
      </c>
      <c r="P722" s="3" t="s">
        <v>6025</v>
      </c>
      <c r="Q722" s="3" t="s">
        <v>6026</v>
      </c>
      <c r="R722" s="3" t="s">
        <v>6484</v>
      </c>
      <c r="S722" s="3" t="s">
        <v>6491</v>
      </c>
      <c r="T722" s="3" t="s">
        <v>6481</v>
      </c>
      <c r="U722" s="3" t="s">
        <v>154</v>
      </c>
      <c r="V722" s="3" t="s">
        <v>8167</v>
      </c>
      <c r="W722" s="3" t="s">
        <v>154</v>
      </c>
      <c r="X722" s="3" t="s">
        <v>154</v>
      </c>
      <c r="Y722" s="3" t="s">
        <v>154</v>
      </c>
      <c r="Z722" s="3" t="s">
        <v>154</v>
      </c>
      <c r="AA722" s="3" t="s">
        <v>154</v>
      </c>
      <c r="AB722" s="3" t="s">
        <v>154</v>
      </c>
      <c r="AC722" s="3" t="s">
        <v>154</v>
      </c>
      <c r="AD722" s="3" t="s">
        <v>6151</v>
      </c>
      <c r="AE722" s="3" t="s">
        <v>6151</v>
      </c>
      <c r="AF722" s="3" t="s">
        <v>154</v>
      </c>
      <c r="AG722" s="3" t="s">
        <v>154</v>
      </c>
      <c r="AH722" s="3" t="s">
        <v>6478</v>
      </c>
      <c r="AI722" s="3" t="s">
        <v>6482</v>
      </c>
      <c r="AJ722" s="3" t="s">
        <v>6489</v>
      </c>
    </row>
    <row r="723" spans="1:36" ht="15">
      <c r="A723" s="10">
        <v>818</v>
      </c>
      <c r="B723" t="str">
        <f>IF(K723="总计","",INDEX(主数据!A:AD,MATCH(J723,主数据!A:A,0),9))</f>
        <v>华中大区公司</v>
      </c>
      <c r="C723" t="str">
        <f>IF(K723="","",INDEX(主数据!A:AD,MATCH(J723,主数据!A:A,0),11))</f>
        <v>西安北区</v>
      </c>
      <c r="D723" t="str">
        <f t="shared" si="44"/>
        <v>XA19物业服务费直接录入</v>
      </c>
      <c r="E723" s="13" t="str">
        <f t="shared" si="46"/>
        <v/>
      </c>
      <c r="F723" s="13" t="str">
        <f>IF(E723="","",IFERROR(IF(IF(K723="","",INDEX(收费标合同信息维护!A:Q,MATCH(D723,收费标合同信息维护!J:J,0),10))=D723,"有","无"),"无"))</f>
        <v/>
      </c>
      <c r="G723" s="13" t="str">
        <f t="shared" si="45"/>
        <v/>
      </c>
      <c r="H723" s="13" t="str">
        <f t="shared" si="47"/>
        <v/>
      </c>
      <c r="I723" s="13" t="str">
        <f>IF(G723="","",IFERROR(IF(IF(K723="","",INDEX(收费标合同信息维护!A:Q,MATCH(G723,收费标合同信息维护!M:M,0),13))=G723,"有","无"),"无"))</f>
        <v/>
      </c>
      <c r="J723" s="3" t="s">
        <v>2976</v>
      </c>
      <c r="K723" s="3" t="s">
        <v>8166</v>
      </c>
      <c r="L723" s="3" t="s">
        <v>6025</v>
      </c>
      <c r="M723" s="3" t="s">
        <v>6026</v>
      </c>
      <c r="N723" s="3" t="s">
        <v>6477</v>
      </c>
      <c r="O723" s="3" t="s">
        <v>6478</v>
      </c>
      <c r="P723" s="3" t="s">
        <v>8168</v>
      </c>
      <c r="Q723" s="3" t="s">
        <v>6643</v>
      </c>
      <c r="R723" s="3" t="s">
        <v>6479</v>
      </c>
      <c r="S723" s="3" t="s">
        <v>6480</v>
      </c>
      <c r="T723" s="3" t="s">
        <v>6481</v>
      </c>
      <c r="U723" s="3" t="s">
        <v>154</v>
      </c>
      <c r="V723" s="3" t="s">
        <v>154</v>
      </c>
      <c r="W723" s="3" t="s">
        <v>154</v>
      </c>
      <c r="X723" s="3" t="s">
        <v>154</v>
      </c>
      <c r="Y723" s="3" t="s">
        <v>154</v>
      </c>
      <c r="Z723" s="3" t="s">
        <v>154</v>
      </c>
      <c r="AA723" s="3" t="s">
        <v>154</v>
      </c>
      <c r="AB723" s="3" t="s">
        <v>154</v>
      </c>
      <c r="AC723" s="3" t="s">
        <v>154</v>
      </c>
      <c r="AD723" s="3" t="s">
        <v>6151</v>
      </c>
      <c r="AE723" s="3" t="s">
        <v>6151</v>
      </c>
      <c r="AF723" s="3" t="s">
        <v>154</v>
      </c>
      <c r="AG723" s="3" t="s">
        <v>154</v>
      </c>
      <c r="AH723" s="3" t="s">
        <v>6478</v>
      </c>
      <c r="AI723" s="3" t="s">
        <v>6482</v>
      </c>
      <c r="AJ723" s="3" t="s">
        <v>6489</v>
      </c>
    </row>
    <row r="724" spans="1:36" ht="15">
      <c r="A724" s="10">
        <v>819</v>
      </c>
      <c r="B724" t="str">
        <f>IF(K724="总计","",INDEX(主数据!A:AD,MATCH(J724,主数据!A:A,0),9))</f>
        <v>华中大区公司</v>
      </c>
      <c r="C724" t="str">
        <f>IF(K724="","",INDEX(主数据!A:AD,MATCH(J724,主数据!A:A,0),11))</f>
        <v>西安北区</v>
      </c>
      <c r="D724" t="str">
        <f t="shared" si="44"/>
        <v>XA19销售中心物业费标准方式3.75</v>
      </c>
      <c r="E724" s="13" t="str">
        <f t="shared" si="46"/>
        <v>3.75</v>
      </c>
      <c r="F724" s="13" t="str">
        <f>IF(E724="","",IFERROR(IF(IF(K724="","",INDEX(收费标合同信息维护!A:Q,MATCH(D724,收费标合同信息维护!J:J,0),10))=D724,"有","无"),"无"))</f>
        <v>无</v>
      </c>
      <c r="G724" s="13" t="str">
        <f t="shared" si="45"/>
        <v/>
      </c>
      <c r="H724" s="13" t="str">
        <f t="shared" si="47"/>
        <v/>
      </c>
      <c r="I724" s="13" t="str">
        <f>IF(G724="","",IFERROR(IF(IF(K724="","",INDEX(收费标合同信息维护!A:Q,MATCH(G724,收费标合同信息维护!M:M,0),13))=G724,"有","无"),"无"))</f>
        <v/>
      </c>
      <c r="J724" s="3" t="s">
        <v>2976</v>
      </c>
      <c r="K724" s="3" t="s">
        <v>8166</v>
      </c>
      <c r="L724" s="3" t="s">
        <v>6638</v>
      </c>
      <c r="M724" s="3" t="s">
        <v>6639</v>
      </c>
      <c r="N724" s="3" t="s">
        <v>6477</v>
      </c>
      <c r="O724" s="3" t="s">
        <v>6478</v>
      </c>
      <c r="P724" s="3" t="s">
        <v>6638</v>
      </c>
      <c r="Q724" s="3" t="s">
        <v>6639</v>
      </c>
      <c r="R724" s="3" t="s">
        <v>6484</v>
      </c>
      <c r="S724" s="3" t="s">
        <v>6491</v>
      </c>
      <c r="T724" s="3" t="s">
        <v>6684</v>
      </c>
      <c r="U724" s="3" t="s">
        <v>154</v>
      </c>
      <c r="V724" s="3" t="s">
        <v>8167</v>
      </c>
      <c r="W724" s="3" t="s">
        <v>154</v>
      </c>
      <c r="X724" s="3" t="s">
        <v>154</v>
      </c>
      <c r="Y724" s="3" t="s">
        <v>154</v>
      </c>
      <c r="Z724" s="3" t="s">
        <v>154</v>
      </c>
      <c r="AA724" s="3" t="s">
        <v>154</v>
      </c>
      <c r="AB724" s="3" t="s">
        <v>154</v>
      </c>
      <c r="AC724" s="3" t="s">
        <v>154</v>
      </c>
      <c r="AD724" s="3" t="s">
        <v>6151</v>
      </c>
      <c r="AE724" s="3" t="s">
        <v>6151</v>
      </c>
      <c r="AF724" s="3" t="s">
        <v>154</v>
      </c>
      <c r="AG724" s="3" t="s">
        <v>154</v>
      </c>
      <c r="AH724" s="3" t="s">
        <v>6478</v>
      </c>
      <c r="AI724" s="3" t="s">
        <v>6482</v>
      </c>
      <c r="AJ724" s="3" t="s">
        <v>6489</v>
      </c>
    </row>
    <row r="725" spans="1:36" ht="15">
      <c r="A725" s="10">
        <v>820</v>
      </c>
      <c r="B725" t="str">
        <f>IF(K725="总计","",INDEX(主数据!A:AD,MATCH(J725,主数据!A:A,0),9))</f>
        <v>华中大区公司</v>
      </c>
      <c r="C725" t="str">
        <f>IF(K725="","",INDEX(主数据!A:AD,MATCH(J725,主数据!A:A,0),11))</f>
        <v>西安北区</v>
      </c>
      <c r="D725" t="str">
        <f t="shared" si="44"/>
        <v>XA20销售中心物业费定额</v>
      </c>
      <c r="E725" s="13" t="str">
        <f t="shared" si="46"/>
        <v/>
      </c>
      <c r="F725" s="13" t="str">
        <f>IF(E725="","",IFERROR(IF(IF(K725="","",INDEX(收费标合同信息维护!A:Q,MATCH(D725,收费标合同信息维护!J:J,0),10))=D725,"有","无"),"无"))</f>
        <v/>
      </c>
      <c r="G725" s="13" t="str">
        <f t="shared" si="45"/>
        <v>XA20销售中心物业费定额20981.00</v>
      </c>
      <c r="H725" s="13" t="str">
        <f t="shared" si="47"/>
        <v>20981.00</v>
      </c>
      <c r="I725" s="13" t="str">
        <f>IF(G725="","",IFERROR(IF(IF(K725="","",INDEX(收费标合同信息维护!A:Q,MATCH(G725,收费标合同信息维护!M:M,0),13))=G725,"有","无"),"无"))</f>
        <v>无</v>
      </c>
      <c r="J725" s="3" t="s">
        <v>2938</v>
      </c>
      <c r="K725" s="3" t="s">
        <v>8169</v>
      </c>
      <c r="L725" s="3" t="s">
        <v>6638</v>
      </c>
      <c r="M725" s="3" t="s">
        <v>6639</v>
      </c>
      <c r="N725" s="3" t="s">
        <v>6477</v>
      </c>
      <c r="O725" s="3" t="s">
        <v>6478</v>
      </c>
      <c r="P725" s="3" t="s">
        <v>6638</v>
      </c>
      <c r="Q725" s="3" t="s">
        <v>6638</v>
      </c>
      <c r="R725" s="3" t="s">
        <v>6490</v>
      </c>
      <c r="S725" s="3" t="s">
        <v>6491</v>
      </c>
      <c r="T725" s="3" t="s">
        <v>8170</v>
      </c>
      <c r="U725" s="3" t="s">
        <v>154</v>
      </c>
      <c r="V725" s="3" t="s">
        <v>154</v>
      </c>
      <c r="W725" s="3" t="s">
        <v>8171</v>
      </c>
      <c r="X725" s="3" t="s">
        <v>154</v>
      </c>
      <c r="Y725" s="3" t="s">
        <v>154</v>
      </c>
      <c r="Z725" s="3" t="s">
        <v>154</v>
      </c>
      <c r="AA725" s="3" t="s">
        <v>154</v>
      </c>
      <c r="AB725" s="3" t="s">
        <v>154</v>
      </c>
      <c r="AC725" s="3" t="s">
        <v>154</v>
      </c>
      <c r="AD725" s="3" t="s">
        <v>6151</v>
      </c>
      <c r="AE725" s="3" t="s">
        <v>6151</v>
      </c>
      <c r="AF725" s="3" t="s">
        <v>154</v>
      </c>
      <c r="AG725" s="3" t="s">
        <v>154</v>
      </c>
      <c r="AH725" s="3" t="s">
        <v>6478</v>
      </c>
      <c r="AI725" s="3" t="s">
        <v>6482</v>
      </c>
      <c r="AJ725" s="3" t="s">
        <v>6489</v>
      </c>
    </row>
    <row r="726" spans="1:36" ht="30">
      <c r="A726" s="10">
        <v>821</v>
      </c>
      <c r="B726" t="str">
        <f>IF(K726="总计","",INDEX(主数据!A:AD,MATCH(J726,主数据!A:A,0),9))</f>
        <v>华西大区公司</v>
      </c>
      <c r="C726" t="str">
        <f>IF(K726="","",INDEX(主数据!A:AD,MATCH(J726,主数据!A:A,0),11))</f>
        <v>乌鲁木齐城区</v>
      </c>
      <c r="D726" t="str">
        <f t="shared" si="44"/>
        <v>XA26销售中心物业费定额</v>
      </c>
      <c r="E726" s="13" t="str">
        <f t="shared" si="46"/>
        <v/>
      </c>
      <c r="F726" s="13" t="str">
        <f>IF(E726="","",IFERROR(IF(IF(K726="","",INDEX(收费标合同信息维护!A:Q,MATCH(D726,收费标合同信息维护!J:J,0),10))=D726,"有","无"),"无"))</f>
        <v/>
      </c>
      <c r="G726" s="13" t="str">
        <f t="shared" si="45"/>
        <v>XA26销售中心物业费定额94174.00</v>
      </c>
      <c r="H726" s="13" t="str">
        <f t="shared" si="47"/>
        <v>94174.00</v>
      </c>
      <c r="I726" s="13" t="str">
        <f>IF(G726="","",IFERROR(IF(IF(K726="","",INDEX(收费标合同信息维护!A:Q,MATCH(G726,收费标合同信息维护!M:M,0),13))=G726,"有","无"),"无"))</f>
        <v>无</v>
      </c>
      <c r="J726" s="3" t="s">
        <v>4325</v>
      </c>
      <c r="K726" s="3" t="s">
        <v>8172</v>
      </c>
      <c r="L726" s="3" t="s">
        <v>6638</v>
      </c>
      <c r="M726" s="3" t="s">
        <v>6639</v>
      </c>
      <c r="N726" s="3" t="s">
        <v>6477</v>
      </c>
      <c r="O726" s="3" t="s">
        <v>6478</v>
      </c>
      <c r="P726" s="3" t="s">
        <v>6638</v>
      </c>
      <c r="Q726" s="3" t="s">
        <v>6639</v>
      </c>
      <c r="R726" s="3" t="s">
        <v>6490</v>
      </c>
      <c r="S726" s="3" t="s">
        <v>6491</v>
      </c>
      <c r="T726" s="3" t="s">
        <v>7100</v>
      </c>
      <c r="U726" s="3" t="s">
        <v>154</v>
      </c>
      <c r="V726" s="3" t="s">
        <v>154</v>
      </c>
      <c r="W726" s="3" t="s">
        <v>8173</v>
      </c>
      <c r="X726" s="3" t="s">
        <v>154</v>
      </c>
      <c r="Y726" s="3" t="s">
        <v>154</v>
      </c>
      <c r="Z726" s="3" t="s">
        <v>154</v>
      </c>
      <c r="AA726" s="3" t="s">
        <v>154</v>
      </c>
      <c r="AB726" s="3" t="s">
        <v>154</v>
      </c>
      <c r="AC726" s="3" t="s">
        <v>154</v>
      </c>
      <c r="AD726" s="3" t="s">
        <v>6151</v>
      </c>
      <c r="AE726" s="3" t="s">
        <v>6151</v>
      </c>
      <c r="AF726" s="3" t="s">
        <v>154</v>
      </c>
      <c r="AG726" s="3" t="s">
        <v>154</v>
      </c>
      <c r="AH726" s="3" t="s">
        <v>6478</v>
      </c>
      <c r="AI726" s="3" t="s">
        <v>6482</v>
      </c>
      <c r="AJ726" s="3" t="s">
        <v>6033</v>
      </c>
    </row>
    <row r="727" spans="1:36" ht="15">
      <c r="A727" s="10">
        <v>822</v>
      </c>
      <c r="B727" t="str">
        <f>IF(K727="总计","",INDEX(主数据!A:AD,MATCH(J727,主数据!A:A,0),9))</f>
        <v>华西大区公司</v>
      </c>
      <c r="C727" t="str">
        <f>IF(K727="","",INDEX(主数据!A:AD,MATCH(J727,主数据!A:A,0),11))</f>
        <v>乌鲁木齐城区</v>
      </c>
      <c r="D727" t="str">
        <f t="shared" si="44"/>
        <v>XA33销售中心物业费定额</v>
      </c>
      <c r="E727" s="13" t="str">
        <f t="shared" si="46"/>
        <v/>
      </c>
      <c r="F727" s="13" t="str">
        <f>IF(E727="","",IFERROR(IF(IF(K727="","",INDEX(收费标合同信息维护!A:Q,MATCH(D727,收费标合同信息维护!J:J,0),10))=D727,"有","无"),"无"))</f>
        <v/>
      </c>
      <c r="G727" s="13" t="str">
        <f t="shared" si="45"/>
        <v>XA33销售中心物业费定额144996.00</v>
      </c>
      <c r="H727" s="13" t="str">
        <f t="shared" si="47"/>
        <v>144996.00</v>
      </c>
      <c r="I727" s="13" t="str">
        <f>IF(G727="","",IFERROR(IF(IF(K727="","",INDEX(收费标合同信息维护!A:Q,MATCH(G727,收费标合同信息维护!M:M,0),13))=G727,"有","无"),"无"))</f>
        <v>无</v>
      </c>
      <c r="J727" s="3" t="s">
        <v>3405</v>
      </c>
      <c r="K727" s="3" t="s">
        <v>8174</v>
      </c>
      <c r="L727" s="3" t="s">
        <v>6638</v>
      </c>
      <c r="M727" s="3" t="s">
        <v>6639</v>
      </c>
      <c r="N727" s="3" t="s">
        <v>6477</v>
      </c>
      <c r="O727" s="3" t="s">
        <v>6478</v>
      </c>
      <c r="P727" s="3" t="s">
        <v>6638</v>
      </c>
      <c r="Q727" s="3" t="s">
        <v>6639</v>
      </c>
      <c r="R727" s="3" t="s">
        <v>6490</v>
      </c>
      <c r="S727" s="3" t="s">
        <v>6491</v>
      </c>
      <c r="T727" s="3" t="s">
        <v>6658</v>
      </c>
      <c r="U727" s="3" t="s">
        <v>154</v>
      </c>
      <c r="V727" s="3" t="s">
        <v>154</v>
      </c>
      <c r="W727" s="3" t="s">
        <v>8175</v>
      </c>
      <c r="X727" s="3" t="s">
        <v>154</v>
      </c>
      <c r="Y727" s="3" t="s">
        <v>154</v>
      </c>
      <c r="Z727" s="3" t="s">
        <v>154</v>
      </c>
      <c r="AA727" s="3" t="s">
        <v>154</v>
      </c>
      <c r="AB727" s="3" t="s">
        <v>154</v>
      </c>
      <c r="AC727" s="3" t="s">
        <v>154</v>
      </c>
      <c r="AD727" s="3" t="s">
        <v>6151</v>
      </c>
      <c r="AE727" s="3" t="s">
        <v>6151</v>
      </c>
      <c r="AF727" s="3" t="s">
        <v>154</v>
      </c>
      <c r="AG727" s="3" t="s">
        <v>154</v>
      </c>
      <c r="AH727" s="3" t="s">
        <v>6478</v>
      </c>
      <c r="AI727" s="3" t="s">
        <v>6482</v>
      </c>
      <c r="AJ727" s="3" t="s">
        <v>6033</v>
      </c>
    </row>
    <row r="728" spans="1:36" ht="30">
      <c r="A728" s="10">
        <v>823</v>
      </c>
      <c r="B728" t="str">
        <f>IF(K728="总计","",INDEX(主数据!A:AD,MATCH(J728,主数据!A:A,0),9))</f>
        <v>华北大区公司</v>
      </c>
      <c r="C728" t="str">
        <f>IF(K728="","",INDEX(主数据!A:AD,MATCH(J728,主数据!A:A,0),11))</f>
        <v>华为IFM西南区管理处</v>
      </c>
      <c r="D728" t="str">
        <f t="shared" si="44"/>
        <v>XA35物业服务费定额</v>
      </c>
      <c r="E728" s="13" t="str">
        <f t="shared" si="46"/>
        <v/>
      </c>
      <c r="F728" s="13" t="str">
        <f>IF(E728="","",IFERROR(IF(IF(K728="","",INDEX(收费标合同信息维护!A:Q,MATCH(D728,收费标合同信息维护!J:J,0),10))=D728,"有","无"),"无"))</f>
        <v/>
      </c>
      <c r="G728" s="13" t="str">
        <f t="shared" si="45"/>
        <v>XA35物业服务费定额100000.00</v>
      </c>
      <c r="H728" s="13" t="str">
        <f t="shared" si="47"/>
        <v>100000.00</v>
      </c>
      <c r="I728" s="13" t="str">
        <f>IF(G728="","",IFERROR(IF(IF(K728="","",INDEX(收费标合同信息维护!A:Q,MATCH(G728,收费标合同信息维护!M:M,0),13))=G728,"有","无"),"无"))</f>
        <v>无</v>
      </c>
      <c r="J728" s="3" t="s">
        <v>3507</v>
      </c>
      <c r="K728" s="3" t="s">
        <v>8176</v>
      </c>
      <c r="L728" s="3" t="s">
        <v>6025</v>
      </c>
      <c r="M728" s="3" t="s">
        <v>6026</v>
      </c>
      <c r="N728" s="3" t="s">
        <v>6477</v>
      </c>
      <c r="O728" s="3" t="s">
        <v>6478</v>
      </c>
      <c r="P728" s="3" t="s">
        <v>8177</v>
      </c>
      <c r="Q728" s="3" t="s">
        <v>6026</v>
      </c>
      <c r="R728" s="3" t="s">
        <v>6490</v>
      </c>
      <c r="S728" s="3" t="s">
        <v>6491</v>
      </c>
      <c r="T728" s="3" t="s">
        <v>6523</v>
      </c>
      <c r="U728" s="3" t="s">
        <v>154</v>
      </c>
      <c r="V728" s="3" t="s">
        <v>154</v>
      </c>
      <c r="W728" s="3" t="s">
        <v>7011</v>
      </c>
      <c r="X728" s="3" t="s">
        <v>154</v>
      </c>
      <c r="Y728" s="3" t="s">
        <v>154</v>
      </c>
      <c r="Z728" s="3" t="s">
        <v>154</v>
      </c>
      <c r="AA728" s="3" t="s">
        <v>154</v>
      </c>
      <c r="AB728" s="3" t="s">
        <v>154</v>
      </c>
      <c r="AC728" s="3" t="s">
        <v>154</v>
      </c>
      <c r="AD728" s="3" t="s">
        <v>6151</v>
      </c>
      <c r="AE728" s="3" t="s">
        <v>6151</v>
      </c>
      <c r="AF728" s="3" t="s">
        <v>6040</v>
      </c>
      <c r="AG728" s="3" t="s">
        <v>154</v>
      </c>
      <c r="AH728" s="3" t="s">
        <v>6478</v>
      </c>
      <c r="AI728" s="3" t="s">
        <v>6482</v>
      </c>
      <c r="AJ728" s="3" t="s">
        <v>6033</v>
      </c>
    </row>
    <row r="729" spans="1:36" ht="30">
      <c r="A729" s="10">
        <v>824</v>
      </c>
      <c r="B729" t="str">
        <f>IF(K729="总计","",INDEX(主数据!A:AD,MATCH(J729,主数据!A:A,0),9))</f>
        <v>华中大区公司</v>
      </c>
      <c r="C729" t="str">
        <f>IF(K729="","",INDEX(主数据!A:AD,MATCH(J729,主数据!A:A,0),11))</f>
        <v>西安北区</v>
      </c>
      <c r="D729" t="str">
        <f t="shared" si="44"/>
        <v>XA53物业服务费定额</v>
      </c>
      <c r="E729" s="13" t="str">
        <f t="shared" si="46"/>
        <v/>
      </c>
      <c r="F729" s="13" t="str">
        <f>IF(E729="","",IFERROR(IF(IF(K729="","",INDEX(收费标合同信息维护!A:Q,MATCH(D729,收费标合同信息维护!J:J,0),10))=D729,"有","无"),"无"))</f>
        <v/>
      </c>
      <c r="G729" s="13" t="str">
        <f t="shared" si="45"/>
        <v>XA53物业服务费定额199781.30</v>
      </c>
      <c r="H729" s="13" t="str">
        <f t="shared" si="47"/>
        <v>199781.30</v>
      </c>
      <c r="I729" s="13" t="str">
        <f>IF(G729="","",IFERROR(IF(IF(K729="","",INDEX(收费标合同信息维护!A:Q,MATCH(G729,收费标合同信息维护!M:M,0),13))=G729,"有","无"),"无"))</f>
        <v>无</v>
      </c>
      <c r="J729" s="3" t="s">
        <v>3911</v>
      </c>
      <c r="K729" s="3" t="s">
        <v>8178</v>
      </c>
      <c r="L729" s="3" t="s">
        <v>6025</v>
      </c>
      <c r="M729" s="3" t="s">
        <v>6026</v>
      </c>
      <c r="N729" s="3" t="s">
        <v>6477</v>
      </c>
      <c r="O729" s="3" t="s">
        <v>6478</v>
      </c>
      <c r="P729" s="3" t="s">
        <v>8179</v>
      </c>
      <c r="Q729" s="3" t="s">
        <v>6026</v>
      </c>
      <c r="R729" s="3" t="s">
        <v>6490</v>
      </c>
      <c r="S729" s="3" t="s">
        <v>6491</v>
      </c>
      <c r="T729" s="3" t="s">
        <v>6633</v>
      </c>
      <c r="U729" s="3" t="s">
        <v>154</v>
      </c>
      <c r="V729" s="3" t="s">
        <v>154</v>
      </c>
      <c r="W729" s="3" t="s">
        <v>8180</v>
      </c>
      <c r="X729" s="3" t="s">
        <v>154</v>
      </c>
      <c r="Y729" s="3" t="s">
        <v>154</v>
      </c>
      <c r="Z729" s="3" t="s">
        <v>154</v>
      </c>
      <c r="AA729" s="3" t="s">
        <v>154</v>
      </c>
      <c r="AB729" s="3" t="s">
        <v>154</v>
      </c>
      <c r="AC729" s="3" t="s">
        <v>154</v>
      </c>
      <c r="AD729" s="3" t="s">
        <v>6151</v>
      </c>
      <c r="AE729" s="3" t="s">
        <v>6151</v>
      </c>
      <c r="AF729" s="3" t="s">
        <v>154</v>
      </c>
      <c r="AG729" s="3" t="s">
        <v>154</v>
      </c>
      <c r="AH729" s="3" t="s">
        <v>6478</v>
      </c>
      <c r="AI729" s="3" t="s">
        <v>6482</v>
      </c>
      <c r="AJ729" s="3" t="s">
        <v>6033</v>
      </c>
    </row>
    <row r="730" spans="1:36" ht="15">
      <c r="A730" s="10">
        <v>825</v>
      </c>
      <c r="B730" t="str">
        <f>IF(K730="总计","",INDEX(主数据!A:AD,MATCH(J730,主数据!A:A,0),9))</f>
        <v>华中大区公司</v>
      </c>
      <c r="C730" t="str">
        <f>IF(K730="","",INDEX(主数据!A:AD,MATCH(J730,主数据!A:A,0),11))</f>
        <v>西安北区</v>
      </c>
      <c r="D730" t="str">
        <f t="shared" si="44"/>
        <v>XA54物业服务费定额</v>
      </c>
      <c r="E730" s="13" t="str">
        <f t="shared" si="46"/>
        <v/>
      </c>
      <c r="F730" s="13" t="str">
        <f>IF(E730="","",IFERROR(IF(IF(K730="","",INDEX(收费标合同信息维护!A:Q,MATCH(D730,收费标合同信息维护!J:J,0),10))=D730,"有","无"),"无"))</f>
        <v/>
      </c>
      <c r="G730" s="13" t="str">
        <f t="shared" si="45"/>
        <v>XA54物业服务费定额155325.16</v>
      </c>
      <c r="H730" s="13" t="str">
        <f t="shared" si="47"/>
        <v>155325.16</v>
      </c>
      <c r="I730" s="13" t="str">
        <f>IF(G730="","",IFERROR(IF(IF(K730="","",INDEX(收费标合同信息维护!A:Q,MATCH(G730,收费标合同信息维护!M:M,0),13))=G730,"有","无"),"无"))</f>
        <v>无</v>
      </c>
      <c r="J730" s="3" t="s">
        <v>3981</v>
      </c>
      <c r="K730" s="3" t="s">
        <v>8181</v>
      </c>
      <c r="L730" s="3" t="s">
        <v>6025</v>
      </c>
      <c r="M730" s="3" t="s">
        <v>6026</v>
      </c>
      <c r="N730" s="3" t="s">
        <v>6477</v>
      </c>
      <c r="O730" s="3" t="s">
        <v>6478</v>
      </c>
      <c r="P730" s="3" t="s">
        <v>8182</v>
      </c>
      <c r="Q730" s="3" t="s">
        <v>6026</v>
      </c>
      <c r="R730" s="3" t="s">
        <v>6490</v>
      </c>
      <c r="S730" s="3" t="s">
        <v>6491</v>
      </c>
      <c r="T730" s="3" t="s">
        <v>6633</v>
      </c>
      <c r="U730" s="3" t="s">
        <v>154</v>
      </c>
      <c r="V730" s="3" t="s">
        <v>154</v>
      </c>
      <c r="W730" s="3" t="s">
        <v>8183</v>
      </c>
      <c r="X730" s="3" t="s">
        <v>154</v>
      </c>
      <c r="Y730" s="3" t="s">
        <v>154</v>
      </c>
      <c r="Z730" s="3" t="s">
        <v>154</v>
      </c>
      <c r="AA730" s="3" t="s">
        <v>154</v>
      </c>
      <c r="AB730" s="3" t="s">
        <v>154</v>
      </c>
      <c r="AC730" s="3" t="s">
        <v>154</v>
      </c>
      <c r="AD730" s="3" t="s">
        <v>6151</v>
      </c>
      <c r="AE730" s="3" t="s">
        <v>6151</v>
      </c>
      <c r="AF730" s="3" t="s">
        <v>154</v>
      </c>
      <c r="AG730" s="3" t="s">
        <v>154</v>
      </c>
      <c r="AH730" s="3" t="s">
        <v>6478</v>
      </c>
      <c r="AI730" s="3" t="s">
        <v>6482</v>
      </c>
      <c r="AJ730" s="3" t="s">
        <v>6033</v>
      </c>
    </row>
    <row r="731" spans="1:36" ht="30">
      <c r="A731" s="10">
        <v>826</v>
      </c>
      <c r="B731" t="str">
        <f>IF(K731="总计","",INDEX(主数据!A:AD,MATCH(J731,主数据!A:A,0),9))</f>
        <v>华中大区公司</v>
      </c>
      <c r="C731" t="str">
        <f>IF(K731="","",INDEX(主数据!A:AD,MATCH(J731,主数据!A:A,0),11))</f>
        <v>西安北区</v>
      </c>
      <c r="D731" t="str">
        <f t="shared" si="44"/>
        <v>XA55物业服务费定额</v>
      </c>
      <c r="E731" s="13" t="str">
        <f t="shared" si="46"/>
        <v/>
      </c>
      <c r="F731" s="13" t="str">
        <f>IF(E731="","",IFERROR(IF(IF(K731="","",INDEX(收费标合同信息维护!A:Q,MATCH(D731,收费标合同信息维护!J:J,0),10))=D731,"有","无"),"无"))</f>
        <v/>
      </c>
      <c r="G731" s="13" t="str">
        <f t="shared" si="45"/>
        <v>XA55物业服务费定额627214.62</v>
      </c>
      <c r="H731" s="13" t="str">
        <f t="shared" si="47"/>
        <v>627214.62</v>
      </c>
      <c r="I731" s="13" t="str">
        <f>IF(G731="","",IFERROR(IF(IF(K731="","",INDEX(收费标合同信息维护!A:Q,MATCH(G731,收费标合同信息维护!M:M,0),13))=G731,"有","无"),"无"))</f>
        <v>无</v>
      </c>
      <c r="J731" s="3" t="s">
        <v>4061</v>
      </c>
      <c r="K731" s="3" t="s">
        <v>4062</v>
      </c>
      <c r="L731" s="3" t="s">
        <v>6025</v>
      </c>
      <c r="M731" s="3" t="s">
        <v>6026</v>
      </c>
      <c r="N731" s="3" t="s">
        <v>6477</v>
      </c>
      <c r="O731" s="3" t="s">
        <v>6478</v>
      </c>
      <c r="P731" s="3" t="s">
        <v>6025</v>
      </c>
      <c r="Q731" s="3" t="s">
        <v>8184</v>
      </c>
      <c r="R731" s="3" t="s">
        <v>6490</v>
      </c>
      <c r="S731" s="3" t="s">
        <v>6491</v>
      </c>
      <c r="T731" s="3" t="s">
        <v>6496</v>
      </c>
      <c r="U731" s="3" t="s">
        <v>6555</v>
      </c>
      <c r="V731" s="3" t="s">
        <v>154</v>
      </c>
      <c r="W731" s="3" t="s">
        <v>8185</v>
      </c>
      <c r="X731" s="3" t="s">
        <v>154</v>
      </c>
      <c r="Y731" s="3" t="s">
        <v>154</v>
      </c>
      <c r="Z731" s="3" t="s">
        <v>154</v>
      </c>
      <c r="AA731" s="3" t="s">
        <v>154</v>
      </c>
      <c r="AB731" s="3" t="s">
        <v>154</v>
      </c>
      <c r="AC731" s="3" t="s">
        <v>154</v>
      </c>
      <c r="AD731" s="3" t="s">
        <v>6151</v>
      </c>
      <c r="AE731" s="3" t="s">
        <v>6151</v>
      </c>
      <c r="AF731" s="3" t="s">
        <v>154</v>
      </c>
      <c r="AG731" s="3" t="s">
        <v>154</v>
      </c>
      <c r="AH731" s="3" t="s">
        <v>6478</v>
      </c>
      <c r="AI731" s="3" t="s">
        <v>6482</v>
      </c>
      <c r="AJ731" s="3" t="s">
        <v>6033</v>
      </c>
    </row>
    <row r="732" spans="1:36" ht="30">
      <c r="A732" s="10">
        <v>827</v>
      </c>
      <c r="B732" t="str">
        <f>IF(K732="总计","",INDEX(主数据!A:AD,MATCH(J732,主数据!A:A,0),9))</f>
        <v>华中大区公司</v>
      </c>
      <c r="C732" t="str">
        <f>IF(K732="","",INDEX(主数据!A:AD,MATCH(J732,主数据!A:A,0),11))</f>
        <v>西安北区</v>
      </c>
      <c r="D732" t="str">
        <f t="shared" si="44"/>
        <v>XA55物业服务费定额</v>
      </c>
      <c r="E732" s="13" t="str">
        <f t="shared" si="46"/>
        <v/>
      </c>
      <c r="F732" s="13" t="str">
        <f>IF(E732="","",IFERROR(IF(IF(K732="","",INDEX(收费标合同信息维护!A:Q,MATCH(D732,收费标合同信息维护!J:J,0),10))=D732,"有","无"),"无"))</f>
        <v/>
      </c>
      <c r="G732" s="13" t="str">
        <f t="shared" si="45"/>
        <v>XA55物业服务费定额22077.45</v>
      </c>
      <c r="H732" s="13" t="str">
        <f t="shared" si="47"/>
        <v>22077.45</v>
      </c>
      <c r="I732" s="13" t="str">
        <f>IF(G732="","",IFERROR(IF(IF(K732="","",INDEX(收费标合同信息维护!A:Q,MATCH(G732,收费标合同信息维护!M:M,0),13))=G732,"有","无"),"无"))</f>
        <v>无</v>
      </c>
      <c r="J732" s="3" t="s">
        <v>4061</v>
      </c>
      <c r="K732" s="3" t="s">
        <v>4062</v>
      </c>
      <c r="L732" s="3" t="s">
        <v>6025</v>
      </c>
      <c r="M732" s="3" t="s">
        <v>6026</v>
      </c>
      <c r="N732" s="3" t="s">
        <v>6477</v>
      </c>
      <c r="O732" s="3" t="s">
        <v>6478</v>
      </c>
      <c r="P732" s="3" t="s">
        <v>6696</v>
      </c>
      <c r="Q732" s="3" t="s">
        <v>8186</v>
      </c>
      <c r="R732" s="3" t="s">
        <v>6490</v>
      </c>
      <c r="S732" s="3" t="s">
        <v>6491</v>
      </c>
      <c r="T732" s="3" t="s">
        <v>6496</v>
      </c>
      <c r="U732" s="3" t="s">
        <v>6555</v>
      </c>
      <c r="V732" s="3" t="s">
        <v>154</v>
      </c>
      <c r="W732" s="3" t="s">
        <v>8187</v>
      </c>
      <c r="X732" s="3" t="s">
        <v>154</v>
      </c>
      <c r="Y732" s="3" t="s">
        <v>154</v>
      </c>
      <c r="Z732" s="3" t="s">
        <v>154</v>
      </c>
      <c r="AA732" s="3" t="s">
        <v>154</v>
      </c>
      <c r="AB732" s="3" t="s">
        <v>154</v>
      </c>
      <c r="AC732" s="3" t="s">
        <v>154</v>
      </c>
      <c r="AD732" s="3" t="s">
        <v>6151</v>
      </c>
      <c r="AE732" s="3" t="s">
        <v>6151</v>
      </c>
      <c r="AF732" s="3" t="s">
        <v>154</v>
      </c>
      <c r="AG732" s="3" t="s">
        <v>154</v>
      </c>
      <c r="AH732" s="3" t="s">
        <v>6478</v>
      </c>
      <c r="AI732" s="3" t="s">
        <v>6482</v>
      </c>
      <c r="AJ732" s="3" t="s">
        <v>6033</v>
      </c>
    </row>
    <row r="733" spans="1:36" ht="30">
      <c r="A733" s="10">
        <v>828</v>
      </c>
      <c r="B733" t="str">
        <f>IF(K733="总计","",INDEX(主数据!A:AD,MATCH(J733,主数据!A:A,0),9))</f>
        <v>华中大区公司</v>
      </c>
      <c r="C733" t="str">
        <f>IF(K733="","",INDEX(主数据!A:AD,MATCH(J733,主数据!A:A,0),11))</f>
        <v>西安北区</v>
      </c>
      <c r="D733" t="str">
        <f t="shared" si="44"/>
        <v>XA55物业服务费定额</v>
      </c>
      <c r="E733" s="13" t="str">
        <f t="shared" si="46"/>
        <v/>
      </c>
      <c r="F733" s="13" t="str">
        <f>IF(E733="","",IFERROR(IF(IF(K733="","",INDEX(收费标合同信息维护!A:Q,MATCH(D733,收费标合同信息维护!J:J,0),10))=D733,"有","无"),"无"))</f>
        <v/>
      </c>
      <c r="G733" s="13" t="str">
        <f t="shared" si="45"/>
        <v>XA55物业服务费定额2875.00</v>
      </c>
      <c r="H733" s="13" t="str">
        <f t="shared" si="47"/>
        <v>2875.00</v>
      </c>
      <c r="I733" s="13" t="str">
        <f>IF(G733="","",IFERROR(IF(IF(K733="","",INDEX(收费标合同信息维护!A:Q,MATCH(G733,收费标合同信息维护!M:M,0),13))=G733,"有","无"),"无"))</f>
        <v>无</v>
      </c>
      <c r="J733" s="3" t="s">
        <v>4061</v>
      </c>
      <c r="K733" s="3" t="s">
        <v>4062</v>
      </c>
      <c r="L733" s="3" t="s">
        <v>6025</v>
      </c>
      <c r="M733" s="3" t="s">
        <v>6026</v>
      </c>
      <c r="N733" s="3" t="s">
        <v>6477</v>
      </c>
      <c r="O733" s="3" t="s">
        <v>6478</v>
      </c>
      <c r="P733" s="3" t="s">
        <v>6699</v>
      </c>
      <c r="Q733" s="3" t="s">
        <v>8188</v>
      </c>
      <c r="R733" s="3" t="s">
        <v>6490</v>
      </c>
      <c r="S733" s="3" t="s">
        <v>6491</v>
      </c>
      <c r="T733" s="3" t="s">
        <v>6496</v>
      </c>
      <c r="U733" s="3" t="s">
        <v>6555</v>
      </c>
      <c r="V733" s="3" t="s">
        <v>154</v>
      </c>
      <c r="W733" s="3" t="s">
        <v>8189</v>
      </c>
      <c r="X733" s="3" t="s">
        <v>154</v>
      </c>
      <c r="Y733" s="3" t="s">
        <v>154</v>
      </c>
      <c r="Z733" s="3" t="s">
        <v>154</v>
      </c>
      <c r="AA733" s="3" t="s">
        <v>154</v>
      </c>
      <c r="AB733" s="3" t="s">
        <v>154</v>
      </c>
      <c r="AC733" s="3" t="s">
        <v>154</v>
      </c>
      <c r="AD733" s="3" t="s">
        <v>6151</v>
      </c>
      <c r="AE733" s="3" t="s">
        <v>6151</v>
      </c>
      <c r="AF733" s="3" t="s">
        <v>154</v>
      </c>
      <c r="AG733" s="3" t="s">
        <v>154</v>
      </c>
      <c r="AH733" s="3" t="s">
        <v>6478</v>
      </c>
      <c r="AI733" s="3" t="s">
        <v>6482</v>
      </c>
      <c r="AJ733" s="3" t="s">
        <v>6033</v>
      </c>
    </row>
    <row r="734" spans="1:36" ht="30">
      <c r="A734" s="10">
        <v>829</v>
      </c>
      <c r="B734" t="str">
        <f>IF(K734="总计","",INDEX(主数据!A:AD,MATCH(J734,主数据!A:A,0),9))</f>
        <v>华中大区公司</v>
      </c>
      <c r="C734" t="str">
        <f>IF(K734="","",INDEX(主数据!A:AD,MATCH(J734,主数据!A:A,0),11))</f>
        <v>西安北区</v>
      </c>
      <c r="D734" t="str">
        <f t="shared" si="44"/>
        <v>XA55物业服务费定额</v>
      </c>
      <c r="E734" s="13" t="str">
        <f t="shared" si="46"/>
        <v/>
      </c>
      <c r="F734" s="13" t="str">
        <f>IF(E734="","",IFERROR(IF(IF(K734="","",INDEX(收费标合同信息维护!A:Q,MATCH(D734,收费标合同信息维护!J:J,0),10))=D734,"有","无"),"无"))</f>
        <v/>
      </c>
      <c r="G734" s="13" t="str">
        <f t="shared" si="45"/>
        <v>XA55物业服务费定额14375.00</v>
      </c>
      <c r="H734" s="13" t="str">
        <f t="shared" si="47"/>
        <v>14375.00</v>
      </c>
      <c r="I734" s="13" t="str">
        <f>IF(G734="","",IFERROR(IF(IF(K734="","",INDEX(收费标合同信息维护!A:Q,MATCH(G734,收费标合同信息维护!M:M,0),13))=G734,"有","无"),"无"))</f>
        <v>无</v>
      </c>
      <c r="J734" s="3" t="s">
        <v>4061</v>
      </c>
      <c r="K734" s="3" t="s">
        <v>4062</v>
      </c>
      <c r="L734" s="3" t="s">
        <v>6025</v>
      </c>
      <c r="M734" s="3" t="s">
        <v>6026</v>
      </c>
      <c r="N734" s="3" t="s">
        <v>6477</v>
      </c>
      <c r="O734" s="3" t="s">
        <v>6478</v>
      </c>
      <c r="P734" s="3" t="s">
        <v>6604</v>
      </c>
      <c r="Q734" s="3" t="s">
        <v>8190</v>
      </c>
      <c r="R734" s="3" t="s">
        <v>6490</v>
      </c>
      <c r="S734" s="3" t="s">
        <v>6491</v>
      </c>
      <c r="T734" s="3" t="s">
        <v>6496</v>
      </c>
      <c r="U734" s="3" t="s">
        <v>6555</v>
      </c>
      <c r="V734" s="3" t="s">
        <v>154</v>
      </c>
      <c r="W734" s="3" t="s">
        <v>8191</v>
      </c>
      <c r="X734" s="3" t="s">
        <v>154</v>
      </c>
      <c r="Y734" s="3" t="s">
        <v>154</v>
      </c>
      <c r="Z734" s="3" t="s">
        <v>154</v>
      </c>
      <c r="AA734" s="3" t="s">
        <v>154</v>
      </c>
      <c r="AB734" s="3" t="s">
        <v>154</v>
      </c>
      <c r="AC734" s="3" t="s">
        <v>154</v>
      </c>
      <c r="AD734" s="3" t="s">
        <v>6151</v>
      </c>
      <c r="AE734" s="3" t="s">
        <v>6151</v>
      </c>
      <c r="AF734" s="3" t="s">
        <v>154</v>
      </c>
      <c r="AG734" s="3" t="s">
        <v>154</v>
      </c>
      <c r="AH734" s="3" t="s">
        <v>6478</v>
      </c>
      <c r="AI734" s="3" t="s">
        <v>6482</v>
      </c>
      <c r="AJ734" s="3" t="s">
        <v>6033</v>
      </c>
    </row>
    <row r="735" spans="1:36" ht="30">
      <c r="A735" s="10">
        <v>830</v>
      </c>
      <c r="B735" t="str">
        <f>IF(K735="总计","",INDEX(主数据!A:AD,MATCH(J735,主数据!A:A,0),9))</f>
        <v>华中大区公司</v>
      </c>
      <c r="C735" t="str">
        <f>IF(K735="","",INDEX(主数据!A:AD,MATCH(J735,主数据!A:A,0),11))</f>
        <v>西安北区</v>
      </c>
      <c r="D735" t="str">
        <f t="shared" si="44"/>
        <v>XA56物业服务费标准方式29.29</v>
      </c>
      <c r="E735" s="13" t="str">
        <f t="shared" si="46"/>
        <v>29.29</v>
      </c>
      <c r="F735" s="13" t="str">
        <f>IF(E735="","",IFERROR(IF(IF(K735="","",INDEX(收费标合同信息维护!A:Q,MATCH(D735,收费标合同信息维护!J:J,0),10))=D735,"有","无"),"无"))</f>
        <v>无</v>
      </c>
      <c r="G735" s="13" t="str">
        <f t="shared" si="45"/>
        <v/>
      </c>
      <c r="H735" s="13" t="str">
        <f t="shared" si="47"/>
        <v/>
      </c>
      <c r="I735" s="13" t="str">
        <f>IF(G735="","",IFERROR(IF(IF(K735="","",INDEX(收费标合同信息维护!A:Q,MATCH(G735,收费标合同信息维护!M:M,0),13))=G735,"有","无"),"无"))</f>
        <v/>
      </c>
      <c r="J735" s="3" t="s">
        <v>4125</v>
      </c>
      <c r="K735" s="3" t="s">
        <v>8192</v>
      </c>
      <c r="L735" s="3" t="s">
        <v>6025</v>
      </c>
      <c r="M735" s="3" t="s">
        <v>6026</v>
      </c>
      <c r="N735" s="3" t="s">
        <v>6477</v>
      </c>
      <c r="O735" s="3" t="s">
        <v>6478</v>
      </c>
      <c r="P735" s="3" t="s">
        <v>6025</v>
      </c>
      <c r="Q735" s="3" t="s">
        <v>6026</v>
      </c>
      <c r="R735" s="3" t="s">
        <v>6484</v>
      </c>
      <c r="S735" s="3" t="s">
        <v>6491</v>
      </c>
      <c r="T735" s="3" t="s">
        <v>6684</v>
      </c>
      <c r="U735" s="3" t="s">
        <v>154</v>
      </c>
      <c r="V735" s="3" t="s">
        <v>8193</v>
      </c>
      <c r="W735" s="3" t="s">
        <v>154</v>
      </c>
      <c r="X735" s="3" t="s">
        <v>154</v>
      </c>
      <c r="Y735" s="3" t="s">
        <v>154</v>
      </c>
      <c r="Z735" s="3" t="s">
        <v>154</v>
      </c>
      <c r="AA735" s="3" t="s">
        <v>154</v>
      </c>
      <c r="AB735" s="3" t="s">
        <v>154</v>
      </c>
      <c r="AC735" s="3" t="s">
        <v>154</v>
      </c>
      <c r="AD735" s="3" t="s">
        <v>6151</v>
      </c>
      <c r="AE735" s="3" t="s">
        <v>6151</v>
      </c>
      <c r="AF735" s="3" t="s">
        <v>154</v>
      </c>
      <c r="AG735" s="3" t="s">
        <v>154</v>
      </c>
      <c r="AH735" s="3" t="s">
        <v>6478</v>
      </c>
      <c r="AI735" s="3" t="s">
        <v>6482</v>
      </c>
      <c r="AJ735" s="3" t="s">
        <v>6489</v>
      </c>
    </row>
    <row r="736" spans="1:36" ht="30">
      <c r="A736" s="10">
        <v>831</v>
      </c>
      <c r="B736" t="str">
        <f>IF(K736="总计","",INDEX(主数据!A:AD,MATCH(J736,主数据!A:A,0),9))</f>
        <v>华西大区公司</v>
      </c>
      <c r="C736" t="str">
        <f>IF(K736="","",INDEX(主数据!A:AD,MATCH(J736,主数据!A:A,0),11))</f>
        <v>乌鲁木齐城区</v>
      </c>
      <c r="D736" t="str">
        <f t="shared" si="44"/>
        <v>XJ11销售中心物业费定额</v>
      </c>
      <c r="E736" s="13" t="str">
        <f t="shared" si="46"/>
        <v/>
      </c>
      <c r="F736" s="13" t="str">
        <f>IF(E736="","",IFERROR(IF(IF(K736="","",INDEX(收费标合同信息维护!A:Q,MATCH(D736,收费标合同信息维护!J:J,0),10))=D736,"有","无"),"无"))</f>
        <v/>
      </c>
      <c r="G736" s="13" t="str">
        <f t="shared" si="45"/>
        <v>XJ11销售中心物业费定额85134.00</v>
      </c>
      <c r="H736" s="13" t="str">
        <f t="shared" si="47"/>
        <v>85134.00</v>
      </c>
      <c r="I736" s="13" t="str">
        <f>IF(G736="","",IFERROR(IF(IF(K736="","",INDEX(收费标合同信息维护!A:Q,MATCH(G736,收费标合同信息维护!M:M,0),13))=G736,"有","无"),"无"))</f>
        <v>无</v>
      </c>
      <c r="J736" s="3" t="s">
        <v>3902</v>
      </c>
      <c r="K736" s="3" t="s">
        <v>8194</v>
      </c>
      <c r="L736" s="3" t="s">
        <v>6638</v>
      </c>
      <c r="M736" s="3" t="s">
        <v>6639</v>
      </c>
      <c r="N736" s="3" t="s">
        <v>6477</v>
      </c>
      <c r="O736" s="3" t="s">
        <v>6478</v>
      </c>
      <c r="P736" s="3" t="s">
        <v>6638</v>
      </c>
      <c r="Q736" s="3" t="s">
        <v>6639</v>
      </c>
      <c r="R736" s="3" t="s">
        <v>6490</v>
      </c>
      <c r="S736" s="3" t="s">
        <v>6491</v>
      </c>
      <c r="T736" s="3" t="s">
        <v>6633</v>
      </c>
      <c r="U736" s="3" t="s">
        <v>154</v>
      </c>
      <c r="V736" s="3" t="s">
        <v>154</v>
      </c>
      <c r="W736" s="3" t="s">
        <v>8195</v>
      </c>
      <c r="X736" s="3" t="s">
        <v>154</v>
      </c>
      <c r="Y736" s="3" t="s">
        <v>154</v>
      </c>
      <c r="Z736" s="3" t="s">
        <v>154</v>
      </c>
      <c r="AA736" s="3" t="s">
        <v>154</v>
      </c>
      <c r="AB736" s="3" t="s">
        <v>154</v>
      </c>
      <c r="AC736" s="3" t="s">
        <v>154</v>
      </c>
      <c r="AD736" s="3" t="s">
        <v>6151</v>
      </c>
      <c r="AE736" s="3" t="s">
        <v>6151</v>
      </c>
      <c r="AF736" s="3" t="s">
        <v>154</v>
      </c>
      <c r="AG736" s="3" t="s">
        <v>154</v>
      </c>
      <c r="AH736" s="3" t="s">
        <v>6478</v>
      </c>
      <c r="AI736" s="3" t="s">
        <v>6482</v>
      </c>
      <c r="AJ736" s="3" t="s">
        <v>6033</v>
      </c>
    </row>
    <row r="737" spans="1:36" ht="15">
      <c r="A737" s="10">
        <v>832</v>
      </c>
      <c r="B737" t="str">
        <f>IF(K737="总计","",INDEX(主数据!A:AD,MATCH(J737,主数据!A:A,0),9))</f>
        <v>华北大区公司</v>
      </c>
      <c r="C737" t="str">
        <f>IF(K737="","",INDEX(主数据!A:AD,MATCH(J737,主数据!A:A,0),11))</f>
        <v>银川城区</v>
      </c>
      <c r="D737" t="str">
        <f t="shared" si="44"/>
        <v>YC15物业服务费直接录入</v>
      </c>
      <c r="E737" s="13" t="str">
        <f t="shared" si="46"/>
        <v/>
      </c>
      <c r="F737" s="13" t="str">
        <f>IF(E737="","",IFERROR(IF(IF(K737="","",INDEX(收费标合同信息维护!A:Q,MATCH(D737,收费标合同信息维护!J:J,0),10))=D737,"有","无"),"无"))</f>
        <v/>
      </c>
      <c r="G737" s="13" t="str">
        <f t="shared" si="45"/>
        <v/>
      </c>
      <c r="H737" s="13" t="str">
        <f t="shared" si="47"/>
        <v/>
      </c>
      <c r="I737" s="13" t="str">
        <f>IF(G737="","",IFERROR(IF(IF(K737="","",INDEX(收费标合同信息维护!A:Q,MATCH(G737,收费标合同信息维护!M:M,0),13))=G737,"有","无"),"无"))</f>
        <v/>
      </c>
      <c r="J737" s="3" t="s">
        <v>3005</v>
      </c>
      <c r="K737" s="3" t="s">
        <v>6338</v>
      </c>
      <c r="L737" s="3" t="s">
        <v>6025</v>
      </c>
      <c r="M737" s="3" t="s">
        <v>6026</v>
      </c>
      <c r="N737" s="3" t="s">
        <v>6477</v>
      </c>
      <c r="O737" s="3" t="s">
        <v>6478</v>
      </c>
      <c r="P737" s="3" t="s">
        <v>6025</v>
      </c>
      <c r="Q737" s="3" t="s">
        <v>6026</v>
      </c>
      <c r="R737" s="3" t="s">
        <v>6479</v>
      </c>
      <c r="S737" s="3" t="s">
        <v>6480</v>
      </c>
      <c r="T737" s="3" t="s">
        <v>6704</v>
      </c>
      <c r="U737" s="3" t="s">
        <v>154</v>
      </c>
      <c r="V737" s="3" t="s">
        <v>154</v>
      </c>
      <c r="W737" s="3" t="s">
        <v>154</v>
      </c>
      <c r="X737" s="3" t="s">
        <v>154</v>
      </c>
      <c r="Y737" s="3" t="s">
        <v>154</v>
      </c>
      <c r="Z737" s="3" t="s">
        <v>154</v>
      </c>
      <c r="AA737" s="3" t="s">
        <v>154</v>
      </c>
      <c r="AB737" s="3" t="s">
        <v>154</v>
      </c>
      <c r="AC737" s="3" t="s">
        <v>154</v>
      </c>
      <c r="AD737" s="3" t="s">
        <v>6151</v>
      </c>
      <c r="AE737" s="3" t="s">
        <v>6151</v>
      </c>
      <c r="AF737" s="3" t="s">
        <v>154</v>
      </c>
      <c r="AG737" s="3" t="s">
        <v>154</v>
      </c>
      <c r="AH737" s="3" t="s">
        <v>6478</v>
      </c>
      <c r="AI737" s="3" t="s">
        <v>6482</v>
      </c>
      <c r="AJ737" s="3" t="s">
        <v>6489</v>
      </c>
    </row>
    <row r="738" spans="1:36" ht="15">
      <c r="A738" s="10">
        <v>833</v>
      </c>
      <c r="B738" t="str">
        <f>IF(K738="总计","",INDEX(主数据!A:AD,MATCH(J738,主数据!A:A,0),9))</f>
        <v>华北大区公司</v>
      </c>
      <c r="C738" t="str">
        <f>IF(K738="","",INDEX(主数据!A:AD,MATCH(J738,主数据!A:A,0),11))</f>
        <v>银川城区</v>
      </c>
      <c r="D738" t="str">
        <f t="shared" si="44"/>
        <v>YC15物业服务费标准方式41880.00</v>
      </c>
      <c r="E738" s="13" t="str">
        <f t="shared" si="46"/>
        <v>41880.00</v>
      </c>
      <c r="F738" s="13" t="str">
        <f>IF(E738="","",IFERROR(IF(IF(K738="","",INDEX(收费标合同信息维护!A:Q,MATCH(D738,收费标合同信息维护!J:J,0),10))=D738,"有","无"),"无"))</f>
        <v>无</v>
      </c>
      <c r="G738" s="13" t="str">
        <f t="shared" si="45"/>
        <v/>
      </c>
      <c r="H738" s="13" t="str">
        <f t="shared" si="47"/>
        <v/>
      </c>
      <c r="I738" s="13" t="str">
        <f>IF(G738="","",IFERROR(IF(IF(K738="","",INDEX(收费标合同信息维护!A:Q,MATCH(G738,收费标合同信息维护!M:M,0),13))=G738,"有","无"),"无"))</f>
        <v/>
      </c>
      <c r="J738" s="3" t="s">
        <v>3005</v>
      </c>
      <c r="K738" s="3" t="s">
        <v>6338</v>
      </c>
      <c r="L738" s="3" t="s">
        <v>6025</v>
      </c>
      <c r="M738" s="3" t="s">
        <v>6026</v>
      </c>
      <c r="N738" s="3" t="s">
        <v>6477</v>
      </c>
      <c r="O738" s="3" t="s">
        <v>6478</v>
      </c>
      <c r="P738" s="3" t="s">
        <v>8196</v>
      </c>
      <c r="Q738" s="3" t="s">
        <v>8197</v>
      </c>
      <c r="R738" s="3" t="s">
        <v>6484</v>
      </c>
      <c r="S738" s="3" t="s">
        <v>6491</v>
      </c>
      <c r="T738" s="3" t="s">
        <v>8198</v>
      </c>
      <c r="U738" s="3" t="s">
        <v>154</v>
      </c>
      <c r="V738" s="3" t="s">
        <v>8199</v>
      </c>
      <c r="W738" s="3" t="s">
        <v>154</v>
      </c>
      <c r="X738" s="3" t="s">
        <v>154</v>
      </c>
      <c r="Y738" s="3" t="s">
        <v>154</v>
      </c>
      <c r="Z738" s="3" t="s">
        <v>154</v>
      </c>
      <c r="AA738" s="3" t="s">
        <v>154</v>
      </c>
      <c r="AB738" s="3" t="s">
        <v>154</v>
      </c>
      <c r="AC738" s="3" t="s">
        <v>154</v>
      </c>
      <c r="AD738" s="3" t="s">
        <v>6151</v>
      </c>
      <c r="AE738" s="3" t="s">
        <v>6151</v>
      </c>
      <c r="AF738" s="3" t="s">
        <v>154</v>
      </c>
      <c r="AG738" s="3" t="s">
        <v>154</v>
      </c>
      <c r="AH738" s="3" t="s">
        <v>6478</v>
      </c>
      <c r="AI738" s="3" t="s">
        <v>6482</v>
      </c>
      <c r="AJ738" s="3" t="s">
        <v>6489</v>
      </c>
    </row>
    <row r="739" spans="1:36" ht="15">
      <c r="A739" s="10">
        <v>834</v>
      </c>
      <c r="B739" t="str">
        <f>IF(K739="总计","",INDEX(主数据!A:AD,MATCH(J739,主数据!A:A,0),9))</f>
        <v>华北大区公司</v>
      </c>
      <c r="C739" t="str">
        <f>IF(K739="","",INDEX(主数据!A:AD,MATCH(J739,主数据!A:A,0),11))</f>
        <v>银川城区</v>
      </c>
      <c r="D739" t="str">
        <f t="shared" si="44"/>
        <v>YC15物业服务费标准方式15000.00</v>
      </c>
      <c r="E739" s="13" t="str">
        <f t="shared" si="46"/>
        <v>15000.00</v>
      </c>
      <c r="F739" s="13" t="str">
        <f>IF(E739="","",IFERROR(IF(IF(K739="","",INDEX(收费标合同信息维护!A:Q,MATCH(D739,收费标合同信息维护!J:J,0),10))=D739,"有","无"),"无"))</f>
        <v>无</v>
      </c>
      <c r="G739" s="13" t="str">
        <f t="shared" si="45"/>
        <v/>
      </c>
      <c r="H739" s="13" t="str">
        <f t="shared" si="47"/>
        <v/>
      </c>
      <c r="I739" s="13" t="str">
        <f>IF(G739="","",IFERROR(IF(IF(K739="","",INDEX(收费标合同信息维护!A:Q,MATCH(G739,收费标合同信息维护!M:M,0),13))=G739,"有","无"),"无"))</f>
        <v/>
      </c>
      <c r="J739" s="3" t="s">
        <v>3005</v>
      </c>
      <c r="K739" s="3" t="s">
        <v>6338</v>
      </c>
      <c r="L739" s="3" t="s">
        <v>6025</v>
      </c>
      <c r="M739" s="3" t="s">
        <v>6026</v>
      </c>
      <c r="N739" s="3" t="s">
        <v>6477</v>
      </c>
      <c r="O739" s="3" t="s">
        <v>6478</v>
      </c>
      <c r="P739" s="3" t="s">
        <v>8200</v>
      </c>
      <c r="Q739" s="3" t="s">
        <v>8201</v>
      </c>
      <c r="R739" s="3" t="s">
        <v>6484</v>
      </c>
      <c r="S739" s="3" t="s">
        <v>6491</v>
      </c>
      <c r="T739" s="3" t="s">
        <v>6902</v>
      </c>
      <c r="U739" s="3" t="s">
        <v>154</v>
      </c>
      <c r="V739" s="3" t="s">
        <v>8202</v>
      </c>
      <c r="W739" s="3" t="s">
        <v>154</v>
      </c>
      <c r="X739" s="3" t="s">
        <v>154</v>
      </c>
      <c r="Y739" s="3" t="s">
        <v>154</v>
      </c>
      <c r="Z739" s="3" t="s">
        <v>154</v>
      </c>
      <c r="AA739" s="3" t="s">
        <v>154</v>
      </c>
      <c r="AB739" s="3" t="s">
        <v>154</v>
      </c>
      <c r="AC739" s="3" t="s">
        <v>154</v>
      </c>
      <c r="AD739" s="3" t="s">
        <v>6151</v>
      </c>
      <c r="AE739" s="3" t="s">
        <v>6151</v>
      </c>
      <c r="AF739" s="3" t="s">
        <v>154</v>
      </c>
      <c r="AG739" s="3" t="s">
        <v>154</v>
      </c>
      <c r="AH739" s="3" t="s">
        <v>6478</v>
      </c>
      <c r="AI739" s="3" t="s">
        <v>6482</v>
      </c>
      <c r="AJ739" s="3" t="s">
        <v>6489</v>
      </c>
    </row>
    <row r="740" spans="1:36" ht="15">
      <c r="A740" s="10">
        <v>835</v>
      </c>
      <c r="B740" t="str">
        <f>IF(K740="总计","",INDEX(主数据!A:AD,MATCH(J740,主数据!A:A,0),9))</f>
        <v>华北大区公司</v>
      </c>
      <c r="C740" t="str">
        <f>IF(K740="","",INDEX(主数据!A:AD,MATCH(J740,主数据!A:A,0),11))</f>
        <v>银川城区</v>
      </c>
      <c r="D740" t="str">
        <f t="shared" si="44"/>
        <v>YC15物业服务费标准方式12160.00</v>
      </c>
      <c r="E740" s="13" t="str">
        <f t="shared" si="46"/>
        <v>12160.00</v>
      </c>
      <c r="F740" s="13" t="str">
        <f>IF(E740="","",IFERROR(IF(IF(K740="","",INDEX(收费标合同信息维护!A:Q,MATCH(D740,收费标合同信息维护!J:J,0),10))=D740,"有","无"),"无"))</f>
        <v>无</v>
      </c>
      <c r="G740" s="13" t="str">
        <f t="shared" si="45"/>
        <v/>
      </c>
      <c r="H740" s="13" t="str">
        <f t="shared" si="47"/>
        <v/>
      </c>
      <c r="I740" s="13" t="str">
        <f>IF(G740="","",IFERROR(IF(IF(K740="","",INDEX(收费标合同信息维护!A:Q,MATCH(G740,收费标合同信息维护!M:M,0),13))=G740,"有","无"),"无"))</f>
        <v/>
      </c>
      <c r="J740" s="3" t="s">
        <v>3005</v>
      </c>
      <c r="K740" s="3" t="s">
        <v>6338</v>
      </c>
      <c r="L740" s="3" t="s">
        <v>6025</v>
      </c>
      <c r="M740" s="3" t="s">
        <v>6026</v>
      </c>
      <c r="N740" s="3" t="s">
        <v>6477</v>
      </c>
      <c r="O740" s="3" t="s">
        <v>6478</v>
      </c>
      <c r="P740" s="3" t="s">
        <v>8203</v>
      </c>
      <c r="Q740" s="3" t="s">
        <v>8204</v>
      </c>
      <c r="R740" s="3" t="s">
        <v>6484</v>
      </c>
      <c r="S740" s="3" t="s">
        <v>6491</v>
      </c>
      <c r="T740" s="3" t="s">
        <v>6915</v>
      </c>
      <c r="U740" s="3" t="s">
        <v>154</v>
      </c>
      <c r="V740" s="3" t="s">
        <v>8205</v>
      </c>
      <c r="W740" s="3" t="s">
        <v>154</v>
      </c>
      <c r="X740" s="3" t="s">
        <v>154</v>
      </c>
      <c r="Y740" s="3" t="s">
        <v>154</v>
      </c>
      <c r="Z740" s="3" t="s">
        <v>154</v>
      </c>
      <c r="AA740" s="3" t="s">
        <v>154</v>
      </c>
      <c r="AB740" s="3" t="s">
        <v>154</v>
      </c>
      <c r="AC740" s="3" t="s">
        <v>154</v>
      </c>
      <c r="AD740" s="3" t="s">
        <v>6151</v>
      </c>
      <c r="AE740" s="3" t="s">
        <v>6151</v>
      </c>
      <c r="AF740" s="3" t="s">
        <v>154</v>
      </c>
      <c r="AG740" s="3" t="s">
        <v>154</v>
      </c>
      <c r="AH740" s="3" t="s">
        <v>6478</v>
      </c>
      <c r="AI740" s="3" t="s">
        <v>6482</v>
      </c>
      <c r="AJ740" s="3" t="s">
        <v>6489</v>
      </c>
    </row>
    <row r="741" spans="1:36" ht="15">
      <c r="A741" s="10">
        <v>836</v>
      </c>
      <c r="B741" t="str">
        <f>IF(K741="总计","",INDEX(主数据!A:AD,MATCH(J741,主数据!A:A,0),9))</f>
        <v>华北大区公司</v>
      </c>
      <c r="C741" t="str">
        <f>IF(K741="","",INDEX(主数据!A:AD,MATCH(J741,主数据!A:A,0),11))</f>
        <v>银川城区</v>
      </c>
      <c r="D741" t="str">
        <f t="shared" si="44"/>
        <v>YC15物业服务费标准方式11872.00</v>
      </c>
      <c r="E741" s="13" t="str">
        <f t="shared" si="46"/>
        <v>11872.00</v>
      </c>
      <c r="F741" s="13" t="str">
        <f>IF(E741="","",IFERROR(IF(IF(K741="","",INDEX(收费标合同信息维护!A:Q,MATCH(D741,收费标合同信息维护!J:J,0),10))=D741,"有","无"),"无"))</f>
        <v>无</v>
      </c>
      <c r="G741" s="13" t="str">
        <f t="shared" si="45"/>
        <v/>
      </c>
      <c r="H741" s="13" t="str">
        <f t="shared" si="47"/>
        <v/>
      </c>
      <c r="I741" s="13" t="str">
        <f>IF(G741="","",IFERROR(IF(IF(K741="","",INDEX(收费标合同信息维护!A:Q,MATCH(G741,收费标合同信息维护!M:M,0),13))=G741,"有","无"),"无"))</f>
        <v/>
      </c>
      <c r="J741" s="3" t="s">
        <v>3005</v>
      </c>
      <c r="K741" s="3" t="s">
        <v>6338</v>
      </c>
      <c r="L741" s="3" t="s">
        <v>6025</v>
      </c>
      <c r="M741" s="3" t="s">
        <v>6026</v>
      </c>
      <c r="N741" s="3" t="s">
        <v>6477</v>
      </c>
      <c r="O741" s="3" t="s">
        <v>6478</v>
      </c>
      <c r="P741" s="3" t="s">
        <v>8206</v>
      </c>
      <c r="Q741" s="3" t="s">
        <v>8207</v>
      </c>
      <c r="R741" s="3" t="s">
        <v>6484</v>
      </c>
      <c r="S741" s="3" t="s">
        <v>6491</v>
      </c>
      <c r="T741" s="3" t="s">
        <v>6537</v>
      </c>
      <c r="U741" s="3" t="s">
        <v>154</v>
      </c>
      <c r="V741" s="3" t="s">
        <v>8208</v>
      </c>
      <c r="W741" s="3" t="s">
        <v>154</v>
      </c>
      <c r="X741" s="3" t="s">
        <v>154</v>
      </c>
      <c r="Y741" s="3" t="s">
        <v>154</v>
      </c>
      <c r="Z741" s="3" t="s">
        <v>154</v>
      </c>
      <c r="AA741" s="3" t="s">
        <v>154</v>
      </c>
      <c r="AB741" s="3" t="s">
        <v>154</v>
      </c>
      <c r="AC741" s="3" t="s">
        <v>154</v>
      </c>
      <c r="AD741" s="3" t="s">
        <v>6151</v>
      </c>
      <c r="AE741" s="3" t="s">
        <v>6151</v>
      </c>
      <c r="AF741" s="3" t="s">
        <v>154</v>
      </c>
      <c r="AG741" s="3" t="s">
        <v>154</v>
      </c>
      <c r="AH741" s="3" t="s">
        <v>6478</v>
      </c>
      <c r="AI741" s="3" t="s">
        <v>6482</v>
      </c>
      <c r="AJ741" s="3" t="s">
        <v>6489</v>
      </c>
    </row>
    <row r="742" spans="1:36" ht="30">
      <c r="A742" s="10">
        <v>837</v>
      </c>
      <c r="B742" t="str">
        <f>IF(K742="总计","",INDEX(主数据!A:AD,MATCH(J742,主数据!A:A,0),9))</f>
        <v>华北大区公司</v>
      </c>
      <c r="C742" t="str">
        <f>IF(K742="","",INDEX(主数据!A:AD,MATCH(J742,主数据!A:A,0),11))</f>
        <v>银川城区</v>
      </c>
      <c r="D742" t="str">
        <f t="shared" si="44"/>
        <v>YC15自来水费（充值型-简易征收）直接录入</v>
      </c>
      <c r="E742" s="13" t="str">
        <f t="shared" si="46"/>
        <v/>
      </c>
      <c r="F742" s="13" t="str">
        <f>IF(E742="","",IFERROR(IF(IF(K742="","",INDEX(收费标合同信息维护!A:Q,MATCH(D742,收费标合同信息维护!J:J,0),10))=D742,"有","无"),"无"))</f>
        <v/>
      </c>
      <c r="G742" s="13" t="str">
        <f t="shared" si="45"/>
        <v/>
      </c>
      <c r="H742" s="13" t="str">
        <f t="shared" si="47"/>
        <v/>
      </c>
      <c r="I742" s="13" t="str">
        <f>IF(G742="","",IFERROR(IF(IF(K742="","",INDEX(收费标合同信息维护!A:Q,MATCH(G742,收费标合同信息维护!M:M,0),13))=G742,"有","无"),"无"))</f>
        <v/>
      </c>
      <c r="J742" s="3" t="s">
        <v>3005</v>
      </c>
      <c r="K742" s="3" t="s">
        <v>6338</v>
      </c>
      <c r="L742" s="3" t="s">
        <v>6966</v>
      </c>
      <c r="M742" s="3" t="s">
        <v>6967</v>
      </c>
      <c r="N742" s="3" t="s">
        <v>6477</v>
      </c>
      <c r="O742" s="3" t="s">
        <v>6478</v>
      </c>
      <c r="P742" s="3" t="s">
        <v>8209</v>
      </c>
      <c r="Q742" s="3" t="s">
        <v>6723</v>
      </c>
      <c r="R742" s="3" t="s">
        <v>6479</v>
      </c>
      <c r="S742" s="3" t="s">
        <v>6480</v>
      </c>
      <c r="T742" s="3" t="s">
        <v>6704</v>
      </c>
      <c r="U742" s="3" t="s">
        <v>154</v>
      </c>
      <c r="V742" s="3" t="s">
        <v>154</v>
      </c>
      <c r="W742" s="3" t="s">
        <v>154</v>
      </c>
      <c r="X742" s="3" t="s">
        <v>154</v>
      </c>
      <c r="Y742" s="3" t="s">
        <v>154</v>
      </c>
      <c r="Z742" s="3" t="s">
        <v>154</v>
      </c>
      <c r="AA742" s="3" t="s">
        <v>154</v>
      </c>
      <c r="AB742" s="3" t="s">
        <v>154</v>
      </c>
      <c r="AC742" s="3" t="s">
        <v>154</v>
      </c>
      <c r="AD742" s="3" t="s">
        <v>6151</v>
      </c>
      <c r="AE742" s="3" t="s">
        <v>6151</v>
      </c>
      <c r="AF742" s="3" t="s">
        <v>154</v>
      </c>
      <c r="AG742" s="3" t="s">
        <v>154</v>
      </c>
      <c r="AH742" s="3" t="s">
        <v>6478</v>
      </c>
      <c r="AI742" s="3" t="s">
        <v>6727</v>
      </c>
      <c r="AJ742" s="3" t="s">
        <v>6489</v>
      </c>
    </row>
    <row r="743" spans="1:36" ht="15">
      <c r="A743" s="10">
        <v>838</v>
      </c>
      <c r="B743" t="str">
        <f>IF(K743="总计","",INDEX(主数据!A:AD,MATCH(J743,主数据!A:A,0),9))</f>
        <v>华北大区公司</v>
      </c>
      <c r="C743" t="str">
        <f>IF(K743="","",INDEX(主数据!A:AD,MATCH(J743,主数据!A:A,0),11))</f>
        <v>银川城区</v>
      </c>
      <c r="D743" t="str">
        <f t="shared" si="44"/>
        <v>YC15代收代付其他费用直接录入</v>
      </c>
      <c r="E743" s="13" t="str">
        <f t="shared" si="46"/>
        <v/>
      </c>
      <c r="F743" s="13" t="str">
        <f>IF(E743="","",IFERROR(IF(IF(K743="","",INDEX(收费标合同信息维护!A:Q,MATCH(D743,收费标合同信息维护!J:J,0),10))=D743,"有","无"),"无"))</f>
        <v/>
      </c>
      <c r="G743" s="13" t="str">
        <f t="shared" si="45"/>
        <v/>
      </c>
      <c r="H743" s="13" t="str">
        <f t="shared" si="47"/>
        <v/>
      </c>
      <c r="I743" s="13" t="str">
        <f>IF(G743="","",IFERROR(IF(IF(K743="","",INDEX(收费标合同信息维护!A:Q,MATCH(G743,收费标合同信息维护!M:M,0),13))=G743,"有","无"),"无"))</f>
        <v/>
      </c>
      <c r="J743" s="3" t="s">
        <v>3005</v>
      </c>
      <c r="K743" s="3" t="s">
        <v>6338</v>
      </c>
      <c r="L743" s="3" t="s">
        <v>6620</v>
      </c>
      <c r="M743" s="3" t="s">
        <v>6621</v>
      </c>
      <c r="N743" s="3" t="s">
        <v>6477</v>
      </c>
      <c r="O743" s="3" t="s">
        <v>6478</v>
      </c>
      <c r="P743" s="3" t="s">
        <v>8210</v>
      </c>
      <c r="Q743" s="3" t="s">
        <v>8211</v>
      </c>
      <c r="R743" s="3" t="s">
        <v>6479</v>
      </c>
      <c r="S743" s="3" t="s">
        <v>6480</v>
      </c>
      <c r="T743" s="3" t="s">
        <v>6704</v>
      </c>
      <c r="U743" s="3" t="s">
        <v>6716</v>
      </c>
      <c r="V743" s="3" t="s">
        <v>154</v>
      </c>
      <c r="W743" s="3" t="s">
        <v>154</v>
      </c>
      <c r="X743" s="3" t="s">
        <v>154</v>
      </c>
      <c r="Y743" s="3" t="s">
        <v>154</v>
      </c>
      <c r="Z743" s="3" t="s">
        <v>154</v>
      </c>
      <c r="AA743" s="3" t="s">
        <v>154</v>
      </c>
      <c r="AB743" s="3" t="s">
        <v>154</v>
      </c>
      <c r="AC743" s="3" t="s">
        <v>154</v>
      </c>
      <c r="AD743" s="3" t="s">
        <v>6151</v>
      </c>
      <c r="AE743" s="3" t="s">
        <v>6151</v>
      </c>
      <c r="AF743" s="3" t="s">
        <v>154</v>
      </c>
      <c r="AG743" s="3" t="s">
        <v>154</v>
      </c>
      <c r="AH743" s="3" t="s">
        <v>6478</v>
      </c>
      <c r="AI743" s="3" t="s">
        <v>6727</v>
      </c>
      <c r="AJ743" s="3" t="s">
        <v>6489</v>
      </c>
    </row>
    <row r="744" spans="1:36" ht="15">
      <c r="A744" s="10">
        <v>839</v>
      </c>
      <c r="B744" t="str">
        <f>IF(K744="总计","",INDEX(主数据!A:AD,MATCH(J744,主数据!A:A,0),9))</f>
        <v>华北大区公司</v>
      </c>
      <c r="C744" t="str">
        <f>IF(K744="","",INDEX(主数据!A:AD,MATCH(J744,主数据!A:A,0),11))</f>
        <v>银川城区</v>
      </c>
      <c r="D744" t="str">
        <f t="shared" si="44"/>
        <v>YC31会所服务费标准方式22391.00</v>
      </c>
      <c r="E744" s="13" t="str">
        <f t="shared" si="46"/>
        <v>22391.00</v>
      </c>
      <c r="F744" s="13" t="str">
        <f>IF(E744="","",IFERROR(IF(IF(K744="","",INDEX(收费标合同信息维护!A:Q,MATCH(D744,收费标合同信息维护!J:J,0),10))=D744,"有","无"),"无"))</f>
        <v>无</v>
      </c>
      <c r="G744" s="13" t="str">
        <f t="shared" si="45"/>
        <v/>
      </c>
      <c r="H744" s="13" t="str">
        <f t="shared" si="47"/>
        <v/>
      </c>
      <c r="I744" s="13" t="str">
        <f>IF(G744="","",IFERROR(IF(IF(K744="","",INDEX(收费标合同信息维护!A:Q,MATCH(G744,收费标合同信息维护!M:M,0),13))=G744,"有","无"),"无"))</f>
        <v/>
      </c>
      <c r="J744" s="3" t="s">
        <v>3143</v>
      </c>
      <c r="K744" s="3" t="s">
        <v>8212</v>
      </c>
      <c r="L744" s="3" t="s">
        <v>6717</v>
      </c>
      <c r="M744" s="3" t="s">
        <v>6718</v>
      </c>
      <c r="N744" s="3" t="s">
        <v>6477</v>
      </c>
      <c r="O744" s="3" t="s">
        <v>6478</v>
      </c>
      <c r="P744" s="3" t="s">
        <v>8213</v>
      </c>
      <c r="Q744" s="3" t="s">
        <v>6718</v>
      </c>
      <c r="R744" s="3" t="s">
        <v>6484</v>
      </c>
      <c r="S744" s="3" t="s">
        <v>8214</v>
      </c>
      <c r="T744" s="3" t="s">
        <v>6751</v>
      </c>
      <c r="U744" s="3" t="s">
        <v>8215</v>
      </c>
      <c r="V744" s="3" t="s">
        <v>8216</v>
      </c>
      <c r="W744" s="3" t="s">
        <v>154</v>
      </c>
      <c r="X744" s="3" t="s">
        <v>154</v>
      </c>
      <c r="Y744" s="3" t="s">
        <v>154</v>
      </c>
      <c r="Z744" s="3" t="s">
        <v>154</v>
      </c>
      <c r="AA744" s="3" t="s">
        <v>154</v>
      </c>
      <c r="AB744" s="3" t="s">
        <v>154</v>
      </c>
      <c r="AC744" s="3" t="s">
        <v>154</v>
      </c>
      <c r="AD744" s="3" t="s">
        <v>6151</v>
      </c>
      <c r="AE744" s="3" t="s">
        <v>6151</v>
      </c>
      <c r="AF744" s="3" t="s">
        <v>154</v>
      </c>
      <c r="AG744" s="3" t="s">
        <v>154</v>
      </c>
      <c r="AH744" s="3" t="s">
        <v>6478</v>
      </c>
      <c r="AI744" s="3" t="s">
        <v>6482</v>
      </c>
      <c r="AJ744" s="3" t="s">
        <v>6033</v>
      </c>
    </row>
    <row r="745" spans="1:36" ht="15">
      <c r="A745" s="10">
        <v>840</v>
      </c>
      <c r="B745" t="str">
        <f>IF(K745="总计","",INDEX(主数据!A:AD,MATCH(J745,主数据!A:A,0),9))</f>
        <v>华北大区公司</v>
      </c>
      <c r="C745" t="str">
        <f>IF(K745="","",INDEX(主数据!A:AD,MATCH(J745,主数据!A:A,0),11))</f>
        <v>华为IFM西南区管理处</v>
      </c>
      <c r="D745" t="str">
        <f t="shared" si="44"/>
        <v>YC34物业服务费定额</v>
      </c>
      <c r="E745" s="13" t="str">
        <f t="shared" si="46"/>
        <v/>
      </c>
      <c r="F745" s="13" t="str">
        <f>IF(E745="","",IFERROR(IF(IF(K745="","",INDEX(收费标合同信息维护!A:Q,MATCH(D745,收费标合同信息维护!J:J,0),10))=D745,"有","无"),"无"))</f>
        <v/>
      </c>
      <c r="G745" s="13" t="str">
        <f t="shared" si="45"/>
        <v>YC34物业服务费定额840509.95</v>
      </c>
      <c r="H745" s="13" t="str">
        <f t="shared" si="47"/>
        <v>840509.95</v>
      </c>
      <c r="I745" s="13" t="str">
        <f>IF(G745="","",IFERROR(IF(IF(K745="","",INDEX(收费标合同信息维护!A:Q,MATCH(G745,收费标合同信息维护!M:M,0),13))=G745,"有","无"),"无"))</f>
        <v>无</v>
      </c>
      <c r="J745" s="3" t="s">
        <v>3569</v>
      </c>
      <c r="K745" s="3" t="s">
        <v>6339</v>
      </c>
      <c r="L745" s="3" t="s">
        <v>6025</v>
      </c>
      <c r="M745" s="3" t="s">
        <v>6026</v>
      </c>
      <c r="N745" s="3" t="s">
        <v>6477</v>
      </c>
      <c r="O745" s="3" t="s">
        <v>6478</v>
      </c>
      <c r="P745" s="3" t="s">
        <v>6025</v>
      </c>
      <c r="Q745" s="3" t="s">
        <v>6026</v>
      </c>
      <c r="R745" s="3" t="s">
        <v>6490</v>
      </c>
      <c r="S745" s="3" t="s">
        <v>6491</v>
      </c>
      <c r="T745" s="3" t="s">
        <v>7084</v>
      </c>
      <c r="U745" s="3" t="s">
        <v>7085</v>
      </c>
      <c r="V745" s="3" t="s">
        <v>154</v>
      </c>
      <c r="W745" s="3" t="s">
        <v>8217</v>
      </c>
      <c r="X745" s="3" t="s">
        <v>154</v>
      </c>
      <c r="Y745" s="3" t="s">
        <v>154</v>
      </c>
      <c r="Z745" s="3" t="s">
        <v>154</v>
      </c>
      <c r="AA745" s="3" t="s">
        <v>154</v>
      </c>
      <c r="AB745" s="3" t="s">
        <v>154</v>
      </c>
      <c r="AC745" s="3" t="s">
        <v>154</v>
      </c>
      <c r="AD745" s="3" t="s">
        <v>6151</v>
      </c>
      <c r="AE745" s="3" t="s">
        <v>6151</v>
      </c>
      <c r="AF745" s="3" t="s">
        <v>6040</v>
      </c>
      <c r="AG745" s="3" t="s">
        <v>154</v>
      </c>
      <c r="AH745" s="3" t="s">
        <v>6478</v>
      </c>
      <c r="AI745" s="3" t="s">
        <v>6482</v>
      </c>
      <c r="AJ745" s="3" t="s">
        <v>6033</v>
      </c>
    </row>
    <row r="746" spans="1:36" ht="30">
      <c r="A746" s="10">
        <v>841</v>
      </c>
      <c r="B746" t="str">
        <f>IF(K746="总计","",INDEX(主数据!A:AD,MATCH(J746,主数据!A:A,0),9))</f>
        <v>华北大区公司</v>
      </c>
      <c r="C746" t="str">
        <f>IF(K746="","",INDEX(主数据!A:AD,MATCH(J746,主数据!A:A,0),11))</f>
        <v>银川城区</v>
      </c>
      <c r="D746" t="str">
        <f t="shared" si="44"/>
        <v>YC37物业服务费定额</v>
      </c>
      <c r="E746" s="13" t="str">
        <f t="shared" si="46"/>
        <v/>
      </c>
      <c r="F746" s="13" t="str">
        <f>IF(E746="","",IFERROR(IF(IF(K746="","",INDEX(收费标合同信息维护!A:Q,MATCH(D746,收费标合同信息维护!J:J,0),10))=D746,"有","无"),"无"))</f>
        <v/>
      </c>
      <c r="G746" s="13" t="str">
        <f t="shared" si="45"/>
        <v>YC37物业服务费定额81841.00</v>
      </c>
      <c r="H746" s="13" t="str">
        <f t="shared" si="47"/>
        <v>81841.00</v>
      </c>
      <c r="I746" s="13" t="str">
        <f>IF(G746="","",IFERROR(IF(IF(K746="","",INDEX(收费标合同信息维护!A:Q,MATCH(G746,收费标合同信息维护!M:M,0),13))=G746,"有","无"),"无"))</f>
        <v>无</v>
      </c>
      <c r="J746" s="3" t="s">
        <v>3635</v>
      </c>
      <c r="K746" s="3" t="s">
        <v>6340</v>
      </c>
      <c r="L746" s="3" t="s">
        <v>6025</v>
      </c>
      <c r="M746" s="3" t="s">
        <v>6026</v>
      </c>
      <c r="N746" s="3" t="s">
        <v>6477</v>
      </c>
      <c r="O746" s="3" t="s">
        <v>6478</v>
      </c>
      <c r="P746" s="3" t="s">
        <v>8218</v>
      </c>
      <c r="Q746" s="3" t="s">
        <v>8219</v>
      </c>
      <c r="R746" s="3" t="s">
        <v>6490</v>
      </c>
      <c r="S746" s="3" t="s">
        <v>6491</v>
      </c>
      <c r="T746" s="3" t="s">
        <v>6537</v>
      </c>
      <c r="U746" s="3" t="s">
        <v>7085</v>
      </c>
      <c r="V746" s="3" t="s">
        <v>154</v>
      </c>
      <c r="W746" s="3" t="s">
        <v>8220</v>
      </c>
      <c r="X746" s="3" t="s">
        <v>154</v>
      </c>
      <c r="Y746" s="3" t="s">
        <v>154</v>
      </c>
      <c r="Z746" s="3" t="s">
        <v>154</v>
      </c>
      <c r="AA746" s="3" t="s">
        <v>154</v>
      </c>
      <c r="AB746" s="3" t="s">
        <v>154</v>
      </c>
      <c r="AC746" s="3" t="s">
        <v>154</v>
      </c>
      <c r="AD746" s="3" t="s">
        <v>6151</v>
      </c>
      <c r="AE746" s="3" t="s">
        <v>6151</v>
      </c>
      <c r="AF746" s="3" t="s">
        <v>6040</v>
      </c>
      <c r="AG746" s="3" t="s">
        <v>154</v>
      </c>
      <c r="AH746" s="3" t="s">
        <v>6478</v>
      </c>
      <c r="AI746" s="3" t="s">
        <v>6482</v>
      </c>
      <c r="AJ746" s="3" t="s">
        <v>6033</v>
      </c>
    </row>
    <row r="747" spans="1:36" ht="30">
      <c r="A747" s="10">
        <v>842</v>
      </c>
      <c r="B747" t="str">
        <f>IF(K747="总计","",INDEX(主数据!A:AD,MATCH(J747,主数据!A:A,0),9))</f>
        <v>华北大区公司</v>
      </c>
      <c r="C747" t="str">
        <f>IF(K747="","",INDEX(主数据!A:AD,MATCH(J747,主数据!A:A,0),11))</f>
        <v>银川城区</v>
      </c>
      <c r="D747" t="str">
        <f t="shared" si="44"/>
        <v>YC37物业服务费定额</v>
      </c>
      <c r="E747" s="13" t="str">
        <f t="shared" si="46"/>
        <v/>
      </c>
      <c r="F747" s="13" t="str">
        <f>IF(E747="","",IFERROR(IF(IF(K747="","",INDEX(收费标合同信息维护!A:Q,MATCH(D747,收费标合同信息维护!J:J,0),10))=D747,"有","无"),"无"))</f>
        <v/>
      </c>
      <c r="G747" s="13" t="str">
        <f t="shared" si="45"/>
        <v>YC37物业服务费定额116797.00</v>
      </c>
      <c r="H747" s="13" t="str">
        <f t="shared" si="47"/>
        <v>116797.00</v>
      </c>
      <c r="I747" s="13" t="str">
        <f>IF(G747="","",IFERROR(IF(IF(K747="","",INDEX(收费标合同信息维护!A:Q,MATCH(G747,收费标合同信息维护!M:M,0),13))=G747,"有","无"),"无"))</f>
        <v>无</v>
      </c>
      <c r="J747" s="3" t="s">
        <v>3635</v>
      </c>
      <c r="K747" s="3" t="s">
        <v>6340</v>
      </c>
      <c r="L747" s="3" t="s">
        <v>6025</v>
      </c>
      <c r="M747" s="3" t="s">
        <v>6026</v>
      </c>
      <c r="N747" s="3" t="s">
        <v>6477</v>
      </c>
      <c r="O747" s="3" t="s">
        <v>6478</v>
      </c>
      <c r="P747" s="3" t="s">
        <v>8221</v>
      </c>
      <c r="Q747" s="3" t="s">
        <v>8222</v>
      </c>
      <c r="R747" s="3" t="s">
        <v>6490</v>
      </c>
      <c r="S747" s="3" t="s">
        <v>6491</v>
      </c>
      <c r="T747" s="3" t="s">
        <v>6691</v>
      </c>
      <c r="U747" s="3" t="s">
        <v>154</v>
      </c>
      <c r="V747" s="3" t="s">
        <v>154</v>
      </c>
      <c r="W747" s="3" t="s">
        <v>8223</v>
      </c>
      <c r="X747" s="3" t="s">
        <v>154</v>
      </c>
      <c r="Y747" s="3" t="s">
        <v>154</v>
      </c>
      <c r="Z747" s="3" t="s">
        <v>154</v>
      </c>
      <c r="AA747" s="3" t="s">
        <v>154</v>
      </c>
      <c r="AB747" s="3" t="s">
        <v>154</v>
      </c>
      <c r="AC747" s="3" t="s">
        <v>154</v>
      </c>
      <c r="AD747" s="3" t="s">
        <v>6151</v>
      </c>
      <c r="AE747" s="3" t="s">
        <v>6151</v>
      </c>
      <c r="AF747" s="3" t="s">
        <v>6040</v>
      </c>
      <c r="AG747" s="3" t="s">
        <v>154</v>
      </c>
      <c r="AH747" s="3" t="s">
        <v>6478</v>
      </c>
      <c r="AI747" s="3" t="s">
        <v>6482</v>
      </c>
      <c r="AJ747" s="3" t="s">
        <v>6033</v>
      </c>
    </row>
    <row r="748" spans="1:36" ht="30">
      <c r="A748" s="10">
        <v>843</v>
      </c>
      <c r="B748" t="str">
        <f>IF(K748="总计","",INDEX(主数据!A:AD,MATCH(J748,主数据!A:A,0),9))</f>
        <v>华北大区公司</v>
      </c>
      <c r="C748" t="str">
        <f>IF(K748="","",INDEX(主数据!A:AD,MATCH(J748,主数据!A:A,0),11))</f>
        <v>银川城区</v>
      </c>
      <c r="D748" t="str">
        <f t="shared" si="44"/>
        <v>YC37物业服务费定额</v>
      </c>
      <c r="E748" s="13" t="str">
        <f t="shared" si="46"/>
        <v/>
      </c>
      <c r="F748" s="13" t="str">
        <f>IF(E748="","",IFERROR(IF(IF(K748="","",INDEX(收费标合同信息维护!A:Q,MATCH(D748,收费标合同信息维护!J:J,0),10))=D748,"有","无"),"无"))</f>
        <v/>
      </c>
      <c r="G748" s="13" t="str">
        <f t="shared" si="45"/>
        <v>YC37物业服务费定额14184.75</v>
      </c>
      <c r="H748" s="13" t="str">
        <f t="shared" si="47"/>
        <v>14184.75</v>
      </c>
      <c r="I748" s="13" t="str">
        <f>IF(G748="","",IFERROR(IF(IF(K748="","",INDEX(收费标合同信息维护!A:Q,MATCH(G748,收费标合同信息维护!M:M,0),13))=G748,"有","无"),"无"))</f>
        <v>无</v>
      </c>
      <c r="J748" s="3" t="s">
        <v>3635</v>
      </c>
      <c r="K748" s="3" t="s">
        <v>6340</v>
      </c>
      <c r="L748" s="3" t="s">
        <v>6025</v>
      </c>
      <c r="M748" s="3" t="s">
        <v>6026</v>
      </c>
      <c r="N748" s="3" t="s">
        <v>6477</v>
      </c>
      <c r="O748" s="3" t="s">
        <v>6478</v>
      </c>
      <c r="P748" s="3" t="s">
        <v>8224</v>
      </c>
      <c r="Q748" s="3" t="s">
        <v>8225</v>
      </c>
      <c r="R748" s="3" t="s">
        <v>6490</v>
      </c>
      <c r="S748" s="3" t="s">
        <v>6491</v>
      </c>
      <c r="T748" s="3" t="s">
        <v>6537</v>
      </c>
      <c r="U748" s="3" t="s">
        <v>154</v>
      </c>
      <c r="V748" s="3" t="s">
        <v>154</v>
      </c>
      <c r="W748" s="3" t="s">
        <v>8226</v>
      </c>
      <c r="X748" s="3" t="s">
        <v>154</v>
      </c>
      <c r="Y748" s="3" t="s">
        <v>154</v>
      </c>
      <c r="Z748" s="3" t="s">
        <v>154</v>
      </c>
      <c r="AA748" s="3" t="s">
        <v>154</v>
      </c>
      <c r="AB748" s="3" t="s">
        <v>154</v>
      </c>
      <c r="AC748" s="3" t="s">
        <v>154</v>
      </c>
      <c r="AD748" s="3" t="s">
        <v>6151</v>
      </c>
      <c r="AE748" s="3" t="s">
        <v>6151</v>
      </c>
      <c r="AF748" s="3" t="s">
        <v>6040</v>
      </c>
      <c r="AG748" s="3" t="s">
        <v>154</v>
      </c>
      <c r="AH748" s="3" t="s">
        <v>6478</v>
      </c>
      <c r="AI748" s="3" t="s">
        <v>6482</v>
      </c>
      <c r="AJ748" s="3" t="s">
        <v>6033</v>
      </c>
    </row>
    <row r="749" spans="1:36" ht="30">
      <c r="A749" s="10">
        <v>844</v>
      </c>
      <c r="B749" t="str">
        <f>IF(K749="总计","",INDEX(主数据!A:AD,MATCH(J749,主数据!A:A,0),9))</f>
        <v>华北大区公司</v>
      </c>
      <c r="C749" t="str">
        <f>IF(K749="","",INDEX(主数据!A:AD,MATCH(J749,主数据!A:A,0),11))</f>
        <v>银川城区</v>
      </c>
      <c r="D749" t="str">
        <f t="shared" si="44"/>
        <v>YC37会所服务费定额</v>
      </c>
      <c r="E749" s="13" t="str">
        <f t="shared" si="46"/>
        <v/>
      </c>
      <c r="F749" s="13" t="str">
        <f>IF(E749="","",IFERROR(IF(IF(K749="","",INDEX(收费标合同信息维护!A:Q,MATCH(D749,收费标合同信息维护!J:J,0),10))=D749,"有","无"),"无"))</f>
        <v/>
      </c>
      <c r="G749" s="13" t="str">
        <f t="shared" si="45"/>
        <v>YC37会所服务费定额205147.75</v>
      </c>
      <c r="H749" s="13" t="str">
        <f t="shared" si="47"/>
        <v>205147.75</v>
      </c>
      <c r="I749" s="13" t="str">
        <f>IF(G749="","",IFERROR(IF(IF(K749="","",INDEX(收费标合同信息维护!A:Q,MATCH(G749,收费标合同信息维护!M:M,0),13))=G749,"有","无"),"无"))</f>
        <v>无</v>
      </c>
      <c r="J749" s="3" t="s">
        <v>3635</v>
      </c>
      <c r="K749" s="3" t="s">
        <v>6340</v>
      </c>
      <c r="L749" s="3" t="s">
        <v>6717</v>
      </c>
      <c r="M749" s="3" t="s">
        <v>6718</v>
      </c>
      <c r="N749" s="3" t="s">
        <v>6477</v>
      </c>
      <c r="O749" s="3" t="s">
        <v>6478</v>
      </c>
      <c r="P749" s="3" t="s">
        <v>8227</v>
      </c>
      <c r="Q749" s="3" t="s">
        <v>8228</v>
      </c>
      <c r="R749" s="3" t="s">
        <v>6490</v>
      </c>
      <c r="S749" s="3" t="s">
        <v>6485</v>
      </c>
      <c r="T749" s="3" t="s">
        <v>6537</v>
      </c>
      <c r="U749" s="3" t="s">
        <v>6511</v>
      </c>
      <c r="V749" s="3" t="s">
        <v>154</v>
      </c>
      <c r="W749" s="3" t="s">
        <v>8229</v>
      </c>
      <c r="X749" s="3" t="s">
        <v>154</v>
      </c>
      <c r="Y749" s="3" t="s">
        <v>154</v>
      </c>
      <c r="Z749" s="3" t="s">
        <v>154</v>
      </c>
      <c r="AA749" s="3" t="s">
        <v>154</v>
      </c>
      <c r="AB749" s="3" t="s">
        <v>154</v>
      </c>
      <c r="AC749" s="3" t="s">
        <v>154</v>
      </c>
      <c r="AD749" s="3" t="s">
        <v>6151</v>
      </c>
      <c r="AE749" s="3" t="s">
        <v>6151</v>
      </c>
      <c r="AF749" s="3" t="s">
        <v>154</v>
      </c>
      <c r="AG749" s="3" t="s">
        <v>154</v>
      </c>
      <c r="AH749" s="3" t="s">
        <v>6478</v>
      </c>
      <c r="AI749" s="3" t="s">
        <v>6482</v>
      </c>
      <c r="AJ749" s="3" t="s">
        <v>6489</v>
      </c>
    </row>
    <row r="750" spans="1:36" ht="30">
      <c r="A750" s="10">
        <v>845</v>
      </c>
      <c r="B750" t="str">
        <f>IF(K750="总计","",INDEX(主数据!A:AD,MATCH(J750,主数据!A:A,0),9))</f>
        <v>华北大区公司</v>
      </c>
      <c r="C750" t="str">
        <f>IF(K750="","",INDEX(主数据!A:AD,MATCH(J750,主数据!A:A,0),11))</f>
        <v>银川城区</v>
      </c>
      <c r="D750" t="str">
        <f t="shared" si="44"/>
        <v>YC37会所服务费标准方式54667.00</v>
      </c>
      <c r="E750" s="13" t="str">
        <f t="shared" si="46"/>
        <v>54667.00</v>
      </c>
      <c r="F750" s="13" t="str">
        <f>IF(E750="","",IFERROR(IF(IF(K750="","",INDEX(收费标合同信息维护!A:Q,MATCH(D750,收费标合同信息维护!J:J,0),10))=D750,"有","无"),"无"))</f>
        <v>无</v>
      </c>
      <c r="G750" s="13" t="str">
        <f t="shared" si="45"/>
        <v/>
      </c>
      <c r="H750" s="13" t="str">
        <f t="shared" si="47"/>
        <v/>
      </c>
      <c r="I750" s="13" t="str">
        <f>IF(G750="","",IFERROR(IF(IF(K750="","",INDEX(收费标合同信息维护!A:Q,MATCH(G750,收费标合同信息维护!M:M,0),13))=G750,"有","无"),"无"))</f>
        <v/>
      </c>
      <c r="J750" s="3" t="s">
        <v>3635</v>
      </c>
      <c r="K750" s="3" t="s">
        <v>6340</v>
      </c>
      <c r="L750" s="3" t="s">
        <v>6717</v>
      </c>
      <c r="M750" s="3" t="s">
        <v>6718</v>
      </c>
      <c r="N750" s="3" t="s">
        <v>6477</v>
      </c>
      <c r="O750" s="3" t="s">
        <v>6478</v>
      </c>
      <c r="P750" s="3" t="s">
        <v>8230</v>
      </c>
      <c r="Q750" s="3" t="s">
        <v>7987</v>
      </c>
      <c r="R750" s="3" t="s">
        <v>6484</v>
      </c>
      <c r="S750" s="3" t="s">
        <v>6485</v>
      </c>
      <c r="T750" s="3" t="s">
        <v>6493</v>
      </c>
      <c r="U750" s="3" t="s">
        <v>7034</v>
      </c>
      <c r="V750" s="3" t="s">
        <v>8231</v>
      </c>
      <c r="W750" s="3" t="s">
        <v>154</v>
      </c>
      <c r="X750" s="3" t="s">
        <v>154</v>
      </c>
      <c r="Y750" s="3" t="s">
        <v>154</v>
      </c>
      <c r="Z750" s="3" t="s">
        <v>154</v>
      </c>
      <c r="AA750" s="3" t="s">
        <v>154</v>
      </c>
      <c r="AB750" s="3" t="s">
        <v>154</v>
      </c>
      <c r="AC750" s="3" t="s">
        <v>154</v>
      </c>
      <c r="AD750" s="3" t="s">
        <v>6151</v>
      </c>
      <c r="AE750" s="3" t="s">
        <v>6151</v>
      </c>
      <c r="AF750" s="3" t="s">
        <v>6040</v>
      </c>
      <c r="AG750" s="3" t="s">
        <v>154</v>
      </c>
      <c r="AH750" s="3" t="s">
        <v>6478</v>
      </c>
      <c r="AI750" s="3" t="s">
        <v>6482</v>
      </c>
      <c r="AJ750" s="3" t="s">
        <v>6489</v>
      </c>
    </row>
    <row r="751" spans="1:36" ht="30">
      <c r="A751" s="10">
        <v>846</v>
      </c>
      <c r="B751" t="str">
        <f>IF(K751="总计","",INDEX(主数据!A:AD,MATCH(J751,主数据!A:A,0),9))</f>
        <v>华北大区公司</v>
      </c>
      <c r="C751" t="str">
        <f>IF(K751="","",INDEX(主数据!A:AD,MATCH(J751,主数据!A:A,0),11))</f>
        <v>银川城区</v>
      </c>
      <c r="D751" t="str">
        <f t="shared" si="44"/>
        <v>YC37会所服务费直接录入</v>
      </c>
      <c r="E751" s="13" t="str">
        <f t="shared" si="46"/>
        <v/>
      </c>
      <c r="F751" s="13" t="str">
        <f>IF(E751="","",IFERROR(IF(IF(K751="","",INDEX(收费标合同信息维护!A:Q,MATCH(D751,收费标合同信息维护!J:J,0),10))=D751,"有","无"),"无"))</f>
        <v/>
      </c>
      <c r="G751" s="13" t="str">
        <f t="shared" si="45"/>
        <v/>
      </c>
      <c r="H751" s="13" t="str">
        <f t="shared" si="47"/>
        <v/>
      </c>
      <c r="I751" s="13" t="str">
        <f>IF(G751="","",IFERROR(IF(IF(K751="","",INDEX(收费标合同信息维护!A:Q,MATCH(G751,收费标合同信息维护!M:M,0),13))=G751,"有","无"),"无"))</f>
        <v/>
      </c>
      <c r="J751" s="3" t="s">
        <v>3635</v>
      </c>
      <c r="K751" s="3" t="s">
        <v>6340</v>
      </c>
      <c r="L751" s="3" t="s">
        <v>6717</v>
      </c>
      <c r="M751" s="3" t="s">
        <v>6718</v>
      </c>
      <c r="N751" s="3" t="s">
        <v>6477</v>
      </c>
      <c r="O751" s="3" t="s">
        <v>6478</v>
      </c>
      <c r="P751" s="3" t="s">
        <v>8232</v>
      </c>
      <c r="Q751" s="3" t="s">
        <v>7199</v>
      </c>
      <c r="R751" s="3" t="s">
        <v>6479</v>
      </c>
      <c r="S751" s="3" t="s">
        <v>6480</v>
      </c>
      <c r="T751" s="3" t="s">
        <v>6537</v>
      </c>
      <c r="U751" s="3" t="s">
        <v>6511</v>
      </c>
      <c r="V751" s="3" t="s">
        <v>154</v>
      </c>
      <c r="W751" s="3" t="s">
        <v>154</v>
      </c>
      <c r="X751" s="3" t="s">
        <v>154</v>
      </c>
      <c r="Y751" s="3" t="s">
        <v>154</v>
      </c>
      <c r="Z751" s="3" t="s">
        <v>154</v>
      </c>
      <c r="AA751" s="3" t="s">
        <v>154</v>
      </c>
      <c r="AB751" s="3" t="s">
        <v>154</v>
      </c>
      <c r="AC751" s="3" t="s">
        <v>154</v>
      </c>
      <c r="AD751" s="3" t="s">
        <v>6151</v>
      </c>
      <c r="AE751" s="3" t="s">
        <v>6151</v>
      </c>
      <c r="AF751" s="3" t="s">
        <v>154</v>
      </c>
      <c r="AG751" s="3" t="s">
        <v>154</v>
      </c>
      <c r="AH751" s="3" t="s">
        <v>6478</v>
      </c>
      <c r="AI751" s="3" t="s">
        <v>6727</v>
      </c>
      <c r="AJ751" s="3" t="s">
        <v>6489</v>
      </c>
    </row>
    <row r="752" spans="1:36" ht="30">
      <c r="A752" s="10">
        <v>847</v>
      </c>
      <c r="B752" t="str">
        <f>IF(K752="总计","",INDEX(主数据!A:AD,MATCH(J752,主数据!A:A,0),9))</f>
        <v>华西大区公司</v>
      </c>
      <c r="C752" t="str">
        <f>IF(K752="","",INDEX(主数据!A:AD,MATCH(J752,主数据!A:A,0),11))</f>
        <v>西宁城区</v>
      </c>
      <c r="D752" t="str">
        <f t="shared" si="44"/>
        <v>YC38销售中心物业费直接录入</v>
      </c>
      <c r="E752" s="13" t="str">
        <f t="shared" si="46"/>
        <v/>
      </c>
      <c r="F752" s="13" t="str">
        <f>IF(E752="","",IFERROR(IF(IF(K752="","",INDEX(收费标合同信息维护!A:Q,MATCH(D752,收费标合同信息维护!J:J,0),10))=D752,"有","无"),"无"))</f>
        <v/>
      </c>
      <c r="G752" s="13" t="str">
        <f t="shared" si="45"/>
        <v/>
      </c>
      <c r="H752" s="13" t="str">
        <f t="shared" si="47"/>
        <v/>
      </c>
      <c r="I752" s="13" t="str">
        <f>IF(G752="","",IFERROR(IF(IF(K752="","",INDEX(收费标合同信息维护!A:Q,MATCH(G752,收费标合同信息维护!M:M,0),13))=G752,"有","无"),"无"))</f>
        <v/>
      </c>
      <c r="J752" s="3" t="s">
        <v>3735</v>
      </c>
      <c r="K752" s="3" t="s">
        <v>8233</v>
      </c>
      <c r="L752" s="3" t="s">
        <v>6638</v>
      </c>
      <c r="M752" s="3" t="s">
        <v>6639</v>
      </c>
      <c r="N752" s="3" t="s">
        <v>6477</v>
      </c>
      <c r="O752" s="3" t="s">
        <v>6478</v>
      </c>
      <c r="P752" s="3" t="s">
        <v>6638</v>
      </c>
      <c r="Q752" s="3" t="s">
        <v>6639</v>
      </c>
      <c r="R752" s="3" t="s">
        <v>6479</v>
      </c>
      <c r="S752" s="3" t="s">
        <v>6480</v>
      </c>
      <c r="T752" s="3" t="s">
        <v>6644</v>
      </c>
      <c r="U752" s="3" t="s">
        <v>154</v>
      </c>
      <c r="V752" s="3" t="s">
        <v>154</v>
      </c>
      <c r="W752" s="3" t="s">
        <v>154</v>
      </c>
      <c r="X752" s="3" t="s">
        <v>154</v>
      </c>
      <c r="Y752" s="3" t="s">
        <v>154</v>
      </c>
      <c r="Z752" s="3" t="s">
        <v>154</v>
      </c>
      <c r="AA752" s="3" t="s">
        <v>154</v>
      </c>
      <c r="AB752" s="3" t="s">
        <v>154</v>
      </c>
      <c r="AC752" s="3" t="s">
        <v>154</v>
      </c>
      <c r="AD752" s="3" t="s">
        <v>6151</v>
      </c>
      <c r="AE752" s="3" t="s">
        <v>6151</v>
      </c>
      <c r="AF752" s="3" t="s">
        <v>154</v>
      </c>
      <c r="AG752" s="3" t="s">
        <v>154</v>
      </c>
      <c r="AH752" s="3" t="s">
        <v>6478</v>
      </c>
      <c r="AI752" s="3" t="s">
        <v>6482</v>
      </c>
      <c r="AJ752" s="3" t="s">
        <v>6489</v>
      </c>
    </row>
    <row r="753" spans="1:36" ht="30">
      <c r="A753" s="10">
        <v>848</v>
      </c>
      <c r="B753" t="str">
        <f>IF(K753="总计","",INDEX(主数据!A:AD,MATCH(J753,主数据!A:A,0),9))</f>
        <v>华西大区公司</v>
      </c>
      <c r="C753" t="str">
        <f>IF(K753="","",INDEX(主数据!A:AD,MATCH(J753,主数据!A:A,0),11))</f>
        <v>西宁城区</v>
      </c>
      <c r="D753" t="str">
        <f t="shared" si="44"/>
        <v>YC49销售中心物业费定额</v>
      </c>
      <c r="E753" s="13" t="str">
        <f t="shared" si="46"/>
        <v/>
      </c>
      <c r="F753" s="13" t="str">
        <f>IF(E753="","",IFERROR(IF(IF(K753="","",INDEX(收费标合同信息维护!A:Q,MATCH(D753,收费标合同信息维护!J:J,0),10))=D753,"有","无"),"无"))</f>
        <v/>
      </c>
      <c r="G753" s="13" t="str">
        <f t="shared" si="45"/>
        <v>YC49销售中心物业费定额43750.00</v>
      </c>
      <c r="H753" s="13" t="str">
        <f t="shared" si="47"/>
        <v>43750.00</v>
      </c>
      <c r="I753" s="13" t="str">
        <f>IF(G753="","",IFERROR(IF(IF(K753="","",INDEX(收费标合同信息维护!A:Q,MATCH(G753,收费标合同信息维护!M:M,0),13))=G753,"有","无"),"无"))</f>
        <v>无</v>
      </c>
      <c r="J753" s="3" t="s">
        <v>4066</v>
      </c>
      <c r="K753" s="3" t="s">
        <v>4067</v>
      </c>
      <c r="L753" s="3" t="s">
        <v>6638</v>
      </c>
      <c r="M753" s="3" t="s">
        <v>6639</v>
      </c>
      <c r="N753" s="3" t="s">
        <v>6477</v>
      </c>
      <c r="O753" s="3" t="s">
        <v>6478</v>
      </c>
      <c r="P753" s="3" t="s">
        <v>6638</v>
      </c>
      <c r="Q753" s="3" t="s">
        <v>7767</v>
      </c>
      <c r="R753" s="3" t="s">
        <v>6490</v>
      </c>
      <c r="S753" s="3" t="s">
        <v>6491</v>
      </c>
      <c r="T753" s="3" t="s">
        <v>6882</v>
      </c>
      <c r="U753" s="3" t="s">
        <v>154</v>
      </c>
      <c r="V753" s="3" t="s">
        <v>154</v>
      </c>
      <c r="W753" s="3" t="s">
        <v>8234</v>
      </c>
      <c r="X753" s="3" t="s">
        <v>154</v>
      </c>
      <c r="Y753" s="3" t="s">
        <v>154</v>
      </c>
      <c r="Z753" s="3" t="s">
        <v>154</v>
      </c>
      <c r="AA753" s="3" t="s">
        <v>154</v>
      </c>
      <c r="AB753" s="3" t="s">
        <v>154</v>
      </c>
      <c r="AC753" s="3" t="s">
        <v>154</v>
      </c>
      <c r="AD753" s="3" t="s">
        <v>6151</v>
      </c>
      <c r="AE753" s="3" t="s">
        <v>6151</v>
      </c>
      <c r="AF753" s="3" t="s">
        <v>154</v>
      </c>
      <c r="AG753" s="3" t="s">
        <v>154</v>
      </c>
      <c r="AH753" s="3" t="s">
        <v>6478</v>
      </c>
      <c r="AI753" s="3" t="s">
        <v>6482</v>
      </c>
      <c r="AJ753" s="3" t="s">
        <v>6489</v>
      </c>
    </row>
    <row r="754" spans="1:36" ht="30">
      <c r="A754" s="10">
        <v>849</v>
      </c>
      <c r="B754" t="str">
        <f>IF(K754="总计","",INDEX(主数据!A:AD,MATCH(J754,主数据!A:A,0),9))</f>
        <v>华中大区公司</v>
      </c>
      <c r="C754" t="str">
        <f>IF(K754="","",INDEX(主数据!A:AD,MATCH(J754,主数据!A:A,0),11))</f>
        <v>郑州城区</v>
      </c>
      <c r="D754" t="str">
        <f t="shared" si="44"/>
        <v>ZZ16销售中心物业费标准方式60.00</v>
      </c>
      <c r="E754" s="13" t="str">
        <f t="shared" si="46"/>
        <v>60.00</v>
      </c>
      <c r="F754" s="13" t="str">
        <f>IF(E754="","",IFERROR(IF(IF(K754="","",INDEX(收费标合同信息维护!A:Q,MATCH(D754,收费标合同信息维护!J:J,0),10))=D754,"有","无"),"无"))</f>
        <v>无</v>
      </c>
      <c r="G754" s="13" t="str">
        <f t="shared" si="45"/>
        <v/>
      </c>
      <c r="H754" s="13" t="str">
        <f t="shared" si="47"/>
        <v/>
      </c>
      <c r="I754" s="13" t="str">
        <f>IF(G754="","",IFERROR(IF(IF(K754="","",INDEX(收费标合同信息维护!A:Q,MATCH(G754,收费标合同信息维护!M:M,0),13))=G754,"有","无"),"无"))</f>
        <v/>
      </c>
      <c r="J754" s="3" t="s">
        <v>3549</v>
      </c>
      <c r="K754" s="3" t="s">
        <v>8235</v>
      </c>
      <c r="L754" s="3" t="s">
        <v>6638</v>
      </c>
      <c r="M754" s="3" t="s">
        <v>6639</v>
      </c>
      <c r="N754" s="3" t="s">
        <v>6477</v>
      </c>
      <c r="O754" s="3" t="s">
        <v>6478</v>
      </c>
      <c r="P754" s="3" t="s">
        <v>6031</v>
      </c>
      <c r="Q754" s="3" t="s">
        <v>8236</v>
      </c>
      <c r="R754" s="3" t="s">
        <v>6484</v>
      </c>
      <c r="S754" s="3" t="s">
        <v>6491</v>
      </c>
      <c r="T754" s="3" t="s">
        <v>6595</v>
      </c>
      <c r="U754" s="3" t="s">
        <v>8237</v>
      </c>
      <c r="V754" s="3" t="s">
        <v>7016</v>
      </c>
      <c r="W754" s="3" t="s">
        <v>154</v>
      </c>
      <c r="X754" s="3" t="s">
        <v>154</v>
      </c>
      <c r="Y754" s="3" t="s">
        <v>154</v>
      </c>
      <c r="Z754" s="3" t="s">
        <v>154</v>
      </c>
      <c r="AA754" s="3" t="s">
        <v>154</v>
      </c>
      <c r="AB754" s="3" t="s">
        <v>154</v>
      </c>
      <c r="AC754" s="3" t="s">
        <v>154</v>
      </c>
      <c r="AD754" s="3" t="s">
        <v>6151</v>
      </c>
      <c r="AE754" s="3" t="s">
        <v>6151</v>
      </c>
      <c r="AF754" s="3" t="s">
        <v>154</v>
      </c>
      <c r="AG754" s="3" t="s">
        <v>154</v>
      </c>
      <c r="AH754" s="3" t="s">
        <v>6597</v>
      </c>
      <c r="AI754" s="3" t="s">
        <v>6482</v>
      </c>
      <c r="AJ754" s="3" t="s">
        <v>6489</v>
      </c>
    </row>
    <row r="755" spans="1:36" ht="30">
      <c r="A755" s="10">
        <v>850</v>
      </c>
      <c r="B755" t="str">
        <f>IF(K755="总计","",INDEX(主数据!A:AD,MATCH(J755,主数据!A:A,0),9))</f>
        <v>华中大区公司</v>
      </c>
      <c r="C755" t="str">
        <f>IF(K755="","",INDEX(主数据!A:AD,MATCH(J755,主数据!A:A,0),11))</f>
        <v>郑州城区</v>
      </c>
      <c r="D755" t="str">
        <f t="shared" si="44"/>
        <v>ZZ16销售中心物业费标准方式72820.00</v>
      </c>
      <c r="E755" s="13" t="str">
        <f t="shared" si="46"/>
        <v>72820.00</v>
      </c>
      <c r="F755" s="13" t="str">
        <f>IF(E755="","",IFERROR(IF(IF(K755="","",INDEX(收费标合同信息维护!A:Q,MATCH(D755,收费标合同信息维护!J:J,0),10))=D755,"有","无"),"无"))</f>
        <v>无</v>
      </c>
      <c r="G755" s="13" t="str">
        <f t="shared" si="45"/>
        <v/>
      </c>
      <c r="H755" s="13" t="str">
        <f t="shared" si="47"/>
        <v/>
      </c>
      <c r="I755" s="13" t="str">
        <f>IF(G755="","",IFERROR(IF(IF(K755="","",INDEX(收费标合同信息维护!A:Q,MATCH(G755,收费标合同信息维护!M:M,0),13))=G755,"有","无"),"无"))</f>
        <v/>
      </c>
      <c r="J755" s="3" t="s">
        <v>3549</v>
      </c>
      <c r="K755" s="3" t="s">
        <v>8235</v>
      </c>
      <c r="L755" s="3" t="s">
        <v>6638</v>
      </c>
      <c r="M755" s="3" t="s">
        <v>6639</v>
      </c>
      <c r="N755" s="3" t="s">
        <v>6477</v>
      </c>
      <c r="O755" s="3" t="s">
        <v>6478</v>
      </c>
      <c r="P755" s="3" t="s">
        <v>8238</v>
      </c>
      <c r="Q755" s="3" t="s">
        <v>7291</v>
      </c>
      <c r="R755" s="3" t="s">
        <v>6484</v>
      </c>
      <c r="S755" s="3" t="s">
        <v>6491</v>
      </c>
      <c r="T755" s="3" t="s">
        <v>6760</v>
      </c>
      <c r="U755" s="3" t="s">
        <v>154</v>
      </c>
      <c r="V755" s="3" t="s">
        <v>8239</v>
      </c>
      <c r="W755" s="3" t="s">
        <v>154</v>
      </c>
      <c r="X755" s="3" t="s">
        <v>154</v>
      </c>
      <c r="Y755" s="3" t="s">
        <v>154</v>
      </c>
      <c r="Z755" s="3" t="s">
        <v>154</v>
      </c>
      <c r="AA755" s="3" t="s">
        <v>154</v>
      </c>
      <c r="AB755" s="3" t="s">
        <v>154</v>
      </c>
      <c r="AC755" s="3" t="s">
        <v>154</v>
      </c>
      <c r="AD755" s="3" t="s">
        <v>6151</v>
      </c>
      <c r="AE755" s="3" t="s">
        <v>6151</v>
      </c>
      <c r="AF755" s="3" t="s">
        <v>154</v>
      </c>
      <c r="AG755" s="3" t="s">
        <v>154</v>
      </c>
      <c r="AH755" s="3" t="s">
        <v>6478</v>
      </c>
      <c r="AI755" s="3" t="s">
        <v>6482</v>
      </c>
      <c r="AJ755" s="3" t="s">
        <v>6489</v>
      </c>
    </row>
    <row r="756" spans="1:36" ht="30">
      <c r="A756" s="10">
        <v>851</v>
      </c>
      <c r="B756" t="str">
        <f>IF(K756="总计","",INDEX(主数据!A:AD,MATCH(J756,主数据!A:A,0),9))</f>
        <v>华中大区公司</v>
      </c>
      <c r="C756" t="str">
        <f>IF(K756="","",INDEX(主数据!A:AD,MATCH(J756,主数据!A:A,0),11))</f>
        <v>郑州城区</v>
      </c>
      <c r="D756" t="str">
        <f t="shared" si="44"/>
        <v>ZZ16销售中心物业费定额</v>
      </c>
      <c r="E756" s="13" t="str">
        <f t="shared" si="46"/>
        <v/>
      </c>
      <c r="F756" s="13" t="str">
        <f>IF(E756="","",IFERROR(IF(IF(K756="","",INDEX(收费标合同信息维护!A:Q,MATCH(D756,收费标合同信息维护!J:J,0),10))=D756,"有","无"),"无"))</f>
        <v/>
      </c>
      <c r="G756" s="13" t="str">
        <f t="shared" si="45"/>
        <v>ZZ16销售中心物业费定额38306.00</v>
      </c>
      <c r="H756" s="13" t="str">
        <f t="shared" si="47"/>
        <v>38306.00</v>
      </c>
      <c r="I756" s="13" t="str">
        <f>IF(G756="","",IFERROR(IF(IF(K756="","",INDEX(收费标合同信息维护!A:Q,MATCH(G756,收费标合同信息维护!M:M,0),13))=G756,"有","无"),"无"))</f>
        <v>无</v>
      </c>
      <c r="J756" s="3" t="s">
        <v>3549</v>
      </c>
      <c r="K756" s="3" t="s">
        <v>8235</v>
      </c>
      <c r="L756" s="3" t="s">
        <v>6638</v>
      </c>
      <c r="M756" s="3" t="s">
        <v>6639</v>
      </c>
      <c r="N756" s="3" t="s">
        <v>6477</v>
      </c>
      <c r="O756" s="3" t="s">
        <v>6478</v>
      </c>
      <c r="P756" s="3" t="s">
        <v>8240</v>
      </c>
      <c r="Q756" s="3" t="s">
        <v>6639</v>
      </c>
      <c r="R756" s="3" t="s">
        <v>6490</v>
      </c>
      <c r="S756" s="3" t="s">
        <v>6491</v>
      </c>
      <c r="T756" s="3" t="s">
        <v>6537</v>
      </c>
      <c r="U756" s="3" t="s">
        <v>8237</v>
      </c>
      <c r="V756" s="3" t="s">
        <v>154</v>
      </c>
      <c r="W756" s="3" t="s">
        <v>8241</v>
      </c>
      <c r="X756" s="3" t="s">
        <v>154</v>
      </c>
      <c r="Y756" s="3" t="s">
        <v>154</v>
      </c>
      <c r="Z756" s="3" t="s">
        <v>154</v>
      </c>
      <c r="AA756" s="3" t="s">
        <v>154</v>
      </c>
      <c r="AB756" s="3" t="s">
        <v>154</v>
      </c>
      <c r="AC756" s="3" t="s">
        <v>154</v>
      </c>
      <c r="AD756" s="3" t="s">
        <v>6151</v>
      </c>
      <c r="AE756" s="3" t="s">
        <v>6151</v>
      </c>
      <c r="AF756" s="3" t="s">
        <v>154</v>
      </c>
      <c r="AG756" s="3" t="s">
        <v>154</v>
      </c>
      <c r="AH756" s="3" t="s">
        <v>6478</v>
      </c>
      <c r="AI756" s="3" t="s">
        <v>6482</v>
      </c>
      <c r="AJ756" s="3" t="s">
        <v>6033</v>
      </c>
    </row>
    <row r="757" spans="1:36" ht="15">
      <c r="A757" s="10">
        <v>852</v>
      </c>
      <c r="B757" t="str">
        <f>IF(K757="总计","",INDEX(主数据!A:AD,MATCH(J757,主数据!A:A,0),9))</f>
        <v>华中大区公司</v>
      </c>
      <c r="C757" t="str">
        <f>IF(K757="","",INDEX(主数据!A:AD,MATCH(J757,主数据!A:A,0),11))</f>
        <v>武汉北区</v>
      </c>
      <c r="D757" t="str">
        <f t="shared" si="44"/>
        <v>ZZ20销售中心物业费直接录入</v>
      </c>
      <c r="E757" s="13" t="str">
        <f t="shared" si="46"/>
        <v/>
      </c>
      <c r="F757" s="13" t="str">
        <f>IF(E757="","",IFERROR(IF(IF(K757="","",INDEX(收费标合同信息维护!A:Q,MATCH(D757,收费标合同信息维护!J:J,0),10))=D757,"有","无"),"无"))</f>
        <v/>
      </c>
      <c r="G757" s="13" t="str">
        <f t="shared" si="45"/>
        <v/>
      </c>
      <c r="H757" s="13" t="str">
        <f t="shared" si="47"/>
        <v/>
      </c>
      <c r="I757" s="13" t="str">
        <f>IF(G757="","",IFERROR(IF(IF(K757="","",INDEX(收费标合同信息维护!A:Q,MATCH(G757,收费标合同信息维护!M:M,0),13))=G757,"有","无"),"无"))</f>
        <v/>
      </c>
      <c r="J757" s="3" t="s">
        <v>4040</v>
      </c>
      <c r="K757" s="3" t="s">
        <v>8242</v>
      </c>
      <c r="L757" s="3" t="s">
        <v>6638</v>
      </c>
      <c r="M757" s="3" t="s">
        <v>6639</v>
      </c>
      <c r="N757" s="3" t="s">
        <v>6477</v>
      </c>
      <c r="O757" s="3" t="s">
        <v>6478</v>
      </c>
      <c r="P757" s="3" t="s">
        <v>6033</v>
      </c>
      <c r="Q757" s="3" t="s">
        <v>7767</v>
      </c>
      <c r="R757" s="3" t="s">
        <v>6479</v>
      </c>
      <c r="S757" s="3" t="s">
        <v>6480</v>
      </c>
      <c r="T757" s="3" t="s">
        <v>8243</v>
      </c>
      <c r="U757" s="3" t="s">
        <v>154</v>
      </c>
      <c r="V757" s="3" t="s">
        <v>154</v>
      </c>
      <c r="W757" s="3" t="s">
        <v>154</v>
      </c>
      <c r="X757" s="3" t="s">
        <v>154</v>
      </c>
      <c r="Y757" s="3" t="s">
        <v>154</v>
      </c>
      <c r="Z757" s="3" t="s">
        <v>154</v>
      </c>
      <c r="AA757" s="3" t="s">
        <v>154</v>
      </c>
      <c r="AB757" s="3" t="s">
        <v>154</v>
      </c>
      <c r="AC757" s="3" t="s">
        <v>154</v>
      </c>
      <c r="AD757" s="3" t="s">
        <v>6151</v>
      </c>
      <c r="AE757" s="3" t="s">
        <v>6151</v>
      </c>
      <c r="AF757" s="3" t="s">
        <v>154</v>
      </c>
      <c r="AG757" s="3" t="s">
        <v>154</v>
      </c>
      <c r="AH757" s="3" t="s">
        <v>6478</v>
      </c>
      <c r="AI757" s="3" t="s">
        <v>6482</v>
      </c>
      <c r="AJ757" s="3" t="s">
        <v>6489</v>
      </c>
    </row>
    <row r="758" spans="1:36" ht="15">
      <c r="A758" s="10">
        <v>853</v>
      </c>
      <c r="B758" t="str">
        <f>IF(K758="总计","",INDEX(主数据!A:AD,MATCH(J758,主数据!A:A,0),9))</f>
        <v>华中大区公司</v>
      </c>
      <c r="C758" t="str">
        <f>IF(K758="","",INDEX(主数据!A:AD,MATCH(J758,主数据!A:A,0),11))</f>
        <v>武汉北区</v>
      </c>
      <c r="D758" t="str">
        <f t="shared" si="44"/>
        <v>ZZ20销售中心物业费标准方式113333.33</v>
      </c>
      <c r="E758" s="13" t="str">
        <f t="shared" si="46"/>
        <v>113333.33</v>
      </c>
      <c r="F758" s="13" t="str">
        <f>IF(E758="","",IFERROR(IF(IF(K758="","",INDEX(收费标合同信息维护!A:Q,MATCH(D758,收费标合同信息维护!J:J,0),10))=D758,"有","无"),"无"))</f>
        <v>无</v>
      </c>
      <c r="G758" s="13" t="str">
        <f t="shared" si="45"/>
        <v/>
      </c>
      <c r="H758" s="13" t="str">
        <f t="shared" si="47"/>
        <v/>
      </c>
      <c r="I758" s="13" t="str">
        <f>IF(G758="","",IFERROR(IF(IF(K758="","",INDEX(收费标合同信息维护!A:Q,MATCH(G758,收费标合同信息维护!M:M,0),13))=G758,"有","无"),"无"))</f>
        <v/>
      </c>
      <c r="J758" s="3" t="s">
        <v>4040</v>
      </c>
      <c r="K758" s="3" t="s">
        <v>8242</v>
      </c>
      <c r="L758" s="3" t="s">
        <v>6638</v>
      </c>
      <c r="M758" s="3" t="s">
        <v>6639</v>
      </c>
      <c r="N758" s="3" t="s">
        <v>6477</v>
      </c>
      <c r="O758" s="3" t="s">
        <v>6478</v>
      </c>
      <c r="P758" s="3" t="s">
        <v>6032</v>
      </c>
      <c r="Q758" s="3" t="s">
        <v>8236</v>
      </c>
      <c r="R758" s="3" t="s">
        <v>6484</v>
      </c>
      <c r="S758" s="3" t="s">
        <v>6491</v>
      </c>
      <c r="T758" s="3" t="s">
        <v>6561</v>
      </c>
      <c r="U758" s="3" t="s">
        <v>154</v>
      </c>
      <c r="V758" s="3" t="s">
        <v>8244</v>
      </c>
      <c r="W758" s="3" t="s">
        <v>154</v>
      </c>
      <c r="X758" s="3" t="s">
        <v>154</v>
      </c>
      <c r="Y758" s="3" t="s">
        <v>154</v>
      </c>
      <c r="Z758" s="3" t="s">
        <v>154</v>
      </c>
      <c r="AA758" s="3" t="s">
        <v>154</v>
      </c>
      <c r="AB758" s="3" t="s">
        <v>154</v>
      </c>
      <c r="AC758" s="3" t="s">
        <v>154</v>
      </c>
      <c r="AD758" s="3" t="s">
        <v>6151</v>
      </c>
      <c r="AE758" s="3" t="s">
        <v>6151</v>
      </c>
      <c r="AF758" s="3" t="s">
        <v>154</v>
      </c>
      <c r="AG758" s="3" t="s">
        <v>154</v>
      </c>
      <c r="AH758" s="3" t="s">
        <v>6478</v>
      </c>
      <c r="AI758" s="3" t="s">
        <v>6482</v>
      </c>
      <c r="AJ758" s="3" t="s">
        <v>6489</v>
      </c>
    </row>
    <row r="759" spans="1:36" ht="30">
      <c r="A759" s="10">
        <v>854</v>
      </c>
      <c r="B759" t="str">
        <f>IF(K759="总计","",INDEX(主数据!A:AD,MATCH(J759,主数据!A:A,0),9))</f>
        <v>华北大区公司</v>
      </c>
      <c r="C759" t="str">
        <f>IF(K759="","",INDEX(主数据!A:AD,MATCH(J759,主数据!A:A,0),11))</f>
        <v>唐山城区</v>
      </c>
      <c r="D759" t="str">
        <f t="shared" si="44"/>
        <v>BJ107物业服务费标准方式2.68</v>
      </c>
      <c r="E759" s="13" t="str">
        <f t="shared" si="46"/>
        <v>2.68</v>
      </c>
      <c r="F759" s="13" t="str">
        <f>IF(E759="","",IFERROR(IF(IF(K759="","",INDEX(收费标合同信息维护!A:Q,MATCH(D759,收费标合同信息维护!J:J,0),10))=D759,"有","无"),"无"))</f>
        <v>无</v>
      </c>
      <c r="G759" s="13" t="str">
        <f t="shared" si="45"/>
        <v/>
      </c>
      <c r="H759" s="13" t="str">
        <f t="shared" si="47"/>
        <v/>
      </c>
      <c r="I759" s="13" t="str">
        <f>IF(G759="","",IFERROR(IF(IF(K759="","",INDEX(收费标合同信息维护!A:Q,MATCH(G759,收费标合同信息维护!M:M,0),13))=G759,"有","无"),"无"))</f>
        <v/>
      </c>
      <c r="J759" s="3" t="s">
        <v>2972</v>
      </c>
      <c r="K759" s="3" t="s">
        <v>6305</v>
      </c>
      <c r="L759" s="3" t="s">
        <v>6025</v>
      </c>
      <c r="M759" s="3" t="s">
        <v>6026</v>
      </c>
      <c r="N759" s="3" t="s">
        <v>6477</v>
      </c>
      <c r="O759" s="3" t="s">
        <v>6478</v>
      </c>
      <c r="P759" s="3" t="s">
        <v>8245</v>
      </c>
      <c r="Q759" s="3" t="s">
        <v>8246</v>
      </c>
      <c r="R759" s="3" t="s">
        <v>6484</v>
      </c>
      <c r="S759" s="3" t="s">
        <v>6491</v>
      </c>
      <c r="T759" s="3" t="s">
        <v>8247</v>
      </c>
      <c r="U759" s="3" t="s">
        <v>154</v>
      </c>
      <c r="V759" s="3" t="s">
        <v>8248</v>
      </c>
      <c r="W759" s="3" t="s">
        <v>154</v>
      </c>
      <c r="X759" s="3" t="s">
        <v>154</v>
      </c>
      <c r="Y759" s="3" t="s">
        <v>154</v>
      </c>
      <c r="Z759" s="3" t="s">
        <v>154</v>
      </c>
      <c r="AA759" s="3" t="s">
        <v>154</v>
      </c>
      <c r="AB759" s="3" t="s">
        <v>154</v>
      </c>
      <c r="AC759" s="3" t="s">
        <v>154</v>
      </c>
      <c r="AD759" s="3" t="s">
        <v>6151</v>
      </c>
      <c r="AE759" s="3" t="s">
        <v>6151</v>
      </c>
      <c r="AF759" s="3" t="s">
        <v>6040</v>
      </c>
      <c r="AG759" s="3" t="s">
        <v>154</v>
      </c>
      <c r="AH759" s="3" t="s">
        <v>6478</v>
      </c>
      <c r="AI759" s="3" t="s">
        <v>6482</v>
      </c>
      <c r="AJ759" s="3" t="s">
        <v>17321</v>
      </c>
    </row>
    <row r="760" spans="1:36" ht="30">
      <c r="A760" s="10">
        <v>855</v>
      </c>
      <c r="B760" t="str">
        <f>IF(K760="总计","",INDEX(主数据!A:AD,MATCH(J760,主数据!A:A,0),9))</f>
        <v>华北大区公司</v>
      </c>
      <c r="C760" t="str">
        <f>IF(K760="","",INDEX(主数据!A:AD,MATCH(J760,主数据!A:A,0),11))</f>
        <v>唐山城区</v>
      </c>
      <c r="D760" t="str">
        <f t="shared" si="44"/>
        <v>BJ107物业服务费标准方式4.50</v>
      </c>
      <c r="E760" s="13" t="str">
        <f t="shared" si="46"/>
        <v>4.50</v>
      </c>
      <c r="F760" s="13" t="str">
        <f>IF(E760="","",IFERROR(IF(IF(K760="","",INDEX(收费标合同信息维护!A:Q,MATCH(D760,收费标合同信息维护!J:J,0),10))=D760,"有","无"),"无"))</f>
        <v>无</v>
      </c>
      <c r="G760" s="13" t="str">
        <f t="shared" si="45"/>
        <v/>
      </c>
      <c r="H760" s="13" t="str">
        <f t="shared" si="47"/>
        <v/>
      </c>
      <c r="I760" s="13" t="str">
        <f>IF(G760="","",IFERROR(IF(IF(K760="","",INDEX(收费标合同信息维护!A:Q,MATCH(G760,收费标合同信息维护!M:M,0),13))=G760,"有","无"),"无"))</f>
        <v/>
      </c>
      <c r="J760" s="3" t="s">
        <v>2972</v>
      </c>
      <c r="K760" s="3" t="s">
        <v>6305</v>
      </c>
      <c r="L760" s="3" t="s">
        <v>6025</v>
      </c>
      <c r="M760" s="3" t="s">
        <v>6026</v>
      </c>
      <c r="N760" s="3" t="s">
        <v>6477</v>
      </c>
      <c r="O760" s="3" t="s">
        <v>6478</v>
      </c>
      <c r="P760" s="3" t="s">
        <v>8250</v>
      </c>
      <c r="Q760" s="3" t="s">
        <v>8251</v>
      </c>
      <c r="R760" s="3" t="s">
        <v>6484</v>
      </c>
      <c r="S760" s="3" t="s">
        <v>6491</v>
      </c>
      <c r="T760" s="3" t="s">
        <v>8247</v>
      </c>
      <c r="U760" s="3" t="s">
        <v>154</v>
      </c>
      <c r="V760" s="3" t="s">
        <v>6507</v>
      </c>
      <c r="W760" s="3" t="s">
        <v>154</v>
      </c>
      <c r="X760" s="3" t="s">
        <v>154</v>
      </c>
      <c r="Y760" s="3" t="s">
        <v>154</v>
      </c>
      <c r="Z760" s="3" t="s">
        <v>154</v>
      </c>
      <c r="AA760" s="3" t="s">
        <v>154</v>
      </c>
      <c r="AB760" s="3" t="s">
        <v>154</v>
      </c>
      <c r="AC760" s="3" t="s">
        <v>154</v>
      </c>
      <c r="AD760" s="3" t="s">
        <v>6151</v>
      </c>
      <c r="AE760" s="3" t="s">
        <v>6151</v>
      </c>
      <c r="AF760" s="3" t="s">
        <v>6040</v>
      </c>
      <c r="AG760" s="3" t="s">
        <v>154</v>
      </c>
      <c r="AH760" s="3" t="s">
        <v>6478</v>
      </c>
      <c r="AI760" s="3" t="s">
        <v>6482</v>
      </c>
      <c r="AJ760" s="3" t="s">
        <v>26</v>
      </c>
    </row>
    <row r="761" spans="1:36" ht="15">
      <c r="A761" s="10">
        <v>856</v>
      </c>
      <c r="B761" t="str">
        <f>IF(K761="总计","",INDEX(主数据!A:AD,MATCH(J761,主数据!A:A,0),9))</f>
        <v>华北大区公司</v>
      </c>
      <c r="C761" t="str">
        <f>IF(K761="","",INDEX(主数据!A:AD,MATCH(J761,主数据!A:A,0),11))</f>
        <v>唐山城区</v>
      </c>
      <c r="D761" t="str">
        <f t="shared" si="44"/>
        <v>BJ107空置物业费定额</v>
      </c>
      <c r="E761" s="13" t="str">
        <f t="shared" si="46"/>
        <v/>
      </c>
      <c r="F761" s="13" t="str">
        <f>IF(E761="","",IFERROR(IF(IF(K761="","",INDEX(收费标合同信息维护!A:Q,MATCH(D761,收费标合同信息维护!J:J,0),10))=D761,"有","无"),"无"))</f>
        <v/>
      </c>
      <c r="G761" s="13" t="str">
        <f t="shared" si="45"/>
        <v>BJ107空置物业费定额102084.65</v>
      </c>
      <c r="H761" s="13" t="str">
        <f t="shared" si="47"/>
        <v>102084.65</v>
      </c>
      <c r="I761" s="13" t="str">
        <f>IF(G761="","",IFERROR(IF(IF(K761="","",INDEX(收费标合同信息维护!A:Q,MATCH(G761,收费标合同信息维护!M:M,0),13))=G761,"有","无"),"无"))</f>
        <v>无</v>
      </c>
      <c r="J761" s="3" t="s">
        <v>2972</v>
      </c>
      <c r="K761" s="3" t="s">
        <v>6305</v>
      </c>
      <c r="L761" s="3" t="s">
        <v>6580</v>
      </c>
      <c r="M761" s="3" t="s">
        <v>6581</v>
      </c>
      <c r="N761" s="3" t="s">
        <v>6477</v>
      </c>
      <c r="O761" s="3" t="s">
        <v>6478</v>
      </c>
      <c r="P761" s="3" t="s">
        <v>8252</v>
      </c>
      <c r="Q761" s="3" t="s">
        <v>8253</v>
      </c>
      <c r="R761" s="3" t="s">
        <v>6490</v>
      </c>
      <c r="S761" s="3" t="s">
        <v>6485</v>
      </c>
      <c r="T761" s="3" t="s">
        <v>6496</v>
      </c>
      <c r="U761" s="3" t="s">
        <v>6533</v>
      </c>
      <c r="V761" s="3" t="s">
        <v>154</v>
      </c>
      <c r="W761" s="3" t="s">
        <v>8254</v>
      </c>
      <c r="X761" s="3" t="s">
        <v>154</v>
      </c>
      <c r="Y761" s="3" t="s">
        <v>154</v>
      </c>
      <c r="Z761" s="3" t="s">
        <v>154</v>
      </c>
      <c r="AA761" s="3" t="s">
        <v>154</v>
      </c>
      <c r="AB761" s="3" t="s">
        <v>154</v>
      </c>
      <c r="AC761" s="3" t="s">
        <v>154</v>
      </c>
      <c r="AD761" s="3" t="s">
        <v>6151</v>
      </c>
      <c r="AE761" s="3" t="s">
        <v>6151</v>
      </c>
      <c r="AF761" s="3" t="s">
        <v>6040</v>
      </c>
      <c r="AG761" s="3" t="s">
        <v>154</v>
      </c>
      <c r="AH761" s="3" t="s">
        <v>6478</v>
      </c>
      <c r="AI761" s="3" t="s">
        <v>6482</v>
      </c>
      <c r="AJ761" s="3" t="s">
        <v>6489</v>
      </c>
    </row>
    <row r="762" spans="1:36" ht="30">
      <c r="A762" s="10">
        <v>857</v>
      </c>
      <c r="B762" t="str">
        <f>IF(K762="总计","",INDEX(主数据!A:AD,MATCH(J762,主数据!A:A,0),9))</f>
        <v>华北大区公司</v>
      </c>
      <c r="C762" t="str">
        <f>IF(K762="","",INDEX(主数据!A:AD,MATCH(J762,主数据!A:A,0),11))</f>
        <v>唐山城区</v>
      </c>
      <c r="D762" t="str">
        <f t="shared" si="44"/>
        <v>BJ107空置物业费定额</v>
      </c>
      <c r="E762" s="13" t="str">
        <f t="shared" si="46"/>
        <v/>
      </c>
      <c r="F762" s="13" t="str">
        <f>IF(E762="","",IFERROR(IF(IF(K762="","",INDEX(收费标合同信息维护!A:Q,MATCH(D762,收费标合同信息维护!J:J,0),10))=D762,"有","无"),"无"))</f>
        <v/>
      </c>
      <c r="G762" s="13" t="str">
        <f t="shared" si="45"/>
        <v>BJ107空置物业费定额68554.37</v>
      </c>
      <c r="H762" s="13" t="str">
        <f t="shared" si="47"/>
        <v>68554.37</v>
      </c>
      <c r="I762" s="13" t="str">
        <f>IF(G762="","",IFERROR(IF(IF(K762="","",INDEX(收费标合同信息维护!A:Q,MATCH(G762,收费标合同信息维护!M:M,0),13))=G762,"有","无"),"无"))</f>
        <v>无</v>
      </c>
      <c r="J762" s="3" t="s">
        <v>2972</v>
      </c>
      <c r="K762" s="3" t="s">
        <v>6305</v>
      </c>
      <c r="L762" s="3" t="s">
        <v>6580</v>
      </c>
      <c r="M762" s="3" t="s">
        <v>6581</v>
      </c>
      <c r="N762" s="3" t="s">
        <v>6477</v>
      </c>
      <c r="O762" s="3" t="s">
        <v>6478</v>
      </c>
      <c r="P762" s="3" t="s">
        <v>8255</v>
      </c>
      <c r="Q762" s="3" t="s">
        <v>8256</v>
      </c>
      <c r="R762" s="3" t="s">
        <v>6490</v>
      </c>
      <c r="S762" s="3" t="s">
        <v>8257</v>
      </c>
      <c r="T762" s="3" t="s">
        <v>6537</v>
      </c>
      <c r="U762" s="3" t="s">
        <v>6549</v>
      </c>
      <c r="V762" s="3" t="s">
        <v>154</v>
      </c>
      <c r="W762" s="3" t="s">
        <v>8258</v>
      </c>
      <c r="X762" s="3" t="s">
        <v>154</v>
      </c>
      <c r="Y762" s="3" t="s">
        <v>154</v>
      </c>
      <c r="Z762" s="3" t="s">
        <v>154</v>
      </c>
      <c r="AA762" s="3" t="s">
        <v>154</v>
      </c>
      <c r="AB762" s="3" t="s">
        <v>154</v>
      </c>
      <c r="AC762" s="3" t="s">
        <v>154</v>
      </c>
      <c r="AD762" s="3" t="s">
        <v>6151</v>
      </c>
      <c r="AE762" s="3" t="s">
        <v>6151</v>
      </c>
      <c r="AF762" s="3" t="s">
        <v>6040</v>
      </c>
      <c r="AG762" s="3" t="s">
        <v>154</v>
      </c>
      <c r="AH762" s="3" t="s">
        <v>6478</v>
      </c>
      <c r="AI762" s="3" t="s">
        <v>6482</v>
      </c>
      <c r="AJ762" s="3" t="s">
        <v>6033</v>
      </c>
    </row>
    <row r="763" spans="1:36" ht="15">
      <c r="A763" s="10">
        <v>858</v>
      </c>
      <c r="B763" t="str">
        <f>IF(K763="总计","",INDEX(主数据!A:AD,MATCH(J763,主数据!A:A,0),9))</f>
        <v>华北大区公司</v>
      </c>
      <c r="C763" t="str">
        <f>IF(K763="","",INDEX(主数据!A:AD,MATCH(J763,主数据!A:A,0),11))</f>
        <v>北京五城区</v>
      </c>
      <c r="D763" t="str">
        <f t="shared" si="44"/>
        <v>BJ115物业服务费标准方式2.68</v>
      </c>
      <c r="E763" s="13" t="str">
        <f t="shared" si="46"/>
        <v>2.68</v>
      </c>
      <c r="F763" s="13" t="str">
        <f>IF(E763="","",IFERROR(IF(IF(K763="","",INDEX(收费标合同信息维护!A:Q,MATCH(D763,收费标合同信息维护!J:J,0),10))=D763,"有","无"),"无"))</f>
        <v>无</v>
      </c>
      <c r="G763" s="13" t="str">
        <f t="shared" si="45"/>
        <v/>
      </c>
      <c r="H763" s="13" t="str">
        <f t="shared" si="47"/>
        <v/>
      </c>
      <c r="I763" s="13" t="str">
        <f>IF(G763="","",IFERROR(IF(IF(K763="","",INDEX(收费标合同信息维护!A:Q,MATCH(G763,收费标合同信息维护!M:M,0),13))=G763,"有","无"),"无"))</f>
        <v/>
      </c>
      <c r="J763" s="3" t="s">
        <v>2676</v>
      </c>
      <c r="K763" s="3" t="s">
        <v>6306</v>
      </c>
      <c r="L763" s="3" t="s">
        <v>6025</v>
      </c>
      <c r="M763" s="3" t="s">
        <v>6026</v>
      </c>
      <c r="N763" s="3" t="s">
        <v>6477</v>
      </c>
      <c r="O763" s="3" t="s">
        <v>6478</v>
      </c>
      <c r="P763" s="3" t="s">
        <v>8259</v>
      </c>
      <c r="Q763" s="3" t="s">
        <v>6026</v>
      </c>
      <c r="R763" s="3" t="s">
        <v>6484</v>
      </c>
      <c r="S763" s="3" t="s">
        <v>6491</v>
      </c>
      <c r="T763" s="3" t="s">
        <v>6506</v>
      </c>
      <c r="U763" s="3" t="s">
        <v>154</v>
      </c>
      <c r="V763" s="3" t="s">
        <v>8248</v>
      </c>
      <c r="W763" s="3" t="s">
        <v>154</v>
      </c>
      <c r="X763" s="3" t="s">
        <v>154</v>
      </c>
      <c r="Y763" s="3" t="s">
        <v>154</v>
      </c>
      <c r="Z763" s="3" t="s">
        <v>154</v>
      </c>
      <c r="AA763" s="3" t="s">
        <v>154</v>
      </c>
      <c r="AB763" s="3" t="s">
        <v>154</v>
      </c>
      <c r="AC763" s="3" t="s">
        <v>154</v>
      </c>
      <c r="AD763" s="3" t="s">
        <v>6151</v>
      </c>
      <c r="AE763" s="3" t="s">
        <v>6151</v>
      </c>
      <c r="AF763" s="3" t="s">
        <v>154</v>
      </c>
      <c r="AG763" s="3" t="s">
        <v>154</v>
      </c>
      <c r="AH763" s="3" t="s">
        <v>6478</v>
      </c>
      <c r="AI763" s="3" t="s">
        <v>6727</v>
      </c>
      <c r="AJ763" s="3" t="s">
        <v>6489</v>
      </c>
    </row>
    <row r="764" spans="1:36" ht="15">
      <c r="A764" s="10">
        <v>859</v>
      </c>
      <c r="B764" t="str">
        <f>IF(K764="总计","",INDEX(主数据!A:AD,MATCH(J764,主数据!A:A,0),9))</f>
        <v>华北大区公司</v>
      </c>
      <c r="C764" t="str">
        <f>IF(K764="","",INDEX(主数据!A:AD,MATCH(J764,主数据!A:A,0),11))</f>
        <v>北京五城区</v>
      </c>
      <c r="D764" t="str">
        <f t="shared" si="44"/>
        <v>BJ115物业服务费标准方式1.50</v>
      </c>
      <c r="E764" s="13" t="str">
        <f t="shared" si="46"/>
        <v>1.50</v>
      </c>
      <c r="F764" s="13" t="str">
        <f>IF(E764="","",IFERROR(IF(IF(K764="","",INDEX(收费标合同信息维护!A:Q,MATCH(D764,收费标合同信息维护!J:J,0),10))=D764,"有","无"),"无"))</f>
        <v>无</v>
      </c>
      <c r="G764" s="13" t="str">
        <f t="shared" si="45"/>
        <v/>
      </c>
      <c r="H764" s="13" t="str">
        <f t="shared" si="47"/>
        <v/>
      </c>
      <c r="I764" s="13" t="str">
        <f>IF(G764="","",IFERROR(IF(IF(K764="","",INDEX(收费标合同信息维护!A:Q,MATCH(G764,收费标合同信息维护!M:M,0),13))=G764,"有","无"),"无"))</f>
        <v/>
      </c>
      <c r="J764" s="3" t="s">
        <v>2676</v>
      </c>
      <c r="K764" s="3" t="s">
        <v>6306</v>
      </c>
      <c r="L764" s="3" t="s">
        <v>6025</v>
      </c>
      <c r="M764" s="3" t="s">
        <v>6026</v>
      </c>
      <c r="N764" s="3" t="s">
        <v>6477</v>
      </c>
      <c r="O764" s="3" t="s">
        <v>6478</v>
      </c>
      <c r="P764" s="3" t="s">
        <v>8260</v>
      </c>
      <c r="Q764" s="3" t="s">
        <v>8261</v>
      </c>
      <c r="R764" s="3" t="s">
        <v>6484</v>
      </c>
      <c r="S764" s="3" t="s">
        <v>6491</v>
      </c>
      <c r="T764" s="3" t="s">
        <v>6506</v>
      </c>
      <c r="U764" s="3" t="s">
        <v>154</v>
      </c>
      <c r="V764" s="3" t="s">
        <v>6608</v>
      </c>
      <c r="W764" s="3" t="s">
        <v>154</v>
      </c>
      <c r="X764" s="3" t="s">
        <v>154</v>
      </c>
      <c r="Y764" s="3" t="s">
        <v>154</v>
      </c>
      <c r="Z764" s="3" t="s">
        <v>154</v>
      </c>
      <c r="AA764" s="3" t="s">
        <v>154</v>
      </c>
      <c r="AB764" s="3" t="s">
        <v>154</v>
      </c>
      <c r="AC764" s="3" t="s">
        <v>154</v>
      </c>
      <c r="AD764" s="3" t="s">
        <v>6151</v>
      </c>
      <c r="AE764" s="3" t="s">
        <v>6151</v>
      </c>
      <c r="AF764" s="3" t="s">
        <v>154</v>
      </c>
      <c r="AG764" s="3" t="s">
        <v>154</v>
      </c>
      <c r="AH764" s="3" t="s">
        <v>6478</v>
      </c>
      <c r="AI764" s="3" t="s">
        <v>6727</v>
      </c>
      <c r="AJ764" s="3" t="s">
        <v>6489</v>
      </c>
    </row>
    <row r="765" spans="1:36" ht="15">
      <c r="A765" s="10">
        <v>860</v>
      </c>
      <c r="B765" t="str">
        <f>IF(K765="总计","",INDEX(主数据!A:AD,MATCH(J765,主数据!A:A,0),9))</f>
        <v>华北大区公司</v>
      </c>
      <c r="C765" t="str">
        <f>IF(K765="","",INDEX(主数据!A:AD,MATCH(J765,主数据!A:A,0),11))</f>
        <v>北京五城区</v>
      </c>
      <c r="D765" t="str">
        <f t="shared" si="44"/>
        <v>BJ115物业服务费标准方式1.50</v>
      </c>
      <c r="E765" s="13" t="str">
        <f t="shared" si="46"/>
        <v>1.50</v>
      </c>
      <c r="F765" s="13" t="str">
        <f>IF(E765="","",IFERROR(IF(IF(K765="","",INDEX(收费标合同信息维护!A:Q,MATCH(D765,收费标合同信息维护!J:J,0),10))=D765,"有","无"),"无"))</f>
        <v>无</v>
      </c>
      <c r="G765" s="13" t="str">
        <f t="shared" si="45"/>
        <v/>
      </c>
      <c r="H765" s="13" t="str">
        <f t="shared" si="47"/>
        <v/>
      </c>
      <c r="I765" s="13" t="str">
        <f>IF(G765="","",IFERROR(IF(IF(K765="","",INDEX(收费标合同信息维护!A:Q,MATCH(G765,收费标合同信息维护!M:M,0),13))=G765,"有","无"),"无"))</f>
        <v/>
      </c>
      <c r="J765" s="3" t="s">
        <v>2676</v>
      </c>
      <c r="K765" s="3" t="s">
        <v>6306</v>
      </c>
      <c r="L765" s="3" t="s">
        <v>6025</v>
      </c>
      <c r="M765" s="3" t="s">
        <v>6026</v>
      </c>
      <c r="N765" s="3" t="s">
        <v>6477</v>
      </c>
      <c r="O765" s="3" t="s">
        <v>6478</v>
      </c>
      <c r="P765" s="3" t="s">
        <v>8262</v>
      </c>
      <c r="Q765" s="3" t="s">
        <v>8263</v>
      </c>
      <c r="R765" s="3" t="s">
        <v>6484</v>
      </c>
      <c r="S765" s="3" t="s">
        <v>6491</v>
      </c>
      <c r="T765" s="3" t="s">
        <v>6537</v>
      </c>
      <c r="U765" s="3" t="s">
        <v>154</v>
      </c>
      <c r="V765" s="3" t="s">
        <v>6608</v>
      </c>
      <c r="W765" s="3" t="s">
        <v>154</v>
      </c>
      <c r="X765" s="3" t="s">
        <v>154</v>
      </c>
      <c r="Y765" s="3" t="s">
        <v>154</v>
      </c>
      <c r="Z765" s="3" t="s">
        <v>154</v>
      </c>
      <c r="AA765" s="3" t="s">
        <v>154</v>
      </c>
      <c r="AB765" s="3" t="s">
        <v>154</v>
      </c>
      <c r="AC765" s="3" t="s">
        <v>154</v>
      </c>
      <c r="AD765" s="3" t="s">
        <v>6151</v>
      </c>
      <c r="AE765" s="3" t="s">
        <v>6151</v>
      </c>
      <c r="AF765" s="3" t="s">
        <v>154</v>
      </c>
      <c r="AG765" s="3" t="s">
        <v>154</v>
      </c>
      <c r="AH765" s="3" t="s">
        <v>6597</v>
      </c>
      <c r="AI765" s="3" t="s">
        <v>6727</v>
      </c>
      <c r="AJ765" s="3" t="s">
        <v>6489</v>
      </c>
    </row>
    <row r="766" spans="1:36" ht="15">
      <c r="A766" s="10">
        <v>861</v>
      </c>
      <c r="B766" t="str">
        <f>IF(K766="总计","",INDEX(主数据!A:AD,MATCH(J766,主数据!A:A,0),9))</f>
        <v>华北大区公司</v>
      </c>
      <c r="C766" t="str">
        <f>IF(K766="","",INDEX(主数据!A:AD,MATCH(J766,主数据!A:A,0),11))</f>
        <v>北京五城区</v>
      </c>
      <c r="D766" t="str">
        <f t="shared" si="44"/>
        <v>BJ115物业服务费标准方式1.50</v>
      </c>
      <c r="E766" s="13" t="str">
        <f t="shared" si="46"/>
        <v>1.50</v>
      </c>
      <c r="F766" s="13" t="str">
        <f>IF(E766="","",IFERROR(IF(IF(K766="","",INDEX(收费标合同信息维护!A:Q,MATCH(D766,收费标合同信息维护!J:J,0),10))=D766,"有","无"),"无"))</f>
        <v>无</v>
      </c>
      <c r="G766" s="13" t="str">
        <f t="shared" si="45"/>
        <v/>
      </c>
      <c r="H766" s="13" t="str">
        <f t="shared" si="47"/>
        <v/>
      </c>
      <c r="I766" s="13" t="str">
        <f>IF(G766="","",IFERROR(IF(IF(K766="","",INDEX(收费标合同信息维护!A:Q,MATCH(G766,收费标合同信息维护!M:M,0),13))=G766,"有","无"),"无"))</f>
        <v/>
      </c>
      <c r="J766" s="3" t="s">
        <v>2676</v>
      </c>
      <c r="K766" s="3" t="s">
        <v>6306</v>
      </c>
      <c r="L766" s="3" t="s">
        <v>6025</v>
      </c>
      <c r="M766" s="3" t="s">
        <v>6026</v>
      </c>
      <c r="N766" s="3" t="s">
        <v>6477</v>
      </c>
      <c r="O766" s="3" t="s">
        <v>6478</v>
      </c>
      <c r="P766" s="3" t="s">
        <v>8264</v>
      </c>
      <c r="Q766" s="3" t="s">
        <v>8265</v>
      </c>
      <c r="R766" s="3" t="s">
        <v>6484</v>
      </c>
      <c r="S766" s="3" t="s">
        <v>6485</v>
      </c>
      <c r="T766" s="3" t="s">
        <v>6537</v>
      </c>
      <c r="U766" s="3" t="s">
        <v>154</v>
      </c>
      <c r="V766" s="3" t="s">
        <v>6608</v>
      </c>
      <c r="W766" s="3" t="s">
        <v>154</v>
      </c>
      <c r="X766" s="3" t="s">
        <v>154</v>
      </c>
      <c r="Y766" s="3" t="s">
        <v>154</v>
      </c>
      <c r="Z766" s="3" t="s">
        <v>154</v>
      </c>
      <c r="AA766" s="3" t="s">
        <v>154</v>
      </c>
      <c r="AB766" s="3" t="s">
        <v>154</v>
      </c>
      <c r="AC766" s="3" t="s">
        <v>154</v>
      </c>
      <c r="AD766" s="3" t="s">
        <v>6151</v>
      </c>
      <c r="AE766" s="3" t="s">
        <v>6151</v>
      </c>
      <c r="AF766" s="3" t="s">
        <v>6040</v>
      </c>
      <c r="AG766" s="3" t="s">
        <v>154</v>
      </c>
      <c r="AH766" s="3" t="s">
        <v>6478</v>
      </c>
      <c r="AI766" s="3" t="s">
        <v>6482</v>
      </c>
      <c r="AJ766" s="3" t="s">
        <v>6033</v>
      </c>
    </row>
    <row r="767" spans="1:36" ht="15">
      <c r="A767" s="10">
        <v>862</v>
      </c>
      <c r="B767" t="str">
        <f>IF(K767="总计","",INDEX(主数据!A:AD,MATCH(J767,主数据!A:A,0),9))</f>
        <v>华北大区公司</v>
      </c>
      <c r="C767" t="str">
        <f>IF(K767="","",INDEX(主数据!A:AD,MATCH(J767,主数据!A:A,0),11))</f>
        <v>北京五城区</v>
      </c>
      <c r="D767" t="str">
        <f t="shared" si="44"/>
        <v>BJ115物业服务费标准方式2.68</v>
      </c>
      <c r="E767" s="13" t="str">
        <f t="shared" si="46"/>
        <v>2.68</v>
      </c>
      <c r="F767" s="13" t="str">
        <f>IF(E767="","",IFERROR(IF(IF(K767="","",INDEX(收费标合同信息维护!A:Q,MATCH(D767,收费标合同信息维护!J:J,0),10))=D767,"有","无"),"无"))</f>
        <v>无</v>
      </c>
      <c r="G767" s="13" t="str">
        <f t="shared" si="45"/>
        <v/>
      </c>
      <c r="H767" s="13" t="str">
        <f t="shared" si="47"/>
        <v/>
      </c>
      <c r="I767" s="13" t="str">
        <f>IF(G767="","",IFERROR(IF(IF(K767="","",INDEX(收费标合同信息维护!A:Q,MATCH(G767,收费标合同信息维护!M:M,0),13))=G767,"有","无"),"无"))</f>
        <v/>
      </c>
      <c r="J767" s="3" t="s">
        <v>2676</v>
      </c>
      <c r="K767" s="3" t="s">
        <v>6306</v>
      </c>
      <c r="L767" s="3" t="s">
        <v>6025</v>
      </c>
      <c r="M767" s="3" t="s">
        <v>6026</v>
      </c>
      <c r="N767" s="3" t="s">
        <v>6477</v>
      </c>
      <c r="O767" s="3" t="s">
        <v>6478</v>
      </c>
      <c r="P767" s="3" t="s">
        <v>8266</v>
      </c>
      <c r="Q767" s="3" t="s">
        <v>6685</v>
      </c>
      <c r="R767" s="3" t="s">
        <v>6484</v>
      </c>
      <c r="S767" s="3" t="s">
        <v>6485</v>
      </c>
      <c r="T767" s="3" t="s">
        <v>6496</v>
      </c>
      <c r="U767" s="3" t="s">
        <v>154</v>
      </c>
      <c r="V767" s="3" t="s">
        <v>8248</v>
      </c>
      <c r="W767" s="3" t="s">
        <v>154</v>
      </c>
      <c r="X767" s="3" t="s">
        <v>154</v>
      </c>
      <c r="Y767" s="3" t="s">
        <v>154</v>
      </c>
      <c r="Z767" s="3" t="s">
        <v>154</v>
      </c>
      <c r="AA767" s="3" t="s">
        <v>154</v>
      </c>
      <c r="AB767" s="3" t="s">
        <v>154</v>
      </c>
      <c r="AC767" s="3" t="s">
        <v>154</v>
      </c>
      <c r="AD767" s="3" t="s">
        <v>6151</v>
      </c>
      <c r="AE767" s="3" t="s">
        <v>6151</v>
      </c>
      <c r="AF767" s="3" t="s">
        <v>154</v>
      </c>
      <c r="AG767" s="3" t="s">
        <v>154</v>
      </c>
      <c r="AH767" s="3" t="s">
        <v>6478</v>
      </c>
      <c r="AI767" s="3" t="s">
        <v>6482</v>
      </c>
      <c r="AJ767" s="3" t="s">
        <v>8267</v>
      </c>
    </row>
    <row r="768" spans="1:36" ht="30">
      <c r="A768" s="10">
        <v>863</v>
      </c>
      <c r="B768" t="str">
        <f>IF(K768="总计","",INDEX(主数据!A:AD,MATCH(J768,主数据!A:A,0),9))</f>
        <v>华北大区公司</v>
      </c>
      <c r="C768" t="str">
        <f>IF(K768="","",INDEX(主数据!A:AD,MATCH(J768,主数据!A:A,0),11))</f>
        <v>北京六城区</v>
      </c>
      <c r="D768" t="str">
        <f t="shared" si="44"/>
        <v>BJ73物业服务费标准方式2.10</v>
      </c>
      <c r="E768" s="13" t="str">
        <f t="shared" si="46"/>
        <v>2.10</v>
      </c>
      <c r="F768" s="13" t="str">
        <f>IF(E768="","",IFERROR(IF(IF(K768="","",INDEX(收费标合同信息维护!A:Q,MATCH(D768,收费标合同信息维护!J:J,0),10))=D768,"有","无"),"无"))</f>
        <v>无</v>
      </c>
      <c r="G768" s="13" t="str">
        <f t="shared" si="45"/>
        <v/>
      </c>
      <c r="H768" s="13" t="str">
        <f t="shared" si="47"/>
        <v/>
      </c>
      <c r="I768" s="13" t="str">
        <f>IF(G768="","",IFERROR(IF(IF(K768="","",INDEX(收费标合同信息维护!A:Q,MATCH(G768,收费标合同信息维护!M:M,0),13))=G768,"有","无"),"无"))</f>
        <v/>
      </c>
      <c r="J768" s="3" t="s">
        <v>2285</v>
      </c>
      <c r="K768" s="3" t="s">
        <v>6370</v>
      </c>
      <c r="L768" s="3" t="s">
        <v>6025</v>
      </c>
      <c r="M768" s="3" t="s">
        <v>6026</v>
      </c>
      <c r="N768" s="3" t="s">
        <v>6477</v>
      </c>
      <c r="O768" s="3" t="s">
        <v>6478</v>
      </c>
      <c r="P768" s="3" t="s">
        <v>18083</v>
      </c>
      <c r="Q768" s="3" t="s">
        <v>18084</v>
      </c>
      <c r="R768" s="3" t="s">
        <v>6484</v>
      </c>
      <c r="S768" s="3" t="s">
        <v>6491</v>
      </c>
      <c r="T768" s="3" t="s">
        <v>6506</v>
      </c>
      <c r="U768" s="3" t="s">
        <v>154</v>
      </c>
      <c r="V768" s="3" t="s">
        <v>8269</v>
      </c>
      <c r="W768" s="3" t="s">
        <v>154</v>
      </c>
      <c r="X768" s="3" t="s">
        <v>154</v>
      </c>
      <c r="Y768" s="3" t="s">
        <v>154</v>
      </c>
      <c r="Z768" s="3" t="s">
        <v>154</v>
      </c>
      <c r="AA768" s="3" t="s">
        <v>154</v>
      </c>
      <c r="AB768" s="3" t="s">
        <v>154</v>
      </c>
      <c r="AC768" s="3" t="s">
        <v>154</v>
      </c>
      <c r="AD768" s="3" t="s">
        <v>6151</v>
      </c>
      <c r="AE768" s="3" t="s">
        <v>6151</v>
      </c>
      <c r="AF768" s="3" t="s">
        <v>154</v>
      </c>
      <c r="AG768" s="3" t="s">
        <v>154</v>
      </c>
      <c r="AH768" s="3" t="s">
        <v>6478</v>
      </c>
      <c r="AI768" s="3" t="s">
        <v>6482</v>
      </c>
      <c r="AJ768" s="3" t="s">
        <v>18085</v>
      </c>
    </row>
    <row r="769" spans="1:36" ht="30">
      <c r="A769" s="10">
        <v>864</v>
      </c>
      <c r="B769" t="str">
        <f>IF(K769="总计","",INDEX(主数据!A:AD,MATCH(J769,主数据!A:A,0),9))</f>
        <v>华北大区公司</v>
      </c>
      <c r="C769" t="str">
        <f>IF(K769="","",INDEX(主数据!A:AD,MATCH(J769,主数据!A:A,0),11))</f>
        <v>北京六城区</v>
      </c>
      <c r="D769" t="str">
        <f t="shared" si="44"/>
        <v>BJ73物业服务费标准方式2.50</v>
      </c>
      <c r="E769" s="13" t="str">
        <f t="shared" si="46"/>
        <v>2.50</v>
      </c>
      <c r="F769" s="13" t="str">
        <f>IF(E769="","",IFERROR(IF(IF(K769="","",INDEX(收费标合同信息维护!A:Q,MATCH(D769,收费标合同信息维护!J:J,0),10))=D769,"有","无"),"无"))</f>
        <v>无</v>
      </c>
      <c r="G769" s="13" t="str">
        <f t="shared" si="45"/>
        <v/>
      </c>
      <c r="H769" s="13" t="str">
        <f t="shared" si="47"/>
        <v/>
      </c>
      <c r="I769" s="13" t="str">
        <f>IF(G769="","",IFERROR(IF(IF(K769="","",INDEX(收费标合同信息维护!A:Q,MATCH(G769,收费标合同信息维护!M:M,0),13))=G769,"有","无"),"无"))</f>
        <v/>
      </c>
      <c r="J769" s="3" t="s">
        <v>2285</v>
      </c>
      <c r="K769" s="3" t="s">
        <v>6370</v>
      </c>
      <c r="L769" s="3" t="s">
        <v>6025</v>
      </c>
      <c r="M769" s="3" t="s">
        <v>6026</v>
      </c>
      <c r="N769" s="3" t="s">
        <v>6477</v>
      </c>
      <c r="O769" s="3" t="s">
        <v>6478</v>
      </c>
      <c r="P769" s="3" t="s">
        <v>18086</v>
      </c>
      <c r="Q769" s="3" t="s">
        <v>18087</v>
      </c>
      <c r="R769" s="3" t="s">
        <v>6484</v>
      </c>
      <c r="S769" s="3" t="s">
        <v>6491</v>
      </c>
      <c r="T769" s="3" t="s">
        <v>6506</v>
      </c>
      <c r="U769" s="3" t="s">
        <v>154</v>
      </c>
      <c r="V769" s="3" t="s">
        <v>6675</v>
      </c>
      <c r="W769" s="3" t="s">
        <v>154</v>
      </c>
      <c r="X769" s="3" t="s">
        <v>154</v>
      </c>
      <c r="Y769" s="3" t="s">
        <v>154</v>
      </c>
      <c r="Z769" s="3" t="s">
        <v>154</v>
      </c>
      <c r="AA769" s="3" t="s">
        <v>154</v>
      </c>
      <c r="AB769" s="3" t="s">
        <v>154</v>
      </c>
      <c r="AC769" s="3" t="s">
        <v>154</v>
      </c>
      <c r="AD769" s="3" t="s">
        <v>6151</v>
      </c>
      <c r="AE769" s="3" t="s">
        <v>6151</v>
      </c>
      <c r="AF769" s="3" t="s">
        <v>154</v>
      </c>
      <c r="AG769" s="3" t="s">
        <v>154</v>
      </c>
      <c r="AH769" s="3" t="s">
        <v>6478</v>
      </c>
      <c r="AI769" s="3" t="s">
        <v>6482</v>
      </c>
      <c r="AJ769" s="3" t="s">
        <v>6027</v>
      </c>
    </row>
    <row r="770" spans="1:36" ht="30">
      <c r="A770" s="10">
        <v>865</v>
      </c>
      <c r="B770" t="str">
        <f>IF(K770="总计","",INDEX(主数据!A:AD,MATCH(J770,主数据!A:A,0),9))</f>
        <v>华北大区公司</v>
      </c>
      <c r="C770" t="str">
        <f>IF(K770="","",INDEX(主数据!A:AD,MATCH(J770,主数据!A:A,0),11))</f>
        <v>北京六城区</v>
      </c>
      <c r="D770" t="str">
        <f t="shared" ref="D770:D833" si="48">J770&amp;M770&amp;R770&amp;E770</f>
        <v>BJ73物业服务费标准方式3.15</v>
      </c>
      <c r="E770" s="13" t="str">
        <f t="shared" si="46"/>
        <v>3.15</v>
      </c>
      <c r="F770" s="13" t="str">
        <f>IF(E770="","",IFERROR(IF(IF(K770="","",INDEX(收费标合同信息维护!A:Q,MATCH(D770,收费标合同信息维护!J:J,0),10))=D770,"有","无"),"无"))</f>
        <v>无</v>
      </c>
      <c r="G770" s="13" t="str">
        <f t="shared" ref="G770:G833" si="49">IF(W770="","",J770&amp;M770&amp;R770&amp;H770)</f>
        <v/>
      </c>
      <c r="H770" s="13" t="str">
        <f t="shared" si="47"/>
        <v/>
      </c>
      <c r="I770" s="13" t="str">
        <f>IF(G770="","",IFERROR(IF(IF(K770="","",INDEX(收费标合同信息维护!A:Q,MATCH(G770,收费标合同信息维护!M:M,0),13))=G770,"有","无"),"无"))</f>
        <v/>
      </c>
      <c r="J770" s="3" t="s">
        <v>2285</v>
      </c>
      <c r="K770" s="3" t="s">
        <v>6370</v>
      </c>
      <c r="L770" s="3" t="s">
        <v>6025</v>
      </c>
      <c r="M770" s="3" t="s">
        <v>6026</v>
      </c>
      <c r="N770" s="3" t="s">
        <v>6477</v>
      </c>
      <c r="O770" s="3" t="s">
        <v>6478</v>
      </c>
      <c r="P770" s="3" t="s">
        <v>18088</v>
      </c>
      <c r="Q770" s="3" t="s">
        <v>18089</v>
      </c>
      <c r="R770" s="3" t="s">
        <v>6484</v>
      </c>
      <c r="S770" s="3" t="s">
        <v>6491</v>
      </c>
      <c r="T770" s="3" t="s">
        <v>6506</v>
      </c>
      <c r="U770" s="3" t="s">
        <v>154</v>
      </c>
      <c r="V770" s="3" t="s">
        <v>8268</v>
      </c>
      <c r="W770" s="3" t="s">
        <v>154</v>
      </c>
      <c r="X770" s="3" t="s">
        <v>154</v>
      </c>
      <c r="Y770" s="3" t="s">
        <v>154</v>
      </c>
      <c r="Z770" s="3" t="s">
        <v>154</v>
      </c>
      <c r="AA770" s="3" t="s">
        <v>154</v>
      </c>
      <c r="AB770" s="3" t="s">
        <v>154</v>
      </c>
      <c r="AC770" s="3" t="s">
        <v>154</v>
      </c>
      <c r="AD770" s="3" t="s">
        <v>6151</v>
      </c>
      <c r="AE770" s="3" t="s">
        <v>6151</v>
      </c>
      <c r="AF770" s="3" t="s">
        <v>154</v>
      </c>
      <c r="AG770" s="3" t="s">
        <v>154</v>
      </c>
      <c r="AH770" s="3" t="s">
        <v>6478</v>
      </c>
      <c r="AI770" s="3" t="s">
        <v>6482</v>
      </c>
      <c r="AJ770" s="3" t="s">
        <v>6033</v>
      </c>
    </row>
    <row r="771" spans="1:36" ht="15">
      <c r="A771" s="10">
        <v>866</v>
      </c>
      <c r="B771" t="str">
        <f>IF(K771="总计","",INDEX(主数据!A:AD,MATCH(J771,主数据!A:A,0),9))</f>
        <v>华北大区公司</v>
      </c>
      <c r="C771" t="str">
        <f>IF(K771="","",INDEX(主数据!A:AD,MATCH(J771,主数据!A:A,0),11))</f>
        <v>北京六城区</v>
      </c>
      <c r="D771" t="str">
        <f t="shared" si="48"/>
        <v>BJ73电费标准方式0.51</v>
      </c>
      <c r="E771" s="13" t="str">
        <f t="shared" ref="E771:E834" si="50">TEXT(IF(V771="","",--V771),"0.00")</f>
        <v>0.51</v>
      </c>
      <c r="F771" s="13" t="str">
        <f>IF(E771="","",IFERROR(IF(IF(K771="","",INDEX(收费标合同信息维护!A:Q,MATCH(D771,收费标合同信息维护!J:J,0),10))=D771,"有","无"),"无"))</f>
        <v>无</v>
      </c>
      <c r="G771" s="13" t="str">
        <f t="shared" si="49"/>
        <v/>
      </c>
      <c r="H771" s="13" t="str">
        <f t="shared" ref="H771:H834" si="51">TEXT(IF(W771="","",--W771),"0.00")</f>
        <v/>
      </c>
      <c r="I771" s="13" t="str">
        <f>IF(G771="","",IFERROR(IF(IF(K771="","",INDEX(收费标合同信息维护!A:Q,MATCH(G771,收费标合同信息维护!M:M,0),13))=G771,"有","无"),"无"))</f>
        <v/>
      </c>
      <c r="J771" s="3" t="s">
        <v>2285</v>
      </c>
      <c r="K771" s="3" t="s">
        <v>6370</v>
      </c>
      <c r="L771" s="3" t="s">
        <v>6601</v>
      </c>
      <c r="M771" s="3" t="s">
        <v>6602</v>
      </c>
      <c r="N771" s="3" t="s">
        <v>6603</v>
      </c>
      <c r="O771" s="3" t="s">
        <v>6478</v>
      </c>
      <c r="P771" s="3" t="s">
        <v>8271</v>
      </c>
      <c r="Q771" s="3" t="s">
        <v>8272</v>
      </c>
      <c r="R771" s="3" t="s">
        <v>6484</v>
      </c>
      <c r="S771" s="3" t="s">
        <v>6491</v>
      </c>
      <c r="T771" s="3" t="s">
        <v>6537</v>
      </c>
      <c r="U771" s="3" t="s">
        <v>154</v>
      </c>
      <c r="V771" s="3" t="s">
        <v>8273</v>
      </c>
      <c r="W771" s="3" t="s">
        <v>154</v>
      </c>
      <c r="X771" s="3" t="s">
        <v>154</v>
      </c>
      <c r="Y771" s="3" t="s">
        <v>154</v>
      </c>
      <c r="Z771" s="3" t="s">
        <v>154</v>
      </c>
      <c r="AA771" s="3" t="s">
        <v>154</v>
      </c>
      <c r="AB771" s="3" t="s">
        <v>154</v>
      </c>
      <c r="AC771" s="3" t="s">
        <v>154</v>
      </c>
      <c r="AD771" s="3" t="s">
        <v>6151</v>
      </c>
      <c r="AE771" s="3" t="s">
        <v>6151</v>
      </c>
      <c r="AF771" s="3" t="s">
        <v>154</v>
      </c>
      <c r="AG771" s="3" t="s">
        <v>154</v>
      </c>
      <c r="AH771" s="3" t="s">
        <v>6478</v>
      </c>
      <c r="AI771" s="3" t="s">
        <v>6482</v>
      </c>
      <c r="AJ771" s="3" t="s">
        <v>6489</v>
      </c>
    </row>
    <row r="772" spans="1:36" ht="15">
      <c r="A772" s="10">
        <v>867</v>
      </c>
      <c r="B772" t="str">
        <f>IF(K772="总计","",INDEX(主数据!A:AD,MATCH(J772,主数据!A:A,0),9))</f>
        <v>华北大区公司</v>
      </c>
      <c r="C772" t="str">
        <f>IF(K772="","",INDEX(主数据!A:AD,MATCH(J772,主数据!A:A,0),11))</f>
        <v>北京六城区</v>
      </c>
      <c r="D772" t="str">
        <f t="shared" si="48"/>
        <v>BJ73电费标准方式0.51</v>
      </c>
      <c r="E772" s="13" t="str">
        <f t="shared" si="50"/>
        <v>0.51</v>
      </c>
      <c r="F772" s="13" t="str">
        <f>IF(E772="","",IFERROR(IF(IF(K772="","",INDEX(收费标合同信息维护!A:Q,MATCH(D772,收费标合同信息维护!J:J,0),10))=D772,"有","无"),"无"))</f>
        <v>无</v>
      </c>
      <c r="G772" s="13" t="str">
        <f t="shared" si="49"/>
        <v/>
      </c>
      <c r="H772" s="13" t="str">
        <f t="shared" si="51"/>
        <v/>
      </c>
      <c r="I772" s="13" t="str">
        <f>IF(G772="","",IFERROR(IF(IF(K772="","",INDEX(收费标合同信息维护!A:Q,MATCH(G772,收费标合同信息维护!M:M,0),13))=G772,"有","无"),"无"))</f>
        <v/>
      </c>
      <c r="J772" s="3" t="s">
        <v>2285</v>
      </c>
      <c r="K772" s="3" t="s">
        <v>6370</v>
      </c>
      <c r="L772" s="3" t="s">
        <v>6601</v>
      </c>
      <c r="M772" s="3" t="s">
        <v>6602</v>
      </c>
      <c r="N772" s="3" t="s">
        <v>6603</v>
      </c>
      <c r="O772" s="3" t="s">
        <v>6478</v>
      </c>
      <c r="P772" s="3" t="s">
        <v>8274</v>
      </c>
      <c r="Q772" s="3" t="s">
        <v>8275</v>
      </c>
      <c r="R772" s="3" t="s">
        <v>6484</v>
      </c>
      <c r="S772" s="3" t="s">
        <v>6491</v>
      </c>
      <c r="T772" s="3" t="s">
        <v>6506</v>
      </c>
      <c r="U772" s="3" t="s">
        <v>154</v>
      </c>
      <c r="V772" s="3" t="s">
        <v>8273</v>
      </c>
      <c r="W772" s="3" t="s">
        <v>154</v>
      </c>
      <c r="X772" s="3" t="s">
        <v>154</v>
      </c>
      <c r="Y772" s="3" t="s">
        <v>154</v>
      </c>
      <c r="Z772" s="3" t="s">
        <v>154</v>
      </c>
      <c r="AA772" s="3" t="s">
        <v>154</v>
      </c>
      <c r="AB772" s="3" t="s">
        <v>154</v>
      </c>
      <c r="AC772" s="3" t="s">
        <v>154</v>
      </c>
      <c r="AD772" s="3" t="s">
        <v>6151</v>
      </c>
      <c r="AE772" s="3" t="s">
        <v>6151</v>
      </c>
      <c r="AF772" s="3" t="s">
        <v>154</v>
      </c>
      <c r="AG772" s="3" t="s">
        <v>154</v>
      </c>
      <c r="AH772" s="3" t="s">
        <v>6478</v>
      </c>
      <c r="AI772" s="3" t="s">
        <v>6482</v>
      </c>
      <c r="AJ772" s="3" t="s">
        <v>6489</v>
      </c>
    </row>
    <row r="773" spans="1:36" ht="15">
      <c r="A773" s="10">
        <v>868</v>
      </c>
      <c r="B773" t="str">
        <f>IF(K773="总计","",INDEX(主数据!A:AD,MATCH(J773,主数据!A:A,0),9))</f>
        <v>华北大区公司</v>
      </c>
      <c r="C773" t="str">
        <f>IF(K773="","",INDEX(主数据!A:AD,MATCH(J773,主数据!A:A,0),11))</f>
        <v>北京六城区</v>
      </c>
      <c r="D773" t="str">
        <f t="shared" si="48"/>
        <v>BJ73电费标准方式0.51</v>
      </c>
      <c r="E773" s="13" t="str">
        <f t="shared" si="50"/>
        <v>0.51</v>
      </c>
      <c r="F773" s="13" t="str">
        <f>IF(E773="","",IFERROR(IF(IF(K773="","",INDEX(收费标合同信息维护!A:Q,MATCH(D773,收费标合同信息维护!J:J,0),10))=D773,"有","无"),"无"))</f>
        <v>无</v>
      </c>
      <c r="G773" s="13" t="str">
        <f t="shared" si="49"/>
        <v/>
      </c>
      <c r="H773" s="13" t="str">
        <f t="shared" si="51"/>
        <v/>
      </c>
      <c r="I773" s="13" t="str">
        <f>IF(G773="","",IFERROR(IF(IF(K773="","",INDEX(收费标合同信息维护!A:Q,MATCH(G773,收费标合同信息维护!M:M,0),13))=G773,"有","无"),"无"))</f>
        <v/>
      </c>
      <c r="J773" s="3" t="s">
        <v>2285</v>
      </c>
      <c r="K773" s="3" t="s">
        <v>6370</v>
      </c>
      <c r="L773" s="3" t="s">
        <v>6601</v>
      </c>
      <c r="M773" s="3" t="s">
        <v>6602</v>
      </c>
      <c r="N773" s="3" t="s">
        <v>6603</v>
      </c>
      <c r="O773" s="3" t="s">
        <v>6478</v>
      </c>
      <c r="P773" s="3" t="s">
        <v>8276</v>
      </c>
      <c r="Q773" s="3" t="s">
        <v>8277</v>
      </c>
      <c r="R773" s="3" t="s">
        <v>6484</v>
      </c>
      <c r="S773" s="3" t="s">
        <v>6491</v>
      </c>
      <c r="T773" s="3" t="s">
        <v>6506</v>
      </c>
      <c r="U773" s="3" t="s">
        <v>154</v>
      </c>
      <c r="V773" s="3" t="s">
        <v>8273</v>
      </c>
      <c r="W773" s="3" t="s">
        <v>154</v>
      </c>
      <c r="X773" s="3" t="s">
        <v>154</v>
      </c>
      <c r="Y773" s="3" t="s">
        <v>154</v>
      </c>
      <c r="Z773" s="3" t="s">
        <v>154</v>
      </c>
      <c r="AA773" s="3" t="s">
        <v>154</v>
      </c>
      <c r="AB773" s="3" t="s">
        <v>154</v>
      </c>
      <c r="AC773" s="3" t="s">
        <v>154</v>
      </c>
      <c r="AD773" s="3" t="s">
        <v>6151</v>
      </c>
      <c r="AE773" s="3" t="s">
        <v>6151</v>
      </c>
      <c r="AF773" s="3" t="s">
        <v>154</v>
      </c>
      <c r="AG773" s="3" t="s">
        <v>154</v>
      </c>
      <c r="AH773" s="3" t="s">
        <v>6478</v>
      </c>
      <c r="AI773" s="3" t="s">
        <v>6482</v>
      </c>
      <c r="AJ773" s="3" t="s">
        <v>6489</v>
      </c>
    </row>
    <row r="774" spans="1:36" ht="15">
      <c r="A774" s="10">
        <v>869</v>
      </c>
      <c r="B774" t="str">
        <f>IF(K774="总计","",INDEX(主数据!A:AD,MATCH(J774,主数据!A:A,0),9))</f>
        <v>华北大区公司</v>
      </c>
      <c r="C774" t="str">
        <f>IF(K774="","",INDEX(主数据!A:AD,MATCH(J774,主数据!A:A,0),11))</f>
        <v>北京六城区</v>
      </c>
      <c r="D774" t="str">
        <f t="shared" si="48"/>
        <v>BJ73自来水费（简易征收）标准方式5.00</v>
      </c>
      <c r="E774" s="13" t="str">
        <f t="shared" si="50"/>
        <v>5.00</v>
      </c>
      <c r="F774" s="13" t="str">
        <f>IF(E774="","",IFERROR(IF(IF(K774="","",INDEX(收费标合同信息维护!A:Q,MATCH(D774,收费标合同信息维护!J:J,0),10))=D774,"有","无"),"无"))</f>
        <v>无</v>
      </c>
      <c r="G774" s="13" t="str">
        <f t="shared" si="49"/>
        <v/>
      </c>
      <c r="H774" s="13" t="str">
        <f t="shared" si="51"/>
        <v/>
      </c>
      <c r="I774" s="13" t="str">
        <f>IF(G774="","",IFERROR(IF(IF(K774="","",INDEX(收费标合同信息维护!A:Q,MATCH(G774,收费标合同信息维护!M:M,0),13))=G774,"有","无"),"无"))</f>
        <v/>
      </c>
      <c r="J774" s="3" t="s">
        <v>2285</v>
      </c>
      <c r="K774" s="3" t="s">
        <v>6370</v>
      </c>
      <c r="L774" s="3" t="s">
        <v>6615</v>
      </c>
      <c r="M774" s="3" t="s">
        <v>6616</v>
      </c>
      <c r="N774" s="3" t="s">
        <v>6603</v>
      </c>
      <c r="O774" s="3" t="s">
        <v>6478</v>
      </c>
      <c r="P774" s="3" t="s">
        <v>8278</v>
      </c>
      <c r="Q774" s="3" t="s">
        <v>8279</v>
      </c>
      <c r="R774" s="3" t="s">
        <v>6484</v>
      </c>
      <c r="S774" s="3" t="s">
        <v>6491</v>
      </c>
      <c r="T774" s="3" t="s">
        <v>6506</v>
      </c>
      <c r="U774" s="3" t="s">
        <v>154</v>
      </c>
      <c r="V774" s="3" t="s">
        <v>6744</v>
      </c>
      <c r="W774" s="3" t="s">
        <v>154</v>
      </c>
      <c r="X774" s="3" t="s">
        <v>154</v>
      </c>
      <c r="Y774" s="3" t="s">
        <v>154</v>
      </c>
      <c r="Z774" s="3" t="s">
        <v>154</v>
      </c>
      <c r="AA774" s="3" t="s">
        <v>154</v>
      </c>
      <c r="AB774" s="3" t="s">
        <v>154</v>
      </c>
      <c r="AC774" s="3" t="s">
        <v>154</v>
      </c>
      <c r="AD774" s="3" t="s">
        <v>6151</v>
      </c>
      <c r="AE774" s="3" t="s">
        <v>6151</v>
      </c>
      <c r="AF774" s="3" t="s">
        <v>154</v>
      </c>
      <c r="AG774" s="3" t="s">
        <v>154</v>
      </c>
      <c r="AH774" s="3" t="s">
        <v>6478</v>
      </c>
      <c r="AI774" s="3" t="s">
        <v>6482</v>
      </c>
      <c r="AJ774" s="3" t="s">
        <v>6489</v>
      </c>
    </row>
    <row r="775" spans="1:36" ht="15">
      <c r="A775" s="10">
        <v>870</v>
      </c>
      <c r="B775" t="str">
        <f>IF(K775="总计","",INDEX(主数据!A:AD,MATCH(J775,主数据!A:A,0),9))</f>
        <v>华北大区公司</v>
      </c>
      <c r="C775" t="str">
        <f>IF(K775="","",INDEX(主数据!A:AD,MATCH(J775,主数据!A:A,0),11))</f>
        <v>北京五城区</v>
      </c>
      <c r="D775" t="str">
        <f t="shared" si="48"/>
        <v>BJ74物业服务费直接录入</v>
      </c>
      <c r="E775" s="13" t="str">
        <f t="shared" si="50"/>
        <v/>
      </c>
      <c r="F775" s="13" t="str">
        <f>IF(E775="","",IFERROR(IF(IF(K775="","",INDEX(收费标合同信息维护!A:Q,MATCH(D775,收费标合同信息维护!J:J,0),10))=D775,"有","无"),"无"))</f>
        <v/>
      </c>
      <c r="G775" s="13" t="str">
        <f t="shared" si="49"/>
        <v/>
      </c>
      <c r="H775" s="13" t="str">
        <f t="shared" si="51"/>
        <v/>
      </c>
      <c r="I775" s="13" t="str">
        <f>IF(G775="","",IFERROR(IF(IF(K775="","",INDEX(收费标合同信息维护!A:Q,MATCH(G775,收费标合同信息维护!M:M,0),13))=G775,"有","无"),"无"))</f>
        <v/>
      </c>
      <c r="J775" s="3" t="s">
        <v>2160</v>
      </c>
      <c r="K775" s="3" t="s">
        <v>6371</v>
      </c>
      <c r="L775" s="3" t="s">
        <v>6025</v>
      </c>
      <c r="M775" s="3" t="s">
        <v>6026</v>
      </c>
      <c r="N775" s="3" t="s">
        <v>6477</v>
      </c>
      <c r="O775" s="3" t="s">
        <v>6478</v>
      </c>
      <c r="P775" s="3" t="s">
        <v>8280</v>
      </c>
      <c r="Q775" s="3" t="s">
        <v>6026</v>
      </c>
      <c r="R775" s="3" t="s">
        <v>6479</v>
      </c>
      <c r="S775" s="3" t="s">
        <v>6480</v>
      </c>
      <c r="T775" s="3" t="s">
        <v>6493</v>
      </c>
      <c r="U775" s="3" t="s">
        <v>154</v>
      </c>
      <c r="V775" s="3" t="s">
        <v>154</v>
      </c>
      <c r="W775" s="3" t="s">
        <v>154</v>
      </c>
      <c r="X775" s="3" t="s">
        <v>154</v>
      </c>
      <c r="Y775" s="3" t="s">
        <v>154</v>
      </c>
      <c r="Z775" s="3" t="s">
        <v>154</v>
      </c>
      <c r="AA775" s="3" t="s">
        <v>154</v>
      </c>
      <c r="AB775" s="3" t="s">
        <v>154</v>
      </c>
      <c r="AC775" s="3" t="s">
        <v>154</v>
      </c>
      <c r="AD775" s="3" t="s">
        <v>6151</v>
      </c>
      <c r="AE775" s="3" t="s">
        <v>6151</v>
      </c>
      <c r="AF775" s="3" t="s">
        <v>154</v>
      </c>
      <c r="AG775" s="3" t="s">
        <v>154</v>
      </c>
      <c r="AH775" s="3" t="s">
        <v>6478</v>
      </c>
      <c r="AI775" s="3" t="s">
        <v>6482</v>
      </c>
      <c r="AJ775" s="3" t="s">
        <v>8281</v>
      </c>
    </row>
    <row r="776" spans="1:36" ht="15">
      <c r="A776" s="10">
        <v>871</v>
      </c>
      <c r="B776" t="str">
        <f>IF(K776="总计","",INDEX(主数据!A:AD,MATCH(J776,主数据!A:A,0),9))</f>
        <v>华北大区公司</v>
      </c>
      <c r="C776" t="str">
        <f>IF(K776="","",INDEX(主数据!A:AD,MATCH(J776,主数据!A:A,0),11))</f>
        <v>北京五城区</v>
      </c>
      <c r="D776" t="str">
        <f t="shared" si="48"/>
        <v>BJ74物业服务费标准方式2.58</v>
      </c>
      <c r="E776" s="13" t="str">
        <f t="shared" si="50"/>
        <v>2.58</v>
      </c>
      <c r="F776" s="13" t="str">
        <f>IF(E776="","",IFERROR(IF(IF(K776="","",INDEX(收费标合同信息维护!A:Q,MATCH(D776,收费标合同信息维护!J:J,0),10))=D776,"有","无"),"无"))</f>
        <v>无</v>
      </c>
      <c r="G776" s="13" t="str">
        <f t="shared" si="49"/>
        <v/>
      </c>
      <c r="H776" s="13" t="str">
        <f t="shared" si="51"/>
        <v/>
      </c>
      <c r="I776" s="13" t="str">
        <f>IF(G776="","",IFERROR(IF(IF(K776="","",INDEX(收费标合同信息维护!A:Q,MATCH(G776,收费标合同信息维护!M:M,0),13))=G776,"有","无"),"无"))</f>
        <v/>
      </c>
      <c r="J776" s="3" t="s">
        <v>2160</v>
      </c>
      <c r="K776" s="3" t="s">
        <v>6371</v>
      </c>
      <c r="L776" s="3" t="s">
        <v>6025</v>
      </c>
      <c r="M776" s="3" t="s">
        <v>6026</v>
      </c>
      <c r="N776" s="3" t="s">
        <v>6477</v>
      </c>
      <c r="O776" s="3" t="s">
        <v>6478</v>
      </c>
      <c r="P776" s="3" t="s">
        <v>8285</v>
      </c>
      <c r="Q776" s="3" t="s">
        <v>8286</v>
      </c>
      <c r="R776" s="3" t="s">
        <v>6484</v>
      </c>
      <c r="S776" s="3" t="s">
        <v>6491</v>
      </c>
      <c r="T776" s="3" t="s">
        <v>6506</v>
      </c>
      <c r="U776" s="3" t="s">
        <v>154</v>
      </c>
      <c r="V776" s="3" t="s">
        <v>8282</v>
      </c>
      <c r="W776" s="3" t="s">
        <v>154</v>
      </c>
      <c r="X776" s="3" t="s">
        <v>154</v>
      </c>
      <c r="Y776" s="3" t="s">
        <v>154</v>
      </c>
      <c r="Z776" s="3" t="s">
        <v>154</v>
      </c>
      <c r="AA776" s="3" t="s">
        <v>154</v>
      </c>
      <c r="AB776" s="3" t="s">
        <v>154</v>
      </c>
      <c r="AC776" s="3" t="s">
        <v>154</v>
      </c>
      <c r="AD776" s="3" t="s">
        <v>6151</v>
      </c>
      <c r="AE776" s="3" t="s">
        <v>6151</v>
      </c>
      <c r="AF776" s="3" t="s">
        <v>154</v>
      </c>
      <c r="AG776" s="3" t="s">
        <v>154</v>
      </c>
      <c r="AH776" s="3" t="s">
        <v>6478</v>
      </c>
      <c r="AI776" s="3" t="s">
        <v>6482</v>
      </c>
      <c r="AJ776" s="3" t="s">
        <v>8283</v>
      </c>
    </row>
    <row r="777" spans="1:36" ht="15">
      <c r="A777" s="10">
        <v>872</v>
      </c>
      <c r="B777" t="str">
        <f>IF(K777="总计","",INDEX(主数据!A:AD,MATCH(J777,主数据!A:A,0),9))</f>
        <v>华北大区公司</v>
      </c>
      <c r="C777" t="str">
        <f>IF(K777="","",INDEX(主数据!A:AD,MATCH(J777,主数据!A:A,0),11))</f>
        <v>北京五城区</v>
      </c>
      <c r="D777" t="str">
        <f t="shared" si="48"/>
        <v>BJ74物业服务费标准方式4.90</v>
      </c>
      <c r="E777" s="13" t="str">
        <f t="shared" si="50"/>
        <v>4.90</v>
      </c>
      <c r="F777" s="13" t="str">
        <f>IF(E777="","",IFERROR(IF(IF(K777="","",INDEX(收费标合同信息维护!A:Q,MATCH(D777,收费标合同信息维护!J:J,0),10))=D777,"有","无"),"无"))</f>
        <v>无</v>
      </c>
      <c r="G777" s="13" t="str">
        <f t="shared" si="49"/>
        <v/>
      </c>
      <c r="H777" s="13" t="str">
        <f t="shared" si="51"/>
        <v/>
      </c>
      <c r="I777" s="13" t="str">
        <f>IF(G777="","",IFERROR(IF(IF(K777="","",INDEX(收费标合同信息维护!A:Q,MATCH(G777,收费标合同信息维护!M:M,0),13))=G777,"有","无"),"无"))</f>
        <v/>
      </c>
      <c r="J777" s="3" t="s">
        <v>2160</v>
      </c>
      <c r="K777" s="3" t="s">
        <v>6371</v>
      </c>
      <c r="L777" s="3" t="s">
        <v>6025</v>
      </c>
      <c r="M777" s="3" t="s">
        <v>6026</v>
      </c>
      <c r="N777" s="3" t="s">
        <v>6477</v>
      </c>
      <c r="O777" s="3" t="s">
        <v>6478</v>
      </c>
      <c r="P777" s="3" t="s">
        <v>8287</v>
      </c>
      <c r="Q777" s="3" t="s">
        <v>8288</v>
      </c>
      <c r="R777" s="3" t="s">
        <v>6484</v>
      </c>
      <c r="S777" s="3" t="s">
        <v>6491</v>
      </c>
      <c r="T777" s="3" t="s">
        <v>6506</v>
      </c>
      <c r="U777" s="3" t="s">
        <v>154</v>
      </c>
      <c r="V777" s="3" t="s">
        <v>8284</v>
      </c>
      <c r="W777" s="3" t="s">
        <v>154</v>
      </c>
      <c r="X777" s="3" t="s">
        <v>154</v>
      </c>
      <c r="Y777" s="3" t="s">
        <v>154</v>
      </c>
      <c r="Z777" s="3" t="s">
        <v>154</v>
      </c>
      <c r="AA777" s="3" t="s">
        <v>154</v>
      </c>
      <c r="AB777" s="3" t="s">
        <v>154</v>
      </c>
      <c r="AC777" s="3" t="s">
        <v>154</v>
      </c>
      <c r="AD777" s="3" t="s">
        <v>6151</v>
      </c>
      <c r="AE777" s="3" t="s">
        <v>6151</v>
      </c>
      <c r="AF777" s="3" t="s">
        <v>154</v>
      </c>
      <c r="AG777" s="3" t="s">
        <v>154</v>
      </c>
      <c r="AH777" s="3" t="s">
        <v>6478</v>
      </c>
      <c r="AI777" s="3" t="s">
        <v>6482</v>
      </c>
      <c r="AJ777" s="3" t="s">
        <v>23</v>
      </c>
    </row>
    <row r="778" spans="1:36" ht="15">
      <c r="A778" s="10">
        <v>873</v>
      </c>
      <c r="B778" t="str">
        <f>IF(K778="总计","",INDEX(主数据!A:AD,MATCH(J778,主数据!A:A,0),9))</f>
        <v>华北大区公司</v>
      </c>
      <c r="C778" t="str">
        <f>IF(K778="","",INDEX(主数据!A:AD,MATCH(J778,主数据!A:A,0),11))</f>
        <v>北京五城区</v>
      </c>
      <c r="D778" t="str">
        <f t="shared" si="48"/>
        <v>BJ74电费标准方式1.35</v>
      </c>
      <c r="E778" s="13" t="str">
        <f t="shared" si="50"/>
        <v>1.35</v>
      </c>
      <c r="F778" s="13" t="str">
        <f>IF(E778="","",IFERROR(IF(IF(K778="","",INDEX(收费标合同信息维护!A:Q,MATCH(D778,收费标合同信息维护!J:J,0),10))=D778,"有","无"),"无"))</f>
        <v>无</v>
      </c>
      <c r="G778" s="13" t="str">
        <f t="shared" si="49"/>
        <v/>
      </c>
      <c r="H778" s="13" t="str">
        <f t="shared" si="51"/>
        <v/>
      </c>
      <c r="I778" s="13" t="str">
        <f>IF(G778="","",IFERROR(IF(IF(K778="","",INDEX(收费标合同信息维护!A:Q,MATCH(G778,收费标合同信息维护!M:M,0),13))=G778,"有","无"),"无"))</f>
        <v/>
      </c>
      <c r="J778" s="3" t="s">
        <v>2160</v>
      </c>
      <c r="K778" s="3" t="s">
        <v>6371</v>
      </c>
      <c r="L778" s="3" t="s">
        <v>6601</v>
      </c>
      <c r="M778" s="3" t="s">
        <v>6602</v>
      </c>
      <c r="N778" s="3" t="s">
        <v>6603</v>
      </c>
      <c r="O778" s="3" t="s">
        <v>6478</v>
      </c>
      <c r="P778" s="3" t="s">
        <v>8289</v>
      </c>
      <c r="Q778" s="3" t="s">
        <v>8290</v>
      </c>
      <c r="R778" s="3" t="s">
        <v>6484</v>
      </c>
      <c r="S778" s="3" t="s">
        <v>6491</v>
      </c>
      <c r="T778" s="3" t="s">
        <v>8291</v>
      </c>
      <c r="U778" s="3" t="s">
        <v>154</v>
      </c>
      <c r="V778" s="3" t="s">
        <v>7047</v>
      </c>
      <c r="W778" s="3" t="s">
        <v>154</v>
      </c>
      <c r="X778" s="3" t="s">
        <v>154</v>
      </c>
      <c r="Y778" s="3" t="s">
        <v>154</v>
      </c>
      <c r="Z778" s="3" t="s">
        <v>154</v>
      </c>
      <c r="AA778" s="3" t="s">
        <v>154</v>
      </c>
      <c r="AB778" s="3" t="s">
        <v>154</v>
      </c>
      <c r="AC778" s="3" t="s">
        <v>154</v>
      </c>
      <c r="AD778" s="3" t="s">
        <v>6151</v>
      </c>
      <c r="AE778" s="3" t="s">
        <v>6151</v>
      </c>
      <c r="AF778" s="3" t="s">
        <v>154</v>
      </c>
      <c r="AG778" s="3" t="s">
        <v>154</v>
      </c>
      <c r="AH778" s="3" t="s">
        <v>6478</v>
      </c>
      <c r="AI778" s="3" t="s">
        <v>6482</v>
      </c>
      <c r="AJ778" s="3" t="s">
        <v>6489</v>
      </c>
    </row>
    <row r="779" spans="1:36" ht="15">
      <c r="A779" s="10">
        <v>874</v>
      </c>
      <c r="B779" t="str">
        <f>IF(K779="总计","",INDEX(主数据!A:AD,MATCH(J779,主数据!A:A,0),9))</f>
        <v>华北大区公司</v>
      </c>
      <c r="C779" t="str">
        <f>IF(K779="","",INDEX(主数据!A:AD,MATCH(J779,主数据!A:A,0),11))</f>
        <v>北京五城区</v>
      </c>
      <c r="D779" t="str">
        <f t="shared" si="48"/>
        <v>BJ74电费标准方式1.20</v>
      </c>
      <c r="E779" s="13" t="str">
        <f t="shared" si="50"/>
        <v>1.20</v>
      </c>
      <c r="F779" s="13" t="str">
        <f>IF(E779="","",IFERROR(IF(IF(K779="","",INDEX(收费标合同信息维护!A:Q,MATCH(D779,收费标合同信息维护!J:J,0),10))=D779,"有","无"),"无"))</f>
        <v>无</v>
      </c>
      <c r="G779" s="13" t="str">
        <f t="shared" si="49"/>
        <v/>
      </c>
      <c r="H779" s="13" t="str">
        <f t="shared" si="51"/>
        <v/>
      </c>
      <c r="I779" s="13" t="str">
        <f>IF(G779="","",IFERROR(IF(IF(K779="","",INDEX(收费标合同信息维护!A:Q,MATCH(G779,收费标合同信息维护!M:M,0),13))=G779,"有","无"),"无"))</f>
        <v/>
      </c>
      <c r="J779" s="3" t="s">
        <v>2160</v>
      </c>
      <c r="K779" s="3" t="s">
        <v>6371</v>
      </c>
      <c r="L779" s="3" t="s">
        <v>6601</v>
      </c>
      <c r="M779" s="3" t="s">
        <v>6602</v>
      </c>
      <c r="N779" s="3" t="s">
        <v>6603</v>
      </c>
      <c r="O779" s="3" t="s">
        <v>6478</v>
      </c>
      <c r="P779" s="3" t="s">
        <v>8292</v>
      </c>
      <c r="Q779" s="3" t="s">
        <v>8293</v>
      </c>
      <c r="R779" s="3" t="s">
        <v>6484</v>
      </c>
      <c r="S779" s="3" t="s">
        <v>6491</v>
      </c>
      <c r="T779" s="3" t="s">
        <v>8294</v>
      </c>
      <c r="U779" s="3" t="s">
        <v>154</v>
      </c>
      <c r="V779" s="3" t="s">
        <v>6614</v>
      </c>
      <c r="W779" s="3" t="s">
        <v>154</v>
      </c>
      <c r="X779" s="3" t="s">
        <v>154</v>
      </c>
      <c r="Y779" s="3" t="s">
        <v>154</v>
      </c>
      <c r="Z779" s="3" t="s">
        <v>154</v>
      </c>
      <c r="AA779" s="3" t="s">
        <v>154</v>
      </c>
      <c r="AB779" s="3" t="s">
        <v>154</v>
      </c>
      <c r="AC779" s="3" t="s">
        <v>154</v>
      </c>
      <c r="AD779" s="3" t="s">
        <v>6151</v>
      </c>
      <c r="AE779" s="3" t="s">
        <v>6151</v>
      </c>
      <c r="AF779" s="3" t="s">
        <v>154</v>
      </c>
      <c r="AG779" s="3" t="s">
        <v>154</v>
      </c>
      <c r="AH779" s="3" t="s">
        <v>6478</v>
      </c>
      <c r="AI779" s="3" t="s">
        <v>6482</v>
      </c>
      <c r="AJ779" s="3" t="s">
        <v>6489</v>
      </c>
    </row>
    <row r="780" spans="1:36" ht="15">
      <c r="A780" s="10">
        <v>875</v>
      </c>
      <c r="B780" t="str">
        <f>IF(K780="总计","",INDEX(主数据!A:AD,MATCH(J780,主数据!A:A,0),9))</f>
        <v>华北大区公司</v>
      </c>
      <c r="C780" t="str">
        <f>IF(K780="","",INDEX(主数据!A:AD,MATCH(J780,主数据!A:A,0),11))</f>
        <v>北京五城区</v>
      </c>
      <c r="D780" t="str">
        <f t="shared" si="48"/>
        <v>BJ74自来水费（简易征收）标准方式11.00</v>
      </c>
      <c r="E780" s="13" t="str">
        <f t="shared" si="50"/>
        <v>11.00</v>
      </c>
      <c r="F780" s="13" t="str">
        <f>IF(E780="","",IFERROR(IF(IF(K780="","",INDEX(收费标合同信息维护!A:Q,MATCH(D780,收费标合同信息维护!J:J,0),10))=D780,"有","无"),"无"))</f>
        <v>无</v>
      </c>
      <c r="G780" s="13" t="str">
        <f t="shared" si="49"/>
        <v/>
      </c>
      <c r="H780" s="13" t="str">
        <f t="shared" si="51"/>
        <v/>
      </c>
      <c r="I780" s="13" t="str">
        <f>IF(G780="","",IFERROR(IF(IF(K780="","",INDEX(收费标合同信息维护!A:Q,MATCH(G780,收费标合同信息维护!M:M,0),13))=G780,"有","无"),"无"))</f>
        <v/>
      </c>
      <c r="J780" s="3" t="s">
        <v>2160</v>
      </c>
      <c r="K780" s="3" t="s">
        <v>6371</v>
      </c>
      <c r="L780" s="3" t="s">
        <v>6615</v>
      </c>
      <c r="M780" s="3" t="s">
        <v>6616</v>
      </c>
      <c r="N780" s="3" t="s">
        <v>6603</v>
      </c>
      <c r="O780" s="3" t="s">
        <v>6478</v>
      </c>
      <c r="P780" s="3" t="s">
        <v>8295</v>
      </c>
      <c r="Q780" s="3" t="s">
        <v>8296</v>
      </c>
      <c r="R780" s="3" t="s">
        <v>6484</v>
      </c>
      <c r="S780" s="3" t="s">
        <v>6491</v>
      </c>
      <c r="T780" s="3" t="s">
        <v>8291</v>
      </c>
      <c r="U780" s="3" t="s">
        <v>154</v>
      </c>
      <c r="V780" s="3" t="s">
        <v>8297</v>
      </c>
      <c r="W780" s="3" t="s">
        <v>154</v>
      </c>
      <c r="X780" s="3" t="s">
        <v>154</v>
      </c>
      <c r="Y780" s="3" t="s">
        <v>154</v>
      </c>
      <c r="Z780" s="3" t="s">
        <v>154</v>
      </c>
      <c r="AA780" s="3" t="s">
        <v>154</v>
      </c>
      <c r="AB780" s="3" t="s">
        <v>154</v>
      </c>
      <c r="AC780" s="3" t="s">
        <v>154</v>
      </c>
      <c r="AD780" s="3" t="s">
        <v>6151</v>
      </c>
      <c r="AE780" s="3" t="s">
        <v>6151</v>
      </c>
      <c r="AF780" s="3" t="s">
        <v>154</v>
      </c>
      <c r="AG780" s="3" t="s">
        <v>154</v>
      </c>
      <c r="AH780" s="3" t="s">
        <v>6478</v>
      </c>
      <c r="AI780" s="3" t="s">
        <v>6482</v>
      </c>
      <c r="AJ780" s="3" t="s">
        <v>6489</v>
      </c>
    </row>
    <row r="781" spans="1:36" ht="15">
      <c r="A781" s="10">
        <v>876</v>
      </c>
      <c r="B781" t="str">
        <f>IF(K781="总计","",INDEX(主数据!A:AD,MATCH(J781,主数据!A:A,0),9))</f>
        <v>华北大区公司</v>
      </c>
      <c r="C781" t="str">
        <f>IF(K781="","",INDEX(主数据!A:AD,MATCH(J781,主数据!A:A,0),11))</f>
        <v>北京五城区</v>
      </c>
      <c r="D781" t="str">
        <f t="shared" si="48"/>
        <v>BJ86物业服务费标准方式3.85</v>
      </c>
      <c r="E781" s="13" t="str">
        <f t="shared" si="50"/>
        <v>3.85</v>
      </c>
      <c r="F781" s="13" t="str">
        <f>IF(E781="","",IFERROR(IF(IF(K781="","",INDEX(收费标合同信息维护!A:Q,MATCH(D781,收费标合同信息维护!J:J,0),10))=D781,"有","无"),"无"))</f>
        <v>无</v>
      </c>
      <c r="G781" s="13" t="str">
        <f t="shared" si="49"/>
        <v/>
      </c>
      <c r="H781" s="13" t="str">
        <f t="shared" si="51"/>
        <v/>
      </c>
      <c r="I781" s="13" t="str">
        <f>IF(G781="","",IFERROR(IF(IF(K781="","",INDEX(收费标合同信息维护!A:Q,MATCH(G781,收费标合同信息维护!M:M,0),13))=G781,"有","无"),"无"))</f>
        <v/>
      </c>
      <c r="J781" s="3" t="s">
        <v>4547</v>
      </c>
      <c r="K781" s="3" t="s">
        <v>6307</v>
      </c>
      <c r="L781" s="3" t="s">
        <v>6025</v>
      </c>
      <c r="M781" s="3" t="s">
        <v>6026</v>
      </c>
      <c r="N781" s="3" t="s">
        <v>6477</v>
      </c>
      <c r="O781" s="3" t="s">
        <v>6478</v>
      </c>
      <c r="P781" s="3" t="s">
        <v>8298</v>
      </c>
      <c r="Q781" s="3" t="s">
        <v>8299</v>
      </c>
      <c r="R781" s="3" t="s">
        <v>6484</v>
      </c>
      <c r="S781" s="3" t="s">
        <v>6491</v>
      </c>
      <c r="T781" s="3" t="s">
        <v>6506</v>
      </c>
      <c r="U781" s="3" t="s">
        <v>154</v>
      </c>
      <c r="V781" s="3" t="s">
        <v>8300</v>
      </c>
      <c r="W781" s="3" t="s">
        <v>154</v>
      </c>
      <c r="X781" s="3" t="s">
        <v>154</v>
      </c>
      <c r="Y781" s="3" t="s">
        <v>154</v>
      </c>
      <c r="Z781" s="3" t="s">
        <v>154</v>
      </c>
      <c r="AA781" s="3" t="s">
        <v>154</v>
      </c>
      <c r="AB781" s="3" t="s">
        <v>154</v>
      </c>
      <c r="AC781" s="3" t="s">
        <v>154</v>
      </c>
      <c r="AD781" s="3" t="s">
        <v>6151</v>
      </c>
      <c r="AE781" s="3" t="s">
        <v>6151</v>
      </c>
      <c r="AF781" s="3" t="s">
        <v>154</v>
      </c>
      <c r="AG781" s="3" t="s">
        <v>154</v>
      </c>
      <c r="AH781" s="3" t="s">
        <v>6478</v>
      </c>
      <c r="AI781" s="3" t="s">
        <v>6482</v>
      </c>
      <c r="AJ781" s="3" t="s">
        <v>6287</v>
      </c>
    </row>
    <row r="782" spans="1:36" ht="15">
      <c r="A782" s="10">
        <v>877</v>
      </c>
      <c r="B782" t="str">
        <f>IF(K782="总计","",INDEX(主数据!A:AD,MATCH(J782,主数据!A:A,0),9))</f>
        <v>华北大区公司</v>
      </c>
      <c r="C782" t="str">
        <f>IF(K782="","",INDEX(主数据!A:AD,MATCH(J782,主数据!A:A,0),11))</f>
        <v>北京五城区</v>
      </c>
      <c r="D782" t="str">
        <f t="shared" si="48"/>
        <v>BJ86物业服务费标准方式6.50</v>
      </c>
      <c r="E782" s="13" t="str">
        <f t="shared" si="50"/>
        <v>6.50</v>
      </c>
      <c r="F782" s="13" t="str">
        <f>IF(E782="","",IFERROR(IF(IF(K782="","",INDEX(收费标合同信息维护!A:Q,MATCH(D782,收费标合同信息维护!J:J,0),10))=D782,"有","无"),"无"))</f>
        <v>无</v>
      </c>
      <c r="G782" s="13" t="str">
        <f t="shared" si="49"/>
        <v/>
      </c>
      <c r="H782" s="13" t="str">
        <f t="shared" si="51"/>
        <v/>
      </c>
      <c r="I782" s="13" t="str">
        <f>IF(G782="","",IFERROR(IF(IF(K782="","",INDEX(收费标合同信息维护!A:Q,MATCH(G782,收费标合同信息维护!M:M,0),13))=G782,"有","无"),"无"))</f>
        <v/>
      </c>
      <c r="J782" s="3" t="s">
        <v>4547</v>
      </c>
      <c r="K782" s="3" t="s">
        <v>6307</v>
      </c>
      <c r="L782" s="3" t="s">
        <v>6025</v>
      </c>
      <c r="M782" s="3" t="s">
        <v>6026</v>
      </c>
      <c r="N782" s="3" t="s">
        <v>6477</v>
      </c>
      <c r="O782" s="3" t="s">
        <v>6478</v>
      </c>
      <c r="P782" s="3" t="s">
        <v>8301</v>
      </c>
      <c r="Q782" s="3" t="s">
        <v>8302</v>
      </c>
      <c r="R782" s="3" t="s">
        <v>6484</v>
      </c>
      <c r="S782" s="3" t="s">
        <v>6491</v>
      </c>
      <c r="T782" s="3" t="s">
        <v>6506</v>
      </c>
      <c r="U782" s="3" t="s">
        <v>154</v>
      </c>
      <c r="V782" s="3" t="s">
        <v>6787</v>
      </c>
      <c r="W782" s="3" t="s">
        <v>154</v>
      </c>
      <c r="X782" s="3" t="s">
        <v>154</v>
      </c>
      <c r="Y782" s="3" t="s">
        <v>154</v>
      </c>
      <c r="Z782" s="3" t="s">
        <v>154</v>
      </c>
      <c r="AA782" s="3" t="s">
        <v>154</v>
      </c>
      <c r="AB782" s="3" t="s">
        <v>154</v>
      </c>
      <c r="AC782" s="3" t="s">
        <v>154</v>
      </c>
      <c r="AD782" s="3" t="s">
        <v>6151</v>
      </c>
      <c r="AE782" s="3" t="s">
        <v>6151</v>
      </c>
      <c r="AF782" s="3" t="s">
        <v>154</v>
      </c>
      <c r="AG782" s="3" t="s">
        <v>154</v>
      </c>
      <c r="AH782" s="3" t="s">
        <v>6478</v>
      </c>
      <c r="AI782" s="3" t="s">
        <v>6482</v>
      </c>
      <c r="AJ782" s="3" t="s">
        <v>16</v>
      </c>
    </row>
    <row r="783" spans="1:36" ht="15">
      <c r="A783" s="10">
        <v>878</v>
      </c>
      <c r="B783" t="str">
        <f>IF(K783="总计","",INDEX(主数据!A:AD,MATCH(J783,主数据!A:A,0),9))</f>
        <v>华北大区公司</v>
      </c>
      <c r="C783" t="str">
        <f>IF(K783="","",INDEX(主数据!A:AD,MATCH(J783,主数据!A:A,0),11))</f>
        <v>北京五城区</v>
      </c>
      <c r="D783" t="str">
        <f t="shared" si="48"/>
        <v>BJ86物业服务费标准方式7.80</v>
      </c>
      <c r="E783" s="13" t="str">
        <f t="shared" si="50"/>
        <v>7.80</v>
      </c>
      <c r="F783" s="13" t="str">
        <f>IF(E783="","",IFERROR(IF(IF(K783="","",INDEX(收费标合同信息维护!A:Q,MATCH(D783,收费标合同信息维护!J:J,0),10))=D783,"有","无"),"无"))</f>
        <v>无</v>
      </c>
      <c r="G783" s="13" t="str">
        <f t="shared" si="49"/>
        <v/>
      </c>
      <c r="H783" s="13" t="str">
        <f t="shared" si="51"/>
        <v/>
      </c>
      <c r="I783" s="13" t="str">
        <f>IF(G783="","",IFERROR(IF(IF(K783="","",INDEX(收费标合同信息维护!A:Q,MATCH(G783,收费标合同信息维护!M:M,0),13))=G783,"有","无"),"无"))</f>
        <v/>
      </c>
      <c r="J783" s="3" t="s">
        <v>4547</v>
      </c>
      <c r="K783" s="3" t="s">
        <v>6307</v>
      </c>
      <c r="L783" s="3" t="s">
        <v>6025</v>
      </c>
      <c r="M783" s="3" t="s">
        <v>6026</v>
      </c>
      <c r="N783" s="3" t="s">
        <v>6477</v>
      </c>
      <c r="O783" s="3" t="s">
        <v>6478</v>
      </c>
      <c r="P783" s="3" t="s">
        <v>8303</v>
      </c>
      <c r="Q783" s="3" t="s">
        <v>8304</v>
      </c>
      <c r="R783" s="3" t="s">
        <v>6484</v>
      </c>
      <c r="S783" s="3" t="s">
        <v>6491</v>
      </c>
      <c r="T783" s="3" t="s">
        <v>6506</v>
      </c>
      <c r="U783" s="3" t="s">
        <v>154</v>
      </c>
      <c r="V783" s="3" t="s">
        <v>8305</v>
      </c>
      <c r="W783" s="3" t="s">
        <v>154</v>
      </c>
      <c r="X783" s="3" t="s">
        <v>154</v>
      </c>
      <c r="Y783" s="3" t="s">
        <v>154</v>
      </c>
      <c r="Z783" s="3" t="s">
        <v>154</v>
      </c>
      <c r="AA783" s="3" t="s">
        <v>154</v>
      </c>
      <c r="AB783" s="3" t="s">
        <v>154</v>
      </c>
      <c r="AC783" s="3" t="s">
        <v>154</v>
      </c>
      <c r="AD783" s="3" t="s">
        <v>6151</v>
      </c>
      <c r="AE783" s="3" t="s">
        <v>6151</v>
      </c>
      <c r="AF783" s="3" t="s">
        <v>154</v>
      </c>
      <c r="AG783" s="3" t="s">
        <v>154</v>
      </c>
      <c r="AH783" s="3" t="s">
        <v>6478</v>
      </c>
      <c r="AI783" s="3" t="s">
        <v>6482</v>
      </c>
      <c r="AJ783" s="3" t="s">
        <v>6033</v>
      </c>
    </row>
    <row r="784" spans="1:36" ht="15">
      <c r="A784" s="10">
        <v>879</v>
      </c>
      <c r="B784" t="str">
        <f>IF(K784="总计","",INDEX(主数据!A:AD,MATCH(J784,主数据!A:A,0),9))</f>
        <v>华北大区公司</v>
      </c>
      <c r="C784" t="str">
        <f>IF(K784="","",INDEX(主数据!A:AD,MATCH(J784,主数据!A:A,0),11))</f>
        <v>北京五城区</v>
      </c>
      <c r="D784" t="str">
        <f t="shared" si="48"/>
        <v>BJ86电费标准方式1.17</v>
      </c>
      <c r="E784" s="13" t="str">
        <f t="shared" si="50"/>
        <v>1.17</v>
      </c>
      <c r="F784" s="13" t="str">
        <f>IF(E784="","",IFERROR(IF(IF(K784="","",INDEX(收费标合同信息维护!A:Q,MATCH(D784,收费标合同信息维护!J:J,0),10))=D784,"有","无"),"无"))</f>
        <v>无</v>
      </c>
      <c r="G784" s="13" t="str">
        <f t="shared" si="49"/>
        <v/>
      </c>
      <c r="H784" s="13" t="str">
        <f t="shared" si="51"/>
        <v/>
      </c>
      <c r="I784" s="13" t="str">
        <f>IF(G784="","",IFERROR(IF(IF(K784="","",INDEX(收费标合同信息维护!A:Q,MATCH(G784,收费标合同信息维护!M:M,0),13))=G784,"有","无"),"无"))</f>
        <v/>
      </c>
      <c r="J784" s="3" t="s">
        <v>4547</v>
      </c>
      <c r="K784" s="3" t="s">
        <v>6307</v>
      </c>
      <c r="L784" s="3" t="s">
        <v>6601</v>
      </c>
      <c r="M784" s="3" t="s">
        <v>6602</v>
      </c>
      <c r="N784" s="3" t="s">
        <v>6603</v>
      </c>
      <c r="O784" s="3" t="s">
        <v>6478</v>
      </c>
      <c r="P784" s="3" t="s">
        <v>8306</v>
      </c>
      <c r="Q784" s="3" t="s">
        <v>8307</v>
      </c>
      <c r="R784" s="3" t="s">
        <v>6484</v>
      </c>
      <c r="S784" s="3" t="s">
        <v>6491</v>
      </c>
      <c r="T784" s="3" t="s">
        <v>7001</v>
      </c>
      <c r="U784" s="3" t="s">
        <v>154</v>
      </c>
      <c r="V784" s="3" t="s">
        <v>8308</v>
      </c>
      <c r="W784" s="3" t="s">
        <v>154</v>
      </c>
      <c r="X784" s="3" t="s">
        <v>154</v>
      </c>
      <c r="Y784" s="3" t="s">
        <v>154</v>
      </c>
      <c r="Z784" s="3" t="s">
        <v>154</v>
      </c>
      <c r="AA784" s="3" t="s">
        <v>154</v>
      </c>
      <c r="AB784" s="3" t="s">
        <v>154</v>
      </c>
      <c r="AC784" s="3" t="s">
        <v>154</v>
      </c>
      <c r="AD784" s="3" t="s">
        <v>6151</v>
      </c>
      <c r="AE784" s="3" t="s">
        <v>6151</v>
      </c>
      <c r="AF784" s="3" t="s">
        <v>154</v>
      </c>
      <c r="AG784" s="3" t="s">
        <v>154</v>
      </c>
      <c r="AH784" s="3" t="s">
        <v>6478</v>
      </c>
      <c r="AI784" s="3" t="s">
        <v>6482</v>
      </c>
      <c r="AJ784" s="3" t="s">
        <v>6489</v>
      </c>
    </row>
    <row r="785" spans="1:36" ht="15">
      <c r="A785" s="10">
        <v>880</v>
      </c>
      <c r="B785" t="str">
        <f>IF(K785="总计","",INDEX(主数据!A:AD,MATCH(J785,主数据!A:A,0),9))</f>
        <v>环渤海大区公司</v>
      </c>
      <c r="C785" t="str">
        <f>IF(K785="","",INDEX(主数据!A:AD,MATCH(J785,主数据!A:A,0),11))</f>
        <v>东北城区</v>
      </c>
      <c r="D785" t="str">
        <f t="shared" si="48"/>
        <v>DL16物业服务费标准方式3.10</v>
      </c>
      <c r="E785" s="13" t="str">
        <f t="shared" si="50"/>
        <v>3.10</v>
      </c>
      <c r="F785" s="13" t="str">
        <f>IF(E785="","",IFERROR(IF(IF(K785="","",INDEX(收费标合同信息维护!A:Q,MATCH(D785,收费标合同信息维护!J:J,0),10))=D785,"有","无"),"无"))</f>
        <v>无</v>
      </c>
      <c r="G785" s="13" t="str">
        <f t="shared" si="49"/>
        <v/>
      </c>
      <c r="H785" s="13" t="str">
        <f t="shared" si="51"/>
        <v/>
      </c>
      <c r="I785" s="13" t="str">
        <f>IF(G785="","",IFERROR(IF(IF(K785="","",INDEX(收费标合同信息维护!A:Q,MATCH(G785,收费标合同信息维护!M:M,0),13))=G785,"有","无"),"无"))</f>
        <v/>
      </c>
      <c r="J785" s="3" t="s">
        <v>2733</v>
      </c>
      <c r="K785" s="3" t="s">
        <v>8309</v>
      </c>
      <c r="L785" s="3" t="s">
        <v>6025</v>
      </c>
      <c r="M785" s="3" t="s">
        <v>6026</v>
      </c>
      <c r="N785" s="3" t="s">
        <v>6477</v>
      </c>
      <c r="O785" s="3" t="s">
        <v>6478</v>
      </c>
      <c r="P785" s="3" t="s">
        <v>8310</v>
      </c>
      <c r="Q785" s="3" t="s">
        <v>8311</v>
      </c>
      <c r="R785" s="3" t="s">
        <v>6484</v>
      </c>
      <c r="S785" s="3" t="s">
        <v>6485</v>
      </c>
      <c r="T785" s="3" t="s">
        <v>6751</v>
      </c>
      <c r="U785" s="3" t="s">
        <v>154</v>
      </c>
      <c r="V785" s="3" t="s">
        <v>8312</v>
      </c>
      <c r="W785" s="3" t="s">
        <v>154</v>
      </c>
      <c r="X785" s="3" t="s">
        <v>154</v>
      </c>
      <c r="Y785" s="3" t="s">
        <v>154</v>
      </c>
      <c r="Z785" s="3" t="s">
        <v>154</v>
      </c>
      <c r="AA785" s="3" t="s">
        <v>154</v>
      </c>
      <c r="AB785" s="3" t="s">
        <v>154</v>
      </c>
      <c r="AC785" s="3" t="s">
        <v>154</v>
      </c>
      <c r="AD785" s="3" t="s">
        <v>6151</v>
      </c>
      <c r="AE785" s="3" t="s">
        <v>6151</v>
      </c>
      <c r="AF785" s="3" t="s">
        <v>154</v>
      </c>
      <c r="AG785" s="3" t="s">
        <v>154</v>
      </c>
      <c r="AH785" s="3" t="s">
        <v>6597</v>
      </c>
      <c r="AI785" s="3" t="s">
        <v>6482</v>
      </c>
      <c r="AJ785" s="3" t="s">
        <v>6489</v>
      </c>
    </row>
    <row r="786" spans="1:36" ht="15">
      <c r="A786" s="10">
        <v>881</v>
      </c>
      <c r="B786" t="str">
        <f>IF(K786="总计","",INDEX(主数据!A:AD,MATCH(J786,主数据!A:A,0),9))</f>
        <v>环渤海大区公司</v>
      </c>
      <c r="C786" t="str">
        <f>IF(K786="","",INDEX(主数据!A:AD,MATCH(J786,主数据!A:A,0),11))</f>
        <v>东北城区</v>
      </c>
      <c r="D786" t="str">
        <f t="shared" si="48"/>
        <v>DL16物业服务费标准方式5.00</v>
      </c>
      <c r="E786" s="13" t="str">
        <f t="shared" si="50"/>
        <v>5.00</v>
      </c>
      <c r="F786" s="13" t="str">
        <f>IF(E786="","",IFERROR(IF(IF(K786="","",INDEX(收费标合同信息维护!A:Q,MATCH(D786,收费标合同信息维护!J:J,0),10))=D786,"有","无"),"无"))</f>
        <v>无</v>
      </c>
      <c r="G786" s="13" t="str">
        <f t="shared" si="49"/>
        <v/>
      </c>
      <c r="H786" s="13" t="str">
        <f t="shared" si="51"/>
        <v/>
      </c>
      <c r="I786" s="13" t="str">
        <f>IF(G786="","",IFERROR(IF(IF(K786="","",INDEX(收费标合同信息维护!A:Q,MATCH(G786,收费标合同信息维护!M:M,0),13))=G786,"有","无"),"无"))</f>
        <v/>
      </c>
      <c r="J786" s="3" t="s">
        <v>2733</v>
      </c>
      <c r="K786" s="3" t="s">
        <v>8309</v>
      </c>
      <c r="L786" s="3" t="s">
        <v>6025</v>
      </c>
      <c r="M786" s="3" t="s">
        <v>6026</v>
      </c>
      <c r="N786" s="3" t="s">
        <v>6477</v>
      </c>
      <c r="O786" s="3" t="s">
        <v>6478</v>
      </c>
      <c r="P786" s="3" t="s">
        <v>8313</v>
      </c>
      <c r="Q786" s="3" t="s">
        <v>8314</v>
      </c>
      <c r="R786" s="3" t="s">
        <v>6484</v>
      </c>
      <c r="S786" s="3" t="s">
        <v>6485</v>
      </c>
      <c r="T786" s="3" t="s">
        <v>6751</v>
      </c>
      <c r="U786" s="3" t="s">
        <v>154</v>
      </c>
      <c r="V786" s="3" t="s">
        <v>6744</v>
      </c>
      <c r="W786" s="3" t="s">
        <v>154</v>
      </c>
      <c r="X786" s="3" t="s">
        <v>154</v>
      </c>
      <c r="Y786" s="3" t="s">
        <v>154</v>
      </c>
      <c r="Z786" s="3" t="s">
        <v>154</v>
      </c>
      <c r="AA786" s="3" t="s">
        <v>154</v>
      </c>
      <c r="AB786" s="3" t="s">
        <v>154</v>
      </c>
      <c r="AC786" s="3" t="s">
        <v>154</v>
      </c>
      <c r="AD786" s="3" t="s">
        <v>6151</v>
      </c>
      <c r="AE786" s="3" t="s">
        <v>6151</v>
      </c>
      <c r="AF786" s="3" t="s">
        <v>154</v>
      </c>
      <c r="AG786" s="3" t="s">
        <v>154</v>
      </c>
      <c r="AH786" s="3" t="s">
        <v>6597</v>
      </c>
      <c r="AI786" s="3" t="s">
        <v>6482</v>
      </c>
      <c r="AJ786" s="3" t="s">
        <v>6489</v>
      </c>
    </row>
    <row r="787" spans="1:36" ht="15">
      <c r="A787" s="10">
        <v>882</v>
      </c>
      <c r="B787" t="str">
        <f>IF(K787="总计","",INDEX(主数据!A:AD,MATCH(J787,主数据!A:A,0),9))</f>
        <v>环渤海大区公司</v>
      </c>
      <c r="C787" t="str">
        <f>IF(K787="","",INDEX(主数据!A:AD,MATCH(J787,主数据!A:A,0),11))</f>
        <v>东北城区</v>
      </c>
      <c r="D787" t="str">
        <f t="shared" si="48"/>
        <v>DL16物业服务费标准方式5.00</v>
      </c>
      <c r="E787" s="13" t="str">
        <f t="shared" si="50"/>
        <v>5.00</v>
      </c>
      <c r="F787" s="13" t="str">
        <f>IF(E787="","",IFERROR(IF(IF(K787="","",INDEX(收费标合同信息维护!A:Q,MATCH(D787,收费标合同信息维护!J:J,0),10))=D787,"有","无"),"无"))</f>
        <v>无</v>
      </c>
      <c r="G787" s="13" t="str">
        <f t="shared" si="49"/>
        <v/>
      </c>
      <c r="H787" s="13" t="str">
        <f t="shared" si="51"/>
        <v/>
      </c>
      <c r="I787" s="13" t="str">
        <f>IF(G787="","",IFERROR(IF(IF(K787="","",INDEX(收费标合同信息维护!A:Q,MATCH(G787,收费标合同信息维护!M:M,0),13))=G787,"有","无"),"无"))</f>
        <v/>
      </c>
      <c r="J787" s="3" t="s">
        <v>2733</v>
      </c>
      <c r="K787" s="3" t="s">
        <v>8309</v>
      </c>
      <c r="L787" s="3" t="s">
        <v>6025</v>
      </c>
      <c r="M787" s="3" t="s">
        <v>6026</v>
      </c>
      <c r="N787" s="3" t="s">
        <v>6477</v>
      </c>
      <c r="O787" s="3" t="s">
        <v>6478</v>
      </c>
      <c r="P787" s="3" t="s">
        <v>8315</v>
      </c>
      <c r="Q787" s="3" t="s">
        <v>8316</v>
      </c>
      <c r="R787" s="3" t="s">
        <v>6484</v>
      </c>
      <c r="S787" s="3" t="s">
        <v>6485</v>
      </c>
      <c r="T787" s="3" t="s">
        <v>6751</v>
      </c>
      <c r="U787" s="3" t="s">
        <v>154</v>
      </c>
      <c r="V787" s="3" t="s">
        <v>6744</v>
      </c>
      <c r="W787" s="3" t="s">
        <v>154</v>
      </c>
      <c r="X787" s="3" t="s">
        <v>154</v>
      </c>
      <c r="Y787" s="3" t="s">
        <v>154</v>
      </c>
      <c r="Z787" s="3" t="s">
        <v>154</v>
      </c>
      <c r="AA787" s="3" t="s">
        <v>154</v>
      </c>
      <c r="AB787" s="3" t="s">
        <v>154</v>
      </c>
      <c r="AC787" s="3" t="s">
        <v>154</v>
      </c>
      <c r="AD787" s="3" t="s">
        <v>6151</v>
      </c>
      <c r="AE787" s="3" t="s">
        <v>6151</v>
      </c>
      <c r="AF787" s="3" t="s">
        <v>154</v>
      </c>
      <c r="AG787" s="3" t="s">
        <v>154</v>
      </c>
      <c r="AH787" s="3" t="s">
        <v>6597</v>
      </c>
      <c r="AI787" s="3" t="s">
        <v>6482</v>
      </c>
      <c r="AJ787" s="3" t="s">
        <v>6489</v>
      </c>
    </row>
    <row r="788" spans="1:36" ht="15">
      <c r="A788" s="10">
        <v>883</v>
      </c>
      <c r="B788" t="str">
        <f>IF(K788="总计","",INDEX(主数据!A:AD,MATCH(J788,主数据!A:A,0),9))</f>
        <v>环渤海大区公司</v>
      </c>
      <c r="C788" t="str">
        <f>IF(K788="","",INDEX(主数据!A:AD,MATCH(J788,主数据!A:A,0),11))</f>
        <v>东北城区</v>
      </c>
      <c r="D788" t="str">
        <f t="shared" si="48"/>
        <v>DL16物业服务费标准方式3.80</v>
      </c>
      <c r="E788" s="13" t="str">
        <f t="shared" si="50"/>
        <v>3.80</v>
      </c>
      <c r="F788" s="13" t="str">
        <f>IF(E788="","",IFERROR(IF(IF(K788="","",INDEX(收费标合同信息维护!A:Q,MATCH(D788,收费标合同信息维护!J:J,0),10))=D788,"有","无"),"无"))</f>
        <v>无</v>
      </c>
      <c r="G788" s="13" t="str">
        <f t="shared" si="49"/>
        <v/>
      </c>
      <c r="H788" s="13" t="str">
        <f t="shared" si="51"/>
        <v/>
      </c>
      <c r="I788" s="13" t="str">
        <f>IF(G788="","",IFERROR(IF(IF(K788="","",INDEX(收费标合同信息维护!A:Q,MATCH(G788,收费标合同信息维护!M:M,0),13))=G788,"有","无"),"无"))</f>
        <v/>
      </c>
      <c r="J788" s="3" t="s">
        <v>2733</v>
      </c>
      <c r="K788" s="3" t="s">
        <v>8309</v>
      </c>
      <c r="L788" s="3" t="s">
        <v>6025</v>
      </c>
      <c r="M788" s="3" t="s">
        <v>6026</v>
      </c>
      <c r="N788" s="3" t="s">
        <v>6477</v>
      </c>
      <c r="O788" s="3" t="s">
        <v>6478</v>
      </c>
      <c r="P788" s="3" t="s">
        <v>8317</v>
      </c>
      <c r="Q788" s="3" t="s">
        <v>8318</v>
      </c>
      <c r="R788" s="3" t="s">
        <v>6484</v>
      </c>
      <c r="S788" s="3" t="s">
        <v>6485</v>
      </c>
      <c r="T788" s="3" t="s">
        <v>6751</v>
      </c>
      <c r="U788" s="3" t="s">
        <v>154</v>
      </c>
      <c r="V788" s="3" t="s">
        <v>6991</v>
      </c>
      <c r="W788" s="3" t="s">
        <v>154</v>
      </c>
      <c r="X788" s="3" t="s">
        <v>154</v>
      </c>
      <c r="Y788" s="3" t="s">
        <v>154</v>
      </c>
      <c r="Z788" s="3" t="s">
        <v>154</v>
      </c>
      <c r="AA788" s="3" t="s">
        <v>154</v>
      </c>
      <c r="AB788" s="3" t="s">
        <v>154</v>
      </c>
      <c r="AC788" s="3" t="s">
        <v>154</v>
      </c>
      <c r="AD788" s="3" t="s">
        <v>6151</v>
      </c>
      <c r="AE788" s="3" t="s">
        <v>6151</v>
      </c>
      <c r="AF788" s="3" t="s">
        <v>154</v>
      </c>
      <c r="AG788" s="3" t="s">
        <v>154</v>
      </c>
      <c r="AH788" s="3" t="s">
        <v>6597</v>
      </c>
      <c r="AI788" s="3" t="s">
        <v>6482</v>
      </c>
      <c r="AJ788" s="3" t="s">
        <v>6489</v>
      </c>
    </row>
    <row r="789" spans="1:36" ht="15">
      <c r="A789" s="10">
        <v>884</v>
      </c>
      <c r="B789" t="str">
        <f>IF(K789="总计","",INDEX(主数据!A:AD,MATCH(J789,主数据!A:A,0),9))</f>
        <v>环渤海大区公司</v>
      </c>
      <c r="C789" t="str">
        <f>IF(K789="","",INDEX(主数据!A:AD,MATCH(J789,主数据!A:A,0),11))</f>
        <v>东北城区</v>
      </c>
      <c r="D789" t="str">
        <f t="shared" si="48"/>
        <v>DL16物业服务费标准方式5.80</v>
      </c>
      <c r="E789" s="13" t="str">
        <f t="shared" si="50"/>
        <v>5.80</v>
      </c>
      <c r="F789" s="13" t="str">
        <f>IF(E789="","",IFERROR(IF(IF(K789="","",INDEX(收费标合同信息维护!A:Q,MATCH(D789,收费标合同信息维护!J:J,0),10))=D789,"有","无"),"无"))</f>
        <v>无</v>
      </c>
      <c r="G789" s="13" t="str">
        <f t="shared" si="49"/>
        <v/>
      </c>
      <c r="H789" s="13" t="str">
        <f t="shared" si="51"/>
        <v/>
      </c>
      <c r="I789" s="13" t="str">
        <f>IF(G789="","",IFERROR(IF(IF(K789="","",INDEX(收费标合同信息维护!A:Q,MATCH(G789,收费标合同信息维护!M:M,0),13))=G789,"有","无"),"无"))</f>
        <v/>
      </c>
      <c r="J789" s="3" t="s">
        <v>2733</v>
      </c>
      <c r="K789" s="3" t="s">
        <v>8309</v>
      </c>
      <c r="L789" s="3" t="s">
        <v>6025</v>
      </c>
      <c r="M789" s="3" t="s">
        <v>6026</v>
      </c>
      <c r="N789" s="3" t="s">
        <v>6477</v>
      </c>
      <c r="O789" s="3" t="s">
        <v>6478</v>
      </c>
      <c r="P789" s="3" t="s">
        <v>8319</v>
      </c>
      <c r="Q789" s="3" t="s">
        <v>8320</v>
      </c>
      <c r="R789" s="3" t="s">
        <v>6484</v>
      </c>
      <c r="S789" s="3" t="s">
        <v>6485</v>
      </c>
      <c r="T789" s="3" t="s">
        <v>6751</v>
      </c>
      <c r="U789" s="3" t="s">
        <v>154</v>
      </c>
      <c r="V789" s="3" t="s">
        <v>8321</v>
      </c>
      <c r="W789" s="3" t="s">
        <v>154</v>
      </c>
      <c r="X789" s="3" t="s">
        <v>154</v>
      </c>
      <c r="Y789" s="3" t="s">
        <v>154</v>
      </c>
      <c r="Z789" s="3" t="s">
        <v>154</v>
      </c>
      <c r="AA789" s="3" t="s">
        <v>154</v>
      </c>
      <c r="AB789" s="3" t="s">
        <v>154</v>
      </c>
      <c r="AC789" s="3" t="s">
        <v>154</v>
      </c>
      <c r="AD789" s="3" t="s">
        <v>6151</v>
      </c>
      <c r="AE789" s="3" t="s">
        <v>6151</v>
      </c>
      <c r="AF789" s="3" t="s">
        <v>154</v>
      </c>
      <c r="AG789" s="3" t="s">
        <v>154</v>
      </c>
      <c r="AH789" s="3" t="s">
        <v>6597</v>
      </c>
      <c r="AI789" s="3" t="s">
        <v>6482</v>
      </c>
      <c r="AJ789" s="3" t="s">
        <v>6489</v>
      </c>
    </row>
    <row r="790" spans="1:36" ht="15">
      <c r="A790" s="10">
        <v>885</v>
      </c>
      <c r="B790" t="str">
        <f>IF(K790="总计","",INDEX(主数据!A:AD,MATCH(J790,主数据!A:A,0),9))</f>
        <v>环渤海大区公司</v>
      </c>
      <c r="C790" t="str">
        <f>IF(K790="","",INDEX(主数据!A:AD,MATCH(J790,主数据!A:A,0),11))</f>
        <v>东北城区</v>
      </c>
      <c r="D790" t="str">
        <f t="shared" si="48"/>
        <v>DL16物业服务费直接录入</v>
      </c>
      <c r="E790" s="13" t="str">
        <f t="shared" si="50"/>
        <v/>
      </c>
      <c r="F790" s="13" t="str">
        <f>IF(E790="","",IFERROR(IF(IF(K790="","",INDEX(收费标合同信息维护!A:Q,MATCH(D790,收费标合同信息维护!J:J,0),10))=D790,"有","无"),"无"))</f>
        <v/>
      </c>
      <c r="G790" s="13" t="str">
        <f t="shared" si="49"/>
        <v/>
      </c>
      <c r="H790" s="13" t="str">
        <f t="shared" si="51"/>
        <v/>
      </c>
      <c r="I790" s="13" t="str">
        <f>IF(G790="","",IFERROR(IF(IF(K790="","",INDEX(收费标合同信息维护!A:Q,MATCH(G790,收费标合同信息维护!M:M,0),13))=G790,"有","无"),"无"))</f>
        <v/>
      </c>
      <c r="J790" s="3" t="s">
        <v>2733</v>
      </c>
      <c r="K790" s="3" t="s">
        <v>8309</v>
      </c>
      <c r="L790" s="3" t="s">
        <v>6025</v>
      </c>
      <c r="M790" s="3" t="s">
        <v>6026</v>
      </c>
      <c r="N790" s="3" t="s">
        <v>6477</v>
      </c>
      <c r="O790" s="3" t="s">
        <v>6478</v>
      </c>
      <c r="P790" s="3" t="s">
        <v>8322</v>
      </c>
      <c r="Q790" s="3" t="s">
        <v>7355</v>
      </c>
      <c r="R790" s="3" t="s">
        <v>6479</v>
      </c>
      <c r="S790" s="3" t="s">
        <v>6480</v>
      </c>
      <c r="T790" s="3" t="s">
        <v>6537</v>
      </c>
      <c r="U790" s="3" t="s">
        <v>154</v>
      </c>
      <c r="V790" s="3" t="s">
        <v>154</v>
      </c>
      <c r="W790" s="3" t="s">
        <v>154</v>
      </c>
      <c r="X790" s="3" t="s">
        <v>154</v>
      </c>
      <c r="Y790" s="3" t="s">
        <v>154</v>
      </c>
      <c r="Z790" s="3" t="s">
        <v>154</v>
      </c>
      <c r="AA790" s="3" t="s">
        <v>154</v>
      </c>
      <c r="AB790" s="3" t="s">
        <v>154</v>
      </c>
      <c r="AC790" s="3" t="s">
        <v>154</v>
      </c>
      <c r="AD790" s="3" t="s">
        <v>6151</v>
      </c>
      <c r="AE790" s="3" t="s">
        <v>6151</v>
      </c>
      <c r="AF790" s="3" t="s">
        <v>154</v>
      </c>
      <c r="AG790" s="3" t="s">
        <v>154</v>
      </c>
      <c r="AH790" s="3" t="s">
        <v>6597</v>
      </c>
      <c r="AI790" s="3" t="s">
        <v>6482</v>
      </c>
      <c r="AJ790" s="3" t="s">
        <v>6489</v>
      </c>
    </row>
    <row r="791" spans="1:36" ht="15">
      <c r="A791" s="10">
        <v>886</v>
      </c>
      <c r="B791" t="str">
        <f>IF(K791="总计","",INDEX(主数据!A:AD,MATCH(J791,主数据!A:A,0),9))</f>
        <v>环渤海大区公司</v>
      </c>
      <c r="C791" t="str">
        <f>IF(K791="","",INDEX(主数据!A:AD,MATCH(J791,主数据!A:A,0),11))</f>
        <v>东北城区</v>
      </c>
      <c r="D791" t="str">
        <f t="shared" si="48"/>
        <v>DL16物业服务费标准方式3.80</v>
      </c>
      <c r="E791" s="13" t="str">
        <f t="shared" si="50"/>
        <v>3.80</v>
      </c>
      <c r="F791" s="13" t="str">
        <f>IF(E791="","",IFERROR(IF(IF(K791="","",INDEX(收费标合同信息维护!A:Q,MATCH(D791,收费标合同信息维护!J:J,0),10))=D791,"有","无"),"无"))</f>
        <v>无</v>
      </c>
      <c r="G791" s="13" t="str">
        <f t="shared" si="49"/>
        <v/>
      </c>
      <c r="H791" s="13" t="str">
        <f t="shared" si="51"/>
        <v/>
      </c>
      <c r="I791" s="13" t="str">
        <f>IF(G791="","",IFERROR(IF(IF(K791="","",INDEX(收费标合同信息维护!A:Q,MATCH(G791,收费标合同信息维护!M:M,0),13))=G791,"有","无"),"无"))</f>
        <v/>
      </c>
      <c r="J791" s="3" t="s">
        <v>2733</v>
      </c>
      <c r="K791" s="3" t="s">
        <v>8309</v>
      </c>
      <c r="L791" s="3" t="s">
        <v>6025</v>
      </c>
      <c r="M791" s="3" t="s">
        <v>6026</v>
      </c>
      <c r="N791" s="3" t="s">
        <v>6477</v>
      </c>
      <c r="O791" s="3" t="s">
        <v>6478</v>
      </c>
      <c r="P791" s="3" t="s">
        <v>8323</v>
      </c>
      <c r="Q791" s="3" t="s">
        <v>8324</v>
      </c>
      <c r="R791" s="3" t="s">
        <v>6484</v>
      </c>
      <c r="S791" s="3" t="s">
        <v>6491</v>
      </c>
      <c r="T791" s="3" t="s">
        <v>6523</v>
      </c>
      <c r="U791" s="3" t="s">
        <v>8325</v>
      </c>
      <c r="V791" s="3" t="s">
        <v>6991</v>
      </c>
      <c r="W791" s="3" t="s">
        <v>154</v>
      </c>
      <c r="X791" s="3" t="s">
        <v>154</v>
      </c>
      <c r="Y791" s="3" t="s">
        <v>154</v>
      </c>
      <c r="Z791" s="3" t="s">
        <v>154</v>
      </c>
      <c r="AA791" s="3" t="s">
        <v>154</v>
      </c>
      <c r="AB791" s="3" t="s">
        <v>154</v>
      </c>
      <c r="AC791" s="3" t="s">
        <v>154</v>
      </c>
      <c r="AD791" s="3" t="s">
        <v>6151</v>
      </c>
      <c r="AE791" s="3" t="s">
        <v>6151</v>
      </c>
      <c r="AF791" s="3" t="s">
        <v>154</v>
      </c>
      <c r="AG791" s="3" t="s">
        <v>154</v>
      </c>
      <c r="AH791" s="3" t="s">
        <v>6478</v>
      </c>
      <c r="AI791" s="3" t="s">
        <v>6482</v>
      </c>
      <c r="AJ791" s="3" t="s">
        <v>6489</v>
      </c>
    </row>
    <row r="792" spans="1:36" ht="15">
      <c r="A792" s="10">
        <v>887</v>
      </c>
      <c r="B792" t="str">
        <f>IF(K792="总计","",INDEX(主数据!A:AD,MATCH(J792,主数据!A:A,0),9))</f>
        <v>环渤海大区公司</v>
      </c>
      <c r="C792" t="str">
        <f>IF(K792="","",INDEX(主数据!A:AD,MATCH(J792,主数据!A:A,0),11))</f>
        <v>东北城区</v>
      </c>
      <c r="D792" t="str">
        <f t="shared" si="48"/>
        <v>DL16销售中心物业费定额</v>
      </c>
      <c r="E792" s="13" t="str">
        <f t="shared" si="50"/>
        <v/>
      </c>
      <c r="F792" s="13" t="str">
        <f>IF(E792="","",IFERROR(IF(IF(K792="","",INDEX(收费标合同信息维护!A:Q,MATCH(D792,收费标合同信息维护!J:J,0),10))=D792,"有","无"),"无"))</f>
        <v/>
      </c>
      <c r="G792" s="13" t="str">
        <f t="shared" si="49"/>
        <v>DL16销售中心物业费定额142116.32</v>
      </c>
      <c r="H792" s="13" t="str">
        <f t="shared" si="51"/>
        <v>142116.32</v>
      </c>
      <c r="I792" s="13" t="str">
        <f>IF(G792="","",IFERROR(IF(IF(K792="","",INDEX(收费标合同信息维护!A:Q,MATCH(G792,收费标合同信息维护!M:M,0),13))=G792,"有","无"),"无"))</f>
        <v>无</v>
      </c>
      <c r="J792" s="3" t="s">
        <v>2733</v>
      </c>
      <c r="K792" s="3" t="s">
        <v>8309</v>
      </c>
      <c r="L792" s="3" t="s">
        <v>6638</v>
      </c>
      <c r="M792" s="3" t="s">
        <v>6639</v>
      </c>
      <c r="N792" s="3" t="s">
        <v>6477</v>
      </c>
      <c r="O792" s="3" t="s">
        <v>6478</v>
      </c>
      <c r="P792" s="3" t="s">
        <v>8326</v>
      </c>
      <c r="Q792" s="3" t="s">
        <v>8327</v>
      </c>
      <c r="R792" s="3" t="s">
        <v>6490</v>
      </c>
      <c r="S792" s="3" t="s">
        <v>6491</v>
      </c>
      <c r="T792" s="3" t="s">
        <v>6496</v>
      </c>
      <c r="U792" s="3" t="s">
        <v>154</v>
      </c>
      <c r="V792" s="3" t="s">
        <v>154</v>
      </c>
      <c r="W792" s="3" t="s">
        <v>8328</v>
      </c>
      <c r="X792" s="3" t="s">
        <v>154</v>
      </c>
      <c r="Y792" s="3" t="s">
        <v>154</v>
      </c>
      <c r="Z792" s="3" t="s">
        <v>154</v>
      </c>
      <c r="AA792" s="3" t="s">
        <v>154</v>
      </c>
      <c r="AB792" s="3" t="s">
        <v>154</v>
      </c>
      <c r="AC792" s="3" t="s">
        <v>154</v>
      </c>
      <c r="AD792" s="3" t="s">
        <v>6151</v>
      </c>
      <c r="AE792" s="3" t="s">
        <v>6151</v>
      </c>
      <c r="AF792" s="3" t="s">
        <v>154</v>
      </c>
      <c r="AG792" s="3" t="s">
        <v>154</v>
      </c>
      <c r="AH792" s="3" t="s">
        <v>6597</v>
      </c>
      <c r="AI792" s="3" t="s">
        <v>6482</v>
      </c>
      <c r="AJ792" s="3" t="s">
        <v>6489</v>
      </c>
    </row>
    <row r="793" spans="1:36" ht="15">
      <c r="A793" s="10">
        <v>888</v>
      </c>
      <c r="B793" t="str">
        <f>IF(K793="总计","",INDEX(主数据!A:AD,MATCH(J793,主数据!A:A,0),9))</f>
        <v>华北大区公司</v>
      </c>
      <c r="C793" t="str">
        <f>IF(K793="","",INDEX(主数据!A:AD,MATCH(J793,主数据!A:A,0),11))</f>
        <v>北京六城区</v>
      </c>
      <c r="D793" t="str">
        <f t="shared" si="48"/>
        <v>BJ29物业服务费标准方式2.00</v>
      </c>
      <c r="E793" s="13" t="str">
        <f t="shared" si="50"/>
        <v>2.00</v>
      </c>
      <c r="F793" s="13" t="str">
        <f>IF(E793="","",IFERROR(IF(IF(K793="","",INDEX(收费标合同信息维护!A:Q,MATCH(D793,收费标合同信息维护!J:J,0),10))=D793,"有","无"),"无"))</f>
        <v>无</v>
      </c>
      <c r="G793" s="13" t="str">
        <f t="shared" si="49"/>
        <v/>
      </c>
      <c r="H793" s="13" t="str">
        <f t="shared" si="51"/>
        <v/>
      </c>
      <c r="I793" s="13" t="str">
        <f>IF(G793="","",IFERROR(IF(IF(K793="","",INDEX(收费标合同信息维护!A:Q,MATCH(G793,收费标合同信息维护!M:M,0),13))=G793,"有","无"),"无"))</f>
        <v/>
      </c>
      <c r="J793" s="3" t="s">
        <v>2569</v>
      </c>
      <c r="K793" s="3" t="s">
        <v>8329</v>
      </c>
      <c r="L793" s="3" t="s">
        <v>6025</v>
      </c>
      <c r="M793" s="3" t="s">
        <v>6026</v>
      </c>
      <c r="N793" s="3" t="s">
        <v>6477</v>
      </c>
      <c r="O793" s="3" t="s">
        <v>6478</v>
      </c>
      <c r="P793" s="3" t="s">
        <v>6721</v>
      </c>
      <c r="Q793" s="3" t="s">
        <v>8330</v>
      </c>
      <c r="R793" s="3" t="s">
        <v>6484</v>
      </c>
      <c r="S793" s="3" t="s">
        <v>6491</v>
      </c>
      <c r="T793" s="3" t="s">
        <v>6506</v>
      </c>
      <c r="U793" s="3" t="s">
        <v>154</v>
      </c>
      <c r="V793" s="3" t="s">
        <v>6686</v>
      </c>
      <c r="W793" s="3" t="s">
        <v>154</v>
      </c>
      <c r="X793" s="3" t="s">
        <v>154</v>
      </c>
      <c r="Y793" s="3" t="s">
        <v>154</v>
      </c>
      <c r="Z793" s="3" t="s">
        <v>154</v>
      </c>
      <c r="AA793" s="3" t="s">
        <v>154</v>
      </c>
      <c r="AB793" s="3" t="s">
        <v>154</v>
      </c>
      <c r="AC793" s="3" t="s">
        <v>154</v>
      </c>
      <c r="AD793" s="3" t="s">
        <v>6151</v>
      </c>
      <c r="AE793" s="3" t="s">
        <v>6151</v>
      </c>
      <c r="AF793" s="3" t="s">
        <v>154</v>
      </c>
      <c r="AG793" s="3" t="s">
        <v>154</v>
      </c>
      <c r="AH793" s="3" t="s">
        <v>6478</v>
      </c>
      <c r="AI793" s="3" t="s">
        <v>6482</v>
      </c>
      <c r="AJ793" s="3" t="s">
        <v>8331</v>
      </c>
    </row>
    <row r="794" spans="1:36" ht="15">
      <c r="A794" s="10">
        <v>889</v>
      </c>
      <c r="B794" t="str">
        <f>IF(K794="总计","",INDEX(主数据!A:AD,MATCH(J794,主数据!A:A,0),9))</f>
        <v>华北大区公司</v>
      </c>
      <c r="C794" t="str">
        <f>IF(K794="","",INDEX(主数据!A:AD,MATCH(J794,主数据!A:A,0),11))</f>
        <v>北京六城区</v>
      </c>
      <c r="D794" t="str">
        <f t="shared" si="48"/>
        <v>BJ29物业服务费标准方式1.48</v>
      </c>
      <c r="E794" s="13" t="str">
        <f t="shared" si="50"/>
        <v>1.48</v>
      </c>
      <c r="F794" s="13" t="str">
        <f>IF(E794="","",IFERROR(IF(IF(K794="","",INDEX(收费标合同信息维护!A:Q,MATCH(D794,收费标合同信息维护!J:J,0),10))=D794,"有","无"),"无"))</f>
        <v>无</v>
      </c>
      <c r="G794" s="13" t="str">
        <f t="shared" si="49"/>
        <v/>
      </c>
      <c r="H794" s="13" t="str">
        <f t="shared" si="51"/>
        <v/>
      </c>
      <c r="I794" s="13" t="str">
        <f>IF(G794="","",IFERROR(IF(IF(K794="","",INDEX(收费标合同信息维护!A:Q,MATCH(G794,收费标合同信息维护!M:M,0),13))=G794,"有","无"),"无"))</f>
        <v/>
      </c>
      <c r="J794" s="3" t="s">
        <v>2569</v>
      </c>
      <c r="K794" s="3" t="s">
        <v>8329</v>
      </c>
      <c r="L794" s="3" t="s">
        <v>6025</v>
      </c>
      <c r="M794" s="3" t="s">
        <v>6026</v>
      </c>
      <c r="N794" s="3" t="s">
        <v>6477</v>
      </c>
      <c r="O794" s="3" t="s">
        <v>6478</v>
      </c>
      <c r="P794" s="3" t="s">
        <v>6683</v>
      </c>
      <c r="Q794" s="3" t="s">
        <v>8332</v>
      </c>
      <c r="R794" s="3" t="s">
        <v>6484</v>
      </c>
      <c r="S794" s="3" t="s">
        <v>6491</v>
      </c>
      <c r="T794" s="3" t="s">
        <v>6506</v>
      </c>
      <c r="U794" s="3" t="s">
        <v>154</v>
      </c>
      <c r="V794" s="3" t="s">
        <v>8333</v>
      </c>
      <c r="W794" s="3" t="s">
        <v>154</v>
      </c>
      <c r="X794" s="3" t="s">
        <v>154</v>
      </c>
      <c r="Y794" s="3" t="s">
        <v>154</v>
      </c>
      <c r="Z794" s="3" t="s">
        <v>154</v>
      </c>
      <c r="AA794" s="3" t="s">
        <v>154</v>
      </c>
      <c r="AB794" s="3" t="s">
        <v>154</v>
      </c>
      <c r="AC794" s="3" t="s">
        <v>154</v>
      </c>
      <c r="AD794" s="3" t="s">
        <v>6151</v>
      </c>
      <c r="AE794" s="3" t="s">
        <v>6151</v>
      </c>
      <c r="AF794" s="3" t="s">
        <v>154</v>
      </c>
      <c r="AG794" s="3" t="s">
        <v>154</v>
      </c>
      <c r="AH794" s="3" t="s">
        <v>6478</v>
      </c>
      <c r="AI794" s="3" t="s">
        <v>6482</v>
      </c>
      <c r="AJ794" s="3" t="s">
        <v>36</v>
      </c>
    </row>
    <row r="795" spans="1:36" ht="15">
      <c r="A795" s="10">
        <v>890</v>
      </c>
      <c r="B795" t="str">
        <f>IF(K795="总计","",INDEX(主数据!A:AD,MATCH(J795,主数据!A:A,0),9))</f>
        <v>华北大区公司</v>
      </c>
      <c r="C795" t="str">
        <f>IF(K795="","",INDEX(主数据!A:AD,MATCH(J795,主数据!A:A,0),11))</f>
        <v>北京六城区</v>
      </c>
      <c r="D795" t="str">
        <f t="shared" si="48"/>
        <v>BJ29物业服务费标准方式2.00</v>
      </c>
      <c r="E795" s="13" t="str">
        <f t="shared" si="50"/>
        <v>2.00</v>
      </c>
      <c r="F795" s="13" t="str">
        <f>IF(E795="","",IFERROR(IF(IF(K795="","",INDEX(收费标合同信息维护!A:Q,MATCH(D795,收费标合同信息维护!J:J,0),10))=D795,"有","无"),"无"))</f>
        <v>无</v>
      </c>
      <c r="G795" s="13" t="str">
        <f t="shared" si="49"/>
        <v/>
      </c>
      <c r="H795" s="13" t="str">
        <f t="shared" si="51"/>
        <v/>
      </c>
      <c r="I795" s="13" t="str">
        <f>IF(G795="","",IFERROR(IF(IF(K795="","",INDEX(收费标合同信息维护!A:Q,MATCH(G795,收费标合同信息维护!M:M,0),13))=G795,"有","无"),"无"))</f>
        <v/>
      </c>
      <c r="J795" s="3" t="s">
        <v>2569</v>
      </c>
      <c r="K795" s="3" t="s">
        <v>8329</v>
      </c>
      <c r="L795" s="3" t="s">
        <v>6025</v>
      </c>
      <c r="M795" s="3" t="s">
        <v>6026</v>
      </c>
      <c r="N795" s="3" t="s">
        <v>6477</v>
      </c>
      <c r="O795" s="3" t="s">
        <v>6478</v>
      </c>
      <c r="P795" s="3" t="s">
        <v>1</v>
      </c>
      <c r="Q795" s="3" t="s">
        <v>8334</v>
      </c>
      <c r="R795" s="3" t="s">
        <v>6484</v>
      </c>
      <c r="S795" s="3" t="s">
        <v>6485</v>
      </c>
      <c r="T795" s="3" t="s">
        <v>6493</v>
      </c>
      <c r="U795" s="3" t="s">
        <v>6511</v>
      </c>
      <c r="V795" s="3" t="s">
        <v>6686</v>
      </c>
      <c r="W795" s="3" t="s">
        <v>154</v>
      </c>
      <c r="X795" s="3" t="s">
        <v>154</v>
      </c>
      <c r="Y795" s="3" t="s">
        <v>154</v>
      </c>
      <c r="Z795" s="3" t="s">
        <v>154</v>
      </c>
      <c r="AA795" s="3" t="s">
        <v>154</v>
      </c>
      <c r="AB795" s="3" t="s">
        <v>154</v>
      </c>
      <c r="AC795" s="3" t="s">
        <v>154</v>
      </c>
      <c r="AD795" s="3" t="s">
        <v>6151</v>
      </c>
      <c r="AE795" s="3" t="s">
        <v>6151</v>
      </c>
      <c r="AF795" s="3" t="s">
        <v>154</v>
      </c>
      <c r="AG795" s="3" t="s">
        <v>154</v>
      </c>
      <c r="AH795" s="3" t="s">
        <v>6597</v>
      </c>
      <c r="AI795" s="3" t="s">
        <v>6482</v>
      </c>
      <c r="AJ795" s="3" t="s">
        <v>8331</v>
      </c>
    </row>
    <row r="796" spans="1:36" ht="15">
      <c r="A796" s="10">
        <v>891</v>
      </c>
      <c r="B796" t="str">
        <f>IF(K796="总计","",INDEX(主数据!A:AD,MATCH(J796,主数据!A:A,0),9))</f>
        <v>华北大区公司</v>
      </c>
      <c r="C796" t="str">
        <f>IF(K796="","",INDEX(主数据!A:AD,MATCH(J796,主数据!A:A,0),11))</f>
        <v>北京六城区</v>
      </c>
      <c r="D796" t="str">
        <f t="shared" si="48"/>
        <v>BJ29物业服务费标准方式1.48</v>
      </c>
      <c r="E796" s="13" t="str">
        <f t="shared" si="50"/>
        <v>1.48</v>
      </c>
      <c r="F796" s="13" t="str">
        <f>IF(E796="","",IFERROR(IF(IF(K796="","",INDEX(收费标合同信息维护!A:Q,MATCH(D796,收费标合同信息维护!J:J,0),10))=D796,"有","无"),"无"))</f>
        <v>无</v>
      </c>
      <c r="G796" s="13" t="str">
        <f t="shared" si="49"/>
        <v/>
      </c>
      <c r="H796" s="13" t="str">
        <f t="shared" si="51"/>
        <v/>
      </c>
      <c r="I796" s="13" t="str">
        <f>IF(G796="","",IFERROR(IF(IF(K796="","",INDEX(收费标合同信息维护!A:Q,MATCH(G796,收费标合同信息维护!M:M,0),13))=G796,"有","无"),"无"))</f>
        <v/>
      </c>
      <c r="J796" s="3" t="s">
        <v>2569</v>
      </c>
      <c r="K796" s="3" t="s">
        <v>8329</v>
      </c>
      <c r="L796" s="3" t="s">
        <v>6025</v>
      </c>
      <c r="M796" s="3" t="s">
        <v>6026</v>
      </c>
      <c r="N796" s="3" t="s">
        <v>6477</v>
      </c>
      <c r="O796" s="3" t="s">
        <v>6478</v>
      </c>
      <c r="P796" s="3" t="s">
        <v>2</v>
      </c>
      <c r="Q796" s="3" t="s">
        <v>8335</v>
      </c>
      <c r="R796" s="3" t="s">
        <v>6484</v>
      </c>
      <c r="S796" s="3" t="s">
        <v>6485</v>
      </c>
      <c r="T796" s="3" t="s">
        <v>6493</v>
      </c>
      <c r="U796" s="3" t="s">
        <v>6511</v>
      </c>
      <c r="V796" s="3" t="s">
        <v>8333</v>
      </c>
      <c r="W796" s="3" t="s">
        <v>154</v>
      </c>
      <c r="X796" s="3" t="s">
        <v>154</v>
      </c>
      <c r="Y796" s="3" t="s">
        <v>154</v>
      </c>
      <c r="Z796" s="3" t="s">
        <v>154</v>
      </c>
      <c r="AA796" s="3" t="s">
        <v>154</v>
      </c>
      <c r="AB796" s="3" t="s">
        <v>154</v>
      </c>
      <c r="AC796" s="3" t="s">
        <v>154</v>
      </c>
      <c r="AD796" s="3" t="s">
        <v>6151</v>
      </c>
      <c r="AE796" s="3" t="s">
        <v>6151</v>
      </c>
      <c r="AF796" s="3" t="s">
        <v>154</v>
      </c>
      <c r="AG796" s="3" t="s">
        <v>154</v>
      </c>
      <c r="AH796" s="3" t="s">
        <v>6597</v>
      </c>
      <c r="AI796" s="3" t="s">
        <v>6482</v>
      </c>
      <c r="AJ796" s="3" t="s">
        <v>36</v>
      </c>
    </row>
    <row r="797" spans="1:36" ht="15">
      <c r="A797" s="10">
        <v>892</v>
      </c>
      <c r="B797" t="str">
        <f>IF(K797="总计","",INDEX(主数据!A:AD,MATCH(J797,主数据!A:A,0),9))</f>
        <v>华北大区公司</v>
      </c>
      <c r="C797" t="str">
        <f>IF(K797="","",INDEX(主数据!A:AD,MATCH(J797,主数据!A:A,0),11))</f>
        <v>北京六城区</v>
      </c>
      <c r="D797" t="str">
        <f t="shared" si="48"/>
        <v>BJ29物业服务费直接录入</v>
      </c>
      <c r="E797" s="13" t="str">
        <f t="shared" si="50"/>
        <v/>
      </c>
      <c r="F797" s="13" t="str">
        <f>IF(E797="","",IFERROR(IF(IF(K797="","",INDEX(收费标合同信息维护!A:Q,MATCH(D797,收费标合同信息维护!J:J,0),10))=D797,"有","无"),"无"))</f>
        <v/>
      </c>
      <c r="G797" s="13" t="str">
        <f t="shared" si="49"/>
        <v/>
      </c>
      <c r="H797" s="13" t="str">
        <f t="shared" si="51"/>
        <v/>
      </c>
      <c r="I797" s="13" t="str">
        <f>IF(G797="","",IFERROR(IF(IF(K797="","",INDEX(收费标合同信息维护!A:Q,MATCH(G797,收费标合同信息维护!M:M,0),13))=G797,"有","无"),"无"))</f>
        <v/>
      </c>
      <c r="J797" s="3" t="s">
        <v>2569</v>
      </c>
      <c r="K797" s="3" t="s">
        <v>8329</v>
      </c>
      <c r="L797" s="3" t="s">
        <v>6025</v>
      </c>
      <c r="M797" s="3" t="s">
        <v>6026</v>
      </c>
      <c r="N797" s="3" t="s">
        <v>6477</v>
      </c>
      <c r="O797" s="3" t="s">
        <v>6478</v>
      </c>
      <c r="P797" s="3" t="s">
        <v>3</v>
      </c>
      <c r="Q797" s="3" t="s">
        <v>6479</v>
      </c>
      <c r="R797" s="3" t="s">
        <v>6479</v>
      </c>
      <c r="S797" s="3" t="s">
        <v>6480</v>
      </c>
      <c r="T797" s="3" t="s">
        <v>6493</v>
      </c>
      <c r="U797" s="3" t="s">
        <v>6511</v>
      </c>
      <c r="V797" s="3" t="s">
        <v>154</v>
      </c>
      <c r="W797" s="3" t="s">
        <v>154</v>
      </c>
      <c r="X797" s="3" t="s">
        <v>154</v>
      </c>
      <c r="Y797" s="3" t="s">
        <v>154</v>
      </c>
      <c r="Z797" s="3" t="s">
        <v>154</v>
      </c>
      <c r="AA797" s="3" t="s">
        <v>154</v>
      </c>
      <c r="AB797" s="3" t="s">
        <v>154</v>
      </c>
      <c r="AC797" s="3" t="s">
        <v>154</v>
      </c>
      <c r="AD797" s="3" t="s">
        <v>6151</v>
      </c>
      <c r="AE797" s="3" t="s">
        <v>6151</v>
      </c>
      <c r="AF797" s="3" t="s">
        <v>154</v>
      </c>
      <c r="AG797" s="3" t="s">
        <v>154</v>
      </c>
      <c r="AH797" s="3" t="s">
        <v>6597</v>
      </c>
      <c r="AI797" s="3" t="s">
        <v>6482</v>
      </c>
      <c r="AJ797" s="3" t="s">
        <v>6046</v>
      </c>
    </row>
    <row r="798" spans="1:36" ht="15">
      <c r="A798" s="10">
        <v>893</v>
      </c>
      <c r="B798" t="str">
        <f>IF(K798="总计","",INDEX(主数据!A:AD,MATCH(J798,主数据!A:A,0),9))</f>
        <v>华北大区公司</v>
      </c>
      <c r="C798" t="str">
        <f>IF(K798="","",INDEX(主数据!A:AD,MATCH(J798,主数据!A:A,0),11))</f>
        <v>北京六城区</v>
      </c>
      <c r="D798" t="str">
        <f t="shared" si="48"/>
        <v>BJ29电费标准方式1.00</v>
      </c>
      <c r="E798" s="13" t="str">
        <f t="shared" si="50"/>
        <v>1.00</v>
      </c>
      <c r="F798" s="13" t="str">
        <f>IF(E798="","",IFERROR(IF(IF(K798="","",INDEX(收费标合同信息维护!A:Q,MATCH(D798,收费标合同信息维护!J:J,0),10))=D798,"有","无"),"无"))</f>
        <v>无</v>
      </c>
      <c r="G798" s="13" t="str">
        <f t="shared" si="49"/>
        <v/>
      </c>
      <c r="H798" s="13" t="str">
        <f t="shared" si="51"/>
        <v/>
      </c>
      <c r="I798" s="13" t="str">
        <f>IF(G798="","",IFERROR(IF(IF(K798="","",INDEX(收费标合同信息维护!A:Q,MATCH(G798,收费标合同信息维护!M:M,0),13))=G798,"有","无"),"无"))</f>
        <v/>
      </c>
      <c r="J798" s="3" t="s">
        <v>2569</v>
      </c>
      <c r="K798" s="3" t="s">
        <v>8329</v>
      </c>
      <c r="L798" s="3" t="s">
        <v>6601</v>
      </c>
      <c r="M798" s="3" t="s">
        <v>6602</v>
      </c>
      <c r="N798" s="3" t="s">
        <v>6603</v>
      </c>
      <c r="O798" s="3" t="s">
        <v>6478</v>
      </c>
      <c r="P798" s="3" t="s">
        <v>8336</v>
      </c>
      <c r="Q798" s="3" t="s">
        <v>8337</v>
      </c>
      <c r="R798" s="3" t="s">
        <v>6484</v>
      </c>
      <c r="S798" s="3" t="s">
        <v>6491</v>
      </c>
      <c r="T798" s="3" t="s">
        <v>6537</v>
      </c>
      <c r="U798" s="3" t="s">
        <v>154</v>
      </c>
      <c r="V798" s="3" t="s">
        <v>6737</v>
      </c>
      <c r="W798" s="3" t="s">
        <v>154</v>
      </c>
      <c r="X798" s="3" t="s">
        <v>154</v>
      </c>
      <c r="Y798" s="3" t="s">
        <v>154</v>
      </c>
      <c r="Z798" s="3" t="s">
        <v>154</v>
      </c>
      <c r="AA798" s="3" t="s">
        <v>154</v>
      </c>
      <c r="AB798" s="3" t="s">
        <v>154</v>
      </c>
      <c r="AC798" s="3" t="s">
        <v>154</v>
      </c>
      <c r="AD798" s="3" t="s">
        <v>6151</v>
      </c>
      <c r="AE798" s="3" t="s">
        <v>6151</v>
      </c>
      <c r="AF798" s="3" t="s">
        <v>154</v>
      </c>
      <c r="AG798" s="3" t="s">
        <v>154</v>
      </c>
      <c r="AH798" s="3" t="s">
        <v>6478</v>
      </c>
      <c r="AI798" s="3" t="s">
        <v>6482</v>
      </c>
      <c r="AJ798" s="3" t="s">
        <v>6489</v>
      </c>
    </row>
    <row r="799" spans="1:36" ht="15">
      <c r="A799" s="10">
        <v>894</v>
      </c>
      <c r="B799" t="str">
        <f>IF(K799="总计","",INDEX(主数据!A:AD,MATCH(J799,主数据!A:A,0),9))</f>
        <v>华北大区公司</v>
      </c>
      <c r="C799" t="str">
        <f>IF(K799="","",INDEX(主数据!A:AD,MATCH(J799,主数据!A:A,0),11))</f>
        <v>北京六城区</v>
      </c>
      <c r="D799" t="str">
        <f t="shared" si="48"/>
        <v>BJ29电费标准方式1.20</v>
      </c>
      <c r="E799" s="13" t="str">
        <f t="shared" si="50"/>
        <v>1.20</v>
      </c>
      <c r="F799" s="13" t="str">
        <f>IF(E799="","",IFERROR(IF(IF(K799="","",INDEX(收费标合同信息维护!A:Q,MATCH(D799,收费标合同信息维护!J:J,0),10))=D799,"有","无"),"无"))</f>
        <v>无</v>
      </c>
      <c r="G799" s="13" t="str">
        <f t="shared" si="49"/>
        <v/>
      </c>
      <c r="H799" s="13" t="str">
        <f t="shared" si="51"/>
        <v/>
      </c>
      <c r="I799" s="13" t="str">
        <f>IF(G799="","",IFERROR(IF(IF(K799="","",INDEX(收费标合同信息维护!A:Q,MATCH(G799,收费标合同信息维护!M:M,0),13))=G799,"有","无"),"无"))</f>
        <v/>
      </c>
      <c r="J799" s="3" t="s">
        <v>2569</v>
      </c>
      <c r="K799" s="3" t="s">
        <v>8329</v>
      </c>
      <c r="L799" s="3" t="s">
        <v>6601</v>
      </c>
      <c r="M799" s="3" t="s">
        <v>6602</v>
      </c>
      <c r="N799" s="3" t="s">
        <v>6603</v>
      </c>
      <c r="O799" s="3" t="s">
        <v>6478</v>
      </c>
      <c r="P799" s="3" t="s">
        <v>8338</v>
      </c>
      <c r="Q799" s="3" t="s">
        <v>6613</v>
      </c>
      <c r="R799" s="3" t="s">
        <v>6484</v>
      </c>
      <c r="S799" s="3" t="s">
        <v>6491</v>
      </c>
      <c r="T799" s="3" t="s">
        <v>6537</v>
      </c>
      <c r="U799" s="3" t="s">
        <v>154</v>
      </c>
      <c r="V799" s="3" t="s">
        <v>6614</v>
      </c>
      <c r="W799" s="3" t="s">
        <v>154</v>
      </c>
      <c r="X799" s="3" t="s">
        <v>154</v>
      </c>
      <c r="Y799" s="3" t="s">
        <v>154</v>
      </c>
      <c r="Z799" s="3" t="s">
        <v>154</v>
      </c>
      <c r="AA799" s="3" t="s">
        <v>154</v>
      </c>
      <c r="AB799" s="3" t="s">
        <v>154</v>
      </c>
      <c r="AC799" s="3" t="s">
        <v>154</v>
      </c>
      <c r="AD799" s="3" t="s">
        <v>6151</v>
      </c>
      <c r="AE799" s="3" t="s">
        <v>6151</v>
      </c>
      <c r="AF799" s="3" t="s">
        <v>154</v>
      </c>
      <c r="AG799" s="3" t="s">
        <v>154</v>
      </c>
      <c r="AH799" s="3" t="s">
        <v>6478</v>
      </c>
      <c r="AI799" s="3" t="s">
        <v>6482</v>
      </c>
      <c r="AJ799" s="3" t="s">
        <v>6489</v>
      </c>
    </row>
    <row r="800" spans="1:36" ht="15">
      <c r="A800" s="10">
        <v>895</v>
      </c>
      <c r="B800" t="str">
        <f>IF(K800="总计","",INDEX(主数据!A:AD,MATCH(J800,主数据!A:A,0),9))</f>
        <v>华北大区公司</v>
      </c>
      <c r="C800" t="str">
        <f>IF(K800="","",INDEX(主数据!A:AD,MATCH(J800,主数据!A:A,0),11))</f>
        <v>北京六城区</v>
      </c>
      <c r="D800" t="str">
        <f t="shared" si="48"/>
        <v>BJ29电费标准方式1.30</v>
      </c>
      <c r="E800" s="13" t="str">
        <f t="shared" si="50"/>
        <v>1.30</v>
      </c>
      <c r="F800" s="13" t="str">
        <f>IF(E800="","",IFERROR(IF(IF(K800="","",INDEX(收费标合同信息维护!A:Q,MATCH(D800,收费标合同信息维护!J:J,0),10))=D800,"有","无"),"无"))</f>
        <v>无</v>
      </c>
      <c r="G800" s="13" t="str">
        <f t="shared" si="49"/>
        <v/>
      </c>
      <c r="H800" s="13" t="str">
        <f t="shared" si="51"/>
        <v/>
      </c>
      <c r="I800" s="13" t="str">
        <f>IF(G800="","",IFERROR(IF(IF(K800="","",INDEX(收费标合同信息维护!A:Q,MATCH(G800,收费标合同信息维护!M:M,0),13))=G800,"有","无"),"无"))</f>
        <v/>
      </c>
      <c r="J800" s="3" t="s">
        <v>2569</v>
      </c>
      <c r="K800" s="3" t="s">
        <v>8329</v>
      </c>
      <c r="L800" s="3" t="s">
        <v>6601</v>
      </c>
      <c r="M800" s="3" t="s">
        <v>6602</v>
      </c>
      <c r="N800" s="3" t="s">
        <v>6603</v>
      </c>
      <c r="O800" s="3" t="s">
        <v>6478</v>
      </c>
      <c r="P800" s="3" t="s">
        <v>8339</v>
      </c>
      <c r="Q800" s="3" t="s">
        <v>6610</v>
      </c>
      <c r="R800" s="3" t="s">
        <v>6484</v>
      </c>
      <c r="S800" s="3" t="s">
        <v>6491</v>
      </c>
      <c r="T800" s="3" t="s">
        <v>6537</v>
      </c>
      <c r="U800" s="3" t="s">
        <v>154</v>
      </c>
      <c r="V800" s="3" t="s">
        <v>6611</v>
      </c>
      <c r="W800" s="3" t="s">
        <v>154</v>
      </c>
      <c r="X800" s="3" t="s">
        <v>154</v>
      </c>
      <c r="Y800" s="3" t="s">
        <v>154</v>
      </c>
      <c r="Z800" s="3" t="s">
        <v>154</v>
      </c>
      <c r="AA800" s="3" t="s">
        <v>154</v>
      </c>
      <c r="AB800" s="3" t="s">
        <v>154</v>
      </c>
      <c r="AC800" s="3" t="s">
        <v>154</v>
      </c>
      <c r="AD800" s="3" t="s">
        <v>6151</v>
      </c>
      <c r="AE800" s="3" t="s">
        <v>6151</v>
      </c>
      <c r="AF800" s="3" t="s">
        <v>154</v>
      </c>
      <c r="AG800" s="3" t="s">
        <v>154</v>
      </c>
      <c r="AH800" s="3" t="s">
        <v>6478</v>
      </c>
      <c r="AI800" s="3" t="s">
        <v>6482</v>
      </c>
      <c r="AJ800" s="3" t="s">
        <v>6489</v>
      </c>
    </row>
    <row r="801" spans="1:36" ht="15">
      <c r="A801" s="10">
        <v>896</v>
      </c>
      <c r="B801" t="str">
        <f>IF(K801="总计","",INDEX(主数据!A:AD,MATCH(J801,主数据!A:A,0),9))</f>
        <v>华北大区公司</v>
      </c>
      <c r="C801" t="str">
        <f>IF(K801="","",INDEX(主数据!A:AD,MATCH(J801,主数据!A:A,0),11))</f>
        <v>北京六城区</v>
      </c>
      <c r="D801" t="str">
        <f t="shared" si="48"/>
        <v>BJ29电费标准方式1.50</v>
      </c>
      <c r="E801" s="13" t="str">
        <f t="shared" si="50"/>
        <v>1.50</v>
      </c>
      <c r="F801" s="13" t="str">
        <f>IF(E801="","",IFERROR(IF(IF(K801="","",INDEX(收费标合同信息维护!A:Q,MATCH(D801,收费标合同信息维护!J:J,0),10))=D801,"有","无"),"无"))</f>
        <v>无</v>
      </c>
      <c r="G801" s="13" t="str">
        <f t="shared" si="49"/>
        <v/>
      </c>
      <c r="H801" s="13" t="str">
        <f t="shared" si="51"/>
        <v/>
      </c>
      <c r="I801" s="13" t="str">
        <f>IF(G801="","",IFERROR(IF(IF(K801="","",INDEX(收费标合同信息维护!A:Q,MATCH(G801,收费标合同信息维护!M:M,0),13))=G801,"有","无"),"无"))</f>
        <v/>
      </c>
      <c r="J801" s="3" t="s">
        <v>2569</v>
      </c>
      <c r="K801" s="3" t="s">
        <v>8329</v>
      </c>
      <c r="L801" s="3" t="s">
        <v>6601</v>
      </c>
      <c r="M801" s="3" t="s">
        <v>6602</v>
      </c>
      <c r="N801" s="3" t="s">
        <v>6603</v>
      </c>
      <c r="O801" s="3" t="s">
        <v>6478</v>
      </c>
      <c r="P801" s="3" t="s">
        <v>8340</v>
      </c>
      <c r="Q801" s="3" t="s">
        <v>8341</v>
      </c>
      <c r="R801" s="3" t="s">
        <v>6484</v>
      </c>
      <c r="S801" s="3" t="s">
        <v>6491</v>
      </c>
      <c r="T801" s="3" t="s">
        <v>6537</v>
      </c>
      <c r="U801" s="3" t="s">
        <v>154</v>
      </c>
      <c r="V801" s="3" t="s">
        <v>6608</v>
      </c>
      <c r="W801" s="3" t="s">
        <v>154</v>
      </c>
      <c r="X801" s="3" t="s">
        <v>154</v>
      </c>
      <c r="Y801" s="3" t="s">
        <v>154</v>
      </c>
      <c r="Z801" s="3" t="s">
        <v>154</v>
      </c>
      <c r="AA801" s="3" t="s">
        <v>154</v>
      </c>
      <c r="AB801" s="3" t="s">
        <v>154</v>
      </c>
      <c r="AC801" s="3" t="s">
        <v>154</v>
      </c>
      <c r="AD801" s="3" t="s">
        <v>6151</v>
      </c>
      <c r="AE801" s="3" t="s">
        <v>6151</v>
      </c>
      <c r="AF801" s="3" t="s">
        <v>154</v>
      </c>
      <c r="AG801" s="3" t="s">
        <v>154</v>
      </c>
      <c r="AH801" s="3" t="s">
        <v>6478</v>
      </c>
      <c r="AI801" s="3" t="s">
        <v>6482</v>
      </c>
      <c r="AJ801" s="3" t="s">
        <v>6489</v>
      </c>
    </row>
    <row r="802" spans="1:36" ht="15">
      <c r="A802" s="10">
        <v>897</v>
      </c>
      <c r="B802" t="str">
        <f>IF(K802="总计","",INDEX(主数据!A:AD,MATCH(J802,主数据!A:A,0),9))</f>
        <v>华北大区公司</v>
      </c>
      <c r="C802" t="str">
        <f>IF(K802="","",INDEX(主数据!A:AD,MATCH(J802,主数据!A:A,0),11))</f>
        <v>北京六城区</v>
      </c>
      <c r="D802" t="str">
        <f t="shared" si="48"/>
        <v>BJ29电费标准方式0.90</v>
      </c>
      <c r="E802" s="13" t="str">
        <f t="shared" si="50"/>
        <v>0.90</v>
      </c>
      <c r="F802" s="13" t="str">
        <f>IF(E802="","",IFERROR(IF(IF(K802="","",INDEX(收费标合同信息维护!A:Q,MATCH(D802,收费标合同信息维护!J:J,0),10))=D802,"有","无"),"无"))</f>
        <v>无</v>
      </c>
      <c r="G802" s="13" t="str">
        <f t="shared" si="49"/>
        <v/>
      </c>
      <c r="H802" s="13" t="str">
        <f t="shared" si="51"/>
        <v/>
      </c>
      <c r="I802" s="13" t="str">
        <f>IF(G802="","",IFERROR(IF(IF(K802="","",INDEX(收费标合同信息维护!A:Q,MATCH(G802,收费标合同信息维护!M:M,0),13))=G802,"有","无"),"无"))</f>
        <v/>
      </c>
      <c r="J802" s="3" t="s">
        <v>2569</v>
      </c>
      <c r="K802" s="3" t="s">
        <v>8329</v>
      </c>
      <c r="L802" s="3" t="s">
        <v>6601</v>
      </c>
      <c r="M802" s="3" t="s">
        <v>6602</v>
      </c>
      <c r="N802" s="3" t="s">
        <v>6603</v>
      </c>
      <c r="O802" s="3" t="s">
        <v>6478</v>
      </c>
      <c r="P802" s="3" t="s">
        <v>8342</v>
      </c>
      <c r="Q802" s="3" t="s">
        <v>8343</v>
      </c>
      <c r="R802" s="3" t="s">
        <v>6484</v>
      </c>
      <c r="S802" s="3" t="s">
        <v>6491</v>
      </c>
      <c r="T802" s="3" t="s">
        <v>6537</v>
      </c>
      <c r="U802" s="3" t="s">
        <v>154</v>
      </c>
      <c r="V802" s="3" t="s">
        <v>6979</v>
      </c>
      <c r="W802" s="3" t="s">
        <v>154</v>
      </c>
      <c r="X802" s="3" t="s">
        <v>154</v>
      </c>
      <c r="Y802" s="3" t="s">
        <v>154</v>
      </c>
      <c r="Z802" s="3" t="s">
        <v>154</v>
      </c>
      <c r="AA802" s="3" t="s">
        <v>154</v>
      </c>
      <c r="AB802" s="3" t="s">
        <v>154</v>
      </c>
      <c r="AC802" s="3" t="s">
        <v>154</v>
      </c>
      <c r="AD802" s="3" t="s">
        <v>6151</v>
      </c>
      <c r="AE802" s="3" t="s">
        <v>6151</v>
      </c>
      <c r="AF802" s="3" t="s">
        <v>154</v>
      </c>
      <c r="AG802" s="3" t="s">
        <v>154</v>
      </c>
      <c r="AH802" s="3" t="s">
        <v>6478</v>
      </c>
      <c r="AI802" s="3" t="s">
        <v>6482</v>
      </c>
      <c r="AJ802" s="3" t="s">
        <v>6489</v>
      </c>
    </row>
    <row r="803" spans="1:36" ht="15">
      <c r="A803" s="10">
        <v>898</v>
      </c>
      <c r="B803" t="str">
        <f>IF(K803="总计","",INDEX(主数据!A:AD,MATCH(J803,主数据!A:A,0),9))</f>
        <v>华北大区公司</v>
      </c>
      <c r="C803" t="str">
        <f>IF(K803="","",INDEX(主数据!A:AD,MATCH(J803,主数据!A:A,0),11))</f>
        <v>北京六城区</v>
      </c>
      <c r="D803" t="str">
        <f t="shared" si="48"/>
        <v>BJ29电费标准方式0.97</v>
      </c>
      <c r="E803" s="13" t="str">
        <f t="shared" si="50"/>
        <v>0.97</v>
      </c>
      <c r="F803" s="13" t="str">
        <f>IF(E803="","",IFERROR(IF(IF(K803="","",INDEX(收费标合同信息维护!A:Q,MATCH(D803,收费标合同信息维护!J:J,0),10))=D803,"有","无"),"无"))</f>
        <v>无</v>
      </c>
      <c r="G803" s="13" t="str">
        <f t="shared" si="49"/>
        <v/>
      </c>
      <c r="H803" s="13" t="str">
        <f t="shared" si="51"/>
        <v/>
      </c>
      <c r="I803" s="13" t="str">
        <f>IF(G803="","",IFERROR(IF(IF(K803="","",INDEX(收费标合同信息维护!A:Q,MATCH(G803,收费标合同信息维护!M:M,0),13))=G803,"有","无"),"无"))</f>
        <v/>
      </c>
      <c r="J803" s="3" t="s">
        <v>2569</v>
      </c>
      <c r="K803" s="3" t="s">
        <v>8329</v>
      </c>
      <c r="L803" s="3" t="s">
        <v>6601</v>
      </c>
      <c r="M803" s="3" t="s">
        <v>6602</v>
      </c>
      <c r="N803" s="3" t="s">
        <v>6603</v>
      </c>
      <c r="O803" s="3" t="s">
        <v>6478</v>
      </c>
      <c r="P803" s="3" t="s">
        <v>8344</v>
      </c>
      <c r="Q803" s="3" t="s">
        <v>8345</v>
      </c>
      <c r="R803" s="3" t="s">
        <v>6484</v>
      </c>
      <c r="S803" s="3" t="s">
        <v>6491</v>
      </c>
      <c r="T803" s="3" t="s">
        <v>6537</v>
      </c>
      <c r="U803" s="3" t="s">
        <v>154</v>
      </c>
      <c r="V803" s="3" t="s">
        <v>8346</v>
      </c>
      <c r="W803" s="3" t="s">
        <v>154</v>
      </c>
      <c r="X803" s="3" t="s">
        <v>154</v>
      </c>
      <c r="Y803" s="3" t="s">
        <v>154</v>
      </c>
      <c r="Z803" s="3" t="s">
        <v>154</v>
      </c>
      <c r="AA803" s="3" t="s">
        <v>154</v>
      </c>
      <c r="AB803" s="3" t="s">
        <v>154</v>
      </c>
      <c r="AC803" s="3" t="s">
        <v>154</v>
      </c>
      <c r="AD803" s="3" t="s">
        <v>6151</v>
      </c>
      <c r="AE803" s="3" t="s">
        <v>6151</v>
      </c>
      <c r="AF803" s="3" t="s">
        <v>154</v>
      </c>
      <c r="AG803" s="3" t="s">
        <v>154</v>
      </c>
      <c r="AH803" s="3" t="s">
        <v>6478</v>
      </c>
      <c r="AI803" s="3" t="s">
        <v>6482</v>
      </c>
      <c r="AJ803" s="3" t="s">
        <v>6489</v>
      </c>
    </row>
    <row r="804" spans="1:36" ht="30">
      <c r="A804" s="10">
        <v>899</v>
      </c>
      <c r="B804" t="str">
        <f>IF(K804="总计","",INDEX(主数据!A:AD,MATCH(J804,主数据!A:A,0),9))</f>
        <v>华北大区公司</v>
      </c>
      <c r="C804" t="str">
        <f>IF(K804="","",INDEX(主数据!A:AD,MATCH(J804,主数据!A:A,0),11))</f>
        <v>北京六城区</v>
      </c>
      <c r="D804" t="str">
        <f t="shared" si="48"/>
        <v>BJ29自来水费（非简易征收）标准方式9.50</v>
      </c>
      <c r="E804" s="13" t="str">
        <f t="shared" si="50"/>
        <v>9.50</v>
      </c>
      <c r="F804" s="13" t="str">
        <f>IF(E804="","",IFERROR(IF(IF(K804="","",INDEX(收费标合同信息维护!A:Q,MATCH(D804,收费标合同信息维护!J:J,0),10))=D804,"有","无"),"无"))</f>
        <v>无</v>
      </c>
      <c r="G804" s="13" t="str">
        <f t="shared" si="49"/>
        <v/>
      </c>
      <c r="H804" s="13" t="str">
        <f t="shared" si="51"/>
        <v/>
      </c>
      <c r="I804" s="13" t="str">
        <f>IF(G804="","",IFERROR(IF(IF(K804="","",INDEX(收费标合同信息维护!A:Q,MATCH(G804,收费标合同信息维护!M:M,0),13))=G804,"有","无"),"无"))</f>
        <v/>
      </c>
      <c r="J804" s="3" t="s">
        <v>2569</v>
      </c>
      <c r="K804" s="3" t="s">
        <v>8329</v>
      </c>
      <c r="L804" s="3" t="s">
        <v>6767</v>
      </c>
      <c r="M804" s="3" t="s">
        <v>8347</v>
      </c>
      <c r="N804" s="3" t="s">
        <v>6603</v>
      </c>
      <c r="O804" s="3" t="s">
        <v>6478</v>
      </c>
      <c r="P804" s="3" t="s">
        <v>8348</v>
      </c>
      <c r="Q804" s="3" t="s">
        <v>6618</v>
      </c>
      <c r="R804" s="3" t="s">
        <v>6484</v>
      </c>
      <c r="S804" s="3" t="s">
        <v>6491</v>
      </c>
      <c r="T804" s="3" t="s">
        <v>6537</v>
      </c>
      <c r="U804" s="3" t="s">
        <v>154</v>
      </c>
      <c r="V804" s="3" t="s">
        <v>6619</v>
      </c>
      <c r="W804" s="3" t="s">
        <v>154</v>
      </c>
      <c r="X804" s="3" t="s">
        <v>154</v>
      </c>
      <c r="Y804" s="3" t="s">
        <v>154</v>
      </c>
      <c r="Z804" s="3" t="s">
        <v>154</v>
      </c>
      <c r="AA804" s="3" t="s">
        <v>154</v>
      </c>
      <c r="AB804" s="3" t="s">
        <v>154</v>
      </c>
      <c r="AC804" s="3" t="s">
        <v>154</v>
      </c>
      <c r="AD804" s="3" t="s">
        <v>6151</v>
      </c>
      <c r="AE804" s="3" t="s">
        <v>6151</v>
      </c>
      <c r="AF804" s="3" t="s">
        <v>154</v>
      </c>
      <c r="AG804" s="3" t="s">
        <v>154</v>
      </c>
      <c r="AH804" s="3" t="s">
        <v>6478</v>
      </c>
      <c r="AI804" s="3" t="s">
        <v>6482</v>
      </c>
      <c r="AJ804" s="3" t="s">
        <v>6489</v>
      </c>
    </row>
    <row r="805" spans="1:36" ht="15">
      <c r="A805" s="10">
        <v>900</v>
      </c>
      <c r="B805" t="str">
        <f>IF(K805="总计","",INDEX(主数据!A:AD,MATCH(J805,主数据!A:A,0),9))</f>
        <v>环渤海大区公司</v>
      </c>
      <c r="C805" t="str">
        <f>IF(K805="","",INDEX(主数据!A:AD,MATCH(J805,主数据!A:A,0),11))</f>
        <v>大连城区</v>
      </c>
      <c r="D805" t="str">
        <f t="shared" si="48"/>
        <v>DL13物业服务费标准方式1.80</v>
      </c>
      <c r="E805" s="13" t="str">
        <f t="shared" si="50"/>
        <v>1.80</v>
      </c>
      <c r="F805" s="13" t="str">
        <f>IF(E805="","",IFERROR(IF(IF(K805="","",INDEX(收费标合同信息维护!A:Q,MATCH(D805,收费标合同信息维护!J:J,0),10))=D805,"有","无"),"无"))</f>
        <v>无</v>
      </c>
      <c r="G805" s="13" t="str">
        <f t="shared" si="49"/>
        <v/>
      </c>
      <c r="H805" s="13" t="str">
        <f t="shared" si="51"/>
        <v/>
      </c>
      <c r="I805" s="13" t="str">
        <f>IF(G805="","",IFERROR(IF(IF(K805="","",INDEX(收费标合同信息维护!A:Q,MATCH(G805,收费标合同信息维护!M:M,0),13))=G805,"有","无"),"无"))</f>
        <v/>
      </c>
      <c r="J805" s="3" t="s">
        <v>2432</v>
      </c>
      <c r="K805" s="3" t="s">
        <v>8349</v>
      </c>
      <c r="L805" s="3" t="s">
        <v>6025</v>
      </c>
      <c r="M805" s="3" t="s">
        <v>6026</v>
      </c>
      <c r="N805" s="3" t="s">
        <v>6477</v>
      </c>
      <c r="O805" s="3" t="s">
        <v>6478</v>
      </c>
      <c r="P805" s="3" t="s">
        <v>8350</v>
      </c>
      <c r="Q805" s="3" t="s">
        <v>8351</v>
      </c>
      <c r="R805" s="3" t="s">
        <v>6484</v>
      </c>
      <c r="S805" s="3" t="s">
        <v>6485</v>
      </c>
      <c r="T805" s="3" t="s">
        <v>6751</v>
      </c>
      <c r="U805" s="3" t="s">
        <v>154</v>
      </c>
      <c r="V805" s="3" t="s">
        <v>6759</v>
      </c>
      <c r="W805" s="3" t="s">
        <v>154</v>
      </c>
      <c r="X805" s="3" t="s">
        <v>154</v>
      </c>
      <c r="Y805" s="3" t="s">
        <v>154</v>
      </c>
      <c r="Z805" s="3" t="s">
        <v>154</v>
      </c>
      <c r="AA805" s="3" t="s">
        <v>154</v>
      </c>
      <c r="AB805" s="3" t="s">
        <v>154</v>
      </c>
      <c r="AC805" s="3" t="s">
        <v>154</v>
      </c>
      <c r="AD805" s="3" t="s">
        <v>6151</v>
      </c>
      <c r="AE805" s="3" t="s">
        <v>6151</v>
      </c>
      <c r="AF805" s="3" t="s">
        <v>154</v>
      </c>
      <c r="AG805" s="3" t="s">
        <v>154</v>
      </c>
      <c r="AH805" s="3" t="s">
        <v>6478</v>
      </c>
      <c r="AI805" s="3" t="s">
        <v>6482</v>
      </c>
      <c r="AJ805" s="3" t="s">
        <v>6056</v>
      </c>
    </row>
    <row r="806" spans="1:36" ht="15">
      <c r="A806" s="10">
        <v>901</v>
      </c>
      <c r="B806" t="str">
        <f>IF(K806="总计","",INDEX(主数据!A:AD,MATCH(J806,主数据!A:A,0),9))</f>
        <v>环渤海大区公司</v>
      </c>
      <c r="C806" t="str">
        <f>IF(K806="","",INDEX(主数据!A:AD,MATCH(J806,主数据!A:A,0),11))</f>
        <v>大连城区</v>
      </c>
      <c r="D806" t="str">
        <f t="shared" si="48"/>
        <v>DL13物业服务费标准方式3.00</v>
      </c>
      <c r="E806" s="13" t="str">
        <f t="shared" si="50"/>
        <v>3.00</v>
      </c>
      <c r="F806" s="13" t="str">
        <f>IF(E806="","",IFERROR(IF(IF(K806="","",INDEX(收费标合同信息维护!A:Q,MATCH(D806,收费标合同信息维护!J:J,0),10))=D806,"有","无"),"无"))</f>
        <v>无</v>
      </c>
      <c r="G806" s="13" t="str">
        <f t="shared" si="49"/>
        <v/>
      </c>
      <c r="H806" s="13" t="str">
        <f t="shared" si="51"/>
        <v/>
      </c>
      <c r="I806" s="13" t="str">
        <f>IF(G806="","",IFERROR(IF(IF(K806="","",INDEX(收费标合同信息维护!A:Q,MATCH(G806,收费标合同信息维护!M:M,0),13))=G806,"有","无"),"无"))</f>
        <v/>
      </c>
      <c r="J806" s="3" t="s">
        <v>2432</v>
      </c>
      <c r="K806" s="3" t="s">
        <v>8349</v>
      </c>
      <c r="L806" s="3" t="s">
        <v>6025</v>
      </c>
      <c r="M806" s="3" t="s">
        <v>6026</v>
      </c>
      <c r="N806" s="3" t="s">
        <v>6477</v>
      </c>
      <c r="O806" s="3" t="s">
        <v>6478</v>
      </c>
      <c r="P806" s="3" t="s">
        <v>8352</v>
      </c>
      <c r="Q806" s="3" t="s">
        <v>8353</v>
      </c>
      <c r="R806" s="3" t="s">
        <v>6484</v>
      </c>
      <c r="S806" s="3" t="s">
        <v>6485</v>
      </c>
      <c r="T806" s="3" t="s">
        <v>6751</v>
      </c>
      <c r="U806" s="3" t="s">
        <v>154</v>
      </c>
      <c r="V806" s="3" t="s">
        <v>6672</v>
      </c>
      <c r="W806" s="3" t="s">
        <v>154</v>
      </c>
      <c r="X806" s="3" t="s">
        <v>154</v>
      </c>
      <c r="Y806" s="3" t="s">
        <v>154</v>
      </c>
      <c r="Z806" s="3" t="s">
        <v>154</v>
      </c>
      <c r="AA806" s="3" t="s">
        <v>154</v>
      </c>
      <c r="AB806" s="3" t="s">
        <v>154</v>
      </c>
      <c r="AC806" s="3" t="s">
        <v>154</v>
      </c>
      <c r="AD806" s="3" t="s">
        <v>6151</v>
      </c>
      <c r="AE806" s="3" t="s">
        <v>6151</v>
      </c>
      <c r="AF806" s="3" t="s">
        <v>6040</v>
      </c>
      <c r="AG806" s="3" t="s">
        <v>154</v>
      </c>
      <c r="AH806" s="3" t="s">
        <v>6478</v>
      </c>
      <c r="AI806" s="3" t="s">
        <v>6482</v>
      </c>
      <c r="AJ806" s="3" t="s">
        <v>6183</v>
      </c>
    </row>
    <row r="807" spans="1:36" ht="30">
      <c r="A807" s="10">
        <v>902</v>
      </c>
      <c r="B807" t="str">
        <f>IF(K807="总计","",INDEX(主数据!A:AD,MATCH(J807,主数据!A:A,0),9))</f>
        <v>环渤海大区公司</v>
      </c>
      <c r="C807" t="str">
        <f>IF(K807="","",INDEX(主数据!A:AD,MATCH(J807,主数据!A:A,0),11))</f>
        <v>大连城区</v>
      </c>
      <c r="D807" t="str">
        <f t="shared" si="48"/>
        <v>DL13物业服务费标准方式1.50</v>
      </c>
      <c r="E807" s="13" t="str">
        <f t="shared" si="50"/>
        <v>1.50</v>
      </c>
      <c r="F807" s="13" t="str">
        <f>IF(E807="","",IFERROR(IF(IF(K807="","",INDEX(收费标合同信息维护!A:Q,MATCH(D807,收费标合同信息维护!J:J,0),10))=D807,"有","无"),"无"))</f>
        <v>无</v>
      </c>
      <c r="G807" s="13" t="str">
        <f t="shared" si="49"/>
        <v/>
      </c>
      <c r="H807" s="13" t="str">
        <f t="shared" si="51"/>
        <v/>
      </c>
      <c r="I807" s="13" t="str">
        <f>IF(G807="","",IFERROR(IF(IF(K807="","",INDEX(收费标合同信息维护!A:Q,MATCH(G807,收费标合同信息维护!M:M,0),13))=G807,"有","无"),"无"))</f>
        <v/>
      </c>
      <c r="J807" s="3" t="s">
        <v>2432</v>
      </c>
      <c r="K807" s="3" t="s">
        <v>8349</v>
      </c>
      <c r="L807" s="3" t="s">
        <v>6025</v>
      </c>
      <c r="M807" s="3" t="s">
        <v>6026</v>
      </c>
      <c r="N807" s="3" t="s">
        <v>6477</v>
      </c>
      <c r="O807" s="3" t="s">
        <v>6478</v>
      </c>
      <c r="P807" s="3" t="s">
        <v>8354</v>
      </c>
      <c r="Q807" s="3" t="s">
        <v>8355</v>
      </c>
      <c r="R807" s="3" t="s">
        <v>6484</v>
      </c>
      <c r="S807" s="3" t="s">
        <v>6485</v>
      </c>
      <c r="T807" s="3" t="s">
        <v>6751</v>
      </c>
      <c r="U807" s="3" t="s">
        <v>154</v>
      </c>
      <c r="V807" s="3" t="s">
        <v>6608</v>
      </c>
      <c r="W807" s="3" t="s">
        <v>154</v>
      </c>
      <c r="X807" s="3" t="s">
        <v>154</v>
      </c>
      <c r="Y807" s="3" t="s">
        <v>154</v>
      </c>
      <c r="Z807" s="3" t="s">
        <v>154</v>
      </c>
      <c r="AA807" s="3" t="s">
        <v>154</v>
      </c>
      <c r="AB807" s="3" t="s">
        <v>154</v>
      </c>
      <c r="AC807" s="3" t="s">
        <v>154</v>
      </c>
      <c r="AD807" s="3" t="s">
        <v>6151</v>
      </c>
      <c r="AE807" s="3" t="s">
        <v>6151</v>
      </c>
      <c r="AF807" s="3" t="s">
        <v>6040</v>
      </c>
      <c r="AG807" s="3" t="s">
        <v>154</v>
      </c>
      <c r="AH807" s="3" t="s">
        <v>6478</v>
      </c>
      <c r="AI807" s="3" t="s">
        <v>6482</v>
      </c>
      <c r="AJ807" s="3" t="s">
        <v>6289</v>
      </c>
    </row>
    <row r="808" spans="1:36" ht="30">
      <c r="A808" s="10">
        <v>903</v>
      </c>
      <c r="B808" t="str">
        <f>IF(K808="总计","",INDEX(主数据!A:AD,MATCH(J808,主数据!A:A,0),9))</f>
        <v>环渤海大区公司</v>
      </c>
      <c r="C808" t="str">
        <f>IF(K808="","",INDEX(主数据!A:AD,MATCH(J808,主数据!A:A,0),11))</f>
        <v>大连城区</v>
      </c>
      <c r="D808" t="str">
        <f t="shared" si="48"/>
        <v>DL13物业服务费标准方式3.00</v>
      </c>
      <c r="E808" s="13" t="str">
        <f t="shared" si="50"/>
        <v>3.00</v>
      </c>
      <c r="F808" s="13" t="str">
        <f>IF(E808="","",IFERROR(IF(IF(K808="","",INDEX(收费标合同信息维护!A:Q,MATCH(D808,收费标合同信息维护!J:J,0),10))=D808,"有","无"),"无"))</f>
        <v>无</v>
      </c>
      <c r="G808" s="13" t="str">
        <f t="shared" si="49"/>
        <v/>
      </c>
      <c r="H808" s="13" t="str">
        <f t="shared" si="51"/>
        <v/>
      </c>
      <c r="I808" s="13" t="str">
        <f>IF(G808="","",IFERROR(IF(IF(K808="","",INDEX(收费标合同信息维护!A:Q,MATCH(G808,收费标合同信息维护!M:M,0),13))=G808,"有","无"),"无"))</f>
        <v/>
      </c>
      <c r="J808" s="3" t="s">
        <v>2432</v>
      </c>
      <c r="K808" s="3" t="s">
        <v>8349</v>
      </c>
      <c r="L808" s="3" t="s">
        <v>6025</v>
      </c>
      <c r="M808" s="3" t="s">
        <v>6026</v>
      </c>
      <c r="N808" s="3" t="s">
        <v>6477</v>
      </c>
      <c r="O808" s="3" t="s">
        <v>6478</v>
      </c>
      <c r="P808" s="3" t="s">
        <v>8356</v>
      </c>
      <c r="Q808" s="3" t="s">
        <v>8357</v>
      </c>
      <c r="R808" s="3" t="s">
        <v>6484</v>
      </c>
      <c r="S808" s="3" t="s">
        <v>6485</v>
      </c>
      <c r="T808" s="3" t="s">
        <v>6751</v>
      </c>
      <c r="U808" s="3" t="s">
        <v>154</v>
      </c>
      <c r="V808" s="3" t="s">
        <v>6672</v>
      </c>
      <c r="W808" s="3" t="s">
        <v>154</v>
      </c>
      <c r="X808" s="3" t="s">
        <v>154</v>
      </c>
      <c r="Y808" s="3" t="s">
        <v>154</v>
      </c>
      <c r="Z808" s="3" t="s">
        <v>154</v>
      </c>
      <c r="AA808" s="3" t="s">
        <v>154</v>
      </c>
      <c r="AB808" s="3" t="s">
        <v>154</v>
      </c>
      <c r="AC808" s="3" t="s">
        <v>154</v>
      </c>
      <c r="AD808" s="3" t="s">
        <v>6151</v>
      </c>
      <c r="AE808" s="3" t="s">
        <v>6151</v>
      </c>
      <c r="AF808" s="3" t="s">
        <v>154</v>
      </c>
      <c r="AG808" s="3" t="s">
        <v>154</v>
      </c>
      <c r="AH808" s="3" t="s">
        <v>6478</v>
      </c>
      <c r="AI808" s="3" t="s">
        <v>6482</v>
      </c>
      <c r="AJ808" s="3" t="s">
        <v>6240</v>
      </c>
    </row>
    <row r="809" spans="1:36" ht="30">
      <c r="A809" s="10">
        <v>904</v>
      </c>
      <c r="B809" t="str">
        <f>IF(K809="总计","",INDEX(主数据!A:AD,MATCH(J809,主数据!A:A,0),9))</f>
        <v>环渤海大区公司</v>
      </c>
      <c r="C809" t="str">
        <f>IF(K809="","",INDEX(主数据!A:AD,MATCH(J809,主数据!A:A,0),11))</f>
        <v>大连城区</v>
      </c>
      <c r="D809" t="str">
        <f t="shared" si="48"/>
        <v>DL13物业服务费标准方式4.30</v>
      </c>
      <c r="E809" s="13" t="str">
        <f t="shared" si="50"/>
        <v>4.30</v>
      </c>
      <c r="F809" s="13" t="str">
        <f>IF(E809="","",IFERROR(IF(IF(K809="","",INDEX(收费标合同信息维护!A:Q,MATCH(D809,收费标合同信息维护!J:J,0),10))=D809,"有","无"),"无"))</f>
        <v>无</v>
      </c>
      <c r="G809" s="13" t="str">
        <f t="shared" si="49"/>
        <v/>
      </c>
      <c r="H809" s="13" t="str">
        <f t="shared" si="51"/>
        <v/>
      </c>
      <c r="I809" s="13" t="str">
        <f>IF(G809="","",IFERROR(IF(IF(K809="","",INDEX(收费标合同信息维护!A:Q,MATCH(G809,收费标合同信息维护!M:M,0),13))=G809,"有","无"),"无"))</f>
        <v/>
      </c>
      <c r="J809" s="3" t="s">
        <v>2432</v>
      </c>
      <c r="K809" s="3" t="s">
        <v>8349</v>
      </c>
      <c r="L809" s="3" t="s">
        <v>6025</v>
      </c>
      <c r="M809" s="3" t="s">
        <v>6026</v>
      </c>
      <c r="N809" s="3" t="s">
        <v>6477</v>
      </c>
      <c r="O809" s="3" t="s">
        <v>6478</v>
      </c>
      <c r="P809" s="3" t="s">
        <v>8358</v>
      </c>
      <c r="Q809" s="3" t="s">
        <v>8359</v>
      </c>
      <c r="R809" s="3" t="s">
        <v>6484</v>
      </c>
      <c r="S809" s="3" t="s">
        <v>6485</v>
      </c>
      <c r="T809" s="3" t="s">
        <v>6496</v>
      </c>
      <c r="U809" s="3" t="s">
        <v>154</v>
      </c>
      <c r="V809" s="3" t="s">
        <v>6825</v>
      </c>
      <c r="W809" s="3" t="s">
        <v>154</v>
      </c>
      <c r="X809" s="3" t="s">
        <v>154</v>
      </c>
      <c r="Y809" s="3" t="s">
        <v>154</v>
      </c>
      <c r="Z809" s="3" t="s">
        <v>154</v>
      </c>
      <c r="AA809" s="3" t="s">
        <v>154</v>
      </c>
      <c r="AB809" s="3" t="s">
        <v>154</v>
      </c>
      <c r="AC809" s="3" t="s">
        <v>154</v>
      </c>
      <c r="AD809" s="3" t="s">
        <v>6151</v>
      </c>
      <c r="AE809" s="3" t="s">
        <v>6151</v>
      </c>
      <c r="AF809" s="3" t="s">
        <v>6040</v>
      </c>
      <c r="AG809" s="3" t="s">
        <v>154</v>
      </c>
      <c r="AH809" s="3" t="s">
        <v>6478</v>
      </c>
      <c r="AI809" s="3" t="s">
        <v>6482</v>
      </c>
      <c r="AJ809" s="3" t="s">
        <v>7077</v>
      </c>
    </row>
    <row r="810" spans="1:36" ht="30">
      <c r="A810" s="10">
        <v>905</v>
      </c>
      <c r="B810" t="str">
        <f>IF(K810="总计","",INDEX(主数据!A:AD,MATCH(J810,主数据!A:A,0),9))</f>
        <v>环渤海大区公司</v>
      </c>
      <c r="C810" t="str">
        <f>IF(K810="","",INDEX(主数据!A:AD,MATCH(J810,主数据!A:A,0),11))</f>
        <v>大连城区</v>
      </c>
      <c r="D810" t="str">
        <f t="shared" si="48"/>
        <v>DL13物业服务费标准方式4.80</v>
      </c>
      <c r="E810" s="13" t="str">
        <f t="shared" si="50"/>
        <v>4.80</v>
      </c>
      <c r="F810" s="13" t="str">
        <f>IF(E810="","",IFERROR(IF(IF(K810="","",INDEX(收费标合同信息维护!A:Q,MATCH(D810,收费标合同信息维护!J:J,0),10))=D810,"有","无"),"无"))</f>
        <v>无</v>
      </c>
      <c r="G810" s="13" t="str">
        <f t="shared" si="49"/>
        <v/>
      </c>
      <c r="H810" s="13" t="str">
        <f t="shared" si="51"/>
        <v/>
      </c>
      <c r="I810" s="13" t="str">
        <f>IF(G810="","",IFERROR(IF(IF(K810="","",INDEX(收费标合同信息维护!A:Q,MATCH(G810,收费标合同信息维护!M:M,0),13))=G810,"有","无"),"无"))</f>
        <v/>
      </c>
      <c r="J810" s="3" t="s">
        <v>2432</v>
      </c>
      <c r="K810" s="3" t="s">
        <v>8349</v>
      </c>
      <c r="L810" s="3" t="s">
        <v>6025</v>
      </c>
      <c r="M810" s="3" t="s">
        <v>6026</v>
      </c>
      <c r="N810" s="3" t="s">
        <v>6477</v>
      </c>
      <c r="O810" s="3" t="s">
        <v>6478</v>
      </c>
      <c r="P810" s="3" t="s">
        <v>8360</v>
      </c>
      <c r="Q810" s="3" t="s">
        <v>8361</v>
      </c>
      <c r="R810" s="3" t="s">
        <v>6484</v>
      </c>
      <c r="S810" s="3" t="s">
        <v>6485</v>
      </c>
      <c r="T810" s="3" t="s">
        <v>6496</v>
      </c>
      <c r="U810" s="3" t="s">
        <v>154</v>
      </c>
      <c r="V810" s="3" t="s">
        <v>6883</v>
      </c>
      <c r="W810" s="3" t="s">
        <v>154</v>
      </c>
      <c r="X810" s="3" t="s">
        <v>154</v>
      </c>
      <c r="Y810" s="3" t="s">
        <v>154</v>
      </c>
      <c r="Z810" s="3" t="s">
        <v>154</v>
      </c>
      <c r="AA810" s="3" t="s">
        <v>154</v>
      </c>
      <c r="AB810" s="3" t="s">
        <v>154</v>
      </c>
      <c r="AC810" s="3" t="s">
        <v>154</v>
      </c>
      <c r="AD810" s="3" t="s">
        <v>6151</v>
      </c>
      <c r="AE810" s="3" t="s">
        <v>6151</v>
      </c>
      <c r="AF810" s="3" t="s">
        <v>6040</v>
      </c>
      <c r="AG810" s="3" t="s">
        <v>154</v>
      </c>
      <c r="AH810" s="3" t="s">
        <v>6478</v>
      </c>
      <c r="AI810" s="3" t="s">
        <v>6482</v>
      </c>
      <c r="AJ810" s="3" t="s">
        <v>8362</v>
      </c>
    </row>
    <row r="811" spans="1:36" ht="15">
      <c r="A811" s="10">
        <v>906</v>
      </c>
      <c r="B811" t="str">
        <f>IF(K811="总计","",INDEX(主数据!A:AD,MATCH(J811,主数据!A:A,0),9))</f>
        <v>环渤海大区公司</v>
      </c>
      <c r="C811" t="str">
        <f>IF(K811="","",INDEX(主数据!A:AD,MATCH(J811,主数据!A:A,0),11))</f>
        <v>大连城区</v>
      </c>
      <c r="D811" t="str">
        <f t="shared" si="48"/>
        <v>DL13物业服务费标准方式3.50</v>
      </c>
      <c r="E811" s="13" t="str">
        <f t="shared" si="50"/>
        <v>3.50</v>
      </c>
      <c r="F811" s="13" t="str">
        <f>IF(E811="","",IFERROR(IF(IF(K811="","",INDEX(收费标合同信息维护!A:Q,MATCH(D811,收费标合同信息维护!J:J,0),10))=D811,"有","无"),"无"))</f>
        <v>无</v>
      </c>
      <c r="G811" s="13" t="str">
        <f t="shared" si="49"/>
        <v/>
      </c>
      <c r="H811" s="13" t="str">
        <f t="shared" si="51"/>
        <v/>
      </c>
      <c r="I811" s="13" t="str">
        <f>IF(G811="","",IFERROR(IF(IF(K811="","",INDEX(收费标合同信息维护!A:Q,MATCH(G811,收费标合同信息维护!M:M,0),13))=G811,"有","无"),"无"))</f>
        <v/>
      </c>
      <c r="J811" s="3" t="s">
        <v>2432</v>
      </c>
      <c r="K811" s="3" t="s">
        <v>8349</v>
      </c>
      <c r="L811" s="3" t="s">
        <v>6025</v>
      </c>
      <c r="M811" s="3" t="s">
        <v>6026</v>
      </c>
      <c r="N811" s="3" t="s">
        <v>6477</v>
      </c>
      <c r="O811" s="3" t="s">
        <v>6478</v>
      </c>
      <c r="P811" s="3" t="s">
        <v>8363</v>
      </c>
      <c r="Q811" s="3" t="s">
        <v>8364</v>
      </c>
      <c r="R811" s="3" t="s">
        <v>6484</v>
      </c>
      <c r="S811" s="3" t="s">
        <v>6485</v>
      </c>
      <c r="T811" s="3" t="s">
        <v>6751</v>
      </c>
      <c r="U811" s="3" t="s">
        <v>154</v>
      </c>
      <c r="V811" s="3" t="s">
        <v>6869</v>
      </c>
      <c r="W811" s="3" t="s">
        <v>154</v>
      </c>
      <c r="X811" s="3" t="s">
        <v>154</v>
      </c>
      <c r="Y811" s="3" t="s">
        <v>154</v>
      </c>
      <c r="Z811" s="3" t="s">
        <v>154</v>
      </c>
      <c r="AA811" s="3" t="s">
        <v>154</v>
      </c>
      <c r="AB811" s="3" t="s">
        <v>154</v>
      </c>
      <c r="AC811" s="3" t="s">
        <v>154</v>
      </c>
      <c r="AD811" s="3" t="s">
        <v>6151</v>
      </c>
      <c r="AE811" s="3" t="s">
        <v>6151</v>
      </c>
      <c r="AF811" s="3" t="s">
        <v>154</v>
      </c>
      <c r="AG811" s="3" t="s">
        <v>154</v>
      </c>
      <c r="AH811" s="3" t="s">
        <v>6597</v>
      </c>
      <c r="AI811" s="3" t="s">
        <v>6482</v>
      </c>
      <c r="AJ811" s="3" t="s">
        <v>6489</v>
      </c>
    </row>
    <row r="812" spans="1:36" ht="15">
      <c r="A812" s="10">
        <v>907</v>
      </c>
      <c r="B812" t="str">
        <f>IF(K812="总计","",INDEX(主数据!A:AD,MATCH(J812,主数据!A:A,0),9))</f>
        <v>环渤海大区公司</v>
      </c>
      <c r="C812" t="str">
        <f>IF(K812="","",INDEX(主数据!A:AD,MATCH(J812,主数据!A:A,0),11))</f>
        <v>大连城区</v>
      </c>
      <c r="D812" t="str">
        <f t="shared" si="48"/>
        <v>DL13物业服务费标准方式4.00</v>
      </c>
      <c r="E812" s="13" t="str">
        <f t="shared" si="50"/>
        <v>4.00</v>
      </c>
      <c r="F812" s="13" t="str">
        <f>IF(E812="","",IFERROR(IF(IF(K812="","",INDEX(收费标合同信息维护!A:Q,MATCH(D812,收费标合同信息维护!J:J,0),10))=D812,"有","无"),"无"))</f>
        <v>无</v>
      </c>
      <c r="G812" s="13" t="str">
        <f t="shared" si="49"/>
        <v/>
      </c>
      <c r="H812" s="13" t="str">
        <f t="shared" si="51"/>
        <v/>
      </c>
      <c r="I812" s="13" t="str">
        <f>IF(G812="","",IFERROR(IF(IF(K812="","",INDEX(收费标合同信息维护!A:Q,MATCH(G812,收费标合同信息维护!M:M,0),13))=G812,"有","无"),"无"))</f>
        <v/>
      </c>
      <c r="J812" s="3" t="s">
        <v>2432</v>
      </c>
      <c r="K812" s="3" t="s">
        <v>8349</v>
      </c>
      <c r="L812" s="3" t="s">
        <v>6025</v>
      </c>
      <c r="M812" s="3" t="s">
        <v>6026</v>
      </c>
      <c r="N812" s="3" t="s">
        <v>6477</v>
      </c>
      <c r="O812" s="3" t="s">
        <v>6478</v>
      </c>
      <c r="P812" s="3" t="s">
        <v>8365</v>
      </c>
      <c r="Q812" s="3" t="s">
        <v>8366</v>
      </c>
      <c r="R812" s="3" t="s">
        <v>6484</v>
      </c>
      <c r="S812" s="3" t="s">
        <v>6485</v>
      </c>
      <c r="T812" s="3" t="s">
        <v>6751</v>
      </c>
      <c r="U812" s="3" t="s">
        <v>154</v>
      </c>
      <c r="V812" s="3" t="s">
        <v>6755</v>
      </c>
      <c r="W812" s="3" t="s">
        <v>154</v>
      </c>
      <c r="X812" s="3" t="s">
        <v>154</v>
      </c>
      <c r="Y812" s="3" t="s">
        <v>154</v>
      </c>
      <c r="Z812" s="3" t="s">
        <v>154</v>
      </c>
      <c r="AA812" s="3" t="s">
        <v>154</v>
      </c>
      <c r="AB812" s="3" t="s">
        <v>154</v>
      </c>
      <c r="AC812" s="3" t="s">
        <v>154</v>
      </c>
      <c r="AD812" s="3" t="s">
        <v>6151</v>
      </c>
      <c r="AE812" s="3" t="s">
        <v>6151</v>
      </c>
      <c r="AF812" s="3" t="s">
        <v>154</v>
      </c>
      <c r="AG812" s="3" t="s">
        <v>154</v>
      </c>
      <c r="AH812" s="3" t="s">
        <v>6478</v>
      </c>
      <c r="AI812" s="3" t="s">
        <v>6482</v>
      </c>
      <c r="AJ812" s="3" t="s">
        <v>6035</v>
      </c>
    </row>
    <row r="813" spans="1:36" ht="15">
      <c r="A813" s="10">
        <v>908</v>
      </c>
      <c r="B813" t="str">
        <f>IF(K813="总计","",INDEX(主数据!A:AD,MATCH(J813,主数据!A:A,0),9))</f>
        <v>环渤海大区公司</v>
      </c>
      <c r="C813" t="str">
        <f>IF(K813="","",INDEX(主数据!A:AD,MATCH(J813,主数据!A:A,0),11))</f>
        <v>大连城区</v>
      </c>
      <c r="D813" t="str">
        <f t="shared" si="48"/>
        <v>DL13物业服务费标准方式0.98</v>
      </c>
      <c r="E813" s="13" t="str">
        <f t="shared" si="50"/>
        <v>0.98</v>
      </c>
      <c r="F813" s="13" t="str">
        <f>IF(E813="","",IFERROR(IF(IF(K813="","",INDEX(收费标合同信息维护!A:Q,MATCH(D813,收费标合同信息维护!J:J,0),10))=D813,"有","无"),"无"))</f>
        <v>无</v>
      </c>
      <c r="G813" s="13" t="str">
        <f t="shared" si="49"/>
        <v/>
      </c>
      <c r="H813" s="13" t="str">
        <f t="shared" si="51"/>
        <v/>
      </c>
      <c r="I813" s="13" t="str">
        <f>IF(G813="","",IFERROR(IF(IF(K813="","",INDEX(收费标合同信息维护!A:Q,MATCH(G813,收费标合同信息维护!M:M,0),13))=G813,"有","无"),"无"))</f>
        <v/>
      </c>
      <c r="J813" s="3" t="s">
        <v>2432</v>
      </c>
      <c r="K813" s="3" t="s">
        <v>8349</v>
      </c>
      <c r="L813" s="3" t="s">
        <v>6025</v>
      </c>
      <c r="M813" s="3" t="s">
        <v>6026</v>
      </c>
      <c r="N813" s="3" t="s">
        <v>6477</v>
      </c>
      <c r="O813" s="3" t="s">
        <v>6478</v>
      </c>
      <c r="P813" s="3" t="s">
        <v>8367</v>
      </c>
      <c r="Q813" s="3" t="s">
        <v>8368</v>
      </c>
      <c r="R813" s="3" t="s">
        <v>6484</v>
      </c>
      <c r="S813" s="3" t="s">
        <v>6485</v>
      </c>
      <c r="T813" s="3" t="s">
        <v>6751</v>
      </c>
      <c r="U813" s="3" t="s">
        <v>154</v>
      </c>
      <c r="V813" s="3" t="s">
        <v>8369</v>
      </c>
      <c r="W813" s="3" t="s">
        <v>154</v>
      </c>
      <c r="X813" s="3" t="s">
        <v>154</v>
      </c>
      <c r="Y813" s="3" t="s">
        <v>154</v>
      </c>
      <c r="Z813" s="3" t="s">
        <v>154</v>
      </c>
      <c r="AA813" s="3" t="s">
        <v>154</v>
      </c>
      <c r="AB813" s="3" t="s">
        <v>154</v>
      </c>
      <c r="AC813" s="3" t="s">
        <v>154</v>
      </c>
      <c r="AD813" s="3" t="s">
        <v>6151</v>
      </c>
      <c r="AE813" s="3" t="s">
        <v>6151</v>
      </c>
      <c r="AF813" s="3" t="s">
        <v>154</v>
      </c>
      <c r="AG813" s="3" t="s">
        <v>154</v>
      </c>
      <c r="AH813" s="3" t="s">
        <v>6478</v>
      </c>
      <c r="AI813" s="3" t="s">
        <v>6482</v>
      </c>
      <c r="AJ813" s="3" t="s">
        <v>6033</v>
      </c>
    </row>
    <row r="814" spans="1:36" ht="15">
      <c r="A814" s="10">
        <v>909</v>
      </c>
      <c r="B814" t="str">
        <f>IF(K814="总计","",INDEX(主数据!A:AD,MATCH(J814,主数据!A:A,0),9))</f>
        <v>环渤海大区公司</v>
      </c>
      <c r="C814" t="str">
        <f>IF(K814="","",INDEX(主数据!A:AD,MATCH(J814,主数据!A:A,0),11))</f>
        <v>大连城区</v>
      </c>
      <c r="D814" t="str">
        <f t="shared" si="48"/>
        <v>DL13物业服务费直接录入</v>
      </c>
      <c r="E814" s="13" t="str">
        <f t="shared" si="50"/>
        <v/>
      </c>
      <c r="F814" s="13" t="str">
        <f>IF(E814="","",IFERROR(IF(IF(K814="","",INDEX(收费标合同信息维护!A:Q,MATCH(D814,收费标合同信息维护!J:J,0),10))=D814,"有","无"),"无"))</f>
        <v/>
      </c>
      <c r="G814" s="13" t="str">
        <f t="shared" si="49"/>
        <v/>
      </c>
      <c r="H814" s="13" t="str">
        <f t="shared" si="51"/>
        <v/>
      </c>
      <c r="I814" s="13" t="str">
        <f>IF(G814="","",IFERROR(IF(IF(K814="","",INDEX(收费标合同信息维护!A:Q,MATCH(G814,收费标合同信息维护!M:M,0),13))=G814,"有","无"),"无"))</f>
        <v/>
      </c>
      <c r="J814" s="3" t="s">
        <v>2432</v>
      </c>
      <c r="K814" s="3" t="s">
        <v>8349</v>
      </c>
      <c r="L814" s="3" t="s">
        <v>6025</v>
      </c>
      <c r="M814" s="3" t="s">
        <v>6026</v>
      </c>
      <c r="N814" s="3" t="s">
        <v>6477</v>
      </c>
      <c r="O814" s="3" t="s">
        <v>6478</v>
      </c>
      <c r="P814" s="3" t="s">
        <v>8370</v>
      </c>
      <c r="Q814" s="3" t="s">
        <v>7355</v>
      </c>
      <c r="R814" s="3" t="s">
        <v>6479</v>
      </c>
      <c r="S814" s="3" t="s">
        <v>6480</v>
      </c>
      <c r="T814" s="3" t="s">
        <v>6751</v>
      </c>
      <c r="U814" s="3" t="s">
        <v>154</v>
      </c>
      <c r="V814" s="3" t="s">
        <v>154</v>
      </c>
      <c r="W814" s="3" t="s">
        <v>154</v>
      </c>
      <c r="X814" s="3" t="s">
        <v>154</v>
      </c>
      <c r="Y814" s="3" t="s">
        <v>154</v>
      </c>
      <c r="Z814" s="3" t="s">
        <v>154</v>
      </c>
      <c r="AA814" s="3" t="s">
        <v>154</v>
      </c>
      <c r="AB814" s="3" t="s">
        <v>154</v>
      </c>
      <c r="AC814" s="3" t="s">
        <v>154</v>
      </c>
      <c r="AD814" s="3" t="s">
        <v>6151</v>
      </c>
      <c r="AE814" s="3" t="s">
        <v>6151</v>
      </c>
      <c r="AF814" s="3" t="s">
        <v>154</v>
      </c>
      <c r="AG814" s="3" t="s">
        <v>154</v>
      </c>
      <c r="AH814" s="3" t="s">
        <v>6597</v>
      </c>
      <c r="AI814" s="3" t="s">
        <v>6482</v>
      </c>
      <c r="AJ814" s="3" t="s">
        <v>6489</v>
      </c>
    </row>
    <row r="815" spans="1:36" ht="15">
      <c r="A815" s="10">
        <v>910</v>
      </c>
      <c r="B815" t="str">
        <f>IF(K815="总计","",INDEX(主数据!A:AD,MATCH(J815,主数据!A:A,0),9))</f>
        <v>环渤海大区公司</v>
      </c>
      <c r="C815" t="str">
        <f>IF(K815="","",INDEX(主数据!A:AD,MATCH(J815,主数据!A:A,0),11))</f>
        <v>大连城区</v>
      </c>
      <c r="D815" t="str">
        <f t="shared" si="48"/>
        <v>DL13物业服务费标准方式4.80</v>
      </c>
      <c r="E815" s="13" t="str">
        <f t="shared" si="50"/>
        <v>4.80</v>
      </c>
      <c r="F815" s="13" t="str">
        <f>IF(E815="","",IFERROR(IF(IF(K815="","",INDEX(收费标合同信息维护!A:Q,MATCH(D815,收费标合同信息维护!J:J,0),10))=D815,"有","无"),"无"))</f>
        <v>无</v>
      </c>
      <c r="G815" s="13" t="str">
        <f t="shared" si="49"/>
        <v/>
      </c>
      <c r="H815" s="13" t="str">
        <f t="shared" si="51"/>
        <v/>
      </c>
      <c r="I815" s="13" t="str">
        <f>IF(G815="","",IFERROR(IF(IF(K815="","",INDEX(收费标合同信息维护!A:Q,MATCH(G815,收费标合同信息维护!M:M,0),13))=G815,"有","无"),"无"))</f>
        <v/>
      </c>
      <c r="J815" s="3" t="s">
        <v>2432</v>
      </c>
      <c r="K815" s="3" t="s">
        <v>8349</v>
      </c>
      <c r="L815" s="3" t="s">
        <v>6025</v>
      </c>
      <c r="M815" s="3" t="s">
        <v>6026</v>
      </c>
      <c r="N815" s="3" t="s">
        <v>6477</v>
      </c>
      <c r="O815" s="3" t="s">
        <v>6478</v>
      </c>
      <c r="P815" s="3" t="s">
        <v>8371</v>
      </c>
      <c r="Q815" s="3" t="s">
        <v>8372</v>
      </c>
      <c r="R815" s="3" t="s">
        <v>6484</v>
      </c>
      <c r="S815" s="3" t="s">
        <v>6491</v>
      </c>
      <c r="T815" s="3" t="s">
        <v>6587</v>
      </c>
      <c r="U815" s="3" t="s">
        <v>6533</v>
      </c>
      <c r="V815" s="3" t="s">
        <v>6883</v>
      </c>
      <c r="W815" s="3" t="s">
        <v>154</v>
      </c>
      <c r="X815" s="3" t="s">
        <v>154</v>
      </c>
      <c r="Y815" s="3" t="s">
        <v>154</v>
      </c>
      <c r="Z815" s="3" t="s">
        <v>154</v>
      </c>
      <c r="AA815" s="3" t="s">
        <v>154</v>
      </c>
      <c r="AB815" s="3" t="s">
        <v>154</v>
      </c>
      <c r="AC815" s="3" t="s">
        <v>154</v>
      </c>
      <c r="AD815" s="3" t="s">
        <v>6151</v>
      </c>
      <c r="AE815" s="3" t="s">
        <v>6151</v>
      </c>
      <c r="AF815" s="3" t="s">
        <v>6040</v>
      </c>
      <c r="AG815" s="3" t="s">
        <v>154</v>
      </c>
      <c r="AH815" s="3" t="s">
        <v>6478</v>
      </c>
      <c r="AI815" s="3" t="s">
        <v>6482</v>
      </c>
      <c r="AJ815" s="3" t="s">
        <v>6032</v>
      </c>
    </row>
    <row r="816" spans="1:36" ht="15">
      <c r="A816" s="10">
        <v>911</v>
      </c>
      <c r="B816" t="str">
        <f>IF(K816="总计","",INDEX(主数据!A:AD,MATCH(J816,主数据!A:A,0),9))</f>
        <v>环渤海大区公司</v>
      </c>
      <c r="C816" t="str">
        <f>IF(K816="","",INDEX(主数据!A:AD,MATCH(J816,主数据!A:A,0),11))</f>
        <v>大连城区</v>
      </c>
      <c r="D816" t="str">
        <f t="shared" si="48"/>
        <v>DL13物业服务费标准方式1.80</v>
      </c>
      <c r="E816" s="13" t="str">
        <f t="shared" si="50"/>
        <v>1.80</v>
      </c>
      <c r="F816" s="13" t="str">
        <f>IF(E816="","",IFERROR(IF(IF(K816="","",INDEX(收费标合同信息维护!A:Q,MATCH(D816,收费标合同信息维护!J:J,0),10))=D816,"有","无"),"无"))</f>
        <v>无</v>
      </c>
      <c r="G816" s="13" t="str">
        <f t="shared" si="49"/>
        <v/>
      </c>
      <c r="H816" s="13" t="str">
        <f t="shared" si="51"/>
        <v/>
      </c>
      <c r="I816" s="13" t="str">
        <f>IF(G816="","",IFERROR(IF(IF(K816="","",INDEX(收费标合同信息维护!A:Q,MATCH(G816,收费标合同信息维护!M:M,0),13))=G816,"有","无"),"无"))</f>
        <v/>
      </c>
      <c r="J816" s="3" t="s">
        <v>2432</v>
      </c>
      <c r="K816" s="3" t="s">
        <v>8349</v>
      </c>
      <c r="L816" s="3" t="s">
        <v>6025</v>
      </c>
      <c r="M816" s="3" t="s">
        <v>6026</v>
      </c>
      <c r="N816" s="3" t="s">
        <v>6477</v>
      </c>
      <c r="O816" s="3" t="s">
        <v>6478</v>
      </c>
      <c r="P816" s="3" t="s">
        <v>8373</v>
      </c>
      <c r="Q816" s="3" t="s">
        <v>8374</v>
      </c>
      <c r="R816" s="3" t="s">
        <v>6484</v>
      </c>
      <c r="S816" s="3" t="s">
        <v>6485</v>
      </c>
      <c r="T816" s="3" t="s">
        <v>7189</v>
      </c>
      <c r="U816" s="3" t="s">
        <v>7034</v>
      </c>
      <c r="V816" s="3" t="s">
        <v>6759</v>
      </c>
      <c r="W816" s="3" t="s">
        <v>154</v>
      </c>
      <c r="X816" s="3" t="s">
        <v>154</v>
      </c>
      <c r="Y816" s="3" t="s">
        <v>154</v>
      </c>
      <c r="Z816" s="3" t="s">
        <v>154</v>
      </c>
      <c r="AA816" s="3" t="s">
        <v>154</v>
      </c>
      <c r="AB816" s="3" t="s">
        <v>154</v>
      </c>
      <c r="AC816" s="3" t="s">
        <v>154</v>
      </c>
      <c r="AD816" s="3" t="s">
        <v>6151</v>
      </c>
      <c r="AE816" s="3" t="s">
        <v>6151</v>
      </c>
      <c r="AF816" s="3" t="s">
        <v>6040</v>
      </c>
      <c r="AG816" s="3" t="s">
        <v>154</v>
      </c>
      <c r="AH816" s="3" t="s">
        <v>6478</v>
      </c>
      <c r="AI816" s="3" t="s">
        <v>6482</v>
      </c>
      <c r="AJ816" s="3" t="s">
        <v>6033</v>
      </c>
    </row>
    <row r="817" spans="1:36" ht="15">
      <c r="A817" s="10">
        <v>912</v>
      </c>
      <c r="B817" t="str">
        <f>IF(K817="总计","",INDEX(主数据!A:AD,MATCH(J817,主数据!A:A,0),9))</f>
        <v>环渤海大区公司</v>
      </c>
      <c r="C817" t="str">
        <f>IF(K817="","",INDEX(主数据!A:AD,MATCH(J817,主数据!A:A,0),11))</f>
        <v>大连城区</v>
      </c>
      <c r="D817" t="str">
        <f t="shared" si="48"/>
        <v>DL13补贴款定额</v>
      </c>
      <c r="E817" s="13" t="str">
        <f t="shared" si="50"/>
        <v/>
      </c>
      <c r="F817" s="13" t="str">
        <f>IF(E817="","",IFERROR(IF(IF(K817="","",INDEX(收费标合同信息维护!A:Q,MATCH(D817,收费标合同信息维护!J:J,0),10))=D817,"有","无"),"无"))</f>
        <v/>
      </c>
      <c r="G817" s="13" t="str">
        <f t="shared" si="49"/>
        <v>DL13补贴款定额55549.73</v>
      </c>
      <c r="H817" s="13" t="str">
        <f t="shared" si="51"/>
        <v>55549.73</v>
      </c>
      <c r="I817" s="13" t="str">
        <f>IF(G817="","",IFERROR(IF(IF(K817="","",INDEX(收费标合同信息维护!A:Q,MATCH(G817,收费标合同信息维护!M:M,0),13))=G817,"有","无"),"无"))</f>
        <v>无</v>
      </c>
      <c r="J817" s="3" t="s">
        <v>2432</v>
      </c>
      <c r="K817" s="3" t="s">
        <v>8349</v>
      </c>
      <c r="L817" s="3" t="s">
        <v>6557</v>
      </c>
      <c r="M817" s="3" t="s">
        <v>6558</v>
      </c>
      <c r="N817" s="3" t="s">
        <v>6477</v>
      </c>
      <c r="O817" s="3" t="s">
        <v>6478</v>
      </c>
      <c r="P817" s="3" t="s">
        <v>8375</v>
      </c>
      <c r="Q817" s="3" t="s">
        <v>8376</v>
      </c>
      <c r="R817" s="3" t="s">
        <v>6490</v>
      </c>
      <c r="S817" s="3" t="s">
        <v>6491</v>
      </c>
      <c r="T817" s="3" t="s">
        <v>6537</v>
      </c>
      <c r="U817" s="3" t="s">
        <v>154</v>
      </c>
      <c r="V817" s="3" t="s">
        <v>154</v>
      </c>
      <c r="W817" s="3" t="s">
        <v>8377</v>
      </c>
      <c r="X817" s="3" t="s">
        <v>154</v>
      </c>
      <c r="Y817" s="3" t="s">
        <v>154</v>
      </c>
      <c r="Z817" s="3" t="s">
        <v>154</v>
      </c>
      <c r="AA817" s="3" t="s">
        <v>154</v>
      </c>
      <c r="AB817" s="3" t="s">
        <v>154</v>
      </c>
      <c r="AC817" s="3" t="s">
        <v>154</v>
      </c>
      <c r="AD817" s="3" t="s">
        <v>6151</v>
      </c>
      <c r="AE817" s="3" t="s">
        <v>6151</v>
      </c>
      <c r="AF817" s="3" t="s">
        <v>154</v>
      </c>
      <c r="AG817" s="3" t="s">
        <v>154</v>
      </c>
      <c r="AH817" s="3" t="s">
        <v>6478</v>
      </c>
      <c r="AI817" s="3" t="s">
        <v>6482</v>
      </c>
      <c r="AJ817" s="3" t="s">
        <v>6033</v>
      </c>
    </row>
    <row r="818" spans="1:36" ht="15">
      <c r="A818" s="10">
        <v>913</v>
      </c>
      <c r="B818" t="str">
        <f>IF(K818="总计","",INDEX(主数据!A:AD,MATCH(J818,主数据!A:A,0),9))</f>
        <v>环渤海大区公司</v>
      </c>
      <c r="C818" t="str">
        <f>IF(K818="","",INDEX(主数据!A:AD,MATCH(J818,主数据!A:A,0),11))</f>
        <v>大连城区</v>
      </c>
      <c r="D818" t="str">
        <f t="shared" si="48"/>
        <v>DL13补贴款定额</v>
      </c>
      <c r="E818" s="13" t="str">
        <f t="shared" si="50"/>
        <v/>
      </c>
      <c r="F818" s="13" t="str">
        <f>IF(E818="","",IFERROR(IF(IF(K818="","",INDEX(收费标合同信息维护!A:Q,MATCH(D818,收费标合同信息维护!J:J,0),10))=D818,"有","无"),"无"))</f>
        <v/>
      </c>
      <c r="G818" s="13" t="str">
        <f t="shared" si="49"/>
        <v>DL13补贴款定额90945.34</v>
      </c>
      <c r="H818" s="13" t="str">
        <f t="shared" si="51"/>
        <v>90945.34</v>
      </c>
      <c r="I818" s="13" t="str">
        <f>IF(G818="","",IFERROR(IF(IF(K818="","",INDEX(收费标合同信息维护!A:Q,MATCH(G818,收费标合同信息维护!M:M,0),13))=G818,"有","无"),"无"))</f>
        <v>无</v>
      </c>
      <c r="J818" s="3" t="s">
        <v>2432</v>
      </c>
      <c r="K818" s="3" t="s">
        <v>8349</v>
      </c>
      <c r="L818" s="3" t="s">
        <v>6557</v>
      </c>
      <c r="M818" s="3" t="s">
        <v>6558</v>
      </c>
      <c r="N818" s="3" t="s">
        <v>6477</v>
      </c>
      <c r="O818" s="3" t="s">
        <v>6478</v>
      </c>
      <c r="P818" s="3" t="s">
        <v>8378</v>
      </c>
      <c r="Q818" s="3" t="s">
        <v>8379</v>
      </c>
      <c r="R818" s="3" t="s">
        <v>6490</v>
      </c>
      <c r="S818" s="3" t="s">
        <v>6491</v>
      </c>
      <c r="T818" s="3" t="s">
        <v>6537</v>
      </c>
      <c r="U818" s="3" t="s">
        <v>154</v>
      </c>
      <c r="V818" s="3" t="s">
        <v>154</v>
      </c>
      <c r="W818" s="3" t="s">
        <v>8380</v>
      </c>
      <c r="X818" s="3" t="s">
        <v>154</v>
      </c>
      <c r="Y818" s="3" t="s">
        <v>154</v>
      </c>
      <c r="Z818" s="3" t="s">
        <v>154</v>
      </c>
      <c r="AA818" s="3" t="s">
        <v>154</v>
      </c>
      <c r="AB818" s="3" t="s">
        <v>154</v>
      </c>
      <c r="AC818" s="3" t="s">
        <v>154</v>
      </c>
      <c r="AD818" s="3" t="s">
        <v>6151</v>
      </c>
      <c r="AE818" s="3" t="s">
        <v>6151</v>
      </c>
      <c r="AF818" s="3" t="s">
        <v>154</v>
      </c>
      <c r="AG818" s="3" t="s">
        <v>154</v>
      </c>
      <c r="AH818" s="3" t="s">
        <v>6478</v>
      </c>
      <c r="AI818" s="3" t="s">
        <v>6482</v>
      </c>
      <c r="AJ818" s="3" t="s">
        <v>6033</v>
      </c>
    </row>
    <row r="819" spans="1:36" ht="15">
      <c r="A819" s="10">
        <v>914</v>
      </c>
      <c r="B819" t="str">
        <f>IF(K819="总计","",INDEX(主数据!A:AD,MATCH(J819,主数据!A:A,0),9))</f>
        <v>环渤海大区公司</v>
      </c>
      <c r="C819" t="str">
        <f>IF(K819="","",INDEX(主数据!A:AD,MATCH(J819,主数据!A:A,0),11))</f>
        <v>大连城区</v>
      </c>
      <c r="D819" t="str">
        <f t="shared" si="48"/>
        <v>DL13空置物业费定额</v>
      </c>
      <c r="E819" s="13" t="str">
        <f t="shared" si="50"/>
        <v/>
      </c>
      <c r="F819" s="13" t="str">
        <f>IF(E819="","",IFERROR(IF(IF(K819="","",INDEX(收费标合同信息维护!A:Q,MATCH(D819,收费标合同信息维护!J:J,0),10))=D819,"有","无"),"无"))</f>
        <v/>
      </c>
      <c r="G819" s="13" t="str">
        <f t="shared" si="49"/>
        <v>DL13空置物业费定额20000.00</v>
      </c>
      <c r="H819" s="13" t="str">
        <f t="shared" si="51"/>
        <v>20000.00</v>
      </c>
      <c r="I819" s="13" t="str">
        <f>IF(G819="","",IFERROR(IF(IF(K819="","",INDEX(收费标合同信息维护!A:Q,MATCH(G819,收费标合同信息维护!M:M,0),13))=G819,"有","无"),"无"))</f>
        <v>无</v>
      </c>
      <c r="J819" s="3" t="s">
        <v>2432</v>
      </c>
      <c r="K819" s="3" t="s">
        <v>8349</v>
      </c>
      <c r="L819" s="3" t="s">
        <v>6580</v>
      </c>
      <c r="M819" s="3" t="s">
        <v>6581</v>
      </c>
      <c r="N819" s="3" t="s">
        <v>6477</v>
      </c>
      <c r="O819" s="3" t="s">
        <v>6478</v>
      </c>
      <c r="P819" s="3" t="s">
        <v>8381</v>
      </c>
      <c r="Q819" s="3" t="s">
        <v>8382</v>
      </c>
      <c r="R819" s="3" t="s">
        <v>6490</v>
      </c>
      <c r="S819" s="3" t="s">
        <v>6491</v>
      </c>
      <c r="T819" s="3" t="s">
        <v>6537</v>
      </c>
      <c r="U819" s="3" t="s">
        <v>154</v>
      </c>
      <c r="V819" s="3" t="s">
        <v>154</v>
      </c>
      <c r="W819" s="3" t="s">
        <v>6695</v>
      </c>
      <c r="X819" s="3" t="s">
        <v>154</v>
      </c>
      <c r="Y819" s="3" t="s">
        <v>154</v>
      </c>
      <c r="Z819" s="3" t="s">
        <v>154</v>
      </c>
      <c r="AA819" s="3" t="s">
        <v>154</v>
      </c>
      <c r="AB819" s="3" t="s">
        <v>154</v>
      </c>
      <c r="AC819" s="3" t="s">
        <v>154</v>
      </c>
      <c r="AD819" s="3" t="s">
        <v>6151</v>
      </c>
      <c r="AE819" s="3" t="s">
        <v>6151</v>
      </c>
      <c r="AF819" s="3" t="s">
        <v>154</v>
      </c>
      <c r="AG819" s="3" t="s">
        <v>154</v>
      </c>
      <c r="AH819" s="3" t="s">
        <v>6478</v>
      </c>
      <c r="AI819" s="3" t="s">
        <v>6482</v>
      </c>
      <c r="AJ819" s="3" t="s">
        <v>6033</v>
      </c>
    </row>
    <row r="820" spans="1:36" ht="15">
      <c r="A820" s="10">
        <v>915</v>
      </c>
      <c r="B820" t="str">
        <f>IF(K820="总计","",INDEX(主数据!A:AD,MATCH(J820,主数据!A:A,0),9))</f>
        <v>环渤海大区公司</v>
      </c>
      <c r="C820" t="str">
        <f>IF(K820="","",INDEX(主数据!A:AD,MATCH(J820,主数据!A:A,0),11))</f>
        <v>大连城区</v>
      </c>
      <c r="D820" t="str">
        <f t="shared" si="48"/>
        <v>DL13空置物业费定额</v>
      </c>
      <c r="E820" s="13" t="str">
        <f t="shared" si="50"/>
        <v/>
      </c>
      <c r="F820" s="13" t="str">
        <f>IF(E820="","",IFERROR(IF(IF(K820="","",INDEX(收费标合同信息维护!A:Q,MATCH(D820,收费标合同信息维护!J:J,0),10))=D820,"有","无"),"无"))</f>
        <v/>
      </c>
      <c r="G820" s="13" t="str">
        <f t="shared" si="49"/>
        <v>DL13空置物业费定额3033.20</v>
      </c>
      <c r="H820" s="13" t="str">
        <f t="shared" si="51"/>
        <v>3033.20</v>
      </c>
      <c r="I820" s="13" t="str">
        <f>IF(G820="","",IFERROR(IF(IF(K820="","",INDEX(收费标合同信息维护!A:Q,MATCH(G820,收费标合同信息维护!M:M,0),13))=G820,"有","无"),"无"))</f>
        <v>无</v>
      </c>
      <c r="J820" s="3" t="s">
        <v>2432</v>
      </c>
      <c r="K820" s="3" t="s">
        <v>8349</v>
      </c>
      <c r="L820" s="3" t="s">
        <v>6580</v>
      </c>
      <c r="M820" s="3" t="s">
        <v>6581</v>
      </c>
      <c r="N820" s="3" t="s">
        <v>6477</v>
      </c>
      <c r="O820" s="3" t="s">
        <v>6478</v>
      </c>
      <c r="P820" s="3" t="s">
        <v>8383</v>
      </c>
      <c r="Q820" s="3" t="s">
        <v>8384</v>
      </c>
      <c r="R820" s="3" t="s">
        <v>6490</v>
      </c>
      <c r="S820" s="3" t="s">
        <v>6491</v>
      </c>
      <c r="T820" s="3" t="s">
        <v>6537</v>
      </c>
      <c r="U820" s="3" t="s">
        <v>154</v>
      </c>
      <c r="V820" s="3" t="s">
        <v>154</v>
      </c>
      <c r="W820" s="3" t="s">
        <v>8385</v>
      </c>
      <c r="X820" s="3" t="s">
        <v>154</v>
      </c>
      <c r="Y820" s="3" t="s">
        <v>154</v>
      </c>
      <c r="Z820" s="3" t="s">
        <v>154</v>
      </c>
      <c r="AA820" s="3" t="s">
        <v>154</v>
      </c>
      <c r="AB820" s="3" t="s">
        <v>154</v>
      </c>
      <c r="AC820" s="3" t="s">
        <v>154</v>
      </c>
      <c r="AD820" s="3" t="s">
        <v>6151</v>
      </c>
      <c r="AE820" s="3" t="s">
        <v>6151</v>
      </c>
      <c r="AF820" s="3" t="s">
        <v>154</v>
      </c>
      <c r="AG820" s="3" t="s">
        <v>154</v>
      </c>
      <c r="AH820" s="3" t="s">
        <v>6478</v>
      </c>
      <c r="AI820" s="3" t="s">
        <v>6482</v>
      </c>
      <c r="AJ820" s="3" t="s">
        <v>6033</v>
      </c>
    </row>
    <row r="821" spans="1:36" ht="30">
      <c r="A821" s="10">
        <v>916</v>
      </c>
      <c r="B821" t="str">
        <f>IF(K821="总计","",INDEX(主数据!A:AD,MATCH(J821,主数据!A:A,0),9))</f>
        <v>环渤海大区公司</v>
      </c>
      <c r="C821" t="str">
        <f>IF(K821="","",INDEX(主数据!A:AD,MATCH(J821,主数据!A:A,0),11))</f>
        <v>大连城区</v>
      </c>
      <c r="D821" t="str">
        <f t="shared" si="48"/>
        <v>DL13空置物业费定额</v>
      </c>
      <c r="E821" s="13" t="str">
        <f t="shared" si="50"/>
        <v/>
      </c>
      <c r="F821" s="13" t="str">
        <f>IF(E821="","",IFERROR(IF(IF(K821="","",INDEX(收费标合同信息维护!A:Q,MATCH(D821,收费标合同信息维护!J:J,0),10))=D821,"有","无"),"无"))</f>
        <v/>
      </c>
      <c r="G821" s="13" t="str">
        <f t="shared" si="49"/>
        <v>DL13空置物业费定额60000.00</v>
      </c>
      <c r="H821" s="13" t="str">
        <f t="shared" si="51"/>
        <v>60000.00</v>
      </c>
      <c r="I821" s="13" t="str">
        <f>IF(G821="","",IFERROR(IF(IF(K821="","",INDEX(收费标合同信息维护!A:Q,MATCH(G821,收费标合同信息维护!M:M,0),13))=G821,"有","无"),"无"))</f>
        <v>无</v>
      </c>
      <c r="J821" s="3" t="s">
        <v>2432</v>
      </c>
      <c r="K821" s="3" t="s">
        <v>8349</v>
      </c>
      <c r="L821" s="3" t="s">
        <v>6580</v>
      </c>
      <c r="M821" s="3" t="s">
        <v>6581</v>
      </c>
      <c r="N821" s="3" t="s">
        <v>6477</v>
      </c>
      <c r="O821" s="3" t="s">
        <v>6478</v>
      </c>
      <c r="P821" s="3" t="s">
        <v>8386</v>
      </c>
      <c r="Q821" s="3" t="s">
        <v>8387</v>
      </c>
      <c r="R821" s="3" t="s">
        <v>6490</v>
      </c>
      <c r="S821" s="3" t="s">
        <v>6491</v>
      </c>
      <c r="T821" s="3" t="s">
        <v>8388</v>
      </c>
      <c r="U821" s="3" t="s">
        <v>154</v>
      </c>
      <c r="V821" s="3" t="s">
        <v>154</v>
      </c>
      <c r="W821" s="3" t="s">
        <v>8389</v>
      </c>
      <c r="X821" s="3" t="s">
        <v>154</v>
      </c>
      <c r="Y821" s="3" t="s">
        <v>154</v>
      </c>
      <c r="Z821" s="3" t="s">
        <v>154</v>
      </c>
      <c r="AA821" s="3" t="s">
        <v>154</v>
      </c>
      <c r="AB821" s="3" t="s">
        <v>154</v>
      </c>
      <c r="AC821" s="3" t="s">
        <v>154</v>
      </c>
      <c r="AD821" s="3" t="s">
        <v>6151</v>
      </c>
      <c r="AE821" s="3" t="s">
        <v>6151</v>
      </c>
      <c r="AF821" s="3" t="s">
        <v>154</v>
      </c>
      <c r="AG821" s="3" t="s">
        <v>154</v>
      </c>
      <c r="AH821" s="3" t="s">
        <v>6478</v>
      </c>
      <c r="AI821" s="3" t="s">
        <v>6482</v>
      </c>
      <c r="AJ821" s="3" t="s">
        <v>6033</v>
      </c>
    </row>
    <row r="822" spans="1:36" ht="30">
      <c r="A822" s="10">
        <v>917</v>
      </c>
      <c r="B822" t="str">
        <f>IF(K822="总计","",INDEX(主数据!A:AD,MATCH(J822,主数据!A:A,0),9))</f>
        <v>华中大区公司</v>
      </c>
      <c r="C822" t="str">
        <f>IF(K822="","",INDEX(主数据!A:AD,MATCH(J822,主数据!A:A,0),11))</f>
        <v>武汉北区</v>
      </c>
      <c r="D822" t="str">
        <f t="shared" si="48"/>
        <v>WH37物业服务费直接录入</v>
      </c>
      <c r="E822" s="13" t="str">
        <f t="shared" si="50"/>
        <v/>
      </c>
      <c r="F822" s="13" t="str">
        <f>IF(E822="","",IFERROR(IF(IF(K822="","",INDEX(收费标合同信息维护!A:Q,MATCH(D822,收费标合同信息维护!J:J,0),10))=D822,"有","无"),"无"))</f>
        <v/>
      </c>
      <c r="G822" s="13" t="str">
        <f t="shared" si="49"/>
        <v/>
      </c>
      <c r="H822" s="13" t="str">
        <f t="shared" si="51"/>
        <v/>
      </c>
      <c r="I822" s="13" t="str">
        <f>IF(G822="","",IFERROR(IF(IF(K822="","",INDEX(收费标合同信息维护!A:Q,MATCH(G822,收费标合同信息维护!M:M,0),13))=G822,"有","无"),"无"))</f>
        <v/>
      </c>
      <c r="J822" s="3" t="s">
        <v>3315</v>
      </c>
      <c r="K822" s="3" t="s">
        <v>8390</v>
      </c>
      <c r="L822" s="3" t="s">
        <v>6025</v>
      </c>
      <c r="M822" s="3" t="s">
        <v>6026</v>
      </c>
      <c r="N822" s="3" t="s">
        <v>6477</v>
      </c>
      <c r="O822" s="3" t="s">
        <v>6478</v>
      </c>
      <c r="P822" s="3" t="s">
        <v>7251</v>
      </c>
      <c r="Q822" s="3" t="s">
        <v>7246</v>
      </c>
      <c r="R822" s="3" t="s">
        <v>6479</v>
      </c>
      <c r="S822" s="3" t="s">
        <v>6480</v>
      </c>
      <c r="T822" s="3" t="s">
        <v>7100</v>
      </c>
      <c r="U822" s="3" t="s">
        <v>7405</v>
      </c>
      <c r="V822" s="3" t="s">
        <v>154</v>
      </c>
      <c r="W822" s="3" t="s">
        <v>154</v>
      </c>
      <c r="X822" s="3" t="s">
        <v>154</v>
      </c>
      <c r="Y822" s="3" t="s">
        <v>154</v>
      </c>
      <c r="Z822" s="3" t="s">
        <v>154</v>
      </c>
      <c r="AA822" s="3" t="s">
        <v>154</v>
      </c>
      <c r="AB822" s="3" t="s">
        <v>154</v>
      </c>
      <c r="AC822" s="3" t="s">
        <v>154</v>
      </c>
      <c r="AD822" s="3" t="s">
        <v>6151</v>
      </c>
      <c r="AE822" s="3" t="s">
        <v>6151</v>
      </c>
      <c r="AF822" s="3" t="s">
        <v>154</v>
      </c>
      <c r="AG822" s="3" t="s">
        <v>154</v>
      </c>
      <c r="AH822" s="3" t="s">
        <v>6478</v>
      </c>
      <c r="AI822" s="3" t="s">
        <v>6482</v>
      </c>
      <c r="AJ822" s="3" t="s">
        <v>8391</v>
      </c>
    </row>
    <row r="823" spans="1:36" ht="30">
      <c r="A823" s="10">
        <v>918</v>
      </c>
      <c r="B823" t="str">
        <f>IF(K823="总计","",INDEX(主数据!A:AD,MATCH(J823,主数据!A:A,0),9))</f>
        <v>华中大区公司</v>
      </c>
      <c r="C823" t="str">
        <f>IF(K823="","",INDEX(主数据!A:AD,MATCH(J823,主数据!A:A,0),11))</f>
        <v>武汉北区</v>
      </c>
      <c r="D823" t="str">
        <f t="shared" si="48"/>
        <v>WH37物业服务费标准方式1.90</v>
      </c>
      <c r="E823" s="13" t="str">
        <f t="shared" si="50"/>
        <v>1.90</v>
      </c>
      <c r="F823" s="13" t="str">
        <f>IF(E823="","",IFERROR(IF(IF(K823="","",INDEX(收费标合同信息维护!A:Q,MATCH(D823,收费标合同信息维护!J:J,0),10))=D823,"有","无"),"无"))</f>
        <v>无</v>
      </c>
      <c r="G823" s="13" t="str">
        <f t="shared" si="49"/>
        <v/>
      </c>
      <c r="H823" s="13" t="str">
        <f t="shared" si="51"/>
        <v/>
      </c>
      <c r="I823" s="13" t="str">
        <f>IF(G823="","",IFERROR(IF(IF(K823="","",INDEX(收费标合同信息维护!A:Q,MATCH(G823,收费标合同信息维护!M:M,0),13))=G823,"有","无"),"无"))</f>
        <v/>
      </c>
      <c r="J823" s="3" t="s">
        <v>3315</v>
      </c>
      <c r="K823" s="3" t="s">
        <v>8390</v>
      </c>
      <c r="L823" s="3" t="s">
        <v>6025</v>
      </c>
      <c r="M823" s="3" t="s">
        <v>6026</v>
      </c>
      <c r="N823" s="3" t="s">
        <v>6477</v>
      </c>
      <c r="O823" s="3" t="s">
        <v>6478</v>
      </c>
      <c r="P823" s="3" t="s">
        <v>6025</v>
      </c>
      <c r="Q823" s="3" t="s">
        <v>8392</v>
      </c>
      <c r="R823" s="3" t="s">
        <v>6484</v>
      </c>
      <c r="S823" s="3" t="s">
        <v>6491</v>
      </c>
      <c r="T823" s="3" t="s">
        <v>8393</v>
      </c>
      <c r="U823" s="3" t="s">
        <v>154</v>
      </c>
      <c r="V823" s="3" t="s">
        <v>7605</v>
      </c>
      <c r="W823" s="3" t="s">
        <v>154</v>
      </c>
      <c r="X823" s="3" t="s">
        <v>154</v>
      </c>
      <c r="Y823" s="3" t="s">
        <v>154</v>
      </c>
      <c r="Z823" s="3" t="s">
        <v>154</v>
      </c>
      <c r="AA823" s="3" t="s">
        <v>154</v>
      </c>
      <c r="AB823" s="3" t="s">
        <v>154</v>
      </c>
      <c r="AC823" s="3" t="s">
        <v>154</v>
      </c>
      <c r="AD823" s="3" t="s">
        <v>6151</v>
      </c>
      <c r="AE823" s="3" t="s">
        <v>6151</v>
      </c>
      <c r="AF823" s="3" t="s">
        <v>6040</v>
      </c>
      <c r="AG823" s="3" t="s">
        <v>154</v>
      </c>
      <c r="AH823" s="3" t="s">
        <v>6478</v>
      </c>
      <c r="AI823" s="3" t="s">
        <v>6482</v>
      </c>
      <c r="AJ823" s="3" t="s">
        <v>18090</v>
      </c>
    </row>
    <row r="824" spans="1:36" ht="30">
      <c r="A824" s="10">
        <v>919</v>
      </c>
      <c r="B824" t="str">
        <f>IF(K824="总计","",INDEX(主数据!A:AD,MATCH(J824,主数据!A:A,0),9))</f>
        <v>华中大区公司</v>
      </c>
      <c r="C824" t="str">
        <f>IF(K824="","",INDEX(主数据!A:AD,MATCH(J824,主数据!A:A,0),11))</f>
        <v>武汉北区</v>
      </c>
      <c r="D824" t="str">
        <f t="shared" si="48"/>
        <v>WH37物业服务费标准方式2.20</v>
      </c>
      <c r="E824" s="13" t="str">
        <f t="shared" si="50"/>
        <v>2.20</v>
      </c>
      <c r="F824" s="13" t="str">
        <f>IF(E824="","",IFERROR(IF(IF(K824="","",INDEX(收费标合同信息维护!A:Q,MATCH(D824,收费标合同信息维护!J:J,0),10))=D824,"有","无"),"无"))</f>
        <v>无</v>
      </c>
      <c r="G824" s="13" t="str">
        <f t="shared" si="49"/>
        <v/>
      </c>
      <c r="H824" s="13" t="str">
        <f t="shared" si="51"/>
        <v/>
      </c>
      <c r="I824" s="13" t="str">
        <f>IF(G824="","",IFERROR(IF(IF(K824="","",INDEX(收费标合同信息维护!A:Q,MATCH(G824,收费标合同信息维护!M:M,0),13))=G824,"有","无"),"无"))</f>
        <v/>
      </c>
      <c r="J824" s="3" t="s">
        <v>3315</v>
      </c>
      <c r="K824" s="3" t="s">
        <v>8390</v>
      </c>
      <c r="L824" s="3" t="s">
        <v>6025</v>
      </c>
      <c r="M824" s="3" t="s">
        <v>6026</v>
      </c>
      <c r="N824" s="3" t="s">
        <v>6477</v>
      </c>
      <c r="O824" s="3" t="s">
        <v>6478</v>
      </c>
      <c r="P824" s="3" t="s">
        <v>6794</v>
      </c>
      <c r="Q824" s="3" t="s">
        <v>6862</v>
      </c>
      <c r="R824" s="3" t="s">
        <v>6484</v>
      </c>
      <c r="S824" s="3" t="s">
        <v>6491</v>
      </c>
      <c r="T824" s="3" t="s">
        <v>8393</v>
      </c>
      <c r="U824" s="3" t="s">
        <v>154</v>
      </c>
      <c r="V824" s="3" t="s">
        <v>6863</v>
      </c>
      <c r="W824" s="3" t="s">
        <v>154</v>
      </c>
      <c r="X824" s="3" t="s">
        <v>154</v>
      </c>
      <c r="Y824" s="3" t="s">
        <v>154</v>
      </c>
      <c r="Z824" s="3" t="s">
        <v>154</v>
      </c>
      <c r="AA824" s="3" t="s">
        <v>154</v>
      </c>
      <c r="AB824" s="3" t="s">
        <v>154</v>
      </c>
      <c r="AC824" s="3" t="s">
        <v>154</v>
      </c>
      <c r="AD824" s="3" t="s">
        <v>6151</v>
      </c>
      <c r="AE824" s="3" t="s">
        <v>6151</v>
      </c>
      <c r="AF824" s="3" t="s">
        <v>154</v>
      </c>
      <c r="AG824" s="3" t="s">
        <v>154</v>
      </c>
      <c r="AH824" s="3" t="s">
        <v>6478</v>
      </c>
      <c r="AI824" s="3" t="s">
        <v>6482</v>
      </c>
      <c r="AJ824" s="3" t="s">
        <v>6249</v>
      </c>
    </row>
    <row r="825" spans="1:36" ht="30">
      <c r="A825" s="10">
        <v>920</v>
      </c>
      <c r="B825" t="str">
        <f>IF(K825="总计","",INDEX(主数据!A:AD,MATCH(J825,主数据!A:A,0),9))</f>
        <v>华中大区公司</v>
      </c>
      <c r="C825" t="str">
        <f>IF(K825="","",INDEX(主数据!A:AD,MATCH(J825,主数据!A:A,0),11))</f>
        <v>武汉北区</v>
      </c>
      <c r="D825" t="str">
        <f t="shared" si="48"/>
        <v>WH37物业服务费标准方式2.50</v>
      </c>
      <c r="E825" s="13" t="str">
        <f t="shared" si="50"/>
        <v>2.50</v>
      </c>
      <c r="F825" s="13" t="str">
        <f>IF(E825="","",IFERROR(IF(IF(K825="","",INDEX(收费标合同信息维护!A:Q,MATCH(D825,收费标合同信息维护!J:J,0),10))=D825,"有","无"),"无"))</f>
        <v>无</v>
      </c>
      <c r="G825" s="13" t="str">
        <f t="shared" si="49"/>
        <v/>
      </c>
      <c r="H825" s="13" t="str">
        <f t="shared" si="51"/>
        <v/>
      </c>
      <c r="I825" s="13" t="str">
        <f>IF(G825="","",IFERROR(IF(IF(K825="","",INDEX(收费标合同信息维护!A:Q,MATCH(G825,收费标合同信息维护!M:M,0),13))=G825,"有","无"),"无"))</f>
        <v/>
      </c>
      <c r="J825" s="3" t="s">
        <v>3315</v>
      </c>
      <c r="K825" s="3" t="s">
        <v>8390</v>
      </c>
      <c r="L825" s="3" t="s">
        <v>6025</v>
      </c>
      <c r="M825" s="3" t="s">
        <v>6026</v>
      </c>
      <c r="N825" s="3" t="s">
        <v>6477</v>
      </c>
      <c r="O825" s="3" t="s">
        <v>6478</v>
      </c>
      <c r="P825" s="3" t="s">
        <v>7406</v>
      </c>
      <c r="Q825" s="3" t="s">
        <v>8394</v>
      </c>
      <c r="R825" s="3" t="s">
        <v>6484</v>
      </c>
      <c r="S825" s="3" t="s">
        <v>6491</v>
      </c>
      <c r="T825" s="3" t="s">
        <v>7214</v>
      </c>
      <c r="U825" s="3" t="s">
        <v>154</v>
      </c>
      <c r="V825" s="3" t="s">
        <v>6675</v>
      </c>
      <c r="W825" s="3" t="s">
        <v>154</v>
      </c>
      <c r="X825" s="3" t="s">
        <v>154</v>
      </c>
      <c r="Y825" s="3" t="s">
        <v>154</v>
      </c>
      <c r="Z825" s="3" t="s">
        <v>154</v>
      </c>
      <c r="AA825" s="3" t="s">
        <v>154</v>
      </c>
      <c r="AB825" s="3" t="s">
        <v>154</v>
      </c>
      <c r="AC825" s="3" t="s">
        <v>154</v>
      </c>
      <c r="AD825" s="3" t="s">
        <v>6151</v>
      </c>
      <c r="AE825" s="3" t="s">
        <v>6151</v>
      </c>
      <c r="AF825" s="3" t="s">
        <v>6040</v>
      </c>
      <c r="AG825" s="3" t="s">
        <v>154</v>
      </c>
      <c r="AH825" s="3" t="s">
        <v>6478</v>
      </c>
      <c r="AI825" s="3" t="s">
        <v>6482</v>
      </c>
      <c r="AJ825" s="3" t="s">
        <v>6053</v>
      </c>
    </row>
    <row r="826" spans="1:36" ht="30">
      <c r="A826" s="10">
        <v>921</v>
      </c>
      <c r="B826" t="str">
        <f>IF(K826="总计","",INDEX(主数据!A:AD,MATCH(J826,主数据!A:A,0),9))</f>
        <v>华中大区公司</v>
      </c>
      <c r="C826" t="str">
        <f>IF(K826="","",INDEX(主数据!A:AD,MATCH(J826,主数据!A:A,0),11))</f>
        <v>武汉北区</v>
      </c>
      <c r="D826" t="str">
        <f t="shared" si="48"/>
        <v>WH37物业服务费标准方式1.80</v>
      </c>
      <c r="E826" s="13" t="str">
        <f t="shared" si="50"/>
        <v>1.80</v>
      </c>
      <c r="F826" s="13" t="str">
        <f>IF(E826="","",IFERROR(IF(IF(K826="","",INDEX(收费标合同信息维护!A:Q,MATCH(D826,收费标合同信息维护!J:J,0),10))=D826,"有","无"),"无"))</f>
        <v>无</v>
      </c>
      <c r="G826" s="13" t="str">
        <f t="shared" si="49"/>
        <v/>
      </c>
      <c r="H826" s="13" t="str">
        <f t="shared" si="51"/>
        <v/>
      </c>
      <c r="I826" s="13" t="str">
        <f>IF(G826="","",IFERROR(IF(IF(K826="","",INDEX(收费标合同信息维护!A:Q,MATCH(G826,收费标合同信息维护!M:M,0),13))=G826,"有","无"),"无"))</f>
        <v/>
      </c>
      <c r="J826" s="3" t="s">
        <v>3315</v>
      </c>
      <c r="K826" s="3" t="s">
        <v>8390</v>
      </c>
      <c r="L826" s="3" t="s">
        <v>6025</v>
      </c>
      <c r="M826" s="3" t="s">
        <v>6026</v>
      </c>
      <c r="N826" s="3" t="s">
        <v>6477</v>
      </c>
      <c r="O826" s="3" t="s">
        <v>6478</v>
      </c>
      <c r="P826" s="3" t="s">
        <v>6796</v>
      </c>
      <c r="Q826" s="3" t="s">
        <v>8395</v>
      </c>
      <c r="R826" s="3" t="s">
        <v>6484</v>
      </c>
      <c r="S826" s="3" t="s">
        <v>6491</v>
      </c>
      <c r="T826" s="3" t="s">
        <v>6510</v>
      </c>
      <c r="U826" s="3" t="s">
        <v>154</v>
      </c>
      <c r="V826" s="3" t="s">
        <v>6759</v>
      </c>
      <c r="W826" s="3" t="s">
        <v>154</v>
      </c>
      <c r="X826" s="3" t="s">
        <v>154</v>
      </c>
      <c r="Y826" s="3" t="s">
        <v>154</v>
      </c>
      <c r="Z826" s="3" t="s">
        <v>154</v>
      </c>
      <c r="AA826" s="3" t="s">
        <v>154</v>
      </c>
      <c r="AB826" s="3" t="s">
        <v>154</v>
      </c>
      <c r="AC826" s="3" t="s">
        <v>154</v>
      </c>
      <c r="AD826" s="3" t="s">
        <v>6151</v>
      </c>
      <c r="AE826" s="3" t="s">
        <v>6151</v>
      </c>
      <c r="AF826" s="3" t="s">
        <v>154</v>
      </c>
      <c r="AG826" s="3" t="s">
        <v>154</v>
      </c>
      <c r="AH826" s="3" t="s">
        <v>6478</v>
      </c>
      <c r="AI826" s="3" t="s">
        <v>6482</v>
      </c>
      <c r="AJ826" s="3" t="s">
        <v>14974</v>
      </c>
    </row>
    <row r="827" spans="1:36" ht="30">
      <c r="A827" s="10">
        <v>922</v>
      </c>
      <c r="B827" t="str">
        <f>IF(K827="总计","",INDEX(主数据!A:AD,MATCH(J827,主数据!A:A,0),9))</f>
        <v>华中大区公司</v>
      </c>
      <c r="C827" t="str">
        <f>IF(K827="","",INDEX(主数据!A:AD,MATCH(J827,主数据!A:A,0),11))</f>
        <v>武汉北区</v>
      </c>
      <c r="D827" t="str">
        <f t="shared" si="48"/>
        <v>WH37委托停车费（临时）直接录入</v>
      </c>
      <c r="E827" s="13" t="str">
        <f t="shared" si="50"/>
        <v/>
      </c>
      <c r="F827" s="13" t="str">
        <f>IF(E827="","",IFERROR(IF(IF(K827="","",INDEX(收费标合同信息维护!A:Q,MATCH(D827,收费标合同信息维护!J:J,0),10))=D827,"有","无"),"无"))</f>
        <v/>
      </c>
      <c r="G827" s="13" t="str">
        <f t="shared" si="49"/>
        <v/>
      </c>
      <c r="H827" s="13" t="str">
        <f t="shared" si="51"/>
        <v/>
      </c>
      <c r="I827" s="13" t="str">
        <f>IF(G827="","",IFERROR(IF(IF(K827="","",INDEX(收费标合同信息维护!A:Q,MATCH(G827,收费标合同信息维护!M:M,0),13))=G827,"有","无"),"无"))</f>
        <v/>
      </c>
      <c r="J827" s="3" t="s">
        <v>3315</v>
      </c>
      <c r="K827" s="3" t="s">
        <v>8390</v>
      </c>
      <c r="L827" s="3" t="s">
        <v>8396</v>
      </c>
      <c r="M827" s="3" t="s">
        <v>8397</v>
      </c>
      <c r="N827" s="3" t="s">
        <v>6477</v>
      </c>
      <c r="O827" s="3" t="s">
        <v>6597</v>
      </c>
      <c r="P827" s="3" t="s">
        <v>8396</v>
      </c>
      <c r="Q827" s="3" t="s">
        <v>8397</v>
      </c>
      <c r="R827" s="3" t="s">
        <v>6479</v>
      </c>
      <c r="S827" s="3" t="s">
        <v>6480</v>
      </c>
      <c r="T827" s="3" t="s">
        <v>6848</v>
      </c>
      <c r="U827" s="3" t="s">
        <v>6716</v>
      </c>
      <c r="V827" s="3" t="s">
        <v>154</v>
      </c>
      <c r="W827" s="3" t="s">
        <v>154</v>
      </c>
      <c r="X827" s="3" t="s">
        <v>154</v>
      </c>
      <c r="Y827" s="3" t="s">
        <v>154</v>
      </c>
      <c r="Z827" s="3" t="s">
        <v>154</v>
      </c>
      <c r="AA827" s="3" t="s">
        <v>154</v>
      </c>
      <c r="AB827" s="3" t="s">
        <v>154</v>
      </c>
      <c r="AC827" s="3" t="s">
        <v>154</v>
      </c>
      <c r="AD827" s="3" t="s">
        <v>6151</v>
      </c>
      <c r="AE827" s="3" t="s">
        <v>6151</v>
      </c>
      <c r="AF827" s="3" t="s">
        <v>154</v>
      </c>
      <c r="AG827" s="3" t="s">
        <v>154</v>
      </c>
      <c r="AH827" s="3" t="s">
        <v>6478</v>
      </c>
      <c r="AI827" s="3" t="s">
        <v>6482</v>
      </c>
      <c r="AJ827" s="3" t="s">
        <v>6033</v>
      </c>
    </row>
    <row r="828" spans="1:36" ht="30">
      <c r="A828" s="10">
        <v>923</v>
      </c>
      <c r="B828" t="str">
        <f>IF(K828="总计","",INDEX(主数据!A:AD,MATCH(J828,主数据!A:A,0),9))</f>
        <v>华中大区公司</v>
      </c>
      <c r="C828" t="str">
        <f>IF(K828="","",INDEX(主数据!A:AD,MATCH(J828,主数据!A:A,0),11))</f>
        <v>武汉南区</v>
      </c>
      <c r="D828" t="str">
        <f t="shared" si="48"/>
        <v>WH44物业服务费直接录入</v>
      </c>
      <c r="E828" s="13" t="str">
        <f t="shared" si="50"/>
        <v/>
      </c>
      <c r="F828" s="13" t="str">
        <f>IF(E828="","",IFERROR(IF(IF(K828="","",INDEX(收费标合同信息维护!A:Q,MATCH(D828,收费标合同信息维护!J:J,0),10))=D828,"有","无"),"无"))</f>
        <v/>
      </c>
      <c r="G828" s="13" t="str">
        <f t="shared" si="49"/>
        <v/>
      </c>
      <c r="H828" s="13" t="str">
        <f t="shared" si="51"/>
        <v/>
      </c>
      <c r="I828" s="13" t="str">
        <f>IF(G828="","",IFERROR(IF(IF(K828="","",INDEX(收费标合同信息维护!A:Q,MATCH(G828,收费标合同信息维护!M:M,0),13))=G828,"有","无"),"无"))</f>
        <v/>
      </c>
      <c r="J828" s="3" t="s">
        <v>3657</v>
      </c>
      <c r="K828" s="3" t="s">
        <v>8398</v>
      </c>
      <c r="L828" s="3" t="s">
        <v>6025</v>
      </c>
      <c r="M828" s="3" t="s">
        <v>6026</v>
      </c>
      <c r="N828" s="3" t="s">
        <v>6477</v>
      </c>
      <c r="O828" s="3" t="s">
        <v>6478</v>
      </c>
      <c r="P828" s="3" t="s">
        <v>6025</v>
      </c>
      <c r="Q828" s="3" t="s">
        <v>7322</v>
      </c>
      <c r="R828" s="3" t="s">
        <v>6479</v>
      </c>
      <c r="S828" s="3" t="s">
        <v>6480</v>
      </c>
      <c r="T828" s="3" t="s">
        <v>6751</v>
      </c>
      <c r="U828" s="3" t="s">
        <v>154</v>
      </c>
      <c r="V828" s="3" t="s">
        <v>154</v>
      </c>
      <c r="W828" s="3" t="s">
        <v>154</v>
      </c>
      <c r="X828" s="3" t="s">
        <v>154</v>
      </c>
      <c r="Y828" s="3" t="s">
        <v>154</v>
      </c>
      <c r="Z828" s="3" t="s">
        <v>154</v>
      </c>
      <c r="AA828" s="3" t="s">
        <v>154</v>
      </c>
      <c r="AB828" s="3" t="s">
        <v>154</v>
      </c>
      <c r="AC828" s="3" t="s">
        <v>154</v>
      </c>
      <c r="AD828" s="3" t="s">
        <v>6151</v>
      </c>
      <c r="AE828" s="3" t="s">
        <v>6151</v>
      </c>
      <c r="AF828" s="3" t="s">
        <v>154</v>
      </c>
      <c r="AG828" s="3" t="s">
        <v>154</v>
      </c>
      <c r="AH828" s="3" t="s">
        <v>6478</v>
      </c>
      <c r="AI828" s="3" t="s">
        <v>6482</v>
      </c>
      <c r="AJ828" s="3" t="s">
        <v>8399</v>
      </c>
    </row>
    <row r="829" spans="1:36" ht="30">
      <c r="A829" s="10">
        <v>924</v>
      </c>
      <c r="B829" t="str">
        <f>IF(K829="总计","",INDEX(主数据!A:AD,MATCH(J829,主数据!A:A,0),9))</f>
        <v>华中大区公司</v>
      </c>
      <c r="C829" t="str">
        <f>IF(K829="","",INDEX(主数据!A:AD,MATCH(J829,主数据!A:A,0),11))</f>
        <v>武汉南区</v>
      </c>
      <c r="D829" t="str">
        <f t="shared" si="48"/>
        <v>WH44物业服务费标准方式2.50</v>
      </c>
      <c r="E829" s="13" t="str">
        <f t="shared" si="50"/>
        <v>2.50</v>
      </c>
      <c r="F829" s="13" t="str">
        <f>IF(E829="","",IFERROR(IF(IF(K829="","",INDEX(收费标合同信息维护!A:Q,MATCH(D829,收费标合同信息维护!J:J,0),10))=D829,"有","无"),"无"))</f>
        <v>无</v>
      </c>
      <c r="G829" s="13" t="str">
        <f t="shared" si="49"/>
        <v/>
      </c>
      <c r="H829" s="13" t="str">
        <f t="shared" si="51"/>
        <v/>
      </c>
      <c r="I829" s="13" t="str">
        <f>IF(G829="","",IFERROR(IF(IF(K829="","",INDEX(收费标合同信息维护!A:Q,MATCH(G829,收费标合同信息维护!M:M,0),13))=G829,"有","无"),"无"))</f>
        <v/>
      </c>
      <c r="J829" s="3" t="s">
        <v>3657</v>
      </c>
      <c r="K829" s="3" t="s">
        <v>8398</v>
      </c>
      <c r="L829" s="3" t="s">
        <v>6025</v>
      </c>
      <c r="M829" s="3" t="s">
        <v>6026</v>
      </c>
      <c r="N829" s="3" t="s">
        <v>6477</v>
      </c>
      <c r="O829" s="3" t="s">
        <v>6478</v>
      </c>
      <c r="P829" s="3" t="s">
        <v>6646</v>
      </c>
      <c r="Q829" s="3" t="s">
        <v>8400</v>
      </c>
      <c r="R829" s="3" t="s">
        <v>6484</v>
      </c>
      <c r="S829" s="3" t="s">
        <v>6491</v>
      </c>
      <c r="T829" s="3" t="s">
        <v>6684</v>
      </c>
      <c r="U829" s="3" t="s">
        <v>154</v>
      </c>
      <c r="V829" s="3" t="s">
        <v>6675</v>
      </c>
      <c r="W829" s="3" t="s">
        <v>154</v>
      </c>
      <c r="X829" s="3" t="s">
        <v>154</v>
      </c>
      <c r="Y829" s="3" t="s">
        <v>154</v>
      </c>
      <c r="Z829" s="3" t="s">
        <v>154</v>
      </c>
      <c r="AA829" s="3" t="s">
        <v>154</v>
      </c>
      <c r="AB829" s="3" t="s">
        <v>154</v>
      </c>
      <c r="AC829" s="3" t="s">
        <v>154</v>
      </c>
      <c r="AD829" s="3" t="s">
        <v>6151</v>
      </c>
      <c r="AE829" s="3" t="s">
        <v>6151</v>
      </c>
      <c r="AF829" s="3" t="s">
        <v>154</v>
      </c>
      <c r="AG829" s="3" t="s">
        <v>154</v>
      </c>
      <c r="AH829" s="3" t="s">
        <v>6478</v>
      </c>
      <c r="AI829" s="3" t="s">
        <v>6482</v>
      </c>
      <c r="AJ829" s="3" t="s">
        <v>8401</v>
      </c>
    </row>
    <row r="830" spans="1:36" ht="30">
      <c r="A830" s="10">
        <v>925</v>
      </c>
      <c r="B830" t="str">
        <f>IF(K830="总计","",INDEX(主数据!A:AD,MATCH(J830,主数据!A:A,0),9))</f>
        <v>华中大区公司</v>
      </c>
      <c r="C830" t="str">
        <f>IF(K830="","",INDEX(主数据!A:AD,MATCH(J830,主数据!A:A,0),11))</f>
        <v>武汉南区</v>
      </c>
      <c r="D830" t="str">
        <f t="shared" si="48"/>
        <v>WH44物业服务费标准方式3.50</v>
      </c>
      <c r="E830" s="13" t="str">
        <f t="shared" si="50"/>
        <v>3.50</v>
      </c>
      <c r="F830" s="13" t="str">
        <f>IF(E830="","",IFERROR(IF(IF(K830="","",INDEX(收费标合同信息维护!A:Q,MATCH(D830,收费标合同信息维护!J:J,0),10))=D830,"有","无"),"无"))</f>
        <v>无</v>
      </c>
      <c r="G830" s="13" t="str">
        <f t="shared" si="49"/>
        <v/>
      </c>
      <c r="H830" s="13" t="str">
        <f t="shared" si="51"/>
        <v/>
      </c>
      <c r="I830" s="13" t="str">
        <f>IF(G830="","",IFERROR(IF(IF(K830="","",INDEX(收费标合同信息维护!A:Q,MATCH(G830,收费标合同信息维护!M:M,0),13))=G830,"有","无"),"无"))</f>
        <v/>
      </c>
      <c r="J830" s="3" t="s">
        <v>3657</v>
      </c>
      <c r="K830" s="3" t="s">
        <v>8398</v>
      </c>
      <c r="L830" s="3" t="s">
        <v>6025</v>
      </c>
      <c r="M830" s="3" t="s">
        <v>6026</v>
      </c>
      <c r="N830" s="3" t="s">
        <v>6477</v>
      </c>
      <c r="O830" s="3" t="s">
        <v>6478</v>
      </c>
      <c r="P830" s="3" t="s">
        <v>6649</v>
      </c>
      <c r="Q830" s="3" t="s">
        <v>6026</v>
      </c>
      <c r="R830" s="3" t="s">
        <v>6484</v>
      </c>
      <c r="S830" s="3" t="s">
        <v>6491</v>
      </c>
      <c r="T830" s="3" t="s">
        <v>6684</v>
      </c>
      <c r="U830" s="3" t="s">
        <v>154</v>
      </c>
      <c r="V830" s="3" t="s">
        <v>6869</v>
      </c>
      <c r="W830" s="3" t="s">
        <v>154</v>
      </c>
      <c r="X830" s="3" t="s">
        <v>154</v>
      </c>
      <c r="Y830" s="3" t="s">
        <v>154</v>
      </c>
      <c r="Z830" s="3" t="s">
        <v>154</v>
      </c>
      <c r="AA830" s="3" t="s">
        <v>154</v>
      </c>
      <c r="AB830" s="3" t="s">
        <v>154</v>
      </c>
      <c r="AC830" s="3" t="s">
        <v>154</v>
      </c>
      <c r="AD830" s="3" t="s">
        <v>6151</v>
      </c>
      <c r="AE830" s="3" t="s">
        <v>6151</v>
      </c>
      <c r="AF830" s="3" t="s">
        <v>154</v>
      </c>
      <c r="AG830" s="3" t="s">
        <v>154</v>
      </c>
      <c r="AH830" s="3" t="s">
        <v>6478</v>
      </c>
      <c r="AI830" s="3" t="s">
        <v>6482</v>
      </c>
      <c r="AJ830" s="3" t="s">
        <v>8402</v>
      </c>
    </row>
    <row r="831" spans="1:36" ht="30">
      <c r="A831" s="10">
        <v>926</v>
      </c>
      <c r="B831" t="str">
        <f>IF(K831="总计","",INDEX(主数据!A:AD,MATCH(J831,主数据!A:A,0),9))</f>
        <v>华中大区公司</v>
      </c>
      <c r="C831" t="str">
        <f>IF(K831="","",INDEX(主数据!A:AD,MATCH(J831,主数据!A:A,0),11))</f>
        <v>武汉南区</v>
      </c>
      <c r="D831" t="str">
        <f t="shared" si="48"/>
        <v>WH44物业服务费标准方式6.50</v>
      </c>
      <c r="E831" s="13" t="str">
        <f t="shared" si="50"/>
        <v>6.50</v>
      </c>
      <c r="F831" s="13" t="str">
        <f>IF(E831="","",IFERROR(IF(IF(K831="","",INDEX(收费标合同信息维护!A:Q,MATCH(D831,收费标合同信息维护!J:J,0),10))=D831,"有","无"),"无"))</f>
        <v>无</v>
      </c>
      <c r="G831" s="13" t="str">
        <f t="shared" si="49"/>
        <v/>
      </c>
      <c r="H831" s="13" t="str">
        <f t="shared" si="51"/>
        <v/>
      </c>
      <c r="I831" s="13" t="str">
        <f>IF(G831="","",IFERROR(IF(IF(K831="","",INDEX(收费标合同信息维护!A:Q,MATCH(G831,收费标合同信息维护!M:M,0),13))=G831,"有","无"),"无"))</f>
        <v/>
      </c>
      <c r="J831" s="3" t="s">
        <v>3657</v>
      </c>
      <c r="K831" s="3" t="s">
        <v>8398</v>
      </c>
      <c r="L831" s="3" t="s">
        <v>6025</v>
      </c>
      <c r="M831" s="3" t="s">
        <v>6026</v>
      </c>
      <c r="N831" s="3" t="s">
        <v>6477</v>
      </c>
      <c r="O831" s="3" t="s">
        <v>6478</v>
      </c>
      <c r="P831" s="3" t="s">
        <v>6652</v>
      </c>
      <c r="Q831" s="3" t="s">
        <v>8403</v>
      </c>
      <c r="R831" s="3" t="s">
        <v>6484</v>
      </c>
      <c r="S831" s="3" t="s">
        <v>6491</v>
      </c>
      <c r="T831" s="3" t="s">
        <v>6684</v>
      </c>
      <c r="U831" s="3" t="s">
        <v>154</v>
      </c>
      <c r="V831" s="3" t="s">
        <v>6787</v>
      </c>
      <c r="W831" s="3" t="s">
        <v>154</v>
      </c>
      <c r="X831" s="3" t="s">
        <v>154</v>
      </c>
      <c r="Y831" s="3" t="s">
        <v>154</v>
      </c>
      <c r="Z831" s="3" t="s">
        <v>154</v>
      </c>
      <c r="AA831" s="3" t="s">
        <v>154</v>
      </c>
      <c r="AB831" s="3" t="s">
        <v>154</v>
      </c>
      <c r="AC831" s="3" t="s">
        <v>154</v>
      </c>
      <c r="AD831" s="3" t="s">
        <v>6151</v>
      </c>
      <c r="AE831" s="3" t="s">
        <v>6151</v>
      </c>
      <c r="AF831" s="3" t="s">
        <v>154</v>
      </c>
      <c r="AG831" s="3" t="s">
        <v>154</v>
      </c>
      <c r="AH831" s="3" t="s">
        <v>6478</v>
      </c>
      <c r="AI831" s="3" t="s">
        <v>6482</v>
      </c>
      <c r="AJ831" s="3" t="s">
        <v>6247</v>
      </c>
    </row>
    <row r="832" spans="1:36" ht="30">
      <c r="A832" s="10">
        <v>927</v>
      </c>
      <c r="B832" t="str">
        <f>IF(K832="总计","",INDEX(主数据!A:AD,MATCH(J832,主数据!A:A,0),9))</f>
        <v>华中大区公司</v>
      </c>
      <c r="C832" t="str">
        <f>IF(K832="","",INDEX(主数据!A:AD,MATCH(J832,主数据!A:A,0),11))</f>
        <v>武汉南区</v>
      </c>
      <c r="D832" t="str">
        <f t="shared" si="48"/>
        <v>WH44委托停车费（固定）直接录入</v>
      </c>
      <c r="E832" s="13" t="str">
        <f t="shared" si="50"/>
        <v/>
      </c>
      <c r="F832" s="13" t="str">
        <f>IF(E832="","",IFERROR(IF(IF(K832="","",INDEX(收费标合同信息维护!A:Q,MATCH(D832,收费标合同信息维护!J:J,0),10))=D832,"有","无"),"无"))</f>
        <v/>
      </c>
      <c r="G832" s="13" t="str">
        <f t="shared" si="49"/>
        <v/>
      </c>
      <c r="H832" s="13" t="str">
        <f t="shared" si="51"/>
        <v/>
      </c>
      <c r="I832" s="13" t="str">
        <f>IF(G832="","",IFERROR(IF(IF(K832="","",INDEX(收费标合同信息维护!A:Q,MATCH(G832,收费标合同信息维护!M:M,0),13))=G832,"有","无"),"无"))</f>
        <v/>
      </c>
      <c r="J832" s="3" t="s">
        <v>3657</v>
      </c>
      <c r="K832" s="3" t="s">
        <v>8398</v>
      </c>
      <c r="L832" s="3" t="s">
        <v>7341</v>
      </c>
      <c r="M832" s="3" t="s">
        <v>7342</v>
      </c>
      <c r="N832" s="3" t="s">
        <v>6477</v>
      </c>
      <c r="O832" s="3" t="s">
        <v>6597</v>
      </c>
      <c r="P832" s="3" t="s">
        <v>7341</v>
      </c>
      <c r="Q832" s="3" t="s">
        <v>7342</v>
      </c>
      <c r="R832" s="3" t="s">
        <v>6479</v>
      </c>
      <c r="S832" s="3" t="s">
        <v>6480</v>
      </c>
      <c r="T832" s="3" t="s">
        <v>6644</v>
      </c>
      <c r="U832" s="3" t="s">
        <v>6716</v>
      </c>
      <c r="V832" s="3" t="s">
        <v>154</v>
      </c>
      <c r="W832" s="3" t="s">
        <v>154</v>
      </c>
      <c r="X832" s="3" t="s">
        <v>154</v>
      </c>
      <c r="Y832" s="3" t="s">
        <v>154</v>
      </c>
      <c r="Z832" s="3" t="s">
        <v>154</v>
      </c>
      <c r="AA832" s="3" t="s">
        <v>154</v>
      </c>
      <c r="AB832" s="3" t="s">
        <v>154</v>
      </c>
      <c r="AC832" s="3" t="s">
        <v>154</v>
      </c>
      <c r="AD832" s="3" t="s">
        <v>6151</v>
      </c>
      <c r="AE832" s="3" t="s">
        <v>6151</v>
      </c>
      <c r="AF832" s="3" t="s">
        <v>154</v>
      </c>
      <c r="AG832" s="3" t="s">
        <v>154</v>
      </c>
      <c r="AH832" s="3" t="s">
        <v>6478</v>
      </c>
      <c r="AI832" s="3" t="s">
        <v>6482</v>
      </c>
      <c r="AJ832" s="3" t="s">
        <v>8399</v>
      </c>
    </row>
    <row r="833" spans="1:36" ht="30">
      <c r="A833" s="10">
        <v>928</v>
      </c>
      <c r="B833" t="str">
        <f>IF(K833="总计","",INDEX(主数据!A:AD,MATCH(J833,主数据!A:A,0),9))</f>
        <v>华中大区公司</v>
      </c>
      <c r="C833" t="str">
        <f>IF(K833="","",INDEX(主数据!A:AD,MATCH(J833,主数据!A:A,0),11))</f>
        <v>武汉南区</v>
      </c>
      <c r="D833" t="str">
        <f t="shared" si="48"/>
        <v>WH44委托停车费（临时）直接录入</v>
      </c>
      <c r="E833" s="13" t="str">
        <f t="shared" si="50"/>
        <v/>
      </c>
      <c r="F833" s="13" t="str">
        <f>IF(E833="","",IFERROR(IF(IF(K833="","",INDEX(收费标合同信息维护!A:Q,MATCH(D833,收费标合同信息维护!J:J,0),10))=D833,"有","无"),"无"))</f>
        <v/>
      </c>
      <c r="G833" s="13" t="str">
        <f t="shared" si="49"/>
        <v/>
      </c>
      <c r="H833" s="13" t="str">
        <f t="shared" si="51"/>
        <v/>
      </c>
      <c r="I833" s="13" t="str">
        <f>IF(G833="","",IFERROR(IF(IF(K833="","",INDEX(收费标合同信息维护!A:Q,MATCH(G833,收费标合同信息维护!M:M,0),13))=G833,"有","无"),"无"))</f>
        <v/>
      </c>
      <c r="J833" s="3" t="s">
        <v>3657</v>
      </c>
      <c r="K833" s="3" t="s">
        <v>8398</v>
      </c>
      <c r="L833" s="3" t="s">
        <v>8396</v>
      </c>
      <c r="M833" s="3" t="s">
        <v>8397</v>
      </c>
      <c r="N833" s="3" t="s">
        <v>6477</v>
      </c>
      <c r="O833" s="3" t="s">
        <v>6597</v>
      </c>
      <c r="P833" s="3" t="s">
        <v>8396</v>
      </c>
      <c r="Q833" s="3" t="s">
        <v>8397</v>
      </c>
      <c r="R833" s="3" t="s">
        <v>6479</v>
      </c>
      <c r="S833" s="3" t="s">
        <v>6480</v>
      </c>
      <c r="T833" s="3" t="s">
        <v>6751</v>
      </c>
      <c r="U833" s="3" t="s">
        <v>6716</v>
      </c>
      <c r="V833" s="3" t="s">
        <v>154</v>
      </c>
      <c r="W833" s="3" t="s">
        <v>154</v>
      </c>
      <c r="X833" s="3" t="s">
        <v>154</v>
      </c>
      <c r="Y833" s="3" t="s">
        <v>154</v>
      </c>
      <c r="Z833" s="3" t="s">
        <v>154</v>
      </c>
      <c r="AA833" s="3" t="s">
        <v>154</v>
      </c>
      <c r="AB833" s="3" t="s">
        <v>154</v>
      </c>
      <c r="AC833" s="3" t="s">
        <v>154</v>
      </c>
      <c r="AD833" s="3" t="s">
        <v>6151</v>
      </c>
      <c r="AE833" s="3" t="s">
        <v>6151</v>
      </c>
      <c r="AF833" s="3" t="s">
        <v>154</v>
      </c>
      <c r="AG833" s="3" t="s">
        <v>154</v>
      </c>
      <c r="AH833" s="3" t="s">
        <v>6478</v>
      </c>
      <c r="AI833" s="3" t="s">
        <v>6482</v>
      </c>
      <c r="AJ833" s="3" t="s">
        <v>6489</v>
      </c>
    </row>
    <row r="834" spans="1:36" ht="30">
      <c r="A834" s="10">
        <v>929</v>
      </c>
      <c r="B834" t="str">
        <f>IF(K834="总计","",INDEX(主数据!A:AD,MATCH(J834,主数据!A:A,0),9))</f>
        <v>华中大区公司</v>
      </c>
      <c r="C834" t="str">
        <f>IF(K834="","",INDEX(主数据!A:AD,MATCH(J834,主数据!A:A,0),11))</f>
        <v>武汉南区</v>
      </c>
      <c r="D834" t="str">
        <f t="shared" ref="D834:D897" si="52">J834&amp;M834&amp;R834&amp;E834</f>
        <v>WH44自来水费（简易征收）阶梯方式2.47</v>
      </c>
      <c r="E834" s="13" t="str">
        <f t="shared" si="50"/>
        <v>2.47</v>
      </c>
      <c r="F834" s="13" t="str">
        <f>IF(E834="","",IFERROR(IF(IF(K834="","",INDEX(收费标合同信息维护!A:Q,MATCH(D834,收费标合同信息维护!J:J,0),10))=D834,"有","无"),"无"))</f>
        <v>无</v>
      </c>
      <c r="G834" s="13" t="str">
        <f t="shared" ref="G834:G897" si="53">IF(W834="","",J834&amp;M834&amp;R834&amp;H834)</f>
        <v/>
      </c>
      <c r="H834" s="13" t="str">
        <f t="shared" si="51"/>
        <v/>
      </c>
      <c r="I834" s="13" t="str">
        <f>IF(G834="","",IFERROR(IF(IF(K834="","",INDEX(收费标合同信息维护!A:Q,MATCH(G834,收费标合同信息维护!M:M,0),13))=G834,"有","无"),"无"))</f>
        <v/>
      </c>
      <c r="J834" s="3" t="s">
        <v>3657</v>
      </c>
      <c r="K834" s="3" t="s">
        <v>8398</v>
      </c>
      <c r="L834" s="3" t="s">
        <v>6615</v>
      </c>
      <c r="M834" s="3" t="s">
        <v>6616</v>
      </c>
      <c r="N834" s="3" t="s">
        <v>6603</v>
      </c>
      <c r="O834" s="3" t="s">
        <v>6478</v>
      </c>
      <c r="P834" s="3" t="s">
        <v>6615</v>
      </c>
      <c r="Q834" s="3" t="s">
        <v>6723</v>
      </c>
      <c r="R834" s="3" t="s">
        <v>6720</v>
      </c>
      <c r="S834" s="3" t="s">
        <v>6491</v>
      </c>
      <c r="T834" s="3" t="s">
        <v>6751</v>
      </c>
      <c r="U834" s="3" t="s">
        <v>154</v>
      </c>
      <c r="V834" s="3" t="s">
        <v>8404</v>
      </c>
      <c r="W834" s="3" t="s">
        <v>154</v>
      </c>
      <c r="X834" s="3" t="s">
        <v>8405</v>
      </c>
      <c r="Y834" s="3" t="s">
        <v>8268</v>
      </c>
      <c r="Z834" s="3" t="s">
        <v>8407</v>
      </c>
      <c r="AA834" s="3" t="s">
        <v>8406</v>
      </c>
      <c r="AB834" s="3" t="s">
        <v>154</v>
      </c>
      <c r="AC834" s="3" t="s">
        <v>154</v>
      </c>
      <c r="AD834" s="3" t="s">
        <v>6151</v>
      </c>
      <c r="AE834" s="3" t="s">
        <v>6151</v>
      </c>
      <c r="AF834" s="3" t="s">
        <v>154</v>
      </c>
      <c r="AG834" s="3" t="s">
        <v>154</v>
      </c>
      <c r="AH834" s="3" t="s">
        <v>6478</v>
      </c>
      <c r="AI834" s="3" t="s">
        <v>6482</v>
      </c>
      <c r="AJ834" s="3" t="s">
        <v>6489</v>
      </c>
    </row>
    <row r="835" spans="1:36" ht="30">
      <c r="A835" s="10">
        <v>930</v>
      </c>
      <c r="B835" t="str">
        <f>IF(K835="总计","",INDEX(主数据!A:AD,MATCH(J835,主数据!A:A,0),9))</f>
        <v>华中大区公司</v>
      </c>
      <c r="C835" t="str">
        <f>IF(K835="","",INDEX(主数据!A:AD,MATCH(J835,主数据!A:A,0),11))</f>
        <v>武汉南区</v>
      </c>
      <c r="D835" t="str">
        <f t="shared" si="52"/>
        <v>WH44代收代付其他费用直接录入</v>
      </c>
      <c r="E835" s="13" t="str">
        <f t="shared" ref="E835:E898" si="54">TEXT(IF(V835="","",--V835),"0.00")</f>
        <v/>
      </c>
      <c r="F835" s="13" t="str">
        <f>IF(E835="","",IFERROR(IF(IF(K835="","",INDEX(收费标合同信息维护!A:Q,MATCH(D835,收费标合同信息维护!J:J,0),10))=D835,"有","无"),"无"))</f>
        <v/>
      </c>
      <c r="G835" s="13" t="str">
        <f t="shared" si="53"/>
        <v/>
      </c>
      <c r="H835" s="13" t="str">
        <f t="shared" ref="H835:H898" si="55">TEXT(IF(W835="","",--W835),"0.00")</f>
        <v/>
      </c>
      <c r="I835" s="13" t="str">
        <f>IF(G835="","",IFERROR(IF(IF(K835="","",INDEX(收费标合同信息维护!A:Q,MATCH(G835,收费标合同信息维护!M:M,0),13))=G835,"有","无"),"无"))</f>
        <v/>
      </c>
      <c r="J835" s="3" t="s">
        <v>3657</v>
      </c>
      <c r="K835" s="3" t="s">
        <v>8398</v>
      </c>
      <c r="L835" s="3" t="s">
        <v>6620</v>
      </c>
      <c r="M835" s="3" t="s">
        <v>6621</v>
      </c>
      <c r="N835" s="3" t="s">
        <v>6477</v>
      </c>
      <c r="O835" s="3" t="s">
        <v>6478</v>
      </c>
      <c r="P835" s="3" t="s">
        <v>8408</v>
      </c>
      <c r="Q835" s="3" t="s">
        <v>6836</v>
      </c>
      <c r="R835" s="3" t="s">
        <v>6479</v>
      </c>
      <c r="S835" s="3" t="s">
        <v>6480</v>
      </c>
      <c r="T835" s="3" t="s">
        <v>6751</v>
      </c>
      <c r="U835" s="3" t="s">
        <v>6716</v>
      </c>
      <c r="V835" s="3" t="s">
        <v>154</v>
      </c>
      <c r="W835" s="3" t="s">
        <v>154</v>
      </c>
      <c r="X835" s="3" t="s">
        <v>154</v>
      </c>
      <c r="Y835" s="3" t="s">
        <v>154</v>
      </c>
      <c r="Z835" s="3" t="s">
        <v>154</v>
      </c>
      <c r="AA835" s="3" t="s">
        <v>154</v>
      </c>
      <c r="AB835" s="3" t="s">
        <v>154</v>
      </c>
      <c r="AC835" s="3" t="s">
        <v>154</v>
      </c>
      <c r="AD835" s="3" t="s">
        <v>6151</v>
      </c>
      <c r="AE835" s="3" t="s">
        <v>6151</v>
      </c>
      <c r="AF835" s="3" t="s">
        <v>154</v>
      </c>
      <c r="AG835" s="3" t="s">
        <v>154</v>
      </c>
      <c r="AH835" s="3" t="s">
        <v>6478</v>
      </c>
      <c r="AI835" s="3" t="s">
        <v>6482</v>
      </c>
      <c r="AJ835" s="3" t="s">
        <v>8399</v>
      </c>
    </row>
    <row r="836" spans="1:36" ht="30">
      <c r="A836" s="10">
        <v>931</v>
      </c>
      <c r="B836" t="str">
        <f>IF(K836="总计","",INDEX(主数据!A:AD,MATCH(J836,主数据!A:A,0),9))</f>
        <v>华中大区公司</v>
      </c>
      <c r="C836" t="str">
        <f>IF(K836="","",INDEX(主数据!A:AD,MATCH(J836,主数据!A:A,0),11))</f>
        <v>武汉南区</v>
      </c>
      <c r="D836" t="str">
        <f t="shared" si="52"/>
        <v>WH44代收代付其他费用直接录入</v>
      </c>
      <c r="E836" s="13" t="str">
        <f t="shared" si="54"/>
        <v/>
      </c>
      <c r="F836" s="13" t="str">
        <f>IF(E836="","",IFERROR(IF(IF(K836="","",INDEX(收费标合同信息维护!A:Q,MATCH(D836,收费标合同信息维护!J:J,0),10))=D836,"有","无"),"无"))</f>
        <v/>
      </c>
      <c r="G836" s="13" t="str">
        <f t="shared" si="53"/>
        <v/>
      </c>
      <c r="H836" s="13" t="str">
        <f t="shared" si="55"/>
        <v/>
      </c>
      <c r="I836" s="13" t="str">
        <f>IF(G836="","",IFERROR(IF(IF(K836="","",INDEX(收费标合同信息维护!A:Q,MATCH(G836,收费标合同信息维护!M:M,0),13))=G836,"有","无"),"无"))</f>
        <v/>
      </c>
      <c r="J836" s="3" t="s">
        <v>3657</v>
      </c>
      <c r="K836" s="3" t="s">
        <v>8398</v>
      </c>
      <c r="L836" s="3" t="s">
        <v>6620</v>
      </c>
      <c r="M836" s="3" t="s">
        <v>6621</v>
      </c>
      <c r="N836" s="3" t="s">
        <v>6477</v>
      </c>
      <c r="O836" s="3" t="s">
        <v>6478</v>
      </c>
      <c r="P836" s="3" t="s">
        <v>8409</v>
      </c>
      <c r="Q836" s="3" t="s">
        <v>8410</v>
      </c>
      <c r="R836" s="3" t="s">
        <v>6479</v>
      </c>
      <c r="S836" s="3" t="s">
        <v>6480</v>
      </c>
      <c r="T836" s="3" t="s">
        <v>6751</v>
      </c>
      <c r="U836" s="3" t="s">
        <v>6716</v>
      </c>
      <c r="V836" s="3" t="s">
        <v>154</v>
      </c>
      <c r="W836" s="3" t="s">
        <v>154</v>
      </c>
      <c r="X836" s="3" t="s">
        <v>154</v>
      </c>
      <c r="Y836" s="3" t="s">
        <v>154</v>
      </c>
      <c r="Z836" s="3" t="s">
        <v>154</v>
      </c>
      <c r="AA836" s="3" t="s">
        <v>154</v>
      </c>
      <c r="AB836" s="3" t="s">
        <v>154</v>
      </c>
      <c r="AC836" s="3" t="s">
        <v>154</v>
      </c>
      <c r="AD836" s="3" t="s">
        <v>6151</v>
      </c>
      <c r="AE836" s="3" t="s">
        <v>6151</v>
      </c>
      <c r="AF836" s="3" t="s">
        <v>154</v>
      </c>
      <c r="AG836" s="3" t="s">
        <v>154</v>
      </c>
      <c r="AH836" s="3" t="s">
        <v>6478</v>
      </c>
      <c r="AI836" s="3" t="s">
        <v>6482</v>
      </c>
      <c r="AJ836" s="3" t="s">
        <v>6489</v>
      </c>
    </row>
    <row r="837" spans="1:36" ht="30">
      <c r="A837" s="10">
        <v>932</v>
      </c>
      <c r="B837" t="str">
        <f>IF(K837="总计","",INDEX(主数据!A:AD,MATCH(J837,主数据!A:A,0),9))</f>
        <v>华中大区公司</v>
      </c>
      <c r="C837" t="str">
        <f>IF(K837="","",INDEX(主数据!A:AD,MATCH(J837,主数据!A:A,0),11))</f>
        <v>武汉南区</v>
      </c>
      <c r="D837" t="str">
        <f t="shared" si="52"/>
        <v>WH44代收代付其他费用直接录入</v>
      </c>
      <c r="E837" s="13" t="str">
        <f t="shared" si="54"/>
        <v/>
      </c>
      <c r="F837" s="13" t="str">
        <f>IF(E837="","",IFERROR(IF(IF(K837="","",INDEX(收费标合同信息维护!A:Q,MATCH(D837,收费标合同信息维护!J:J,0),10))=D837,"有","无"),"无"))</f>
        <v/>
      </c>
      <c r="G837" s="13" t="str">
        <f t="shared" si="53"/>
        <v/>
      </c>
      <c r="H837" s="13" t="str">
        <f t="shared" si="55"/>
        <v/>
      </c>
      <c r="I837" s="13" t="str">
        <f>IF(G837="","",IFERROR(IF(IF(K837="","",INDEX(收费标合同信息维护!A:Q,MATCH(G837,收费标合同信息维护!M:M,0),13))=G837,"有","无"),"无"))</f>
        <v/>
      </c>
      <c r="J837" s="3" t="s">
        <v>3657</v>
      </c>
      <c r="K837" s="3" t="s">
        <v>8398</v>
      </c>
      <c r="L837" s="3" t="s">
        <v>6620</v>
      </c>
      <c r="M837" s="3" t="s">
        <v>6621</v>
      </c>
      <c r="N837" s="3" t="s">
        <v>6477</v>
      </c>
      <c r="O837" s="3" t="s">
        <v>6478</v>
      </c>
      <c r="P837" s="3" t="s">
        <v>8411</v>
      </c>
      <c r="Q837" s="3" t="s">
        <v>8412</v>
      </c>
      <c r="R837" s="3" t="s">
        <v>6479</v>
      </c>
      <c r="S837" s="3" t="s">
        <v>6480</v>
      </c>
      <c r="T837" s="3" t="s">
        <v>6751</v>
      </c>
      <c r="U837" s="3" t="s">
        <v>6716</v>
      </c>
      <c r="V837" s="3" t="s">
        <v>154</v>
      </c>
      <c r="W837" s="3" t="s">
        <v>154</v>
      </c>
      <c r="X837" s="3" t="s">
        <v>154</v>
      </c>
      <c r="Y837" s="3" t="s">
        <v>154</v>
      </c>
      <c r="Z837" s="3" t="s">
        <v>154</v>
      </c>
      <c r="AA837" s="3" t="s">
        <v>154</v>
      </c>
      <c r="AB837" s="3" t="s">
        <v>154</v>
      </c>
      <c r="AC837" s="3" t="s">
        <v>154</v>
      </c>
      <c r="AD837" s="3" t="s">
        <v>6151</v>
      </c>
      <c r="AE837" s="3" t="s">
        <v>6151</v>
      </c>
      <c r="AF837" s="3" t="s">
        <v>154</v>
      </c>
      <c r="AG837" s="3" t="s">
        <v>154</v>
      </c>
      <c r="AH837" s="3" t="s">
        <v>6478</v>
      </c>
      <c r="AI837" s="3" t="s">
        <v>6482</v>
      </c>
      <c r="AJ837" s="3" t="s">
        <v>6489</v>
      </c>
    </row>
    <row r="838" spans="1:36" ht="15">
      <c r="A838" s="10">
        <v>933</v>
      </c>
      <c r="B838" t="str">
        <f>IF(K838="总计","",INDEX(主数据!A:AD,MATCH(J838,主数据!A:A,0),9))</f>
        <v>华东大区公司</v>
      </c>
      <c r="C838" t="str">
        <f>IF(K838="","",INDEX(主数据!A:AD,MATCH(J838,主数据!A:A,0),11))</f>
        <v>南京城区</v>
      </c>
      <c r="D838" t="str">
        <f t="shared" si="52"/>
        <v>WX11物业服务费直接录入</v>
      </c>
      <c r="E838" s="13" t="str">
        <f t="shared" si="54"/>
        <v/>
      </c>
      <c r="F838" s="13" t="str">
        <f>IF(E838="","",IFERROR(IF(IF(K838="","",INDEX(收费标合同信息维护!A:Q,MATCH(D838,收费标合同信息维护!J:J,0),10))=D838,"有","无"),"无"))</f>
        <v/>
      </c>
      <c r="G838" s="13" t="str">
        <f t="shared" si="53"/>
        <v/>
      </c>
      <c r="H838" s="13" t="str">
        <f t="shared" si="55"/>
        <v/>
      </c>
      <c r="I838" s="13" t="str">
        <f>IF(G838="","",IFERROR(IF(IF(K838="","",INDEX(收费标合同信息维护!A:Q,MATCH(G838,收费标合同信息维护!M:M,0),13))=G838,"有","无"),"无"))</f>
        <v/>
      </c>
      <c r="J838" s="3" t="s">
        <v>2803</v>
      </c>
      <c r="K838" s="3" t="s">
        <v>8413</v>
      </c>
      <c r="L838" s="3" t="s">
        <v>6025</v>
      </c>
      <c r="M838" s="3" t="s">
        <v>6026</v>
      </c>
      <c r="N838" s="3" t="s">
        <v>6477</v>
      </c>
      <c r="O838" s="3" t="s">
        <v>6478</v>
      </c>
      <c r="P838" s="3" t="s">
        <v>8414</v>
      </c>
      <c r="Q838" s="3" t="s">
        <v>6026</v>
      </c>
      <c r="R838" s="3" t="s">
        <v>6479</v>
      </c>
      <c r="S838" s="3" t="s">
        <v>6480</v>
      </c>
      <c r="T838" s="3" t="s">
        <v>8415</v>
      </c>
      <c r="U838" s="3" t="s">
        <v>154</v>
      </c>
      <c r="V838" s="3" t="s">
        <v>154</v>
      </c>
      <c r="W838" s="3" t="s">
        <v>154</v>
      </c>
      <c r="X838" s="3" t="s">
        <v>154</v>
      </c>
      <c r="Y838" s="3" t="s">
        <v>154</v>
      </c>
      <c r="Z838" s="3" t="s">
        <v>154</v>
      </c>
      <c r="AA838" s="3" t="s">
        <v>154</v>
      </c>
      <c r="AB838" s="3" t="s">
        <v>154</v>
      </c>
      <c r="AC838" s="3" t="s">
        <v>154</v>
      </c>
      <c r="AD838" s="3" t="s">
        <v>6151</v>
      </c>
      <c r="AE838" s="3" t="s">
        <v>6151</v>
      </c>
      <c r="AF838" s="3" t="s">
        <v>154</v>
      </c>
      <c r="AG838" s="3" t="s">
        <v>154</v>
      </c>
      <c r="AH838" s="3" t="s">
        <v>6478</v>
      </c>
      <c r="AI838" s="3" t="s">
        <v>6482</v>
      </c>
      <c r="AJ838" s="3" t="s">
        <v>6204</v>
      </c>
    </row>
    <row r="839" spans="1:36" ht="15">
      <c r="A839" s="10">
        <v>934</v>
      </c>
      <c r="B839" t="str">
        <f>IF(K839="总计","",INDEX(主数据!A:AD,MATCH(J839,主数据!A:A,0),9))</f>
        <v>华东大区公司</v>
      </c>
      <c r="C839" t="str">
        <f>IF(K839="","",INDEX(主数据!A:AD,MATCH(J839,主数据!A:A,0),11))</f>
        <v>南京城区</v>
      </c>
      <c r="D839" t="str">
        <f t="shared" si="52"/>
        <v>WX11物业服务费标准方式1.95</v>
      </c>
      <c r="E839" s="13" t="str">
        <f t="shared" si="54"/>
        <v>1.95</v>
      </c>
      <c r="F839" s="13" t="str">
        <f>IF(E839="","",IFERROR(IF(IF(K839="","",INDEX(收费标合同信息维护!A:Q,MATCH(D839,收费标合同信息维护!J:J,0),10))=D839,"有","无"),"无"))</f>
        <v>无</v>
      </c>
      <c r="G839" s="13" t="str">
        <f t="shared" si="53"/>
        <v/>
      </c>
      <c r="H839" s="13" t="str">
        <f t="shared" si="55"/>
        <v/>
      </c>
      <c r="I839" s="13" t="str">
        <f>IF(G839="","",IFERROR(IF(IF(K839="","",INDEX(收费标合同信息维护!A:Q,MATCH(G839,收费标合同信息维护!M:M,0),13))=G839,"有","无"),"无"))</f>
        <v/>
      </c>
      <c r="J839" s="3" t="s">
        <v>2803</v>
      </c>
      <c r="K839" s="3" t="s">
        <v>8413</v>
      </c>
      <c r="L839" s="3" t="s">
        <v>6025</v>
      </c>
      <c r="M839" s="3" t="s">
        <v>6026</v>
      </c>
      <c r="N839" s="3" t="s">
        <v>6477</v>
      </c>
      <c r="O839" s="3" t="s">
        <v>6478</v>
      </c>
      <c r="P839" s="3" t="s">
        <v>8416</v>
      </c>
      <c r="Q839" s="3" t="s">
        <v>8417</v>
      </c>
      <c r="R839" s="3" t="s">
        <v>6484</v>
      </c>
      <c r="S839" s="3" t="s">
        <v>6491</v>
      </c>
      <c r="T839" s="3" t="s">
        <v>8415</v>
      </c>
      <c r="U839" s="3" t="s">
        <v>154</v>
      </c>
      <c r="V839" s="3" t="s">
        <v>8418</v>
      </c>
      <c r="W839" s="3" t="s">
        <v>154</v>
      </c>
      <c r="X839" s="3" t="s">
        <v>154</v>
      </c>
      <c r="Y839" s="3" t="s">
        <v>154</v>
      </c>
      <c r="Z839" s="3" t="s">
        <v>154</v>
      </c>
      <c r="AA839" s="3" t="s">
        <v>154</v>
      </c>
      <c r="AB839" s="3" t="s">
        <v>154</v>
      </c>
      <c r="AC839" s="3" t="s">
        <v>154</v>
      </c>
      <c r="AD839" s="3" t="s">
        <v>6151</v>
      </c>
      <c r="AE839" s="3" t="s">
        <v>6151</v>
      </c>
      <c r="AF839" s="3" t="s">
        <v>154</v>
      </c>
      <c r="AG839" s="3" t="s">
        <v>154</v>
      </c>
      <c r="AH839" s="3" t="s">
        <v>6478</v>
      </c>
      <c r="AI839" s="3" t="s">
        <v>6482</v>
      </c>
      <c r="AJ839" s="3" t="s">
        <v>6082</v>
      </c>
    </row>
    <row r="840" spans="1:36" ht="15">
      <c r="A840" s="10">
        <v>935</v>
      </c>
      <c r="B840" t="str">
        <f>IF(K840="总计","",INDEX(主数据!A:AD,MATCH(J840,主数据!A:A,0),9))</f>
        <v>华中大区公司</v>
      </c>
      <c r="C840" t="str">
        <f>IF(K840="","",INDEX(主数据!A:AD,MATCH(J840,主数据!A:A,0),11))</f>
        <v>西安南区</v>
      </c>
      <c r="D840" t="str">
        <f t="shared" si="52"/>
        <v>XA21物业服务费标准方式4.50</v>
      </c>
      <c r="E840" s="13" t="str">
        <f t="shared" si="54"/>
        <v>4.50</v>
      </c>
      <c r="F840" s="13" t="str">
        <f>IF(E840="","",IFERROR(IF(IF(K840="","",INDEX(收费标合同信息维护!A:Q,MATCH(D840,收费标合同信息维护!J:J,0),10))=D840,"有","无"),"无"))</f>
        <v>无</v>
      </c>
      <c r="G840" s="13" t="str">
        <f t="shared" si="53"/>
        <v/>
      </c>
      <c r="H840" s="13" t="str">
        <f t="shared" si="55"/>
        <v/>
      </c>
      <c r="I840" s="13" t="str">
        <f>IF(G840="","",IFERROR(IF(IF(K840="","",INDEX(收费标合同信息维护!A:Q,MATCH(G840,收费标合同信息维护!M:M,0),13))=G840,"有","无"),"无"))</f>
        <v/>
      </c>
      <c r="J840" s="3" t="s">
        <v>2743</v>
      </c>
      <c r="K840" s="3" t="s">
        <v>8419</v>
      </c>
      <c r="L840" s="3" t="s">
        <v>6025</v>
      </c>
      <c r="M840" s="3" t="s">
        <v>6026</v>
      </c>
      <c r="N840" s="3" t="s">
        <v>6477</v>
      </c>
      <c r="O840" s="3" t="s">
        <v>6478</v>
      </c>
      <c r="P840" s="3" t="s">
        <v>8420</v>
      </c>
      <c r="Q840" s="3" t="s">
        <v>6026</v>
      </c>
      <c r="R840" s="3" t="s">
        <v>6484</v>
      </c>
      <c r="S840" s="3" t="s">
        <v>6491</v>
      </c>
      <c r="T840" s="3" t="s">
        <v>6751</v>
      </c>
      <c r="U840" s="3" t="s">
        <v>154</v>
      </c>
      <c r="V840" s="3" t="s">
        <v>6507</v>
      </c>
      <c r="W840" s="3" t="s">
        <v>154</v>
      </c>
      <c r="X840" s="3" t="s">
        <v>154</v>
      </c>
      <c r="Y840" s="3" t="s">
        <v>154</v>
      </c>
      <c r="Z840" s="3" t="s">
        <v>154</v>
      </c>
      <c r="AA840" s="3" t="s">
        <v>154</v>
      </c>
      <c r="AB840" s="3" t="s">
        <v>154</v>
      </c>
      <c r="AC840" s="3" t="s">
        <v>154</v>
      </c>
      <c r="AD840" s="3" t="s">
        <v>6151</v>
      </c>
      <c r="AE840" s="3" t="s">
        <v>6151</v>
      </c>
      <c r="AF840" s="3" t="s">
        <v>154</v>
      </c>
      <c r="AG840" s="3" t="s">
        <v>154</v>
      </c>
      <c r="AH840" s="3" t="s">
        <v>6478</v>
      </c>
      <c r="AI840" s="3" t="s">
        <v>6482</v>
      </c>
      <c r="AJ840" s="3" t="s">
        <v>6189</v>
      </c>
    </row>
    <row r="841" spans="1:36" ht="15">
      <c r="A841" s="10">
        <v>936</v>
      </c>
      <c r="B841" t="str">
        <f>IF(K841="总计","",INDEX(主数据!A:AD,MATCH(J841,主数据!A:A,0),9))</f>
        <v>华中大区公司</v>
      </c>
      <c r="C841" t="str">
        <f>IF(K841="","",INDEX(主数据!A:AD,MATCH(J841,主数据!A:A,0),11))</f>
        <v>西安南区</v>
      </c>
      <c r="D841" t="str">
        <f t="shared" si="52"/>
        <v>XA21物业服务费标准方式2.25</v>
      </c>
      <c r="E841" s="13" t="str">
        <f t="shared" si="54"/>
        <v>2.25</v>
      </c>
      <c r="F841" s="13" t="str">
        <f>IF(E841="","",IFERROR(IF(IF(K841="","",INDEX(收费标合同信息维护!A:Q,MATCH(D841,收费标合同信息维护!J:J,0),10))=D841,"有","无"),"无"))</f>
        <v>无</v>
      </c>
      <c r="G841" s="13" t="str">
        <f t="shared" si="53"/>
        <v/>
      </c>
      <c r="H841" s="13" t="str">
        <f t="shared" si="55"/>
        <v/>
      </c>
      <c r="I841" s="13" t="str">
        <f>IF(G841="","",IFERROR(IF(IF(K841="","",INDEX(收费标合同信息维护!A:Q,MATCH(G841,收费标合同信息维护!M:M,0),13))=G841,"有","无"),"无"))</f>
        <v/>
      </c>
      <c r="J841" s="3" t="s">
        <v>2743</v>
      </c>
      <c r="K841" s="3" t="s">
        <v>8419</v>
      </c>
      <c r="L841" s="3" t="s">
        <v>6025</v>
      </c>
      <c r="M841" s="3" t="s">
        <v>6026</v>
      </c>
      <c r="N841" s="3" t="s">
        <v>6477</v>
      </c>
      <c r="O841" s="3" t="s">
        <v>6478</v>
      </c>
      <c r="P841" s="3" t="s">
        <v>8421</v>
      </c>
      <c r="Q841" s="3" t="s">
        <v>8422</v>
      </c>
      <c r="R841" s="3" t="s">
        <v>6484</v>
      </c>
      <c r="S841" s="3" t="s">
        <v>6491</v>
      </c>
      <c r="T841" s="3" t="s">
        <v>6751</v>
      </c>
      <c r="U841" s="3" t="s">
        <v>8423</v>
      </c>
      <c r="V841" s="3" t="s">
        <v>8424</v>
      </c>
      <c r="W841" s="3" t="s">
        <v>154</v>
      </c>
      <c r="X841" s="3" t="s">
        <v>154</v>
      </c>
      <c r="Y841" s="3" t="s">
        <v>154</v>
      </c>
      <c r="Z841" s="3" t="s">
        <v>154</v>
      </c>
      <c r="AA841" s="3" t="s">
        <v>154</v>
      </c>
      <c r="AB841" s="3" t="s">
        <v>154</v>
      </c>
      <c r="AC841" s="3" t="s">
        <v>154</v>
      </c>
      <c r="AD841" s="3" t="s">
        <v>6151</v>
      </c>
      <c r="AE841" s="3" t="s">
        <v>6151</v>
      </c>
      <c r="AF841" s="3" t="s">
        <v>154</v>
      </c>
      <c r="AG841" s="3" t="s">
        <v>154</v>
      </c>
      <c r="AH841" s="3" t="s">
        <v>6478</v>
      </c>
      <c r="AI841" s="3" t="s">
        <v>6482</v>
      </c>
      <c r="AJ841" s="3" t="s">
        <v>6027</v>
      </c>
    </row>
    <row r="842" spans="1:36" ht="15">
      <c r="A842" s="10">
        <v>937</v>
      </c>
      <c r="B842" t="str">
        <f>IF(K842="总计","",INDEX(主数据!A:AD,MATCH(J842,主数据!A:A,0),9))</f>
        <v>华中大区公司</v>
      </c>
      <c r="C842" t="str">
        <f>IF(K842="","",INDEX(主数据!A:AD,MATCH(J842,主数据!A:A,0),11))</f>
        <v>西安南区</v>
      </c>
      <c r="D842" t="str">
        <f t="shared" si="52"/>
        <v>XA21公共能耗费用及其他标准方式1.20</v>
      </c>
      <c r="E842" s="13" t="str">
        <f t="shared" si="54"/>
        <v>1.20</v>
      </c>
      <c r="F842" s="13" t="str">
        <f>IF(E842="","",IFERROR(IF(IF(K842="","",INDEX(收费标合同信息维护!A:Q,MATCH(D842,收费标合同信息维护!J:J,0),10))=D842,"有","无"),"无"))</f>
        <v>无</v>
      </c>
      <c r="G842" s="13" t="str">
        <f t="shared" si="53"/>
        <v/>
      </c>
      <c r="H842" s="13" t="str">
        <f t="shared" si="55"/>
        <v/>
      </c>
      <c r="I842" s="13" t="str">
        <f>IF(G842="","",IFERROR(IF(IF(K842="","",INDEX(收费标合同信息维护!A:Q,MATCH(G842,收费标合同信息维护!M:M,0),13))=G842,"有","无"),"无"))</f>
        <v/>
      </c>
      <c r="J842" s="3" t="s">
        <v>2743</v>
      </c>
      <c r="K842" s="3" t="s">
        <v>8419</v>
      </c>
      <c r="L842" s="3" t="s">
        <v>6702</v>
      </c>
      <c r="M842" s="3" t="s">
        <v>6703</v>
      </c>
      <c r="N842" s="3" t="s">
        <v>6477</v>
      </c>
      <c r="O842" s="3" t="s">
        <v>6478</v>
      </c>
      <c r="P842" s="3" t="s">
        <v>8425</v>
      </c>
      <c r="Q842" s="3" t="s">
        <v>8426</v>
      </c>
      <c r="R842" s="3" t="s">
        <v>6484</v>
      </c>
      <c r="S842" s="3" t="s">
        <v>6491</v>
      </c>
      <c r="T842" s="3" t="s">
        <v>6751</v>
      </c>
      <c r="U842" s="3" t="s">
        <v>8423</v>
      </c>
      <c r="V842" s="3" t="s">
        <v>6614</v>
      </c>
      <c r="W842" s="3" t="s">
        <v>154</v>
      </c>
      <c r="X842" s="3" t="s">
        <v>154</v>
      </c>
      <c r="Y842" s="3" t="s">
        <v>154</v>
      </c>
      <c r="Z842" s="3" t="s">
        <v>154</v>
      </c>
      <c r="AA842" s="3" t="s">
        <v>154</v>
      </c>
      <c r="AB842" s="3" t="s">
        <v>154</v>
      </c>
      <c r="AC842" s="3" t="s">
        <v>154</v>
      </c>
      <c r="AD842" s="3" t="s">
        <v>6151</v>
      </c>
      <c r="AE842" s="3" t="s">
        <v>6151</v>
      </c>
      <c r="AF842" s="3" t="s">
        <v>154</v>
      </c>
      <c r="AG842" s="3" t="s">
        <v>154</v>
      </c>
      <c r="AH842" s="3" t="s">
        <v>6478</v>
      </c>
      <c r="AI842" s="3" t="s">
        <v>6482</v>
      </c>
      <c r="AJ842" s="3" t="s">
        <v>8427</v>
      </c>
    </row>
    <row r="843" spans="1:36" ht="15">
      <c r="A843" s="10">
        <v>938</v>
      </c>
      <c r="B843" t="str">
        <f>IF(K843="总计","",INDEX(主数据!A:AD,MATCH(J843,主数据!A:A,0),9))</f>
        <v>华中大区公司</v>
      </c>
      <c r="C843" t="str">
        <f>IF(K843="","",INDEX(主数据!A:AD,MATCH(J843,主数据!A:A,0),11))</f>
        <v>西安南区</v>
      </c>
      <c r="D843" t="str">
        <f t="shared" si="52"/>
        <v>XA21公共能耗费用及其他标准方式1.00</v>
      </c>
      <c r="E843" s="13" t="str">
        <f t="shared" si="54"/>
        <v>1.00</v>
      </c>
      <c r="F843" s="13" t="str">
        <f>IF(E843="","",IFERROR(IF(IF(K843="","",INDEX(收费标合同信息维护!A:Q,MATCH(D843,收费标合同信息维护!J:J,0),10))=D843,"有","无"),"无"))</f>
        <v>无</v>
      </c>
      <c r="G843" s="13" t="str">
        <f t="shared" si="53"/>
        <v/>
      </c>
      <c r="H843" s="13" t="str">
        <f t="shared" si="55"/>
        <v/>
      </c>
      <c r="I843" s="13" t="str">
        <f>IF(G843="","",IFERROR(IF(IF(K843="","",INDEX(收费标合同信息维护!A:Q,MATCH(G843,收费标合同信息维护!M:M,0),13))=G843,"有","无"),"无"))</f>
        <v/>
      </c>
      <c r="J843" s="3" t="s">
        <v>2743</v>
      </c>
      <c r="K843" s="3" t="s">
        <v>8419</v>
      </c>
      <c r="L843" s="3" t="s">
        <v>6702</v>
      </c>
      <c r="M843" s="3" t="s">
        <v>6703</v>
      </c>
      <c r="N843" s="3" t="s">
        <v>6477</v>
      </c>
      <c r="O843" s="3" t="s">
        <v>6478</v>
      </c>
      <c r="P843" s="3" t="s">
        <v>8428</v>
      </c>
      <c r="Q843" s="3" t="s">
        <v>8429</v>
      </c>
      <c r="R843" s="3" t="s">
        <v>6484</v>
      </c>
      <c r="S843" s="3" t="s">
        <v>6491</v>
      </c>
      <c r="T843" s="3" t="s">
        <v>6751</v>
      </c>
      <c r="U843" s="3" t="s">
        <v>7034</v>
      </c>
      <c r="V843" s="3" t="s">
        <v>6737</v>
      </c>
      <c r="W843" s="3" t="s">
        <v>154</v>
      </c>
      <c r="X843" s="3" t="s">
        <v>154</v>
      </c>
      <c r="Y843" s="3" t="s">
        <v>154</v>
      </c>
      <c r="Z843" s="3" t="s">
        <v>154</v>
      </c>
      <c r="AA843" s="3" t="s">
        <v>154</v>
      </c>
      <c r="AB843" s="3" t="s">
        <v>154</v>
      </c>
      <c r="AC843" s="3" t="s">
        <v>154</v>
      </c>
      <c r="AD843" s="3" t="s">
        <v>6151</v>
      </c>
      <c r="AE843" s="3" t="s">
        <v>6151</v>
      </c>
      <c r="AF843" s="3" t="s">
        <v>154</v>
      </c>
      <c r="AG843" s="3" t="s">
        <v>154</v>
      </c>
      <c r="AH843" s="3" t="s">
        <v>6597</v>
      </c>
      <c r="AI843" s="3" t="s">
        <v>6482</v>
      </c>
      <c r="AJ843" s="3" t="s">
        <v>8430</v>
      </c>
    </row>
    <row r="844" spans="1:36" ht="30">
      <c r="A844" s="10">
        <v>939</v>
      </c>
      <c r="B844" t="str">
        <f>IF(K844="总计","",INDEX(主数据!A:AD,MATCH(J844,主数据!A:A,0),9))</f>
        <v>华中大区公司</v>
      </c>
      <c r="C844" t="str">
        <f>IF(K844="","",INDEX(主数据!A:AD,MATCH(J844,主数据!A:A,0),11))</f>
        <v>西安南区</v>
      </c>
      <c r="D844" t="str">
        <f t="shared" si="52"/>
        <v>XA21公共能耗费用及其他标准方式1.00</v>
      </c>
      <c r="E844" s="13" t="str">
        <f t="shared" si="54"/>
        <v>1.00</v>
      </c>
      <c r="F844" s="13" t="str">
        <f>IF(E844="","",IFERROR(IF(IF(K844="","",INDEX(收费标合同信息维护!A:Q,MATCH(D844,收费标合同信息维护!J:J,0),10))=D844,"有","无"),"无"))</f>
        <v>无</v>
      </c>
      <c r="G844" s="13" t="str">
        <f t="shared" si="53"/>
        <v/>
      </c>
      <c r="H844" s="13" t="str">
        <f t="shared" si="55"/>
        <v/>
      </c>
      <c r="I844" s="13" t="str">
        <f>IF(G844="","",IFERROR(IF(IF(K844="","",INDEX(收费标合同信息维护!A:Q,MATCH(G844,收费标合同信息维护!M:M,0),13))=G844,"有","无"),"无"))</f>
        <v/>
      </c>
      <c r="J844" s="3" t="s">
        <v>2743</v>
      </c>
      <c r="K844" s="3" t="s">
        <v>8419</v>
      </c>
      <c r="L844" s="3" t="s">
        <v>6702</v>
      </c>
      <c r="M844" s="3" t="s">
        <v>6703</v>
      </c>
      <c r="N844" s="3" t="s">
        <v>6477</v>
      </c>
      <c r="O844" s="3" t="s">
        <v>6478</v>
      </c>
      <c r="P844" s="3" t="s">
        <v>8431</v>
      </c>
      <c r="Q844" s="3" t="s">
        <v>8432</v>
      </c>
      <c r="R844" s="3" t="s">
        <v>6484</v>
      </c>
      <c r="S844" s="3" t="s">
        <v>6491</v>
      </c>
      <c r="T844" s="3" t="s">
        <v>6751</v>
      </c>
      <c r="U844" s="3" t="s">
        <v>154</v>
      </c>
      <c r="V844" s="3" t="s">
        <v>6737</v>
      </c>
      <c r="W844" s="3" t="s">
        <v>154</v>
      </c>
      <c r="X844" s="3" t="s">
        <v>154</v>
      </c>
      <c r="Y844" s="3" t="s">
        <v>154</v>
      </c>
      <c r="Z844" s="3" t="s">
        <v>154</v>
      </c>
      <c r="AA844" s="3" t="s">
        <v>154</v>
      </c>
      <c r="AB844" s="3" t="s">
        <v>154</v>
      </c>
      <c r="AC844" s="3" t="s">
        <v>154</v>
      </c>
      <c r="AD844" s="3" t="s">
        <v>6151</v>
      </c>
      <c r="AE844" s="3" t="s">
        <v>6151</v>
      </c>
      <c r="AF844" s="3" t="s">
        <v>154</v>
      </c>
      <c r="AG844" s="3" t="s">
        <v>154</v>
      </c>
      <c r="AH844" s="3" t="s">
        <v>6478</v>
      </c>
      <c r="AI844" s="3" t="s">
        <v>6482</v>
      </c>
      <c r="AJ844" s="3" t="s">
        <v>8433</v>
      </c>
    </row>
    <row r="845" spans="1:36" ht="15">
      <c r="A845" s="10">
        <v>940</v>
      </c>
      <c r="B845" t="str">
        <f>IF(K845="总计","",INDEX(主数据!A:AD,MATCH(J845,主数据!A:A,0),9))</f>
        <v>华中大区公司</v>
      </c>
      <c r="C845" t="str">
        <f>IF(K845="","",INDEX(主数据!A:AD,MATCH(J845,主数据!A:A,0),11))</f>
        <v>西安南区</v>
      </c>
      <c r="D845" t="str">
        <f t="shared" si="52"/>
        <v>XA21公共能耗费用及其他标准方式0.80</v>
      </c>
      <c r="E845" s="13" t="str">
        <f t="shared" si="54"/>
        <v>0.80</v>
      </c>
      <c r="F845" s="13" t="str">
        <f>IF(E845="","",IFERROR(IF(IF(K845="","",INDEX(收费标合同信息维护!A:Q,MATCH(D845,收费标合同信息维护!J:J,0),10))=D845,"有","无"),"无"))</f>
        <v>无</v>
      </c>
      <c r="G845" s="13" t="str">
        <f t="shared" si="53"/>
        <v/>
      </c>
      <c r="H845" s="13" t="str">
        <f t="shared" si="55"/>
        <v/>
      </c>
      <c r="I845" s="13" t="str">
        <f>IF(G845="","",IFERROR(IF(IF(K845="","",INDEX(收费标合同信息维护!A:Q,MATCH(G845,收费标合同信息维护!M:M,0),13))=G845,"有","无"),"无"))</f>
        <v/>
      </c>
      <c r="J845" s="3" t="s">
        <v>2743</v>
      </c>
      <c r="K845" s="3" t="s">
        <v>8419</v>
      </c>
      <c r="L845" s="3" t="s">
        <v>6702</v>
      </c>
      <c r="M845" s="3" t="s">
        <v>6703</v>
      </c>
      <c r="N845" s="3" t="s">
        <v>6477</v>
      </c>
      <c r="O845" s="3" t="s">
        <v>6478</v>
      </c>
      <c r="P845" s="3" t="s">
        <v>8434</v>
      </c>
      <c r="Q845" s="3" t="s">
        <v>8435</v>
      </c>
      <c r="R845" s="3" t="s">
        <v>6484</v>
      </c>
      <c r="S845" s="3" t="s">
        <v>6491</v>
      </c>
      <c r="T845" s="3" t="s">
        <v>6751</v>
      </c>
      <c r="U845" s="3" t="s">
        <v>8423</v>
      </c>
      <c r="V845" s="3" t="s">
        <v>6722</v>
      </c>
      <c r="W845" s="3" t="s">
        <v>154</v>
      </c>
      <c r="X845" s="3" t="s">
        <v>154</v>
      </c>
      <c r="Y845" s="3" t="s">
        <v>154</v>
      </c>
      <c r="Z845" s="3" t="s">
        <v>154</v>
      </c>
      <c r="AA845" s="3" t="s">
        <v>154</v>
      </c>
      <c r="AB845" s="3" t="s">
        <v>154</v>
      </c>
      <c r="AC845" s="3" t="s">
        <v>154</v>
      </c>
      <c r="AD845" s="3" t="s">
        <v>6151</v>
      </c>
      <c r="AE845" s="3" t="s">
        <v>6151</v>
      </c>
      <c r="AF845" s="3" t="s">
        <v>154</v>
      </c>
      <c r="AG845" s="3" t="s">
        <v>154</v>
      </c>
      <c r="AH845" s="3" t="s">
        <v>6478</v>
      </c>
      <c r="AI845" s="3" t="s">
        <v>6482</v>
      </c>
      <c r="AJ845" s="3" t="s">
        <v>6058</v>
      </c>
    </row>
    <row r="846" spans="1:36" ht="30">
      <c r="A846" s="10">
        <v>941</v>
      </c>
      <c r="B846" t="str">
        <f>IF(K846="总计","",INDEX(主数据!A:AD,MATCH(J846,主数据!A:A,0),9))</f>
        <v>华中大区公司</v>
      </c>
      <c r="C846" t="str">
        <f>IF(K846="","",INDEX(主数据!A:AD,MATCH(J846,主数据!A:A,0),11))</f>
        <v>西安南区</v>
      </c>
      <c r="D846" t="str">
        <f t="shared" si="52"/>
        <v>XA21生活垃圾清运费-委托清运标准方式0.60</v>
      </c>
      <c r="E846" s="13" t="str">
        <f t="shared" si="54"/>
        <v>0.60</v>
      </c>
      <c r="F846" s="13" t="str">
        <f>IF(E846="","",IFERROR(IF(IF(K846="","",INDEX(收费标合同信息维护!A:Q,MATCH(D846,收费标合同信息维护!J:J,0),10))=D846,"有","无"),"无"))</f>
        <v>无</v>
      </c>
      <c r="G846" s="13" t="str">
        <f t="shared" si="53"/>
        <v/>
      </c>
      <c r="H846" s="13" t="str">
        <f t="shared" si="55"/>
        <v/>
      </c>
      <c r="I846" s="13" t="str">
        <f>IF(G846="","",IFERROR(IF(IF(K846="","",INDEX(收费标合同信息维护!A:Q,MATCH(G846,收费标合同信息维护!M:M,0),13))=G846,"有","无"),"无"))</f>
        <v/>
      </c>
      <c r="J846" s="3" t="s">
        <v>2743</v>
      </c>
      <c r="K846" s="3" t="s">
        <v>8419</v>
      </c>
      <c r="L846" s="3" t="s">
        <v>6630</v>
      </c>
      <c r="M846" s="3" t="s">
        <v>6631</v>
      </c>
      <c r="N846" s="3" t="s">
        <v>6477</v>
      </c>
      <c r="O846" s="3" t="s">
        <v>6478</v>
      </c>
      <c r="P846" s="3" t="s">
        <v>8436</v>
      </c>
      <c r="Q846" s="3" t="s">
        <v>6632</v>
      </c>
      <c r="R846" s="3" t="s">
        <v>6484</v>
      </c>
      <c r="S846" s="3" t="s">
        <v>6491</v>
      </c>
      <c r="T846" s="3" t="s">
        <v>6751</v>
      </c>
      <c r="U846" s="3" t="s">
        <v>8423</v>
      </c>
      <c r="V846" s="3" t="s">
        <v>6918</v>
      </c>
      <c r="W846" s="3" t="s">
        <v>154</v>
      </c>
      <c r="X846" s="3" t="s">
        <v>154</v>
      </c>
      <c r="Y846" s="3" t="s">
        <v>154</v>
      </c>
      <c r="Z846" s="3" t="s">
        <v>154</v>
      </c>
      <c r="AA846" s="3" t="s">
        <v>154</v>
      </c>
      <c r="AB846" s="3" t="s">
        <v>154</v>
      </c>
      <c r="AC846" s="3" t="s">
        <v>154</v>
      </c>
      <c r="AD846" s="3" t="s">
        <v>6151</v>
      </c>
      <c r="AE846" s="3" t="s">
        <v>6151</v>
      </c>
      <c r="AF846" s="3" t="s">
        <v>154</v>
      </c>
      <c r="AG846" s="3" t="s">
        <v>154</v>
      </c>
      <c r="AH846" s="3" t="s">
        <v>6478</v>
      </c>
      <c r="AI846" s="3" t="s">
        <v>6482</v>
      </c>
      <c r="AJ846" s="3" t="s">
        <v>8437</v>
      </c>
    </row>
    <row r="847" spans="1:36" ht="15">
      <c r="A847" s="10">
        <v>942</v>
      </c>
      <c r="B847" t="str">
        <f>IF(K847="总计","",INDEX(主数据!A:AD,MATCH(J847,主数据!A:A,0),9))</f>
        <v>华中大区公司</v>
      </c>
      <c r="C847" t="str">
        <f>IF(K847="","",INDEX(主数据!A:AD,MATCH(J847,主数据!A:A,0),11))</f>
        <v>西安南区</v>
      </c>
      <c r="D847" t="str">
        <f t="shared" si="52"/>
        <v>XA21自营停车费（固定）定额</v>
      </c>
      <c r="E847" s="13" t="str">
        <f t="shared" si="54"/>
        <v/>
      </c>
      <c r="F847" s="13" t="str">
        <f>IF(E847="","",IFERROR(IF(IF(K847="","",INDEX(收费标合同信息维护!A:Q,MATCH(D847,收费标合同信息维护!J:J,0),10))=D847,"有","无"),"无"))</f>
        <v/>
      </c>
      <c r="G847" s="13" t="str">
        <f t="shared" si="53"/>
        <v>XA21自营停车费（固定）定额200.00</v>
      </c>
      <c r="H847" s="13" t="str">
        <f t="shared" si="55"/>
        <v>200.00</v>
      </c>
      <c r="I847" s="13" t="str">
        <f>IF(G847="","",IFERROR(IF(IF(K847="","",INDEX(收费标合同信息维护!A:Q,MATCH(G847,收费标合同信息维护!M:M,0),13))=G847,"有","无"),"无"))</f>
        <v>无</v>
      </c>
      <c r="J847" s="3" t="s">
        <v>2743</v>
      </c>
      <c r="K847" s="3" t="s">
        <v>8419</v>
      </c>
      <c r="L847" s="3" t="s">
        <v>6714</v>
      </c>
      <c r="M847" s="3" t="s">
        <v>6715</v>
      </c>
      <c r="N847" s="3" t="s">
        <v>6477</v>
      </c>
      <c r="O847" s="3" t="s">
        <v>6597</v>
      </c>
      <c r="P847" s="3" t="s">
        <v>8438</v>
      </c>
      <c r="Q847" s="3" t="s">
        <v>8439</v>
      </c>
      <c r="R847" s="3" t="s">
        <v>6490</v>
      </c>
      <c r="S847" s="3" t="s">
        <v>6491</v>
      </c>
      <c r="T847" s="3" t="s">
        <v>6751</v>
      </c>
      <c r="U847" s="3" t="s">
        <v>6716</v>
      </c>
      <c r="V847" s="3" t="s">
        <v>154</v>
      </c>
      <c r="W847" s="3" t="s">
        <v>6698</v>
      </c>
      <c r="X847" s="3" t="s">
        <v>154</v>
      </c>
      <c r="Y847" s="3" t="s">
        <v>154</v>
      </c>
      <c r="Z847" s="3" t="s">
        <v>154</v>
      </c>
      <c r="AA847" s="3" t="s">
        <v>154</v>
      </c>
      <c r="AB847" s="3" t="s">
        <v>154</v>
      </c>
      <c r="AC847" s="3" t="s">
        <v>154</v>
      </c>
      <c r="AD847" s="3" t="s">
        <v>6151</v>
      </c>
      <c r="AE847" s="3" t="s">
        <v>6151</v>
      </c>
      <c r="AF847" s="3" t="s">
        <v>154</v>
      </c>
      <c r="AG847" s="3" t="s">
        <v>154</v>
      </c>
      <c r="AH847" s="3" t="s">
        <v>6478</v>
      </c>
      <c r="AI847" s="3" t="s">
        <v>6482</v>
      </c>
      <c r="AJ847" s="3" t="s">
        <v>6489</v>
      </c>
    </row>
    <row r="848" spans="1:36" ht="15">
      <c r="A848" s="10">
        <v>943</v>
      </c>
      <c r="B848" t="str">
        <f>IF(K848="总计","",INDEX(主数据!A:AD,MATCH(J848,主数据!A:A,0),9))</f>
        <v>华中大区公司</v>
      </c>
      <c r="C848" t="str">
        <f>IF(K848="","",INDEX(主数据!A:AD,MATCH(J848,主数据!A:A,0),11))</f>
        <v>西安南区</v>
      </c>
      <c r="D848" t="str">
        <f t="shared" si="52"/>
        <v>XA21自营停车费（固定）定额</v>
      </c>
      <c r="E848" s="13" t="str">
        <f t="shared" si="54"/>
        <v/>
      </c>
      <c r="F848" s="13" t="str">
        <f>IF(E848="","",IFERROR(IF(IF(K848="","",INDEX(收费标合同信息维护!A:Q,MATCH(D848,收费标合同信息维护!J:J,0),10))=D848,"有","无"),"无"))</f>
        <v/>
      </c>
      <c r="G848" s="13" t="str">
        <f t="shared" si="53"/>
        <v>XA21自营停车费（固定）定额150.00</v>
      </c>
      <c r="H848" s="13" t="str">
        <f t="shared" si="55"/>
        <v>150.00</v>
      </c>
      <c r="I848" s="13" t="str">
        <f>IF(G848="","",IFERROR(IF(IF(K848="","",INDEX(收费标合同信息维护!A:Q,MATCH(G848,收费标合同信息维护!M:M,0),13))=G848,"有","无"),"无"))</f>
        <v>无</v>
      </c>
      <c r="J848" s="3" t="s">
        <v>2743</v>
      </c>
      <c r="K848" s="3" t="s">
        <v>8419</v>
      </c>
      <c r="L848" s="3" t="s">
        <v>6714</v>
      </c>
      <c r="M848" s="3" t="s">
        <v>6715</v>
      </c>
      <c r="N848" s="3" t="s">
        <v>6477</v>
      </c>
      <c r="O848" s="3" t="s">
        <v>6597</v>
      </c>
      <c r="P848" s="3" t="s">
        <v>8440</v>
      </c>
      <c r="Q848" s="3" t="s">
        <v>8441</v>
      </c>
      <c r="R848" s="3" t="s">
        <v>6490</v>
      </c>
      <c r="S848" s="3" t="s">
        <v>6491</v>
      </c>
      <c r="T848" s="3" t="s">
        <v>6751</v>
      </c>
      <c r="U848" s="3" t="s">
        <v>6716</v>
      </c>
      <c r="V848" s="3" t="s">
        <v>154</v>
      </c>
      <c r="W848" s="3" t="s">
        <v>8442</v>
      </c>
      <c r="X848" s="3" t="s">
        <v>154</v>
      </c>
      <c r="Y848" s="3" t="s">
        <v>154</v>
      </c>
      <c r="Z848" s="3" t="s">
        <v>154</v>
      </c>
      <c r="AA848" s="3" t="s">
        <v>154</v>
      </c>
      <c r="AB848" s="3" t="s">
        <v>154</v>
      </c>
      <c r="AC848" s="3" t="s">
        <v>154</v>
      </c>
      <c r="AD848" s="3" t="s">
        <v>6151</v>
      </c>
      <c r="AE848" s="3" t="s">
        <v>6151</v>
      </c>
      <c r="AF848" s="3" t="s">
        <v>154</v>
      </c>
      <c r="AG848" s="3" t="s">
        <v>154</v>
      </c>
      <c r="AH848" s="3" t="s">
        <v>6478</v>
      </c>
      <c r="AI848" s="3" t="s">
        <v>6482</v>
      </c>
      <c r="AJ848" s="3" t="s">
        <v>6489</v>
      </c>
    </row>
    <row r="849" spans="1:36" ht="15">
      <c r="A849" s="10">
        <v>944</v>
      </c>
      <c r="B849" t="str">
        <f>IF(K849="总计","",INDEX(主数据!A:AD,MATCH(J849,主数据!A:A,0),9))</f>
        <v>华中大区公司</v>
      </c>
      <c r="C849" t="str">
        <f>IF(K849="","",INDEX(主数据!A:AD,MATCH(J849,主数据!A:A,0),11))</f>
        <v>西安南区</v>
      </c>
      <c r="D849" t="str">
        <f t="shared" si="52"/>
        <v>XA21电梯费标准方式0.66</v>
      </c>
      <c r="E849" s="13" t="str">
        <f t="shared" si="54"/>
        <v>0.66</v>
      </c>
      <c r="F849" s="13" t="str">
        <f>IF(E849="","",IFERROR(IF(IF(K849="","",INDEX(收费标合同信息维护!A:Q,MATCH(D849,收费标合同信息维护!J:J,0),10))=D849,"有","无"),"无"))</f>
        <v>无</v>
      </c>
      <c r="G849" s="13" t="str">
        <f t="shared" si="53"/>
        <v/>
      </c>
      <c r="H849" s="13" t="str">
        <f t="shared" si="55"/>
        <v/>
      </c>
      <c r="I849" s="13" t="str">
        <f>IF(G849="","",IFERROR(IF(IF(K849="","",INDEX(收费标合同信息维护!A:Q,MATCH(G849,收费标合同信息维护!M:M,0),13))=G849,"有","无"),"无"))</f>
        <v/>
      </c>
      <c r="J849" s="3" t="s">
        <v>2743</v>
      </c>
      <c r="K849" s="3" t="s">
        <v>8419</v>
      </c>
      <c r="L849" s="3" t="s">
        <v>7063</v>
      </c>
      <c r="M849" s="3" t="s">
        <v>7064</v>
      </c>
      <c r="N849" s="3" t="s">
        <v>6477</v>
      </c>
      <c r="O849" s="3" t="s">
        <v>6478</v>
      </c>
      <c r="P849" s="3" t="s">
        <v>8443</v>
      </c>
      <c r="Q849" s="3" t="s">
        <v>7064</v>
      </c>
      <c r="R849" s="3" t="s">
        <v>6484</v>
      </c>
      <c r="S849" s="3" t="s">
        <v>6491</v>
      </c>
      <c r="T849" s="3" t="s">
        <v>6751</v>
      </c>
      <c r="U849" s="3" t="s">
        <v>8423</v>
      </c>
      <c r="V849" s="3" t="s">
        <v>8444</v>
      </c>
      <c r="W849" s="3" t="s">
        <v>154</v>
      </c>
      <c r="X849" s="3" t="s">
        <v>154</v>
      </c>
      <c r="Y849" s="3" t="s">
        <v>154</v>
      </c>
      <c r="Z849" s="3" t="s">
        <v>154</v>
      </c>
      <c r="AA849" s="3" t="s">
        <v>154</v>
      </c>
      <c r="AB849" s="3" t="s">
        <v>154</v>
      </c>
      <c r="AC849" s="3" t="s">
        <v>154</v>
      </c>
      <c r="AD849" s="3" t="s">
        <v>6151</v>
      </c>
      <c r="AE849" s="3" t="s">
        <v>6151</v>
      </c>
      <c r="AF849" s="3" t="s">
        <v>154</v>
      </c>
      <c r="AG849" s="3" t="s">
        <v>154</v>
      </c>
      <c r="AH849" s="3" t="s">
        <v>6478</v>
      </c>
      <c r="AI849" s="3" t="s">
        <v>6482</v>
      </c>
      <c r="AJ849" s="3" t="s">
        <v>6254</v>
      </c>
    </row>
    <row r="850" spans="1:36" ht="30">
      <c r="A850" s="10">
        <v>945</v>
      </c>
      <c r="B850" t="str">
        <f>IF(K850="总计","",INDEX(主数据!A:AD,MATCH(J850,主数据!A:A,0),9))</f>
        <v>华中大区公司</v>
      </c>
      <c r="C850" t="str">
        <f>IF(K850="","",INDEX(主数据!A:AD,MATCH(J850,主数据!A:A,0),11))</f>
        <v>西安南区</v>
      </c>
      <c r="D850" t="str">
        <f t="shared" si="52"/>
        <v>XA21开发商委托停车管理费（固定）定额</v>
      </c>
      <c r="E850" s="13" t="str">
        <f t="shared" si="54"/>
        <v/>
      </c>
      <c r="F850" s="13" t="str">
        <f>IF(E850="","",IFERROR(IF(IF(K850="","",INDEX(收费标合同信息维护!A:Q,MATCH(D850,收费标合同信息维护!J:J,0),10))=D850,"有","无"),"无"))</f>
        <v/>
      </c>
      <c r="G850" s="13" t="str">
        <f t="shared" si="53"/>
        <v>XA21开发商委托停车管理费（固定）定额200.00</v>
      </c>
      <c r="H850" s="13" t="str">
        <f t="shared" si="55"/>
        <v>200.00</v>
      </c>
      <c r="I850" s="13" t="str">
        <f>IF(G850="","",IFERROR(IF(IF(K850="","",INDEX(收费标合同信息维护!A:Q,MATCH(G850,收费标合同信息维护!M:M,0),13))=G850,"有","无"),"无"))</f>
        <v>无</v>
      </c>
      <c r="J850" s="3" t="s">
        <v>2743</v>
      </c>
      <c r="K850" s="3" t="s">
        <v>8419</v>
      </c>
      <c r="L850" s="3" t="s">
        <v>6512</v>
      </c>
      <c r="M850" s="3" t="s">
        <v>6513</v>
      </c>
      <c r="N850" s="3" t="s">
        <v>6477</v>
      </c>
      <c r="O850" s="3" t="s">
        <v>6478</v>
      </c>
      <c r="P850" s="3" t="s">
        <v>8445</v>
      </c>
      <c r="Q850" s="3" t="s">
        <v>8446</v>
      </c>
      <c r="R850" s="3" t="s">
        <v>6490</v>
      </c>
      <c r="S850" s="3" t="s">
        <v>6491</v>
      </c>
      <c r="T850" s="3" t="s">
        <v>6537</v>
      </c>
      <c r="U850" s="3" t="s">
        <v>154</v>
      </c>
      <c r="V850" s="3" t="s">
        <v>154</v>
      </c>
      <c r="W850" s="3" t="s">
        <v>6698</v>
      </c>
      <c r="X850" s="3" t="s">
        <v>154</v>
      </c>
      <c r="Y850" s="3" t="s">
        <v>154</v>
      </c>
      <c r="Z850" s="3" t="s">
        <v>154</v>
      </c>
      <c r="AA850" s="3" t="s">
        <v>154</v>
      </c>
      <c r="AB850" s="3" t="s">
        <v>154</v>
      </c>
      <c r="AC850" s="3" t="s">
        <v>154</v>
      </c>
      <c r="AD850" s="3" t="s">
        <v>6151</v>
      </c>
      <c r="AE850" s="3" t="s">
        <v>6151</v>
      </c>
      <c r="AF850" s="3" t="s">
        <v>154</v>
      </c>
      <c r="AG850" s="3" t="s">
        <v>154</v>
      </c>
      <c r="AH850" s="3" t="s">
        <v>6478</v>
      </c>
      <c r="AI850" s="3" t="s">
        <v>6727</v>
      </c>
      <c r="AJ850" s="3" t="s">
        <v>6489</v>
      </c>
    </row>
    <row r="851" spans="1:36" ht="30">
      <c r="A851" s="10">
        <v>946</v>
      </c>
      <c r="B851" t="str">
        <f>IF(K851="总计","",INDEX(主数据!A:AD,MATCH(J851,主数据!A:A,0),9))</f>
        <v>华中大区公司</v>
      </c>
      <c r="C851" t="str">
        <f>IF(K851="","",INDEX(主数据!A:AD,MATCH(J851,主数据!A:A,0),11))</f>
        <v>西安南区</v>
      </c>
      <c r="D851" t="str">
        <f t="shared" si="52"/>
        <v>XA21开发商委托停车管理费（固定）定额</v>
      </c>
      <c r="E851" s="13" t="str">
        <f t="shared" si="54"/>
        <v/>
      </c>
      <c r="F851" s="13" t="str">
        <f>IF(E851="","",IFERROR(IF(IF(K851="","",INDEX(收费标合同信息维护!A:Q,MATCH(D851,收费标合同信息维护!J:J,0),10))=D851,"有","无"),"无"))</f>
        <v/>
      </c>
      <c r="G851" s="13" t="str">
        <f t="shared" si="53"/>
        <v>XA21开发商委托停车管理费（固定）定额150.00</v>
      </c>
      <c r="H851" s="13" t="str">
        <f t="shared" si="55"/>
        <v>150.00</v>
      </c>
      <c r="I851" s="13" t="str">
        <f>IF(G851="","",IFERROR(IF(IF(K851="","",INDEX(收费标合同信息维护!A:Q,MATCH(G851,收费标合同信息维护!M:M,0),13))=G851,"有","无"),"无"))</f>
        <v>无</v>
      </c>
      <c r="J851" s="3" t="s">
        <v>2743</v>
      </c>
      <c r="K851" s="3" t="s">
        <v>8419</v>
      </c>
      <c r="L851" s="3" t="s">
        <v>6512</v>
      </c>
      <c r="M851" s="3" t="s">
        <v>6513</v>
      </c>
      <c r="N851" s="3" t="s">
        <v>6477</v>
      </c>
      <c r="O851" s="3" t="s">
        <v>6478</v>
      </c>
      <c r="P851" s="3" t="s">
        <v>8447</v>
      </c>
      <c r="Q851" s="3" t="s">
        <v>8448</v>
      </c>
      <c r="R851" s="3" t="s">
        <v>6490</v>
      </c>
      <c r="S851" s="3" t="s">
        <v>6491</v>
      </c>
      <c r="T851" s="3" t="s">
        <v>6537</v>
      </c>
      <c r="U851" s="3" t="s">
        <v>154</v>
      </c>
      <c r="V851" s="3" t="s">
        <v>154</v>
      </c>
      <c r="W851" s="3" t="s">
        <v>8442</v>
      </c>
      <c r="X851" s="3" t="s">
        <v>154</v>
      </c>
      <c r="Y851" s="3" t="s">
        <v>154</v>
      </c>
      <c r="Z851" s="3" t="s">
        <v>154</v>
      </c>
      <c r="AA851" s="3" t="s">
        <v>154</v>
      </c>
      <c r="AB851" s="3" t="s">
        <v>154</v>
      </c>
      <c r="AC851" s="3" t="s">
        <v>154</v>
      </c>
      <c r="AD851" s="3" t="s">
        <v>6151</v>
      </c>
      <c r="AE851" s="3" t="s">
        <v>6151</v>
      </c>
      <c r="AF851" s="3" t="s">
        <v>154</v>
      </c>
      <c r="AG851" s="3" t="s">
        <v>154</v>
      </c>
      <c r="AH851" s="3" t="s">
        <v>6478</v>
      </c>
      <c r="AI851" s="3" t="s">
        <v>6727</v>
      </c>
      <c r="AJ851" s="3" t="s">
        <v>6489</v>
      </c>
    </row>
    <row r="852" spans="1:36" ht="30">
      <c r="A852" s="10">
        <v>947</v>
      </c>
      <c r="B852" t="str">
        <f>IF(K852="总计","",INDEX(主数据!A:AD,MATCH(J852,主数据!A:A,0),9))</f>
        <v>华中大区公司</v>
      </c>
      <c r="C852" t="str">
        <f>IF(K852="","",INDEX(主数据!A:AD,MATCH(J852,主数据!A:A,0),11))</f>
        <v>郑州城区</v>
      </c>
      <c r="D852" t="str">
        <f t="shared" si="52"/>
        <v>ZZ19物业服务费标准方式2.20</v>
      </c>
      <c r="E852" s="13" t="str">
        <f t="shared" si="54"/>
        <v>2.20</v>
      </c>
      <c r="F852" s="13" t="str">
        <f>IF(E852="","",IFERROR(IF(IF(K852="","",INDEX(收费标合同信息维护!A:Q,MATCH(D852,收费标合同信息维护!J:J,0),10))=D852,"有","无"),"无"))</f>
        <v>无</v>
      </c>
      <c r="G852" s="13" t="str">
        <f t="shared" si="53"/>
        <v/>
      </c>
      <c r="H852" s="13" t="str">
        <f t="shared" si="55"/>
        <v/>
      </c>
      <c r="I852" s="13" t="str">
        <f>IF(G852="","",IFERROR(IF(IF(K852="","",INDEX(收费标合同信息维护!A:Q,MATCH(G852,收费标合同信息维护!M:M,0),13))=G852,"有","无"),"无"))</f>
        <v/>
      </c>
      <c r="J852" s="3" t="s">
        <v>4009</v>
      </c>
      <c r="K852" s="3" t="s">
        <v>8449</v>
      </c>
      <c r="L852" s="3" t="s">
        <v>6025</v>
      </c>
      <c r="M852" s="3" t="s">
        <v>6026</v>
      </c>
      <c r="N852" s="3" t="s">
        <v>6477</v>
      </c>
      <c r="O852" s="3" t="s">
        <v>6478</v>
      </c>
      <c r="P852" s="3" t="s">
        <v>8450</v>
      </c>
      <c r="Q852" s="3" t="s">
        <v>8451</v>
      </c>
      <c r="R852" s="3" t="s">
        <v>6484</v>
      </c>
      <c r="S852" s="3" t="s">
        <v>6491</v>
      </c>
      <c r="T852" s="3" t="s">
        <v>6496</v>
      </c>
      <c r="U852" s="3" t="s">
        <v>154</v>
      </c>
      <c r="V852" s="3" t="s">
        <v>6863</v>
      </c>
      <c r="W852" s="3" t="s">
        <v>154</v>
      </c>
      <c r="X852" s="3" t="s">
        <v>154</v>
      </c>
      <c r="Y852" s="3" t="s">
        <v>154</v>
      </c>
      <c r="Z852" s="3" t="s">
        <v>154</v>
      </c>
      <c r="AA852" s="3" t="s">
        <v>154</v>
      </c>
      <c r="AB852" s="3" t="s">
        <v>154</v>
      </c>
      <c r="AC852" s="3" t="s">
        <v>154</v>
      </c>
      <c r="AD852" s="3" t="s">
        <v>6151</v>
      </c>
      <c r="AE852" s="3" t="s">
        <v>6151</v>
      </c>
      <c r="AF852" s="3" t="s">
        <v>154</v>
      </c>
      <c r="AG852" s="3" t="s">
        <v>154</v>
      </c>
      <c r="AH852" s="3" t="s">
        <v>6478</v>
      </c>
      <c r="AI852" s="3" t="s">
        <v>6482</v>
      </c>
      <c r="AJ852" s="3" t="s">
        <v>8452</v>
      </c>
    </row>
    <row r="853" spans="1:36" ht="30">
      <c r="A853" s="10">
        <v>948</v>
      </c>
      <c r="B853" t="str">
        <f>IF(K853="总计","",INDEX(主数据!A:AD,MATCH(J853,主数据!A:A,0),9))</f>
        <v>华中大区公司</v>
      </c>
      <c r="C853" t="str">
        <f>IF(K853="","",INDEX(主数据!A:AD,MATCH(J853,主数据!A:A,0),11))</f>
        <v>郑州城区</v>
      </c>
      <c r="D853" t="str">
        <f t="shared" si="52"/>
        <v>ZZ19物业服务费标准方式3.00</v>
      </c>
      <c r="E853" s="13" t="str">
        <f t="shared" si="54"/>
        <v>3.00</v>
      </c>
      <c r="F853" s="13" t="str">
        <f>IF(E853="","",IFERROR(IF(IF(K853="","",INDEX(收费标合同信息维护!A:Q,MATCH(D853,收费标合同信息维护!J:J,0),10))=D853,"有","无"),"无"))</f>
        <v>无</v>
      </c>
      <c r="G853" s="13" t="str">
        <f t="shared" si="53"/>
        <v/>
      </c>
      <c r="H853" s="13" t="str">
        <f t="shared" si="55"/>
        <v/>
      </c>
      <c r="I853" s="13" t="str">
        <f>IF(G853="","",IFERROR(IF(IF(K853="","",INDEX(收费标合同信息维护!A:Q,MATCH(G853,收费标合同信息维护!M:M,0),13))=G853,"有","无"),"无"))</f>
        <v/>
      </c>
      <c r="J853" s="3" t="s">
        <v>4009</v>
      </c>
      <c r="K853" s="3" t="s">
        <v>8449</v>
      </c>
      <c r="L853" s="3" t="s">
        <v>6025</v>
      </c>
      <c r="M853" s="3" t="s">
        <v>6026</v>
      </c>
      <c r="N853" s="3" t="s">
        <v>6477</v>
      </c>
      <c r="O853" s="3" t="s">
        <v>6478</v>
      </c>
      <c r="P853" s="3" t="s">
        <v>8453</v>
      </c>
      <c r="Q853" s="3" t="s">
        <v>6830</v>
      </c>
      <c r="R853" s="3" t="s">
        <v>6484</v>
      </c>
      <c r="S853" s="3" t="s">
        <v>6491</v>
      </c>
      <c r="T853" s="3" t="s">
        <v>6496</v>
      </c>
      <c r="U853" s="3" t="s">
        <v>154</v>
      </c>
      <c r="V853" s="3" t="s">
        <v>6672</v>
      </c>
      <c r="W853" s="3" t="s">
        <v>154</v>
      </c>
      <c r="X853" s="3" t="s">
        <v>154</v>
      </c>
      <c r="Y853" s="3" t="s">
        <v>154</v>
      </c>
      <c r="Z853" s="3" t="s">
        <v>154</v>
      </c>
      <c r="AA853" s="3" t="s">
        <v>154</v>
      </c>
      <c r="AB853" s="3" t="s">
        <v>154</v>
      </c>
      <c r="AC853" s="3" t="s">
        <v>154</v>
      </c>
      <c r="AD853" s="3" t="s">
        <v>6151</v>
      </c>
      <c r="AE853" s="3" t="s">
        <v>6151</v>
      </c>
      <c r="AF853" s="3" t="s">
        <v>154</v>
      </c>
      <c r="AG853" s="3" t="s">
        <v>154</v>
      </c>
      <c r="AH853" s="3" t="s">
        <v>6478</v>
      </c>
      <c r="AI853" s="3" t="s">
        <v>6482</v>
      </c>
      <c r="AJ853" s="3" t="s">
        <v>6031</v>
      </c>
    </row>
    <row r="854" spans="1:36" ht="30">
      <c r="A854" s="10">
        <v>949</v>
      </c>
      <c r="B854" t="str">
        <f>IF(K854="总计","",INDEX(主数据!A:AD,MATCH(J854,主数据!A:A,0),9))</f>
        <v>华中大区公司</v>
      </c>
      <c r="C854" t="str">
        <f>IF(K854="","",INDEX(主数据!A:AD,MATCH(J854,主数据!A:A,0),11))</f>
        <v>郑州城区</v>
      </c>
      <c r="D854" t="str">
        <f t="shared" si="52"/>
        <v>ZZ19物业服务费标准方式3.00</v>
      </c>
      <c r="E854" s="13" t="str">
        <f t="shared" si="54"/>
        <v>3.00</v>
      </c>
      <c r="F854" s="13" t="str">
        <f>IF(E854="","",IFERROR(IF(IF(K854="","",INDEX(收费标合同信息维护!A:Q,MATCH(D854,收费标合同信息维护!J:J,0),10))=D854,"有","无"),"无"))</f>
        <v>无</v>
      </c>
      <c r="G854" s="13" t="str">
        <f t="shared" si="53"/>
        <v/>
      </c>
      <c r="H854" s="13" t="str">
        <f t="shared" si="55"/>
        <v/>
      </c>
      <c r="I854" s="13" t="str">
        <f>IF(G854="","",IFERROR(IF(IF(K854="","",INDEX(收费标合同信息维护!A:Q,MATCH(G854,收费标合同信息维护!M:M,0),13))=G854,"有","无"),"无"))</f>
        <v/>
      </c>
      <c r="J854" s="3" t="s">
        <v>4009</v>
      </c>
      <c r="K854" s="3" t="s">
        <v>8449</v>
      </c>
      <c r="L854" s="3" t="s">
        <v>6025</v>
      </c>
      <c r="M854" s="3" t="s">
        <v>6026</v>
      </c>
      <c r="N854" s="3" t="s">
        <v>6477</v>
      </c>
      <c r="O854" s="3" t="s">
        <v>6478</v>
      </c>
      <c r="P854" s="3" t="s">
        <v>8454</v>
      </c>
      <c r="Q854" s="3" t="s">
        <v>8455</v>
      </c>
      <c r="R854" s="3" t="s">
        <v>6484</v>
      </c>
      <c r="S854" s="3" t="s">
        <v>6491</v>
      </c>
      <c r="T854" s="3" t="s">
        <v>7218</v>
      </c>
      <c r="U854" s="3" t="s">
        <v>7034</v>
      </c>
      <c r="V854" s="3" t="s">
        <v>6672</v>
      </c>
      <c r="W854" s="3" t="s">
        <v>154</v>
      </c>
      <c r="X854" s="3" t="s">
        <v>154</v>
      </c>
      <c r="Y854" s="3" t="s">
        <v>154</v>
      </c>
      <c r="Z854" s="3" t="s">
        <v>154</v>
      </c>
      <c r="AA854" s="3" t="s">
        <v>154</v>
      </c>
      <c r="AB854" s="3" t="s">
        <v>154</v>
      </c>
      <c r="AC854" s="3" t="s">
        <v>154</v>
      </c>
      <c r="AD854" s="3" t="s">
        <v>6151</v>
      </c>
      <c r="AE854" s="3" t="s">
        <v>6151</v>
      </c>
      <c r="AF854" s="3" t="s">
        <v>154</v>
      </c>
      <c r="AG854" s="3" t="s">
        <v>154</v>
      </c>
      <c r="AH854" s="3" t="s">
        <v>6478</v>
      </c>
      <c r="AI854" s="3" t="s">
        <v>6482</v>
      </c>
      <c r="AJ854" s="3" t="s">
        <v>6031</v>
      </c>
    </row>
    <row r="855" spans="1:36" ht="30">
      <c r="A855" s="10">
        <v>950</v>
      </c>
      <c r="B855" t="str">
        <f>IF(K855="总计","",INDEX(主数据!A:AD,MATCH(J855,主数据!A:A,0),9))</f>
        <v>华中大区公司</v>
      </c>
      <c r="C855" t="str">
        <f>IF(K855="","",INDEX(主数据!A:AD,MATCH(J855,主数据!A:A,0),11))</f>
        <v>郑州城区</v>
      </c>
      <c r="D855" t="str">
        <f t="shared" si="52"/>
        <v>ZZ19委托停车费（临时）直接录入</v>
      </c>
      <c r="E855" s="13" t="str">
        <f t="shared" si="54"/>
        <v/>
      </c>
      <c r="F855" s="13" t="str">
        <f>IF(E855="","",IFERROR(IF(IF(K855="","",INDEX(收费标合同信息维护!A:Q,MATCH(D855,收费标合同信息维护!J:J,0),10))=D855,"有","无"),"无"))</f>
        <v/>
      </c>
      <c r="G855" s="13" t="str">
        <f t="shared" si="53"/>
        <v/>
      </c>
      <c r="H855" s="13" t="str">
        <f t="shared" si="55"/>
        <v/>
      </c>
      <c r="I855" s="13" t="str">
        <f>IF(G855="","",IFERROR(IF(IF(K855="","",INDEX(收费标合同信息维护!A:Q,MATCH(G855,收费标合同信息维护!M:M,0),13))=G855,"有","无"),"无"))</f>
        <v/>
      </c>
      <c r="J855" s="3" t="s">
        <v>4009</v>
      </c>
      <c r="K855" s="3" t="s">
        <v>8449</v>
      </c>
      <c r="L855" s="3" t="s">
        <v>8396</v>
      </c>
      <c r="M855" s="3" t="s">
        <v>8397</v>
      </c>
      <c r="N855" s="3" t="s">
        <v>6477</v>
      </c>
      <c r="O855" s="3" t="s">
        <v>6597</v>
      </c>
      <c r="P855" s="3" t="s">
        <v>8456</v>
      </c>
      <c r="Q855" s="3" t="s">
        <v>8457</v>
      </c>
      <c r="R855" s="3" t="s">
        <v>6479</v>
      </c>
      <c r="S855" s="3" t="s">
        <v>6480</v>
      </c>
      <c r="T855" s="3" t="s">
        <v>7218</v>
      </c>
      <c r="U855" s="3" t="s">
        <v>6716</v>
      </c>
      <c r="V855" s="3" t="s">
        <v>154</v>
      </c>
      <c r="W855" s="3" t="s">
        <v>154</v>
      </c>
      <c r="X855" s="3" t="s">
        <v>154</v>
      </c>
      <c r="Y855" s="3" t="s">
        <v>154</v>
      </c>
      <c r="Z855" s="3" t="s">
        <v>154</v>
      </c>
      <c r="AA855" s="3" t="s">
        <v>154</v>
      </c>
      <c r="AB855" s="3" t="s">
        <v>154</v>
      </c>
      <c r="AC855" s="3" t="s">
        <v>154</v>
      </c>
      <c r="AD855" s="3" t="s">
        <v>6151</v>
      </c>
      <c r="AE855" s="3" t="s">
        <v>6151</v>
      </c>
      <c r="AF855" s="3" t="s">
        <v>154</v>
      </c>
      <c r="AG855" s="3" t="s">
        <v>154</v>
      </c>
      <c r="AH855" s="3" t="s">
        <v>6478</v>
      </c>
      <c r="AI855" s="3" t="s">
        <v>6482</v>
      </c>
      <c r="AJ855" s="3" t="s">
        <v>6033</v>
      </c>
    </row>
    <row r="856" spans="1:36" ht="30">
      <c r="A856" s="10">
        <v>951</v>
      </c>
      <c r="B856" t="str">
        <f>IF(K856="总计","",INDEX(主数据!A:AD,MATCH(J856,主数据!A:A,0),9))</f>
        <v>华中大区公司</v>
      </c>
      <c r="C856" t="str">
        <f>IF(K856="","",INDEX(主数据!A:AD,MATCH(J856,主数据!A:A,0),11))</f>
        <v>郑州城区</v>
      </c>
      <c r="D856" t="str">
        <f t="shared" si="52"/>
        <v>ZZ19小业主委托停车管理费（固定）定额60.00</v>
      </c>
      <c r="E856" s="13" t="str">
        <f t="shared" si="54"/>
        <v>60.00</v>
      </c>
      <c r="F856" s="13" t="str">
        <f>IF(E856="","",IFERROR(IF(IF(K856="","",INDEX(收费标合同信息维护!A:Q,MATCH(D856,收费标合同信息维护!J:J,0),10))=D856,"有","无"),"无"))</f>
        <v>无</v>
      </c>
      <c r="G856" s="13" t="str">
        <f t="shared" si="53"/>
        <v>ZZ19小业主委托停车管理费（固定）定额60.00</v>
      </c>
      <c r="H856" s="13" t="str">
        <f t="shared" si="55"/>
        <v>60.00</v>
      </c>
      <c r="I856" s="13" t="str">
        <f>IF(G856="","",IFERROR(IF(IF(K856="","",INDEX(收费标合同信息维护!A:Q,MATCH(G856,收费标合同信息维护!M:M,0),13))=G856,"有","无"),"无"))</f>
        <v>无</v>
      </c>
      <c r="J856" s="3" t="s">
        <v>4009</v>
      </c>
      <c r="K856" s="3" t="s">
        <v>8449</v>
      </c>
      <c r="L856" s="3" t="s">
        <v>7013</v>
      </c>
      <c r="M856" s="3" t="s">
        <v>7014</v>
      </c>
      <c r="N856" s="3" t="s">
        <v>6477</v>
      </c>
      <c r="O856" s="3" t="s">
        <v>6478</v>
      </c>
      <c r="P856" s="3" t="s">
        <v>8458</v>
      </c>
      <c r="Q856" s="3" t="s">
        <v>7014</v>
      </c>
      <c r="R856" s="3" t="s">
        <v>6490</v>
      </c>
      <c r="S856" s="3" t="s">
        <v>6491</v>
      </c>
      <c r="T856" s="3" t="s">
        <v>8459</v>
      </c>
      <c r="U856" s="3" t="s">
        <v>154</v>
      </c>
      <c r="V856" s="3" t="s">
        <v>7016</v>
      </c>
      <c r="W856" s="3" t="s">
        <v>7016</v>
      </c>
      <c r="X856" s="3" t="s">
        <v>154</v>
      </c>
      <c r="Y856" s="3" t="s">
        <v>154</v>
      </c>
      <c r="Z856" s="3" t="s">
        <v>154</v>
      </c>
      <c r="AA856" s="3" t="s">
        <v>154</v>
      </c>
      <c r="AB856" s="3" t="s">
        <v>154</v>
      </c>
      <c r="AC856" s="3" t="s">
        <v>154</v>
      </c>
      <c r="AD856" s="3" t="s">
        <v>6151</v>
      </c>
      <c r="AE856" s="3" t="s">
        <v>6151</v>
      </c>
      <c r="AF856" s="3" t="s">
        <v>6040</v>
      </c>
      <c r="AG856" s="3" t="s">
        <v>154</v>
      </c>
      <c r="AH856" s="3" t="s">
        <v>6478</v>
      </c>
      <c r="AI856" s="3" t="s">
        <v>6482</v>
      </c>
      <c r="AJ856" s="3" t="s">
        <v>8460</v>
      </c>
    </row>
    <row r="857" spans="1:36" ht="30">
      <c r="A857" s="10">
        <v>952</v>
      </c>
      <c r="B857" t="str">
        <f>IF(K857="总计","",INDEX(主数据!A:AD,MATCH(J857,主数据!A:A,0),9))</f>
        <v>华中大区公司</v>
      </c>
      <c r="C857" t="str">
        <f>IF(K857="","",INDEX(主数据!A:AD,MATCH(J857,主数据!A:A,0),11))</f>
        <v>郑州城区</v>
      </c>
      <c r="D857" t="str">
        <f t="shared" si="52"/>
        <v>ZZ19小业主委托停车管理费（固定）定额120.00</v>
      </c>
      <c r="E857" s="13" t="str">
        <f t="shared" si="54"/>
        <v>120.00</v>
      </c>
      <c r="F857" s="13" t="str">
        <f>IF(E857="","",IFERROR(IF(IF(K857="","",INDEX(收费标合同信息维护!A:Q,MATCH(D857,收费标合同信息维护!J:J,0),10))=D857,"有","无"),"无"))</f>
        <v>无</v>
      </c>
      <c r="G857" s="13" t="str">
        <f t="shared" si="53"/>
        <v>ZZ19小业主委托停车管理费（固定）定额120.00</v>
      </c>
      <c r="H857" s="13" t="str">
        <f t="shared" si="55"/>
        <v>120.00</v>
      </c>
      <c r="I857" s="13" t="str">
        <f>IF(G857="","",IFERROR(IF(IF(K857="","",INDEX(收费标合同信息维护!A:Q,MATCH(G857,收费标合同信息维护!M:M,0),13))=G857,"有","无"),"无"))</f>
        <v>无</v>
      </c>
      <c r="J857" s="3" t="s">
        <v>4009</v>
      </c>
      <c r="K857" s="3" t="s">
        <v>8449</v>
      </c>
      <c r="L857" s="3" t="s">
        <v>7013</v>
      </c>
      <c r="M857" s="3" t="s">
        <v>7014</v>
      </c>
      <c r="N857" s="3" t="s">
        <v>6477</v>
      </c>
      <c r="O857" s="3" t="s">
        <v>6478</v>
      </c>
      <c r="P857" s="3" t="s">
        <v>8461</v>
      </c>
      <c r="Q857" s="3" t="s">
        <v>8462</v>
      </c>
      <c r="R857" s="3" t="s">
        <v>6490</v>
      </c>
      <c r="S857" s="3" t="s">
        <v>6491</v>
      </c>
      <c r="T857" s="3" t="s">
        <v>8459</v>
      </c>
      <c r="U857" s="3" t="s">
        <v>154</v>
      </c>
      <c r="V857" s="3" t="s">
        <v>6518</v>
      </c>
      <c r="W857" s="3" t="s">
        <v>6518</v>
      </c>
      <c r="X857" s="3" t="s">
        <v>154</v>
      </c>
      <c r="Y857" s="3" t="s">
        <v>154</v>
      </c>
      <c r="Z857" s="3" t="s">
        <v>154</v>
      </c>
      <c r="AA857" s="3" t="s">
        <v>154</v>
      </c>
      <c r="AB857" s="3" t="s">
        <v>154</v>
      </c>
      <c r="AC857" s="3" t="s">
        <v>154</v>
      </c>
      <c r="AD857" s="3" t="s">
        <v>6151</v>
      </c>
      <c r="AE857" s="3" t="s">
        <v>6151</v>
      </c>
      <c r="AF857" s="3" t="s">
        <v>6040</v>
      </c>
      <c r="AG857" s="3" t="s">
        <v>154</v>
      </c>
      <c r="AH857" s="3" t="s">
        <v>6478</v>
      </c>
      <c r="AI857" s="3" t="s">
        <v>6482</v>
      </c>
      <c r="AJ857" s="3" t="s">
        <v>6034</v>
      </c>
    </row>
    <row r="858" spans="1:36" ht="30">
      <c r="A858" s="10">
        <v>953</v>
      </c>
      <c r="B858" t="str">
        <f>IF(K858="总计","",INDEX(主数据!A:AD,MATCH(J858,主数据!A:A,0),9))</f>
        <v>华中大区公司</v>
      </c>
      <c r="C858" t="str">
        <f>IF(K858="","",INDEX(主数据!A:AD,MATCH(J858,主数据!A:A,0),11))</f>
        <v>郑州城区</v>
      </c>
      <c r="D858" t="str">
        <f t="shared" si="52"/>
        <v>ZZ19电费标准方式0.90</v>
      </c>
      <c r="E858" s="13" t="str">
        <f t="shared" si="54"/>
        <v>0.90</v>
      </c>
      <c r="F858" s="13" t="str">
        <f>IF(E858="","",IFERROR(IF(IF(K858="","",INDEX(收费标合同信息维护!A:Q,MATCH(D858,收费标合同信息维护!J:J,0),10))=D858,"有","无"),"无"))</f>
        <v>无</v>
      </c>
      <c r="G858" s="13" t="str">
        <f t="shared" si="53"/>
        <v/>
      </c>
      <c r="H858" s="13" t="str">
        <f t="shared" si="55"/>
        <v/>
      </c>
      <c r="I858" s="13" t="str">
        <f>IF(G858="","",IFERROR(IF(IF(K858="","",INDEX(收费标合同信息维护!A:Q,MATCH(G858,收费标合同信息维护!M:M,0),13))=G858,"有","无"),"无"))</f>
        <v/>
      </c>
      <c r="J858" s="3" t="s">
        <v>4009</v>
      </c>
      <c r="K858" s="3" t="s">
        <v>8449</v>
      </c>
      <c r="L858" s="3" t="s">
        <v>6601</v>
      </c>
      <c r="M858" s="3" t="s">
        <v>6602</v>
      </c>
      <c r="N858" s="3" t="s">
        <v>6603</v>
      </c>
      <c r="O858" s="3" t="s">
        <v>6478</v>
      </c>
      <c r="P858" s="3" t="s">
        <v>8463</v>
      </c>
      <c r="Q858" s="3" t="s">
        <v>8464</v>
      </c>
      <c r="R858" s="3" t="s">
        <v>6484</v>
      </c>
      <c r="S858" s="3" t="s">
        <v>6491</v>
      </c>
      <c r="T858" s="3" t="s">
        <v>7218</v>
      </c>
      <c r="U858" s="3" t="s">
        <v>154</v>
      </c>
      <c r="V858" s="3" t="s">
        <v>6979</v>
      </c>
      <c r="W858" s="3" t="s">
        <v>154</v>
      </c>
      <c r="X858" s="3" t="s">
        <v>154</v>
      </c>
      <c r="Y858" s="3" t="s">
        <v>154</v>
      </c>
      <c r="Z858" s="3" t="s">
        <v>154</v>
      </c>
      <c r="AA858" s="3" t="s">
        <v>154</v>
      </c>
      <c r="AB858" s="3" t="s">
        <v>154</v>
      </c>
      <c r="AC858" s="3" t="s">
        <v>154</v>
      </c>
      <c r="AD858" s="3" t="s">
        <v>6151</v>
      </c>
      <c r="AE858" s="3" t="s">
        <v>6151</v>
      </c>
      <c r="AF858" s="3" t="s">
        <v>154</v>
      </c>
      <c r="AG858" s="3" t="s">
        <v>154</v>
      </c>
      <c r="AH858" s="3" t="s">
        <v>6478</v>
      </c>
      <c r="AI858" s="3" t="s">
        <v>6482</v>
      </c>
      <c r="AJ858" s="3" t="s">
        <v>6489</v>
      </c>
    </row>
    <row r="859" spans="1:36" ht="30">
      <c r="A859" s="10">
        <v>954</v>
      </c>
      <c r="B859" t="str">
        <f>IF(K859="总计","",INDEX(主数据!A:AD,MATCH(J859,主数据!A:A,0),9))</f>
        <v>华中大区公司</v>
      </c>
      <c r="C859" t="str">
        <f>IF(K859="","",INDEX(主数据!A:AD,MATCH(J859,主数据!A:A,0),11))</f>
        <v>郑州城区</v>
      </c>
      <c r="D859" t="str">
        <f t="shared" si="52"/>
        <v>ZZ19电费标准方式0.80</v>
      </c>
      <c r="E859" s="13" t="str">
        <f t="shared" si="54"/>
        <v>0.80</v>
      </c>
      <c r="F859" s="13" t="str">
        <f>IF(E859="","",IFERROR(IF(IF(K859="","",INDEX(收费标合同信息维护!A:Q,MATCH(D859,收费标合同信息维护!J:J,0),10))=D859,"有","无"),"无"))</f>
        <v>无</v>
      </c>
      <c r="G859" s="13" t="str">
        <f t="shared" si="53"/>
        <v/>
      </c>
      <c r="H859" s="13" t="str">
        <f t="shared" si="55"/>
        <v/>
      </c>
      <c r="I859" s="13" t="str">
        <f>IF(G859="","",IFERROR(IF(IF(K859="","",INDEX(收费标合同信息维护!A:Q,MATCH(G859,收费标合同信息维护!M:M,0),13))=G859,"有","无"),"无"))</f>
        <v/>
      </c>
      <c r="J859" s="3" t="s">
        <v>4009</v>
      </c>
      <c r="K859" s="3" t="s">
        <v>8449</v>
      </c>
      <c r="L859" s="3" t="s">
        <v>6601</v>
      </c>
      <c r="M859" s="3" t="s">
        <v>6602</v>
      </c>
      <c r="N859" s="3" t="s">
        <v>6603</v>
      </c>
      <c r="O859" s="3" t="s">
        <v>6478</v>
      </c>
      <c r="P859" s="3" t="s">
        <v>8465</v>
      </c>
      <c r="Q859" s="3" t="s">
        <v>8466</v>
      </c>
      <c r="R859" s="3" t="s">
        <v>6484</v>
      </c>
      <c r="S859" s="3" t="s">
        <v>6491</v>
      </c>
      <c r="T859" s="3" t="s">
        <v>6499</v>
      </c>
      <c r="U859" s="3" t="s">
        <v>154</v>
      </c>
      <c r="V859" s="3" t="s">
        <v>6722</v>
      </c>
      <c r="W859" s="3" t="s">
        <v>154</v>
      </c>
      <c r="X859" s="3" t="s">
        <v>154</v>
      </c>
      <c r="Y859" s="3" t="s">
        <v>154</v>
      </c>
      <c r="Z859" s="3" t="s">
        <v>154</v>
      </c>
      <c r="AA859" s="3" t="s">
        <v>154</v>
      </c>
      <c r="AB859" s="3" t="s">
        <v>154</v>
      </c>
      <c r="AC859" s="3" t="s">
        <v>154</v>
      </c>
      <c r="AD859" s="3" t="s">
        <v>6151</v>
      </c>
      <c r="AE859" s="3" t="s">
        <v>6151</v>
      </c>
      <c r="AF859" s="3" t="s">
        <v>154</v>
      </c>
      <c r="AG859" s="3" t="s">
        <v>154</v>
      </c>
      <c r="AH859" s="3" t="s">
        <v>6478</v>
      </c>
      <c r="AI859" s="3" t="s">
        <v>6482</v>
      </c>
      <c r="AJ859" s="3" t="s">
        <v>6489</v>
      </c>
    </row>
    <row r="860" spans="1:36" ht="30">
      <c r="A860" s="10">
        <v>955</v>
      </c>
      <c r="B860" t="str">
        <f>IF(K860="总计","",INDEX(主数据!A:AD,MATCH(J860,主数据!A:A,0),9))</f>
        <v>华中大区公司</v>
      </c>
      <c r="C860" t="str">
        <f>IF(K860="","",INDEX(主数据!A:AD,MATCH(J860,主数据!A:A,0),11))</f>
        <v>郑州城区</v>
      </c>
      <c r="D860" t="str">
        <f t="shared" si="52"/>
        <v>ZZ19自来水费（简易征收）标准方式4.50</v>
      </c>
      <c r="E860" s="13" t="str">
        <f t="shared" si="54"/>
        <v>4.50</v>
      </c>
      <c r="F860" s="13" t="str">
        <f>IF(E860="","",IFERROR(IF(IF(K860="","",INDEX(收费标合同信息维护!A:Q,MATCH(D860,收费标合同信息维护!J:J,0),10))=D860,"有","无"),"无"))</f>
        <v>无</v>
      </c>
      <c r="G860" s="13" t="str">
        <f t="shared" si="53"/>
        <v/>
      </c>
      <c r="H860" s="13" t="str">
        <f t="shared" si="55"/>
        <v/>
      </c>
      <c r="I860" s="13" t="str">
        <f>IF(G860="","",IFERROR(IF(IF(K860="","",INDEX(收费标合同信息维护!A:Q,MATCH(G860,收费标合同信息维护!M:M,0),13))=G860,"有","无"),"无"))</f>
        <v/>
      </c>
      <c r="J860" s="3" t="s">
        <v>4009</v>
      </c>
      <c r="K860" s="3" t="s">
        <v>8449</v>
      </c>
      <c r="L860" s="3" t="s">
        <v>6615</v>
      </c>
      <c r="M860" s="3" t="s">
        <v>6616</v>
      </c>
      <c r="N860" s="3" t="s">
        <v>6603</v>
      </c>
      <c r="O860" s="3" t="s">
        <v>6478</v>
      </c>
      <c r="P860" s="3" t="s">
        <v>8467</v>
      </c>
      <c r="Q860" s="3" t="s">
        <v>8468</v>
      </c>
      <c r="R860" s="3" t="s">
        <v>6484</v>
      </c>
      <c r="S860" s="3" t="s">
        <v>6491</v>
      </c>
      <c r="T860" s="3" t="s">
        <v>7218</v>
      </c>
      <c r="U860" s="3" t="s">
        <v>154</v>
      </c>
      <c r="V860" s="3" t="s">
        <v>6507</v>
      </c>
      <c r="W860" s="3" t="s">
        <v>154</v>
      </c>
      <c r="X860" s="3" t="s">
        <v>154</v>
      </c>
      <c r="Y860" s="3" t="s">
        <v>154</v>
      </c>
      <c r="Z860" s="3" t="s">
        <v>154</v>
      </c>
      <c r="AA860" s="3" t="s">
        <v>154</v>
      </c>
      <c r="AB860" s="3" t="s">
        <v>154</v>
      </c>
      <c r="AC860" s="3" t="s">
        <v>154</v>
      </c>
      <c r="AD860" s="3" t="s">
        <v>6151</v>
      </c>
      <c r="AE860" s="3" t="s">
        <v>6151</v>
      </c>
      <c r="AF860" s="3" t="s">
        <v>154</v>
      </c>
      <c r="AG860" s="3" t="s">
        <v>154</v>
      </c>
      <c r="AH860" s="3" t="s">
        <v>6478</v>
      </c>
      <c r="AI860" s="3" t="s">
        <v>6482</v>
      </c>
      <c r="AJ860" s="3" t="s">
        <v>6489</v>
      </c>
    </row>
    <row r="861" spans="1:36" ht="30">
      <c r="A861" s="10">
        <v>956</v>
      </c>
      <c r="B861" t="str">
        <f>IF(K861="总计","",INDEX(主数据!A:AD,MATCH(J861,主数据!A:A,0),9))</f>
        <v>华中大区公司</v>
      </c>
      <c r="C861" t="str">
        <f>IF(K861="","",INDEX(主数据!A:AD,MATCH(J861,主数据!A:A,0),11))</f>
        <v>郑州城区</v>
      </c>
      <c r="D861" t="str">
        <f t="shared" si="52"/>
        <v>ZZ19自来水费（简易征收）标准方式5.95</v>
      </c>
      <c r="E861" s="13" t="str">
        <f t="shared" si="54"/>
        <v>5.95</v>
      </c>
      <c r="F861" s="13" t="str">
        <f>IF(E861="","",IFERROR(IF(IF(K861="","",INDEX(收费标合同信息维护!A:Q,MATCH(D861,收费标合同信息维护!J:J,0),10))=D861,"有","无"),"无"))</f>
        <v>无</v>
      </c>
      <c r="G861" s="13" t="str">
        <f t="shared" si="53"/>
        <v/>
      </c>
      <c r="H861" s="13" t="str">
        <f t="shared" si="55"/>
        <v/>
      </c>
      <c r="I861" s="13" t="str">
        <f>IF(G861="","",IFERROR(IF(IF(K861="","",INDEX(收费标合同信息维护!A:Q,MATCH(G861,收费标合同信息维护!M:M,0),13))=G861,"有","无"),"无"))</f>
        <v/>
      </c>
      <c r="J861" s="3" t="s">
        <v>4009</v>
      </c>
      <c r="K861" s="3" t="s">
        <v>8449</v>
      </c>
      <c r="L861" s="3" t="s">
        <v>6615</v>
      </c>
      <c r="M861" s="3" t="s">
        <v>6616</v>
      </c>
      <c r="N861" s="3" t="s">
        <v>6603</v>
      </c>
      <c r="O861" s="3" t="s">
        <v>6478</v>
      </c>
      <c r="P861" s="3" t="s">
        <v>8469</v>
      </c>
      <c r="Q861" s="3" t="s">
        <v>8470</v>
      </c>
      <c r="R861" s="3" t="s">
        <v>6484</v>
      </c>
      <c r="S861" s="3" t="s">
        <v>6491</v>
      </c>
      <c r="T861" s="3" t="s">
        <v>7218</v>
      </c>
      <c r="U861" s="3" t="s">
        <v>154</v>
      </c>
      <c r="V861" s="3" t="s">
        <v>8471</v>
      </c>
      <c r="W861" s="3" t="s">
        <v>154</v>
      </c>
      <c r="X861" s="3" t="s">
        <v>154</v>
      </c>
      <c r="Y861" s="3" t="s">
        <v>154</v>
      </c>
      <c r="Z861" s="3" t="s">
        <v>154</v>
      </c>
      <c r="AA861" s="3" t="s">
        <v>154</v>
      </c>
      <c r="AB861" s="3" t="s">
        <v>154</v>
      </c>
      <c r="AC861" s="3" t="s">
        <v>154</v>
      </c>
      <c r="AD861" s="3" t="s">
        <v>6151</v>
      </c>
      <c r="AE861" s="3" t="s">
        <v>6151</v>
      </c>
      <c r="AF861" s="3" t="s">
        <v>154</v>
      </c>
      <c r="AG861" s="3" t="s">
        <v>154</v>
      </c>
      <c r="AH861" s="3" t="s">
        <v>6478</v>
      </c>
      <c r="AI861" s="3" t="s">
        <v>6482</v>
      </c>
      <c r="AJ861" s="3" t="s">
        <v>6489</v>
      </c>
    </row>
    <row r="862" spans="1:36" ht="15">
      <c r="A862" s="10">
        <v>957</v>
      </c>
      <c r="B862" t="str">
        <f>IF(K862="总计","",INDEX(主数据!A:AD,MATCH(J862,主数据!A:A,0),9))</f>
        <v>华北大区公司</v>
      </c>
      <c r="C862" t="str">
        <f>IF(K862="","",INDEX(主数据!A:AD,MATCH(J862,主数据!A:A,0),11))</f>
        <v>北京三城区</v>
      </c>
      <c r="D862" t="str">
        <f t="shared" si="52"/>
        <v>BJ70物业服务费标准方式3.30</v>
      </c>
      <c r="E862" s="13" t="str">
        <f t="shared" si="54"/>
        <v>3.30</v>
      </c>
      <c r="F862" s="13" t="str">
        <f>IF(E862="","",IFERROR(IF(IF(K862="","",INDEX(收费标合同信息维护!A:Q,MATCH(D862,收费标合同信息维护!J:J,0),10))=D862,"有","无"),"无"))</f>
        <v>无</v>
      </c>
      <c r="G862" s="13" t="str">
        <f t="shared" si="53"/>
        <v/>
      </c>
      <c r="H862" s="13" t="str">
        <f t="shared" si="55"/>
        <v/>
      </c>
      <c r="I862" s="13" t="str">
        <f>IF(G862="","",IFERROR(IF(IF(K862="","",INDEX(收费标合同信息维护!A:Q,MATCH(G862,收费标合同信息维护!M:M,0),13))=G862,"有","无"),"无"))</f>
        <v/>
      </c>
      <c r="J862" s="3" t="s">
        <v>2463</v>
      </c>
      <c r="K862" s="3" t="s">
        <v>6372</v>
      </c>
      <c r="L862" s="3" t="s">
        <v>6025</v>
      </c>
      <c r="M862" s="3" t="s">
        <v>6026</v>
      </c>
      <c r="N862" s="3" t="s">
        <v>6477</v>
      </c>
      <c r="O862" s="3" t="s">
        <v>6478</v>
      </c>
      <c r="P862" s="3" t="s">
        <v>6721</v>
      </c>
      <c r="Q862" s="3" t="s">
        <v>8472</v>
      </c>
      <c r="R862" s="3" t="s">
        <v>6484</v>
      </c>
      <c r="S862" s="3" t="s">
        <v>6491</v>
      </c>
      <c r="T862" s="3" t="s">
        <v>6506</v>
      </c>
      <c r="U862" s="3" t="s">
        <v>154</v>
      </c>
      <c r="V862" s="3" t="s">
        <v>6732</v>
      </c>
      <c r="W862" s="3" t="s">
        <v>154</v>
      </c>
      <c r="X862" s="3" t="s">
        <v>154</v>
      </c>
      <c r="Y862" s="3" t="s">
        <v>154</v>
      </c>
      <c r="Z862" s="3" t="s">
        <v>154</v>
      </c>
      <c r="AA862" s="3" t="s">
        <v>154</v>
      </c>
      <c r="AB862" s="3" t="s">
        <v>154</v>
      </c>
      <c r="AC862" s="3" t="s">
        <v>154</v>
      </c>
      <c r="AD862" s="3" t="s">
        <v>6151</v>
      </c>
      <c r="AE862" s="3" t="s">
        <v>6151</v>
      </c>
      <c r="AF862" s="3" t="s">
        <v>154</v>
      </c>
      <c r="AG862" s="3" t="s">
        <v>154</v>
      </c>
      <c r="AH862" s="3" t="s">
        <v>6478</v>
      </c>
      <c r="AI862" s="3" t="s">
        <v>6482</v>
      </c>
      <c r="AJ862" s="3" t="s">
        <v>6414</v>
      </c>
    </row>
    <row r="863" spans="1:36" ht="15">
      <c r="A863" s="10">
        <v>958</v>
      </c>
      <c r="B863" t="str">
        <f>IF(K863="总计","",INDEX(主数据!A:AD,MATCH(J863,主数据!A:A,0),9))</f>
        <v>华北大区公司</v>
      </c>
      <c r="C863" t="str">
        <f>IF(K863="","",INDEX(主数据!A:AD,MATCH(J863,主数据!A:A,0),11))</f>
        <v>北京三城区</v>
      </c>
      <c r="D863" t="str">
        <f t="shared" si="52"/>
        <v>BJ70物业服务费标准方式6.60</v>
      </c>
      <c r="E863" s="13" t="str">
        <f t="shared" si="54"/>
        <v>6.60</v>
      </c>
      <c r="F863" s="13" t="str">
        <f>IF(E863="","",IFERROR(IF(IF(K863="","",INDEX(收费标合同信息维护!A:Q,MATCH(D863,收费标合同信息维护!J:J,0),10))=D863,"有","无"),"无"))</f>
        <v>无</v>
      </c>
      <c r="G863" s="13" t="str">
        <f t="shared" si="53"/>
        <v/>
      </c>
      <c r="H863" s="13" t="str">
        <f t="shared" si="55"/>
        <v/>
      </c>
      <c r="I863" s="13" t="str">
        <f>IF(G863="","",IFERROR(IF(IF(K863="","",INDEX(收费标合同信息维护!A:Q,MATCH(G863,收费标合同信息维护!M:M,0),13))=G863,"有","无"),"无"))</f>
        <v/>
      </c>
      <c r="J863" s="3" t="s">
        <v>2463</v>
      </c>
      <c r="K863" s="3" t="s">
        <v>6372</v>
      </c>
      <c r="L863" s="3" t="s">
        <v>6025</v>
      </c>
      <c r="M863" s="3" t="s">
        <v>6026</v>
      </c>
      <c r="N863" s="3" t="s">
        <v>6477</v>
      </c>
      <c r="O863" s="3" t="s">
        <v>6478</v>
      </c>
      <c r="P863" s="3" t="s">
        <v>6683</v>
      </c>
      <c r="Q863" s="3" t="s">
        <v>8473</v>
      </c>
      <c r="R863" s="3" t="s">
        <v>6484</v>
      </c>
      <c r="S863" s="3" t="s">
        <v>6491</v>
      </c>
      <c r="T863" s="3" t="s">
        <v>6506</v>
      </c>
      <c r="U863" s="3" t="s">
        <v>154</v>
      </c>
      <c r="V863" s="3" t="s">
        <v>8474</v>
      </c>
      <c r="W863" s="3" t="s">
        <v>154</v>
      </c>
      <c r="X863" s="3" t="s">
        <v>154</v>
      </c>
      <c r="Y863" s="3" t="s">
        <v>154</v>
      </c>
      <c r="Z863" s="3" t="s">
        <v>154</v>
      </c>
      <c r="AA863" s="3" t="s">
        <v>154</v>
      </c>
      <c r="AB863" s="3" t="s">
        <v>154</v>
      </c>
      <c r="AC863" s="3" t="s">
        <v>154</v>
      </c>
      <c r="AD863" s="3" t="s">
        <v>6151</v>
      </c>
      <c r="AE863" s="3" t="s">
        <v>6151</v>
      </c>
      <c r="AF863" s="3" t="s">
        <v>154</v>
      </c>
      <c r="AG863" s="3" t="s">
        <v>154</v>
      </c>
      <c r="AH863" s="3" t="s">
        <v>6478</v>
      </c>
      <c r="AI863" s="3" t="s">
        <v>6482</v>
      </c>
      <c r="AJ863" s="3" t="s">
        <v>8475</v>
      </c>
    </row>
    <row r="864" spans="1:36" ht="30">
      <c r="A864" s="10">
        <v>959</v>
      </c>
      <c r="B864" t="str">
        <f>IF(K864="总计","",INDEX(主数据!A:AD,MATCH(J864,主数据!A:A,0),9))</f>
        <v>华北大区公司</v>
      </c>
      <c r="C864" t="str">
        <f>IF(K864="","",INDEX(主数据!A:AD,MATCH(J864,主数据!A:A,0),11))</f>
        <v>北京三城区</v>
      </c>
      <c r="D864" t="str">
        <f t="shared" si="52"/>
        <v>BJ70生活垃圾消纳费（非仪表）定额</v>
      </c>
      <c r="E864" s="13" t="str">
        <f t="shared" si="54"/>
        <v/>
      </c>
      <c r="F864" s="13" t="str">
        <f>IF(E864="","",IFERROR(IF(IF(K864="","",INDEX(收费标合同信息维护!A:Q,MATCH(D864,收费标合同信息维护!J:J,0),10))=D864,"有","无"),"无"))</f>
        <v/>
      </c>
      <c r="G864" s="13" t="str">
        <f t="shared" si="53"/>
        <v>BJ70生活垃圾消纳费（非仪表）定额5.00</v>
      </c>
      <c r="H864" s="13" t="str">
        <f t="shared" si="55"/>
        <v>5.00</v>
      </c>
      <c r="I864" s="13" t="str">
        <f>IF(G864="","",IFERROR(IF(IF(K864="","",INDEX(收费标合同信息维护!A:Q,MATCH(G864,收费标合同信息维护!M:M,0),13))=G864,"有","无"),"无"))</f>
        <v>无</v>
      </c>
      <c r="J864" s="3" t="s">
        <v>2463</v>
      </c>
      <c r="K864" s="3" t="s">
        <v>6372</v>
      </c>
      <c r="L864" s="3" t="s">
        <v>6906</v>
      </c>
      <c r="M864" s="3" t="s">
        <v>6907</v>
      </c>
      <c r="N864" s="3" t="s">
        <v>6477</v>
      </c>
      <c r="O864" s="3" t="s">
        <v>6478</v>
      </c>
      <c r="P864" s="3" t="s">
        <v>7354</v>
      </c>
      <c r="Q864" s="3" t="s">
        <v>8476</v>
      </c>
      <c r="R864" s="3" t="s">
        <v>6490</v>
      </c>
      <c r="S864" s="3" t="s">
        <v>6491</v>
      </c>
      <c r="T864" s="3" t="s">
        <v>6506</v>
      </c>
      <c r="U864" s="3" t="s">
        <v>154</v>
      </c>
      <c r="V864" s="3" t="s">
        <v>154</v>
      </c>
      <c r="W864" s="3" t="s">
        <v>6744</v>
      </c>
      <c r="X864" s="3" t="s">
        <v>154</v>
      </c>
      <c r="Y864" s="3" t="s">
        <v>154</v>
      </c>
      <c r="Z864" s="3" t="s">
        <v>154</v>
      </c>
      <c r="AA864" s="3" t="s">
        <v>154</v>
      </c>
      <c r="AB864" s="3" t="s">
        <v>154</v>
      </c>
      <c r="AC864" s="3" t="s">
        <v>154</v>
      </c>
      <c r="AD864" s="3" t="s">
        <v>6151</v>
      </c>
      <c r="AE864" s="3" t="s">
        <v>6151</v>
      </c>
      <c r="AF864" s="3" t="s">
        <v>154</v>
      </c>
      <c r="AG864" s="3" t="s">
        <v>154</v>
      </c>
      <c r="AH864" s="3" t="s">
        <v>6478</v>
      </c>
      <c r="AI864" s="3" t="s">
        <v>6727</v>
      </c>
      <c r="AJ864" s="3" t="s">
        <v>6489</v>
      </c>
    </row>
    <row r="865" spans="1:36" ht="15">
      <c r="A865" s="10">
        <v>960</v>
      </c>
      <c r="B865" t="str">
        <f>IF(K865="总计","",INDEX(主数据!A:AD,MATCH(J865,主数据!A:A,0),9))</f>
        <v>华南大区公司</v>
      </c>
      <c r="C865" t="str">
        <f>IF(K865="","",INDEX(主数据!A:AD,MATCH(J865,主数据!A:A,0),11))</f>
        <v>长沙西区</v>
      </c>
      <c r="D865" t="str">
        <f t="shared" si="52"/>
        <v>CS30物业服务费标准方式1.68</v>
      </c>
      <c r="E865" s="13" t="str">
        <f t="shared" si="54"/>
        <v>1.68</v>
      </c>
      <c r="F865" s="13" t="str">
        <f>IF(E865="","",IFERROR(IF(IF(K865="","",INDEX(收费标合同信息维护!A:Q,MATCH(D865,收费标合同信息维护!J:J,0),10))=D865,"有","无"),"无"))</f>
        <v>无</v>
      </c>
      <c r="G865" s="13" t="str">
        <f t="shared" si="53"/>
        <v/>
      </c>
      <c r="H865" s="13" t="str">
        <f t="shared" si="55"/>
        <v/>
      </c>
      <c r="I865" s="13" t="str">
        <f>IF(G865="","",IFERROR(IF(IF(K865="","",INDEX(收费标合同信息维护!A:Q,MATCH(G865,收费标合同信息维护!M:M,0),13))=G865,"有","无"),"无"))</f>
        <v/>
      </c>
      <c r="J865" s="3" t="s">
        <v>4574</v>
      </c>
      <c r="K865" s="3" t="s">
        <v>8477</v>
      </c>
      <c r="L865" s="3" t="s">
        <v>6025</v>
      </c>
      <c r="M865" s="3" t="s">
        <v>6026</v>
      </c>
      <c r="N865" s="3" t="s">
        <v>6477</v>
      </c>
      <c r="O865" s="3" t="s">
        <v>6478</v>
      </c>
      <c r="P865" s="3" t="s">
        <v>8478</v>
      </c>
      <c r="Q865" s="3" t="s">
        <v>8479</v>
      </c>
      <c r="R865" s="3" t="s">
        <v>6484</v>
      </c>
      <c r="S865" s="3" t="s">
        <v>6491</v>
      </c>
      <c r="T865" s="3" t="s">
        <v>6492</v>
      </c>
      <c r="U865" s="3" t="s">
        <v>154</v>
      </c>
      <c r="V865" s="3" t="s">
        <v>8480</v>
      </c>
      <c r="W865" s="3" t="s">
        <v>154</v>
      </c>
      <c r="X865" s="3" t="s">
        <v>154</v>
      </c>
      <c r="Y865" s="3" t="s">
        <v>154</v>
      </c>
      <c r="Z865" s="3" t="s">
        <v>154</v>
      </c>
      <c r="AA865" s="3" t="s">
        <v>154</v>
      </c>
      <c r="AB865" s="3" t="s">
        <v>154</v>
      </c>
      <c r="AC865" s="3" t="s">
        <v>154</v>
      </c>
      <c r="AD865" s="3" t="s">
        <v>6151</v>
      </c>
      <c r="AE865" s="3" t="s">
        <v>6151</v>
      </c>
      <c r="AF865" s="3" t="s">
        <v>154</v>
      </c>
      <c r="AG865" s="3" t="s">
        <v>154</v>
      </c>
      <c r="AH865" s="3" t="s">
        <v>6478</v>
      </c>
      <c r="AI865" s="3" t="s">
        <v>6482</v>
      </c>
      <c r="AJ865" s="3" t="s">
        <v>6206</v>
      </c>
    </row>
    <row r="866" spans="1:36" ht="15">
      <c r="A866" s="10">
        <v>961</v>
      </c>
      <c r="B866" t="str">
        <f>IF(K866="总计","",INDEX(主数据!A:AD,MATCH(J866,主数据!A:A,0),9))</f>
        <v>华南大区公司</v>
      </c>
      <c r="C866" t="str">
        <f>IF(K866="","",INDEX(主数据!A:AD,MATCH(J866,主数据!A:A,0),11))</f>
        <v>长沙西区</v>
      </c>
      <c r="D866" t="str">
        <f t="shared" si="52"/>
        <v>CS30物业服务费标准方式1.80</v>
      </c>
      <c r="E866" s="13" t="str">
        <f t="shared" si="54"/>
        <v>1.80</v>
      </c>
      <c r="F866" s="13" t="str">
        <f>IF(E866="","",IFERROR(IF(IF(K866="","",INDEX(收费标合同信息维护!A:Q,MATCH(D866,收费标合同信息维护!J:J,0),10))=D866,"有","无"),"无"))</f>
        <v>无</v>
      </c>
      <c r="G866" s="13" t="str">
        <f t="shared" si="53"/>
        <v/>
      </c>
      <c r="H866" s="13" t="str">
        <f t="shared" si="55"/>
        <v/>
      </c>
      <c r="I866" s="13" t="str">
        <f>IF(G866="","",IFERROR(IF(IF(K866="","",INDEX(收费标合同信息维护!A:Q,MATCH(G866,收费标合同信息维护!M:M,0),13))=G866,"有","无"),"无"))</f>
        <v/>
      </c>
      <c r="J866" s="3" t="s">
        <v>4574</v>
      </c>
      <c r="K866" s="3" t="s">
        <v>8477</v>
      </c>
      <c r="L866" s="3" t="s">
        <v>6025</v>
      </c>
      <c r="M866" s="3" t="s">
        <v>6026</v>
      </c>
      <c r="N866" s="3" t="s">
        <v>6477</v>
      </c>
      <c r="O866" s="3" t="s">
        <v>6478</v>
      </c>
      <c r="P866" s="3" t="s">
        <v>8481</v>
      </c>
      <c r="Q866" s="3" t="s">
        <v>8482</v>
      </c>
      <c r="R866" s="3" t="s">
        <v>6484</v>
      </c>
      <c r="S866" s="3" t="s">
        <v>6491</v>
      </c>
      <c r="T866" s="3" t="s">
        <v>6492</v>
      </c>
      <c r="U866" s="3" t="s">
        <v>154</v>
      </c>
      <c r="V866" s="3" t="s">
        <v>6759</v>
      </c>
      <c r="W866" s="3" t="s">
        <v>154</v>
      </c>
      <c r="X866" s="3" t="s">
        <v>154</v>
      </c>
      <c r="Y866" s="3" t="s">
        <v>154</v>
      </c>
      <c r="Z866" s="3" t="s">
        <v>154</v>
      </c>
      <c r="AA866" s="3" t="s">
        <v>154</v>
      </c>
      <c r="AB866" s="3" t="s">
        <v>154</v>
      </c>
      <c r="AC866" s="3" t="s">
        <v>154</v>
      </c>
      <c r="AD866" s="3" t="s">
        <v>6151</v>
      </c>
      <c r="AE866" s="3" t="s">
        <v>6151</v>
      </c>
      <c r="AF866" s="3" t="s">
        <v>154</v>
      </c>
      <c r="AG866" s="3" t="s">
        <v>154</v>
      </c>
      <c r="AH866" s="3" t="s">
        <v>6478</v>
      </c>
      <c r="AI866" s="3" t="s">
        <v>6482</v>
      </c>
      <c r="AJ866" s="3" t="s">
        <v>6118</v>
      </c>
    </row>
    <row r="867" spans="1:36" ht="15">
      <c r="A867" s="10">
        <v>962</v>
      </c>
      <c r="B867" t="str">
        <f>IF(K867="总计","",INDEX(主数据!A:AD,MATCH(J867,主数据!A:A,0),9))</f>
        <v>华南大区公司</v>
      </c>
      <c r="C867" t="str">
        <f>IF(K867="","",INDEX(主数据!A:AD,MATCH(J867,主数据!A:A,0),11))</f>
        <v>长沙西区</v>
      </c>
      <c r="D867" t="str">
        <f t="shared" si="52"/>
        <v>CS30物业服务费标准方式4.00</v>
      </c>
      <c r="E867" s="13" t="str">
        <f t="shared" si="54"/>
        <v>4.00</v>
      </c>
      <c r="F867" s="13" t="str">
        <f>IF(E867="","",IFERROR(IF(IF(K867="","",INDEX(收费标合同信息维护!A:Q,MATCH(D867,收费标合同信息维护!J:J,0),10))=D867,"有","无"),"无"))</f>
        <v>无</v>
      </c>
      <c r="G867" s="13" t="str">
        <f t="shared" si="53"/>
        <v/>
      </c>
      <c r="H867" s="13" t="str">
        <f t="shared" si="55"/>
        <v/>
      </c>
      <c r="I867" s="13" t="str">
        <f>IF(G867="","",IFERROR(IF(IF(K867="","",INDEX(收费标合同信息维护!A:Q,MATCH(G867,收费标合同信息维护!M:M,0),13))=G867,"有","无"),"无"))</f>
        <v/>
      </c>
      <c r="J867" s="3" t="s">
        <v>4574</v>
      </c>
      <c r="K867" s="3" t="s">
        <v>8477</v>
      </c>
      <c r="L867" s="3" t="s">
        <v>6025</v>
      </c>
      <c r="M867" s="3" t="s">
        <v>6026</v>
      </c>
      <c r="N867" s="3" t="s">
        <v>6477</v>
      </c>
      <c r="O867" s="3" t="s">
        <v>6478</v>
      </c>
      <c r="P867" s="3" t="s">
        <v>8483</v>
      </c>
      <c r="Q867" s="3" t="s">
        <v>8484</v>
      </c>
      <c r="R867" s="3" t="s">
        <v>6484</v>
      </c>
      <c r="S867" s="3" t="s">
        <v>6491</v>
      </c>
      <c r="T867" s="3" t="s">
        <v>6492</v>
      </c>
      <c r="U867" s="3" t="s">
        <v>154</v>
      </c>
      <c r="V867" s="3" t="s">
        <v>6755</v>
      </c>
      <c r="W867" s="3" t="s">
        <v>154</v>
      </c>
      <c r="X867" s="3" t="s">
        <v>154</v>
      </c>
      <c r="Y867" s="3" t="s">
        <v>154</v>
      </c>
      <c r="Z867" s="3" t="s">
        <v>154</v>
      </c>
      <c r="AA867" s="3" t="s">
        <v>154</v>
      </c>
      <c r="AB867" s="3" t="s">
        <v>154</v>
      </c>
      <c r="AC867" s="3" t="s">
        <v>154</v>
      </c>
      <c r="AD867" s="3" t="s">
        <v>6151</v>
      </c>
      <c r="AE867" s="3" t="s">
        <v>6151</v>
      </c>
      <c r="AF867" s="3" t="s">
        <v>6040</v>
      </c>
      <c r="AG867" s="3" t="s">
        <v>154</v>
      </c>
      <c r="AH867" s="3" t="s">
        <v>6478</v>
      </c>
      <c r="AI867" s="3" t="s">
        <v>6482</v>
      </c>
      <c r="AJ867" s="3" t="s">
        <v>6246</v>
      </c>
    </row>
    <row r="868" spans="1:36" ht="15">
      <c r="A868" s="10">
        <v>963</v>
      </c>
      <c r="B868" t="str">
        <f>IF(K868="总计","",INDEX(主数据!A:AD,MATCH(J868,主数据!A:A,0),9))</f>
        <v>华南大区公司</v>
      </c>
      <c r="C868" t="str">
        <f>IF(K868="","",INDEX(主数据!A:AD,MATCH(J868,主数据!A:A,0),11))</f>
        <v>长沙西区</v>
      </c>
      <c r="D868" t="str">
        <f t="shared" si="52"/>
        <v>CS30物业服务费标准方式1.20</v>
      </c>
      <c r="E868" s="13" t="str">
        <f t="shared" si="54"/>
        <v>1.20</v>
      </c>
      <c r="F868" s="13" t="str">
        <f>IF(E868="","",IFERROR(IF(IF(K868="","",INDEX(收费标合同信息维护!A:Q,MATCH(D868,收费标合同信息维护!J:J,0),10))=D868,"有","无"),"无"))</f>
        <v>无</v>
      </c>
      <c r="G868" s="13" t="str">
        <f t="shared" si="53"/>
        <v/>
      </c>
      <c r="H868" s="13" t="str">
        <f t="shared" si="55"/>
        <v/>
      </c>
      <c r="I868" s="13" t="str">
        <f>IF(G868="","",IFERROR(IF(IF(K868="","",INDEX(收费标合同信息维护!A:Q,MATCH(G868,收费标合同信息维护!M:M,0),13))=G868,"有","无"),"无"))</f>
        <v/>
      </c>
      <c r="J868" s="3" t="s">
        <v>4574</v>
      </c>
      <c r="K868" s="3" t="s">
        <v>8477</v>
      </c>
      <c r="L868" s="3" t="s">
        <v>6025</v>
      </c>
      <c r="M868" s="3" t="s">
        <v>6026</v>
      </c>
      <c r="N868" s="3" t="s">
        <v>6477</v>
      </c>
      <c r="O868" s="3" t="s">
        <v>6478</v>
      </c>
      <c r="P868" s="3" t="s">
        <v>8485</v>
      </c>
      <c r="Q868" s="3" t="s">
        <v>8486</v>
      </c>
      <c r="R868" s="3" t="s">
        <v>6484</v>
      </c>
      <c r="S868" s="3" t="s">
        <v>6491</v>
      </c>
      <c r="T868" s="3" t="s">
        <v>6492</v>
      </c>
      <c r="U868" s="3" t="s">
        <v>154</v>
      </c>
      <c r="V868" s="3" t="s">
        <v>6614</v>
      </c>
      <c r="W868" s="3" t="s">
        <v>154</v>
      </c>
      <c r="X868" s="3" t="s">
        <v>154</v>
      </c>
      <c r="Y868" s="3" t="s">
        <v>154</v>
      </c>
      <c r="Z868" s="3" t="s">
        <v>154</v>
      </c>
      <c r="AA868" s="3" t="s">
        <v>154</v>
      </c>
      <c r="AB868" s="3" t="s">
        <v>154</v>
      </c>
      <c r="AC868" s="3" t="s">
        <v>154</v>
      </c>
      <c r="AD868" s="3" t="s">
        <v>6151</v>
      </c>
      <c r="AE868" s="3" t="s">
        <v>6151</v>
      </c>
      <c r="AF868" s="3" t="s">
        <v>154</v>
      </c>
      <c r="AG868" s="3" t="s">
        <v>154</v>
      </c>
      <c r="AH868" s="3" t="s">
        <v>6478</v>
      </c>
      <c r="AI868" s="3" t="s">
        <v>6482</v>
      </c>
      <c r="AJ868" s="3" t="s">
        <v>11</v>
      </c>
    </row>
    <row r="869" spans="1:36" ht="15">
      <c r="A869" s="10">
        <v>964</v>
      </c>
      <c r="B869" t="str">
        <f>IF(K869="总计","",INDEX(主数据!A:AD,MATCH(J869,主数据!A:A,0),9))</f>
        <v>华南大区公司</v>
      </c>
      <c r="C869" t="str">
        <f>IF(K869="","",INDEX(主数据!A:AD,MATCH(J869,主数据!A:A,0),11))</f>
        <v>长沙西区</v>
      </c>
      <c r="D869" t="str">
        <f t="shared" si="52"/>
        <v>CS30物业服务费标准方式3.00</v>
      </c>
      <c r="E869" s="13" t="str">
        <f t="shared" si="54"/>
        <v>3.00</v>
      </c>
      <c r="F869" s="13" t="str">
        <f>IF(E869="","",IFERROR(IF(IF(K869="","",INDEX(收费标合同信息维护!A:Q,MATCH(D869,收费标合同信息维护!J:J,0),10))=D869,"有","无"),"无"))</f>
        <v>无</v>
      </c>
      <c r="G869" s="13" t="str">
        <f t="shared" si="53"/>
        <v/>
      </c>
      <c r="H869" s="13" t="str">
        <f t="shared" si="55"/>
        <v/>
      </c>
      <c r="I869" s="13" t="str">
        <f>IF(G869="","",IFERROR(IF(IF(K869="","",INDEX(收费标合同信息维护!A:Q,MATCH(G869,收费标合同信息维护!M:M,0),13))=G869,"有","无"),"无"))</f>
        <v/>
      </c>
      <c r="J869" s="3" t="s">
        <v>4574</v>
      </c>
      <c r="K869" s="3" t="s">
        <v>8477</v>
      </c>
      <c r="L869" s="3" t="s">
        <v>6025</v>
      </c>
      <c r="M869" s="3" t="s">
        <v>6026</v>
      </c>
      <c r="N869" s="3" t="s">
        <v>6477</v>
      </c>
      <c r="O869" s="3" t="s">
        <v>6478</v>
      </c>
      <c r="P869" s="3" t="s">
        <v>8487</v>
      </c>
      <c r="Q869" s="3" t="s">
        <v>8488</v>
      </c>
      <c r="R869" s="3" t="s">
        <v>6484</v>
      </c>
      <c r="S869" s="3" t="s">
        <v>6491</v>
      </c>
      <c r="T869" s="3" t="s">
        <v>6492</v>
      </c>
      <c r="U869" s="3" t="s">
        <v>154</v>
      </c>
      <c r="V869" s="3" t="s">
        <v>6672</v>
      </c>
      <c r="W869" s="3" t="s">
        <v>154</v>
      </c>
      <c r="X869" s="3" t="s">
        <v>154</v>
      </c>
      <c r="Y869" s="3" t="s">
        <v>154</v>
      </c>
      <c r="Z869" s="3" t="s">
        <v>154</v>
      </c>
      <c r="AA869" s="3" t="s">
        <v>154</v>
      </c>
      <c r="AB869" s="3" t="s">
        <v>154</v>
      </c>
      <c r="AC869" s="3" t="s">
        <v>154</v>
      </c>
      <c r="AD869" s="3" t="s">
        <v>6151</v>
      </c>
      <c r="AE869" s="3" t="s">
        <v>6151</v>
      </c>
      <c r="AF869" s="3" t="s">
        <v>154</v>
      </c>
      <c r="AG869" s="3" t="s">
        <v>154</v>
      </c>
      <c r="AH869" s="3" t="s">
        <v>6478</v>
      </c>
      <c r="AI869" s="3" t="s">
        <v>6482</v>
      </c>
      <c r="AJ869" s="3" t="s">
        <v>6030</v>
      </c>
    </row>
    <row r="870" spans="1:36" ht="15">
      <c r="A870" s="10">
        <v>965</v>
      </c>
      <c r="B870" t="str">
        <f>IF(K870="总计","",INDEX(主数据!A:AD,MATCH(J870,主数据!A:A,0),9))</f>
        <v>华南大区公司</v>
      </c>
      <c r="C870" t="str">
        <f>IF(K870="","",INDEX(主数据!A:AD,MATCH(J870,主数据!A:A,0),11))</f>
        <v>长沙西区</v>
      </c>
      <c r="D870" t="str">
        <f t="shared" si="52"/>
        <v>CS30物业服务费标准方式2.00</v>
      </c>
      <c r="E870" s="13" t="str">
        <f t="shared" si="54"/>
        <v>2.00</v>
      </c>
      <c r="F870" s="13" t="str">
        <f>IF(E870="","",IFERROR(IF(IF(K870="","",INDEX(收费标合同信息维护!A:Q,MATCH(D870,收费标合同信息维护!J:J,0),10))=D870,"有","无"),"无"))</f>
        <v>无</v>
      </c>
      <c r="G870" s="13" t="str">
        <f t="shared" si="53"/>
        <v/>
      </c>
      <c r="H870" s="13" t="str">
        <f t="shared" si="55"/>
        <v/>
      </c>
      <c r="I870" s="13" t="str">
        <f>IF(G870="","",IFERROR(IF(IF(K870="","",INDEX(收费标合同信息维护!A:Q,MATCH(G870,收费标合同信息维护!M:M,0),13))=G870,"有","无"),"无"))</f>
        <v/>
      </c>
      <c r="J870" s="3" t="s">
        <v>4574</v>
      </c>
      <c r="K870" s="3" t="s">
        <v>8477</v>
      </c>
      <c r="L870" s="3" t="s">
        <v>6025</v>
      </c>
      <c r="M870" s="3" t="s">
        <v>6026</v>
      </c>
      <c r="N870" s="3" t="s">
        <v>6477</v>
      </c>
      <c r="O870" s="3" t="s">
        <v>6478</v>
      </c>
      <c r="P870" s="3" t="s">
        <v>8489</v>
      </c>
      <c r="Q870" s="3" t="s">
        <v>8490</v>
      </c>
      <c r="R870" s="3" t="s">
        <v>6484</v>
      </c>
      <c r="S870" s="3" t="s">
        <v>6491</v>
      </c>
      <c r="T870" s="3" t="s">
        <v>6492</v>
      </c>
      <c r="U870" s="3" t="s">
        <v>154</v>
      </c>
      <c r="V870" s="3" t="s">
        <v>6686</v>
      </c>
      <c r="W870" s="3" t="s">
        <v>154</v>
      </c>
      <c r="X870" s="3" t="s">
        <v>154</v>
      </c>
      <c r="Y870" s="3" t="s">
        <v>154</v>
      </c>
      <c r="Z870" s="3" t="s">
        <v>154</v>
      </c>
      <c r="AA870" s="3" t="s">
        <v>154</v>
      </c>
      <c r="AB870" s="3" t="s">
        <v>154</v>
      </c>
      <c r="AC870" s="3" t="s">
        <v>154</v>
      </c>
      <c r="AD870" s="3" t="s">
        <v>6151</v>
      </c>
      <c r="AE870" s="3" t="s">
        <v>6151</v>
      </c>
      <c r="AF870" s="3" t="s">
        <v>154</v>
      </c>
      <c r="AG870" s="3" t="s">
        <v>154</v>
      </c>
      <c r="AH870" s="3" t="s">
        <v>6478</v>
      </c>
      <c r="AI870" s="3" t="s">
        <v>6482</v>
      </c>
      <c r="AJ870" s="3" t="s">
        <v>6030</v>
      </c>
    </row>
    <row r="871" spans="1:36" ht="15">
      <c r="A871" s="10">
        <v>966</v>
      </c>
      <c r="B871" t="str">
        <f>IF(K871="总计","",INDEX(主数据!A:AD,MATCH(J871,主数据!A:A,0),9))</f>
        <v>华南大区公司</v>
      </c>
      <c r="C871" t="str">
        <f>IF(K871="","",INDEX(主数据!A:AD,MATCH(J871,主数据!A:A,0),11))</f>
        <v>长沙西区</v>
      </c>
      <c r="D871" t="str">
        <f t="shared" si="52"/>
        <v>CS30物业服务费标准方式1.68</v>
      </c>
      <c r="E871" s="13" t="str">
        <f t="shared" si="54"/>
        <v>1.68</v>
      </c>
      <c r="F871" s="13" t="str">
        <f>IF(E871="","",IFERROR(IF(IF(K871="","",INDEX(收费标合同信息维护!A:Q,MATCH(D871,收费标合同信息维护!J:J,0),10))=D871,"有","无"),"无"))</f>
        <v>无</v>
      </c>
      <c r="G871" s="13" t="str">
        <f t="shared" si="53"/>
        <v/>
      </c>
      <c r="H871" s="13" t="str">
        <f t="shared" si="55"/>
        <v/>
      </c>
      <c r="I871" s="13" t="str">
        <f>IF(G871="","",IFERROR(IF(IF(K871="","",INDEX(收费标合同信息维护!A:Q,MATCH(G871,收费标合同信息维护!M:M,0),13))=G871,"有","无"),"无"))</f>
        <v/>
      </c>
      <c r="J871" s="3" t="s">
        <v>4574</v>
      </c>
      <c r="K871" s="3" t="s">
        <v>8477</v>
      </c>
      <c r="L871" s="3" t="s">
        <v>6025</v>
      </c>
      <c r="M871" s="3" t="s">
        <v>6026</v>
      </c>
      <c r="N871" s="3" t="s">
        <v>6477</v>
      </c>
      <c r="O871" s="3" t="s">
        <v>6478</v>
      </c>
      <c r="P871" s="3" t="s">
        <v>18091</v>
      </c>
      <c r="Q871" s="3" t="s">
        <v>18092</v>
      </c>
      <c r="R871" s="3" t="s">
        <v>6484</v>
      </c>
      <c r="S871" s="3" t="s">
        <v>6491</v>
      </c>
      <c r="T871" s="3" t="s">
        <v>6537</v>
      </c>
      <c r="U871" s="3" t="s">
        <v>6555</v>
      </c>
      <c r="V871" s="3" t="s">
        <v>8480</v>
      </c>
      <c r="W871" s="3" t="s">
        <v>154</v>
      </c>
      <c r="X871" s="3" t="s">
        <v>154</v>
      </c>
      <c r="Y871" s="3" t="s">
        <v>154</v>
      </c>
      <c r="Z871" s="3" t="s">
        <v>154</v>
      </c>
      <c r="AA871" s="3" t="s">
        <v>154</v>
      </c>
      <c r="AB871" s="3" t="s">
        <v>154</v>
      </c>
      <c r="AC871" s="3" t="s">
        <v>154</v>
      </c>
      <c r="AD871" s="3" t="s">
        <v>6151</v>
      </c>
      <c r="AE871" s="3" t="s">
        <v>6151</v>
      </c>
      <c r="AF871" s="3" t="s">
        <v>6040</v>
      </c>
      <c r="AG871" s="3" t="s">
        <v>154</v>
      </c>
      <c r="AH871" s="3" t="s">
        <v>6478</v>
      </c>
      <c r="AI871" s="3" t="s">
        <v>6482</v>
      </c>
      <c r="AJ871" s="3" t="s">
        <v>6489</v>
      </c>
    </row>
    <row r="872" spans="1:36" ht="15">
      <c r="A872" s="10">
        <v>967</v>
      </c>
      <c r="B872" t="str">
        <f>IF(K872="总计","",INDEX(主数据!A:AD,MATCH(J872,主数据!A:A,0),9))</f>
        <v>华南大区公司</v>
      </c>
      <c r="C872" t="str">
        <f>IF(K872="","",INDEX(主数据!A:AD,MATCH(J872,主数据!A:A,0),11))</f>
        <v>长沙西区</v>
      </c>
      <c r="D872" t="str">
        <f t="shared" si="52"/>
        <v>CS30物业服务费标准方式1.68</v>
      </c>
      <c r="E872" s="13" t="str">
        <f t="shared" si="54"/>
        <v>1.68</v>
      </c>
      <c r="F872" s="13" t="str">
        <f>IF(E872="","",IFERROR(IF(IF(K872="","",INDEX(收费标合同信息维护!A:Q,MATCH(D872,收费标合同信息维护!J:J,0),10))=D872,"有","无"),"无"))</f>
        <v>无</v>
      </c>
      <c r="G872" s="13" t="str">
        <f t="shared" si="53"/>
        <v/>
      </c>
      <c r="H872" s="13" t="str">
        <f t="shared" si="55"/>
        <v/>
      </c>
      <c r="I872" s="13" t="str">
        <f>IF(G872="","",IFERROR(IF(IF(K872="","",INDEX(收费标合同信息维护!A:Q,MATCH(G872,收费标合同信息维护!M:M,0),13))=G872,"有","无"),"无"))</f>
        <v/>
      </c>
      <c r="J872" s="3" t="s">
        <v>4574</v>
      </c>
      <c r="K872" s="3" t="s">
        <v>8477</v>
      </c>
      <c r="L872" s="3" t="s">
        <v>6025</v>
      </c>
      <c r="M872" s="3" t="s">
        <v>6026</v>
      </c>
      <c r="N872" s="3" t="s">
        <v>6477</v>
      </c>
      <c r="O872" s="3" t="s">
        <v>6478</v>
      </c>
      <c r="P872" s="3" t="s">
        <v>8491</v>
      </c>
      <c r="Q872" s="3" t="s">
        <v>8492</v>
      </c>
      <c r="R872" s="3" t="s">
        <v>6484</v>
      </c>
      <c r="S872" s="3" t="s">
        <v>6485</v>
      </c>
      <c r="T872" s="3" t="s">
        <v>6493</v>
      </c>
      <c r="U872" s="3" t="s">
        <v>154</v>
      </c>
      <c r="V872" s="3" t="s">
        <v>8480</v>
      </c>
      <c r="W872" s="3" t="s">
        <v>154</v>
      </c>
      <c r="X872" s="3" t="s">
        <v>154</v>
      </c>
      <c r="Y872" s="3" t="s">
        <v>154</v>
      </c>
      <c r="Z872" s="3" t="s">
        <v>154</v>
      </c>
      <c r="AA872" s="3" t="s">
        <v>154</v>
      </c>
      <c r="AB872" s="3" t="s">
        <v>154</v>
      </c>
      <c r="AC872" s="3" t="s">
        <v>154</v>
      </c>
      <c r="AD872" s="3" t="s">
        <v>6151</v>
      </c>
      <c r="AE872" s="3" t="s">
        <v>6151</v>
      </c>
      <c r="AF872" s="3" t="s">
        <v>154</v>
      </c>
      <c r="AG872" s="3" t="s">
        <v>154</v>
      </c>
      <c r="AH872" s="3" t="s">
        <v>6478</v>
      </c>
      <c r="AI872" s="3" t="s">
        <v>6482</v>
      </c>
      <c r="AJ872" s="3" t="s">
        <v>6033</v>
      </c>
    </row>
    <row r="873" spans="1:36" ht="15">
      <c r="A873" s="10">
        <v>968</v>
      </c>
      <c r="B873" t="str">
        <f>IF(K873="总计","",INDEX(主数据!A:AD,MATCH(J873,主数据!A:A,0),9))</f>
        <v>华南大区公司</v>
      </c>
      <c r="C873" t="str">
        <f>IF(K873="","",INDEX(主数据!A:AD,MATCH(J873,主数据!A:A,0),11))</f>
        <v>长沙西区</v>
      </c>
      <c r="D873" t="str">
        <f t="shared" si="52"/>
        <v>CS30物业服务费标准方式1.80</v>
      </c>
      <c r="E873" s="13" t="str">
        <f t="shared" si="54"/>
        <v>1.80</v>
      </c>
      <c r="F873" s="13" t="str">
        <f>IF(E873="","",IFERROR(IF(IF(K873="","",INDEX(收费标合同信息维护!A:Q,MATCH(D873,收费标合同信息维护!J:J,0),10))=D873,"有","无"),"无"))</f>
        <v>无</v>
      </c>
      <c r="G873" s="13" t="str">
        <f t="shared" si="53"/>
        <v/>
      </c>
      <c r="H873" s="13" t="str">
        <f t="shared" si="55"/>
        <v/>
      </c>
      <c r="I873" s="13" t="str">
        <f>IF(G873="","",IFERROR(IF(IF(K873="","",INDEX(收费标合同信息维护!A:Q,MATCH(G873,收费标合同信息维护!M:M,0),13))=G873,"有","无"),"无"))</f>
        <v/>
      </c>
      <c r="J873" s="3" t="s">
        <v>4574</v>
      </c>
      <c r="K873" s="3" t="s">
        <v>8477</v>
      </c>
      <c r="L873" s="3" t="s">
        <v>6025</v>
      </c>
      <c r="M873" s="3" t="s">
        <v>6026</v>
      </c>
      <c r="N873" s="3" t="s">
        <v>6477</v>
      </c>
      <c r="O873" s="3" t="s">
        <v>6478</v>
      </c>
      <c r="P873" s="3" t="s">
        <v>8493</v>
      </c>
      <c r="Q873" s="3" t="s">
        <v>8494</v>
      </c>
      <c r="R873" s="3" t="s">
        <v>6484</v>
      </c>
      <c r="S873" s="3" t="s">
        <v>6485</v>
      </c>
      <c r="T873" s="3" t="s">
        <v>6493</v>
      </c>
      <c r="U873" s="3" t="s">
        <v>154</v>
      </c>
      <c r="V873" s="3" t="s">
        <v>6759</v>
      </c>
      <c r="W873" s="3" t="s">
        <v>154</v>
      </c>
      <c r="X873" s="3" t="s">
        <v>154</v>
      </c>
      <c r="Y873" s="3" t="s">
        <v>154</v>
      </c>
      <c r="Z873" s="3" t="s">
        <v>154</v>
      </c>
      <c r="AA873" s="3" t="s">
        <v>154</v>
      </c>
      <c r="AB873" s="3" t="s">
        <v>154</v>
      </c>
      <c r="AC873" s="3" t="s">
        <v>154</v>
      </c>
      <c r="AD873" s="3" t="s">
        <v>6151</v>
      </c>
      <c r="AE873" s="3" t="s">
        <v>6151</v>
      </c>
      <c r="AF873" s="3" t="s">
        <v>6040</v>
      </c>
      <c r="AG873" s="3" t="s">
        <v>154</v>
      </c>
      <c r="AH873" s="3" t="s">
        <v>6478</v>
      </c>
      <c r="AI873" s="3" t="s">
        <v>6482</v>
      </c>
      <c r="AJ873" s="3" t="s">
        <v>6033</v>
      </c>
    </row>
    <row r="874" spans="1:36" ht="15">
      <c r="A874" s="10">
        <v>969</v>
      </c>
      <c r="B874" t="str">
        <f>IF(K874="总计","",INDEX(主数据!A:AD,MATCH(J874,主数据!A:A,0),9))</f>
        <v>华南大区公司</v>
      </c>
      <c r="C874" t="str">
        <f>IF(K874="","",INDEX(主数据!A:AD,MATCH(J874,主数据!A:A,0),11))</f>
        <v>长沙西区</v>
      </c>
      <c r="D874" t="str">
        <f t="shared" si="52"/>
        <v>CS30物业服务费标准方式4.00</v>
      </c>
      <c r="E874" s="13" t="str">
        <f t="shared" si="54"/>
        <v>4.00</v>
      </c>
      <c r="F874" s="13" t="str">
        <f>IF(E874="","",IFERROR(IF(IF(K874="","",INDEX(收费标合同信息维护!A:Q,MATCH(D874,收费标合同信息维护!J:J,0),10))=D874,"有","无"),"无"))</f>
        <v>无</v>
      </c>
      <c r="G874" s="13" t="str">
        <f t="shared" si="53"/>
        <v/>
      </c>
      <c r="H874" s="13" t="str">
        <f t="shared" si="55"/>
        <v/>
      </c>
      <c r="I874" s="13" t="str">
        <f>IF(G874="","",IFERROR(IF(IF(K874="","",INDEX(收费标合同信息维护!A:Q,MATCH(G874,收费标合同信息维护!M:M,0),13))=G874,"有","无"),"无"))</f>
        <v/>
      </c>
      <c r="J874" s="3" t="s">
        <v>4574</v>
      </c>
      <c r="K874" s="3" t="s">
        <v>8477</v>
      </c>
      <c r="L874" s="3" t="s">
        <v>6025</v>
      </c>
      <c r="M874" s="3" t="s">
        <v>6026</v>
      </c>
      <c r="N874" s="3" t="s">
        <v>6477</v>
      </c>
      <c r="O874" s="3" t="s">
        <v>6478</v>
      </c>
      <c r="P874" s="3" t="s">
        <v>8495</v>
      </c>
      <c r="Q874" s="3" t="s">
        <v>8496</v>
      </c>
      <c r="R874" s="3" t="s">
        <v>6484</v>
      </c>
      <c r="S874" s="3" t="s">
        <v>6485</v>
      </c>
      <c r="T874" s="3" t="s">
        <v>6493</v>
      </c>
      <c r="U874" s="3" t="s">
        <v>154</v>
      </c>
      <c r="V874" s="3" t="s">
        <v>6755</v>
      </c>
      <c r="W874" s="3" t="s">
        <v>154</v>
      </c>
      <c r="X874" s="3" t="s">
        <v>154</v>
      </c>
      <c r="Y874" s="3" t="s">
        <v>154</v>
      </c>
      <c r="Z874" s="3" t="s">
        <v>154</v>
      </c>
      <c r="AA874" s="3" t="s">
        <v>154</v>
      </c>
      <c r="AB874" s="3" t="s">
        <v>154</v>
      </c>
      <c r="AC874" s="3" t="s">
        <v>154</v>
      </c>
      <c r="AD874" s="3" t="s">
        <v>6151</v>
      </c>
      <c r="AE874" s="3" t="s">
        <v>6151</v>
      </c>
      <c r="AF874" s="3" t="s">
        <v>6040</v>
      </c>
      <c r="AG874" s="3" t="s">
        <v>154</v>
      </c>
      <c r="AH874" s="3" t="s">
        <v>6478</v>
      </c>
      <c r="AI874" s="3" t="s">
        <v>6482</v>
      </c>
      <c r="AJ874" s="3" t="s">
        <v>6489</v>
      </c>
    </row>
    <row r="875" spans="1:36" ht="15">
      <c r="A875" s="10">
        <v>970</v>
      </c>
      <c r="B875" t="str">
        <f>IF(K875="总计","",INDEX(主数据!A:AD,MATCH(J875,主数据!A:A,0),9))</f>
        <v>华南大区公司</v>
      </c>
      <c r="C875" t="str">
        <f>IF(K875="","",INDEX(主数据!A:AD,MATCH(J875,主数据!A:A,0),11))</f>
        <v>长沙西区</v>
      </c>
      <c r="D875" t="str">
        <f t="shared" si="52"/>
        <v>CS30物业服务费标准方式3.00</v>
      </c>
      <c r="E875" s="13" t="str">
        <f t="shared" si="54"/>
        <v>3.00</v>
      </c>
      <c r="F875" s="13" t="str">
        <f>IF(E875="","",IFERROR(IF(IF(K875="","",INDEX(收费标合同信息维护!A:Q,MATCH(D875,收费标合同信息维护!J:J,0),10))=D875,"有","无"),"无"))</f>
        <v>无</v>
      </c>
      <c r="G875" s="13" t="str">
        <f t="shared" si="53"/>
        <v/>
      </c>
      <c r="H875" s="13" t="str">
        <f t="shared" si="55"/>
        <v/>
      </c>
      <c r="I875" s="13" t="str">
        <f>IF(G875="","",IFERROR(IF(IF(K875="","",INDEX(收费标合同信息维护!A:Q,MATCH(G875,收费标合同信息维护!M:M,0),13))=G875,"有","无"),"无"))</f>
        <v/>
      </c>
      <c r="J875" s="3" t="s">
        <v>4574</v>
      </c>
      <c r="K875" s="3" t="s">
        <v>8477</v>
      </c>
      <c r="L875" s="3" t="s">
        <v>6025</v>
      </c>
      <c r="M875" s="3" t="s">
        <v>6026</v>
      </c>
      <c r="N875" s="3" t="s">
        <v>6477</v>
      </c>
      <c r="O875" s="3" t="s">
        <v>6478</v>
      </c>
      <c r="P875" s="3" t="s">
        <v>8497</v>
      </c>
      <c r="Q875" s="3" t="s">
        <v>8498</v>
      </c>
      <c r="R875" s="3" t="s">
        <v>6484</v>
      </c>
      <c r="S875" s="3" t="s">
        <v>6485</v>
      </c>
      <c r="T875" s="3" t="s">
        <v>6493</v>
      </c>
      <c r="U875" s="3" t="s">
        <v>154</v>
      </c>
      <c r="V875" s="3" t="s">
        <v>6672</v>
      </c>
      <c r="W875" s="3" t="s">
        <v>154</v>
      </c>
      <c r="X875" s="3" t="s">
        <v>154</v>
      </c>
      <c r="Y875" s="3" t="s">
        <v>154</v>
      </c>
      <c r="Z875" s="3" t="s">
        <v>154</v>
      </c>
      <c r="AA875" s="3" t="s">
        <v>154</v>
      </c>
      <c r="AB875" s="3" t="s">
        <v>154</v>
      </c>
      <c r="AC875" s="3" t="s">
        <v>154</v>
      </c>
      <c r="AD875" s="3" t="s">
        <v>6151</v>
      </c>
      <c r="AE875" s="3" t="s">
        <v>6151</v>
      </c>
      <c r="AF875" s="3" t="s">
        <v>154</v>
      </c>
      <c r="AG875" s="3" t="s">
        <v>154</v>
      </c>
      <c r="AH875" s="3" t="s">
        <v>6478</v>
      </c>
      <c r="AI875" s="3" t="s">
        <v>6482</v>
      </c>
      <c r="AJ875" s="3" t="s">
        <v>6489</v>
      </c>
    </row>
    <row r="876" spans="1:36" ht="15">
      <c r="A876" s="10">
        <v>971</v>
      </c>
      <c r="B876" t="str">
        <f>IF(K876="总计","",INDEX(主数据!A:AD,MATCH(J876,主数据!A:A,0),9))</f>
        <v>华南大区公司</v>
      </c>
      <c r="C876" t="str">
        <f>IF(K876="","",INDEX(主数据!A:AD,MATCH(J876,主数据!A:A,0),11))</f>
        <v>长沙西区</v>
      </c>
      <c r="D876" t="str">
        <f t="shared" si="52"/>
        <v>CS30物业服务费标准方式2.00</v>
      </c>
      <c r="E876" s="13" t="str">
        <f t="shared" si="54"/>
        <v>2.00</v>
      </c>
      <c r="F876" s="13" t="str">
        <f>IF(E876="","",IFERROR(IF(IF(K876="","",INDEX(收费标合同信息维护!A:Q,MATCH(D876,收费标合同信息维护!J:J,0),10))=D876,"有","无"),"无"))</f>
        <v>无</v>
      </c>
      <c r="G876" s="13" t="str">
        <f t="shared" si="53"/>
        <v/>
      </c>
      <c r="H876" s="13" t="str">
        <f t="shared" si="55"/>
        <v/>
      </c>
      <c r="I876" s="13" t="str">
        <f>IF(G876="","",IFERROR(IF(IF(K876="","",INDEX(收费标合同信息维护!A:Q,MATCH(G876,收费标合同信息维护!M:M,0),13))=G876,"有","无"),"无"))</f>
        <v/>
      </c>
      <c r="J876" s="3" t="s">
        <v>4574</v>
      </c>
      <c r="K876" s="3" t="s">
        <v>8477</v>
      </c>
      <c r="L876" s="3" t="s">
        <v>6025</v>
      </c>
      <c r="M876" s="3" t="s">
        <v>6026</v>
      </c>
      <c r="N876" s="3" t="s">
        <v>6477</v>
      </c>
      <c r="O876" s="3" t="s">
        <v>6478</v>
      </c>
      <c r="P876" s="3" t="s">
        <v>8499</v>
      </c>
      <c r="Q876" s="3" t="s">
        <v>8500</v>
      </c>
      <c r="R876" s="3" t="s">
        <v>6484</v>
      </c>
      <c r="S876" s="3" t="s">
        <v>6485</v>
      </c>
      <c r="T876" s="3" t="s">
        <v>6493</v>
      </c>
      <c r="U876" s="3" t="s">
        <v>154</v>
      </c>
      <c r="V876" s="3" t="s">
        <v>6686</v>
      </c>
      <c r="W876" s="3" t="s">
        <v>154</v>
      </c>
      <c r="X876" s="3" t="s">
        <v>154</v>
      </c>
      <c r="Y876" s="3" t="s">
        <v>154</v>
      </c>
      <c r="Z876" s="3" t="s">
        <v>154</v>
      </c>
      <c r="AA876" s="3" t="s">
        <v>154</v>
      </c>
      <c r="AB876" s="3" t="s">
        <v>154</v>
      </c>
      <c r="AC876" s="3" t="s">
        <v>154</v>
      </c>
      <c r="AD876" s="3" t="s">
        <v>6151</v>
      </c>
      <c r="AE876" s="3" t="s">
        <v>6151</v>
      </c>
      <c r="AF876" s="3" t="s">
        <v>154</v>
      </c>
      <c r="AG876" s="3" t="s">
        <v>154</v>
      </c>
      <c r="AH876" s="3" t="s">
        <v>6478</v>
      </c>
      <c r="AI876" s="3" t="s">
        <v>6482</v>
      </c>
      <c r="AJ876" s="3" t="s">
        <v>6489</v>
      </c>
    </row>
    <row r="877" spans="1:36" ht="15">
      <c r="A877" s="10">
        <v>972</v>
      </c>
      <c r="B877" t="str">
        <f>IF(K877="总计","",INDEX(主数据!A:AD,MATCH(J877,主数据!A:A,0),9))</f>
        <v>华南大区公司</v>
      </c>
      <c r="C877" t="str">
        <f>IF(K877="","",INDEX(主数据!A:AD,MATCH(J877,主数据!A:A,0),11))</f>
        <v>长沙西区</v>
      </c>
      <c r="D877" t="str">
        <f t="shared" si="52"/>
        <v>CS30物业服务费标准方式1.20</v>
      </c>
      <c r="E877" s="13" t="str">
        <f t="shared" si="54"/>
        <v>1.20</v>
      </c>
      <c r="F877" s="13" t="str">
        <f>IF(E877="","",IFERROR(IF(IF(K877="","",INDEX(收费标合同信息维护!A:Q,MATCH(D877,收费标合同信息维护!J:J,0),10))=D877,"有","无"),"无"))</f>
        <v>无</v>
      </c>
      <c r="G877" s="13" t="str">
        <f t="shared" si="53"/>
        <v/>
      </c>
      <c r="H877" s="13" t="str">
        <f t="shared" si="55"/>
        <v/>
      </c>
      <c r="I877" s="13" t="str">
        <f>IF(G877="","",IFERROR(IF(IF(K877="","",INDEX(收费标合同信息维护!A:Q,MATCH(G877,收费标合同信息维护!M:M,0),13))=G877,"有","无"),"无"))</f>
        <v/>
      </c>
      <c r="J877" s="3" t="s">
        <v>4574</v>
      </c>
      <c r="K877" s="3" t="s">
        <v>8477</v>
      </c>
      <c r="L877" s="3" t="s">
        <v>6025</v>
      </c>
      <c r="M877" s="3" t="s">
        <v>6026</v>
      </c>
      <c r="N877" s="3" t="s">
        <v>6477</v>
      </c>
      <c r="O877" s="3" t="s">
        <v>6478</v>
      </c>
      <c r="P877" s="3" t="s">
        <v>8501</v>
      </c>
      <c r="Q877" s="3" t="s">
        <v>8502</v>
      </c>
      <c r="R877" s="3" t="s">
        <v>6484</v>
      </c>
      <c r="S877" s="3" t="s">
        <v>6485</v>
      </c>
      <c r="T877" s="3" t="s">
        <v>6493</v>
      </c>
      <c r="U877" s="3" t="s">
        <v>154</v>
      </c>
      <c r="V877" s="3" t="s">
        <v>6614</v>
      </c>
      <c r="W877" s="3" t="s">
        <v>154</v>
      </c>
      <c r="X877" s="3" t="s">
        <v>154</v>
      </c>
      <c r="Y877" s="3" t="s">
        <v>154</v>
      </c>
      <c r="Z877" s="3" t="s">
        <v>154</v>
      </c>
      <c r="AA877" s="3" t="s">
        <v>154</v>
      </c>
      <c r="AB877" s="3" t="s">
        <v>154</v>
      </c>
      <c r="AC877" s="3" t="s">
        <v>154</v>
      </c>
      <c r="AD877" s="3" t="s">
        <v>6151</v>
      </c>
      <c r="AE877" s="3" t="s">
        <v>6151</v>
      </c>
      <c r="AF877" s="3" t="s">
        <v>6040</v>
      </c>
      <c r="AG877" s="3" t="s">
        <v>154</v>
      </c>
      <c r="AH877" s="3" t="s">
        <v>6478</v>
      </c>
      <c r="AI877" s="3" t="s">
        <v>6482</v>
      </c>
      <c r="AJ877" s="3" t="s">
        <v>6489</v>
      </c>
    </row>
    <row r="878" spans="1:36" ht="15">
      <c r="A878" s="10">
        <v>973</v>
      </c>
      <c r="B878" t="str">
        <f>IF(K878="总计","",INDEX(主数据!A:AD,MATCH(J878,主数据!A:A,0),9))</f>
        <v>华南大区公司</v>
      </c>
      <c r="C878" t="str">
        <f>IF(K878="","",INDEX(主数据!A:AD,MATCH(J878,主数据!A:A,0),11))</f>
        <v>长沙西区</v>
      </c>
      <c r="D878" t="str">
        <f t="shared" si="52"/>
        <v>CS30空置物业费直接录入</v>
      </c>
      <c r="E878" s="13" t="str">
        <f t="shared" si="54"/>
        <v/>
      </c>
      <c r="F878" s="13" t="str">
        <f>IF(E878="","",IFERROR(IF(IF(K878="","",INDEX(收费标合同信息维护!A:Q,MATCH(D878,收费标合同信息维护!J:J,0),10))=D878,"有","无"),"无"))</f>
        <v/>
      </c>
      <c r="G878" s="13" t="str">
        <f t="shared" si="53"/>
        <v/>
      </c>
      <c r="H878" s="13" t="str">
        <f t="shared" si="55"/>
        <v/>
      </c>
      <c r="I878" s="13" t="str">
        <f>IF(G878="","",IFERROR(IF(IF(K878="","",INDEX(收费标合同信息维护!A:Q,MATCH(G878,收费标合同信息维护!M:M,0),13))=G878,"有","无"),"无"))</f>
        <v/>
      </c>
      <c r="J878" s="3" t="s">
        <v>4574</v>
      </c>
      <c r="K878" s="3" t="s">
        <v>8477</v>
      </c>
      <c r="L878" s="3" t="s">
        <v>6580</v>
      </c>
      <c r="M878" s="3" t="s">
        <v>6581</v>
      </c>
      <c r="N878" s="3" t="s">
        <v>6477</v>
      </c>
      <c r="O878" s="3" t="s">
        <v>6478</v>
      </c>
      <c r="P878" s="3" t="s">
        <v>8503</v>
      </c>
      <c r="Q878" s="3" t="s">
        <v>6589</v>
      </c>
      <c r="R878" s="3" t="s">
        <v>6479</v>
      </c>
      <c r="S878" s="3" t="s">
        <v>6480</v>
      </c>
      <c r="T878" s="3" t="s">
        <v>6754</v>
      </c>
      <c r="U878" s="3" t="s">
        <v>154</v>
      </c>
      <c r="V878" s="3" t="s">
        <v>154</v>
      </c>
      <c r="W878" s="3" t="s">
        <v>154</v>
      </c>
      <c r="X878" s="3" t="s">
        <v>154</v>
      </c>
      <c r="Y878" s="3" t="s">
        <v>154</v>
      </c>
      <c r="Z878" s="3" t="s">
        <v>154</v>
      </c>
      <c r="AA878" s="3" t="s">
        <v>154</v>
      </c>
      <c r="AB878" s="3" t="s">
        <v>154</v>
      </c>
      <c r="AC878" s="3" t="s">
        <v>154</v>
      </c>
      <c r="AD878" s="3" t="s">
        <v>6151</v>
      </c>
      <c r="AE878" s="3" t="s">
        <v>6151</v>
      </c>
      <c r="AF878" s="3" t="s">
        <v>154</v>
      </c>
      <c r="AG878" s="3" t="s">
        <v>154</v>
      </c>
      <c r="AH878" s="3" t="s">
        <v>6478</v>
      </c>
      <c r="AI878" s="3" t="s">
        <v>6482</v>
      </c>
      <c r="AJ878" s="3" t="s">
        <v>6489</v>
      </c>
    </row>
    <row r="879" spans="1:36" ht="30">
      <c r="A879" s="10">
        <v>974</v>
      </c>
      <c r="B879" t="str">
        <f>IF(K879="总计","",INDEX(主数据!A:AD,MATCH(J879,主数据!A:A,0),9))</f>
        <v>华南大区公司</v>
      </c>
      <c r="C879" t="str">
        <f>IF(K879="","",INDEX(主数据!A:AD,MATCH(J879,主数据!A:A,0),11))</f>
        <v>长沙西区</v>
      </c>
      <c r="D879" t="str">
        <f t="shared" si="52"/>
        <v>CS49物业服务费直接录入</v>
      </c>
      <c r="E879" s="13" t="str">
        <f t="shared" si="54"/>
        <v/>
      </c>
      <c r="F879" s="13" t="str">
        <f>IF(E879="","",IFERROR(IF(IF(K879="","",INDEX(收费标合同信息维护!A:Q,MATCH(D879,收费标合同信息维护!J:J,0),10))=D879,"有","无"),"无"))</f>
        <v/>
      </c>
      <c r="G879" s="13" t="str">
        <f t="shared" si="53"/>
        <v/>
      </c>
      <c r="H879" s="13" t="str">
        <f t="shared" si="55"/>
        <v/>
      </c>
      <c r="I879" s="13" t="str">
        <f>IF(G879="","",IFERROR(IF(IF(K879="","",INDEX(收费标合同信息维护!A:Q,MATCH(G879,收费标合同信息维护!M:M,0),13))=G879,"有","无"),"无"))</f>
        <v/>
      </c>
      <c r="J879" s="3" t="s">
        <v>3688</v>
      </c>
      <c r="K879" s="3" t="s">
        <v>8504</v>
      </c>
      <c r="L879" s="3" t="s">
        <v>6025</v>
      </c>
      <c r="M879" s="3" t="s">
        <v>6026</v>
      </c>
      <c r="N879" s="3" t="s">
        <v>6477</v>
      </c>
      <c r="O879" s="3" t="s">
        <v>6478</v>
      </c>
      <c r="P879" s="3" t="s">
        <v>8505</v>
      </c>
      <c r="Q879" s="3" t="s">
        <v>8506</v>
      </c>
      <c r="R879" s="3" t="s">
        <v>6479</v>
      </c>
      <c r="S879" s="3" t="s">
        <v>6480</v>
      </c>
      <c r="T879" s="3" t="s">
        <v>6754</v>
      </c>
      <c r="U879" s="3" t="s">
        <v>154</v>
      </c>
      <c r="V879" s="3" t="s">
        <v>154</v>
      </c>
      <c r="W879" s="3" t="s">
        <v>154</v>
      </c>
      <c r="X879" s="3" t="s">
        <v>154</v>
      </c>
      <c r="Y879" s="3" t="s">
        <v>154</v>
      </c>
      <c r="Z879" s="3" t="s">
        <v>154</v>
      </c>
      <c r="AA879" s="3" t="s">
        <v>154</v>
      </c>
      <c r="AB879" s="3" t="s">
        <v>154</v>
      </c>
      <c r="AC879" s="3" t="s">
        <v>154</v>
      </c>
      <c r="AD879" s="3" t="s">
        <v>6151</v>
      </c>
      <c r="AE879" s="3" t="s">
        <v>6151</v>
      </c>
      <c r="AF879" s="3" t="s">
        <v>154</v>
      </c>
      <c r="AG879" s="3" t="s">
        <v>154</v>
      </c>
      <c r="AH879" s="3" t="s">
        <v>6597</v>
      </c>
      <c r="AI879" s="3" t="s">
        <v>6482</v>
      </c>
      <c r="AJ879" s="3" t="s">
        <v>6226</v>
      </c>
    </row>
    <row r="880" spans="1:36" ht="15">
      <c r="A880" s="10">
        <v>975</v>
      </c>
      <c r="B880" t="str">
        <f>IF(K880="总计","",INDEX(主数据!A:AD,MATCH(J880,主数据!A:A,0),9))</f>
        <v>华南大区公司</v>
      </c>
      <c r="C880" t="str">
        <f>IF(K880="","",INDEX(主数据!A:AD,MATCH(J880,主数据!A:A,0),11))</f>
        <v>长沙西区</v>
      </c>
      <c r="D880" t="str">
        <f t="shared" si="52"/>
        <v>CS49物业服务费标准方式2.28</v>
      </c>
      <c r="E880" s="13" t="str">
        <f t="shared" si="54"/>
        <v>2.28</v>
      </c>
      <c r="F880" s="13" t="str">
        <f>IF(E880="","",IFERROR(IF(IF(K880="","",INDEX(收费标合同信息维护!A:Q,MATCH(D880,收费标合同信息维护!J:J,0),10))=D880,"有","无"),"无"))</f>
        <v>无</v>
      </c>
      <c r="G880" s="13" t="str">
        <f t="shared" si="53"/>
        <v/>
      </c>
      <c r="H880" s="13" t="str">
        <f t="shared" si="55"/>
        <v/>
      </c>
      <c r="I880" s="13" t="str">
        <f>IF(G880="","",IFERROR(IF(IF(K880="","",INDEX(收费标合同信息维护!A:Q,MATCH(G880,收费标合同信息维护!M:M,0),13))=G880,"有","无"),"无"))</f>
        <v/>
      </c>
      <c r="J880" s="3" t="s">
        <v>3688</v>
      </c>
      <c r="K880" s="3" t="s">
        <v>8504</v>
      </c>
      <c r="L880" s="3" t="s">
        <v>6025</v>
      </c>
      <c r="M880" s="3" t="s">
        <v>6026</v>
      </c>
      <c r="N880" s="3" t="s">
        <v>6477</v>
      </c>
      <c r="O880" s="3" t="s">
        <v>6478</v>
      </c>
      <c r="P880" s="3" t="s">
        <v>8507</v>
      </c>
      <c r="Q880" s="3" t="s">
        <v>8508</v>
      </c>
      <c r="R880" s="3" t="s">
        <v>6484</v>
      </c>
      <c r="S880" s="3" t="s">
        <v>6491</v>
      </c>
      <c r="T880" s="3" t="s">
        <v>6493</v>
      </c>
      <c r="U880" s="3" t="s">
        <v>6801</v>
      </c>
      <c r="V880" s="3" t="s">
        <v>8509</v>
      </c>
      <c r="W880" s="3" t="s">
        <v>154</v>
      </c>
      <c r="X880" s="3" t="s">
        <v>154</v>
      </c>
      <c r="Y880" s="3" t="s">
        <v>154</v>
      </c>
      <c r="Z880" s="3" t="s">
        <v>154</v>
      </c>
      <c r="AA880" s="3" t="s">
        <v>154</v>
      </c>
      <c r="AB880" s="3" t="s">
        <v>154</v>
      </c>
      <c r="AC880" s="3" t="s">
        <v>154</v>
      </c>
      <c r="AD880" s="3" t="s">
        <v>6151</v>
      </c>
      <c r="AE880" s="3" t="s">
        <v>6151</v>
      </c>
      <c r="AF880" s="3" t="s">
        <v>6040</v>
      </c>
      <c r="AG880" s="3" t="s">
        <v>154</v>
      </c>
      <c r="AH880" s="3" t="s">
        <v>6597</v>
      </c>
      <c r="AI880" s="3" t="s">
        <v>6482</v>
      </c>
      <c r="AJ880" s="3" t="s">
        <v>6133</v>
      </c>
    </row>
    <row r="881" spans="1:36" ht="15">
      <c r="A881" s="10">
        <v>976</v>
      </c>
      <c r="B881" t="str">
        <f>IF(K881="总计","",INDEX(主数据!A:AD,MATCH(J881,主数据!A:A,0),9))</f>
        <v>华南大区公司</v>
      </c>
      <c r="C881" t="str">
        <f>IF(K881="","",INDEX(主数据!A:AD,MATCH(J881,主数据!A:A,0),11))</f>
        <v>长沙西区</v>
      </c>
      <c r="D881" t="str">
        <f t="shared" si="52"/>
        <v>CS49物业服务费标准方式2.28</v>
      </c>
      <c r="E881" s="13" t="str">
        <f t="shared" si="54"/>
        <v>2.28</v>
      </c>
      <c r="F881" s="13" t="str">
        <f>IF(E881="","",IFERROR(IF(IF(K881="","",INDEX(收费标合同信息维护!A:Q,MATCH(D881,收费标合同信息维护!J:J,0),10))=D881,"有","无"),"无"))</f>
        <v>无</v>
      </c>
      <c r="G881" s="13" t="str">
        <f t="shared" si="53"/>
        <v/>
      </c>
      <c r="H881" s="13" t="str">
        <f t="shared" si="55"/>
        <v/>
      </c>
      <c r="I881" s="13" t="str">
        <f>IF(G881="","",IFERROR(IF(IF(K881="","",INDEX(收费标合同信息维护!A:Q,MATCH(G881,收费标合同信息维护!M:M,0),13))=G881,"有","无"),"无"))</f>
        <v/>
      </c>
      <c r="J881" s="3" t="s">
        <v>3688</v>
      </c>
      <c r="K881" s="3" t="s">
        <v>8504</v>
      </c>
      <c r="L881" s="3" t="s">
        <v>6025</v>
      </c>
      <c r="M881" s="3" t="s">
        <v>6026</v>
      </c>
      <c r="N881" s="3" t="s">
        <v>6477</v>
      </c>
      <c r="O881" s="3" t="s">
        <v>6478</v>
      </c>
      <c r="P881" s="3" t="s">
        <v>8510</v>
      </c>
      <c r="Q881" s="3" t="s">
        <v>8511</v>
      </c>
      <c r="R881" s="3" t="s">
        <v>6484</v>
      </c>
      <c r="S881" s="3" t="s">
        <v>6485</v>
      </c>
      <c r="T881" s="3" t="s">
        <v>6496</v>
      </c>
      <c r="U881" s="3" t="s">
        <v>154</v>
      </c>
      <c r="V881" s="3" t="s">
        <v>8509</v>
      </c>
      <c r="W881" s="3" t="s">
        <v>154</v>
      </c>
      <c r="X881" s="3" t="s">
        <v>154</v>
      </c>
      <c r="Y881" s="3" t="s">
        <v>154</v>
      </c>
      <c r="Z881" s="3" t="s">
        <v>154</v>
      </c>
      <c r="AA881" s="3" t="s">
        <v>154</v>
      </c>
      <c r="AB881" s="3" t="s">
        <v>154</v>
      </c>
      <c r="AC881" s="3" t="s">
        <v>154</v>
      </c>
      <c r="AD881" s="3" t="s">
        <v>6151</v>
      </c>
      <c r="AE881" s="3" t="s">
        <v>6151</v>
      </c>
      <c r="AF881" s="3" t="s">
        <v>154</v>
      </c>
      <c r="AG881" s="3" t="s">
        <v>154</v>
      </c>
      <c r="AH881" s="3" t="s">
        <v>6597</v>
      </c>
      <c r="AI881" s="3" t="s">
        <v>6482</v>
      </c>
      <c r="AJ881" s="3" t="s">
        <v>6027</v>
      </c>
    </row>
    <row r="882" spans="1:36" ht="15">
      <c r="A882" s="10">
        <v>977</v>
      </c>
      <c r="B882" t="str">
        <f>IF(K882="总计","",INDEX(主数据!A:AD,MATCH(J882,主数据!A:A,0),9))</f>
        <v>华南大区公司</v>
      </c>
      <c r="C882" t="str">
        <f>IF(K882="","",INDEX(主数据!A:AD,MATCH(J882,主数据!A:A,0),11))</f>
        <v>长沙西区</v>
      </c>
      <c r="D882" t="str">
        <f t="shared" si="52"/>
        <v>CS49物业服务费标准方式3.50</v>
      </c>
      <c r="E882" s="13" t="str">
        <f t="shared" si="54"/>
        <v>3.50</v>
      </c>
      <c r="F882" s="13" t="str">
        <f>IF(E882="","",IFERROR(IF(IF(K882="","",INDEX(收费标合同信息维护!A:Q,MATCH(D882,收费标合同信息维护!J:J,0),10))=D882,"有","无"),"无"))</f>
        <v>无</v>
      </c>
      <c r="G882" s="13" t="str">
        <f t="shared" si="53"/>
        <v/>
      </c>
      <c r="H882" s="13" t="str">
        <f t="shared" si="55"/>
        <v/>
      </c>
      <c r="I882" s="13" t="str">
        <f>IF(G882="","",IFERROR(IF(IF(K882="","",INDEX(收费标合同信息维护!A:Q,MATCH(G882,收费标合同信息维护!M:M,0),13))=G882,"有","无"),"无"))</f>
        <v/>
      </c>
      <c r="J882" s="3" t="s">
        <v>3688</v>
      </c>
      <c r="K882" s="3" t="s">
        <v>8504</v>
      </c>
      <c r="L882" s="3" t="s">
        <v>6025</v>
      </c>
      <c r="M882" s="3" t="s">
        <v>6026</v>
      </c>
      <c r="N882" s="3" t="s">
        <v>6477</v>
      </c>
      <c r="O882" s="3" t="s">
        <v>6478</v>
      </c>
      <c r="P882" s="3" t="s">
        <v>8512</v>
      </c>
      <c r="Q882" s="3" t="s">
        <v>8513</v>
      </c>
      <c r="R882" s="3" t="s">
        <v>6484</v>
      </c>
      <c r="S882" s="3" t="s">
        <v>6491</v>
      </c>
      <c r="T882" s="3" t="s">
        <v>6493</v>
      </c>
      <c r="U882" s="3" t="s">
        <v>6538</v>
      </c>
      <c r="V882" s="3" t="s">
        <v>6869</v>
      </c>
      <c r="W882" s="3" t="s">
        <v>154</v>
      </c>
      <c r="X882" s="3" t="s">
        <v>154</v>
      </c>
      <c r="Y882" s="3" t="s">
        <v>154</v>
      </c>
      <c r="Z882" s="3" t="s">
        <v>154</v>
      </c>
      <c r="AA882" s="3" t="s">
        <v>154</v>
      </c>
      <c r="AB882" s="3" t="s">
        <v>154</v>
      </c>
      <c r="AC882" s="3" t="s">
        <v>154</v>
      </c>
      <c r="AD882" s="3" t="s">
        <v>6151</v>
      </c>
      <c r="AE882" s="3" t="s">
        <v>6151</v>
      </c>
      <c r="AF882" s="3" t="s">
        <v>6040</v>
      </c>
      <c r="AG882" s="3" t="s">
        <v>154</v>
      </c>
      <c r="AH882" s="3" t="s">
        <v>6597</v>
      </c>
      <c r="AI882" s="3" t="s">
        <v>6482</v>
      </c>
      <c r="AJ882" s="3" t="s">
        <v>6489</v>
      </c>
    </row>
    <row r="883" spans="1:36" ht="15">
      <c r="A883" s="10">
        <v>978</v>
      </c>
      <c r="B883" t="str">
        <f>IF(K883="总计","",INDEX(主数据!A:AD,MATCH(J883,主数据!A:A,0),9))</f>
        <v>华南大区公司</v>
      </c>
      <c r="C883" t="str">
        <f>IF(K883="","",INDEX(主数据!A:AD,MATCH(J883,主数据!A:A,0),11))</f>
        <v>长沙西区</v>
      </c>
      <c r="D883" t="str">
        <f t="shared" si="52"/>
        <v>CS49物业服务费标准方式1.84</v>
      </c>
      <c r="E883" s="13" t="str">
        <f t="shared" si="54"/>
        <v>1.84</v>
      </c>
      <c r="F883" s="13" t="str">
        <f>IF(E883="","",IFERROR(IF(IF(K883="","",INDEX(收费标合同信息维护!A:Q,MATCH(D883,收费标合同信息维护!J:J,0),10))=D883,"有","无"),"无"))</f>
        <v>无</v>
      </c>
      <c r="G883" s="13" t="str">
        <f t="shared" si="53"/>
        <v/>
      </c>
      <c r="H883" s="13" t="str">
        <f t="shared" si="55"/>
        <v/>
      </c>
      <c r="I883" s="13" t="str">
        <f>IF(G883="","",IFERROR(IF(IF(K883="","",INDEX(收费标合同信息维护!A:Q,MATCH(G883,收费标合同信息维护!M:M,0),13))=G883,"有","无"),"无"))</f>
        <v/>
      </c>
      <c r="J883" s="3" t="s">
        <v>3688</v>
      </c>
      <c r="K883" s="3" t="s">
        <v>8504</v>
      </c>
      <c r="L883" s="3" t="s">
        <v>6025</v>
      </c>
      <c r="M883" s="3" t="s">
        <v>6026</v>
      </c>
      <c r="N883" s="3" t="s">
        <v>6477</v>
      </c>
      <c r="O883" s="3" t="s">
        <v>6478</v>
      </c>
      <c r="P883" s="3" t="s">
        <v>8514</v>
      </c>
      <c r="Q883" s="3" t="s">
        <v>8515</v>
      </c>
      <c r="R883" s="3" t="s">
        <v>6484</v>
      </c>
      <c r="S883" s="3" t="s">
        <v>6491</v>
      </c>
      <c r="T883" s="3" t="s">
        <v>7127</v>
      </c>
      <c r="U883" s="3" t="s">
        <v>6569</v>
      </c>
      <c r="V883" s="3" t="s">
        <v>8516</v>
      </c>
      <c r="W883" s="3" t="s">
        <v>154</v>
      </c>
      <c r="X883" s="3" t="s">
        <v>154</v>
      </c>
      <c r="Y883" s="3" t="s">
        <v>154</v>
      </c>
      <c r="Z883" s="3" t="s">
        <v>154</v>
      </c>
      <c r="AA883" s="3" t="s">
        <v>154</v>
      </c>
      <c r="AB883" s="3" t="s">
        <v>154</v>
      </c>
      <c r="AC883" s="3" t="s">
        <v>154</v>
      </c>
      <c r="AD883" s="3" t="s">
        <v>6151</v>
      </c>
      <c r="AE883" s="3" t="s">
        <v>6151</v>
      </c>
      <c r="AF883" s="3" t="s">
        <v>154</v>
      </c>
      <c r="AG883" s="3" t="s">
        <v>154</v>
      </c>
      <c r="AH883" s="3" t="s">
        <v>6597</v>
      </c>
      <c r="AI883" s="3" t="s">
        <v>6482</v>
      </c>
      <c r="AJ883" s="3" t="s">
        <v>6133</v>
      </c>
    </row>
    <row r="884" spans="1:36" ht="15">
      <c r="A884" s="10">
        <v>979</v>
      </c>
      <c r="B884" t="str">
        <f>IF(K884="总计","",INDEX(主数据!A:AD,MATCH(J884,主数据!A:A,0),9))</f>
        <v>华南大区公司</v>
      </c>
      <c r="C884" t="str">
        <f>IF(K884="","",INDEX(主数据!A:AD,MATCH(J884,主数据!A:A,0),11))</f>
        <v>长沙西区</v>
      </c>
      <c r="D884" t="str">
        <f t="shared" si="52"/>
        <v>CS51物业服务费标准方式4.00</v>
      </c>
      <c r="E884" s="13" t="str">
        <f t="shared" si="54"/>
        <v>4.00</v>
      </c>
      <c r="F884" s="13" t="str">
        <f>IF(E884="","",IFERROR(IF(IF(K884="","",INDEX(收费标合同信息维护!A:Q,MATCH(D884,收费标合同信息维护!J:J,0),10))=D884,"有","无"),"无"))</f>
        <v>无</v>
      </c>
      <c r="G884" s="13" t="str">
        <f t="shared" si="53"/>
        <v/>
      </c>
      <c r="H884" s="13" t="str">
        <f t="shared" si="55"/>
        <v/>
      </c>
      <c r="I884" s="13" t="str">
        <f>IF(G884="","",IFERROR(IF(IF(K884="","",INDEX(收费标合同信息维护!A:Q,MATCH(G884,收费标合同信息维护!M:M,0),13))=G884,"有","无"),"无"))</f>
        <v/>
      </c>
      <c r="J884" s="3" t="s">
        <v>3675</v>
      </c>
      <c r="K884" s="3" t="s">
        <v>8517</v>
      </c>
      <c r="L884" s="3" t="s">
        <v>6025</v>
      </c>
      <c r="M884" s="3" t="s">
        <v>6026</v>
      </c>
      <c r="N884" s="3" t="s">
        <v>6477</v>
      </c>
      <c r="O884" s="3" t="s">
        <v>6478</v>
      </c>
      <c r="P884" s="3" t="s">
        <v>8518</v>
      </c>
      <c r="Q884" s="3" t="s">
        <v>8519</v>
      </c>
      <c r="R884" s="3" t="s">
        <v>6484</v>
      </c>
      <c r="S884" s="3" t="s">
        <v>6491</v>
      </c>
      <c r="T884" s="3" t="s">
        <v>7001</v>
      </c>
      <c r="U884" s="3" t="s">
        <v>154</v>
      </c>
      <c r="V884" s="3" t="s">
        <v>6755</v>
      </c>
      <c r="W884" s="3" t="s">
        <v>154</v>
      </c>
      <c r="X884" s="3" t="s">
        <v>154</v>
      </c>
      <c r="Y884" s="3" t="s">
        <v>154</v>
      </c>
      <c r="Z884" s="3" t="s">
        <v>154</v>
      </c>
      <c r="AA884" s="3" t="s">
        <v>154</v>
      </c>
      <c r="AB884" s="3" t="s">
        <v>154</v>
      </c>
      <c r="AC884" s="3" t="s">
        <v>154</v>
      </c>
      <c r="AD884" s="3" t="s">
        <v>6151</v>
      </c>
      <c r="AE884" s="3" t="s">
        <v>6151</v>
      </c>
      <c r="AF884" s="3" t="s">
        <v>154</v>
      </c>
      <c r="AG884" s="3" t="s">
        <v>154</v>
      </c>
      <c r="AH884" s="3" t="s">
        <v>6478</v>
      </c>
      <c r="AI884" s="3" t="s">
        <v>6482</v>
      </c>
      <c r="AJ884" s="3" t="s">
        <v>6032</v>
      </c>
    </row>
    <row r="885" spans="1:36" ht="30">
      <c r="A885" s="10">
        <v>980</v>
      </c>
      <c r="B885" t="str">
        <f>IF(K885="总计","",INDEX(主数据!A:AD,MATCH(J885,主数据!A:A,0),9))</f>
        <v>华南大区公司</v>
      </c>
      <c r="C885" t="str">
        <f>IF(K885="","",INDEX(主数据!A:AD,MATCH(J885,主数据!A:A,0),11))</f>
        <v>长沙西区</v>
      </c>
      <c r="D885" t="str">
        <f t="shared" si="52"/>
        <v>CS51物业服务费标准方式1.90</v>
      </c>
      <c r="E885" s="13" t="str">
        <f t="shared" si="54"/>
        <v>1.90</v>
      </c>
      <c r="F885" s="13" t="str">
        <f>IF(E885="","",IFERROR(IF(IF(K885="","",INDEX(收费标合同信息维护!A:Q,MATCH(D885,收费标合同信息维护!J:J,0),10))=D885,"有","无"),"无"))</f>
        <v>无</v>
      </c>
      <c r="G885" s="13" t="str">
        <f t="shared" si="53"/>
        <v/>
      </c>
      <c r="H885" s="13" t="str">
        <f t="shared" si="55"/>
        <v/>
      </c>
      <c r="I885" s="13" t="str">
        <f>IF(G885="","",IFERROR(IF(IF(K885="","",INDEX(收费标合同信息维护!A:Q,MATCH(G885,收费标合同信息维护!M:M,0),13))=G885,"有","无"),"无"))</f>
        <v/>
      </c>
      <c r="J885" s="3" t="s">
        <v>3675</v>
      </c>
      <c r="K885" s="3" t="s">
        <v>8517</v>
      </c>
      <c r="L885" s="3" t="s">
        <v>6025</v>
      </c>
      <c r="M885" s="3" t="s">
        <v>6026</v>
      </c>
      <c r="N885" s="3" t="s">
        <v>6477</v>
      </c>
      <c r="O885" s="3" t="s">
        <v>6478</v>
      </c>
      <c r="P885" s="3" t="s">
        <v>8520</v>
      </c>
      <c r="Q885" s="3" t="s">
        <v>8521</v>
      </c>
      <c r="R885" s="3" t="s">
        <v>6484</v>
      </c>
      <c r="S885" s="3" t="s">
        <v>6491</v>
      </c>
      <c r="T885" s="3" t="s">
        <v>6690</v>
      </c>
      <c r="U885" s="3" t="s">
        <v>154</v>
      </c>
      <c r="V885" s="3" t="s">
        <v>7605</v>
      </c>
      <c r="W885" s="3" t="s">
        <v>154</v>
      </c>
      <c r="X885" s="3" t="s">
        <v>154</v>
      </c>
      <c r="Y885" s="3" t="s">
        <v>154</v>
      </c>
      <c r="Z885" s="3" t="s">
        <v>154</v>
      </c>
      <c r="AA885" s="3" t="s">
        <v>154</v>
      </c>
      <c r="AB885" s="3" t="s">
        <v>154</v>
      </c>
      <c r="AC885" s="3" t="s">
        <v>154</v>
      </c>
      <c r="AD885" s="3" t="s">
        <v>6151</v>
      </c>
      <c r="AE885" s="3" t="s">
        <v>6151</v>
      </c>
      <c r="AF885" s="3" t="s">
        <v>154</v>
      </c>
      <c r="AG885" s="3" t="s">
        <v>154</v>
      </c>
      <c r="AH885" s="3" t="s">
        <v>6478</v>
      </c>
      <c r="AI885" s="3" t="s">
        <v>6482</v>
      </c>
      <c r="AJ885" s="3" t="s">
        <v>8522</v>
      </c>
    </row>
    <row r="886" spans="1:36" ht="15">
      <c r="A886" s="10">
        <v>981</v>
      </c>
      <c r="B886" t="str">
        <f>IF(K886="总计","",INDEX(主数据!A:AD,MATCH(J886,主数据!A:A,0),9))</f>
        <v>华南大区公司</v>
      </c>
      <c r="C886" t="str">
        <f>IF(K886="","",INDEX(主数据!A:AD,MATCH(J886,主数据!A:A,0),11))</f>
        <v>长沙西区</v>
      </c>
      <c r="D886" t="str">
        <f t="shared" si="52"/>
        <v>CS51物业服务费标准方式1.90</v>
      </c>
      <c r="E886" s="13" t="str">
        <f t="shared" si="54"/>
        <v>1.90</v>
      </c>
      <c r="F886" s="13" t="str">
        <f>IF(E886="","",IFERROR(IF(IF(K886="","",INDEX(收费标合同信息维护!A:Q,MATCH(D886,收费标合同信息维护!J:J,0),10))=D886,"有","无"),"无"))</f>
        <v>无</v>
      </c>
      <c r="G886" s="13" t="str">
        <f t="shared" si="53"/>
        <v/>
      </c>
      <c r="H886" s="13" t="str">
        <f t="shared" si="55"/>
        <v/>
      </c>
      <c r="I886" s="13" t="str">
        <f>IF(G886="","",IFERROR(IF(IF(K886="","",INDEX(收费标合同信息维护!A:Q,MATCH(G886,收费标合同信息维护!M:M,0),13))=G886,"有","无"),"无"))</f>
        <v/>
      </c>
      <c r="J886" s="3" t="s">
        <v>3675</v>
      </c>
      <c r="K886" s="3" t="s">
        <v>8517</v>
      </c>
      <c r="L886" s="3" t="s">
        <v>6025</v>
      </c>
      <c r="M886" s="3" t="s">
        <v>6026</v>
      </c>
      <c r="N886" s="3" t="s">
        <v>6477</v>
      </c>
      <c r="O886" s="3" t="s">
        <v>6478</v>
      </c>
      <c r="P886" s="3" t="s">
        <v>8523</v>
      </c>
      <c r="Q886" s="3" t="s">
        <v>6685</v>
      </c>
      <c r="R886" s="3" t="s">
        <v>6484</v>
      </c>
      <c r="S886" s="3" t="s">
        <v>6491</v>
      </c>
      <c r="T886" s="3" t="s">
        <v>7218</v>
      </c>
      <c r="U886" s="3" t="s">
        <v>8325</v>
      </c>
      <c r="V886" s="3" t="s">
        <v>7605</v>
      </c>
      <c r="W886" s="3" t="s">
        <v>154</v>
      </c>
      <c r="X886" s="3" t="s">
        <v>154</v>
      </c>
      <c r="Y886" s="3" t="s">
        <v>154</v>
      </c>
      <c r="Z886" s="3" t="s">
        <v>154</v>
      </c>
      <c r="AA886" s="3" t="s">
        <v>154</v>
      </c>
      <c r="AB886" s="3" t="s">
        <v>154</v>
      </c>
      <c r="AC886" s="3" t="s">
        <v>154</v>
      </c>
      <c r="AD886" s="3" t="s">
        <v>6151</v>
      </c>
      <c r="AE886" s="3" t="s">
        <v>6151</v>
      </c>
      <c r="AF886" s="3" t="s">
        <v>6040</v>
      </c>
      <c r="AG886" s="3" t="s">
        <v>154</v>
      </c>
      <c r="AH886" s="3" t="s">
        <v>6478</v>
      </c>
      <c r="AI886" s="3" t="s">
        <v>6482</v>
      </c>
      <c r="AJ886" s="3" t="s">
        <v>6033</v>
      </c>
    </row>
    <row r="887" spans="1:36" ht="15">
      <c r="A887" s="10">
        <v>982</v>
      </c>
      <c r="B887" t="str">
        <f>IF(K887="总计","",INDEX(主数据!A:AD,MATCH(J887,主数据!A:A,0),9))</f>
        <v>华南大区公司</v>
      </c>
      <c r="C887" t="str">
        <f>IF(K887="","",INDEX(主数据!A:AD,MATCH(J887,主数据!A:A,0),11))</f>
        <v>福州东区</v>
      </c>
      <c r="D887" t="str">
        <f t="shared" si="52"/>
        <v>FZ37物业服务费标准方式2.00</v>
      </c>
      <c r="E887" s="13" t="str">
        <f t="shared" si="54"/>
        <v>2.00</v>
      </c>
      <c r="F887" s="13" t="str">
        <f>IF(E887="","",IFERROR(IF(IF(K887="","",INDEX(收费标合同信息维护!A:Q,MATCH(D887,收费标合同信息维护!J:J,0),10))=D887,"有","无"),"无"))</f>
        <v>无</v>
      </c>
      <c r="G887" s="13" t="str">
        <f t="shared" si="53"/>
        <v/>
      </c>
      <c r="H887" s="13" t="str">
        <f t="shared" si="55"/>
        <v/>
      </c>
      <c r="I887" s="13" t="str">
        <f>IF(G887="","",IFERROR(IF(IF(K887="","",INDEX(收费标合同信息维护!A:Q,MATCH(G887,收费标合同信息维护!M:M,0),13))=G887,"有","无"),"无"))</f>
        <v/>
      </c>
      <c r="J887" s="3" t="s">
        <v>3259</v>
      </c>
      <c r="K887" s="3" t="s">
        <v>8524</v>
      </c>
      <c r="L887" s="3" t="s">
        <v>6025</v>
      </c>
      <c r="M887" s="3" t="s">
        <v>6026</v>
      </c>
      <c r="N887" s="3" t="s">
        <v>6477</v>
      </c>
      <c r="O887" s="3" t="s">
        <v>6478</v>
      </c>
      <c r="P887" s="3" t="s">
        <v>8525</v>
      </c>
      <c r="Q887" s="3" t="s">
        <v>6845</v>
      </c>
      <c r="R887" s="3" t="s">
        <v>6484</v>
      </c>
      <c r="S887" s="3" t="s">
        <v>6491</v>
      </c>
      <c r="T887" s="3" t="s">
        <v>7214</v>
      </c>
      <c r="U887" s="3" t="s">
        <v>154</v>
      </c>
      <c r="V887" s="3" t="s">
        <v>6686</v>
      </c>
      <c r="W887" s="3" t="s">
        <v>154</v>
      </c>
      <c r="X887" s="3" t="s">
        <v>154</v>
      </c>
      <c r="Y887" s="3" t="s">
        <v>154</v>
      </c>
      <c r="Z887" s="3" t="s">
        <v>154</v>
      </c>
      <c r="AA887" s="3" t="s">
        <v>154</v>
      </c>
      <c r="AB887" s="3" t="s">
        <v>154</v>
      </c>
      <c r="AC887" s="3" t="s">
        <v>154</v>
      </c>
      <c r="AD887" s="3" t="s">
        <v>6151</v>
      </c>
      <c r="AE887" s="3" t="s">
        <v>6151</v>
      </c>
      <c r="AF887" s="3" t="s">
        <v>6040</v>
      </c>
      <c r="AG887" s="3" t="s">
        <v>154</v>
      </c>
      <c r="AH887" s="3" t="s">
        <v>6478</v>
      </c>
      <c r="AI887" s="3" t="s">
        <v>6482</v>
      </c>
      <c r="AJ887" s="3" t="s">
        <v>8526</v>
      </c>
    </row>
    <row r="888" spans="1:36" ht="15">
      <c r="A888" s="10">
        <v>983</v>
      </c>
      <c r="B888" t="str">
        <f>IF(K888="总计","",INDEX(主数据!A:AD,MATCH(J888,主数据!A:A,0),9))</f>
        <v>华南大区公司</v>
      </c>
      <c r="C888" t="str">
        <f>IF(K888="","",INDEX(主数据!A:AD,MATCH(J888,主数据!A:A,0),11))</f>
        <v>福州东区</v>
      </c>
      <c r="D888" t="str">
        <f t="shared" si="52"/>
        <v>FZ37物业服务费直接录入</v>
      </c>
      <c r="E888" s="13" t="str">
        <f t="shared" si="54"/>
        <v/>
      </c>
      <c r="F888" s="13" t="str">
        <f>IF(E888="","",IFERROR(IF(IF(K888="","",INDEX(收费标合同信息维护!A:Q,MATCH(D888,收费标合同信息维护!J:J,0),10))=D888,"有","无"),"无"))</f>
        <v/>
      </c>
      <c r="G888" s="13" t="str">
        <f t="shared" si="53"/>
        <v/>
      </c>
      <c r="H888" s="13" t="str">
        <f t="shared" si="55"/>
        <v/>
      </c>
      <c r="I888" s="13" t="str">
        <f>IF(G888="","",IFERROR(IF(IF(K888="","",INDEX(收费标合同信息维护!A:Q,MATCH(G888,收费标合同信息维护!M:M,0),13))=G888,"有","无"),"无"))</f>
        <v/>
      </c>
      <c r="J888" s="3" t="s">
        <v>3259</v>
      </c>
      <c r="K888" s="3" t="s">
        <v>8524</v>
      </c>
      <c r="L888" s="3" t="s">
        <v>6025</v>
      </c>
      <c r="M888" s="3" t="s">
        <v>6026</v>
      </c>
      <c r="N888" s="3" t="s">
        <v>6477</v>
      </c>
      <c r="O888" s="3" t="s">
        <v>6478</v>
      </c>
      <c r="P888" s="3" t="s">
        <v>8527</v>
      </c>
      <c r="Q888" s="3" t="s">
        <v>8528</v>
      </c>
      <c r="R888" s="3" t="s">
        <v>6479</v>
      </c>
      <c r="S888" s="3" t="s">
        <v>6480</v>
      </c>
      <c r="T888" s="3" t="s">
        <v>8529</v>
      </c>
      <c r="U888" s="3" t="s">
        <v>154</v>
      </c>
      <c r="V888" s="3" t="s">
        <v>154</v>
      </c>
      <c r="W888" s="3" t="s">
        <v>154</v>
      </c>
      <c r="X888" s="3" t="s">
        <v>154</v>
      </c>
      <c r="Y888" s="3" t="s">
        <v>154</v>
      </c>
      <c r="Z888" s="3" t="s">
        <v>154</v>
      </c>
      <c r="AA888" s="3" t="s">
        <v>154</v>
      </c>
      <c r="AB888" s="3" t="s">
        <v>154</v>
      </c>
      <c r="AC888" s="3" t="s">
        <v>154</v>
      </c>
      <c r="AD888" s="3" t="s">
        <v>6151</v>
      </c>
      <c r="AE888" s="3" t="s">
        <v>6151</v>
      </c>
      <c r="AF888" s="3" t="s">
        <v>154</v>
      </c>
      <c r="AG888" s="3" t="s">
        <v>154</v>
      </c>
      <c r="AH888" s="3" t="s">
        <v>6478</v>
      </c>
      <c r="AI888" s="3" t="s">
        <v>6482</v>
      </c>
      <c r="AJ888" s="3" t="s">
        <v>6282</v>
      </c>
    </row>
    <row r="889" spans="1:36" ht="30">
      <c r="A889" s="10">
        <v>984</v>
      </c>
      <c r="B889" t="str">
        <f>IF(K889="总计","",INDEX(主数据!A:AD,MATCH(J889,主数据!A:A,0),9))</f>
        <v>华南大区公司</v>
      </c>
      <c r="C889" t="str">
        <f>IF(K889="","",INDEX(主数据!A:AD,MATCH(J889,主数据!A:A,0),11))</f>
        <v>福州东区</v>
      </c>
      <c r="D889" t="str">
        <f t="shared" si="52"/>
        <v>FZ37自营停车费（固定）直接录入</v>
      </c>
      <c r="E889" s="13" t="str">
        <f t="shared" si="54"/>
        <v/>
      </c>
      <c r="F889" s="13" t="str">
        <f>IF(E889="","",IFERROR(IF(IF(K889="","",INDEX(收费标合同信息维护!A:Q,MATCH(D889,收费标合同信息维护!J:J,0),10))=D889,"有","无"),"无"))</f>
        <v/>
      </c>
      <c r="G889" s="13" t="str">
        <f t="shared" si="53"/>
        <v/>
      </c>
      <c r="H889" s="13" t="str">
        <f t="shared" si="55"/>
        <v/>
      </c>
      <c r="I889" s="13" t="str">
        <f>IF(G889="","",IFERROR(IF(IF(K889="","",INDEX(收费标合同信息维护!A:Q,MATCH(G889,收费标合同信息维护!M:M,0),13))=G889,"有","无"),"无"))</f>
        <v/>
      </c>
      <c r="J889" s="3" t="s">
        <v>3259</v>
      </c>
      <c r="K889" s="3" t="s">
        <v>8524</v>
      </c>
      <c r="L889" s="3" t="s">
        <v>6714</v>
      </c>
      <c r="M889" s="3" t="s">
        <v>6715</v>
      </c>
      <c r="N889" s="3" t="s">
        <v>6477</v>
      </c>
      <c r="O889" s="3" t="s">
        <v>6597</v>
      </c>
      <c r="P889" s="3" t="s">
        <v>8530</v>
      </c>
      <c r="Q889" s="3" t="s">
        <v>8531</v>
      </c>
      <c r="R889" s="3" t="s">
        <v>6479</v>
      </c>
      <c r="S889" s="3" t="s">
        <v>6480</v>
      </c>
      <c r="T889" s="3" t="s">
        <v>8529</v>
      </c>
      <c r="U889" s="3" t="s">
        <v>6716</v>
      </c>
      <c r="V889" s="3" t="s">
        <v>154</v>
      </c>
      <c r="W889" s="3" t="s">
        <v>154</v>
      </c>
      <c r="X889" s="3" t="s">
        <v>154</v>
      </c>
      <c r="Y889" s="3" t="s">
        <v>154</v>
      </c>
      <c r="Z889" s="3" t="s">
        <v>154</v>
      </c>
      <c r="AA889" s="3" t="s">
        <v>154</v>
      </c>
      <c r="AB889" s="3" t="s">
        <v>154</v>
      </c>
      <c r="AC889" s="3" t="s">
        <v>154</v>
      </c>
      <c r="AD889" s="3" t="s">
        <v>6151</v>
      </c>
      <c r="AE889" s="3" t="s">
        <v>6151</v>
      </c>
      <c r="AF889" s="3" t="s">
        <v>154</v>
      </c>
      <c r="AG889" s="3" t="s">
        <v>154</v>
      </c>
      <c r="AH889" s="3" t="s">
        <v>6478</v>
      </c>
      <c r="AI889" s="3" t="s">
        <v>6482</v>
      </c>
      <c r="AJ889" s="3" t="s">
        <v>8532</v>
      </c>
    </row>
    <row r="890" spans="1:36" ht="15">
      <c r="A890" s="10">
        <v>985</v>
      </c>
      <c r="B890" t="str">
        <f>IF(K890="总计","",INDEX(主数据!A:AD,MATCH(J890,主数据!A:A,0),9))</f>
        <v>华南大区公司</v>
      </c>
      <c r="C890" t="str">
        <f>IF(K890="","",INDEX(主数据!A:AD,MATCH(J890,主数据!A:A,0),11))</f>
        <v>福州东区</v>
      </c>
      <c r="D890" t="str">
        <f t="shared" si="52"/>
        <v>FZ37电梯费直接录入</v>
      </c>
      <c r="E890" s="13" t="str">
        <f t="shared" si="54"/>
        <v/>
      </c>
      <c r="F890" s="13" t="str">
        <f>IF(E890="","",IFERROR(IF(IF(K890="","",INDEX(收费标合同信息维护!A:Q,MATCH(D890,收费标合同信息维护!J:J,0),10))=D890,"有","无"),"无"))</f>
        <v/>
      </c>
      <c r="G890" s="13" t="str">
        <f t="shared" si="53"/>
        <v/>
      </c>
      <c r="H890" s="13" t="str">
        <f t="shared" si="55"/>
        <v/>
      </c>
      <c r="I890" s="13" t="str">
        <f>IF(G890="","",IFERROR(IF(IF(K890="","",INDEX(收费标合同信息维护!A:Q,MATCH(G890,收费标合同信息维护!M:M,0),13))=G890,"有","无"),"无"))</f>
        <v/>
      </c>
      <c r="J890" s="3" t="s">
        <v>3259</v>
      </c>
      <c r="K890" s="3" t="s">
        <v>8524</v>
      </c>
      <c r="L890" s="3" t="s">
        <v>7063</v>
      </c>
      <c r="M890" s="3" t="s">
        <v>7064</v>
      </c>
      <c r="N890" s="3" t="s">
        <v>6477</v>
      </c>
      <c r="O890" s="3" t="s">
        <v>6478</v>
      </c>
      <c r="P890" s="3" t="s">
        <v>8533</v>
      </c>
      <c r="Q890" s="3" t="s">
        <v>7064</v>
      </c>
      <c r="R890" s="3" t="s">
        <v>6479</v>
      </c>
      <c r="S890" s="3" t="s">
        <v>6480</v>
      </c>
      <c r="T890" s="3" t="s">
        <v>8529</v>
      </c>
      <c r="U890" s="3" t="s">
        <v>154</v>
      </c>
      <c r="V890" s="3" t="s">
        <v>154</v>
      </c>
      <c r="W890" s="3" t="s">
        <v>154</v>
      </c>
      <c r="X890" s="3" t="s">
        <v>154</v>
      </c>
      <c r="Y890" s="3" t="s">
        <v>154</v>
      </c>
      <c r="Z890" s="3" t="s">
        <v>154</v>
      </c>
      <c r="AA890" s="3" t="s">
        <v>154</v>
      </c>
      <c r="AB890" s="3" t="s">
        <v>154</v>
      </c>
      <c r="AC890" s="3" t="s">
        <v>154</v>
      </c>
      <c r="AD890" s="3" t="s">
        <v>6151</v>
      </c>
      <c r="AE890" s="3" t="s">
        <v>6151</v>
      </c>
      <c r="AF890" s="3" t="s">
        <v>154</v>
      </c>
      <c r="AG890" s="3" t="s">
        <v>154</v>
      </c>
      <c r="AH890" s="3" t="s">
        <v>6478</v>
      </c>
      <c r="AI890" s="3" t="s">
        <v>6482</v>
      </c>
      <c r="AJ890" s="3" t="s">
        <v>6282</v>
      </c>
    </row>
    <row r="891" spans="1:36" ht="15">
      <c r="A891" s="10">
        <v>986</v>
      </c>
      <c r="B891" t="str">
        <f>IF(K891="总计","",INDEX(主数据!A:AD,MATCH(J891,主数据!A:A,0),9))</f>
        <v>华南大区公司</v>
      </c>
      <c r="C891" t="str">
        <f>IF(K891="","",INDEX(主数据!A:AD,MATCH(J891,主数据!A:A,0),11))</f>
        <v>福州东区</v>
      </c>
      <c r="D891" t="str">
        <f t="shared" si="52"/>
        <v>FZ37场地管理费直接录入</v>
      </c>
      <c r="E891" s="13" t="str">
        <f t="shared" si="54"/>
        <v/>
      </c>
      <c r="F891" s="13" t="str">
        <f>IF(E891="","",IFERROR(IF(IF(K891="","",INDEX(收费标合同信息维护!A:Q,MATCH(D891,收费标合同信息维护!J:J,0),10))=D891,"有","无"),"无"))</f>
        <v/>
      </c>
      <c r="G891" s="13" t="str">
        <f t="shared" si="53"/>
        <v/>
      </c>
      <c r="H891" s="13" t="str">
        <f t="shared" si="55"/>
        <v/>
      </c>
      <c r="I891" s="13" t="str">
        <f>IF(G891="","",IFERROR(IF(IF(K891="","",INDEX(收费标合同信息维护!A:Q,MATCH(G891,收费标合同信息维护!M:M,0),13))=G891,"有","无"),"无"))</f>
        <v/>
      </c>
      <c r="J891" s="3" t="s">
        <v>3259</v>
      </c>
      <c r="K891" s="3" t="s">
        <v>8524</v>
      </c>
      <c r="L891" s="3" t="s">
        <v>6832</v>
      </c>
      <c r="M891" s="3" t="s">
        <v>6833</v>
      </c>
      <c r="N891" s="3" t="s">
        <v>6477</v>
      </c>
      <c r="O891" s="3" t="s">
        <v>6478</v>
      </c>
      <c r="P891" s="3" t="s">
        <v>8534</v>
      </c>
      <c r="Q891" s="3" t="s">
        <v>8535</v>
      </c>
      <c r="R891" s="3" t="s">
        <v>6479</v>
      </c>
      <c r="S891" s="3" t="s">
        <v>6480</v>
      </c>
      <c r="T891" s="3" t="s">
        <v>6493</v>
      </c>
      <c r="U891" s="3" t="s">
        <v>154</v>
      </c>
      <c r="V891" s="3" t="s">
        <v>154</v>
      </c>
      <c r="W891" s="3" t="s">
        <v>154</v>
      </c>
      <c r="X891" s="3" t="s">
        <v>154</v>
      </c>
      <c r="Y891" s="3" t="s">
        <v>154</v>
      </c>
      <c r="Z891" s="3" t="s">
        <v>154</v>
      </c>
      <c r="AA891" s="3" t="s">
        <v>154</v>
      </c>
      <c r="AB891" s="3" t="s">
        <v>154</v>
      </c>
      <c r="AC891" s="3" t="s">
        <v>154</v>
      </c>
      <c r="AD891" s="3" t="s">
        <v>6151</v>
      </c>
      <c r="AE891" s="3" t="s">
        <v>6151</v>
      </c>
      <c r="AF891" s="3" t="s">
        <v>154</v>
      </c>
      <c r="AG891" s="3" t="s">
        <v>154</v>
      </c>
      <c r="AH891" s="3" t="s">
        <v>6478</v>
      </c>
      <c r="AI891" s="3" t="s">
        <v>6482</v>
      </c>
      <c r="AJ891" s="3" t="s">
        <v>6282</v>
      </c>
    </row>
    <row r="892" spans="1:36" ht="15">
      <c r="A892" s="10">
        <v>987</v>
      </c>
      <c r="B892" t="str">
        <f>IF(K892="总计","",INDEX(主数据!A:AD,MATCH(J892,主数据!A:A,0),9))</f>
        <v>华南大区公司</v>
      </c>
      <c r="C892" t="str">
        <f>IF(K892="","",INDEX(主数据!A:AD,MATCH(J892,主数据!A:A,0),11))</f>
        <v>福州东区</v>
      </c>
      <c r="D892" t="str">
        <f t="shared" si="52"/>
        <v>FZ37其他费用直接录入</v>
      </c>
      <c r="E892" s="13" t="str">
        <f t="shared" si="54"/>
        <v/>
      </c>
      <c r="F892" s="13" t="str">
        <f>IF(E892="","",IFERROR(IF(IF(K892="","",INDEX(收费标合同信息维护!A:Q,MATCH(D892,收费标合同信息维护!J:J,0),10))=D892,"有","无"),"无"))</f>
        <v/>
      </c>
      <c r="G892" s="13" t="str">
        <f t="shared" si="53"/>
        <v/>
      </c>
      <c r="H892" s="13" t="str">
        <f t="shared" si="55"/>
        <v/>
      </c>
      <c r="I892" s="13" t="str">
        <f>IF(G892="","",IFERROR(IF(IF(K892="","",INDEX(收费标合同信息维护!A:Q,MATCH(G892,收费标合同信息维护!M:M,0),13))=G892,"有","无"),"无"))</f>
        <v/>
      </c>
      <c r="J892" s="3" t="s">
        <v>3259</v>
      </c>
      <c r="K892" s="3" t="s">
        <v>8524</v>
      </c>
      <c r="L892" s="3" t="s">
        <v>6544</v>
      </c>
      <c r="M892" s="3" t="s">
        <v>6545</v>
      </c>
      <c r="N892" s="3" t="s">
        <v>6477</v>
      </c>
      <c r="O892" s="3" t="s">
        <v>6478</v>
      </c>
      <c r="P892" s="3" t="s">
        <v>8536</v>
      </c>
      <c r="Q892" s="3" t="s">
        <v>8537</v>
      </c>
      <c r="R892" s="3" t="s">
        <v>6479</v>
      </c>
      <c r="S892" s="3" t="s">
        <v>6480</v>
      </c>
      <c r="T892" s="3" t="s">
        <v>8529</v>
      </c>
      <c r="U892" s="3" t="s">
        <v>154</v>
      </c>
      <c r="V892" s="3" t="s">
        <v>154</v>
      </c>
      <c r="W892" s="3" t="s">
        <v>154</v>
      </c>
      <c r="X892" s="3" t="s">
        <v>154</v>
      </c>
      <c r="Y892" s="3" t="s">
        <v>154</v>
      </c>
      <c r="Z892" s="3" t="s">
        <v>154</v>
      </c>
      <c r="AA892" s="3" t="s">
        <v>154</v>
      </c>
      <c r="AB892" s="3" t="s">
        <v>154</v>
      </c>
      <c r="AC892" s="3" t="s">
        <v>154</v>
      </c>
      <c r="AD892" s="3" t="s">
        <v>6151</v>
      </c>
      <c r="AE892" s="3" t="s">
        <v>6151</v>
      </c>
      <c r="AF892" s="3" t="s">
        <v>154</v>
      </c>
      <c r="AG892" s="3" t="s">
        <v>154</v>
      </c>
      <c r="AH892" s="3" t="s">
        <v>6478</v>
      </c>
      <c r="AI892" s="3" t="s">
        <v>6482</v>
      </c>
      <c r="AJ892" s="3" t="s">
        <v>8532</v>
      </c>
    </row>
    <row r="893" spans="1:36" ht="15">
      <c r="A893" s="10">
        <v>988</v>
      </c>
      <c r="B893" t="str">
        <f>IF(K893="总计","",INDEX(主数据!A:AD,MATCH(J893,主数据!A:A,0),9))</f>
        <v>华南大区公司</v>
      </c>
      <c r="C893" t="str">
        <f>IF(K893="","",INDEX(主数据!A:AD,MATCH(J893,主数据!A:A,0),11))</f>
        <v>福州东区</v>
      </c>
      <c r="D893" t="str">
        <f t="shared" si="52"/>
        <v>FZ37其他费用直接录入</v>
      </c>
      <c r="E893" s="13" t="str">
        <f t="shared" si="54"/>
        <v/>
      </c>
      <c r="F893" s="13" t="str">
        <f>IF(E893="","",IFERROR(IF(IF(K893="","",INDEX(收费标合同信息维护!A:Q,MATCH(D893,收费标合同信息维护!J:J,0),10))=D893,"有","无"),"无"))</f>
        <v/>
      </c>
      <c r="G893" s="13" t="str">
        <f t="shared" si="53"/>
        <v/>
      </c>
      <c r="H893" s="13" t="str">
        <f t="shared" si="55"/>
        <v/>
      </c>
      <c r="I893" s="13" t="str">
        <f>IF(G893="","",IFERROR(IF(IF(K893="","",INDEX(收费标合同信息维护!A:Q,MATCH(G893,收费标合同信息维护!M:M,0),13))=G893,"有","无"),"无"))</f>
        <v/>
      </c>
      <c r="J893" s="3" t="s">
        <v>3259</v>
      </c>
      <c r="K893" s="3" t="s">
        <v>8524</v>
      </c>
      <c r="L893" s="3" t="s">
        <v>6544</v>
      </c>
      <c r="M893" s="3" t="s">
        <v>6545</v>
      </c>
      <c r="N893" s="3" t="s">
        <v>6477</v>
      </c>
      <c r="O893" s="3" t="s">
        <v>6478</v>
      </c>
      <c r="P893" s="3" t="s">
        <v>8538</v>
      </c>
      <c r="Q893" s="3" t="s">
        <v>8539</v>
      </c>
      <c r="R893" s="3" t="s">
        <v>6479</v>
      </c>
      <c r="S893" s="3" t="s">
        <v>6480</v>
      </c>
      <c r="T893" s="3" t="s">
        <v>8529</v>
      </c>
      <c r="U893" s="3" t="s">
        <v>154</v>
      </c>
      <c r="V893" s="3" t="s">
        <v>154</v>
      </c>
      <c r="W893" s="3" t="s">
        <v>154</v>
      </c>
      <c r="X893" s="3" t="s">
        <v>154</v>
      </c>
      <c r="Y893" s="3" t="s">
        <v>154</v>
      </c>
      <c r="Z893" s="3" t="s">
        <v>154</v>
      </c>
      <c r="AA893" s="3" t="s">
        <v>154</v>
      </c>
      <c r="AB893" s="3" t="s">
        <v>154</v>
      </c>
      <c r="AC893" s="3" t="s">
        <v>154</v>
      </c>
      <c r="AD893" s="3" t="s">
        <v>6151</v>
      </c>
      <c r="AE893" s="3" t="s">
        <v>6151</v>
      </c>
      <c r="AF893" s="3" t="s">
        <v>154</v>
      </c>
      <c r="AG893" s="3" t="s">
        <v>154</v>
      </c>
      <c r="AH893" s="3" t="s">
        <v>6478</v>
      </c>
      <c r="AI893" s="3" t="s">
        <v>6482</v>
      </c>
      <c r="AJ893" s="3" t="s">
        <v>8532</v>
      </c>
    </row>
    <row r="894" spans="1:36" ht="15">
      <c r="A894" s="10">
        <v>989</v>
      </c>
      <c r="B894" t="str">
        <f>IF(K894="总计","",INDEX(主数据!A:AD,MATCH(J894,主数据!A:A,0),9))</f>
        <v>华南大区公司</v>
      </c>
      <c r="C894" t="str">
        <f>IF(K894="","",INDEX(主数据!A:AD,MATCH(J894,主数据!A:A,0),11))</f>
        <v>福州东区</v>
      </c>
      <c r="D894" t="str">
        <f t="shared" si="52"/>
        <v>FZ37其他费用直接录入</v>
      </c>
      <c r="E894" s="13" t="str">
        <f t="shared" si="54"/>
        <v/>
      </c>
      <c r="F894" s="13" t="str">
        <f>IF(E894="","",IFERROR(IF(IF(K894="","",INDEX(收费标合同信息维护!A:Q,MATCH(D894,收费标合同信息维护!J:J,0),10))=D894,"有","无"),"无"))</f>
        <v/>
      </c>
      <c r="G894" s="13" t="str">
        <f t="shared" si="53"/>
        <v/>
      </c>
      <c r="H894" s="13" t="str">
        <f t="shared" si="55"/>
        <v/>
      </c>
      <c r="I894" s="13" t="str">
        <f>IF(G894="","",IFERROR(IF(IF(K894="","",INDEX(收费标合同信息维护!A:Q,MATCH(G894,收费标合同信息维护!M:M,0),13))=G894,"有","无"),"无"))</f>
        <v/>
      </c>
      <c r="J894" s="3" t="s">
        <v>3259</v>
      </c>
      <c r="K894" s="3" t="s">
        <v>8524</v>
      </c>
      <c r="L894" s="3" t="s">
        <v>6544</v>
      </c>
      <c r="M894" s="3" t="s">
        <v>6545</v>
      </c>
      <c r="N894" s="3" t="s">
        <v>6477</v>
      </c>
      <c r="O894" s="3" t="s">
        <v>6478</v>
      </c>
      <c r="P894" s="3" t="s">
        <v>8540</v>
      </c>
      <c r="Q894" s="3" t="s">
        <v>6836</v>
      </c>
      <c r="R894" s="3" t="s">
        <v>6479</v>
      </c>
      <c r="S894" s="3" t="s">
        <v>6480</v>
      </c>
      <c r="T894" s="3" t="s">
        <v>8529</v>
      </c>
      <c r="U894" s="3" t="s">
        <v>154</v>
      </c>
      <c r="V894" s="3" t="s">
        <v>154</v>
      </c>
      <c r="W894" s="3" t="s">
        <v>154</v>
      </c>
      <c r="X894" s="3" t="s">
        <v>154</v>
      </c>
      <c r="Y894" s="3" t="s">
        <v>154</v>
      </c>
      <c r="Z894" s="3" t="s">
        <v>154</v>
      </c>
      <c r="AA894" s="3" t="s">
        <v>154</v>
      </c>
      <c r="AB894" s="3" t="s">
        <v>154</v>
      </c>
      <c r="AC894" s="3" t="s">
        <v>154</v>
      </c>
      <c r="AD894" s="3" t="s">
        <v>6151</v>
      </c>
      <c r="AE894" s="3" t="s">
        <v>6151</v>
      </c>
      <c r="AF894" s="3" t="s">
        <v>154</v>
      </c>
      <c r="AG894" s="3" t="s">
        <v>154</v>
      </c>
      <c r="AH894" s="3" t="s">
        <v>6478</v>
      </c>
      <c r="AI894" s="3" t="s">
        <v>6482</v>
      </c>
      <c r="AJ894" s="3" t="s">
        <v>8532</v>
      </c>
    </row>
    <row r="895" spans="1:36" ht="15">
      <c r="A895" s="10">
        <v>990</v>
      </c>
      <c r="B895" t="str">
        <f>IF(K895="总计","",INDEX(主数据!A:AD,MATCH(J895,主数据!A:A,0),9))</f>
        <v>华南大区公司</v>
      </c>
      <c r="C895" t="str">
        <f>IF(K895="","",INDEX(主数据!A:AD,MATCH(J895,主数据!A:A,0),11))</f>
        <v>福州东区</v>
      </c>
      <c r="D895" t="str">
        <f t="shared" si="52"/>
        <v>FZ37公摊费直接录入</v>
      </c>
      <c r="E895" s="13" t="str">
        <f t="shared" si="54"/>
        <v/>
      </c>
      <c r="F895" s="13" t="str">
        <f>IF(E895="","",IFERROR(IF(IF(K895="","",INDEX(收费标合同信息维护!A:Q,MATCH(D895,收费标合同信息维护!J:J,0),10))=D895,"有","无"),"无"))</f>
        <v/>
      </c>
      <c r="G895" s="13" t="str">
        <f t="shared" si="53"/>
        <v/>
      </c>
      <c r="H895" s="13" t="str">
        <f t="shared" si="55"/>
        <v/>
      </c>
      <c r="I895" s="13" t="str">
        <f>IF(G895="","",IFERROR(IF(IF(K895="","",INDEX(收费标合同信息维护!A:Q,MATCH(G895,收费标合同信息维护!M:M,0),13))=G895,"有","无"),"无"))</f>
        <v/>
      </c>
      <c r="J895" s="3" t="s">
        <v>3259</v>
      </c>
      <c r="K895" s="3" t="s">
        <v>8524</v>
      </c>
      <c r="L895" s="3" t="s">
        <v>6738</v>
      </c>
      <c r="M895" s="3" t="s">
        <v>6739</v>
      </c>
      <c r="N895" s="3" t="s">
        <v>6477</v>
      </c>
      <c r="O895" s="3" t="s">
        <v>6597</v>
      </c>
      <c r="P895" s="3" t="s">
        <v>8541</v>
      </c>
      <c r="Q895" s="3" t="s">
        <v>6739</v>
      </c>
      <c r="R895" s="3" t="s">
        <v>6479</v>
      </c>
      <c r="S895" s="3" t="s">
        <v>6480</v>
      </c>
      <c r="T895" s="3" t="s">
        <v>8529</v>
      </c>
      <c r="U895" s="3" t="s">
        <v>6716</v>
      </c>
      <c r="V895" s="3" t="s">
        <v>154</v>
      </c>
      <c r="W895" s="3" t="s">
        <v>154</v>
      </c>
      <c r="X895" s="3" t="s">
        <v>154</v>
      </c>
      <c r="Y895" s="3" t="s">
        <v>154</v>
      </c>
      <c r="Z895" s="3" t="s">
        <v>154</v>
      </c>
      <c r="AA895" s="3" t="s">
        <v>154</v>
      </c>
      <c r="AB895" s="3" t="s">
        <v>154</v>
      </c>
      <c r="AC895" s="3" t="s">
        <v>154</v>
      </c>
      <c r="AD895" s="3" t="s">
        <v>6151</v>
      </c>
      <c r="AE895" s="3" t="s">
        <v>6151</v>
      </c>
      <c r="AF895" s="3" t="s">
        <v>154</v>
      </c>
      <c r="AG895" s="3" t="s">
        <v>154</v>
      </c>
      <c r="AH895" s="3" t="s">
        <v>6478</v>
      </c>
      <c r="AI895" s="3" t="s">
        <v>6482</v>
      </c>
      <c r="AJ895" s="3" t="s">
        <v>6282</v>
      </c>
    </row>
    <row r="896" spans="1:36" ht="15">
      <c r="A896" s="10">
        <v>991</v>
      </c>
      <c r="B896" t="str">
        <f>IF(K896="总计","",INDEX(主数据!A:AD,MATCH(J896,主数据!A:A,0),9))</f>
        <v>华南大区公司</v>
      </c>
      <c r="C896" t="str">
        <f>IF(K896="","",INDEX(主数据!A:AD,MATCH(J896,主数据!A:A,0),11))</f>
        <v>福州东区</v>
      </c>
      <c r="D896" t="str">
        <f t="shared" si="52"/>
        <v>FZ37代收代付其他费用直接录入</v>
      </c>
      <c r="E896" s="13" t="str">
        <f t="shared" si="54"/>
        <v/>
      </c>
      <c r="F896" s="13" t="str">
        <f>IF(E896="","",IFERROR(IF(IF(K896="","",INDEX(收费标合同信息维护!A:Q,MATCH(D896,收费标合同信息维护!J:J,0),10))=D896,"有","无"),"无"))</f>
        <v/>
      </c>
      <c r="G896" s="13" t="str">
        <f t="shared" si="53"/>
        <v/>
      </c>
      <c r="H896" s="13" t="str">
        <f t="shared" si="55"/>
        <v/>
      </c>
      <c r="I896" s="13" t="str">
        <f>IF(G896="","",IFERROR(IF(IF(K896="","",INDEX(收费标合同信息维护!A:Q,MATCH(G896,收费标合同信息维护!M:M,0),13))=G896,"有","无"),"无"))</f>
        <v/>
      </c>
      <c r="J896" s="3" t="s">
        <v>3259</v>
      </c>
      <c r="K896" s="3" t="s">
        <v>8524</v>
      </c>
      <c r="L896" s="3" t="s">
        <v>6620</v>
      </c>
      <c r="M896" s="3" t="s">
        <v>6621</v>
      </c>
      <c r="N896" s="3" t="s">
        <v>6477</v>
      </c>
      <c r="O896" s="3" t="s">
        <v>6478</v>
      </c>
      <c r="P896" s="3" t="s">
        <v>8542</v>
      </c>
      <c r="Q896" s="3" t="s">
        <v>8543</v>
      </c>
      <c r="R896" s="3" t="s">
        <v>6479</v>
      </c>
      <c r="S896" s="3" t="s">
        <v>6480</v>
      </c>
      <c r="T896" s="3" t="s">
        <v>8529</v>
      </c>
      <c r="U896" s="3" t="s">
        <v>6716</v>
      </c>
      <c r="V896" s="3" t="s">
        <v>154</v>
      </c>
      <c r="W896" s="3" t="s">
        <v>154</v>
      </c>
      <c r="X896" s="3" t="s">
        <v>154</v>
      </c>
      <c r="Y896" s="3" t="s">
        <v>154</v>
      </c>
      <c r="Z896" s="3" t="s">
        <v>154</v>
      </c>
      <c r="AA896" s="3" t="s">
        <v>154</v>
      </c>
      <c r="AB896" s="3" t="s">
        <v>154</v>
      </c>
      <c r="AC896" s="3" t="s">
        <v>154</v>
      </c>
      <c r="AD896" s="3" t="s">
        <v>6151</v>
      </c>
      <c r="AE896" s="3" t="s">
        <v>6151</v>
      </c>
      <c r="AF896" s="3" t="s">
        <v>154</v>
      </c>
      <c r="AG896" s="3" t="s">
        <v>154</v>
      </c>
      <c r="AH896" s="3" t="s">
        <v>6478</v>
      </c>
      <c r="AI896" s="3" t="s">
        <v>6482</v>
      </c>
      <c r="AJ896" s="3" t="s">
        <v>8532</v>
      </c>
    </row>
    <row r="897" spans="1:36" ht="15">
      <c r="A897" s="10">
        <v>992</v>
      </c>
      <c r="B897" t="str">
        <f>IF(K897="总计","",INDEX(主数据!A:AD,MATCH(J897,主数据!A:A,0),9))</f>
        <v>华东大区公司</v>
      </c>
      <c r="C897" t="str">
        <f>IF(K897="","",INDEX(主数据!A:AD,MATCH(J897,主数据!A:A,0),11))</f>
        <v>上海北区</v>
      </c>
      <c r="D897" t="str">
        <f t="shared" si="52"/>
        <v>SH48物业服务费标准方式4.95</v>
      </c>
      <c r="E897" s="13" t="str">
        <f t="shared" si="54"/>
        <v>4.95</v>
      </c>
      <c r="F897" s="13" t="str">
        <f>IF(E897="","",IFERROR(IF(IF(K897="","",INDEX(收费标合同信息维护!A:Q,MATCH(D897,收费标合同信息维护!J:J,0),10))=D897,"有","无"),"无"))</f>
        <v>无</v>
      </c>
      <c r="G897" s="13" t="str">
        <f t="shared" si="53"/>
        <v/>
      </c>
      <c r="H897" s="13" t="str">
        <f t="shared" si="55"/>
        <v/>
      </c>
      <c r="I897" s="13" t="str">
        <f>IF(G897="","",IFERROR(IF(IF(K897="","",INDEX(收费标合同信息维护!A:Q,MATCH(G897,收费标合同信息维护!M:M,0),13))=G897,"有","无"),"无"))</f>
        <v/>
      </c>
      <c r="J897" s="3" t="s">
        <v>4340</v>
      </c>
      <c r="K897" s="3" t="s">
        <v>8544</v>
      </c>
      <c r="L897" s="3" t="s">
        <v>6025</v>
      </c>
      <c r="M897" s="3" t="s">
        <v>6026</v>
      </c>
      <c r="N897" s="3" t="s">
        <v>6477</v>
      </c>
      <c r="O897" s="3" t="s">
        <v>6478</v>
      </c>
      <c r="P897" s="3" t="s">
        <v>8545</v>
      </c>
      <c r="Q897" s="3" t="s">
        <v>8546</v>
      </c>
      <c r="R897" s="3" t="s">
        <v>6484</v>
      </c>
      <c r="S897" s="3" t="s">
        <v>6491</v>
      </c>
      <c r="T897" s="3" t="s">
        <v>6493</v>
      </c>
      <c r="U897" s="3" t="s">
        <v>154</v>
      </c>
      <c r="V897" s="3" t="s">
        <v>8547</v>
      </c>
      <c r="W897" s="3" t="s">
        <v>154</v>
      </c>
      <c r="X897" s="3" t="s">
        <v>154</v>
      </c>
      <c r="Y897" s="3" t="s">
        <v>154</v>
      </c>
      <c r="Z897" s="3" t="s">
        <v>154</v>
      </c>
      <c r="AA897" s="3" t="s">
        <v>154</v>
      </c>
      <c r="AB897" s="3" t="s">
        <v>154</v>
      </c>
      <c r="AC897" s="3" t="s">
        <v>154</v>
      </c>
      <c r="AD897" s="3" t="s">
        <v>6151</v>
      </c>
      <c r="AE897" s="3" t="s">
        <v>6151</v>
      </c>
      <c r="AF897" s="3" t="s">
        <v>154</v>
      </c>
      <c r="AG897" s="3" t="s">
        <v>154</v>
      </c>
      <c r="AH897" s="3" t="s">
        <v>6478</v>
      </c>
      <c r="AI897" s="3" t="s">
        <v>6482</v>
      </c>
      <c r="AJ897" s="3" t="s">
        <v>6416</v>
      </c>
    </row>
    <row r="898" spans="1:36" ht="30">
      <c r="A898" s="10">
        <v>993</v>
      </c>
      <c r="B898" t="str">
        <f>IF(K898="总计","",INDEX(主数据!A:AD,MATCH(J898,主数据!A:A,0),9))</f>
        <v>华东大区公司</v>
      </c>
      <c r="C898" t="str">
        <f>IF(K898="","",INDEX(主数据!A:AD,MATCH(J898,主数据!A:A,0),11))</f>
        <v>上海北区</v>
      </c>
      <c r="D898" t="str">
        <f t="shared" ref="D898:D961" si="56">J898&amp;M898&amp;R898&amp;E898</f>
        <v>SH48物业服务费标准方式1.80</v>
      </c>
      <c r="E898" s="13" t="str">
        <f t="shared" si="54"/>
        <v>1.80</v>
      </c>
      <c r="F898" s="13" t="str">
        <f>IF(E898="","",IFERROR(IF(IF(K898="","",INDEX(收费标合同信息维护!A:Q,MATCH(D898,收费标合同信息维护!J:J,0),10))=D898,"有","无"),"无"))</f>
        <v>无</v>
      </c>
      <c r="G898" s="13" t="str">
        <f t="shared" ref="G898:G961" si="57">IF(W898="","",J898&amp;M898&amp;R898&amp;H898)</f>
        <v/>
      </c>
      <c r="H898" s="13" t="str">
        <f t="shared" si="55"/>
        <v/>
      </c>
      <c r="I898" s="13" t="str">
        <f>IF(G898="","",IFERROR(IF(IF(K898="","",INDEX(收费标合同信息维护!A:Q,MATCH(G898,收费标合同信息维护!M:M,0),13))=G898,"有","无"),"无"))</f>
        <v/>
      </c>
      <c r="J898" s="3" t="s">
        <v>4340</v>
      </c>
      <c r="K898" s="3" t="s">
        <v>8544</v>
      </c>
      <c r="L898" s="3" t="s">
        <v>6025</v>
      </c>
      <c r="M898" s="3" t="s">
        <v>6026</v>
      </c>
      <c r="N898" s="3" t="s">
        <v>6477</v>
      </c>
      <c r="O898" s="3" t="s">
        <v>6478</v>
      </c>
      <c r="P898" s="3" t="s">
        <v>8548</v>
      </c>
      <c r="Q898" s="3" t="s">
        <v>8549</v>
      </c>
      <c r="R898" s="3" t="s">
        <v>6484</v>
      </c>
      <c r="S898" s="3" t="s">
        <v>6491</v>
      </c>
      <c r="T898" s="3" t="s">
        <v>6493</v>
      </c>
      <c r="U898" s="3" t="s">
        <v>154</v>
      </c>
      <c r="V898" s="3" t="s">
        <v>6759</v>
      </c>
      <c r="W898" s="3" t="s">
        <v>154</v>
      </c>
      <c r="X898" s="3" t="s">
        <v>154</v>
      </c>
      <c r="Y898" s="3" t="s">
        <v>154</v>
      </c>
      <c r="Z898" s="3" t="s">
        <v>154</v>
      </c>
      <c r="AA898" s="3" t="s">
        <v>154</v>
      </c>
      <c r="AB898" s="3" t="s">
        <v>154</v>
      </c>
      <c r="AC898" s="3" t="s">
        <v>154</v>
      </c>
      <c r="AD898" s="3" t="s">
        <v>6151</v>
      </c>
      <c r="AE898" s="3" t="s">
        <v>6151</v>
      </c>
      <c r="AF898" s="3" t="s">
        <v>154</v>
      </c>
      <c r="AG898" s="3" t="s">
        <v>154</v>
      </c>
      <c r="AH898" s="3" t="s">
        <v>6478</v>
      </c>
      <c r="AI898" s="3" t="s">
        <v>6482</v>
      </c>
      <c r="AJ898" s="3" t="s">
        <v>30</v>
      </c>
    </row>
    <row r="899" spans="1:36" ht="15">
      <c r="A899" s="10">
        <v>994</v>
      </c>
      <c r="B899" t="str">
        <f>IF(K899="总计","",INDEX(主数据!A:AD,MATCH(J899,主数据!A:A,0),9))</f>
        <v>华东大区公司</v>
      </c>
      <c r="C899" t="str">
        <f>IF(K899="","",INDEX(主数据!A:AD,MATCH(J899,主数据!A:A,0),11))</f>
        <v>上海北区</v>
      </c>
      <c r="D899" t="str">
        <f t="shared" si="56"/>
        <v>SH48物业服务费标准方式2.20</v>
      </c>
      <c r="E899" s="13" t="str">
        <f t="shared" ref="E899:E962" si="58">TEXT(IF(V899="","",--V899),"0.00")</f>
        <v>2.20</v>
      </c>
      <c r="F899" s="13" t="str">
        <f>IF(E899="","",IFERROR(IF(IF(K899="","",INDEX(收费标合同信息维护!A:Q,MATCH(D899,收费标合同信息维护!J:J,0),10))=D899,"有","无"),"无"))</f>
        <v>无</v>
      </c>
      <c r="G899" s="13" t="str">
        <f t="shared" si="57"/>
        <v/>
      </c>
      <c r="H899" s="13" t="str">
        <f t="shared" ref="H899:H962" si="59">TEXT(IF(W899="","",--W899),"0.00")</f>
        <v/>
      </c>
      <c r="I899" s="13" t="str">
        <f>IF(G899="","",IFERROR(IF(IF(K899="","",INDEX(收费标合同信息维护!A:Q,MATCH(G899,收费标合同信息维护!M:M,0),13))=G899,"有","无"),"无"))</f>
        <v/>
      </c>
      <c r="J899" s="3" t="s">
        <v>4340</v>
      </c>
      <c r="K899" s="3" t="s">
        <v>8544</v>
      </c>
      <c r="L899" s="3" t="s">
        <v>6025</v>
      </c>
      <c r="M899" s="3" t="s">
        <v>6026</v>
      </c>
      <c r="N899" s="3" t="s">
        <v>6477</v>
      </c>
      <c r="O899" s="3" t="s">
        <v>6478</v>
      </c>
      <c r="P899" s="3" t="s">
        <v>8550</v>
      </c>
      <c r="Q899" s="3" t="s">
        <v>6483</v>
      </c>
      <c r="R899" s="3" t="s">
        <v>6484</v>
      </c>
      <c r="S899" s="3" t="s">
        <v>6491</v>
      </c>
      <c r="T899" s="3" t="s">
        <v>6493</v>
      </c>
      <c r="U899" s="3" t="s">
        <v>154</v>
      </c>
      <c r="V899" s="3" t="s">
        <v>6863</v>
      </c>
      <c r="W899" s="3" t="s">
        <v>154</v>
      </c>
      <c r="X899" s="3" t="s">
        <v>154</v>
      </c>
      <c r="Y899" s="3" t="s">
        <v>154</v>
      </c>
      <c r="Z899" s="3" t="s">
        <v>154</v>
      </c>
      <c r="AA899" s="3" t="s">
        <v>154</v>
      </c>
      <c r="AB899" s="3" t="s">
        <v>154</v>
      </c>
      <c r="AC899" s="3" t="s">
        <v>154</v>
      </c>
      <c r="AD899" s="3" t="s">
        <v>6151</v>
      </c>
      <c r="AE899" s="3" t="s">
        <v>6151</v>
      </c>
      <c r="AF899" s="3" t="s">
        <v>154</v>
      </c>
      <c r="AG899" s="3" t="s">
        <v>154</v>
      </c>
      <c r="AH899" s="3" t="s">
        <v>6478</v>
      </c>
      <c r="AI899" s="3" t="s">
        <v>6482</v>
      </c>
      <c r="AJ899" s="3" t="s">
        <v>8551</v>
      </c>
    </row>
    <row r="900" spans="1:36" ht="15">
      <c r="A900" s="10">
        <v>995</v>
      </c>
      <c r="B900" t="str">
        <f>IF(K900="总计","",INDEX(主数据!A:AD,MATCH(J900,主数据!A:A,0),9))</f>
        <v>华东大区公司</v>
      </c>
      <c r="C900" t="str">
        <f>IF(K900="","",INDEX(主数据!A:AD,MATCH(J900,主数据!A:A,0),11))</f>
        <v>上海北区</v>
      </c>
      <c r="D900" t="str">
        <f t="shared" si="56"/>
        <v>SH48物业服务费直接录入</v>
      </c>
      <c r="E900" s="13" t="str">
        <f t="shared" si="58"/>
        <v/>
      </c>
      <c r="F900" s="13" t="str">
        <f>IF(E900="","",IFERROR(IF(IF(K900="","",INDEX(收费标合同信息维护!A:Q,MATCH(D900,收费标合同信息维护!J:J,0),10))=D900,"有","无"),"无"))</f>
        <v/>
      </c>
      <c r="G900" s="13" t="str">
        <f t="shared" si="57"/>
        <v/>
      </c>
      <c r="H900" s="13" t="str">
        <f t="shared" si="59"/>
        <v/>
      </c>
      <c r="I900" s="13" t="str">
        <f>IF(G900="","",IFERROR(IF(IF(K900="","",INDEX(收费标合同信息维护!A:Q,MATCH(G900,收费标合同信息维护!M:M,0),13))=G900,"有","无"),"无"))</f>
        <v/>
      </c>
      <c r="J900" s="3" t="s">
        <v>4340</v>
      </c>
      <c r="K900" s="3" t="s">
        <v>8544</v>
      </c>
      <c r="L900" s="3" t="s">
        <v>6025</v>
      </c>
      <c r="M900" s="3" t="s">
        <v>6026</v>
      </c>
      <c r="N900" s="3" t="s">
        <v>6477</v>
      </c>
      <c r="O900" s="3" t="s">
        <v>6478</v>
      </c>
      <c r="P900" s="3" t="s">
        <v>8552</v>
      </c>
      <c r="Q900" s="3" t="s">
        <v>7610</v>
      </c>
      <c r="R900" s="3" t="s">
        <v>6479</v>
      </c>
      <c r="S900" s="3" t="s">
        <v>6480</v>
      </c>
      <c r="T900" s="3" t="s">
        <v>6493</v>
      </c>
      <c r="U900" s="3" t="s">
        <v>154</v>
      </c>
      <c r="V900" s="3" t="s">
        <v>154</v>
      </c>
      <c r="W900" s="3" t="s">
        <v>154</v>
      </c>
      <c r="X900" s="3" t="s">
        <v>154</v>
      </c>
      <c r="Y900" s="3" t="s">
        <v>154</v>
      </c>
      <c r="Z900" s="3" t="s">
        <v>154</v>
      </c>
      <c r="AA900" s="3" t="s">
        <v>154</v>
      </c>
      <c r="AB900" s="3" t="s">
        <v>154</v>
      </c>
      <c r="AC900" s="3" t="s">
        <v>154</v>
      </c>
      <c r="AD900" s="3" t="s">
        <v>6151</v>
      </c>
      <c r="AE900" s="3" t="s">
        <v>6151</v>
      </c>
      <c r="AF900" s="3" t="s">
        <v>154</v>
      </c>
      <c r="AG900" s="3" t="s">
        <v>154</v>
      </c>
      <c r="AH900" s="3" t="s">
        <v>6478</v>
      </c>
      <c r="AI900" s="3" t="s">
        <v>6482</v>
      </c>
      <c r="AJ900" s="3" t="s">
        <v>6150</v>
      </c>
    </row>
    <row r="901" spans="1:36" ht="30">
      <c r="A901" s="10">
        <v>996</v>
      </c>
      <c r="B901" t="str">
        <f>IF(K901="总计","",INDEX(主数据!A:AD,MATCH(J901,主数据!A:A,0),9))</f>
        <v>华东大区公司</v>
      </c>
      <c r="C901" t="str">
        <f>IF(K901="","",INDEX(主数据!A:AD,MATCH(J901,主数据!A:A,0),11))</f>
        <v>上海东区</v>
      </c>
      <c r="D901" t="str">
        <f t="shared" si="56"/>
        <v>SH55物业服务费标准方式3.20</v>
      </c>
      <c r="E901" s="13" t="str">
        <f t="shared" si="58"/>
        <v>3.20</v>
      </c>
      <c r="F901" s="13" t="str">
        <f>IF(E901="","",IFERROR(IF(IF(K901="","",INDEX(收费标合同信息维护!A:Q,MATCH(D901,收费标合同信息维护!J:J,0),10))=D901,"有","无"),"无"))</f>
        <v>无</v>
      </c>
      <c r="G901" s="13" t="str">
        <f t="shared" si="57"/>
        <v/>
      </c>
      <c r="H901" s="13" t="str">
        <f t="shared" si="59"/>
        <v/>
      </c>
      <c r="I901" s="13" t="str">
        <f>IF(G901="","",IFERROR(IF(IF(K901="","",INDEX(收费标合同信息维护!A:Q,MATCH(G901,收费标合同信息维护!M:M,0),13))=G901,"有","无"),"无"))</f>
        <v/>
      </c>
      <c r="J901" s="3" t="s">
        <v>4349</v>
      </c>
      <c r="K901" s="3" t="s">
        <v>8553</v>
      </c>
      <c r="L901" s="3" t="s">
        <v>6025</v>
      </c>
      <c r="M901" s="3" t="s">
        <v>6026</v>
      </c>
      <c r="N901" s="3" t="s">
        <v>6477</v>
      </c>
      <c r="O901" s="3" t="s">
        <v>6478</v>
      </c>
      <c r="P901" s="3" t="s">
        <v>8554</v>
      </c>
      <c r="Q901" s="3" t="s">
        <v>8555</v>
      </c>
      <c r="R901" s="3" t="s">
        <v>6484</v>
      </c>
      <c r="S901" s="3" t="s">
        <v>6491</v>
      </c>
      <c r="T901" s="3" t="s">
        <v>6537</v>
      </c>
      <c r="U901" s="3" t="s">
        <v>154</v>
      </c>
      <c r="V901" s="3" t="s">
        <v>6857</v>
      </c>
      <c r="W901" s="3" t="s">
        <v>154</v>
      </c>
      <c r="X901" s="3" t="s">
        <v>154</v>
      </c>
      <c r="Y901" s="3" t="s">
        <v>154</v>
      </c>
      <c r="Z901" s="3" t="s">
        <v>154</v>
      </c>
      <c r="AA901" s="3" t="s">
        <v>154</v>
      </c>
      <c r="AB901" s="3" t="s">
        <v>154</v>
      </c>
      <c r="AC901" s="3" t="s">
        <v>154</v>
      </c>
      <c r="AD901" s="3" t="s">
        <v>6151</v>
      </c>
      <c r="AE901" s="3" t="s">
        <v>6151</v>
      </c>
      <c r="AF901" s="3" t="s">
        <v>154</v>
      </c>
      <c r="AG901" s="3" t="s">
        <v>154</v>
      </c>
      <c r="AH901" s="3" t="s">
        <v>6478</v>
      </c>
      <c r="AI901" s="3" t="s">
        <v>6482</v>
      </c>
      <c r="AJ901" s="3" t="s">
        <v>8556</v>
      </c>
    </row>
    <row r="902" spans="1:36" ht="15">
      <c r="A902" s="10">
        <v>997</v>
      </c>
      <c r="B902" t="str">
        <f>IF(K902="总计","",INDEX(主数据!A:AD,MATCH(J902,主数据!A:A,0),9))</f>
        <v>华东大区公司</v>
      </c>
      <c r="C902" t="str">
        <f>IF(K902="","",INDEX(主数据!A:AD,MATCH(J902,主数据!A:A,0),11))</f>
        <v>上海东区</v>
      </c>
      <c r="D902" t="str">
        <f t="shared" si="56"/>
        <v>SH55物业服务费标准方式14.00</v>
      </c>
      <c r="E902" s="13" t="str">
        <f t="shared" si="58"/>
        <v>14.00</v>
      </c>
      <c r="F902" s="13" t="str">
        <f>IF(E902="","",IFERROR(IF(IF(K902="","",INDEX(收费标合同信息维护!A:Q,MATCH(D902,收费标合同信息维护!J:J,0),10))=D902,"有","无"),"无"))</f>
        <v>无</v>
      </c>
      <c r="G902" s="13" t="str">
        <f t="shared" si="57"/>
        <v/>
      </c>
      <c r="H902" s="13" t="str">
        <f t="shared" si="59"/>
        <v/>
      </c>
      <c r="I902" s="13" t="str">
        <f>IF(G902="","",IFERROR(IF(IF(K902="","",INDEX(收费标合同信息维护!A:Q,MATCH(G902,收费标合同信息维护!M:M,0),13))=G902,"有","无"),"无"))</f>
        <v/>
      </c>
      <c r="J902" s="3" t="s">
        <v>4349</v>
      </c>
      <c r="K902" s="3" t="s">
        <v>8553</v>
      </c>
      <c r="L902" s="3" t="s">
        <v>6025</v>
      </c>
      <c r="M902" s="3" t="s">
        <v>6026</v>
      </c>
      <c r="N902" s="3" t="s">
        <v>6477</v>
      </c>
      <c r="O902" s="3" t="s">
        <v>6478</v>
      </c>
      <c r="P902" s="3" t="s">
        <v>8557</v>
      </c>
      <c r="Q902" s="3" t="s">
        <v>8519</v>
      </c>
      <c r="R902" s="3" t="s">
        <v>6484</v>
      </c>
      <c r="S902" s="3" t="s">
        <v>6491</v>
      </c>
      <c r="T902" s="3" t="s">
        <v>6493</v>
      </c>
      <c r="U902" s="3" t="s">
        <v>154</v>
      </c>
      <c r="V902" s="3" t="s">
        <v>8558</v>
      </c>
      <c r="W902" s="3" t="s">
        <v>154</v>
      </c>
      <c r="X902" s="3" t="s">
        <v>154</v>
      </c>
      <c r="Y902" s="3" t="s">
        <v>154</v>
      </c>
      <c r="Z902" s="3" t="s">
        <v>154</v>
      </c>
      <c r="AA902" s="3" t="s">
        <v>154</v>
      </c>
      <c r="AB902" s="3" t="s">
        <v>154</v>
      </c>
      <c r="AC902" s="3" t="s">
        <v>154</v>
      </c>
      <c r="AD902" s="3" t="s">
        <v>6151</v>
      </c>
      <c r="AE902" s="3" t="s">
        <v>6151</v>
      </c>
      <c r="AF902" s="3" t="s">
        <v>154</v>
      </c>
      <c r="AG902" s="3" t="s">
        <v>154</v>
      </c>
      <c r="AH902" s="3" t="s">
        <v>6478</v>
      </c>
      <c r="AI902" s="3" t="s">
        <v>6482</v>
      </c>
      <c r="AJ902" s="3" t="s">
        <v>44</v>
      </c>
    </row>
    <row r="903" spans="1:36" ht="15">
      <c r="A903" s="10">
        <v>998</v>
      </c>
      <c r="B903" t="str">
        <f>IF(K903="总计","",INDEX(主数据!A:AD,MATCH(J903,主数据!A:A,0),9))</f>
        <v>华东大区公司</v>
      </c>
      <c r="C903" t="str">
        <f>IF(K903="","",INDEX(主数据!A:AD,MATCH(J903,主数据!A:A,0),11))</f>
        <v>上海东区</v>
      </c>
      <c r="D903" t="str">
        <f t="shared" si="56"/>
        <v>SH55物业服务费定额</v>
      </c>
      <c r="E903" s="13" t="str">
        <f t="shared" si="58"/>
        <v/>
      </c>
      <c r="F903" s="13" t="str">
        <f>IF(E903="","",IFERROR(IF(IF(K903="","",INDEX(收费标合同信息维护!A:Q,MATCH(D903,收费标合同信息维护!J:J,0),10))=D903,"有","无"),"无"))</f>
        <v/>
      </c>
      <c r="G903" s="13" t="str">
        <f t="shared" si="57"/>
        <v>SH55物业服务费定额2284.54</v>
      </c>
      <c r="H903" s="13" t="str">
        <f t="shared" si="59"/>
        <v>2284.54</v>
      </c>
      <c r="I903" s="13" t="str">
        <f>IF(G903="","",IFERROR(IF(IF(K903="","",INDEX(收费标合同信息维护!A:Q,MATCH(G903,收费标合同信息维护!M:M,0),13))=G903,"有","无"),"无"))</f>
        <v>无</v>
      </c>
      <c r="J903" s="3" t="s">
        <v>4349</v>
      </c>
      <c r="K903" s="3" t="s">
        <v>8553</v>
      </c>
      <c r="L903" s="3" t="s">
        <v>6025</v>
      </c>
      <c r="M903" s="3" t="s">
        <v>6026</v>
      </c>
      <c r="N903" s="3" t="s">
        <v>6477</v>
      </c>
      <c r="O903" s="3" t="s">
        <v>6478</v>
      </c>
      <c r="P903" s="3" t="s">
        <v>8559</v>
      </c>
      <c r="Q903" s="3" t="s">
        <v>8560</v>
      </c>
      <c r="R903" s="3" t="s">
        <v>6490</v>
      </c>
      <c r="S903" s="3" t="s">
        <v>6491</v>
      </c>
      <c r="T903" s="3" t="s">
        <v>6493</v>
      </c>
      <c r="U903" s="3" t="s">
        <v>154</v>
      </c>
      <c r="V903" s="3" t="s">
        <v>154</v>
      </c>
      <c r="W903" s="3" t="s">
        <v>8561</v>
      </c>
      <c r="X903" s="3" t="s">
        <v>154</v>
      </c>
      <c r="Y903" s="3" t="s">
        <v>154</v>
      </c>
      <c r="Z903" s="3" t="s">
        <v>154</v>
      </c>
      <c r="AA903" s="3" t="s">
        <v>154</v>
      </c>
      <c r="AB903" s="3" t="s">
        <v>154</v>
      </c>
      <c r="AC903" s="3" t="s">
        <v>154</v>
      </c>
      <c r="AD903" s="3" t="s">
        <v>6151</v>
      </c>
      <c r="AE903" s="3" t="s">
        <v>6151</v>
      </c>
      <c r="AF903" s="3" t="s">
        <v>154</v>
      </c>
      <c r="AG903" s="3" t="s">
        <v>154</v>
      </c>
      <c r="AH903" s="3" t="s">
        <v>6478</v>
      </c>
      <c r="AI903" s="3" t="s">
        <v>6482</v>
      </c>
      <c r="AJ903" s="3" t="s">
        <v>6033</v>
      </c>
    </row>
    <row r="904" spans="1:36" ht="15">
      <c r="A904" s="10">
        <v>999</v>
      </c>
      <c r="B904" t="str">
        <f>IF(K904="总计","",INDEX(主数据!A:AD,MATCH(J904,主数据!A:A,0),9))</f>
        <v>华东大区公司</v>
      </c>
      <c r="C904" t="str">
        <f>IF(K904="","",INDEX(主数据!A:AD,MATCH(J904,主数据!A:A,0),11))</f>
        <v>上海东区</v>
      </c>
      <c r="D904" t="str">
        <f t="shared" si="56"/>
        <v>SH55物业服务费定额</v>
      </c>
      <c r="E904" s="13" t="str">
        <f t="shared" si="58"/>
        <v/>
      </c>
      <c r="F904" s="13" t="str">
        <f>IF(E904="","",IFERROR(IF(IF(K904="","",INDEX(收费标合同信息维护!A:Q,MATCH(D904,收费标合同信息维护!J:J,0),10))=D904,"有","无"),"无"))</f>
        <v/>
      </c>
      <c r="G904" s="13" t="str">
        <f t="shared" si="57"/>
        <v>SH55物业服务费定额23821.37</v>
      </c>
      <c r="H904" s="13" t="str">
        <f t="shared" si="59"/>
        <v>23821.37</v>
      </c>
      <c r="I904" s="13" t="str">
        <f>IF(G904="","",IFERROR(IF(IF(K904="","",INDEX(收费标合同信息维护!A:Q,MATCH(G904,收费标合同信息维护!M:M,0),13))=G904,"有","无"),"无"))</f>
        <v>无</v>
      </c>
      <c r="J904" s="3" t="s">
        <v>4349</v>
      </c>
      <c r="K904" s="3" t="s">
        <v>8553</v>
      </c>
      <c r="L904" s="3" t="s">
        <v>6025</v>
      </c>
      <c r="M904" s="3" t="s">
        <v>6026</v>
      </c>
      <c r="N904" s="3" t="s">
        <v>6477</v>
      </c>
      <c r="O904" s="3" t="s">
        <v>6478</v>
      </c>
      <c r="P904" s="3" t="s">
        <v>8562</v>
      </c>
      <c r="Q904" s="3" t="s">
        <v>8563</v>
      </c>
      <c r="R904" s="3" t="s">
        <v>6490</v>
      </c>
      <c r="S904" s="3" t="s">
        <v>6491</v>
      </c>
      <c r="T904" s="3" t="s">
        <v>6493</v>
      </c>
      <c r="U904" s="3" t="s">
        <v>154</v>
      </c>
      <c r="V904" s="3" t="s">
        <v>154</v>
      </c>
      <c r="W904" s="3" t="s">
        <v>8564</v>
      </c>
      <c r="X904" s="3" t="s">
        <v>154</v>
      </c>
      <c r="Y904" s="3" t="s">
        <v>154</v>
      </c>
      <c r="Z904" s="3" t="s">
        <v>154</v>
      </c>
      <c r="AA904" s="3" t="s">
        <v>154</v>
      </c>
      <c r="AB904" s="3" t="s">
        <v>154</v>
      </c>
      <c r="AC904" s="3" t="s">
        <v>154</v>
      </c>
      <c r="AD904" s="3" t="s">
        <v>6151</v>
      </c>
      <c r="AE904" s="3" t="s">
        <v>6151</v>
      </c>
      <c r="AF904" s="3" t="s">
        <v>154</v>
      </c>
      <c r="AG904" s="3" t="s">
        <v>154</v>
      </c>
      <c r="AH904" s="3" t="s">
        <v>6478</v>
      </c>
      <c r="AI904" s="3" t="s">
        <v>6482</v>
      </c>
      <c r="AJ904" s="3" t="s">
        <v>6033</v>
      </c>
    </row>
    <row r="905" spans="1:36" ht="15">
      <c r="A905" s="10">
        <v>1000</v>
      </c>
      <c r="B905" t="str">
        <f>IF(K905="总计","",INDEX(主数据!A:AD,MATCH(J905,主数据!A:A,0),9))</f>
        <v>华东大区公司</v>
      </c>
      <c r="C905" t="str">
        <f>IF(K905="","",INDEX(主数据!A:AD,MATCH(J905,主数据!A:A,0),11))</f>
        <v>上海东区</v>
      </c>
      <c r="D905" t="str">
        <f t="shared" si="56"/>
        <v>SH55物业服务费定额</v>
      </c>
      <c r="E905" s="13" t="str">
        <f t="shared" si="58"/>
        <v/>
      </c>
      <c r="F905" s="13" t="str">
        <f>IF(E905="","",IFERROR(IF(IF(K905="","",INDEX(收费标合同信息维护!A:Q,MATCH(D905,收费标合同信息维护!J:J,0),10))=D905,"有","无"),"无"))</f>
        <v/>
      </c>
      <c r="G905" s="13" t="str">
        <f t="shared" si="57"/>
        <v>SH55物业服务费定额12069.36</v>
      </c>
      <c r="H905" s="13" t="str">
        <f t="shared" si="59"/>
        <v>12069.36</v>
      </c>
      <c r="I905" s="13" t="str">
        <f>IF(G905="","",IFERROR(IF(IF(K905="","",INDEX(收费标合同信息维护!A:Q,MATCH(G905,收费标合同信息维护!M:M,0),13))=G905,"有","无"),"无"))</f>
        <v>无</v>
      </c>
      <c r="J905" s="3" t="s">
        <v>4349</v>
      </c>
      <c r="K905" s="3" t="s">
        <v>8553</v>
      </c>
      <c r="L905" s="3" t="s">
        <v>6025</v>
      </c>
      <c r="M905" s="3" t="s">
        <v>6026</v>
      </c>
      <c r="N905" s="3" t="s">
        <v>6477</v>
      </c>
      <c r="O905" s="3" t="s">
        <v>6478</v>
      </c>
      <c r="P905" s="3" t="s">
        <v>8565</v>
      </c>
      <c r="Q905" s="3" t="s">
        <v>8566</v>
      </c>
      <c r="R905" s="3" t="s">
        <v>6490</v>
      </c>
      <c r="S905" s="3" t="s">
        <v>6491</v>
      </c>
      <c r="T905" s="3" t="s">
        <v>6493</v>
      </c>
      <c r="U905" s="3" t="s">
        <v>154</v>
      </c>
      <c r="V905" s="3" t="s">
        <v>154</v>
      </c>
      <c r="W905" s="3" t="s">
        <v>8567</v>
      </c>
      <c r="X905" s="3" t="s">
        <v>154</v>
      </c>
      <c r="Y905" s="3" t="s">
        <v>154</v>
      </c>
      <c r="Z905" s="3" t="s">
        <v>154</v>
      </c>
      <c r="AA905" s="3" t="s">
        <v>154</v>
      </c>
      <c r="AB905" s="3" t="s">
        <v>154</v>
      </c>
      <c r="AC905" s="3" t="s">
        <v>154</v>
      </c>
      <c r="AD905" s="3" t="s">
        <v>6151</v>
      </c>
      <c r="AE905" s="3" t="s">
        <v>6151</v>
      </c>
      <c r="AF905" s="3" t="s">
        <v>154</v>
      </c>
      <c r="AG905" s="3" t="s">
        <v>154</v>
      </c>
      <c r="AH905" s="3" t="s">
        <v>6478</v>
      </c>
      <c r="AI905" s="3" t="s">
        <v>6482</v>
      </c>
      <c r="AJ905" s="3" t="s">
        <v>6033</v>
      </c>
    </row>
    <row r="906" spans="1:36" ht="15">
      <c r="A906" s="10">
        <v>1001</v>
      </c>
      <c r="B906" t="str">
        <f>IF(K906="总计","",INDEX(主数据!A:AD,MATCH(J906,主数据!A:A,0),9))</f>
        <v>华东大区公司</v>
      </c>
      <c r="C906" t="str">
        <f>IF(K906="","",INDEX(主数据!A:AD,MATCH(J906,主数据!A:A,0),11))</f>
        <v>上海东区</v>
      </c>
      <c r="D906" t="str">
        <f t="shared" si="56"/>
        <v>SH55物业服务费定额</v>
      </c>
      <c r="E906" s="13" t="str">
        <f t="shared" si="58"/>
        <v/>
      </c>
      <c r="F906" s="13" t="str">
        <f>IF(E906="","",IFERROR(IF(IF(K906="","",INDEX(收费标合同信息维护!A:Q,MATCH(D906,收费标合同信息维护!J:J,0),10))=D906,"有","无"),"无"))</f>
        <v/>
      </c>
      <c r="G906" s="13" t="str">
        <f t="shared" si="57"/>
        <v>SH55物业服务费定额16895.64</v>
      </c>
      <c r="H906" s="13" t="str">
        <f t="shared" si="59"/>
        <v>16895.64</v>
      </c>
      <c r="I906" s="13" t="str">
        <f>IF(G906="","",IFERROR(IF(IF(K906="","",INDEX(收费标合同信息维护!A:Q,MATCH(G906,收费标合同信息维护!M:M,0),13))=G906,"有","无"),"无"))</f>
        <v>无</v>
      </c>
      <c r="J906" s="3" t="s">
        <v>4349</v>
      </c>
      <c r="K906" s="3" t="s">
        <v>8553</v>
      </c>
      <c r="L906" s="3" t="s">
        <v>6025</v>
      </c>
      <c r="M906" s="3" t="s">
        <v>6026</v>
      </c>
      <c r="N906" s="3" t="s">
        <v>6477</v>
      </c>
      <c r="O906" s="3" t="s">
        <v>6478</v>
      </c>
      <c r="P906" s="3" t="s">
        <v>8568</v>
      </c>
      <c r="Q906" s="3" t="s">
        <v>8569</v>
      </c>
      <c r="R906" s="3" t="s">
        <v>6490</v>
      </c>
      <c r="S906" s="3" t="s">
        <v>6491</v>
      </c>
      <c r="T906" s="3" t="s">
        <v>6493</v>
      </c>
      <c r="U906" s="3" t="s">
        <v>154</v>
      </c>
      <c r="V906" s="3" t="s">
        <v>154</v>
      </c>
      <c r="W906" s="3" t="s">
        <v>8570</v>
      </c>
      <c r="X906" s="3" t="s">
        <v>154</v>
      </c>
      <c r="Y906" s="3" t="s">
        <v>154</v>
      </c>
      <c r="Z906" s="3" t="s">
        <v>154</v>
      </c>
      <c r="AA906" s="3" t="s">
        <v>154</v>
      </c>
      <c r="AB906" s="3" t="s">
        <v>154</v>
      </c>
      <c r="AC906" s="3" t="s">
        <v>154</v>
      </c>
      <c r="AD906" s="3" t="s">
        <v>6151</v>
      </c>
      <c r="AE906" s="3" t="s">
        <v>6151</v>
      </c>
      <c r="AF906" s="3" t="s">
        <v>154</v>
      </c>
      <c r="AG906" s="3" t="s">
        <v>154</v>
      </c>
      <c r="AH906" s="3" t="s">
        <v>6478</v>
      </c>
      <c r="AI906" s="3" t="s">
        <v>6482</v>
      </c>
      <c r="AJ906" s="3" t="s">
        <v>6033</v>
      </c>
    </row>
    <row r="907" spans="1:36" ht="15">
      <c r="A907" s="10">
        <v>1002</v>
      </c>
      <c r="B907" t="str">
        <f>IF(K907="总计","",INDEX(主数据!A:AD,MATCH(J907,主数据!A:A,0),9))</f>
        <v>华东大区公司</v>
      </c>
      <c r="C907" t="str">
        <f>IF(K907="","",INDEX(主数据!A:AD,MATCH(J907,主数据!A:A,0),11))</f>
        <v>上海东区</v>
      </c>
      <c r="D907" t="str">
        <f t="shared" si="56"/>
        <v>SH55物业服务费定额</v>
      </c>
      <c r="E907" s="13" t="str">
        <f t="shared" si="58"/>
        <v/>
      </c>
      <c r="F907" s="13" t="str">
        <f>IF(E907="","",IFERROR(IF(IF(K907="","",INDEX(收费标合同信息维护!A:Q,MATCH(D907,收费标合同信息维护!J:J,0),10))=D907,"有","无"),"无"))</f>
        <v/>
      </c>
      <c r="G907" s="13" t="str">
        <f t="shared" si="57"/>
        <v>SH55物业服务费定额8167.65</v>
      </c>
      <c r="H907" s="13" t="str">
        <f t="shared" si="59"/>
        <v>8167.65</v>
      </c>
      <c r="I907" s="13" t="str">
        <f>IF(G907="","",IFERROR(IF(IF(K907="","",INDEX(收费标合同信息维护!A:Q,MATCH(G907,收费标合同信息维护!M:M,0),13))=G907,"有","无"),"无"))</f>
        <v>无</v>
      </c>
      <c r="J907" s="3" t="s">
        <v>4349</v>
      </c>
      <c r="K907" s="3" t="s">
        <v>8553</v>
      </c>
      <c r="L907" s="3" t="s">
        <v>6025</v>
      </c>
      <c r="M907" s="3" t="s">
        <v>6026</v>
      </c>
      <c r="N907" s="3" t="s">
        <v>6477</v>
      </c>
      <c r="O907" s="3" t="s">
        <v>6478</v>
      </c>
      <c r="P907" s="3" t="s">
        <v>8571</v>
      </c>
      <c r="Q907" s="3" t="s">
        <v>8572</v>
      </c>
      <c r="R907" s="3" t="s">
        <v>6490</v>
      </c>
      <c r="S907" s="3" t="s">
        <v>6491</v>
      </c>
      <c r="T907" s="3" t="s">
        <v>6486</v>
      </c>
      <c r="U907" s="3" t="s">
        <v>154</v>
      </c>
      <c r="V907" s="3" t="s">
        <v>154</v>
      </c>
      <c r="W907" s="3" t="s">
        <v>8573</v>
      </c>
      <c r="X907" s="3" t="s">
        <v>154</v>
      </c>
      <c r="Y907" s="3" t="s">
        <v>154</v>
      </c>
      <c r="Z907" s="3" t="s">
        <v>154</v>
      </c>
      <c r="AA907" s="3" t="s">
        <v>154</v>
      </c>
      <c r="AB907" s="3" t="s">
        <v>154</v>
      </c>
      <c r="AC907" s="3" t="s">
        <v>154</v>
      </c>
      <c r="AD907" s="3" t="s">
        <v>6151</v>
      </c>
      <c r="AE907" s="3" t="s">
        <v>6151</v>
      </c>
      <c r="AF907" s="3" t="s">
        <v>154</v>
      </c>
      <c r="AG907" s="3" t="s">
        <v>154</v>
      </c>
      <c r="AH907" s="3" t="s">
        <v>6478</v>
      </c>
      <c r="AI907" s="3" t="s">
        <v>6482</v>
      </c>
      <c r="AJ907" s="3" t="s">
        <v>6033</v>
      </c>
    </row>
    <row r="908" spans="1:36" ht="15">
      <c r="A908" s="10">
        <v>1003</v>
      </c>
      <c r="B908" t="str">
        <f>IF(K908="总计","",INDEX(主数据!A:AD,MATCH(J908,主数据!A:A,0),9))</f>
        <v>华东大区公司</v>
      </c>
      <c r="C908" t="str">
        <f>IF(K908="","",INDEX(主数据!A:AD,MATCH(J908,主数据!A:A,0),11))</f>
        <v>上海东区</v>
      </c>
      <c r="D908" t="str">
        <f t="shared" si="56"/>
        <v>SH55物业服务费定额</v>
      </c>
      <c r="E908" s="13" t="str">
        <f t="shared" si="58"/>
        <v/>
      </c>
      <c r="F908" s="13" t="str">
        <f>IF(E908="","",IFERROR(IF(IF(K908="","",INDEX(收费标合同信息维护!A:Q,MATCH(D908,收费标合同信息维护!J:J,0),10))=D908,"有","无"),"无"))</f>
        <v/>
      </c>
      <c r="G908" s="13" t="str">
        <f t="shared" si="57"/>
        <v>SH55物业服务费定额26815.46</v>
      </c>
      <c r="H908" s="13" t="str">
        <f t="shared" si="59"/>
        <v>26815.46</v>
      </c>
      <c r="I908" s="13" t="str">
        <f>IF(G908="","",IFERROR(IF(IF(K908="","",INDEX(收费标合同信息维护!A:Q,MATCH(G908,收费标合同信息维护!M:M,0),13))=G908,"有","无"),"无"))</f>
        <v>无</v>
      </c>
      <c r="J908" s="3" t="s">
        <v>4349</v>
      </c>
      <c r="K908" s="3" t="s">
        <v>8553</v>
      </c>
      <c r="L908" s="3" t="s">
        <v>6025</v>
      </c>
      <c r="M908" s="3" t="s">
        <v>6026</v>
      </c>
      <c r="N908" s="3" t="s">
        <v>6477</v>
      </c>
      <c r="O908" s="3" t="s">
        <v>6478</v>
      </c>
      <c r="P908" s="3" t="s">
        <v>8574</v>
      </c>
      <c r="Q908" s="3" t="s">
        <v>8575</v>
      </c>
      <c r="R908" s="3" t="s">
        <v>6490</v>
      </c>
      <c r="S908" s="3" t="s">
        <v>6491</v>
      </c>
      <c r="T908" s="3" t="s">
        <v>6493</v>
      </c>
      <c r="U908" s="3" t="s">
        <v>154</v>
      </c>
      <c r="V908" s="3" t="s">
        <v>154</v>
      </c>
      <c r="W908" s="3" t="s">
        <v>8576</v>
      </c>
      <c r="X908" s="3" t="s">
        <v>154</v>
      </c>
      <c r="Y908" s="3" t="s">
        <v>154</v>
      </c>
      <c r="Z908" s="3" t="s">
        <v>154</v>
      </c>
      <c r="AA908" s="3" t="s">
        <v>154</v>
      </c>
      <c r="AB908" s="3" t="s">
        <v>154</v>
      </c>
      <c r="AC908" s="3" t="s">
        <v>154</v>
      </c>
      <c r="AD908" s="3" t="s">
        <v>6151</v>
      </c>
      <c r="AE908" s="3" t="s">
        <v>6151</v>
      </c>
      <c r="AF908" s="3" t="s">
        <v>154</v>
      </c>
      <c r="AG908" s="3" t="s">
        <v>154</v>
      </c>
      <c r="AH908" s="3" t="s">
        <v>6478</v>
      </c>
      <c r="AI908" s="3" t="s">
        <v>6482</v>
      </c>
      <c r="AJ908" s="3" t="s">
        <v>6489</v>
      </c>
    </row>
    <row r="909" spans="1:36" ht="15">
      <c r="A909" s="10">
        <v>1004</v>
      </c>
      <c r="B909" t="str">
        <f>IF(K909="总计","",INDEX(主数据!A:AD,MATCH(J909,主数据!A:A,0),9))</f>
        <v>华东大区公司</v>
      </c>
      <c r="C909" t="str">
        <f>IF(K909="","",INDEX(主数据!A:AD,MATCH(J909,主数据!A:A,0),11))</f>
        <v>上海东区</v>
      </c>
      <c r="D909" t="str">
        <f t="shared" si="56"/>
        <v>SH55物业服务费定额</v>
      </c>
      <c r="E909" s="13" t="str">
        <f t="shared" si="58"/>
        <v/>
      </c>
      <c r="F909" s="13" t="str">
        <f>IF(E909="","",IFERROR(IF(IF(K909="","",INDEX(收费标合同信息维护!A:Q,MATCH(D909,收费标合同信息维护!J:J,0),10))=D909,"有","无"),"无"))</f>
        <v/>
      </c>
      <c r="G909" s="13" t="str">
        <f t="shared" si="57"/>
        <v>SH55物业服务费定额3205.58</v>
      </c>
      <c r="H909" s="13" t="str">
        <f t="shared" si="59"/>
        <v>3205.58</v>
      </c>
      <c r="I909" s="13" t="str">
        <f>IF(G909="","",IFERROR(IF(IF(K909="","",INDEX(收费标合同信息维护!A:Q,MATCH(G909,收费标合同信息维护!M:M,0),13))=G909,"有","无"),"无"))</f>
        <v>无</v>
      </c>
      <c r="J909" s="3" t="s">
        <v>4349</v>
      </c>
      <c r="K909" s="3" t="s">
        <v>8553</v>
      </c>
      <c r="L909" s="3" t="s">
        <v>6025</v>
      </c>
      <c r="M909" s="3" t="s">
        <v>6026</v>
      </c>
      <c r="N909" s="3" t="s">
        <v>6477</v>
      </c>
      <c r="O909" s="3" t="s">
        <v>6478</v>
      </c>
      <c r="P909" s="3" t="s">
        <v>8577</v>
      </c>
      <c r="Q909" s="3" t="s">
        <v>8578</v>
      </c>
      <c r="R909" s="3" t="s">
        <v>6490</v>
      </c>
      <c r="S909" s="3" t="s">
        <v>6491</v>
      </c>
      <c r="T909" s="3" t="s">
        <v>8071</v>
      </c>
      <c r="U909" s="3" t="s">
        <v>154</v>
      </c>
      <c r="V909" s="3" t="s">
        <v>154</v>
      </c>
      <c r="W909" s="3" t="s">
        <v>8579</v>
      </c>
      <c r="X909" s="3" t="s">
        <v>154</v>
      </c>
      <c r="Y909" s="3" t="s">
        <v>154</v>
      </c>
      <c r="Z909" s="3" t="s">
        <v>154</v>
      </c>
      <c r="AA909" s="3" t="s">
        <v>154</v>
      </c>
      <c r="AB909" s="3" t="s">
        <v>154</v>
      </c>
      <c r="AC909" s="3" t="s">
        <v>154</v>
      </c>
      <c r="AD909" s="3" t="s">
        <v>6151</v>
      </c>
      <c r="AE909" s="3" t="s">
        <v>6151</v>
      </c>
      <c r="AF909" s="3" t="s">
        <v>154</v>
      </c>
      <c r="AG909" s="3" t="s">
        <v>154</v>
      </c>
      <c r="AH909" s="3" t="s">
        <v>6478</v>
      </c>
      <c r="AI909" s="3" t="s">
        <v>6482</v>
      </c>
      <c r="AJ909" s="3" t="s">
        <v>6033</v>
      </c>
    </row>
    <row r="910" spans="1:36" ht="15">
      <c r="A910" s="10">
        <v>1005</v>
      </c>
      <c r="B910" t="str">
        <f>IF(K910="总计","",INDEX(主数据!A:AD,MATCH(J910,主数据!A:A,0),9))</f>
        <v>华东大区公司</v>
      </c>
      <c r="C910" t="str">
        <f>IF(K910="","",INDEX(主数据!A:AD,MATCH(J910,主数据!A:A,0),11))</f>
        <v>上海东区</v>
      </c>
      <c r="D910" t="str">
        <f t="shared" si="56"/>
        <v>SH55电费标准方式1.25</v>
      </c>
      <c r="E910" s="13" t="str">
        <f t="shared" si="58"/>
        <v>1.25</v>
      </c>
      <c r="F910" s="13" t="str">
        <f>IF(E910="","",IFERROR(IF(IF(K910="","",INDEX(收费标合同信息维护!A:Q,MATCH(D910,收费标合同信息维护!J:J,0),10))=D910,"有","无"),"无"))</f>
        <v>无</v>
      </c>
      <c r="G910" s="13" t="str">
        <f t="shared" si="57"/>
        <v/>
      </c>
      <c r="H910" s="13" t="str">
        <f t="shared" si="59"/>
        <v/>
      </c>
      <c r="I910" s="13" t="str">
        <f>IF(G910="","",IFERROR(IF(IF(K910="","",INDEX(收费标合同信息维护!A:Q,MATCH(G910,收费标合同信息维护!M:M,0),13))=G910,"有","无"),"无"))</f>
        <v/>
      </c>
      <c r="J910" s="3" t="s">
        <v>4349</v>
      </c>
      <c r="K910" s="3" t="s">
        <v>8553</v>
      </c>
      <c r="L910" s="3" t="s">
        <v>6601</v>
      </c>
      <c r="M910" s="3" t="s">
        <v>6602</v>
      </c>
      <c r="N910" s="3" t="s">
        <v>6603</v>
      </c>
      <c r="O910" s="3" t="s">
        <v>6478</v>
      </c>
      <c r="P910" s="3" t="s">
        <v>8580</v>
      </c>
      <c r="Q910" s="3" t="s">
        <v>6602</v>
      </c>
      <c r="R910" s="3" t="s">
        <v>6484</v>
      </c>
      <c r="S910" s="3" t="s">
        <v>6491</v>
      </c>
      <c r="T910" s="3" t="s">
        <v>6514</v>
      </c>
      <c r="U910" s="3" t="s">
        <v>154</v>
      </c>
      <c r="V910" s="3" t="s">
        <v>8581</v>
      </c>
      <c r="W910" s="3" t="s">
        <v>154</v>
      </c>
      <c r="X910" s="3" t="s">
        <v>154</v>
      </c>
      <c r="Y910" s="3" t="s">
        <v>154</v>
      </c>
      <c r="Z910" s="3" t="s">
        <v>154</v>
      </c>
      <c r="AA910" s="3" t="s">
        <v>154</v>
      </c>
      <c r="AB910" s="3" t="s">
        <v>154</v>
      </c>
      <c r="AC910" s="3" t="s">
        <v>154</v>
      </c>
      <c r="AD910" s="3" t="s">
        <v>6151</v>
      </c>
      <c r="AE910" s="3" t="s">
        <v>6151</v>
      </c>
      <c r="AF910" s="3" t="s">
        <v>154</v>
      </c>
      <c r="AG910" s="3" t="s">
        <v>154</v>
      </c>
      <c r="AH910" s="3" t="s">
        <v>6478</v>
      </c>
      <c r="AI910" s="3" t="s">
        <v>6727</v>
      </c>
      <c r="AJ910" s="3" t="s">
        <v>6489</v>
      </c>
    </row>
    <row r="911" spans="1:36" ht="15">
      <c r="A911" s="10">
        <v>1006</v>
      </c>
      <c r="B911" t="str">
        <f>IF(K911="总计","",INDEX(主数据!A:AD,MATCH(J911,主数据!A:A,0),9))</f>
        <v>华东大区公司</v>
      </c>
      <c r="C911" t="str">
        <f>IF(K911="","",INDEX(主数据!A:AD,MATCH(J911,主数据!A:A,0),11))</f>
        <v>上海东区</v>
      </c>
      <c r="D911" t="str">
        <f t="shared" si="56"/>
        <v>SH55自来水费（简易征收）标准方式5.30</v>
      </c>
      <c r="E911" s="13" t="str">
        <f t="shared" si="58"/>
        <v>5.30</v>
      </c>
      <c r="F911" s="13" t="str">
        <f>IF(E911="","",IFERROR(IF(IF(K911="","",INDEX(收费标合同信息维护!A:Q,MATCH(D911,收费标合同信息维护!J:J,0),10))=D911,"有","无"),"无"))</f>
        <v>无</v>
      </c>
      <c r="G911" s="13" t="str">
        <f t="shared" si="57"/>
        <v/>
      </c>
      <c r="H911" s="13" t="str">
        <f t="shared" si="59"/>
        <v/>
      </c>
      <c r="I911" s="13" t="str">
        <f>IF(G911="","",IFERROR(IF(IF(K911="","",INDEX(收费标合同信息维护!A:Q,MATCH(G911,收费标合同信息维护!M:M,0),13))=G911,"有","无"),"无"))</f>
        <v/>
      </c>
      <c r="J911" s="3" t="s">
        <v>4349</v>
      </c>
      <c r="K911" s="3" t="s">
        <v>8553</v>
      </c>
      <c r="L911" s="3" t="s">
        <v>6615</v>
      </c>
      <c r="M911" s="3" t="s">
        <v>6616</v>
      </c>
      <c r="N911" s="3" t="s">
        <v>6603</v>
      </c>
      <c r="O911" s="3" t="s">
        <v>6478</v>
      </c>
      <c r="P911" s="3" t="s">
        <v>8582</v>
      </c>
      <c r="Q911" s="3" t="s">
        <v>6723</v>
      </c>
      <c r="R911" s="3" t="s">
        <v>6484</v>
      </c>
      <c r="S911" s="3" t="s">
        <v>6491</v>
      </c>
      <c r="T911" s="3" t="s">
        <v>6514</v>
      </c>
      <c r="U911" s="3" t="s">
        <v>154</v>
      </c>
      <c r="V911" s="3" t="s">
        <v>8583</v>
      </c>
      <c r="W911" s="3" t="s">
        <v>154</v>
      </c>
      <c r="X911" s="3" t="s">
        <v>154</v>
      </c>
      <c r="Y911" s="3" t="s">
        <v>154</v>
      </c>
      <c r="Z911" s="3" t="s">
        <v>154</v>
      </c>
      <c r="AA911" s="3" t="s">
        <v>154</v>
      </c>
      <c r="AB911" s="3" t="s">
        <v>154</v>
      </c>
      <c r="AC911" s="3" t="s">
        <v>154</v>
      </c>
      <c r="AD911" s="3" t="s">
        <v>6151</v>
      </c>
      <c r="AE911" s="3" t="s">
        <v>6151</v>
      </c>
      <c r="AF911" s="3" t="s">
        <v>154</v>
      </c>
      <c r="AG911" s="3" t="s">
        <v>154</v>
      </c>
      <c r="AH911" s="3" t="s">
        <v>6478</v>
      </c>
      <c r="AI911" s="3" t="s">
        <v>6727</v>
      </c>
      <c r="AJ911" s="3" t="s">
        <v>6489</v>
      </c>
    </row>
    <row r="912" spans="1:36" ht="15">
      <c r="A912" s="10">
        <v>1007</v>
      </c>
      <c r="B912" t="str">
        <f>IF(K912="总计","",INDEX(主数据!A:AD,MATCH(J912,主数据!A:A,0),9))</f>
        <v>华东大区公司</v>
      </c>
      <c r="C912" t="str">
        <f>IF(K912="","",INDEX(主数据!A:AD,MATCH(J912,主数据!A:A,0),11))</f>
        <v>上海东区</v>
      </c>
      <c r="D912" t="str">
        <f t="shared" si="56"/>
        <v>SH55空置物业费直接录入</v>
      </c>
      <c r="E912" s="13" t="str">
        <f t="shared" si="58"/>
        <v/>
      </c>
      <c r="F912" s="13" t="str">
        <f>IF(E912="","",IFERROR(IF(IF(K912="","",INDEX(收费标合同信息维护!A:Q,MATCH(D912,收费标合同信息维护!J:J,0),10))=D912,"有","无"),"无"))</f>
        <v/>
      </c>
      <c r="G912" s="13" t="str">
        <f t="shared" si="57"/>
        <v/>
      </c>
      <c r="H912" s="13" t="str">
        <f t="shared" si="59"/>
        <v/>
      </c>
      <c r="I912" s="13" t="str">
        <f>IF(G912="","",IFERROR(IF(IF(K912="","",INDEX(收费标合同信息维护!A:Q,MATCH(G912,收费标合同信息维护!M:M,0),13))=G912,"有","无"),"无"))</f>
        <v/>
      </c>
      <c r="J912" s="3" t="s">
        <v>4349</v>
      </c>
      <c r="K912" s="3" t="s">
        <v>8553</v>
      </c>
      <c r="L912" s="3" t="s">
        <v>6580</v>
      </c>
      <c r="M912" s="3" t="s">
        <v>6581</v>
      </c>
      <c r="N912" s="3" t="s">
        <v>6477</v>
      </c>
      <c r="O912" s="3" t="s">
        <v>6478</v>
      </c>
      <c r="P912" s="3" t="s">
        <v>8584</v>
      </c>
      <c r="Q912" s="3" t="s">
        <v>6589</v>
      </c>
      <c r="R912" s="3" t="s">
        <v>6479</v>
      </c>
      <c r="S912" s="3" t="s">
        <v>6480</v>
      </c>
      <c r="T912" s="3" t="s">
        <v>6499</v>
      </c>
      <c r="U912" s="3" t="s">
        <v>154</v>
      </c>
      <c r="V912" s="3" t="s">
        <v>154</v>
      </c>
      <c r="W912" s="3" t="s">
        <v>154</v>
      </c>
      <c r="X912" s="3" t="s">
        <v>154</v>
      </c>
      <c r="Y912" s="3" t="s">
        <v>154</v>
      </c>
      <c r="Z912" s="3" t="s">
        <v>154</v>
      </c>
      <c r="AA912" s="3" t="s">
        <v>154</v>
      </c>
      <c r="AB912" s="3" t="s">
        <v>154</v>
      </c>
      <c r="AC912" s="3" t="s">
        <v>154</v>
      </c>
      <c r="AD912" s="3" t="s">
        <v>6151</v>
      </c>
      <c r="AE912" s="3" t="s">
        <v>6151</v>
      </c>
      <c r="AF912" s="3" t="s">
        <v>154</v>
      </c>
      <c r="AG912" s="3" t="s">
        <v>154</v>
      </c>
      <c r="AH912" s="3" t="s">
        <v>6478</v>
      </c>
      <c r="AI912" s="3" t="s">
        <v>6482</v>
      </c>
      <c r="AJ912" s="3" t="s">
        <v>6489</v>
      </c>
    </row>
    <row r="913" spans="1:36" ht="15">
      <c r="A913" s="10">
        <v>1008</v>
      </c>
      <c r="B913" t="str">
        <f>IF(K913="总计","",INDEX(主数据!A:AD,MATCH(J913,主数据!A:A,0),9))</f>
        <v>环渤海大区公司</v>
      </c>
      <c r="C913" t="str">
        <f>IF(K913="","",INDEX(主数据!A:AD,MATCH(J913,主数据!A:A,0),11))</f>
        <v>天津南区</v>
      </c>
      <c r="D913" t="str">
        <f t="shared" si="56"/>
        <v>TJ38物业服务费标准方式2.20</v>
      </c>
      <c r="E913" s="13" t="str">
        <f t="shared" si="58"/>
        <v>2.20</v>
      </c>
      <c r="F913" s="13" t="str">
        <f>IF(E913="","",IFERROR(IF(IF(K913="","",INDEX(收费标合同信息维护!A:Q,MATCH(D913,收费标合同信息维护!J:J,0),10))=D913,"有","无"),"无"))</f>
        <v>无</v>
      </c>
      <c r="G913" s="13" t="str">
        <f t="shared" si="57"/>
        <v/>
      </c>
      <c r="H913" s="13" t="str">
        <f t="shared" si="59"/>
        <v/>
      </c>
      <c r="I913" s="13" t="str">
        <f>IF(G913="","",IFERROR(IF(IF(K913="","",INDEX(收费标合同信息维护!A:Q,MATCH(G913,收费标合同信息维护!M:M,0),13))=G913,"有","无"),"无"))</f>
        <v/>
      </c>
      <c r="J913" s="3" t="s">
        <v>2641</v>
      </c>
      <c r="K913" s="3" t="s">
        <v>8585</v>
      </c>
      <c r="L913" s="3" t="s">
        <v>6025</v>
      </c>
      <c r="M913" s="3" t="s">
        <v>6026</v>
      </c>
      <c r="N913" s="3" t="s">
        <v>6477</v>
      </c>
      <c r="O913" s="3" t="s">
        <v>6478</v>
      </c>
      <c r="P913" s="3" t="s">
        <v>6683</v>
      </c>
      <c r="Q913" s="3" t="s">
        <v>8586</v>
      </c>
      <c r="R913" s="3" t="s">
        <v>6484</v>
      </c>
      <c r="S913" s="3" t="s">
        <v>6491</v>
      </c>
      <c r="T913" s="3" t="s">
        <v>6902</v>
      </c>
      <c r="U913" s="3" t="s">
        <v>154</v>
      </c>
      <c r="V913" s="3" t="s">
        <v>6863</v>
      </c>
      <c r="W913" s="3" t="s">
        <v>154</v>
      </c>
      <c r="X913" s="3" t="s">
        <v>154</v>
      </c>
      <c r="Y913" s="3" t="s">
        <v>154</v>
      </c>
      <c r="Z913" s="3" t="s">
        <v>154</v>
      </c>
      <c r="AA913" s="3" t="s">
        <v>154</v>
      </c>
      <c r="AB913" s="3" t="s">
        <v>154</v>
      </c>
      <c r="AC913" s="3" t="s">
        <v>154</v>
      </c>
      <c r="AD913" s="3" t="s">
        <v>6151</v>
      </c>
      <c r="AE913" s="3" t="s">
        <v>6151</v>
      </c>
      <c r="AF913" s="3" t="s">
        <v>154</v>
      </c>
      <c r="AG913" s="3" t="s">
        <v>154</v>
      </c>
      <c r="AH913" s="3" t="s">
        <v>6478</v>
      </c>
      <c r="AI913" s="3" t="s">
        <v>6482</v>
      </c>
      <c r="AJ913" s="3" t="s">
        <v>8587</v>
      </c>
    </row>
    <row r="914" spans="1:36" ht="15">
      <c r="A914" s="10">
        <v>1009</v>
      </c>
      <c r="B914" t="str">
        <f>IF(K914="总计","",INDEX(主数据!A:AD,MATCH(J914,主数据!A:A,0),9))</f>
        <v>环渤海大区公司</v>
      </c>
      <c r="C914" t="str">
        <f>IF(K914="","",INDEX(主数据!A:AD,MATCH(J914,主数据!A:A,0),11))</f>
        <v>天津南区</v>
      </c>
      <c r="D914" t="str">
        <f t="shared" si="56"/>
        <v>TJ38销售中心物业费定额</v>
      </c>
      <c r="E914" s="13" t="str">
        <f t="shared" si="58"/>
        <v/>
      </c>
      <c r="F914" s="13" t="str">
        <f>IF(E914="","",IFERROR(IF(IF(K914="","",INDEX(收费标合同信息维护!A:Q,MATCH(D914,收费标合同信息维护!J:J,0),10))=D914,"有","无"),"无"))</f>
        <v/>
      </c>
      <c r="G914" s="13" t="str">
        <f t="shared" si="57"/>
        <v>TJ38销售中心物业费定额52829.73</v>
      </c>
      <c r="H914" s="13" t="str">
        <f t="shared" si="59"/>
        <v>52829.73</v>
      </c>
      <c r="I914" s="13" t="str">
        <f>IF(G914="","",IFERROR(IF(IF(K914="","",INDEX(收费标合同信息维护!A:Q,MATCH(G914,收费标合同信息维护!M:M,0),13))=G914,"有","无"),"无"))</f>
        <v>无</v>
      </c>
      <c r="J914" s="3" t="s">
        <v>2641</v>
      </c>
      <c r="K914" s="3" t="s">
        <v>8585</v>
      </c>
      <c r="L914" s="3" t="s">
        <v>6638</v>
      </c>
      <c r="M914" s="3" t="s">
        <v>6639</v>
      </c>
      <c r="N914" s="3" t="s">
        <v>6477</v>
      </c>
      <c r="O914" s="3" t="s">
        <v>6478</v>
      </c>
      <c r="P914" s="3" t="s">
        <v>6699</v>
      </c>
      <c r="Q914" s="3" t="s">
        <v>8588</v>
      </c>
      <c r="R914" s="3" t="s">
        <v>6490</v>
      </c>
      <c r="S914" s="3" t="s">
        <v>6491</v>
      </c>
      <c r="T914" s="3" t="s">
        <v>6548</v>
      </c>
      <c r="U914" s="3" t="s">
        <v>154</v>
      </c>
      <c r="V914" s="3" t="s">
        <v>154</v>
      </c>
      <c r="W914" s="3" t="s">
        <v>8589</v>
      </c>
      <c r="X914" s="3" t="s">
        <v>154</v>
      </c>
      <c r="Y914" s="3" t="s">
        <v>154</v>
      </c>
      <c r="Z914" s="3" t="s">
        <v>154</v>
      </c>
      <c r="AA914" s="3" t="s">
        <v>154</v>
      </c>
      <c r="AB914" s="3" t="s">
        <v>154</v>
      </c>
      <c r="AC914" s="3" t="s">
        <v>154</v>
      </c>
      <c r="AD914" s="3" t="s">
        <v>6151</v>
      </c>
      <c r="AE914" s="3" t="s">
        <v>6151</v>
      </c>
      <c r="AF914" s="3" t="s">
        <v>6040</v>
      </c>
      <c r="AG914" s="3" t="s">
        <v>154</v>
      </c>
      <c r="AH914" s="3" t="s">
        <v>6478</v>
      </c>
      <c r="AI914" s="3" t="s">
        <v>6482</v>
      </c>
      <c r="AJ914" s="3" t="s">
        <v>6033</v>
      </c>
    </row>
    <row r="915" spans="1:36" ht="30">
      <c r="A915" s="10">
        <v>1010</v>
      </c>
      <c r="B915" t="str">
        <f>IF(K915="总计","",INDEX(主数据!A:AD,MATCH(J915,主数据!A:A,0),9))</f>
        <v>环渤海大区公司</v>
      </c>
      <c r="C915" t="str">
        <f>IF(K915="","",INDEX(主数据!A:AD,MATCH(J915,主数据!A:A,0),11))</f>
        <v>天津生态城城区</v>
      </c>
      <c r="D915" t="str">
        <f t="shared" si="56"/>
        <v>TJ82物业服务费标准方式2.80</v>
      </c>
      <c r="E915" s="13" t="str">
        <f t="shared" si="58"/>
        <v>2.80</v>
      </c>
      <c r="F915" s="13" t="str">
        <f>IF(E915="","",IFERROR(IF(IF(K915="","",INDEX(收费标合同信息维护!A:Q,MATCH(D915,收费标合同信息维护!J:J,0),10))=D915,"有","无"),"无"))</f>
        <v>无</v>
      </c>
      <c r="G915" s="13" t="str">
        <f t="shared" si="57"/>
        <v/>
      </c>
      <c r="H915" s="13" t="str">
        <f t="shared" si="59"/>
        <v/>
      </c>
      <c r="I915" s="13" t="str">
        <f>IF(G915="","",IFERROR(IF(IF(K915="","",INDEX(收费标合同信息维护!A:Q,MATCH(G915,收费标合同信息维护!M:M,0),13))=G915,"有","无"),"无"))</f>
        <v/>
      </c>
      <c r="J915" s="3" t="s">
        <v>3626</v>
      </c>
      <c r="K915" s="3" t="s">
        <v>8590</v>
      </c>
      <c r="L915" s="3" t="s">
        <v>6025</v>
      </c>
      <c r="M915" s="3" t="s">
        <v>6026</v>
      </c>
      <c r="N915" s="3" t="s">
        <v>6477</v>
      </c>
      <c r="O915" s="3" t="s">
        <v>6478</v>
      </c>
      <c r="P915" s="3" t="s">
        <v>8591</v>
      </c>
      <c r="Q915" s="3" t="s">
        <v>8592</v>
      </c>
      <c r="R915" s="3" t="s">
        <v>6484</v>
      </c>
      <c r="S915" s="3" t="s">
        <v>6491</v>
      </c>
      <c r="T915" s="3" t="s">
        <v>6902</v>
      </c>
      <c r="U915" s="3" t="s">
        <v>154</v>
      </c>
      <c r="V915" s="3" t="s">
        <v>6543</v>
      </c>
      <c r="W915" s="3" t="s">
        <v>154</v>
      </c>
      <c r="X915" s="3" t="s">
        <v>154</v>
      </c>
      <c r="Y915" s="3" t="s">
        <v>154</v>
      </c>
      <c r="Z915" s="3" t="s">
        <v>154</v>
      </c>
      <c r="AA915" s="3" t="s">
        <v>154</v>
      </c>
      <c r="AB915" s="3" t="s">
        <v>154</v>
      </c>
      <c r="AC915" s="3" t="s">
        <v>154</v>
      </c>
      <c r="AD915" s="3" t="s">
        <v>6151</v>
      </c>
      <c r="AE915" s="3" t="s">
        <v>6151</v>
      </c>
      <c r="AF915" s="3" t="s">
        <v>154</v>
      </c>
      <c r="AG915" s="3" t="s">
        <v>154</v>
      </c>
      <c r="AH915" s="3" t="s">
        <v>6478</v>
      </c>
      <c r="AI915" s="3" t="s">
        <v>6482</v>
      </c>
      <c r="AJ915" s="3" t="s">
        <v>6257</v>
      </c>
    </row>
    <row r="916" spans="1:36" ht="30">
      <c r="A916" s="10">
        <v>1011</v>
      </c>
      <c r="B916" t="str">
        <f>IF(K916="总计","",INDEX(主数据!A:AD,MATCH(J916,主数据!A:A,0),9))</f>
        <v>环渤海大区公司</v>
      </c>
      <c r="C916" t="str">
        <f>IF(K916="","",INDEX(主数据!A:AD,MATCH(J916,主数据!A:A,0),11))</f>
        <v>天津生态城城区</v>
      </c>
      <c r="D916" t="str">
        <f t="shared" si="56"/>
        <v>TJ82物业服务费标准方式7.50</v>
      </c>
      <c r="E916" s="13" t="str">
        <f t="shared" si="58"/>
        <v>7.50</v>
      </c>
      <c r="F916" s="13" t="str">
        <f>IF(E916="","",IFERROR(IF(IF(K916="","",INDEX(收费标合同信息维护!A:Q,MATCH(D916,收费标合同信息维护!J:J,0),10))=D916,"有","无"),"无"))</f>
        <v>无</v>
      </c>
      <c r="G916" s="13" t="str">
        <f t="shared" si="57"/>
        <v/>
      </c>
      <c r="H916" s="13" t="str">
        <f t="shared" si="59"/>
        <v/>
      </c>
      <c r="I916" s="13" t="str">
        <f>IF(G916="","",IFERROR(IF(IF(K916="","",INDEX(收费标合同信息维护!A:Q,MATCH(G916,收费标合同信息维护!M:M,0),13))=G916,"有","无"),"无"))</f>
        <v/>
      </c>
      <c r="J916" s="3" t="s">
        <v>3626</v>
      </c>
      <c r="K916" s="3" t="s">
        <v>8590</v>
      </c>
      <c r="L916" s="3" t="s">
        <v>6025</v>
      </c>
      <c r="M916" s="3" t="s">
        <v>6026</v>
      </c>
      <c r="N916" s="3" t="s">
        <v>6477</v>
      </c>
      <c r="O916" s="3" t="s">
        <v>6478</v>
      </c>
      <c r="P916" s="3" t="s">
        <v>8593</v>
      </c>
      <c r="Q916" s="3" t="s">
        <v>8594</v>
      </c>
      <c r="R916" s="3" t="s">
        <v>6484</v>
      </c>
      <c r="S916" s="3" t="s">
        <v>6491</v>
      </c>
      <c r="T916" s="3" t="s">
        <v>6902</v>
      </c>
      <c r="U916" s="3" t="s">
        <v>154</v>
      </c>
      <c r="V916" s="3" t="s">
        <v>8595</v>
      </c>
      <c r="W916" s="3" t="s">
        <v>154</v>
      </c>
      <c r="X916" s="3" t="s">
        <v>154</v>
      </c>
      <c r="Y916" s="3" t="s">
        <v>154</v>
      </c>
      <c r="Z916" s="3" t="s">
        <v>154</v>
      </c>
      <c r="AA916" s="3" t="s">
        <v>154</v>
      </c>
      <c r="AB916" s="3" t="s">
        <v>154</v>
      </c>
      <c r="AC916" s="3" t="s">
        <v>154</v>
      </c>
      <c r="AD916" s="3" t="s">
        <v>6151</v>
      </c>
      <c r="AE916" s="3" t="s">
        <v>6151</v>
      </c>
      <c r="AF916" s="3" t="s">
        <v>154</v>
      </c>
      <c r="AG916" s="3" t="s">
        <v>154</v>
      </c>
      <c r="AH916" s="3" t="s">
        <v>6478</v>
      </c>
      <c r="AI916" s="3" t="s">
        <v>6482</v>
      </c>
      <c r="AJ916" s="3" t="s">
        <v>6246</v>
      </c>
    </row>
    <row r="917" spans="1:36" ht="30">
      <c r="A917" s="10">
        <v>1012</v>
      </c>
      <c r="B917" t="str">
        <f>IF(K917="总计","",INDEX(主数据!A:AD,MATCH(J917,主数据!A:A,0),9))</f>
        <v>环渤海大区公司</v>
      </c>
      <c r="C917" t="str">
        <f>IF(K917="","",INDEX(主数据!A:AD,MATCH(J917,主数据!A:A,0),11))</f>
        <v>天津生态城城区</v>
      </c>
      <c r="D917" t="str">
        <f t="shared" si="56"/>
        <v>TJ82物业服务费标准方式7.50</v>
      </c>
      <c r="E917" s="13" t="str">
        <f t="shared" si="58"/>
        <v>7.50</v>
      </c>
      <c r="F917" s="13" t="str">
        <f>IF(E917="","",IFERROR(IF(IF(K917="","",INDEX(收费标合同信息维护!A:Q,MATCH(D917,收费标合同信息维护!J:J,0),10))=D917,"有","无"),"无"))</f>
        <v>无</v>
      </c>
      <c r="G917" s="13" t="str">
        <f t="shared" si="57"/>
        <v/>
      </c>
      <c r="H917" s="13" t="str">
        <f t="shared" si="59"/>
        <v/>
      </c>
      <c r="I917" s="13" t="str">
        <f>IF(G917="","",IFERROR(IF(IF(K917="","",INDEX(收费标合同信息维护!A:Q,MATCH(G917,收费标合同信息维护!M:M,0),13))=G917,"有","无"),"无"))</f>
        <v/>
      </c>
      <c r="J917" s="3" t="s">
        <v>3626</v>
      </c>
      <c r="K917" s="3" t="s">
        <v>8590</v>
      </c>
      <c r="L917" s="3" t="s">
        <v>6025</v>
      </c>
      <c r="M917" s="3" t="s">
        <v>6026</v>
      </c>
      <c r="N917" s="3" t="s">
        <v>6477</v>
      </c>
      <c r="O917" s="3" t="s">
        <v>6478</v>
      </c>
      <c r="P917" s="3" t="s">
        <v>8596</v>
      </c>
      <c r="Q917" s="3" t="s">
        <v>8597</v>
      </c>
      <c r="R917" s="3" t="s">
        <v>6484</v>
      </c>
      <c r="S917" s="3" t="s">
        <v>6491</v>
      </c>
      <c r="T917" s="3" t="s">
        <v>6514</v>
      </c>
      <c r="U917" s="3" t="s">
        <v>154</v>
      </c>
      <c r="V917" s="3" t="s">
        <v>8595</v>
      </c>
      <c r="W917" s="3" t="s">
        <v>154</v>
      </c>
      <c r="X917" s="3" t="s">
        <v>154</v>
      </c>
      <c r="Y917" s="3" t="s">
        <v>154</v>
      </c>
      <c r="Z917" s="3" t="s">
        <v>154</v>
      </c>
      <c r="AA917" s="3" t="s">
        <v>154</v>
      </c>
      <c r="AB917" s="3" t="s">
        <v>154</v>
      </c>
      <c r="AC917" s="3" t="s">
        <v>154</v>
      </c>
      <c r="AD917" s="3" t="s">
        <v>6151</v>
      </c>
      <c r="AE917" s="3" t="s">
        <v>6151</v>
      </c>
      <c r="AF917" s="3" t="s">
        <v>154</v>
      </c>
      <c r="AG917" s="3" t="s">
        <v>154</v>
      </c>
      <c r="AH917" s="3" t="s">
        <v>6478</v>
      </c>
      <c r="AI917" s="3" t="s">
        <v>6482</v>
      </c>
      <c r="AJ917" s="3" t="s">
        <v>6033</v>
      </c>
    </row>
    <row r="918" spans="1:36" ht="30">
      <c r="A918" s="10">
        <v>1013</v>
      </c>
      <c r="B918" t="str">
        <f>IF(K918="总计","",INDEX(主数据!A:AD,MATCH(J918,主数据!A:A,0),9))</f>
        <v>环渤海大区公司</v>
      </c>
      <c r="C918" t="str">
        <f>IF(K918="","",INDEX(主数据!A:AD,MATCH(J918,主数据!A:A,0),11))</f>
        <v>天津生态城城区</v>
      </c>
      <c r="D918" t="str">
        <f t="shared" si="56"/>
        <v>TJ82商业供暖标准方式51.43</v>
      </c>
      <c r="E918" s="13" t="str">
        <f t="shared" si="58"/>
        <v>51.43</v>
      </c>
      <c r="F918" s="13" t="str">
        <f>IF(E918="","",IFERROR(IF(IF(K918="","",INDEX(收费标合同信息维护!A:Q,MATCH(D918,收费标合同信息维护!J:J,0),10))=D918,"有","无"),"无"))</f>
        <v>无</v>
      </c>
      <c r="G918" s="13" t="str">
        <f t="shared" si="57"/>
        <v/>
      </c>
      <c r="H918" s="13" t="str">
        <f t="shared" si="59"/>
        <v/>
      </c>
      <c r="I918" s="13" t="str">
        <f>IF(G918="","",IFERROR(IF(IF(K918="","",INDEX(收费标合同信息维护!A:Q,MATCH(G918,收费标合同信息维护!M:M,0),13))=G918,"有","无"),"无"))</f>
        <v/>
      </c>
      <c r="J918" s="3" t="s">
        <v>3626</v>
      </c>
      <c r="K918" s="3" t="s">
        <v>8590</v>
      </c>
      <c r="L918" s="3" t="s">
        <v>6622</v>
      </c>
      <c r="M918" s="3" t="s">
        <v>8598</v>
      </c>
      <c r="N918" s="3" t="s">
        <v>6477</v>
      </c>
      <c r="O918" s="3" t="s">
        <v>6478</v>
      </c>
      <c r="P918" s="3" t="s">
        <v>8599</v>
      </c>
      <c r="Q918" s="3" t="s">
        <v>8600</v>
      </c>
      <c r="R918" s="3" t="s">
        <v>6484</v>
      </c>
      <c r="S918" s="3" t="s">
        <v>6491</v>
      </c>
      <c r="T918" s="3" t="s">
        <v>8601</v>
      </c>
      <c r="U918" s="3" t="s">
        <v>8602</v>
      </c>
      <c r="V918" s="3" t="s">
        <v>8603</v>
      </c>
      <c r="W918" s="3" t="s">
        <v>154</v>
      </c>
      <c r="X918" s="3" t="s">
        <v>154</v>
      </c>
      <c r="Y918" s="3" t="s">
        <v>154</v>
      </c>
      <c r="Z918" s="3" t="s">
        <v>154</v>
      </c>
      <c r="AA918" s="3" t="s">
        <v>154</v>
      </c>
      <c r="AB918" s="3" t="s">
        <v>154</v>
      </c>
      <c r="AC918" s="3" t="s">
        <v>154</v>
      </c>
      <c r="AD918" s="3" t="s">
        <v>6151</v>
      </c>
      <c r="AE918" s="3" t="s">
        <v>6151</v>
      </c>
      <c r="AF918" s="3" t="s">
        <v>154</v>
      </c>
      <c r="AG918" s="3" t="s">
        <v>154</v>
      </c>
      <c r="AH918" s="3" t="s">
        <v>6478</v>
      </c>
      <c r="AI918" s="3" t="s">
        <v>6482</v>
      </c>
      <c r="AJ918" s="3" t="s">
        <v>6489</v>
      </c>
    </row>
    <row r="919" spans="1:36" ht="30">
      <c r="A919" s="10">
        <v>1014</v>
      </c>
      <c r="B919" t="str">
        <f>IF(K919="总计","",INDEX(主数据!A:AD,MATCH(J919,主数据!A:A,0),9))</f>
        <v>环渤海大区公司</v>
      </c>
      <c r="C919" t="str">
        <f>IF(K919="","",INDEX(主数据!A:AD,MATCH(J919,主数据!A:A,0),11))</f>
        <v>天津生态城城区</v>
      </c>
      <c r="D919" t="str">
        <f t="shared" si="56"/>
        <v>TJ82小业主委托停车管理费（固定）定额</v>
      </c>
      <c r="E919" s="13" t="str">
        <f t="shared" si="58"/>
        <v/>
      </c>
      <c r="F919" s="13" t="str">
        <f>IF(E919="","",IFERROR(IF(IF(K919="","",INDEX(收费标合同信息维护!A:Q,MATCH(D919,收费标合同信息维护!J:J,0),10))=D919,"有","无"),"无"))</f>
        <v/>
      </c>
      <c r="G919" s="13" t="str">
        <f t="shared" si="57"/>
        <v>TJ82小业主委托停车管理费（固定）定额100.00</v>
      </c>
      <c r="H919" s="13" t="str">
        <f t="shared" si="59"/>
        <v>100.00</v>
      </c>
      <c r="I919" s="13" t="str">
        <f>IF(G919="","",IFERROR(IF(IF(K919="","",INDEX(收费标合同信息维护!A:Q,MATCH(G919,收费标合同信息维护!M:M,0),13))=G919,"有","无"),"无"))</f>
        <v>无</v>
      </c>
      <c r="J919" s="3" t="s">
        <v>3626</v>
      </c>
      <c r="K919" s="3" t="s">
        <v>8590</v>
      </c>
      <c r="L919" s="3" t="s">
        <v>7013</v>
      </c>
      <c r="M919" s="3" t="s">
        <v>7014</v>
      </c>
      <c r="N919" s="3" t="s">
        <v>6477</v>
      </c>
      <c r="O919" s="3" t="s">
        <v>6478</v>
      </c>
      <c r="P919" s="3" t="s">
        <v>8604</v>
      </c>
      <c r="Q919" s="3" t="s">
        <v>8605</v>
      </c>
      <c r="R919" s="3" t="s">
        <v>6490</v>
      </c>
      <c r="S919" s="3" t="s">
        <v>6491</v>
      </c>
      <c r="T919" s="3" t="s">
        <v>6800</v>
      </c>
      <c r="U919" s="3" t="s">
        <v>154</v>
      </c>
      <c r="V919" s="3" t="s">
        <v>154</v>
      </c>
      <c r="W919" s="3" t="s">
        <v>6743</v>
      </c>
      <c r="X919" s="3" t="s">
        <v>154</v>
      </c>
      <c r="Y919" s="3" t="s">
        <v>154</v>
      </c>
      <c r="Z919" s="3" t="s">
        <v>154</v>
      </c>
      <c r="AA919" s="3" t="s">
        <v>154</v>
      </c>
      <c r="AB919" s="3" t="s">
        <v>154</v>
      </c>
      <c r="AC919" s="3" t="s">
        <v>154</v>
      </c>
      <c r="AD919" s="3" t="s">
        <v>6151</v>
      </c>
      <c r="AE919" s="3" t="s">
        <v>6151</v>
      </c>
      <c r="AF919" s="3" t="s">
        <v>154</v>
      </c>
      <c r="AG919" s="3" t="s">
        <v>154</v>
      </c>
      <c r="AH919" s="3" t="s">
        <v>6478</v>
      </c>
      <c r="AI919" s="3" t="s">
        <v>6482</v>
      </c>
      <c r="AJ919" s="3" t="s">
        <v>6257</v>
      </c>
    </row>
    <row r="920" spans="1:36" ht="15">
      <c r="A920" s="10">
        <v>1015</v>
      </c>
      <c r="B920" t="str">
        <f>IF(K920="总计","",INDEX(主数据!A:AD,MATCH(J920,主数据!A:A,0),9))</f>
        <v>华北大区公司</v>
      </c>
      <c r="C920" t="str">
        <f>IF(K920="","",INDEX(主数据!A:AD,MATCH(J920,主数据!A:A,0),11))</f>
        <v>北京三城区</v>
      </c>
      <c r="D920" t="str">
        <f t="shared" si="56"/>
        <v>BJ147物业服务费标准方式4.00</v>
      </c>
      <c r="E920" s="13" t="str">
        <f t="shared" si="58"/>
        <v>4.00</v>
      </c>
      <c r="F920" s="13" t="str">
        <f>IF(E920="","",IFERROR(IF(IF(K920="","",INDEX(收费标合同信息维护!A:Q,MATCH(D920,收费标合同信息维护!J:J,0),10))=D920,"有","无"),"无"))</f>
        <v>无</v>
      </c>
      <c r="G920" s="13" t="str">
        <f t="shared" si="57"/>
        <v/>
      </c>
      <c r="H920" s="13" t="str">
        <f t="shared" si="59"/>
        <v/>
      </c>
      <c r="I920" s="13" t="str">
        <f>IF(G920="","",IFERROR(IF(IF(K920="","",INDEX(收费标合同信息维护!A:Q,MATCH(G920,收费标合同信息维护!M:M,0),13))=G920,"有","无"),"无"))</f>
        <v/>
      </c>
      <c r="J920" s="3" t="s">
        <v>3293</v>
      </c>
      <c r="K920" s="3" t="s">
        <v>6346</v>
      </c>
      <c r="L920" s="3" t="s">
        <v>6025</v>
      </c>
      <c r="M920" s="3" t="s">
        <v>6026</v>
      </c>
      <c r="N920" s="3" t="s">
        <v>6477</v>
      </c>
      <c r="O920" s="3" t="s">
        <v>6478</v>
      </c>
      <c r="P920" s="3" t="s">
        <v>18093</v>
      </c>
      <c r="Q920" s="3" t="s">
        <v>18094</v>
      </c>
      <c r="R920" s="3" t="s">
        <v>6484</v>
      </c>
      <c r="S920" s="3" t="s">
        <v>6491</v>
      </c>
      <c r="T920" s="3" t="s">
        <v>6506</v>
      </c>
      <c r="U920" s="3" t="s">
        <v>154</v>
      </c>
      <c r="V920" s="3" t="s">
        <v>6755</v>
      </c>
      <c r="W920" s="3" t="s">
        <v>154</v>
      </c>
      <c r="X920" s="3" t="s">
        <v>154</v>
      </c>
      <c r="Y920" s="3" t="s">
        <v>154</v>
      </c>
      <c r="Z920" s="3" t="s">
        <v>154</v>
      </c>
      <c r="AA920" s="3" t="s">
        <v>154</v>
      </c>
      <c r="AB920" s="3" t="s">
        <v>154</v>
      </c>
      <c r="AC920" s="3" t="s">
        <v>154</v>
      </c>
      <c r="AD920" s="3" t="s">
        <v>6151</v>
      </c>
      <c r="AE920" s="3" t="s">
        <v>6151</v>
      </c>
      <c r="AF920" s="3" t="s">
        <v>154</v>
      </c>
      <c r="AG920" s="3" t="s">
        <v>154</v>
      </c>
      <c r="AH920" s="3" t="s">
        <v>6478</v>
      </c>
      <c r="AI920" s="3" t="s">
        <v>6482</v>
      </c>
      <c r="AJ920" s="3" t="s">
        <v>18095</v>
      </c>
    </row>
    <row r="921" spans="1:36" ht="15">
      <c r="A921" s="10">
        <v>1016</v>
      </c>
      <c r="B921" t="str">
        <f>IF(K921="总计","",INDEX(主数据!A:AD,MATCH(J921,主数据!A:A,0),9))</f>
        <v>华北大区公司</v>
      </c>
      <c r="C921" t="str">
        <f>IF(K921="","",INDEX(主数据!A:AD,MATCH(J921,主数据!A:A,0),11))</f>
        <v>北京三城区</v>
      </c>
      <c r="D921" t="str">
        <f t="shared" si="56"/>
        <v>BJ147物业服务费标准方式5.50</v>
      </c>
      <c r="E921" s="13" t="str">
        <f t="shared" si="58"/>
        <v>5.50</v>
      </c>
      <c r="F921" s="13" t="str">
        <f>IF(E921="","",IFERROR(IF(IF(K921="","",INDEX(收费标合同信息维护!A:Q,MATCH(D921,收费标合同信息维护!J:J,0),10))=D921,"有","无"),"无"))</f>
        <v>无</v>
      </c>
      <c r="G921" s="13" t="str">
        <f t="shared" si="57"/>
        <v/>
      </c>
      <c r="H921" s="13" t="str">
        <f t="shared" si="59"/>
        <v/>
      </c>
      <c r="I921" s="13" t="str">
        <f>IF(G921="","",IFERROR(IF(IF(K921="","",INDEX(收费标合同信息维护!A:Q,MATCH(G921,收费标合同信息维护!M:M,0),13))=G921,"有","无"),"无"))</f>
        <v/>
      </c>
      <c r="J921" s="3" t="s">
        <v>3293</v>
      </c>
      <c r="K921" s="3" t="s">
        <v>6346</v>
      </c>
      <c r="L921" s="3" t="s">
        <v>6025</v>
      </c>
      <c r="M921" s="3" t="s">
        <v>6026</v>
      </c>
      <c r="N921" s="3" t="s">
        <v>6477</v>
      </c>
      <c r="O921" s="3" t="s">
        <v>6478</v>
      </c>
      <c r="P921" s="3" t="s">
        <v>18096</v>
      </c>
      <c r="Q921" s="3" t="s">
        <v>18097</v>
      </c>
      <c r="R921" s="3" t="s">
        <v>6484</v>
      </c>
      <c r="S921" s="3" t="s">
        <v>6491</v>
      </c>
      <c r="T921" s="3" t="s">
        <v>6506</v>
      </c>
      <c r="U921" s="3" t="s">
        <v>154</v>
      </c>
      <c r="V921" s="3" t="s">
        <v>6747</v>
      </c>
      <c r="W921" s="3" t="s">
        <v>154</v>
      </c>
      <c r="X921" s="3" t="s">
        <v>154</v>
      </c>
      <c r="Y921" s="3" t="s">
        <v>154</v>
      </c>
      <c r="Z921" s="3" t="s">
        <v>154</v>
      </c>
      <c r="AA921" s="3" t="s">
        <v>154</v>
      </c>
      <c r="AB921" s="3" t="s">
        <v>154</v>
      </c>
      <c r="AC921" s="3" t="s">
        <v>154</v>
      </c>
      <c r="AD921" s="3" t="s">
        <v>6151</v>
      </c>
      <c r="AE921" s="3" t="s">
        <v>6151</v>
      </c>
      <c r="AF921" s="3" t="s">
        <v>154</v>
      </c>
      <c r="AG921" s="3" t="s">
        <v>154</v>
      </c>
      <c r="AH921" s="3" t="s">
        <v>6478</v>
      </c>
      <c r="AI921" s="3" t="s">
        <v>6482</v>
      </c>
      <c r="AJ921" s="3" t="s">
        <v>18098</v>
      </c>
    </row>
    <row r="922" spans="1:36" ht="15">
      <c r="A922" s="10">
        <v>1017</v>
      </c>
      <c r="B922" t="str">
        <f>IF(K922="总计","",INDEX(主数据!A:AD,MATCH(J922,主数据!A:A,0),9))</f>
        <v>华北大区公司</v>
      </c>
      <c r="C922" t="str">
        <f>IF(K922="","",INDEX(主数据!A:AD,MATCH(J922,主数据!A:A,0),11))</f>
        <v>北京三城区</v>
      </c>
      <c r="D922" t="str">
        <f t="shared" si="56"/>
        <v>BJ147物业服务费标准方式7.00</v>
      </c>
      <c r="E922" s="13" t="str">
        <f t="shared" si="58"/>
        <v>7.00</v>
      </c>
      <c r="F922" s="13" t="str">
        <f>IF(E922="","",IFERROR(IF(IF(K922="","",INDEX(收费标合同信息维护!A:Q,MATCH(D922,收费标合同信息维护!J:J,0),10))=D922,"有","无"),"无"))</f>
        <v>无</v>
      </c>
      <c r="G922" s="13" t="str">
        <f t="shared" si="57"/>
        <v/>
      </c>
      <c r="H922" s="13" t="str">
        <f t="shared" si="59"/>
        <v/>
      </c>
      <c r="I922" s="13" t="str">
        <f>IF(G922="","",IFERROR(IF(IF(K922="","",INDEX(收费标合同信息维护!A:Q,MATCH(G922,收费标合同信息维护!M:M,0),13))=G922,"有","无"),"无"))</f>
        <v/>
      </c>
      <c r="J922" s="3" t="s">
        <v>3293</v>
      </c>
      <c r="K922" s="3" t="s">
        <v>6346</v>
      </c>
      <c r="L922" s="3" t="s">
        <v>6025</v>
      </c>
      <c r="M922" s="3" t="s">
        <v>6026</v>
      </c>
      <c r="N922" s="3" t="s">
        <v>6477</v>
      </c>
      <c r="O922" s="3" t="s">
        <v>6478</v>
      </c>
      <c r="P922" s="3" t="s">
        <v>18099</v>
      </c>
      <c r="Q922" s="3" t="s">
        <v>18100</v>
      </c>
      <c r="R922" s="3" t="s">
        <v>6484</v>
      </c>
      <c r="S922" s="3" t="s">
        <v>6491</v>
      </c>
      <c r="T922" s="3" t="s">
        <v>6506</v>
      </c>
      <c r="U922" s="3" t="s">
        <v>154</v>
      </c>
      <c r="V922" s="3" t="s">
        <v>8606</v>
      </c>
      <c r="W922" s="3" t="s">
        <v>154</v>
      </c>
      <c r="X922" s="3" t="s">
        <v>154</v>
      </c>
      <c r="Y922" s="3" t="s">
        <v>154</v>
      </c>
      <c r="Z922" s="3" t="s">
        <v>154</v>
      </c>
      <c r="AA922" s="3" t="s">
        <v>154</v>
      </c>
      <c r="AB922" s="3" t="s">
        <v>154</v>
      </c>
      <c r="AC922" s="3" t="s">
        <v>154</v>
      </c>
      <c r="AD922" s="3" t="s">
        <v>6151</v>
      </c>
      <c r="AE922" s="3" t="s">
        <v>6151</v>
      </c>
      <c r="AF922" s="3" t="s">
        <v>154</v>
      </c>
      <c r="AG922" s="3" t="s">
        <v>154</v>
      </c>
      <c r="AH922" s="3" t="s">
        <v>6478</v>
      </c>
      <c r="AI922" s="3" t="s">
        <v>6482</v>
      </c>
      <c r="AJ922" s="3" t="s">
        <v>6077</v>
      </c>
    </row>
    <row r="923" spans="1:36" ht="15">
      <c r="A923" s="10">
        <v>1018</v>
      </c>
      <c r="B923" t="str">
        <f>IF(K923="总计","",INDEX(主数据!A:AD,MATCH(J923,主数据!A:A,0),9))</f>
        <v>华北大区公司</v>
      </c>
      <c r="C923" t="str">
        <f>IF(K923="","",INDEX(主数据!A:AD,MATCH(J923,主数据!A:A,0),11))</f>
        <v>北京三城区</v>
      </c>
      <c r="D923" t="str">
        <f t="shared" si="56"/>
        <v>BJ147其他费用定额</v>
      </c>
      <c r="E923" s="13" t="str">
        <f t="shared" si="58"/>
        <v/>
      </c>
      <c r="F923" s="13" t="str">
        <f>IF(E923="","",IFERROR(IF(IF(K923="","",INDEX(收费标合同信息维护!A:Q,MATCH(D923,收费标合同信息维护!J:J,0),10))=D923,"有","无"),"无"))</f>
        <v/>
      </c>
      <c r="G923" s="13" t="str">
        <f t="shared" si="57"/>
        <v>BJ147其他费用定额101047.83</v>
      </c>
      <c r="H923" s="13" t="str">
        <f t="shared" si="59"/>
        <v>101047.83</v>
      </c>
      <c r="I923" s="13" t="str">
        <f>IF(G923="","",IFERROR(IF(IF(K923="","",INDEX(收费标合同信息维护!A:Q,MATCH(G923,收费标合同信息维护!M:M,0),13))=G923,"有","无"),"无"))</f>
        <v>无</v>
      </c>
      <c r="J923" s="3" t="s">
        <v>3293</v>
      </c>
      <c r="K923" s="3" t="s">
        <v>6346</v>
      </c>
      <c r="L923" s="3" t="s">
        <v>6544</v>
      </c>
      <c r="M923" s="3" t="s">
        <v>6545</v>
      </c>
      <c r="N923" s="3" t="s">
        <v>6477</v>
      </c>
      <c r="O923" s="3" t="s">
        <v>6478</v>
      </c>
      <c r="P923" s="3" t="s">
        <v>29</v>
      </c>
      <c r="Q923" s="3" t="s">
        <v>8610</v>
      </c>
      <c r="R923" s="3" t="s">
        <v>6490</v>
      </c>
      <c r="S923" s="3" t="s">
        <v>6491</v>
      </c>
      <c r="T923" s="3" t="s">
        <v>6514</v>
      </c>
      <c r="U923" s="3" t="s">
        <v>6578</v>
      </c>
      <c r="V923" s="3" t="s">
        <v>154</v>
      </c>
      <c r="W923" s="3" t="s">
        <v>8611</v>
      </c>
      <c r="X923" s="3" t="s">
        <v>154</v>
      </c>
      <c r="Y923" s="3" t="s">
        <v>154</v>
      </c>
      <c r="Z923" s="3" t="s">
        <v>154</v>
      </c>
      <c r="AA923" s="3" t="s">
        <v>154</v>
      </c>
      <c r="AB923" s="3" t="s">
        <v>154</v>
      </c>
      <c r="AC923" s="3" t="s">
        <v>154</v>
      </c>
      <c r="AD923" s="3" t="s">
        <v>6151</v>
      </c>
      <c r="AE923" s="3" t="s">
        <v>6151</v>
      </c>
      <c r="AF923" s="3" t="s">
        <v>6040</v>
      </c>
      <c r="AG923" s="3" t="s">
        <v>154</v>
      </c>
      <c r="AH923" s="3" t="s">
        <v>6597</v>
      </c>
      <c r="AI923" s="3" t="s">
        <v>6482</v>
      </c>
      <c r="AJ923" s="3" t="s">
        <v>6033</v>
      </c>
    </row>
    <row r="924" spans="1:36" ht="15">
      <c r="A924" s="10">
        <v>1019</v>
      </c>
      <c r="B924" t="str">
        <f>IF(K924="总计","",INDEX(主数据!A:AD,MATCH(J924,主数据!A:A,0),9))</f>
        <v>华北大区公司</v>
      </c>
      <c r="C924" t="str">
        <f>IF(K924="","",INDEX(主数据!A:AD,MATCH(J924,主数据!A:A,0),11))</f>
        <v>北京三城区</v>
      </c>
      <c r="D924" t="str">
        <f t="shared" si="56"/>
        <v>BJ147其他费用定额</v>
      </c>
      <c r="E924" s="13" t="str">
        <f t="shared" si="58"/>
        <v/>
      </c>
      <c r="F924" s="13" t="str">
        <f>IF(E924="","",IFERROR(IF(IF(K924="","",INDEX(收费标合同信息维护!A:Q,MATCH(D924,收费标合同信息维护!J:J,0),10))=D924,"有","无"),"无"))</f>
        <v/>
      </c>
      <c r="G924" s="13" t="str">
        <f t="shared" si="57"/>
        <v>BJ147其他费用定额101047.83</v>
      </c>
      <c r="H924" s="13" t="str">
        <f t="shared" si="59"/>
        <v>101047.83</v>
      </c>
      <c r="I924" s="13" t="str">
        <f>IF(G924="","",IFERROR(IF(IF(K924="","",INDEX(收费标合同信息维护!A:Q,MATCH(G924,收费标合同信息维护!M:M,0),13))=G924,"有","无"),"无"))</f>
        <v>无</v>
      </c>
      <c r="J924" s="3" t="s">
        <v>3293</v>
      </c>
      <c r="K924" s="3" t="s">
        <v>6346</v>
      </c>
      <c r="L924" s="3" t="s">
        <v>6544</v>
      </c>
      <c r="M924" s="3" t="s">
        <v>6545</v>
      </c>
      <c r="N924" s="3" t="s">
        <v>6477</v>
      </c>
      <c r="O924" s="3" t="s">
        <v>6478</v>
      </c>
      <c r="P924" s="3" t="s">
        <v>30</v>
      </c>
      <c r="Q924" s="3" t="s">
        <v>8612</v>
      </c>
      <c r="R924" s="3" t="s">
        <v>6490</v>
      </c>
      <c r="S924" s="3" t="s">
        <v>6491</v>
      </c>
      <c r="T924" s="3" t="s">
        <v>6684</v>
      </c>
      <c r="U924" s="3" t="s">
        <v>7423</v>
      </c>
      <c r="V924" s="3" t="s">
        <v>154</v>
      </c>
      <c r="W924" s="3" t="s">
        <v>8611</v>
      </c>
      <c r="X924" s="3" t="s">
        <v>154</v>
      </c>
      <c r="Y924" s="3" t="s">
        <v>154</v>
      </c>
      <c r="Z924" s="3" t="s">
        <v>154</v>
      </c>
      <c r="AA924" s="3" t="s">
        <v>154</v>
      </c>
      <c r="AB924" s="3" t="s">
        <v>154</v>
      </c>
      <c r="AC924" s="3" t="s">
        <v>154</v>
      </c>
      <c r="AD924" s="3" t="s">
        <v>6151</v>
      </c>
      <c r="AE924" s="3" t="s">
        <v>6151</v>
      </c>
      <c r="AF924" s="3" t="s">
        <v>6040</v>
      </c>
      <c r="AG924" s="3" t="s">
        <v>154</v>
      </c>
      <c r="AH924" s="3" t="s">
        <v>6597</v>
      </c>
      <c r="AI924" s="3" t="s">
        <v>6482</v>
      </c>
      <c r="AJ924" s="3" t="s">
        <v>6033</v>
      </c>
    </row>
    <row r="925" spans="1:36" ht="15">
      <c r="A925" s="10">
        <v>1020</v>
      </c>
      <c r="B925" t="str">
        <f>IF(K925="总计","",INDEX(主数据!A:AD,MATCH(J925,主数据!A:A,0),9))</f>
        <v>华北大区公司</v>
      </c>
      <c r="C925" t="str">
        <f>IF(K925="","",INDEX(主数据!A:AD,MATCH(J925,主数据!A:A,0),11))</f>
        <v>北京三城区</v>
      </c>
      <c r="D925" t="str">
        <f t="shared" si="56"/>
        <v>BJ147其他费用定额</v>
      </c>
      <c r="E925" s="13" t="str">
        <f t="shared" si="58"/>
        <v/>
      </c>
      <c r="F925" s="13" t="str">
        <f>IF(E925="","",IFERROR(IF(IF(K925="","",INDEX(收费标合同信息维护!A:Q,MATCH(D925,收费标合同信息维护!J:J,0),10))=D925,"有","无"),"无"))</f>
        <v/>
      </c>
      <c r="G925" s="13" t="str">
        <f t="shared" si="57"/>
        <v>BJ147其他费用定额101047.83</v>
      </c>
      <c r="H925" s="13" t="str">
        <f t="shared" si="59"/>
        <v>101047.83</v>
      </c>
      <c r="I925" s="13" t="str">
        <f>IF(G925="","",IFERROR(IF(IF(K925="","",INDEX(收费标合同信息维护!A:Q,MATCH(G925,收费标合同信息维护!M:M,0),13))=G925,"有","无"),"无"))</f>
        <v>无</v>
      </c>
      <c r="J925" s="3" t="s">
        <v>3293</v>
      </c>
      <c r="K925" s="3" t="s">
        <v>6346</v>
      </c>
      <c r="L925" s="3" t="s">
        <v>6544</v>
      </c>
      <c r="M925" s="3" t="s">
        <v>6545</v>
      </c>
      <c r="N925" s="3" t="s">
        <v>6477</v>
      </c>
      <c r="O925" s="3" t="s">
        <v>6478</v>
      </c>
      <c r="P925" s="3" t="s">
        <v>31</v>
      </c>
      <c r="Q925" s="3" t="s">
        <v>8613</v>
      </c>
      <c r="R925" s="3" t="s">
        <v>6490</v>
      </c>
      <c r="S925" s="3" t="s">
        <v>6491</v>
      </c>
      <c r="T925" s="3" t="s">
        <v>6902</v>
      </c>
      <c r="U925" s="3" t="s">
        <v>6716</v>
      </c>
      <c r="V925" s="3" t="s">
        <v>154</v>
      </c>
      <c r="W925" s="3" t="s">
        <v>8611</v>
      </c>
      <c r="X925" s="3" t="s">
        <v>154</v>
      </c>
      <c r="Y925" s="3" t="s">
        <v>154</v>
      </c>
      <c r="Z925" s="3" t="s">
        <v>154</v>
      </c>
      <c r="AA925" s="3" t="s">
        <v>154</v>
      </c>
      <c r="AB925" s="3" t="s">
        <v>154</v>
      </c>
      <c r="AC925" s="3" t="s">
        <v>154</v>
      </c>
      <c r="AD925" s="3" t="s">
        <v>6151</v>
      </c>
      <c r="AE925" s="3" t="s">
        <v>6151</v>
      </c>
      <c r="AF925" s="3" t="s">
        <v>6040</v>
      </c>
      <c r="AG925" s="3" t="s">
        <v>154</v>
      </c>
      <c r="AH925" s="3" t="s">
        <v>6597</v>
      </c>
      <c r="AI925" s="3" t="s">
        <v>6482</v>
      </c>
      <c r="AJ925" s="3" t="s">
        <v>6033</v>
      </c>
    </row>
    <row r="926" spans="1:36" ht="15">
      <c r="A926" s="10">
        <v>1021</v>
      </c>
      <c r="B926" t="str">
        <f>IF(K926="总计","",INDEX(主数据!A:AD,MATCH(J926,主数据!A:A,0),9))</f>
        <v>华北大区公司</v>
      </c>
      <c r="C926" t="str">
        <f>IF(K926="","",INDEX(主数据!A:AD,MATCH(J926,主数据!A:A,0),11))</f>
        <v>北京三城区</v>
      </c>
      <c r="D926" t="str">
        <f t="shared" si="56"/>
        <v>BJ147其他费用定额</v>
      </c>
      <c r="E926" s="13" t="str">
        <f t="shared" si="58"/>
        <v/>
      </c>
      <c r="F926" s="13" t="str">
        <f>IF(E926="","",IFERROR(IF(IF(K926="","",INDEX(收费标合同信息维护!A:Q,MATCH(D926,收费标合同信息维护!J:J,0),10))=D926,"有","无"),"无"))</f>
        <v/>
      </c>
      <c r="G926" s="13" t="str">
        <f t="shared" si="57"/>
        <v>BJ147其他费用定额101047.83</v>
      </c>
      <c r="H926" s="13" t="str">
        <f t="shared" si="59"/>
        <v>101047.83</v>
      </c>
      <c r="I926" s="13" t="str">
        <f>IF(G926="","",IFERROR(IF(IF(K926="","",INDEX(收费标合同信息维护!A:Q,MATCH(G926,收费标合同信息维护!M:M,0),13))=G926,"有","无"),"无"))</f>
        <v>无</v>
      </c>
      <c r="J926" s="3" t="s">
        <v>3293</v>
      </c>
      <c r="K926" s="3" t="s">
        <v>6346</v>
      </c>
      <c r="L926" s="3" t="s">
        <v>6544</v>
      </c>
      <c r="M926" s="3" t="s">
        <v>6545</v>
      </c>
      <c r="N926" s="3" t="s">
        <v>6477</v>
      </c>
      <c r="O926" s="3" t="s">
        <v>6478</v>
      </c>
      <c r="P926" s="3" t="s">
        <v>32</v>
      </c>
      <c r="Q926" s="3" t="s">
        <v>8614</v>
      </c>
      <c r="R926" s="3" t="s">
        <v>6490</v>
      </c>
      <c r="S926" s="3" t="s">
        <v>6491</v>
      </c>
      <c r="T926" s="3" t="s">
        <v>6915</v>
      </c>
      <c r="U926" s="3" t="s">
        <v>6487</v>
      </c>
      <c r="V926" s="3" t="s">
        <v>154</v>
      </c>
      <c r="W926" s="3" t="s">
        <v>8611</v>
      </c>
      <c r="X926" s="3" t="s">
        <v>154</v>
      </c>
      <c r="Y926" s="3" t="s">
        <v>154</v>
      </c>
      <c r="Z926" s="3" t="s">
        <v>154</v>
      </c>
      <c r="AA926" s="3" t="s">
        <v>154</v>
      </c>
      <c r="AB926" s="3" t="s">
        <v>154</v>
      </c>
      <c r="AC926" s="3" t="s">
        <v>154</v>
      </c>
      <c r="AD926" s="3" t="s">
        <v>6151</v>
      </c>
      <c r="AE926" s="3" t="s">
        <v>6151</v>
      </c>
      <c r="AF926" s="3" t="s">
        <v>6040</v>
      </c>
      <c r="AG926" s="3" t="s">
        <v>154</v>
      </c>
      <c r="AH926" s="3" t="s">
        <v>6597</v>
      </c>
      <c r="AI926" s="3" t="s">
        <v>6482</v>
      </c>
      <c r="AJ926" s="3" t="s">
        <v>6033</v>
      </c>
    </row>
    <row r="927" spans="1:36" ht="15">
      <c r="A927" s="10">
        <v>1022</v>
      </c>
      <c r="B927" t="str">
        <f>IF(K927="总计","",INDEX(主数据!A:AD,MATCH(J927,主数据!A:A,0),9))</f>
        <v>华北大区公司</v>
      </c>
      <c r="C927" t="str">
        <f>IF(K927="","",INDEX(主数据!A:AD,MATCH(J927,主数据!A:A,0),11))</f>
        <v>北京三城区</v>
      </c>
      <c r="D927" t="str">
        <f t="shared" si="56"/>
        <v>BJ147其他费用定额</v>
      </c>
      <c r="E927" s="13" t="str">
        <f t="shared" si="58"/>
        <v/>
      </c>
      <c r="F927" s="13" t="str">
        <f>IF(E927="","",IFERROR(IF(IF(K927="","",INDEX(收费标合同信息维护!A:Q,MATCH(D927,收费标合同信息维护!J:J,0),10))=D927,"有","无"),"无"))</f>
        <v/>
      </c>
      <c r="G927" s="13" t="str">
        <f t="shared" si="57"/>
        <v>BJ147其他费用定额101047.83</v>
      </c>
      <c r="H927" s="13" t="str">
        <f t="shared" si="59"/>
        <v>101047.83</v>
      </c>
      <c r="I927" s="13" t="str">
        <f>IF(G927="","",IFERROR(IF(IF(K927="","",INDEX(收费标合同信息维护!A:Q,MATCH(G927,收费标合同信息维护!M:M,0),13))=G927,"有","无"),"无"))</f>
        <v>无</v>
      </c>
      <c r="J927" s="3" t="s">
        <v>3293</v>
      </c>
      <c r="K927" s="3" t="s">
        <v>6346</v>
      </c>
      <c r="L927" s="3" t="s">
        <v>6544</v>
      </c>
      <c r="M927" s="3" t="s">
        <v>6545</v>
      </c>
      <c r="N927" s="3" t="s">
        <v>6477</v>
      </c>
      <c r="O927" s="3" t="s">
        <v>6478</v>
      </c>
      <c r="P927" s="3" t="s">
        <v>33</v>
      </c>
      <c r="Q927" s="3" t="s">
        <v>8615</v>
      </c>
      <c r="R927" s="3" t="s">
        <v>6490</v>
      </c>
      <c r="S927" s="3" t="s">
        <v>6491</v>
      </c>
      <c r="T927" s="3" t="s">
        <v>6633</v>
      </c>
      <c r="U927" s="3" t="s">
        <v>8616</v>
      </c>
      <c r="V927" s="3" t="s">
        <v>154</v>
      </c>
      <c r="W927" s="3" t="s">
        <v>8611</v>
      </c>
      <c r="X927" s="3" t="s">
        <v>154</v>
      </c>
      <c r="Y927" s="3" t="s">
        <v>154</v>
      </c>
      <c r="Z927" s="3" t="s">
        <v>154</v>
      </c>
      <c r="AA927" s="3" t="s">
        <v>154</v>
      </c>
      <c r="AB927" s="3" t="s">
        <v>154</v>
      </c>
      <c r="AC927" s="3" t="s">
        <v>154</v>
      </c>
      <c r="AD927" s="3" t="s">
        <v>6151</v>
      </c>
      <c r="AE927" s="3" t="s">
        <v>6151</v>
      </c>
      <c r="AF927" s="3" t="s">
        <v>6040</v>
      </c>
      <c r="AG927" s="3" t="s">
        <v>154</v>
      </c>
      <c r="AH927" s="3" t="s">
        <v>6597</v>
      </c>
      <c r="AI927" s="3" t="s">
        <v>6482</v>
      </c>
      <c r="AJ927" s="3" t="s">
        <v>6033</v>
      </c>
    </row>
    <row r="928" spans="1:36" ht="15">
      <c r="A928" s="10">
        <v>1023</v>
      </c>
      <c r="B928" t="str">
        <f>IF(K928="总计","",INDEX(主数据!A:AD,MATCH(J928,主数据!A:A,0),9))</f>
        <v>华北大区公司</v>
      </c>
      <c r="C928" t="str">
        <f>IF(K928="","",INDEX(主数据!A:AD,MATCH(J928,主数据!A:A,0),11))</f>
        <v>北京三城区</v>
      </c>
      <c r="D928" t="str">
        <f t="shared" si="56"/>
        <v>BJ147其他费用定额</v>
      </c>
      <c r="E928" s="13" t="str">
        <f t="shared" si="58"/>
        <v/>
      </c>
      <c r="F928" s="13" t="str">
        <f>IF(E928="","",IFERROR(IF(IF(K928="","",INDEX(收费标合同信息维护!A:Q,MATCH(D928,收费标合同信息维护!J:J,0),10))=D928,"有","无"),"无"))</f>
        <v/>
      </c>
      <c r="G928" s="13" t="str">
        <f t="shared" si="57"/>
        <v>BJ147其他费用定额101047.85</v>
      </c>
      <c r="H928" s="13" t="str">
        <f t="shared" si="59"/>
        <v>101047.85</v>
      </c>
      <c r="I928" s="13" t="str">
        <f>IF(G928="","",IFERROR(IF(IF(K928="","",INDEX(收费标合同信息维护!A:Q,MATCH(G928,收费标合同信息维护!M:M,0),13))=G928,"有","无"),"无"))</f>
        <v>无</v>
      </c>
      <c r="J928" s="3" t="s">
        <v>3293</v>
      </c>
      <c r="K928" s="3" t="s">
        <v>6346</v>
      </c>
      <c r="L928" s="3" t="s">
        <v>6544</v>
      </c>
      <c r="M928" s="3" t="s">
        <v>6545</v>
      </c>
      <c r="N928" s="3" t="s">
        <v>6477</v>
      </c>
      <c r="O928" s="3" t="s">
        <v>6478</v>
      </c>
      <c r="P928" s="3" t="s">
        <v>34</v>
      </c>
      <c r="Q928" s="3" t="s">
        <v>8617</v>
      </c>
      <c r="R928" s="3" t="s">
        <v>6490</v>
      </c>
      <c r="S928" s="3" t="s">
        <v>6491</v>
      </c>
      <c r="T928" s="3" t="s">
        <v>6587</v>
      </c>
      <c r="U928" s="3" t="s">
        <v>6533</v>
      </c>
      <c r="V928" s="3" t="s">
        <v>154</v>
      </c>
      <c r="W928" s="3" t="s">
        <v>8618</v>
      </c>
      <c r="X928" s="3" t="s">
        <v>154</v>
      </c>
      <c r="Y928" s="3" t="s">
        <v>154</v>
      </c>
      <c r="Z928" s="3" t="s">
        <v>154</v>
      </c>
      <c r="AA928" s="3" t="s">
        <v>154</v>
      </c>
      <c r="AB928" s="3" t="s">
        <v>154</v>
      </c>
      <c r="AC928" s="3" t="s">
        <v>154</v>
      </c>
      <c r="AD928" s="3" t="s">
        <v>6151</v>
      </c>
      <c r="AE928" s="3" t="s">
        <v>6151</v>
      </c>
      <c r="AF928" s="3" t="s">
        <v>6040</v>
      </c>
      <c r="AG928" s="3" t="s">
        <v>154</v>
      </c>
      <c r="AH928" s="3" t="s">
        <v>6597</v>
      </c>
      <c r="AI928" s="3" t="s">
        <v>6482</v>
      </c>
      <c r="AJ928" s="3" t="s">
        <v>6033</v>
      </c>
    </row>
    <row r="929" spans="1:36" ht="15">
      <c r="A929" s="10">
        <v>1024</v>
      </c>
      <c r="B929" t="str">
        <f>IF(K929="总计","",INDEX(主数据!A:AD,MATCH(J929,主数据!A:A,0),9))</f>
        <v>华北大区公司</v>
      </c>
      <c r="C929" t="str">
        <f>IF(K929="","",INDEX(主数据!A:AD,MATCH(J929,主数据!A:A,0),11))</f>
        <v>北京三城区</v>
      </c>
      <c r="D929" t="str">
        <f t="shared" si="56"/>
        <v>BJ147空置物业费定额</v>
      </c>
      <c r="E929" s="13" t="str">
        <f t="shared" si="58"/>
        <v/>
      </c>
      <c r="F929" s="13" t="str">
        <f>IF(E929="","",IFERROR(IF(IF(K929="","",INDEX(收费标合同信息维护!A:Q,MATCH(D929,收费标合同信息维护!J:J,0),10))=D929,"有","无"),"无"))</f>
        <v/>
      </c>
      <c r="G929" s="13" t="str">
        <f t="shared" si="57"/>
        <v>BJ147空置物业费定额67218.00</v>
      </c>
      <c r="H929" s="13" t="str">
        <f t="shared" si="59"/>
        <v>67218.00</v>
      </c>
      <c r="I929" s="13" t="str">
        <f>IF(G929="","",IFERROR(IF(IF(K929="","",INDEX(收费标合同信息维护!A:Q,MATCH(G929,收费标合同信息维护!M:M,0),13))=G929,"有","无"),"无"))</f>
        <v>无</v>
      </c>
      <c r="J929" s="3" t="s">
        <v>3293</v>
      </c>
      <c r="K929" s="3" t="s">
        <v>6346</v>
      </c>
      <c r="L929" s="3" t="s">
        <v>6580</v>
      </c>
      <c r="M929" s="3" t="s">
        <v>6581</v>
      </c>
      <c r="N929" s="3" t="s">
        <v>6477</v>
      </c>
      <c r="O929" s="3" t="s">
        <v>6478</v>
      </c>
      <c r="P929" s="3" t="s">
        <v>1</v>
      </c>
      <c r="Q929" s="3" t="s">
        <v>18101</v>
      </c>
      <c r="R929" s="3" t="s">
        <v>6490</v>
      </c>
      <c r="S929" s="3" t="s">
        <v>6491</v>
      </c>
      <c r="T929" s="3" t="s">
        <v>6936</v>
      </c>
      <c r="U929" s="3" t="s">
        <v>154</v>
      </c>
      <c r="V929" s="3" t="s">
        <v>154</v>
      </c>
      <c r="W929" s="3" t="s">
        <v>18102</v>
      </c>
      <c r="X929" s="3" t="s">
        <v>154</v>
      </c>
      <c r="Y929" s="3" t="s">
        <v>154</v>
      </c>
      <c r="Z929" s="3" t="s">
        <v>154</v>
      </c>
      <c r="AA929" s="3" t="s">
        <v>154</v>
      </c>
      <c r="AB929" s="3" t="s">
        <v>154</v>
      </c>
      <c r="AC929" s="3" t="s">
        <v>154</v>
      </c>
      <c r="AD929" s="3" t="s">
        <v>6151</v>
      </c>
      <c r="AE929" s="3" t="s">
        <v>6151</v>
      </c>
      <c r="AF929" s="3" t="s">
        <v>6040</v>
      </c>
      <c r="AG929" s="3" t="s">
        <v>154</v>
      </c>
      <c r="AH929" s="3" t="s">
        <v>6478</v>
      </c>
      <c r="AI929" s="3" t="s">
        <v>6482</v>
      </c>
      <c r="AJ929" s="3" t="s">
        <v>6033</v>
      </c>
    </row>
    <row r="930" spans="1:36" ht="15">
      <c r="A930" s="10">
        <v>1025</v>
      </c>
      <c r="B930" t="str">
        <f>IF(K930="总计","",INDEX(主数据!A:AD,MATCH(J930,主数据!A:A,0),9))</f>
        <v>华北大区公司</v>
      </c>
      <c r="C930" t="str">
        <f>IF(K930="","",INDEX(主数据!A:AD,MATCH(J930,主数据!A:A,0),11))</f>
        <v>北京三城区</v>
      </c>
      <c r="D930" t="str">
        <f t="shared" si="56"/>
        <v>BJ147空置物业费定额</v>
      </c>
      <c r="E930" s="13" t="str">
        <f t="shared" si="58"/>
        <v/>
      </c>
      <c r="F930" s="13" t="str">
        <f>IF(E930="","",IFERROR(IF(IF(K930="","",INDEX(收费标合同信息维护!A:Q,MATCH(D930,收费标合同信息维护!J:J,0),10))=D930,"有","无"),"无"))</f>
        <v/>
      </c>
      <c r="G930" s="13" t="str">
        <f t="shared" si="57"/>
        <v>BJ147空置物业费定额67218.00</v>
      </c>
      <c r="H930" s="13" t="str">
        <f t="shared" si="59"/>
        <v>67218.00</v>
      </c>
      <c r="I930" s="13" t="str">
        <f>IF(G930="","",IFERROR(IF(IF(K930="","",INDEX(收费标合同信息维护!A:Q,MATCH(G930,收费标合同信息维护!M:M,0),13))=G930,"有","无"),"无"))</f>
        <v>无</v>
      </c>
      <c r="J930" s="3" t="s">
        <v>3293</v>
      </c>
      <c r="K930" s="3" t="s">
        <v>6346</v>
      </c>
      <c r="L930" s="3" t="s">
        <v>6580</v>
      </c>
      <c r="M930" s="3" t="s">
        <v>6581</v>
      </c>
      <c r="N930" s="3" t="s">
        <v>6477</v>
      </c>
      <c r="O930" s="3" t="s">
        <v>6478</v>
      </c>
      <c r="P930" s="3" t="s">
        <v>2</v>
      </c>
      <c r="Q930" s="3" t="s">
        <v>18103</v>
      </c>
      <c r="R930" s="3" t="s">
        <v>6490</v>
      </c>
      <c r="S930" s="3" t="s">
        <v>6491</v>
      </c>
      <c r="T930" s="3" t="s">
        <v>7127</v>
      </c>
      <c r="U930" s="3" t="s">
        <v>154</v>
      </c>
      <c r="V930" s="3" t="s">
        <v>154</v>
      </c>
      <c r="W930" s="3" t="s">
        <v>18102</v>
      </c>
      <c r="X930" s="3" t="s">
        <v>154</v>
      </c>
      <c r="Y930" s="3" t="s">
        <v>154</v>
      </c>
      <c r="Z930" s="3" t="s">
        <v>154</v>
      </c>
      <c r="AA930" s="3" t="s">
        <v>154</v>
      </c>
      <c r="AB930" s="3" t="s">
        <v>154</v>
      </c>
      <c r="AC930" s="3" t="s">
        <v>154</v>
      </c>
      <c r="AD930" s="3" t="s">
        <v>6151</v>
      </c>
      <c r="AE930" s="3" t="s">
        <v>6151</v>
      </c>
      <c r="AF930" s="3" t="s">
        <v>6040</v>
      </c>
      <c r="AG930" s="3" t="s">
        <v>154</v>
      </c>
      <c r="AH930" s="3" t="s">
        <v>6478</v>
      </c>
      <c r="AI930" s="3" t="s">
        <v>6482</v>
      </c>
      <c r="AJ930" s="3" t="s">
        <v>6033</v>
      </c>
    </row>
    <row r="931" spans="1:36" ht="15">
      <c r="A931" s="10">
        <v>1026</v>
      </c>
      <c r="B931" t="str">
        <f>IF(K931="总计","",INDEX(主数据!A:AD,MATCH(J931,主数据!A:A,0),9))</f>
        <v>华北大区公司</v>
      </c>
      <c r="C931" t="str">
        <f>IF(K931="","",INDEX(主数据!A:AD,MATCH(J931,主数据!A:A,0),11))</f>
        <v>北京三城区</v>
      </c>
      <c r="D931" t="str">
        <f t="shared" si="56"/>
        <v>BJ147空置物业费定额</v>
      </c>
      <c r="E931" s="13" t="str">
        <f t="shared" si="58"/>
        <v/>
      </c>
      <c r="F931" s="13" t="str">
        <f>IF(E931="","",IFERROR(IF(IF(K931="","",INDEX(收费标合同信息维护!A:Q,MATCH(D931,收费标合同信息维护!J:J,0),10))=D931,"有","无"),"无"))</f>
        <v/>
      </c>
      <c r="G931" s="13" t="str">
        <f t="shared" si="57"/>
        <v>BJ147空置物业费定额67218.00</v>
      </c>
      <c r="H931" s="13" t="str">
        <f t="shared" si="59"/>
        <v>67218.00</v>
      </c>
      <c r="I931" s="13" t="str">
        <f>IF(G931="","",IFERROR(IF(IF(K931="","",INDEX(收费标合同信息维护!A:Q,MATCH(G931,收费标合同信息维护!M:M,0),13))=G931,"有","无"),"无"))</f>
        <v>无</v>
      </c>
      <c r="J931" s="3" t="s">
        <v>3293</v>
      </c>
      <c r="K931" s="3" t="s">
        <v>6346</v>
      </c>
      <c r="L931" s="3" t="s">
        <v>6580</v>
      </c>
      <c r="M931" s="3" t="s">
        <v>6581</v>
      </c>
      <c r="N931" s="3" t="s">
        <v>6477</v>
      </c>
      <c r="O931" s="3" t="s">
        <v>6478</v>
      </c>
      <c r="P931" s="3" t="s">
        <v>3</v>
      </c>
      <c r="Q931" s="3" t="s">
        <v>18104</v>
      </c>
      <c r="R931" s="3" t="s">
        <v>6490</v>
      </c>
      <c r="S931" s="3" t="s">
        <v>6491</v>
      </c>
      <c r="T931" s="3" t="s">
        <v>6548</v>
      </c>
      <c r="U931" s="3" t="s">
        <v>154</v>
      </c>
      <c r="V931" s="3" t="s">
        <v>154</v>
      </c>
      <c r="W931" s="3" t="s">
        <v>18102</v>
      </c>
      <c r="X931" s="3" t="s">
        <v>154</v>
      </c>
      <c r="Y931" s="3" t="s">
        <v>154</v>
      </c>
      <c r="Z931" s="3" t="s">
        <v>154</v>
      </c>
      <c r="AA931" s="3" t="s">
        <v>154</v>
      </c>
      <c r="AB931" s="3" t="s">
        <v>154</v>
      </c>
      <c r="AC931" s="3" t="s">
        <v>154</v>
      </c>
      <c r="AD931" s="3" t="s">
        <v>6151</v>
      </c>
      <c r="AE931" s="3" t="s">
        <v>6151</v>
      </c>
      <c r="AF931" s="3" t="s">
        <v>6040</v>
      </c>
      <c r="AG931" s="3" t="s">
        <v>154</v>
      </c>
      <c r="AH931" s="3" t="s">
        <v>6478</v>
      </c>
      <c r="AI931" s="3" t="s">
        <v>6482</v>
      </c>
      <c r="AJ931" s="3" t="s">
        <v>6033</v>
      </c>
    </row>
    <row r="932" spans="1:36" ht="15">
      <c r="A932" s="10">
        <v>1027</v>
      </c>
      <c r="B932" t="str">
        <f>IF(K932="总计","",INDEX(主数据!A:AD,MATCH(J932,主数据!A:A,0),9))</f>
        <v>华北大区公司</v>
      </c>
      <c r="C932" t="str">
        <f>IF(K932="","",INDEX(主数据!A:AD,MATCH(J932,主数据!A:A,0),11))</f>
        <v>北京三城区</v>
      </c>
      <c r="D932" t="str">
        <f t="shared" si="56"/>
        <v>BJ147空置物业费定额</v>
      </c>
      <c r="E932" s="13" t="str">
        <f t="shared" si="58"/>
        <v/>
      </c>
      <c r="F932" s="13" t="str">
        <f>IF(E932="","",IFERROR(IF(IF(K932="","",INDEX(收费标合同信息维护!A:Q,MATCH(D932,收费标合同信息维护!J:J,0),10))=D932,"有","无"),"无"))</f>
        <v/>
      </c>
      <c r="G932" s="13" t="str">
        <f t="shared" si="57"/>
        <v>BJ147空置物业费定额226669.00</v>
      </c>
      <c r="H932" s="13" t="str">
        <f t="shared" si="59"/>
        <v>226669.00</v>
      </c>
      <c r="I932" s="13" t="str">
        <f>IF(G932="","",IFERROR(IF(IF(K932="","",INDEX(收费标合同信息维护!A:Q,MATCH(G932,收费标合同信息维护!M:M,0),13))=G932,"有","无"),"无"))</f>
        <v>无</v>
      </c>
      <c r="J932" s="3" t="s">
        <v>3293</v>
      </c>
      <c r="K932" s="3" t="s">
        <v>6346</v>
      </c>
      <c r="L932" s="3" t="s">
        <v>6580</v>
      </c>
      <c r="M932" s="3" t="s">
        <v>6581</v>
      </c>
      <c r="N932" s="3" t="s">
        <v>6477</v>
      </c>
      <c r="O932" s="3" t="s">
        <v>6478</v>
      </c>
      <c r="P932" s="3" t="s">
        <v>25</v>
      </c>
      <c r="Q932" s="3" t="s">
        <v>8619</v>
      </c>
      <c r="R932" s="3" t="s">
        <v>6490</v>
      </c>
      <c r="S932" s="3" t="s">
        <v>6491</v>
      </c>
      <c r="T932" s="3" t="s">
        <v>6590</v>
      </c>
      <c r="U932" s="3" t="s">
        <v>6538</v>
      </c>
      <c r="V932" s="3" t="s">
        <v>154</v>
      </c>
      <c r="W932" s="3" t="s">
        <v>8620</v>
      </c>
      <c r="X932" s="3" t="s">
        <v>154</v>
      </c>
      <c r="Y932" s="3" t="s">
        <v>154</v>
      </c>
      <c r="Z932" s="3" t="s">
        <v>154</v>
      </c>
      <c r="AA932" s="3" t="s">
        <v>154</v>
      </c>
      <c r="AB932" s="3" t="s">
        <v>154</v>
      </c>
      <c r="AC932" s="3" t="s">
        <v>154</v>
      </c>
      <c r="AD932" s="3" t="s">
        <v>6151</v>
      </c>
      <c r="AE932" s="3" t="s">
        <v>6151</v>
      </c>
      <c r="AF932" s="3" t="s">
        <v>6040</v>
      </c>
      <c r="AG932" s="3" t="s">
        <v>154</v>
      </c>
      <c r="AH932" s="3" t="s">
        <v>6597</v>
      </c>
      <c r="AI932" s="3" t="s">
        <v>6482</v>
      </c>
      <c r="AJ932" s="3" t="s">
        <v>6033</v>
      </c>
    </row>
    <row r="933" spans="1:36" ht="15">
      <c r="A933" s="10">
        <v>1028</v>
      </c>
      <c r="B933" t="str">
        <f>IF(K933="总计","",INDEX(主数据!A:AD,MATCH(J933,主数据!A:A,0),9))</f>
        <v>华南大区公司</v>
      </c>
      <c r="C933" t="str">
        <f>IF(K933="","",INDEX(主数据!A:AD,MATCH(J933,主数据!A:A,0),11))</f>
        <v>长沙西区</v>
      </c>
      <c r="D933" t="str">
        <f t="shared" si="56"/>
        <v>CS14物业服务费标准方式1.80</v>
      </c>
      <c r="E933" s="13" t="str">
        <f t="shared" si="58"/>
        <v>1.80</v>
      </c>
      <c r="F933" s="13" t="str">
        <f>IF(E933="","",IFERROR(IF(IF(K933="","",INDEX(收费标合同信息维护!A:Q,MATCH(D933,收费标合同信息维护!J:J,0),10))=D933,"有","无"),"无"))</f>
        <v>无</v>
      </c>
      <c r="G933" s="13" t="str">
        <f t="shared" si="57"/>
        <v/>
      </c>
      <c r="H933" s="13" t="str">
        <f t="shared" si="59"/>
        <v/>
      </c>
      <c r="I933" s="13" t="str">
        <f>IF(G933="","",IFERROR(IF(IF(K933="","",INDEX(收费标合同信息维护!A:Q,MATCH(G933,收费标合同信息维护!M:M,0),13))=G933,"有","无"),"无"))</f>
        <v/>
      </c>
      <c r="J933" s="3" t="s">
        <v>2271</v>
      </c>
      <c r="K933" s="3" t="s">
        <v>8621</v>
      </c>
      <c r="L933" s="3" t="s">
        <v>6025</v>
      </c>
      <c r="M933" s="3" t="s">
        <v>6026</v>
      </c>
      <c r="N933" s="3" t="s">
        <v>6477</v>
      </c>
      <c r="O933" s="3" t="s">
        <v>6478</v>
      </c>
      <c r="P933" s="3" t="s">
        <v>8622</v>
      </c>
      <c r="Q933" s="3" t="s">
        <v>8623</v>
      </c>
      <c r="R933" s="3" t="s">
        <v>6484</v>
      </c>
      <c r="S933" s="3" t="s">
        <v>6491</v>
      </c>
      <c r="T933" s="3" t="s">
        <v>6506</v>
      </c>
      <c r="U933" s="3" t="s">
        <v>154</v>
      </c>
      <c r="V933" s="3" t="s">
        <v>6759</v>
      </c>
      <c r="W933" s="3" t="s">
        <v>154</v>
      </c>
      <c r="X933" s="3" t="s">
        <v>154</v>
      </c>
      <c r="Y933" s="3" t="s">
        <v>154</v>
      </c>
      <c r="Z933" s="3" t="s">
        <v>154</v>
      </c>
      <c r="AA933" s="3" t="s">
        <v>154</v>
      </c>
      <c r="AB933" s="3" t="s">
        <v>154</v>
      </c>
      <c r="AC933" s="3" t="s">
        <v>154</v>
      </c>
      <c r="AD933" s="3" t="s">
        <v>6151</v>
      </c>
      <c r="AE933" s="3" t="s">
        <v>6151</v>
      </c>
      <c r="AF933" s="3" t="s">
        <v>154</v>
      </c>
      <c r="AG933" s="3" t="s">
        <v>154</v>
      </c>
      <c r="AH933" s="3" t="s">
        <v>6478</v>
      </c>
      <c r="AI933" s="3" t="s">
        <v>6482</v>
      </c>
      <c r="AJ933" s="3" t="s">
        <v>8624</v>
      </c>
    </row>
    <row r="934" spans="1:36" ht="15">
      <c r="A934" s="10">
        <v>1029</v>
      </c>
      <c r="B934" t="str">
        <f>IF(K934="总计","",INDEX(主数据!A:AD,MATCH(J934,主数据!A:A,0),9))</f>
        <v>华南大区公司</v>
      </c>
      <c r="C934" t="str">
        <f>IF(K934="","",INDEX(主数据!A:AD,MATCH(J934,主数据!A:A,0),11))</f>
        <v>长沙西区</v>
      </c>
      <c r="D934" t="str">
        <f t="shared" si="56"/>
        <v>CS14物业服务费标准方式3.00</v>
      </c>
      <c r="E934" s="13" t="str">
        <f t="shared" si="58"/>
        <v>3.00</v>
      </c>
      <c r="F934" s="13" t="str">
        <f>IF(E934="","",IFERROR(IF(IF(K934="","",INDEX(收费标合同信息维护!A:Q,MATCH(D934,收费标合同信息维护!J:J,0),10))=D934,"有","无"),"无"))</f>
        <v>无</v>
      </c>
      <c r="G934" s="13" t="str">
        <f t="shared" si="57"/>
        <v/>
      </c>
      <c r="H934" s="13" t="str">
        <f t="shared" si="59"/>
        <v/>
      </c>
      <c r="I934" s="13" t="str">
        <f>IF(G934="","",IFERROR(IF(IF(K934="","",INDEX(收费标合同信息维护!A:Q,MATCH(G934,收费标合同信息维护!M:M,0),13))=G934,"有","无"),"无"))</f>
        <v/>
      </c>
      <c r="J934" s="3" t="s">
        <v>2271</v>
      </c>
      <c r="K934" s="3" t="s">
        <v>8621</v>
      </c>
      <c r="L934" s="3" t="s">
        <v>6025</v>
      </c>
      <c r="M934" s="3" t="s">
        <v>6026</v>
      </c>
      <c r="N934" s="3" t="s">
        <v>6477</v>
      </c>
      <c r="O934" s="3" t="s">
        <v>6478</v>
      </c>
      <c r="P934" s="3" t="s">
        <v>8625</v>
      </c>
      <c r="Q934" s="3" t="s">
        <v>8626</v>
      </c>
      <c r="R934" s="3" t="s">
        <v>6484</v>
      </c>
      <c r="S934" s="3" t="s">
        <v>6491</v>
      </c>
      <c r="T934" s="3" t="s">
        <v>6506</v>
      </c>
      <c r="U934" s="3" t="s">
        <v>154</v>
      </c>
      <c r="V934" s="3" t="s">
        <v>6672</v>
      </c>
      <c r="W934" s="3" t="s">
        <v>154</v>
      </c>
      <c r="X934" s="3" t="s">
        <v>154</v>
      </c>
      <c r="Y934" s="3" t="s">
        <v>154</v>
      </c>
      <c r="Z934" s="3" t="s">
        <v>154</v>
      </c>
      <c r="AA934" s="3" t="s">
        <v>154</v>
      </c>
      <c r="AB934" s="3" t="s">
        <v>154</v>
      </c>
      <c r="AC934" s="3" t="s">
        <v>154</v>
      </c>
      <c r="AD934" s="3" t="s">
        <v>6151</v>
      </c>
      <c r="AE934" s="3" t="s">
        <v>6151</v>
      </c>
      <c r="AF934" s="3" t="s">
        <v>154</v>
      </c>
      <c r="AG934" s="3" t="s">
        <v>154</v>
      </c>
      <c r="AH934" s="3" t="s">
        <v>6478</v>
      </c>
      <c r="AI934" s="3" t="s">
        <v>6482</v>
      </c>
      <c r="AJ934" s="3" t="s">
        <v>6414</v>
      </c>
    </row>
    <row r="935" spans="1:36" ht="30">
      <c r="A935" s="10">
        <v>1030</v>
      </c>
      <c r="B935" t="str">
        <f>IF(K935="总计","",INDEX(主数据!A:AD,MATCH(J935,主数据!A:A,0),9))</f>
        <v>华东大区公司</v>
      </c>
      <c r="C935" t="str">
        <f>IF(K935="","",INDEX(主数据!A:AD,MATCH(J935,主数据!A:A,0),11))</f>
        <v>上海东区</v>
      </c>
      <c r="D935" t="str">
        <f t="shared" si="56"/>
        <v>SH88物业服务费标准方式2.85</v>
      </c>
      <c r="E935" s="13" t="str">
        <f t="shared" si="58"/>
        <v>2.85</v>
      </c>
      <c r="F935" s="13" t="str">
        <f>IF(E935="","",IFERROR(IF(IF(K935="","",INDEX(收费标合同信息维护!A:Q,MATCH(D935,收费标合同信息维护!J:J,0),10))=D935,"有","无"),"无"))</f>
        <v>无</v>
      </c>
      <c r="G935" s="13" t="str">
        <f t="shared" si="57"/>
        <v/>
      </c>
      <c r="H935" s="13" t="str">
        <f t="shared" si="59"/>
        <v/>
      </c>
      <c r="I935" s="13" t="str">
        <f>IF(G935="","",IFERROR(IF(IF(K935="","",INDEX(收费标合同信息维护!A:Q,MATCH(G935,收费标合同信息维护!M:M,0),13))=G935,"有","无"),"无"))</f>
        <v/>
      </c>
      <c r="J935" s="3" t="s">
        <v>3801</v>
      </c>
      <c r="K935" s="3" t="s">
        <v>8627</v>
      </c>
      <c r="L935" s="3" t="s">
        <v>6025</v>
      </c>
      <c r="M935" s="3" t="s">
        <v>6026</v>
      </c>
      <c r="N935" s="3" t="s">
        <v>6477</v>
      </c>
      <c r="O935" s="3" t="s">
        <v>6478</v>
      </c>
      <c r="P935" s="3" t="s">
        <v>6699</v>
      </c>
      <c r="Q935" s="3" t="s">
        <v>8628</v>
      </c>
      <c r="R935" s="3" t="s">
        <v>6484</v>
      </c>
      <c r="S935" s="3" t="s">
        <v>6491</v>
      </c>
      <c r="T935" s="3" t="s">
        <v>8071</v>
      </c>
      <c r="U935" s="3" t="s">
        <v>154</v>
      </c>
      <c r="V935" s="3" t="s">
        <v>8629</v>
      </c>
      <c r="W935" s="3" t="s">
        <v>154</v>
      </c>
      <c r="X935" s="3" t="s">
        <v>154</v>
      </c>
      <c r="Y935" s="3" t="s">
        <v>154</v>
      </c>
      <c r="Z935" s="3" t="s">
        <v>154</v>
      </c>
      <c r="AA935" s="3" t="s">
        <v>154</v>
      </c>
      <c r="AB935" s="3" t="s">
        <v>154</v>
      </c>
      <c r="AC935" s="3" t="s">
        <v>154</v>
      </c>
      <c r="AD935" s="3" t="s">
        <v>6151</v>
      </c>
      <c r="AE935" s="3" t="s">
        <v>6151</v>
      </c>
      <c r="AF935" s="3" t="s">
        <v>154</v>
      </c>
      <c r="AG935" s="3" t="s">
        <v>154</v>
      </c>
      <c r="AH935" s="3" t="s">
        <v>6478</v>
      </c>
      <c r="AI935" s="3" t="s">
        <v>6482</v>
      </c>
      <c r="AJ935" s="3" t="s">
        <v>18105</v>
      </c>
    </row>
    <row r="936" spans="1:36" ht="30">
      <c r="A936" s="10">
        <v>1031</v>
      </c>
      <c r="B936" t="str">
        <f>IF(K936="总计","",INDEX(主数据!A:AD,MATCH(J936,主数据!A:A,0),9))</f>
        <v>华东大区公司</v>
      </c>
      <c r="C936" t="str">
        <f>IF(K936="","",INDEX(主数据!A:AD,MATCH(J936,主数据!A:A,0),11))</f>
        <v>上海东区</v>
      </c>
      <c r="D936" t="str">
        <f t="shared" si="56"/>
        <v>SH88物业服务费直接录入</v>
      </c>
      <c r="E936" s="13" t="str">
        <f t="shared" si="58"/>
        <v/>
      </c>
      <c r="F936" s="13" t="str">
        <f>IF(E936="","",IFERROR(IF(IF(K936="","",INDEX(收费标合同信息维护!A:Q,MATCH(D936,收费标合同信息维护!J:J,0),10))=D936,"有","无"),"无"))</f>
        <v/>
      </c>
      <c r="G936" s="13" t="str">
        <f t="shared" si="57"/>
        <v/>
      </c>
      <c r="H936" s="13" t="str">
        <f t="shared" si="59"/>
        <v/>
      </c>
      <c r="I936" s="13" t="str">
        <f>IF(G936="","",IFERROR(IF(IF(K936="","",INDEX(收费标合同信息维护!A:Q,MATCH(G936,收费标合同信息维护!M:M,0),13))=G936,"有","无"),"无"))</f>
        <v/>
      </c>
      <c r="J936" s="3" t="s">
        <v>3801</v>
      </c>
      <c r="K936" s="3" t="s">
        <v>8627</v>
      </c>
      <c r="L936" s="3" t="s">
        <v>6025</v>
      </c>
      <c r="M936" s="3" t="s">
        <v>6026</v>
      </c>
      <c r="N936" s="3" t="s">
        <v>6477</v>
      </c>
      <c r="O936" s="3" t="s">
        <v>6478</v>
      </c>
      <c r="P936" s="3" t="s">
        <v>6604</v>
      </c>
      <c r="Q936" s="3" t="s">
        <v>8630</v>
      </c>
      <c r="R936" s="3" t="s">
        <v>6479</v>
      </c>
      <c r="S936" s="3" t="s">
        <v>6480</v>
      </c>
      <c r="T936" s="3" t="s">
        <v>6574</v>
      </c>
      <c r="U936" s="3" t="s">
        <v>154</v>
      </c>
      <c r="V936" s="3" t="s">
        <v>154</v>
      </c>
      <c r="W936" s="3" t="s">
        <v>154</v>
      </c>
      <c r="X936" s="3" t="s">
        <v>154</v>
      </c>
      <c r="Y936" s="3" t="s">
        <v>154</v>
      </c>
      <c r="Z936" s="3" t="s">
        <v>154</v>
      </c>
      <c r="AA936" s="3" t="s">
        <v>154</v>
      </c>
      <c r="AB936" s="3" t="s">
        <v>154</v>
      </c>
      <c r="AC936" s="3" t="s">
        <v>154</v>
      </c>
      <c r="AD936" s="3" t="s">
        <v>6151</v>
      </c>
      <c r="AE936" s="3" t="s">
        <v>6151</v>
      </c>
      <c r="AF936" s="3" t="s">
        <v>154</v>
      </c>
      <c r="AG936" s="3" t="s">
        <v>154</v>
      </c>
      <c r="AH936" s="3" t="s">
        <v>6478</v>
      </c>
      <c r="AI936" s="3" t="s">
        <v>6482</v>
      </c>
      <c r="AJ936" s="3" t="s">
        <v>8631</v>
      </c>
    </row>
    <row r="937" spans="1:36" ht="30">
      <c r="A937" s="10">
        <v>1032</v>
      </c>
      <c r="B937" t="str">
        <f>IF(K937="总计","",INDEX(主数据!A:AD,MATCH(J937,主数据!A:A,0),9))</f>
        <v>华东大区公司</v>
      </c>
      <c r="C937" t="str">
        <f>IF(K937="","",INDEX(主数据!A:AD,MATCH(J937,主数据!A:A,0),11))</f>
        <v>上海东区</v>
      </c>
      <c r="D937" t="str">
        <f t="shared" si="56"/>
        <v>SH88物业服务费标准方式2.28</v>
      </c>
      <c r="E937" s="13" t="str">
        <f t="shared" si="58"/>
        <v>2.28</v>
      </c>
      <c r="F937" s="13" t="str">
        <f>IF(E937="","",IFERROR(IF(IF(K937="","",INDEX(收费标合同信息维护!A:Q,MATCH(D937,收费标合同信息维护!J:J,0),10))=D937,"有","无"),"无"))</f>
        <v>无</v>
      </c>
      <c r="G937" s="13" t="str">
        <f t="shared" si="57"/>
        <v/>
      </c>
      <c r="H937" s="13" t="str">
        <f t="shared" si="59"/>
        <v/>
      </c>
      <c r="I937" s="13" t="str">
        <f>IF(G937="","",IFERROR(IF(IF(K937="","",INDEX(收费标合同信息维护!A:Q,MATCH(G937,收费标合同信息维护!M:M,0),13))=G937,"有","无"),"无"))</f>
        <v/>
      </c>
      <c r="J937" s="3" t="s">
        <v>3801</v>
      </c>
      <c r="K937" s="3" t="s">
        <v>8627</v>
      </c>
      <c r="L937" s="3" t="s">
        <v>6025</v>
      </c>
      <c r="M937" s="3" t="s">
        <v>6026</v>
      </c>
      <c r="N937" s="3" t="s">
        <v>6477</v>
      </c>
      <c r="O937" s="3" t="s">
        <v>6478</v>
      </c>
      <c r="P937" s="3" t="s">
        <v>6609</v>
      </c>
      <c r="Q937" s="3" t="s">
        <v>8632</v>
      </c>
      <c r="R937" s="3" t="s">
        <v>6484</v>
      </c>
      <c r="S937" s="3" t="s">
        <v>6491</v>
      </c>
      <c r="T937" s="3" t="s">
        <v>7214</v>
      </c>
      <c r="U937" s="3" t="s">
        <v>154</v>
      </c>
      <c r="V937" s="3" t="s">
        <v>8509</v>
      </c>
      <c r="W937" s="3" t="s">
        <v>154</v>
      </c>
      <c r="X937" s="3" t="s">
        <v>154</v>
      </c>
      <c r="Y937" s="3" t="s">
        <v>154</v>
      </c>
      <c r="Z937" s="3" t="s">
        <v>154</v>
      </c>
      <c r="AA937" s="3" t="s">
        <v>154</v>
      </c>
      <c r="AB937" s="3" t="s">
        <v>154</v>
      </c>
      <c r="AC937" s="3" t="s">
        <v>154</v>
      </c>
      <c r="AD937" s="3" t="s">
        <v>6151</v>
      </c>
      <c r="AE937" s="3" t="s">
        <v>6151</v>
      </c>
      <c r="AF937" s="3" t="s">
        <v>154</v>
      </c>
      <c r="AG937" s="3" t="s">
        <v>154</v>
      </c>
      <c r="AH937" s="3" t="s">
        <v>6478</v>
      </c>
      <c r="AI937" s="3" t="s">
        <v>6482</v>
      </c>
      <c r="AJ937" s="3" t="s">
        <v>6038</v>
      </c>
    </row>
    <row r="938" spans="1:36" ht="30">
      <c r="A938" s="10">
        <v>1033</v>
      </c>
      <c r="B938" t="str">
        <f>IF(K938="总计","",INDEX(主数据!A:AD,MATCH(J938,主数据!A:A,0),9))</f>
        <v>华东大区公司</v>
      </c>
      <c r="C938" t="str">
        <f>IF(K938="","",INDEX(主数据!A:AD,MATCH(J938,主数据!A:A,0),11))</f>
        <v>上海东区</v>
      </c>
      <c r="D938" t="str">
        <f t="shared" si="56"/>
        <v>SH88补贴款标准方式2.28</v>
      </c>
      <c r="E938" s="13" t="str">
        <f t="shared" si="58"/>
        <v>2.28</v>
      </c>
      <c r="F938" s="13" t="str">
        <f>IF(E938="","",IFERROR(IF(IF(K938="","",INDEX(收费标合同信息维护!A:Q,MATCH(D938,收费标合同信息维护!J:J,0),10))=D938,"有","无"),"无"))</f>
        <v>无</v>
      </c>
      <c r="G938" s="13" t="str">
        <f t="shared" si="57"/>
        <v/>
      </c>
      <c r="H938" s="13" t="str">
        <f t="shared" si="59"/>
        <v/>
      </c>
      <c r="I938" s="13" t="str">
        <f>IF(G938="","",IFERROR(IF(IF(K938="","",INDEX(收费标合同信息维护!A:Q,MATCH(G938,收费标合同信息维护!M:M,0),13))=G938,"有","无"),"无"))</f>
        <v/>
      </c>
      <c r="J938" s="3" t="s">
        <v>3801</v>
      </c>
      <c r="K938" s="3" t="s">
        <v>8627</v>
      </c>
      <c r="L938" s="3" t="s">
        <v>6557</v>
      </c>
      <c r="M938" s="3" t="s">
        <v>6558</v>
      </c>
      <c r="N938" s="3" t="s">
        <v>6477</v>
      </c>
      <c r="O938" s="3" t="s">
        <v>6478</v>
      </c>
      <c r="P938" s="3" t="s">
        <v>6696</v>
      </c>
      <c r="Q938" s="3" t="s">
        <v>8633</v>
      </c>
      <c r="R938" s="3" t="s">
        <v>6484</v>
      </c>
      <c r="S938" s="3" t="s">
        <v>6491</v>
      </c>
      <c r="T938" s="3" t="s">
        <v>6486</v>
      </c>
      <c r="U938" s="3" t="s">
        <v>154</v>
      </c>
      <c r="V938" s="3" t="s">
        <v>8509</v>
      </c>
      <c r="W938" s="3" t="s">
        <v>154</v>
      </c>
      <c r="X938" s="3" t="s">
        <v>154</v>
      </c>
      <c r="Y938" s="3" t="s">
        <v>154</v>
      </c>
      <c r="Z938" s="3" t="s">
        <v>154</v>
      </c>
      <c r="AA938" s="3" t="s">
        <v>154</v>
      </c>
      <c r="AB938" s="3" t="s">
        <v>154</v>
      </c>
      <c r="AC938" s="3" t="s">
        <v>154</v>
      </c>
      <c r="AD938" s="3" t="s">
        <v>6151</v>
      </c>
      <c r="AE938" s="3" t="s">
        <v>6151</v>
      </c>
      <c r="AF938" s="3" t="s">
        <v>154</v>
      </c>
      <c r="AG938" s="3" t="s">
        <v>154</v>
      </c>
      <c r="AH938" s="3" t="s">
        <v>6478</v>
      </c>
      <c r="AI938" s="3" t="s">
        <v>6482</v>
      </c>
      <c r="AJ938" s="3" t="s">
        <v>6489</v>
      </c>
    </row>
    <row r="939" spans="1:36" ht="15">
      <c r="A939" s="10">
        <v>1034</v>
      </c>
      <c r="B939" t="str">
        <f>IF(K939="总计","",INDEX(主数据!A:AD,MATCH(J939,主数据!A:A,0),9))</f>
        <v>华北大区公司</v>
      </c>
      <c r="C939" t="str">
        <f>IF(K939="","",INDEX(主数据!A:AD,MATCH(J939,主数据!A:A,0),11))</f>
        <v>北京一城区</v>
      </c>
      <c r="D939" t="str">
        <f t="shared" si="56"/>
        <v>BJ14物业服务费标准方式0.63</v>
      </c>
      <c r="E939" s="13" t="str">
        <f t="shared" si="58"/>
        <v>0.63</v>
      </c>
      <c r="F939" s="13" t="str">
        <f>IF(E939="","",IFERROR(IF(IF(K939="","",INDEX(收费标合同信息维护!A:Q,MATCH(D939,收费标合同信息维护!J:J,0),10))=D939,"有","无"),"无"))</f>
        <v>无</v>
      </c>
      <c r="G939" s="13" t="str">
        <f t="shared" si="57"/>
        <v/>
      </c>
      <c r="H939" s="13" t="str">
        <f t="shared" si="59"/>
        <v/>
      </c>
      <c r="I939" s="13" t="str">
        <f>IF(G939="","",IFERROR(IF(IF(K939="","",INDEX(收费标合同信息维护!A:Q,MATCH(G939,收费标合同信息维护!M:M,0),13))=G939,"有","无"),"无"))</f>
        <v/>
      </c>
      <c r="J939" s="3" t="s">
        <v>2893</v>
      </c>
      <c r="K939" s="3" t="s">
        <v>8634</v>
      </c>
      <c r="L939" s="3" t="s">
        <v>6025</v>
      </c>
      <c r="M939" s="3" t="s">
        <v>6026</v>
      </c>
      <c r="N939" s="3" t="s">
        <v>6477</v>
      </c>
      <c r="O939" s="3" t="s">
        <v>6478</v>
      </c>
      <c r="P939" s="3" t="s">
        <v>8636</v>
      </c>
      <c r="Q939" s="3" t="s">
        <v>18106</v>
      </c>
      <c r="R939" s="3" t="s">
        <v>6484</v>
      </c>
      <c r="S939" s="3" t="s">
        <v>6491</v>
      </c>
      <c r="T939" s="3" t="s">
        <v>6506</v>
      </c>
      <c r="U939" s="3" t="s">
        <v>154</v>
      </c>
      <c r="V939" s="3" t="s">
        <v>8635</v>
      </c>
      <c r="W939" s="3" t="s">
        <v>154</v>
      </c>
      <c r="X939" s="3" t="s">
        <v>154</v>
      </c>
      <c r="Y939" s="3" t="s">
        <v>154</v>
      </c>
      <c r="Z939" s="3" t="s">
        <v>154</v>
      </c>
      <c r="AA939" s="3" t="s">
        <v>154</v>
      </c>
      <c r="AB939" s="3" t="s">
        <v>154</v>
      </c>
      <c r="AC939" s="3" t="s">
        <v>154</v>
      </c>
      <c r="AD939" s="3" t="s">
        <v>6151</v>
      </c>
      <c r="AE939" s="3" t="s">
        <v>6151</v>
      </c>
      <c r="AF939" s="3" t="s">
        <v>154</v>
      </c>
      <c r="AG939" s="3" t="s">
        <v>154</v>
      </c>
      <c r="AH939" s="3" t="s">
        <v>6478</v>
      </c>
      <c r="AI939" s="3" t="s">
        <v>6482</v>
      </c>
      <c r="AJ939" s="3" t="s">
        <v>18107</v>
      </c>
    </row>
    <row r="940" spans="1:36" ht="15">
      <c r="A940" s="10">
        <v>1035</v>
      </c>
      <c r="B940" t="str">
        <f>IF(K940="总计","",INDEX(主数据!A:AD,MATCH(J940,主数据!A:A,0),9))</f>
        <v>华北大区公司</v>
      </c>
      <c r="C940" t="str">
        <f>IF(K940="","",INDEX(主数据!A:AD,MATCH(J940,主数据!A:A,0),11))</f>
        <v>北京一城区</v>
      </c>
      <c r="D940" t="str">
        <f t="shared" si="56"/>
        <v>BJ14物业服务费标准方式1.50</v>
      </c>
      <c r="E940" s="13" t="str">
        <f t="shared" si="58"/>
        <v>1.50</v>
      </c>
      <c r="F940" s="13" t="str">
        <f>IF(E940="","",IFERROR(IF(IF(K940="","",INDEX(收费标合同信息维护!A:Q,MATCH(D940,收费标合同信息维护!J:J,0),10))=D940,"有","无"),"无"))</f>
        <v>无</v>
      </c>
      <c r="G940" s="13" t="str">
        <f t="shared" si="57"/>
        <v/>
      </c>
      <c r="H940" s="13" t="str">
        <f t="shared" si="59"/>
        <v/>
      </c>
      <c r="I940" s="13" t="str">
        <f>IF(G940="","",IFERROR(IF(IF(K940="","",INDEX(收费标合同信息维护!A:Q,MATCH(G940,收费标合同信息维护!M:M,0),13))=G940,"有","无"),"无"))</f>
        <v/>
      </c>
      <c r="J940" s="3" t="s">
        <v>2893</v>
      </c>
      <c r="K940" s="3" t="s">
        <v>8634</v>
      </c>
      <c r="L940" s="3" t="s">
        <v>6025</v>
      </c>
      <c r="M940" s="3" t="s">
        <v>6026</v>
      </c>
      <c r="N940" s="3" t="s">
        <v>6477</v>
      </c>
      <c r="O940" s="3" t="s">
        <v>6478</v>
      </c>
      <c r="P940" s="3" t="s">
        <v>18108</v>
      </c>
      <c r="Q940" s="3" t="s">
        <v>12282</v>
      </c>
      <c r="R940" s="3" t="s">
        <v>6484</v>
      </c>
      <c r="S940" s="3" t="s">
        <v>6491</v>
      </c>
      <c r="T940" s="3" t="s">
        <v>6506</v>
      </c>
      <c r="U940" s="3" t="s">
        <v>154</v>
      </c>
      <c r="V940" s="3" t="s">
        <v>6608</v>
      </c>
      <c r="W940" s="3" t="s">
        <v>154</v>
      </c>
      <c r="X940" s="3" t="s">
        <v>154</v>
      </c>
      <c r="Y940" s="3" t="s">
        <v>154</v>
      </c>
      <c r="Z940" s="3" t="s">
        <v>154</v>
      </c>
      <c r="AA940" s="3" t="s">
        <v>154</v>
      </c>
      <c r="AB940" s="3" t="s">
        <v>154</v>
      </c>
      <c r="AC940" s="3" t="s">
        <v>154</v>
      </c>
      <c r="AD940" s="3" t="s">
        <v>6151</v>
      </c>
      <c r="AE940" s="3" t="s">
        <v>6151</v>
      </c>
      <c r="AF940" s="3" t="s">
        <v>154</v>
      </c>
      <c r="AG940" s="3" t="s">
        <v>154</v>
      </c>
      <c r="AH940" s="3" t="s">
        <v>6478</v>
      </c>
      <c r="AI940" s="3" t="s">
        <v>6482</v>
      </c>
      <c r="AJ940" s="3" t="s">
        <v>6035</v>
      </c>
    </row>
    <row r="941" spans="1:36" ht="30">
      <c r="A941" s="10">
        <v>1036</v>
      </c>
      <c r="B941" t="str">
        <f>IF(K941="总计","",INDEX(主数据!A:AD,MATCH(J941,主数据!A:A,0),9))</f>
        <v>华北大区公司</v>
      </c>
      <c r="C941" t="str">
        <f>IF(K941="","",INDEX(主数据!A:AD,MATCH(J941,主数据!A:A,0),11))</f>
        <v>北京一城区</v>
      </c>
      <c r="D941" t="str">
        <f t="shared" si="56"/>
        <v>BJ14生活垃圾清运费-政府清运定额</v>
      </c>
      <c r="E941" s="13" t="str">
        <f t="shared" si="58"/>
        <v/>
      </c>
      <c r="F941" s="13" t="str">
        <f>IF(E941="","",IFERROR(IF(IF(K941="","",INDEX(收费标合同信息维护!A:Q,MATCH(D941,收费标合同信息维护!J:J,0),10))=D941,"有","无"),"无"))</f>
        <v/>
      </c>
      <c r="G941" s="13" t="str">
        <f t="shared" si="57"/>
        <v>BJ14生活垃圾清运费-政府清运定额5.50</v>
      </c>
      <c r="H941" s="13" t="str">
        <f t="shared" si="59"/>
        <v>5.50</v>
      </c>
      <c r="I941" s="13" t="str">
        <f>IF(G941="","",IFERROR(IF(IF(K941="","",INDEX(收费标合同信息维护!A:Q,MATCH(G941,收费标合同信息维护!M:M,0),13))=G941,"有","无"),"无"))</f>
        <v>无</v>
      </c>
      <c r="J941" s="3" t="s">
        <v>2893</v>
      </c>
      <c r="K941" s="3" t="s">
        <v>8634</v>
      </c>
      <c r="L941" s="3" t="s">
        <v>12906</v>
      </c>
      <c r="M941" s="3" t="s">
        <v>12907</v>
      </c>
      <c r="N941" s="3" t="s">
        <v>6477</v>
      </c>
      <c r="O941" s="3" t="s">
        <v>6478</v>
      </c>
      <c r="P941" s="3" t="s">
        <v>18109</v>
      </c>
      <c r="Q941" s="3" t="s">
        <v>6632</v>
      </c>
      <c r="R941" s="3" t="s">
        <v>6490</v>
      </c>
      <c r="S941" s="3" t="s">
        <v>6491</v>
      </c>
      <c r="T941" s="3" t="s">
        <v>6506</v>
      </c>
      <c r="U941" s="3" t="s">
        <v>154</v>
      </c>
      <c r="V941" s="3" t="s">
        <v>154</v>
      </c>
      <c r="W941" s="3" t="s">
        <v>6747</v>
      </c>
      <c r="X941" s="3" t="s">
        <v>154</v>
      </c>
      <c r="Y941" s="3" t="s">
        <v>154</v>
      </c>
      <c r="Z941" s="3" t="s">
        <v>154</v>
      </c>
      <c r="AA941" s="3" t="s">
        <v>154</v>
      </c>
      <c r="AB941" s="3" t="s">
        <v>154</v>
      </c>
      <c r="AC941" s="3" t="s">
        <v>154</v>
      </c>
      <c r="AD941" s="3" t="s">
        <v>6151</v>
      </c>
      <c r="AE941" s="3" t="s">
        <v>6151</v>
      </c>
      <c r="AF941" s="3" t="s">
        <v>154</v>
      </c>
      <c r="AG941" s="3" t="s">
        <v>154</v>
      </c>
      <c r="AH941" s="3" t="s">
        <v>6478</v>
      </c>
      <c r="AI941" s="3" t="s">
        <v>6482</v>
      </c>
      <c r="AJ941" s="3" t="s">
        <v>6489</v>
      </c>
    </row>
    <row r="942" spans="1:36" ht="15">
      <c r="A942" s="10">
        <v>1037</v>
      </c>
      <c r="B942" t="str">
        <f>IF(K942="总计","",INDEX(主数据!A:AD,MATCH(J942,主数据!A:A,0),9))</f>
        <v>华北大区公司</v>
      </c>
      <c r="C942" t="str">
        <f>IF(K942="","",INDEX(主数据!A:AD,MATCH(J942,主数据!A:A,0),11))</f>
        <v>北京一城区</v>
      </c>
      <c r="D942" t="str">
        <f t="shared" si="56"/>
        <v>BJ14电费标准方式1.50</v>
      </c>
      <c r="E942" s="13" t="str">
        <f t="shared" si="58"/>
        <v>1.50</v>
      </c>
      <c r="F942" s="13" t="str">
        <f>IF(E942="","",IFERROR(IF(IF(K942="","",INDEX(收费标合同信息维护!A:Q,MATCH(D942,收费标合同信息维护!J:J,0),10))=D942,"有","无"),"无"))</f>
        <v>无</v>
      </c>
      <c r="G942" s="13" t="str">
        <f t="shared" si="57"/>
        <v/>
      </c>
      <c r="H942" s="13" t="str">
        <f t="shared" si="59"/>
        <v/>
      </c>
      <c r="I942" s="13" t="str">
        <f>IF(G942="","",IFERROR(IF(IF(K942="","",INDEX(收费标合同信息维护!A:Q,MATCH(G942,收费标合同信息维护!M:M,0),13))=G942,"有","无"),"无"))</f>
        <v/>
      </c>
      <c r="J942" s="3" t="s">
        <v>2893</v>
      </c>
      <c r="K942" s="3" t="s">
        <v>8634</v>
      </c>
      <c r="L942" s="3" t="s">
        <v>6601</v>
      </c>
      <c r="M942" s="3" t="s">
        <v>6602</v>
      </c>
      <c r="N942" s="3" t="s">
        <v>6603</v>
      </c>
      <c r="O942" s="3" t="s">
        <v>6478</v>
      </c>
      <c r="P942" s="3" t="s">
        <v>8638</v>
      </c>
      <c r="Q942" s="3" t="s">
        <v>8341</v>
      </c>
      <c r="R942" s="3" t="s">
        <v>6484</v>
      </c>
      <c r="S942" s="3" t="s">
        <v>6491</v>
      </c>
      <c r="T942" s="3" t="s">
        <v>7001</v>
      </c>
      <c r="U942" s="3" t="s">
        <v>154</v>
      </c>
      <c r="V942" s="3" t="s">
        <v>6608</v>
      </c>
      <c r="W942" s="3" t="s">
        <v>154</v>
      </c>
      <c r="X942" s="3" t="s">
        <v>154</v>
      </c>
      <c r="Y942" s="3" t="s">
        <v>154</v>
      </c>
      <c r="Z942" s="3" t="s">
        <v>154</v>
      </c>
      <c r="AA942" s="3" t="s">
        <v>154</v>
      </c>
      <c r="AB942" s="3" t="s">
        <v>154</v>
      </c>
      <c r="AC942" s="3" t="s">
        <v>154</v>
      </c>
      <c r="AD942" s="3" t="s">
        <v>6151</v>
      </c>
      <c r="AE942" s="3" t="s">
        <v>6151</v>
      </c>
      <c r="AF942" s="3" t="s">
        <v>154</v>
      </c>
      <c r="AG942" s="3" t="s">
        <v>154</v>
      </c>
      <c r="AH942" s="3" t="s">
        <v>6478</v>
      </c>
      <c r="AI942" s="3" t="s">
        <v>6482</v>
      </c>
      <c r="AJ942" s="3" t="s">
        <v>6489</v>
      </c>
    </row>
    <row r="943" spans="1:36" ht="15">
      <c r="A943" s="10">
        <v>1038</v>
      </c>
      <c r="B943" t="str">
        <f>IF(K943="总计","",INDEX(主数据!A:AD,MATCH(J943,主数据!A:A,0),9))</f>
        <v>华西大区公司</v>
      </c>
      <c r="C943" t="str">
        <f>IF(K943="","",INDEX(主数据!A:AD,MATCH(J943,主数据!A:A,0),11))</f>
        <v>成都南区</v>
      </c>
      <c r="D943" t="str">
        <f t="shared" si="56"/>
        <v>CD1102物业服务费标准方式3.90</v>
      </c>
      <c r="E943" s="13" t="str">
        <f t="shared" si="58"/>
        <v>3.90</v>
      </c>
      <c r="F943" s="13" t="str">
        <f>IF(E943="","",IFERROR(IF(IF(K943="","",INDEX(收费标合同信息维护!A:Q,MATCH(D943,收费标合同信息维护!J:J,0),10))=D943,"有","无"),"无"))</f>
        <v>无</v>
      </c>
      <c r="G943" s="13" t="str">
        <f t="shared" si="57"/>
        <v/>
      </c>
      <c r="H943" s="13" t="str">
        <f t="shared" si="59"/>
        <v/>
      </c>
      <c r="I943" s="13" t="str">
        <f>IF(G943="","",IFERROR(IF(IF(K943="","",INDEX(收费标合同信息维护!A:Q,MATCH(G943,收费标合同信息维护!M:M,0),13))=G943,"有","无"),"无"))</f>
        <v/>
      </c>
      <c r="J943" s="3" t="s">
        <v>2878</v>
      </c>
      <c r="K943" s="3" t="s">
        <v>8639</v>
      </c>
      <c r="L943" s="3" t="s">
        <v>6025</v>
      </c>
      <c r="M943" s="3" t="s">
        <v>6026</v>
      </c>
      <c r="N943" s="3" t="s">
        <v>6477</v>
      </c>
      <c r="O943" s="3" t="s">
        <v>6478</v>
      </c>
      <c r="P943" s="3" t="s">
        <v>8640</v>
      </c>
      <c r="Q943" s="3" t="s">
        <v>8641</v>
      </c>
      <c r="R943" s="3" t="s">
        <v>6484</v>
      </c>
      <c r="S943" s="3" t="s">
        <v>6627</v>
      </c>
      <c r="T943" s="3" t="s">
        <v>6481</v>
      </c>
      <c r="U943" s="3" t="s">
        <v>154</v>
      </c>
      <c r="V943" s="3" t="s">
        <v>8642</v>
      </c>
      <c r="W943" s="3" t="s">
        <v>154</v>
      </c>
      <c r="X943" s="3" t="s">
        <v>154</v>
      </c>
      <c r="Y943" s="3" t="s">
        <v>154</v>
      </c>
      <c r="Z943" s="3" t="s">
        <v>154</v>
      </c>
      <c r="AA943" s="3" t="s">
        <v>154</v>
      </c>
      <c r="AB943" s="3" t="s">
        <v>154</v>
      </c>
      <c r="AC943" s="3" t="s">
        <v>154</v>
      </c>
      <c r="AD943" s="3" t="s">
        <v>6151</v>
      </c>
      <c r="AE943" s="3" t="s">
        <v>6151</v>
      </c>
      <c r="AF943" s="3" t="s">
        <v>154</v>
      </c>
      <c r="AG943" s="3" t="s">
        <v>154</v>
      </c>
      <c r="AH943" s="3" t="s">
        <v>6478</v>
      </c>
      <c r="AI943" s="3" t="s">
        <v>6482</v>
      </c>
      <c r="AJ943" s="3" t="s">
        <v>42</v>
      </c>
    </row>
    <row r="944" spans="1:36" ht="15">
      <c r="A944" s="10">
        <v>1039</v>
      </c>
      <c r="B944" t="str">
        <f>IF(K944="总计","",INDEX(主数据!A:AD,MATCH(J944,主数据!A:A,0),9))</f>
        <v>华西大区公司</v>
      </c>
      <c r="C944" t="str">
        <f>IF(K944="","",INDEX(主数据!A:AD,MATCH(J944,主数据!A:A,0),11))</f>
        <v>成都南区</v>
      </c>
      <c r="D944" t="str">
        <f t="shared" si="56"/>
        <v>CD1102物业服务费标准方式2.00</v>
      </c>
      <c r="E944" s="13" t="str">
        <f t="shared" si="58"/>
        <v>2.00</v>
      </c>
      <c r="F944" s="13" t="str">
        <f>IF(E944="","",IFERROR(IF(IF(K944="","",INDEX(收费标合同信息维护!A:Q,MATCH(D944,收费标合同信息维护!J:J,0),10))=D944,"有","无"),"无"))</f>
        <v>无</v>
      </c>
      <c r="G944" s="13" t="str">
        <f t="shared" si="57"/>
        <v/>
      </c>
      <c r="H944" s="13" t="str">
        <f t="shared" si="59"/>
        <v/>
      </c>
      <c r="I944" s="13" t="str">
        <f>IF(G944="","",IFERROR(IF(IF(K944="","",INDEX(收费标合同信息维护!A:Q,MATCH(G944,收费标合同信息维护!M:M,0),13))=G944,"有","无"),"无"))</f>
        <v/>
      </c>
      <c r="J944" s="3" t="s">
        <v>2878</v>
      </c>
      <c r="K944" s="3" t="s">
        <v>8639</v>
      </c>
      <c r="L944" s="3" t="s">
        <v>6025</v>
      </c>
      <c r="M944" s="3" t="s">
        <v>6026</v>
      </c>
      <c r="N944" s="3" t="s">
        <v>6477</v>
      </c>
      <c r="O944" s="3" t="s">
        <v>6478</v>
      </c>
      <c r="P944" s="3" t="s">
        <v>8643</v>
      </c>
      <c r="Q944" s="3" t="s">
        <v>8644</v>
      </c>
      <c r="R944" s="3" t="s">
        <v>6484</v>
      </c>
      <c r="S944" s="3" t="s">
        <v>6627</v>
      </c>
      <c r="T944" s="3" t="s">
        <v>6481</v>
      </c>
      <c r="U944" s="3" t="s">
        <v>154</v>
      </c>
      <c r="V944" s="3" t="s">
        <v>6686</v>
      </c>
      <c r="W944" s="3" t="s">
        <v>154</v>
      </c>
      <c r="X944" s="3" t="s">
        <v>154</v>
      </c>
      <c r="Y944" s="3" t="s">
        <v>154</v>
      </c>
      <c r="Z944" s="3" t="s">
        <v>154</v>
      </c>
      <c r="AA944" s="3" t="s">
        <v>154</v>
      </c>
      <c r="AB944" s="3" t="s">
        <v>154</v>
      </c>
      <c r="AC944" s="3" t="s">
        <v>154</v>
      </c>
      <c r="AD944" s="3" t="s">
        <v>6151</v>
      </c>
      <c r="AE944" s="3" t="s">
        <v>6151</v>
      </c>
      <c r="AF944" s="3" t="s">
        <v>154</v>
      </c>
      <c r="AG944" s="3" t="s">
        <v>154</v>
      </c>
      <c r="AH944" s="3" t="s">
        <v>6478</v>
      </c>
      <c r="AI944" s="3" t="s">
        <v>6482</v>
      </c>
      <c r="AJ944" s="3" t="s">
        <v>6032</v>
      </c>
    </row>
    <row r="945" spans="1:36" ht="30">
      <c r="A945" s="10">
        <v>1040</v>
      </c>
      <c r="B945" t="str">
        <f>IF(K945="总计","",INDEX(主数据!A:AD,MATCH(J945,主数据!A:A,0),9))</f>
        <v>华西大区公司</v>
      </c>
      <c r="C945" t="str">
        <f>IF(K945="","",INDEX(主数据!A:AD,MATCH(J945,主数据!A:A,0),11))</f>
        <v>成都南区</v>
      </c>
      <c r="D945" t="str">
        <f t="shared" si="56"/>
        <v>CD1102生活垃圾清运费-委托清运定额</v>
      </c>
      <c r="E945" s="13" t="str">
        <f t="shared" si="58"/>
        <v/>
      </c>
      <c r="F945" s="13" t="str">
        <f>IF(E945="","",IFERROR(IF(IF(K945="","",INDEX(收费标合同信息维护!A:Q,MATCH(D945,收费标合同信息维护!J:J,0),10))=D945,"有","无"),"无"))</f>
        <v/>
      </c>
      <c r="G945" s="13" t="str">
        <f t="shared" si="57"/>
        <v>CD1102生活垃圾清运费-委托清运定额108.00</v>
      </c>
      <c r="H945" s="13" t="str">
        <f t="shared" si="59"/>
        <v>108.00</v>
      </c>
      <c r="I945" s="13" t="str">
        <f>IF(G945="","",IFERROR(IF(IF(K945="","",INDEX(收费标合同信息维护!A:Q,MATCH(G945,收费标合同信息维护!M:M,0),13))=G945,"有","无"),"无"))</f>
        <v>无</v>
      </c>
      <c r="J945" s="3" t="s">
        <v>2878</v>
      </c>
      <c r="K945" s="3" t="s">
        <v>8639</v>
      </c>
      <c r="L945" s="3" t="s">
        <v>6630</v>
      </c>
      <c r="M945" s="3" t="s">
        <v>6631</v>
      </c>
      <c r="N945" s="3" t="s">
        <v>6477</v>
      </c>
      <c r="O945" s="3" t="s">
        <v>6478</v>
      </c>
      <c r="P945" s="3" t="s">
        <v>8645</v>
      </c>
      <c r="Q945" s="3" t="s">
        <v>8646</v>
      </c>
      <c r="R945" s="3" t="s">
        <v>6490</v>
      </c>
      <c r="S945" s="3" t="s">
        <v>6491</v>
      </c>
      <c r="T945" s="3" t="s">
        <v>6510</v>
      </c>
      <c r="U945" s="3" t="s">
        <v>154</v>
      </c>
      <c r="V945" s="3" t="s">
        <v>154</v>
      </c>
      <c r="W945" s="3" t="s">
        <v>8647</v>
      </c>
      <c r="X945" s="3" t="s">
        <v>154</v>
      </c>
      <c r="Y945" s="3" t="s">
        <v>154</v>
      </c>
      <c r="Z945" s="3" t="s">
        <v>154</v>
      </c>
      <c r="AA945" s="3" t="s">
        <v>154</v>
      </c>
      <c r="AB945" s="3" t="s">
        <v>154</v>
      </c>
      <c r="AC945" s="3" t="s">
        <v>154</v>
      </c>
      <c r="AD945" s="3" t="s">
        <v>6151</v>
      </c>
      <c r="AE945" s="3" t="s">
        <v>6151</v>
      </c>
      <c r="AF945" s="3" t="s">
        <v>154</v>
      </c>
      <c r="AG945" s="3" t="s">
        <v>154</v>
      </c>
      <c r="AH945" s="3" t="s">
        <v>6478</v>
      </c>
      <c r="AI945" s="3" t="s">
        <v>6482</v>
      </c>
      <c r="AJ945" s="3" t="s">
        <v>6032</v>
      </c>
    </row>
    <row r="946" spans="1:36" ht="30">
      <c r="A946" s="10">
        <v>1041</v>
      </c>
      <c r="B946" t="str">
        <f>IF(K946="总计","",INDEX(主数据!A:AD,MATCH(J946,主数据!A:A,0),9))</f>
        <v>华西大区公司</v>
      </c>
      <c r="C946" t="str">
        <f>IF(K946="","",INDEX(主数据!A:AD,MATCH(J946,主数据!A:A,0),11))</f>
        <v>成都南区</v>
      </c>
      <c r="D946" t="str">
        <f t="shared" si="56"/>
        <v>CD1102生活垃圾清运费-委托清运定额</v>
      </c>
      <c r="E946" s="13" t="str">
        <f t="shared" si="58"/>
        <v/>
      </c>
      <c r="F946" s="13" t="str">
        <f>IF(E946="","",IFERROR(IF(IF(K946="","",INDEX(收费标合同信息维护!A:Q,MATCH(D946,收费标合同信息维护!J:J,0),10))=D946,"有","无"),"无"))</f>
        <v/>
      </c>
      <c r="G946" s="13" t="str">
        <f t="shared" si="57"/>
        <v>CD1102生活垃圾清运费-委托清运定额18.00</v>
      </c>
      <c r="H946" s="13" t="str">
        <f t="shared" si="59"/>
        <v>18.00</v>
      </c>
      <c r="I946" s="13" t="str">
        <f>IF(G946="","",IFERROR(IF(IF(K946="","",INDEX(收费标合同信息维护!A:Q,MATCH(G946,收费标合同信息维护!M:M,0),13))=G946,"有","无"),"无"))</f>
        <v>无</v>
      </c>
      <c r="J946" s="3" t="s">
        <v>2878</v>
      </c>
      <c r="K946" s="3" t="s">
        <v>8639</v>
      </c>
      <c r="L946" s="3" t="s">
        <v>6630</v>
      </c>
      <c r="M946" s="3" t="s">
        <v>6631</v>
      </c>
      <c r="N946" s="3" t="s">
        <v>6477</v>
      </c>
      <c r="O946" s="3" t="s">
        <v>6478</v>
      </c>
      <c r="P946" s="3" t="s">
        <v>8648</v>
      </c>
      <c r="Q946" s="3" t="s">
        <v>8649</v>
      </c>
      <c r="R946" s="3" t="s">
        <v>6490</v>
      </c>
      <c r="S946" s="3" t="s">
        <v>6491</v>
      </c>
      <c r="T946" s="3" t="s">
        <v>6510</v>
      </c>
      <c r="U946" s="3" t="s">
        <v>154</v>
      </c>
      <c r="V946" s="3" t="s">
        <v>154</v>
      </c>
      <c r="W946" s="3" t="s">
        <v>8650</v>
      </c>
      <c r="X946" s="3" t="s">
        <v>154</v>
      </c>
      <c r="Y946" s="3" t="s">
        <v>154</v>
      </c>
      <c r="Z946" s="3" t="s">
        <v>154</v>
      </c>
      <c r="AA946" s="3" t="s">
        <v>154</v>
      </c>
      <c r="AB946" s="3" t="s">
        <v>154</v>
      </c>
      <c r="AC946" s="3" t="s">
        <v>154</v>
      </c>
      <c r="AD946" s="3" t="s">
        <v>6151</v>
      </c>
      <c r="AE946" s="3" t="s">
        <v>6151</v>
      </c>
      <c r="AF946" s="3" t="s">
        <v>154</v>
      </c>
      <c r="AG946" s="3" t="s">
        <v>154</v>
      </c>
      <c r="AH946" s="3" t="s">
        <v>6478</v>
      </c>
      <c r="AI946" s="3" t="s">
        <v>6482</v>
      </c>
      <c r="AJ946" s="3" t="s">
        <v>6038</v>
      </c>
    </row>
    <row r="947" spans="1:36" ht="30">
      <c r="A947" s="10">
        <v>1042</v>
      </c>
      <c r="B947" t="str">
        <f>IF(K947="总计","",INDEX(主数据!A:AD,MATCH(J947,主数据!A:A,0),9))</f>
        <v>华西大区公司</v>
      </c>
      <c r="C947" t="str">
        <f>IF(K947="","",INDEX(主数据!A:AD,MATCH(J947,主数据!A:A,0),11))</f>
        <v>成都南区</v>
      </c>
      <c r="D947" t="str">
        <f t="shared" si="56"/>
        <v>CD1102生活垃圾清运费-委托清运定额</v>
      </c>
      <c r="E947" s="13" t="str">
        <f t="shared" si="58"/>
        <v/>
      </c>
      <c r="F947" s="13" t="str">
        <f>IF(E947="","",IFERROR(IF(IF(K947="","",INDEX(收费标合同信息维护!A:Q,MATCH(D947,收费标合同信息维护!J:J,0),10))=D947,"有","无"),"无"))</f>
        <v/>
      </c>
      <c r="G947" s="13" t="str">
        <f t="shared" si="57"/>
        <v>CD1102生活垃圾清运费-委托清运定额36.00</v>
      </c>
      <c r="H947" s="13" t="str">
        <f t="shared" si="59"/>
        <v>36.00</v>
      </c>
      <c r="I947" s="13" t="str">
        <f>IF(G947="","",IFERROR(IF(IF(K947="","",INDEX(收费标合同信息维护!A:Q,MATCH(G947,收费标合同信息维护!M:M,0),13))=G947,"有","无"),"无"))</f>
        <v>无</v>
      </c>
      <c r="J947" s="3" t="s">
        <v>2878</v>
      </c>
      <c r="K947" s="3" t="s">
        <v>8639</v>
      </c>
      <c r="L947" s="3" t="s">
        <v>6630</v>
      </c>
      <c r="M947" s="3" t="s">
        <v>6631</v>
      </c>
      <c r="N947" s="3" t="s">
        <v>6477</v>
      </c>
      <c r="O947" s="3" t="s">
        <v>6478</v>
      </c>
      <c r="P947" s="3" t="s">
        <v>8651</v>
      </c>
      <c r="Q947" s="3" t="s">
        <v>8652</v>
      </c>
      <c r="R947" s="3" t="s">
        <v>6490</v>
      </c>
      <c r="S947" s="3" t="s">
        <v>6491</v>
      </c>
      <c r="T947" s="3" t="s">
        <v>6510</v>
      </c>
      <c r="U947" s="3" t="s">
        <v>154</v>
      </c>
      <c r="V947" s="3" t="s">
        <v>154</v>
      </c>
      <c r="W947" s="3" t="s">
        <v>8653</v>
      </c>
      <c r="X947" s="3" t="s">
        <v>154</v>
      </c>
      <c r="Y947" s="3" t="s">
        <v>154</v>
      </c>
      <c r="Z947" s="3" t="s">
        <v>154</v>
      </c>
      <c r="AA947" s="3" t="s">
        <v>154</v>
      </c>
      <c r="AB947" s="3" t="s">
        <v>154</v>
      </c>
      <c r="AC947" s="3" t="s">
        <v>154</v>
      </c>
      <c r="AD947" s="3" t="s">
        <v>6151</v>
      </c>
      <c r="AE947" s="3" t="s">
        <v>6151</v>
      </c>
      <c r="AF947" s="3" t="s">
        <v>154</v>
      </c>
      <c r="AG947" s="3" t="s">
        <v>154</v>
      </c>
      <c r="AH947" s="3" t="s">
        <v>6478</v>
      </c>
      <c r="AI947" s="3" t="s">
        <v>6482</v>
      </c>
      <c r="AJ947" s="3" t="s">
        <v>6035</v>
      </c>
    </row>
    <row r="948" spans="1:36" ht="30">
      <c r="A948" s="10">
        <v>1043</v>
      </c>
      <c r="B948" t="str">
        <f>IF(K948="总计","",INDEX(主数据!A:AD,MATCH(J948,主数据!A:A,0),9))</f>
        <v>华西大区公司</v>
      </c>
      <c r="C948" t="str">
        <f>IF(K948="","",INDEX(主数据!A:AD,MATCH(J948,主数据!A:A,0),11))</f>
        <v>成都南区</v>
      </c>
      <c r="D948" t="str">
        <f t="shared" si="56"/>
        <v>CD1102生活垃圾清运费-委托清运定额</v>
      </c>
      <c r="E948" s="13" t="str">
        <f t="shared" si="58"/>
        <v/>
      </c>
      <c r="F948" s="13" t="str">
        <f>IF(E948="","",IFERROR(IF(IF(K948="","",INDEX(收费标合同信息维护!A:Q,MATCH(D948,收费标合同信息维护!J:J,0),10))=D948,"有","无"),"无"))</f>
        <v/>
      </c>
      <c r="G948" s="13" t="str">
        <f t="shared" si="57"/>
        <v>CD1102生活垃圾清运费-委托清运定额54.00</v>
      </c>
      <c r="H948" s="13" t="str">
        <f t="shared" si="59"/>
        <v>54.00</v>
      </c>
      <c r="I948" s="13" t="str">
        <f>IF(G948="","",IFERROR(IF(IF(K948="","",INDEX(收费标合同信息维护!A:Q,MATCH(G948,收费标合同信息维护!M:M,0),13))=G948,"有","无"),"无"))</f>
        <v>无</v>
      </c>
      <c r="J948" s="3" t="s">
        <v>2878</v>
      </c>
      <c r="K948" s="3" t="s">
        <v>8639</v>
      </c>
      <c r="L948" s="3" t="s">
        <v>6630</v>
      </c>
      <c r="M948" s="3" t="s">
        <v>6631</v>
      </c>
      <c r="N948" s="3" t="s">
        <v>6477</v>
      </c>
      <c r="O948" s="3" t="s">
        <v>6478</v>
      </c>
      <c r="P948" s="3" t="s">
        <v>8654</v>
      </c>
      <c r="Q948" s="3" t="s">
        <v>8655</v>
      </c>
      <c r="R948" s="3" t="s">
        <v>6490</v>
      </c>
      <c r="S948" s="3" t="s">
        <v>6491</v>
      </c>
      <c r="T948" s="3" t="s">
        <v>6510</v>
      </c>
      <c r="U948" s="3" t="s">
        <v>154</v>
      </c>
      <c r="V948" s="3" t="s">
        <v>154</v>
      </c>
      <c r="W948" s="3" t="s">
        <v>8656</v>
      </c>
      <c r="X948" s="3" t="s">
        <v>154</v>
      </c>
      <c r="Y948" s="3" t="s">
        <v>154</v>
      </c>
      <c r="Z948" s="3" t="s">
        <v>154</v>
      </c>
      <c r="AA948" s="3" t="s">
        <v>154</v>
      </c>
      <c r="AB948" s="3" t="s">
        <v>154</v>
      </c>
      <c r="AC948" s="3" t="s">
        <v>154</v>
      </c>
      <c r="AD948" s="3" t="s">
        <v>6151</v>
      </c>
      <c r="AE948" s="3" t="s">
        <v>6151</v>
      </c>
      <c r="AF948" s="3" t="s">
        <v>154</v>
      </c>
      <c r="AG948" s="3" t="s">
        <v>154</v>
      </c>
      <c r="AH948" s="3" t="s">
        <v>6478</v>
      </c>
      <c r="AI948" s="3" t="s">
        <v>6482</v>
      </c>
      <c r="AJ948" s="3" t="s">
        <v>6027</v>
      </c>
    </row>
    <row r="949" spans="1:36" ht="30">
      <c r="A949" s="10">
        <v>1044</v>
      </c>
      <c r="B949" t="str">
        <f>IF(K949="总计","",INDEX(主数据!A:AD,MATCH(J949,主数据!A:A,0),9))</f>
        <v>华西大区公司</v>
      </c>
      <c r="C949" t="str">
        <f>IF(K949="","",INDEX(主数据!A:AD,MATCH(J949,主数据!A:A,0),11))</f>
        <v>成都南区</v>
      </c>
      <c r="D949" t="str">
        <f t="shared" si="56"/>
        <v>CD1102生活垃圾清运费-委托清运定额</v>
      </c>
      <c r="E949" s="13" t="str">
        <f t="shared" si="58"/>
        <v/>
      </c>
      <c r="F949" s="13" t="str">
        <f>IF(E949="","",IFERROR(IF(IF(K949="","",INDEX(收费标合同信息维护!A:Q,MATCH(D949,收费标合同信息维护!J:J,0),10))=D949,"有","无"),"无"))</f>
        <v/>
      </c>
      <c r="G949" s="13" t="str">
        <f t="shared" si="57"/>
        <v>CD1102生活垃圾清运费-委托清运定额72.00</v>
      </c>
      <c r="H949" s="13" t="str">
        <f t="shared" si="59"/>
        <v>72.00</v>
      </c>
      <c r="I949" s="13" t="str">
        <f>IF(G949="","",IFERROR(IF(IF(K949="","",INDEX(收费标合同信息维护!A:Q,MATCH(G949,收费标合同信息维护!M:M,0),13))=G949,"有","无"),"无"))</f>
        <v>无</v>
      </c>
      <c r="J949" s="3" t="s">
        <v>2878</v>
      </c>
      <c r="K949" s="3" t="s">
        <v>8639</v>
      </c>
      <c r="L949" s="3" t="s">
        <v>6630</v>
      </c>
      <c r="M949" s="3" t="s">
        <v>6631</v>
      </c>
      <c r="N949" s="3" t="s">
        <v>6477</v>
      </c>
      <c r="O949" s="3" t="s">
        <v>6478</v>
      </c>
      <c r="P949" s="3" t="s">
        <v>8657</v>
      </c>
      <c r="Q949" s="3" t="s">
        <v>8658</v>
      </c>
      <c r="R949" s="3" t="s">
        <v>6490</v>
      </c>
      <c r="S949" s="3" t="s">
        <v>6491</v>
      </c>
      <c r="T949" s="3" t="s">
        <v>6510</v>
      </c>
      <c r="U949" s="3" t="s">
        <v>154</v>
      </c>
      <c r="V949" s="3" t="s">
        <v>154</v>
      </c>
      <c r="W949" s="3" t="s">
        <v>8659</v>
      </c>
      <c r="X949" s="3" t="s">
        <v>154</v>
      </c>
      <c r="Y949" s="3" t="s">
        <v>154</v>
      </c>
      <c r="Z949" s="3" t="s">
        <v>154</v>
      </c>
      <c r="AA949" s="3" t="s">
        <v>154</v>
      </c>
      <c r="AB949" s="3" t="s">
        <v>154</v>
      </c>
      <c r="AC949" s="3" t="s">
        <v>154</v>
      </c>
      <c r="AD949" s="3" t="s">
        <v>6151</v>
      </c>
      <c r="AE949" s="3" t="s">
        <v>6151</v>
      </c>
      <c r="AF949" s="3" t="s">
        <v>154</v>
      </c>
      <c r="AG949" s="3" t="s">
        <v>154</v>
      </c>
      <c r="AH949" s="3" t="s">
        <v>6478</v>
      </c>
      <c r="AI949" s="3" t="s">
        <v>6482</v>
      </c>
      <c r="AJ949" s="3" t="s">
        <v>6035</v>
      </c>
    </row>
    <row r="950" spans="1:36" ht="15">
      <c r="A950" s="10">
        <v>1045</v>
      </c>
      <c r="B950" t="str">
        <f>IF(K950="总计","",INDEX(主数据!A:AD,MATCH(J950,主数据!A:A,0),9))</f>
        <v>华西大区公司</v>
      </c>
      <c r="C950" t="str">
        <f>IF(K950="","",INDEX(主数据!A:AD,MATCH(J950,主数据!A:A,0),11))</f>
        <v>成都南区</v>
      </c>
      <c r="D950" t="str">
        <f t="shared" si="56"/>
        <v>CD1102电费标准方式0.86</v>
      </c>
      <c r="E950" s="13" t="str">
        <f t="shared" si="58"/>
        <v>0.86</v>
      </c>
      <c r="F950" s="13" t="str">
        <f>IF(E950="","",IFERROR(IF(IF(K950="","",INDEX(收费标合同信息维护!A:Q,MATCH(D950,收费标合同信息维护!J:J,0),10))=D950,"有","无"),"无"))</f>
        <v>无</v>
      </c>
      <c r="G950" s="13" t="str">
        <f t="shared" si="57"/>
        <v/>
      </c>
      <c r="H950" s="13" t="str">
        <f t="shared" si="59"/>
        <v/>
      </c>
      <c r="I950" s="13" t="str">
        <f>IF(G950="","",IFERROR(IF(IF(K950="","",INDEX(收费标合同信息维护!A:Q,MATCH(G950,收费标合同信息维护!M:M,0),13))=G950,"有","无"),"无"))</f>
        <v/>
      </c>
      <c r="J950" s="3" t="s">
        <v>2878</v>
      </c>
      <c r="K950" s="3" t="s">
        <v>8639</v>
      </c>
      <c r="L950" s="3" t="s">
        <v>6601</v>
      </c>
      <c r="M950" s="3" t="s">
        <v>6602</v>
      </c>
      <c r="N950" s="3" t="s">
        <v>6603</v>
      </c>
      <c r="O950" s="3" t="s">
        <v>6478</v>
      </c>
      <c r="P950" s="3" t="s">
        <v>6601</v>
      </c>
      <c r="Q950" s="3" t="s">
        <v>8660</v>
      </c>
      <c r="R950" s="3" t="s">
        <v>6484</v>
      </c>
      <c r="S950" s="3" t="s">
        <v>6491</v>
      </c>
      <c r="T950" s="3" t="s">
        <v>6915</v>
      </c>
      <c r="U950" s="3" t="s">
        <v>154</v>
      </c>
      <c r="V950" s="3" t="s">
        <v>8661</v>
      </c>
      <c r="W950" s="3" t="s">
        <v>154</v>
      </c>
      <c r="X950" s="3" t="s">
        <v>154</v>
      </c>
      <c r="Y950" s="3" t="s">
        <v>154</v>
      </c>
      <c r="Z950" s="3" t="s">
        <v>154</v>
      </c>
      <c r="AA950" s="3" t="s">
        <v>154</v>
      </c>
      <c r="AB950" s="3" t="s">
        <v>154</v>
      </c>
      <c r="AC950" s="3" t="s">
        <v>154</v>
      </c>
      <c r="AD950" s="3" t="s">
        <v>6151</v>
      </c>
      <c r="AE950" s="3" t="s">
        <v>6151</v>
      </c>
      <c r="AF950" s="3" t="s">
        <v>154</v>
      </c>
      <c r="AG950" s="3" t="s">
        <v>154</v>
      </c>
      <c r="AH950" s="3" t="s">
        <v>6478</v>
      </c>
      <c r="AI950" s="3" t="s">
        <v>6482</v>
      </c>
      <c r="AJ950" s="3" t="s">
        <v>6489</v>
      </c>
    </row>
    <row r="951" spans="1:36" ht="15">
      <c r="A951" s="10">
        <v>1046</v>
      </c>
      <c r="B951" t="str">
        <f>IF(K951="总计","",INDEX(主数据!A:AD,MATCH(J951,主数据!A:A,0),9))</f>
        <v>华西大区公司</v>
      </c>
      <c r="C951" t="str">
        <f>IF(K951="","",INDEX(主数据!A:AD,MATCH(J951,主数据!A:A,0),11))</f>
        <v>成都南区</v>
      </c>
      <c r="D951" t="str">
        <f t="shared" si="56"/>
        <v>CD1102自来水费（简易征收）标准方式4.60</v>
      </c>
      <c r="E951" s="13" t="str">
        <f t="shared" si="58"/>
        <v>4.60</v>
      </c>
      <c r="F951" s="13" t="str">
        <f>IF(E951="","",IFERROR(IF(IF(K951="","",INDEX(收费标合同信息维护!A:Q,MATCH(D951,收费标合同信息维护!J:J,0),10))=D951,"有","无"),"无"))</f>
        <v>无</v>
      </c>
      <c r="G951" s="13" t="str">
        <f t="shared" si="57"/>
        <v/>
      </c>
      <c r="H951" s="13" t="str">
        <f t="shared" si="59"/>
        <v/>
      </c>
      <c r="I951" s="13" t="str">
        <f>IF(G951="","",IFERROR(IF(IF(K951="","",INDEX(收费标合同信息维护!A:Q,MATCH(G951,收费标合同信息维护!M:M,0),13))=G951,"有","无"),"无"))</f>
        <v/>
      </c>
      <c r="J951" s="3" t="s">
        <v>2878</v>
      </c>
      <c r="K951" s="3" t="s">
        <v>8639</v>
      </c>
      <c r="L951" s="3" t="s">
        <v>6615</v>
      </c>
      <c r="M951" s="3" t="s">
        <v>6616</v>
      </c>
      <c r="N951" s="3" t="s">
        <v>6603</v>
      </c>
      <c r="O951" s="3" t="s">
        <v>6478</v>
      </c>
      <c r="P951" s="3" t="s">
        <v>8662</v>
      </c>
      <c r="Q951" s="3" t="s">
        <v>8663</v>
      </c>
      <c r="R951" s="3" t="s">
        <v>6484</v>
      </c>
      <c r="S951" s="3" t="s">
        <v>6491</v>
      </c>
      <c r="T951" s="3" t="s">
        <v>6481</v>
      </c>
      <c r="U951" s="3" t="s">
        <v>154</v>
      </c>
      <c r="V951" s="3" t="s">
        <v>6772</v>
      </c>
      <c r="W951" s="3" t="s">
        <v>154</v>
      </c>
      <c r="X951" s="3" t="s">
        <v>154</v>
      </c>
      <c r="Y951" s="3" t="s">
        <v>154</v>
      </c>
      <c r="Z951" s="3" t="s">
        <v>154</v>
      </c>
      <c r="AA951" s="3" t="s">
        <v>154</v>
      </c>
      <c r="AB951" s="3" t="s">
        <v>154</v>
      </c>
      <c r="AC951" s="3" t="s">
        <v>154</v>
      </c>
      <c r="AD951" s="3" t="s">
        <v>6151</v>
      </c>
      <c r="AE951" s="3" t="s">
        <v>6151</v>
      </c>
      <c r="AF951" s="3" t="s">
        <v>154</v>
      </c>
      <c r="AG951" s="3" t="s">
        <v>154</v>
      </c>
      <c r="AH951" s="3" t="s">
        <v>6478</v>
      </c>
      <c r="AI951" s="3" t="s">
        <v>6482</v>
      </c>
      <c r="AJ951" s="3" t="s">
        <v>6489</v>
      </c>
    </row>
    <row r="952" spans="1:36" ht="15">
      <c r="A952" s="10">
        <v>1047</v>
      </c>
      <c r="B952" t="str">
        <f>IF(K952="总计","",INDEX(主数据!A:AD,MATCH(J952,主数据!A:A,0),9))</f>
        <v>华西大区公司</v>
      </c>
      <c r="C952" t="str">
        <f>IF(K952="","",INDEX(主数据!A:AD,MATCH(J952,主数据!A:A,0),11))</f>
        <v>成都东区</v>
      </c>
      <c r="D952" t="str">
        <f t="shared" si="56"/>
        <v>CD46物业服务费标准方式2.90</v>
      </c>
      <c r="E952" s="13" t="str">
        <f t="shared" si="58"/>
        <v>2.90</v>
      </c>
      <c r="F952" s="13" t="str">
        <f>IF(E952="","",IFERROR(IF(IF(K952="","",INDEX(收费标合同信息维护!A:Q,MATCH(D952,收费标合同信息维护!J:J,0),10))=D952,"有","无"),"无"))</f>
        <v>无</v>
      </c>
      <c r="G952" s="13" t="str">
        <f t="shared" si="57"/>
        <v/>
      </c>
      <c r="H952" s="13" t="str">
        <f t="shared" si="59"/>
        <v/>
      </c>
      <c r="I952" s="13" t="str">
        <f>IF(G952="","",IFERROR(IF(IF(K952="","",INDEX(收费标合同信息维护!A:Q,MATCH(G952,收费标合同信息维护!M:M,0),13))=G952,"有","无"),"无"))</f>
        <v/>
      </c>
      <c r="J952" s="3" t="s">
        <v>3287</v>
      </c>
      <c r="K952" s="3" t="s">
        <v>8664</v>
      </c>
      <c r="L952" s="3" t="s">
        <v>6025</v>
      </c>
      <c r="M952" s="3" t="s">
        <v>6026</v>
      </c>
      <c r="N952" s="3" t="s">
        <v>6477</v>
      </c>
      <c r="O952" s="3" t="s">
        <v>6478</v>
      </c>
      <c r="P952" s="3" t="s">
        <v>8665</v>
      </c>
      <c r="Q952" s="3" t="s">
        <v>6483</v>
      </c>
      <c r="R952" s="3" t="s">
        <v>6484</v>
      </c>
      <c r="S952" s="3" t="s">
        <v>6491</v>
      </c>
      <c r="T952" s="3" t="s">
        <v>6506</v>
      </c>
      <c r="U952" s="3" t="s">
        <v>154</v>
      </c>
      <c r="V952" s="3" t="s">
        <v>8666</v>
      </c>
      <c r="W952" s="3" t="s">
        <v>154</v>
      </c>
      <c r="X952" s="3" t="s">
        <v>154</v>
      </c>
      <c r="Y952" s="3" t="s">
        <v>154</v>
      </c>
      <c r="Z952" s="3" t="s">
        <v>154</v>
      </c>
      <c r="AA952" s="3" t="s">
        <v>154</v>
      </c>
      <c r="AB952" s="3" t="s">
        <v>154</v>
      </c>
      <c r="AC952" s="3" t="s">
        <v>154</v>
      </c>
      <c r="AD952" s="3" t="s">
        <v>6151</v>
      </c>
      <c r="AE952" s="3" t="s">
        <v>6151</v>
      </c>
      <c r="AF952" s="3" t="s">
        <v>154</v>
      </c>
      <c r="AG952" s="3" t="s">
        <v>154</v>
      </c>
      <c r="AH952" s="3" t="s">
        <v>6478</v>
      </c>
      <c r="AI952" s="3" t="s">
        <v>6482</v>
      </c>
      <c r="AJ952" s="3" t="s">
        <v>8667</v>
      </c>
    </row>
    <row r="953" spans="1:36" ht="15">
      <c r="A953" s="10">
        <v>1048</v>
      </c>
      <c r="B953" t="str">
        <f>IF(K953="总计","",INDEX(主数据!A:AD,MATCH(J953,主数据!A:A,0),9))</f>
        <v>华西大区公司</v>
      </c>
      <c r="C953" t="str">
        <f>IF(K953="","",INDEX(主数据!A:AD,MATCH(J953,主数据!A:A,0),11))</f>
        <v>成都东区</v>
      </c>
      <c r="D953" t="str">
        <f t="shared" si="56"/>
        <v>CD46物业服务费标准方式6.50</v>
      </c>
      <c r="E953" s="13" t="str">
        <f t="shared" si="58"/>
        <v>6.50</v>
      </c>
      <c r="F953" s="13" t="str">
        <f>IF(E953="","",IFERROR(IF(IF(K953="","",INDEX(收费标合同信息维护!A:Q,MATCH(D953,收费标合同信息维护!J:J,0),10))=D953,"有","无"),"无"))</f>
        <v>无</v>
      </c>
      <c r="G953" s="13" t="str">
        <f t="shared" si="57"/>
        <v/>
      </c>
      <c r="H953" s="13" t="str">
        <f t="shared" si="59"/>
        <v/>
      </c>
      <c r="I953" s="13" t="str">
        <f>IF(G953="","",IFERROR(IF(IF(K953="","",INDEX(收费标合同信息维护!A:Q,MATCH(G953,收费标合同信息维护!M:M,0),13))=G953,"有","无"),"无"))</f>
        <v/>
      </c>
      <c r="J953" s="3" t="s">
        <v>3287</v>
      </c>
      <c r="K953" s="3" t="s">
        <v>8664</v>
      </c>
      <c r="L953" s="3" t="s">
        <v>6025</v>
      </c>
      <c r="M953" s="3" t="s">
        <v>6026</v>
      </c>
      <c r="N953" s="3" t="s">
        <v>6477</v>
      </c>
      <c r="O953" s="3" t="s">
        <v>6478</v>
      </c>
      <c r="P953" s="3" t="s">
        <v>8668</v>
      </c>
      <c r="Q953" s="3" t="s">
        <v>6677</v>
      </c>
      <c r="R953" s="3" t="s">
        <v>6484</v>
      </c>
      <c r="S953" s="3" t="s">
        <v>6491</v>
      </c>
      <c r="T953" s="3" t="s">
        <v>6506</v>
      </c>
      <c r="U953" s="3" t="s">
        <v>154</v>
      </c>
      <c r="V953" s="3" t="s">
        <v>6787</v>
      </c>
      <c r="W953" s="3" t="s">
        <v>154</v>
      </c>
      <c r="X953" s="3" t="s">
        <v>154</v>
      </c>
      <c r="Y953" s="3" t="s">
        <v>154</v>
      </c>
      <c r="Z953" s="3" t="s">
        <v>154</v>
      </c>
      <c r="AA953" s="3" t="s">
        <v>154</v>
      </c>
      <c r="AB953" s="3" t="s">
        <v>154</v>
      </c>
      <c r="AC953" s="3" t="s">
        <v>154</v>
      </c>
      <c r="AD953" s="3" t="s">
        <v>6151</v>
      </c>
      <c r="AE953" s="3" t="s">
        <v>6151</v>
      </c>
      <c r="AF953" s="3" t="s">
        <v>154</v>
      </c>
      <c r="AG953" s="3" t="s">
        <v>154</v>
      </c>
      <c r="AH953" s="3" t="s">
        <v>6478</v>
      </c>
      <c r="AI953" s="3" t="s">
        <v>6482</v>
      </c>
      <c r="AJ953" s="3" t="s">
        <v>6274</v>
      </c>
    </row>
    <row r="954" spans="1:36" ht="30">
      <c r="A954" s="10">
        <v>1049</v>
      </c>
      <c r="B954" t="str">
        <f>IF(K954="总计","",INDEX(主数据!A:AD,MATCH(J954,主数据!A:A,0),9))</f>
        <v>华西大区公司</v>
      </c>
      <c r="C954" t="str">
        <f>IF(K954="","",INDEX(主数据!A:AD,MATCH(J954,主数据!A:A,0),11))</f>
        <v>成都东区</v>
      </c>
      <c r="D954" t="str">
        <f t="shared" si="56"/>
        <v>CD46生活垃圾清运费-委托清运定额</v>
      </c>
      <c r="E954" s="13" t="str">
        <f t="shared" si="58"/>
        <v/>
      </c>
      <c r="F954" s="13" t="str">
        <f>IF(E954="","",IFERROR(IF(IF(K954="","",INDEX(收费标合同信息维护!A:Q,MATCH(D954,收费标合同信息维护!J:J,0),10))=D954,"有","无"),"无"))</f>
        <v/>
      </c>
      <c r="G954" s="13" t="str">
        <f t="shared" si="57"/>
        <v>CD46生活垃圾清运费-委托清运定额8.00</v>
      </c>
      <c r="H954" s="13" t="str">
        <f t="shared" si="59"/>
        <v>8.00</v>
      </c>
      <c r="I954" s="13" t="str">
        <f>IF(G954="","",IFERROR(IF(IF(K954="","",INDEX(收费标合同信息维护!A:Q,MATCH(G954,收费标合同信息维护!M:M,0),13))=G954,"有","无"),"无"))</f>
        <v>无</v>
      </c>
      <c r="J954" s="3" t="s">
        <v>3287</v>
      </c>
      <c r="K954" s="3" t="s">
        <v>8664</v>
      </c>
      <c r="L954" s="3" t="s">
        <v>6630</v>
      </c>
      <c r="M954" s="3" t="s">
        <v>6631</v>
      </c>
      <c r="N954" s="3" t="s">
        <v>6477</v>
      </c>
      <c r="O954" s="3" t="s">
        <v>6478</v>
      </c>
      <c r="P954" s="3" t="s">
        <v>8671</v>
      </c>
      <c r="Q954" s="3" t="s">
        <v>8672</v>
      </c>
      <c r="R954" s="3" t="s">
        <v>6490</v>
      </c>
      <c r="S954" s="3" t="s">
        <v>6491</v>
      </c>
      <c r="T954" s="3" t="s">
        <v>6496</v>
      </c>
      <c r="U954" s="3" t="s">
        <v>154</v>
      </c>
      <c r="V954" s="3" t="s">
        <v>154</v>
      </c>
      <c r="W954" s="3" t="s">
        <v>6851</v>
      </c>
      <c r="X954" s="3" t="s">
        <v>154</v>
      </c>
      <c r="Y954" s="3" t="s">
        <v>154</v>
      </c>
      <c r="Z954" s="3" t="s">
        <v>154</v>
      </c>
      <c r="AA954" s="3" t="s">
        <v>154</v>
      </c>
      <c r="AB954" s="3" t="s">
        <v>154</v>
      </c>
      <c r="AC954" s="3" t="s">
        <v>154</v>
      </c>
      <c r="AD954" s="3" t="s">
        <v>6151</v>
      </c>
      <c r="AE954" s="3" t="s">
        <v>6151</v>
      </c>
      <c r="AF954" s="3" t="s">
        <v>154</v>
      </c>
      <c r="AG954" s="3" t="s">
        <v>154</v>
      </c>
      <c r="AH954" s="3" t="s">
        <v>6478</v>
      </c>
      <c r="AI954" s="3" t="s">
        <v>6482</v>
      </c>
      <c r="AJ954" s="3" t="s">
        <v>6136</v>
      </c>
    </row>
    <row r="955" spans="1:36" ht="30">
      <c r="A955" s="10">
        <v>1050</v>
      </c>
      <c r="B955" t="str">
        <f>IF(K955="总计","",INDEX(主数据!A:AD,MATCH(J955,主数据!A:A,0),9))</f>
        <v>华西大区公司</v>
      </c>
      <c r="C955" t="str">
        <f>IF(K955="","",INDEX(主数据!A:AD,MATCH(J955,主数据!A:A,0),11))</f>
        <v>成都东区</v>
      </c>
      <c r="D955" t="str">
        <f t="shared" si="56"/>
        <v>CD46生活垃圾清运费-委托清运定额</v>
      </c>
      <c r="E955" s="13" t="str">
        <f t="shared" si="58"/>
        <v/>
      </c>
      <c r="F955" s="13" t="str">
        <f>IF(E955="","",IFERROR(IF(IF(K955="","",INDEX(收费标合同信息维护!A:Q,MATCH(D955,收费标合同信息维护!J:J,0),10))=D955,"有","无"),"无"))</f>
        <v/>
      </c>
      <c r="G955" s="13" t="str">
        <f t="shared" si="57"/>
        <v>CD46生活垃圾清运费-委托清运定额18.00</v>
      </c>
      <c r="H955" s="13" t="str">
        <f t="shared" si="59"/>
        <v>18.00</v>
      </c>
      <c r="I955" s="13" t="str">
        <f>IF(G955="","",IFERROR(IF(IF(K955="","",INDEX(收费标合同信息维护!A:Q,MATCH(G955,收费标合同信息维护!M:M,0),13))=G955,"有","无"),"无"))</f>
        <v>无</v>
      </c>
      <c r="J955" s="3" t="s">
        <v>3287</v>
      </c>
      <c r="K955" s="3" t="s">
        <v>8664</v>
      </c>
      <c r="L955" s="3" t="s">
        <v>6630</v>
      </c>
      <c r="M955" s="3" t="s">
        <v>6631</v>
      </c>
      <c r="N955" s="3" t="s">
        <v>6477</v>
      </c>
      <c r="O955" s="3" t="s">
        <v>6478</v>
      </c>
      <c r="P955" s="3" t="s">
        <v>8673</v>
      </c>
      <c r="Q955" s="3" t="s">
        <v>8674</v>
      </c>
      <c r="R955" s="3" t="s">
        <v>6490</v>
      </c>
      <c r="S955" s="3" t="s">
        <v>6491</v>
      </c>
      <c r="T955" s="3" t="s">
        <v>6496</v>
      </c>
      <c r="U955" s="3" t="s">
        <v>154</v>
      </c>
      <c r="V955" s="3" t="s">
        <v>154</v>
      </c>
      <c r="W955" s="3" t="s">
        <v>8650</v>
      </c>
      <c r="X955" s="3" t="s">
        <v>154</v>
      </c>
      <c r="Y955" s="3" t="s">
        <v>154</v>
      </c>
      <c r="Z955" s="3" t="s">
        <v>154</v>
      </c>
      <c r="AA955" s="3" t="s">
        <v>154</v>
      </c>
      <c r="AB955" s="3" t="s">
        <v>154</v>
      </c>
      <c r="AC955" s="3" t="s">
        <v>154</v>
      </c>
      <c r="AD955" s="3" t="s">
        <v>6151</v>
      </c>
      <c r="AE955" s="3" t="s">
        <v>6151</v>
      </c>
      <c r="AF955" s="3" t="s">
        <v>154</v>
      </c>
      <c r="AG955" s="3" t="s">
        <v>154</v>
      </c>
      <c r="AH955" s="3" t="s">
        <v>6478</v>
      </c>
      <c r="AI955" s="3" t="s">
        <v>6482</v>
      </c>
      <c r="AJ955" s="3" t="s">
        <v>6128</v>
      </c>
    </row>
    <row r="956" spans="1:36" ht="30">
      <c r="A956" s="10">
        <v>1051</v>
      </c>
      <c r="B956" t="str">
        <f>IF(K956="总计","",INDEX(主数据!A:AD,MATCH(J956,主数据!A:A,0),9))</f>
        <v>华西大区公司</v>
      </c>
      <c r="C956" t="str">
        <f>IF(K956="","",INDEX(主数据!A:AD,MATCH(J956,主数据!A:A,0),11))</f>
        <v>成都东区</v>
      </c>
      <c r="D956" t="str">
        <f t="shared" si="56"/>
        <v>CD46开发商委托停车租赁费（固定）定额</v>
      </c>
      <c r="E956" s="13" t="str">
        <f t="shared" si="58"/>
        <v/>
      </c>
      <c r="F956" s="13" t="str">
        <f>IF(E956="","",IFERROR(IF(IF(K956="","",INDEX(收费标合同信息维护!A:Q,MATCH(D956,收费标合同信息维护!J:J,0),10))=D956,"有","无"),"无"))</f>
        <v/>
      </c>
      <c r="G956" s="13" t="str">
        <f t="shared" si="57"/>
        <v>CD46开发商委托停车租赁费（固定）定额400.00</v>
      </c>
      <c r="H956" s="13" t="str">
        <f t="shared" si="59"/>
        <v>400.00</v>
      </c>
      <c r="I956" s="13" t="str">
        <f>IF(G956="","",IFERROR(IF(IF(K956="","",INDEX(收费标合同信息维护!A:Q,MATCH(G956,收费标合同信息维护!M:M,0),13))=G956,"有","无"),"无"))</f>
        <v>无</v>
      </c>
      <c r="J956" s="3" t="s">
        <v>3287</v>
      </c>
      <c r="K956" s="3" t="s">
        <v>8664</v>
      </c>
      <c r="L956" s="3" t="s">
        <v>6818</v>
      </c>
      <c r="M956" s="3" t="s">
        <v>6819</v>
      </c>
      <c r="N956" s="3" t="s">
        <v>6477</v>
      </c>
      <c r="O956" s="3" t="s">
        <v>6478</v>
      </c>
      <c r="P956" s="3" t="s">
        <v>8675</v>
      </c>
      <c r="Q956" s="3" t="s">
        <v>8676</v>
      </c>
      <c r="R956" s="3" t="s">
        <v>6490</v>
      </c>
      <c r="S956" s="3" t="s">
        <v>6491</v>
      </c>
      <c r="T956" s="3" t="s">
        <v>8677</v>
      </c>
      <c r="U956" s="3" t="s">
        <v>154</v>
      </c>
      <c r="V956" s="3" t="s">
        <v>154</v>
      </c>
      <c r="W956" s="3" t="s">
        <v>7012</v>
      </c>
      <c r="X956" s="3" t="s">
        <v>154</v>
      </c>
      <c r="Y956" s="3" t="s">
        <v>154</v>
      </c>
      <c r="Z956" s="3" t="s">
        <v>154</v>
      </c>
      <c r="AA956" s="3" t="s">
        <v>154</v>
      </c>
      <c r="AB956" s="3" t="s">
        <v>154</v>
      </c>
      <c r="AC956" s="3" t="s">
        <v>154</v>
      </c>
      <c r="AD956" s="3" t="s">
        <v>6151</v>
      </c>
      <c r="AE956" s="3" t="s">
        <v>6151</v>
      </c>
      <c r="AF956" s="3" t="s">
        <v>6040</v>
      </c>
      <c r="AG956" s="3" t="s">
        <v>154</v>
      </c>
      <c r="AH956" s="3" t="s">
        <v>6478</v>
      </c>
      <c r="AI956" s="3" t="s">
        <v>6482</v>
      </c>
      <c r="AJ956" s="3" t="s">
        <v>6031</v>
      </c>
    </row>
    <row r="957" spans="1:36" ht="30">
      <c r="A957" s="10">
        <v>1052</v>
      </c>
      <c r="B957" t="str">
        <f>IF(K957="总计","",INDEX(主数据!A:AD,MATCH(J957,主数据!A:A,0),9))</f>
        <v>华西大区公司</v>
      </c>
      <c r="C957" t="str">
        <f>IF(K957="","",INDEX(主数据!A:AD,MATCH(J957,主数据!A:A,0),11))</f>
        <v>成都东区</v>
      </c>
      <c r="D957" t="str">
        <f t="shared" si="56"/>
        <v>CD46开发商委托停车租赁费（固定）定额</v>
      </c>
      <c r="E957" s="13" t="str">
        <f t="shared" si="58"/>
        <v/>
      </c>
      <c r="F957" s="13" t="str">
        <f>IF(E957="","",IFERROR(IF(IF(K957="","",INDEX(收费标合同信息维护!A:Q,MATCH(D957,收费标合同信息维护!J:J,0),10))=D957,"有","无"),"无"))</f>
        <v/>
      </c>
      <c r="G957" s="13" t="str">
        <f t="shared" si="57"/>
        <v>CD46开发商委托停车租赁费（固定）定额240.00</v>
      </c>
      <c r="H957" s="13" t="str">
        <f t="shared" si="59"/>
        <v>240.00</v>
      </c>
      <c r="I957" s="13" t="str">
        <f>IF(G957="","",IFERROR(IF(IF(K957="","",INDEX(收费标合同信息维护!A:Q,MATCH(G957,收费标合同信息维护!M:M,0),13))=G957,"有","无"),"无"))</f>
        <v>无</v>
      </c>
      <c r="J957" s="3" t="s">
        <v>3287</v>
      </c>
      <c r="K957" s="3" t="s">
        <v>8664</v>
      </c>
      <c r="L957" s="3" t="s">
        <v>6818</v>
      </c>
      <c r="M957" s="3" t="s">
        <v>6819</v>
      </c>
      <c r="N957" s="3" t="s">
        <v>6477</v>
      </c>
      <c r="O957" s="3" t="s">
        <v>6478</v>
      </c>
      <c r="P957" s="3" t="s">
        <v>8678</v>
      </c>
      <c r="Q957" s="3" t="s">
        <v>8679</v>
      </c>
      <c r="R957" s="3" t="s">
        <v>6490</v>
      </c>
      <c r="S957" s="3" t="s">
        <v>6491</v>
      </c>
      <c r="T957" s="3" t="s">
        <v>8677</v>
      </c>
      <c r="U957" s="3" t="s">
        <v>154</v>
      </c>
      <c r="V957" s="3" t="s">
        <v>154</v>
      </c>
      <c r="W957" s="3" t="s">
        <v>8680</v>
      </c>
      <c r="X957" s="3" t="s">
        <v>154</v>
      </c>
      <c r="Y957" s="3" t="s">
        <v>154</v>
      </c>
      <c r="Z957" s="3" t="s">
        <v>154</v>
      </c>
      <c r="AA957" s="3" t="s">
        <v>154</v>
      </c>
      <c r="AB957" s="3" t="s">
        <v>154</v>
      </c>
      <c r="AC957" s="3" t="s">
        <v>154</v>
      </c>
      <c r="AD957" s="3" t="s">
        <v>6151</v>
      </c>
      <c r="AE957" s="3" t="s">
        <v>6151</v>
      </c>
      <c r="AF957" s="3" t="s">
        <v>154</v>
      </c>
      <c r="AG957" s="3" t="s">
        <v>154</v>
      </c>
      <c r="AH957" s="3" t="s">
        <v>6478</v>
      </c>
      <c r="AI957" s="3" t="s">
        <v>6482</v>
      </c>
      <c r="AJ957" s="3" t="s">
        <v>6038</v>
      </c>
    </row>
    <row r="958" spans="1:36" ht="30">
      <c r="A958" s="10">
        <v>1053</v>
      </c>
      <c r="B958" t="str">
        <f>IF(K958="总计","",INDEX(主数据!A:AD,MATCH(J958,主数据!A:A,0),9))</f>
        <v>华西大区公司</v>
      </c>
      <c r="C958" t="str">
        <f>IF(K958="","",INDEX(主数据!A:AD,MATCH(J958,主数据!A:A,0),11))</f>
        <v>成都东区</v>
      </c>
      <c r="D958" t="str">
        <f t="shared" si="56"/>
        <v>CD46开发商委托停车租赁费（固定）定额</v>
      </c>
      <c r="E958" s="13" t="str">
        <f t="shared" si="58"/>
        <v/>
      </c>
      <c r="F958" s="13" t="str">
        <f>IF(E958="","",IFERROR(IF(IF(K958="","",INDEX(收费标合同信息维护!A:Q,MATCH(D958,收费标合同信息维护!J:J,0),10))=D958,"有","无"),"无"))</f>
        <v/>
      </c>
      <c r="G958" s="13" t="str">
        <f t="shared" si="57"/>
        <v>CD46开发商委托停车租赁费（固定）定额320.00</v>
      </c>
      <c r="H958" s="13" t="str">
        <f t="shared" si="59"/>
        <v>320.00</v>
      </c>
      <c r="I958" s="13" t="str">
        <f>IF(G958="","",IFERROR(IF(IF(K958="","",INDEX(收费标合同信息维护!A:Q,MATCH(G958,收费标合同信息维护!M:M,0),13))=G958,"有","无"),"无"))</f>
        <v>无</v>
      </c>
      <c r="J958" s="3" t="s">
        <v>3287</v>
      </c>
      <c r="K958" s="3" t="s">
        <v>8664</v>
      </c>
      <c r="L958" s="3" t="s">
        <v>6818</v>
      </c>
      <c r="M958" s="3" t="s">
        <v>6819</v>
      </c>
      <c r="N958" s="3" t="s">
        <v>6477</v>
      </c>
      <c r="O958" s="3" t="s">
        <v>6478</v>
      </c>
      <c r="P958" s="3" t="s">
        <v>8681</v>
      </c>
      <c r="Q958" s="3" t="s">
        <v>8682</v>
      </c>
      <c r="R958" s="3" t="s">
        <v>6490</v>
      </c>
      <c r="S958" s="3" t="s">
        <v>6491</v>
      </c>
      <c r="T958" s="3" t="s">
        <v>8677</v>
      </c>
      <c r="U958" s="3" t="s">
        <v>154</v>
      </c>
      <c r="V958" s="3" t="s">
        <v>154</v>
      </c>
      <c r="W958" s="3" t="s">
        <v>8683</v>
      </c>
      <c r="X958" s="3" t="s">
        <v>154</v>
      </c>
      <c r="Y958" s="3" t="s">
        <v>154</v>
      </c>
      <c r="Z958" s="3" t="s">
        <v>154</v>
      </c>
      <c r="AA958" s="3" t="s">
        <v>154</v>
      </c>
      <c r="AB958" s="3" t="s">
        <v>154</v>
      </c>
      <c r="AC958" s="3" t="s">
        <v>154</v>
      </c>
      <c r="AD958" s="3" t="s">
        <v>6151</v>
      </c>
      <c r="AE958" s="3" t="s">
        <v>6151</v>
      </c>
      <c r="AF958" s="3" t="s">
        <v>6040</v>
      </c>
      <c r="AG958" s="3" t="s">
        <v>154</v>
      </c>
      <c r="AH958" s="3" t="s">
        <v>6478</v>
      </c>
      <c r="AI958" s="3" t="s">
        <v>6482</v>
      </c>
      <c r="AJ958" s="3" t="s">
        <v>6033</v>
      </c>
    </row>
    <row r="959" spans="1:36" ht="30">
      <c r="A959" s="10">
        <v>1054</v>
      </c>
      <c r="B959" t="str">
        <f>IF(K959="总计","",INDEX(主数据!A:AD,MATCH(J959,主数据!A:A,0),9))</f>
        <v>华西大区公司</v>
      </c>
      <c r="C959" t="str">
        <f>IF(K959="","",INDEX(主数据!A:AD,MATCH(J959,主数据!A:A,0),11))</f>
        <v>成都东区</v>
      </c>
      <c r="D959" t="str">
        <f t="shared" si="56"/>
        <v>CD46开发商委托停车租赁费（固定）定额</v>
      </c>
      <c r="E959" s="13" t="str">
        <f t="shared" si="58"/>
        <v/>
      </c>
      <c r="F959" s="13" t="str">
        <f>IF(E959="","",IFERROR(IF(IF(K959="","",INDEX(收费标合同信息维护!A:Q,MATCH(D959,收费标合同信息维护!J:J,0),10))=D959,"有","无"),"无"))</f>
        <v/>
      </c>
      <c r="G959" s="13" t="str">
        <f t="shared" si="57"/>
        <v>CD46开发商委托停车租赁费（固定）定额280.00</v>
      </c>
      <c r="H959" s="13" t="str">
        <f t="shared" si="59"/>
        <v>280.00</v>
      </c>
      <c r="I959" s="13" t="str">
        <f>IF(G959="","",IFERROR(IF(IF(K959="","",INDEX(收费标合同信息维护!A:Q,MATCH(G959,收费标合同信息维护!M:M,0),13))=G959,"有","无"),"无"))</f>
        <v>无</v>
      </c>
      <c r="J959" s="3" t="s">
        <v>3287</v>
      </c>
      <c r="K959" s="3" t="s">
        <v>8664</v>
      </c>
      <c r="L959" s="3" t="s">
        <v>6818</v>
      </c>
      <c r="M959" s="3" t="s">
        <v>6819</v>
      </c>
      <c r="N959" s="3" t="s">
        <v>6477</v>
      </c>
      <c r="O959" s="3" t="s">
        <v>6478</v>
      </c>
      <c r="P959" s="3" t="s">
        <v>8684</v>
      </c>
      <c r="Q959" s="3" t="s">
        <v>8685</v>
      </c>
      <c r="R959" s="3" t="s">
        <v>6490</v>
      </c>
      <c r="S959" s="3" t="s">
        <v>6491</v>
      </c>
      <c r="T959" s="3" t="s">
        <v>8677</v>
      </c>
      <c r="U959" s="3" t="s">
        <v>154</v>
      </c>
      <c r="V959" s="3" t="s">
        <v>154</v>
      </c>
      <c r="W959" s="3" t="s">
        <v>8686</v>
      </c>
      <c r="X959" s="3" t="s">
        <v>154</v>
      </c>
      <c r="Y959" s="3" t="s">
        <v>154</v>
      </c>
      <c r="Z959" s="3" t="s">
        <v>154</v>
      </c>
      <c r="AA959" s="3" t="s">
        <v>154</v>
      </c>
      <c r="AB959" s="3" t="s">
        <v>154</v>
      </c>
      <c r="AC959" s="3" t="s">
        <v>154</v>
      </c>
      <c r="AD959" s="3" t="s">
        <v>6151</v>
      </c>
      <c r="AE959" s="3" t="s">
        <v>6151</v>
      </c>
      <c r="AF959" s="3" t="s">
        <v>6040</v>
      </c>
      <c r="AG959" s="3" t="s">
        <v>154</v>
      </c>
      <c r="AH959" s="3" t="s">
        <v>6478</v>
      </c>
      <c r="AI959" s="3" t="s">
        <v>6482</v>
      </c>
      <c r="AJ959" s="3" t="s">
        <v>6033</v>
      </c>
    </row>
    <row r="960" spans="1:36" ht="30">
      <c r="A960" s="10">
        <v>1055</v>
      </c>
      <c r="B960" t="str">
        <f>IF(K960="总计","",INDEX(主数据!A:AD,MATCH(J960,主数据!A:A,0),9))</f>
        <v>华西大区公司</v>
      </c>
      <c r="C960" t="str">
        <f>IF(K960="","",INDEX(主数据!A:AD,MATCH(J960,主数据!A:A,0),11))</f>
        <v>成都东区</v>
      </c>
      <c r="D960" t="str">
        <f t="shared" si="56"/>
        <v>CD46开发商委托停车租赁费（固定）定额</v>
      </c>
      <c r="E960" s="13" t="str">
        <f t="shared" si="58"/>
        <v/>
      </c>
      <c r="F960" s="13" t="str">
        <f>IF(E960="","",IFERROR(IF(IF(K960="","",INDEX(收费标合同信息维护!A:Q,MATCH(D960,收费标合同信息维护!J:J,0),10))=D960,"有","无"),"无"))</f>
        <v/>
      </c>
      <c r="G960" s="13" t="str">
        <f t="shared" si="57"/>
        <v>CD46开发商委托停车租赁费（固定）定额500.00</v>
      </c>
      <c r="H960" s="13" t="str">
        <f t="shared" si="59"/>
        <v>500.00</v>
      </c>
      <c r="I960" s="13" t="str">
        <f>IF(G960="","",IFERROR(IF(IF(K960="","",INDEX(收费标合同信息维护!A:Q,MATCH(G960,收费标合同信息维护!M:M,0),13))=G960,"有","无"),"无"))</f>
        <v>无</v>
      </c>
      <c r="J960" s="3" t="s">
        <v>3287</v>
      </c>
      <c r="K960" s="3" t="s">
        <v>8664</v>
      </c>
      <c r="L960" s="3" t="s">
        <v>6818</v>
      </c>
      <c r="M960" s="3" t="s">
        <v>6819</v>
      </c>
      <c r="N960" s="3" t="s">
        <v>6477</v>
      </c>
      <c r="O960" s="3" t="s">
        <v>6478</v>
      </c>
      <c r="P960" s="3" t="s">
        <v>8687</v>
      </c>
      <c r="Q960" s="3" t="s">
        <v>8688</v>
      </c>
      <c r="R960" s="3" t="s">
        <v>6490</v>
      </c>
      <c r="S960" s="3" t="s">
        <v>6491</v>
      </c>
      <c r="T960" s="3" t="s">
        <v>8121</v>
      </c>
      <c r="U960" s="3" t="s">
        <v>154</v>
      </c>
      <c r="V960" s="3" t="s">
        <v>154</v>
      </c>
      <c r="W960" s="3" t="s">
        <v>6752</v>
      </c>
      <c r="X960" s="3" t="s">
        <v>154</v>
      </c>
      <c r="Y960" s="3" t="s">
        <v>154</v>
      </c>
      <c r="Z960" s="3" t="s">
        <v>154</v>
      </c>
      <c r="AA960" s="3" t="s">
        <v>154</v>
      </c>
      <c r="AB960" s="3" t="s">
        <v>154</v>
      </c>
      <c r="AC960" s="3" t="s">
        <v>154</v>
      </c>
      <c r="AD960" s="3" t="s">
        <v>6151</v>
      </c>
      <c r="AE960" s="3" t="s">
        <v>6151</v>
      </c>
      <c r="AF960" s="3" t="s">
        <v>6040</v>
      </c>
      <c r="AG960" s="3" t="s">
        <v>154</v>
      </c>
      <c r="AH960" s="3" t="s">
        <v>6478</v>
      </c>
      <c r="AI960" s="3" t="s">
        <v>6482</v>
      </c>
      <c r="AJ960" s="3" t="s">
        <v>6032</v>
      </c>
    </row>
    <row r="961" spans="1:36" ht="30">
      <c r="A961" s="10">
        <v>1056</v>
      </c>
      <c r="B961" t="str">
        <f>IF(K961="总计","",INDEX(主数据!A:AD,MATCH(J961,主数据!A:A,0),9))</f>
        <v>华西大区公司</v>
      </c>
      <c r="C961" t="str">
        <f>IF(K961="","",INDEX(主数据!A:AD,MATCH(J961,主数据!A:A,0),11))</f>
        <v>成都东区</v>
      </c>
      <c r="D961" t="str">
        <f t="shared" si="56"/>
        <v>CD46开发商委托停车租赁费（固定）定额</v>
      </c>
      <c r="E961" s="13" t="str">
        <f t="shared" si="58"/>
        <v/>
      </c>
      <c r="F961" s="13" t="str">
        <f>IF(E961="","",IFERROR(IF(IF(K961="","",INDEX(收费标合同信息维护!A:Q,MATCH(D961,收费标合同信息维护!J:J,0),10))=D961,"有","无"),"无"))</f>
        <v/>
      </c>
      <c r="G961" s="13" t="str">
        <f t="shared" si="57"/>
        <v>CD46开发商委托停车租赁费（固定）定额600.00</v>
      </c>
      <c r="H961" s="13" t="str">
        <f t="shared" si="59"/>
        <v>600.00</v>
      </c>
      <c r="I961" s="13" t="str">
        <f>IF(G961="","",IFERROR(IF(IF(K961="","",INDEX(收费标合同信息维护!A:Q,MATCH(G961,收费标合同信息维护!M:M,0),13))=G961,"有","无"),"无"))</f>
        <v>无</v>
      </c>
      <c r="J961" s="3" t="s">
        <v>3287</v>
      </c>
      <c r="K961" s="3" t="s">
        <v>8664</v>
      </c>
      <c r="L961" s="3" t="s">
        <v>6818</v>
      </c>
      <c r="M961" s="3" t="s">
        <v>6819</v>
      </c>
      <c r="N961" s="3" t="s">
        <v>6477</v>
      </c>
      <c r="O961" s="3" t="s">
        <v>6478</v>
      </c>
      <c r="P961" s="3" t="s">
        <v>8689</v>
      </c>
      <c r="Q961" s="3" t="s">
        <v>8690</v>
      </c>
      <c r="R961" s="3" t="s">
        <v>6490</v>
      </c>
      <c r="S961" s="3" t="s">
        <v>6491</v>
      </c>
      <c r="T961" s="3" t="s">
        <v>8691</v>
      </c>
      <c r="U961" s="3" t="s">
        <v>154</v>
      </c>
      <c r="V961" s="3" t="s">
        <v>154</v>
      </c>
      <c r="W961" s="3" t="s">
        <v>8692</v>
      </c>
      <c r="X961" s="3" t="s">
        <v>154</v>
      </c>
      <c r="Y961" s="3" t="s">
        <v>154</v>
      </c>
      <c r="Z961" s="3" t="s">
        <v>154</v>
      </c>
      <c r="AA961" s="3" t="s">
        <v>154</v>
      </c>
      <c r="AB961" s="3" t="s">
        <v>154</v>
      </c>
      <c r="AC961" s="3" t="s">
        <v>154</v>
      </c>
      <c r="AD961" s="3" t="s">
        <v>6151</v>
      </c>
      <c r="AE961" s="3" t="s">
        <v>6151</v>
      </c>
      <c r="AF961" s="3" t="s">
        <v>6040</v>
      </c>
      <c r="AG961" s="3" t="s">
        <v>154</v>
      </c>
      <c r="AH961" s="3" t="s">
        <v>6478</v>
      </c>
      <c r="AI961" s="3" t="s">
        <v>6482</v>
      </c>
      <c r="AJ961" s="3" t="s">
        <v>6033</v>
      </c>
    </row>
    <row r="962" spans="1:36" ht="30">
      <c r="A962" s="10">
        <v>1057</v>
      </c>
      <c r="B962" t="str">
        <f>IF(K962="总计","",INDEX(主数据!A:AD,MATCH(J962,主数据!A:A,0),9))</f>
        <v>华西大区公司</v>
      </c>
      <c r="C962" t="str">
        <f>IF(K962="","",INDEX(主数据!A:AD,MATCH(J962,主数据!A:A,0),11))</f>
        <v>成都东区</v>
      </c>
      <c r="D962" t="str">
        <f t="shared" ref="D962:D1025" si="60">J962&amp;M962&amp;R962&amp;E962</f>
        <v>CD46小业主委托停车管理费（固定）定额</v>
      </c>
      <c r="E962" s="13" t="str">
        <f t="shared" si="58"/>
        <v/>
      </c>
      <c r="F962" s="13" t="str">
        <f>IF(E962="","",IFERROR(IF(IF(K962="","",INDEX(收费标合同信息维护!A:Q,MATCH(D962,收费标合同信息维护!J:J,0),10))=D962,"有","无"),"无"))</f>
        <v/>
      </c>
      <c r="G962" s="13" t="str">
        <f t="shared" ref="G962:G1025" si="61">IF(W962="","",J962&amp;M962&amp;R962&amp;H962)</f>
        <v>CD46小业主委托停车管理费（固定）定额100.00</v>
      </c>
      <c r="H962" s="13" t="str">
        <f t="shared" si="59"/>
        <v>100.00</v>
      </c>
      <c r="I962" s="13" t="str">
        <f>IF(G962="","",IFERROR(IF(IF(K962="","",INDEX(收费标合同信息维护!A:Q,MATCH(G962,收费标合同信息维护!M:M,0),13))=G962,"有","无"),"无"))</f>
        <v>无</v>
      </c>
      <c r="J962" s="3" t="s">
        <v>3287</v>
      </c>
      <c r="K962" s="3" t="s">
        <v>8664</v>
      </c>
      <c r="L962" s="3" t="s">
        <v>7013</v>
      </c>
      <c r="M962" s="3" t="s">
        <v>7014</v>
      </c>
      <c r="N962" s="3" t="s">
        <v>6477</v>
      </c>
      <c r="O962" s="3" t="s">
        <v>6478</v>
      </c>
      <c r="P962" s="3" t="s">
        <v>8693</v>
      </c>
      <c r="Q962" s="3" t="s">
        <v>7162</v>
      </c>
      <c r="R962" s="3" t="s">
        <v>6490</v>
      </c>
      <c r="S962" s="3" t="s">
        <v>6491</v>
      </c>
      <c r="T962" s="3" t="s">
        <v>6800</v>
      </c>
      <c r="U962" s="3" t="s">
        <v>154</v>
      </c>
      <c r="V962" s="3" t="s">
        <v>154</v>
      </c>
      <c r="W962" s="3" t="s">
        <v>6743</v>
      </c>
      <c r="X962" s="3" t="s">
        <v>154</v>
      </c>
      <c r="Y962" s="3" t="s">
        <v>154</v>
      </c>
      <c r="Z962" s="3" t="s">
        <v>154</v>
      </c>
      <c r="AA962" s="3" t="s">
        <v>154</v>
      </c>
      <c r="AB962" s="3" t="s">
        <v>154</v>
      </c>
      <c r="AC962" s="3" t="s">
        <v>154</v>
      </c>
      <c r="AD962" s="3" t="s">
        <v>6151</v>
      </c>
      <c r="AE962" s="3" t="s">
        <v>6151</v>
      </c>
      <c r="AF962" s="3" t="s">
        <v>6040</v>
      </c>
      <c r="AG962" s="3" t="s">
        <v>154</v>
      </c>
      <c r="AH962" s="3" t="s">
        <v>6478</v>
      </c>
      <c r="AI962" s="3" t="s">
        <v>6482</v>
      </c>
      <c r="AJ962" s="3" t="s">
        <v>6069</v>
      </c>
    </row>
    <row r="963" spans="1:36" ht="30">
      <c r="A963" s="10">
        <v>1058</v>
      </c>
      <c r="B963" t="str">
        <f>IF(K963="总计","",INDEX(主数据!A:AD,MATCH(J963,主数据!A:A,0),9))</f>
        <v>华西大区公司</v>
      </c>
      <c r="C963" t="str">
        <f>IF(K963="","",INDEX(主数据!A:AD,MATCH(J963,主数据!A:A,0),11))</f>
        <v>成都东区</v>
      </c>
      <c r="D963" t="str">
        <f t="shared" si="60"/>
        <v>CD46小业主委托停车管理费（固定）定额200.00</v>
      </c>
      <c r="E963" s="13" t="str">
        <f t="shared" ref="E963:E1026" si="62">TEXT(IF(V963="","",--V963),"0.00")</f>
        <v>200.00</v>
      </c>
      <c r="F963" s="13" t="str">
        <f>IF(E963="","",IFERROR(IF(IF(K963="","",INDEX(收费标合同信息维护!A:Q,MATCH(D963,收费标合同信息维护!J:J,0),10))=D963,"有","无"),"无"))</f>
        <v>无</v>
      </c>
      <c r="G963" s="13" t="str">
        <f t="shared" si="61"/>
        <v>CD46小业主委托停车管理费（固定）定额200.00</v>
      </c>
      <c r="H963" s="13" t="str">
        <f t="shared" ref="H963:H1026" si="63">TEXT(IF(W963="","",--W963),"0.00")</f>
        <v>200.00</v>
      </c>
      <c r="I963" s="13" t="str">
        <f>IF(G963="","",IFERROR(IF(IF(K963="","",INDEX(收费标合同信息维护!A:Q,MATCH(G963,收费标合同信息维护!M:M,0),13))=G963,"有","无"),"无"))</f>
        <v>无</v>
      </c>
      <c r="J963" s="3" t="s">
        <v>3287</v>
      </c>
      <c r="K963" s="3" t="s">
        <v>8664</v>
      </c>
      <c r="L963" s="3" t="s">
        <v>7013</v>
      </c>
      <c r="M963" s="3" t="s">
        <v>7014</v>
      </c>
      <c r="N963" s="3" t="s">
        <v>6477</v>
      </c>
      <c r="O963" s="3" t="s">
        <v>6478</v>
      </c>
      <c r="P963" s="3" t="s">
        <v>8694</v>
      </c>
      <c r="Q963" s="3" t="s">
        <v>8695</v>
      </c>
      <c r="R963" s="3" t="s">
        <v>6490</v>
      </c>
      <c r="S963" s="3" t="s">
        <v>6491</v>
      </c>
      <c r="T963" s="3" t="s">
        <v>6691</v>
      </c>
      <c r="U963" s="3" t="s">
        <v>154</v>
      </c>
      <c r="V963" s="3" t="s">
        <v>6698</v>
      </c>
      <c r="W963" s="3" t="s">
        <v>6698</v>
      </c>
      <c r="X963" s="3" t="s">
        <v>154</v>
      </c>
      <c r="Y963" s="3" t="s">
        <v>154</v>
      </c>
      <c r="Z963" s="3" t="s">
        <v>154</v>
      </c>
      <c r="AA963" s="3" t="s">
        <v>154</v>
      </c>
      <c r="AB963" s="3" t="s">
        <v>154</v>
      </c>
      <c r="AC963" s="3" t="s">
        <v>154</v>
      </c>
      <c r="AD963" s="3" t="s">
        <v>6151</v>
      </c>
      <c r="AE963" s="3" t="s">
        <v>6151</v>
      </c>
      <c r="AF963" s="3" t="s">
        <v>6040</v>
      </c>
      <c r="AG963" s="3" t="s">
        <v>154</v>
      </c>
      <c r="AH963" s="3" t="s">
        <v>6478</v>
      </c>
      <c r="AI963" s="3" t="s">
        <v>6482</v>
      </c>
      <c r="AJ963" s="3" t="s">
        <v>6030</v>
      </c>
    </row>
    <row r="964" spans="1:36" ht="15">
      <c r="A964" s="10">
        <v>1059</v>
      </c>
      <c r="B964" t="str">
        <f>IF(K964="总计","",INDEX(主数据!A:AD,MATCH(J964,主数据!A:A,0),9))</f>
        <v>华西大区公司</v>
      </c>
      <c r="C964" t="str">
        <f>IF(K964="","",INDEX(主数据!A:AD,MATCH(J964,主数据!A:A,0),11))</f>
        <v>成都东区</v>
      </c>
      <c r="D964" t="str">
        <f t="shared" si="60"/>
        <v>CD46电费标准方式0.86</v>
      </c>
      <c r="E964" s="13" t="str">
        <f t="shared" si="62"/>
        <v>0.86</v>
      </c>
      <c r="F964" s="13" t="str">
        <f>IF(E964="","",IFERROR(IF(IF(K964="","",INDEX(收费标合同信息维护!A:Q,MATCH(D964,收费标合同信息维护!J:J,0),10))=D964,"有","无"),"无"))</f>
        <v>无</v>
      </c>
      <c r="G964" s="13" t="str">
        <f t="shared" si="61"/>
        <v/>
      </c>
      <c r="H964" s="13" t="str">
        <f t="shared" si="63"/>
        <v/>
      </c>
      <c r="I964" s="13" t="str">
        <f>IF(G964="","",IFERROR(IF(IF(K964="","",INDEX(收费标合同信息维护!A:Q,MATCH(G964,收费标合同信息维护!M:M,0),13))=G964,"有","无"),"无"))</f>
        <v/>
      </c>
      <c r="J964" s="3" t="s">
        <v>3287</v>
      </c>
      <c r="K964" s="3" t="s">
        <v>8664</v>
      </c>
      <c r="L964" s="3" t="s">
        <v>6601</v>
      </c>
      <c r="M964" s="3" t="s">
        <v>6602</v>
      </c>
      <c r="N964" s="3" t="s">
        <v>6603</v>
      </c>
      <c r="O964" s="3" t="s">
        <v>6478</v>
      </c>
      <c r="P964" s="3" t="s">
        <v>8696</v>
      </c>
      <c r="Q964" s="3" t="s">
        <v>8660</v>
      </c>
      <c r="R964" s="3" t="s">
        <v>6484</v>
      </c>
      <c r="S964" s="3" t="s">
        <v>6491</v>
      </c>
      <c r="T964" s="3" t="s">
        <v>6915</v>
      </c>
      <c r="U964" s="3" t="s">
        <v>154</v>
      </c>
      <c r="V964" s="3" t="s">
        <v>8661</v>
      </c>
      <c r="W964" s="3" t="s">
        <v>154</v>
      </c>
      <c r="X964" s="3" t="s">
        <v>154</v>
      </c>
      <c r="Y964" s="3" t="s">
        <v>154</v>
      </c>
      <c r="Z964" s="3" t="s">
        <v>154</v>
      </c>
      <c r="AA964" s="3" t="s">
        <v>154</v>
      </c>
      <c r="AB964" s="3" t="s">
        <v>154</v>
      </c>
      <c r="AC964" s="3" t="s">
        <v>154</v>
      </c>
      <c r="AD964" s="3" t="s">
        <v>6151</v>
      </c>
      <c r="AE964" s="3" t="s">
        <v>6151</v>
      </c>
      <c r="AF964" s="3" t="s">
        <v>154</v>
      </c>
      <c r="AG964" s="3" t="s">
        <v>154</v>
      </c>
      <c r="AH964" s="3" t="s">
        <v>6478</v>
      </c>
      <c r="AI964" s="3" t="s">
        <v>6482</v>
      </c>
      <c r="AJ964" s="3" t="s">
        <v>6489</v>
      </c>
    </row>
    <row r="965" spans="1:36" ht="15">
      <c r="A965" s="10">
        <v>1060</v>
      </c>
      <c r="B965" t="str">
        <f>IF(K965="总计","",INDEX(主数据!A:AD,MATCH(J965,主数据!A:A,0),9))</f>
        <v>华西大区公司</v>
      </c>
      <c r="C965" t="str">
        <f>IF(K965="","",INDEX(主数据!A:AD,MATCH(J965,主数据!A:A,0),11))</f>
        <v>成都东区</v>
      </c>
      <c r="D965" t="str">
        <f t="shared" si="60"/>
        <v>CD46自来水费（简易征收）标准方式4.43</v>
      </c>
      <c r="E965" s="13" t="str">
        <f t="shared" si="62"/>
        <v>4.43</v>
      </c>
      <c r="F965" s="13" t="str">
        <f>IF(E965="","",IFERROR(IF(IF(K965="","",INDEX(收费标合同信息维护!A:Q,MATCH(D965,收费标合同信息维护!J:J,0),10))=D965,"有","无"),"无"))</f>
        <v>无</v>
      </c>
      <c r="G965" s="13" t="str">
        <f t="shared" si="61"/>
        <v/>
      </c>
      <c r="H965" s="13" t="str">
        <f t="shared" si="63"/>
        <v/>
      </c>
      <c r="I965" s="13" t="str">
        <f>IF(G965="","",IFERROR(IF(IF(K965="","",INDEX(收费标合同信息维护!A:Q,MATCH(G965,收费标合同信息维护!M:M,0),13))=G965,"有","无"),"无"))</f>
        <v/>
      </c>
      <c r="J965" s="3" t="s">
        <v>3287</v>
      </c>
      <c r="K965" s="3" t="s">
        <v>8664</v>
      </c>
      <c r="L965" s="3" t="s">
        <v>6615</v>
      </c>
      <c r="M965" s="3" t="s">
        <v>6616</v>
      </c>
      <c r="N965" s="3" t="s">
        <v>6603</v>
      </c>
      <c r="O965" s="3" t="s">
        <v>6478</v>
      </c>
      <c r="P965" s="3" t="s">
        <v>8697</v>
      </c>
      <c r="Q965" s="3" t="s">
        <v>8698</v>
      </c>
      <c r="R965" s="3" t="s">
        <v>6484</v>
      </c>
      <c r="S965" s="3" t="s">
        <v>6491</v>
      </c>
      <c r="T965" s="3" t="s">
        <v>6481</v>
      </c>
      <c r="U965" s="3" t="s">
        <v>154</v>
      </c>
      <c r="V965" s="3" t="s">
        <v>8699</v>
      </c>
      <c r="W965" s="3" t="s">
        <v>154</v>
      </c>
      <c r="X965" s="3" t="s">
        <v>154</v>
      </c>
      <c r="Y965" s="3" t="s">
        <v>154</v>
      </c>
      <c r="Z965" s="3" t="s">
        <v>154</v>
      </c>
      <c r="AA965" s="3" t="s">
        <v>154</v>
      </c>
      <c r="AB965" s="3" t="s">
        <v>154</v>
      </c>
      <c r="AC965" s="3" t="s">
        <v>154</v>
      </c>
      <c r="AD965" s="3" t="s">
        <v>6151</v>
      </c>
      <c r="AE965" s="3" t="s">
        <v>6151</v>
      </c>
      <c r="AF965" s="3" t="s">
        <v>154</v>
      </c>
      <c r="AG965" s="3" t="s">
        <v>154</v>
      </c>
      <c r="AH965" s="3" t="s">
        <v>6478</v>
      </c>
      <c r="AI965" s="3" t="s">
        <v>6482</v>
      </c>
      <c r="AJ965" s="3" t="s">
        <v>6489</v>
      </c>
    </row>
    <row r="966" spans="1:36" ht="15">
      <c r="A966" s="10">
        <v>1061</v>
      </c>
      <c r="B966" t="str">
        <f>IF(K966="总计","",INDEX(主数据!A:AD,MATCH(J966,主数据!A:A,0),9))</f>
        <v>华西大区公司</v>
      </c>
      <c r="C966" t="str">
        <f>IF(K966="","",INDEX(主数据!A:AD,MATCH(J966,主数据!A:A,0),11))</f>
        <v>成都东区</v>
      </c>
      <c r="D966" t="str">
        <f t="shared" si="60"/>
        <v>CD46自来水费（简易征收）标准方式3.03</v>
      </c>
      <c r="E966" s="13" t="str">
        <f t="shared" si="62"/>
        <v>3.03</v>
      </c>
      <c r="F966" s="13" t="str">
        <f>IF(E966="","",IFERROR(IF(IF(K966="","",INDEX(收费标合同信息维护!A:Q,MATCH(D966,收费标合同信息维护!J:J,0),10))=D966,"有","无"),"无"))</f>
        <v>无</v>
      </c>
      <c r="G966" s="13" t="str">
        <f t="shared" si="61"/>
        <v/>
      </c>
      <c r="H966" s="13" t="str">
        <f t="shared" si="63"/>
        <v/>
      </c>
      <c r="I966" s="13" t="str">
        <f>IF(G966="","",IFERROR(IF(IF(K966="","",INDEX(收费标合同信息维护!A:Q,MATCH(G966,收费标合同信息维护!M:M,0),13))=G966,"有","无"),"无"))</f>
        <v/>
      </c>
      <c r="J966" s="3" t="s">
        <v>3287</v>
      </c>
      <c r="K966" s="3" t="s">
        <v>8664</v>
      </c>
      <c r="L966" s="3" t="s">
        <v>6615</v>
      </c>
      <c r="M966" s="3" t="s">
        <v>6616</v>
      </c>
      <c r="N966" s="3" t="s">
        <v>6603</v>
      </c>
      <c r="O966" s="3" t="s">
        <v>6478</v>
      </c>
      <c r="P966" s="3" t="s">
        <v>8700</v>
      </c>
      <c r="Q966" s="3" t="s">
        <v>8701</v>
      </c>
      <c r="R966" s="3" t="s">
        <v>6484</v>
      </c>
      <c r="S966" s="3" t="s">
        <v>6491</v>
      </c>
      <c r="T966" s="3" t="s">
        <v>6481</v>
      </c>
      <c r="U966" s="3" t="s">
        <v>154</v>
      </c>
      <c r="V966" s="3" t="s">
        <v>6769</v>
      </c>
      <c r="W966" s="3" t="s">
        <v>154</v>
      </c>
      <c r="X966" s="3" t="s">
        <v>154</v>
      </c>
      <c r="Y966" s="3" t="s">
        <v>154</v>
      </c>
      <c r="Z966" s="3" t="s">
        <v>154</v>
      </c>
      <c r="AA966" s="3" t="s">
        <v>154</v>
      </c>
      <c r="AB966" s="3" t="s">
        <v>154</v>
      </c>
      <c r="AC966" s="3" t="s">
        <v>154</v>
      </c>
      <c r="AD966" s="3" t="s">
        <v>6151</v>
      </c>
      <c r="AE966" s="3" t="s">
        <v>6151</v>
      </c>
      <c r="AF966" s="3" t="s">
        <v>154</v>
      </c>
      <c r="AG966" s="3" t="s">
        <v>154</v>
      </c>
      <c r="AH966" s="3" t="s">
        <v>6478</v>
      </c>
      <c r="AI966" s="3" t="s">
        <v>6482</v>
      </c>
      <c r="AJ966" s="3" t="s">
        <v>6489</v>
      </c>
    </row>
    <row r="967" spans="1:36" ht="15">
      <c r="A967" s="10">
        <v>1062</v>
      </c>
      <c r="B967" t="str">
        <f>IF(K967="总计","",INDEX(主数据!A:AD,MATCH(J967,主数据!A:A,0),9))</f>
        <v>华西大区公司</v>
      </c>
      <c r="C967" t="str">
        <f>IF(K967="","",INDEX(主数据!A:AD,MATCH(J967,主数据!A:A,0),11))</f>
        <v>成都东区</v>
      </c>
      <c r="D967" t="str">
        <f t="shared" si="60"/>
        <v>CD46空置物业费标准方式2.00</v>
      </c>
      <c r="E967" s="13" t="str">
        <f t="shared" si="62"/>
        <v>2.00</v>
      </c>
      <c r="F967" s="13" t="str">
        <f>IF(E967="","",IFERROR(IF(IF(K967="","",INDEX(收费标合同信息维护!A:Q,MATCH(D967,收费标合同信息维护!J:J,0),10))=D967,"有","无"),"无"))</f>
        <v>无</v>
      </c>
      <c r="G967" s="13" t="str">
        <f t="shared" si="61"/>
        <v/>
      </c>
      <c r="H967" s="13" t="str">
        <f t="shared" si="63"/>
        <v/>
      </c>
      <c r="I967" s="13" t="str">
        <f>IF(G967="","",IFERROR(IF(IF(K967="","",INDEX(收费标合同信息维护!A:Q,MATCH(G967,收费标合同信息维护!M:M,0),13))=G967,"有","无"),"无"))</f>
        <v/>
      </c>
      <c r="J967" s="3" t="s">
        <v>3287</v>
      </c>
      <c r="K967" s="3" t="s">
        <v>8664</v>
      </c>
      <c r="L967" s="3" t="s">
        <v>6580</v>
      </c>
      <c r="M967" s="3" t="s">
        <v>6581</v>
      </c>
      <c r="N967" s="3" t="s">
        <v>6477</v>
      </c>
      <c r="O967" s="3" t="s">
        <v>6478</v>
      </c>
      <c r="P967" s="3" t="s">
        <v>8702</v>
      </c>
      <c r="Q967" s="3" t="s">
        <v>8703</v>
      </c>
      <c r="R967" s="3" t="s">
        <v>6484</v>
      </c>
      <c r="S967" s="3" t="s">
        <v>6491</v>
      </c>
      <c r="T967" s="3" t="s">
        <v>6684</v>
      </c>
      <c r="U967" s="3" t="s">
        <v>8704</v>
      </c>
      <c r="V967" s="3" t="s">
        <v>6686</v>
      </c>
      <c r="W967" s="3" t="s">
        <v>154</v>
      </c>
      <c r="X967" s="3" t="s">
        <v>154</v>
      </c>
      <c r="Y967" s="3" t="s">
        <v>154</v>
      </c>
      <c r="Z967" s="3" t="s">
        <v>154</v>
      </c>
      <c r="AA967" s="3" t="s">
        <v>154</v>
      </c>
      <c r="AB967" s="3" t="s">
        <v>154</v>
      </c>
      <c r="AC967" s="3" t="s">
        <v>154</v>
      </c>
      <c r="AD967" s="3" t="s">
        <v>6151</v>
      </c>
      <c r="AE967" s="3" t="s">
        <v>6151</v>
      </c>
      <c r="AF967" s="3" t="s">
        <v>154</v>
      </c>
      <c r="AG967" s="3" t="s">
        <v>154</v>
      </c>
      <c r="AH967" s="3" t="s">
        <v>6478</v>
      </c>
      <c r="AI967" s="3" t="s">
        <v>6482</v>
      </c>
      <c r="AJ967" s="3" t="s">
        <v>30</v>
      </c>
    </row>
    <row r="968" spans="1:36" ht="15">
      <c r="A968" s="10">
        <v>1063</v>
      </c>
      <c r="B968" t="str">
        <f>IF(K968="总计","",INDEX(主数据!A:AD,MATCH(J968,主数据!A:A,0),9))</f>
        <v>华西大区公司</v>
      </c>
      <c r="C968" t="str">
        <f>IF(K968="","",INDEX(主数据!A:AD,MATCH(J968,主数据!A:A,0),11))</f>
        <v>成都东区</v>
      </c>
      <c r="D968" t="str">
        <f t="shared" si="60"/>
        <v>CD46空置物业费标准方式3.25</v>
      </c>
      <c r="E968" s="13" t="str">
        <f t="shared" si="62"/>
        <v>3.25</v>
      </c>
      <c r="F968" s="13" t="str">
        <f>IF(E968="","",IFERROR(IF(IF(K968="","",INDEX(收费标合同信息维护!A:Q,MATCH(D968,收费标合同信息维护!J:J,0),10))=D968,"有","无"),"无"))</f>
        <v>无</v>
      </c>
      <c r="G968" s="13" t="str">
        <f t="shared" si="61"/>
        <v/>
      </c>
      <c r="H968" s="13" t="str">
        <f t="shared" si="63"/>
        <v/>
      </c>
      <c r="I968" s="13" t="str">
        <f>IF(G968="","",IFERROR(IF(IF(K968="","",INDEX(收费标合同信息维护!A:Q,MATCH(G968,收费标合同信息维护!M:M,0),13))=G968,"有","无"),"无"))</f>
        <v/>
      </c>
      <c r="J968" s="3" t="s">
        <v>3287</v>
      </c>
      <c r="K968" s="3" t="s">
        <v>8664</v>
      </c>
      <c r="L968" s="3" t="s">
        <v>6580</v>
      </c>
      <c r="M968" s="3" t="s">
        <v>6581</v>
      </c>
      <c r="N968" s="3" t="s">
        <v>6477</v>
      </c>
      <c r="O968" s="3" t="s">
        <v>6478</v>
      </c>
      <c r="P968" s="3" t="s">
        <v>8705</v>
      </c>
      <c r="Q968" s="3" t="s">
        <v>8706</v>
      </c>
      <c r="R968" s="3" t="s">
        <v>6484</v>
      </c>
      <c r="S968" s="3" t="s">
        <v>6491</v>
      </c>
      <c r="T968" s="3" t="s">
        <v>6684</v>
      </c>
      <c r="U968" s="3" t="s">
        <v>8704</v>
      </c>
      <c r="V968" s="3" t="s">
        <v>8707</v>
      </c>
      <c r="W968" s="3" t="s">
        <v>154</v>
      </c>
      <c r="X968" s="3" t="s">
        <v>154</v>
      </c>
      <c r="Y968" s="3" t="s">
        <v>154</v>
      </c>
      <c r="Z968" s="3" t="s">
        <v>154</v>
      </c>
      <c r="AA968" s="3" t="s">
        <v>154</v>
      </c>
      <c r="AB968" s="3" t="s">
        <v>154</v>
      </c>
      <c r="AC968" s="3" t="s">
        <v>154</v>
      </c>
      <c r="AD968" s="3" t="s">
        <v>6151</v>
      </c>
      <c r="AE968" s="3" t="s">
        <v>6151</v>
      </c>
      <c r="AF968" s="3" t="s">
        <v>154</v>
      </c>
      <c r="AG968" s="3" t="s">
        <v>154</v>
      </c>
      <c r="AH968" s="3" t="s">
        <v>6478</v>
      </c>
      <c r="AI968" s="3" t="s">
        <v>6482</v>
      </c>
      <c r="AJ968" s="3" t="s">
        <v>23</v>
      </c>
    </row>
    <row r="969" spans="1:36" ht="15">
      <c r="A969" s="10">
        <v>1064</v>
      </c>
      <c r="B969" t="str">
        <f>IF(K969="总计","",INDEX(主数据!A:AD,MATCH(J969,主数据!A:A,0),9))</f>
        <v>华中大区公司</v>
      </c>
      <c r="C969" t="str">
        <f>IF(K969="","",INDEX(主数据!A:AD,MATCH(J969,主数据!A:A,0),11))</f>
        <v>南昌西区</v>
      </c>
      <c r="D969" t="str">
        <f t="shared" si="60"/>
        <v>NC28物业服务费标准方式2.50</v>
      </c>
      <c r="E969" s="13" t="str">
        <f t="shared" si="62"/>
        <v>2.50</v>
      </c>
      <c r="F969" s="13" t="str">
        <f>IF(E969="","",IFERROR(IF(IF(K969="","",INDEX(收费标合同信息维护!A:Q,MATCH(D969,收费标合同信息维护!J:J,0),10))=D969,"有","无"),"无"))</f>
        <v>无</v>
      </c>
      <c r="G969" s="13" t="str">
        <f t="shared" si="61"/>
        <v/>
      </c>
      <c r="H969" s="13" t="str">
        <f t="shared" si="63"/>
        <v/>
      </c>
      <c r="I969" s="13" t="str">
        <f>IF(G969="","",IFERROR(IF(IF(K969="","",INDEX(收费标合同信息维护!A:Q,MATCH(G969,收费标合同信息维护!M:M,0),13))=G969,"有","无"),"无"))</f>
        <v/>
      </c>
      <c r="J969" s="3" t="s">
        <v>4357</v>
      </c>
      <c r="K969" s="3" t="s">
        <v>6021</v>
      </c>
      <c r="L969" s="3" t="s">
        <v>6025</v>
      </c>
      <c r="M969" s="3" t="s">
        <v>6026</v>
      </c>
      <c r="N969" s="3" t="s">
        <v>6477</v>
      </c>
      <c r="O969" s="3" t="s">
        <v>6478</v>
      </c>
      <c r="P969" s="3" t="s">
        <v>8708</v>
      </c>
      <c r="Q969" s="3" t="s">
        <v>8709</v>
      </c>
      <c r="R969" s="3" t="s">
        <v>6484</v>
      </c>
      <c r="S969" s="3" t="s">
        <v>6627</v>
      </c>
      <c r="T969" s="3" t="s">
        <v>6493</v>
      </c>
      <c r="U969" s="3" t="s">
        <v>6511</v>
      </c>
      <c r="V969" s="3" t="s">
        <v>6675</v>
      </c>
      <c r="W969" s="3" t="s">
        <v>154</v>
      </c>
      <c r="X969" s="3" t="s">
        <v>154</v>
      </c>
      <c r="Y969" s="3" t="s">
        <v>154</v>
      </c>
      <c r="Z969" s="3" t="s">
        <v>154</v>
      </c>
      <c r="AA969" s="3" t="s">
        <v>154</v>
      </c>
      <c r="AB969" s="3" t="s">
        <v>154</v>
      </c>
      <c r="AC969" s="3" t="s">
        <v>154</v>
      </c>
      <c r="AD969" s="3" t="s">
        <v>6151</v>
      </c>
      <c r="AE969" s="3" t="s">
        <v>6151</v>
      </c>
      <c r="AF969" s="3" t="s">
        <v>6040</v>
      </c>
      <c r="AG969" s="3" t="s">
        <v>154</v>
      </c>
      <c r="AH969" s="3" t="s">
        <v>6597</v>
      </c>
      <c r="AI969" s="3" t="s">
        <v>6482</v>
      </c>
      <c r="AJ969" s="3" t="s">
        <v>8710</v>
      </c>
    </row>
    <row r="970" spans="1:36" ht="15">
      <c r="A970" s="10">
        <v>1065</v>
      </c>
      <c r="B970" t="str">
        <f>IF(K970="总计","",INDEX(主数据!A:AD,MATCH(J970,主数据!A:A,0),9))</f>
        <v>华中大区公司</v>
      </c>
      <c r="C970" t="str">
        <f>IF(K970="","",INDEX(主数据!A:AD,MATCH(J970,主数据!A:A,0),11))</f>
        <v>南昌西区</v>
      </c>
      <c r="D970" t="str">
        <f t="shared" si="60"/>
        <v>NC28物业服务费标准方式3.20</v>
      </c>
      <c r="E970" s="13" t="str">
        <f t="shared" si="62"/>
        <v>3.20</v>
      </c>
      <c r="F970" s="13" t="str">
        <f>IF(E970="","",IFERROR(IF(IF(K970="","",INDEX(收费标合同信息维护!A:Q,MATCH(D970,收费标合同信息维护!J:J,0),10))=D970,"有","无"),"无"))</f>
        <v>无</v>
      </c>
      <c r="G970" s="13" t="str">
        <f t="shared" si="61"/>
        <v/>
      </c>
      <c r="H970" s="13" t="str">
        <f t="shared" si="63"/>
        <v/>
      </c>
      <c r="I970" s="13" t="str">
        <f>IF(G970="","",IFERROR(IF(IF(K970="","",INDEX(收费标合同信息维护!A:Q,MATCH(G970,收费标合同信息维护!M:M,0),13))=G970,"有","无"),"无"))</f>
        <v/>
      </c>
      <c r="J970" s="3" t="s">
        <v>4357</v>
      </c>
      <c r="K970" s="3" t="s">
        <v>6021</v>
      </c>
      <c r="L970" s="3" t="s">
        <v>6025</v>
      </c>
      <c r="M970" s="3" t="s">
        <v>6026</v>
      </c>
      <c r="N970" s="3" t="s">
        <v>6477</v>
      </c>
      <c r="O970" s="3" t="s">
        <v>6478</v>
      </c>
      <c r="P970" s="3" t="s">
        <v>8711</v>
      </c>
      <c r="Q970" s="3" t="s">
        <v>8712</v>
      </c>
      <c r="R970" s="3" t="s">
        <v>6484</v>
      </c>
      <c r="S970" s="3" t="s">
        <v>6627</v>
      </c>
      <c r="T970" s="3" t="s">
        <v>6493</v>
      </c>
      <c r="U970" s="3" t="s">
        <v>6511</v>
      </c>
      <c r="V970" s="3" t="s">
        <v>6857</v>
      </c>
      <c r="W970" s="3" t="s">
        <v>154</v>
      </c>
      <c r="X970" s="3" t="s">
        <v>154</v>
      </c>
      <c r="Y970" s="3" t="s">
        <v>154</v>
      </c>
      <c r="Z970" s="3" t="s">
        <v>154</v>
      </c>
      <c r="AA970" s="3" t="s">
        <v>154</v>
      </c>
      <c r="AB970" s="3" t="s">
        <v>154</v>
      </c>
      <c r="AC970" s="3" t="s">
        <v>154</v>
      </c>
      <c r="AD970" s="3" t="s">
        <v>6151</v>
      </c>
      <c r="AE970" s="3" t="s">
        <v>6151</v>
      </c>
      <c r="AF970" s="3" t="s">
        <v>154</v>
      </c>
      <c r="AG970" s="3" t="s">
        <v>154</v>
      </c>
      <c r="AH970" s="3" t="s">
        <v>6597</v>
      </c>
      <c r="AI970" s="3" t="s">
        <v>6482</v>
      </c>
      <c r="AJ970" s="3" t="s">
        <v>6063</v>
      </c>
    </row>
    <row r="971" spans="1:36" ht="15">
      <c r="A971" s="10">
        <v>1066</v>
      </c>
      <c r="B971" t="str">
        <f>IF(K971="总计","",INDEX(主数据!A:AD,MATCH(J971,主数据!A:A,0),9))</f>
        <v>华中大区公司</v>
      </c>
      <c r="C971" t="str">
        <f>IF(K971="","",INDEX(主数据!A:AD,MATCH(J971,主数据!A:A,0),11))</f>
        <v>南昌西区</v>
      </c>
      <c r="D971" t="str">
        <f t="shared" si="60"/>
        <v>NC28物业服务费标准方式3.60</v>
      </c>
      <c r="E971" s="13" t="str">
        <f t="shared" si="62"/>
        <v>3.60</v>
      </c>
      <c r="F971" s="13" t="str">
        <f>IF(E971="","",IFERROR(IF(IF(K971="","",INDEX(收费标合同信息维护!A:Q,MATCH(D971,收费标合同信息维护!J:J,0),10))=D971,"有","无"),"无"))</f>
        <v>无</v>
      </c>
      <c r="G971" s="13" t="str">
        <f t="shared" si="61"/>
        <v/>
      </c>
      <c r="H971" s="13" t="str">
        <f t="shared" si="63"/>
        <v/>
      </c>
      <c r="I971" s="13" t="str">
        <f>IF(G971="","",IFERROR(IF(IF(K971="","",INDEX(收费标合同信息维护!A:Q,MATCH(G971,收费标合同信息维护!M:M,0),13))=G971,"有","无"),"无"))</f>
        <v/>
      </c>
      <c r="J971" s="3" t="s">
        <v>4357</v>
      </c>
      <c r="K971" s="3" t="s">
        <v>6021</v>
      </c>
      <c r="L971" s="3" t="s">
        <v>6025</v>
      </c>
      <c r="M971" s="3" t="s">
        <v>6026</v>
      </c>
      <c r="N971" s="3" t="s">
        <v>6477</v>
      </c>
      <c r="O971" s="3" t="s">
        <v>6478</v>
      </c>
      <c r="P971" s="3" t="s">
        <v>8713</v>
      </c>
      <c r="Q971" s="3" t="s">
        <v>8714</v>
      </c>
      <c r="R971" s="3" t="s">
        <v>6484</v>
      </c>
      <c r="S971" s="3" t="s">
        <v>6627</v>
      </c>
      <c r="T971" s="3" t="s">
        <v>6493</v>
      </c>
      <c r="U971" s="3" t="s">
        <v>6511</v>
      </c>
      <c r="V971" s="3" t="s">
        <v>6876</v>
      </c>
      <c r="W971" s="3" t="s">
        <v>154</v>
      </c>
      <c r="X971" s="3" t="s">
        <v>154</v>
      </c>
      <c r="Y971" s="3" t="s">
        <v>154</v>
      </c>
      <c r="Z971" s="3" t="s">
        <v>154</v>
      </c>
      <c r="AA971" s="3" t="s">
        <v>154</v>
      </c>
      <c r="AB971" s="3" t="s">
        <v>154</v>
      </c>
      <c r="AC971" s="3" t="s">
        <v>154</v>
      </c>
      <c r="AD971" s="3" t="s">
        <v>6151</v>
      </c>
      <c r="AE971" s="3" t="s">
        <v>6151</v>
      </c>
      <c r="AF971" s="3" t="s">
        <v>154</v>
      </c>
      <c r="AG971" s="3" t="s">
        <v>154</v>
      </c>
      <c r="AH971" s="3" t="s">
        <v>6597</v>
      </c>
      <c r="AI971" s="3" t="s">
        <v>6482</v>
      </c>
      <c r="AJ971" s="3" t="s">
        <v>7156</v>
      </c>
    </row>
    <row r="972" spans="1:36" ht="15">
      <c r="A972" s="10">
        <v>1067</v>
      </c>
      <c r="B972" t="str">
        <f>IF(K972="总计","",INDEX(主数据!A:AD,MATCH(J972,主数据!A:A,0),9))</f>
        <v>华中大区公司</v>
      </c>
      <c r="C972" t="str">
        <f>IF(K972="","",INDEX(主数据!A:AD,MATCH(J972,主数据!A:A,0),11))</f>
        <v>南昌西区</v>
      </c>
      <c r="D972" t="str">
        <f t="shared" si="60"/>
        <v>NC28物业服务费标准方式6.00</v>
      </c>
      <c r="E972" s="13" t="str">
        <f t="shared" si="62"/>
        <v>6.00</v>
      </c>
      <c r="F972" s="13" t="str">
        <f>IF(E972="","",IFERROR(IF(IF(K972="","",INDEX(收费标合同信息维护!A:Q,MATCH(D972,收费标合同信息维护!J:J,0),10))=D972,"有","无"),"无"))</f>
        <v>无</v>
      </c>
      <c r="G972" s="13" t="str">
        <f t="shared" si="61"/>
        <v/>
      </c>
      <c r="H972" s="13" t="str">
        <f t="shared" si="63"/>
        <v/>
      </c>
      <c r="I972" s="13" t="str">
        <f>IF(G972="","",IFERROR(IF(IF(K972="","",INDEX(收费标合同信息维护!A:Q,MATCH(G972,收费标合同信息维护!M:M,0),13))=G972,"有","无"),"无"))</f>
        <v/>
      </c>
      <c r="J972" s="3" t="s">
        <v>4357</v>
      </c>
      <c r="K972" s="3" t="s">
        <v>6021</v>
      </c>
      <c r="L972" s="3" t="s">
        <v>6025</v>
      </c>
      <c r="M972" s="3" t="s">
        <v>6026</v>
      </c>
      <c r="N972" s="3" t="s">
        <v>6477</v>
      </c>
      <c r="O972" s="3" t="s">
        <v>6478</v>
      </c>
      <c r="P972" s="3" t="s">
        <v>8715</v>
      </c>
      <c r="Q972" s="3" t="s">
        <v>8716</v>
      </c>
      <c r="R972" s="3" t="s">
        <v>6484</v>
      </c>
      <c r="S972" s="3" t="s">
        <v>6627</v>
      </c>
      <c r="T972" s="3" t="s">
        <v>6493</v>
      </c>
      <c r="U972" s="3" t="s">
        <v>6511</v>
      </c>
      <c r="V972" s="3" t="s">
        <v>6634</v>
      </c>
      <c r="W972" s="3" t="s">
        <v>154</v>
      </c>
      <c r="X972" s="3" t="s">
        <v>154</v>
      </c>
      <c r="Y972" s="3" t="s">
        <v>154</v>
      </c>
      <c r="Z972" s="3" t="s">
        <v>154</v>
      </c>
      <c r="AA972" s="3" t="s">
        <v>154</v>
      </c>
      <c r="AB972" s="3" t="s">
        <v>154</v>
      </c>
      <c r="AC972" s="3" t="s">
        <v>154</v>
      </c>
      <c r="AD972" s="3" t="s">
        <v>6151</v>
      </c>
      <c r="AE972" s="3" t="s">
        <v>6151</v>
      </c>
      <c r="AF972" s="3" t="s">
        <v>154</v>
      </c>
      <c r="AG972" s="3" t="s">
        <v>154</v>
      </c>
      <c r="AH972" s="3" t="s">
        <v>6597</v>
      </c>
      <c r="AI972" s="3" t="s">
        <v>6482</v>
      </c>
      <c r="AJ972" s="3" t="s">
        <v>6131</v>
      </c>
    </row>
    <row r="973" spans="1:36" ht="30">
      <c r="A973" s="10">
        <v>1068</v>
      </c>
      <c r="B973" t="str">
        <f>IF(K973="总计","",INDEX(主数据!A:AD,MATCH(J973,主数据!A:A,0),9))</f>
        <v>华中大区公司</v>
      </c>
      <c r="C973" t="str">
        <f>IF(K973="","",INDEX(主数据!A:AD,MATCH(J973,主数据!A:A,0),11))</f>
        <v>南昌西区</v>
      </c>
      <c r="D973" t="str">
        <f t="shared" si="60"/>
        <v>NC28物业服务费标准方式2.50</v>
      </c>
      <c r="E973" s="13" t="str">
        <f t="shared" si="62"/>
        <v>2.50</v>
      </c>
      <c r="F973" s="13" t="str">
        <f>IF(E973="","",IFERROR(IF(IF(K973="","",INDEX(收费标合同信息维护!A:Q,MATCH(D973,收费标合同信息维护!J:J,0),10))=D973,"有","无"),"无"))</f>
        <v>无</v>
      </c>
      <c r="G973" s="13" t="str">
        <f t="shared" si="61"/>
        <v/>
      </c>
      <c r="H973" s="13" t="str">
        <f t="shared" si="63"/>
        <v/>
      </c>
      <c r="I973" s="13" t="str">
        <f>IF(G973="","",IFERROR(IF(IF(K973="","",INDEX(收费标合同信息维护!A:Q,MATCH(G973,收费标合同信息维护!M:M,0),13))=G973,"有","无"),"无"))</f>
        <v/>
      </c>
      <c r="J973" s="3" t="s">
        <v>4357</v>
      </c>
      <c r="K973" s="3" t="s">
        <v>6021</v>
      </c>
      <c r="L973" s="3" t="s">
        <v>6025</v>
      </c>
      <c r="M973" s="3" t="s">
        <v>6026</v>
      </c>
      <c r="N973" s="3" t="s">
        <v>6477</v>
      </c>
      <c r="O973" s="3" t="s">
        <v>6478</v>
      </c>
      <c r="P973" s="3" t="s">
        <v>8717</v>
      </c>
      <c r="Q973" s="3" t="s">
        <v>8718</v>
      </c>
      <c r="R973" s="3" t="s">
        <v>6484</v>
      </c>
      <c r="S973" s="3" t="s">
        <v>6491</v>
      </c>
      <c r="T973" s="3" t="s">
        <v>6506</v>
      </c>
      <c r="U973" s="3" t="s">
        <v>154</v>
      </c>
      <c r="V973" s="3" t="s">
        <v>6675</v>
      </c>
      <c r="W973" s="3" t="s">
        <v>154</v>
      </c>
      <c r="X973" s="3" t="s">
        <v>154</v>
      </c>
      <c r="Y973" s="3" t="s">
        <v>154</v>
      </c>
      <c r="Z973" s="3" t="s">
        <v>154</v>
      </c>
      <c r="AA973" s="3" t="s">
        <v>154</v>
      </c>
      <c r="AB973" s="3" t="s">
        <v>154</v>
      </c>
      <c r="AC973" s="3" t="s">
        <v>154</v>
      </c>
      <c r="AD973" s="3" t="s">
        <v>6151</v>
      </c>
      <c r="AE973" s="3" t="s">
        <v>6151</v>
      </c>
      <c r="AF973" s="3" t="s">
        <v>154</v>
      </c>
      <c r="AG973" s="3" t="s">
        <v>154</v>
      </c>
      <c r="AH973" s="3" t="s">
        <v>6478</v>
      </c>
      <c r="AI973" s="3" t="s">
        <v>6482</v>
      </c>
      <c r="AJ973" s="3" t="s">
        <v>6269</v>
      </c>
    </row>
    <row r="974" spans="1:36" ht="30">
      <c r="A974" s="10">
        <v>1069</v>
      </c>
      <c r="B974" t="str">
        <f>IF(K974="总计","",INDEX(主数据!A:AD,MATCH(J974,主数据!A:A,0),9))</f>
        <v>华中大区公司</v>
      </c>
      <c r="C974" t="str">
        <f>IF(K974="","",INDEX(主数据!A:AD,MATCH(J974,主数据!A:A,0),11))</f>
        <v>南昌西区</v>
      </c>
      <c r="D974" t="str">
        <f t="shared" si="60"/>
        <v>NC28物业服务费标准方式3.20</v>
      </c>
      <c r="E974" s="13" t="str">
        <f t="shared" si="62"/>
        <v>3.20</v>
      </c>
      <c r="F974" s="13" t="str">
        <f>IF(E974="","",IFERROR(IF(IF(K974="","",INDEX(收费标合同信息维护!A:Q,MATCH(D974,收费标合同信息维护!J:J,0),10))=D974,"有","无"),"无"))</f>
        <v>无</v>
      </c>
      <c r="G974" s="13" t="str">
        <f t="shared" si="61"/>
        <v/>
      </c>
      <c r="H974" s="13" t="str">
        <f t="shared" si="63"/>
        <v/>
      </c>
      <c r="I974" s="13" t="str">
        <f>IF(G974="","",IFERROR(IF(IF(K974="","",INDEX(收费标合同信息维护!A:Q,MATCH(G974,收费标合同信息维护!M:M,0),13))=G974,"有","无"),"无"))</f>
        <v/>
      </c>
      <c r="J974" s="3" t="s">
        <v>4357</v>
      </c>
      <c r="K974" s="3" t="s">
        <v>6021</v>
      </c>
      <c r="L974" s="3" t="s">
        <v>6025</v>
      </c>
      <c r="M974" s="3" t="s">
        <v>6026</v>
      </c>
      <c r="N974" s="3" t="s">
        <v>6477</v>
      </c>
      <c r="O974" s="3" t="s">
        <v>6478</v>
      </c>
      <c r="P974" s="3" t="s">
        <v>8719</v>
      </c>
      <c r="Q974" s="3" t="s">
        <v>8720</v>
      </c>
      <c r="R974" s="3" t="s">
        <v>6484</v>
      </c>
      <c r="S974" s="3" t="s">
        <v>6491</v>
      </c>
      <c r="T974" s="3" t="s">
        <v>6506</v>
      </c>
      <c r="U974" s="3" t="s">
        <v>154</v>
      </c>
      <c r="V974" s="3" t="s">
        <v>6857</v>
      </c>
      <c r="W974" s="3" t="s">
        <v>154</v>
      </c>
      <c r="X974" s="3" t="s">
        <v>154</v>
      </c>
      <c r="Y974" s="3" t="s">
        <v>154</v>
      </c>
      <c r="Z974" s="3" t="s">
        <v>154</v>
      </c>
      <c r="AA974" s="3" t="s">
        <v>154</v>
      </c>
      <c r="AB974" s="3" t="s">
        <v>154</v>
      </c>
      <c r="AC974" s="3" t="s">
        <v>154</v>
      </c>
      <c r="AD974" s="3" t="s">
        <v>6151</v>
      </c>
      <c r="AE974" s="3" t="s">
        <v>6151</v>
      </c>
      <c r="AF974" s="3" t="s">
        <v>154</v>
      </c>
      <c r="AG974" s="3" t="s">
        <v>154</v>
      </c>
      <c r="AH974" s="3" t="s">
        <v>6478</v>
      </c>
      <c r="AI974" s="3" t="s">
        <v>6482</v>
      </c>
      <c r="AJ974" s="3" t="s">
        <v>6063</v>
      </c>
    </row>
    <row r="975" spans="1:36" ht="30">
      <c r="A975" s="10">
        <v>1070</v>
      </c>
      <c r="B975" t="str">
        <f>IF(K975="总计","",INDEX(主数据!A:AD,MATCH(J975,主数据!A:A,0),9))</f>
        <v>华中大区公司</v>
      </c>
      <c r="C975" t="str">
        <f>IF(K975="","",INDEX(主数据!A:AD,MATCH(J975,主数据!A:A,0),11))</f>
        <v>南昌西区</v>
      </c>
      <c r="D975" t="str">
        <f t="shared" si="60"/>
        <v>NC28物业服务费标准方式3.60</v>
      </c>
      <c r="E975" s="13" t="str">
        <f t="shared" si="62"/>
        <v>3.60</v>
      </c>
      <c r="F975" s="13" t="str">
        <f>IF(E975="","",IFERROR(IF(IF(K975="","",INDEX(收费标合同信息维护!A:Q,MATCH(D975,收费标合同信息维护!J:J,0),10))=D975,"有","无"),"无"))</f>
        <v>无</v>
      </c>
      <c r="G975" s="13" t="str">
        <f t="shared" si="61"/>
        <v/>
      </c>
      <c r="H975" s="13" t="str">
        <f t="shared" si="63"/>
        <v/>
      </c>
      <c r="I975" s="13" t="str">
        <f>IF(G975="","",IFERROR(IF(IF(K975="","",INDEX(收费标合同信息维护!A:Q,MATCH(G975,收费标合同信息维护!M:M,0),13))=G975,"有","无"),"无"))</f>
        <v/>
      </c>
      <c r="J975" s="3" t="s">
        <v>4357</v>
      </c>
      <c r="K975" s="3" t="s">
        <v>6021</v>
      </c>
      <c r="L975" s="3" t="s">
        <v>6025</v>
      </c>
      <c r="M975" s="3" t="s">
        <v>6026</v>
      </c>
      <c r="N975" s="3" t="s">
        <v>6477</v>
      </c>
      <c r="O975" s="3" t="s">
        <v>6478</v>
      </c>
      <c r="P975" s="3" t="s">
        <v>8721</v>
      </c>
      <c r="Q975" s="3" t="s">
        <v>8722</v>
      </c>
      <c r="R975" s="3" t="s">
        <v>6484</v>
      </c>
      <c r="S975" s="3" t="s">
        <v>6491</v>
      </c>
      <c r="T975" s="3" t="s">
        <v>6506</v>
      </c>
      <c r="U975" s="3" t="s">
        <v>154</v>
      </c>
      <c r="V975" s="3" t="s">
        <v>6876</v>
      </c>
      <c r="W975" s="3" t="s">
        <v>154</v>
      </c>
      <c r="X975" s="3" t="s">
        <v>154</v>
      </c>
      <c r="Y975" s="3" t="s">
        <v>154</v>
      </c>
      <c r="Z975" s="3" t="s">
        <v>154</v>
      </c>
      <c r="AA975" s="3" t="s">
        <v>154</v>
      </c>
      <c r="AB975" s="3" t="s">
        <v>154</v>
      </c>
      <c r="AC975" s="3" t="s">
        <v>154</v>
      </c>
      <c r="AD975" s="3" t="s">
        <v>6151</v>
      </c>
      <c r="AE975" s="3" t="s">
        <v>6151</v>
      </c>
      <c r="AF975" s="3" t="s">
        <v>154</v>
      </c>
      <c r="AG975" s="3" t="s">
        <v>154</v>
      </c>
      <c r="AH975" s="3" t="s">
        <v>6478</v>
      </c>
      <c r="AI975" s="3" t="s">
        <v>6482</v>
      </c>
      <c r="AJ975" s="3" t="s">
        <v>7156</v>
      </c>
    </row>
    <row r="976" spans="1:36" ht="30">
      <c r="A976" s="10">
        <v>1071</v>
      </c>
      <c r="B976" t="str">
        <f>IF(K976="总计","",INDEX(主数据!A:AD,MATCH(J976,主数据!A:A,0),9))</f>
        <v>华中大区公司</v>
      </c>
      <c r="C976" t="str">
        <f>IF(K976="","",INDEX(主数据!A:AD,MATCH(J976,主数据!A:A,0),11))</f>
        <v>南昌西区</v>
      </c>
      <c r="D976" t="str">
        <f t="shared" si="60"/>
        <v>NC28物业服务费标准方式6.00</v>
      </c>
      <c r="E976" s="13" t="str">
        <f t="shared" si="62"/>
        <v>6.00</v>
      </c>
      <c r="F976" s="13" t="str">
        <f>IF(E976="","",IFERROR(IF(IF(K976="","",INDEX(收费标合同信息维护!A:Q,MATCH(D976,收费标合同信息维护!J:J,0),10))=D976,"有","无"),"无"))</f>
        <v>无</v>
      </c>
      <c r="G976" s="13" t="str">
        <f t="shared" si="61"/>
        <v/>
      </c>
      <c r="H976" s="13" t="str">
        <f t="shared" si="63"/>
        <v/>
      </c>
      <c r="I976" s="13" t="str">
        <f>IF(G976="","",IFERROR(IF(IF(K976="","",INDEX(收费标合同信息维护!A:Q,MATCH(G976,收费标合同信息维护!M:M,0),13))=G976,"有","无"),"无"))</f>
        <v/>
      </c>
      <c r="J976" s="3" t="s">
        <v>4357</v>
      </c>
      <c r="K976" s="3" t="s">
        <v>6021</v>
      </c>
      <c r="L976" s="3" t="s">
        <v>6025</v>
      </c>
      <c r="M976" s="3" t="s">
        <v>6026</v>
      </c>
      <c r="N976" s="3" t="s">
        <v>6477</v>
      </c>
      <c r="O976" s="3" t="s">
        <v>6478</v>
      </c>
      <c r="P976" s="3" t="s">
        <v>8723</v>
      </c>
      <c r="Q976" s="3" t="s">
        <v>8724</v>
      </c>
      <c r="R976" s="3" t="s">
        <v>6484</v>
      </c>
      <c r="S976" s="3" t="s">
        <v>6491</v>
      </c>
      <c r="T976" s="3" t="s">
        <v>6506</v>
      </c>
      <c r="U976" s="3" t="s">
        <v>154</v>
      </c>
      <c r="V976" s="3" t="s">
        <v>6634</v>
      </c>
      <c r="W976" s="3" t="s">
        <v>154</v>
      </c>
      <c r="X976" s="3" t="s">
        <v>154</v>
      </c>
      <c r="Y976" s="3" t="s">
        <v>154</v>
      </c>
      <c r="Z976" s="3" t="s">
        <v>154</v>
      </c>
      <c r="AA976" s="3" t="s">
        <v>154</v>
      </c>
      <c r="AB976" s="3" t="s">
        <v>154</v>
      </c>
      <c r="AC976" s="3" t="s">
        <v>154</v>
      </c>
      <c r="AD976" s="3" t="s">
        <v>6151</v>
      </c>
      <c r="AE976" s="3" t="s">
        <v>6151</v>
      </c>
      <c r="AF976" s="3" t="s">
        <v>154</v>
      </c>
      <c r="AG976" s="3" t="s">
        <v>154</v>
      </c>
      <c r="AH976" s="3" t="s">
        <v>6478</v>
      </c>
      <c r="AI976" s="3" t="s">
        <v>6482</v>
      </c>
      <c r="AJ976" s="3" t="s">
        <v>6425</v>
      </c>
    </row>
    <row r="977" spans="1:36" ht="30">
      <c r="A977" s="10">
        <v>1072</v>
      </c>
      <c r="B977" t="str">
        <f>IF(K977="总计","",INDEX(主数据!A:AD,MATCH(J977,主数据!A:A,0),9))</f>
        <v>华中大区公司</v>
      </c>
      <c r="C977" t="str">
        <f>IF(K977="","",INDEX(主数据!A:AD,MATCH(J977,主数据!A:A,0),11))</f>
        <v>南昌西区</v>
      </c>
      <c r="D977" t="str">
        <f t="shared" si="60"/>
        <v>NC28自营停车费（固定）标准方式100.00</v>
      </c>
      <c r="E977" s="13" t="str">
        <f t="shared" si="62"/>
        <v>100.00</v>
      </c>
      <c r="F977" s="13" t="str">
        <f>IF(E977="","",IFERROR(IF(IF(K977="","",INDEX(收费标合同信息维护!A:Q,MATCH(D977,收费标合同信息维护!J:J,0),10))=D977,"有","无"),"无"))</f>
        <v>无</v>
      </c>
      <c r="G977" s="13" t="str">
        <f t="shared" si="61"/>
        <v/>
      </c>
      <c r="H977" s="13" t="str">
        <f t="shared" si="63"/>
        <v/>
      </c>
      <c r="I977" s="13" t="str">
        <f>IF(G977="","",IFERROR(IF(IF(K977="","",INDEX(收费标合同信息维护!A:Q,MATCH(G977,收费标合同信息维护!M:M,0),13))=G977,"有","无"),"无"))</f>
        <v/>
      </c>
      <c r="J977" s="3" t="s">
        <v>4357</v>
      </c>
      <c r="K977" s="3" t="s">
        <v>6021</v>
      </c>
      <c r="L977" s="3" t="s">
        <v>6714</v>
      </c>
      <c r="M977" s="3" t="s">
        <v>6715</v>
      </c>
      <c r="N977" s="3" t="s">
        <v>6477</v>
      </c>
      <c r="O977" s="3" t="s">
        <v>6597</v>
      </c>
      <c r="P977" s="3" t="s">
        <v>8725</v>
      </c>
      <c r="Q977" s="3" t="s">
        <v>8726</v>
      </c>
      <c r="R977" s="3" t="s">
        <v>6484</v>
      </c>
      <c r="S977" s="3" t="s">
        <v>6491</v>
      </c>
      <c r="T977" s="3" t="s">
        <v>6915</v>
      </c>
      <c r="U977" s="3" t="s">
        <v>6716</v>
      </c>
      <c r="V977" s="3" t="s">
        <v>6743</v>
      </c>
      <c r="W977" s="3" t="s">
        <v>154</v>
      </c>
      <c r="X977" s="3" t="s">
        <v>154</v>
      </c>
      <c r="Y977" s="3" t="s">
        <v>154</v>
      </c>
      <c r="Z977" s="3" t="s">
        <v>154</v>
      </c>
      <c r="AA977" s="3" t="s">
        <v>154</v>
      </c>
      <c r="AB977" s="3" t="s">
        <v>154</v>
      </c>
      <c r="AC977" s="3" t="s">
        <v>154</v>
      </c>
      <c r="AD977" s="3" t="s">
        <v>6151</v>
      </c>
      <c r="AE977" s="3" t="s">
        <v>6151</v>
      </c>
      <c r="AF977" s="3" t="s">
        <v>154</v>
      </c>
      <c r="AG977" s="3" t="s">
        <v>154</v>
      </c>
      <c r="AH977" s="3" t="s">
        <v>6478</v>
      </c>
      <c r="AI977" s="3" t="s">
        <v>6482</v>
      </c>
      <c r="AJ977" s="3" t="s">
        <v>8727</v>
      </c>
    </row>
    <row r="978" spans="1:36" ht="30">
      <c r="A978" s="10">
        <v>1073</v>
      </c>
      <c r="B978" t="str">
        <f>IF(K978="总计","",INDEX(主数据!A:AD,MATCH(J978,主数据!A:A,0),9))</f>
        <v>华中大区公司</v>
      </c>
      <c r="C978" t="str">
        <f>IF(K978="","",INDEX(主数据!A:AD,MATCH(J978,主数据!A:A,0),11))</f>
        <v>南昌西区</v>
      </c>
      <c r="D978" t="str">
        <f t="shared" si="60"/>
        <v>NC28自营停车费（固定）标准方式200.00</v>
      </c>
      <c r="E978" s="13" t="str">
        <f t="shared" si="62"/>
        <v>200.00</v>
      </c>
      <c r="F978" s="13" t="str">
        <f>IF(E978="","",IFERROR(IF(IF(K978="","",INDEX(收费标合同信息维护!A:Q,MATCH(D978,收费标合同信息维护!J:J,0),10))=D978,"有","无"),"无"))</f>
        <v>无</v>
      </c>
      <c r="G978" s="13" t="str">
        <f t="shared" si="61"/>
        <v/>
      </c>
      <c r="H978" s="13" t="str">
        <f t="shared" si="63"/>
        <v/>
      </c>
      <c r="I978" s="13" t="str">
        <f>IF(G978="","",IFERROR(IF(IF(K978="","",INDEX(收费标合同信息维护!A:Q,MATCH(G978,收费标合同信息维护!M:M,0),13))=G978,"有","无"),"无"))</f>
        <v/>
      </c>
      <c r="J978" s="3" t="s">
        <v>4357</v>
      </c>
      <c r="K978" s="3" t="s">
        <v>6021</v>
      </c>
      <c r="L978" s="3" t="s">
        <v>6714</v>
      </c>
      <c r="M978" s="3" t="s">
        <v>6715</v>
      </c>
      <c r="N978" s="3" t="s">
        <v>6477</v>
      </c>
      <c r="O978" s="3" t="s">
        <v>6597</v>
      </c>
      <c r="P978" s="3" t="s">
        <v>8728</v>
      </c>
      <c r="Q978" s="3" t="s">
        <v>8729</v>
      </c>
      <c r="R978" s="3" t="s">
        <v>6484</v>
      </c>
      <c r="S978" s="3" t="s">
        <v>6491</v>
      </c>
      <c r="T978" s="3" t="s">
        <v>6915</v>
      </c>
      <c r="U978" s="3" t="s">
        <v>6716</v>
      </c>
      <c r="V978" s="3" t="s">
        <v>6698</v>
      </c>
      <c r="W978" s="3" t="s">
        <v>154</v>
      </c>
      <c r="X978" s="3" t="s">
        <v>154</v>
      </c>
      <c r="Y978" s="3" t="s">
        <v>154</v>
      </c>
      <c r="Z978" s="3" t="s">
        <v>154</v>
      </c>
      <c r="AA978" s="3" t="s">
        <v>154</v>
      </c>
      <c r="AB978" s="3" t="s">
        <v>154</v>
      </c>
      <c r="AC978" s="3" t="s">
        <v>154</v>
      </c>
      <c r="AD978" s="3" t="s">
        <v>6151</v>
      </c>
      <c r="AE978" s="3" t="s">
        <v>6151</v>
      </c>
      <c r="AF978" s="3" t="s">
        <v>154</v>
      </c>
      <c r="AG978" s="3" t="s">
        <v>154</v>
      </c>
      <c r="AH978" s="3" t="s">
        <v>6478</v>
      </c>
      <c r="AI978" s="3" t="s">
        <v>6482</v>
      </c>
      <c r="AJ978" s="3" t="s">
        <v>6416</v>
      </c>
    </row>
    <row r="979" spans="1:36" ht="30">
      <c r="A979" s="10">
        <v>1074</v>
      </c>
      <c r="B979" t="str">
        <f>IF(K979="总计","",INDEX(主数据!A:AD,MATCH(J979,主数据!A:A,0),9))</f>
        <v>华中大区公司</v>
      </c>
      <c r="C979" t="str">
        <f>IF(K979="","",INDEX(主数据!A:AD,MATCH(J979,主数据!A:A,0),11))</f>
        <v>南昌西区</v>
      </c>
      <c r="D979" t="str">
        <f t="shared" si="60"/>
        <v>NC28生活垃圾消纳费（非仪表）标准方式3.20</v>
      </c>
      <c r="E979" s="13" t="str">
        <f t="shared" si="62"/>
        <v>3.20</v>
      </c>
      <c r="F979" s="13" t="str">
        <f>IF(E979="","",IFERROR(IF(IF(K979="","",INDEX(收费标合同信息维护!A:Q,MATCH(D979,收费标合同信息维护!J:J,0),10))=D979,"有","无"),"无"))</f>
        <v>无</v>
      </c>
      <c r="G979" s="13" t="str">
        <f t="shared" si="61"/>
        <v/>
      </c>
      <c r="H979" s="13" t="str">
        <f t="shared" si="63"/>
        <v/>
      </c>
      <c r="I979" s="13" t="str">
        <f>IF(G979="","",IFERROR(IF(IF(K979="","",INDEX(收费标合同信息维护!A:Q,MATCH(G979,收费标合同信息维护!M:M,0),13))=G979,"有","无"),"无"))</f>
        <v/>
      </c>
      <c r="J979" s="3" t="s">
        <v>4357</v>
      </c>
      <c r="K979" s="3" t="s">
        <v>6021</v>
      </c>
      <c r="L979" s="3" t="s">
        <v>6906</v>
      </c>
      <c r="M979" s="3" t="s">
        <v>6907</v>
      </c>
      <c r="N979" s="3" t="s">
        <v>6477</v>
      </c>
      <c r="O979" s="3" t="s">
        <v>6478</v>
      </c>
      <c r="P979" s="3" t="s">
        <v>8730</v>
      </c>
      <c r="Q979" s="3" t="s">
        <v>8731</v>
      </c>
      <c r="R979" s="3" t="s">
        <v>6484</v>
      </c>
      <c r="S979" s="3" t="s">
        <v>6491</v>
      </c>
      <c r="T979" s="3" t="s">
        <v>6506</v>
      </c>
      <c r="U979" s="3" t="s">
        <v>154</v>
      </c>
      <c r="V979" s="3" t="s">
        <v>6857</v>
      </c>
      <c r="W979" s="3" t="s">
        <v>154</v>
      </c>
      <c r="X979" s="3" t="s">
        <v>154</v>
      </c>
      <c r="Y979" s="3" t="s">
        <v>154</v>
      </c>
      <c r="Z979" s="3" t="s">
        <v>154</v>
      </c>
      <c r="AA979" s="3" t="s">
        <v>154</v>
      </c>
      <c r="AB979" s="3" t="s">
        <v>154</v>
      </c>
      <c r="AC979" s="3" t="s">
        <v>154</v>
      </c>
      <c r="AD979" s="3" t="s">
        <v>6151</v>
      </c>
      <c r="AE979" s="3" t="s">
        <v>6151</v>
      </c>
      <c r="AF979" s="3" t="s">
        <v>154</v>
      </c>
      <c r="AG979" s="3" t="s">
        <v>154</v>
      </c>
      <c r="AH979" s="3" t="s">
        <v>6478</v>
      </c>
      <c r="AI979" s="3" t="s">
        <v>6727</v>
      </c>
      <c r="AJ979" s="3" t="s">
        <v>6489</v>
      </c>
    </row>
    <row r="980" spans="1:36" ht="30">
      <c r="A980" s="10">
        <v>1075</v>
      </c>
      <c r="B980" t="str">
        <f>IF(K980="总计","",INDEX(主数据!A:AD,MATCH(J980,主数据!A:A,0),9))</f>
        <v>华中大区公司</v>
      </c>
      <c r="C980" t="str">
        <f>IF(K980="","",INDEX(主数据!A:AD,MATCH(J980,主数据!A:A,0),11))</f>
        <v>南昌西区</v>
      </c>
      <c r="D980" t="str">
        <f t="shared" si="60"/>
        <v>NC28自营停车管理费（固定）标准方式30.00</v>
      </c>
      <c r="E980" s="13" t="str">
        <f t="shared" si="62"/>
        <v>30.00</v>
      </c>
      <c r="F980" s="13" t="str">
        <f>IF(E980="","",IFERROR(IF(IF(K980="","",INDEX(收费标合同信息维护!A:Q,MATCH(D980,收费标合同信息维护!J:J,0),10))=D980,"有","无"),"无"))</f>
        <v>无</v>
      </c>
      <c r="G980" s="13" t="str">
        <f t="shared" si="61"/>
        <v/>
      </c>
      <c r="H980" s="13" t="str">
        <f t="shared" si="63"/>
        <v/>
      </c>
      <c r="I980" s="13" t="str">
        <f>IF(G980="","",IFERROR(IF(IF(K980="","",INDEX(收费标合同信息维护!A:Q,MATCH(G980,收费标合同信息维护!M:M,0),13))=G980,"有","无"),"无"))</f>
        <v/>
      </c>
      <c r="J980" s="3" t="s">
        <v>4357</v>
      </c>
      <c r="K980" s="3" t="s">
        <v>6021</v>
      </c>
      <c r="L980" s="3" t="s">
        <v>6815</v>
      </c>
      <c r="M980" s="3" t="s">
        <v>6816</v>
      </c>
      <c r="N980" s="3" t="s">
        <v>6477</v>
      </c>
      <c r="O980" s="3" t="s">
        <v>6478</v>
      </c>
      <c r="P980" s="3" t="s">
        <v>8732</v>
      </c>
      <c r="Q980" s="3" t="s">
        <v>8733</v>
      </c>
      <c r="R980" s="3" t="s">
        <v>6484</v>
      </c>
      <c r="S980" s="3" t="s">
        <v>6491</v>
      </c>
      <c r="T980" s="3" t="s">
        <v>6915</v>
      </c>
      <c r="U980" s="3" t="s">
        <v>154</v>
      </c>
      <c r="V980" s="3" t="s">
        <v>6710</v>
      </c>
      <c r="W980" s="3" t="s">
        <v>154</v>
      </c>
      <c r="X980" s="3" t="s">
        <v>154</v>
      </c>
      <c r="Y980" s="3" t="s">
        <v>154</v>
      </c>
      <c r="Z980" s="3" t="s">
        <v>154</v>
      </c>
      <c r="AA980" s="3" t="s">
        <v>154</v>
      </c>
      <c r="AB980" s="3" t="s">
        <v>154</v>
      </c>
      <c r="AC980" s="3" t="s">
        <v>154</v>
      </c>
      <c r="AD980" s="3" t="s">
        <v>6151</v>
      </c>
      <c r="AE980" s="3" t="s">
        <v>6151</v>
      </c>
      <c r="AF980" s="3" t="s">
        <v>6040</v>
      </c>
      <c r="AG980" s="3" t="s">
        <v>154</v>
      </c>
      <c r="AH980" s="3" t="s">
        <v>6597</v>
      </c>
      <c r="AI980" s="3" t="s">
        <v>6482</v>
      </c>
      <c r="AJ980" s="3" t="s">
        <v>8727</v>
      </c>
    </row>
    <row r="981" spans="1:36" ht="30">
      <c r="A981" s="10">
        <v>1076</v>
      </c>
      <c r="B981" t="str">
        <f>IF(K981="总计","",INDEX(主数据!A:AD,MATCH(J981,主数据!A:A,0),9))</f>
        <v>华中大区公司</v>
      </c>
      <c r="C981" t="str">
        <f>IF(K981="","",INDEX(主数据!A:AD,MATCH(J981,主数据!A:A,0),11))</f>
        <v>南昌西区</v>
      </c>
      <c r="D981" t="str">
        <f t="shared" si="60"/>
        <v>NC28自营停车管理费（固定）标准方式200.00</v>
      </c>
      <c r="E981" s="13" t="str">
        <f t="shared" si="62"/>
        <v>200.00</v>
      </c>
      <c r="F981" s="13" t="str">
        <f>IF(E981="","",IFERROR(IF(IF(K981="","",INDEX(收费标合同信息维护!A:Q,MATCH(D981,收费标合同信息维护!J:J,0),10))=D981,"有","无"),"无"))</f>
        <v>无</v>
      </c>
      <c r="G981" s="13" t="str">
        <f t="shared" si="61"/>
        <v/>
      </c>
      <c r="H981" s="13" t="str">
        <f t="shared" si="63"/>
        <v/>
      </c>
      <c r="I981" s="13" t="str">
        <f>IF(G981="","",IFERROR(IF(IF(K981="","",INDEX(收费标合同信息维护!A:Q,MATCH(G981,收费标合同信息维护!M:M,0),13))=G981,"有","无"),"无"))</f>
        <v/>
      </c>
      <c r="J981" s="3" t="s">
        <v>4357</v>
      </c>
      <c r="K981" s="3" t="s">
        <v>6021</v>
      </c>
      <c r="L981" s="3" t="s">
        <v>6815</v>
      </c>
      <c r="M981" s="3" t="s">
        <v>6816</v>
      </c>
      <c r="N981" s="3" t="s">
        <v>6477</v>
      </c>
      <c r="O981" s="3" t="s">
        <v>6478</v>
      </c>
      <c r="P981" s="3" t="s">
        <v>8734</v>
      </c>
      <c r="Q981" s="3" t="s">
        <v>8735</v>
      </c>
      <c r="R981" s="3" t="s">
        <v>6484</v>
      </c>
      <c r="S981" s="3" t="s">
        <v>6491</v>
      </c>
      <c r="T981" s="3" t="s">
        <v>6915</v>
      </c>
      <c r="U981" s="3" t="s">
        <v>154</v>
      </c>
      <c r="V981" s="3" t="s">
        <v>6698</v>
      </c>
      <c r="W981" s="3" t="s">
        <v>154</v>
      </c>
      <c r="X981" s="3" t="s">
        <v>154</v>
      </c>
      <c r="Y981" s="3" t="s">
        <v>154</v>
      </c>
      <c r="Z981" s="3" t="s">
        <v>154</v>
      </c>
      <c r="AA981" s="3" t="s">
        <v>154</v>
      </c>
      <c r="AB981" s="3" t="s">
        <v>154</v>
      </c>
      <c r="AC981" s="3" t="s">
        <v>154</v>
      </c>
      <c r="AD981" s="3" t="s">
        <v>6151</v>
      </c>
      <c r="AE981" s="3" t="s">
        <v>6151</v>
      </c>
      <c r="AF981" s="3" t="s">
        <v>154</v>
      </c>
      <c r="AG981" s="3" t="s">
        <v>154</v>
      </c>
      <c r="AH981" s="3" t="s">
        <v>6597</v>
      </c>
      <c r="AI981" s="3" t="s">
        <v>6482</v>
      </c>
      <c r="AJ981" s="3" t="s">
        <v>6100</v>
      </c>
    </row>
    <row r="982" spans="1:36" ht="30">
      <c r="A982" s="10">
        <v>1077</v>
      </c>
      <c r="B982" t="str">
        <f>IF(K982="总计","",INDEX(主数据!A:AD,MATCH(J982,主数据!A:A,0),9))</f>
        <v>华中大区公司</v>
      </c>
      <c r="C982" t="str">
        <f>IF(K982="","",INDEX(主数据!A:AD,MATCH(J982,主数据!A:A,0),11))</f>
        <v>南昌西区</v>
      </c>
      <c r="D982" t="str">
        <f t="shared" si="60"/>
        <v>NC28自营停车管理费（固定）定额</v>
      </c>
      <c r="E982" s="13" t="str">
        <f t="shared" si="62"/>
        <v/>
      </c>
      <c r="F982" s="13" t="str">
        <f>IF(E982="","",IFERROR(IF(IF(K982="","",INDEX(收费标合同信息维护!A:Q,MATCH(D982,收费标合同信息维护!J:J,0),10))=D982,"有","无"),"无"))</f>
        <v/>
      </c>
      <c r="G982" s="13" t="str">
        <f t="shared" si="61"/>
        <v>NC28自营停车管理费（固定）定额200.00</v>
      </c>
      <c r="H982" s="13" t="str">
        <f t="shared" si="63"/>
        <v>200.00</v>
      </c>
      <c r="I982" s="13" t="str">
        <f>IF(G982="","",IFERROR(IF(IF(K982="","",INDEX(收费标合同信息维护!A:Q,MATCH(G982,收费标合同信息维护!M:M,0),13))=G982,"有","无"),"无"))</f>
        <v>无</v>
      </c>
      <c r="J982" s="3" t="s">
        <v>4357</v>
      </c>
      <c r="K982" s="3" t="s">
        <v>6021</v>
      </c>
      <c r="L982" s="3" t="s">
        <v>6815</v>
      </c>
      <c r="M982" s="3" t="s">
        <v>6816</v>
      </c>
      <c r="N982" s="3" t="s">
        <v>6477</v>
      </c>
      <c r="O982" s="3" t="s">
        <v>6478</v>
      </c>
      <c r="P982" s="3" t="s">
        <v>8736</v>
      </c>
      <c r="Q982" s="3" t="s">
        <v>8737</v>
      </c>
      <c r="R982" s="3" t="s">
        <v>6490</v>
      </c>
      <c r="S982" s="3" t="s">
        <v>6491</v>
      </c>
      <c r="T982" s="3" t="s">
        <v>6915</v>
      </c>
      <c r="U982" s="3" t="s">
        <v>154</v>
      </c>
      <c r="V982" s="3" t="s">
        <v>154</v>
      </c>
      <c r="W982" s="3" t="s">
        <v>6698</v>
      </c>
      <c r="X982" s="3" t="s">
        <v>154</v>
      </c>
      <c r="Y982" s="3" t="s">
        <v>154</v>
      </c>
      <c r="Z982" s="3" t="s">
        <v>154</v>
      </c>
      <c r="AA982" s="3" t="s">
        <v>154</v>
      </c>
      <c r="AB982" s="3" t="s">
        <v>154</v>
      </c>
      <c r="AC982" s="3" t="s">
        <v>154</v>
      </c>
      <c r="AD982" s="3" t="s">
        <v>6151</v>
      </c>
      <c r="AE982" s="3" t="s">
        <v>6151</v>
      </c>
      <c r="AF982" s="3" t="s">
        <v>154</v>
      </c>
      <c r="AG982" s="3" t="s">
        <v>154</v>
      </c>
      <c r="AH982" s="3" t="s">
        <v>6597</v>
      </c>
      <c r="AI982" s="3" t="s">
        <v>6482</v>
      </c>
      <c r="AJ982" s="3" t="s">
        <v>6233</v>
      </c>
    </row>
    <row r="983" spans="1:36" ht="15">
      <c r="A983" s="10">
        <v>1078</v>
      </c>
      <c r="B983" t="str">
        <f>IF(K983="总计","",INDEX(主数据!A:AD,MATCH(J983,主数据!A:A,0),9))</f>
        <v>华中大区公司</v>
      </c>
      <c r="C983" t="str">
        <f>IF(K983="","",INDEX(主数据!A:AD,MATCH(J983,主数据!A:A,0),11))</f>
        <v>南昌东区</v>
      </c>
      <c r="D983" t="str">
        <f t="shared" si="60"/>
        <v>NC33物业服务费标准方式1.98</v>
      </c>
      <c r="E983" s="13" t="str">
        <f t="shared" si="62"/>
        <v>1.98</v>
      </c>
      <c r="F983" s="13" t="str">
        <f>IF(E983="","",IFERROR(IF(IF(K983="","",INDEX(收费标合同信息维护!A:Q,MATCH(D983,收费标合同信息维护!J:J,0),10))=D983,"有","无"),"无"))</f>
        <v>无</v>
      </c>
      <c r="G983" s="13" t="str">
        <f t="shared" si="61"/>
        <v/>
      </c>
      <c r="H983" s="13" t="str">
        <f t="shared" si="63"/>
        <v/>
      </c>
      <c r="I983" s="13" t="str">
        <f>IF(G983="","",IFERROR(IF(IF(K983="","",INDEX(收费标合同信息维护!A:Q,MATCH(G983,收费标合同信息维护!M:M,0),13))=G983,"有","无"),"无"))</f>
        <v/>
      </c>
      <c r="J983" s="3" t="s">
        <v>2931</v>
      </c>
      <c r="K983" s="3" t="s">
        <v>8738</v>
      </c>
      <c r="L983" s="3" t="s">
        <v>6025</v>
      </c>
      <c r="M983" s="3" t="s">
        <v>6026</v>
      </c>
      <c r="N983" s="3" t="s">
        <v>6477</v>
      </c>
      <c r="O983" s="3" t="s">
        <v>6478</v>
      </c>
      <c r="P983" s="3" t="s">
        <v>8739</v>
      </c>
      <c r="Q983" s="3" t="s">
        <v>8740</v>
      </c>
      <c r="R983" s="3" t="s">
        <v>6484</v>
      </c>
      <c r="S983" s="3" t="s">
        <v>6491</v>
      </c>
      <c r="T983" s="3" t="s">
        <v>6506</v>
      </c>
      <c r="U983" s="3" t="s">
        <v>154</v>
      </c>
      <c r="V983" s="3" t="s">
        <v>8741</v>
      </c>
      <c r="W983" s="3" t="s">
        <v>154</v>
      </c>
      <c r="X983" s="3" t="s">
        <v>154</v>
      </c>
      <c r="Y983" s="3" t="s">
        <v>154</v>
      </c>
      <c r="Z983" s="3" t="s">
        <v>154</v>
      </c>
      <c r="AA983" s="3" t="s">
        <v>154</v>
      </c>
      <c r="AB983" s="3" t="s">
        <v>154</v>
      </c>
      <c r="AC983" s="3" t="s">
        <v>154</v>
      </c>
      <c r="AD983" s="3" t="s">
        <v>6151</v>
      </c>
      <c r="AE983" s="3" t="s">
        <v>6151</v>
      </c>
      <c r="AF983" s="3" t="s">
        <v>154</v>
      </c>
      <c r="AG983" s="3" t="s">
        <v>154</v>
      </c>
      <c r="AH983" s="3" t="s">
        <v>6478</v>
      </c>
      <c r="AI983" s="3" t="s">
        <v>6482</v>
      </c>
      <c r="AJ983" s="3" t="s">
        <v>8742</v>
      </c>
    </row>
    <row r="984" spans="1:36" ht="15">
      <c r="A984" s="10">
        <v>1079</v>
      </c>
      <c r="B984" t="str">
        <f>IF(K984="总计","",INDEX(主数据!A:AD,MATCH(J984,主数据!A:A,0),9))</f>
        <v>华中大区公司</v>
      </c>
      <c r="C984" t="str">
        <f>IF(K984="","",INDEX(主数据!A:AD,MATCH(J984,主数据!A:A,0),11))</f>
        <v>南昌东区</v>
      </c>
      <c r="D984" t="str">
        <f t="shared" si="60"/>
        <v>NC33物业服务费标准方式2.50</v>
      </c>
      <c r="E984" s="13" t="str">
        <f t="shared" si="62"/>
        <v>2.50</v>
      </c>
      <c r="F984" s="13" t="str">
        <f>IF(E984="","",IFERROR(IF(IF(K984="","",INDEX(收费标合同信息维护!A:Q,MATCH(D984,收费标合同信息维护!J:J,0),10))=D984,"有","无"),"无"))</f>
        <v>无</v>
      </c>
      <c r="G984" s="13" t="str">
        <f t="shared" si="61"/>
        <v/>
      </c>
      <c r="H984" s="13" t="str">
        <f t="shared" si="63"/>
        <v/>
      </c>
      <c r="I984" s="13" t="str">
        <f>IF(G984="","",IFERROR(IF(IF(K984="","",INDEX(收费标合同信息维护!A:Q,MATCH(G984,收费标合同信息维护!M:M,0),13))=G984,"有","无"),"无"))</f>
        <v/>
      </c>
      <c r="J984" s="3" t="s">
        <v>2931</v>
      </c>
      <c r="K984" s="3" t="s">
        <v>8738</v>
      </c>
      <c r="L984" s="3" t="s">
        <v>6025</v>
      </c>
      <c r="M984" s="3" t="s">
        <v>6026</v>
      </c>
      <c r="N984" s="3" t="s">
        <v>6477</v>
      </c>
      <c r="O984" s="3" t="s">
        <v>6478</v>
      </c>
      <c r="P984" s="3" t="s">
        <v>8743</v>
      </c>
      <c r="Q984" s="3" t="s">
        <v>8744</v>
      </c>
      <c r="R984" s="3" t="s">
        <v>6484</v>
      </c>
      <c r="S984" s="3" t="s">
        <v>6491</v>
      </c>
      <c r="T984" s="3" t="s">
        <v>6506</v>
      </c>
      <c r="U984" s="3" t="s">
        <v>154</v>
      </c>
      <c r="V984" s="3" t="s">
        <v>6675</v>
      </c>
      <c r="W984" s="3" t="s">
        <v>154</v>
      </c>
      <c r="X984" s="3" t="s">
        <v>154</v>
      </c>
      <c r="Y984" s="3" t="s">
        <v>154</v>
      </c>
      <c r="Z984" s="3" t="s">
        <v>154</v>
      </c>
      <c r="AA984" s="3" t="s">
        <v>154</v>
      </c>
      <c r="AB984" s="3" t="s">
        <v>154</v>
      </c>
      <c r="AC984" s="3" t="s">
        <v>154</v>
      </c>
      <c r="AD984" s="3" t="s">
        <v>6151</v>
      </c>
      <c r="AE984" s="3" t="s">
        <v>6151</v>
      </c>
      <c r="AF984" s="3" t="s">
        <v>154</v>
      </c>
      <c r="AG984" s="3" t="s">
        <v>154</v>
      </c>
      <c r="AH984" s="3" t="s">
        <v>6478</v>
      </c>
      <c r="AI984" s="3" t="s">
        <v>6482</v>
      </c>
      <c r="AJ984" s="3" t="s">
        <v>8745</v>
      </c>
    </row>
    <row r="985" spans="1:36" ht="15">
      <c r="A985" s="10">
        <v>1080</v>
      </c>
      <c r="B985" t="str">
        <f>IF(K985="总计","",INDEX(主数据!A:AD,MATCH(J985,主数据!A:A,0),9))</f>
        <v>华中大区公司</v>
      </c>
      <c r="C985" t="str">
        <f>IF(K985="","",INDEX(主数据!A:AD,MATCH(J985,主数据!A:A,0),11))</f>
        <v>南昌东区</v>
      </c>
      <c r="D985" t="str">
        <f t="shared" si="60"/>
        <v>NC33物业服务费标准方式3.50</v>
      </c>
      <c r="E985" s="13" t="str">
        <f t="shared" si="62"/>
        <v>3.50</v>
      </c>
      <c r="F985" s="13" t="str">
        <f>IF(E985="","",IFERROR(IF(IF(K985="","",INDEX(收费标合同信息维护!A:Q,MATCH(D985,收费标合同信息维护!J:J,0),10))=D985,"有","无"),"无"))</f>
        <v>无</v>
      </c>
      <c r="G985" s="13" t="str">
        <f t="shared" si="61"/>
        <v/>
      </c>
      <c r="H985" s="13" t="str">
        <f t="shared" si="63"/>
        <v/>
      </c>
      <c r="I985" s="13" t="str">
        <f>IF(G985="","",IFERROR(IF(IF(K985="","",INDEX(收费标合同信息维护!A:Q,MATCH(G985,收费标合同信息维护!M:M,0),13))=G985,"有","无"),"无"))</f>
        <v/>
      </c>
      <c r="J985" s="3" t="s">
        <v>2931</v>
      </c>
      <c r="K985" s="3" t="s">
        <v>8738</v>
      </c>
      <c r="L985" s="3" t="s">
        <v>6025</v>
      </c>
      <c r="M985" s="3" t="s">
        <v>6026</v>
      </c>
      <c r="N985" s="3" t="s">
        <v>6477</v>
      </c>
      <c r="O985" s="3" t="s">
        <v>6478</v>
      </c>
      <c r="P985" s="3" t="s">
        <v>8746</v>
      </c>
      <c r="Q985" s="3" t="s">
        <v>8747</v>
      </c>
      <c r="R985" s="3" t="s">
        <v>6484</v>
      </c>
      <c r="S985" s="3" t="s">
        <v>6491</v>
      </c>
      <c r="T985" s="3" t="s">
        <v>6506</v>
      </c>
      <c r="U985" s="3" t="s">
        <v>154</v>
      </c>
      <c r="V985" s="3" t="s">
        <v>6869</v>
      </c>
      <c r="W985" s="3" t="s">
        <v>154</v>
      </c>
      <c r="X985" s="3" t="s">
        <v>154</v>
      </c>
      <c r="Y985" s="3" t="s">
        <v>154</v>
      </c>
      <c r="Z985" s="3" t="s">
        <v>154</v>
      </c>
      <c r="AA985" s="3" t="s">
        <v>154</v>
      </c>
      <c r="AB985" s="3" t="s">
        <v>154</v>
      </c>
      <c r="AC985" s="3" t="s">
        <v>154</v>
      </c>
      <c r="AD985" s="3" t="s">
        <v>6151</v>
      </c>
      <c r="AE985" s="3" t="s">
        <v>6151</v>
      </c>
      <c r="AF985" s="3" t="s">
        <v>154</v>
      </c>
      <c r="AG985" s="3" t="s">
        <v>154</v>
      </c>
      <c r="AH985" s="3" t="s">
        <v>6478</v>
      </c>
      <c r="AI985" s="3" t="s">
        <v>6482</v>
      </c>
      <c r="AJ985" s="3" t="s">
        <v>22</v>
      </c>
    </row>
    <row r="986" spans="1:36" ht="15">
      <c r="A986" s="10">
        <v>1081</v>
      </c>
      <c r="B986" t="str">
        <f>IF(K986="总计","",INDEX(主数据!A:AD,MATCH(J986,主数据!A:A,0),9))</f>
        <v>华中大区公司</v>
      </c>
      <c r="C986" t="str">
        <f>IF(K986="","",INDEX(主数据!A:AD,MATCH(J986,主数据!A:A,0),11))</f>
        <v>南昌东区</v>
      </c>
      <c r="D986" t="str">
        <f t="shared" si="60"/>
        <v>NC33物业服务费标准方式1.50</v>
      </c>
      <c r="E986" s="13" t="str">
        <f t="shared" si="62"/>
        <v>1.50</v>
      </c>
      <c r="F986" s="13" t="str">
        <f>IF(E986="","",IFERROR(IF(IF(K986="","",INDEX(收费标合同信息维护!A:Q,MATCH(D986,收费标合同信息维护!J:J,0),10))=D986,"有","无"),"无"))</f>
        <v>无</v>
      </c>
      <c r="G986" s="13" t="str">
        <f t="shared" si="61"/>
        <v/>
      </c>
      <c r="H986" s="13" t="str">
        <f t="shared" si="63"/>
        <v/>
      </c>
      <c r="I986" s="13" t="str">
        <f>IF(G986="","",IFERROR(IF(IF(K986="","",INDEX(收费标合同信息维护!A:Q,MATCH(G986,收费标合同信息维护!M:M,0),13))=G986,"有","无"),"无"))</f>
        <v/>
      </c>
      <c r="J986" s="3" t="s">
        <v>2931</v>
      </c>
      <c r="K986" s="3" t="s">
        <v>8738</v>
      </c>
      <c r="L986" s="3" t="s">
        <v>6025</v>
      </c>
      <c r="M986" s="3" t="s">
        <v>6026</v>
      </c>
      <c r="N986" s="3" t="s">
        <v>6477</v>
      </c>
      <c r="O986" s="3" t="s">
        <v>6478</v>
      </c>
      <c r="P986" s="3" t="s">
        <v>8748</v>
      </c>
      <c r="Q986" s="3" t="s">
        <v>8749</v>
      </c>
      <c r="R986" s="3" t="s">
        <v>6484</v>
      </c>
      <c r="S986" s="3" t="s">
        <v>6491</v>
      </c>
      <c r="T986" s="3" t="s">
        <v>6506</v>
      </c>
      <c r="U986" s="3" t="s">
        <v>154</v>
      </c>
      <c r="V986" s="3" t="s">
        <v>6608</v>
      </c>
      <c r="W986" s="3" t="s">
        <v>154</v>
      </c>
      <c r="X986" s="3" t="s">
        <v>154</v>
      </c>
      <c r="Y986" s="3" t="s">
        <v>154</v>
      </c>
      <c r="Z986" s="3" t="s">
        <v>154</v>
      </c>
      <c r="AA986" s="3" t="s">
        <v>154</v>
      </c>
      <c r="AB986" s="3" t="s">
        <v>154</v>
      </c>
      <c r="AC986" s="3" t="s">
        <v>154</v>
      </c>
      <c r="AD986" s="3" t="s">
        <v>6151</v>
      </c>
      <c r="AE986" s="3" t="s">
        <v>6151</v>
      </c>
      <c r="AF986" s="3" t="s">
        <v>154</v>
      </c>
      <c r="AG986" s="3" t="s">
        <v>154</v>
      </c>
      <c r="AH986" s="3" t="s">
        <v>6478</v>
      </c>
      <c r="AI986" s="3" t="s">
        <v>6482</v>
      </c>
      <c r="AJ986" s="3" t="s">
        <v>6033</v>
      </c>
    </row>
    <row r="987" spans="1:36" ht="30">
      <c r="A987" s="10">
        <v>1082</v>
      </c>
      <c r="B987" t="str">
        <f>IF(K987="总计","",INDEX(主数据!A:AD,MATCH(J987,主数据!A:A,0),9))</f>
        <v>华中大区公司</v>
      </c>
      <c r="C987" t="str">
        <f>IF(K987="","",INDEX(主数据!A:AD,MATCH(J987,主数据!A:A,0),11))</f>
        <v>南昌东区</v>
      </c>
      <c r="D987" t="str">
        <f t="shared" si="60"/>
        <v>NC33物业服务费定额</v>
      </c>
      <c r="E987" s="13" t="str">
        <f t="shared" si="62"/>
        <v/>
      </c>
      <c r="F987" s="13" t="str">
        <f>IF(E987="","",IFERROR(IF(IF(K987="","",INDEX(收费标合同信息维护!A:Q,MATCH(D987,收费标合同信息维护!J:J,0),10))=D987,"有","无"),"无"))</f>
        <v/>
      </c>
      <c r="G987" s="13" t="str">
        <f t="shared" si="61"/>
        <v>NC33物业服务费定额89600.00</v>
      </c>
      <c r="H987" s="13" t="str">
        <f t="shared" si="63"/>
        <v>89600.00</v>
      </c>
      <c r="I987" s="13" t="str">
        <f>IF(G987="","",IFERROR(IF(IF(K987="","",INDEX(收费标合同信息维护!A:Q,MATCH(G987,收费标合同信息维护!M:M,0),13))=G987,"有","无"),"无"))</f>
        <v>无</v>
      </c>
      <c r="J987" s="3" t="s">
        <v>2931</v>
      </c>
      <c r="K987" s="3" t="s">
        <v>8738</v>
      </c>
      <c r="L987" s="3" t="s">
        <v>6025</v>
      </c>
      <c r="M987" s="3" t="s">
        <v>6026</v>
      </c>
      <c r="N987" s="3" t="s">
        <v>6477</v>
      </c>
      <c r="O987" s="3" t="s">
        <v>6478</v>
      </c>
      <c r="P987" s="3" t="s">
        <v>8750</v>
      </c>
      <c r="Q987" s="3" t="s">
        <v>8751</v>
      </c>
      <c r="R987" s="3" t="s">
        <v>6490</v>
      </c>
      <c r="S987" s="3" t="s">
        <v>6491</v>
      </c>
      <c r="T987" s="3" t="s">
        <v>6510</v>
      </c>
      <c r="U987" s="3" t="s">
        <v>6511</v>
      </c>
      <c r="V987" s="3" t="s">
        <v>154</v>
      </c>
      <c r="W987" s="3" t="s">
        <v>8752</v>
      </c>
      <c r="X987" s="3" t="s">
        <v>154</v>
      </c>
      <c r="Y987" s="3" t="s">
        <v>154</v>
      </c>
      <c r="Z987" s="3" t="s">
        <v>154</v>
      </c>
      <c r="AA987" s="3" t="s">
        <v>154</v>
      </c>
      <c r="AB987" s="3" t="s">
        <v>154</v>
      </c>
      <c r="AC987" s="3" t="s">
        <v>154</v>
      </c>
      <c r="AD987" s="3" t="s">
        <v>6151</v>
      </c>
      <c r="AE987" s="3" t="s">
        <v>6151</v>
      </c>
      <c r="AF987" s="3" t="s">
        <v>6040</v>
      </c>
      <c r="AG987" s="3" t="s">
        <v>154</v>
      </c>
      <c r="AH987" s="3" t="s">
        <v>6478</v>
      </c>
      <c r="AI987" s="3" t="s">
        <v>6482</v>
      </c>
      <c r="AJ987" s="3" t="s">
        <v>6033</v>
      </c>
    </row>
    <row r="988" spans="1:36" ht="15">
      <c r="A988" s="10">
        <v>1083</v>
      </c>
      <c r="B988" t="str">
        <f>IF(K988="总计","",INDEX(主数据!A:AD,MATCH(J988,主数据!A:A,0),9))</f>
        <v>华中大区公司</v>
      </c>
      <c r="C988" t="str">
        <f>IF(K988="","",INDEX(主数据!A:AD,MATCH(J988,主数据!A:A,0),11))</f>
        <v>南昌东区</v>
      </c>
      <c r="D988" t="str">
        <f t="shared" si="60"/>
        <v>NC33物业服务费标准方式1726.44</v>
      </c>
      <c r="E988" s="13" t="str">
        <f t="shared" si="62"/>
        <v>1726.44</v>
      </c>
      <c r="F988" s="13" t="str">
        <f>IF(E988="","",IFERROR(IF(IF(K988="","",INDEX(收费标合同信息维护!A:Q,MATCH(D988,收费标合同信息维护!J:J,0),10))=D988,"有","无"),"无"))</f>
        <v>无</v>
      </c>
      <c r="G988" s="13" t="str">
        <f t="shared" si="61"/>
        <v/>
      </c>
      <c r="H988" s="13" t="str">
        <f t="shared" si="63"/>
        <v/>
      </c>
      <c r="I988" s="13" t="str">
        <f>IF(G988="","",IFERROR(IF(IF(K988="","",INDEX(收费标合同信息维护!A:Q,MATCH(G988,收费标合同信息维护!M:M,0),13))=G988,"有","无"),"无"))</f>
        <v/>
      </c>
      <c r="J988" s="3" t="s">
        <v>2931</v>
      </c>
      <c r="K988" s="3" t="s">
        <v>8738</v>
      </c>
      <c r="L988" s="3" t="s">
        <v>6025</v>
      </c>
      <c r="M988" s="3" t="s">
        <v>6026</v>
      </c>
      <c r="N988" s="3" t="s">
        <v>6477</v>
      </c>
      <c r="O988" s="3" t="s">
        <v>6478</v>
      </c>
      <c r="P988" s="3" t="s">
        <v>8753</v>
      </c>
      <c r="Q988" s="3" t="s">
        <v>8754</v>
      </c>
      <c r="R988" s="3" t="s">
        <v>6484</v>
      </c>
      <c r="S988" s="3" t="s">
        <v>6485</v>
      </c>
      <c r="T988" s="3" t="s">
        <v>6537</v>
      </c>
      <c r="U988" s="3" t="s">
        <v>8755</v>
      </c>
      <c r="V988" s="3" t="s">
        <v>8756</v>
      </c>
      <c r="W988" s="3" t="s">
        <v>154</v>
      </c>
      <c r="X988" s="3" t="s">
        <v>154</v>
      </c>
      <c r="Y988" s="3" t="s">
        <v>154</v>
      </c>
      <c r="Z988" s="3" t="s">
        <v>154</v>
      </c>
      <c r="AA988" s="3" t="s">
        <v>154</v>
      </c>
      <c r="AB988" s="3" t="s">
        <v>154</v>
      </c>
      <c r="AC988" s="3" t="s">
        <v>154</v>
      </c>
      <c r="AD988" s="3" t="s">
        <v>6151</v>
      </c>
      <c r="AE988" s="3" t="s">
        <v>6151</v>
      </c>
      <c r="AF988" s="3" t="s">
        <v>6040</v>
      </c>
      <c r="AG988" s="3" t="s">
        <v>154</v>
      </c>
      <c r="AH988" s="3" t="s">
        <v>6478</v>
      </c>
      <c r="AI988" s="3" t="s">
        <v>6482</v>
      </c>
      <c r="AJ988" s="3" t="s">
        <v>6033</v>
      </c>
    </row>
    <row r="989" spans="1:36" ht="30">
      <c r="A989" s="10">
        <v>1084</v>
      </c>
      <c r="B989" t="str">
        <f>IF(K989="总计","",INDEX(主数据!A:AD,MATCH(J989,主数据!A:A,0),9))</f>
        <v>华中大区公司</v>
      </c>
      <c r="C989" t="str">
        <f>IF(K989="","",INDEX(主数据!A:AD,MATCH(J989,主数据!A:A,0),11))</f>
        <v>南昌东区</v>
      </c>
      <c r="D989" t="str">
        <f t="shared" si="60"/>
        <v>NC33专供电服务费标准方式0.12</v>
      </c>
      <c r="E989" s="13" t="str">
        <f t="shared" si="62"/>
        <v>0.12</v>
      </c>
      <c r="F989" s="13" t="str">
        <f>IF(E989="","",IFERROR(IF(IF(K989="","",INDEX(收费标合同信息维护!A:Q,MATCH(D989,收费标合同信息维护!J:J,0),10))=D989,"有","无"),"无"))</f>
        <v>无</v>
      </c>
      <c r="G989" s="13" t="str">
        <f t="shared" si="61"/>
        <v/>
      </c>
      <c r="H989" s="13" t="str">
        <f t="shared" si="63"/>
        <v/>
      </c>
      <c r="I989" s="13" t="str">
        <f>IF(G989="","",IFERROR(IF(IF(K989="","",INDEX(收费标合同信息维护!A:Q,MATCH(G989,收费标合同信息维护!M:M,0),13))=G989,"有","无"),"无"))</f>
        <v/>
      </c>
      <c r="J989" s="3" t="s">
        <v>2931</v>
      </c>
      <c r="K989" s="3" t="s">
        <v>8738</v>
      </c>
      <c r="L989" s="3" t="s">
        <v>6911</v>
      </c>
      <c r="M989" s="3" t="s">
        <v>6912</v>
      </c>
      <c r="N989" s="3" t="s">
        <v>6603</v>
      </c>
      <c r="O989" s="3" t="s">
        <v>6478</v>
      </c>
      <c r="P989" s="3" t="s">
        <v>8757</v>
      </c>
      <c r="Q989" s="3" t="s">
        <v>8758</v>
      </c>
      <c r="R989" s="3" t="s">
        <v>6484</v>
      </c>
      <c r="S989" s="3" t="s">
        <v>6491</v>
      </c>
      <c r="T989" s="3" t="s">
        <v>6936</v>
      </c>
      <c r="U989" s="3" t="s">
        <v>154</v>
      </c>
      <c r="V989" s="3" t="s">
        <v>8759</v>
      </c>
      <c r="W989" s="3" t="s">
        <v>154</v>
      </c>
      <c r="X989" s="3" t="s">
        <v>154</v>
      </c>
      <c r="Y989" s="3" t="s">
        <v>154</v>
      </c>
      <c r="Z989" s="3" t="s">
        <v>154</v>
      </c>
      <c r="AA989" s="3" t="s">
        <v>154</v>
      </c>
      <c r="AB989" s="3" t="s">
        <v>154</v>
      </c>
      <c r="AC989" s="3" t="s">
        <v>154</v>
      </c>
      <c r="AD989" s="3" t="s">
        <v>6151</v>
      </c>
      <c r="AE989" s="3" t="s">
        <v>6151</v>
      </c>
      <c r="AF989" s="3" t="s">
        <v>154</v>
      </c>
      <c r="AG989" s="3" t="s">
        <v>154</v>
      </c>
      <c r="AH989" s="3" t="s">
        <v>6478</v>
      </c>
      <c r="AI989" s="3" t="s">
        <v>6482</v>
      </c>
      <c r="AJ989" s="3" t="s">
        <v>6489</v>
      </c>
    </row>
    <row r="990" spans="1:36" ht="30">
      <c r="A990" s="10">
        <v>1085</v>
      </c>
      <c r="B990" t="str">
        <f>IF(K990="总计","",INDEX(主数据!A:AD,MATCH(J990,主数据!A:A,0),9))</f>
        <v>华中大区公司</v>
      </c>
      <c r="C990" t="str">
        <f>IF(K990="","",INDEX(主数据!A:AD,MATCH(J990,主数据!A:A,0),11))</f>
        <v>南昌东区</v>
      </c>
      <c r="D990" t="str">
        <f t="shared" si="60"/>
        <v>NC33专供电服务费标准方式0.32</v>
      </c>
      <c r="E990" s="13" t="str">
        <f t="shared" si="62"/>
        <v>0.32</v>
      </c>
      <c r="F990" s="13" t="str">
        <f>IF(E990="","",IFERROR(IF(IF(K990="","",INDEX(收费标合同信息维护!A:Q,MATCH(D990,收费标合同信息维护!J:J,0),10))=D990,"有","无"),"无"))</f>
        <v>无</v>
      </c>
      <c r="G990" s="13" t="str">
        <f t="shared" si="61"/>
        <v/>
      </c>
      <c r="H990" s="13" t="str">
        <f t="shared" si="63"/>
        <v/>
      </c>
      <c r="I990" s="13" t="str">
        <f>IF(G990="","",IFERROR(IF(IF(K990="","",INDEX(收费标合同信息维护!A:Q,MATCH(G990,收费标合同信息维护!M:M,0),13))=G990,"有","无"),"无"))</f>
        <v/>
      </c>
      <c r="J990" s="3" t="s">
        <v>2931</v>
      </c>
      <c r="K990" s="3" t="s">
        <v>8738</v>
      </c>
      <c r="L990" s="3" t="s">
        <v>6911</v>
      </c>
      <c r="M990" s="3" t="s">
        <v>6912</v>
      </c>
      <c r="N990" s="3" t="s">
        <v>6603</v>
      </c>
      <c r="O990" s="3" t="s">
        <v>6478</v>
      </c>
      <c r="P990" s="3" t="s">
        <v>8760</v>
      </c>
      <c r="Q990" s="3" t="s">
        <v>8761</v>
      </c>
      <c r="R990" s="3" t="s">
        <v>6484</v>
      </c>
      <c r="S990" s="3" t="s">
        <v>6491</v>
      </c>
      <c r="T990" s="3" t="s">
        <v>6915</v>
      </c>
      <c r="U990" s="3" t="s">
        <v>154</v>
      </c>
      <c r="V990" s="3" t="s">
        <v>8762</v>
      </c>
      <c r="W990" s="3" t="s">
        <v>154</v>
      </c>
      <c r="X990" s="3" t="s">
        <v>154</v>
      </c>
      <c r="Y990" s="3" t="s">
        <v>154</v>
      </c>
      <c r="Z990" s="3" t="s">
        <v>154</v>
      </c>
      <c r="AA990" s="3" t="s">
        <v>154</v>
      </c>
      <c r="AB990" s="3" t="s">
        <v>154</v>
      </c>
      <c r="AC990" s="3" t="s">
        <v>154</v>
      </c>
      <c r="AD990" s="3" t="s">
        <v>6151</v>
      </c>
      <c r="AE990" s="3" t="s">
        <v>6151</v>
      </c>
      <c r="AF990" s="3" t="s">
        <v>154</v>
      </c>
      <c r="AG990" s="3" t="s">
        <v>154</v>
      </c>
      <c r="AH990" s="3" t="s">
        <v>6478</v>
      </c>
      <c r="AI990" s="3" t="s">
        <v>6482</v>
      </c>
      <c r="AJ990" s="3" t="s">
        <v>6489</v>
      </c>
    </row>
    <row r="991" spans="1:36" ht="30">
      <c r="A991" s="10">
        <v>1086</v>
      </c>
      <c r="B991" t="str">
        <f>IF(K991="总计","",INDEX(主数据!A:AD,MATCH(J991,主数据!A:A,0),9))</f>
        <v>华中大区公司</v>
      </c>
      <c r="C991" t="str">
        <f>IF(K991="","",INDEX(主数据!A:AD,MATCH(J991,主数据!A:A,0),11))</f>
        <v>南昌东区</v>
      </c>
      <c r="D991" t="str">
        <f t="shared" si="60"/>
        <v>NC33专供电服务费标准方式0.62</v>
      </c>
      <c r="E991" s="13" t="str">
        <f t="shared" si="62"/>
        <v>0.62</v>
      </c>
      <c r="F991" s="13" t="str">
        <f>IF(E991="","",IFERROR(IF(IF(K991="","",INDEX(收费标合同信息维护!A:Q,MATCH(D991,收费标合同信息维护!J:J,0),10))=D991,"有","无"),"无"))</f>
        <v>无</v>
      </c>
      <c r="G991" s="13" t="str">
        <f t="shared" si="61"/>
        <v/>
      </c>
      <c r="H991" s="13" t="str">
        <f t="shared" si="63"/>
        <v/>
      </c>
      <c r="I991" s="13" t="str">
        <f>IF(G991="","",IFERROR(IF(IF(K991="","",INDEX(收费标合同信息维护!A:Q,MATCH(G991,收费标合同信息维护!M:M,0),13))=G991,"有","无"),"无"))</f>
        <v/>
      </c>
      <c r="J991" s="3" t="s">
        <v>2931</v>
      </c>
      <c r="K991" s="3" t="s">
        <v>8738</v>
      </c>
      <c r="L991" s="3" t="s">
        <v>6911</v>
      </c>
      <c r="M991" s="3" t="s">
        <v>6912</v>
      </c>
      <c r="N991" s="3" t="s">
        <v>6603</v>
      </c>
      <c r="O991" s="3" t="s">
        <v>6478</v>
      </c>
      <c r="P991" s="3" t="s">
        <v>8763</v>
      </c>
      <c r="Q991" s="3" t="s">
        <v>8764</v>
      </c>
      <c r="R991" s="3" t="s">
        <v>6484</v>
      </c>
      <c r="S991" s="3" t="s">
        <v>6491</v>
      </c>
      <c r="T991" s="3" t="s">
        <v>6915</v>
      </c>
      <c r="U991" s="3" t="s">
        <v>154</v>
      </c>
      <c r="V991" s="3" t="s">
        <v>8765</v>
      </c>
      <c r="W991" s="3" t="s">
        <v>154</v>
      </c>
      <c r="X991" s="3" t="s">
        <v>154</v>
      </c>
      <c r="Y991" s="3" t="s">
        <v>154</v>
      </c>
      <c r="Z991" s="3" t="s">
        <v>154</v>
      </c>
      <c r="AA991" s="3" t="s">
        <v>154</v>
      </c>
      <c r="AB991" s="3" t="s">
        <v>154</v>
      </c>
      <c r="AC991" s="3" t="s">
        <v>154</v>
      </c>
      <c r="AD991" s="3" t="s">
        <v>6151</v>
      </c>
      <c r="AE991" s="3" t="s">
        <v>6151</v>
      </c>
      <c r="AF991" s="3" t="s">
        <v>154</v>
      </c>
      <c r="AG991" s="3" t="s">
        <v>154</v>
      </c>
      <c r="AH991" s="3" t="s">
        <v>6478</v>
      </c>
      <c r="AI991" s="3" t="s">
        <v>6482</v>
      </c>
      <c r="AJ991" s="3" t="s">
        <v>6489</v>
      </c>
    </row>
    <row r="992" spans="1:36" ht="30">
      <c r="A992" s="10">
        <v>1087</v>
      </c>
      <c r="B992" t="str">
        <f>IF(K992="总计","",INDEX(主数据!A:AD,MATCH(J992,主数据!A:A,0),9))</f>
        <v>华中大区公司</v>
      </c>
      <c r="C992" t="str">
        <f>IF(K992="","",INDEX(主数据!A:AD,MATCH(J992,主数据!A:A,0),11))</f>
        <v>南昌东区</v>
      </c>
      <c r="D992" t="str">
        <f t="shared" si="60"/>
        <v>NC33专供电服务费标准方式0.01</v>
      </c>
      <c r="E992" s="13" t="str">
        <f t="shared" si="62"/>
        <v>0.01</v>
      </c>
      <c r="F992" s="13" t="str">
        <f>IF(E992="","",IFERROR(IF(IF(K992="","",INDEX(收费标合同信息维护!A:Q,MATCH(D992,收费标合同信息维护!J:J,0),10))=D992,"有","无"),"无"))</f>
        <v>无</v>
      </c>
      <c r="G992" s="13" t="str">
        <f t="shared" si="61"/>
        <v/>
      </c>
      <c r="H992" s="13" t="str">
        <f t="shared" si="63"/>
        <v/>
      </c>
      <c r="I992" s="13" t="str">
        <f>IF(G992="","",IFERROR(IF(IF(K992="","",INDEX(收费标合同信息维护!A:Q,MATCH(G992,收费标合同信息维护!M:M,0),13))=G992,"有","无"),"无"))</f>
        <v/>
      </c>
      <c r="J992" s="3" t="s">
        <v>2931</v>
      </c>
      <c r="K992" s="3" t="s">
        <v>8738</v>
      </c>
      <c r="L992" s="3" t="s">
        <v>6911</v>
      </c>
      <c r="M992" s="3" t="s">
        <v>6912</v>
      </c>
      <c r="N992" s="3" t="s">
        <v>6603</v>
      </c>
      <c r="O992" s="3" t="s">
        <v>6478</v>
      </c>
      <c r="P992" s="3" t="s">
        <v>8766</v>
      </c>
      <c r="Q992" s="3" t="s">
        <v>8767</v>
      </c>
      <c r="R992" s="3" t="s">
        <v>6484</v>
      </c>
      <c r="S992" s="3" t="s">
        <v>6491</v>
      </c>
      <c r="T992" s="3" t="s">
        <v>6492</v>
      </c>
      <c r="U992" s="3" t="s">
        <v>154</v>
      </c>
      <c r="V992" s="3" t="s">
        <v>8768</v>
      </c>
      <c r="W992" s="3" t="s">
        <v>154</v>
      </c>
      <c r="X992" s="3" t="s">
        <v>154</v>
      </c>
      <c r="Y992" s="3" t="s">
        <v>154</v>
      </c>
      <c r="Z992" s="3" t="s">
        <v>154</v>
      </c>
      <c r="AA992" s="3" t="s">
        <v>154</v>
      </c>
      <c r="AB992" s="3" t="s">
        <v>154</v>
      </c>
      <c r="AC992" s="3" t="s">
        <v>154</v>
      </c>
      <c r="AD992" s="3" t="s">
        <v>6151</v>
      </c>
      <c r="AE992" s="3" t="s">
        <v>6151</v>
      </c>
      <c r="AF992" s="3" t="s">
        <v>154</v>
      </c>
      <c r="AG992" s="3" t="s">
        <v>154</v>
      </c>
      <c r="AH992" s="3" t="s">
        <v>6478</v>
      </c>
      <c r="AI992" s="3" t="s">
        <v>6482</v>
      </c>
      <c r="AJ992" s="3" t="s">
        <v>6489</v>
      </c>
    </row>
    <row r="993" spans="1:36" ht="30">
      <c r="A993" s="10">
        <v>1088</v>
      </c>
      <c r="B993" t="str">
        <f>IF(K993="总计","",INDEX(主数据!A:AD,MATCH(J993,主数据!A:A,0),9))</f>
        <v>华中大区公司</v>
      </c>
      <c r="C993" t="str">
        <f>IF(K993="","",INDEX(主数据!A:AD,MATCH(J993,主数据!A:A,0),11))</f>
        <v>南昌东区</v>
      </c>
      <c r="D993" t="str">
        <f t="shared" si="60"/>
        <v>NC33专供电服务费标准方式0.06</v>
      </c>
      <c r="E993" s="13" t="str">
        <f t="shared" si="62"/>
        <v>0.06</v>
      </c>
      <c r="F993" s="13" t="str">
        <f>IF(E993="","",IFERROR(IF(IF(K993="","",INDEX(收费标合同信息维护!A:Q,MATCH(D993,收费标合同信息维护!J:J,0),10))=D993,"有","无"),"无"))</f>
        <v>无</v>
      </c>
      <c r="G993" s="13" t="str">
        <f t="shared" si="61"/>
        <v/>
      </c>
      <c r="H993" s="13" t="str">
        <f t="shared" si="63"/>
        <v/>
      </c>
      <c r="I993" s="13" t="str">
        <f>IF(G993="","",IFERROR(IF(IF(K993="","",INDEX(收费标合同信息维护!A:Q,MATCH(G993,收费标合同信息维护!M:M,0),13))=G993,"有","无"),"无"))</f>
        <v/>
      </c>
      <c r="J993" s="3" t="s">
        <v>2931</v>
      </c>
      <c r="K993" s="3" t="s">
        <v>8738</v>
      </c>
      <c r="L993" s="3" t="s">
        <v>6911</v>
      </c>
      <c r="M993" s="3" t="s">
        <v>6912</v>
      </c>
      <c r="N993" s="3" t="s">
        <v>6603</v>
      </c>
      <c r="O993" s="3" t="s">
        <v>6478</v>
      </c>
      <c r="P993" s="3" t="s">
        <v>8769</v>
      </c>
      <c r="Q993" s="3" t="s">
        <v>8770</v>
      </c>
      <c r="R993" s="3" t="s">
        <v>6484</v>
      </c>
      <c r="S993" s="3" t="s">
        <v>6491</v>
      </c>
      <c r="T993" s="3" t="s">
        <v>6936</v>
      </c>
      <c r="U993" s="3" t="s">
        <v>154</v>
      </c>
      <c r="V993" s="3" t="s">
        <v>8771</v>
      </c>
      <c r="W993" s="3" t="s">
        <v>154</v>
      </c>
      <c r="X993" s="3" t="s">
        <v>154</v>
      </c>
      <c r="Y993" s="3" t="s">
        <v>154</v>
      </c>
      <c r="Z993" s="3" t="s">
        <v>154</v>
      </c>
      <c r="AA993" s="3" t="s">
        <v>154</v>
      </c>
      <c r="AB993" s="3" t="s">
        <v>154</v>
      </c>
      <c r="AC993" s="3" t="s">
        <v>154</v>
      </c>
      <c r="AD993" s="3" t="s">
        <v>6151</v>
      </c>
      <c r="AE993" s="3" t="s">
        <v>6151</v>
      </c>
      <c r="AF993" s="3" t="s">
        <v>154</v>
      </c>
      <c r="AG993" s="3" t="s">
        <v>154</v>
      </c>
      <c r="AH993" s="3" t="s">
        <v>6478</v>
      </c>
      <c r="AI993" s="3" t="s">
        <v>6482</v>
      </c>
      <c r="AJ993" s="3" t="s">
        <v>6489</v>
      </c>
    </row>
    <row r="994" spans="1:36" ht="30">
      <c r="A994" s="10">
        <v>1089</v>
      </c>
      <c r="B994" t="str">
        <f>IF(K994="总计","",INDEX(主数据!A:AD,MATCH(J994,主数据!A:A,0),9))</f>
        <v>华中大区公司</v>
      </c>
      <c r="C994" t="str">
        <f>IF(K994="","",INDEX(主数据!A:AD,MATCH(J994,主数据!A:A,0),11))</f>
        <v>南昌东区</v>
      </c>
      <c r="D994" t="str">
        <f t="shared" si="60"/>
        <v>NC33专供电服务费标准方式0.68</v>
      </c>
      <c r="E994" s="13" t="str">
        <f t="shared" si="62"/>
        <v>0.68</v>
      </c>
      <c r="F994" s="13" t="str">
        <f>IF(E994="","",IFERROR(IF(IF(K994="","",INDEX(收费标合同信息维护!A:Q,MATCH(D994,收费标合同信息维护!J:J,0),10))=D994,"有","无"),"无"))</f>
        <v>无</v>
      </c>
      <c r="G994" s="13" t="str">
        <f t="shared" si="61"/>
        <v/>
      </c>
      <c r="H994" s="13" t="str">
        <f t="shared" si="63"/>
        <v/>
      </c>
      <c r="I994" s="13" t="str">
        <f>IF(G994="","",IFERROR(IF(IF(K994="","",INDEX(收费标合同信息维护!A:Q,MATCH(G994,收费标合同信息维护!M:M,0),13))=G994,"有","无"),"无"))</f>
        <v/>
      </c>
      <c r="J994" s="3" t="s">
        <v>2931</v>
      </c>
      <c r="K994" s="3" t="s">
        <v>8738</v>
      </c>
      <c r="L994" s="3" t="s">
        <v>6911</v>
      </c>
      <c r="M994" s="3" t="s">
        <v>6912</v>
      </c>
      <c r="N994" s="3" t="s">
        <v>6603</v>
      </c>
      <c r="O994" s="3" t="s">
        <v>6478</v>
      </c>
      <c r="P994" s="3" t="s">
        <v>8772</v>
      </c>
      <c r="Q994" s="3" t="s">
        <v>8773</v>
      </c>
      <c r="R994" s="3" t="s">
        <v>6484</v>
      </c>
      <c r="S994" s="3" t="s">
        <v>6491</v>
      </c>
      <c r="T994" s="3" t="s">
        <v>7084</v>
      </c>
      <c r="U994" s="3" t="s">
        <v>154</v>
      </c>
      <c r="V994" s="3" t="s">
        <v>8774</v>
      </c>
      <c r="W994" s="3" t="s">
        <v>154</v>
      </c>
      <c r="X994" s="3" t="s">
        <v>154</v>
      </c>
      <c r="Y994" s="3" t="s">
        <v>154</v>
      </c>
      <c r="Z994" s="3" t="s">
        <v>154</v>
      </c>
      <c r="AA994" s="3" t="s">
        <v>154</v>
      </c>
      <c r="AB994" s="3" t="s">
        <v>154</v>
      </c>
      <c r="AC994" s="3" t="s">
        <v>154</v>
      </c>
      <c r="AD994" s="3" t="s">
        <v>6151</v>
      </c>
      <c r="AE994" s="3" t="s">
        <v>6151</v>
      </c>
      <c r="AF994" s="3" t="s">
        <v>154</v>
      </c>
      <c r="AG994" s="3" t="s">
        <v>154</v>
      </c>
      <c r="AH994" s="3" t="s">
        <v>6478</v>
      </c>
      <c r="AI994" s="3" t="s">
        <v>6482</v>
      </c>
      <c r="AJ994" s="3" t="s">
        <v>6489</v>
      </c>
    </row>
    <row r="995" spans="1:36" ht="15">
      <c r="A995" s="10">
        <v>1090</v>
      </c>
      <c r="B995" t="str">
        <f>IF(K995="总计","",INDEX(主数据!A:AD,MATCH(J995,主数据!A:A,0),9))</f>
        <v>华中大区公司</v>
      </c>
      <c r="C995" t="str">
        <f>IF(K995="","",INDEX(主数据!A:AD,MATCH(J995,主数据!A:A,0),11))</f>
        <v>南昌东区</v>
      </c>
      <c r="D995" t="str">
        <f t="shared" si="60"/>
        <v>NC33电费标准方式0.65</v>
      </c>
      <c r="E995" s="13" t="str">
        <f t="shared" si="62"/>
        <v>0.65</v>
      </c>
      <c r="F995" s="13" t="str">
        <f>IF(E995="","",IFERROR(IF(IF(K995="","",INDEX(收费标合同信息维护!A:Q,MATCH(D995,收费标合同信息维护!J:J,0),10))=D995,"有","无"),"无"))</f>
        <v>无</v>
      </c>
      <c r="G995" s="13" t="str">
        <f t="shared" si="61"/>
        <v/>
      </c>
      <c r="H995" s="13" t="str">
        <f t="shared" si="63"/>
        <v/>
      </c>
      <c r="I995" s="13" t="str">
        <f>IF(G995="","",IFERROR(IF(IF(K995="","",INDEX(收费标合同信息维护!A:Q,MATCH(G995,收费标合同信息维护!M:M,0),13))=G995,"有","无"),"无"))</f>
        <v/>
      </c>
      <c r="J995" s="3" t="s">
        <v>2931</v>
      </c>
      <c r="K995" s="3" t="s">
        <v>8738</v>
      </c>
      <c r="L995" s="3" t="s">
        <v>6601</v>
      </c>
      <c r="M995" s="3" t="s">
        <v>6602</v>
      </c>
      <c r="N995" s="3" t="s">
        <v>6603</v>
      </c>
      <c r="O995" s="3" t="s">
        <v>6478</v>
      </c>
      <c r="P995" s="3" t="s">
        <v>8775</v>
      </c>
      <c r="Q995" s="3" t="s">
        <v>8776</v>
      </c>
      <c r="R995" s="3" t="s">
        <v>6484</v>
      </c>
      <c r="S995" s="3" t="s">
        <v>6491</v>
      </c>
      <c r="T995" s="3" t="s">
        <v>8777</v>
      </c>
      <c r="U995" s="3" t="s">
        <v>7659</v>
      </c>
      <c r="V995" s="3" t="s">
        <v>8778</v>
      </c>
      <c r="W995" s="3" t="s">
        <v>154</v>
      </c>
      <c r="X995" s="3" t="s">
        <v>154</v>
      </c>
      <c r="Y995" s="3" t="s">
        <v>154</v>
      </c>
      <c r="Z995" s="3" t="s">
        <v>154</v>
      </c>
      <c r="AA995" s="3" t="s">
        <v>154</v>
      </c>
      <c r="AB995" s="3" t="s">
        <v>154</v>
      </c>
      <c r="AC995" s="3" t="s">
        <v>154</v>
      </c>
      <c r="AD995" s="3" t="s">
        <v>6151</v>
      </c>
      <c r="AE995" s="3" t="s">
        <v>6151</v>
      </c>
      <c r="AF995" s="3" t="s">
        <v>154</v>
      </c>
      <c r="AG995" s="3" t="s">
        <v>154</v>
      </c>
      <c r="AH995" s="3" t="s">
        <v>6478</v>
      </c>
      <c r="AI995" s="3" t="s">
        <v>6482</v>
      </c>
      <c r="AJ995" s="3" t="s">
        <v>6489</v>
      </c>
    </row>
    <row r="996" spans="1:36" ht="30">
      <c r="A996" s="10">
        <v>1091</v>
      </c>
      <c r="B996" t="str">
        <f>IF(K996="总计","",INDEX(主数据!A:AD,MATCH(J996,主数据!A:A,0),9))</f>
        <v>华中大区公司</v>
      </c>
      <c r="C996" t="str">
        <f>IF(K996="","",INDEX(主数据!A:AD,MATCH(J996,主数据!A:A,0),11))</f>
        <v>南昌东区</v>
      </c>
      <c r="D996" t="str">
        <f t="shared" si="60"/>
        <v>NC33电费标准方式0.62</v>
      </c>
      <c r="E996" s="13" t="str">
        <f t="shared" si="62"/>
        <v>0.62</v>
      </c>
      <c r="F996" s="13" t="str">
        <f>IF(E996="","",IFERROR(IF(IF(K996="","",INDEX(收费标合同信息维护!A:Q,MATCH(D996,收费标合同信息维护!J:J,0),10))=D996,"有","无"),"无"))</f>
        <v>无</v>
      </c>
      <c r="G996" s="13" t="str">
        <f t="shared" si="61"/>
        <v/>
      </c>
      <c r="H996" s="13" t="str">
        <f t="shared" si="63"/>
        <v/>
      </c>
      <c r="I996" s="13" t="str">
        <f>IF(G996="","",IFERROR(IF(IF(K996="","",INDEX(收费标合同信息维护!A:Q,MATCH(G996,收费标合同信息维护!M:M,0),13))=G996,"有","无"),"无"))</f>
        <v/>
      </c>
      <c r="J996" s="3" t="s">
        <v>2931</v>
      </c>
      <c r="K996" s="3" t="s">
        <v>8738</v>
      </c>
      <c r="L996" s="3" t="s">
        <v>6601</v>
      </c>
      <c r="M996" s="3" t="s">
        <v>6602</v>
      </c>
      <c r="N996" s="3" t="s">
        <v>6603</v>
      </c>
      <c r="O996" s="3" t="s">
        <v>6478</v>
      </c>
      <c r="P996" s="3" t="s">
        <v>8779</v>
      </c>
      <c r="Q996" s="3" t="s">
        <v>8780</v>
      </c>
      <c r="R996" s="3" t="s">
        <v>6484</v>
      </c>
      <c r="S996" s="3" t="s">
        <v>6491</v>
      </c>
      <c r="T996" s="3" t="s">
        <v>6936</v>
      </c>
      <c r="U996" s="3" t="s">
        <v>154</v>
      </c>
      <c r="V996" s="3" t="s">
        <v>8781</v>
      </c>
      <c r="W996" s="3" t="s">
        <v>154</v>
      </c>
      <c r="X996" s="3" t="s">
        <v>154</v>
      </c>
      <c r="Y996" s="3" t="s">
        <v>154</v>
      </c>
      <c r="Z996" s="3" t="s">
        <v>154</v>
      </c>
      <c r="AA996" s="3" t="s">
        <v>154</v>
      </c>
      <c r="AB996" s="3" t="s">
        <v>154</v>
      </c>
      <c r="AC996" s="3" t="s">
        <v>154</v>
      </c>
      <c r="AD996" s="3" t="s">
        <v>6151</v>
      </c>
      <c r="AE996" s="3" t="s">
        <v>6151</v>
      </c>
      <c r="AF996" s="3" t="s">
        <v>154</v>
      </c>
      <c r="AG996" s="3" t="s">
        <v>154</v>
      </c>
      <c r="AH996" s="3" t="s">
        <v>6478</v>
      </c>
      <c r="AI996" s="3" t="s">
        <v>6482</v>
      </c>
      <c r="AJ996" s="3" t="s">
        <v>6489</v>
      </c>
    </row>
    <row r="997" spans="1:36" ht="15">
      <c r="A997" s="10">
        <v>1092</v>
      </c>
      <c r="B997" t="str">
        <f>IF(K997="总计","",INDEX(主数据!A:AD,MATCH(J997,主数据!A:A,0),9))</f>
        <v>华中大区公司</v>
      </c>
      <c r="C997" t="str">
        <f>IF(K997="","",INDEX(主数据!A:AD,MATCH(J997,主数据!A:A,0),11))</f>
        <v>南昌东区</v>
      </c>
      <c r="D997" t="str">
        <f t="shared" si="60"/>
        <v>NC33电费标准方式1.30</v>
      </c>
      <c r="E997" s="13" t="str">
        <f t="shared" si="62"/>
        <v>1.30</v>
      </c>
      <c r="F997" s="13" t="str">
        <f>IF(E997="","",IFERROR(IF(IF(K997="","",INDEX(收费标合同信息维护!A:Q,MATCH(D997,收费标合同信息维护!J:J,0),10))=D997,"有","无"),"无"))</f>
        <v>无</v>
      </c>
      <c r="G997" s="13" t="str">
        <f t="shared" si="61"/>
        <v/>
      </c>
      <c r="H997" s="13" t="str">
        <f t="shared" si="63"/>
        <v/>
      </c>
      <c r="I997" s="13" t="str">
        <f>IF(G997="","",IFERROR(IF(IF(K997="","",INDEX(收费标合同信息维护!A:Q,MATCH(G997,收费标合同信息维护!M:M,0),13))=G997,"有","无"),"无"))</f>
        <v/>
      </c>
      <c r="J997" s="3" t="s">
        <v>2931</v>
      </c>
      <c r="K997" s="3" t="s">
        <v>8738</v>
      </c>
      <c r="L997" s="3" t="s">
        <v>6601</v>
      </c>
      <c r="M997" s="3" t="s">
        <v>6602</v>
      </c>
      <c r="N997" s="3" t="s">
        <v>6603</v>
      </c>
      <c r="O997" s="3" t="s">
        <v>6478</v>
      </c>
      <c r="P997" s="3" t="s">
        <v>8782</v>
      </c>
      <c r="Q997" s="3" t="s">
        <v>8783</v>
      </c>
      <c r="R997" s="3" t="s">
        <v>6484</v>
      </c>
      <c r="S997" s="3" t="s">
        <v>6491</v>
      </c>
      <c r="T997" s="3" t="s">
        <v>8784</v>
      </c>
      <c r="U997" s="3" t="s">
        <v>154</v>
      </c>
      <c r="V997" s="3" t="s">
        <v>6611</v>
      </c>
      <c r="W997" s="3" t="s">
        <v>154</v>
      </c>
      <c r="X997" s="3" t="s">
        <v>154</v>
      </c>
      <c r="Y997" s="3" t="s">
        <v>154</v>
      </c>
      <c r="Z997" s="3" t="s">
        <v>154</v>
      </c>
      <c r="AA997" s="3" t="s">
        <v>154</v>
      </c>
      <c r="AB997" s="3" t="s">
        <v>154</v>
      </c>
      <c r="AC997" s="3" t="s">
        <v>154</v>
      </c>
      <c r="AD997" s="3" t="s">
        <v>6151</v>
      </c>
      <c r="AE997" s="3" t="s">
        <v>6151</v>
      </c>
      <c r="AF997" s="3" t="s">
        <v>154</v>
      </c>
      <c r="AG997" s="3" t="s">
        <v>154</v>
      </c>
      <c r="AH997" s="3" t="s">
        <v>6478</v>
      </c>
      <c r="AI997" s="3" t="s">
        <v>6482</v>
      </c>
      <c r="AJ997" s="3" t="s">
        <v>6489</v>
      </c>
    </row>
    <row r="998" spans="1:36" ht="15">
      <c r="A998" s="10">
        <v>1093</v>
      </c>
      <c r="B998" t="str">
        <f>IF(K998="总计","",INDEX(主数据!A:AD,MATCH(J998,主数据!A:A,0),9))</f>
        <v>华中大区公司</v>
      </c>
      <c r="C998" t="str">
        <f>IF(K998="","",INDEX(主数据!A:AD,MATCH(J998,主数据!A:A,0),11))</f>
        <v>南昌东区</v>
      </c>
      <c r="D998" t="str">
        <f t="shared" si="60"/>
        <v>NC33电费标准方式0.77</v>
      </c>
      <c r="E998" s="13" t="str">
        <f t="shared" si="62"/>
        <v>0.77</v>
      </c>
      <c r="F998" s="13" t="str">
        <f>IF(E998="","",IFERROR(IF(IF(K998="","",INDEX(收费标合同信息维护!A:Q,MATCH(D998,收费标合同信息维护!J:J,0),10))=D998,"有","无"),"无"))</f>
        <v>无</v>
      </c>
      <c r="G998" s="13" t="str">
        <f t="shared" si="61"/>
        <v/>
      </c>
      <c r="H998" s="13" t="str">
        <f t="shared" si="63"/>
        <v/>
      </c>
      <c r="I998" s="13" t="str">
        <f>IF(G998="","",IFERROR(IF(IF(K998="","",INDEX(收费标合同信息维护!A:Q,MATCH(G998,收费标合同信息维护!M:M,0),13))=G998,"有","无"),"无"))</f>
        <v/>
      </c>
      <c r="J998" s="3" t="s">
        <v>2931</v>
      </c>
      <c r="K998" s="3" t="s">
        <v>8738</v>
      </c>
      <c r="L998" s="3" t="s">
        <v>6601</v>
      </c>
      <c r="M998" s="3" t="s">
        <v>6602</v>
      </c>
      <c r="N998" s="3" t="s">
        <v>6603</v>
      </c>
      <c r="O998" s="3" t="s">
        <v>6478</v>
      </c>
      <c r="P998" s="3" t="s">
        <v>8785</v>
      </c>
      <c r="Q998" s="3" t="s">
        <v>8786</v>
      </c>
      <c r="R998" s="3" t="s">
        <v>6484</v>
      </c>
      <c r="S998" s="3" t="s">
        <v>6491</v>
      </c>
      <c r="T998" s="3" t="s">
        <v>6754</v>
      </c>
      <c r="U998" s="3" t="s">
        <v>154</v>
      </c>
      <c r="V998" s="3" t="s">
        <v>8787</v>
      </c>
      <c r="W998" s="3" t="s">
        <v>154</v>
      </c>
      <c r="X998" s="3" t="s">
        <v>154</v>
      </c>
      <c r="Y998" s="3" t="s">
        <v>154</v>
      </c>
      <c r="Z998" s="3" t="s">
        <v>154</v>
      </c>
      <c r="AA998" s="3" t="s">
        <v>154</v>
      </c>
      <c r="AB998" s="3" t="s">
        <v>154</v>
      </c>
      <c r="AC998" s="3" t="s">
        <v>154</v>
      </c>
      <c r="AD998" s="3" t="s">
        <v>6151</v>
      </c>
      <c r="AE998" s="3" t="s">
        <v>6151</v>
      </c>
      <c r="AF998" s="3" t="s">
        <v>154</v>
      </c>
      <c r="AG998" s="3" t="s">
        <v>154</v>
      </c>
      <c r="AH998" s="3" t="s">
        <v>6478</v>
      </c>
      <c r="AI998" s="3" t="s">
        <v>6482</v>
      </c>
      <c r="AJ998" s="3" t="s">
        <v>6489</v>
      </c>
    </row>
    <row r="999" spans="1:36" ht="30">
      <c r="A999" s="10">
        <v>1094</v>
      </c>
      <c r="B999" t="str">
        <f>IF(K999="总计","",INDEX(主数据!A:AD,MATCH(J999,主数据!A:A,0),9))</f>
        <v>华中大区公司</v>
      </c>
      <c r="C999" t="str">
        <f>IF(K999="","",INDEX(主数据!A:AD,MATCH(J999,主数据!A:A,0),11))</f>
        <v>南昌东区</v>
      </c>
      <c r="D999" t="str">
        <f t="shared" si="60"/>
        <v>NC33电费标准方式0.68</v>
      </c>
      <c r="E999" s="13" t="str">
        <f t="shared" si="62"/>
        <v>0.68</v>
      </c>
      <c r="F999" s="13" t="str">
        <f>IF(E999="","",IFERROR(IF(IF(K999="","",INDEX(收费标合同信息维护!A:Q,MATCH(D999,收费标合同信息维护!J:J,0),10))=D999,"有","无"),"无"))</f>
        <v>无</v>
      </c>
      <c r="G999" s="13" t="str">
        <f t="shared" si="61"/>
        <v/>
      </c>
      <c r="H999" s="13" t="str">
        <f t="shared" si="63"/>
        <v/>
      </c>
      <c r="I999" s="13" t="str">
        <f>IF(G999="","",IFERROR(IF(IF(K999="","",INDEX(收费标合同信息维护!A:Q,MATCH(G999,收费标合同信息维护!M:M,0),13))=G999,"有","无"),"无"))</f>
        <v/>
      </c>
      <c r="J999" s="3" t="s">
        <v>2931</v>
      </c>
      <c r="K999" s="3" t="s">
        <v>8738</v>
      </c>
      <c r="L999" s="3" t="s">
        <v>6601</v>
      </c>
      <c r="M999" s="3" t="s">
        <v>6602</v>
      </c>
      <c r="N999" s="3" t="s">
        <v>6603</v>
      </c>
      <c r="O999" s="3" t="s">
        <v>6478</v>
      </c>
      <c r="P999" s="3" t="s">
        <v>8788</v>
      </c>
      <c r="Q999" s="3" t="s">
        <v>8789</v>
      </c>
      <c r="R999" s="3" t="s">
        <v>6484</v>
      </c>
      <c r="S999" s="3" t="s">
        <v>6491</v>
      </c>
      <c r="T999" s="3" t="s">
        <v>6492</v>
      </c>
      <c r="U999" s="3" t="s">
        <v>154</v>
      </c>
      <c r="V999" s="3" t="s">
        <v>8790</v>
      </c>
      <c r="W999" s="3" t="s">
        <v>154</v>
      </c>
      <c r="X999" s="3" t="s">
        <v>154</v>
      </c>
      <c r="Y999" s="3" t="s">
        <v>154</v>
      </c>
      <c r="Z999" s="3" t="s">
        <v>154</v>
      </c>
      <c r="AA999" s="3" t="s">
        <v>154</v>
      </c>
      <c r="AB999" s="3" t="s">
        <v>154</v>
      </c>
      <c r="AC999" s="3" t="s">
        <v>154</v>
      </c>
      <c r="AD999" s="3" t="s">
        <v>6151</v>
      </c>
      <c r="AE999" s="3" t="s">
        <v>6151</v>
      </c>
      <c r="AF999" s="3" t="s">
        <v>154</v>
      </c>
      <c r="AG999" s="3" t="s">
        <v>154</v>
      </c>
      <c r="AH999" s="3" t="s">
        <v>6478</v>
      </c>
      <c r="AI999" s="3" t="s">
        <v>6482</v>
      </c>
      <c r="AJ999" s="3" t="s">
        <v>6489</v>
      </c>
    </row>
    <row r="1000" spans="1:36" ht="15">
      <c r="A1000" s="10">
        <v>1095</v>
      </c>
      <c r="B1000" t="str">
        <f>IF(K1000="总计","",INDEX(主数据!A:AD,MATCH(J1000,主数据!A:A,0),9))</f>
        <v>华中大区公司</v>
      </c>
      <c r="C1000" t="str">
        <f>IF(K1000="","",INDEX(主数据!A:AD,MATCH(J1000,主数据!A:A,0),11))</f>
        <v>南昌东区</v>
      </c>
      <c r="D1000" t="str">
        <f t="shared" si="60"/>
        <v>NC33电费标准方式0.68</v>
      </c>
      <c r="E1000" s="13" t="str">
        <f t="shared" si="62"/>
        <v>0.68</v>
      </c>
      <c r="F1000" s="13" t="str">
        <f>IF(E1000="","",IFERROR(IF(IF(K1000="","",INDEX(收费标合同信息维护!A:Q,MATCH(D1000,收费标合同信息维护!J:J,0),10))=D1000,"有","无"),"无"))</f>
        <v>无</v>
      </c>
      <c r="G1000" s="13" t="str">
        <f t="shared" si="61"/>
        <v/>
      </c>
      <c r="H1000" s="13" t="str">
        <f t="shared" si="63"/>
        <v/>
      </c>
      <c r="I1000" s="13" t="str">
        <f>IF(G1000="","",IFERROR(IF(IF(K1000="","",INDEX(收费标合同信息维护!A:Q,MATCH(G1000,收费标合同信息维护!M:M,0),13))=G1000,"有","无"),"无"))</f>
        <v/>
      </c>
      <c r="J1000" s="3" t="s">
        <v>2931</v>
      </c>
      <c r="K1000" s="3" t="s">
        <v>8738</v>
      </c>
      <c r="L1000" s="3" t="s">
        <v>6601</v>
      </c>
      <c r="M1000" s="3" t="s">
        <v>6602</v>
      </c>
      <c r="N1000" s="3" t="s">
        <v>6603</v>
      </c>
      <c r="O1000" s="3" t="s">
        <v>6478</v>
      </c>
      <c r="P1000" s="3" t="s">
        <v>8791</v>
      </c>
      <c r="Q1000" s="3" t="s">
        <v>8792</v>
      </c>
      <c r="R1000" s="3" t="s">
        <v>6484</v>
      </c>
      <c r="S1000" s="3" t="s">
        <v>6491</v>
      </c>
      <c r="T1000" s="3" t="s">
        <v>6537</v>
      </c>
      <c r="U1000" s="3" t="s">
        <v>154</v>
      </c>
      <c r="V1000" s="3" t="s">
        <v>8790</v>
      </c>
      <c r="W1000" s="3" t="s">
        <v>154</v>
      </c>
      <c r="X1000" s="3" t="s">
        <v>154</v>
      </c>
      <c r="Y1000" s="3" t="s">
        <v>154</v>
      </c>
      <c r="Z1000" s="3" t="s">
        <v>154</v>
      </c>
      <c r="AA1000" s="3" t="s">
        <v>154</v>
      </c>
      <c r="AB1000" s="3" t="s">
        <v>154</v>
      </c>
      <c r="AC1000" s="3" t="s">
        <v>154</v>
      </c>
      <c r="AD1000" s="3" t="s">
        <v>6151</v>
      </c>
      <c r="AE1000" s="3" t="s">
        <v>6151</v>
      </c>
      <c r="AF1000" s="3" t="s">
        <v>154</v>
      </c>
      <c r="AG1000" s="3" t="s">
        <v>154</v>
      </c>
      <c r="AH1000" s="3" t="s">
        <v>6478</v>
      </c>
      <c r="AI1000" s="3" t="s">
        <v>6482</v>
      </c>
      <c r="AJ1000" s="3" t="s">
        <v>6489</v>
      </c>
    </row>
    <row r="1001" spans="1:36" ht="15">
      <c r="A1001" s="10">
        <v>1096</v>
      </c>
      <c r="B1001" t="str">
        <f>IF(K1001="总计","",INDEX(主数据!A:AD,MATCH(J1001,主数据!A:A,0),9))</f>
        <v>华中大区公司</v>
      </c>
      <c r="C1001" t="str">
        <f>IF(K1001="","",INDEX(主数据!A:AD,MATCH(J1001,主数据!A:A,0),11))</f>
        <v>南昌东区</v>
      </c>
      <c r="D1001" t="str">
        <f t="shared" si="60"/>
        <v>NC33电费标准方式1.05</v>
      </c>
      <c r="E1001" s="13" t="str">
        <f t="shared" si="62"/>
        <v>1.05</v>
      </c>
      <c r="F1001" s="13" t="str">
        <f>IF(E1001="","",IFERROR(IF(IF(K1001="","",INDEX(收费标合同信息维护!A:Q,MATCH(D1001,收费标合同信息维护!J:J,0),10))=D1001,"有","无"),"无"))</f>
        <v>无</v>
      </c>
      <c r="G1001" s="13" t="str">
        <f t="shared" si="61"/>
        <v/>
      </c>
      <c r="H1001" s="13" t="str">
        <f t="shared" si="63"/>
        <v/>
      </c>
      <c r="I1001" s="13" t="str">
        <f>IF(G1001="","",IFERROR(IF(IF(K1001="","",INDEX(收费标合同信息维护!A:Q,MATCH(G1001,收费标合同信息维护!M:M,0),13))=G1001,"有","无"),"无"))</f>
        <v/>
      </c>
      <c r="J1001" s="3" t="s">
        <v>2931</v>
      </c>
      <c r="K1001" s="3" t="s">
        <v>8738</v>
      </c>
      <c r="L1001" s="3" t="s">
        <v>6601</v>
      </c>
      <c r="M1001" s="3" t="s">
        <v>6602</v>
      </c>
      <c r="N1001" s="3" t="s">
        <v>6603</v>
      </c>
      <c r="O1001" s="3" t="s">
        <v>6478</v>
      </c>
      <c r="P1001" s="3" t="s">
        <v>8793</v>
      </c>
      <c r="Q1001" s="3" t="s">
        <v>8794</v>
      </c>
      <c r="R1001" s="3" t="s">
        <v>6484</v>
      </c>
      <c r="S1001" s="3" t="s">
        <v>6491</v>
      </c>
      <c r="T1001" s="3" t="s">
        <v>6590</v>
      </c>
      <c r="U1001" s="3" t="s">
        <v>154</v>
      </c>
      <c r="V1001" s="3" t="s">
        <v>8795</v>
      </c>
      <c r="W1001" s="3" t="s">
        <v>154</v>
      </c>
      <c r="X1001" s="3" t="s">
        <v>154</v>
      </c>
      <c r="Y1001" s="3" t="s">
        <v>154</v>
      </c>
      <c r="Z1001" s="3" t="s">
        <v>154</v>
      </c>
      <c r="AA1001" s="3" t="s">
        <v>154</v>
      </c>
      <c r="AB1001" s="3" t="s">
        <v>154</v>
      </c>
      <c r="AC1001" s="3" t="s">
        <v>154</v>
      </c>
      <c r="AD1001" s="3" t="s">
        <v>6151</v>
      </c>
      <c r="AE1001" s="3" t="s">
        <v>6151</v>
      </c>
      <c r="AF1001" s="3" t="s">
        <v>154</v>
      </c>
      <c r="AG1001" s="3" t="s">
        <v>154</v>
      </c>
      <c r="AH1001" s="3" t="s">
        <v>6478</v>
      </c>
      <c r="AI1001" s="3" t="s">
        <v>6482</v>
      </c>
      <c r="AJ1001" s="3" t="s">
        <v>6489</v>
      </c>
    </row>
    <row r="1002" spans="1:36" ht="15">
      <c r="A1002" s="10">
        <v>1097</v>
      </c>
      <c r="B1002" t="str">
        <f>IF(K1002="总计","",INDEX(主数据!A:AD,MATCH(J1002,主数据!A:A,0),9))</f>
        <v>华中大区公司</v>
      </c>
      <c r="C1002" t="str">
        <f>IF(K1002="","",INDEX(主数据!A:AD,MATCH(J1002,主数据!A:A,0),11))</f>
        <v>南昌东区</v>
      </c>
      <c r="D1002" t="str">
        <f t="shared" si="60"/>
        <v>NC33自来水费（简易征收）标准方式4.65</v>
      </c>
      <c r="E1002" s="13" t="str">
        <f t="shared" si="62"/>
        <v>4.65</v>
      </c>
      <c r="F1002" s="13" t="str">
        <f>IF(E1002="","",IFERROR(IF(IF(K1002="","",INDEX(收费标合同信息维护!A:Q,MATCH(D1002,收费标合同信息维护!J:J,0),10))=D1002,"有","无"),"无"))</f>
        <v>无</v>
      </c>
      <c r="G1002" s="13" t="str">
        <f t="shared" si="61"/>
        <v/>
      </c>
      <c r="H1002" s="13" t="str">
        <f t="shared" si="63"/>
        <v/>
      </c>
      <c r="I1002" s="13" t="str">
        <f>IF(G1002="","",IFERROR(IF(IF(K1002="","",INDEX(收费标合同信息维护!A:Q,MATCH(G1002,收费标合同信息维护!M:M,0),13))=G1002,"有","无"),"无"))</f>
        <v/>
      </c>
      <c r="J1002" s="3" t="s">
        <v>2931</v>
      </c>
      <c r="K1002" s="3" t="s">
        <v>8738</v>
      </c>
      <c r="L1002" s="3" t="s">
        <v>6615</v>
      </c>
      <c r="M1002" s="3" t="s">
        <v>6616</v>
      </c>
      <c r="N1002" s="3" t="s">
        <v>6603</v>
      </c>
      <c r="O1002" s="3" t="s">
        <v>6478</v>
      </c>
      <c r="P1002" s="3" t="s">
        <v>8796</v>
      </c>
      <c r="Q1002" s="3" t="s">
        <v>8797</v>
      </c>
      <c r="R1002" s="3" t="s">
        <v>6484</v>
      </c>
      <c r="S1002" s="3" t="s">
        <v>6491</v>
      </c>
      <c r="T1002" s="3" t="s">
        <v>6684</v>
      </c>
      <c r="U1002" s="3" t="s">
        <v>154</v>
      </c>
      <c r="V1002" s="3" t="s">
        <v>8798</v>
      </c>
      <c r="W1002" s="3" t="s">
        <v>154</v>
      </c>
      <c r="X1002" s="3" t="s">
        <v>154</v>
      </c>
      <c r="Y1002" s="3" t="s">
        <v>154</v>
      </c>
      <c r="Z1002" s="3" t="s">
        <v>154</v>
      </c>
      <c r="AA1002" s="3" t="s">
        <v>154</v>
      </c>
      <c r="AB1002" s="3" t="s">
        <v>154</v>
      </c>
      <c r="AC1002" s="3" t="s">
        <v>154</v>
      </c>
      <c r="AD1002" s="3" t="s">
        <v>6151</v>
      </c>
      <c r="AE1002" s="3" t="s">
        <v>6151</v>
      </c>
      <c r="AF1002" s="3" t="s">
        <v>154</v>
      </c>
      <c r="AG1002" s="3" t="s">
        <v>154</v>
      </c>
      <c r="AH1002" s="3" t="s">
        <v>6478</v>
      </c>
      <c r="AI1002" s="3" t="s">
        <v>6482</v>
      </c>
      <c r="AJ1002" s="3" t="s">
        <v>6489</v>
      </c>
    </row>
    <row r="1003" spans="1:36" ht="15">
      <c r="A1003" s="10">
        <v>1098</v>
      </c>
      <c r="B1003" t="str">
        <f>IF(K1003="总计","",INDEX(主数据!A:AD,MATCH(J1003,主数据!A:A,0),9))</f>
        <v>华中大区公司</v>
      </c>
      <c r="C1003" t="str">
        <f>IF(K1003="","",INDEX(主数据!A:AD,MATCH(J1003,主数据!A:A,0),11))</f>
        <v>南昌东区</v>
      </c>
      <c r="D1003" t="str">
        <f t="shared" si="60"/>
        <v>NC33空置物业费定额</v>
      </c>
      <c r="E1003" s="13" t="str">
        <f t="shared" si="62"/>
        <v/>
      </c>
      <c r="F1003" s="13" t="str">
        <f>IF(E1003="","",IFERROR(IF(IF(K1003="","",INDEX(收费标合同信息维护!A:Q,MATCH(D1003,收费标合同信息维护!J:J,0),10))=D1003,"有","无"),"无"))</f>
        <v/>
      </c>
      <c r="G1003" s="13" t="str">
        <f t="shared" si="61"/>
        <v>NC33空置物业费定额74952.00</v>
      </c>
      <c r="H1003" s="13" t="str">
        <f t="shared" si="63"/>
        <v>74952.00</v>
      </c>
      <c r="I1003" s="13" t="str">
        <f>IF(G1003="","",IFERROR(IF(IF(K1003="","",INDEX(收费标合同信息维护!A:Q,MATCH(G1003,收费标合同信息维护!M:M,0),13))=G1003,"有","无"),"无"))</f>
        <v>无</v>
      </c>
      <c r="J1003" s="3" t="s">
        <v>2931</v>
      </c>
      <c r="K1003" s="3" t="s">
        <v>8738</v>
      </c>
      <c r="L1003" s="3" t="s">
        <v>6580</v>
      </c>
      <c r="M1003" s="3" t="s">
        <v>6581</v>
      </c>
      <c r="N1003" s="3" t="s">
        <v>6477</v>
      </c>
      <c r="O1003" s="3" t="s">
        <v>6478</v>
      </c>
      <c r="P1003" s="3" t="s">
        <v>8799</v>
      </c>
      <c r="Q1003" s="3" t="s">
        <v>8800</v>
      </c>
      <c r="R1003" s="3" t="s">
        <v>6490</v>
      </c>
      <c r="S1003" s="3" t="s">
        <v>6491</v>
      </c>
      <c r="T1003" s="3" t="s">
        <v>6496</v>
      </c>
      <c r="U1003" s="3" t="s">
        <v>6694</v>
      </c>
      <c r="V1003" s="3" t="s">
        <v>154</v>
      </c>
      <c r="W1003" s="3" t="s">
        <v>8801</v>
      </c>
      <c r="X1003" s="3" t="s">
        <v>154</v>
      </c>
      <c r="Y1003" s="3" t="s">
        <v>154</v>
      </c>
      <c r="Z1003" s="3" t="s">
        <v>154</v>
      </c>
      <c r="AA1003" s="3" t="s">
        <v>154</v>
      </c>
      <c r="AB1003" s="3" t="s">
        <v>154</v>
      </c>
      <c r="AC1003" s="3" t="s">
        <v>154</v>
      </c>
      <c r="AD1003" s="3" t="s">
        <v>6151</v>
      </c>
      <c r="AE1003" s="3" t="s">
        <v>6151</v>
      </c>
      <c r="AF1003" s="3" t="s">
        <v>6040</v>
      </c>
      <c r="AG1003" s="3" t="s">
        <v>154</v>
      </c>
      <c r="AH1003" s="3" t="s">
        <v>6478</v>
      </c>
      <c r="AI1003" s="3" t="s">
        <v>6482</v>
      </c>
      <c r="AJ1003" s="3" t="s">
        <v>6033</v>
      </c>
    </row>
    <row r="1004" spans="1:36" ht="30">
      <c r="A1004" s="10">
        <v>1099</v>
      </c>
      <c r="B1004" t="str">
        <f>IF(K1004="总计","",INDEX(主数据!A:AD,MATCH(J1004,主数据!A:A,0),9))</f>
        <v>华中大区公司</v>
      </c>
      <c r="C1004" t="str">
        <f>IF(K1004="","",INDEX(主数据!A:AD,MATCH(J1004,主数据!A:A,0),11))</f>
        <v>南昌东区</v>
      </c>
      <c r="D1004" t="str">
        <f t="shared" si="60"/>
        <v>NC33空置物业费定额</v>
      </c>
      <c r="E1004" s="13" t="str">
        <f t="shared" si="62"/>
        <v/>
      </c>
      <c r="F1004" s="13" t="str">
        <f>IF(E1004="","",IFERROR(IF(IF(K1004="","",INDEX(收费标合同信息维护!A:Q,MATCH(D1004,收费标合同信息维护!J:J,0),10))=D1004,"有","无"),"无"))</f>
        <v/>
      </c>
      <c r="G1004" s="13" t="str">
        <f t="shared" si="61"/>
        <v>NC33空置物业费定额51858.00</v>
      </c>
      <c r="H1004" s="13" t="str">
        <f t="shared" si="63"/>
        <v>51858.00</v>
      </c>
      <c r="I1004" s="13" t="str">
        <f>IF(G1004="","",IFERROR(IF(IF(K1004="","",INDEX(收费标合同信息维护!A:Q,MATCH(G1004,收费标合同信息维护!M:M,0),13))=G1004,"有","无"),"无"))</f>
        <v>无</v>
      </c>
      <c r="J1004" s="3" t="s">
        <v>2931</v>
      </c>
      <c r="K1004" s="3" t="s">
        <v>8738</v>
      </c>
      <c r="L1004" s="3" t="s">
        <v>6580</v>
      </c>
      <c r="M1004" s="3" t="s">
        <v>6581</v>
      </c>
      <c r="N1004" s="3" t="s">
        <v>6477</v>
      </c>
      <c r="O1004" s="3" t="s">
        <v>6478</v>
      </c>
      <c r="P1004" s="3" t="s">
        <v>8802</v>
      </c>
      <c r="Q1004" s="3" t="s">
        <v>8803</v>
      </c>
      <c r="R1004" s="3" t="s">
        <v>6490</v>
      </c>
      <c r="S1004" s="3" t="s">
        <v>6491</v>
      </c>
      <c r="T1004" s="3" t="s">
        <v>6595</v>
      </c>
      <c r="U1004" s="3" t="s">
        <v>6533</v>
      </c>
      <c r="V1004" s="3" t="s">
        <v>154</v>
      </c>
      <c r="W1004" s="3" t="s">
        <v>8804</v>
      </c>
      <c r="X1004" s="3" t="s">
        <v>154</v>
      </c>
      <c r="Y1004" s="3" t="s">
        <v>154</v>
      </c>
      <c r="Z1004" s="3" t="s">
        <v>154</v>
      </c>
      <c r="AA1004" s="3" t="s">
        <v>154</v>
      </c>
      <c r="AB1004" s="3" t="s">
        <v>154</v>
      </c>
      <c r="AC1004" s="3" t="s">
        <v>154</v>
      </c>
      <c r="AD1004" s="3" t="s">
        <v>6151</v>
      </c>
      <c r="AE1004" s="3" t="s">
        <v>6151</v>
      </c>
      <c r="AF1004" s="3" t="s">
        <v>6040</v>
      </c>
      <c r="AG1004" s="3" t="s">
        <v>154</v>
      </c>
      <c r="AH1004" s="3" t="s">
        <v>6478</v>
      </c>
      <c r="AI1004" s="3" t="s">
        <v>6482</v>
      </c>
      <c r="AJ1004" s="3" t="s">
        <v>6033</v>
      </c>
    </row>
    <row r="1005" spans="1:36" ht="15">
      <c r="A1005" s="10">
        <v>1100</v>
      </c>
      <c r="B1005" t="str">
        <f>IF(K1005="总计","",INDEX(主数据!A:AD,MATCH(J1005,主数据!A:A,0),9))</f>
        <v>华中大区公司</v>
      </c>
      <c r="C1005" t="str">
        <f>IF(K1005="","",INDEX(主数据!A:AD,MATCH(J1005,主数据!A:A,0),11))</f>
        <v>南昌东区</v>
      </c>
      <c r="D1005" t="str">
        <f t="shared" si="60"/>
        <v>NC35物业服务费标准方式6.00</v>
      </c>
      <c r="E1005" s="13" t="str">
        <f t="shared" si="62"/>
        <v>6.00</v>
      </c>
      <c r="F1005" s="13" t="str">
        <f>IF(E1005="","",IFERROR(IF(IF(K1005="","",INDEX(收费标合同信息维护!A:Q,MATCH(D1005,收费标合同信息维护!J:J,0),10))=D1005,"有","无"),"无"))</f>
        <v>无</v>
      </c>
      <c r="G1005" s="13" t="str">
        <f t="shared" si="61"/>
        <v/>
      </c>
      <c r="H1005" s="13" t="str">
        <f t="shared" si="63"/>
        <v/>
      </c>
      <c r="I1005" s="13" t="str">
        <f>IF(G1005="","",IFERROR(IF(IF(K1005="","",INDEX(收费标合同信息维护!A:Q,MATCH(G1005,收费标合同信息维护!M:M,0),13))=G1005,"有","无"),"无"))</f>
        <v/>
      </c>
      <c r="J1005" s="3" t="s">
        <v>2250</v>
      </c>
      <c r="K1005" s="3" t="s">
        <v>8805</v>
      </c>
      <c r="L1005" s="3" t="s">
        <v>6025</v>
      </c>
      <c r="M1005" s="3" t="s">
        <v>6026</v>
      </c>
      <c r="N1005" s="3" t="s">
        <v>6477</v>
      </c>
      <c r="O1005" s="3" t="s">
        <v>6478</v>
      </c>
      <c r="P1005" s="3" t="s">
        <v>8806</v>
      </c>
      <c r="Q1005" s="3" t="s">
        <v>8807</v>
      </c>
      <c r="R1005" s="3" t="s">
        <v>6484</v>
      </c>
      <c r="S1005" s="3" t="s">
        <v>6627</v>
      </c>
      <c r="T1005" s="3" t="s">
        <v>7411</v>
      </c>
      <c r="U1005" s="3" t="s">
        <v>154</v>
      </c>
      <c r="V1005" s="3" t="s">
        <v>6634</v>
      </c>
      <c r="W1005" s="3" t="s">
        <v>154</v>
      </c>
      <c r="X1005" s="3" t="s">
        <v>154</v>
      </c>
      <c r="Y1005" s="3" t="s">
        <v>154</v>
      </c>
      <c r="Z1005" s="3" t="s">
        <v>154</v>
      </c>
      <c r="AA1005" s="3" t="s">
        <v>154</v>
      </c>
      <c r="AB1005" s="3" t="s">
        <v>154</v>
      </c>
      <c r="AC1005" s="3" t="s">
        <v>154</v>
      </c>
      <c r="AD1005" s="3" t="s">
        <v>6151</v>
      </c>
      <c r="AE1005" s="3" t="s">
        <v>6151</v>
      </c>
      <c r="AF1005" s="3" t="s">
        <v>154</v>
      </c>
      <c r="AG1005" s="3" t="s">
        <v>154</v>
      </c>
      <c r="AH1005" s="3" t="s">
        <v>6478</v>
      </c>
      <c r="AI1005" s="3" t="s">
        <v>6482</v>
      </c>
      <c r="AJ1005" s="3" t="s">
        <v>12</v>
      </c>
    </row>
    <row r="1006" spans="1:36" ht="15">
      <c r="A1006" s="10">
        <v>1101</v>
      </c>
      <c r="B1006" t="str">
        <f>IF(K1006="总计","",INDEX(主数据!A:AD,MATCH(J1006,主数据!A:A,0),9))</f>
        <v>华中大区公司</v>
      </c>
      <c r="C1006" t="str">
        <f>IF(K1006="","",INDEX(主数据!A:AD,MATCH(J1006,主数据!A:A,0),11))</f>
        <v>南昌东区</v>
      </c>
      <c r="D1006" t="str">
        <f t="shared" si="60"/>
        <v>NC35物业服务费标准方式7.00</v>
      </c>
      <c r="E1006" s="13" t="str">
        <f t="shared" si="62"/>
        <v>7.00</v>
      </c>
      <c r="F1006" s="13" t="str">
        <f>IF(E1006="","",IFERROR(IF(IF(K1006="","",INDEX(收费标合同信息维护!A:Q,MATCH(D1006,收费标合同信息维护!J:J,0),10))=D1006,"有","无"),"无"))</f>
        <v>无</v>
      </c>
      <c r="G1006" s="13" t="str">
        <f t="shared" si="61"/>
        <v/>
      </c>
      <c r="H1006" s="13" t="str">
        <f t="shared" si="63"/>
        <v/>
      </c>
      <c r="I1006" s="13" t="str">
        <f>IF(G1006="","",IFERROR(IF(IF(K1006="","",INDEX(收费标合同信息维护!A:Q,MATCH(G1006,收费标合同信息维护!M:M,0),13))=G1006,"有","无"),"无"))</f>
        <v/>
      </c>
      <c r="J1006" s="3" t="s">
        <v>2250</v>
      </c>
      <c r="K1006" s="3" t="s">
        <v>8805</v>
      </c>
      <c r="L1006" s="3" t="s">
        <v>6025</v>
      </c>
      <c r="M1006" s="3" t="s">
        <v>6026</v>
      </c>
      <c r="N1006" s="3" t="s">
        <v>6477</v>
      </c>
      <c r="O1006" s="3" t="s">
        <v>6478</v>
      </c>
      <c r="P1006" s="3" t="s">
        <v>8808</v>
      </c>
      <c r="Q1006" s="3" t="s">
        <v>8809</v>
      </c>
      <c r="R1006" s="3" t="s">
        <v>6484</v>
      </c>
      <c r="S1006" s="3" t="s">
        <v>6627</v>
      </c>
      <c r="T1006" s="3" t="s">
        <v>7411</v>
      </c>
      <c r="U1006" s="3" t="s">
        <v>154</v>
      </c>
      <c r="V1006" s="3" t="s">
        <v>8606</v>
      </c>
      <c r="W1006" s="3" t="s">
        <v>154</v>
      </c>
      <c r="X1006" s="3" t="s">
        <v>154</v>
      </c>
      <c r="Y1006" s="3" t="s">
        <v>154</v>
      </c>
      <c r="Z1006" s="3" t="s">
        <v>154</v>
      </c>
      <c r="AA1006" s="3" t="s">
        <v>154</v>
      </c>
      <c r="AB1006" s="3" t="s">
        <v>154</v>
      </c>
      <c r="AC1006" s="3" t="s">
        <v>154</v>
      </c>
      <c r="AD1006" s="3" t="s">
        <v>6151</v>
      </c>
      <c r="AE1006" s="3" t="s">
        <v>6151</v>
      </c>
      <c r="AF1006" s="3" t="s">
        <v>154</v>
      </c>
      <c r="AG1006" s="3" t="s">
        <v>154</v>
      </c>
      <c r="AH1006" s="3" t="s">
        <v>6478</v>
      </c>
      <c r="AI1006" s="3" t="s">
        <v>6482</v>
      </c>
      <c r="AJ1006" s="3" t="s">
        <v>32</v>
      </c>
    </row>
    <row r="1007" spans="1:36" ht="15">
      <c r="A1007" s="10">
        <v>1102</v>
      </c>
      <c r="B1007" t="str">
        <f>IF(K1007="总计","",INDEX(主数据!A:AD,MATCH(J1007,主数据!A:A,0),9))</f>
        <v>华中大区公司</v>
      </c>
      <c r="C1007" t="str">
        <f>IF(K1007="","",INDEX(主数据!A:AD,MATCH(J1007,主数据!A:A,0),11))</f>
        <v>南昌东区</v>
      </c>
      <c r="D1007" t="str">
        <f t="shared" si="60"/>
        <v>NC35物业服务费直接录入</v>
      </c>
      <c r="E1007" s="13" t="str">
        <f t="shared" si="62"/>
        <v/>
      </c>
      <c r="F1007" s="13" t="str">
        <f>IF(E1007="","",IFERROR(IF(IF(K1007="","",INDEX(收费标合同信息维护!A:Q,MATCH(D1007,收费标合同信息维护!J:J,0),10))=D1007,"有","无"),"无"))</f>
        <v/>
      </c>
      <c r="G1007" s="13" t="str">
        <f t="shared" si="61"/>
        <v/>
      </c>
      <c r="H1007" s="13" t="str">
        <f t="shared" si="63"/>
        <v/>
      </c>
      <c r="I1007" s="13" t="str">
        <f>IF(G1007="","",IFERROR(IF(IF(K1007="","",INDEX(收费标合同信息维护!A:Q,MATCH(G1007,收费标合同信息维护!M:M,0),13))=G1007,"有","无"),"无"))</f>
        <v/>
      </c>
      <c r="J1007" s="3" t="s">
        <v>2250</v>
      </c>
      <c r="K1007" s="3" t="s">
        <v>8805</v>
      </c>
      <c r="L1007" s="3" t="s">
        <v>6025</v>
      </c>
      <c r="M1007" s="3" t="s">
        <v>6026</v>
      </c>
      <c r="N1007" s="3" t="s">
        <v>6477</v>
      </c>
      <c r="O1007" s="3" t="s">
        <v>6478</v>
      </c>
      <c r="P1007" s="3" t="s">
        <v>8810</v>
      </c>
      <c r="Q1007" s="3" t="s">
        <v>8811</v>
      </c>
      <c r="R1007" s="3" t="s">
        <v>6479</v>
      </c>
      <c r="S1007" s="3" t="s">
        <v>6480</v>
      </c>
      <c r="T1007" s="3" t="s">
        <v>7411</v>
      </c>
      <c r="U1007" s="3" t="s">
        <v>154</v>
      </c>
      <c r="V1007" s="3" t="s">
        <v>154</v>
      </c>
      <c r="W1007" s="3" t="s">
        <v>154</v>
      </c>
      <c r="X1007" s="3" t="s">
        <v>154</v>
      </c>
      <c r="Y1007" s="3" t="s">
        <v>154</v>
      </c>
      <c r="Z1007" s="3" t="s">
        <v>154</v>
      </c>
      <c r="AA1007" s="3" t="s">
        <v>154</v>
      </c>
      <c r="AB1007" s="3" t="s">
        <v>154</v>
      </c>
      <c r="AC1007" s="3" t="s">
        <v>154</v>
      </c>
      <c r="AD1007" s="3" t="s">
        <v>6151</v>
      </c>
      <c r="AE1007" s="3" t="s">
        <v>6151</v>
      </c>
      <c r="AF1007" s="3" t="s">
        <v>154</v>
      </c>
      <c r="AG1007" s="3" t="s">
        <v>154</v>
      </c>
      <c r="AH1007" s="3" t="s">
        <v>6478</v>
      </c>
      <c r="AI1007" s="3" t="s">
        <v>6482</v>
      </c>
      <c r="AJ1007" s="3" t="s">
        <v>6489</v>
      </c>
    </row>
    <row r="1008" spans="1:36" ht="15">
      <c r="A1008" s="10">
        <v>1103</v>
      </c>
      <c r="B1008" t="str">
        <f>IF(K1008="总计","",INDEX(主数据!A:AD,MATCH(J1008,主数据!A:A,0),9))</f>
        <v>华中大区公司</v>
      </c>
      <c r="C1008" t="str">
        <f>IF(K1008="","",INDEX(主数据!A:AD,MATCH(J1008,主数据!A:A,0),11))</f>
        <v>南昌东区</v>
      </c>
      <c r="D1008" t="str">
        <f t="shared" si="60"/>
        <v>NC35物业服务费直接录入</v>
      </c>
      <c r="E1008" s="13" t="str">
        <f t="shared" si="62"/>
        <v/>
      </c>
      <c r="F1008" s="13" t="str">
        <f>IF(E1008="","",IFERROR(IF(IF(K1008="","",INDEX(收费标合同信息维护!A:Q,MATCH(D1008,收费标合同信息维护!J:J,0),10))=D1008,"有","无"),"无"))</f>
        <v/>
      </c>
      <c r="G1008" s="13" t="str">
        <f t="shared" si="61"/>
        <v/>
      </c>
      <c r="H1008" s="13" t="str">
        <f t="shared" si="63"/>
        <v/>
      </c>
      <c r="I1008" s="13" t="str">
        <f>IF(G1008="","",IFERROR(IF(IF(K1008="","",INDEX(收费标合同信息维护!A:Q,MATCH(G1008,收费标合同信息维护!M:M,0),13))=G1008,"有","无"),"无"))</f>
        <v/>
      </c>
      <c r="J1008" s="3" t="s">
        <v>2250</v>
      </c>
      <c r="K1008" s="3" t="s">
        <v>8805</v>
      </c>
      <c r="L1008" s="3" t="s">
        <v>6025</v>
      </c>
      <c r="M1008" s="3" t="s">
        <v>6026</v>
      </c>
      <c r="N1008" s="3" t="s">
        <v>6477</v>
      </c>
      <c r="O1008" s="3" t="s">
        <v>6478</v>
      </c>
      <c r="P1008" s="3" t="s">
        <v>8812</v>
      </c>
      <c r="Q1008" s="3" t="s">
        <v>8813</v>
      </c>
      <c r="R1008" s="3" t="s">
        <v>6479</v>
      </c>
      <c r="S1008" s="3" t="s">
        <v>6480</v>
      </c>
      <c r="T1008" s="3" t="s">
        <v>6493</v>
      </c>
      <c r="U1008" s="3" t="s">
        <v>7763</v>
      </c>
      <c r="V1008" s="3" t="s">
        <v>154</v>
      </c>
      <c r="W1008" s="3" t="s">
        <v>154</v>
      </c>
      <c r="X1008" s="3" t="s">
        <v>154</v>
      </c>
      <c r="Y1008" s="3" t="s">
        <v>154</v>
      </c>
      <c r="Z1008" s="3" t="s">
        <v>154</v>
      </c>
      <c r="AA1008" s="3" t="s">
        <v>154</v>
      </c>
      <c r="AB1008" s="3" t="s">
        <v>154</v>
      </c>
      <c r="AC1008" s="3" t="s">
        <v>154</v>
      </c>
      <c r="AD1008" s="3" t="s">
        <v>6151</v>
      </c>
      <c r="AE1008" s="3" t="s">
        <v>6151</v>
      </c>
      <c r="AF1008" s="3" t="s">
        <v>154</v>
      </c>
      <c r="AG1008" s="3" t="s">
        <v>154</v>
      </c>
      <c r="AH1008" s="3" t="s">
        <v>6478</v>
      </c>
      <c r="AI1008" s="3" t="s">
        <v>6482</v>
      </c>
      <c r="AJ1008" s="3" t="s">
        <v>6489</v>
      </c>
    </row>
    <row r="1009" spans="1:36" ht="15">
      <c r="A1009" s="10">
        <v>1104</v>
      </c>
      <c r="B1009" t="str">
        <f>IF(K1009="总计","",INDEX(主数据!A:AD,MATCH(J1009,主数据!A:A,0),9))</f>
        <v>华中大区公司</v>
      </c>
      <c r="C1009" t="str">
        <f>IF(K1009="","",INDEX(主数据!A:AD,MATCH(J1009,主数据!A:A,0),11))</f>
        <v>南昌东区</v>
      </c>
      <c r="D1009" t="str">
        <f t="shared" si="60"/>
        <v>NC35物业服务费直接录入</v>
      </c>
      <c r="E1009" s="13" t="str">
        <f t="shared" si="62"/>
        <v/>
      </c>
      <c r="F1009" s="13" t="str">
        <f>IF(E1009="","",IFERROR(IF(IF(K1009="","",INDEX(收费标合同信息维护!A:Q,MATCH(D1009,收费标合同信息维护!J:J,0),10))=D1009,"有","无"),"无"))</f>
        <v/>
      </c>
      <c r="G1009" s="13" t="str">
        <f t="shared" si="61"/>
        <v/>
      </c>
      <c r="H1009" s="13" t="str">
        <f t="shared" si="63"/>
        <v/>
      </c>
      <c r="I1009" s="13" t="str">
        <f>IF(G1009="","",IFERROR(IF(IF(K1009="","",INDEX(收费标合同信息维护!A:Q,MATCH(G1009,收费标合同信息维护!M:M,0),13))=G1009,"有","无"),"无"))</f>
        <v/>
      </c>
      <c r="J1009" s="3" t="s">
        <v>2250</v>
      </c>
      <c r="K1009" s="3" t="s">
        <v>8805</v>
      </c>
      <c r="L1009" s="3" t="s">
        <v>6025</v>
      </c>
      <c r="M1009" s="3" t="s">
        <v>6026</v>
      </c>
      <c r="N1009" s="3" t="s">
        <v>6477</v>
      </c>
      <c r="O1009" s="3" t="s">
        <v>6478</v>
      </c>
      <c r="P1009" s="3" t="s">
        <v>8814</v>
      </c>
      <c r="Q1009" s="3" t="s">
        <v>6026</v>
      </c>
      <c r="R1009" s="3" t="s">
        <v>6479</v>
      </c>
      <c r="S1009" s="3" t="s">
        <v>6480</v>
      </c>
      <c r="T1009" s="3" t="s">
        <v>6882</v>
      </c>
      <c r="U1009" s="3" t="s">
        <v>7034</v>
      </c>
      <c r="V1009" s="3" t="s">
        <v>154</v>
      </c>
      <c r="W1009" s="3" t="s">
        <v>154</v>
      </c>
      <c r="X1009" s="3" t="s">
        <v>154</v>
      </c>
      <c r="Y1009" s="3" t="s">
        <v>154</v>
      </c>
      <c r="Z1009" s="3" t="s">
        <v>154</v>
      </c>
      <c r="AA1009" s="3" t="s">
        <v>154</v>
      </c>
      <c r="AB1009" s="3" t="s">
        <v>154</v>
      </c>
      <c r="AC1009" s="3" t="s">
        <v>154</v>
      </c>
      <c r="AD1009" s="3" t="s">
        <v>6151</v>
      </c>
      <c r="AE1009" s="3" t="s">
        <v>6151</v>
      </c>
      <c r="AF1009" s="3" t="s">
        <v>154</v>
      </c>
      <c r="AG1009" s="3" t="s">
        <v>154</v>
      </c>
      <c r="AH1009" s="3" t="s">
        <v>6478</v>
      </c>
      <c r="AI1009" s="3" t="s">
        <v>6482</v>
      </c>
      <c r="AJ1009" s="3" t="s">
        <v>6489</v>
      </c>
    </row>
    <row r="1010" spans="1:36" ht="15">
      <c r="A1010" s="10">
        <v>1105</v>
      </c>
      <c r="B1010" t="str">
        <f>IF(K1010="总计","",INDEX(主数据!A:AD,MATCH(J1010,主数据!A:A,0),9))</f>
        <v>华中大区公司</v>
      </c>
      <c r="C1010" t="str">
        <f>IF(K1010="","",INDEX(主数据!A:AD,MATCH(J1010,主数据!A:A,0),11))</f>
        <v>南昌东区</v>
      </c>
      <c r="D1010" t="str">
        <f t="shared" si="60"/>
        <v>NC35其他费用直接录入</v>
      </c>
      <c r="E1010" s="13" t="str">
        <f t="shared" si="62"/>
        <v/>
      </c>
      <c r="F1010" s="13" t="str">
        <f>IF(E1010="","",IFERROR(IF(IF(K1010="","",INDEX(收费标合同信息维护!A:Q,MATCH(D1010,收费标合同信息维护!J:J,0),10))=D1010,"有","无"),"无"))</f>
        <v/>
      </c>
      <c r="G1010" s="13" t="str">
        <f t="shared" si="61"/>
        <v/>
      </c>
      <c r="H1010" s="13" t="str">
        <f t="shared" si="63"/>
        <v/>
      </c>
      <c r="I1010" s="13" t="str">
        <f>IF(G1010="","",IFERROR(IF(IF(K1010="","",INDEX(收费标合同信息维护!A:Q,MATCH(G1010,收费标合同信息维护!M:M,0),13))=G1010,"有","无"),"无"))</f>
        <v/>
      </c>
      <c r="J1010" s="3" t="s">
        <v>2250</v>
      </c>
      <c r="K1010" s="3" t="s">
        <v>8805</v>
      </c>
      <c r="L1010" s="3" t="s">
        <v>6544</v>
      </c>
      <c r="M1010" s="3" t="s">
        <v>6545</v>
      </c>
      <c r="N1010" s="3" t="s">
        <v>6477</v>
      </c>
      <c r="O1010" s="3" t="s">
        <v>6478</v>
      </c>
      <c r="P1010" s="3" t="s">
        <v>8815</v>
      </c>
      <c r="Q1010" s="3" t="s">
        <v>8816</v>
      </c>
      <c r="R1010" s="3" t="s">
        <v>6479</v>
      </c>
      <c r="S1010" s="3" t="s">
        <v>6480</v>
      </c>
      <c r="T1010" s="3" t="s">
        <v>6493</v>
      </c>
      <c r="U1010" s="3" t="s">
        <v>154</v>
      </c>
      <c r="V1010" s="3" t="s">
        <v>154</v>
      </c>
      <c r="W1010" s="3" t="s">
        <v>154</v>
      </c>
      <c r="X1010" s="3" t="s">
        <v>154</v>
      </c>
      <c r="Y1010" s="3" t="s">
        <v>154</v>
      </c>
      <c r="Z1010" s="3" t="s">
        <v>154</v>
      </c>
      <c r="AA1010" s="3" t="s">
        <v>154</v>
      </c>
      <c r="AB1010" s="3" t="s">
        <v>154</v>
      </c>
      <c r="AC1010" s="3" t="s">
        <v>154</v>
      </c>
      <c r="AD1010" s="3" t="s">
        <v>6151</v>
      </c>
      <c r="AE1010" s="3" t="s">
        <v>6151</v>
      </c>
      <c r="AF1010" s="3" t="s">
        <v>154</v>
      </c>
      <c r="AG1010" s="3" t="s">
        <v>154</v>
      </c>
      <c r="AH1010" s="3" t="s">
        <v>6478</v>
      </c>
      <c r="AI1010" s="3" t="s">
        <v>6482</v>
      </c>
      <c r="AJ1010" s="3" t="s">
        <v>6489</v>
      </c>
    </row>
    <row r="1011" spans="1:36" ht="15">
      <c r="A1011" s="10">
        <v>1106</v>
      </c>
      <c r="B1011" t="str">
        <f>IF(K1011="总计","",INDEX(主数据!A:AD,MATCH(J1011,主数据!A:A,0),9))</f>
        <v>华中大区公司</v>
      </c>
      <c r="C1011" t="str">
        <f>IF(K1011="","",INDEX(主数据!A:AD,MATCH(J1011,主数据!A:A,0),11))</f>
        <v>南昌东区</v>
      </c>
      <c r="D1011" t="str">
        <f t="shared" si="60"/>
        <v>NC35其他费用直接录入</v>
      </c>
      <c r="E1011" s="13" t="str">
        <f t="shared" si="62"/>
        <v/>
      </c>
      <c r="F1011" s="13" t="str">
        <f>IF(E1011="","",IFERROR(IF(IF(K1011="","",INDEX(收费标合同信息维护!A:Q,MATCH(D1011,收费标合同信息维护!J:J,0),10))=D1011,"有","无"),"无"))</f>
        <v/>
      </c>
      <c r="G1011" s="13" t="str">
        <f t="shared" si="61"/>
        <v/>
      </c>
      <c r="H1011" s="13" t="str">
        <f t="shared" si="63"/>
        <v/>
      </c>
      <c r="I1011" s="13" t="str">
        <f>IF(G1011="","",IFERROR(IF(IF(K1011="","",INDEX(收费标合同信息维护!A:Q,MATCH(G1011,收费标合同信息维护!M:M,0),13))=G1011,"有","无"),"无"))</f>
        <v/>
      </c>
      <c r="J1011" s="3" t="s">
        <v>2250</v>
      </c>
      <c r="K1011" s="3" t="s">
        <v>8805</v>
      </c>
      <c r="L1011" s="3" t="s">
        <v>6544</v>
      </c>
      <c r="M1011" s="3" t="s">
        <v>6545</v>
      </c>
      <c r="N1011" s="3" t="s">
        <v>6477</v>
      </c>
      <c r="O1011" s="3" t="s">
        <v>6478</v>
      </c>
      <c r="P1011" s="3" t="s">
        <v>8817</v>
      </c>
      <c r="Q1011" s="3" t="s">
        <v>8818</v>
      </c>
      <c r="R1011" s="3" t="s">
        <v>6479</v>
      </c>
      <c r="S1011" s="3" t="s">
        <v>6480</v>
      </c>
      <c r="T1011" s="3" t="s">
        <v>8819</v>
      </c>
      <c r="U1011" s="3" t="s">
        <v>154</v>
      </c>
      <c r="V1011" s="3" t="s">
        <v>154</v>
      </c>
      <c r="W1011" s="3" t="s">
        <v>154</v>
      </c>
      <c r="X1011" s="3" t="s">
        <v>154</v>
      </c>
      <c r="Y1011" s="3" t="s">
        <v>154</v>
      </c>
      <c r="Z1011" s="3" t="s">
        <v>154</v>
      </c>
      <c r="AA1011" s="3" t="s">
        <v>154</v>
      </c>
      <c r="AB1011" s="3" t="s">
        <v>154</v>
      </c>
      <c r="AC1011" s="3" t="s">
        <v>154</v>
      </c>
      <c r="AD1011" s="3" t="s">
        <v>6151</v>
      </c>
      <c r="AE1011" s="3" t="s">
        <v>6151</v>
      </c>
      <c r="AF1011" s="3" t="s">
        <v>154</v>
      </c>
      <c r="AG1011" s="3" t="s">
        <v>154</v>
      </c>
      <c r="AH1011" s="3" t="s">
        <v>6478</v>
      </c>
      <c r="AI1011" s="3" t="s">
        <v>6482</v>
      </c>
      <c r="AJ1011" s="3" t="s">
        <v>6489</v>
      </c>
    </row>
    <row r="1012" spans="1:36" ht="15">
      <c r="A1012" s="10">
        <v>1107</v>
      </c>
      <c r="B1012" t="str">
        <f>IF(K1012="总计","",INDEX(主数据!A:AD,MATCH(J1012,主数据!A:A,0),9))</f>
        <v>华中大区公司</v>
      </c>
      <c r="C1012" t="str">
        <f>IF(K1012="","",INDEX(主数据!A:AD,MATCH(J1012,主数据!A:A,0),11))</f>
        <v>南昌东区</v>
      </c>
      <c r="D1012" t="str">
        <f t="shared" si="60"/>
        <v>NC35其他费用直接录入</v>
      </c>
      <c r="E1012" s="13" t="str">
        <f t="shared" si="62"/>
        <v/>
      </c>
      <c r="F1012" s="13" t="str">
        <f>IF(E1012="","",IFERROR(IF(IF(K1012="","",INDEX(收费标合同信息维护!A:Q,MATCH(D1012,收费标合同信息维护!J:J,0),10))=D1012,"有","无"),"无"))</f>
        <v/>
      </c>
      <c r="G1012" s="13" t="str">
        <f t="shared" si="61"/>
        <v/>
      </c>
      <c r="H1012" s="13" t="str">
        <f t="shared" si="63"/>
        <v/>
      </c>
      <c r="I1012" s="13" t="str">
        <f>IF(G1012="","",IFERROR(IF(IF(K1012="","",INDEX(收费标合同信息维护!A:Q,MATCH(G1012,收费标合同信息维护!M:M,0),13))=G1012,"有","无"),"无"))</f>
        <v/>
      </c>
      <c r="J1012" s="3" t="s">
        <v>2250</v>
      </c>
      <c r="K1012" s="3" t="s">
        <v>8805</v>
      </c>
      <c r="L1012" s="3" t="s">
        <v>6544</v>
      </c>
      <c r="M1012" s="3" t="s">
        <v>6545</v>
      </c>
      <c r="N1012" s="3" t="s">
        <v>6477</v>
      </c>
      <c r="O1012" s="3" t="s">
        <v>6478</v>
      </c>
      <c r="P1012" s="3" t="s">
        <v>8820</v>
      </c>
      <c r="Q1012" s="3" t="s">
        <v>8821</v>
      </c>
      <c r="R1012" s="3" t="s">
        <v>6479</v>
      </c>
      <c r="S1012" s="3" t="s">
        <v>6480</v>
      </c>
      <c r="T1012" s="3" t="s">
        <v>6499</v>
      </c>
      <c r="U1012" s="3" t="s">
        <v>154</v>
      </c>
      <c r="V1012" s="3" t="s">
        <v>154</v>
      </c>
      <c r="W1012" s="3" t="s">
        <v>154</v>
      </c>
      <c r="X1012" s="3" t="s">
        <v>154</v>
      </c>
      <c r="Y1012" s="3" t="s">
        <v>154</v>
      </c>
      <c r="Z1012" s="3" t="s">
        <v>154</v>
      </c>
      <c r="AA1012" s="3" t="s">
        <v>154</v>
      </c>
      <c r="AB1012" s="3" t="s">
        <v>154</v>
      </c>
      <c r="AC1012" s="3" t="s">
        <v>154</v>
      </c>
      <c r="AD1012" s="3" t="s">
        <v>6151</v>
      </c>
      <c r="AE1012" s="3" t="s">
        <v>6151</v>
      </c>
      <c r="AF1012" s="3" t="s">
        <v>154</v>
      </c>
      <c r="AG1012" s="3" t="s">
        <v>154</v>
      </c>
      <c r="AH1012" s="3" t="s">
        <v>6478</v>
      </c>
      <c r="AI1012" s="3" t="s">
        <v>6482</v>
      </c>
      <c r="AJ1012" s="3" t="s">
        <v>6489</v>
      </c>
    </row>
    <row r="1013" spans="1:36" ht="15">
      <c r="A1013" s="10">
        <v>1108</v>
      </c>
      <c r="B1013" t="str">
        <f>IF(K1013="总计","",INDEX(主数据!A:AD,MATCH(J1013,主数据!A:A,0),9))</f>
        <v>华中大区公司</v>
      </c>
      <c r="C1013" t="str">
        <f>IF(K1013="","",INDEX(主数据!A:AD,MATCH(J1013,主数据!A:A,0),11))</f>
        <v>南昌东区</v>
      </c>
      <c r="D1013" t="str">
        <f t="shared" si="60"/>
        <v>NC35其他费用直接录入</v>
      </c>
      <c r="E1013" s="13" t="str">
        <f t="shared" si="62"/>
        <v/>
      </c>
      <c r="F1013" s="13" t="str">
        <f>IF(E1013="","",IFERROR(IF(IF(K1013="","",INDEX(收费标合同信息维护!A:Q,MATCH(D1013,收费标合同信息维护!J:J,0),10))=D1013,"有","无"),"无"))</f>
        <v/>
      </c>
      <c r="G1013" s="13" t="str">
        <f t="shared" si="61"/>
        <v/>
      </c>
      <c r="H1013" s="13" t="str">
        <f t="shared" si="63"/>
        <v/>
      </c>
      <c r="I1013" s="13" t="str">
        <f>IF(G1013="","",IFERROR(IF(IF(K1013="","",INDEX(收费标合同信息维护!A:Q,MATCH(G1013,收费标合同信息维护!M:M,0),13))=G1013,"有","无"),"无"))</f>
        <v/>
      </c>
      <c r="J1013" s="3" t="s">
        <v>2250</v>
      </c>
      <c r="K1013" s="3" t="s">
        <v>8805</v>
      </c>
      <c r="L1013" s="3" t="s">
        <v>6544</v>
      </c>
      <c r="M1013" s="3" t="s">
        <v>6545</v>
      </c>
      <c r="N1013" s="3" t="s">
        <v>6477</v>
      </c>
      <c r="O1013" s="3" t="s">
        <v>6478</v>
      </c>
      <c r="P1013" s="3" t="s">
        <v>8822</v>
      </c>
      <c r="Q1013" s="3" t="s">
        <v>8823</v>
      </c>
      <c r="R1013" s="3" t="s">
        <v>6479</v>
      </c>
      <c r="S1013" s="3" t="s">
        <v>6480</v>
      </c>
      <c r="T1013" s="3" t="s">
        <v>8824</v>
      </c>
      <c r="U1013" s="3" t="s">
        <v>154</v>
      </c>
      <c r="V1013" s="3" t="s">
        <v>154</v>
      </c>
      <c r="W1013" s="3" t="s">
        <v>154</v>
      </c>
      <c r="X1013" s="3" t="s">
        <v>154</v>
      </c>
      <c r="Y1013" s="3" t="s">
        <v>154</v>
      </c>
      <c r="Z1013" s="3" t="s">
        <v>154</v>
      </c>
      <c r="AA1013" s="3" t="s">
        <v>154</v>
      </c>
      <c r="AB1013" s="3" t="s">
        <v>154</v>
      </c>
      <c r="AC1013" s="3" t="s">
        <v>154</v>
      </c>
      <c r="AD1013" s="3" t="s">
        <v>6151</v>
      </c>
      <c r="AE1013" s="3" t="s">
        <v>6151</v>
      </c>
      <c r="AF1013" s="3" t="s">
        <v>154</v>
      </c>
      <c r="AG1013" s="3" t="s">
        <v>154</v>
      </c>
      <c r="AH1013" s="3" t="s">
        <v>6478</v>
      </c>
      <c r="AI1013" s="3" t="s">
        <v>6482</v>
      </c>
      <c r="AJ1013" s="3" t="s">
        <v>6489</v>
      </c>
    </row>
    <row r="1014" spans="1:36" ht="30">
      <c r="A1014" s="10">
        <v>1109</v>
      </c>
      <c r="B1014" t="str">
        <f>IF(K1014="总计","",INDEX(主数据!A:AD,MATCH(J1014,主数据!A:A,0),9))</f>
        <v>华中大区公司</v>
      </c>
      <c r="C1014" t="str">
        <f>IF(K1014="","",INDEX(主数据!A:AD,MATCH(J1014,主数据!A:A,0),11))</f>
        <v>南昌东区</v>
      </c>
      <c r="D1014" t="str">
        <f t="shared" si="60"/>
        <v>NC37物业服务费定额</v>
      </c>
      <c r="E1014" s="13" t="str">
        <f t="shared" si="62"/>
        <v/>
      </c>
      <c r="F1014" s="13" t="str">
        <f>IF(E1014="","",IFERROR(IF(IF(K1014="","",INDEX(收费标合同信息维护!A:Q,MATCH(D1014,收费标合同信息维护!J:J,0),10))=D1014,"有","无"),"无"))</f>
        <v/>
      </c>
      <c r="G1014" s="13" t="str">
        <f t="shared" si="61"/>
        <v>NC37物业服务费定额70445.48</v>
      </c>
      <c r="H1014" s="13" t="str">
        <f t="shared" si="63"/>
        <v>70445.48</v>
      </c>
      <c r="I1014" s="13" t="str">
        <f>IF(G1014="","",IFERROR(IF(IF(K1014="","",INDEX(收费标合同信息维护!A:Q,MATCH(G1014,收费标合同信息维护!M:M,0),13))=G1014,"有","无"),"无"))</f>
        <v>无</v>
      </c>
      <c r="J1014" s="3" t="s">
        <v>2192</v>
      </c>
      <c r="K1014" s="3" t="s">
        <v>8825</v>
      </c>
      <c r="L1014" s="3" t="s">
        <v>6025</v>
      </c>
      <c r="M1014" s="3" t="s">
        <v>6026</v>
      </c>
      <c r="N1014" s="3" t="s">
        <v>6477</v>
      </c>
      <c r="O1014" s="3" t="s">
        <v>6478</v>
      </c>
      <c r="P1014" s="3" t="s">
        <v>6025</v>
      </c>
      <c r="Q1014" s="3" t="s">
        <v>8826</v>
      </c>
      <c r="R1014" s="3" t="s">
        <v>6490</v>
      </c>
      <c r="S1014" s="3" t="s">
        <v>6491</v>
      </c>
      <c r="T1014" s="3" t="s">
        <v>7411</v>
      </c>
      <c r="U1014" s="3" t="s">
        <v>7030</v>
      </c>
      <c r="V1014" s="3" t="s">
        <v>154</v>
      </c>
      <c r="W1014" s="3" t="s">
        <v>8827</v>
      </c>
      <c r="X1014" s="3" t="s">
        <v>154</v>
      </c>
      <c r="Y1014" s="3" t="s">
        <v>154</v>
      </c>
      <c r="Z1014" s="3" t="s">
        <v>154</v>
      </c>
      <c r="AA1014" s="3" t="s">
        <v>154</v>
      </c>
      <c r="AB1014" s="3" t="s">
        <v>154</v>
      </c>
      <c r="AC1014" s="3" t="s">
        <v>154</v>
      </c>
      <c r="AD1014" s="3" t="s">
        <v>6151</v>
      </c>
      <c r="AE1014" s="3" t="s">
        <v>6151</v>
      </c>
      <c r="AF1014" s="3" t="s">
        <v>154</v>
      </c>
      <c r="AG1014" s="3" t="s">
        <v>154</v>
      </c>
      <c r="AH1014" s="3" t="s">
        <v>6478</v>
      </c>
      <c r="AI1014" s="3" t="s">
        <v>6482</v>
      </c>
      <c r="AJ1014" s="3" t="s">
        <v>6489</v>
      </c>
    </row>
    <row r="1015" spans="1:36" ht="15">
      <c r="A1015" s="10">
        <v>1110</v>
      </c>
      <c r="B1015" t="str">
        <f>IF(K1015="总计","",INDEX(主数据!A:AD,MATCH(J1015,主数据!A:A,0),9))</f>
        <v>华中大区公司</v>
      </c>
      <c r="C1015" t="str">
        <f>IF(K1015="","",INDEX(主数据!A:AD,MATCH(J1015,主数据!A:A,0),11))</f>
        <v>南昌东区</v>
      </c>
      <c r="D1015" t="str">
        <f t="shared" si="60"/>
        <v>NC37物业服务费定额</v>
      </c>
      <c r="E1015" s="13" t="str">
        <f t="shared" si="62"/>
        <v/>
      </c>
      <c r="F1015" s="13" t="str">
        <f>IF(E1015="","",IFERROR(IF(IF(K1015="","",INDEX(收费标合同信息维护!A:Q,MATCH(D1015,收费标合同信息维护!J:J,0),10))=D1015,"有","无"),"无"))</f>
        <v/>
      </c>
      <c r="G1015" s="13" t="str">
        <f t="shared" si="61"/>
        <v>NC37物业服务费定额69641.00</v>
      </c>
      <c r="H1015" s="13" t="str">
        <f t="shared" si="63"/>
        <v>69641.00</v>
      </c>
      <c r="I1015" s="13" t="str">
        <f>IF(G1015="","",IFERROR(IF(IF(K1015="","",INDEX(收费标合同信息维护!A:Q,MATCH(G1015,收费标合同信息维护!M:M,0),13))=G1015,"有","无"),"无"))</f>
        <v>无</v>
      </c>
      <c r="J1015" s="3" t="s">
        <v>2192</v>
      </c>
      <c r="K1015" s="3" t="s">
        <v>8825</v>
      </c>
      <c r="L1015" s="3" t="s">
        <v>6025</v>
      </c>
      <c r="M1015" s="3" t="s">
        <v>6026</v>
      </c>
      <c r="N1015" s="3" t="s">
        <v>6477</v>
      </c>
      <c r="O1015" s="3" t="s">
        <v>6478</v>
      </c>
      <c r="P1015" s="3" t="s">
        <v>6652</v>
      </c>
      <c r="Q1015" s="3" t="s">
        <v>8828</v>
      </c>
      <c r="R1015" s="3" t="s">
        <v>6490</v>
      </c>
      <c r="S1015" s="3" t="s">
        <v>6491</v>
      </c>
      <c r="T1015" s="3" t="s">
        <v>6493</v>
      </c>
      <c r="U1015" s="3" t="s">
        <v>154</v>
      </c>
      <c r="V1015" s="3" t="s">
        <v>154</v>
      </c>
      <c r="W1015" s="3" t="s">
        <v>8829</v>
      </c>
      <c r="X1015" s="3" t="s">
        <v>154</v>
      </c>
      <c r="Y1015" s="3" t="s">
        <v>154</v>
      </c>
      <c r="Z1015" s="3" t="s">
        <v>154</v>
      </c>
      <c r="AA1015" s="3" t="s">
        <v>154</v>
      </c>
      <c r="AB1015" s="3" t="s">
        <v>154</v>
      </c>
      <c r="AC1015" s="3" t="s">
        <v>154</v>
      </c>
      <c r="AD1015" s="3" t="s">
        <v>6151</v>
      </c>
      <c r="AE1015" s="3" t="s">
        <v>6151</v>
      </c>
      <c r="AF1015" s="3" t="s">
        <v>6040</v>
      </c>
      <c r="AG1015" s="3" t="s">
        <v>154</v>
      </c>
      <c r="AH1015" s="3" t="s">
        <v>6478</v>
      </c>
      <c r="AI1015" s="3" t="s">
        <v>6482</v>
      </c>
      <c r="AJ1015" s="3" t="s">
        <v>6033</v>
      </c>
    </row>
    <row r="1016" spans="1:36" ht="15">
      <c r="A1016" s="10">
        <v>1111</v>
      </c>
      <c r="B1016" t="str">
        <f>IF(K1016="总计","",INDEX(主数据!A:AD,MATCH(J1016,主数据!A:A,0),9))</f>
        <v>华中大区公司</v>
      </c>
      <c r="C1016" t="str">
        <f>IF(K1016="","",INDEX(主数据!A:AD,MATCH(J1016,主数据!A:A,0),11))</f>
        <v>南昌东区</v>
      </c>
      <c r="D1016" t="str">
        <f t="shared" si="60"/>
        <v>NC37物业服务费标准方式7.20</v>
      </c>
      <c r="E1016" s="13" t="str">
        <f t="shared" si="62"/>
        <v>7.20</v>
      </c>
      <c r="F1016" s="13" t="str">
        <f>IF(E1016="","",IFERROR(IF(IF(K1016="","",INDEX(收费标合同信息维护!A:Q,MATCH(D1016,收费标合同信息维护!J:J,0),10))=D1016,"有","无"),"无"))</f>
        <v>无</v>
      </c>
      <c r="G1016" s="13" t="str">
        <f t="shared" si="61"/>
        <v/>
      </c>
      <c r="H1016" s="13" t="str">
        <f t="shared" si="63"/>
        <v/>
      </c>
      <c r="I1016" s="13" t="str">
        <f>IF(G1016="","",IFERROR(IF(IF(K1016="","",INDEX(收费标合同信息维护!A:Q,MATCH(G1016,收费标合同信息维护!M:M,0),13))=G1016,"有","无"),"无"))</f>
        <v/>
      </c>
      <c r="J1016" s="3" t="s">
        <v>2192</v>
      </c>
      <c r="K1016" s="3" t="s">
        <v>8825</v>
      </c>
      <c r="L1016" s="3" t="s">
        <v>6025</v>
      </c>
      <c r="M1016" s="3" t="s">
        <v>6026</v>
      </c>
      <c r="N1016" s="3" t="s">
        <v>6477</v>
      </c>
      <c r="O1016" s="3" t="s">
        <v>6478</v>
      </c>
      <c r="P1016" s="3" t="s">
        <v>8830</v>
      </c>
      <c r="Q1016" s="3" t="s">
        <v>8831</v>
      </c>
      <c r="R1016" s="3" t="s">
        <v>6484</v>
      </c>
      <c r="S1016" s="3" t="s">
        <v>6491</v>
      </c>
      <c r="T1016" s="3" t="s">
        <v>6510</v>
      </c>
      <c r="U1016" s="3" t="s">
        <v>154</v>
      </c>
      <c r="V1016" s="3" t="s">
        <v>8832</v>
      </c>
      <c r="W1016" s="3" t="s">
        <v>154</v>
      </c>
      <c r="X1016" s="3" t="s">
        <v>154</v>
      </c>
      <c r="Y1016" s="3" t="s">
        <v>154</v>
      </c>
      <c r="Z1016" s="3" t="s">
        <v>154</v>
      </c>
      <c r="AA1016" s="3" t="s">
        <v>154</v>
      </c>
      <c r="AB1016" s="3" t="s">
        <v>154</v>
      </c>
      <c r="AC1016" s="3" t="s">
        <v>154</v>
      </c>
      <c r="AD1016" s="3" t="s">
        <v>6151</v>
      </c>
      <c r="AE1016" s="3" t="s">
        <v>6151</v>
      </c>
      <c r="AF1016" s="3" t="s">
        <v>6040</v>
      </c>
      <c r="AG1016" s="3" t="s">
        <v>154</v>
      </c>
      <c r="AH1016" s="3" t="s">
        <v>6478</v>
      </c>
      <c r="AI1016" s="3" t="s">
        <v>6482</v>
      </c>
      <c r="AJ1016" s="3" t="s">
        <v>18110</v>
      </c>
    </row>
    <row r="1017" spans="1:36" ht="15">
      <c r="A1017" s="10">
        <v>1112</v>
      </c>
      <c r="B1017" t="str">
        <f>IF(K1017="总计","",INDEX(主数据!A:AD,MATCH(J1017,主数据!A:A,0),9))</f>
        <v>华中大区公司</v>
      </c>
      <c r="C1017" t="str">
        <f>IF(K1017="","",INDEX(主数据!A:AD,MATCH(J1017,主数据!A:A,0),11))</f>
        <v>南昌东区</v>
      </c>
      <c r="D1017" t="str">
        <f t="shared" si="60"/>
        <v>NC37物业服务费标准方式6.00</v>
      </c>
      <c r="E1017" s="13" t="str">
        <f t="shared" si="62"/>
        <v>6.00</v>
      </c>
      <c r="F1017" s="13" t="str">
        <f>IF(E1017="","",IFERROR(IF(IF(K1017="","",INDEX(收费标合同信息维护!A:Q,MATCH(D1017,收费标合同信息维护!J:J,0),10))=D1017,"有","无"),"无"))</f>
        <v>无</v>
      </c>
      <c r="G1017" s="13" t="str">
        <f t="shared" si="61"/>
        <v/>
      </c>
      <c r="H1017" s="13" t="str">
        <f t="shared" si="63"/>
        <v/>
      </c>
      <c r="I1017" s="13" t="str">
        <f>IF(G1017="","",IFERROR(IF(IF(K1017="","",INDEX(收费标合同信息维护!A:Q,MATCH(G1017,收费标合同信息维护!M:M,0),13))=G1017,"有","无"),"无"))</f>
        <v/>
      </c>
      <c r="J1017" s="3" t="s">
        <v>2192</v>
      </c>
      <c r="K1017" s="3" t="s">
        <v>8825</v>
      </c>
      <c r="L1017" s="3" t="s">
        <v>6025</v>
      </c>
      <c r="M1017" s="3" t="s">
        <v>6026</v>
      </c>
      <c r="N1017" s="3" t="s">
        <v>6477</v>
      </c>
      <c r="O1017" s="3" t="s">
        <v>6478</v>
      </c>
      <c r="P1017" s="3" t="s">
        <v>8833</v>
      </c>
      <c r="Q1017" s="3" t="s">
        <v>8834</v>
      </c>
      <c r="R1017" s="3" t="s">
        <v>6484</v>
      </c>
      <c r="S1017" s="3" t="s">
        <v>6491</v>
      </c>
      <c r="T1017" s="3" t="s">
        <v>6537</v>
      </c>
      <c r="U1017" s="3" t="s">
        <v>154</v>
      </c>
      <c r="V1017" s="3" t="s">
        <v>6634</v>
      </c>
      <c r="W1017" s="3" t="s">
        <v>154</v>
      </c>
      <c r="X1017" s="3" t="s">
        <v>154</v>
      </c>
      <c r="Y1017" s="3" t="s">
        <v>154</v>
      </c>
      <c r="Z1017" s="3" t="s">
        <v>154</v>
      </c>
      <c r="AA1017" s="3" t="s">
        <v>154</v>
      </c>
      <c r="AB1017" s="3" t="s">
        <v>154</v>
      </c>
      <c r="AC1017" s="3" t="s">
        <v>154</v>
      </c>
      <c r="AD1017" s="3" t="s">
        <v>6151</v>
      </c>
      <c r="AE1017" s="3" t="s">
        <v>6151</v>
      </c>
      <c r="AF1017" s="3" t="s">
        <v>6040</v>
      </c>
      <c r="AG1017" s="3" t="s">
        <v>154</v>
      </c>
      <c r="AH1017" s="3" t="s">
        <v>6478</v>
      </c>
      <c r="AI1017" s="3" t="s">
        <v>6482</v>
      </c>
      <c r="AJ1017" s="3" t="s">
        <v>6033</v>
      </c>
    </row>
    <row r="1018" spans="1:36" ht="15">
      <c r="A1018" s="10">
        <v>1113</v>
      </c>
      <c r="B1018" t="str">
        <f>IF(K1018="总计","",INDEX(主数据!A:AD,MATCH(J1018,主数据!A:A,0),9))</f>
        <v>华中大区公司</v>
      </c>
      <c r="C1018" t="str">
        <f>IF(K1018="","",INDEX(主数据!A:AD,MATCH(J1018,主数据!A:A,0),11))</f>
        <v>南昌东区</v>
      </c>
      <c r="D1018" t="str">
        <f t="shared" si="60"/>
        <v>NC37物业服务费定额</v>
      </c>
      <c r="E1018" s="13" t="str">
        <f t="shared" si="62"/>
        <v/>
      </c>
      <c r="F1018" s="13" t="str">
        <f>IF(E1018="","",IFERROR(IF(IF(K1018="","",INDEX(收费标合同信息维护!A:Q,MATCH(D1018,收费标合同信息维护!J:J,0),10))=D1018,"有","无"),"无"))</f>
        <v/>
      </c>
      <c r="G1018" s="13" t="str">
        <f t="shared" si="61"/>
        <v>NC37物业服务费定额57961.00</v>
      </c>
      <c r="H1018" s="13" t="str">
        <f t="shared" si="63"/>
        <v>57961.00</v>
      </c>
      <c r="I1018" s="13" t="str">
        <f>IF(G1018="","",IFERROR(IF(IF(K1018="","",INDEX(收费标合同信息维护!A:Q,MATCH(G1018,收费标合同信息维护!M:M,0),13))=G1018,"有","无"),"无"))</f>
        <v>无</v>
      </c>
      <c r="J1018" s="3" t="s">
        <v>2192</v>
      </c>
      <c r="K1018" s="3" t="s">
        <v>8825</v>
      </c>
      <c r="L1018" s="3" t="s">
        <v>6025</v>
      </c>
      <c r="M1018" s="3" t="s">
        <v>6026</v>
      </c>
      <c r="N1018" s="3" t="s">
        <v>6477</v>
      </c>
      <c r="O1018" s="3" t="s">
        <v>6478</v>
      </c>
      <c r="P1018" s="3" t="s">
        <v>8835</v>
      </c>
      <c r="Q1018" s="3" t="s">
        <v>8836</v>
      </c>
      <c r="R1018" s="3" t="s">
        <v>6490</v>
      </c>
      <c r="S1018" s="3" t="s">
        <v>6491</v>
      </c>
      <c r="T1018" s="3" t="s">
        <v>6537</v>
      </c>
      <c r="U1018" s="3" t="s">
        <v>7002</v>
      </c>
      <c r="V1018" s="3" t="s">
        <v>154</v>
      </c>
      <c r="W1018" s="3" t="s">
        <v>8837</v>
      </c>
      <c r="X1018" s="3" t="s">
        <v>154</v>
      </c>
      <c r="Y1018" s="3" t="s">
        <v>154</v>
      </c>
      <c r="Z1018" s="3" t="s">
        <v>154</v>
      </c>
      <c r="AA1018" s="3" t="s">
        <v>154</v>
      </c>
      <c r="AB1018" s="3" t="s">
        <v>154</v>
      </c>
      <c r="AC1018" s="3" t="s">
        <v>154</v>
      </c>
      <c r="AD1018" s="3" t="s">
        <v>6151</v>
      </c>
      <c r="AE1018" s="3" t="s">
        <v>6151</v>
      </c>
      <c r="AF1018" s="3" t="s">
        <v>154</v>
      </c>
      <c r="AG1018" s="3" t="s">
        <v>154</v>
      </c>
      <c r="AH1018" s="3" t="s">
        <v>6478</v>
      </c>
      <c r="AI1018" s="3" t="s">
        <v>6482</v>
      </c>
      <c r="AJ1018" s="3" t="s">
        <v>6033</v>
      </c>
    </row>
    <row r="1019" spans="1:36" ht="15">
      <c r="A1019" s="10">
        <v>1114</v>
      </c>
      <c r="B1019" t="str">
        <f>IF(K1019="总计","",INDEX(主数据!A:AD,MATCH(J1019,主数据!A:A,0),9))</f>
        <v>华中大区公司</v>
      </c>
      <c r="C1019" t="str">
        <f>IF(K1019="","",INDEX(主数据!A:AD,MATCH(J1019,主数据!A:A,0),11))</f>
        <v>南昌东区</v>
      </c>
      <c r="D1019" t="str">
        <f t="shared" si="60"/>
        <v>NC37物业服务费定额</v>
      </c>
      <c r="E1019" s="13" t="str">
        <f t="shared" si="62"/>
        <v/>
      </c>
      <c r="F1019" s="13" t="str">
        <f>IF(E1019="","",IFERROR(IF(IF(K1019="","",INDEX(收费标合同信息维护!A:Q,MATCH(D1019,收费标合同信息维护!J:J,0),10))=D1019,"有","无"),"无"))</f>
        <v/>
      </c>
      <c r="G1019" s="13" t="str">
        <f t="shared" si="61"/>
        <v>NC37物业服务费定额5432.33</v>
      </c>
      <c r="H1019" s="13" t="str">
        <f t="shared" si="63"/>
        <v>5432.33</v>
      </c>
      <c r="I1019" s="13" t="str">
        <f>IF(G1019="","",IFERROR(IF(IF(K1019="","",INDEX(收费标合同信息维护!A:Q,MATCH(G1019,收费标合同信息维护!M:M,0),13))=G1019,"有","无"),"无"))</f>
        <v>无</v>
      </c>
      <c r="J1019" s="3" t="s">
        <v>2192</v>
      </c>
      <c r="K1019" s="3" t="s">
        <v>8825</v>
      </c>
      <c r="L1019" s="3" t="s">
        <v>6025</v>
      </c>
      <c r="M1019" s="3" t="s">
        <v>6026</v>
      </c>
      <c r="N1019" s="3" t="s">
        <v>6477</v>
      </c>
      <c r="O1019" s="3" t="s">
        <v>6478</v>
      </c>
      <c r="P1019" s="3" t="s">
        <v>8838</v>
      </c>
      <c r="Q1019" s="3" t="s">
        <v>8839</v>
      </c>
      <c r="R1019" s="3" t="s">
        <v>6490</v>
      </c>
      <c r="S1019" s="3" t="s">
        <v>7050</v>
      </c>
      <c r="T1019" s="3" t="s">
        <v>6684</v>
      </c>
      <c r="U1019" s="3" t="s">
        <v>6801</v>
      </c>
      <c r="V1019" s="3" t="s">
        <v>154</v>
      </c>
      <c r="W1019" s="3" t="s">
        <v>8840</v>
      </c>
      <c r="X1019" s="3" t="s">
        <v>154</v>
      </c>
      <c r="Y1019" s="3" t="s">
        <v>154</v>
      </c>
      <c r="Z1019" s="3" t="s">
        <v>154</v>
      </c>
      <c r="AA1019" s="3" t="s">
        <v>154</v>
      </c>
      <c r="AB1019" s="3" t="s">
        <v>154</v>
      </c>
      <c r="AC1019" s="3" t="s">
        <v>154</v>
      </c>
      <c r="AD1019" s="3" t="s">
        <v>6151</v>
      </c>
      <c r="AE1019" s="3" t="s">
        <v>6151</v>
      </c>
      <c r="AF1019" s="3" t="s">
        <v>6040</v>
      </c>
      <c r="AG1019" s="3" t="s">
        <v>154</v>
      </c>
      <c r="AH1019" s="3" t="s">
        <v>6478</v>
      </c>
      <c r="AI1019" s="3" t="s">
        <v>6482</v>
      </c>
      <c r="AJ1019" s="3" t="s">
        <v>6033</v>
      </c>
    </row>
    <row r="1020" spans="1:36" ht="15">
      <c r="A1020" s="10">
        <v>1115</v>
      </c>
      <c r="B1020" t="str">
        <f>IF(K1020="总计","",INDEX(主数据!A:AD,MATCH(J1020,主数据!A:A,0),9))</f>
        <v>华中大区公司</v>
      </c>
      <c r="C1020" t="str">
        <f>IF(K1020="","",INDEX(主数据!A:AD,MATCH(J1020,主数据!A:A,0),11))</f>
        <v>南昌东区</v>
      </c>
      <c r="D1020" t="str">
        <f t="shared" si="60"/>
        <v>NC37中央空调费标准方式4.08</v>
      </c>
      <c r="E1020" s="13" t="str">
        <f t="shared" si="62"/>
        <v>4.08</v>
      </c>
      <c r="F1020" s="13" t="str">
        <f>IF(E1020="","",IFERROR(IF(IF(K1020="","",INDEX(收费标合同信息维护!A:Q,MATCH(D1020,收费标合同信息维护!J:J,0),10))=D1020,"有","无"),"无"))</f>
        <v>无</v>
      </c>
      <c r="G1020" s="13" t="str">
        <f t="shared" si="61"/>
        <v/>
      </c>
      <c r="H1020" s="13" t="str">
        <f t="shared" si="63"/>
        <v/>
      </c>
      <c r="I1020" s="13" t="str">
        <f>IF(G1020="","",IFERROR(IF(IF(K1020="","",INDEX(收费标合同信息维护!A:Q,MATCH(G1020,收费标合同信息维护!M:M,0),13))=G1020,"有","无"),"无"))</f>
        <v/>
      </c>
      <c r="J1020" s="3" t="s">
        <v>2192</v>
      </c>
      <c r="K1020" s="3" t="s">
        <v>8825</v>
      </c>
      <c r="L1020" s="3" t="s">
        <v>6617</v>
      </c>
      <c r="M1020" s="3" t="s">
        <v>8841</v>
      </c>
      <c r="N1020" s="3" t="s">
        <v>6477</v>
      </c>
      <c r="O1020" s="3" t="s">
        <v>6478</v>
      </c>
      <c r="P1020" s="3" t="s">
        <v>8842</v>
      </c>
      <c r="Q1020" s="3" t="s">
        <v>8843</v>
      </c>
      <c r="R1020" s="3" t="s">
        <v>6484</v>
      </c>
      <c r="S1020" s="3" t="s">
        <v>6491</v>
      </c>
      <c r="T1020" s="3" t="s">
        <v>6510</v>
      </c>
      <c r="U1020" s="3" t="s">
        <v>154</v>
      </c>
      <c r="V1020" s="3" t="s">
        <v>8844</v>
      </c>
      <c r="W1020" s="3" t="s">
        <v>154</v>
      </c>
      <c r="X1020" s="3" t="s">
        <v>154</v>
      </c>
      <c r="Y1020" s="3" t="s">
        <v>154</v>
      </c>
      <c r="Z1020" s="3" t="s">
        <v>154</v>
      </c>
      <c r="AA1020" s="3" t="s">
        <v>154</v>
      </c>
      <c r="AB1020" s="3" t="s">
        <v>154</v>
      </c>
      <c r="AC1020" s="3" t="s">
        <v>154</v>
      </c>
      <c r="AD1020" s="3" t="s">
        <v>6151</v>
      </c>
      <c r="AE1020" s="3" t="s">
        <v>6151</v>
      </c>
      <c r="AF1020" s="3" t="s">
        <v>6040</v>
      </c>
      <c r="AG1020" s="3" t="s">
        <v>154</v>
      </c>
      <c r="AH1020" s="3" t="s">
        <v>6478</v>
      </c>
      <c r="AI1020" s="3" t="s">
        <v>6482</v>
      </c>
      <c r="AJ1020" s="3" t="s">
        <v>18110</v>
      </c>
    </row>
    <row r="1021" spans="1:36" ht="15">
      <c r="A1021" s="10">
        <v>1116</v>
      </c>
      <c r="B1021" t="str">
        <f>IF(K1021="总计","",INDEX(主数据!A:AD,MATCH(J1021,主数据!A:A,0),9))</f>
        <v>华中大区公司</v>
      </c>
      <c r="C1021" t="str">
        <f>IF(K1021="","",INDEX(主数据!A:AD,MATCH(J1021,主数据!A:A,0),11))</f>
        <v>南昌东区</v>
      </c>
      <c r="D1021" t="str">
        <f t="shared" si="60"/>
        <v>NC37中央空调费标准方式3.40</v>
      </c>
      <c r="E1021" s="13" t="str">
        <f t="shared" si="62"/>
        <v>3.40</v>
      </c>
      <c r="F1021" s="13" t="str">
        <f>IF(E1021="","",IFERROR(IF(IF(K1021="","",INDEX(收费标合同信息维护!A:Q,MATCH(D1021,收费标合同信息维护!J:J,0),10))=D1021,"有","无"),"无"))</f>
        <v>无</v>
      </c>
      <c r="G1021" s="13" t="str">
        <f t="shared" si="61"/>
        <v/>
      </c>
      <c r="H1021" s="13" t="str">
        <f t="shared" si="63"/>
        <v/>
      </c>
      <c r="I1021" s="13" t="str">
        <f>IF(G1021="","",IFERROR(IF(IF(K1021="","",INDEX(收费标合同信息维护!A:Q,MATCH(G1021,收费标合同信息维护!M:M,0),13))=G1021,"有","无"),"无"))</f>
        <v/>
      </c>
      <c r="J1021" s="3" t="s">
        <v>2192</v>
      </c>
      <c r="K1021" s="3" t="s">
        <v>8825</v>
      </c>
      <c r="L1021" s="3" t="s">
        <v>6617</v>
      </c>
      <c r="M1021" s="3" t="s">
        <v>8841</v>
      </c>
      <c r="N1021" s="3" t="s">
        <v>6477</v>
      </c>
      <c r="O1021" s="3" t="s">
        <v>6478</v>
      </c>
      <c r="P1021" s="3" t="s">
        <v>8845</v>
      </c>
      <c r="Q1021" s="3" t="s">
        <v>8846</v>
      </c>
      <c r="R1021" s="3" t="s">
        <v>6484</v>
      </c>
      <c r="S1021" s="3" t="s">
        <v>6491</v>
      </c>
      <c r="T1021" s="3" t="s">
        <v>6537</v>
      </c>
      <c r="U1021" s="3" t="s">
        <v>154</v>
      </c>
      <c r="V1021" s="3" t="s">
        <v>8847</v>
      </c>
      <c r="W1021" s="3" t="s">
        <v>154</v>
      </c>
      <c r="X1021" s="3" t="s">
        <v>154</v>
      </c>
      <c r="Y1021" s="3" t="s">
        <v>154</v>
      </c>
      <c r="Z1021" s="3" t="s">
        <v>154</v>
      </c>
      <c r="AA1021" s="3" t="s">
        <v>154</v>
      </c>
      <c r="AB1021" s="3" t="s">
        <v>154</v>
      </c>
      <c r="AC1021" s="3" t="s">
        <v>154</v>
      </c>
      <c r="AD1021" s="3" t="s">
        <v>6151</v>
      </c>
      <c r="AE1021" s="3" t="s">
        <v>6151</v>
      </c>
      <c r="AF1021" s="3" t="s">
        <v>6040</v>
      </c>
      <c r="AG1021" s="3" t="s">
        <v>154</v>
      </c>
      <c r="AH1021" s="3" t="s">
        <v>6478</v>
      </c>
      <c r="AI1021" s="3" t="s">
        <v>6482</v>
      </c>
      <c r="AJ1021" s="3" t="s">
        <v>6033</v>
      </c>
    </row>
    <row r="1022" spans="1:36" ht="30">
      <c r="A1022" s="10">
        <v>1117</v>
      </c>
      <c r="B1022" t="str">
        <f>IF(K1022="总计","",INDEX(主数据!A:AD,MATCH(J1022,主数据!A:A,0),9))</f>
        <v>华中大区公司</v>
      </c>
      <c r="C1022" t="str">
        <f>IF(K1022="","",INDEX(主数据!A:AD,MATCH(J1022,主数据!A:A,0),11))</f>
        <v>南昌东区</v>
      </c>
      <c r="D1022" t="str">
        <f t="shared" si="60"/>
        <v>NC37小业主委托停车管理费（固定）定额</v>
      </c>
      <c r="E1022" s="13" t="str">
        <f t="shared" si="62"/>
        <v/>
      </c>
      <c r="F1022" s="13" t="str">
        <f>IF(E1022="","",IFERROR(IF(IF(K1022="","",INDEX(收费标合同信息维护!A:Q,MATCH(D1022,收费标合同信息维护!J:J,0),10))=D1022,"有","无"),"无"))</f>
        <v/>
      </c>
      <c r="G1022" s="13" t="str">
        <f t="shared" si="61"/>
        <v>NC37小业主委托停车管理费（固定）定额180.00</v>
      </c>
      <c r="H1022" s="13" t="str">
        <f t="shared" si="63"/>
        <v>180.00</v>
      </c>
      <c r="I1022" s="13" t="str">
        <f>IF(G1022="","",IFERROR(IF(IF(K1022="","",INDEX(收费标合同信息维护!A:Q,MATCH(G1022,收费标合同信息维护!M:M,0),13))=G1022,"有","无"),"无"))</f>
        <v>无</v>
      </c>
      <c r="J1022" s="3" t="s">
        <v>2192</v>
      </c>
      <c r="K1022" s="3" t="s">
        <v>8825</v>
      </c>
      <c r="L1022" s="3" t="s">
        <v>7013</v>
      </c>
      <c r="M1022" s="3" t="s">
        <v>7014</v>
      </c>
      <c r="N1022" s="3" t="s">
        <v>6477</v>
      </c>
      <c r="O1022" s="3" t="s">
        <v>6478</v>
      </c>
      <c r="P1022" s="3" t="s">
        <v>8848</v>
      </c>
      <c r="Q1022" s="3" t="s">
        <v>8849</v>
      </c>
      <c r="R1022" s="3" t="s">
        <v>6490</v>
      </c>
      <c r="S1022" s="3" t="s">
        <v>6491</v>
      </c>
      <c r="T1022" s="3" t="s">
        <v>6506</v>
      </c>
      <c r="U1022" s="3" t="s">
        <v>154</v>
      </c>
      <c r="V1022" s="3" t="s">
        <v>154</v>
      </c>
      <c r="W1022" s="3" t="s">
        <v>6515</v>
      </c>
      <c r="X1022" s="3" t="s">
        <v>154</v>
      </c>
      <c r="Y1022" s="3" t="s">
        <v>154</v>
      </c>
      <c r="Z1022" s="3" t="s">
        <v>154</v>
      </c>
      <c r="AA1022" s="3" t="s">
        <v>154</v>
      </c>
      <c r="AB1022" s="3" t="s">
        <v>154</v>
      </c>
      <c r="AC1022" s="3" t="s">
        <v>154</v>
      </c>
      <c r="AD1022" s="3" t="s">
        <v>6151</v>
      </c>
      <c r="AE1022" s="3" t="s">
        <v>6151</v>
      </c>
      <c r="AF1022" s="3" t="s">
        <v>154</v>
      </c>
      <c r="AG1022" s="3" t="s">
        <v>154</v>
      </c>
      <c r="AH1022" s="3" t="s">
        <v>6478</v>
      </c>
      <c r="AI1022" s="3" t="s">
        <v>6482</v>
      </c>
      <c r="AJ1022" s="3" t="s">
        <v>6036</v>
      </c>
    </row>
    <row r="1023" spans="1:36" ht="15">
      <c r="A1023" s="10">
        <v>1118</v>
      </c>
      <c r="B1023" t="str">
        <f>IF(K1023="总计","",INDEX(主数据!A:AD,MATCH(J1023,主数据!A:A,0),9))</f>
        <v>华中大区公司</v>
      </c>
      <c r="C1023" t="str">
        <f>IF(K1023="","",INDEX(主数据!A:AD,MATCH(J1023,主数据!A:A,0),11))</f>
        <v>南昌东区</v>
      </c>
      <c r="D1023" t="str">
        <f t="shared" si="60"/>
        <v>NC43物业服务费标准方式2.00</v>
      </c>
      <c r="E1023" s="13" t="str">
        <f t="shared" si="62"/>
        <v>2.00</v>
      </c>
      <c r="F1023" s="13" t="str">
        <f>IF(E1023="","",IFERROR(IF(IF(K1023="","",INDEX(收费标合同信息维护!A:Q,MATCH(D1023,收费标合同信息维护!J:J,0),10))=D1023,"有","无"),"无"))</f>
        <v>无</v>
      </c>
      <c r="G1023" s="13" t="str">
        <f t="shared" si="61"/>
        <v/>
      </c>
      <c r="H1023" s="13" t="str">
        <f t="shared" si="63"/>
        <v/>
      </c>
      <c r="I1023" s="13" t="str">
        <f>IF(G1023="","",IFERROR(IF(IF(K1023="","",INDEX(收费标合同信息维护!A:Q,MATCH(G1023,收费标合同信息维护!M:M,0),13))=G1023,"有","无"),"无"))</f>
        <v/>
      </c>
      <c r="J1023" s="3" t="s">
        <v>3306</v>
      </c>
      <c r="K1023" s="3" t="s">
        <v>8850</v>
      </c>
      <c r="L1023" s="3" t="s">
        <v>6025</v>
      </c>
      <c r="M1023" s="3" t="s">
        <v>6026</v>
      </c>
      <c r="N1023" s="3" t="s">
        <v>6477</v>
      </c>
      <c r="O1023" s="3" t="s">
        <v>6478</v>
      </c>
      <c r="P1023" s="3" t="s">
        <v>8851</v>
      </c>
      <c r="Q1023" s="3" t="s">
        <v>8852</v>
      </c>
      <c r="R1023" s="3" t="s">
        <v>6484</v>
      </c>
      <c r="S1023" s="3" t="s">
        <v>6491</v>
      </c>
      <c r="T1023" s="3" t="s">
        <v>6506</v>
      </c>
      <c r="U1023" s="3" t="s">
        <v>154</v>
      </c>
      <c r="V1023" s="3" t="s">
        <v>6686</v>
      </c>
      <c r="W1023" s="3" t="s">
        <v>154</v>
      </c>
      <c r="X1023" s="3" t="s">
        <v>154</v>
      </c>
      <c r="Y1023" s="3" t="s">
        <v>154</v>
      </c>
      <c r="Z1023" s="3" t="s">
        <v>154</v>
      </c>
      <c r="AA1023" s="3" t="s">
        <v>154</v>
      </c>
      <c r="AB1023" s="3" t="s">
        <v>154</v>
      </c>
      <c r="AC1023" s="3" t="s">
        <v>154</v>
      </c>
      <c r="AD1023" s="3" t="s">
        <v>6151</v>
      </c>
      <c r="AE1023" s="3" t="s">
        <v>6151</v>
      </c>
      <c r="AF1023" s="3" t="s">
        <v>154</v>
      </c>
      <c r="AG1023" s="3" t="s">
        <v>154</v>
      </c>
      <c r="AH1023" s="3" t="s">
        <v>6478</v>
      </c>
      <c r="AI1023" s="3" t="s">
        <v>6482</v>
      </c>
      <c r="AJ1023" s="3" t="s">
        <v>10377</v>
      </c>
    </row>
    <row r="1024" spans="1:36" ht="15">
      <c r="A1024" s="10">
        <v>1119</v>
      </c>
      <c r="B1024" t="str">
        <f>IF(K1024="总计","",INDEX(主数据!A:AD,MATCH(J1024,主数据!A:A,0),9))</f>
        <v>华中大区公司</v>
      </c>
      <c r="C1024" t="str">
        <f>IF(K1024="","",INDEX(主数据!A:AD,MATCH(J1024,主数据!A:A,0),11))</f>
        <v>南昌东区</v>
      </c>
      <c r="D1024" t="str">
        <f t="shared" si="60"/>
        <v>NC43物业服务费标准方式3.20</v>
      </c>
      <c r="E1024" s="13" t="str">
        <f t="shared" si="62"/>
        <v>3.20</v>
      </c>
      <c r="F1024" s="13" t="str">
        <f>IF(E1024="","",IFERROR(IF(IF(K1024="","",INDEX(收费标合同信息维护!A:Q,MATCH(D1024,收费标合同信息维护!J:J,0),10))=D1024,"有","无"),"无"))</f>
        <v>无</v>
      </c>
      <c r="G1024" s="13" t="str">
        <f t="shared" si="61"/>
        <v/>
      </c>
      <c r="H1024" s="13" t="str">
        <f t="shared" si="63"/>
        <v/>
      </c>
      <c r="I1024" s="13" t="str">
        <f>IF(G1024="","",IFERROR(IF(IF(K1024="","",INDEX(收费标合同信息维护!A:Q,MATCH(G1024,收费标合同信息维护!M:M,0),13))=G1024,"有","无"),"无"))</f>
        <v/>
      </c>
      <c r="J1024" s="3" t="s">
        <v>3306</v>
      </c>
      <c r="K1024" s="3" t="s">
        <v>8850</v>
      </c>
      <c r="L1024" s="3" t="s">
        <v>6025</v>
      </c>
      <c r="M1024" s="3" t="s">
        <v>6026</v>
      </c>
      <c r="N1024" s="3" t="s">
        <v>6477</v>
      </c>
      <c r="O1024" s="3" t="s">
        <v>6478</v>
      </c>
      <c r="P1024" s="3" t="s">
        <v>18111</v>
      </c>
      <c r="Q1024" s="3" t="s">
        <v>18112</v>
      </c>
      <c r="R1024" s="3" t="s">
        <v>6484</v>
      </c>
      <c r="S1024" s="3" t="s">
        <v>6491</v>
      </c>
      <c r="T1024" s="3" t="s">
        <v>6506</v>
      </c>
      <c r="U1024" s="3" t="s">
        <v>154</v>
      </c>
      <c r="V1024" s="3" t="s">
        <v>6857</v>
      </c>
      <c r="W1024" s="3" t="s">
        <v>154</v>
      </c>
      <c r="X1024" s="3" t="s">
        <v>154</v>
      </c>
      <c r="Y1024" s="3" t="s">
        <v>154</v>
      </c>
      <c r="Z1024" s="3" t="s">
        <v>154</v>
      </c>
      <c r="AA1024" s="3" t="s">
        <v>154</v>
      </c>
      <c r="AB1024" s="3" t="s">
        <v>154</v>
      </c>
      <c r="AC1024" s="3" t="s">
        <v>154</v>
      </c>
      <c r="AD1024" s="3" t="s">
        <v>6151</v>
      </c>
      <c r="AE1024" s="3" t="s">
        <v>6151</v>
      </c>
      <c r="AF1024" s="3" t="s">
        <v>154</v>
      </c>
      <c r="AG1024" s="3" t="s">
        <v>154</v>
      </c>
      <c r="AH1024" s="3" t="s">
        <v>6478</v>
      </c>
      <c r="AI1024" s="3" t="s">
        <v>6482</v>
      </c>
      <c r="AJ1024" s="3" t="s">
        <v>6080</v>
      </c>
    </row>
    <row r="1025" spans="1:36" ht="15">
      <c r="A1025" s="10">
        <v>1120</v>
      </c>
      <c r="B1025" t="str">
        <f>IF(K1025="总计","",INDEX(主数据!A:AD,MATCH(J1025,主数据!A:A,0),9))</f>
        <v>华中大区公司</v>
      </c>
      <c r="C1025" t="str">
        <f>IF(K1025="","",INDEX(主数据!A:AD,MATCH(J1025,主数据!A:A,0),11))</f>
        <v>南昌东区</v>
      </c>
      <c r="D1025" t="str">
        <f t="shared" si="60"/>
        <v>NC43物业服务费标准方式2.80</v>
      </c>
      <c r="E1025" s="13" t="str">
        <f t="shared" si="62"/>
        <v>2.80</v>
      </c>
      <c r="F1025" s="13" t="str">
        <f>IF(E1025="","",IFERROR(IF(IF(K1025="","",INDEX(收费标合同信息维护!A:Q,MATCH(D1025,收费标合同信息维护!J:J,0),10))=D1025,"有","无"),"无"))</f>
        <v>无</v>
      </c>
      <c r="G1025" s="13" t="str">
        <f t="shared" si="61"/>
        <v/>
      </c>
      <c r="H1025" s="13" t="str">
        <f t="shared" si="63"/>
        <v/>
      </c>
      <c r="I1025" s="13" t="str">
        <f>IF(G1025="","",IFERROR(IF(IF(K1025="","",INDEX(收费标合同信息维护!A:Q,MATCH(G1025,收费标合同信息维护!M:M,0),13))=G1025,"有","无"),"无"))</f>
        <v/>
      </c>
      <c r="J1025" s="3" t="s">
        <v>3306</v>
      </c>
      <c r="K1025" s="3" t="s">
        <v>8850</v>
      </c>
      <c r="L1025" s="3" t="s">
        <v>6025</v>
      </c>
      <c r="M1025" s="3" t="s">
        <v>6026</v>
      </c>
      <c r="N1025" s="3" t="s">
        <v>6477</v>
      </c>
      <c r="O1025" s="3" t="s">
        <v>6478</v>
      </c>
      <c r="P1025" s="3" t="s">
        <v>18113</v>
      </c>
      <c r="Q1025" s="3" t="s">
        <v>8853</v>
      </c>
      <c r="R1025" s="3" t="s">
        <v>6484</v>
      </c>
      <c r="S1025" s="3" t="s">
        <v>6491</v>
      </c>
      <c r="T1025" s="3" t="s">
        <v>6506</v>
      </c>
      <c r="U1025" s="3" t="s">
        <v>154</v>
      </c>
      <c r="V1025" s="3" t="s">
        <v>6543</v>
      </c>
      <c r="W1025" s="3" t="s">
        <v>154</v>
      </c>
      <c r="X1025" s="3" t="s">
        <v>154</v>
      </c>
      <c r="Y1025" s="3" t="s">
        <v>154</v>
      </c>
      <c r="Z1025" s="3" t="s">
        <v>154</v>
      </c>
      <c r="AA1025" s="3" t="s">
        <v>154</v>
      </c>
      <c r="AB1025" s="3" t="s">
        <v>154</v>
      </c>
      <c r="AC1025" s="3" t="s">
        <v>154</v>
      </c>
      <c r="AD1025" s="3" t="s">
        <v>6151</v>
      </c>
      <c r="AE1025" s="3" t="s">
        <v>6151</v>
      </c>
      <c r="AF1025" s="3" t="s">
        <v>154</v>
      </c>
      <c r="AG1025" s="3" t="s">
        <v>154</v>
      </c>
      <c r="AH1025" s="3" t="s">
        <v>6478</v>
      </c>
      <c r="AI1025" s="3" t="s">
        <v>6482</v>
      </c>
      <c r="AJ1025" s="3" t="s">
        <v>6207</v>
      </c>
    </row>
    <row r="1026" spans="1:36" ht="15">
      <c r="A1026" s="10">
        <v>1121</v>
      </c>
      <c r="B1026" t="str">
        <f>IF(K1026="总计","",INDEX(主数据!A:AD,MATCH(J1026,主数据!A:A,0),9))</f>
        <v>华中大区公司</v>
      </c>
      <c r="C1026" t="str">
        <f>IF(K1026="","",INDEX(主数据!A:AD,MATCH(J1026,主数据!A:A,0),11))</f>
        <v>南昌东区</v>
      </c>
      <c r="D1026" t="str">
        <f t="shared" ref="D1026:D1089" si="64">J1026&amp;M1026&amp;R1026&amp;E1026</f>
        <v>NC43自来水费（简易征收）标准方式0.60</v>
      </c>
      <c r="E1026" s="13" t="str">
        <f t="shared" si="62"/>
        <v>0.60</v>
      </c>
      <c r="F1026" s="13" t="str">
        <f>IF(E1026="","",IFERROR(IF(IF(K1026="","",INDEX(收费标合同信息维护!A:Q,MATCH(D1026,收费标合同信息维护!J:J,0),10))=D1026,"有","无"),"无"))</f>
        <v>无</v>
      </c>
      <c r="G1026" s="13" t="str">
        <f t="shared" ref="G1026:G1089" si="65">IF(W1026="","",J1026&amp;M1026&amp;R1026&amp;H1026)</f>
        <v/>
      </c>
      <c r="H1026" s="13" t="str">
        <f t="shared" si="63"/>
        <v/>
      </c>
      <c r="I1026" s="13" t="str">
        <f>IF(G1026="","",IFERROR(IF(IF(K1026="","",INDEX(收费标合同信息维护!A:Q,MATCH(G1026,收费标合同信息维护!M:M,0),13))=G1026,"有","无"),"无"))</f>
        <v/>
      </c>
      <c r="J1026" s="3" t="s">
        <v>3306</v>
      </c>
      <c r="K1026" s="3" t="s">
        <v>8850</v>
      </c>
      <c r="L1026" s="3" t="s">
        <v>6615</v>
      </c>
      <c r="M1026" s="3" t="s">
        <v>6616</v>
      </c>
      <c r="N1026" s="3" t="s">
        <v>6603</v>
      </c>
      <c r="O1026" s="3" t="s">
        <v>6478</v>
      </c>
      <c r="P1026" s="3" t="s">
        <v>8854</v>
      </c>
      <c r="Q1026" s="3" t="s">
        <v>8855</v>
      </c>
      <c r="R1026" s="3" t="s">
        <v>6484</v>
      </c>
      <c r="S1026" s="3" t="s">
        <v>6491</v>
      </c>
      <c r="T1026" s="3" t="s">
        <v>6481</v>
      </c>
      <c r="U1026" s="3" t="s">
        <v>154</v>
      </c>
      <c r="V1026" s="3" t="s">
        <v>8856</v>
      </c>
      <c r="W1026" s="3" t="s">
        <v>154</v>
      </c>
      <c r="X1026" s="3" t="s">
        <v>154</v>
      </c>
      <c r="Y1026" s="3" t="s">
        <v>154</v>
      </c>
      <c r="Z1026" s="3" t="s">
        <v>154</v>
      </c>
      <c r="AA1026" s="3" t="s">
        <v>154</v>
      </c>
      <c r="AB1026" s="3" t="s">
        <v>154</v>
      </c>
      <c r="AC1026" s="3" t="s">
        <v>154</v>
      </c>
      <c r="AD1026" s="3" t="s">
        <v>6151</v>
      </c>
      <c r="AE1026" s="3" t="s">
        <v>6151</v>
      </c>
      <c r="AF1026" s="3" t="s">
        <v>154</v>
      </c>
      <c r="AG1026" s="3" t="s">
        <v>154</v>
      </c>
      <c r="AH1026" s="3" t="s">
        <v>6478</v>
      </c>
      <c r="AI1026" s="3" t="s">
        <v>6482</v>
      </c>
      <c r="AJ1026" s="3" t="s">
        <v>6489</v>
      </c>
    </row>
    <row r="1027" spans="1:36" ht="30">
      <c r="A1027" s="10">
        <v>1122</v>
      </c>
      <c r="B1027" t="str">
        <f>IF(K1027="总计","",INDEX(主数据!A:AD,MATCH(J1027,主数据!A:A,0),9))</f>
        <v>华中大区公司</v>
      </c>
      <c r="C1027" t="str">
        <f>IF(K1027="","",INDEX(主数据!A:AD,MATCH(J1027,主数据!A:A,0),11))</f>
        <v>南昌东区</v>
      </c>
      <c r="D1027" t="str">
        <f t="shared" si="64"/>
        <v>NC51物业服务费标准方式4.20</v>
      </c>
      <c r="E1027" s="13" t="str">
        <f t="shared" ref="E1027:E1090" si="66">TEXT(IF(V1027="","",--V1027),"0.00")</f>
        <v>4.20</v>
      </c>
      <c r="F1027" s="13" t="str">
        <f>IF(E1027="","",IFERROR(IF(IF(K1027="","",INDEX(收费标合同信息维护!A:Q,MATCH(D1027,收费标合同信息维护!J:J,0),10))=D1027,"有","无"),"无"))</f>
        <v>无</v>
      </c>
      <c r="G1027" s="13" t="str">
        <f t="shared" si="65"/>
        <v/>
      </c>
      <c r="H1027" s="13" t="str">
        <f t="shared" ref="H1027:H1090" si="67">TEXT(IF(W1027="","",--W1027),"0.00")</f>
        <v/>
      </c>
      <c r="I1027" s="13" t="str">
        <f>IF(G1027="","",IFERROR(IF(IF(K1027="","",INDEX(收费标合同信息维护!A:Q,MATCH(G1027,收费标合同信息维护!M:M,0),13))=G1027,"有","无"),"无"))</f>
        <v/>
      </c>
      <c r="J1027" s="3" t="s">
        <v>3581</v>
      </c>
      <c r="K1027" s="3" t="s">
        <v>8857</v>
      </c>
      <c r="L1027" s="3" t="s">
        <v>6025</v>
      </c>
      <c r="M1027" s="3" t="s">
        <v>6026</v>
      </c>
      <c r="N1027" s="3" t="s">
        <v>6477</v>
      </c>
      <c r="O1027" s="3" t="s">
        <v>6478</v>
      </c>
      <c r="P1027" s="3" t="s">
        <v>8858</v>
      </c>
      <c r="Q1027" s="3" t="s">
        <v>8859</v>
      </c>
      <c r="R1027" s="3" t="s">
        <v>6484</v>
      </c>
      <c r="S1027" s="3" t="s">
        <v>6627</v>
      </c>
      <c r="T1027" s="3" t="s">
        <v>6915</v>
      </c>
      <c r="U1027" s="3" t="s">
        <v>8755</v>
      </c>
      <c r="V1027" s="3" t="s">
        <v>6987</v>
      </c>
      <c r="W1027" s="3" t="s">
        <v>154</v>
      </c>
      <c r="X1027" s="3" t="s">
        <v>154</v>
      </c>
      <c r="Y1027" s="3" t="s">
        <v>154</v>
      </c>
      <c r="Z1027" s="3" t="s">
        <v>154</v>
      </c>
      <c r="AA1027" s="3" t="s">
        <v>154</v>
      </c>
      <c r="AB1027" s="3" t="s">
        <v>154</v>
      </c>
      <c r="AC1027" s="3" t="s">
        <v>154</v>
      </c>
      <c r="AD1027" s="3" t="s">
        <v>6151</v>
      </c>
      <c r="AE1027" s="3" t="s">
        <v>6151</v>
      </c>
      <c r="AF1027" s="3" t="s">
        <v>6040</v>
      </c>
      <c r="AG1027" s="3" t="s">
        <v>154</v>
      </c>
      <c r="AH1027" s="3" t="s">
        <v>6478</v>
      </c>
      <c r="AI1027" s="3" t="s">
        <v>6482</v>
      </c>
      <c r="AJ1027" s="3" t="s">
        <v>6280</v>
      </c>
    </row>
    <row r="1028" spans="1:36" ht="30">
      <c r="A1028" s="10">
        <v>1123</v>
      </c>
      <c r="B1028" t="str">
        <f>IF(K1028="总计","",INDEX(主数据!A:AD,MATCH(J1028,主数据!A:A,0),9))</f>
        <v>华中大区公司</v>
      </c>
      <c r="C1028" t="str">
        <f>IF(K1028="","",INDEX(主数据!A:AD,MATCH(J1028,主数据!A:A,0),11))</f>
        <v>南昌东区</v>
      </c>
      <c r="D1028" t="str">
        <f t="shared" si="64"/>
        <v>NC51物业服务费标准方式4.02</v>
      </c>
      <c r="E1028" s="13" t="str">
        <f t="shared" si="66"/>
        <v>4.02</v>
      </c>
      <c r="F1028" s="13" t="str">
        <f>IF(E1028="","",IFERROR(IF(IF(K1028="","",INDEX(收费标合同信息维护!A:Q,MATCH(D1028,收费标合同信息维护!J:J,0),10))=D1028,"有","无"),"无"))</f>
        <v>无</v>
      </c>
      <c r="G1028" s="13" t="str">
        <f t="shared" si="65"/>
        <v/>
      </c>
      <c r="H1028" s="13" t="str">
        <f t="shared" si="67"/>
        <v/>
      </c>
      <c r="I1028" s="13" t="str">
        <f>IF(G1028="","",IFERROR(IF(IF(K1028="","",INDEX(收费标合同信息维护!A:Q,MATCH(G1028,收费标合同信息维护!M:M,0),13))=G1028,"有","无"),"无"))</f>
        <v/>
      </c>
      <c r="J1028" s="3" t="s">
        <v>3581</v>
      </c>
      <c r="K1028" s="3" t="s">
        <v>8857</v>
      </c>
      <c r="L1028" s="3" t="s">
        <v>6025</v>
      </c>
      <c r="M1028" s="3" t="s">
        <v>6026</v>
      </c>
      <c r="N1028" s="3" t="s">
        <v>6477</v>
      </c>
      <c r="O1028" s="3" t="s">
        <v>6478</v>
      </c>
      <c r="P1028" s="3" t="s">
        <v>8860</v>
      </c>
      <c r="Q1028" s="3" t="s">
        <v>8861</v>
      </c>
      <c r="R1028" s="3" t="s">
        <v>6484</v>
      </c>
      <c r="S1028" s="3" t="s">
        <v>6627</v>
      </c>
      <c r="T1028" s="3" t="s">
        <v>6915</v>
      </c>
      <c r="U1028" s="3" t="s">
        <v>8755</v>
      </c>
      <c r="V1028" s="3" t="s">
        <v>8862</v>
      </c>
      <c r="W1028" s="3" t="s">
        <v>154</v>
      </c>
      <c r="X1028" s="3" t="s">
        <v>154</v>
      </c>
      <c r="Y1028" s="3" t="s">
        <v>154</v>
      </c>
      <c r="Z1028" s="3" t="s">
        <v>154</v>
      </c>
      <c r="AA1028" s="3" t="s">
        <v>154</v>
      </c>
      <c r="AB1028" s="3" t="s">
        <v>154</v>
      </c>
      <c r="AC1028" s="3" t="s">
        <v>154</v>
      </c>
      <c r="AD1028" s="3" t="s">
        <v>6151</v>
      </c>
      <c r="AE1028" s="3" t="s">
        <v>6151</v>
      </c>
      <c r="AF1028" s="3" t="s">
        <v>154</v>
      </c>
      <c r="AG1028" s="3" t="s">
        <v>154</v>
      </c>
      <c r="AH1028" s="3" t="s">
        <v>6478</v>
      </c>
      <c r="AI1028" s="3" t="s">
        <v>6482</v>
      </c>
      <c r="AJ1028" s="3" t="s">
        <v>6489</v>
      </c>
    </row>
    <row r="1029" spans="1:36" ht="30">
      <c r="A1029" s="10">
        <v>1124</v>
      </c>
      <c r="B1029" t="str">
        <f>IF(K1029="总计","",INDEX(主数据!A:AD,MATCH(J1029,主数据!A:A,0),9))</f>
        <v>华中大区公司</v>
      </c>
      <c r="C1029" t="str">
        <f>IF(K1029="","",INDEX(主数据!A:AD,MATCH(J1029,主数据!A:A,0),11))</f>
        <v>南昌东区</v>
      </c>
      <c r="D1029" t="str">
        <f t="shared" si="64"/>
        <v>NC51物业服务费标准方式3.03</v>
      </c>
      <c r="E1029" s="13" t="str">
        <f t="shared" si="66"/>
        <v>3.03</v>
      </c>
      <c r="F1029" s="13" t="str">
        <f>IF(E1029="","",IFERROR(IF(IF(K1029="","",INDEX(收费标合同信息维护!A:Q,MATCH(D1029,收费标合同信息维护!J:J,0),10))=D1029,"有","无"),"无"))</f>
        <v>无</v>
      </c>
      <c r="G1029" s="13" t="str">
        <f t="shared" si="65"/>
        <v/>
      </c>
      <c r="H1029" s="13" t="str">
        <f t="shared" si="67"/>
        <v/>
      </c>
      <c r="I1029" s="13" t="str">
        <f>IF(G1029="","",IFERROR(IF(IF(K1029="","",INDEX(收费标合同信息维护!A:Q,MATCH(G1029,收费标合同信息维护!M:M,0),13))=G1029,"有","无"),"无"))</f>
        <v/>
      </c>
      <c r="J1029" s="3" t="s">
        <v>3581</v>
      </c>
      <c r="K1029" s="3" t="s">
        <v>8857</v>
      </c>
      <c r="L1029" s="3" t="s">
        <v>6025</v>
      </c>
      <c r="M1029" s="3" t="s">
        <v>6026</v>
      </c>
      <c r="N1029" s="3" t="s">
        <v>6477</v>
      </c>
      <c r="O1029" s="3" t="s">
        <v>6478</v>
      </c>
      <c r="P1029" s="3" t="s">
        <v>8863</v>
      </c>
      <c r="Q1029" s="3" t="s">
        <v>8864</v>
      </c>
      <c r="R1029" s="3" t="s">
        <v>6484</v>
      </c>
      <c r="S1029" s="3" t="s">
        <v>6627</v>
      </c>
      <c r="T1029" s="3" t="s">
        <v>6915</v>
      </c>
      <c r="U1029" s="3" t="s">
        <v>8755</v>
      </c>
      <c r="V1029" s="3" t="s">
        <v>6769</v>
      </c>
      <c r="W1029" s="3" t="s">
        <v>154</v>
      </c>
      <c r="X1029" s="3" t="s">
        <v>154</v>
      </c>
      <c r="Y1029" s="3" t="s">
        <v>154</v>
      </c>
      <c r="Z1029" s="3" t="s">
        <v>154</v>
      </c>
      <c r="AA1029" s="3" t="s">
        <v>154</v>
      </c>
      <c r="AB1029" s="3" t="s">
        <v>154</v>
      </c>
      <c r="AC1029" s="3" t="s">
        <v>154</v>
      </c>
      <c r="AD1029" s="3" t="s">
        <v>6151</v>
      </c>
      <c r="AE1029" s="3" t="s">
        <v>6151</v>
      </c>
      <c r="AF1029" s="3" t="s">
        <v>154</v>
      </c>
      <c r="AG1029" s="3" t="s">
        <v>154</v>
      </c>
      <c r="AH1029" s="3" t="s">
        <v>6478</v>
      </c>
      <c r="AI1029" s="3" t="s">
        <v>6482</v>
      </c>
      <c r="AJ1029" s="3" t="s">
        <v>25</v>
      </c>
    </row>
    <row r="1030" spans="1:36" ht="30">
      <c r="A1030" s="10">
        <v>1125</v>
      </c>
      <c r="B1030" t="str">
        <f>IF(K1030="总计","",INDEX(主数据!A:AD,MATCH(J1030,主数据!A:A,0),9))</f>
        <v>华中大区公司</v>
      </c>
      <c r="C1030" t="str">
        <f>IF(K1030="","",INDEX(主数据!A:AD,MATCH(J1030,主数据!A:A,0),11))</f>
        <v>南昌东区</v>
      </c>
      <c r="D1030" t="str">
        <f t="shared" si="64"/>
        <v>NC51物业服务费标准方式4.20</v>
      </c>
      <c r="E1030" s="13" t="str">
        <f t="shared" si="66"/>
        <v>4.20</v>
      </c>
      <c r="F1030" s="13" t="str">
        <f>IF(E1030="","",IFERROR(IF(IF(K1030="","",INDEX(收费标合同信息维护!A:Q,MATCH(D1030,收费标合同信息维护!J:J,0),10))=D1030,"有","无"),"无"))</f>
        <v>无</v>
      </c>
      <c r="G1030" s="13" t="str">
        <f t="shared" si="65"/>
        <v/>
      </c>
      <c r="H1030" s="13" t="str">
        <f t="shared" si="67"/>
        <v/>
      </c>
      <c r="I1030" s="13" t="str">
        <f>IF(G1030="","",IFERROR(IF(IF(K1030="","",INDEX(收费标合同信息维护!A:Q,MATCH(G1030,收费标合同信息维护!M:M,0),13))=G1030,"有","无"),"无"))</f>
        <v/>
      </c>
      <c r="J1030" s="3" t="s">
        <v>3581</v>
      </c>
      <c r="K1030" s="3" t="s">
        <v>8857</v>
      </c>
      <c r="L1030" s="3" t="s">
        <v>6025</v>
      </c>
      <c r="M1030" s="3" t="s">
        <v>6026</v>
      </c>
      <c r="N1030" s="3" t="s">
        <v>6477</v>
      </c>
      <c r="O1030" s="3" t="s">
        <v>6478</v>
      </c>
      <c r="P1030" s="3" t="s">
        <v>8865</v>
      </c>
      <c r="Q1030" s="3" t="s">
        <v>8866</v>
      </c>
      <c r="R1030" s="3" t="s">
        <v>6484</v>
      </c>
      <c r="S1030" s="3" t="s">
        <v>6491</v>
      </c>
      <c r="T1030" s="3" t="s">
        <v>6548</v>
      </c>
      <c r="U1030" s="3" t="s">
        <v>8867</v>
      </c>
      <c r="V1030" s="3" t="s">
        <v>6987</v>
      </c>
      <c r="W1030" s="3" t="s">
        <v>154</v>
      </c>
      <c r="X1030" s="3" t="s">
        <v>154</v>
      </c>
      <c r="Y1030" s="3" t="s">
        <v>154</v>
      </c>
      <c r="Z1030" s="3" t="s">
        <v>154</v>
      </c>
      <c r="AA1030" s="3" t="s">
        <v>154</v>
      </c>
      <c r="AB1030" s="3" t="s">
        <v>154</v>
      </c>
      <c r="AC1030" s="3" t="s">
        <v>154</v>
      </c>
      <c r="AD1030" s="3" t="s">
        <v>6151</v>
      </c>
      <c r="AE1030" s="3" t="s">
        <v>6151</v>
      </c>
      <c r="AF1030" s="3" t="s">
        <v>6040</v>
      </c>
      <c r="AG1030" s="3" t="s">
        <v>154</v>
      </c>
      <c r="AH1030" s="3" t="s">
        <v>6478</v>
      </c>
      <c r="AI1030" s="3" t="s">
        <v>6482</v>
      </c>
      <c r="AJ1030" s="3" t="s">
        <v>6032</v>
      </c>
    </row>
    <row r="1031" spans="1:36" ht="30">
      <c r="A1031" s="10">
        <v>1126</v>
      </c>
      <c r="B1031" t="str">
        <f>IF(K1031="总计","",INDEX(主数据!A:AD,MATCH(J1031,主数据!A:A,0),9))</f>
        <v>华中大区公司</v>
      </c>
      <c r="C1031" t="str">
        <f>IF(K1031="","",INDEX(主数据!A:AD,MATCH(J1031,主数据!A:A,0),11))</f>
        <v>南昌东区</v>
      </c>
      <c r="D1031" t="str">
        <f t="shared" si="64"/>
        <v>NC51物业服务费标准方式3.78</v>
      </c>
      <c r="E1031" s="13" t="str">
        <f t="shared" si="66"/>
        <v>3.78</v>
      </c>
      <c r="F1031" s="13" t="str">
        <f>IF(E1031="","",IFERROR(IF(IF(K1031="","",INDEX(收费标合同信息维护!A:Q,MATCH(D1031,收费标合同信息维护!J:J,0),10))=D1031,"有","无"),"无"))</f>
        <v>无</v>
      </c>
      <c r="G1031" s="13" t="str">
        <f t="shared" si="65"/>
        <v/>
      </c>
      <c r="H1031" s="13" t="str">
        <f t="shared" si="67"/>
        <v/>
      </c>
      <c r="I1031" s="13" t="str">
        <f>IF(G1031="","",IFERROR(IF(IF(K1031="","",INDEX(收费标合同信息维护!A:Q,MATCH(G1031,收费标合同信息维护!M:M,0),13))=G1031,"有","无"),"无"))</f>
        <v/>
      </c>
      <c r="J1031" s="3" t="s">
        <v>3581</v>
      </c>
      <c r="K1031" s="3" t="s">
        <v>8857</v>
      </c>
      <c r="L1031" s="3" t="s">
        <v>6025</v>
      </c>
      <c r="M1031" s="3" t="s">
        <v>6026</v>
      </c>
      <c r="N1031" s="3" t="s">
        <v>6477</v>
      </c>
      <c r="O1031" s="3" t="s">
        <v>6478</v>
      </c>
      <c r="P1031" s="3" t="s">
        <v>8868</v>
      </c>
      <c r="Q1031" s="3" t="s">
        <v>8869</v>
      </c>
      <c r="R1031" s="3" t="s">
        <v>6484</v>
      </c>
      <c r="S1031" s="3" t="s">
        <v>6627</v>
      </c>
      <c r="T1031" s="3" t="s">
        <v>6514</v>
      </c>
      <c r="U1031" s="3" t="s">
        <v>6716</v>
      </c>
      <c r="V1031" s="3" t="s">
        <v>8870</v>
      </c>
      <c r="W1031" s="3" t="s">
        <v>154</v>
      </c>
      <c r="X1031" s="3" t="s">
        <v>154</v>
      </c>
      <c r="Y1031" s="3" t="s">
        <v>154</v>
      </c>
      <c r="Z1031" s="3" t="s">
        <v>154</v>
      </c>
      <c r="AA1031" s="3" t="s">
        <v>154</v>
      </c>
      <c r="AB1031" s="3" t="s">
        <v>154</v>
      </c>
      <c r="AC1031" s="3" t="s">
        <v>154</v>
      </c>
      <c r="AD1031" s="3" t="s">
        <v>6151</v>
      </c>
      <c r="AE1031" s="3" t="s">
        <v>6151</v>
      </c>
      <c r="AF1031" s="3" t="s">
        <v>6040</v>
      </c>
      <c r="AG1031" s="3" t="s">
        <v>154</v>
      </c>
      <c r="AH1031" s="3" t="s">
        <v>6478</v>
      </c>
      <c r="AI1031" s="3" t="s">
        <v>6482</v>
      </c>
      <c r="AJ1031" s="3" t="s">
        <v>6033</v>
      </c>
    </row>
    <row r="1032" spans="1:36" ht="30">
      <c r="A1032" s="10">
        <v>1127</v>
      </c>
      <c r="B1032" t="str">
        <f>IF(K1032="总计","",INDEX(主数据!A:AD,MATCH(J1032,主数据!A:A,0),9))</f>
        <v>华中大区公司</v>
      </c>
      <c r="C1032" t="str">
        <f>IF(K1032="","",INDEX(主数据!A:AD,MATCH(J1032,主数据!A:A,0),11))</f>
        <v>南昌东区</v>
      </c>
      <c r="D1032" t="str">
        <f t="shared" si="64"/>
        <v>NC51空置物业费标准方式60.00</v>
      </c>
      <c r="E1032" s="13" t="str">
        <f t="shared" si="66"/>
        <v>60.00</v>
      </c>
      <c r="F1032" s="13" t="str">
        <f>IF(E1032="","",IFERROR(IF(IF(K1032="","",INDEX(收费标合同信息维护!A:Q,MATCH(D1032,收费标合同信息维护!J:J,0),10))=D1032,"有","无"),"无"))</f>
        <v>无</v>
      </c>
      <c r="G1032" s="13" t="str">
        <f t="shared" si="65"/>
        <v/>
      </c>
      <c r="H1032" s="13" t="str">
        <f t="shared" si="67"/>
        <v/>
      </c>
      <c r="I1032" s="13" t="str">
        <f>IF(G1032="","",IFERROR(IF(IF(K1032="","",INDEX(收费标合同信息维护!A:Q,MATCH(G1032,收费标合同信息维护!M:M,0),13))=G1032,"有","无"),"无"))</f>
        <v/>
      </c>
      <c r="J1032" s="3" t="s">
        <v>3581</v>
      </c>
      <c r="K1032" s="3" t="s">
        <v>8857</v>
      </c>
      <c r="L1032" s="3" t="s">
        <v>6580</v>
      </c>
      <c r="M1032" s="3" t="s">
        <v>6581</v>
      </c>
      <c r="N1032" s="3" t="s">
        <v>6477</v>
      </c>
      <c r="O1032" s="3" t="s">
        <v>6478</v>
      </c>
      <c r="P1032" s="3" t="s">
        <v>8871</v>
      </c>
      <c r="Q1032" s="3" t="s">
        <v>8872</v>
      </c>
      <c r="R1032" s="3" t="s">
        <v>6484</v>
      </c>
      <c r="S1032" s="3" t="s">
        <v>6491</v>
      </c>
      <c r="T1032" s="3" t="s">
        <v>6537</v>
      </c>
      <c r="U1032" s="3" t="s">
        <v>154</v>
      </c>
      <c r="V1032" s="3" t="s">
        <v>7016</v>
      </c>
      <c r="W1032" s="3" t="s">
        <v>154</v>
      </c>
      <c r="X1032" s="3" t="s">
        <v>154</v>
      </c>
      <c r="Y1032" s="3" t="s">
        <v>154</v>
      </c>
      <c r="Z1032" s="3" t="s">
        <v>154</v>
      </c>
      <c r="AA1032" s="3" t="s">
        <v>154</v>
      </c>
      <c r="AB1032" s="3" t="s">
        <v>154</v>
      </c>
      <c r="AC1032" s="3" t="s">
        <v>154</v>
      </c>
      <c r="AD1032" s="3" t="s">
        <v>6151</v>
      </c>
      <c r="AE1032" s="3" t="s">
        <v>6151</v>
      </c>
      <c r="AF1032" s="3" t="s">
        <v>6040</v>
      </c>
      <c r="AG1032" s="3" t="s">
        <v>154</v>
      </c>
      <c r="AH1032" s="3" t="s">
        <v>6478</v>
      </c>
      <c r="AI1032" s="3" t="s">
        <v>6482</v>
      </c>
      <c r="AJ1032" s="3" t="s">
        <v>6033</v>
      </c>
    </row>
    <row r="1033" spans="1:36" ht="30">
      <c r="A1033" s="10">
        <v>1128</v>
      </c>
      <c r="B1033" t="str">
        <f>IF(K1033="总计","",INDEX(主数据!A:AD,MATCH(J1033,主数据!A:A,0),9))</f>
        <v>华中大区公司</v>
      </c>
      <c r="C1033" t="str">
        <f>IF(K1033="","",INDEX(主数据!A:AD,MATCH(J1033,主数据!A:A,0),11))</f>
        <v>南昌东区</v>
      </c>
      <c r="D1033" t="str">
        <f t="shared" si="64"/>
        <v>NC51销售中心物业费标准方式4.20</v>
      </c>
      <c r="E1033" s="13" t="str">
        <f t="shared" si="66"/>
        <v>4.20</v>
      </c>
      <c r="F1033" s="13" t="str">
        <f>IF(E1033="","",IFERROR(IF(IF(K1033="","",INDEX(收费标合同信息维护!A:Q,MATCH(D1033,收费标合同信息维护!J:J,0),10))=D1033,"有","无"),"无"))</f>
        <v>无</v>
      </c>
      <c r="G1033" s="13" t="str">
        <f t="shared" si="65"/>
        <v/>
      </c>
      <c r="H1033" s="13" t="str">
        <f t="shared" si="67"/>
        <v/>
      </c>
      <c r="I1033" s="13" t="str">
        <f>IF(G1033="","",IFERROR(IF(IF(K1033="","",INDEX(收费标合同信息维护!A:Q,MATCH(G1033,收费标合同信息维护!M:M,0),13))=G1033,"有","无"),"无"))</f>
        <v/>
      </c>
      <c r="J1033" s="3" t="s">
        <v>3581</v>
      </c>
      <c r="K1033" s="3" t="s">
        <v>8857</v>
      </c>
      <c r="L1033" s="3" t="s">
        <v>6638</v>
      </c>
      <c r="M1033" s="3" t="s">
        <v>6639</v>
      </c>
      <c r="N1033" s="3" t="s">
        <v>6477</v>
      </c>
      <c r="O1033" s="3" t="s">
        <v>6478</v>
      </c>
      <c r="P1033" s="3" t="s">
        <v>8873</v>
      </c>
      <c r="Q1033" s="3" t="s">
        <v>8874</v>
      </c>
      <c r="R1033" s="3" t="s">
        <v>6484</v>
      </c>
      <c r="S1033" s="3" t="s">
        <v>6491</v>
      </c>
      <c r="T1033" s="3" t="s">
        <v>6548</v>
      </c>
      <c r="U1033" s="3" t="s">
        <v>8755</v>
      </c>
      <c r="V1033" s="3" t="s">
        <v>6987</v>
      </c>
      <c r="W1033" s="3" t="s">
        <v>154</v>
      </c>
      <c r="X1033" s="3" t="s">
        <v>154</v>
      </c>
      <c r="Y1033" s="3" t="s">
        <v>154</v>
      </c>
      <c r="Z1033" s="3" t="s">
        <v>154</v>
      </c>
      <c r="AA1033" s="3" t="s">
        <v>154</v>
      </c>
      <c r="AB1033" s="3" t="s">
        <v>154</v>
      </c>
      <c r="AC1033" s="3" t="s">
        <v>154</v>
      </c>
      <c r="AD1033" s="3" t="s">
        <v>6151</v>
      </c>
      <c r="AE1033" s="3" t="s">
        <v>6151</v>
      </c>
      <c r="AF1033" s="3" t="s">
        <v>154</v>
      </c>
      <c r="AG1033" s="3" t="s">
        <v>154</v>
      </c>
      <c r="AH1033" s="3" t="s">
        <v>6478</v>
      </c>
      <c r="AI1033" s="3" t="s">
        <v>6727</v>
      </c>
      <c r="AJ1033" s="3" t="s">
        <v>6489</v>
      </c>
    </row>
    <row r="1034" spans="1:36" ht="15">
      <c r="A1034" s="10">
        <v>1132</v>
      </c>
      <c r="B1034" t="str">
        <f>IF(K1034="总计","",INDEX(主数据!A:AD,MATCH(J1034,主数据!A:A,0),9))</f>
        <v>华中大区公司</v>
      </c>
      <c r="C1034" t="str">
        <f>IF(K1034="","",INDEX(主数据!A:AD,MATCH(J1034,主数据!A:A,0),11))</f>
        <v>南昌东区</v>
      </c>
      <c r="D1034" t="str">
        <f t="shared" si="64"/>
        <v>NC58物业服务费标准方式1.19</v>
      </c>
      <c r="E1034" s="13" t="str">
        <f t="shared" si="66"/>
        <v>1.19</v>
      </c>
      <c r="F1034" s="13" t="str">
        <f>IF(E1034="","",IFERROR(IF(IF(K1034="","",INDEX(收费标合同信息维护!A:Q,MATCH(D1034,收费标合同信息维护!J:J,0),10))=D1034,"有","无"),"无"))</f>
        <v>无</v>
      </c>
      <c r="G1034" s="13" t="str">
        <f t="shared" si="65"/>
        <v/>
      </c>
      <c r="H1034" s="13" t="str">
        <f t="shared" si="67"/>
        <v/>
      </c>
      <c r="I1034" s="13" t="str">
        <f>IF(G1034="","",IFERROR(IF(IF(K1034="","",INDEX(收费标合同信息维护!A:Q,MATCH(G1034,收费标合同信息维护!M:M,0),13))=G1034,"有","无"),"无"))</f>
        <v/>
      </c>
      <c r="J1034" s="3" t="s">
        <v>3718</v>
      </c>
      <c r="K1034" s="3" t="s">
        <v>8875</v>
      </c>
      <c r="L1034" s="3" t="s">
        <v>6025</v>
      </c>
      <c r="M1034" s="3" t="s">
        <v>6026</v>
      </c>
      <c r="N1034" s="3" t="s">
        <v>6477</v>
      </c>
      <c r="O1034" s="3" t="s">
        <v>6478</v>
      </c>
      <c r="P1034" s="3" t="s">
        <v>8876</v>
      </c>
      <c r="Q1034" s="3" t="s">
        <v>8877</v>
      </c>
      <c r="R1034" s="3" t="s">
        <v>6484</v>
      </c>
      <c r="S1034" s="3" t="s">
        <v>6491</v>
      </c>
      <c r="T1034" s="3" t="s">
        <v>8878</v>
      </c>
      <c r="U1034" s="3" t="s">
        <v>154</v>
      </c>
      <c r="V1034" s="3" t="s">
        <v>8879</v>
      </c>
      <c r="W1034" s="3" t="s">
        <v>154</v>
      </c>
      <c r="X1034" s="3" t="s">
        <v>154</v>
      </c>
      <c r="Y1034" s="3" t="s">
        <v>154</v>
      </c>
      <c r="Z1034" s="3" t="s">
        <v>154</v>
      </c>
      <c r="AA1034" s="3" t="s">
        <v>154</v>
      </c>
      <c r="AB1034" s="3" t="s">
        <v>154</v>
      </c>
      <c r="AC1034" s="3" t="s">
        <v>154</v>
      </c>
      <c r="AD1034" s="3" t="s">
        <v>6151</v>
      </c>
      <c r="AE1034" s="3" t="s">
        <v>6151</v>
      </c>
      <c r="AF1034" s="3" t="s">
        <v>154</v>
      </c>
      <c r="AG1034" s="3" t="s">
        <v>154</v>
      </c>
      <c r="AH1034" s="3" t="s">
        <v>6478</v>
      </c>
      <c r="AI1034" s="3" t="s">
        <v>6482</v>
      </c>
      <c r="AJ1034" s="3" t="s">
        <v>6489</v>
      </c>
    </row>
    <row r="1035" spans="1:36" ht="15">
      <c r="A1035" s="10">
        <v>1133</v>
      </c>
      <c r="B1035" t="str">
        <f>IF(K1035="总计","",INDEX(主数据!A:AD,MATCH(J1035,主数据!A:A,0),9))</f>
        <v>华中大区公司</v>
      </c>
      <c r="C1035" t="str">
        <f>IF(K1035="","",INDEX(主数据!A:AD,MATCH(J1035,主数据!A:A,0),11))</f>
        <v>南昌东区</v>
      </c>
      <c r="D1035" t="str">
        <f t="shared" si="64"/>
        <v>NC58物业服务费标准方式3.60</v>
      </c>
      <c r="E1035" s="13" t="str">
        <f t="shared" si="66"/>
        <v>3.60</v>
      </c>
      <c r="F1035" s="13" t="str">
        <f>IF(E1035="","",IFERROR(IF(IF(K1035="","",INDEX(收费标合同信息维护!A:Q,MATCH(D1035,收费标合同信息维护!J:J,0),10))=D1035,"有","无"),"无"))</f>
        <v>无</v>
      </c>
      <c r="G1035" s="13" t="str">
        <f t="shared" si="65"/>
        <v/>
      </c>
      <c r="H1035" s="13" t="str">
        <f t="shared" si="67"/>
        <v/>
      </c>
      <c r="I1035" s="13" t="str">
        <f>IF(G1035="","",IFERROR(IF(IF(K1035="","",INDEX(收费标合同信息维护!A:Q,MATCH(G1035,收费标合同信息维护!M:M,0),13))=G1035,"有","无"),"无"))</f>
        <v/>
      </c>
      <c r="J1035" s="3" t="s">
        <v>3718</v>
      </c>
      <c r="K1035" s="3" t="s">
        <v>8875</v>
      </c>
      <c r="L1035" s="3" t="s">
        <v>6025</v>
      </c>
      <c r="M1035" s="3" t="s">
        <v>6026</v>
      </c>
      <c r="N1035" s="3" t="s">
        <v>6477</v>
      </c>
      <c r="O1035" s="3" t="s">
        <v>6478</v>
      </c>
      <c r="P1035" s="3" t="s">
        <v>8880</v>
      </c>
      <c r="Q1035" s="3" t="s">
        <v>8881</v>
      </c>
      <c r="R1035" s="3" t="s">
        <v>6484</v>
      </c>
      <c r="S1035" s="3" t="s">
        <v>6491</v>
      </c>
      <c r="T1035" s="3" t="s">
        <v>7483</v>
      </c>
      <c r="U1035" s="3" t="s">
        <v>154</v>
      </c>
      <c r="V1035" s="3" t="s">
        <v>6876</v>
      </c>
      <c r="W1035" s="3" t="s">
        <v>154</v>
      </c>
      <c r="X1035" s="3" t="s">
        <v>154</v>
      </c>
      <c r="Y1035" s="3" t="s">
        <v>154</v>
      </c>
      <c r="Z1035" s="3" t="s">
        <v>154</v>
      </c>
      <c r="AA1035" s="3" t="s">
        <v>154</v>
      </c>
      <c r="AB1035" s="3" t="s">
        <v>154</v>
      </c>
      <c r="AC1035" s="3" t="s">
        <v>154</v>
      </c>
      <c r="AD1035" s="3" t="s">
        <v>6151</v>
      </c>
      <c r="AE1035" s="3" t="s">
        <v>6151</v>
      </c>
      <c r="AF1035" s="3" t="s">
        <v>6040</v>
      </c>
      <c r="AG1035" s="3" t="s">
        <v>154</v>
      </c>
      <c r="AH1035" s="3" t="s">
        <v>6478</v>
      </c>
      <c r="AI1035" s="3" t="s">
        <v>6482</v>
      </c>
      <c r="AJ1035" s="3" t="s">
        <v>8882</v>
      </c>
    </row>
    <row r="1036" spans="1:36" ht="15">
      <c r="A1036" s="10">
        <v>1134</v>
      </c>
      <c r="B1036" t="str">
        <f>IF(K1036="总计","",INDEX(主数据!A:AD,MATCH(J1036,主数据!A:A,0),9))</f>
        <v>华中大区公司</v>
      </c>
      <c r="C1036" t="str">
        <f>IF(K1036="","",INDEX(主数据!A:AD,MATCH(J1036,主数据!A:A,0),11))</f>
        <v>南昌东区</v>
      </c>
      <c r="D1036" t="str">
        <f t="shared" si="64"/>
        <v>NC58物业服务费标准方式2.25</v>
      </c>
      <c r="E1036" s="13" t="str">
        <f t="shared" si="66"/>
        <v>2.25</v>
      </c>
      <c r="F1036" s="13" t="str">
        <f>IF(E1036="","",IFERROR(IF(IF(K1036="","",INDEX(收费标合同信息维护!A:Q,MATCH(D1036,收费标合同信息维护!J:J,0),10))=D1036,"有","无"),"无"))</f>
        <v>无</v>
      </c>
      <c r="G1036" s="13" t="str">
        <f t="shared" si="65"/>
        <v/>
      </c>
      <c r="H1036" s="13" t="str">
        <f t="shared" si="67"/>
        <v/>
      </c>
      <c r="I1036" s="13" t="str">
        <f>IF(G1036="","",IFERROR(IF(IF(K1036="","",INDEX(收费标合同信息维护!A:Q,MATCH(G1036,收费标合同信息维护!M:M,0),13))=G1036,"有","无"),"无"))</f>
        <v/>
      </c>
      <c r="J1036" s="3" t="s">
        <v>3718</v>
      </c>
      <c r="K1036" s="3" t="s">
        <v>8875</v>
      </c>
      <c r="L1036" s="3" t="s">
        <v>6025</v>
      </c>
      <c r="M1036" s="3" t="s">
        <v>6026</v>
      </c>
      <c r="N1036" s="3" t="s">
        <v>6477</v>
      </c>
      <c r="O1036" s="3" t="s">
        <v>6478</v>
      </c>
      <c r="P1036" s="3" t="s">
        <v>8883</v>
      </c>
      <c r="Q1036" s="3" t="s">
        <v>8884</v>
      </c>
      <c r="R1036" s="3" t="s">
        <v>6484</v>
      </c>
      <c r="S1036" s="3" t="s">
        <v>6491</v>
      </c>
      <c r="T1036" s="3" t="s">
        <v>6486</v>
      </c>
      <c r="U1036" s="3" t="s">
        <v>154</v>
      </c>
      <c r="V1036" s="3" t="s">
        <v>8424</v>
      </c>
      <c r="W1036" s="3" t="s">
        <v>154</v>
      </c>
      <c r="X1036" s="3" t="s">
        <v>154</v>
      </c>
      <c r="Y1036" s="3" t="s">
        <v>154</v>
      </c>
      <c r="Z1036" s="3" t="s">
        <v>154</v>
      </c>
      <c r="AA1036" s="3" t="s">
        <v>154</v>
      </c>
      <c r="AB1036" s="3" t="s">
        <v>154</v>
      </c>
      <c r="AC1036" s="3" t="s">
        <v>154</v>
      </c>
      <c r="AD1036" s="3" t="s">
        <v>6151</v>
      </c>
      <c r="AE1036" s="3" t="s">
        <v>6151</v>
      </c>
      <c r="AF1036" s="3" t="s">
        <v>154</v>
      </c>
      <c r="AG1036" s="3" t="s">
        <v>154</v>
      </c>
      <c r="AH1036" s="3" t="s">
        <v>6478</v>
      </c>
      <c r="AI1036" s="3" t="s">
        <v>6482</v>
      </c>
      <c r="AJ1036" s="3" t="s">
        <v>6033</v>
      </c>
    </row>
    <row r="1037" spans="1:36" ht="15">
      <c r="A1037" s="10">
        <v>1135</v>
      </c>
      <c r="B1037" t="str">
        <f>IF(K1037="总计","",INDEX(主数据!A:AD,MATCH(J1037,主数据!A:A,0),9))</f>
        <v>华中大区公司</v>
      </c>
      <c r="C1037" t="str">
        <f>IF(K1037="","",INDEX(主数据!A:AD,MATCH(J1037,主数据!A:A,0),11))</f>
        <v>南昌东区</v>
      </c>
      <c r="D1037" t="str">
        <f t="shared" si="64"/>
        <v>NC58物业服务费标准方式2.70</v>
      </c>
      <c r="E1037" s="13" t="str">
        <f t="shared" si="66"/>
        <v>2.70</v>
      </c>
      <c r="F1037" s="13" t="str">
        <f>IF(E1037="","",IFERROR(IF(IF(K1037="","",INDEX(收费标合同信息维护!A:Q,MATCH(D1037,收费标合同信息维护!J:J,0),10))=D1037,"有","无"),"无"))</f>
        <v>无</v>
      </c>
      <c r="G1037" s="13" t="str">
        <f t="shared" si="65"/>
        <v/>
      </c>
      <c r="H1037" s="13" t="str">
        <f t="shared" si="67"/>
        <v/>
      </c>
      <c r="I1037" s="13" t="str">
        <f>IF(G1037="","",IFERROR(IF(IF(K1037="","",INDEX(收费标合同信息维护!A:Q,MATCH(G1037,收费标合同信息维护!M:M,0),13))=G1037,"有","无"),"无"))</f>
        <v/>
      </c>
      <c r="J1037" s="3" t="s">
        <v>3718</v>
      </c>
      <c r="K1037" s="3" t="s">
        <v>8875</v>
      </c>
      <c r="L1037" s="3" t="s">
        <v>6025</v>
      </c>
      <c r="M1037" s="3" t="s">
        <v>6026</v>
      </c>
      <c r="N1037" s="3" t="s">
        <v>6477</v>
      </c>
      <c r="O1037" s="3" t="s">
        <v>6478</v>
      </c>
      <c r="P1037" s="3" t="s">
        <v>8885</v>
      </c>
      <c r="Q1037" s="3" t="s">
        <v>8886</v>
      </c>
      <c r="R1037" s="3" t="s">
        <v>6484</v>
      </c>
      <c r="S1037" s="3" t="s">
        <v>6491</v>
      </c>
      <c r="T1037" s="3" t="s">
        <v>7483</v>
      </c>
      <c r="U1037" s="3" t="s">
        <v>154</v>
      </c>
      <c r="V1037" s="3" t="s">
        <v>6860</v>
      </c>
      <c r="W1037" s="3" t="s">
        <v>154</v>
      </c>
      <c r="X1037" s="3" t="s">
        <v>154</v>
      </c>
      <c r="Y1037" s="3" t="s">
        <v>154</v>
      </c>
      <c r="Z1037" s="3" t="s">
        <v>154</v>
      </c>
      <c r="AA1037" s="3" t="s">
        <v>154</v>
      </c>
      <c r="AB1037" s="3" t="s">
        <v>154</v>
      </c>
      <c r="AC1037" s="3" t="s">
        <v>154</v>
      </c>
      <c r="AD1037" s="3" t="s">
        <v>6151</v>
      </c>
      <c r="AE1037" s="3" t="s">
        <v>6151</v>
      </c>
      <c r="AF1037" s="3" t="s">
        <v>6040</v>
      </c>
      <c r="AG1037" s="3" t="s">
        <v>154</v>
      </c>
      <c r="AH1037" s="3" t="s">
        <v>6478</v>
      </c>
      <c r="AI1037" s="3" t="s">
        <v>6482</v>
      </c>
      <c r="AJ1037" s="3" t="s">
        <v>6028</v>
      </c>
    </row>
    <row r="1038" spans="1:36" ht="15">
      <c r="A1038" s="10">
        <v>1136</v>
      </c>
      <c r="B1038" t="str">
        <f>IF(K1038="总计","",INDEX(主数据!A:AD,MATCH(J1038,主数据!A:A,0),9))</f>
        <v>华中大区公司</v>
      </c>
      <c r="C1038" t="str">
        <f>IF(K1038="","",INDEX(主数据!A:AD,MATCH(J1038,主数据!A:A,0),11))</f>
        <v>南昌东区</v>
      </c>
      <c r="D1038" t="str">
        <f t="shared" si="64"/>
        <v>NC58物业服务费标准方式4.50</v>
      </c>
      <c r="E1038" s="13" t="str">
        <f t="shared" si="66"/>
        <v>4.50</v>
      </c>
      <c r="F1038" s="13" t="str">
        <f>IF(E1038="","",IFERROR(IF(IF(K1038="","",INDEX(收费标合同信息维护!A:Q,MATCH(D1038,收费标合同信息维护!J:J,0),10))=D1038,"有","无"),"无"))</f>
        <v>无</v>
      </c>
      <c r="G1038" s="13" t="str">
        <f t="shared" si="65"/>
        <v/>
      </c>
      <c r="H1038" s="13" t="str">
        <f t="shared" si="67"/>
        <v/>
      </c>
      <c r="I1038" s="13" t="str">
        <f>IF(G1038="","",IFERROR(IF(IF(K1038="","",INDEX(收费标合同信息维护!A:Q,MATCH(G1038,收费标合同信息维护!M:M,0),13))=G1038,"有","无"),"无"))</f>
        <v/>
      </c>
      <c r="J1038" s="3" t="s">
        <v>3718</v>
      </c>
      <c r="K1038" s="3" t="s">
        <v>8875</v>
      </c>
      <c r="L1038" s="3" t="s">
        <v>6025</v>
      </c>
      <c r="M1038" s="3" t="s">
        <v>6026</v>
      </c>
      <c r="N1038" s="3" t="s">
        <v>6477</v>
      </c>
      <c r="O1038" s="3" t="s">
        <v>6478</v>
      </c>
      <c r="P1038" s="3" t="s">
        <v>8887</v>
      </c>
      <c r="Q1038" s="3" t="s">
        <v>6830</v>
      </c>
      <c r="R1038" s="3" t="s">
        <v>6484</v>
      </c>
      <c r="S1038" s="3" t="s">
        <v>6491</v>
      </c>
      <c r="T1038" s="3" t="s">
        <v>8878</v>
      </c>
      <c r="U1038" s="3" t="s">
        <v>154</v>
      </c>
      <c r="V1038" s="3" t="s">
        <v>6507</v>
      </c>
      <c r="W1038" s="3" t="s">
        <v>154</v>
      </c>
      <c r="X1038" s="3" t="s">
        <v>154</v>
      </c>
      <c r="Y1038" s="3" t="s">
        <v>154</v>
      </c>
      <c r="Z1038" s="3" t="s">
        <v>154</v>
      </c>
      <c r="AA1038" s="3" t="s">
        <v>154</v>
      </c>
      <c r="AB1038" s="3" t="s">
        <v>154</v>
      </c>
      <c r="AC1038" s="3" t="s">
        <v>154</v>
      </c>
      <c r="AD1038" s="3" t="s">
        <v>6151</v>
      </c>
      <c r="AE1038" s="3" t="s">
        <v>6151</v>
      </c>
      <c r="AF1038" s="3" t="s">
        <v>154</v>
      </c>
      <c r="AG1038" s="3" t="s">
        <v>154</v>
      </c>
      <c r="AH1038" s="3" t="s">
        <v>6478</v>
      </c>
      <c r="AI1038" s="3" t="s">
        <v>6482</v>
      </c>
      <c r="AJ1038" s="3" t="s">
        <v>6103</v>
      </c>
    </row>
    <row r="1039" spans="1:36" ht="30">
      <c r="A1039" s="10">
        <v>1137</v>
      </c>
      <c r="B1039" t="str">
        <f>IF(K1039="总计","",INDEX(主数据!A:AD,MATCH(J1039,主数据!A:A,0),9))</f>
        <v>华中大区公司</v>
      </c>
      <c r="C1039" t="str">
        <f>IF(K1039="","",INDEX(主数据!A:AD,MATCH(J1039,主数据!A:A,0),11))</f>
        <v>南昌东区</v>
      </c>
      <c r="D1039" t="str">
        <f t="shared" si="64"/>
        <v>NC58小业主委托停车管理费（固定）定额</v>
      </c>
      <c r="E1039" s="13" t="str">
        <f t="shared" si="66"/>
        <v/>
      </c>
      <c r="F1039" s="13" t="str">
        <f>IF(E1039="","",IFERROR(IF(IF(K1039="","",INDEX(收费标合同信息维护!A:Q,MATCH(D1039,收费标合同信息维护!J:J,0),10))=D1039,"有","无"),"无"))</f>
        <v/>
      </c>
      <c r="G1039" s="13" t="str">
        <f t="shared" si="65"/>
        <v>NC58小业主委托停车管理费（固定）定额100.00</v>
      </c>
      <c r="H1039" s="13" t="str">
        <f t="shared" si="67"/>
        <v>100.00</v>
      </c>
      <c r="I1039" s="13" t="str">
        <f>IF(G1039="","",IFERROR(IF(IF(K1039="","",INDEX(收费标合同信息维护!A:Q,MATCH(G1039,收费标合同信息维护!M:M,0),13))=G1039,"有","无"),"无"))</f>
        <v>无</v>
      </c>
      <c r="J1039" s="3" t="s">
        <v>3718</v>
      </c>
      <c r="K1039" s="3" t="s">
        <v>8875</v>
      </c>
      <c r="L1039" s="3" t="s">
        <v>7013</v>
      </c>
      <c r="M1039" s="3" t="s">
        <v>7014</v>
      </c>
      <c r="N1039" s="3" t="s">
        <v>6477</v>
      </c>
      <c r="O1039" s="3" t="s">
        <v>6478</v>
      </c>
      <c r="P1039" s="3" t="s">
        <v>8888</v>
      </c>
      <c r="Q1039" s="3" t="s">
        <v>8889</v>
      </c>
      <c r="R1039" s="3" t="s">
        <v>6490</v>
      </c>
      <c r="S1039" s="3" t="s">
        <v>6491</v>
      </c>
      <c r="T1039" s="3" t="s">
        <v>6493</v>
      </c>
      <c r="U1039" s="3" t="s">
        <v>154</v>
      </c>
      <c r="V1039" s="3" t="s">
        <v>154</v>
      </c>
      <c r="W1039" s="3" t="s">
        <v>6743</v>
      </c>
      <c r="X1039" s="3" t="s">
        <v>154</v>
      </c>
      <c r="Y1039" s="3" t="s">
        <v>154</v>
      </c>
      <c r="Z1039" s="3" t="s">
        <v>154</v>
      </c>
      <c r="AA1039" s="3" t="s">
        <v>154</v>
      </c>
      <c r="AB1039" s="3" t="s">
        <v>154</v>
      </c>
      <c r="AC1039" s="3" t="s">
        <v>154</v>
      </c>
      <c r="AD1039" s="3" t="s">
        <v>6151</v>
      </c>
      <c r="AE1039" s="3" t="s">
        <v>6151</v>
      </c>
      <c r="AF1039" s="3" t="s">
        <v>6040</v>
      </c>
      <c r="AG1039" s="3" t="s">
        <v>154</v>
      </c>
      <c r="AH1039" s="3" t="s">
        <v>6478</v>
      </c>
      <c r="AI1039" s="3" t="s">
        <v>6482</v>
      </c>
      <c r="AJ1039" s="3" t="s">
        <v>8890</v>
      </c>
    </row>
    <row r="1040" spans="1:36" ht="15">
      <c r="A1040" s="10">
        <v>1138</v>
      </c>
      <c r="B1040" t="str">
        <f>IF(K1040="总计","",INDEX(主数据!A:AD,MATCH(J1040,主数据!A:A,0),9))</f>
        <v>华东大区公司</v>
      </c>
      <c r="C1040" t="str">
        <f>IF(K1040="","",INDEX(主数据!A:AD,MATCH(J1040,主数据!A:A,0),11))</f>
        <v>上海西区</v>
      </c>
      <c r="D1040" t="str">
        <f t="shared" si="64"/>
        <v>SH86物业服务费标准方式3.50</v>
      </c>
      <c r="E1040" s="13" t="str">
        <f t="shared" si="66"/>
        <v>3.50</v>
      </c>
      <c r="F1040" s="13" t="str">
        <f>IF(E1040="","",IFERROR(IF(IF(K1040="","",INDEX(收费标合同信息维护!A:Q,MATCH(D1040,收费标合同信息维护!J:J,0),10))=D1040,"有","无"),"无"))</f>
        <v>无</v>
      </c>
      <c r="G1040" s="13" t="str">
        <f t="shared" si="65"/>
        <v/>
      </c>
      <c r="H1040" s="13" t="str">
        <f t="shared" si="67"/>
        <v/>
      </c>
      <c r="I1040" s="13" t="str">
        <f>IF(G1040="","",IFERROR(IF(IF(K1040="","",INDEX(收费标合同信息维护!A:Q,MATCH(G1040,收费标合同信息维护!M:M,0),13))=G1040,"有","无"),"无"))</f>
        <v/>
      </c>
      <c r="J1040" s="3" t="s">
        <v>3707</v>
      </c>
      <c r="K1040" s="3" t="s">
        <v>8891</v>
      </c>
      <c r="L1040" s="3" t="s">
        <v>6025</v>
      </c>
      <c r="M1040" s="3" t="s">
        <v>6026</v>
      </c>
      <c r="N1040" s="3" t="s">
        <v>6477</v>
      </c>
      <c r="O1040" s="3" t="s">
        <v>6478</v>
      </c>
      <c r="P1040" s="3" t="s">
        <v>6794</v>
      </c>
      <c r="Q1040" s="3" t="s">
        <v>6845</v>
      </c>
      <c r="R1040" s="3" t="s">
        <v>6484</v>
      </c>
      <c r="S1040" s="3" t="s">
        <v>6491</v>
      </c>
      <c r="T1040" s="3" t="s">
        <v>6800</v>
      </c>
      <c r="U1040" s="3" t="s">
        <v>154</v>
      </c>
      <c r="V1040" s="3" t="s">
        <v>6869</v>
      </c>
      <c r="W1040" s="3" t="s">
        <v>154</v>
      </c>
      <c r="X1040" s="3" t="s">
        <v>154</v>
      </c>
      <c r="Y1040" s="3" t="s">
        <v>154</v>
      </c>
      <c r="Z1040" s="3" t="s">
        <v>154</v>
      </c>
      <c r="AA1040" s="3" t="s">
        <v>154</v>
      </c>
      <c r="AB1040" s="3" t="s">
        <v>154</v>
      </c>
      <c r="AC1040" s="3" t="s">
        <v>154</v>
      </c>
      <c r="AD1040" s="3" t="s">
        <v>6151</v>
      </c>
      <c r="AE1040" s="3" t="s">
        <v>6151</v>
      </c>
      <c r="AF1040" s="3" t="s">
        <v>154</v>
      </c>
      <c r="AG1040" s="3" t="s">
        <v>154</v>
      </c>
      <c r="AH1040" s="3" t="s">
        <v>6478</v>
      </c>
      <c r="AI1040" s="3" t="s">
        <v>6482</v>
      </c>
      <c r="AJ1040" s="3" t="s">
        <v>6272</v>
      </c>
    </row>
    <row r="1041" spans="1:36" ht="15">
      <c r="A1041" s="10">
        <v>1139</v>
      </c>
      <c r="B1041" t="str">
        <f>IF(K1041="总计","",INDEX(主数据!A:AD,MATCH(J1041,主数据!A:A,0),9))</f>
        <v>华东大区公司</v>
      </c>
      <c r="C1041" t="str">
        <f>IF(K1041="","",INDEX(主数据!A:AD,MATCH(J1041,主数据!A:A,0),11))</f>
        <v>上海西区</v>
      </c>
      <c r="D1041" t="str">
        <f t="shared" si="64"/>
        <v>SH86物业服务费标准方式4.20</v>
      </c>
      <c r="E1041" s="13" t="str">
        <f t="shared" si="66"/>
        <v>4.20</v>
      </c>
      <c r="F1041" s="13" t="str">
        <f>IF(E1041="","",IFERROR(IF(IF(K1041="","",INDEX(收费标合同信息维护!A:Q,MATCH(D1041,收费标合同信息维护!J:J,0),10))=D1041,"有","无"),"无"))</f>
        <v>无</v>
      </c>
      <c r="G1041" s="13" t="str">
        <f t="shared" si="65"/>
        <v/>
      </c>
      <c r="H1041" s="13" t="str">
        <f t="shared" si="67"/>
        <v/>
      </c>
      <c r="I1041" s="13" t="str">
        <f>IF(G1041="","",IFERROR(IF(IF(K1041="","",INDEX(收费标合同信息维护!A:Q,MATCH(G1041,收费标合同信息维护!M:M,0),13))=G1041,"有","无"),"无"))</f>
        <v/>
      </c>
      <c r="J1041" s="3" t="s">
        <v>3707</v>
      </c>
      <c r="K1041" s="3" t="s">
        <v>8891</v>
      </c>
      <c r="L1041" s="3" t="s">
        <v>6025</v>
      </c>
      <c r="M1041" s="3" t="s">
        <v>6026</v>
      </c>
      <c r="N1041" s="3" t="s">
        <v>6477</v>
      </c>
      <c r="O1041" s="3" t="s">
        <v>6478</v>
      </c>
      <c r="P1041" s="3" t="s">
        <v>7406</v>
      </c>
      <c r="Q1041" s="3" t="s">
        <v>8528</v>
      </c>
      <c r="R1041" s="3" t="s">
        <v>6484</v>
      </c>
      <c r="S1041" s="3" t="s">
        <v>6491</v>
      </c>
      <c r="T1041" s="3" t="s">
        <v>6800</v>
      </c>
      <c r="U1041" s="3" t="s">
        <v>154</v>
      </c>
      <c r="V1041" s="3" t="s">
        <v>6987</v>
      </c>
      <c r="W1041" s="3" t="s">
        <v>154</v>
      </c>
      <c r="X1041" s="3" t="s">
        <v>154</v>
      </c>
      <c r="Y1041" s="3" t="s">
        <v>154</v>
      </c>
      <c r="Z1041" s="3" t="s">
        <v>154</v>
      </c>
      <c r="AA1041" s="3" t="s">
        <v>154</v>
      </c>
      <c r="AB1041" s="3" t="s">
        <v>154</v>
      </c>
      <c r="AC1041" s="3" t="s">
        <v>154</v>
      </c>
      <c r="AD1041" s="3" t="s">
        <v>6151</v>
      </c>
      <c r="AE1041" s="3" t="s">
        <v>6151</v>
      </c>
      <c r="AF1041" s="3" t="s">
        <v>154</v>
      </c>
      <c r="AG1041" s="3" t="s">
        <v>154</v>
      </c>
      <c r="AH1041" s="3" t="s">
        <v>6478</v>
      </c>
      <c r="AI1041" s="3" t="s">
        <v>6482</v>
      </c>
      <c r="AJ1041" s="3" t="s">
        <v>6185</v>
      </c>
    </row>
    <row r="1042" spans="1:36" ht="15">
      <c r="A1042" s="10">
        <v>1140</v>
      </c>
      <c r="B1042" t="str">
        <f>IF(K1042="总计","",INDEX(主数据!A:AD,MATCH(J1042,主数据!A:A,0),9))</f>
        <v>华东大区公司</v>
      </c>
      <c r="C1042" t="str">
        <f>IF(K1042="","",INDEX(主数据!A:AD,MATCH(J1042,主数据!A:A,0),11))</f>
        <v>上海西区</v>
      </c>
      <c r="D1042" t="str">
        <f t="shared" si="64"/>
        <v>SH86物业服务费标准方式4.60</v>
      </c>
      <c r="E1042" s="13" t="str">
        <f t="shared" si="66"/>
        <v>4.60</v>
      </c>
      <c r="F1042" s="13" t="str">
        <f>IF(E1042="","",IFERROR(IF(IF(K1042="","",INDEX(收费标合同信息维护!A:Q,MATCH(D1042,收费标合同信息维护!J:J,0),10))=D1042,"有","无"),"无"))</f>
        <v>无</v>
      </c>
      <c r="G1042" s="13" t="str">
        <f t="shared" si="65"/>
        <v/>
      </c>
      <c r="H1042" s="13" t="str">
        <f t="shared" si="67"/>
        <v/>
      </c>
      <c r="I1042" s="13" t="str">
        <f>IF(G1042="","",IFERROR(IF(IF(K1042="","",INDEX(收费标合同信息维护!A:Q,MATCH(G1042,收费标合同信息维护!M:M,0),13))=G1042,"有","无"),"无"))</f>
        <v/>
      </c>
      <c r="J1042" s="3" t="s">
        <v>3707</v>
      </c>
      <c r="K1042" s="3" t="s">
        <v>8891</v>
      </c>
      <c r="L1042" s="3" t="s">
        <v>6025</v>
      </c>
      <c r="M1042" s="3" t="s">
        <v>6026</v>
      </c>
      <c r="N1042" s="3" t="s">
        <v>6477</v>
      </c>
      <c r="O1042" s="3" t="s">
        <v>6478</v>
      </c>
      <c r="P1042" s="3" t="s">
        <v>6796</v>
      </c>
      <c r="Q1042" s="3" t="s">
        <v>8892</v>
      </c>
      <c r="R1042" s="3" t="s">
        <v>6484</v>
      </c>
      <c r="S1042" s="3" t="s">
        <v>6491</v>
      </c>
      <c r="T1042" s="3" t="s">
        <v>6800</v>
      </c>
      <c r="U1042" s="3" t="s">
        <v>154</v>
      </c>
      <c r="V1042" s="3" t="s">
        <v>6772</v>
      </c>
      <c r="W1042" s="3" t="s">
        <v>154</v>
      </c>
      <c r="X1042" s="3" t="s">
        <v>154</v>
      </c>
      <c r="Y1042" s="3" t="s">
        <v>154</v>
      </c>
      <c r="Z1042" s="3" t="s">
        <v>154</v>
      </c>
      <c r="AA1042" s="3" t="s">
        <v>154</v>
      </c>
      <c r="AB1042" s="3" t="s">
        <v>154</v>
      </c>
      <c r="AC1042" s="3" t="s">
        <v>154</v>
      </c>
      <c r="AD1042" s="3" t="s">
        <v>6151</v>
      </c>
      <c r="AE1042" s="3" t="s">
        <v>6151</v>
      </c>
      <c r="AF1042" s="3" t="s">
        <v>154</v>
      </c>
      <c r="AG1042" s="3" t="s">
        <v>154</v>
      </c>
      <c r="AH1042" s="3" t="s">
        <v>6478</v>
      </c>
      <c r="AI1042" s="3" t="s">
        <v>6482</v>
      </c>
      <c r="AJ1042" s="3" t="s">
        <v>6072</v>
      </c>
    </row>
    <row r="1043" spans="1:36" ht="15">
      <c r="A1043" s="10">
        <v>1141</v>
      </c>
      <c r="B1043" t="str">
        <f>IF(K1043="总计","",INDEX(主数据!A:AD,MATCH(J1043,主数据!A:A,0),9))</f>
        <v>华东大区公司</v>
      </c>
      <c r="C1043" t="str">
        <f>IF(K1043="","",INDEX(主数据!A:AD,MATCH(J1043,主数据!A:A,0),11))</f>
        <v>上海西区</v>
      </c>
      <c r="D1043" t="str">
        <f t="shared" si="64"/>
        <v>SH86物业服务费标准方式4.60</v>
      </c>
      <c r="E1043" s="13" t="str">
        <f t="shared" si="66"/>
        <v>4.60</v>
      </c>
      <c r="F1043" s="13" t="str">
        <f>IF(E1043="","",IFERROR(IF(IF(K1043="","",INDEX(收费标合同信息维护!A:Q,MATCH(D1043,收费标合同信息维护!J:J,0),10))=D1043,"有","无"),"无"))</f>
        <v>无</v>
      </c>
      <c r="G1043" s="13" t="str">
        <f t="shared" si="65"/>
        <v/>
      </c>
      <c r="H1043" s="13" t="str">
        <f t="shared" si="67"/>
        <v/>
      </c>
      <c r="I1043" s="13" t="str">
        <f>IF(G1043="","",IFERROR(IF(IF(K1043="","",INDEX(收费标合同信息维护!A:Q,MATCH(G1043,收费标合同信息维护!M:M,0),13))=G1043,"有","无"),"无"))</f>
        <v/>
      </c>
      <c r="J1043" s="3" t="s">
        <v>3707</v>
      </c>
      <c r="K1043" s="3" t="s">
        <v>8891</v>
      </c>
      <c r="L1043" s="3" t="s">
        <v>6025</v>
      </c>
      <c r="M1043" s="3" t="s">
        <v>6026</v>
      </c>
      <c r="N1043" s="3" t="s">
        <v>6477</v>
      </c>
      <c r="O1043" s="3" t="s">
        <v>6478</v>
      </c>
      <c r="P1043" s="3" t="s">
        <v>8893</v>
      </c>
      <c r="Q1043" s="3" t="s">
        <v>7094</v>
      </c>
      <c r="R1043" s="3" t="s">
        <v>6484</v>
      </c>
      <c r="S1043" s="3" t="s">
        <v>6491</v>
      </c>
      <c r="T1043" s="3" t="s">
        <v>6506</v>
      </c>
      <c r="U1043" s="3" t="s">
        <v>154</v>
      </c>
      <c r="V1043" s="3" t="s">
        <v>6772</v>
      </c>
      <c r="W1043" s="3" t="s">
        <v>154</v>
      </c>
      <c r="X1043" s="3" t="s">
        <v>154</v>
      </c>
      <c r="Y1043" s="3" t="s">
        <v>154</v>
      </c>
      <c r="Z1043" s="3" t="s">
        <v>154</v>
      </c>
      <c r="AA1043" s="3" t="s">
        <v>154</v>
      </c>
      <c r="AB1043" s="3" t="s">
        <v>154</v>
      </c>
      <c r="AC1043" s="3" t="s">
        <v>154</v>
      </c>
      <c r="AD1043" s="3" t="s">
        <v>6151</v>
      </c>
      <c r="AE1043" s="3" t="s">
        <v>6151</v>
      </c>
      <c r="AF1043" s="3" t="s">
        <v>154</v>
      </c>
      <c r="AG1043" s="3" t="s">
        <v>154</v>
      </c>
      <c r="AH1043" s="3" t="s">
        <v>6478</v>
      </c>
      <c r="AI1043" s="3" t="s">
        <v>6482</v>
      </c>
      <c r="AJ1043" s="3" t="s">
        <v>6489</v>
      </c>
    </row>
    <row r="1044" spans="1:36" ht="15">
      <c r="A1044" s="10">
        <v>1142</v>
      </c>
      <c r="B1044" t="str">
        <f>IF(K1044="总计","",INDEX(主数据!A:AD,MATCH(J1044,主数据!A:A,0),9))</f>
        <v>华东大区公司</v>
      </c>
      <c r="C1044" t="str">
        <f>IF(K1044="","",INDEX(主数据!A:AD,MATCH(J1044,主数据!A:A,0),11))</f>
        <v>上海西区</v>
      </c>
      <c r="D1044" t="str">
        <f t="shared" si="64"/>
        <v>SH86物业服务费标准方式4.20</v>
      </c>
      <c r="E1044" s="13" t="str">
        <f t="shared" si="66"/>
        <v>4.20</v>
      </c>
      <c r="F1044" s="13" t="str">
        <f>IF(E1044="","",IFERROR(IF(IF(K1044="","",INDEX(收费标合同信息维护!A:Q,MATCH(D1044,收费标合同信息维护!J:J,0),10))=D1044,"有","无"),"无"))</f>
        <v>无</v>
      </c>
      <c r="G1044" s="13" t="str">
        <f t="shared" si="65"/>
        <v/>
      </c>
      <c r="H1044" s="13" t="str">
        <f t="shared" si="67"/>
        <v/>
      </c>
      <c r="I1044" s="13" t="str">
        <f>IF(G1044="","",IFERROR(IF(IF(K1044="","",INDEX(收费标合同信息维护!A:Q,MATCH(G1044,收费标合同信息维护!M:M,0),13))=G1044,"有","无"),"无"))</f>
        <v/>
      </c>
      <c r="J1044" s="3" t="s">
        <v>3707</v>
      </c>
      <c r="K1044" s="3" t="s">
        <v>8891</v>
      </c>
      <c r="L1044" s="3" t="s">
        <v>6025</v>
      </c>
      <c r="M1044" s="3" t="s">
        <v>6026</v>
      </c>
      <c r="N1044" s="3" t="s">
        <v>6477</v>
      </c>
      <c r="O1044" s="3" t="s">
        <v>6478</v>
      </c>
      <c r="P1044" s="3" t="s">
        <v>8894</v>
      </c>
      <c r="Q1044" s="3" t="s">
        <v>7895</v>
      </c>
      <c r="R1044" s="3" t="s">
        <v>6484</v>
      </c>
      <c r="S1044" s="3" t="s">
        <v>6491</v>
      </c>
      <c r="T1044" s="3" t="s">
        <v>6506</v>
      </c>
      <c r="U1044" s="3" t="s">
        <v>154</v>
      </c>
      <c r="V1044" s="3" t="s">
        <v>6987</v>
      </c>
      <c r="W1044" s="3" t="s">
        <v>154</v>
      </c>
      <c r="X1044" s="3" t="s">
        <v>154</v>
      </c>
      <c r="Y1044" s="3" t="s">
        <v>154</v>
      </c>
      <c r="Z1044" s="3" t="s">
        <v>154</v>
      </c>
      <c r="AA1044" s="3" t="s">
        <v>154</v>
      </c>
      <c r="AB1044" s="3" t="s">
        <v>154</v>
      </c>
      <c r="AC1044" s="3" t="s">
        <v>154</v>
      </c>
      <c r="AD1044" s="3" t="s">
        <v>6151</v>
      </c>
      <c r="AE1044" s="3" t="s">
        <v>6151</v>
      </c>
      <c r="AF1044" s="3" t="s">
        <v>154</v>
      </c>
      <c r="AG1044" s="3" t="s">
        <v>154</v>
      </c>
      <c r="AH1044" s="3" t="s">
        <v>6478</v>
      </c>
      <c r="AI1044" s="3" t="s">
        <v>6482</v>
      </c>
      <c r="AJ1044" s="3" t="s">
        <v>6489</v>
      </c>
    </row>
    <row r="1045" spans="1:36" ht="15">
      <c r="A1045" s="10">
        <v>1143</v>
      </c>
      <c r="B1045" t="str">
        <f>IF(K1045="总计","",INDEX(主数据!A:AD,MATCH(J1045,主数据!A:A,0),9))</f>
        <v>华东大区公司</v>
      </c>
      <c r="C1045" t="str">
        <f>IF(K1045="","",INDEX(主数据!A:AD,MATCH(J1045,主数据!A:A,0),11))</f>
        <v>上海西区</v>
      </c>
      <c r="D1045" t="str">
        <f t="shared" si="64"/>
        <v>SH86物业服务费标准方式3.50</v>
      </c>
      <c r="E1045" s="13" t="str">
        <f t="shared" si="66"/>
        <v>3.50</v>
      </c>
      <c r="F1045" s="13" t="str">
        <f>IF(E1045="","",IFERROR(IF(IF(K1045="","",INDEX(收费标合同信息维护!A:Q,MATCH(D1045,收费标合同信息维护!J:J,0),10))=D1045,"有","无"),"无"))</f>
        <v>无</v>
      </c>
      <c r="G1045" s="13" t="str">
        <f t="shared" si="65"/>
        <v/>
      </c>
      <c r="H1045" s="13" t="str">
        <f t="shared" si="67"/>
        <v/>
      </c>
      <c r="I1045" s="13" t="str">
        <f>IF(G1045="","",IFERROR(IF(IF(K1045="","",INDEX(收费标合同信息维护!A:Q,MATCH(G1045,收费标合同信息维护!M:M,0),13))=G1045,"有","无"),"无"))</f>
        <v/>
      </c>
      <c r="J1045" s="3" t="s">
        <v>3707</v>
      </c>
      <c r="K1045" s="3" t="s">
        <v>8891</v>
      </c>
      <c r="L1045" s="3" t="s">
        <v>6025</v>
      </c>
      <c r="M1045" s="3" t="s">
        <v>6026</v>
      </c>
      <c r="N1045" s="3" t="s">
        <v>6477</v>
      </c>
      <c r="O1045" s="3" t="s">
        <v>6478</v>
      </c>
      <c r="P1045" s="3" t="s">
        <v>8895</v>
      </c>
      <c r="Q1045" s="3" t="s">
        <v>6871</v>
      </c>
      <c r="R1045" s="3" t="s">
        <v>6484</v>
      </c>
      <c r="S1045" s="3" t="s">
        <v>6491</v>
      </c>
      <c r="T1045" s="3" t="s">
        <v>6506</v>
      </c>
      <c r="U1045" s="3" t="s">
        <v>154</v>
      </c>
      <c r="V1045" s="3" t="s">
        <v>6869</v>
      </c>
      <c r="W1045" s="3" t="s">
        <v>154</v>
      </c>
      <c r="X1045" s="3" t="s">
        <v>154</v>
      </c>
      <c r="Y1045" s="3" t="s">
        <v>154</v>
      </c>
      <c r="Z1045" s="3" t="s">
        <v>154</v>
      </c>
      <c r="AA1045" s="3" t="s">
        <v>154</v>
      </c>
      <c r="AB1045" s="3" t="s">
        <v>154</v>
      </c>
      <c r="AC1045" s="3" t="s">
        <v>154</v>
      </c>
      <c r="AD1045" s="3" t="s">
        <v>6151</v>
      </c>
      <c r="AE1045" s="3" t="s">
        <v>6151</v>
      </c>
      <c r="AF1045" s="3" t="s">
        <v>154</v>
      </c>
      <c r="AG1045" s="3" t="s">
        <v>154</v>
      </c>
      <c r="AH1045" s="3" t="s">
        <v>6478</v>
      </c>
      <c r="AI1045" s="3" t="s">
        <v>6482</v>
      </c>
      <c r="AJ1045" s="3" t="s">
        <v>6489</v>
      </c>
    </row>
    <row r="1046" spans="1:36" ht="15">
      <c r="A1046" s="10">
        <v>1144</v>
      </c>
      <c r="B1046" t="str">
        <f>IF(K1046="总计","",INDEX(主数据!A:AD,MATCH(J1046,主数据!A:A,0),9))</f>
        <v>华东大区公司</v>
      </c>
      <c r="C1046" t="str">
        <f>IF(K1046="","",INDEX(主数据!A:AD,MATCH(J1046,主数据!A:A,0),11))</f>
        <v>上海西区</v>
      </c>
      <c r="D1046" t="str">
        <f t="shared" si="64"/>
        <v>SH86自营停车费（固定）直接录入</v>
      </c>
      <c r="E1046" s="13" t="str">
        <f t="shared" si="66"/>
        <v/>
      </c>
      <c r="F1046" s="13" t="str">
        <f>IF(E1046="","",IFERROR(IF(IF(K1046="","",INDEX(收费标合同信息维护!A:Q,MATCH(D1046,收费标合同信息维护!J:J,0),10))=D1046,"有","无"),"无"))</f>
        <v/>
      </c>
      <c r="G1046" s="13" t="str">
        <f t="shared" si="65"/>
        <v/>
      </c>
      <c r="H1046" s="13" t="str">
        <f t="shared" si="67"/>
        <v/>
      </c>
      <c r="I1046" s="13" t="str">
        <f>IF(G1046="","",IFERROR(IF(IF(K1046="","",INDEX(收费标合同信息维护!A:Q,MATCH(G1046,收费标合同信息维护!M:M,0),13))=G1046,"有","无"),"无"))</f>
        <v/>
      </c>
      <c r="J1046" s="3" t="s">
        <v>3707</v>
      </c>
      <c r="K1046" s="3" t="s">
        <v>8891</v>
      </c>
      <c r="L1046" s="3" t="s">
        <v>6714</v>
      </c>
      <c r="M1046" s="3" t="s">
        <v>6715</v>
      </c>
      <c r="N1046" s="3" t="s">
        <v>6477</v>
      </c>
      <c r="O1046" s="3" t="s">
        <v>6597</v>
      </c>
      <c r="P1046" s="3" t="s">
        <v>6714</v>
      </c>
      <c r="Q1046" s="3" t="s">
        <v>6715</v>
      </c>
      <c r="R1046" s="3" t="s">
        <v>6479</v>
      </c>
      <c r="S1046" s="3" t="s">
        <v>6480</v>
      </c>
      <c r="T1046" s="3" t="s">
        <v>6644</v>
      </c>
      <c r="U1046" s="3" t="s">
        <v>6716</v>
      </c>
      <c r="V1046" s="3" t="s">
        <v>154</v>
      </c>
      <c r="W1046" s="3" t="s">
        <v>154</v>
      </c>
      <c r="X1046" s="3" t="s">
        <v>154</v>
      </c>
      <c r="Y1046" s="3" t="s">
        <v>154</v>
      </c>
      <c r="Z1046" s="3" t="s">
        <v>154</v>
      </c>
      <c r="AA1046" s="3" t="s">
        <v>154</v>
      </c>
      <c r="AB1046" s="3" t="s">
        <v>154</v>
      </c>
      <c r="AC1046" s="3" t="s">
        <v>154</v>
      </c>
      <c r="AD1046" s="3" t="s">
        <v>6151</v>
      </c>
      <c r="AE1046" s="3" t="s">
        <v>6151</v>
      </c>
      <c r="AF1046" s="3" t="s">
        <v>154</v>
      </c>
      <c r="AG1046" s="3" t="s">
        <v>154</v>
      </c>
      <c r="AH1046" s="3" t="s">
        <v>6478</v>
      </c>
      <c r="AI1046" s="3" t="s">
        <v>6482</v>
      </c>
      <c r="AJ1046" s="3" t="s">
        <v>8896</v>
      </c>
    </row>
    <row r="1047" spans="1:36" ht="15">
      <c r="A1047" s="10">
        <v>1145</v>
      </c>
      <c r="B1047" t="str">
        <f>IF(K1047="总计","",INDEX(主数据!A:AD,MATCH(J1047,主数据!A:A,0),9))</f>
        <v>华东大区公司</v>
      </c>
      <c r="C1047" t="str">
        <f>IF(K1047="","",INDEX(主数据!A:AD,MATCH(J1047,主数据!A:A,0),11))</f>
        <v>上海西区</v>
      </c>
      <c r="D1047" t="str">
        <f t="shared" si="64"/>
        <v>SH86自营停车费（固定）直接录入</v>
      </c>
      <c r="E1047" s="13" t="str">
        <f t="shared" si="66"/>
        <v/>
      </c>
      <c r="F1047" s="13" t="str">
        <f>IF(E1047="","",IFERROR(IF(IF(K1047="","",INDEX(收费标合同信息维护!A:Q,MATCH(D1047,收费标合同信息维护!J:J,0),10))=D1047,"有","无"),"无"))</f>
        <v/>
      </c>
      <c r="G1047" s="13" t="str">
        <f t="shared" si="65"/>
        <v/>
      </c>
      <c r="H1047" s="13" t="str">
        <f t="shared" si="67"/>
        <v/>
      </c>
      <c r="I1047" s="13" t="str">
        <f>IF(G1047="","",IFERROR(IF(IF(K1047="","",INDEX(收费标合同信息维护!A:Q,MATCH(G1047,收费标合同信息维护!M:M,0),13))=G1047,"有","无"),"无"))</f>
        <v/>
      </c>
      <c r="J1047" s="3" t="s">
        <v>3707</v>
      </c>
      <c r="K1047" s="3" t="s">
        <v>8891</v>
      </c>
      <c r="L1047" s="3" t="s">
        <v>6714</v>
      </c>
      <c r="M1047" s="3" t="s">
        <v>6715</v>
      </c>
      <c r="N1047" s="3" t="s">
        <v>6477</v>
      </c>
      <c r="O1047" s="3" t="s">
        <v>6597</v>
      </c>
      <c r="P1047" s="3" t="s">
        <v>7341</v>
      </c>
      <c r="Q1047" s="3" t="s">
        <v>8897</v>
      </c>
      <c r="R1047" s="3" t="s">
        <v>6479</v>
      </c>
      <c r="S1047" s="3" t="s">
        <v>6480</v>
      </c>
      <c r="T1047" s="3" t="s">
        <v>7483</v>
      </c>
      <c r="U1047" s="3" t="s">
        <v>6716</v>
      </c>
      <c r="V1047" s="3" t="s">
        <v>154</v>
      </c>
      <c r="W1047" s="3" t="s">
        <v>154</v>
      </c>
      <c r="X1047" s="3" t="s">
        <v>154</v>
      </c>
      <c r="Y1047" s="3" t="s">
        <v>154</v>
      </c>
      <c r="Z1047" s="3" t="s">
        <v>154</v>
      </c>
      <c r="AA1047" s="3" t="s">
        <v>154</v>
      </c>
      <c r="AB1047" s="3" t="s">
        <v>154</v>
      </c>
      <c r="AC1047" s="3" t="s">
        <v>154</v>
      </c>
      <c r="AD1047" s="3" t="s">
        <v>6151</v>
      </c>
      <c r="AE1047" s="3" t="s">
        <v>6151</v>
      </c>
      <c r="AF1047" s="3" t="s">
        <v>154</v>
      </c>
      <c r="AG1047" s="3" t="s">
        <v>154</v>
      </c>
      <c r="AH1047" s="3" t="s">
        <v>6478</v>
      </c>
      <c r="AI1047" s="3" t="s">
        <v>6482</v>
      </c>
      <c r="AJ1047" s="3" t="s">
        <v>6489</v>
      </c>
    </row>
    <row r="1048" spans="1:36" ht="15">
      <c r="A1048" s="10">
        <v>1146</v>
      </c>
      <c r="B1048" t="str">
        <f>IF(K1048="总计","",INDEX(主数据!A:AD,MATCH(J1048,主数据!A:A,0),9))</f>
        <v>华东大区公司</v>
      </c>
      <c r="C1048" t="str">
        <f>IF(K1048="","",INDEX(主数据!A:AD,MATCH(J1048,主数据!A:A,0),11))</f>
        <v>上海西区</v>
      </c>
      <c r="D1048" t="str">
        <f t="shared" si="64"/>
        <v>SH86自营停车费（临时）直接录入</v>
      </c>
      <c r="E1048" s="13" t="str">
        <f t="shared" si="66"/>
        <v/>
      </c>
      <c r="F1048" s="13" t="str">
        <f>IF(E1048="","",IFERROR(IF(IF(K1048="","",INDEX(收费标合同信息维护!A:Q,MATCH(D1048,收费标合同信息维护!J:J,0),10))=D1048,"有","无"),"无"))</f>
        <v/>
      </c>
      <c r="G1048" s="13" t="str">
        <f t="shared" si="65"/>
        <v/>
      </c>
      <c r="H1048" s="13" t="str">
        <f t="shared" si="67"/>
        <v/>
      </c>
      <c r="I1048" s="13" t="str">
        <f>IF(G1048="","",IFERROR(IF(IF(K1048="","",INDEX(收费标合同信息维护!A:Q,MATCH(G1048,收费标合同信息维护!M:M,0),13))=G1048,"有","无"),"无"))</f>
        <v/>
      </c>
      <c r="J1048" s="3" t="s">
        <v>3707</v>
      </c>
      <c r="K1048" s="3" t="s">
        <v>8891</v>
      </c>
      <c r="L1048" s="3" t="s">
        <v>8898</v>
      </c>
      <c r="M1048" s="3" t="s">
        <v>8899</v>
      </c>
      <c r="N1048" s="3" t="s">
        <v>6477</v>
      </c>
      <c r="O1048" s="3" t="s">
        <v>6597</v>
      </c>
      <c r="P1048" s="3" t="s">
        <v>8898</v>
      </c>
      <c r="Q1048" s="3" t="s">
        <v>8900</v>
      </c>
      <c r="R1048" s="3" t="s">
        <v>6479</v>
      </c>
      <c r="S1048" s="3" t="s">
        <v>6480</v>
      </c>
      <c r="T1048" s="3" t="s">
        <v>7483</v>
      </c>
      <c r="U1048" s="3" t="s">
        <v>6716</v>
      </c>
      <c r="V1048" s="3" t="s">
        <v>154</v>
      </c>
      <c r="W1048" s="3" t="s">
        <v>154</v>
      </c>
      <c r="X1048" s="3" t="s">
        <v>154</v>
      </c>
      <c r="Y1048" s="3" t="s">
        <v>154</v>
      </c>
      <c r="Z1048" s="3" t="s">
        <v>154</v>
      </c>
      <c r="AA1048" s="3" t="s">
        <v>154</v>
      </c>
      <c r="AB1048" s="3" t="s">
        <v>154</v>
      </c>
      <c r="AC1048" s="3" t="s">
        <v>154</v>
      </c>
      <c r="AD1048" s="3" t="s">
        <v>6151</v>
      </c>
      <c r="AE1048" s="3" t="s">
        <v>6151</v>
      </c>
      <c r="AF1048" s="3" t="s">
        <v>154</v>
      </c>
      <c r="AG1048" s="3" t="s">
        <v>154</v>
      </c>
      <c r="AH1048" s="3" t="s">
        <v>6478</v>
      </c>
      <c r="AI1048" s="3" t="s">
        <v>6482</v>
      </c>
      <c r="AJ1048" s="3" t="s">
        <v>6489</v>
      </c>
    </row>
    <row r="1049" spans="1:36" ht="15">
      <c r="A1049" s="10">
        <v>1147</v>
      </c>
      <c r="B1049" t="str">
        <f>IF(K1049="总计","",INDEX(主数据!A:AD,MATCH(J1049,主数据!A:A,0),9))</f>
        <v>华东大区公司</v>
      </c>
      <c r="C1049" t="str">
        <f>IF(K1049="","",INDEX(主数据!A:AD,MATCH(J1049,主数据!A:A,0),11))</f>
        <v>上海西区</v>
      </c>
      <c r="D1049" t="str">
        <f t="shared" si="64"/>
        <v>SH86自营停车费（临时）直接录入</v>
      </c>
      <c r="E1049" s="13" t="str">
        <f t="shared" si="66"/>
        <v/>
      </c>
      <c r="F1049" s="13" t="str">
        <f>IF(E1049="","",IFERROR(IF(IF(K1049="","",INDEX(收费标合同信息维护!A:Q,MATCH(D1049,收费标合同信息维护!J:J,0),10))=D1049,"有","无"),"无"))</f>
        <v/>
      </c>
      <c r="G1049" s="13" t="str">
        <f t="shared" si="65"/>
        <v/>
      </c>
      <c r="H1049" s="13" t="str">
        <f t="shared" si="67"/>
        <v/>
      </c>
      <c r="I1049" s="13" t="str">
        <f>IF(G1049="","",IFERROR(IF(IF(K1049="","",INDEX(收费标合同信息维护!A:Q,MATCH(G1049,收费标合同信息维护!M:M,0),13))=G1049,"有","无"),"无"))</f>
        <v/>
      </c>
      <c r="J1049" s="3" t="s">
        <v>3707</v>
      </c>
      <c r="K1049" s="3" t="s">
        <v>8891</v>
      </c>
      <c r="L1049" s="3" t="s">
        <v>8898</v>
      </c>
      <c r="M1049" s="3" t="s">
        <v>8899</v>
      </c>
      <c r="N1049" s="3" t="s">
        <v>6477</v>
      </c>
      <c r="O1049" s="3" t="s">
        <v>6597</v>
      </c>
      <c r="P1049" s="3" t="s">
        <v>8396</v>
      </c>
      <c r="Q1049" s="3" t="s">
        <v>8899</v>
      </c>
      <c r="R1049" s="3" t="s">
        <v>6479</v>
      </c>
      <c r="S1049" s="3" t="s">
        <v>6480</v>
      </c>
      <c r="T1049" s="3" t="s">
        <v>7483</v>
      </c>
      <c r="U1049" s="3" t="s">
        <v>6716</v>
      </c>
      <c r="V1049" s="3" t="s">
        <v>154</v>
      </c>
      <c r="W1049" s="3" t="s">
        <v>154</v>
      </c>
      <c r="X1049" s="3" t="s">
        <v>154</v>
      </c>
      <c r="Y1049" s="3" t="s">
        <v>154</v>
      </c>
      <c r="Z1049" s="3" t="s">
        <v>154</v>
      </c>
      <c r="AA1049" s="3" t="s">
        <v>154</v>
      </c>
      <c r="AB1049" s="3" t="s">
        <v>154</v>
      </c>
      <c r="AC1049" s="3" t="s">
        <v>154</v>
      </c>
      <c r="AD1049" s="3" t="s">
        <v>6151</v>
      </c>
      <c r="AE1049" s="3" t="s">
        <v>6151</v>
      </c>
      <c r="AF1049" s="3" t="s">
        <v>154</v>
      </c>
      <c r="AG1049" s="3" t="s">
        <v>154</v>
      </c>
      <c r="AH1049" s="3" t="s">
        <v>6478</v>
      </c>
      <c r="AI1049" s="3" t="s">
        <v>6482</v>
      </c>
      <c r="AJ1049" s="3" t="s">
        <v>6489</v>
      </c>
    </row>
    <row r="1050" spans="1:36" ht="30">
      <c r="A1050" s="10">
        <v>1148</v>
      </c>
      <c r="B1050" t="str">
        <f>IF(K1050="总计","",INDEX(主数据!A:AD,MATCH(J1050,主数据!A:A,0),9))</f>
        <v>华东大区公司</v>
      </c>
      <c r="C1050" t="str">
        <f>IF(K1050="","",INDEX(主数据!A:AD,MATCH(J1050,主数据!A:A,0),11))</f>
        <v>上海西区</v>
      </c>
      <c r="D1050" t="str">
        <f t="shared" si="64"/>
        <v>SH86开发商委托停车租赁费（临时）直接录入</v>
      </c>
      <c r="E1050" s="13" t="str">
        <f t="shared" si="66"/>
        <v/>
      </c>
      <c r="F1050" s="13" t="str">
        <f>IF(E1050="","",IFERROR(IF(IF(K1050="","",INDEX(收费标合同信息维护!A:Q,MATCH(D1050,收费标合同信息维护!J:J,0),10))=D1050,"有","无"),"无"))</f>
        <v/>
      </c>
      <c r="G1050" s="13" t="str">
        <f t="shared" si="65"/>
        <v/>
      </c>
      <c r="H1050" s="13" t="str">
        <f t="shared" si="67"/>
        <v/>
      </c>
      <c r="I1050" s="13" t="str">
        <f>IF(G1050="","",IFERROR(IF(IF(K1050="","",INDEX(收费标合同信息维护!A:Q,MATCH(G1050,收费标合同信息维护!M:M,0),13))=G1050,"有","无"),"无"))</f>
        <v/>
      </c>
      <c r="J1050" s="3" t="s">
        <v>3707</v>
      </c>
      <c r="K1050" s="3" t="s">
        <v>8891</v>
      </c>
      <c r="L1050" s="3" t="s">
        <v>6919</v>
      </c>
      <c r="M1050" s="3" t="s">
        <v>6920</v>
      </c>
      <c r="N1050" s="3" t="s">
        <v>6477</v>
      </c>
      <c r="O1050" s="3" t="s">
        <v>6478</v>
      </c>
      <c r="P1050" s="3" t="s">
        <v>8901</v>
      </c>
      <c r="Q1050" s="3" t="s">
        <v>8902</v>
      </c>
      <c r="R1050" s="3" t="s">
        <v>6479</v>
      </c>
      <c r="S1050" s="3" t="s">
        <v>6480</v>
      </c>
      <c r="T1050" s="3" t="s">
        <v>6510</v>
      </c>
      <c r="U1050" s="3" t="s">
        <v>154</v>
      </c>
      <c r="V1050" s="3" t="s">
        <v>154</v>
      </c>
      <c r="W1050" s="3" t="s">
        <v>154</v>
      </c>
      <c r="X1050" s="3" t="s">
        <v>154</v>
      </c>
      <c r="Y1050" s="3" t="s">
        <v>154</v>
      </c>
      <c r="Z1050" s="3" t="s">
        <v>154</v>
      </c>
      <c r="AA1050" s="3" t="s">
        <v>154</v>
      </c>
      <c r="AB1050" s="3" t="s">
        <v>154</v>
      </c>
      <c r="AC1050" s="3" t="s">
        <v>154</v>
      </c>
      <c r="AD1050" s="3" t="s">
        <v>6151</v>
      </c>
      <c r="AE1050" s="3" t="s">
        <v>6151</v>
      </c>
      <c r="AF1050" s="3" t="s">
        <v>154</v>
      </c>
      <c r="AG1050" s="3" t="s">
        <v>154</v>
      </c>
      <c r="AH1050" s="3" t="s">
        <v>6478</v>
      </c>
      <c r="AI1050" s="3" t="s">
        <v>6482</v>
      </c>
      <c r="AJ1050" s="3" t="s">
        <v>6489</v>
      </c>
    </row>
    <row r="1051" spans="1:36" ht="30">
      <c r="A1051" s="10">
        <v>1149</v>
      </c>
      <c r="B1051" t="str">
        <f>IF(K1051="总计","",INDEX(主数据!A:AD,MATCH(J1051,主数据!A:A,0),9))</f>
        <v>华东大区公司</v>
      </c>
      <c r="C1051" t="str">
        <f>IF(K1051="","",INDEX(主数据!A:AD,MATCH(J1051,主数据!A:A,0),11))</f>
        <v>上海西区</v>
      </c>
      <c r="D1051" t="str">
        <f t="shared" si="64"/>
        <v>SH86开发商委托停车租赁费（固定）直接录入</v>
      </c>
      <c r="E1051" s="13" t="str">
        <f t="shared" si="66"/>
        <v/>
      </c>
      <c r="F1051" s="13" t="str">
        <f>IF(E1051="","",IFERROR(IF(IF(K1051="","",INDEX(收费标合同信息维护!A:Q,MATCH(D1051,收费标合同信息维护!J:J,0),10))=D1051,"有","无"),"无"))</f>
        <v/>
      </c>
      <c r="G1051" s="13" t="str">
        <f t="shared" si="65"/>
        <v/>
      </c>
      <c r="H1051" s="13" t="str">
        <f t="shared" si="67"/>
        <v/>
      </c>
      <c r="I1051" s="13" t="str">
        <f>IF(G1051="","",IFERROR(IF(IF(K1051="","",INDEX(收费标合同信息维护!A:Q,MATCH(G1051,收费标合同信息维护!M:M,0),13))=G1051,"有","无"),"无"))</f>
        <v/>
      </c>
      <c r="J1051" s="3" t="s">
        <v>3707</v>
      </c>
      <c r="K1051" s="3" t="s">
        <v>8891</v>
      </c>
      <c r="L1051" s="3" t="s">
        <v>6818</v>
      </c>
      <c r="M1051" s="3" t="s">
        <v>6819</v>
      </c>
      <c r="N1051" s="3" t="s">
        <v>6477</v>
      </c>
      <c r="O1051" s="3" t="s">
        <v>6478</v>
      </c>
      <c r="P1051" s="3" t="s">
        <v>8903</v>
      </c>
      <c r="Q1051" s="3" t="s">
        <v>6920</v>
      </c>
      <c r="R1051" s="3" t="s">
        <v>6479</v>
      </c>
      <c r="S1051" s="3" t="s">
        <v>6480</v>
      </c>
      <c r="T1051" s="3" t="s">
        <v>6510</v>
      </c>
      <c r="U1051" s="3" t="s">
        <v>154</v>
      </c>
      <c r="V1051" s="3" t="s">
        <v>154</v>
      </c>
      <c r="W1051" s="3" t="s">
        <v>154</v>
      </c>
      <c r="X1051" s="3" t="s">
        <v>154</v>
      </c>
      <c r="Y1051" s="3" t="s">
        <v>154</v>
      </c>
      <c r="Z1051" s="3" t="s">
        <v>154</v>
      </c>
      <c r="AA1051" s="3" t="s">
        <v>154</v>
      </c>
      <c r="AB1051" s="3" t="s">
        <v>154</v>
      </c>
      <c r="AC1051" s="3" t="s">
        <v>154</v>
      </c>
      <c r="AD1051" s="3" t="s">
        <v>6151</v>
      </c>
      <c r="AE1051" s="3" t="s">
        <v>6151</v>
      </c>
      <c r="AF1051" s="3" t="s">
        <v>154</v>
      </c>
      <c r="AG1051" s="3" t="s">
        <v>154</v>
      </c>
      <c r="AH1051" s="3" t="s">
        <v>6478</v>
      </c>
      <c r="AI1051" s="3" t="s">
        <v>6482</v>
      </c>
      <c r="AJ1051" s="3" t="s">
        <v>6489</v>
      </c>
    </row>
    <row r="1052" spans="1:36" ht="30">
      <c r="A1052" s="10">
        <v>1150</v>
      </c>
      <c r="B1052" t="str">
        <f>IF(K1052="总计","",INDEX(主数据!A:AD,MATCH(J1052,主数据!A:A,0),9))</f>
        <v>华东大区公司</v>
      </c>
      <c r="C1052" t="str">
        <f>IF(K1052="","",INDEX(主数据!A:AD,MATCH(J1052,主数据!A:A,0),11))</f>
        <v>上海西区</v>
      </c>
      <c r="D1052" t="str">
        <f t="shared" si="64"/>
        <v>SH86开发商委托停车管理费（固定）直接录入</v>
      </c>
      <c r="E1052" s="13" t="str">
        <f t="shared" si="66"/>
        <v/>
      </c>
      <c r="F1052" s="13" t="str">
        <f>IF(E1052="","",IFERROR(IF(IF(K1052="","",INDEX(收费标合同信息维护!A:Q,MATCH(D1052,收费标合同信息维护!J:J,0),10))=D1052,"有","无"),"无"))</f>
        <v/>
      </c>
      <c r="G1052" s="13" t="str">
        <f t="shared" si="65"/>
        <v/>
      </c>
      <c r="H1052" s="13" t="str">
        <f t="shared" si="67"/>
        <v/>
      </c>
      <c r="I1052" s="13" t="str">
        <f>IF(G1052="","",IFERROR(IF(IF(K1052="","",INDEX(收费标合同信息维护!A:Q,MATCH(G1052,收费标合同信息维护!M:M,0),13))=G1052,"有","无"),"无"))</f>
        <v/>
      </c>
      <c r="J1052" s="3" t="s">
        <v>3707</v>
      </c>
      <c r="K1052" s="3" t="s">
        <v>8891</v>
      </c>
      <c r="L1052" s="3" t="s">
        <v>6512</v>
      </c>
      <c r="M1052" s="3" t="s">
        <v>6513</v>
      </c>
      <c r="N1052" s="3" t="s">
        <v>6477</v>
      </c>
      <c r="O1052" s="3" t="s">
        <v>6478</v>
      </c>
      <c r="P1052" s="3" t="s">
        <v>8904</v>
      </c>
      <c r="Q1052" s="3" t="s">
        <v>6513</v>
      </c>
      <c r="R1052" s="3" t="s">
        <v>6479</v>
      </c>
      <c r="S1052" s="3" t="s">
        <v>6480</v>
      </c>
      <c r="T1052" s="3" t="s">
        <v>8905</v>
      </c>
      <c r="U1052" s="3" t="s">
        <v>154</v>
      </c>
      <c r="V1052" s="3" t="s">
        <v>154</v>
      </c>
      <c r="W1052" s="3" t="s">
        <v>154</v>
      </c>
      <c r="X1052" s="3" t="s">
        <v>154</v>
      </c>
      <c r="Y1052" s="3" t="s">
        <v>154</v>
      </c>
      <c r="Z1052" s="3" t="s">
        <v>154</v>
      </c>
      <c r="AA1052" s="3" t="s">
        <v>154</v>
      </c>
      <c r="AB1052" s="3" t="s">
        <v>154</v>
      </c>
      <c r="AC1052" s="3" t="s">
        <v>154</v>
      </c>
      <c r="AD1052" s="3" t="s">
        <v>6151</v>
      </c>
      <c r="AE1052" s="3" t="s">
        <v>6151</v>
      </c>
      <c r="AF1052" s="3" t="s">
        <v>154</v>
      </c>
      <c r="AG1052" s="3" t="s">
        <v>154</v>
      </c>
      <c r="AH1052" s="3" t="s">
        <v>6478</v>
      </c>
      <c r="AI1052" s="3" t="s">
        <v>6482</v>
      </c>
      <c r="AJ1052" s="3" t="s">
        <v>6489</v>
      </c>
    </row>
    <row r="1053" spans="1:36" ht="15">
      <c r="A1053" s="10">
        <v>1156</v>
      </c>
      <c r="B1053" t="str">
        <f>IF(K1053="总计","",INDEX(主数据!A:AD,MATCH(J1053,主数据!A:A,0),9))</f>
        <v>华东大区公司</v>
      </c>
      <c r="C1053" t="str">
        <f>IF(K1053="","",INDEX(主数据!A:AD,MATCH(J1053,主数据!A:A,0),11))</f>
        <v>上海西区</v>
      </c>
      <c r="D1053" t="str">
        <f t="shared" si="64"/>
        <v>SH86代收代付其他费用直接录入</v>
      </c>
      <c r="E1053" s="13" t="str">
        <f t="shared" si="66"/>
        <v/>
      </c>
      <c r="F1053" s="13" t="str">
        <f>IF(E1053="","",IFERROR(IF(IF(K1053="","",INDEX(收费标合同信息维护!A:Q,MATCH(D1053,收费标合同信息维护!J:J,0),10))=D1053,"有","无"),"无"))</f>
        <v/>
      </c>
      <c r="G1053" s="13" t="str">
        <f t="shared" si="65"/>
        <v/>
      </c>
      <c r="H1053" s="13" t="str">
        <f t="shared" si="67"/>
        <v/>
      </c>
      <c r="I1053" s="13" t="str">
        <f>IF(G1053="","",IFERROR(IF(IF(K1053="","",INDEX(收费标合同信息维护!A:Q,MATCH(G1053,收费标合同信息维护!M:M,0),13))=G1053,"有","无"),"无"))</f>
        <v/>
      </c>
      <c r="J1053" s="3" t="s">
        <v>3707</v>
      </c>
      <c r="K1053" s="3" t="s">
        <v>8891</v>
      </c>
      <c r="L1053" s="3" t="s">
        <v>6620</v>
      </c>
      <c r="M1053" s="3" t="s">
        <v>6621</v>
      </c>
      <c r="N1053" s="3" t="s">
        <v>6477</v>
      </c>
      <c r="O1053" s="3" t="s">
        <v>6478</v>
      </c>
      <c r="P1053" s="3" t="s">
        <v>8906</v>
      </c>
      <c r="Q1053" s="3" t="s">
        <v>8907</v>
      </c>
      <c r="R1053" s="3" t="s">
        <v>6479</v>
      </c>
      <c r="S1053" s="3" t="s">
        <v>6480</v>
      </c>
      <c r="T1053" s="3" t="s">
        <v>8908</v>
      </c>
      <c r="U1053" s="3" t="s">
        <v>154</v>
      </c>
      <c r="V1053" s="3" t="s">
        <v>154</v>
      </c>
      <c r="W1053" s="3" t="s">
        <v>154</v>
      </c>
      <c r="X1053" s="3" t="s">
        <v>154</v>
      </c>
      <c r="Y1053" s="3" t="s">
        <v>154</v>
      </c>
      <c r="Z1053" s="3" t="s">
        <v>154</v>
      </c>
      <c r="AA1053" s="3" t="s">
        <v>154</v>
      </c>
      <c r="AB1053" s="3" t="s">
        <v>154</v>
      </c>
      <c r="AC1053" s="3" t="s">
        <v>154</v>
      </c>
      <c r="AD1053" s="3" t="s">
        <v>6151</v>
      </c>
      <c r="AE1053" s="3" t="s">
        <v>6151</v>
      </c>
      <c r="AF1053" s="3" t="s">
        <v>154</v>
      </c>
      <c r="AG1053" s="3" t="s">
        <v>154</v>
      </c>
      <c r="AH1053" s="3" t="s">
        <v>6478</v>
      </c>
      <c r="AI1053" s="3" t="s">
        <v>6482</v>
      </c>
      <c r="AJ1053" s="3" t="s">
        <v>6489</v>
      </c>
    </row>
    <row r="1054" spans="1:36" ht="15">
      <c r="A1054" s="10">
        <v>1157</v>
      </c>
      <c r="B1054" t="str">
        <f>IF(K1054="总计","",INDEX(主数据!A:AD,MATCH(J1054,主数据!A:A,0),9))</f>
        <v>华东大区公司</v>
      </c>
      <c r="C1054" t="str">
        <f>IF(K1054="","",INDEX(主数据!A:AD,MATCH(J1054,主数据!A:A,0),11))</f>
        <v>上海西区</v>
      </c>
      <c r="D1054" t="str">
        <f t="shared" si="64"/>
        <v>SH86代收代付其他费用直接录入</v>
      </c>
      <c r="E1054" s="13" t="str">
        <f t="shared" si="66"/>
        <v/>
      </c>
      <c r="F1054" s="13" t="str">
        <f>IF(E1054="","",IFERROR(IF(IF(K1054="","",INDEX(收费标合同信息维护!A:Q,MATCH(D1054,收费标合同信息维护!J:J,0),10))=D1054,"有","无"),"无"))</f>
        <v/>
      </c>
      <c r="G1054" s="13" t="str">
        <f t="shared" si="65"/>
        <v/>
      </c>
      <c r="H1054" s="13" t="str">
        <f t="shared" si="67"/>
        <v/>
      </c>
      <c r="I1054" s="13" t="str">
        <f>IF(G1054="","",IFERROR(IF(IF(K1054="","",INDEX(收费标合同信息维护!A:Q,MATCH(G1054,收费标合同信息维护!M:M,0),13))=G1054,"有","无"),"无"))</f>
        <v/>
      </c>
      <c r="J1054" s="3" t="s">
        <v>3707</v>
      </c>
      <c r="K1054" s="3" t="s">
        <v>8891</v>
      </c>
      <c r="L1054" s="3" t="s">
        <v>6620</v>
      </c>
      <c r="M1054" s="3" t="s">
        <v>6621</v>
      </c>
      <c r="N1054" s="3" t="s">
        <v>6477</v>
      </c>
      <c r="O1054" s="3" t="s">
        <v>6478</v>
      </c>
      <c r="P1054" s="3" t="s">
        <v>8411</v>
      </c>
      <c r="Q1054" s="3" t="s">
        <v>8909</v>
      </c>
      <c r="R1054" s="3" t="s">
        <v>6479</v>
      </c>
      <c r="S1054" s="3" t="s">
        <v>6480</v>
      </c>
      <c r="T1054" s="3" t="s">
        <v>8910</v>
      </c>
      <c r="U1054" s="3" t="s">
        <v>6716</v>
      </c>
      <c r="V1054" s="3" t="s">
        <v>154</v>
      </c>
      <c r="W1054" s="3" t="s">
        <v>154</v>
      </c>
      <c r="X1054" s="3" t="s">
        <v>154</v>
      </c>
      <c r="Y1054" s="3" t="s">
        <v>154</v>
      </c>
      <c r="Z1054" s="3" t="s">
        <v>154</v>
      </c>
      <c r="AA1054" s="3" t="s">
        <v>154</v>
      </c>
      <c r="AB1054" s="3" t="s">
        <v>154</v>
      </c>
      <c r="AC1054" s="3" t="s">
        <v>154</v>
      </c>
      <c r="AD1054" s="3" t="s">
        <v>6151</v>
      </c>
      <c r="AE1054" s="3" t="s">
        <v>6151</v>
      </c>
      <c r="AF1054" s="3" t="s">
        <v>154</v>
      </c>
      <c r="AG1054" s="3" t="s">
        <v>154</v>
      </c>
      <c r="AH1054" s="3" t="s">
        <v>6478</v>
      </c>
      <c r="AI1054" s="3" t="s">
        <v>6482</v>
      </c>
      <c r="AJ1054" s="3" t="s">
        <v>6033</v>
      </c>
    </row>
    <row r="1055" spans="1:36" ht="30">
      <c r="A1055" s="10">
        <v>1158</v>
      </c>
      <c r="B1055" t="str">
        <f>IF(K1055="总计","",INDEX(主数据!A:AD,MATCH(J1055,主数据!A:A,0),9))</f>
        <v>华东大区公司</v>
      </c>
      <c r="C1055" t="str">
        <f>IF(K1055="","",INDEX(主数据!A:AD,MATCH(J1055,主数据!A:A,0),11))</f>
        <v>南京城区</v>
      </c>
      <c r="D1055" t="str">
        <f t="shared" si="64"/>
        <v>WX40物业服务费标准方式6.80</v>
      </c>
      <c r="E1055" s="13" t="str">
        <f t="shared" si="66"/>
        <v>6.80</v>
      </c>
      <c r="F1055" s="13" t="str">
        <f>IF(E1055="","",IFERROR(IF(IF(K1055="","",INDEX(收费标合同信息维护!A:Q,MATCH(D1055,收费标合同信息维护!J:J,0),10))=D1055,"有","无"),"无"))</f>
        <v>无</v>
      </c>
      <c r="G1055" s="13" t="str">
        <f t="shared" si="65"/>
        <v/>
      </c>
      <c r="H1055" s="13" t="str">
        <f t="shared" si="67"/>
        <v/>
      </c>
      <c r="I1055" s="13" t="str">
        <f>IF(G1055="","",IFERROR(IF(IF(K1055="","",INDEX(收费标合同信息维护!A:Q,MATCH(G1055,收费标合同信息维护!M:M,0),13))=G1055,"有","无"),"无"))</f>
        <v/>
      </c>
      <c r="J1055" s="3" t="s">
        <v>4001</v>
      </c>
      <c r="K1055" s="3" t="s">
        <v>8911</v>
      </c>
      <c r="L1055" s="3" t="s">
        <v>6025</v>
      </c>
      <c r="M1055" s="3" t="s">
        <v>6026</v>
      </c>
      <c r="N1055" s="3" t="s">
        <v>6477</v>
      </c>
      <c r="O1055" s="3" t="s">
        <v>6478</v>
      </c>
      <c r="P1055" s="3" t="s">
        <v>8912</v>
      </c>
      <c r="Q1055" s="3" t="s">
        <v>8913</v>
      </c>
      <c r="R1055" s="3" t="s">
        <v>6484</v>
      </c>
      <c r="S1055" s="3" t="s">
        <v>6491</v>
      </c>
      <c r="T1055" s="3" t="s">
        <v>6496</v>
      </c>
      <c r="U1055" s="3" t="s">
        <v>154</v>
      </c>
      <c r="V1055" s="3" t="s">
        <v>8914</v>
      </c>
      <c r="W1055" s="3" t="s">
        <v>154</v>
      </c>
      <c r="X1055" s="3" t="s">
        <v>154</v>
      </c>
      <c r="Y1055" s="3" t="s">
        <v>154</v>
      </c>
      <c r="Z1055" s="3" t="s">
        <v>154</v>
      </c>
      <c r="AA1055" s="3" t="s">
        <v>154</v>
      </c>
      <c r="AB1055" s="3" t="s">
        <v>154</v>
      </c>
      <c r="AC1055" s="3" t="s">
        <v>154</v>
      </c>
      <c r="AD1055" s="3" t="s">
        <v>6151</v>
      </c>
      <c r="AE1055" s="3" t="s">
        <v>6151</v>
      </c>
      <c r="AF1055" s="3" t="s">
        <v>6040</v>
      </c>
      <c r="AG1055" s="3" t="s">
        <v>154</v>
      </c>
      <c r="AH1055" s="3" t="s">
        <v>6478</v>
      </c>
      <c r="AI1055" s="3" t="s">
        <v>6482</v>
      </c>
      <c r="AJ1055" s="3" t="s">
        <v>40</v>
      </c>
    </row>
    <row r="1056" spans="1:36" ht="30">
      <c r="A1056" s="10">
        <v>1159</v>
      </c>
      <c r="B1056" t="str">
        <f>IF(K1056="总计","",INDEX(主数据!A:AD,MATCH(J1056,主数据!A:A,0),9))</f>
        <v>华东大区公司</v>
      </c>
      <c r="C1056" t="str">
        <f>IF(K1056="","",INDEX(主数据!A:AD,MATCH(J1056,主数据!A:A,0),11))</f>
        <v>南京城区</v>
      </c>
      <c r="D1056" t="str">
        <f t="shared" si="64"/>
        <v>WX40物业服务费定额</v>
      </c>
      <c r="E1056" s="13" t="str">
        <f t="shared" si="66"/>
        <v/>
      </c>
      <c r="F1056" s="13" t="str">
        <f>IF(E1056="","",IFERROR(IF(IF(K1056="","",INDEX(收费标合同信息维护!A:Q,MATCH(D1056,收费标合同信息维护!J:J,0),10))=D1056,"有","无"),"无"))</f>
        <v/>
      </c>
      <c r="G1056" s="13" t="str">
        <f t="shared" si="65"/>
        <v>WX40物业服务费定额43530.66</v>
      </c>
      <c r="H1056" s="13" t="str">
        <f t="shared" si="67"/>
        <v>43530.66</v>
      </c>
      <c r="I1056" s="13" t="str">
        <f>IF(G1056="","",IFERROR(IF(IF(K1056="","",INDEX(收费标合同信息维护!A:Q,MATCH(G1056,收费标合同信息维护!M:M,0),13))=G1056,"有","无"),"无"))</f>
        <v>无</v>
      </c>
      <c r="J1056" s="3" t="s">
        <v>4001</v>
      </c>
      <c r="K1056" s="3" t="s">
        <v>8911</v>
      </c>
      <c r="L1056" s="3" t="s">
        <v>6025</v>
      </c>
      <c r="M1056" s="3" t="s">
        <v>6026</v>
      </c>
      <c r="N1056" s="3" t="s">
        <v>6477</v>
      </c>
      <c r="O1056" s="3" t="s">
        <v>6478</v>
      </c>
      <c r="P1056" s="3" t="s">
        <v>8915</v>
      </c>
      <c r="Q1056" s="3" t="s">
        <v>8916</v>
      </c>
      <c r="R1056" s="3" t="s">
        <v>6490</v>
      </c>
      <c r="S1056" s="3" t="s">
        <v>6491</v>
      </c>
      <c r="T1056" s="3" t="s">
        <v>7001</v>
      </c>
      <c r="U1056" s="3" t="s">
        <v>154</v>
      </c>
      <c r="V1056" s="3" t="s">
        <v>154</v>
      </c>
      <c r="W1056" s="3" t="s">
        <v>8917</v>
      </c>
      <c r="X1056" s="3" t="s">
        <v>154</v>
      </c>
      <c r="Y1056" s="3" t="s">
        <v>154</v>
      </c>
      <c r="Z1056" s="3" t="s">
        <v>154</v>
      </c>
      <c r="AA1056" s="3" t="s">
        <v>154</v>
      </c>
      <c r="AB1056" s="3" t="s">
        <v>154</v>
      </c>
      <c r="AC1056" s="3" t="s">
        <v>154</v>
      </c>
      <c r="AD1056" s="3" t="s">
        <v>6151</v>
      </c>
      <c r="AE1056" s="3" t="s">
        <v>6151</v>
      </c>
      <c r="AF1056" s="3" t="s">
        <v>154</v>
      </c>
      <c r="AG1056" s="3" t="s">
        <v>154</v>
      </c>
      <c r="AH1056" s="3" t="s">
        <v>6478</v>
      </c>
      <c r="AI1056" s="3" t="s">
        <v>6482</v>
      </c>
      <c r="AJ1056" s="3" t="s">
        <v>6033</v>
      </c>
    </row>
    <row r="1057" spans="1:36" ht="30">
      <c r="A1057" s="10">
        <v>1160</v>
      </c>
      <c r="B1057" t="str">
        <f>IF(K1057="总计","",INDEX(主数据!A:AD,MATCH(J1057,主数据!A:A,0),9))</f>
        <v>华东大区公司</v>
      </c>
      <c r="C1057" t="str">
        <f>IF(K1057="","",INDEX(主数据!A:AD,MATCH(J1057,主数据!A:A,0),11))</f>
        <v>南京城区</v>
      </c>
      <c r="D1057" t="str">
        <f t="shared" si="64"/>
        <v>WX40物业服务费定额</v>
      </c>
      <c r="E1057" s="13" t="str">
        <f t="shared" si="66"/>
        <v/>
      </c>
      <c r="F1057" s="13" t="str">
        <f>IF(E1057="","",IFERROR(IF(IF(K1057="","",INDEX(收费标合同信息维护!A:Q,MATCH(D1057,收费标合同信息维护!J:J,0),10))=D1057,"有","无"),"无"))</f>
        <v/>
      </c>
      <c r="G1057" s="13" t="str">
        <f t="shared" si="65"/>
        <v>WX40物业服务费定额10000.00</v>
      </c>
      <c r="H1057" s="13" t="str">
        <f t="shared" si="67"/>
        <v>10000.00</v>
      </c>
      <c r="I1057" s="13" t="str">
        <f>IF(G1057="","",IFERROR(IF(IF(K1057="","",INDEX(收费标合同信息维护!A:Q,MATCH(G1057,收费标合同信息维护!M:M,0),13))=G1057,"有","无"),"无"))</f>
        <v>无</v>
      </c>
      <c r="J1057" s="3" t="s">
        <v>4001</v>
      </c>
      <c r="K1057" s="3" t="s">
        <v>8911</v>
      </c>
      <c r="L1057" s="3" t="s">
        <v>6025</v>
      </c>
      <c r="M1057" s="3" t="s">
        <v>6026</v>
      </c>
      <c r="N1057" s="3" t="s">
        <v>6477</v>
      </c>
      <c r="O1057" s="3" t="s">
        <v>6478</v>
      </c>
      <c r="P1057" s="3" t="s">
        <v>8918</v>
      </c>
      <c r="Q1057" s="3" t="s">
        <v>8919</v>
      </c>
      <c r="R1057" s="3" t="s">
        <v>6490</v>
      </c>
      <c r="S1057" s="3" t="s">
        <v>6491</v>
      </c>
      <c r="T1057" s="3" t="s">
        <v>6514</v>
      </c>
      <c r="U1057" s="3" t="s">
        <v>154</v>
      </c>
      <c r="V1057" s="3" t="s">
        <v>154</v>
      </c>
      <c r="W1057" s="3" t="s">
        <v>8920</v>
      </c>
      <c r="X1057" s="3" t="s">
        <v>154</v>
      </c>
      <c r="Y1057" s="3" t="s">
        <v>154</v>
      </c>
      <c r="Z1057" s="3" t="s">
        <v>154</v>
      </c>
      <c r="AA1057" s="3" t="s">
        <v>154</v>
      </c>
      <c r="AB1057" s="3" t="s">
        <v>154</v>
      </c>
      <c r="AC1057" s="3" t="s">
        <v>154</v>
      </c>
      <c r="AD1057" s="3" t="s">
        <v>6151</v>
      </c>
      <c r="AE1057" s="3" t="s">
        <v>6151</v>
      </c>
      <c r="AF1057" s="3" t="s">
        <v>154</v>
      </c>
      <c r="AG1057" s="3" t="s">
        <v>154</v>
      </c>
      <c r="AH1057" s="3" t="s">
        <v>6478</v>
      </c>
      <c r="AI1057" s="3" t="s">
        <v>6482</v>
      </c>
      <c r="AJ1057" s="3" t="s">
        <v>6033</v>
      </c>
    </row>
    <row r="1058" spans="1:36" ht="30">
      <c r="A1058" s="10">
        <v>1161</v>
      </c>
      <c r="B1058" t="str">
        <f>IF(K1058="总计","",INDEX(主数据!A:AD,MATCH(J1058,主数据!A:A,0),9))</f>
        <v>华东大区公司</v>
      </c>
      <c r="C1058" t="str">
        <f>IF(K1058="","",INDEX(主数据!A:AD,MATCH(J1058,主数据!A:A,0),11))</f>
        <v>南京城区</v>
      </c>
      <c r="D1058" t="str">
        <f t="shared" si="64"/>
        <v>WX40空置物业费定额</v>
      </c>
      <c r="E1058" s="13" t="str">
        <f t="shared" si="66"/>
        <v/>
      </c>
      <c r="F1058" s="13" t="str">
        <f>IF(E1058="","",IFERROR(IF(IF(K1058="","",INDEX(收费标合同信息维护!A:Q,MATCH(D1058,收费标合同信息维护!J:J,0),10))=D1058,"有","无"),"无"))</f>
        <v/>
      </c>
      <c r="G1058" s="13" t="str">
        <f t="shared" si="65"/>
        <v>WX40空置物业费定额300000.00</v>
      </c>
      <c r="H1058" s="13" t="str">
        <f t="shared" si="67"/>
        <v>300000.00</v>
      </c>
      <c r="I1058" s="13" t="str">
        <f>IF(G1058="","",IFERROR(IF(IF(K1058="","",INDEX(收费标合同信息维护!A:Q,MATCH(G1058,收费标合同信息维护!M:M,0),13))=G1058,"有","无"),"无"))</f>
        <v>无</v>
      </c>
      <c r="J1058" s="3" t="s">
        <v>4001</v>
      </c>
      <c r="K1058" s="3" t="s">
        <v>8911</v>
      </c>
      <c r="L1058" s="3" t="s">
        <v>6580</v>
      </c>
      <c r="M1058" s="3" t="s">
        <v>6581</v>
      </c>
      <c r="N1058" s="3" t="s">
        <v>6477</v>
      </c>
      <c r="O1058" s="3" t="s">
        <v>6478</v>
      </c>
      <c r="P1058" s="3" t="s">
        <v>8921</v>
      </c>
      <c r="Q1058" s="3" t="s">
        <v>6581</v>
      </c>
      <c r="R1058" s="3" t="s">
        <v>6490</v>
      </c>
      <c r="S1058" s="3" t="s">
        <v>6491</v>
      </c>
      <c r="T1058" s="3" t="s">
        <v>6496</v>
      </c>
      <c r="U1058" s="3" t="s">
        <v>154</v>
      </c>
      <c r="V1058" s="3" t="s">
        <v>154</v>
      </c>
      <c r="W1058" s="3" t="s">
        <v>8922</v>
      </c>
      <c r="X1058" s="3" t="s">
        <v>154</v>
      </c>
      <c r="Y1058" s="3" t="s">
        <v>154</v>
      </c>
      <c r="Z1058" s="3" t="s">
        <v>154</v>
      </c>
      <c r="AA1058" s="3" t="s">
        <v>154</v>
      </c>
      <c r="AB1058" s="3" t="s">
        <v>154</v>
      </c>
      <c r="AC1058" s="3" t="s">
        <v>154</v>
      </c>
      <c r="AD1058" s="3" t="s">
        <v>6151</v>
      </c>
      <c r="AE1058" s="3" t="s">
        <v>6151</v>
      </c>
      <c r="AF1058" s="3" t="s">
        <v>154</v>
      </c>
      <c r="AG1058" s="3" t="s">
        <v>154</v>
      </c>
      <c r="AH1058" s="3" t="s">
        <v>6478</v>
      </c>
      <c r="AI1058" s="3" t="s">
        <v>6482</v>
      </c>
      <c r="AJ1058" s="3" t="s">
        <v>6033</v>
      </c>
    </row>
    <row r="1059" spans="1:36" ht="15">
      <c r="A1059" s="10">
        <v>1162</v>
      </c>
      <c r="B1059" t="str">
        <f>IF(K1059="总计","",INDEX(主数据!A:AD,MATCH(J1059,主数据!A:A,0),9))</f>
        <v>华中大区公司</v>
      </c>
      <c r="C1059" t="str">
        <f>IF(K1059="","",INDEX(主数据!A:AD,MATCH(J1059,主数据!A:A,0),11))</f>
        <v>西安南区</v>
      </c>
      <c r="D1059" t="str">
        <f t="shared" si="64"/>
        <v>XA14物业服务费定额</v>
      </c>
      <c r="E1059" s="13" t="str">
        <f t="shared" si="66"/>
        <v/>
      </c>
      <c r="F1059" s="13" t="str">
        <f>IF(E1059="","",IFERROR(IF(IF(K1059="","",INDEX(收费标合同信息维护!A:Q,MATCH(D1059,收费标合同信息维护!J:J,0),10))=D1059,"有","无"),"无"))</f>
        <v/>
      </c>
      <c r="G1059" s="13" t="str">
        <f t="shared" si="65"/>
        <v>XA14物业服务费定额27528.00</v>
      </c>
      <c r="H1059" s="13" t="str">
        <f t="shared" si="67"/>
        <v>27528.00</v>
      </c>
      <c r="I1059" s="13" t="str">
        <f>IF(G1059="","",IFERROR(IF(IF(K1059="","",INDEX(收费标合同信息维护!A:Q,MATCH(G1059,收费标合同信息维护!M:M,0),13))=G1059,"有","无"),"无"))</f>
        <v>无</v>
      </c>
      <c r="J1059" s="3" t="s">
        <v>2381</v>
      </c>
      <c r="K1059" s="3" t="s">
        <v>8923</v>
      </c>
      <c r="L1059" s="3" t="s">
        <v>6025</v>
      </c>
      <c r="M1059" s="3" t="s">
        <v>6026</v>
      </c>
      <c r="N1059" s="3" t="s">
        <v>6477</v>
      </c>
      <c r="O1059" s="3" t="s">
        <v>6478</v>
      </c>
      <c r="P1059" s="3" t="s">
        <v>7017</v>
      </c>
      <c r="Q1059" s="3" t="s">
        <v>7322</v>
      </c>
      <c r="R1059" s="3" t="s">
        <v>6490</v>
      </c>
      <c r="S1059" s="3" t="s">
        <v>6491</v>
      </c>
      <c r="T1059" s="3" t="s">
        <v>6492</v>
      </c>
      <c r="U1059" s="3" t="s">
        <v>154</v>
      </c>
      <c r="V1059" s="3" t="s">
        <v>154</v>
      </c>
      <c r="W1059" s="3" t="s">
        <v>8924</v>
      </c>
      <c r="X1059" s="3" t="s">
        <v>154</v>
      </c>
      <c r="Y1059" s="3" t="s">
        <v>154</v>
      </c>
      <c r="Z1059" s="3" t="s">
        <v>154</v>
      </c>
      <c r="AA1059" s="3" t="s">
        <v>154</v>
      </c>
      <c r="AB1059" s="3" t="s">
        <v>154</v>
      </c>
      <c r="AC1059" s="3" t="s">
        <v>154</v>
      </c>
      <c r="AD1059" s="3" t="s">
        <v>6151</v>
      </c>
      <c r="AE1059" s="3" t="s">
        <v>6151</v>
      </c>
      <c r="AF1059" s="3" t="s">
        <v>6040</v>
      </c>
      <c r="AG1059" s="3" t="s">
        <v>154</v>
      </c>
      <c r="AH1059" s="3" t="s">
        <v>6478</v>
      </c>
      <c r="AI1059" s="3" t="s">
        <v>6482</v>
      </c>
      <c r="AJ1059" s="3" t="s">
        <v>6033</v>
      </c>
    </row>
    <row r="1060" spans="1:36" ht="15">
      <c r="A1060" s="10">
        <v>1163</v>
      </c>
      <c r="B1060" t="str">
        <f>IF(K1060="总计","",INDEX(主数据!A:AD,MATCH(J1060,主数据!A:A,0),9))</f>
        <v>华中大区公司</v>
      </c>
      <c r="C1060" t="str">
        <f>IF(K1060="","",INDEX(主数据!A:AD,MATCH(J1060,主数据!A:A,0),11))</f>
        <v>西安南区</v>
      </c>
      <c r="D1060" t="str">
        <f t="shared" si="64"/>
        <v>XA14销售中心物业费定额</v>
      </c>
      <c r="E1060" s="13" t="str">
        <f t="shared" si="66"/>
        <v/>
      </c>
      <c r="F1060" s="13" t="str">
        <f>IF(E1060="","",IFERROR(IF(IF(K1060="","",INDEX(收费标合同信息维护!A:Q,MATCH(D1060,收费标合同信息维护!J:J,0),10))=D1060,"有","无"),"无"))</f>
        <v/>
      </c>
      <c r="G1060" s="13" t="str">
        <f t="shared" si="65"/>
        <v>XA14销售中心物业费定额27528.00</v>
      </c>
      <c r="H1060" s="13" t="str">
        <f t="shared" si="67"/>
        <v>27528.00</v>
      </c>
      <c r="I1060" s="13" t="str">
        <f>IF(G1060="","",IFERROR(IF(IF(K1060="","",INDEX(收费标合同信息维护!A:Q,MATCH(G1060,收费标合同信息维护!M:M,0),13))=G1060,"有","无"),"无"))</f>
        <v>无</v>
      </c>
      <c r="J1060" s="3" t="s">
        <v>2381</v>
      </c>
      <c r="K1060" s="3" t="s">
        <v>8923</v>
      </c>
      <c r="L1060" s="3" t="s">
        <v>6638</v>
      </c>
      <c r="M1060" s="3" t="s">
        <v>6639</v>
      </c>
      <c r="N1060" s="3" t="s">
        <v>6477</v>
      </c>
      <c r="O1060" s="3" t="s">
        <v>6478</v>
      </c>
      <c r="P1060" s="3" t="s">
        <v>7174</v>
      </c>
      <c r="Q1060" s="3" t="s">
        <v>6026</v>
      </c>
      <c r="R1060" s="3" t="s">
        <v>6490</v>
      </c>
      <c r="S1060" s="3" t="s">
        <v>6627</v>
      </c>
      <c r="T1060" s="3" t="s">
        <v>6493</v>
      </c>
      <c r="U1060" s="3" t="s">
        <v>7120</v>
      </c>
      <c r="V1060" s="3" t="s">
        <v>154</v>
      </c>
      <c r="W1060" s="3" t="s">
        <v>8924</v>
      </c>
      <c r="X1060" s="3" t="s">
        <v>154</v>
      </c>
      <c r="Y1060" s="3" t="s">
        <v>154</v>
      </c>
      <c r="Z1060" s="3" t="s">
        <v>154</v>
      </c>
      <c r="AA1060" s="3" t="s">
        <v>154</v>
      </c>
      <c r="AB1060" s="3" t="s">
        <v>154</v>
      </c>
      <c r="AC1060" s="3" t="s">
        <v>154</v>
      </c>
      <c r="AD1060" s="3" t="s">
        <v>6151</v>
      </c>
      <c r="AE1060" s="3" t="s">
        <v>6151</v>
      </c>
      <c r="AF1060" s="3" t="s">
        <v>154</v>
      </c>
      <c r="AG1060" s="3" t="s">
        <v>154</v>
      </c>
      <c r="AH1060" s="3" t="s">
        <v>6478</v>
      </c>
      <c r="AI1060" s="3" t="s">
        <v>6482</v>
      </c>
      <c r="AJ1060" s="3" t="s">
        <v>6489</v>
      </c>
    </row>
    <row r="1061" spans="1:36" ht="15">
      <c r="A1061" s="10">
        <v>1164</v>
      </c>
      <c r="B1061" t="str">
        <f>IF(K1061="总计","",INDEX(主数据!A:AD,MATCH(J1061,主数据!A:A,0),9))</f>
        <v>华中大区公司</v>
      </c>
      <c r="C1061" t="str">
        <f>IF(K1061="","",INDEX(主数据!A:AD,MATCH(J1061,主数据!A:A,0),11))</f>
        <v>西安南区</v>
      </c>
      <c r="D1061" t="str">
        <f t="shared" si="64"/>
        <v>XA30物业服务费标准方式4.50</v>
      </c>
      <c r="E1061" s="13" t="str">
        <f t="shared" si="66"/>
        <v>4.50</v>
      </c>
      <c r="F1061" s="13" t="str">
        <f>IF(E1061="","",IFERROR(IF(IF(K1061="","",INDEX(收费标合同信息维护!A:Q,MATCH(D1061,收费标合同信息维护!J:J,0),10))=D1061,"有","无"),"无"))</f>
        <v>无</v>
      </c>
      <c r="G1061" s="13" t="str">
        <f t="shared" si="65"/>
        <v/>
      </c>
      <c r="H1061" s="13" t="str">
        <f t="shared" si="67"/>
        <v/>
      </c>
      <c r="I1061" s="13" t="str">
        <f>IF(G1061="","",IFERROR(IF(IF(K1061="","",INDEX(收费标合同信息维护!A:Q,MATCH(G1061,收费标合同信息维护!M:M,0),13))=G1061,"有","无"),"无"))</f>
        <v/>
      </c>
      <c r="J1061" s="3" t="s">
        <v>3269</v>
      </c>
      <c r="K1061" s="3" t="s">
        <v>8925</v>
      </c>
      <c r="L1061" s="3" t="s">
        <v>6025</v>
      </c>
      <c r="M1061" s="3" t="s">
        <v>6026</v>
      </c>
      <c r="N1061" s="3" t="s">
        <v>6477</v>
      </c>
      <c r="O1061" s="3" t="s">
        <v>6478</v>
      </c>
      <c r="P1061" s="3" t="s">
        <v>8926</v>
      </c>
      <c r="Q1061" s="3" t="s">
        <v>8927</v>
      </c>
      <c r="R1061" s="3" t="s">
        <v>6484</v>
      </c>
      <c r="S1061" s="3" t="s">
        <v>6491</v>
      </c>
      <c r="T1061" s="3" t="s">
        <v>6936</v>
      </c>
      <c r="U1061" s="3" t="s">
        <v>154</v>
      </c>
      <c r="V1061" s="3" t="s">
        <v>6507</v>
      </c>
      <c r="W1061" s="3" t="s">
        <v>154</v>
      </c>
      <c r="X1061" s="3" t="s">
        <v>154</v>
      </c>
      <c r="Y1061" s="3" t="s">
        <v>154</v>
      </c>
      <c r="Z1061" s="3" t="s">
        <v>154</v>
      </c>
      <c r="AA1061" s="3" t="s">
        <v>154</v>
      </c>
      <c r="AB1061" s="3" t="s">
        <v>154</v>
      </c>
      <c r="AC1061" s="3" t="s">
        <v>154</v>
      </c>
      <c r="AD1061" s="3" t="s">
        <v>6151</v>
      </c>
      <c r="AE1061" s="3" t="s">
        <v>6151</v>
      </c>
      <c r="AF1061" s="3" t="s">
        <v>154</v>
      </c>
      <c r="AG1061" s="3" t="s">
        <v>154</v>
      </c>
      <c r="AH1061" s="3" t="s">
        <v>6478</v>
      </c>
      <c r="AI1061" s="3" t="s">
        <v>6482</v>
      </c>
      <c r="AJ1061" s="3" t="s">
        <v>6031</v>
      </c>
    </row>
    <row r="1062" spans="1:36" ht="15">
      <c r="A1062" s="10">
        <v>1165</v>
      </c>
      <c r="B1062" t="str">
        <f>IF(K1062="总计","",INDEX(主数据!A:AD,MATCH(J1062,主数据!A:A,0),9))</f>
        <v>华中大区公司</v>
      </c>
      <c r="C1062" t="str">
        <f>IF(K1062="","",INDEX(主数据!A:AD,MATCH(J1062,主数据!A:A,0),11))</f>
        <v>西安南区</v>
      </c>
      <c r="D1062" t="str">
        <f t="shared" si="64"/>
        <v>XA30物业服务费标准方式0.75</v>
      </c>
      <c r="E1062" s="13" t="str">
        <f t="shared" si="66"/>
        <v>0.75</v>
      </c>
      <c r="F1062" s="13" t="str">
        <f>IF(E1062="","",IFERROR(IF(IF(K1062="","",INDEX(收费标合同信息维护!A:Q,MATCH(D1062,收费标合同信息维护!J:J,0),10))=D1062,"有","无"),"无"))</f>
        <v>无</v>
      </c>
      <c r="G1062" s="13" t="str">
        <f t="shared" si="65"/>
        <v/>
      </c>
      <c r="H1062" s="13" t="str">
        <f t="shared" si="67"/>
        <v/>
      </c>
      <c r="I1062" s="13" t="str">
        <f>IF(G1062="","",IFERROR(IF(IF(K1062="","",INDEX(收费标合同信息维护!A:Q,MATCH(G1062,收费标合同信息维护!M:M,0),13))=G1062,"有","无"),"无"))</f>
        <v/>
      </c>
      <c r="J1062" s="3" t="s">
        <v>3269</v>
      </c>
      <c r="K1062" s="3" t="s">
        <v>8925</v>
      </c>
      <c r="L1062" s="3" t="s">
        <v>6025</v>
      </c>
      <c r="M1062" s="3" t="s">
        <v>6026</v>
      </c>
      <c r="N1062" s="3" t="s">
        <v>6477</v>
      </c>
      <c r="O1062" s="3" t="s">
        <v>6478</v>
      </c>
      <c r="P1062" s="3" t="s">
        <v>8928</v>
      </c>
      <c r="Q1062" s="3" t="s">
        <v>8929</v>
      </c>
      <c r="R1062" s="3" t="s">
        <v>6484</v>
      </c>
      <c r="S1062" s="3" t="s">
        <v>6491</v>
      </c>
      <c r="T1062" s="3" t="s">
        <v>6936</v>
      </c>
      <c r="U1062" s="3" t="s">
        <v>8755</v>
      </c>
      <c r="V1062" s="3" t="s">
        <v>8930</v>
      </c>
      <c r="W1062" s="3" t="s">
        <v>154</v>
      </c>
      <c r="X1062" s="3" t="s">
        <v>154</v>
      </c>
      <c r="Y1062" s="3" t="s">
        <v>154</v>
      </c>
      <c r="Z1062" s="3" t="s">
        <v>154</v>
      </c>
      <c r="AA1062" s="3" t="s">
        <v>154</v>
      </c>
      <c r="AB1062" s="3" t="s">
        <v>154</v>
      </c>
      <c r="AC1062" s="3" t="s">
        <v>154</v>
      </c>
      <c r="AD1062" s="3" t="s">
        <v>6151</v>
      </c>
      <c r="AE1062" s="3" t="s">
        <v>6151</v>
      </c>
      <c r="AF1062" s="3" t="s">
        <v>154</v>
      </c>
      <c r="AG1062" s="3" t="s">
        <v>154</v>
      </c>
      <c r="AH1062" s="3" t="s">
        <v>6478</v>
      </c>
      <c r="AI1062" s="3" t="s">
        <v>6482</v>
      </c>
      <c r="AJ1062" s="3" t="s">
        <v>6489</v>
      </c>
    </row>
    <row r="1063" spans="1:36" ht="15">
      <c r="A1063" s="10">
        <v>1166</v>
      </c>
      <c r="B1063" t="str">
        <f>IF(K1063="总计","",INDEX(主数据!A:AD,MATCH(J1063,主数据!A:A,0),9))</f>
        <v>华中大区公司</v>
      </c>
      <c r="C1063" t="str">
        <f>IF(K1063="","",INDEX(主数据!A:AD,MATCH(J1063,主数据!A:A,0),11))</f>
        <v>西安南区</v>
      </c>
      <c r="D1063" t="str">
        <f t="shared" si="64"/>
        <v>XA30物业服务费标准方式1.50</v>
      </c>
      <c r="E1063" s="13" t="str">
        <f t="shared" si="66"/>
        <v>1.50</v>
      </c>
      <c r="F1063" s="13" t="str">
        <f>IF(E1063="","",IFERROR(IF(IF(K1063="","",INDEX(收费标合同信息维护!A:Q,MATCH(D1063,收费标合同信息维护!J:J,0),10))=D1063,"有","无"),"无"))</f>
        <v>无</v>
      </c>
      <c r="G1063" s="13" t="str">
        <f t="shared" si="65"/>
        <v/>
      </c>
      <c r="H1063" s="13" t="str">
        <f t="shared" si="67"/>
        <v/>
      </c>
      <c r="I1063" s="13" t="str">
        <f>IF(G1063="","",IFERROR(IF(IF(K1063="","",INDEX(收费标合同信息维护!A:Q,MATCH(G1063,收费标合同信息维护!M:M,0),13))=G1063,"有","无"),"无"))</f>
        <v/>
      </c>
      <c r="J1063" s="3" t="s">
        <v>3269</v>
      </c>
      <c r="K1063" s="3" t="s">
        <v>8925</v>
      </c>
      <c r="L1063" s="3" t="s">
        <v>6025</v>
      </c>
      <c r="M1063" s="3" t="s">
        <v>6026</v>
      </c>
      <c r="N1063" s="3" t="s">
        <v>6477</v>
      </c>
      <c r="O1063" s="3" t="s">
        <v>6478</v>
      </c>
      <c r="P1063" s="3" t="s">
        <v>8931</v>
      </c>
      <c r="Q1063" s="3" t="s">
        <v>8932</v>
      </c>
      <c r="R1063" s="3" t="s">
        <v>6484</v>
      </c>
      <c r="S1063" s="3" t="s">
        <v>6491</v>
      </c>
      <c r="T1063" s="3" t="s">
        <v>8529</v>
      </c>
      <c r="U1063" s="3" t="s">
        <v>154</v>
      </c>
      <c r="V1063" s="3" t="s">
        <v>6608</v>
      </c>
      <c r="W1063" s="3" t="s">
        <v>154</v>
      </c>
      <c r="X1063" s="3" t="s">
        <v>154</v>
      </c>
      <c r="Y1063" s="3" t="s">
        <v>154</v>
      </c>
      <c r="Z1063" s="3" t="s">
        <v>154</v>
      </c>
      <c r="AA1063" s="3" t="s">
        <v>154</v>
      </c>
      <c r="AB1063" s="3" t="s">
        <v>154</v>
      </c>
      <c r="AC1063" s="3" t="s">
        <v>154</v>
      </c>
      <c r="AD1063" s="3" t="s">
        <v>6151</v>
      </c>
      <c r="AE1063" s="3" t="s">
        <v>6151</v>
      </c>
      <c r="AF1063" s="3" t="s">
        <v>6040</v>
      </c>
      <c r="AG1063" s="3" t="s">
        <v>154</v>
      </c>
      <c r="AH1063" s="3" t="s">
        <v>6478</v>
      </c>
      <c r="AI1063" s="3" t="s">
        <v>6482</v>
      </c>
      <c r="AJ1063" s="3" t="s">
        <v>8933</v>
      </c>
    </row>
    <row r="1064" spans="1:36" ht="15">
      <c r="A1064" s="10">
        <v>1167</v>
      </c>
      <c r="B1064" t="str">
        <f>IF(K1064="总计","",INDEX(主数据!A:AD,MATCH(J1064,主数据!A:A,0),9))</f>
        <v>华中大区公司</v>
      </c>
      <c r="C1064" t="str">
        <f>IF(K1064="","",INDEX(主数据!A:AD,MATCH(J1064,主数据!A:A,0),11))</f>
        <v>西安南区</v>
      </c>
      <c r="D1064" t="str">
        <f t="shared" si="64"/>
        <v>XA30公共能耗费用及其他标准方式0.49</v>
      </c>
      <c r="E1064" s="13" t="str">
        <f t="shared" si="66"/>
        <v>0.49</v>
      </c>
      <c r="F1064" s="13" t="str">
        <f>IF(E1064="","",IFERROR(IF(IF(K1064="","",INDEX(收费标合同信息维护!A:Q,MATCH(D1064,收费标合同信息维护!J:J,0),10))=D1064,"有","无"),"无"))</f>
        <v>无</v>
      </c>
      <c r="G1064" s="13" t="str">
        <f t="shared" si="65"/>
        <v/>
      </c>
      <c r="H1064" s="13" t="str">
        <f t="shared" si="67"/>
        <v/>
      </c>
      <c r="I1064" s="13" t="str">
        <f>IF(G1064="","",IFERROR(IF(IF(K1064="","",INDEX(收费标合同信息维护!A:Q,MATCH(G1064,收费标合同信息维护!M:M,0),13))=G1064,"有","无"),"无"))</f>
        <v/>
      </c>
      <c r="J1064" s="3" t="s">
        <v>3269</v>
      </c>
      <c r="K1064" s="3" t="s">
        <v>8925</v>
      </c>
      <c r="L1064" s="3" t="s">
        <v>6702</v>
      </c>
      <c r="M1064" s="3" t="s">
        <v>6703</v>
      </c>
      <c r="N1064" s="3" t="s">
        <v>6477</v>
      </c>
      <c r="O1064" s="3" t="s">
        <v>6478</v>
      </c>
      <c r="P1064" s="3" t="s">
        <v>8934</v>
      </c>
      <c r="Q1064" s="3" t="s">
        <v>8935</v>
      </c>
      <c r="R1064" s="3" t="s">
        <v>6484</v>
      </c>
      <c r="S1064" s="3" t="s">
        <v>6491</v>
      </c>
      <c r="T1064" s="3" t="s">
        <v>8529</v>
      </c>
      <c r="U1064" s="3" t="s">
        <v>154</v>
      </c>
      <c r="V1064" s="3" t="s">
        <v>8936</v>
      </c>
      <c r="W1064" s="3" t="s">
        <v>154</v>
      </c>
      <c r="X1064" s="3" t="s">
        <v>154</v>
      </c>
      <c r="Y1064" s="3" t="s">
        <v>154</v>
      </c>
      <c r="Z1064" s="3" t="s">
        <v>154</v>
      </c>
      <c r="AA1064" s="3" t="s">
        <v>154</v>
      </c>
      <c r="AB1064" s="3" t="s">
        <v>154</v>
      </c>
      <c r="AC1064" s="3" t="s">
        <v>154</v>
      </c>
      <c r="AD1064" s="3" t="s">
        <v>6151</v>
      </c>
      <c r="AE1064" s="3" t="s">
        <v>6151</v>
      </c>
      <c r="AF1064" s="3" t="s">
        <v>6040</v>
      </c>
      <c r="AG1064" s="3" t="s">
        <v>154</v>
      </c>
      <c r="AH1064" s="3" t="s">
        <v>6478</v>
      </c>
      <c r="AI1064" s="3" t="s">
        <v>6482</v>
      </c>
      <c r="AJ1064" s="3" t="s">
        <v>6439</v>
      </c>
    </row>
    <row r="1065" spans="1:36" ht="30">
      <c r="A1065" s="10">
        <v>1168</v>
      </c>
      <c r="B1065" t="str">
        <f>IF(K1065="总计","",INDEX(主数据!A:AD,MATCH(J1065,主数据!A:A,0),9))</f>
        <v>华中大区公司</v>
      </c>
      <c r="C1065" t="str">
        <f>IF(K1065="","",INDEX(主数据!A:AD,MATCH(J1065,主数据!A:A,0),11))</f>
        <v>西安南区</v>
      </c>
      <c r="D1065" t="str">
        <f t="shared" si="64"/>
        <v>XA30生活垃圾清运费-委托清运定额6.00</v>
      </c>
      <c r="E1065" s="13" t="str">
        <f t="shared" si="66"/>
        <v>6.00</v>
      </c>
      <c r="F1065" s="13" t="str">
        <f>IF(E1065="","",IFERROR(IF(IF(K1065="","",INDEX(收费标合同信息维护!A:Q,MATCH(D1065,收费标合同信息维护!J:J,0),10))=D1065,"有","无"),"无"))</f>
        <v>无</v>
      </c>
      <c r="G1065" s="13" t="str">
        <f t="shared" si="65"/>
        <v>XA30生活垃圾清运费-委托清运定额6.00</v>
      </c>
      <c r="H1065" s="13" t="str">
        <f t="shared" si="67"/>
        <v>6.00</v>
      </c>
      <c r="I1065" s="13" t="str">
        <f>IF(G1065="","",IFERROR(IF(IF(K1065="","",INDEX(收费标合同信息维护!A:Q,MATCH(G1065,收费标合同信息维护!M:M,0),13))=G1065,"有","无"),"无"))</f>
        <v>无</v>
      </c>
      <c r="J1065" s="3" t="s">
        <v>3269</v>
      </c>
      <c r="K1065" s="3" t="s">
        <v>8925</v>
      </c>
      <c r="L1065" s="3" t="s">
        <v>6630</v>
      </c>
      <c r="M1065" s="3" t="s">
        <v>6631</v>
      </c>
      <c r="N1065" s="3" t="s">
        <v>6477</v>
      </c>
      <c r="O1065" s="3" t="s">
        <v>6478</v>
      </c>
      <c r="P1065" s="3" t="s">
        <v>8937</v>
      </c>
      <c r="Q1065" s="3" t="s">
        <v>8938</v>
      </c>
      <c r="R1065" s="3" t="s">
        <v>6490</v>
      </c>
      <c r="S1065" s="3" t="s">
        <v>6491</v>
      </c>
      <c r="T1065" s="3" t="s">
        <v>8529</v>
      </c>
      <c r="U1065" s="3" t="s">
        <v>154</v>
      </c>
      <c r="V1065" s="3" t="s">
        <v>6634</v>
      </c>
      <c r="W1065" s="3" t="s">
        <v>6634</v>
      </c>
      <c r="X1065" s="3" t="s">
        <v>154</v>
      </c>
      <c r="Y1065" s="3" t="s">
        <v>154</v>
      </c>
      <c r="Z1065" s="3" t="s">
        <v>154</v>
      </c>
      <c r="AA1065" s="3" t="s">
        <v>154</v>
      </c>
      <c r="AB1065" s="3" t="s">
        <v>154</v>
      </c>
      <c r="AC1065" s="3" t="s">
        <v>154</v>
      </c>
      <c r="AD1065" s="3" t="s">
        <v>6151</v>
      </c>
      <c r="AE1065" s="3" t="s">
        <v>6151</v>
      </c>
      <c r="AF1065" s="3" t="s">
        <v>6040</v>
      </c>
      <c r="AG1065" s="3" t="s">
        <v>154</v>
      </c>
      <c r="AH1065" s="3" t="s">
        <v>6478</v>
      </c>
      <c r="AI1065" s="3" t="s">
        <v>6482</v>
      </c>
      <c r="AJ1065" s="3" t="s">
        <v>8933</v>
      </c>
    </row>
    <row r="1066" spans="1:36" ht="30">
      <c r="A1066" s="10">
        <v>1169</v>
      </c>
      <c r="B1066" t="str">
        <f>IF(K1066="总计","",INDEX(主数据!A:AD,MATCH(J1066,主数据!A:A,0),9))</f>
        <v>华中大区公司</v>
      </c>
      <c r="C1066" t="str">
        <f>IF(K1066="","",INDEX(主数据!A:AD,MATCH(J1066,主数据!A:A,0),11))</f>
        <v>西安南区</v>
      </c>
      <c r="D1066" t="str">
        <f t="shared" si="64"/>
        <v>XA30生活垃圾清运费-委托清运标准方式0.70</v>
      </c>
      <c r="E1066" s="13" t="str">
        <f t="shared" si="66"/>
        <v>0.70</v>
      </c>
      <c r="F1066" s="13" t="str">
        <f>IF(E1066="","",IFERROR(IF(IF(K1066="","",INDEX(收费标合同信息维护!A:Q,MATCH(D1066,收费标合同信息维护!J:J,0),10))=D1066,"有","无"),"无"))</f>
        <v>无</v>
      </c>
      <c r="G1066" s="13" t="str">
        <f t="shared" si="65"/>
        <v/>
      </c>
      <c r="H1066" s="13" t="str">
        <f t="shared" si="67"/>
        <v/>
      </c>
      <c r="I1066" s="13" t="str">
        <f>IF(G1066="","",IFERROR(IF(IF(K1066="","",INDEX(收费标合同信息维护!A:Q,MATCH(G1066,收费标合同信息维护!M:M,0),13))=G1066,"有","无"),"无"))</f>
        <v/>
      </c>
      <c r="J1066" s="3" t="s">
        <v>3269</v>
      </c>
      <c r="K1066" s="3" t="s">
        <v>8925</v>
      </c>
      <c r="L1066" s="3" t="s">
        <v>6630</v>
      </c>
      <c r="M1066" s="3" t="s">
        <v>6631</v>
      </c>
      <c r="N1066" s="3" t="s">
        <v>6477</v>
      </c>
      <c r="O1066" s="3" t="s">
        <v>6478</v>
      </c>
      <c r="P1066" s="3" t="s">
        <v>8939</v>
      </c>
      <c r="Q1066" s="3" t="s">
        <v>8940</v>
      </c>
      <c r="R1066" s="3" t="s">
        <v>6484</v>
      </c>
      <c r="S1066" s="3" t="s">
        <v>6491</v>
      </c>
      <c r="T1066" s="3" t="s">
        <v>8529</v>
      </c>
      <c r="U1066" s="3" t="s">
        <v>154</v>
      </c>
      <c r="V1066" s="3" t="s">
        <v>6949</v>
      </c>
      <c r="W1066" s="3" t="s">
        <v>154</v>
      </c>
      <c r="X1066" s="3" t="s">
        <v>154</v>
      </c>
      <c r="Y1066" s="3" t="s">
        <v>154</v>
      </c>
      <c r="Z1066" s="3" t="s">
        <v>154</v>
      </c>
      <c r="AA1066" s="3" t="s">
        <v>154</v>
      </c>
      <c r="AB1066" s="3" t="s">
        <v>154</v>
      </c>
      <c r="AC1066" s="3" t="s">
        <v>154</v>
      </c>
      <c r="AD1066" s="3" t="s">
        <v>6151</v>
      </c>
      <c r="AE1066" s="3" t="s">
        <v>6151</v>
      </c>
      <c r="AF1066" s="3" t="s">
        <v>154</v>
      </c>
      <c r="AG1066" s="3" t="s">
        <v>154</v>
      </c>
      <c r="AH1066" s="3" t="s">
        <v>6478</v>
      </c>
      <c r="AI1066" s="3" t="s">
        <v>6482</v>
      </c>
      <c r="AJ1066" s="3" t="s">
        <v>6031</v>
      </c>
    </row>
    <row r="1067" spans="1:36" ht="30">
      <c r="A1067" s="10">
        <v>1170</v>
      </c>
      <c r="B1067" t="str">
        <f>IF(K1067="总计","",INDEX(主数据!A:AD,MATCH(J1067,主数据!A:A,0),9))</f>
        <v>华中大区公司</v>
      </c>
      <c r="C1067" t="str">
        <f>IF(K1067="","",INDEX(主数据!A:AD,MATCH(J1067,主数据!A:A,0),11))</f>
        <v>西安南区</v>
      </c>
      <c r="D1067" t="str">
        <f t="shared" si="64"/>
        <v>XA30生活垃圾消纳费（非仪表）定额</v>
      </c>
      <c r="E1067" s="13" t="str">
        <f t="shared" si="66"/>
        <v/>
      </c>
      <c r="F1067" s="13" t="str">
        <f>IF(E1067="","",IFERROR(IF(IF(K1067="","",INDEX(收费标合同信息维护!A:Q,MATCH(D1067,收费标合同信息维护!J:J,0),10))=D1067,"有","无"),"无"))</f>
        <v/>
      </c>
      <c r="G1067" s="13" t="str">
        <f t="shared" si="65"/>
        <v>XA30生活垃圾消纳费（非仪表）定额6.00</v>
      </c>
      <c r="H1067" s="13" t="str">
        <f t="shared" si="67"/>
        <v>6.00</v>
      </c>
      <c r="I1067" s="13" t="str">
        <f>IF(G1067="","",IFERROR(IF(IF(K1067="","",INDEX(收费标合同信息维护!A:Q,MATCH(G1067,收费标合同信息维护!M:M,0),13))=G1067,"有","无"),"无"))</f>
        <v>无</v>
      </c>
      <c r="J1067" s="3" t="s">
        <v>3269</v>
      </c>
      <c r="K1067" s="3" t="s">
        <v>8925</v>
      </c>
      <c r="L1067" s="3" t="s">
        <v>6906</v>
      </c>
      <c r="M1067" s="3" t="s">
        <v>6907</v>
      </c>
      <c r="N1067" s="3" t="s">
        <v>6477</v>
      </c>
      <c r="O1067" s="3" t="s">
        <v>6478</v>
      </c>
      <c r="P1067" s="3" t="s">
        <v>8941</v>
      </c>
      <c r="Q1067" s="3" t="s">
        <v>8942</v>
      </c>
      <c r="R1067" s="3" t="s">
        <v>6490</v>
      </c>
      <c r="S1067" s="3" t="s">
        <v>6491</v>
      </c>
      <c r="T1067" s="3" t="s">
        <v>8529</v>
      </c>
      <c r="U1067" s="3" t="s">
        <v>154</v>
      </c>
      <c r="V1067" s="3" t="s">
        <v>154</v>
      </c>
      <c r="W1067" s="3" t="s">
        <v>6634</v>
      </c>
      <c r="X1067" s="3" t="s">
        <v>154</v>
      </c>
      <c r="Y1067" s="3" t="s">
        <v>154</v>
      </c>
      <c r="Z1067" s="3" t="s">
        <v>154</v>
      </c>
      <c r="AA1067" s="3" t="s">
        <v>154</v>
      </c>
      <c r="AB1067" s="3" t="s">
        <v>154</v>
      </c>
      <c r="AC1067" s="3" t="s">
        <v>154</v>
      </c>
      <c r="AD1067" s="3" t="s">
        <v>6151</v>
      </c>
      <c r="AE1067" s="3" t="s">
        <v>6151</v>
      </c>
      <c r="AF1067" s="3" t="s">
        <v>6040</v>
      </c>
      <c r="AG1067" s="3" t="s">
        <v>154</v>
      </c>
      <c r="AH1067" s="3" t="s">
        <v>6597</v>
      </c>
      <c r="AI1067" s="3" t="s">
        <v>6482</v>
      </c>
      <c r="AJ1067" s="3" t="s">
        <v>6033</v>
      </c>
    </row>
    <row r="1068" spans="1:36" ht="30">
      <c r="A1068" s="10">
        <v>1171</v>
      </c>
      <c r="B1068" t="str">
        <f>IF(K1068="总计","",INDEX(主数据!A:AD,MATCH(J1068,主数据!A:A,0),9))</f>
        <v>华中大区公司</v>
      </c>
      <c r="C1068" t="str">
        <f>IF(K1068="","",INDEX(主数据!A:AD,MATCH(J1068,主数据!A:A,0),11))</f>
        <v>西安南区</v>
      </c>
      <c r="D1068" t="str">
        <f t="shared" si="64"/>
        <v>XA30生活垃圾消纳费（非仪表）标准方式0.70</v>
      </c>
      <c r="E1068" s="13" t="str">
        <f t="shared" si="66"/>
        <v>0.70</v>
      </c>
      <c r="F1068" s="13" t="str">
        <f>IF(E1068="","",IFERROR(IF(IF(K1068="","",INDEX(收费标合同信息维护!A:Q,MATCH(D1068,收费标合同信息维护!J:J,0),10))=D1068,"有","无"),"无"))</f>
        <v>无</v>
      </c>
      <c r="G1068" s="13" t="str">
        <f t="shared" si="65"/>
        <v/>
      </c>
      <c r="H1068" s="13" t="str">
        <f t="shared" si="67"/>
        <v/>
      </c>
      <c r="I1068" s="13" t="str">
        <f>IF(G1068="","",IFERROR(IF(IF(K1068="","",INDEX(收费标合同信息维护!A:Q,MATCH(G1068,收费标合同信息维护!M:M,0),13))=G1068,"有","无"),"无"))</f>
        <v/>
      </c>
      <c r="J1068" s="3" t="s">
        <v>3269</v>
      </c>
      <c r="K1068" s="3" t="s">
        <v>8925</v>
      </c>
      <c r="L1068" s="3" t="s">
        <v>6906</v>
      </c>
      <c r="M1068" s="3" t="s">
        <v>6907</v>
      </c>
      <c r="N1068" s="3" t="s">
        <v>6477</v>
      </c>
      <c r="O1068" s="3" t="s">
        <v>6478</v>
      </c>
      <c r="P1068" s="3" t="s">
        <v>8943</v>
      </c>
      <c r="Q1068" s="3" t="s">
        <v>8944</v>
      </c>
      <c r="R1068" s="3" t="s">
        <v>6484</v>
      </c>
      <c r="S1068" s="3" t="s">
        <v>6491</v>
      </c>
      <c r="T1068" s="3" t="s">
        <v>6936</v>
      </c>
      <c r="U1068" s="3" t="s">
        <v>154</v>
      </c>
      <c r="V1068" s="3" t="s">
        <v>6949</v>
      </c>
      <c r="W1068" s="3" t="s">
        <v>154</v>
      </c>
      <c r="X1068" s="3" t="s">
        <v>154</v>
      </c>
      <c r="Y1068" s="3" t="s">
        <v>154</v>
      </c>
      <c r="Z1068" s="3" t="s">
        <v>154</v>
      </c>
      <c r="AA1068" s="3" t="s">
        <v>154</v>
      </c>
      <c r="AB1068" s="3" t="s">
        <v>154</v>
      </c>
      <c r="AC1068" s="3" t="s">
        <v>154</v>
      </c>
      <c r="AD1068" s="3" t="s">
        <v>6151</v>
      </c>
      <c r="AE1068" s="3" t="s">
        <v>6151</v>
      </c>
      <c r="AF1068" s="3" t="s">
        <v>154</v>
      </c>
      <c r="AG1068" s="3" t="s">
        <v>154</v>
      </c>
      <c r="AH1068" s="3" t="s">
        <v>6597</v>
      </c>
      <c r="AI1068" s="3" t="s">
        <v>6482</v>
      </c>
      <c r="AJ1068" s="3" t="s">
        <v>6033</v>
      </c>
    </row>
    <row r="1069" spans="1:36" ht="15">
      <c r="A1069" s="10">
        <v>1172</v>
      </c>
      <c r="B1069" t="str">
        <f>IF(K1069="总计","",INDEX(主数据!A:AD,MATCH(J1069,主数据!A:A,0),9))</f>
        <v>华中大区公司</v>
      </c>
      <c r="C1069" t="str">
        <f>IF(K1069="","",INDEX(主数据!A:AD,MATCH(J1069,主数据!A:A,0),11))</f>
        <v>西安南区</v>
      </c>
      <c r="D1069" t="str">
        <f t="shared" si="64"/>
        <v>XA30电梯费标准方式0.45</v>
      </c>
      <c r="E1069" s="13" t="str">
        <f t="shared" si="66"/>
        <v>0.45</v>
      </c>
      <c r="F1069" s="13" t="str">
        <f>IF(E1069="","",IFERROR(IF(IF(K1069="","",INDEX(收费标合同信息维护!A:Q,MATCH(D1069,收费标合同信息维护!J:J,0),10))=D1069,"有","无"),"无"))</f>
        <v>无</v>
      </c>
      <c r="G1069" s="13" t="str">
        <f t="shared" si="65"/>
        <v/>
      </c>
      <c r="H1069" s="13" t="str">
        <f t="shared" si="67"/>
        <v/>
      </c>
      <c r="I1069" s="13" t="str">
        <f>IF(G1069="","",IFERROR(IF(IF(K1069="","",INDEX(收费标合同信息维护!A:Q,MATCH(G1069,收费标合同信息维护!M:M,0),13))=G1069,"有","无"),"无"))</f>
        <v/>
      </c>
      <c r="J1069" s="3" t="s">
        <v>3269</v>
      </c>
      <c r="K1069" s="3" t="s">
        <v>8925</v>
      </c>
      <c r="L1069" s="3" t="s">
        <v>7063</v>
      </c>
      <c r="M1069" s="3" t="s">
        <v>7064</v>
      </c>
      <c r="N1069" s="3" t="s">
        <v>6477</v>
      </c>
      <c r="O1069" s="3" t="s">
        <v>6478</v>
      </c>
      <c r="P1069" s="3" t="s">
        <v>8945</v>
      </c>
      <c r="Q1069" s="3" t="s">
        <v>8946</v>
      </c>
      <c r="R1069" s="3" t="s">
        <v>6484</v>
      </c>
      <c r="S1069" s="3" t="s">
        <v>6491</v>
      </c>
      <c r="T1069" s="3" t="s">
        <v>8529</v>
      </c>
      <c r="U1069" s="3" t="s">
        <v>154</v>
      </c>
      <c r="V1069" s="3" t="s">
        <v>8947</v>
      </c>
      <c r="W1069" s="3" t="s">
        <v>154</v>
      </c>
      <c r="X1069" s="3" t="s">
        <v>154</v>
      </c>
      <c r="Y1069" s="3" t="s">
        <v>154</v>
      </c>
      <c r="Z1069" s="3" t="s">
        <v>154</v>
      </c>
      <c r="AA1069" s="3" t="s">
        <v>154</v>
      </c>
      <c r="AB1069" s="3" t="s">
        <v>154</v>
      </c>
      <c r="AC1069" s="3" t="s">
        <v>154</v>
      </c>
      <c r="AD1069" s="3" t="s">
        <v>6151</v>
      </c>
      <c r="AE1069" s="3" t="s">
        <v>6151</v>
      </c>
      <c r="AF1069" s="3" t="s">
        <v>6040</v>
      </c>
      <c r="AG1069" s="3" t="s">
        <v>154</v>
      </c>
      <c r="AH1069" s="3" t="s">
        <v>6478</v>
      </c>
      <c r="AI1069" s="3" t="s">
        <v>6482</v>
      </c>
      <c r="AJ1069" s="3" t="s">
        <v>8933</v>
      </c>
    </row>
    <row r="1070" spans="1:36" ht="30">
      <c r="A1070" s="10">
        <v>1173</v>
      </c>
      <c r="B1070" t="str">
        <f>IF(K1070="总计","",INDEX(主数据!A:AD,MATCH(J1070,主数据!A:A,0),9))</f>
        <v>华中大区公司</v>
      </c>
      <c r="C1070" t="str">
        <f>IF(K1070="","",INDEX(主数据!A:AD,MATCH(J1070,主数据!A:A,0),11))</f>
        <v>西安南区</v>
      </c>
      <c r="D1070" t="str">
        <f t="shared" si="64"/>
        <v>XA30开发商委托停车管理费（固定）定额</v>
      </c>
      <c r="E1070" s="13" t="str">
        <f t="shared" si="66"/>
        <v/>
      </c>
      <c r="F1070" s="13" t="str">
        <f>IF(E1070="","",IFERROR(IF(IF(K1070="","",INDEX(收费标合同信息维护!A:Q,MATCH(D1070,收费标合同信息维护!J:J,0),10))=D1070,"有","无"),"无"))</f>
        <v/>
      </c>
      <c r="G1070" s="13" t="str">
        <f t="shared" si="65"/>
        <v>XA30开发商委托停车管理费（固定）定额150.00</v>
      </c>
      <c r="H1070" s="13" t="str">
        <f t="shared" si="67"/>
        <v>150.00</v>
      </c>
      <c r="I1070" s="13" t="str">
        <f>IF(G1070="","",IFERROR(IF(IF(K1070="","",INDEX(收费标合同信息维护!A:Q,MATCH(G1070,收费标合同信息维护!M:M,0),13))=G1070,"有","无"),"无"))</f>
        <v>无</v>
      </c>
      <c r="J1070" s="3" t="s">
        <v>3269</v>
      </c>
      <c r="K1070" s="3" t="s">
        <v>8925</v>
      </c>
      <c r="L1070" s="3" t="s">
        <v>6512</v>
      </c>
      <c r="M1070" s="3" t="s">
        <v>6513</v>
      </c>
      <c r="N1070" s="3" t="s">
        <v>6477</v>
      </c>
      <c r="O1070" s="3" t="s">
        <v>6478</v>
      </c>
      <c r="P1070" s="3" t="s">
        <v>8948</v>
      </c>
      <c r="Q1070" s="3" t="s">
        <v>6513</v>
      </c>
      <c r="R1070" s="3" t="s">
        <v>6490</v>
      </c>
      <c r="S1070" s="3" t="s">
        <v>6491</v>
      </c>
      <c r="T1070" s="3" t="s">
        <v>8529</v>
      </c>
      <c r="U1070" s="3" t="s">
        <v>154</v>
      </c>
      <c r="V1070" s="3" t="s">
        <v>154</v>
      </c>
      <c r="W1070" s="3" t="s">
        <v>8442</v>
      </c>
      <c r="X1070" s="3" t="s">
        <v>154</v>
      </c>
      <c r="Y1070" s="3" t="s">
        <v>154</v>
      </c>
      <c r="Z1070" s="3" t="s">
        <v>154</v>
      </c>
      <c r="AA1070" s="3" t="s">
        <v>154</v>
      </c>
      <c r="AB1070" s="3" t="s">
        <v>154</v>
      </c>
      <c r="AC1070" s="3" t="s">
        <v>154</v>
      </c>
      <c r="AD1070" s="3" t="s">
        <v>6151</v>
      </c>
      <c r="AE1070" s="3" t="s">
        <v>6151</v>
      </c>
      <c r="AF1070" s="3" t="s">
        <v>6040</v>
      </c>
      <c r="AG1070" s="3" t="s">
        <v>154</v>
      </c>
      <c r="AH1070" s="3" t="s">
        <v>6478</v>
      </c>
      <c r="AI1070" s="3" t="s">
        <v>6482</v>
      </c>
      <c r="AJ1070" s="3" t="s">
        <v>18114</v>
      </c>
    </row>
    <row r="1071" spans="1:36" ht="15">
      <c r="A1071" s="10">
        <v>1174</v>
      </c>
      <c r="B1071" t="str">
        <f>IF(K1071="总计","",INDEX(主数据!A:AD,MATCH(J1071,主数据!A:A,0),9))</f>
        <v>华中大区公司</v>
      </c>
      <c r="C1071" t="str">
        <f>IF(K1071="","",INDEX(主数据!A:AD,MATCH(J1071,主数据!A:A,0),11))</f>
        <v>西安南区</v>
      </c>
      <c r="D1071" t="str">
        <f t="shared" si="64"/>
        <v>XA30空置物业费标准方式1.05</v>
      </c>
      <c r="E1071" s="13" t="str">
        <f t="shared" si="66"/>
        <v>1.05</v>
      </c>
      <c r="F1071" s="13" t="str">
        <f>IF(E1071="","",IFERROR(IF(IF(K1071="","",INDEX(收费标合同信息维护!A:Q,MATCH(D1071,收费标合同信息维护!J:J,0),10))=D1071,"有","无"),"无"))</f>
        <v>无</v>
      </c>
      <c r="G1071" s="13" t="str">
        <f t="shared" si="65"/>
        <v/>
      </c>
      <c r="H1071" s="13" t="str">
        <f t="shared" si="67"/>
        <v/>
      </c>
      <c r="I1071" s="13" t="str">
        <f>IF(G1071="","",IFERROR(IF(IF(K1071="","",INDEX(收费标合同信息维护!A:Q,MATCH(G1071,收费标合同信息维护!M:M,0),13))=G1071,"有","无"),"无"))</f>
        <v/>
      </c>
      <c r="J1071" s="3" t="s">
        <v>3269</v>
      </c>
      <c r="K1071" s="3" t="s">
        <v>8925</v>
      </c>
      <c r="L1071" s="3" t="s">
        <v>6580</v>
      </c>
      <c r="M1071" s="3" t="s">
        <v>6581</v>
      </c>
      <c r="N1071" s="3" t="s">
        <v>6477</v>
      </c>
      <c r="O1071" s="3" t="s">
        <v>6478</v>
      </c>
      <c r="P1071" s="3" t="s">
        <v>8949</v>
      </c>
      <c r="Q1071" s="3" t="s">
        <v>8950</v>
      </c>
      <c r="R1071" s="3" t="s">
        <v>6484</v>
      </c>
      <c r="S1071" s="3" t="s">
        <v>6491</v>
      </c>
      <c r="T1071" s="3" t="s">
        <v>6936</v>
      </c>
      <c r="U1071" s="3" t="s">
        <v>154</v>
      </c>
      <c r="V1071" s="3" t="s">
        <v>8795</v>
      </c>
      <c r="W1071" s="3" t="s">
        <v>154</v>
      </c>
      <c r="X1071" s="3" t="s">
        <v>154</v>
      </c>
      <c r="Y1071" s="3" t="s">
        <v>154</v>
      </c>
      <c r="Z1071" s="3" t="s">
        <v>154</v>
      </c>
      <c r="AA1071" s="3" t="s">
        <v>154</v>
      </c>
      <c r="AB1071" s="3" t="s">
        <v>154</v>
      </c>
      <c r="AC1071" s="3" t="s">
        <v>154</v>
      </c>
      <c r="AD1071" s="3" t="s">
        <v>6151</v>
      </c>
      <c r="AE1071" s="3" t="s">
        <v>6151</v>
      </c>
      <c r="AF1071" s="3" t="s">
        <v>154</v>
      </c>
      <c r="AG1071" s="3" t="s">
        <v>154</v>
      </c>
      <c r="AH1071" s="3" t="s">
        <v>6478</v>
      </c>
      <c r="AI1071" s="3" t="s">
        <v>6482</v>
      </c>
      <c r="AJ1071" s="3" t="s">
        <v>6489</v>
      </c>
    </row>
    <row r="1072" spans="1:36" ht="15">
      <c r="A1072" s="10">
        <v>1175</v>
      </c>
      <c r="B1072" t="str">
        <f>IF(K1072="总计","",INDEX(主数据!A:AD,MATCH(J1072,主数据!A:A,0),9))</f>
        <v>华中大区公司</v>
      </c>
      <c r="C1072" t="str">
        <f>IF(K1072="","",INDEX(主数据!A:AD,MATCH(J1072,主数据!A:A,0),11))</f>
        <v>西安南区</v>
      </c>
      <c r="D1072" t="str">
        <f t="shared" si="64"/>
        <v>XA30空置物业费标准方式1.05</v>
      </c>
      <c r="E1072" s="13" t="str">
        <f t="shared" si="66"/>
        <v>1.05</v>
      </c>
      <c r="F1072" s="13" t="str">
        <f>IF(E1072="","",IFERROR(IF(IF(K1072="","",INDEX(收费标合同信息维护!A:Q,MATCH(D1072,收费标合同信息维护!J:J,0),10))=D1072,"有","无"),"无"))</f>
        <v>无</v>
      </c>
      <c r="G1072" s="13" t="str">
        <f t="shared" si="65"/>
        <v/>
      </c>
      <c r="H1072" s="13" t="str">
        <f t="shared" si="67"/>
        <v/>
      </c>
      <c r="I1072" s="13" t="str">
        <f>IF(G1072="","",IFERROR(IF(IF(K1072="","",INDEX(收费标合同信息维护!A:Q,MATCH(G1072,收费标合同信息维护!M:M,0),13))=G1072,"有","无"),"无"))</f>
        <v/>
      </c>
      <c r="J1072" s="3" t="s">
        <v>3269</v>
      </c>
      <c r="K1072" s="3" t="s">
        <v>8925</v>
      </c>
      <c r="L1072" s="3" t="s">
        <v>6580</v>
      </c>
      <c r="M1072" s="3" t="s">
        <v>6581</v>
      </c>
      <c r="N1072" s="3" t="s">
        <v>6477</v>
      </c>
      <c r="O1072" s="3" t="s">
        <v>6478</v>
      </c>
      <c r="P1072" s="3" t="s">
        <v>8951</v>
      </c>
      <c r="Q1072" s="3" t="s">
        <v>8952</v>
      </c>
      <c r="R1072" s="3" t="s">
        <v>6484</v>
      </c>
      <c r="S1072" s="3" t="s">
        <v>6491</v>
      </c>
      <c r="T1072" s="3" t="s">
        <v>6936</v>
      </c>
      <c r="U1072" s="3" t="s">
        <v>154</v>
      </c>
      <c r="V1072" s="3" t="s">
        <v>8795</v>
      </c>
      <c r="W1072" s="3" t="s">
        <v>154</v>
      </c>
      <c r="X1072" s="3" t="s">
        <v>154</v>
      </c>
      <c r="Y1072" s="3" t="s">
        <v>154</v>
      </c>
      <c r="Z1072" s="3" t="s">
        <v>154</v>
      </c>
      <c r="AA1072" s="3" t="s">
        <v>154</v>
      </c>
      <c r="AB1072" s="3" t="s">
        <v>154</v>
      </c>
      <c r="AC1072" s="3" t="s">
        <v>154</v>
      </c>
      <c r="AD1072" s="3" t="s">
        <v>6151</v>
      </c>
      <c r="AE1072" s="3" t="s">
        <v>6151</v>
      </c>
      <c r="AF1072" s="3" t="s">
        <v>154</v>
      </c>
      <c r="AG1072" s="3" t="s">
        <v>154</v>
      </c>
      <c r="AH1072" s="3" t="s">
        <v>6478</v>
      </c>
      <c r="AI1072" s="3" t="s">
        <v>6482</v>
      </c>
      <c r="AJ1072" s="3" t="s">
        <v>6489</v>
      </c>
    </row>
    <row r="1073" spans="1:36" ht="15">
      <c r="A1073" s="10">
        <v>1176</v>
      </c>
      <c r="B1073" t="str">
        <f>IF(K1073="总计","",INDEX(主数据!A:AD,MATCH(J1073,主数据!A:A,0),9))</f>
        <v>华中大区公司</v>
      </c>
      <c r="C1073" t="str">
        <f>IF(K1073="","",INDEX(主数据!A:AD,MATCH(J1073,主数据!A:A,0),11))</f>
        <v>西安南区</v>
      </c>
      <c r="D1073" t="str">
        <f t="shared" si="64"/>
        <v>XA30空置物业费标准方式1.05</v>
      </c>
      <c r="E1073" s="13" t="str">
        <f t="shared" si="66"/>
        <v>1.05</v>
      </c>
      <c r="F1073" s="13" t="str">
        <f>IF(E1073="","",IFERROR(IF(IF(K1073="","",INDEX(收费标合同信息维护!A:Q,MATCH(D1073,收费标合同信息维护!J:J,0),10))=D1073,"有","无"),"无"))</f>
        <v>无</v>
      </c>
      <c r="G1073" s="13" t="str">
        <f t="shared" si="65"/>
        <v/>
      </c>
      <c r="H1073" s="13" t="str">
        <f t="shared" si="67"/>
        <v/>
      </c>
      <c r="I1073" s="13" t="str">
        <f>IF(G1073="","",IFERROR(IF(IF(K1073="","",INDEX(收费标合同信息维护!A:Q,MATCH(G1073,收费标合同信息维护!M:M,0),13))=G1073,"有","无"),"无"))</f>
        <v/>
      </c>
      <c r="J1073" s="3" t="s">
        <v>3269</v>
      </c>
      <c r="K1073" s="3" t="s">
        <v>8925</v>
      </c>
      <c r="L1073" s="3" t="s">
        <v>6580</v>
      </c>
      <c r="M1073" s="3" t="s">
        <v>6581</v>
      </c>
      <c r="N1073" s="3" t="s">
        <v>6477</v>
      </c>
      <c r="O1073" s="3" t="s">
        <v>6478</v>
      </c>
      <c r="P1073" s="3" t="s">
        <v>8953</v>
      </c>
      <c r="Q1073" s="3" t="s">
        <v>6581</v>
      </c>
      <c r="R1073" s="3" t="s">
        <v>6484</v>
      </c>
      <c r="S1073" s="3" t="s">
        <v>6491</v>
      </c>
      <c r="T1073" s="3" t="s">
        <v>6492</v>
      </c>
      <c r="U1073" s="3" t="s">
        <v>6538</v>
      </c>
      <c r="V1073" s="3" t="s">
        <v>8795</v>
      </c>
      <c r="W1073" s="3" t="s">
        <v>154</v>
      </c>
      <c r="X1073" s="3" t="s">
        <v>154</v>
      </c>
      <c r="Y1073" s="3" t="s">
        <v>154</v>
      </c>
      <c r="Z1073" s="3" t="s">
        <v>154</v>
      </c>
      <c r="AA1073" s="3" t="s">
        <v>154</v>
      </c>
      <c r="AB1073" s="3" t="s">
        <v>154</v>
      </c>
      <c r="AC1073" s="3" t="s">
        <v>154</v>
      </c>
      <c r="AD1073" s="3" t="s">
        <v>6151</v>
      </c>
      <c r="AE1073" s="3" t="s">
        <v>6151</v>
      </c>
      <c r="AF1073" s="3" t="s">
        <v>154</v>
      </c>
      <c r="AG1073" s="3" t="s">
        <v>154</v>
      </c>
      <c r="AH1073" s="3" t="s">
        <v>6478</v>
      </c>
      <c r="AI1073" s="3" t="s">
        <v>6482</v>
      </c>
      <c r="AJ1073" s="3" t="s">
        <v>6489</v>
      </c>
    </row>
    <row r="1074" spans="1:36" ht="15">
      <c r="A1074" s="10">
        <v>1177</v>
      </c>
      <c r="B1074" t="str">
        <f>IF(K1074="总计","",INDEX(主数据!A:AD,MATCH(J1074,主数据!A:A,0),9))</f>
        <v>华中大区公司</v>
      </c>
      <c r="C1074" t="str">
        <f>IF(K1074="","",INDEX(主数据!A:AD,MATCH(J1074,主数据!A:A,0),11))</f>
        <v>西安南区</v>
      </c>
      <c r="D1074" t="str">
        <f t="shared" si="64"/>
        <v>XA39物业服务费标准方式1.50</v>
      </c>
      <c r="E1074" s="13" t="str">
        <f t="shared" si="66"/>
        <v>1.50</v>
      </c>
      <c r="F1074" s="13" t="str">
        <f>IF(E1074="","",IFERROR(IF(IF(K1074="","",INDEX(收费标合同信息维护!A:Q,MATCH(D1074,收费标合同信息维护!J:J,0),10))=D1074,"有","无"),"无"))</f>
        <v>无</v>
      </c>
      <c r="G1074" s="13" t="str">
        <f t="shared" si="65"/>
        <v/>
      </c>
      <c r="H1074" s="13" t="str">
        <f t="shared" si="67"/>
        <v/>
      </c>
      <c r="I1074" s="13" t="str">
        <f>IF(G1074="","",IFERROR(IF(IF(K1074="","",INDEX(收费标合同信息维护!A:Q,MATCH(G1074,收费标合同信息维护!M:M,0),13))=G1074,"有","无"),"无"))</f>
        <v/>
      </c>
      <c r="J1074" s="3" t="s">
        <v>3661</v>
      </c>
      <c r="K1074" s="3" t="s">
        <v>8954</v>
      </c>
      <c r="L1074" s="3" t="s">
        <v>6025</v>
      </c>
      <c r="M1074" s="3" t="s">
        <v>6026</v>
      </c>
      <c r="N1074" s="3" t="s">
        <v>6477</v>
      </c>
      <c r="O1074" s="3" t="s">
        <v>6478</v>
      </c>
      <c r="P1074" s="3" t="s">
        <v>6025</v>
      </c>
      <c r="Q1074" s="3" t="s">
        <v>6026</v>
      </c>
      <c r="R1074" s="3" t="s">
        <v>6484</v>
      </c>
      <c r="S1074" s="3" t="s">
        <v>6491</v>
      </c>
      <c r="T1074" s="3" t="s">
        <v>6537</v>
      </c>
      <c r="U1074" s="3" t="s">
        <v>154</v>
      </c>
      <c r="V1074" s="3" t="s">
        <v>6608</v>
      </c>
      <c r="W1074" s="3" t="s">
        <v>154</v>
      </c>
      <c r="X1074" s="3" t="s">
        <v>154</v>
      </c>
      <c r="Y1074" s="3" t="s">
        <v>154</v>
      </c>
      <c r="Z1074" s="3" t="s">
        <v>154</v>
      </c>
      <c r="AA1074" s="3" t="s">
        <v>154</v>
      </c>
      <c r="AB1074" s="3" t="s">
        <v>154</v>
      </c>
      <c r="AC1074" s="3" t="s">
        <v>154</v>
      </c>
      <c r="AD1074" s="3" t="s">
        <v>6151</v>
      </c>
      <c r="AE1074" s="3" t="s">
        <v>6151</v>
      </c>
      <c r="AF1074" s="3" t="s">
        <v>6040</v>
      </c>
      <c r="AG1074" s="3" t="s">
        <v>154</v>
      </c>
      <c r="AH1074" s="3" t="s">
        <v>6478</v>
      </c>
      <c r="AI1074" s="3" t="s">
        <v>6482</v>
      </c>
      <c r="AJ1074" s="3" t="s">
        <v>8430</v>
      </c>
    </row>
    <row r="1075" spans="1:36" ht="15">
      <c r="A1075" s="10">
        <v>1178</v>
      </c>
      <c r="B1075" t="str">
        <f>IF(K1075="总计","",INDEX(主数据!A:AD,MATCH(J1075,主数据!A:A,0),9))</f>
        <v>华中大区公司</v>
      </c>
      <c r="C1075" t="str">
        <f>IF(K1075="","",INDEX(主数据!A:AD,MATCH(J1075,主数据!A:A,0),11))</f>
        <v>西安南区</v>
      </c>
      <c r="D1075" t="str">
        <f t="shared" si="64"/>
        <v>XA39物业服务费标准方式1.20</v>
      </c>
      <c r="E1075" s="13" t="str">
        <f t="shared" si="66"/>
        <v>1.20</v>
      </c>
      <c r="F1075" s="13" t="str">
        <f>IF(E1075="","",IFERROR(IF(IF(K1075="","",INDEX(收费标合同信息维护!A:Q,MATCH(D1075,收费标合同信息维护!J:J,0),10))=D1075,"有","无"),"无"))</f>
        <v>无</v>
      </c>
      <c r="G1075" s="13" t="str">
        <f t="shared" si="65"/>
        <v/>
      </c>
      <c r="H1075" s="13" t="str">
        <f t="shared" si="67"/>
        <v/>
      </c>
      <c r="I1075" s="13" t="str">
        <f>IF(G1075="","",IFERROR(IF(IF(K1075="","",INDEX(收费标合同信息维护!A:Q,MATCH(G1075,收费标合同信息维护!M:M,0),13))=G1075,"有","无"),"无"))</f>
        <v/>
      </c>
      <c r="J1075" s="3" t="s">
        <v>3661</v>
      </c>
      <c r="K1075" s="3" t="s">
        <v>8954</v>
      </c>
      <c r="L1075" s="3" t="s">
        <v>6025</v>
      </c>
      <c r="M1075" s="3" t="s">
        <v>6026</v>
      </c>
      <c r="N1075" s="3" t="s">
        <v>6477</v>
      </c>
      <c r="O1075" s="3" t="s">
        <v>6478</v>
      </c>
      <c r="P1075" s="3" t="s">
        <v>6652</v>
      </c>
      <c r="Q1075" s="3" t="s">
        <v>8955</v>
      </c>
      <c r="R1075" s="3" t="s">
        <v>6484</v>
      </c>
      <c r="S1075" s="3" t="s">
        <v>6491</v>
      </c>
      <c r="T1075" s="3" t="s">
        <v>6514</v>
      </c>
      <c r="U1075" s="3" t="s">
        <v>6716</v>
      </c>
      <c r="V1075" s="3" t="s">
        <v>6614</v>
      </c>
      <c r="W1075" s="3" t="s">
        <v>154</v>
      </c>
      <c r="X1075" s="3" t="s">
        <v>154</v>
      </c>
      <c r="Y1075" s="3" t="s">
        <v>154</v>
      </c>
      <c r="Z1075" s="3" t="s">
        <v>154</v>
      </c>
      <c r="AA1075" s="3" t="s">
        <v>154</v>
      </c>
      <c r="AB1075" s="3" t="s">
        <v>154</v>
      </c>
      <c r="AC1075" s="3" t="s">
        <v>154</v>
      </c>
      <c r="AD1075" s="3" t="s">
        <v>6151</v>
      </c>
      <c r="AE1075" s="3" t="s">
        <v>6151</v>
      </c>
      <c r="AF1075" s="3" t="s">
        <v>6040</v>
      </c>
      <c r="AG1075" s="3" t="s">
        <v>154</v>
      </c>
      <c r="AH1075" s="3" t="s">
        <v>6478</v>
      </c>
      <c r="AI1075" s="3" t="s">
        <v>6482</v>
      </c>
      <c r="AJ1075" s="3" t="s">
        <v>6212</v>
      </c>
    </row>
    <row r="1076" spans="1:36" ht="15">
      <c r="A1076" s="10">
        <v>1179</v>
      </c>
      <c r="B1076" t="str">
        <f>IF(K1076="总计","",INDEX(主数据!A:AD,MATCH(J1076,主数据!A:A,0),9))</f>
        <v>华中大区公司</v>
      </c>
      <c r="C1076" t="str">
        <f>IF(K1076="","",INDEX(主数据!A:AD,MATCH(J1076,主数据!A:A,0),11))</f>
        <v>西安南区</v>
      </c>
      <c r="D1076" t="str">
        <f t="shared" si="64"/>
        <v>XA39公共能耗费用及其他标准方式0.30</v>
      </c>
      <c r="E1076" s="13" t="str">
        <f t="shared" si="66"/>
        <v>0.30</v>
      </c>
      <c r="F1076" s="13" t="str">
        <f>IF(E1076="","",IFERROR(IF(IF(K1076="","",INDEX(收费标合同信息维护!A:Q,MATCH(D1076,收费标合同信息维护!J:J,0),10))=D1076,"有","无"),"无"))</f>
        <v>无</v>
      </c>
      <c r="G1076" s="13" t="str">
        <f t="shared" si="65"/>
        <v/>
      </c>
      <c r="H1076" s="13" t="str">
        <f t="shared" si="67"/>
        <v/>
      </c>
      <c r="I1076" s="13" t="str">
        <f>IF(G1076="","",IFERROR(IF(IF(K1076="","",INDEX(收费标合同信息维护!A:Q,MATCH(G1076,收费标合同信息维护!M:M,0),13))=G1076,"有","无"),"无"))</f>
        <v/>
      </c>
      <c r="J1076" s="3" t="s">
        <v>3661</v>
      </c>
      <c r="K1076" s="3" t="s">
        <v>8954</v>
      </c>
      <c r="L1076" s="3" t="s">
        <v>6702</v>
      </c>
      <c r="M1076" s="3" t="s">
        <v>6703</v>
      </c>
      <c r="N1076" s="3" t="s">
        <v>6477</v>
      </c>
      <c r="O1076" s="3" t="s">
        <v>6478</v>
      </c>
      <c r="P1076" s="3" t="s">
        <v>6702</v>
      </c>
      <c r="Q1076" s="3" t="s">
        <v>6703</v>
      </c>
      <c r="R1076" s="3" t="s">
        <v>6484</v>
      </c>
      <c r="S1076" s="3" t="s">
        <v>6491</v>
      </c>
      <c r="T1076" s="3" t="s">
        <v>6493</v>
      </c>
      <c r="U1076" s="3" t="s">
        <v>154</v>
      </c>
      <c r="V1076" s="3" t="s">
        <v>8956</v>
      </c>
      <c r="W1076" s="3" t="s">
        <v>154</v>
      </c>
      <c r="X1076" s="3" t="s">
        <v>154</v>
      </c>
      <c r="Y1076" s="3" t="s">
        <v>154</v>
      </c>
      <c r="Z1076" s="3" t="s">
        <v>154</v>
      </c>
      <c r="AA1076" s="3" t="s">
        <v>154</v>
      </c>
      <c r="AB1076" s="3" t="s">
        <v>154</v>
      </c>
      <c r="AC1076" s="3" t="s">
        <v>154</v>
      </c>
      <c r="AD1076" s="3" t="s">
        <v>6151</v>
      </c>
      <c r="AE1076" s="3" t="s">
        <v>6151</v>
      </c>
      <c r="AF1076" s="3" t="s">
        <v>6040</v>
      </c>
      <c r="AG1076" s="3" t="s">
        <v>154</v>
      </c>
      <c r="AH1076" s="3" t="s">
        <v>6478</v>
      </c>
      <c r="AI1076" s="3" t="s">
        <v>6482</v>
      </c>
      <c r="AJ1076" s="3" t="s">
        <v>8430</v>
      </c>
    </row>
    <row r="1077" spans="1:36" ht="30">
      <c r="A1077" s="10">
        <v>1180</v>
      </c>
      <c r="B1077" t="str">
        <f>IF(K1077="总计","",INDEX(主数据!A:AD,MATCH(J1077,主数据!A:A,0),9))</f>
        <v>华中大区公司</v>
      </c>
      <c r="C1077" t="str">
        <f>IF(K1077="","",INDEX(主数据!A:AD,MATCH(J1077,主数据!A:A,0),11))</f>
        <v>西安南区</v>
      </c>
      <c r="D1077" t="str">
        <f t="shared" si="64"/>
        <v>XA39生活垃圾清运费-委托清运定额</v>
      </c>
      <c r="E1077" s="13" t="str">
        <f t="shared" si="66"/>
        <v/>
      </c>
      <c r="F1077" s="13" t="str">
        <f>IF(E1077="","",IFERROR(IF(IF(K1077="","",INDEX(收费标合同信息维护!A:Q,MATCH(D1077,收费标合同信息维护!J:J,0),10))=D1077,"有","无"),"无"))</f>
        <v/>
      </c>
      <c r="G1077" s="13" t="str">
        <f t="shared" si="65"/>
        <v>XA39生活垃圾清运费-委托清运定额6.00</v>
      </c>
      <c r="H1077" s="13" t="str">
        <f t="shared" si="67"/>
        <v>6.00</v>
      </c>
      <c r="I1077" s="13" t="str">
        <f>IF(G1077="","",IFERROR(IF(IF(K1077="","",INDEX(收费标合同信息维护!A:Q,MATCH(G1077,收费标合同信息维护!M:M,0),13))=G1077,"有","无"),"无"))</f>
        <v>无</v>
      </c>
      <c r="J1077" s="3" t="s">
        <v>3661</v>
      </c>
      <c r="K1077" s="3" t="s">
        <v>8954</v>
      </c>
      <c r="L1077" s="3" t="s">
        <v>6630</v>
      </c>
      <c r="M1077" s="3" t="s">
        <v>6631</v>
      </c>
      <c r="N1077" s="3" t="s">
        <v>6477</v>
      </c>
      <c r="O1077" s="3" t="s">
        <v>6478</v>
      </c>
      <c r="P1077" s="3" t="s">
        <v>6630</v>
      </c>
      <c r="Q1077" s="3" t="s">
        <v>6631</v>
      </c>
      <c r="R1077" s="3" t="s">
        <v>6490</v>
      </c>
      <c r="S1077" s="3" t="s">
        <v>6491</v>
      </c>
      <c r="T1077" s="3" t="s">
        <v>6493</v>
      </c>
      <c r="U1077" s="3" t="s">
        <v>154</v>
      </c>
      <c r="V1077" s="3" t="s">
        <v>154</v>
      </c>
      <c r="W1077" s="3" t="s">
        <v>6634</v>
      </c>
      <c r="X1077" s="3" t="s">
        <v>154</v>
      </c>
      <c r="Y1077" s="3" t="s">
        <v>154</v>
      </c>
      <c r="Z1077" s="3" t="s">
        <v>154</v>
      </c>
      <c r="AA1077" s="3" t="s">
        <v>154</v>
      </c>
      <c r="AB1077" s="3" t="s">
        <v>154</v>
      </c>
      <c r="AC1077" s="3" t="s">
        <v>154</v>
      </c>
      <c r="AD1077" s="3" t="s">
        <v>6151</v>
      </c>
      <c r="AE1077" s="3" t="s">
        <v>6151</v>
      </c>
      <c r="AF1077" s="3" t="s">
        <v>6040</v>
      </c>
      <c r="AG1077" s="3" t="s">
        <v>154</v>
      </c>
      <c r="AH1077" s="3" t="s">
        <v>6478</v>
      </c>
      <c r="AI1077" s="3" t="s">
        <v>6482</v>
      </c>
      <c r="AJ1077" s="3" t="s">
        <v>8957</v>
      </c>
    </row>
    <row r="1078" spans="1:36" ht="15">
      <c r="A1078" s="10">
        <v>1181</v>
      </c>
      <c r="B1078" t="str">
        <f>IF(K1078="总计","",INDEX(主数据!A:AD,MATCH(J1078,主数据!A:A,0),9))</f>
        <v>华中大区公司</v>
      </c>
      <c r="C1078" t="str">
        <f>IF(K1078="","",INDEX(主数据!A:AD,MATCH(J1078,主数据!A:A,0),11))</f>
        <v>西安南区</v>
      </c>
      <c r="D1078" t="str">
        <f t="shared" si="64"/>
        <v>XA39电梯费标准方式0.40</v>
      </c>
      <c r="E1078" s="13" t="str">
        <f t="shared" si="66"/>
        <v>0.40</v>
      </c>
      <c r="F1078" s="13" t="str">
        <f>IF(E1078="","",IFERROR(IF(IF(K1078="","",INDEX(收费标合同信息维护!A:Q,MATCH(D1078,收费标合同信息维护!J:J,0),10))=D1078,"有","无"),"无"))</f>
        <v>无</v>
      </c>
      <c r="G1078" s="13" t="str">
        <f t="shared" si="65"/>
        <v/>
      </c>
      <c r="H1078" s="13" t="str">
        <f t="shared" si="67"/>
        <v/>
      </c>
      <c r="I1078" s="13" t="str">
        <f>IF(G1078="","",IFERROR(IF(IF(K1078="","",INDEX(收费标合同信息维护!A:Q,MATCH(G1078,收费标合同信息维护!M:M,0),13))=G1078,"有","无"),"无"))</f>
        <v/>
      </c>
      <c r="J1078" s="3" t="s">
        <v>3661</v>
      </c>
      <c r="K1078" s="3" t="s">
        <v>8954</v>
      </c>
      <c r="L1078" s="3" t="s">
        <v>7063</v>
      </c>
      <c r="M1078" s="3" t="s">
        <v>7064</v>
      </c>
      <c r="N1078" s="3" t="s">
        <v>6477</v>
      </c>
      <c r="O1078" s="3" t="s">
        <v>6478</v>
      </c>
      <c r="P1078" s="3" t="s">
        <v>7063</v>
      </c>
      <c r="Q1078" s="3" t="s">
        <v>7064</v>
      </c>
      <c r="R1078" s="3" t="s">
        <v>6484</v>
      </c>
      <c r="S1078" s="3" t="s">
        <v>6491</v>
      </c>
      <c r="T1078" s="3" t="s">
        <v>6493</v>
      </c>
      <c r="U1078" s="3" t="s">
        <v>154</v>
      </c>
      <c r="V1078" s="3" t="s">
        <v>8958</v>
      </c>
      <c r="W1078" s="3" t="s">
        <v>154</v>
      </c>
      <c r="X1078" s="3" t="s">
        <v>154</v>
      </c>
      <c r="Y1078" s="3" t="s">
        <v>154</v>
      </c>
      <c r="Z1078" s="3" t="s">
        <v>154</v>
      </c>
      <c r="AA1078" s="3" t="s">
        <v>154</v>
      </c>
      <c r="AB1078" s="3" t="s">
        <v>154</v>
      </c>
      <c r="AC1078" s="3" t="s">
        <v>154</v>
      </c>
      <c r="AD1078" s="3" t="s">
        <v>6151</v>
      </c>
      <c r="AE1078" s="3" t="s">
        <v>6151</v>
      </c>
      <c r="AF1078" s="3" t="s">
        <v>6040</v>
      </c>
      <c r="AG1078" s="3" t="s">
        <v>154</v>
      </c>
      <c r="AH1078" s="3" t="s">
        <v>6478</v>
      </c>
      <c r="AI1078" s="3" t="s">
        <v>6482</v>
      </c>
      <c r="AJ1078" s="3" t="s">
        <v>8959</v>
      </c>
    </row>
    <row r="1079" spans="1:36" ht="30">
      <c r="A1079" s="10">
        <v>1182</v>
      </c>
      <c r="B1079" t="str">
        <f>IF(K1079="总计","",INDEX(主数据!A:AD,MATCH(J1079,主数据!A:A,0),9))</f>
        <v>华中大区公司</v>
      </c>
      <c r="C1079" t="str">
        <f>IF(K1079="","",INDEX(主数据!A:AD,MATCH(J1079,主数据!A:A,0),11))</f>
        <v>西安南区</v>
      </c>
      <c r="D1079" t="str">
        <f t="shared" si="64"/>
        <v>XA39开发商委托停车管理费（固定）定额</v>
      </c>
      <c r="E1079" s="13" t="str">
        <f t="shared" si="66"/>
        <v/>
      </c>
      <c r="F1079" s="13" t="str">
        <f>IF(E1079="","",IFERROR(IF(IF(K1079="","",INDEX(收费标合同信息维护!A:Q,MATCH(D1079,收费标合同信息维护!J:J,0),10))=D1079,"有","无"),"无"))</f>
        <v/>
      </c>
      <c r="G1079" s="13" t="str">
        <f t="shared" si="65"/>
        <v>XA39开发商委托停车管理费（固定）定额150.00</v>
      </c>
      <c r="H1079" s="13" t="str">
        <f t="shared" si="67"/>
        <v>150.00</v>
      </c>
      <c r="I1079" s="13" t="str">
        <f>IF(G1079="","",IFERROR(IF(IF(K1079="","",INDEX(收费标合同信息维护!A:Q,MATCH(G1079,收费标合同信息维护!M:M,0),13))=G1079,"有","无"),"无"))</f>
        <v>无</v>
      </c>
      <c r="J1079" s="3" t="s">
        <v>3661</v>
      </c>
      <c r="K1079" s="3" t="s">
        <v>8954</v>
      </c>
      <c r="L1079" s="3" t="s">
        <v>6512</v>
      </c>
      <c r="M1079" s="3" t="s">
        <v>6513</v>
      </c>
      <c r="N1079" s="3" t="s">
        <v>6477</v>
      </c>
      <c r="O1079" s="3" t="s">
        <v>6478</v>
      </c>
      <c r="P1079" s="3" t="s">
        <v>6512</v>
      </c>
      <c r="Q1079" s="3" t="s">
        <v>8960</v>
      </c>
      <c r="R1079" s="3" t="s">
        <v>6490</v>
      </c>
      <c r="S1079" s="3" t="s">
        <v>6491</v>
      </c>
      <c r="T1079" s="3" t="s">
        <v>6800</v>
      </c>
      <c r="U1079" s="3" t="s">
        <v>154</v>
      </c>
      <c r="V1079" s="3" t="s">
        <v>154</v>
      </c>
      <c r="W1079" s="3" t="s">
        <v>8442</v>
      </c>
      <c r="X1079" s="3" t="s">
        <v>154</v>
      </c>
      <c r="Y1079" s="3" t="s">
        <v>154</v>
      </c>
      <c r="Z1079" s="3" t="s">
        <v>154</v>
      </c>
      <c r="AA1079" s="3" t="s">
        <v>154</v>
      </c>
      <c r="AB1079" s="3" t="s">
        <v>154</v>
      </c>
      <c r="AC1079" s="3" t="s">
        <v>154</v>
      </c>
      <c r="AD1079" s="3" t="s">
        <v>6151</v>
      </c>
      <c r="AE1079" s="3" t="s">
        <v>6151</v>
      </c>
      <c r="AF1079" s="3" t="s">
        <v>6040</v>
      </c>
      <c r="AG1079" s="3" t="s">
        <v>154</v>
      </c>
      <c r="AH1079" s="3" t="s">
        <v>6478</v>
      </c>
      <c r="AI1079" s="3" t="s">
        <v>6482</v>
      </c>
      <c r="AJ1079" s="3" t="s">
        <v>6203</v>
      </c>
    </row>
    <row r="1080" spans="1:36" ht="30">
      <c r="A1080" s="10">
        <v>1183</v>
      </c>
      <c r="B1080" t="str">
        <f>IF(K1080="总计","",INDEX(主数据!A:AD,MATCH(J1080,主数据!A:A,0),9))</f>
        <v>华中大区公司</v>
      </c>
      <c r="C1080" t="str">
        <f>IF(K1080="","",INDEX(主数据!A:AD,MATCH(J1080,主数据!A:A,0),11))</f>
        <v>西安南区</v>
      </c>
      <c r="D1080" t="str">
        <f t="shared" si="64"/>
        <v>XA39开发商委托停车管理费（固定）定额</v>
      </c>
      <c r="E1080" s="13" t="str">
        <f t="shared" si="66"/>
        <v/>
      </c>
      <c r="F1080" s="13" t="str">
        <f>IF(E1080="","",IFERROR(IF(IF(K1080="","",INDEX(收费标合同信息维护!A:Q,MATCH(D1080,收费标合同信息维护!J:J,0),10))=D1080,"有","无"),"无"))</f>
        <v/>
      </c>
      <c r="G1080" s="13" t="str">
        <f t="shared" si="65"/>
        <v>XA39开发商委托停车管理费（固定）定额70.00</v>
      </c>
      <c r="H1080" s="13" t="str">
        <f t="shared" si="67"/>
        <v>70.00</v>
      </c>
      <c r="I1080" s="13" t="str">
        <f>IF(G1080="","",IFERROR(IF(IF(K1080="","",INDEX(收费标合同信息维护!A:Q,MATCH(G1080,收费标合同信息维护!M:M,0),13))=G1080,"有","无"),"无"))</f>
        <v>无</v>
      </c>
      <c r="J1080" s="3" t="s">
        <v>3661</v>
      </c>
      <c r="K1080" s="3" t="s">
        <v>8954</v>
      </c>
      <c r="L1080" s="3" t="s">
        <v>6512</v>
      </c>
      <c r="M1080" s="3" t="s">
        <v>6513</v>
      </c>
      <c r="N1080" s="3" t="s">
        <v>6477</v>
      </c>
      <c r="O1080" s="3" t="s">
        <v>6478</v>
      </c>
      <c r="P1080" s="3" t="s">
        <v>8961</v>
      </c>
      <c r="Q1080" s="3" t="s">
        <v>8962</v>
      </c>
      <c r="R1080" s="3" t="s">
        <v>6490</v>
      </c>
      <c r="S1080" s="3" t="s">
        <v>6491</v>
      </c>
      <c r="T1080" s="3" t="s">
        <v>6537</v>
      </c>
      <c r="U1080" s="3" t="s">
        <v>154</v>
      </c>
      <c r="V1080" s="3" t="s">
        <v>154</v>
      </c>
      <c r="W1080" s="3" t="s">
        <v>7194</v>
      </c>
      <c r="X1080" s="3" t="s">
        <v>154</v>
      </c>
      <c r="Y1080" s="3" t="s">
        <v>154</v>
      </c>
      <c r="Z1080" s="3" t="s">
        <v>154</v>
      </c>
      <c r="AA1080" s="3" t="s">
        <v>154</v>
      </c>
      <c r="AB1080" s="3" t="s">
        <v>154</v>
      </c>
      <c r="AC1080" s="3" t="s">
        <v>154</v>
      </c>
      <c r="AD1080" s="3" t="s">
        <v>6151</v>
      </c>
      <c r="AE1080" s="3" t="s">
        <v>6151</v>
      </c>
      <c r="AF1080" s="3" t="s">
        <v>6040</v>
      </c>
      <c r="AG1080" s="3" t="s">
        <v>154</v>
      </c>
      <c r="AH1080" s="3" t="s">
        <v>6478</v>
      </c>
      <c r="AI1080" s="3" t="s">
        <v>6482</v>
      </c>
      <c r="AJ1080" s="3" t="s">
        <v>18115</v>
      </c>
    </row>
    <row r="1081" spans="1:36" ht="30">
      <c r="A1081" s="10">
        <v>1184</v>
      </c>
      <c r="B1081" t="str">
        <f>IF(K1081="总计","",INDEX(主数据!A:AD,MATCH(J1081,主数据!A:A,0),9))</f>
        <v>华中大区公司</v>
      </c>
      <c r="C1081" t="str">
        <f>IF(K1081="","",INDEX(主数据!A:AD,MATCH(J1081,主数据!A:A,0),11))</f>
        <v>西安南区</v>
      </c>
      <c r="D1081" t="str">
        <f t="shared" si="64"/>
        <v>XA44销售中心物业费直接录入</v>
      </c>
      <c r="E1081" s="13" t="str">
        <f t="shared" si="66"/>
        <v/>
      </c>
      <c r="F1081" s="13" t="str">
        <f>IF(E1081="","",IFERROR(IF(IF(K1081="","",INDEX(收费标合同信息维护!A:Q,MATCH(D1081,收费标合同信息维护!J:J,0),10))=D1081,"有","无"),"无"))</f>
        <v/>
      </c>
      <c r="G1081" s="13" t="str">
        <f t="shared" si="65"/>
        <v/>
      </c>
      <c r="H1081" s="13" t="str">
        <f t="shared" si="67"/>
        <v/>
      </c>
      <c r="I1081" s="13" t="str">
        <f>IF(G1081="","",IFERROR(IF(IF(K1081="","",INDEX(收费标合同信息维护!A:Q,MATCH(G1081,收费标合同信息维护!M:M,0),13))=G1081,"有","无"),"无"))</f>
        <v/>
      </c>
      <c r="J1081" s="3" t="s">
        <v>3714</v>
      </c>
      <c r="K1081" s="3" t="s">
        <v>8963</v>
      </c>
      <c r="L1081" s="3" t="s">
        <v>6638</v>
      </c>
      <c r="M1081" s="3" t="s">
        <v>6639</v>
      </c>
      <c r="N1081" s="3" t="s">
        <v>6477</v>
      </c>
      <c r="O1081" s="3" t="s">
        <v>6478</v>
      </c>
      <c r="P1081" s="3" t="s">
        <v>6032</v>
      </c>
      <c r="Q1081" s="3" t="s">
        <v>6639</v>
      </c>
      <c r="R1081" s="3" t="s">
        <v>6479</v>
      </c>
      <c r="S1081" s="3" t="s">
        <v>6480</v>
      </c>
      <c r="T1081" s="3" t="s">
        <v>6882</v>
      </c>
      <c r="U1081" s="3" t="s">
        <v>154</v>
      </c>
      <c r="V1081" s="3" t="s">
        <v>154</v>
      </c>
      <c r="W1081" s="3" t="s">
        <v>154</v>
      </c>
      <c r="X1081" s="3" t="s">
        <v>154</v>
      </c>
      <c r="Y1081" s="3" t="s">
        <v>154</v>
      </c>
      <c r="Z1081" s="3" t="s">
        <v>154</v>
      </c>
      <c r="AA1081" s="3" t="s">
        <v>154</v>
      </c>
      <c r="AB1081" s="3" t="s">
        <v>154</v>
      </c>
      <c r="AC1081" s="3" t="s">
        <v>154</v>
      </c>
      <c r="AD1081" s="3" t="s">
        <v>6151</v>
      </c>
      <c r="AE1081" s="3" t="s">
        <v>6151</v>
      </c>
      <c r="AF1081" s="3" t="s">
        <v>154</v>
      </c>
      <c r="AG1081" s="3" t="s">
        <v>154</v>
      </c>
      <c r="AH1081" s="3" t="s">
        <v>6478</v>
      </c>
      <c r="AI1081" s="3" t="s">
        <v>6482</v>
      </c>
      <c r="AJ1081" s="3" t="s">
        <v>6033</v>
      </c>
    </row>
    <row r="1082" spans="1:36" ht="30">
      <c r="A1082" s="10">
        <v>1185</v>
      </c>
      <c r="B1082" t="str">
        <f>IF(K1082="总计","",INDEX(主数据!A:AD,MATCH(J1082,主数据!A:A,0),9))</f>
        <v>华中大区公司</v>
      </c>
      <c r="C1082" t="str">
        <f>IF(K1082="","",INDEX(主数据!A:AD,MATCH(J1082,主数据!A:A,0),11))</f>
        <v>西安南区</v>
      </c>
      <c r="D1082" t="str">
        <f t="shared" si="64"/>
        <v>XA44销售中心物业费定额</v>
      </c>
      <c r="E1082" s="13" t="str">
        <f t="shared" si="66"/>
        <v/>
      </c>
      <c r="F1082" s="13" t="str">
        <f>IF(E1082="","",IFERROR(IF(IF(K1082="","",INDEX(收费标合同信息维护!A:Q,MATCH(D1082,收费标合同信息维护!J:J,0),10))=D1082,"有","无"),"无"))</f>
        <v/>
      </c>
      <c r="G1082" s="13" t="str">
        <f t="shared" si="65"/>
        <v>XA44销售中心物业费定额50500.00</v>
      </c>
      <c r="H1082" s="13" t="str">
        <f t="shared" si="67"/>
        <v>50500.00</v>
      </c>
      <c r="I1082" s="13" t="str">
        <f>IF(G1082="","",IFERROR(IF(IF(K1082="","",INDEX(收费标合同信息维护!A:Q,MATCH(G1082,收费标合同信息维护!M:M,0),13))=G1082,"有","无"),"无"))</f>
        <v>无</v>
      </c>
      <c r="J1082" s="3" t="s">
        <v>3714</v>
      </c>
      <c r="K1082" s="3" t="s">
        <v>8963</v>
      </c>
      <c r="L1082" s="3" t="s">
        <v>6638</v>
      </c>
      <c r="M1082" s="3" t="s">
        <v>6639</v>
      </c>
      <c r="N1082" s="3" t="s">
        <v>6477</v>
      </c>
      <c r="O1082" s="3" t="s">
        <v>6478</v>
      </c>
      <c r="P1082" s="3" t="s">
        <v>6027</v>
      </c>
      <c r="Q1082" s="3" t="s">
        <v>7273</v>
      </c>
      <c r="R1082" s="3" t="s">
        <v>6490</v>
      </c>
      <c r="S1082" s="3" t="s">
        <v>6627</v>
      </c>
      <c r="T1082" s="3" t="s">
        <v>6882</v>
      </c>
      <c r="U1082" s="3" t="s">
        <v>154</v>
      </c>
      <c r="V1082" s="3" t="s">
        <v>154</v>
      </c>
      <c r="W1082" s="3" t="s">
        <v>8964</v>
      </c>
      <c r="X1082" s="3" t="s">
        <v>154</v>
      </c>
      <c r="Y1082" s="3" t="s">
        <v>154</v>
      </c>
      <c r="Z1082" s="3" t="s">
        <v>154</v>
      </c>
      <c r="AA1082" s="3" t="s">
        <v>154</v>
      </c>
      <c r="AB1082" s="3" t="s">
        <v>154</v>
      </c>
      <c r="AC1082" s="3" t="s">
        <v>154</v>
      </c>
      <c r="AD1082" s="3" t="s">
        <v>6151</v>
      </c>
      <c r="AE1082" s="3" t="s">
        <v>6151</v>
      </c>
      <c r="AF1082" s="3" t="s">
        <v>154</v>
      </c>
      <c r="AG1082" s="3" t="s">
        <v>154</v>
      </c>
      <c r="AH1082" s="3" t="s">
        <v>6478</v>
      </c>
      <c r="AI1082" s="3" t="s">
        <v>6482</v>
      </c>
      <c r="AJ1082" s="3" t="s">
        <v>6033</v>
      </c>
    </row>
    <row r="1083" spans="1:36" ht="15">
      <c r="A1083" s="10">
        <v>1186</v>
      </c>
      <c r="B1083" t="str">
        <f>IF(K1083="总计","",INDEX(主数据!A:AD,MATCH(J1083,主数据!A:A,0),9))</f>
        <v>华中大区公司</v>
      </c>
      <c r="C1083" t="str">
        <f>IF(K1083="","",INDEX(主数据!A:AD,MATCH(J1083,主数据!A:A,0),11))</f>
        <v>西安南区</v>
      </c>
      <c r="D1083" t="str">
        <f t="shared" si="64"/>
        <v>XA51物业服务费定额</v>
      </c>
      <c r="E1083" s="13" t="str">
        <f t="shared" si="66"/>
        <v/>
      </c>
      <c r="F1083" s="13" t="str">
        <f>IF(E1083="","",IFERROR(IF(IF(K1083="","",INDEX(收费标合同信息维护!A:Q,MATCH(D1083,收费标合同信息维护!J:J,0),10))=D1083,"有","无"),"无"))</f>
        <v/>
      </c>
      <c r="G1083" s="13" t="str">
        <f t="shared" si="65"/>
        <v>XA51物业服务费定额13250.00</v>
      </c>
      <c r="H1083" s="13" t="str">
        <f t="shared" si="67"/>
        <v>13250.00</v>
      </c>
      <c r="I1083" s="13" t="str">
        <f>IF(G1083="","",IFERROR(IF(IF(K1083="","",INDEX(收费标合同信息维护!A:Q,MATCH(G1083,收费标合同信息维护!M:M,0),13))=G1083,"有","无"),"无"))</f>
        <v>无</v>
      </c>
      <c r="J1083" s="3" t="s">
        <v>3816</v>
      </c>
      <c r="K1083" s="3" t="s">
        <v>8965</v>
      </c>
      <c r="L1083" s="3" t="s">
        <v>6025</v>
      </c>
      <c r="M1083" s="3" t="s">
        <v>6026</v>
      </c>
      <c r="N1083" s="3" t="s">
        <v>6477</v>
      </c>
      <c r="O1083" s="3" t="s">
        <v>6478</v>
      </c>
      <c r="P1083" s="3" t="s">
        <v>6025</v>
      </c>
      <c r="Q1083" s="3" t="s">
        <v>6025</v>
      </c>
      <c r="R1083" s="3" t="s">
        <v>6490</v>
      </c>
      <c r="S1083" s="3" t="s">
        <v>6627</v>
      </c>
      <c r="T1083" s="3" t="s">
        <v>6496</v>
      </c>
      <c r="U1083" s="3" t="s">
        <v>154</v>
      </c>
      <c r="V1083" s="3" t="s">
        <v>154</v>
      </c>
      <c r="W1083" s="3" t="s">
        <v>8966</v>
      </c>
      <c r="X1083" s="3" t="s">
        <v>154</v>
      </c>
      <c r="Y1083" s="3" t="s">
        <v>154</v>
      </c>
      <c r="Z1083" s="3" t="s">
        <v>154</v>
      </c>
      <c r="AA1083" s="3" t="s">
        <v>154</v>
      </c>
      <c r="AB1083" s="3" t="s">
        <v>154</v>
      </c>
      <c r="AC1083" s="3" t="s">
        <v>154</v>
      </c>
      <c r="AD1083" s="3" t="s">
        <v>6151</v>
      </c>
      <c r="AE1083" s="3" t="s">
        <v>6151</v>
      </c>
      <c r="AF1083" s="3" t="s">
        <v>154</v>
      </c>
      <c r="AG1083" s="3" t="s">
        <v>154</v>
      </c>
      <c r="AH1083" s="3" t="s">
        <v>6478</v>
      </c>
      <c r="AI1083" s="3" t="s">
        <v>6482</v>
      </c>
      <c r="AJ1083" s="3" t="s">
        <v>6033</v>
      </c>
    </row>
    <row r="1084" spans="1:36" ht="15">
      <c r="A1084" s="10">
        <v>1187</v>
      </c>
      <c r="B1084" t="str">
        <f>IF(K1084="总计","",INDEX(主数据!A:AD,MATCH(J1084,主数据!A:A,0),9))</f>
        <v>华中大区公司</v>
      </c>
      <c r="C1084" t="str">
        <f>IF(K1084="","",INDEX(主数据!A:AD,MATCH(J1084,主数据!A:A,0),11))</f>
        <v>西安南区</v>
      </c>
      <c r="D1084" t="str">
        <f t="shared" si="64"/>
        <v>XA51物业服务费定额</v>
      </c>
      <c r="E1084" s="13" t="str">
        <f t="shared" si="66"/>
        <v/>
      </c>
      <c r="F1084" s="13" t="str">
        <f>IF(E1084="","",IFERROR(IF(IF(K1084="","",INDEX(收费标合同信息维护!A:Q,MATCH(D1084,收费标合同信息维护!J:J,0),10))=D1084,"有","无"),"无"))</f>
        <v/>
      </c>
      <c r="G1084" s="13" t="str">
        <f t="shared" si="65"/>
        <v>XA51物业服务费定额13250.00</v>
      </c>
      <c r="H1084" s="13" t="str">
        <f t="shared" si="67"/>
        <v>13250.00</v>
      </c>
      <c r="I1084" s="13" t="str">
        <f>IF(G1084="","",IFERROR(IF(IF(K1084="","",INDEX(收费标合同信息维护!A:Q,MATCH(G1084,收费标合同信息维护!M:M,0),13))=G1084,"有","无"),"无"))</f>
        <v>无</v>
      </c>
      <c r="J1084" s="3" t="s">
        <v>3816</v>
      </c>
      <c r="K1084" s="3" t="s">
        <v>8965</v>
      </c>
      <c r="L1084" s="3" t="s">
        <v>6025</v>
      </c>
      <c r="M1084" s="3" t="s">
        <v>6026</v>
      </c>
      <c r="N1084" s="3" t="s">
        <v>6477</v>
      </c>
      <c r="O1084" s="3" t="s">
        <v>6478</v>
      </c>
      <c r="P1084" s="3" t="s">
        <v>6696</v>
      </c>
      <c r="Q1084" s="3" t="s">
        <v>7322</v>
      </c>
      <c r="R1084" s="3" t="s">
        <v>6490</v>
      </c>
      <c r="S1084" s="3" t="s">
        <v>6491</v>
      </c>
      <c r="T1084" s="3" t="s">
        <v>6492</v>
      </c>
      <c r="U1084" s="3" t="s">
        <v>154</v>
      </c>
      <c r="V1084" s="3" t="s">
        <v>154</v>
      </c>
      <c r="W1084" s="3" t="s">
        <v>8966</v>
      </c>
      <c r="X1084" s="3" t="s">
        <v>154</v>
      </c>
      <c r="Y1084" s="3" t="s">
        <v>154</v>
      </c>
      <c r="Z1084" s="3" t="s">
        <v>154</v>
      </c>
      <c r="AA1084" s="3" t="s">
        <v>154</v>
      </c>
      <c r="AB1084" s="3" t="s">
        <v>154</v>
      </c>
      <c r="AC1084" s="3" t="s">
        <v>154</v>
      </c>
      <c r="AD1084" s="3" t="s">
        <v>6151</v>
      </c>
      <c r="AE1084" s="3" t="s">
        <v>6151</v>
      </c>
      <c r="AF1084" s="3" t="s">
        <v>154</v>
      </c>
      <c r="AG1084" s="3" t="s">
        <v>154</v>
      </c>
      <c r="AH1084" s="3" t="s">
        <v>6478</v>
      </c>
      <c r="AI1084" s="3" t="s">
        <v>6482</v>
      </c>
      <c r="AJ1084" s="3" t="s">
        <v>6489</v>
      </c>
    </row>
    <row r="1085" spans="1:36" ht="15">
      <c r="A1085" s="10">
        <v>1188</v>
      </c>
      <c r="B1085" t="str">
        <f>IF(K1085="总计","",INDEX(主数据!A:AD,MATCH(J1085,主数据!A:A,0),9))</f>
        <v>华南大区公司</v>
      </c>
      <c r="C1085" t="str">
        <f>IF(K1085="","",INDEX(主数据!A:AD,MATCH(J1085,主数据!A:A,0),11))</f>
        <v>福州西区</v>
      </c>
      <c r="D1085" t="str">
        <f t="shared" si="64"/>
        <v>FZ13物业服务费标准方式1.45</v>
      </c>
      <c r="E1085" s="13" t="str">
        <f t="shared" si="66"/>
        <v>1.45</v>
      </c>
      <c r="F1085" s="13" t="str">
        <f>IF(E1085="","",IFERROR(IF(IF(K1085="","",INDEX(收费标合同信息维护!A:Q,MATCH(D1085,收费标合同信息维护!J:J,0),10))=D1085,"有","无"),"无"))</f>
        <v>无</v>
      </c>
      <c r="G1085" s="13" t="str">
        <f t="shared" si="65"/>
        <v/>
      </c>
      <c r="H1085" s="13" t="str">
        <f t="shared" si="67"/>
        <v/>
      </c>
      <c r="I1085" s="13" t="str">
        <f>IF(G1085="","",IFERROR(IF(IF(K1085="","",INDEX(收费标合同信息维护!A:Q,MATCH(G1085,收费标合同信息维护!M:M,0),13))=G1085,"有","无"),"无"))</f>
        <v/>
      </c>
      <c r="J1085" s="3" t="s">
        <v>2163</v>
      </c>
      <c r="K1085" s="3" t="s">
        <v>8967</v>
      </c>
      <c r="L1085" s="3" t="s">
        <v>6025</v>
      </c>
      <c r="M1085" s="3" t="s">
        <v>6026</v>
      </c>
      <c r="N1085" s="3" t="s">
        <v>6477</v>
      </c>
      <c r="O1085" s="3" t="s">
        <v>6478</v>
      </c>
      <c r="P1085" s="3" t="s">
        <v>8968</v>
      </c>
      <c r="Q1085" s="3" t="s">
        <v>7246</v>
      </c>
      <c r="R1085" s="3" t="s">
        <v>6484</v>
      </c>
      <c r="S1085" s="3" t="s">
        <v>6491</v>
      </c>
      <c r="T1085" s="3" t="s">
        <v>7025</v>
      </c>
      <c r="U1085" s="3" t="s">
        <v>154</v>
      </c>
      <c r="V1085" s="3" t="s">
        <v>8969</v>
      </c>
      <c r="W1085" s="3" t="s">
        <v>154</v>
      </c>
      <c r="X1085" s="3" t="s">
        <v>154</v>
      </c>
      <c r="Y1085" s="3" t="s">
        <v>154</v>
      </c>
      <c r="Z1085" s="3" t="s">
        <v>154</v>
      </c>
      <c r="AA1085" s="3" t="s">
        <v>154</v>
      </c>
      <c r="AB1085" s="3" t="s">
        <v>154</v>
      </c>
      <c r="AC1085" s="3" t="s">
        <v>154</v>
      </c>
      <c r="AD1085" s="3" t="s">
        <v>6151</v>
      </c>
      <c r="AE1085" s="3" t="s">
        <v>6151</v>
      </c>
      <c r="AF1085" s="3" t="s">
        <v>154</v>
      </c>
      <c r="AG1085" s="3" t="s">
        <v>154</v>
      </c>
      <c r="AH1085" s="3" t="s">
        <v>6478</v>
      </c>
      <c r="AI1085" s="3" t="s">
        <v>6482</v>
      </c>
      <c r="AJ1085" s="3" t="s">
        <v>8745</v>
      </c>
    </row>
    <row r="1086" spans="1:36" ht="15">
      <c r="A1086" s="10">
        <v>1189</v>
      </c>
      <c r="B1086" t="str">
        <f>IF(K1086="总计","",INDEX(主数据!A:AD,MATCH(J1086,主数据!A:A,0),9))</f>
        <v>华南大区公司</v>
      </c>
      <c r="C1086" t="str">
        <f>IF(K1086="","",INDEX(主数据!A:AD,MATCH(J1086,主数据!A:A,0),11))</f>
        <v>福州西区</v>
      </c>
      <c r="D1086" t="str">
        <f t="shared" si="64"/>
        <v>FZ13物业服务费标准方式1.76</v>
      </c>
      <c r="E1086" s="13" t="str">
        <f t="shared" si="66"/>
        <v>1.76</v>
      </c>
      <c r="F1086" s="13" t="str">
        <f>IF(E1086="","",IFERROR(IF(IF(K1086="","",INDEX(收费标合同信息维护!A:Q,MATCH(D1086,收费标合同信息维护!J:J,0),10))=D1086,"有","无"),"无"))</f>
        <v>无</v>
      </c>
      <c r="G1086" s="13" t="str">
        <f t="shared" si="65"/>
        <v/>
      </c>
      <c r="H1086" s="13" t="str">
        <f t="shared" si="67"/>
        <v/>
      </c>
      <c r="I1086" s="13" t="str">
        <f>IF(G1086="","",IFERROR(IF(IF(K1086="","",INDEX(收费标合同信息维护!A:Q,MATCH(G1086,收费标合同信息维护!M:M,0),13))=G1086,"有","无"),"无"))</f>
        <v/>
      </c>
      <c r="J1086" s="3" t="s">
        <v>2163</v>
      </c>
      <c r="K1086" s="3" t="s">
        <v>8967</v>
      </c>
      <c r="L1086" s="3" t="s">
        <v>6025</v>
      </c>
      <c r="M1086" s="3" t="s">
        <v>6026</v>
      </c>
      <c r="N1086" s="3" t="s">
        <v>6477</v>
      </c>
      <c r="O1086" s="3" t="s">
        <v>6478</v>
      </c>
      <c r="P1086" s="3" t="s">
        <v>8970</v>
      </c>
      <c r="Q1086" s="3" t="s">
        <v>8971</v>
      </c>
      <c r="R1086" s="3" t="s">
        <v>6484</v>
      </c>
      <c r="S1086" s="3" t="s">
        <v>6491</v>
      </c>
      <c r="T1086" s="3" t="s">
        <v>7025</v>
      </c>
      <c r="U1086" s="3" t="s">
        <v>154</v>
      </c>
      <c r="V1086" s="3" t="s">
        <v>8972</v>
      </c>
      <c r="W1086" s="3" t="s">
        <v>154</v>
      </c>
      <c r="X1086" s="3" t="s">
        <v>154</v>
      </c>
      <c r="Y1086" s="3" t="s">
        <v>154</v>
      </c>
      <c r="Z1086" s="3" t="s">
        <v>154</v>
      </c>
      <c r="AA1086" s="3" t="s">
        <v>154</v>
      </c>
      <c r="AB1086" s="3" t="s">
        <v>154</v>
      </c>
      <c r="AC1086" s="3" t="s">
        <v>154</v>
      </c>
      <c r="AD1086" s="3" t="s">
        <v>6151</v>
      </c>
      <c r="AE1086" s="3" t="s">
        <v>6151</v>
      </c>
      <c r="AF1086" s="3" t="s">
        <v>154</v>
      </c>
      <c r="AG1086" s="3" t="s">
        <v>154</v>
      </c>
      <c r="AH1086" s="3" t="s">
        <v>6478</v>
      </c>
      <c r="AI1086" s="3" t="s">
        <v>6482</v>
      </c>
      <c r="AJ1086" s="3" t="s">
        <v>8973</v>
      </c>
    </row>
    <row r="1087" spans="1:36" ht="15">
      <c r="A1087" s="10">
        <v>1190</v>
      </c>
      <c r="B1087" t="str">
        <f>IF(K1087="总计","",INDEX(主数据!A:AD,MATCH(J1087,主数据!A:A,0),9))</f>
        <v>华南大区公司</v>
      </c>
      <c r="C1087" t="str">
        <f>IF(K1087="","",INDEX(主数据!A:AD,MATCH(J1087,主数据!A:A,0),11))</f>
        <v>福州西区</v>
      </c>
      <c r="D1087" t="str">
        <f t="shared" si="64"/>
        <v>FZ13物业服务费标准方式3.63</v>
      </c>
      <c r="E1087" s="13" t="str">
        <f t="shared" si="66"/>
        <v>3.63</v>
      </c>
      <c r="F1087" s="13" t="str">
        <f>IF(E1087="","",IFERROR(IF(IF(K1087="","",INDEX(收费标合同信息维护!A:Q,MATCH(D1087,收费标合同信息维护!J:J,0),10))=D1087,"有","无"),"无"))</f>
        <v>无</v>
      </c>
      <c r="G1087" s="13" t="str">
        <f t="shared" si="65"/>
        <v/>
      </c>
      <c r="H1087" s="13" t="str">
        <f t="shared" si="67"/>
        <v/>
      </c>
      <c r="I1087" s="13" t="str">
        <f>IF(G1087="","",IFERROR(IF(IF(K1087="","",INDEX(收费标合同信息维护!A:Q,MATCH(G1087,收费标合同信息维护!M:M,0),13))=G1087,"有","无"),"无"))</f>
        <v/>
      </c>
      <c r="J1087" s="3" t="s">
        <v>2163</v>
      </c>
      <c r="K1087" s="3" t="s">
        <v>8967</v>
      </c>
      <c r="L1087" s="3" t="s">
        <v>6025</v>
      </c>
      <c r="M1087" s="3" t="s">
        <v>6026</v>
      </c>
      <c r="N1087" s="3" t="s">
        <v>6477</v>
      </c>
      <c r="O1087" s="3" t="s">
        <v>6478</v>
      </c>
      <c r="P1087" s="3" t="s">
        <v>8974</v>
      </c>
      <c r="Q1087" s="3" t="s">
        <v>6671</v>
      </c>
      <c r="R1087" s="3" t="s">
        <v>6484</v>
      </c>
      <c r="S1087" s="3" t="s">
        <v>6491</v>
      </c>
      <c r="T1087" s="3" t="s">
        <v>7025</v>
      </c>
      <c r="U1087" s="3" t="s">
        <v>154</v>
      </c>
      <c r="V1087" s="3" t="s">
        <v>8975</v>
      </c>
      <c r="W1087" s="3" t="s">
        <v>154</v>
      </c>
      <c r="X1087" s="3" t="s">
        <v>154</v>
      </c>
      <c r="Y1087" s="3" t="s">
        <v>154</v>
      </c>
      <c r="Z1087" s="3" t="s">
        <v>154</v>
      </c>
      <c r="AA1087" s="3" t="s">
        <v>154</v>
      </c>
      <c r="AB1087" s="3" t="s">
        <v>154</v>
      </c>
      <c r="AC1087" s="3" t="s">
        <v>154</v>
      </c>
      <c r="AD1087" s="3" t="s">
        <v>6151</v>
      </c>
      <c r="AE1087" s="3" t="s">
        <v>6151</v>
      </c>
      <c r="AF1087" s="3" t="s">
        <v>154</v>
      </c>
      <c r="AG1087" s="3" t="s">
        <v>154</v>
      </c>
      <c r="AH1087" s="3" t="s">
        <v>6478</v>
      </c>
      <c r="AI1087" s="3" t="s">
        <v>6482</v>
      </c>
      <c r="AJ1087" s="3" t="s">
        <v>6271</v>
      </c>
    </row>
    <row r="1088" spans="1:36" ht="15">
      <c r="A1088" s="10">
        <v>1191</v>
      </c>
      <c r="B1088" t="str">
        <f>IF(K1088="总计","",INDEX(主数据!A:AD,MATCH(J1088,主数据!A:A,0),9))</f>
        <v>华南大区公司</v>
      </c>
      <c r="C1088" t="str">
        <f>IF(K1088="","",INDEX(主数据!A:AD,MATCH(J1088,主数据!A:A,0),11))</f>
        <v>福州西区</v>
      </c>
      <c r="D1088" t="str">
        <f t="shared" si="64"/>
        <v>FZ13物业服务费定额</v>
      </c>
      <c r="E1088" s="13" t="str">
        <f t="shared" si="66"/>
        <v/>
      </c>
      <c r="F1088" s="13" t="str">
        <f>IF(E1088="","",IFERROR(IF(IF(K1088="","",INDEX(收费标合同信息维护!A:Q,MATCH(D1088,收费标合同信息维护!J:J,0),10))=D1088,"有","无"),"无"))</f>
        <v/>
      </c>
      <c r="G1088" s="13" t="str">
        <f t="shared" si="65"/>
        <v>FZ13物业服务费定额3300.00</v>
      </c>
      <c r="H1088" s="13" t="str">
        <f t="shared" si="67"/>
        <v>3300.00</v>
      </c>
      <c r="I1088" s="13" t="str">
        <f>IF(G1088="","",IFERROR(IF(IF(K1088="","",INDEX(收费标合同信息维护!A:Q,MATCH(G1088,收费标合同信息维护!M:M,0),13))=G1088,"有","无"),"无"))</f>
        <v>无</v>
      </c>
      <c r="J1088" s="3" t="s">
        <v>2163</v>
      </c>
      <c r="K1088" s="3" t="s">
        <v>8967</v>
      </c>
      <c r="L1088" s="3" t="s">
        <v>6025</v>
      </c>
      <c r="M1088" s="3" t="s">
        <v>6026</v>
      </c>
      <c r="N1088" s="3" t="s">
        <v>6477</v>
      </c>
      <c r="O1088" s="3" t="s">
        <v>6478</v>
      </c>
      <c r="P1088" s="3" t="s">
        <v>8976</v>
      </c>
      <c r="Q1088" s="3" t="s">
        <v>8977</v>
      </c>
      <c r="R1088" s="3" t="s">
        <v>6490</v>
      </c>
      <c r="S1088" s="3" t="s">
        <v>6491</v>
      </c>
      <c r="T1088" s="3" t="s">
        <v>7214</v>
      </c>
      <c r="U1088" s="3" t="s">
        <v>154</v>
      </c>
      <c r="V1088" s="3" t="s">
        <v>154</v>
      </c>
      <c r="W1088" s="3" t="s">
        <v>8978</v>
      </c>
      <c r="X1088" s="3" t="s">
        <v>154</v>
      </c>
      <c r="Y1088" s="3" t="s">
        <v>154</v>
      </c>
      <c r="Z1088" s="3" t="s">
        <v>154</v>
      </c>
      <c r="AA1088" s="3" t="s">
        <v>154</v>
      </c>
      <c r="AB1088" s="3" t="s">
        <v>154</v>
      </c>
      <c r="AC1088" s="3" t="s">
        <v>154</v>
      </c>
      <c r="AD1088" s="3" t="s">
        <v>6151</v>
      </c>
      <c r="AE1088" s="3" t="s">
        <v>6151</v>
      </c>
      <c r="AF1088" s="3" t="s">
        <v>154</v>
      </c>
      <c r="AG1088" s="3" t="s">
        <v>154</v>
      </c>
      <c r="AH1088" s="3" t="s">
        <v>6478</v>
      </c>
      <c r="AI1088" s="3" t="s">
        <v>6482</v>
      </c>
      <c r="AJ1088" s="3" t="s">
        <v>6033</v>
      </c>
    </row>
    <row r="1089" spans="1:36" ht="15">
      <c r="A1089" s="10">
        <v>1192</v>
      </c>
      <c r="B1089" t="str">
        <f>IF(K1089="总计","",INDEX(主数据!A:AD,MATCH(J1089,主数据!A:A,0),9))</f>
        <v>华南大区公司</v>
      </c>
      <c r="C1089" t="str">
        <f>IF(K1089="","",INDEX(主数据!A:AD,MATCH(J1089,主数据!A:A,0),11))</f>
        <v>福州西区</v>
      </c>
      <c r="D1089" t="str">
        <f t="shared" si="64"/>
        <v>FZ13物业服务费直接录入</v>
      </c>
      <c r="E1089" s="13" t="str">
        <f t="shared" si="66"/>
        <v/>
      </c>
      <c r="F1089" s="13" t="str">
        <f>IF(E1089="","",IFERROR(IF(IF(K1089="","",INDEX(收费标合同信息维护!A:Q,MATCH(D1089,收费标合同信息维护!J:J,0),10))=D1089,"有","无"),"无"))</f>
        <v/>
      </c>
      <c r="G1089" s="13" t="str">
        <f t="shared" si="65"/>
        <v/>
      </c>
      <c r="H1089" s="13" t="str">
        <f t="shared" si="67"/>
        <v/>
      </c>
      <c r="I1089" s="13" t="str">
        <f>IF(G1089="","",IFERROR(IF(IF(K1089="","",INDEX(收费标合同信息维护!A:Q,MATCH(G1089,收费标合同信息维护!M:M,0),13))=G1089,"有","无"),"无"))</f>
        <v/>
      </c>
      <c r="J1089" s="3" t="s">
        <v>2163</v>
      </c>
      <c r="K1089" s="3" t="s">
        <v>8967</v>
      </c>
      <c r="L1089" s="3" t="s">
        <v>6025</v>
      </c>
      <c r="M1089" s="3" t="s">
        <v>6026</v>
      </c>
      <c r="N1089" s="3" t="s">
        <v>6477</v>
      </c>
      <c r="O1089" s="3" t="s">
        <v>6478</v>
      </c>
      <c r="P1089" s="3" t="s">
        <v>8979</v>
      </c>
      <c r="Q1089" s="3" t="s">
        <v>8980</v>
      </c>
      <c r="R1089" s="3" t="s">
        <v>6479</v>
      </c>
      <c r="S1089" s="3" t="s">
        <v>6480</v>
      </c>
      <c r="T1089" s="3" t="s">
        <v>6481</v>
      </c>
      <c r="U1089" s="3" t="s">
        <v>154</v>
      </c>
      <c r="V1089" s="3" t="s">
        <v>154</v>
      </c>
      <c r="W1089" s="3" t="s">
        <v>154</v>
      </c>
      <c r="X1089" s="3" t="s">
        <v>154</v>
      </c>
      <c r="Y1089" s="3" t="s">
        <v>154</v>
      </c>
      <c r="Z1089" s="3" t="s">
        <v>154</v>
      </c>
      <c r="AA1089" s="3" t="s">
        <v>154</v>
      </c>
      <c r="AB1089" s="3" t="s">
        <v>154</v>
      </c>
      <c r="AC1089" s="3" t="s">
        <v>154</v>
      </c>
      <c r="AD1089" s="3" t="s">
        <v>6151</v>
      </c>
      <c r="AE1089" s="3" t="s">
        <v>6151</v>
      </c>
      <c r="AF1089" s="3" t="s">
        <v>154</v>
      </c>
      <c r="AG1089" s="3" t="s">
        <v>154</v>
      </c>
      <c r="AH1089" s="3" t="s">
        <v>6478</v>
      </c>
      <c r="AI1089" s="3" t="s">
        <v>6482</v>
      </c>
      <c r="AJ1089" s="3" t="s">
        <v>8981</v>
      </c>
    </row>
    <row r="1090" spans="1:36" ht="15">
      <c r="A1090" s="10">
        <v>1193</v>
      </c>
      <c r="B1090" t="str">
        <f>IF(K1090="总计","",INDEX(主数据!A:AD,MATCH(J1090,主数据!A:A,0),9))</f>
        <v>华南大区公司</v>
      </c>
      <c r="C1090" t="str">
        <f>IF(K1090="","",INDEX(主数据!A:AD,MATCH(J1090,主数据!A:A,0),11))</f>
        <v>福州西区</v>
      </c>
      <c r="D1090" t="str">
        <f t="shared" ref="D1090:D1153" si="68">J1090&amp;M1090&amp;R1090&amp;E1090</f>
        <v>FZ13维修基金直接录入</v>
      </c>
      <c r="E1090" s="13" t="str">
        <f t="shared" si="66"/>
        <v/>
      </c>
      <c r="F1090" s="13" t="str">
        <f>IF(E1090="","",IFERROR(IF(IF(K1090="","",INDEX(收费标合同信息维护!A:Q,MATCH(D1090,收费标合同信息维护!J:J,0),10))=D1090,"有","无"),"无"))</f>
        <v/>
      </c>
      <c r="G1090" s="13" t="str">
        <f t="shared" ref="G1090:G1153" si="69">IF(W1090="","",J1090&amp;M1090&amp;R1090&amp;H1090)</f>
        <v/>
      </c>
      <c r="H1090" s="13" t="str">
        <f t="shared" si="67"/>
        <v/>
      </c>
      <c r="I1090" s="13" t="str">
        <f>IF(G1090="","",IFERROR(IF(IF(K1090="","",INDEX(收费标合同信息维护!A:Q,MATCH(G1090,收费标合同信息维护!M:M,0),13))=G1090,"有","无"),"无"))</f>
        <v/>
      </c>
      <c r="J1090" s="3" t="s">
        <v>2163</v>
      </c>
      <c r="K1090" s="3" t="s">
        <v>8967</v>
      </c>
      <c r="L1090" s="3" t="s">
        <v>6696</v>
      </c>
      <c r="M1090" s="3" t="s">
        <v>6697</v>
      </c>
      <c r="N1090" s="3" t="s">
        <v>6477</v>
      </c>
      <c r="O1090" s="3" t="s">
        <v>6478</v>
      </c>
      <c r="P1090" s="3" t="s">
        <v>8982</v>
      </c>
      <c r="Q1090" s="3" t="s">
        <v>6697</v>
      </c>
      <c r="R1090" s="3" t="s">
        <v>6479</v>
      </c>
      <c r="S1090" s="3" t="s">
        <v>6480</v>
      </c>
      <c r="T1090" s="3" t="s">
        <v>6481</v>
      </c>
      <c r="U1090" s="3" t="s">
        <v>154</v>
      </c>
      <c r="V1090" s="3" t="s">
        <v>154</v>
      </c>
      <c r="W1090" s="3" t="s">
        <v>154</v>
      </c>
      <c r="X1090" s="3" t="s">
        <v>154</v>
      </c>
      <c r="Y1090" s="3" t="s">
        <v>154</v>
      </c>
      <c r="Z1090" s="3" t="s">
        <v>154</v>
      </c>
      <c r="AA1090" s="3" t="s">
        <v>154</v>
      </c>
      <c r="AB1090" s="3" t="s">
        <v>154</v>
      </c>
      <c r="AC1090" s="3" t="s">
        <v>154</v>
      </c>
      <c r="AD1090" s="3" t="s">
        <v>6151</v>
      </c>
      <c r="AE1090" s="3" t="s">
        <v>6151</v>
      </c>
      <c r="AF1090" s="3" t="s">
        <v>154</v>
      </c>
      <c r="AG1090" s="3" t="s">
        <v>154</v>
      </c>
      <c r="AH1090" s="3" t="s">
        <v>6478</v>
      </c>
      <c r="AI1090" s="3" t="s">
        <v>6482</v>
      </c>
      <c r="AJ1090" s="3" t="s">
        <v>8981</v>
      </c>
    </row>
    <row r="1091" spans="1:36" ht="15">
      <c r="A1091" s="10">
        <v>1194</v>
      </c>
      <c r="B1091" t="str">
        <f>IF(K1091="总计","",INDEX(主数据!A:AD,MATCH(J1091,主数据!A:A,0),9))</f>
        <v>华南大区公司</v>
      </c>
      <c r="C1091" t="str">
        <f>IF(K1091="","",INDEX(主数据!A:AD,MATCH(J1091,主数据!A:A,0),11))</f>
        <v>福州西区</v>
      </c>
      <c r="D1091" t="str">
        <f t="shared" si="68"/>
        <v>FZ13公共能耗费用及其他标准方式1.42</v>
      </c>
      <c r="E1091" s="13" t="str">
        <f t="shared" ref="E1091:E1154" si="70">TEXT(IF(V1091="","",--V1091),"0.00")</f>
        <v>1.42</v>
      </c>
      <c r="F1091" s="13" t="str">
        <f>IF(E1091="","",IFERROR(IF(IF(K1091="","",INDEX(收费标合同信息维护!A:Q,MATCH(D1091,收费标合同信息维护!J:J,0),10))=D1091,"有","无"),"无"))</f>
        <v>无</v>
      </c>
      <c r="G1091" s="13" t="str">
        <f t="shared" si="69"/>
        <v/>
      </c>
      <c r="H1091" s="13" t="str">
        <f t="shared" ref="H1091:H1154" si="71">TEXT(IF(W1091="","",--W1091),"0.00")</f>
        <v/>
      </c>
      <c r="I1091" s="13" t="str">
        <f>IF(G1091="","",IFERROR(IF(IF(K1091="","",INDEX(收费标合同信息维护!A:Q,MATCH(G1091,收费标合同信息维护!M:M,0),13))=G1091,"有","无"),"无"))</f>
        <v/>
      </c>
      <c r="J1091" s="3" t="s">
        <v>2163</v>
      </c>
      <c r="K1091" s="3" t="s">
        <v>8967</v>
      </c>
      <c r="L1091" s="3" t="s">
        <v>6702</v>
      </c>
      <c r="M1091" s="3" t="s">
        <v>6703</v>
      </c>
      <c r="N1091" s="3" t="s">
        <v>6477</v>
      </c>
      <c r="O1091" s="3" t="s">
        <v>6478</v>
      </c>
      <c r="P1091" s="3" t="s">
        <v>8983</v>
      </c>
      <c r="Q1091" s="3" t="s">
        <v>8984</v>
      </c>
      <c r="R1091" s="3" t="s">
        <v>6484</v>
      </c>
      <c r="S1091" s="3" t="s">
        <v>6491</v>
      </c>
      <c r="T1091" s="3" t="s">
        <v>6915</v>
      </c>
      <c r="U1091" s="3" t="s">
        <v>154</v>
      </c>
      <c r="V1091" s="3" t="s">
        <v>8985</v>
      </c>
      <c r="W1091" s="3" t="s">
        <v>154</v>
      </c>
      <c r="X1091" s="3" t="s">
        <v>154</v>
      </c>
      <c r="Y1091" s="3" t="s">
        <v>154</v>
      </c>
      <c r="Z1091" s="3" t="s">
        <v>154</v>
      </c>
      <c r="AA1091" s="3" t="s">
        <v>154</v>
      </c>
      <c r="AB1091" s="3" t="s">
        <v>154</v>
      </c>
      <c r="AC1091" s="3" t="s">
        <v>154</v>
      </c>
      <c r="AD1091" s="3" t="s">
        <v>6151</v>
      </c>
      <c r="AE1091" s="3" t="s">
        <v>6151</v>
      </c>
      <c r="AF1091" s="3" t="s">
        <v>154</v>
      </c>
      <c r="AG1091" s="3" t="s">
        <v>154</v>
      </c>
      <c r="AH1091" s="3" t="s">
        <v>6478</v>
      </c>
      <c r="AI1091" s="3" t="s">
        <v>6482</v>
      </c>
      <c r="AJ1091" s="3" t="s">
        <v>6271</v>
      </c>
    </row>
    <row r="1092" spans="1:36" ht="15">
      <c r="A1092" s="10">
        <v>1195</v>
      </c>
      <c r="B1092" t="str">
        <f>IF(K1092="总计","",INDEX(主数据!A:AD,MATCH(J1092,主数据!A:A,0),9))</f>
        <v>华南大区公司</v>
      </c>
      <c r="C1092" t="str">
        <f>IF(K1092="","",INDEX(主数据!A:AD,MATCH(J1092,主数据!A:A,0),11))</f>
        <v>福州西区</v>
      </c>
      <c r="D1092" t="str">
        <f t="shared" si="68"/>
        <v>FZ13公共能耗费用及其他标准方式0.40</v>
      </c>
      <c r="E1092" s="13" t="str">
        <f t="shared" si="70"/>
        <v>0.40</v>
      </c>
      <c r="F1092" s="13" t="str">
        <f>IF(E1092="","",IFERROR(IF(IF(K1092="","",INDEX(收费标合同信息维护!A:Q,MATCH(D1092,收费标合同信息维护!J:J,0),10))=D1092,"有","无"),"无"))</f>
        <v>无</v>
      </c>
      <c r="G1092" s="13" t="str">
        <f t="shared" si="69"/>
        <v/>
      </c>
      <c r="H1092" s="13" t="str">
        <f t="shared" si="71"/>
        <v/>
      </c>
      <c r="I1092" s="13" t="str">
        <f>IF(G1092="","",IFERROR(IF(IF(K1092="","",INDEX(收费标合同信息维护!A:Q,MATCH(G1092,收费标合同信息维护!M:M,0),13))=G1092,"有","无"),"无"))</f>
        <v/>
      </c>
      <c r="J1092" s="3" t="s">
        <v>2163</v>
      </c>
      <c r="K1092" s="3" t="s">
        <v>8967</v>
      </c>
      <c r="L1092" s="3" t="s">
        <v>6702</v>
      </c>
      <c r="M1092" s="3" t="s">
        <v>6703</v>
      </c>
      <c r="N1092" s="3" t="s">
        <v>6477</v>
      </c>
      <c r="O1092" s="3" t="s">
        <v>6478</v>
      </c>
      <c r="P1092" s="3" t="s">
        <v>8986</v>
      </c>
      <c r="Q1092" s="3" t="s">
        <v>8987</v>
      </c>
      <c r="R1092" s="3" t="s">
        <v>6484</v>
      </c>
      <c r="S1092" s="3" t="s">
        <v>6491</v>
      </c>
      <c r="T1092" s="3" t="s">
        <v>6915</v>
      </c>
      <c r="U1092" s="3" t="s">
        <v>154</v>
      </c>
      <c r="V1092" s="3" t="s">
        <v>8958</v>
      </c>
      <c r="W1092" s="3" t="s">
        <v>154</v>
      </c>
      <c r="X1092" s="3" t="s">
        <v>154</v>
      </c>
      <c r="Y1092" s="3" t="s">
        <v>154</v>
      </c>
      <c r="Z1092" s="3" t="s">
        <v>154</v>
      </c>
      <c r="AA1092" s="3" t="s">
        <v>154</v>
      </c>
      <c r="AB1092" s="3" t="s">
        <v>154</v>
      </c>
      <c r="AC1092" s="3" t="s">
        <v>154</v>
      </c>
      <c r="AD1092" s="3" t="s">
        <v>6151</v>
      </c>
      <c r="AE1092" s="3" t="s">
        <v>6151</v>
      </c>
      <c r="AF1092" s="3" t="s">
        <v>154</v>
      </c>
      <c r="AG1092" s="3" t="s">
        <v>154</v>
      </c>
      <c r="AH1092" s="3" t="s">
        <v>6478</v>
      </c>
      <c r="AI1092" s="3" t="s">
        <v>6482</v>
      </c>
      <c r="AJ1092" s="3" t="s">
        <v>8988</v>
      </c>
    </row>
    <row r="1093" spans="1:36" ht="15">
      <c r="A1093" s="10">
        <v>1196</v>
      </c>
      <c r="B1093" t="str">
        <f>IF(K1093="总计","",INDEX(主数据!A:AD,MATCH(J1093,主数据!A:A,0),9))</f>
        <v>华南大区公司</v>
      </c>
      <c r="C1093" t="str">
        <f>IF(K1093="","",INDEX(主数据!A:AD,MATCH(J1093,主数据!A:A,0),11))</f>
        <v>福州西区</v>
      </c>
      <c r="D1093" t="str">
        <f t="shared" si="68"/>
        <v>FZ13自营停车费（固定）直接录入</v>
      </c>
      <c r="E1093" s="13" t="str">
        <f t="shared" si="70"/>
        <v/>
      </c>
      <c r="F1093" s="13" t="str">
        <f>IF(E1093="","",IFERROR(IF(IF(K1093="","",INDEX(收费标合同信息维护!A:Q,MATCH(D1093,收费标合同信息维护!J:J,0),10))=D1093,"有","无"),"无"))</f>
        <v/>
      </c>
      <c r="G1093" s="13" t="str">
        <f t="shared" si="69"/>
        <v/>
      </c>
      <c r="H1093" s="13" t="str">
        <f t="shared" si="71"/>
        <v/>
      </c>
      <c r="I1093" s="13" t="str">
        <f>IF(G1093="","",IFERROR(IF(IF(K1093="","",INDEX(收费标合同信息维护!A:Q,MATCH(G1093,收费标合同信息维护!M:M,0),13))=G1093,"有","无"),"无"))</f>
        <v/>
      </c>
      <c r="J1093" s="3" t="s">
        <v>2163</v>
      </c>
      <c r="K1093" s="3" t="s">
        <v>8967</v>
      </c>
      <c r="L1093" s="3" t="s">
        <v>6714</v>
      </c>
      <c r="M1093" s="3" t="s">
        <v>6715</v>
      </c>
      <c r="N1093" s="3" t="s">
        <v>6477</v>
      </c>
      <c r="O1093" s="3" t="s">
        <v>6597</v>
      </c>
      <c r="P1093" s="3" t="s">
        <v>8989</v>
      </c>
      <c r="Q1093" s="3" t="s">
        <v>6715</v>
      </c>
      <c r="R1093" s="3" t="s">
        <v>6479</v>
      </c>
      <c r="S1093" s="3" t="s">
        <v>6480</v>
      </c>
      <c r="T1093" s="3" t="s">
        <v>6481</v>
      </c>
      <c r="U1093" s="3" t="s">
        <v>6716</v>
      </c>
      <c r="V1093" s="3" t="s">
        <v>154</v>
      </c>
      <c r="W1093" s="3" t="s">
        <v>154</v>
      </c>
      <c r="X1093" s="3" t="s">
        <v>154</v>
      </c>
      <c r="Y1093" s="3" t="s">
        <v>154</v>
      </c>
      <c r="Z1093" s="3" t="s">
        <v>154</v>
      </c>
      <c r="AA1093" s="3" t="s">
        <v>154</v>
      </c>
      <c r="AB1093" s="3" t="s">
        <v>154</v>
      </c>
      <c r="AC1093" s="3" t="s">
        <v>154</v>
      </c>
      <c r="AD1093" s="3" t="s">
        <v>6151</v>
      </c>
      <c r="AE1093" s="3" t="s">
        <v>6151</v>
      </c>
      <c r="AF1093" s="3" t="s">
        <v>154</v>
      </c>
      <c r="AG1093" s="3" t="s">
        <v>154</v>
      </c>
      <c r="AH1093" s="3" t="s">
        <v>6478</v>
      </c>
      <c r="AI1093" s="3" t="s">
        <v>6482</v>
      </c>
      <c r="AJ1093" s="3" t="s">
        <v>8981</v>
      </c>
    </row>
    <row r="1094" spans="1:36" ht="15">
      <c r="A1094" s="10">
        <v>1197</v>
      </c>
      <c r="B1094" t="str">
        <f>IF(K1094="总计","",INDEX(主数据!A:AD,MATCH(J1094,主数据!A:A,0),9))</f>
        <v>华南大区公司</v>
      </c>
      <c r="C1094" t="str">
        <f>IF(K1094="","",INDEX(主数据!A:AD,MATCH(J1094,主数据!A:A,0),11))</f>
        <v>福州西区</v>
      </c>
      <c r="D1094" t="str">
        <f t="shared" si="68"/>
        <v>FZ13自营停车费（临时）直接录入</v>
      </c>
      <c r="E1094" s="13" t="str">
        <f t="shared" si="70"/>
        <v/>
      </c>
      <c r="F1094" s="13" t="str">
        <f>IF(E1094="","",IFERROR(IF(IF(K1094="","",INDEX(收费标合同信息维护!A:Q,MATCH(D1094,收费标合同信息维护!J:J,0),10))=D1094,"有","无"),"无"))</f>
        <v/>
      </c>
      <c r="G1094" s="13" t="str">
        <f t="shared" si="69"/>
        <v/>
      </c>
      <c r="H1094" s="13" t="str">
        <f t="shared" si="71"/>
        <v/>
      </c>
      <c r="I1094" s="13" t="str">
        <f>IF(G1094="","",IFERROR(IF(IF(K1094="","",INDEX(收费标合同信息维护!A:Q,MATCH(G1094,收费标合同信息维护!M:M,0),13))=G1094,"有","无"),"无"))</f>
        <v/>
      </c>
      <c r="J1094" s="3" t="s">
        <v>2163</v>
      </c>
      <c r="K1094" s="3" t="s">
        <v>8967</v>
      </c>
      <c r="L1094" s="3" t="s">
        <v>8898</v>
      </c>
      <c r="M1094" s="3" t="s">
        <v>8899</v>
      </c>
      <c r="N1094" s="3" t="s">
        <v>6477</v>
      </c>
      <c r="O1094" s="3" t="s">
        <v>6597</v>
      </c>
      <c r="P1094" s="3" t="s">
        <v>8990</v>
      </c>
      <c r="Q1094" s="3" t="s">
        <v>8899</v>
      </c>
      <c r="R1094" s="3" t="s">
        <v>6479</v>
      </c>
      <c r="S1094" s="3" t="s">
        <v>6480</v>
      </c>
      <c r="T1094" s="3" t="s">
        <v>6481</v>
      </c>
      <c r="U1094" s="3" t="s">
        <v>6716</v>
      </c>
      <c r="V1094" s="3" t="s">
        <v>154</v>
      </c>
      <c r="W1094" s="3" t="s">
        <v>154</v>
      </c>
      <c r="X1094" s="3" t="s">
        <v>154</v>
      </c>
      <c r="Y1094" s="3" t="s">
        <v>154</v>
      </c>
      <c r="Z1094" s="3" t="s">
        <v>154</v>
      </c>
      <c r="AA1094" s="3" t="s">
        <v>154</v>
      </c>
      <c r="AB1094" s="3" t="s">
        <v>154</v>
      </c>
      <c r="AC1094" s="3" t="s">
        <v>154</v>
      </c>
      <c r="AD1094" s="3" t="s">
        <v>6151</v>
      </c>
      <c r="AE1094" s="3" t="s">
        <v>6151</v>
      </c>
      <c r="AF1094" s="3" t="s">
        <v>154</v>
      </c>
      <c r="AG1094" s="3" t="s">
        <v>154</v>
      </c>
      <c r="AH1094" s="3" t="s">
        <v>6478</v>
      </c>
      <c r="AI1094" s="3" t="s">
        <v>6482</v>
      </c>
      <c r="AJ1094" s="3" t="s">
        <v>8981</v>
      </c>
    </row>
    <row r="1095" spans="1:36" ht="15">
      <c r="A1095" s="10">
        <v>1198</v>
      </c>
      <c r="B1095" t="str">
        <f>IF(K1095="总计","",INDEX(主数据!A:AD,MATCH(J1095,主数据!A:A,0),9))</f>
        <v>华南大区公司</v>
      </c>
      <c r="C1095" t="str">
        <f>IF(K1095="","",INDEX(主数据!A:AD,MATCH(J1095,主数据!A:A,0),11))</f>
        <v>福州西区</v>
      </c>
      <c r="D1095" t="str">
        <f t="shared" si="68"/>
        <v>FZ13场地管理费直接录入</v>
      </c>
      <c r="E1095" s="13" t="str">
        <f t="shared" si="70"/>
        <v/>
      </c>
      <c r="F1095" s="13" t="str">
        <f>IF(E1095="","",IFERROR(IF(IF(K1095="","",INDEX(收费标合同信息维护!A:Q,MATCH(D1095,收费标合同信息维护!J:J,0),10))=D1095,"有","无"),"无"))</f>
        <v/>
      </c>
      <c r="G1095" s="13" t="str">
        <f t="shared" si="69"/>
        <v/>
      </c>
      <c r="H1095" s="13" t="str">
        <f t="shared" si="71"/>
        <v/>
      </c>
      <c r="I1095" s="13" t="str">
        <f>IF(G1095="","",IFERROR(IF(IF(K1095="","",INDEX(收费标合同信息维护!A:Q,MATCH(G1095,收费标合同信息维护!M:M,0),13))=G1095,"有","无"),"无"))</f>
        <v/>
      </c>
      <c r="J1095" s="3" t="s">
        <v>2163</v>
      </c>
      <c r="K1095" s="3" t="s">
        <v>8967</v>
      </c>
      <c r="L1095" s="3" t="s">
        <v>6832</v>
      </c>
      <c r="M1095" s="3" t="s">
        <v>6833</v>
      </c>
      <c r="N1095" s="3" t="s">
        <v>6477</v>
      </c>
      <c r="O1095" s="3" t="s">
        <v>6478</v>
      </c>
      <c r="P1095" s="3" t="s">
        <v>8991</v>
      </c>
      <c r="Q1095" s="3" t="s">
        <v>6833</v>
      </c>
      <c r="R1095" s="3" t="s">
        <v>6479</v>
      </c>
      <c r="S1095" s="3" t="s">
        <v>6480</v>
      </c>
      <c r="T1095" s="3" t="s">
        <v>6481</v>
      </c>
      <c r="U1095" s="3" t="s">
        <v>154</v>
      </c>
      <c r="V1095" s="3" t="s">
        <v>154</v>
      </c>
      <c r="W1095" s="3" t="s">
        <v>154</v>
      </c>
      <c r="X1095" s="3" t="s">
        <v>154</v>
      </c>
      <c r="Y1095" s="3" t="s">
        <v>154</v>
      </c>
      <c r="Z1095" s="3" t="s">
        <v>154</v>
      </c>
      <c r="AA1095" s="3" t="s">
        <v>154</v>
      </c>
      <c r="AB1095" s="3" t="s">
        <v>154</v>
      </c>
      <c r="AC1095" s="3" t="s">
        <v>154</v>
      </c>
      <c r="AD1095" s="3" t="s">
        <v>6151</v>
      </c>
      <c r="AE1095" s="3" t="s">
        <v>6151</v>
      </c>
      <c r="AF1095" s="3" t="s">
        <v>154</v>
      </c>
      <c r="AG1095" s="3" t="s">
        <v>154</v>
      </c>
      <c r="AH1095" s="3" t="s">
        <v>6478</v>
      </c>
      <c r="AI1095" s="3" t="s">
        <v>6482</v>
      </c>
      <c r="AJ1095" s="3" t="s">
        <v>8981</v>
      </c>
    </row>
    <row r="1096" spans="1:36" ht="15">
      <c r="A1096" s="10">
        <v>1199</v>
      </c>
      <c r="B1096" t="str">
        <f>IF(K1096="总计","",INDEX(主数据!A:AD,MATCH(J1096,主数据!A:A,0),9))</f>
        <v>华南大区公司</v>
      </c>
      <c r="C1096" t="str">
        <f>IF(K1096="","",INDEX(主数据!A:AD,MATCH(J1096,主数据!A:A,0),11))</f>
        <v>福州西区</v>
      </c>
      <c r="D1096" t="str">
        <f t="shared" si="68"/>
        <v>FZ13其他费用直接录入</v>
      </c>
      <c r="E1096" s="13" t="str">
        <f t="shared" si="70"/>
        <v/>
      </c>
      <c r="F1096" s="13" t="str">
        <f>IF(E1096="","",IFERROR(IF(IF(K1096="","",INDEX(收费标合同信息维护!A:Q,MATCH(D1096,收费标合同信息维护!J:J,0),10))=D1096,"有","无"),"无"))</f>
        <v/>
      </c>
      <c r="G1096" s="13" t="str">
        <f t="shared" si="69"/>
        <v/>
      </c>
      <c r="H1096" s="13" t="str">
        <f t="shared" si="71"/>
        <v/>
      </c>
      <c r="I1096" s="13" t="str">
        <f>IF(G1096="","",IFERROR(IF(IF(K1096="","",INDEX(收费标合同信息维护!A:Q,MATCH(G1096,收费标合同信息维护!M:M,0),13))=G1096,"有","无"),"无"))</f>
        <v/>
      </c>
      <c r="J1096" s="3" t="s">
        <v>2163</v>
      </c>
      <c r="K1096" s="3" t="s">
        <v>8967</v>
      </c>
      <c r="L1096" s="3" t="s">
        <v>6544</v>
      </c>
      <c r="M1096" s="3" t="s">
        <v>6545</v>
      </c>
      <c r="N1096" s="3" t="s">
        <v>6477</v>
      </c>
      <c r="O1096" s="3" t="s">
        <v>6478</v>
      </c>
      <c r="P1096" s="3" t="s">
        <v>8992</v>
      </c>
      <c r="Q1096" s="3" t="s">
        <v>8993</v>
      </c>
      <c r="R1096" s="3" t="s">
        <v>6479</v>
      </c>
      <c r="S1096" s="3" t="s">
        <v>6480</v>
      </c>
      <c r="T1096" s="3" t="s">
        <v>6481</v>
      </c>
      <c r="U1096" s="3" t="s">
        <v>154</v>
      </c>
      <c r="V1096" s="3" t="s">
        <v>154</v>
      </c>
      <c r="W1096" s="3" t="s">
        <v>154</v>
      </c>
      <c r="X1096" s="3" t="s">
        <v>154</v>
      </c>
      <c r="Y1096" s="3" t="s">
        <v>154</v>
      </c>
      <c r="Z1096" s="3" t="s">
        <v>154</v>
      </c>
      <c r="AA1096" s="3" t="s">
        <v>154</v>
      </c>
      <c r="AB1096" s="3" t="s">
        <v>154</v>
      </c>
      <c r="AC1096" s="3" t="s">
        <v>154</v>
      </c>
      <c r="AD1096" s="3" t="s">
        <v>6151</v>
      </c>
      <c r="AE1096" s="3" t="s">
        <v>6151</v>
      </c>
      <c r="AF1096" s="3" t="s">
        <v>154</v>
      </c>
      <c r="AG1096" s="3" t="s">
        <v>154</v>
      </c>
      <c r="AH1096" s="3" t="s">
        <v>6478</v>
      </c>
      <c r="AI1096" s="3" t="s">
        <v>6482</v>
      </c>
      <c r="AJ1096" s="3" t="s">
        <v>8994</v>
      </c>
    </row>
    <row r="1097" spans="1:36" ht="15">
      <c r="A1097" s="10">
        <v>1200</v>
      </c>
      <c r="B1097" t="str">
        <f>IF(K1097="总计","",INDEX(主数据!A:AD,MATCH(J1097,主数据!A:A,0),9))</f>
        <v>华南大区公司</v>
      </c>
      <c r="C1097" t="str">
        <f>IF(K1097="","",INDEX(主数据!A:AD,MATCH(J1097,主数据!A:A,0),11))</f>
        <v>福州西区</v>
      </c>
      <c r="D1097" t="str">
        <f t="shared" si="68"/>
        <v>FZ13其他费用直接录入</v>
      </c>
      <c r="E1097" s="13" t="str">
        <f t="shared" si="70"/>
        <v/>
      </c>
      <c r="F1097" s="13" t="str">
        <f>IF(E1097="","",IFERROR(IF(IF(K1097="","",INDEX(收费标合同信息维护!A:Q,MATCH(D1097,收费标合同信息维护!J:J,0),10))=D1097,"有","无"),"无"))</f>
        <v/>
      </c>
      <c r="G1097" s="13" t="str">
        <f t="shared" si="69"/>
        <v/>
      </c>
      <c r="H1097" s="13" t="str">
        <f t="shared" si="71"/>
        <v/>
      </c>
      <c r="I1097" s="13" t="str">
        <f>IF(G1097="","",IFERROR(IF(IF(K1097="","",INDEX(收费标合同信息维护!A:Q,MATCH(G1097,收费标合同信息维护!M:M,0),13))=G1097,"有","无"),"无"))</f>
        <v/>
      </c>
      <c r="J1097" s="3" t="s">
        <v>2163</v>
      </c>
      <c r="K1097" s="3" t="s">
        <v>8967</v>
      </c>
      <c r="L1097" s="3" t="s">
        <v>6544</v>
      </c>
      <c r="M1097" s="3" t="s">
        <v>6545</v>
      </c>
      <c r="N1097" s="3" t="s">
        <v>6477</v>
      </c>
      <c r="O1097" s="3" t="s">
        <v>6478</v>
      </c>
      <c r="P1097" s="3" t="s">
        <v>8995</v>
      </c>
      <c r="Q1097" s="3" t="s">
        <v>6602</v>
      </c>
      <c r="R1097" s="3" t="s">
        <v>6479</v>
      </c>
      <c r="S1097" s="3" t="s">
        <v>6480</v>
      </c>
      <c r="T1097" s="3" t="s">
        <v>6481</v>
      </c>
      <c r="U1097" s="3" t="s">
        <v>154</v>
      </c>
      <c r="V1097" s="3" t="s">
        <v>154</v>
      </c>
      <c r="W1097" s="3" t="s">
        <v>154</v>
      </c>
      <c r="X1097" s="3" t="s">
        <v>154</v>
      </c>
      <c r="Y1097" s="3" t="s">
        <v>154</v>
      </c>
      <c r="Z1097" s="3" t="s">
        <v>154</v>
      </c>
      <c r="AA1097" s="3" t="s">
        <v>154</v>
      </c>
      <c r="AB1097" s="3" t="s">
        <v>154</v>
      </c>
      <c r="AC1097" s="3" t="s">
        <v>154</v>
      </c>
      <c r="AD1097" s="3" t="s">
        <v>6151</v>
      </c>
      <c r="AE1097" s="3" t="s">
        <v>6151</v>
      </c>
      <c r="AF1097" s="3" t="s">
        <v>154</v>
      </c>
      <c r="AG1097" s="3" t="s">
        <v>154</v>
      </c>
      <c r="AH1097" s="3" t="s">
        <v>6478</v>
      </c>
      <c r="AI1097" s="3" t="s">
        <v>6482</v>
      </c>
      <c r="AJ1097" s="3" t="s">
        <v>8994</v>
      </c>
    </row>
    <row r="1098" spans="1:36" ht="15">
      <c r="A1098" s="10">
        <v>1201</v>
      </c>
      <c r="B1098" t="str">
        <f>IF(K1098="总计","",INDEX(主数据!A:AD,MATCH(J1098,主数据!A:A,0),9))</f>
        <v>华南大区公司</v>
      </c>
      <c r="C1098" t="str">
        <f>IF(K1098="","",INDEX(主数据!A:AD,MATCH(J1098,主数据!A:A,0),11))</f>
        <v>福州西区</v>
      </c>
      <c r="D1098" t="str">
        <f t="shared" si="68"/>
        <v>FZ13其他费用直接录入</v>
      </c>
      <c r="E1098" s="13" t="str">
        <f t="shared" si="70"/>
        <v/>
      </c>
      <c r="F1098" s="13" t="str">
        <f>IF(E1098="","",IFERROR(IF(IF(K1098="","",INDEX(收费标合同信息维护!A:Q,MATCH(D1098,收费标合同信息维护!J:J,0),10))=D1098,"有","无"),"无"))</f>
        <v/>
      </c>
      <c r="G1098" s="13" t="str">
        <f t="shared" si="69"/>
        <v/>
      </c>
      <c r="H1098" s="13" t="str">
        <f t="shared" si="71"/>
        <v/>
      </c>
      <c r="I1098" s="13" t="str">
        <f>IF(G1098="","",IFERROR(IF(IF(K1098="","",INDEX(收费标合同信息维护!A:Q,MATCH(G1098,收费标合同信息维护!M:M,0),13))=G1098,"有","无"),"无"))</f>
        <v/>
      </c>
      <c r="J1098" s="3" t="s">
        <v>2163</v>
      </c>
      <c r="K1098" s="3" t="s">
        <v>8967</v>
      </c>
      <c r="L1098" s="3" t="s">
        <v>6544</v>
      </c>
      <c r="M1098" s="3" t="s">
        <v>6545</v>
      </c>
      <c r="N1098" s="3" t="s">
        <v>6477</v>
      </c>
      <c r="O1098" s="3" t="s">
        <v>6478</v>
      </c>
      <c r="P1098" s="3" t="s">
        <v>8996</v>
      </c>
      <c r="Q1098" s="3" t="s">
        <v>6723</v>
      </c>
      <c r="R1098" s="3" t="s">
        <v>6479</v>
      </c>
      <c r="S1098" s="3" t="s">
        <v>6480</v>
      </c>
      <c r="T1098" s="3" t="s">
        <v>6481</v>
      </c>
      <c r="U1098" s="3" t="s">
        <v>154</v>
      </c>
      <c r="V1098" s="3" t="s">
        <v>154</v>
      </c>
      <c r="W1098" s="3" t="s">
        <v>154</v>
      </c>
      <c r="X1098" s="3" t="s">
        <v>154</v>
      </c>
      <c r="Y1098" s="3" t="s">
        <v>154</v>
      </c>
      <c r="Z1098" s="3" t="s">
        <v>154</v>
      </c>
      <c r="AA1098" s="3" t="s">
        <v>154</v>
      </c>
      <c r="AB1098" s="3" t="s">
        <v>154</v>
      </c>
      <c r="AC1098" s="3" t="s">
        <v>154</v>
      </c>
      <c r="AD1098" s="3" t="s">
        <v>6151</v>
      </c>
      <c r="AE1098" s="3" t="s">
        <v>6151</v>
      </c>
      <c r="AF1098" s="3" t="s">
        <v>154</v>
      </c>
      <c r="AG1098" s="3" t="s">
        <v>154</v>
      </c>
      <c r="AH1098" s="3" t="s">
        <v>6478</v>
      </c>
      <c r="AI1098" s="3" t="s">
        <v>6482</v>
      </c>
      <c r="AJ1098" s="3" t="s">
        <v>8994</v>
      </c>
    </row>
    <row r="1099" spans="1:36" ht="15">
      <c r="A1099" s="10">
        <v>1202</v>
      </c>
      <c r="B1099" t="str">
        <f>IF(K1099="总计","",INDEX(主数据!A:AD,MATCH(J1099,主数据!A:A,0),9))</f>
        <v>华南大区公司</v>
      </c>
      <c r="C1099" t="str">
        <f>IF(K1099="","",INDEX(主数据!A:AD,MATCH(J1099,主数据!A:A,0),11))</f>
        <v>福州西区</v>
      </c>
      <c r="D1099" t="str">
        <f t="shared" si="68"/>
        <v>FZ13其他费用直接录入</v>
      </c>
      <c r="E1099" s="13" t="str">
        <f t="shared" si="70"/>
        <v/>
      </c>
      <c r="F1099" s="13" t="str">
        <f>IF(E1099="","",IFERROR(IF(IF(K1099="","",INDEX(收费标合同信息维护!A:Q,MATCH(D1099,收费标合同信息维护!J:J,0),10))=D1099,"有","无"),"无"))</f>
        <v/>
      </c>
      <c r="G1099" s="13" t="str">
        <f t="shared" si="69"/>
        <v/>
      </c>
      <c r="H1099" s="13" t="str">
        <f t="shared" si="71"/>
        <v/>
      </c>
      <c r="I1099" s="13" t="str">
        <f>IF(G1099="","",IFERROR(IF(IF(K1099="","",INDEX(收费标合同信息维护!A:Q,MATCH(G1099,收费标合同信息维护!M:M,0),13))=G1099,"有","无"),"无"))</f>
        <v/>
      </c>
      <c r="J1099" s="3" t="s">
        <v>2163</v>
      </c>
      <c r="K1099" s="3" t="s">
        <v>8967</v>
      </c>
      <c r="L1099" s="3" t="s">
        <v>6544</v>
      </c>
      <c r="M1099" s="3" t="s">
        <v>6545</v>
      </c>
      <c r="N1099" s="3" t="s">
        <v>6477</v>
      </c>
      <c r="O1099" s="3" t="s">
        <v>6478</v>
      </c>
      <c r="P1099" s="3" t="s">
        <v>8997</v>
      </c>
      <c r="Q1099" s="3" t="s">
        <v>6836</v>
      </c>
      <c r="R1099" s="3" t="s">
        <v>6479</v>
      </c>
      <c r="S1099" s="3" t="s">
        <v>6480</v>
      </c>
      <c r="T1099" s="3" t="s">
        <v>6481</v>
      </c>
      <c r="U1099" s="3" t="s">
        <v>154</v>
      </c>
      <c r="V1099" s="3" t="s">
        <v>154</v>
      </c>
      <c r="W1099" s="3" t="s">
        <v>154</v>
      </c>
      <c r="X1099" s="3" t="s">
        <v>154</v>
      </c>
      <c r="Y1099" s="3" t="s">
        <v>154</v>
      </c>
      <c r="Z1099" s="3" t="s">
        <v>154</v>
      </c>
      <c r="AA1099" s="3" t="s">
        <v>154</v>
      </c>
      <c r="AB1099" s="3" t="s">
        <v>154</v>
      </c>
      <c r="AC1099" s="3" t="s">
        <v>154</v>
      </c>
      <c r="AD1099" s="3" t="s">
        <v>6151</v>
      </c>
      <c r="AE1099" s="3" t="s">
        <v>6151</v>
      </c>
      <c r="AF1099" s="3" t="s">
        <v>154</v>
      </c>
      <c r="AG1099" s="3" t="s">
        <v>154</v>
      </c>
      <c r="AH1099" s="3" t="s">
        <v>6478</v>
      </c>
      <c r="AI1099" s="3" t="s">
        <v>6482</v>
      </c>
      <c r="AJ1099" s="3" t="s">
        <v>8981</v>
      </c>
    </row>
    <row r="1100" spans="1:36" ht="15">
      <c r="A1100" s="10">
        <v>1203</v>
      </c>
      <c r="B1100" t="str">
        <f>IF(K1100="总计","",INDEX(主数据!A:AD,MATCH(J1100,主数据!A:A,0),9))</f>
        <v>华南大区公司</v>
      </c>
      <c r="C1100" t="str">
        <f>IF(K1100="","",INDEX(主数据!A:AD,MATCH(J1100,主数据!A:A,0),11))</f>
        <v>福州西区</v>
      </c>
      <c r="D1100" t="str">
        <f t="shared" si="68"/>
        <v>FZ13其他费用直接录入</v>
      </c>
      <c r="E1100" s="13" t="str">
        <f t="shared" si="70"/>
        <v/>
      </c>
      <c r="F1100" s="13" t="str">
        <f>IF(E1100="","",IFERROR(IF(IF(K1100="","",INDEX(收费标合同信息维护!A:Q,MATCH(D1100,收费标合同信息维护!J:J,0),10))=D1100,"有","无"),"无"))</f>
        <v/>
      </c>
      <c r="G1100" s="13" t="str">
        <f t="shared" si="69"/>
        <v/>
      </c>
      <c r="H1100" s="13" t="str">
        <f t="shared" si="71"/>
        <v/>
      </c>
      <c r="I1100" s="13" t="str">
        <f>IF(G1100="","",IFERROR(IF(IF(K1100="","",INDEX(收费标合同信息维护!A:Q,MATCH(G1100,收费标合同信息维护!M:M,0),13))=G1100,"有","无"),"无"))</f>
        <v/>
      </c>
      <c r="J1100" s="3" t="s">
        <v>2163</v>
      </c>
      <c r="K1100" s="3" t="s">
        <v>8967</v>
      </c>
      <c r="L1100" s="3" t="s">
        <v>6544</v>
      </c>
      <c r="M1100" s="3" t="s">
        <v>6545</v>
      </c>
      <c r="N1100" s="3" t="s">
        <v>6477</v>
      </c>
      <c r="O1100" s="3" t="s">
        <v>6478</v>
      </c>
      <c r="P1100" s="3" t="s">
        <v>8998</v>
      </c>
      <c r="Q1100" s="3" t="s">
        <v>8999</v>
      </c>
      <c r="R1100" s="3" t="s">
        <v>6479</v>
      </c>
      <c r="S1100" s="3" t="s">
        <v>6480</v>
      </c>
      <c r="T1100" s="3" t="s">
        <v>6481</v>
      </c>
      <c r="U1100" s="3" t="s">
        <v>154</v>
      </c>
      <c r="V1100" s="3" t="s">
        <v>154</v>
      </c>
      <c r="W1100" s="3" t="s">
        <v>154</v>
      </c>
      <c r="X1100" s="3" t="s">
        <v>154</v>
      </c>
      <c r="Y1100" s="3" t="s">
        <v>154</v>
      </c>
      <c r="Z1100" s="3" t="s">
        <v>154</v>
      </c>
      <c r="AA1100" s="3" t="s">
        <v>154</v>
      </c>
      <c r="AB1100" s="3" t="s">
        <v>154</v>
      </c>
      <c r="AC1100" s="3" t="s">
        <v>154</v>
      </c>
      <c r="AD1100" s="3" t="s">
        <v>6151</v>
      </c>
      <c r="AE1100" s="3" t="s">
        <v>6151</v>
      </c>
      <c r="AF1100" s="3" t="s">
        <v>154</v>
      </c>
      <c r="AG1100" s="3" t="s">
        <v>154</v>
      </c>
      <c r="AH1100" s="3" t="s">
        <v>6478</v>
      </c>
      <c r="AI1100" s="3" t="s">
        <v>6482</v>
      </c>
      <c r="AJ1100" s="3" t="s">
        <v>8994</v>
      </c>
    </row>
    <row r="1101" spans="1:36" ht="15">
      <c r="A1101" s="10">
        <v>1204</v>
      </c>
      <c r="B1101" t="str">
        <f>IF(K1101="总计","",INDEX(主数据!A:AD,MATCH(J1101,主数据!A:A,0),9))</f>
        <v>华南大区公司</v>
      </c>
      <c r="C1101" t="str">
        <f>IF(K1101="","",INDEX(主数据!A:AD,MATCH(J1101,主数据!A:A,0),11))</f>
        <v>福州西区</v>
      </c>
      <c r="D1101" t="str">
        <f t="shared" si="68"/>
        <v>FZ13其他费用直接录入</v>
      </c>
      <c r="E1101" s="13" t="str">
        <f t="shared" si="70"/>
        <v/>
      </c>
      <c r="F1101" s="13" t="str">
        <f>IF(E1101="","",IFERROR(IF(IF(K1101="","",INDEX(收费标合同信息维护!A:Q,MATCH(D1101,收费标合同信息维护!J:J,0),10))=D1101,"有","无"),"无"))</f>
        <v/>
      </c>
      <c r="G1101" s="13" t="str">
        <f t="shared" si="69"/>
        <v/>
      </c>
      <c r="H1101" s="13" t="str">
        <f t="shared" si="71"/>
        <v/>
      </c>
      <c r="I1101" s="13" t="str">
        <f>IF(G1101="","",IFERROR(IF(IF(K1101="","",INDEX(收费标合同信息维护!A:Q,MATCH(G1101,收费标合同信息维护!M:M,0),13))=G1101,"有","无"),"无"))</f>
        <v/>
      </c>
      <c r="J1101" s="3" t="s">
        <v>2163</v>
      </c>
      <c r="K1101" s="3" t="s">
        <v>8967</v>
      </c>
      <c r="L1101" s="3" t="s">
        <v>6544</v>
      </c>
      <c r="M1101" s="3" t="s">
        <v>6545</v>
      </c>
      <c r="N1101" s="3" t="s">
        <v>6477</v>
      </c>
      <c r="O1101" s="3" t="s">
        <v>6478</v>
      </c>
      <c r="P1101" s="3" t="s">
        <v>9000</v>
      </c>
      <c r="Q1101" s="3" t="s">
        <v>9001</v>
      </c>
      <c r="R1101" s="3" t="s">
        <v>6479</v>
      </c>
      <c r="S1101" s="3" t="s">
        <v>6480</v>
      </c>
      <c r="T1101" s="3" t="s">
        <v>6481</v>
      </c>
      <c r="U1101" s="3" t="s">
        <v>154</v>
      </c>
      <c r="V1101" s="3" t="s">
        <v>154</v>
      </c>
      <c r="W1101" s="3" t="s">
        <v>154</v>
      </c>
      <c r="X1101" s="3" t="s">
        <v>154</v>
      </c>
      <c r="Y1101" s="3" t="s">
        <v>154</v>
      </c>
      <c r="Z1101" s="3" t="s">
        <v>154</v>
      </c>
      <c r="AA1101" s="3" t="s">
        <v>154</v>
      </c>
      <c r="AB1101" s="3" t="s">
        <v>154</v>
      </c>
      <c r="AC1101" s="3" t="s">
        <v>154</v>
      </c>
      <c r="AD1101" s="3" t="s">
        <v>6151</v>
      </c>
      <c r="AE1101" s="3" t="s">
        <v>6151</v>
      </c>
      <c r="AF1101" s="3" t="s">
        <v>154</v>
      </c>
      <c r="AG1101" s="3" t="s">
        <v>154</v>
      </c>
      <c r="AH1101" s="3" t="s">
        <v>6478</v>
      </c>
      <c r="AI1101" s="3" t="s">
        <v>6482</v>
      </c>
      <c r="AJ1101" s="3" t="s">
        <v>8994</v>
      </c>
    </row>
    <row r="1102" spans="1:36" ht="15">
      <c r="A1102" s="10">
        <v>1205</v>
      </c>
      <c r="B1102" t="str">
        <f>IF(K1102="总计","",INDEX(主数据!A:AD,MATCH(J1102,主数据!A:A,0),9))</f>
        <v>华南大区公司</v>
      </c>
      <c r="C1102" t="str">
        <f>IF(K1102="","",INDEX(主数据!A:AD,MATCH(J1102,主数据!A:A,0),11))</f>
        <v>福州西区</v>
      </c>
      <c r="D1102" t="str">
        <f t="shared" si="68"/>
        <v>FZ13公摊费标准方式0.40</v>
      </c>
      <c r="E1102" s="13" t="str">
        <f t="shared" si="70"/>
        <v>0.40</v>
      </c>
      <c r="F1102" s="13" t="str">
        <f>IF(E1102="","",IFERROR(IF(IF(K1102="","",INDEX(收费标合同信息维护!A:Q,MATCH(D1102,收费标合同信息维护!J:J,0),10))=D1102,"有","无"),"无"))</f>
        <v>无</v>
      </c>
      <c r="G1102" s="13" t="str">
        <f t="shared" si="69"/>
        <v/>
      </c>
      <c r="H1102" s="13" t="str">
        <f t="shared" si="71"/>
        <v/>
      </c>
      <c r="I1102" s="13" t="str">
        <f>IF(G1102="","",IFERROR(IF(IF(K1102="","",INDEX(收费标合同信息维护!A:Q,MATCH(G1102,收费标合同信息维护!M:M,0),13))=G1102,"有","无"),"无"))</f>
        <v/>
      </c>
      <c r="J1102" s="3" t="s">
        <v>2163</v>
      </c>
      <c r="K1102" s="3" t="s">
        <v>8967</v>
      </c>
      <c r="L1102" s="3" t="s">
        <v>6738</v>
      </c>
      <c r="M1102" s="3" t="s">
        <v>6739</v>
      </c>
      <c r="N1102" s="3" t="s">
        <v>6477</v>
      </c>
      <c r="O1102" s="3" t="s">
        <v>6597</v>
      </c>
      <c r="P1102" s="3" t="s">
        <v>9002</v>
      </c>
      <c r="Q1102" s="3" t="s">
        <v>9003</v>
      </c>
      <c r="R1102" s="3" t="s">
        <v>6484</v>
      </c>
      <c r="S1102" s="3" t="s">
        <v>6491</v>
      </c>
      <c r="T1102" s="3" t="s">
        <v>7025</v>
      </c>
      <c r="U1102" s="3" t="s">
        <v>6716</v>
      </c>
      <c r="V1102" s="3" t="s">
        <v>8958</v>
      </c>
      <c r="W1102" s="3" t="s">
        <v>154</v>
      </c>
      <c r="X1102" s="3" t="s">
        <v>154</v>
      </c>
      <c r="Y1102" s="3" t="s">
        <v>154</v>
      </c>
      <c r="Z1102" s="3" t="s">
        <v>154</v>
      </c>
      <c r="AA1102" s="3" t="s">
        <v>154</v>
      </c>
      <c r="AB1102" s="3" t="s">
        <v>154</v>
      </c>
      <c r="AC1102" s="3" t="s">
        <v>154</v>
      </c>
      <c r="AD1102" s="3" t="s">
        <v>6151</v>
      </c>
      <c r="AE1102" s="3" t="s">
        <v>6151</v>
      </c>
      <c r="AF1102" s="3" t="s">
        <v>154</v>
      </c>
      <c r="AG1102" s="3" t="s">
        <v>154</v>
      </c>
      <c r="AH1102" s="3" t="s">
        <v>6478</v>
      </c>
      <c r="AI1102" s="3" t="s">
        <v>6482</v>
      </c>
      <c r="AJ1102" s="3" t="s">
        <v>8988</v>
      </c>
    </row>
    <row r="1103" spans="1:36" ht="15">
      <c r="A1103" s="10">
        <v>1206</v>
      </c>
      <c r="B1103" t="str">
        <f>IF(K1103="总计","",INDEX(主数据!A:AD,MATCH(J1103,主数据!A:A,0),9))</f>
        <v>华南大区公司</v>
      </c>
      <c r="C1103" t="str">
        <f>IF(K1103="","",INDEX(主数据!A:AD,MATCH(J1103,主数据!A:A,0),11))</f>
        <v>福州西区</v>
      </c>
      <c r="D1103" t="str">
        <f t="shared" si="68"/>
        <v>FZ13公摊费标准方式1.42</v>
      </c>
      <c r="E1103" s="13" t="str">
        <f t="shared" si="70"/>
        <v>1.42</v>
      </c>
      <c r="F1103" s="13" t="str">
        <f>IF(E1103="","",IFERROR(IF(IF(K1103="","",INDEX(收费标合同信息维护!A:Q,MATCH(D1103,收费标合同信息维护!J:J,0),10))=D1103,"有","无"),"无"))</f>
        <v>无</v>
      </c>
      <c r="G1103" s="13" t="str">
        <f t="shared" si="69"/>
        <v/>
      </c>
      <c r="H1103" s="13" t="str">
        <f t="shared" si="71"/>
        <v/>
      </c>
      <c r="I1103" s="13" t="str">
        <f>IF(G1103="","",IFERROR(IF(IF(K1103="","",INDEX(收费标合同信息维护!A:Q,MATCH(G1103,收费标合同信息维护!M:M,0),13))=G1103,"有","无"),"无"))</f>
        <v/>
      </c>
      <c r="J1103" s="3" t="s">
        <v>2163</v>
      </c>
      <c r="K1103" s="3" t="s">
        <v>8967</v>
      </c>
      <c r="L1103" s="3" t="s">
        <v>6738</v>
      </c>
      <c r="M1103" s="3" t="s">
        <v>6739</v>
      </c>
      <c r="N1103" s="3" t="s">
        <v>6477</v>
      </c>
      <c r="O1103" s="3" t="s">
        <v>6597</v>
      </c>
      <c r="P1103" s="3" t="s">
        <v>9004</v>
      </c>
      <c r="Q1103" s="3" t="s">
        <v>9005</v>
      </c>
      <c r="R1103" s="3" t="s">
        <v>6484</v>
      </c>
      <c r="S1103" s="3" t="s">
        <v>6491</v>
      </c>
      <c r="T1103" s="3" t="s">
        <v>7025</v>
      </c>
      <c r="U1103" s="3" t="s">
        <v>6716</v>
      </c>
      <c r="V1103" s="3" t="s">
        <v>8985</v>
      </c>
      <c r="W1103" s="3" t="s">
        <v>154</v>
      </c>
      <c r="X1103" s="3" t="s">
        <v>154</v>
      </c>
      <c r="Y1103" s="3" t="s">
        <v>154</v>
      </c>
      <c r="Z1103" s="3" t="s">
        <v>154</v>
      </c>
      <c r="AA1103" s="3" t="s">
        <v>154</v>
      </c>
      <c r="AB1103" s="3" t="s">
        <v>154</v>
      </c>
      <c r="AC1103" s="3" t="s">
        <v>154</v>
      </c>
      <c r="AD1103" s="3" t="s">
        <v>6151</v>
      </c>
      <c r="AE1103" s="3" t="s">
        <v>6151</v>
      </c>
      <c r="AF1103" s="3" t="s">
        <v>154</v>
      </c>
      <c r="AG1103" s="3" t="s">
        <v>154</v>
      </c>
      <c r="AH1103" s="3" t="s">
        <v>6478</v>
      </c>
      <c r="AI1103" s="3" t="s">
        <v>6482</v>
      </c>
      <c r="AJ1103" s="3" t="s">
        <v>6271</v>
      </c>
    </row>
    <row r="1104" spans="1:36" ht="15">
      <c r="A1104" s="10">
        <v>1207</v>
      </c>
      <c r="B1104" t="str">
        <f>IF(K1104="总计","",INDEX(主数据!A:AD,MATCH(J1104,主数据!A:A,0),9))</f>
        <v>华南大区公司</v>
      </c>
      <c r="C1104" t="str">
        <f>IF(K1104="","",INDEX(主数据!A:AD,MATCH(J1104,主数据!A:A,0),11))</f>
        <v>福州西区</v>
      </c>
      <c r="D1104" t="str">
        <f t="shared" si="68"/>
        <v>FZ13代收代付其他费用直接录入</v>
      </c>
      <c r="E1104" s="13" t="str">
        <f t="shared" si="70"/>
        <v/>
      </c>
      <c r="F1104" s="13" t="str">
        <f>IF(E1104="","",IFERROR(IF(IF(K1104="","",INDEX(收费标合同信息维护!A:Q,MATCH(D1104,收费标合同信息维护!J:J,0),10))=D1104,"有","无"),"无"))</f>
        <v/>
      </c>
      <c r="G1104" s="13" t="str">
        <f t="shared" si="69"/>
        <v/>
      </c>
      <c r="H1104" s="13" t="str">
        <f t="shared" si="71"/>
        <v/>
      </c>
      <c r="I1104" s="13" t="str">
        <f>IF(G1104="","",IFERROR(IF(IF(K1104="","",INDEX(收费标合同信息维护!A:Q,MATCH(G1104,收费标合同信息维护!M:M,0),13))=G1104,"有","无"),"无"))</f>
        <v/>
      </c>
      <c r="J1104" s="3" t="s">
        <v>2163</v>
      </c>
      <c r="K1104" s="3" t="s">
        <v>8967</v>
      </c>
      <c r="L1104" s="3" t="s">
        <v>6620</v>
      </c>
      <c r="M1104" s="3" t="s">
        <v>6621</v>
      </c>
      <c r="N1104" s="3" t="s">
        <v>6477</v>
      </c>
      <c r="O1104" s="3" t="s">
        <v>6597</v>
      </c>
      <c r="P1104" s="3" t="s">
        <v>9006</v>
      </c>
      <c r="Q1104" s="3" t="s">
        <v>8543</v>
      </c>
      <c r="R1104" s="3" t="s">
        <v>6479</v>
      </c>
      <c r="S1104" s="3" t="s">
        <v>6480</v>
      </c>
      <c r="T1104" s="3" t="s">
        <v>6481</v>
      </c>
      <c r="U1104" s="3" t="s">
        <v>6716</v>
      </c>
      <c r="V1104" s="3" t="s">
        <v>154</v>
      </c>
      <c r="W1104" s="3" t="s">
        <v>154</v>
      </c>
      <c r="X1104" s="3" t="s">
        <v>154</v>
      </c>
      <c r="Y1104" s="3" t="s">
        <v>154</v>
      </c>
      <c r="Z1104" s="3" t="s">
        <v>154</v>
      </c>
      <c r="AA1104" s="3" t="s">
        <v>154</v>
      </c>
      <c r="AB1104" s="3" t="s">
        <v>154</v>
      </c>
      <c r="AC1104" s="3" t="s">
        <v>154</v>
      </c>
      <c r="AD1104" s="3" t="s">
        <v>6151</v>
      </c>
      <c r="AE1104" s="3" t="s">
        <v>6151</v>
      </c>
      <c r="AF1104" s="3" t="s">
        <v>154</v>
      </c>
      <c r="AG1104" s="3" t="s">
        <v>154</v>
      </c>
      <c r="AH1104" s="3" t="s">
        <v>6478</v>
      </c>
      <c r="AI1104" s="3" t="s">
        <v>6482</v>
      </c>
      <c r="AJ1104" s="3" t="s">
        <v>8981</v>
      </c>
    </row>
    <row r="1105" spans="1:36" ht="15">
      <c r="A1105" s="10">
        <v>1208</v>
      </c>
      <c r="B1105" t="e">
        <f>IF(K1105="总计","",INDEX(主数据!A:AD,MATCH(J1105,主数据!A:A,0),9))</f>
        <v>#N/A</v>
      </c>
      <c r="C1105" t="e">
        <f>IF(K1105="","",INDEX(主数据!A:AD,MATCH(J1105,主数据!A:A,0),11))</f>
        <v>#N/A</v>
      </c>
      <c r="D1105" t="str">
        <f t="shared" si="68"/>
        <v>huchengyijing物业服务费标准方式2.50</v>
      </c>
      <c r="E1105" s="13" t="str">
        <f t="shared" si="70"/>
        <v>2.50</v>
      </c>
      <c r="F1105" s="13" t="str">
        <f>IF(E1105="","",IFERROR(IF(IF(K1105="","",INDEX(收费标合同信息维护!A:Q,MATCH(D1105,收费标合同信息维护!J:J,0),10))=D1105,"有","无"),"无"))</f>
        <v>无</v>
      </c>
      <c r="G1105" s="13" t="str">
        <f t="shared" si="69"/>
        <v/>
      </c>
      <c r="H1105" s="13" t="str">
        <f t="shared" si="71"/>
        <v/>
      </c>
      <c r="I1105" s="13" t="str">
        <f>IF(G1105="","",IFERROR(IF(IF(K1105="","",INDEX(收费标合同信息维护!A:Q,MATCH(G1105,收费标合同信息维护!M:M,0),13))=G1105,"有","无"),"无"))</f>
        <v/>
      </c>
      <c r="J1105" s="3" t="s">
        <v>18116</v>
      </c>
      <c r="K1105" s="3" t="s">
        <v>18117</v>
      </c>
      <c r="L1105" s="3" t="s">
        <v>6025</v>
      </c>
      <c r="M1105" s="3" t="s">
        <v>6026</v>
      </c>
      <c r="N1105" s="3" t="s">
        <v>6477</v>
      </c>
      <c r="O1105" s="3" t="s">
        <v>6478</v>
      </c>
      <c r="P1105" s="3" t="s">
        <v>6025</v>
      </c>
      <c r="Q1105" s="3" t="s">
        <v>6026</v>
      </c>
      <c r="R1105" s="3" t="s">
        <v>6484</v>
      </c>
      <c r="S1105" s="3" t="s">
        <v>6491</v>
      </c>
      <c r="T1105" s="3" t="s">
        <v>6691</v>
      </c>
      <c r="U1105" s="3" t="s">
        <v>154</v>
      </c>
      <c r="V1105" s="3" t="s">
        <v>6675</v>
      </c>
      <c r="W1105" s="3" t="s">
        <v>154</v>
      </c>
      <c r="X1105" s="3" t="s">
        <v>154</v>
      </c>
      <c r="Y1105" s="3" t="s">
        <v>154</v>
      </c>
      <c r="Z1105" s="3" t="s">
        <v>154</v>
      </c>
      <c r="AA1105" s="3" t="s">
        <v>154</v>
      </c>
      <c r="AB1105" s="3" t="s">
        <v>154</v>
      </c>
      <c r="AC1105" s="3" t="s">
        <v>154</v>
      </c>
      <c r="AD1105" s="3" t="s">
        <v>6151</v>
      </c>
      <c r="AE1105" s="3" t="s">
        <v>6151</v>
      </c>
      <c r="AF1105" s="3" t="s">
        <v>154</v>
      </c>
      <c r="AG1105" s="3" t="s">
        <v>154</v>
      </c>
      <c r="AH1105" s="3" t="s">
        <v>6478</v>
      </c>
      <c r="AI1105" s="3" t="s">
        <v>6727</v>
      </c>
      <c r="AJ1105" s="3" t="s">
        <v>6489</v>
      </c>
    </row>
    <row r="1106" spans="1:36" ht="15">
      <c r="A1106" s="10">
        <v>1209</v>
      </c>
      <c r="B1106" t="e">
        <f>IF(K1106="总计","",INDEX(主数据!A:AD,MATCH(J1106,主数据!A:A,0),9))</f>
        <v>#N/A</v>
      </c>
      <c r="C1106" t="e">
        <f>IF(K1106="","",INDEX(主数据!A:AD,MATCH(J1106,主数据!A:A,0),11))</f>
        <v>#N/A</v>
      </c>
      <c r="D1106" t="str">
        <f t="shared" si="68"/>
        <v>huchengyijing电费标准方式0.50</v>
      </c>
      <c r="E1106" s="13" t="str">
        <f t="shared" si="70"/>
        <v>0.50</v>
      </c>
      <c r="F1106" s="13" t="str">
        <f>IF(E1106="","",IFERROR(IF(IF(K1106="","",INDEX(收费标合同信息维护!A:Q,MATCH(D1106,收费标合同信息维护!J:J,0),10))=D1106,"有","无"),"无"))</f>
        <v>无</v>
      </c>
      <c r="G1106" s="13" t="str">
        <f t="shared" si="69"/>
        <v/>
      </c>
      <c r="H1106" s="13" t="str">
        <f t="shared" si="71"/>
        <v/>
      </c>
      <c r="I1106" s="13" t="str">
        <f>IF(G1106="","",IFERROR(IF(IF(K1106="","",INDEX(收费标合同信息维护!A:Q,MATCH(G1106,收费标合同信息维护!M:M,0),13))=G1106,"有","无"),"无"))</f>
        <v/>
      </c>
      <c r="J1106" s="3" t="s">
        <v>18116</v>
      </c>
      <c r="K1106" s="3" t="s">
        <v>18117</v>
      </c>
      <c r="L1106" s="3" t="s">
        <v>6601</v>
      </c>
      <c r="M1106" s="3" t="s">
        <v>6602</v>
      </c>
      <c r="N1106" s="3" t="s">
        <v>6603</v>
      </c>
      <c r="O1106" s="3" t="s">
        <v>6478</v>
      </c>
      <c r="P1106" s="3" t="s">
        <v>18118</v>
      </c>
      <c r="Q1106" s="3" t="s">
        <v>18119</v>
      </c>
      <c r="R1106" s="3" t="s">
        <v>6484</v>
      </c>
      <c r="S1106" s="3" t="s">
        <v>6491</v>
      </c>
      <c r="T1106" s="3" t="s">
        <v>6537</v>
      </c>
      <c r="U1106" s="3" t="s">
        <v>154</v>
      </c>
      <c r="V1106" s="3" t="s">
        <v>9007</v>
      </c>
      <c r="W1106" s="3" t="s">
        <v>154</v>
      </c>
      <c r="X1106" s="3" t="s">
        <v>154</v>
      </c>
      <c r="Y1106" s="3" t="s">
        <v>154</v>
      </c>
      <c r="Z1106" s="3" t="s">
        <v>154</v>
      </c>
      <c r="AA1106" s="3" t="s">
        <v>154</v>
      </c>
      <c r="AB1106" s="3" t="s">
        <v>154</v>
      </c>
      <c r="AC1106" s="3" t="s">
        <v>154</v>
      </c>
      <c r="AD1106" s="3" t="s">
        <v>6151</v>
      </c>
      <c r="AE1106" s="3" t="s">
        <v>6151</v>
      </c>
      <c r="AF1106" s="3" t="s">
        <v>154</v>
      </c>
      <c r="AG1106" s="3" t="s">
        <v>154</v>
      </c>
      <c r="AH1106" s="3" t="s">
        <v>6478</v>
      </c>
      <c r="AI1106" s="3" t="s">
        <v>6482</v>
      </c>
      <c r="AJ1106" s="3" t="s">
        <v>6489</v>
      </c>
    </row>
    <row r="1107" spans="1:36" ht="15">
      <c r="A1107" s="10">
        <v>1210</v>
      </c>
      <c r="B1107" t="e">
        <f>IF(K1107="总计","",INDEX(主数据!A:AD,MATCH(J1107,主数据!A:A,0),9))</f>
        <v>#N/A</v>
      </c>
      <c r="C1107" t="e">
        <f>IF(K1107="","",INDEX(主数据!A:AD,MATCH(J1107,主数据!A:A,0),11))</f>
        <v>#N/A</v>
      </c>
      <c r="D1107" t="str">
        <f t="shared" si="68"/>
        <v>huchengyijing电费定额阶梯100.00</v>
      </c>
      <c r="E1107" s="13" t="str">
        <f t="shared" si="70"/>
        <v>100.00</v>
      </c>
      <c r="F1107" s="13" t="str">
        <f>IF(E1107="","",IFERROR(IF(IF(K1107="","",INDEX(收费标合同信息维护!A:Q,MATCH(D1107,收费标合同信息维护!J:J,0),10))=D1107,"有","无"),"无"))</f>
        <v>无</v>
      </c>
      <c r="G1107" s="13" t="str">
        <f t="shared" si="69"/>
        <v/>
      </c>
      <c r="H1107" s="13" t="str">
        <f t="shared" si="71"/>
        <v/>
      </c>
      <c r="I1107" s="13" t="str">
        <f>IF(G1107="","",IFERROR(IF(IF(K1107="","",INDEX(收费标合同信息维护!A:Q,MATCH(G1107,收费标合同信息维护!M:M,0),13))=G1107,"有","无"),"无"))</f>
        <v/>
      </c>
      <c r="J1107" s="3" t="s">
        <v>18116</v>
      </c>
      <c r="K1107" s="3" t="s">
        <v>18117</v>
      </c>
      <c r="L1107" s="3" t="s">
        <v>6601</v>
      </c>
      <c r="M1107" s="3" t="s">
        <v>6602</v>
      </c>
      <c r="N1107" s="3" t="s">
        <v>6603</v>
      </c>
      <c r="O1107" s="3" t="s">
        <v>6478</v>
      </c>
      <c r="P1107" s="3" t="s">
        <v>18120</v>
      </c>
      <c r="Q1107" s="3" t="s">
        <v>17935</v>
      </c>
      <c r="R1107" s="3" t="s">
        <v>6707</v>
      </c>
      <c r="S1107" s="3" t="s">
        <v>6491</v>
      </c>
      <c r="T1107" s="3" t="s">
        <v>6537</v>
      </c>
      <c r="U1107" s="3" t="s">
        <v>154</v>
      </c>
      <c r="V1107" s="3" t="s">
        <v>6743</v>
      </c>
      <c r="W1107" s="3" t="s">
        <v>154</v>
      </c>
      <c r="X1107" s="3" t="s">
        <v>6713</v>
      </c>
      <c r="Y1107" s="3" t="s">
        <v>6719</v>
      </c>
      <c r="Z1107" s="3" t="s">
        <v>9009</v>
      </c>
      <c r="AA1107" s="3" t="s">
        <v>9008</v>
      </c>
      <c r="AB1107" s="3" t="s">
        <v>18121</v>
      </c>
      <c r="AC1107" s="3" t="s">
        <v>9010</v>
      </c>
      <c r="AD1107" s="3" t="s">
        <v>6151</v>
      </c>
      <c r="AE1107" s="3" t="s">
        <v>6151</v>
      </c>
      <c r="AF1107" s="3" t="s">
        <v>154</v>
      </c>
      <c r="AG1107" s="3" t="s">
        <v>154</v>
      </c>
      <c r="AH1107" s="3" t="s">
        <v>6478</v>
      </c>
      <c r="AI1107" s="3" t="s">
        <v>6482</v>
      </c>
      <c r="AJ1107" s="3" t="s">
        <v>6489</v>
      </c>
    </row>
    <row r="1108" spans="1:36" ht="30">
      <c r="A1108" s="10">
        <v>1211</v>
      </c>
      <c r="B1108">
        <f>IF(K1108="总计","",INDEX(主数据!A:AD,MATCH(J1108,主数据!A:A,0),9))</f>
        <v>0</v>
      </c>
      <c r="C1108" t="str">
        <f>IF(K1108="","",INDEX(主数据!A:AD,MATCH(J1108,主数据!A:A,0),11))</f>
        <v>山东城区</v>
      </c>
      <c r="D1108" t="str">
        <f t="shared" si="68"/>
        <v>JN28物业服务费直接录入</v>
      </c>
      <c r="E1108" s="13" t="str">
        <f t="shared" si="70"/>
        <v/>
      </c>
      <c r="F1108" s="13" t="str">
        <f>IF(E1108="","",IFERROR(IF(IF(K1108="","",INDEX(收费标合同信息维护!A:Q,MATCH(D1108,收费标合同信息维护!J:J,0),10))=D1108,"有","无"),"无"))</f>
        <v/>
      </c>
      <c r="G1108" s="13" t="str">
        <f t="shared" si="69"/>
        <v/>
      </c>
      <c r="H1108" s="13" t="str">
        <f t="shared" si="71"/>
        <v/>
      </c>
      <c r="I1108" s="13" t="str">
        <f>IF(G1108="","",IFERROR(IF(IF(K1108="","",INDEX(收费标合同信息维护!A:Q,MATCH(G1108,收费标合同信息维护!M:M,0),13))=G1108,"有","无"),"无"))</f>
        <v/>
      </c>
      <c r="J1108" s="3" t="s">
        <v>4820</v>
      </c>
      <c r="K1108" s="3" t="s">
        <v>4821</v>
      </c>
      <c r="L1108" s="3" t="s">
        <v>6025</v>
      </c>
      <c r="M1108" s="3" t="s">
        <v>6026</v>
      </c>
      <c r="N1108" s="3" t="s">
        <v>6477</v>
      </c>
      <c r="O1108" s="3" t="s">
        <v>6478</v>
      </c>
      <c r="P1108" s="3" t="s">
        <v>9011</v>
      </c>
      <c r="Q1108" s="3" t="s">
        <v>6026</v>
      </c>
      <c r="R1108" s="3" t="s">
        <v>6479</v>
      </c>
      <c r="S1108" s="3" t="s">
        <v>6480</v>
      </c>
      <c r="T1108" s="3" t="s">
        <v>6658</v>
      </c>
      <c r="U1108" s="3" t="s">
        <v>154</v>
      </c>
      <c r="V1108" s="3" t="s">
        <v>154</v>
      </c>
      <c r="W1108" s="3" t="s">
        <v>154</v>
      </c>
      <c r="X1108" s="3" t="s">
        <v>154</v>
      </c>
      <c r="Y1108" s="3" t="s">
        <v>154</v>
      </c>
      <c r="Z1108" s="3" t="s">
        <v>154</v>
      </c>
      <c r="AA1108" s="3" t="s">
        <v>154</v>
      </c>
      <c r="AB1108" s="3" t="s">
        <v>154</v>
      </c>
      <c r="AC1108" s="3" t="s">
        <v>154</v>
      </c>
      <c r="AD1108" s="3" t="s">
        <v>6151</v>
      </c>
      <c r="AE1108" s="3" t="s">
        <v>6151</v>
      </c>
      <c r="AF1108" s="3" t="s">
        <v>154</v>
      </c>
      <c r="AG1108" s="3" t="s">
        <v>154</v>
      </c>
      <c r="AH1108" s="3" t="s">
        <v>6478</v>
      </c>
      <c r="AI1108" s="3" t="s">
        <v>6482</v>
      </c>
      <c r="AJ1108" s="3" t="s">
        <v>6489</v>
      </c>
    </row>
    <row r="1109" spans="1:36" ht="15">
      <c r="A1109" s="10">
        <v>1212</v>
      </c>
      <c r="B1109" t="str">
        <f>IF(K1109="总计","",INDEX(主数据!A:AD,MATCH(J1109,主数据!A:A,0),9))</f>
        <v>华东大区公司</v>
      </c>
      <c r="C1109" t="str">
        <f>IF(K1109="","",INDEX(主数据!A:AD,MATCH(J1109,主数据!A:A,0),11))</f>
        <v>山东城区</v>
      </c>
      <c r="D1109" t="str">
        <f t="shared" si="68"/>
        <v>JN49物业服务费标准方式1.80</v>
      </c>
      <c r="E1109" s="13" t="str">
        <f t="shared" si="70"/>
        <v>1.80</v>
      </c>
      <c r="F1109" s="13" t="str">
        <f>IF(E1109="","",IFERROR(IF(IF(K1109="","",INDEX(收费标合同信息维护!A:Q,MATCH(D1109,收费标合同信息维护!J:J,0),10))=D1109,"有","无"),"无"))</f>
        <v>无</v>
      </c>
      <c r="G1109" s="13" t="str">
        <f t="shared" si="69"/>
        <v/>
      </c>
      <c r="H1109" s="13" t="str">
        <f t="shared" si="71"/>
        <v/>
      </c>
      <c r="I1109" s="13" t="str">
        <f>IF(G1109="","",IFERROR(IF(IF(K1109="","",INDEX(收费标合同信息维护!A:Q,MATCH(G1109,收费标合同信息维护!M:M,0),13))=G1109,"有","无"),"无"))</f>
        <v/>
      </c>
      <c r="J1109" s="3" t="s">
        <v>4240</v>
      </c>
      <c r="K1109" s="3" t="s">
        <v>9012</v>
      </c>
      <c r="L1109" s="3" t="s">
        <v>6025</v>
      </c>
      <c r="M1109" s="3" t="s">
        <v>6026</v>
      </c>
      <c r="N1109" s="3" t="s">
        <v>6477</v>
      </c>
      <c r="O1109" s="3" t="s">
        <v>6478</v>
      </c>
      <c r="P1109" s="3" t="s">
        <v>6025</v>
      </c>
      <c r="Q1109" s="3" t="s">
        <v>9013</v>
      </c>
      <c r="R1109" s="3" t="s">
        <v>6484</v>
      </c>
      <c r="S1109" s="3" t="s">
        <v>6491</v>
      </c>
      <c r="T1109" s="3" t="s">
        <v>9014</v>
      </c>
      <c r="U1109" s="3" t="s">
        <v>154</v>
      </c>
      <c r="V1109" s="3" t="s">
        <v>6759</v>
      </c>
      <c r="W1109" s="3" t="s">
        <v>154</v>
      </c>
      <c r="X1109" s="3" t="s">
        <v>154</v>
      </c>
      <c r="Y1109" s="3" t="s">
        <v>154</v>
      </c>
      <c r="Z1109" s="3" t="s">
        <v>154</v>
      </c>
      <c r="AA1109" s="3" t="s">
        <v>154</v>
      </c>
      <c r="AB1109" s="3" t="s">
        <v>154</v>
      </c>
      <c r="AC1109" s="3" t="s">
        <v>154</v>
      </c>
      <c r="AD1109" s="3" t="s">
        <v>6151</v>
      </c>
      <c r="AE1109" s="3" t="s">
        <v>6151</v>
      </c>
      <c r="AF1109" s="3" t="s">
        <v>6040</v>
      </c>
      <c r="AG1109" s="3" t="s">
        <v>154</v>
      </c>
      <c r="AH1109" s="3" t="s">
        <v>6478</v>
      </c>
      <c r="AI1109" s="3" t="s">
        <v>6482</v>
      </c>
      <c r="AJ1109" s="3" t="s">
        <v>18122</v>
      </c>
    </row>
    <row r="1110" spans="1:36" ht="15">
      <c r="A1110" s="10">
        <v>1213</v>
      </c>
      <c r="B1110" t="str">
        <f>IF(K1110="总计","",INDEX(主数据!A:AD,MATCH(J1110,主数据!A:A,0),9))</f>
        <v>华东大区公司</v>
      </c>
      <c r="C1110" t="str">
        <f>IF(K1110="","",INDEX(主数据!A:AD,MATCH(J1110,主数据!A:A,0),11))</f>
        <v>山东城区</v>
      </c>
      <c r="D1110" t="str">
        <f t="shared" si="68"/>
        <v>JN49物业服务费标准方式1.44</v>
      </c>
      <c r="E1110" s="13" t="str">
        <f t="shared" si="70"/>
        <v>1.44</v>
      </c>
      <c r="F1110" s="13" t="str">
        <f>IF(E1110="","",IFERROR(IF(IF(K1110="","",INDEX(收费标合同信息维护!A:Q,MATCH(D1110,收费标合同信息维护!J:J,0),10))=D1110,"有","无"),"无"))</f>
        <v>无</v>
      </c>
      <c r="G1110" s="13" t="str">
        <f t="shared" si="69"/>
        <v/>
      </c>
      <c r="H1110" s="13" t="str">
        <f t="shared" si="71"/>
        <v/>
      </c>
      <c r="I1110" s="13" t="str">
        <f>IF(G1110="","",IFERROR(IF(IF(K1110="","",INDEX(收费标合同信息维护!A:Q,MATCH(G1110,收费标合同信息维护!M:M,0),13))=G1110,"有","无"),"无"))</f>
        <v/>
      </c>
      <c r="J1110" s="3" t="s">
        <v>4240</v>
      </c>
      <c r="K1110" s="3" t="s">
        <v>9012</v>
      </c>
      <c r="L1110" s="3" t="s">
        <v>6025</v>
      </c>
      <c r="M1110" s="3" t="s">
        <v>6026</v>
      </c>
      <c r="N1110" s="3" t="s">
        <v>6477</v>
      </c>
      <c r="O1110" s="3" t="s">
        <v>6478</v>
      </c>
      <c r="P1110" s="3" t="s">
        <v>9016</v>
      </c>
      <c r="Q1110" s="3" t="s">
        <v>9017</v>
      </c>
      <c r="R1110" s="3" t="s">
        <v>6484</v>
      </c>
      <c r="S1110" s="3" t="s">
        <v>6491</v>
      </c>
      <c r="T1110" s="3" t="s">
        <v>6691</v>
      </c>
      <c r="U1110" s="3" t="s">
        <v>154</v>
      </c>
      <c r="V1110" s="3" t="s">
        <v>6668</v>
      </c>
      <c r="W1110" s="3" t="s">
        <v>154</v>
      </c>
      <c r="X1110" s="3" t="s">
        <v>154</v>
      </c>
      <c r="Y1110" s="3" t="s">
        <v>154</v>
      </c>
      <c r="Z1110" s="3" t="s">
        <v>154</v>
      </c>
      <c r="AA1110" s="3" t="s">
        <v>154</v>
      </c>
      <c r="AB1110" s="3" t="s">
        <v>154</v>
      </c>
      <c r="AC1110" s="3" t="s">
        <v>154</v>
      </c>
      <c r="AD1110" s="3" t="s">
        <v>6151</v>
      </c>
      <c r="AE1110" s="3" t="s">
        <v>6151</v>
      </c>
      <c r="AF1110" s="3" t="s">
        <v>154</v>
      </c>
      <c r="AG1110" s="3" t="s">
        <v>154</v>
      </c>
      <c r="AH1110" s="3" t="s">
        <v>6478</v>
      </c>
      <c r="AI1110" s="3" t="s">
        <v>6482</v>
      </c>
      <c r="AJ1110" s="3" t="s">
        <v>6489</v>
      </c>
    </row>
    <row r="1111" spans="1:36" ht="15">
      <c r="A1111" s="10">
        <v>1214</v>
      </c>
      <c r="B1111" t="str">
        <f>IF(K1111="总计","",INDEX(主数据!A:AD,MATCH(J1111,主数据!A:A,0),9))</f>
        <v>华东大区公司</v>
      </c>
      <c r="C1111" t="str">
        <f>IF(K1111="","",INDEX(主数据!A:AD,MATCH(J1111,主数据!A:A,0),11))</f>
        <v>山东城区</v>
      </c>
      <c r="D1111" t="str">
        <f t="shared" si="68"/>
        <v>JN49物业服务费标准方式2.50</v>
      </c>
      <c r="E1111" s="13" t="str">
        <f t="shared" si="70"/>
        <v>2.50</v>
      </c>
      <c r="F1111" s="13" t="str">
        <f>IF(E1111="","",IFERROR(IF(IF(K1111="","",INDEX(收费标合同信息维护!A:Q,MATCH(D1111,收费标合同信息维护!J:J,0),10))=D1111,"有","无"),"无"))</f>
        <v>无</v>
      </c>
      <c r="G1111" s="13" t="str">
        <f t="shared" si="69"/>
        <v/>
      </c>
      <c r="H1111" s="13" t="str">
        <f t="shared" si="71"/>
        <v/>
      </c>
      <c r="I1111" s="13" t="str">
        <f>IF(G1111="","",IFERROR(IF(IF(K1111="","",INDEX(收费标合同信息维护!A:Q,MATCH(G1111,收费标合同信息维护!M:M,0),13))=G1111,"有","无"),"无"))</f>
        <v/>
      </c>
      <c r="J1111" s="3" t="s">
        <v>4240</v>
      </c>
      <c r="K1111" s="3" t="s">
        <v>9012</v>
      </c>
      <c r="L1111" s="3" t="s">
        <v>6025</v>
      </c>
      <c r="M1111" s="3" t="s">
        <v>6026</v>
      </c>
      <c r="N1111" s="3" t="s">
        <v>6477</v>
      </c>
      <c r="O1111" s="3" t="s">
        <v>6478</v>
      </c>
      <c r="P1111" s="3" t="s">
        <v>9018</v>
      </c>
      <c r="Q1111" s="3" t="s">
        <v>8394</v>
      </c>
      <c r="R1111" s="3" t="s">
        <v>6484</v>
      </c>
      <c r="S1111" s="3" t="s">
        <v>6491</v>
      </c>
      <c r="T1111" s="3" t="s">
        <v>9014</v>
      </c>
      <c r="U1111" s="3" t="s">
        <v>154</v>
      </c>
      <c r="V1111" s="3" t="s">
        <v>6675</v>
      </c>
      <c r="W1111" s="3" t="s">
        <v>154</v>
      </c>
      <c r="X1111" s="3" t="s">
        <v>154</v>
      </c>
      <c r="Y1111" s="3" t="s">
        <v>154</v>
      </c>
      <c r="Z1111" s="3" t="s">
        <v>154</v>
      </c>
      <c r="AA1111" s="3" t="s">
        <v>154</v>
      </c>
      <c r="AB1111" s="3" t="s">
        <v>154</v>
      </c>
      <c r="AC1111" s="3" t="s">
        <v>154</v>
      </c>
      <c r="AD1111" s="3" t="s">
        <v>6151</v>
      </c>
      <c r="AE1111" s="3" t="s">
        <v>6151</v>
      </c>
      <c r="AF1111" s="3" t="s">
        <v>154</v>
      </c>
      <c r="AG1111" s="3" t="s">
        <v>154</v>
      </c>
      <c r="AH1111" s="3" t="s">
        <v>6478</v>
      </c>
      <c r="AI1111" s="3" t="s">
        <v>6482</v>
      </c>
      <c r="AJ1111" s="3" t="s">
        <v>6192</v>
      </c>
    </row>
    <row r="1112" spans="1:36" ht="15">
      <c r="A1112" s="10">
        <v>1215</v>
      </c>
      <c r="B1112" t="str">
        <f>IF(K1112="总计","",INDEX(主数据!A:AD,MATCH(J1112,主数据!A:A,0),9))</f>
        <v>华东大区公司</v>
      </c>
      <c r="C1112" t="str">
        <f>IF(K1112="","",INDEX(主数据!A:AD,MATCH(J1112,主数据!A:A,0),11))</f>
        <v>山东城区</v>
      </c>
      <c r="D1112" t="str">
        <f t="shared" si="68"/>
        <v>JN49物业服务费标准方式1.08</v>
      </c>
      <c r="E1112" s="13" t="str">
        <f t="shared" si="70"/>
        <v>1.08</v>
      </c>
      <c r="F1112" s="13" t="str">
        <f>IF(E1112="","",IFERROR(IF(IF(K1112="","",INDEX(收费标合同信息维护!A:Q,MATCH(D1112,收费标合同信息维护!J:J,0),10))=D1112,"有","无"),"无"))</f>
        <v>无</v>
      </c>
      <c r="G1112" s="13" t="str">
        <f t="shared" si="69"/>
        <v/>
      </c>
      <c r="H1112" s="13" t="str">
        <f t="shared" si="71"/>
        <v/>
      </c>
      <c r="I1112" s="13" t="str">
        <f>IF(G1112="","",IFERROR(IF(IF(K1112="","",INDEX(收费标合同信息维护!A:Q,MATCH(G1112,收费标合同信息维护!M:M,0),13))=G1112,"有","无"),"无"))</f>
        <v/>
      </c>
      <c r="J1112" s="3" t="s">
        <v>4240</v>
      </c>
      <c r="K1112" s="3" t="s">
        <v>9012</v>
      </c>
      <c r="L1112" s="3" t="s">
        <v>6025</v>
      </c>
      <c r="M1112" s="3" t="s">
        <v>6026</v>
      </c>
      <c r="N1112" s="3" t="s">
        <v>6477</v>
      </c>
      <c r="O1112" s="3" t="s">
        <v>6478</v>
      </c>
      <c r="P1112" s="3" t="s">
        <v>9019</v>
      </c>
      <c r="Q1112" s="3" t="s">
        <v>9020</v>
      </c>
      <c r="R1112" s="3" t="s">
        <v>6484</v>
      </c>
      <c r="S1112" s="3" t="s">
        <v>6491</v>
      </c>
      <c r="T1112" s="3" t="s">
        <v>6690</v>
      </c>
      <c r="U1112" s="3" t="s">
        <v>6538</v>
      </c>
      <c r="V1112" s="3" t="s">
        <v>6975</v>
      </c>
      <c r="W1112" s="3" t="s">
        <v>154</v>
      </c>
      <c r="X1112" s="3" t="s">
        <v>154</v>
      </c>
      <c r="Y1112" s="3" t="s">
        <v>154</v>
      </c>
      <c r="Z1112" s="3" t="s">
        <v>154</v>
      </c>
      <c r="AA1112" s="3" t="s">
        <v>154</v>
      </c>
      <c r="AB1112" s="3" t="s">
        <v>154</v>
      </c>
      <c r="AC1112" s="3" t="s">
        <v>154</v>
      </c>
      <c r="AD1112" s="3" t="s">
        <v>6151</v>
      </c>
      <c r="AE1112" s="3" t="s">
        <v>6151</v>
      </c>
      <c r="AF1112" s="3" t="s">
        <v>154</v>
      </c>
      <c r="AG1112" s="3" t="s">
        <v>154</v>
      </c>
      <c r="AH1112" s="3" t="s">
        <v>6478</v>
      </c>
      <c r="AI1112" s="3" t="s">
        <v>6482</v>
      </c>
      <c r="AJ1112" s="3" t="s">
        <v>6489</v>
      </c>
    </row>
    <row r="1113" spans="1:36" ht="15">
      <c r="A1113" s="10">
        <v>1216</v>
      </c>
      <c r="B1113" t="str">
        <f>IF(K1113="总计","",INDEX(主数据!A:AD,MATCH(J1113,主数据!A:A,0),9))</f>
        <v>华东大区公司</v>
      </c>
      <c r="C1113" t="str">
        <f>IF(K1113="","",INDEX(主数据!A:AD,MATCH(J1113,主数据!A:A,0),11))</f>
        <v>山东城区</v>
      </c>
      <c r="D1113" t="str">
        <f t="shared" si="68"/>
        <v>JN49物业服务费标准方式1.08</v>
      </c>
      <c r="E1113" s="13" t="str">
        <f t="shared" si="70"/>
        <v>1.08</v>
      </c>
      <c r="F1113" s="13" t="str">
        <f>IF(E1113="","",IFERROR(IF(IF(K1113="","",INDEX(收费标合同信息维护!A:Q,MATCH(D1113,收费标合同信息维护!J:J,0),10))=D1113,"有","无"),"无"))</f>
        <v>无</v>
      </c>
      <c r="G1113" s="13" t="str">
        <f t="shared" si="69"/>
        <v/>
      </c>
      <c r="H1113" s="13" t="str">
        <f t="shared" si="71"/>
        <v/>
      </c>
      <c r="I1113" s="13" t="str">
        <f>IF(G1113="","",IFERROR(IF(IF(K1113="","",INDEX(收费标合同信息维护!A:Q,MATCH(G1113,收费标合同信息维护!M:M,0),13))=G1113,"有","无"),"无"))</f>
        <v/>
      </c>
      <c r="J1113" s="3" t="s">
        <v>4240</v>
      </c>
      <c r="K1113" s="3" t="s">
        <v>9012</v>
      </c>
      <c r="L1113" s="3" t="s">
        <v>6025</v>
      </c>
      <c r="M1113" s="3" t="s">
        <v>6026</v>
      </c>
      <c r="N1113" s="3" t="s">
        <v>6477</v>
      </c>
      <c r="O1113" s="3" t="s">
        <v>6478</v>
      </c>
      <c r="P1113" s="3" t="s">
        <v>9021</v>
      </c>
      <c r="Q1113" s="3" t="s">
        <v>9022</v>
      </c>
      <c r="R1113" s="3" t="s">
        <v>6484</v>
      </c>
      <c r="S1113" s="3" t="s">
        <v>6491</v>
      </c>
      <c r="T1113" s="3" t="s">
        <v>6690</v>
      </c>
      <c r="U1113" s="3" t="s">
        <v>154</v>
      </c>
      <c r="V1113" s="3" t="s">
        <v>6975</v>
      </c>
      <c r="W1113" s="3" t="s">
        <v>154</v>
      </c>
      <c r="X1113" s="3" t="s">
        <v>154</v>
      </c>
      <c r="Y1113" s="3" t="s">
        <v>154</v>
      </c>
      <c r="Z1113" s="3" t="s">
        <v>154</v>
      </c>
      <c r="AA1113" s="3" t="s">
        <v>154</v>
      </c>
      <c r="AB1113" s="3" t="s">
        <v>154</v>
      </c>
      <c r="AC1113" s="3" t="s">
        <v>154</v>
      </c>
      <c r="AD1113" s="3" t="s">
        <v>6151</v>
      </c>
      <c r="AE1113" s="3" t="s">
        <v>6151</v>
      </c>
      <c r="AF1113" s="3" t="s">
        <v>154</v>
      </c>
      <c r="AG1113" s="3" t="s">
        <v>154</v>
      </c>
      <c r="AH1113" s="3" t="s">
        <v>6478</v>
      </c>
      <c r="AI1113" s="3" t="s">
        <v>6482</v>
      </c>
      <c r="AJ1113" s="3" t="s">
        <v>19</v>
      </c>
    </row>
    <row r="1114" spans="1:36" ht="15">
      <c r="A1114" s="10">
        <v>1217</v>
      </c>
      <c r="B1114" t="str">
        <f>IF(K1114="总计","",INDEX(主数据!A:AD,MATCH(J1114,主数据!A:A,0),9))</f>
        <v>华东大区公司</v>
      </c>
      <c r="C1114" t="str">
        <f>IF(K1114="","",INDEX(主数据!A:AD,MATCH(J1114,主数据!A:A,0),11))</f>
        <v>山东城区</v>
      </c>
      <c r="D1114" t="str">
        <f t="shared" si="68"/>
        <v>JN49物业服务费标准方式1.50</v>
      </c>
      <c r="E1114" s="13" t="str">
        <f t="shared" si="70"/>
        <v>1.50</v>
      </c>
      <c r="F1114" s="13" t="str">
        <f>IF(E1114="","",IFERROR(IF(IF(K1114="","",INDEX(收费标合同信息维护!A:Q,MATCH(D1114,收费标合同信息维护!J:J,0),10))=D1114,"有","无"),"无"))</f>
        <v>无</v>
      </c>
      <c r="G1114" s="13" t="str">
        <f t="shared" si="69"/>
        <v/>
      </c>
      <c r="H1114" s="13" t="str">
        <f t="shared" si="71"/>
        <v/>
      </c>
      <c r="I1114" s="13" t="str">
        <f>IF(G1114="","",IFERROR(IF(IF(K1114="","",INDEX(收费标合同信息维护!A:Q,MATCH(G1114,收费标合同信息维护!M:M,0),13))=G1114,"有","无"),"无"))</f>
        <v/>
      </c>
      <c r="J1114" s="3" t="s">
        <v>4240</v>
      </c>
      <c r="K1114" s="3" t="s">
        <v>9012</v>
      </c>
      <c r="L1114" s="3" t="s">
        <v>6025</v>
      </c>
      <c r="M1114" s="3" t="s">
        <v>6026</v>
      </c>
      <c r="N1114" s="3" t="s">
        <v>6477</v>
      </c>
      <c r="O1114" s="3" t="s">
        <v>6478</v>
      </c>
      <c r="P1114" s="3" t="s">
        <v>9023</v>
      </c>
      <c r="Q1114" s="3" t="s">
        <v>7059</v>
      </c>
      <c r="R1114" s="3" t="s">
        <v>6484</v>
      </c>
      <c r="S1114" s="3" t="s">
        <v>6491</v>
      </c>
      <c r="T1114" s="3" t="s">
        <v>6690</v>
      </c>
      <c r="U1114" s="3" t="s">
        <v>154</v>
      </c>
      <c r="V1114" s="3" t="s">
        <v>6608</v>
      </c>
      <c r="W1114" s="3" t="s">
        <v>154</v>
      </c>
      <c r="X1114" s="3" t="s">
        <v>154</v>
      </c>
      <c r="Y1114" s="3" t="s">
        <v>154</v>
      </c>
      <c r="Z1114" s="3" t="s">
        <v>154</v>
      </c>
      <c r="AA1114" s="3" t="s">
        <v>154</v>
      </c>
      <c r="AB1114" s="3" t="s">
        <v>154</v>
      </c>
      <c r="AC1114" s="3" t="s">
        <v>154</v>
      </c>
      <c r="AD1114" s="3" t="s">
        <v>6151</v>
      </c>
      <c r="AE1114" s="3" t="s">
        <v>6151</v>
      </c>
      <c r="AF1114" s="3" t="s">
        <v>154</v>
      </c>
      <c r="AG1114" s="3" t="s">
        <v>154</v>
      </c>
      <c r="AH1114" s="3" t="s">
        <v>6478</v>
      </c>
      <c r="AI1114" s="3" t="s">
        <v>6482</v>
      </c>
      <c r="AJ1114" s="3" t="s">
        <v>6033</v>
      </c>
    </row>
    <row r="1115" spans="1:36" ht="15">
      <c r="A1115" s="10">
        <v>1218</v>
      </c>
      <c r="B1115" t="str">
        <f>IF(K1115="总计","",INDEX(主数据!A:AD,MATCH(J1115,主数据!A:A,0),9))</f>
        <v>华东大区公司</v>
      </c>
      <c r="C1115" t="str">
        <f>IF(K1115="","",INDEX(主数据!A:AD,MATCH(J1115,主数据!A:A,0),11))</f>
        <v>山东城区</v>
      </c>
      <c r="D1115" t="str">
        <f t="shared" si="68"/>
        <v>JN49物业服务费标准方式1.26</v>
      </c>
      <c r="E1115" s="13" t="str">
        <f t="shared" si="70"/>
        <v>1.26</v>
      </c>
      <c r="F1115" s="13" t="str">
        <f>IF(E1115="","",IFERROR(IF(IF(K1115="","",INDEX(收费标合同信息维护!A:Q,MATCH(D1115,收费标合同信息维护!J:J,0),10))=D1115,"有","无"),"无"))</f>
        <v>无</v>
      </c>
      <c r="G1115" s="13" t="str">
        <f t="shared" si="69"/>
        <v/>
      </c>
      <c r="H1115" s="13" t="str">
        <f t="shared" si="71"/>
        <v/>
      </c>
      <c r="I1115" s="13" t="str">
        <f>IF(G1115="","",IFERROR(IF(IF(K1115="","",INDEX(收费标合同信息维护!A:Q,MATCH(G1115,收费标合同信息维护!M:M,0),13))=G1115,"有","无"),"无"))</f>
        <v/>
      </c>
      <c r="J1115" s="3" t="s">
        <v>4240</v>
      </c>
      <c r="K1115" s="3" t="s">
        <v>9012</v>
      </c>
      <c r="L1115" s="3" t="s">
        <v>6025</v>
      </c>
      <c r="M1115" s="3" t="s">
        <v>6026</v>
      </c>
      <c r="N1115" s="3" t="s">
        <v>6477</v>
      </c>
      <c r="O1115" s="3" t="s">
        <v>6478</v>
      </c>
      <c r="P1115" s="3" t="s">
        <v>9024</v>
      </c>
      <c r="Q1115" s="3" t="s">
        <v>9025</v>
      </c>
      <c r="R1115" s="3" t="s">
        <v>6484</v>
      </c>
      <c r="S1115" s="3" t="s">
        <v>6491</v>
      </c>
      <c r="T1115" s="3" t="s">
        <v>6590</v>
      </c>
      <c r="U1115" s="3" t="s">
        <v>154</v>
      </c>
      <c r="V1115" s="3" t="s">
        <v>9026</v>
      </c>
      <c r="W1115" s="3" t="s">
        <v>154</v>
      </c>
      <c r="X1115" s="3" t="s">
        <v>154</v>
      </c>
      <c r="Y1115" s="3" t="s">
        <v>154</v>
      </c>
      <c r="Z1115" s="3" t="s">
        <v>154</v>
      </c>
      <c r="AA1115" s="3" t="s">
        <v>154</v>
      </c>
      <c r="AB1115" s="3" t="s">
        <v>154</v>
      </c>
      <c r="AC1115" s="3" t="s">
        <v>154</v>
      </c>
      <c r="AD1115" s="3" t="s">
        <v>6151</v>
      </c>
      <c r="AE1115" s="3" t="s">
        <v>6151</v>
      </c>
      <c r="AF1115" s="3" t="s">
        <v>154</v>
      </c>
      <c r="AG1115" s="3" t="s">
        <v>154</v>
      </c>
      <c r="AH1115" s="3" t="s">
        <v>6478</v>
      </c>
      <c r="AI1115" s="3" t="s">
        <v>6482</v>
      </c>
      <c r="AJ1115" s="3" t="s">
        <v>6489</v>
      </c>
    </row>
    <row r="1116" spans="1:36" ht="15">
      <c r="A1116" s="10">
        <v>1219</v>
      </c>
      <c r="B1116" t="str">
        <f>IF(K1116="总计","",INDEX(主数据!A:AD,MATCH(J1116,主数据!A:A,0),9))</f>
        <v>华东大区公司</v>
      </c>
      <c r="C1116" t="str">
        <f>IF(K1116="","",INDEX(主数据!A:AD,MATCH(J1116,主数据!A:A,0),11))</f>
        <v>山东城区</v>
      </c>
      <c r="D1116" t="str">
        <f t="shared" si="68"/>
        <v>JN49物业服务费标准方式0.99</v>
      </c>
      <c r="E1116" s="13" t="str">
        <f t="shared" si="70"/>
        <v>0.99</v>
      </c>
      <c r="F1116" s="13" t="str">
        <f>IF(E1116="","",IFERROR(IF(IF(K1116="","",INDEX(收费标合同信息维护!A:Q,MATCH(D1116,收费标合同信息维护!J:J,0),10))=D1116,"有","无"),"无"))</f>
        <v>无</v>
      </c>
      <c r="G1116" s="13" t="str">
        <f t="shared" si="69"/>
        <v/>
      </c>
      <c r="H1116" s="13" t="str">
        <f t="shared" si="71"/>
        <v/>
      </c>
      <c r="I1116" s="13" t="str">
        <f>IF(G1116="","",IFERROR(IF(IF(K1116="","",INDEX(收费标合同信息维护!A:Q,MATCH(G1116,收费标合同信息维护!M:M,0),13))=G1116,"有","无"),"无"))</f>
        <v/>
      </c>
      <c r="J1116" s="3" t="s">
        <v>4240</v>
      </c>
      <c r="K1116" s="3" t="s">
        <v>9012</v>
      </c>
      <c r="L1116" s="3" t="s">
        <v>6025</v>
      </c>
      <c r="M1116" s="3" t="s">
        <v>6026</v>
      </c>
      <c r="N1116" s="3" t="s">
        <v>6477</v>
      </c>
      <c r="O1116" s="3" t="s">
        <v>6478</v>
      </c>
      <c r="P1116" s="3" t="s">
        <v>9027</v>
      </c>
      <c r="Q1116" s="3" t="s">
        <v>6026</v>
      </c>
      <c r="R1116" s="3" t="s">
        <v>6484</v>
      </c>
      <c r="S1116" s="3" t="s">
        <v>6491</v>
      </c>
      <c r="T1116" s="3" t="s">
        <v>6590</v>
      </c>
      <c r="U1116" s="3" t="s">
        <v>154</v>
      </c>
      <c r="V1116" s="3" t="s">
        <v>6980</v>
      </c>
      <c r="W1116" s="3" t="s">
        <v>154</v>
      </c>
      <c r="X1116" s="3" t="s">
        <v>154</v>
      </c>
      <c r="Y1116" s="3" t="s">
        <v>154</v>
      </c>
      <c r="Z1116" s="3" t="s">
        <v>154</v>
      </c>
      <c r="AA1116" s="3" t="s">
        <v>154</v>
      </c>
      <c r="AB1116" s="3" t="s">
        <v>154</v>
      </c>
      <c r="AC1116" s="3" t="s">
        <v>154</v>
      </c>
      <c r="AD1116" s="3" t="s">
        <v>6151</v>
      </c>
      <c r="AE1116" s="3" t="s">
        <v>6151</v>
      </c>
      <c r="AF1116" s="3" t="s">
        <v>154</v>
      </c>
      <c r="AG1116" s="3" t="s">
        <v>154</v>
      </c>
      <c r="AH1116" s="3" t="s">
        <v>6478</v>
      </c>
      <c r="AI1116" s="3" t="s">
        <v>6482</v>
      </c>
      <c r="AJ1116" s="3" t="s">
        <v>6489</v>
      </c>
    </row>
    <row r="1117" spans="1:36" ht="15">
      <c r="A1117" s="10">
        <v>1220</v>
      </c>
      <c r="B1117" t="str">
        <f>IF(K1117="总计","",INDEX(主数据!A:AD,MATCH(J1117,主数据!A:A,0),9))</f>
        <v>华东大区公司</v>
      </c>
      <c r="C1117" t="str">
        <f>IF(K1117="","",INDEX(主数据!A:AD,MATCH(J1117,主数据!A:A,0),11))</f>
        <v>山东城区</v>
      </c>
      <c r="D1117" t="str">
        <f t="shared" si="68"/>
        <v>JN49物业服务费标准方式0.72</v>
      </c>
      <c r="E1117" s="13" t="str">
        <f t="shared" si="70"/>
        <v>0.72</v>
      </c>
      <c r="F1117" s="13" t="str">
        <f>IF(E1117="","",IFERROR(IF(IF(K1117="","",INDEX(收费标合同信息维护!A:Q,MATCH(D1117,收费标合同信息维护!J:J,0),10))=D1117,"有","无"),"无"))</f>
        <v>无</v>
      </c>
      <c r="G1117" s="13" t="str">
        <f t="shared" si="69"/>
        <v/>
      </c>
      <c r="H1117" s="13" t="str">
        <f t="shared" si="71"/>
        <v/>
      </c>
      <c r="I1117" s="13" t="str">
        <f>IF(G1117="","",IFERROR(IF(IF(K1117="","",INDEX(收费标合同信息维护!A:Q,MATCH(G1117,收费标合同信息维护!M:M,0),13))=G1117,"有","无"),"无"))</f>
        <v/>
      </c>
      <c r="J1117" s="3" t="s">
        <v>4240</v>
      </c>
      <c r="K1117" s="3" t="s">
        <v>9012</v>
      </c>
      <c r="L1117" s="3" t="s">
        <v>6025</v>
      </c>
      <c r="M1117" s="3" t="s">
        <v>6026</v>
      </c>
      <c r="N1117" s="3" t="s">
        <v>6477</v>
      </c>
      <c r="O1117" s="3" t="s">
        <v>6478</v>
      </c>
      <c r="P1117" s="3" t="s">
        <v>9028</v>
      </c>
      <c r="Q1117" s="3" t="s">
        <v>9029</v>
      </c>
      <c r="R1117" s="3" t="s">
        <v>6484</v>
      </c>
      <c r="S1117" s="3" t="s">
        <v>6491</v>
      </c>
      <c r="T1117" s="3" t="s">
        <v>7084</v>
      </c>
      <c r="U1117" s="3" t="s">
        <v>7085</v>
      </c>
      <c r="V1117" s="3" t="s">
        <v>9030</v>
      </c>
      <c r="W1117" s="3" t="s">
        <v>154</v>
      </c>
      <c r="X1117" s="3" t="s">
        <v>154</v>
      </c>
      <c r="Y1117" s="3" t="s">
        <v>154</v>
      </c>
      <c r="Z1117" s="3" t="s">
        <v>154</v>
      </c>
      <c r="AA1117" s="3" t="s">
        <v>154</v>
      </c>
      <c r="AB1117" s="3" t="s">
        <v>154</v>
      </c>
      <c r="AC1117" s="3" t="s">
        <v>154</v>
      </c>
      <c r="AD1117" s="3" t="s">
        <v>6151</v>
      </c>
      <c r="AE1117" s="3" t="s">
        <v>6151</v>
      </c>
      <c r="AF1117" s="3" t="s">
        <v>6040</v>
      </c>
      <c r="AG1117" s="3" t="s">
        <v>154</v>
      </c>
      <c r="AH1117" s="3" t="s">
        <v>6478</v>
      </c>
      <c r="AI1117" s="3" t="s">
        <v>6482</v>
      </c>
      <c r="AJ1117" s="3" t="s">
        <v>6489</v>
      </c>
    </row>
    <row r="1118" spans="1:36" ht="15">
      <c r="A1118" s="10">
        <v>1221</v>
      </c>
      <c r="B1118" t="str">
        <f>IF(K1118="总计","",INDEX(主数据!A:AD,MATCH(J1118,主数据!A:A,0),9))</f>
        <v>华东大区公司</v>
      </c>
      <c r="C1118" t="str">
        <f>IF(K1118="","",INDEX(主数据!A:AD,MATCH(J1118,主数据!A:A,0),11))</f>
        <v>山东城区</v>
      </c>
      <c r="D1118" t="str">
        <f t="shared" si="68"/>
        <v>JN49物业服务费标准方式1.98</v>
      </c>
      <c r="E1118" s="13" t="str">
        <f t="shared" si="70"/>
        <v>1.98</v>
      </c>
      <c r="F1118" s="13" t="str">
        <f>IF(E1118="","",IFERROR(IF(IF(K1118="","",INDEX(收费标合同信息维护!A:Q,MATCH(D1118,收费标合同信息维护!J:J,0),10))=D1118,"有","无"),"无"))</f>
        <v>无</v>
      </c>
      <c r="G1118" s="13" t="str">
        <f t="shared" si="69"/>
        <v/>
      </c>
      <c r="H1118" s="13" t="str">
        <f t="shared" si="71"/>
        <v/>
      </c>
      <c r="I1118" s="13" t="str">
        <f>IF(G1118="","",IFERROR(IF(IF(K1118="","",INDEX(收费标合同信息维护!A:Q,MATCH(G1118,收费标合同信息维护!M:M,0),13))=G1118,"有","无"),"无"))</f>
        <v/>
      </c>
      <c r="J1118" s="3" t="s">
        <v>4240</v>
      </c>
      <c r="K1118" s="3" t="s">
        <v>9012</v>
      </c>
      <c r="L1118" s="3" t="s">
        <v>6025</v>
      </c>
      <c r="M1118" s="3" t="s">
        <v>6026</v>
      </c>
      <c r="N1118" s="3" t="s">
        <v>6477</v>
      </c>
      <c r="O1118" s="3" t="s">
        <v>6478</v>
      </c>
      <c r="P1118" s="3" t="s">
        <v>9031</v>
      </c>
      <c r="Q1118" s="3" t="s">
        <v>9032</v>
      </c>
      <c r="R1118" s="3" t="s">
        <v>6484</v>
      </c>
      <c r="S1118" s="3" t="s">
        <v>6491</v>
      </c>
      <c r="T1118" s="3" t="s">
        <v>6492</v>
      </c>
      <c r="U1118" s="3" t="s">
        <v>154</v>
      </c>
      <c r="V1118" s="3" t="s">
        <v>8741</v>
      </c>
      <c r="W1118" s="3" t="s">
        <v>154</v>
      </c>
      <c r="X1118" s="3" t="s">
        <v>154</v>
      </c>
      <c r="Y1118" s="3" t="s">
        <v>154</v>
      </c>
      <c r="Z1118" s="3" t="s">
        <v>154</v>
      </c>
      <c r="AA1118" s="3" t="s">
        <v>154</v>
      </c>
      <c r="AB1118" s="3" t="s">
        <v>154</v>
      </c>
      <c r="AC1118" s="3" t="s">
        <v>154</v>
      </c>
      <c r="AD1118" s="3" t="s">
        <v>6151</v>
      </c>
      <c r="AE1118" s="3" t="s">
        <v>6151</v>
      </c>
      <c r="AF1118" s="3" t="s">
        <v>154</v>
      </c>
      <c r="AG1118" s="3" t="s">
        <v>154</v>
      </c>
      <c r="AH1118" s="3" t="s">
        <v>6478</v>
      </c>
      <c r="AI1118" s="3" t="s">
        <v>6482</v>
      </c>
      <c r="AJ1118" s="3" t="s">
        <v>6489</v>
      </c>
    </row>
    <row r="1119" spans="1:36" ht="15">
      <c r="A1119" s="10">
        <v>1222</v>
      </c>
      <c r="B1119" t="str">
        <f>IF(K1119="总计","",INDEX(主数据!A:AD,MATCH(J1119,主数据!A:A,0),9))</f>
        <v>华东大区公司</v>
      </c>
      <c r="C1119" t="str">
        <f>IF(K1119="","",INDEX(主数据!A:AD,MATCH(J1119,主数据!A:A,0),11))</f>
        <v>山东城区</v>
      </c>
      <c r="D1119" t="str">
        <f t="shared" si="68"/>
        <v>JN49自营停车费（固定）定额30.00</v>
      </c>
      <c r="E1119" s="13" t="str">
        <f t="shared" si="70"/>
        <v>30.00</v>
      </c>
      <c r="F1119" s="13" t="str">
        <f>IF(E1119="","",IFERROR(IF(IF(K1119="","",INDEX(收费标合同信息维护!A:Q,MATCH(D1119,收费标合同信息维护!J:J,0),10))=D1119,"有","无"),"无"))</f>
        <v>无</v>
      </c>
      <c r="G1119" s="13" t="str">
        <f t="shared" si="69"/>
        <v>JN49自营停车费（固定）定额30.00</v>
      </c>
      <c r="H1119" s="13" t="str">
        <f t="shared" si="71"/>
        <v>30.00</v>
      </c>
      <c r="I1119" s="13" t="str">
        <f>IF(G1119="","",IFERROR(IF(IF(K1119="","",INDEX(收费标合同信息维护!A:Q,MATCH(G1119,收费标合同信息维护!M:M,0),13))=G1119,"有","无"),"无"))</f>
        <v>无</v>
      </c>
      <c r="J1119" s="3" t="s">
        <v>4240</v>
      </c>
      <c r="K1119" s="3" t="s">
        <v>9012</v>
      </c>
      <c r="L1119" s="3" t="s">
        <v>6714</v>
      </c>
      <c r="M1119" s="3" t="s">
        <v>6715</v>
      </c>
      <c r="N1119" s="3" t="s">
        <v>6477</v>
      </c>
      <c r="O1119" s="3" t="s">
        <v>6597</v>
      </c>
      <c r="P1119" s="3" t="s">
        <v>6714</v>
      </c>
      <c r="Q1119" s="3" t="s">
        <v>9033</v>
      </c>
      <c r="R1119" s="3" t="s">
        <v>6490</v>
      </c>
      <c r="S1119" s="3" t="s">
        <v>6491</v>
      </c>
      <c r="T1119" s="3" t="s">
        <v>9014</v>
      </c>
      <c r="U1119" s="3" t="s">
        <v>6716</v>
      </c>
      <c r="V1119" s="3" t="s">
        <v>6710</v>
      </c>
      <c r="W1119" s="3" t="s">
        <v>6710</v>
      </c>
      <c r="X1119" s="3" t="s">
        <v>154</v>
      </c>
      <c r="Y1119" s="3" t="s">
        <v>154</v>
      </c>
      <c r="Z1119" s="3" t="s">
        <v>154</v>
      </c>
      <c r="AA1119" s="3" t="s">
        <v>154</v>
      </c>
      <c r="AB1119" s="3" t="s">
        <v>154</v>
      </c>
      <c r="AC1119" s="3" t="s">
        <v>154</v>
      </c>
      <c r="AD1119" s="3" t="s">
        <v>6151</v>
      </c>
      <c r="AE1119" s="3" t="s">
        <v>6151</v>
      </c>
      <c r="AF1119" s="3" t="s">
        <v>154</v>
      </c>
      <c r="AG1119" s="3" t="s">
        <v>154</v>
      </c>
      <c r="AH1119" s="3" t="s">
        <v>6478</v>
      </c>
      <c r="AI1119" s="3" t="s">
        <v>6482</v>
      </c>
      <c r="AJ1119" s="3" t="s">
        <v>6489</v>
      </c>
    </row>
    <row r="1120" spans="1:36" ht="15">
      <c r="A1120" s="10">
        <v>1223</v>
      </c>
      <c r="B1120" t="str">
        <f>IF(K1120="总计","",INDEX(主数据!A:AD,MATCH(J1120,主数据!A:A,0),9))</f>
        <v>华东大区公司</v>
      </c>
      <c r="C1120" t="str">
        <f>IF(K1120="","",INDEX(主数据!A:AD,MATCH(J1120,主数据!A:A,0),11))</f>
        <v>山东城区</v>
      </c>
      <c r="D1120" t="str">
        <f t="shared" si="68"/>
        <v>JN49其他费用直接录入</v>
      </c>
      <c r="E1120" s="13" t="str">
        <f t="shared" si="70"/>
        <v/>
      </c>
      <c r="F1120" s="13" t="str">
        <f>IF(E1120="","",IFERROR(IF(IF(K1120="","",INDEX(收费标合同信息维护!A:Q,MATCH(D1120,收费标合同信息维护!J:J,0),10))=D1120,"有","无"),"无"))</f>
        <v/>
      </c>
      <c r="G1120" s="13" t="str">
        <f t="shared" si="69"/>
        <v/>
      </c>
      <c r="H1120" s="13" t="str">
        <f t="shared" si="71"/>
        <v/>
      </c>
      <c r="I1120" s="13" t="str">
        <f>IF(G1120="","",IFERROR(IF(IF(K1120="","",INDEX(收费标合同信息维护!A:Q,MATCH(G1120,收费标合同信息维护!M:M,0),13))=G1120,"有","无"),"无"))</f>
        <v/>
      </c>
      <c r="J1120" s="3" t="s">
        <v>4240</v>
      </c>
      <c r="K1120" s="3" t="s">
        <v>9012</v>
      </c>
      <c r="L1120" s="3" t="s">
        <v>6544</v>
      </c>
      <c r="M1120" s="3" t="s">
        <v>6545</v>
      </c>
      <c r="N1120" s="3" t="s">
        <v>6477</v>
      </c>
      <c r="O1120" s="3" t="s">
        <v>6478</v>
      </c>
      <c r="P1120" s="3" t="s">
        <v>6544</v>
      </c>
      <c r="Q1120" s="3" t="s">
        <v>9034</v>
      </c>
      <c r="R1120" s="3" t="s">
        <v>6479</v>
      </c>
      <c r="S1120" s="3" t="s">
        <v>6480</v>
      </c>
      <c r="T1120" s="3" t="s">
        <v>9014</v>
      </c>
      <c r="U1120" s="3" t="s">
        <v>154</v>
      </c>
      <c r="V1120" s="3" t="s">
        <v>154</v>
      </c>
      <c r="W1120" s="3" t="s">
        <v>154</v>
      </c>
      <c r="X1120" s="3" t="s">
        <v>154</v>
      </c>
      <c r="Y1120" s="3" t="s">
        <v>154</v>
      </c>
      <c r="Z1120" s="3" t="s">
        <v>154</v>
      </c>
      <c r="AA1120" s="3" t="s">
        <v>154</v>
      </c>
      <c r="AB1120" s="3" t="s">
        <v>154</v>
      </c>
      <c r="AC1120" s="3" t="s">
        <v>154</v>
      </c>
      <c r="AD1120" s="3" t="s">
        <v>6151</v>
      </c>
      <c r="AE1120" s="3" t="s">
        <v>6151</v>
      </c>
      <c r="AF1120" s="3" t="s">
        <v>154</v>
      </c>
      <c r="AG1120" s="3" t="s">
        <v>154</v>
      </c>
      <c r="AH1120" s="3" t="s">
        <v>6478</v>
      </c>
      <c r="AI1120" s="3" t="s">
        <v>6482</v>
      </c>
      <c r="AJ1120" s="3" t="s">
        <v>6489</v>
      </c>
    </row>
    <row r="1121" spans="1:36" ht="15">
      <c r="A1121" s="10">
        <v>1224</v>
      </c>
      <c r="B1121" t="str">
        <f>IF(K1121="总计","",INDEX(主数据!A:AD,MATCH(J1121,主数据!A:A,0),9))</f>
        <v>华东大区公司</v>
      </c>
      <c r="C1121" t="str">
        <f>IF(K1121="","",INDEX(主数据!A:AD,MATCH(J1121,主数据!A:A,0),11))</f>
        <v>山东城区</v>
      </c>
      <c r="D1121" t="str">
        <f t="shared" si="68"/>
        <v>JN49电费（充值型）直接录入</v>
      </c>
      <c r="E1121" s="13" t="str">
        <f t="shared" si="70"/>
        <v/>
      </c>
      <c r="F1121" s="13" t="str">
        <f>IF(E1121="","",IFERROR(IF(IF(K1121="","",INDEX(收费标合同信息维护!A:Q,MATCH(D1121,收费标合同信息维护!J:J,0),10))=D1121,"有","无"),"无"))</f>
        <v/>
      </c>
      <c r="G1121" s="13" t="str">
        <f t="shared" si="69"/>
        <v/>
      </c>
      <c r="H1121" s="13" t="str">
        <f t="shared" si="71"/>
        <v/>
      </c>
      <c r="I1121" s="13" t="str">
        <f>IF(G1121="","",IFERROR(IF(IF(K1121="","",INDEX(收费标合同信息维护!A:Q,MATCH(G1121,收费标合同信息维护!M:M,0),13))=G1121,"有","无"),"无"))</f>
        <v/>
      </c>
      <c r="J1121" s="3" t="s">
        <v>4240</v>
      </c>
      <c r="K1121" s="3" t="s">
        <v>9012</v>
      </c>
      <c r="L1121" s="3" t="s">
        <v>6733</v>
      </c>
      <c r="M1121" s="3" t="s">
        <v>6734</v>
      </c>
      <c r="N1121" s="3" t="s">
        <v>6477</v>
      </c>
      <c r="O1121" s="3" t="s">
        <v>6478</v>
      </c>
      <c r="P1121" s="3" t="s">
        <v>6733</v>
      </c>
      <c r="Q1121" s="3" t="s">
        <v>6602</v>
      </c>
      <c r="R1121" s="3" t="s">
        <v>6479</v>
      </c>
      <c r="S1121" s="3" t="s">
        <v>6480</v>
      </c>
      <c r="T1121" s="3" t="s">
        <v>9014</v>
      </c>
      <c r="U1121" s="3" t="s">
        <v>154</v>
      </c>
      <c r="V1121" s="3" t="s">
        <v>154</v>
      </c>
      <c r="W1121" s="3" t="s">
        <v>154</v>
      </c>
      <c r="X1121" s="3" t="s">
        <v>154</v>
      </c>
      <c r="Y1121" s="3" t="s">
        <v>154</v>
      </c>
      <c r="Z1121" s="3" t="s">
        <v>154</v>
      </c>
      <c r="AA1121" s="3" t="s">
        <v>154</v>
      </c>
      <c r="AB1121" s="3" t="s">
        <v>154</v>
      </c>
      <c r="AC1121" s="3" t="s">
        <v>154</v>
      </c>
      <c r="AD1121" s="3" t="s">
        <v>6151</v>
      </c>
      <c r="AE1121" s="3" t="s">
        <v>6151</v>
      </c>
      <c r="AF1121" s="3" t="s">
        <v>154</v>
      </c>
      <c r="AG1121" s="3" t="s">
        <v>154</v>
      </c>
      <c r="AH1121" s="3" t="s">
        <v>6478</v>
      </c>
      <c r="AI1121" s="3" t="s">
        <v>6482</v>
      </c>
      <c r="AJ1121" s="3" t="s">
        <v>6034</v>
      </c>
    </row>
    <row r="1122" spans="1:36" ht="30">
      <c r="A1122" s="10">
        <v>1225</v>
      </c>
      <c r="B1122" t="str">
        <f>IF(K1122="总计","",INDEX(主数据!A:AD,MATCH(J1122,主数据!A:A,0),9))</f>
        <v>华东大区公司</v>
      </c>
      <c r="C1122" t="str">
        <f>IF(K1122="","",INDEX(主数据!A:AD,MATCH(J1122,主数据!A:A,0),11))</f>
        <v>山东城区</v>
      </c>
      <c r="D1122" t="str">
        <f t="shared" si="68"/>
        <v>JN49自来水费（充值型-简易征收）直接录入</v>
      </c>
      <c r="E1122" s="13" t="str">
        <f t="shared" si="70"/>
        <v/>
      </c>
      <c r="F1122" s="13" t="str">
        <f>IF(E1122="","",IFERROR(IF(IF(K1122="","",INDEX(收费标合同信息维护!A:Q,MATCH(D1122,收费标合同信息维护!J:J,0),10))=D1122,"有","无"),"无"))</f>
        <v/>
      </c>
      <c r="G1122" s="13" t="str">
        <f t="shared" si="69"/>
        <v/>
      </c>
      <c r="H1122" s="13" t="str">
        <f t="shared" si="71"/>
        <v/>
      </c>
      <c r="I1122" s="13" t="str">
        <f>IF(G1122="","",IFERROR(IF(IF(K1122="","",INDEX(收费标合同信息维护!A:Q,MATCH(G1122,收费标合同信息维护!M:M,0),13))=G1122,"有","无"),"无"))</f>
        <v/>
      </c>
      <c r="J1122" s="3" t="s">
        <v>4240</v>
      </c>
      <c r="K1122" s="3" t="s">
        <v>9012</v>
      </c>
      <c r="L1122" s="3" t="s">
        <v>6966</v>
      </c>
      <c r="M1122" s="3" t="s">
        <v>6967</v>
      </c>
      <c r="N1122" s="3" t="s">
        <v>6477</v>
      </c>
      <c r="O1122" s="3" t="s">
        <v>6478</v>
      </c>
      <c r="P1122" s="3" t="s">
        <v>6966</v>
      </c>
      <c r="Q1122" s="3" t="s">
        <v>9035</v>
      </c>
      <c r="R1122" s="3" t="s">
        <v>6479</v>
      </c>
      <c r="S1122" s="3" t="s">
        <v>6480</v>
      </c>
      <c r="T1122" s="3" t="s">
        <v>9014</v>
      </c>
      <c r="U1122" s="3" t="s">
        <v>154</v>
      </c>
      <c r="V1122" s="3" t="s">
        <v>154</v>
      </c>
      <c r="W1122" s="3" t="s">
        <v>154</v>
      </c>
      <c r="X1122" s="3" t="s">
        <v>154</v>
      </c>
      <c r="Y1122" s="3" t="s">
        <v>154</v>
      </c>
      <c r="Z1122" s="3" t="s">
        <v>154</v>
      </c>
      <c r="AA1122" s="3" t="s">
        <v>154</v>
      </c>
      <c r="AB1122" s="3" t="s">
        <v>154</v>
      </c>
      <c r="AC1122" s="3" t="s">
        <v>154</v>
      </c>
      <c r="AD1122" s="3" t="s">
        <v>6151</v>
      </c>
      <c r="AE1122" s="3" t="s">
        <v>6151</v>
      </c>
      <c r="AF1122" s="3" t="s">
        <v>154</v>
      </c>
      <c r="AG1122" s="3" t="s">
        <v>154</v>
      </c>
      <c r="AH1122" s="3" t="s">
        <v>6478</v>
      </c>
      <c r="AI1122" s="3" t="s">
        <v>6482</v>
      </c>
      <c r="AJ1122" s="3" t="s">
        <v>9036</v>
      </c>
    </row>
    <row r="1123" spans="1:36" ht="30">
      <c r="A1123" s="10">
        <v>1226</v>
      </c>
      <c r="B1123" t="str">
        <f>IF(K1123="总计","",INDEX(主数据!A:AD,MATCH(J1123,主数据!A:A,0),9))</f>
        <v>华东大区公司</v>
      </c>
      <c r="C1123" t="str">
        <f>IF(K1123="","",INDEX(主数据!A:AD,MATCH(J1123,主数据!A:A,0),11))</f>
        <v>山东城区</v>
      </c>
      <c r="D1123" t="str">
        <f t="shared" si="68"/>
        <v>JN49自来水费（充值型-简易征收）直接录入</v>
      </c>
      <c r="E1123" s="13" t="str">
        <f t="shared" si="70"/>
        <v/>
      </c>
      <c r="F1123" s="13" t="str">
        <f>IF(E1123="","",IFERROR(IF(IF(K1123="","",INDEX(收费标合同信息维护!A:Q,MATCH(D1123,收费标合同信息维护!J:J,0),10))=D1123,"有","无"),"无"))</f>
        <v/>
      </c>
      <c r="G1123" s="13" t="str">
        <f t="shared" si="69"/>
        <v/>
      </c>
      <c r="H1123" s="13" t="str">
        <f t="shared" si="71"/>
        <v/>
      </c>
      <c r="I1123" s="13" t="str">
        <f>IF(G1123="","",IFERROR(IF(IF(K1123="","",INDEX(收费标合同信息维护!A:Q,MATCH(G1123,收费标合同信息维护!M:M,0),13))=G1123,"有","无"),"无"))</f>
        <v/>
      </c>
      <c r="J1123" s="3" t="s">
        <v>4240</v>
      </c>
      <c r="K1123" s="3" t="s">
        <v>9012</v>
      </c>
      <c r="L1123" s="3" t="s">
        <v>6966</v>
      </c>
      <c r="M1123" s="3" t="s">
        <v>6967</v>
      </c>
      <c r="N1123" s="3" t="s">
        <v>6477</v>
      </c>
      <c r="O1123" s="3" t="s">
        <v>6478</v>
      </c>
      <c r="P1123" s="3" t="s">
        <v>9037</v>
      </c>
      <c r="Q1123" s="3" t="s">
        <v>8470</v>
      </c>
      <c r="R1123" s="3" t="s">
        <v>6479</v>
      </c>
      <c r="S1123" s="3" t="s">
        <v>6480</v>
      </c>
      <c r="T1123" s="3" t="s">
        <v>9014</v>
      </c>
      <c r="U1123" s="3" t="s">
        <v>154</v>
      </c>
      <c r="V1123" s="3" t="s">
        <v>154</v>
      </c>
      <c r="W1123" s="3" t="s">
        <v>154</v>
      </c>
      <c r="X1123" s="3" t="s">
        <v>154</v>
      </c>
      <c r="Y1123" s="3" t="s">
        <v>154</v>
      </c>
      <c r="Z1123" s="3" t="s">
        <v>154</v>
      </c>
      <c r="AA1123" s="3" t="s">
        <v>154</v>
      </c>
      <c r="AB1123" s="3" t="s">
        <v>154</v>
      </c>
      <c r="AC1123" s="3" t="s">
        <v>154</v>
      </c>
      <c r="AD1123" s="3" t="s">
        <v>6151</v>
      </c>
      <c r="AE1123" s="3" t="s">
        <v>6151</v>
      </c>
      <c r="AF1123" s="3" t="s">
        <v>154</v>
      </c>
      <c r="AG1123" s="3" t="s">
        <v>154</v>
      </c>
      <c r="AH1123" s="3" t="s">
        <v>6478</v>
      </c>
      <c r="AI1123" s="3" t="s">
        <v>6482</v>
      </c>
      <c r="AJ1123" s="3" t="s">
        <v>6034</v>
      </c>
    </row>
    <row r="1124" spans="1:36" ht="30">
      <c r="A1124" s="10">
        <v>1227</v>
      </c>
      <c r="B1124" t="str">
        <f>IF(K1124="总计","",INDEX(主数据!A:AD,MATCH(J1124,主数据!A:A,0),9))</f>
        <v>华中大区公司</v>
      </c>
      <c r="C1124" t="str">
        <f>IF(K1124="","",INDEX(主数据!A:AD,MATCH(J1124,主数据!A:A,0),11))</f>
        <v>南昌东区</v>
      </c>
      <c r="D1124" t="str">
        <f t="shared" si="68"/>
        <v>NC70物业服务费定额</v>
      </c>
      <c r="E1124" s="13" t="str">
        <f t="shared" si="70"/>
        <v/>
      </c>
      <c r="F1124" s="13" t="str">
        <f>IF(E1124="","",IFERROR(IF(IF(K1124="","",INDEX(收费标合同信息维护!A:Q,MATCH(D1124,收费标合同信息维护!J:J,0),10))=D1124,"有","无"),"无"))</f>
        <v/>
      </c>
      <c r="G1124" s="13" t="str">
        <f t="shared" si="69"/>
        <v>NC70物业服务费定额98518.00</v>
      </c>
      <c r="H1124" s="13" t="str">
        <f t="shared" si="71"/>
        <v>98518.00</v>
      </c>
      <c r="I1124" s="13" t="str">
        <f>IF(G1124="","",IFERROR(IF(IF(K1124="","",INDEX(收费标合同信息维护!A:Q,MATCH(G1124,收费标合同信息维护!M:M,0),13))=G1124,"有","无"),"无"))</f>
        <v>无</v>
      </c>
      <c r="J1124" s="3" t="s">
        <v>4212</v>
      </c>
      <c r="K1124" s="3" t="s">
        <v>9038</v>
      </c>
      <c r="L1124" s="3" t="s">
        <v>6025</v>
      </c>
      <c r="M1124" s="3" t="s">
        <v>6026</v>
      </c>
      <c r="N1124" s="3" t="s">
        <v>6477</v>
      </c>
      <c r="O1124" s="3" t="s">
        <v>6478</v>
      </c>
      <c r="P1124" s="3" t="s">
        <v>9039</v>
      </c>
      <c r="Q1124" s="3" t="s">
        <v>6026</v>
      </c>
      <c r="R1124" s="3" t="s">
        <v>6490</v>
      </c>
      <c r="S1124" s="3" t="s">
        <v>6627</v>
      </c>
      <c r="T1124" s="3" t="s">
        <v>6537</v>
      </c>
      <c r="U1124" s="3" t="s">
        <v>154</v>
      </c>
      <c r="V1124" s="3" t="s">
        <v>154</v>
      </c>
      <c r="W1124" s="3" t="s">
        <v>9040</v>
      </c>
      <c r="X1124" s="3" t="s">
        <v>154</v>
      </c>
      <c r="Y1124" s="3" t="s">
        <v>154</v>
      </c>
      <c r="Z1124" s="3" t="s">
        <v>154</v>
      </c>
      <c r="AA1124" s="3" t="s">
        <v>154</v>
      </c>
      <c r="AB1124" s="3" t="s">
        <v>154</v>
      </c>
      <c r="AC1124" s="3" t="s">
        <v>154</v>
      </c>
      <c r="AD1124" s="3" t="s">
        <v>6151</v>
      </c>
      <c r="AE1124" s="3" t="s">
        <v>6151</v>
      </c>
      <c r="AF1124" s="3" t="s">
        <v>6040</v>
      </c>
      <c r="AG1124" s="3" t="s">
        <v>154</v>
      </c>
      <c r="AH1124" s="3" t="s">
        <v>6478</v>
      </c>
      <c r="AI1124" s="3" t="s">
        <v>6482</v>
      </c>
      <c r="AJ1124" s="3" t="s">
        <v>6489</v>
      </c>
    </row>
    <row r="1125" spans="1:36" ht="30">
      <c r="A1125" s="10">
        <v>1228</v>
      </c>
      <c r="B1125" t="str">
        <f>IF(K1125="总计","",INDEX(主数据!A:AD,MATCH(J1125,主数据!A:A,0),9))</f>
        <v>华中大区公司</v>
      </c>
      <c r="C1125" t="str">
        <f>IF(K1125="","",INDEX(主数据!A:AD,MATCH(J1125,主数据!A:A,0),11))</f>
        <v>南昌东区</v>
      </c>
      <c r="D1125" t="str">
        <f t="shared" si="68"/>
        <v>NC70物业服务费定额98518.00</v>
      </c>
      <c r="E1125" s="13" t="str">
        <f t="shared" si="70"/>
        <v>98518.00</v>
      </c>
      <c r="F1125" s="13" t="str">
        <f>IF(E1125="","",IFERROR(IF(IF(K1125="","",INDEX(收费标合同信息维护!A:Q,MATCH(D1125,收费标合同信息维护!J:J,0),10))=D1125,"有","无"),"无"))</f>
        <v>无</v>
      </c>
      <c r="G1125" s="13" t="str">
        <f t="shared" si="69"/>
        <v>NC70物业服务费定额98518.00</v>
      </c>
      <c r="H1125" s="13" t="str">
        <f t="shared" si="71"/>
        <v>98518.00</v>
      </c>
      <c r="I1125" s="13" t="str">
        <f>IF(G1125="","",IFERROR(IF(IF(K1125="","",INDEX(收费标合同信息维护!A:Q,MATCH(G1125,收费标合同信息维护!M:M,0),13))=G1125,"有","无"),"无"))</f>
        <v>无</v>
      </c>
      <c r="J1125" s="3" t="s">
        <v>4212</v>
      </c>
      <c r="K1125" s="3" t="s">
        <v>9038</v>
      </c>
      <c r="L1125" s="3" t="s">
        <v>6025</v>
      </c>
      <c r="M1125" s="3" t="s">
        <v>6026</v>
      </c>
      <c r="N1125" s="3" t="s">
        <v>6477</v>
      </c>
      <c r="O1125" s="3" t="s">
        <v>6478</v>
      </c>
      <c r="P1125" s="3" t="s">
        <v>9041</v>
      </c>
      <c r="Q1125" s="3" t="s">
        <v>7094</v>
      </c>
      <c r="R1125" s="3" t="s">
        <v>6490</v>
      </c>
      <c r="S1125" s="3" t="s">
        <v>6491</v>
      </c>
      <c r="T1125" s="3" t="s">
        <v>6691</v>
      </c>
      <c r="U1125" s="3" t="s">
        <v>154</v>
      </c>
      <c r="V1125" s="3" t="s">
        <v>9040</v>
      </c>
      <c r="W1125" s="3" t="s">
        <v>9040</v>
      </c>
      <c r="X1125" s="3" t="s">
        <v>154</v>
      </c>
      <c r="Y1125" s="3" t="s">
        <v>154</v>
      </c>
      <c r="Z1125" s="3" t="s">
        <v>154</v>
      </c>
      <c r="AA1125" s="3" t="s">
        <v>154</v>
      </c>
      <c r="AB1125" s="3" t="s">
        <v>154</v>
      </c>
      <c r="AC1125" s="3" t="s">
        <v>154</v>
      </c>
      <c r="AD1125" s="3" t="s">
        <v>6151</v>
      </c>
      <c r="AE1125" s="3" t="s">
        <v>6151</v>
      </c>
      <c r="AF1125" s="3" t="s">
        <v>154</v>
      </c>
      <c r="AG1125" s="3" t="s">
        <v>154</v>
      </c>
      <c r="AH1125" s="3" t="s">
        <v>6478</v>
      </c>
      <c r="AI1125" s="3" t="s">
        <v>6482</v>
      </c>
      <c r="AJ1125" s="3" t="s">
        <v>6033</v>
      </c>
    </row>
    <row r="1126" spans="1:36" ht="30">
      <c r="A1126" s="10">
        <v>1229</v>
      </c>
      <c r="B1126" t="str">
        <f>IF(K1126="总计","",INDEX(主数据!A:AD,MATCH(J1126,主数据!A:A,0),9))</f>
        <v>华中大区公司</v>
      </c>
      <c r="C1126" t="str">
        <f>IF(K1126="","",INDEX(主数据!A:AD,MATCH(J1126,主数据!A:A,0),11))</f>
        <v>南昌东区</v>
      </c>
      <c r="D1126" t="str">
        <f t="shared" si="68"/>
        <v>NC70前期介入费直接录入</v>
      </c>
      <c r="E1126" s="13" t="str">
        <f t="shared" si="70"/>
        <v/>
      </c>
      <c r="F1126" s="13" t="str">
        <f>IF(E1126="","",IFERROR(IF(IF(K1126="","",INDEX(收费标合同信息维护!A:Q,MATCH(D1126,收费标合同信息维护!J:J,0),10))=D1126,"有","无"),"无"))</f>
        <v/>
      </c>
      <c r="G1126" s="13" t="str">
        <f t="shared" si="69"/>
        <v/>
      </c>
      <c r="H1126" s="13" t="str">
        <f t="shared" si="71"/>
        <v/>
      </c>
      <c r="I1126" s="13" t="str">
        <f>IF(G1126="","",IFERROR(IF(IF(K1126="","",INDEX(收费标合同信息维护!A:Q,MATCH(G1126,收费标合同信息维护!M:M,0),13))=G1126,"有","无"),"无"))</f>
        <v/>
      </c>
      <c r="J1126" s="3" t="s">
        <v>4212</v>
      </c>
      <c r="K1126" s="3" t="s">
        <v>9038</v>
      </c>
      <c r="L1126" s="3" t="s">
        <v>6551</v>
      </c>
      <c r="M1126" s="3" t="s">
        <v>6552</v>
      </c>
      <c r="N1126" s="3" t="s">
        <v>6477</v>
      </c>
      <c r="O1126" s="3" t="s">
        <v>6478</v>
      </c>
      <c r="P1126" s="3" t="s">
        <v>6551</v>
      </c>
      <c r="Q1126" s="3" t="s">
        <v>6552</v>
      </c>
      <c r="R1126" s="3" t="s">
        <v>6479</v>
      </c>
      <c r="S1126" s="3" t="s">
        <v>6480</v>
      </c>
      <c r="T1126" s="3" t="s">
        <v>6915</v>
      </c>
      <c r="U1126" s="3" t="s">
        <v>9042</v>
      </c>
      <c r="V1126" s="3" t="s">
        <v>154</v>
      </c>
      <c r="W1126" s="3" t="s">
        <v>154</v>
      </c>
      <c r="X1126" s="3" t="s">
        <v>154</v>
      </c>
      <c r="Y1126" s="3" t="s">
        <v>154</v>
      </c>
      <c r="Z1126" s="3" t="s">
        <v>154</v>
      </c>
      <c r="AA1126" s="3" t="s">
        <v>154</v>
      </c>
      <c r="AB1126" s="3" t="s">
        <v>154</v>
      </c>
      <c r="AC1126" s="3" t="s">
        <v>154</v>
      </c>
      <c r="AD1126" s="3" t="s">
        <v>6151</v>
      </c>
      <c r="AE1126" s="3" t="s">
        <v>6151</v>
      </c>
      <c r="AF1126" s="3" t="s">
        <v>154</v>
      </c>
      <c r="AG1126" s="3" t="s">
        <v>154</v>
      </c>
      <c r="AH1126" s="3" t="s">
        <v>6478</v>
      </c>
      <c r="AI1126" s="3" t="s">
        <v>6482</v>
      </c>
      <c r="AJ1126" s="3" t="s">
        <v>6489</v>
      </c>
    </row>
    <row r="1127" spans="1:36" ht="15">
      <c r="A1127" s="10">
        <v>1230</v>
      </c>
      <c r="B1127" t="e">
        <f>IF(K1127="总计","",INDEX(主数据!A:AD,MATCH(J1127,主数据!A:A,0),9))</f>
        <v>#N/A</v>
      </c>
      <c r="C1127" t="e">
        <f>IF(K1127="","",INDEX(主数据!A:AD,MATCH(J1127,主数据!A:A,0),11))</f>
        <v>#N/A</v>
      </c>
      <c r="D1127" t="str">
        <f t="shared" si="68"/>
        <v>NJ005物业服务费标准方式2.50</v>
      </c>
      <c r="E1127" s="13" t="str">
        <f t="shared" si="70"/>
        <v>2.50</v>
      </c>
      <c r="F1127" s="13" t="str">
        <f>IF(E1127="","",IFERROR(IF(IF(K1127="","",INDEX(收费标合同信息维护!A:Q,MATCH(D1127,收费标合同信息维护!J:J,0),10))=D1127,"有","无"),"无"))</f>
        <v>无</v>
      </c>
      <c r="G1127" s="13" t="str">
        <f t="shared" si="69"/>
        <v/>
      </c>
      <c r="H1127" s="13" t="str">
        <f t="shared" si="71"/>
        <v/>
      </c>
      <c r="I1127" s="13" t="str">
        <f>IF(G1127="","",IFERROR(IF(IF(K1127="","",INDEX(收费标合同信息维护!A:Q,MATCH(G1127,收费标合同信息维护!M:M,0),13))=G1127,"有","无"),"无"))</f>
        <v/>
      </c>
      <c r="J1127" s="3" t="s">
        <v>18123</v>
      </c>
      <c r="K1127" s="3" t="s">
        <v>18124</v>
      </c>
      <c r="L1127" s="3" t="s">
        <v>6025</v>
      </c>
      <c r="M1127" s="3" t="s">
        <v>6026</v>
      </c>
      <c r="N1127" s="3" t="s">
        <v>6477</v>
      </c>
      <c r="O1127" s="3" t="s">
        <v>6478</v>
      </c>
      <c r="P1127" s="3" t="s">
        <v>18125</v>
      </c>
      <c r="Q1127" s="3" t="s">
        <v>18126</v>
      </c>
      <c r="R1127" s="3" t="s">
        <v>6484</v>
      </c>
      <c r="S1127" s="3" t="s">
        <v>6485</v>
      </c>
      <c r="T1127" s="3" t="s">
        <v>7025</v>
      </c>
      <c r="U1127" s="3" t="s">
        <v>154</v>
      </c>
      <c r="V1127" s="3" t="s">
        <v>6675</v>
      </c>
      <c r="W1127" s="3" t="s">
        <v>154</v>
      </c>
      <c r="X1127" s="3" t="s">
        <v>154</v>
      </c>
      <c r="Y1127" s="3" t="s">
        <v>154</v>
      </c>
      <c r="Z1127" s="3" t="s">
        <v>154</v>
      </c>
      <c r="AA1127" s="3" t="s">
        <v>154</v>
      </c>
      <c r="AB1127" s="3" t="s">
        <v>154</v>
      </c>
      <c r="AC1127" s="3" t="s">
        <v>154</v>
      </c>
      <c r="AD1127" s="3" t="s">
        <v>6151</v>
      </c>
      <c r="AE1127" s="3" t="s">
        <v>6151</v>
      </c>
      <c r="AF1127" s="3" t="s">
        <v>6040</v>
      </c>
      <c r="AG1127" s="3" t="s">
        <v>154</v>
      </c>
      <c r="AH1127" s="3" t="s">
        <v>6478</v>
      </c>
      <c r="AI1127" s="3" t="s">
        <v>6482</v>
      </c>
      <c r="AJ1127" s="3" t="s">
        <v>6032</v>
      </c>
    </row>
    <row r="1128" spans="1:36" ht="15">
      <c r="A1128" s="10">
        <v>1231</v>
      </c>
      <c r="B1128" t="e">
        <f>IF(K1128="总计","",INDEX(主数据!A:AD,MATCH(J1128,主数据!A:A,0),9))</f>
        <v>#N/A</v>
      </c>
      <c r="C1128" t="e">
        <f>IF(K1128="","",INDEX(主数据!A:AD,MATCH(J1128,主数据!A:A,0),11))</f>
        <v>#N/A</v>
      </c>
      <c r="D1128" t="str">
        <f t="shared" si="68"/>
        <v>NJ005物业服务费直接录入</v>
      </c>
      <c r="E1128" s="13" t="str">
        <f t="shared" si="70"/>
        <v/>
      </c>
      <c r="F1128" s="13" t="str">
        <f>IF(E1128="","",IFERROR(IF(IF(K1128="","",INDEX(收费标合同信息维护!A:Q,MATCH(D1128,收费标合同信息维护!J:J,0),10))=D1128,"有","无"),"无"))</f>
        <v/>
      </c>
      <c r="G1128" s="13" t="str">
        <f t="shared" si="69"/>
        <v/>
      </c>
      <c r="H1128" s="13" t="str">
        <f t="shared" si="71"/>
        <v/>
      </c>
      <c r="I1128" s="13" t="str">
        <f>IF(G1128="","",IFERROR(IF(IF(K1128="","",INDEX(收费标合同信息维护!A:Q,MATCH(G1128,收费标合同信息维护!M:M,0),13))=G1128,"有","无"),"无"))</f>
        <v/>
      </c>
      <c r="J1128" s="3" t="s">
        <v>18123</v>
      </c>
      <c r="K1128" s="3" t="s">
        <v>18124</v>
      </c>
      <c r="L1128" s="3" t="s">
        <v>6025</v>
      </c>
      <c r="M1128" s="3" t="s">
        <v>6026</v>
      </c>
      <c r="N1128" s="3" t="s">
        <v>6477</v>
      </c>
      <c r="O1128" s="3" t="s">
        <v>6478</v>
      </c>
      <c r="P1128" s="3" t="s">
        <v>18127</v>
      </c>
      <c r="Q1128" s="3" t="s">
        <v>7816</v>
      </c>
      <c r="R1128" s="3" t="s">
        <v>6479</v>
      </c>
      <c r="S1128" s="3" t="s">
        <v>6480</v>
      </c>
      <c r="T1128" s="3" t="s">
        <v>6751</v>
      </c>
      <c r="U1128" s="3" t="s">
        <v>154</v>
      </c>
      <c r="V1128" s="3" t="s">
        <v>154</v>
      </c>
      <c r="W1128" s="3" t="s">
        <v>154</v>
      </c>
      <c r="X1128" s="3" t="s">
        <v>154</v>
      </c>
      <c r="Y1128" s="3" t="s">
        <v>154</v>
      </c>
      <c r="Z1128" s="3" t="s">
        <v>154</v>
      </c>
      <c r="AA1128" s="3" t="s">
        <v>154</v>
      </c>
      <c r="AB1128" s="3" t="s">
        <v>154</v>
      </c>
      <c r="AC1128" s="3" t="s">
        <v>154</v>
      </c>
      <c r="AD1128" s="3" t="s">
        <v>6151</v>
      </c>
      <c r="AE1128" s="3" t="s">
        <v>6151</v>
      </c>
      <c r="AF1128" s="3" t="s">
        <v>154</v>
      </c>
      <c r="AG1128" s="3" t="s">
        <v>154</v>
      </c>
      <c r="AH1128" s="3" t="s">
        <v>6478</v>
      </c>
      <c r="AI1128" s="3" t="s">
        <v>6482</v>
      </c>
      <c r="AJ1128" s="3" t="s">
        <v>9043</v>
      </c>
    </row>
    <row r="1129" spans="1:36" ht="15">
      <c r="A1129" s="10">
        <v>1232</v>
      </c>
      <c r="B1129" t="e">
        <f>IF(K1129="总计","",INDEX(主数据!A:AD,MATCH(J1129,主数据!A:A,0),9))</f>
        <v>#N/A</v>
      </c>
      <c r="C1129" t="e">
        <f>IF(K1129="","",INDEX(主数据!A:AD,MATCH(J1129,主数据!A:A,0),11))</f>
        <v>#N/A</v>
      </c>
      <c r="D1129" t="str">
        <f t="shared" si="68"/>
        <v>NJ005非自有房屋租赁直接录入</v>
      </c>
      <c r="E1129" s="13" t="str">
        <f t="shared" si="70"/>
        <v/>
      </c>
      <c r="F1129" s="13" t="str">
        <f>IF(E1129="","",IFERROR(IF(IF(K1129="","",INDEX(收费标合同信息维护!A:Q,MATCH(D1129,收费标合同信息维护!J:J,0),10))=D1129,"有","无"),"无"))</f>
        <v/>
      </c>
      <c r="G1129" s="13" t="str">
        <f t="shared" si="69"/>
        <v/>
      </c>
      <c r="H1129" s="13" t="str">
        <f t="shared" si="71"/>
        <v/>
      </c>
      <c r="I1129" s="13" t="str">
        <f>IF(G1129="","",IFERROR(IF(IF(K1129="","",INDEX(收费标合同信息维护!A:Q,MATCH(G1129,收费标合同信息维护!M:M,0),13))=G1129,"有","无"),"无"))</f>
        <v/>
      </c>
      <c r="J1129" s="3" t="s">
        <v>18123</v>
      </c>
      <c r="K1129" s="3" t="s">
        <v>18124</v>
      </c>
      <c r="L1129" s="3" t="s">
        <v>6699</v>
      </c>
      <c r="M1129" s="3" t="s">
        <v>6700</v>
      </c>
      <c r="N1129" s="3" t="s">
        <v>6477</v>
      </c>
      <c r="O1129" s="3" t="s">
        <v>6478</v>
      </c>
      <c r="P1129" s="3" t="s">
        <v>18128</v>
      </c>
      <c r="Q1129" s="3" t="s">
        <v>18129</v>
      </c>
      <c r="R1129" s="3" t="s">
        <v>6479</v>
      </c>
      <c r="S1129" s="3" t="s">
        <v>6480</v>
      </c>
      <c r="T1129" s="3" t="s">
        <v>7025</v>
      </c>
      <c r="U1129" s="3" t="s">
        <v>154</v>
      </c>
      <c r="V1129" s="3" t="s">
        <v>154</v>
      </c>
      <c r="W1129" s="3" t="s">
        <v>154</v>
      </c>
      <c r="X1129" s="3" t="s">
        <v>154</v>
      </c>
      <c r="Y1129" s="3" t="s">
        <v>154</v>
      </c>
      <c r="Z1129" s="3" t="s">
        <v>154</v>
      </c>
      <c r="AA1129" s="3" t="s">
        <v>154</v>
      </c>
      <c r="AB1129" s="3" t="s">
        <v>154</v>
      </c>
      <c r="AC1129" s="3" t="s">
        <v>154</v>
      </c>
      <c r="AD1129" s="3" t="s">
        <v>6151</v>
      </c>
      <c r="AE1129" s="3" t="s">
        <v>6151</v>
      </c>
      <c r="AF1129" s="3" t="s">
        <v>154</v>
      </c>
      <c r="AG1129" s="3" t="s">
        <v>154</v>
      </c>
      <c r="AH1129" s="3" t="s">
        <v>6478</v>
      </c>
      <c r="AI1129" s="3" t="s">
        <v>6482</v>
      </c>
      <c r="AJ1129" s="3" t="s">
        <v>6032</v>
      </c>
    </row>
    <row r="1130" spans="1:36" ht="15">
      <c r="A1130" s="10">
        <v>1233</v>
      </c>
      <c r="B1130" t="e">
        <f>IF(K1130="总计","",INDEX(主数据!A:AD,MATCH(J1130,主数据!A:A,0),9))</f>
        <v>#N/A</v>
      </c>
      <c r="C1130" t="e">
        <f>IF(K1130="","",INDEX(主数据!A:AD,MATCH(J1130,主数据!A:A,0),11))</f>
        <v>#N/A</v>
      </c>
      <c r="D1130" t="str">
        <f t="shared" si="68"/>
        <v>NJ005会所服务费定额</v>
      </c>
      <c r="E1130" s="13" t="str">
        <f t="shared" si="70"/>
        <v/>
      </c>
      <c r="F1130" s="13" t="str">
        <f>IF(E1130="","",IFERROR(IF(IF(K1130="","",INDEX(收费标合同信息维护!A:Q,MATCH(D1130,收费标合同信息维护!J:J,0),10))=D1130,"有","无"),"无"))</f>
        <v/>
      </c>
      <c r="G1130" s="13" t="str">
        <f t="shared" si="69"/>
        <v>NJ005会所服务费定额100.00</v>
      </c>
      <c r="H1130" s="13" t="str">
        <f t="shared" si="71"/>
        <v>100.00</v>
      </c>
      <c r="I1130" s="13" t="str">
        <f>IF(G1130="","",IFERROR(IF(IF(K1130="","",INDEX(收费标合同信息维护!A:Q,MATCH(G1130,收费标合同信息维护!M:M,0),13))=G1130,"有","无"),"无"))</f>
        <v>无</v>
      </c>
      <c r="J1130" s="3" t="s">
        <v>18123</v>
      </c>
      <c r="K1130" s="3" t="s">
        <v>18124</v>
      </c>
      <c r="L1130" s="3" t="s">
        <v>6717</v>
      </c>
      <c r="M1130" s="3" t="s">
        <v>6718</v>
      </c>
      <c r="N1130" s="3" t="s">
        <v>6477</v>
      </c>
      <c r="O1130" s="3" t="s">
        <v>6478</v>
      </c>
      <c r="P1130" s="3" t="s">
        <v>18130</v>
      </c>
      <c r="Q1130" s="3" t="s">
        <v>18131</v>
      </c>
      <c r="R1130" s="3" t="s">
        <v>6490</v>
      </c>
      <c r="S1130" s="3" t="s">
        <v>6491</v>
      </c>
      <c r="T1130" s="3" t="s">
        <v>7025</v>
      </c>
      <c r="U1130" s="3" t="s">
        <v>154</v>
      </c>
      <c r="V1130" s="3" t="s">
        <v>154</v>
      </c>
      <c r="W1130" s="3" t="s">
        <v>6743</v>
      </c>
      <c r="X1130" s="3" t="s">
        <v>154</v>
      </c>
      <c r="Y1130" s="3" t="s">
        <v>154</v>
      </c>
      <c r="Z1130" s="3" t="s">
        <v>154</v>
      </c>
      <c r="AA1130" s="3" t="s">
        <v>154</v>
      </c>
      <c r="AB1130" s="3" t="s">
        <v>154</v>
      </c>
      <c r="AC1130" s="3" t="s">
        <v>154</v>
      </c>
      <c r="AD1130" s="3" t="s">
        <v>6151</v>
      </c>
      <c r="AE1130" s="3" t="s">
        <v>6151</v>
      </c>
      <c r="AF1130" s="3" t="s">
        <v>154</v>
      </c>
      <c r="AG1130" s="3" t="s">
        <v>154</v>
      </c>
      <c r="AH1130" s="3" t="s">
        <v>6478</v>
      </c>
      <c r="AI1130" s="3" t="s">
        <v>6482</v>
      </c>
      <c r="AJ1130" s="3" t="s">
        <v>6033</v>
      </c>
    </row>
    <row r="1131" spans="1:36" ht="15">
      <c r="A1131" s="10">
        <v>1234</v>
      </c>
      <c r="B1131" t="e">
        <f>IF(K1131="总计","",INDEX(主数据!A:AD,MATCH(J1131,主数据!A:A,0),9))</f>
        <v>#N/A</v>
      </c>
      <c r="C1131" t="e">
        <f>IF(K1131="","",INDEX(主数据!A:AD,MATCH(J1131,主数据!A:A,0),11))</f>
        <v>#N/A</v>
      </c>
      <c r="D1131" t="str">
        <f t="shared" si="68"/>
        <v>NJ005自来水费（简易征收）标准方式2.85</v>
      </c>
      <c r="E1131" s="13" t="str">
        <f t="shared" si="70"/>
        <v>2.85</v>
      </c>
      <c r="F1131" s="13" t="str">
        <f>IF(E1131="","",IFERROR(IF(IF(K1131="","",INDEX(收费标合同信息维护!A:Q,MATCH(D1131,收费标合同信息维护!J:J,0),10))=D1131,"有","无"),"无"))</f>
        <v>无</v>
      </c>
      <c r="G1131" s="13" t="str">
        <f t="shared" si="69"/>
        <v/>
      </c>
      <c r="H1131" s="13" t="str">
        <f t="shared" si="71"/>
        <v/>
      </c>
      <c r="I1131" s="13" t="str">
        <f>IF(G1131="","",IFERROR(IF(IF(K1131="","",INDEX(收费标合同信息维护!A:Q,MATCH(G1131,收费标合同信息维护!M:M,0),13))=G1131,"有","无"),"无"))</f>
        <v/>
      </c>
      <c r="J1131" s="3" t="s">
        <v>18123</v>
      </c>
      <c r="K1131" s="3" t="s">
        <v>18124</v>
      </c>
      <c r="L1131" s="3" t="s">
        <v>6615</v>
      </c>
      <c r="M1131" s="3" t="s">
        <v>6616</v>
      </c>
      <c r="N1131" s="3" t="s">
        <v>6603</v>
      </c>
      <c r="O1131" s="3" t="s">
        <v>6478</v>
      </c>
      <c r="P1131" s="3" t="s">
        <v>18132</v>
      </c>
      <c r="Q1131" s="3" t="s">
        <v>18133</v>
      </c>
      <c r="R1131" s="3" t="s">
        <v>6484</v>
      </c>
      <c r="S1131" s="3" t="s">
        <v>6491</v>
      </c>
      <c r="T1131" s="3" t="s">
        <v>9044</v>
      </c>
      <c r="U1131" s="3" t="s">
        <v>154</v>
      </c>
      <c r="V1131" s="3" t="s">
        <v>8629</v>
      </c>
      <c r="W1131" s="3" t="s">
        <v>154</v>
      </c>
      <c r="X1131" s="3" t="s">
        <v>154</v>
      </c>
      <c r="Y1131" s="3" t="s">
        <v>154</v>
      </c>
      <c r="Z1131" s="3" t="s">
        <v>154</v>
      </c>
      <c r="AA1131" s="3" t="s">
        <v>154</v>
      </c>
      <c r="AB1131" s="3" t="s">
        <v>154</v>
      </c>
      <c r="AC1131" s="3" t="s">
        <v>154</v>
      </c>
      <c r="AD1131" s="3" t="s">
        <v>6151</v>
      </c>
      <c r="AE1131" s="3" t="s">
        <v>6151</v>
      </c>
      <c r="AF1131" s="3" t="s">
        <v>154</v>
      </c>
      <c r="AG1131" s="3" t="s">
        <v>154</v>
      </c>
      <c r="AH1131" s="3" t="s">
        <v>6478</v>
      </c>
      <c r="AI1131" s="3" t="s">
        <v>6482</v>
      </c>
      <c r="AJ1131" s="3" t="s">
        <v>6489</v>
      </c>
    </row>
    <row r="1132" spans="1:36" ht="45">
      <c r="A1132" s="10">
        <v>1235</v>
      </c>
      <c r="B1132" t="str">
        <f>IF(K1132="总计","",INDEX(主数据!A:AD,MATCH(J1132,主数据!A:A,0),9))</f>
        <v>华东大区公司</v>
      </c>
      <c r="C1132" t="str">
        <f>IF(K1132="","",INDEX(主数据!A:AD,MATCH(J1132,主数据!A:A,0),11))</f>
        <v>上海中区</v>
      </c>
      <c r="D1132" t="str">
        <f t="shared" si="68"/>
        <v>SH96物业服务费标准方式60.00</v>
      </c>
      <c r="E1132" s="13" t="str">
        <f t="shared" si="70"/>
        <v>60.00</v>
      </c>
      <c r="F1132" s="13" t="str">
        <f>IF(E1132="","",IFERROR(IF(IF(K1132="","",INDEX(收费标合同信息维护!A:Q,MATCH(D1132,收费标合同信息维护!J:J,0),10))=D1132,"有","无"),"无"))</f>
        <v>无</v>
      </c>
      <c r="G1132" s="13" t="str">
        <f t="shared" si="69"/>
        <v/>
      </c>
      <c r="H1132" s="13" t="str">
        <f t="shared" si="71"/>
        <v/>
      </c>
      <c r="I1132" s="13" t="str">
        <f>IF(G1132="","",IFERROR(IF(IF(K1132="","",INDEX(收费标合同信息维护!A:Q,MATCH(G1132,收费标合同信息维护!M:M,0),13))=G1132,"有","无"),"无"))</f>
        <v/>
      </c>
      <c r="J1132" s="3" t="s">
        <v>4133</v>
      </c>
      <c r="K1132" s="3" t="s">
        <v>9045</v>
      </c>
      <c r="L1132" s="3" t="s">
        <v>6025</v>
      </c>
      <c r="M1132" s="3" t="s">
        <v>6026</v>
      </c>
      <c r="N1132" s="3" t="s">
        <v>6477</v>
      </c>
      <c r="O1132" s="3" t="s">
        <v>6478</v>
      </c>
      <c r="P1132" s="3" t="s">
        <v>6033</v>
      </c>
      <c r="Q1132" s="3" t="s">
        <v>7246</v>
      </c>
      <c r="R1132" s="3" t="s">
        <v>6484</v>
      </c>
      <c r="S1132" s="3" t="s">
        <v>6491</v>
      </c>
      <c r="T1132" s="3" t="s">
        <v>9046</v>
      </c>
      <c r="U1132" s="3" t="s">
        <v>154</v>
      </c>
      <c r="V1132" s="3" t="s">
        <v>7016</v>
      </c>
      <c r="W1132" s="3" t="s">
        <v>154</v>
      </c>
      <c r="X1132" s="3" t="s">
        <v>154</v>
      </c>
      <c r="Y1132" s="3" t="s">
        <v>154</v>
      </c>
      <c r="Z1132" s="3" t="s">
        <v>154</v>
      </c>
      <c r="AA1132" s="3" t="s">
        <v>154</v>
      </c>
      <c r="AB1132" s="3" t="s">
        <v>154</v>
      </c>
      <c r="AC1132" s="3" t="s">
        <v>154</v>
      </c>
      <c r="AD1132" s="3" t="s">
        <v>6151</v>
      </c>
      <c r="AE1132" s="3" t="s">
        <v>6151</v>
      </c>
      <c r="AF1132" s="3" t="s">
        <v>6040</v>
      </c>
      <c r="AG1132" s="3" t="s">
        <v>154</v>
      </c>
      <c r="AH1132" s="3" t="s">
        <v>6597</v>
      </c>
      <c r="AI1132" s="3" t="s">
        <v>6482</v>
      </c>
      <c r="AJ1132" s="3" t="s">
        <v>6489</v>
      </c>
    </row>
    <row r="1133" spans="1:36" ht="45">
      <c r="A1133" s="10">
        <v>1236</v>
      </c>
      <c r="B1133" t="str">
        <f>IF(K1133="总计","",INDEX(主数据!A:AD,MATCH(J1133,主数据!A:A,0),9))</f>
        <v>华东大区公司</v>
      </c>
      <c r="C1133" t="str">
        <f>IF(K1133="","",INDEX(主数据!A:AD,MATCH(J1133,主数据!A:A,0),11))</f>
        <v>上海中区</v>
      </c>
      <c r="D1133" t="str">
        <f t="shared" si="68"/>
        <v>SH96物业服务费标准方式40.00</v>
      </c>
      <c r="E1133" s="13" t="str">
        <f t="shared" si="70"/>
        <v>40.00</v>
      </c>
      <c r="F1133" s="13" t="str">
        <f>IF(E1133="","",IFERROR(IF(IF(K1133="","",INDEX(收费标合同信息维护!A:Q,MATCH(D1133,收费标合同信息维护!J:J,0),10))=D1133,"有","无"),"无"))</f>
        <v>无</v>
      </c>
      <c r="G1133" s="13" t="str">
        <f t="shared" si="69"/>
        <v/>
      </c>
      <c r="H1133" s="13" t="str">
        <f t="shared" si="71"/>
        <v/>
      </c>
      <c r="I1133" s="13" t="str">
        <f>IF(G1133="","",IFERROR(IF(IF(K1133="","",INDEX(收费标合同信息维护!A:Q,MATCH(G1133,收费标合同信息维护!M:M,0),13))=G1133,"有","无"),"无"))</f>
        <v/>
      </c>
      <c r="J1133" s="3" t="s">
        <v>4133</v>
      </c>
      <c r="K1133" s="3" t="s">
        <v>9045</v>
      </c>
      <c r="L1133" s="3" t="s">
        <v>6025</v>
      </c>
      <c r="M1133" s="3" t="s">
        <v>6026</v>
      </c>
      <c r="N1133" s="3" t="s">
        <v>6477</v>
      </c>
      <c r="O1133" s="3" t="s">
        <v>6478</v>
      </c>
      <c r="P1133" s="3" t="s">
        <v>6032</v>
      </c>
      <c r="Q1133" s="3" t="s">
        <v>8971</v>
      </c>
      <c r="R1133" s="3" t="s">
        <v>6484</v>
      </c>
      <c r="S1133" s="3" t="s">
        <v>6491</v>
      </c>
      <c r="T1133" s="3" t="s">
        <v>9046</v>
      </c>
      <c r="U1133" s="3" t="s">
        <v>154</v>
      </c>
      <c r="V1133" s="3" t="s">
        <v>6729</v>
      </c>
      <c r="W1133" s="3" t="s">
        <v>154</v>
      </c>
      <c r="X1133" s="3" t="s">
        <v>154</v>
      </c>
      <c r="Y1133" s="3" t="s">
        <v>154</v>
      </c>
      <c r="Z1133" s="3" t="s">
        <v>154</v>
      </c>
      <c r="AA1133" s="3" t="s">
        <v>154</v>
      </c>
      <c r="AB1133" s="3" t="s">
        <v>154</v>
      </c>
      <c r="AC1133" s="3" t="s">
        <v>154</v>
      </c>
      <c r="AD1133" s="3" t="s">
        <v>6151</v>
      </c>
      <c r="AE1133" s="3" t="s">
        <v>6151</v>
      </c>
      <c r="AF1133" s="3" t="s">
        <v>154</v>
      </c>
      <c r="AG1133" s="3" t="s">
        <v>154</v>
      </c>
      <c r="AH1133" s="3" t="s">
        <v>6597</v>
      </c>
      <c r="AI1133" s="3" t="s">
        <v>6482</v>
      </c>
      <c r="AJ1133" s="3" t="s">
        <v>6489</v>
      </c>
    </row>
    <row r="1134" spans="1:36" ht="45">
      <c r="A1134" s="10">
        <v>1237</v>
      </c>
      <c r="B1134" t="str">
        <f>IF(K1134="总计","",INDEX(主数据!A:AD,MATCH(J1134,主数据!A:A,0),9))</f>
        <v>华东大区公司</v>
      </c>
      <c r="C1134" t="str">
        <f>IF(K1134="","",INDEX(主数据!A:AD,MATCH(J1134,主数据!A:A,0),11))</f>
        <v>上海中区</v>
      </c>
      <c r="D1134" t="str">
        <f t="shared" si="68"/>
        <v>SH96物业服务费标准方式40.00</v>
      </c>
      <c r="E1134" s="13" t="str">
        <f t="shared" si="70"/>
        <v>40.00</v>
      </c>
      <c r="F1134" s="13" t="str">
        <f>IF(E1134="","",IFERROR(IF(IF(K1134="","",INDEX(收费标合同信息维护!A:Q,MATCH(D1134,收费标合同信息维护!J:J,0),10))=D1134,"有","无"),"无"))</f>
        <v>无</v>
      </c>
      <c r="G1134" s="13" t="str">
        <f t="shared" si="69"/>
        <v/>
      </c>
      <c r="H1134" s="13" t="str">
        <f t="shared" si="71"/>
        <v/>
      </c>
      <c r="I1134" s="13" t="str">
        <f>IF(G1134="","",IFERROR(IF(IF(K1134="","",INDEX(收费标合同信息维护!A:Q,MATCH(G1134,收费标合同信息维护!M:M,0),13))=G1134,"有","无"),"无"))</f>
        <v/>
      </c>
      <c r="J1134" s="3" t="s">
        <v>4133</v>
      </c>
      <c r="K1134" s="3" t="s">
        <v>9045</v>
      </c>
      <c r="L1134" s="3" t="s">
        <v>6025</v>
      </c>
      <c r="M1134" s="3" t="s">
        <v>6026</v>
      </c>
      <c r="N1134" s="3" t="s">
        <v>6477</v>
      </c>
      <c r="O1134" s="3" t="s">
        <v>6478</v>
      </c>
      <c r="P1134" s="3" t="s">
        <v>18134</v>
      </c>
      <c r="Q1134" s="3" t="s">
        <v>18135</v>
      </c>
      <c r="R1134" s="3" t="s">
        <v>6484</v>
      </c>
      <c r="S1134" s="3" t="s">
        <v>6491</v>
      </c>
      <c r="T1134" s="3" t="s">
        <v>6506</v>
      </c>
      <c r="U1134" s="3" t="s">
        <v>154</v>
      </c>
      <c r="V1134" s="3" t="s">
        <v>6729</v>
      </c>
      <c r="W1134" s="3" t="s">
        <v>154</v>
      </c>
      <c r="X1134" s="3" t="s">
        <v>154</v>
      </c>
      <c r="Y1134" s="3" t="s">
        <v>154</v>
      </c>
      <c r="Z1134" s="3" t="s">
        <v>154</v>
      </c>
      <c r="AA1134" s="3" t="s">
        <v>154</v>
      </c>
      <c r="AB1134" s="3" t="s">
        <v>154</v>
      </c>
      <c r="AC1134" s="3" t="s">
        <v>154</v>
      </c>
      <c r="AD1134" s="3" t="s">
        <v>6151</v>
      </c>
      <c r="AE1134" s="3" t="s">
        <v>6151</v>
      </c>
      <c r="AF1134" s="3" t="s">
        <v>154</v>
      </c>
      <c r="AG1134" s="3" t="s">
        <v>154</v>
      </c>
      <c r="AH1134" s="3" t="s">
        <v>6478</v>
      </c>
      <c r="AI1134" s="3" t="s">
        <v>6482</v>
      </c>
      <c r="AJ1134" s="3" t="s">
        <v>6032</v>
      </c>
    </row>
    <row r="1135" spans="1:36" ht="45">
      <c r="A1135" s="10">
        <v>1238</v>
      </c>
      <c r="B1135" t="str">
        <f>IF(K1135="总计","",INDEX(主数据!A:AD,MATCH(J1135,主数据!A:A,0),9))</f>
        <v>华东大区公司</v>
      </c>
      <c r="C1135" t="str">
        <f>IF(K1135="","",INDEX(主数据!A:AD,MATCH(J1135,主数据!A:A,0),11))</f>
        <v>上海中区</v>
      </c>
      <c r="D1135" t="str">
        <f t="shared" si="68"/>
        <v>SH96物业服务费标准方式60.00</v>
      </c>
      <c r="E1135" s="13" t="str">
        <f t="shared" si="70"/>
        <v>60.00</v>
      </c>
      <c r="F1135" s="13" t="str">
        <f>IF(E1135="","",IFERROR(IF(IF(K1135="","",INDEX(收费标合同信息维护!A:Q,MATCH(D1135,收费标合同信息维护!J:J,0),10))=D1135,"有","无"),"无"))</f>
        <v>无</v>
      </c>
      <c r="G1135" s="13" t="str">
        <f t="shared" si="69"/>
        <v/>
      </c>
      <c r="H1135" s="13" t="str">
        <f t="shared" si="71"/>
        <v/>
      </c>
      <c r="I1135" s="13" t="str">
        <f>IF(G1135="","",IFERROR(IF(IF(K1135="","",INDEX(收费标合同信息维护!A:Q,MATCH(G1135,收费标合同信息维护!M:M,0),13))=G1135,"有","无"),"无"))</f>
        <v/>
      </c>
      <c r="J1135" s="3" t="s">
        <v>4133</v>
      </c>
      <c r="K1135" s="3" t="s">
        <v>9045</v>
      </c>
      <c r="L1135" s="3" t="s">
        <v>6025</v>
      </c>
      <c r="M1135" s="3" t="s">
        <v>6026</v>
      </c>
      <c r="N1135" s="3" t="s">
        <v>6477</v>
      </c>
      <c r="O1135" s="3" t="s">
        <v>6478</v>
      </c>
      <c r="P1135" s="3" t="s">
        <v>18136</v>
      </c>
      <c r="Q1135" s="3" t="s">
        <v>18137</v>
      </c>
      <c r="R1135" s="3" t="s">
        <v>6484</v>
      </c>
      <c r="S1135" s="3" t="s">
        <v>6491</v>
      </c>
      <c r="T1135" s="3" t="s">
        <v>6506</v>
      </c>
      <c r="U1135" s="3" t="s">
        <v>154</v>
      </c>
      <c r="V1135" s="3" t="s">
        <v>7016</v>
      </c>
      <c r="W1135" s="3" t="s">
        <v>154</v>
      </c>
      <c r="X1135" s="3" t="s">
        <v>154</v>
      </c>
      <c r="Y1135" s="3" t="s">
        <v>154</v>
      </c>
      <c r="Z1135" s="3" t="s">
        <v>154</v>
      </c>
      <c r="AA1135" s="3" t="s">
        <v>154</v>
      </c>
      <c r="AB1135" s="3" t="s">
        <v>154</v>
      </c>
      <c r="AC1135" s="3" t="s">
        <v>154</v>
      </c>
      <c r="AD1135" s="3" t="s">
        <v>6151</v>
      </c>
      <c r="AE1135" s="3" t="s">
        <v>6151</v>
      </c>
      <c r="AF1135" s="3" t="s">
        <v>154</v>
      </c>
      <c r="AG1135" s="3" t="s">
        <v>154</v>
      </c>
      <c r="AH1135" s="3" t="s">
        <v>6478</v>
      </c>
      <c r="AI1135" s="3" t="s">
        <v>6482</v>
      </c>
      <c r="AJ1135" s="3" t="s">
        <v>6069</v>
      </c>
    </row>
    <row r="1136" spans="1:36" ht="45">
      <c r="A1136" s="10">
        <v>1239</v>
      </c>
      <c r="B1136" t="str">
        <f>IF(K1136="总计","",INDEX(主数据!A:AD,MATCH(J1136,主数据!A:A,0),9))</f>
        <v>华东大区公司</v>
      </c>
      <c r="C1136" t="str">
        <f>IF(K1136="","",INDEX(主数据!A:AD,MATCH(J1136,主数据!A:A,0),11))</f>
        <v>上海中区</v>
      </c>
      <c r="D1136" t="str">
        <f t="shared" si="68"/>
        <v>SH96物业服务费标准方式30.00</v>
      </c>
      <c r="E1136" s="13" t="str">
        <f t="shared" si="70"/>
        <v>30.00</v>
      </c>
      <c r="F1136" s="13" t="str">
        <f>IF(E1136="","",IFERROR(IF(IF(K1136="","",INDEX(收费标合同信息维护!A:Q,MATCH(D1136,收费标合同信息维护!J:J,0),10))=D1136,"有","无"),"无"))</f>
        <v>无</v>
      </c>
      <c r="G1136" s="13" t="str">
        <f t="shared" si="69"/>
        <v/>
      </c>
      <c r="H1136" s="13" t="str">
        <f t="shared" si="71"/>
        <v/>
      </c>
      <c r="I1136" s="13" t="str">
        <f>IF(G1136="","",IFERROR(IF(IF(K1136="","",INDEX(收费标合同信息维护!A:Q,MATCH(G1136,收费标合同信息维护!M:M,0),13))=G1136,"有","无"),"无"))</f>
        <v/>
      </c>
      <c r="J1136" s="3" t="s">
        <v>4133</v>
      </c>
      <c r="K1136" s="3" t="s">
        <v>9045</v>
      </c>
      <c r="L1136" s="3" t="s">
        <v>6025</v>
      </c>
      <c r="M1136" s="3" t="s">
        <v>6026</v>
      </c>
      <c r="N1136" s="3" t="s">
        <v>6477</v>
      </c>
      <c r="O1136" s="3" t="s">
        <v>6478</v>
      </c>
      <c r="P1136" s="3" t="s">
        <v>14405</v>
      </c>
      <c r="Q1136" s="3" t="s">
        <v>18138</v>
      </c>
      <c r="R1136" s="3" t="s">
        <v>6484</v>
      </c>
      <c r="S1136" s="3" t="s">
        <v>6491</v>
      </c>
      <c r="T1136" s="3" t="s">
        <v>6506</v>
      </c>
      <c r="U1136" s="3" t="s">
        <v>154</v>
      </c>
      <c r="V1136" s="3" t="s">
        <v>6710</v>
      </c>
      <c r="W1136" s="3" t="s">
        <v>154</v>
      </c>
      <c r="X1136" s="3" t="s">
        <v>154</v>
      </c>
      <c r="Y1136" s="3" t="s">
        <v>154</v>
      </c>
      <c r="Z1136" s="3" t="s">
        <v>154</v>
      </c>
      <c r="AA1136" s="3" t="s">
        <v>154</v>
      </c>
      <c r="AB1136" s="3" t="s">
        <v>154</v>
      </c>
      <c r="AC1136" s="3" t="s">
        <v>154</v>
      </c>
      <c r="AD1136" s="3" t="s">
        <v>6151</v>
      </c>
      <c r="AE1136" s="3" t="s">
        <v>6151</v>
      </c>
      <c r="AF1136" s="3" t="s">
        <v>154</v>
      </c>
      <c r="AG1136" s="3" t="s">
        <v>154</v>
      </c>
      <c r="AH1136" s="3" t="s">
        <v>6478</v>
      </c>
      <c r="AI1136" s="3" t="s">
        <v>6482</v>
      </c>
      <c r="AJ1136" s="3" t="s">
        <v>6033</v>
      </c>
    </row>
    <row r="1137" spans="1:36" ht="45">
      <c r="A1137" s="10">
        <v>1240</v>
      </c>
      <c r="B1137" t="str">
        <f>IF(K1137="总计","",INDEX(主数据!A:AD,MATCH(J1137,主数据!A:A,0),9))</f>
        <v>华东大区公司</v>
      </c>
      <c r="C1137" t="str">
        <f>IF(K1137="","",INDEX(主数据!A:AD,MATCH(J1137,主数据!A:A,0),11))</f>
        <v>上海中区</v>
      </c>
      <c r="D1137" t="str">
        <f t="shared" si="68"/>
        <v>SH96物业服务费标准方式30.00</v>
      </c>
      <c r="E1137" s="13" t="str">
        <f t="shared" si="70"/>
        <v>30.00</v>
      </c>
      <c r="F1137" s="13" t="str">
        <f>IF(E1137="","",IFERROR(IF(IF(K1137="","",INDEX(收费标合同信息维护!A:Q,MATCH(D1137,收费标合同信息维护!J:J,0),10))=D1137,"有","无"),"无"))</f>
        <v>无</v>
      </c>
      <c r="G1137" s="13" t="str">
        <f t="shared" si="69"/>
        <v/>
      </c>
      <c r="H1137" s="13" t="str">
        <f t="shared" si="71"/>
        <v/>
      </c>
      <c r="I1137" s="13" t="str">
        <f>IF(G1137="","",IFERROR(IF(IF(K1137="","",INDEX(收费标合同信息维护!A:Q,MATCH(G1137,收费标合同信息维护!M:M,0),13))=G1137,"有","无"),"无"))</f>
        <v/>
      </c>
      <c r="J1137" s="3" t="s">
        <v>4133</v>
      </c>
      <c r="K1137" s="3" t="s">
        <v>9045</v>
      </c>
      <c r="L1137" s="3" t="s">
        <v>6025</v>
      </c>
      <c r="M1137" s="3" t="s">
        <v>6026</v>
      </c>
      <c r="N1137" s="3" t="s">
        <v>6477</v>
      </c>
      <c r="O1137" s="3" t="s">
        <v>6478</v>
      </c>
      <c r="P1137" s="3" t="s">
        <v>6027</v>
      </c>
      <c r="Q1137" s="3" t="s">
        <v>6671</v>
      </c>
      <c r="R1137" s="3" t="s">
        <v>6484</v>
      </c>
      <c r="S1137" s="3" t="s">
        <v>6491</v>
      </c>
      <c r="T1137" s="3" t="s">
        <v>9046</v>
      </c>
      <c r="U1137" s="3" t="s">
        <v>154</v>
      </c>
      <c r="V1137" s="3" t="s">
        <v>6710</v>
      </c>
      <c r="W1137" s="3" t="s">
        <v>154</v>
      </c>
      <c r="X1137" s="3" t="s">
        <v>154</v>
      </c>
      <c r="Y1137" s="3" t="s">
        <v>154</v>
      </c>
      <c r="Z1137" s="3" t="s">
        <v>154</v>
      </c>
      <c r="AA1137" s="3" t="s">
        <v>154</v>
      </c>
      <c r="AB1137" s="3" t="s">
        <v>154</v>
      </c>
      <c r="AC1137" s="3" t="s">
        <v>154</v>
      </c>
      <c r="AD1137" s="3" t="s">
        <v>6151</v>
      </c>
      <c r="AE1137" s="3" t="s">
        <v>6151</v>
      </c>
      <c r="AF1137" s="3" t="s">
        <v>154</v>
      </c>
      <c r="AG1137" s="3" t="s">
        <v>154</v>
      </c>
      <c r="AH1137" s="3" t="s">
        <v>6597</v>
      </c>
      <c r="AI1137" s="3" t="s">
        <v>6482</v>
      </c>
      <c r="AJ1137" s="3" t="s">
        <v>6489</v>
      </c>
    </row>
    <row r="1138" spans="1:36" ht="45">
      <c r="A1138" s="10">
        <v>1241</v>
      </c>
      <c r="B1138" t="str">
        <f>IF(K1138="总计","",INDEX(主数据!A:AD,MATCH(J1138,主数据!A:A,0),9))</f>
        <v>华东大区公司</v>
      </c>
      <c r="C1138" t="str">
        <f>IF(K1138="","",INDEX(主数据!A:AD,MATCH(J1138,主数据!A:A,0),11))</f>
        <v>上海中区</v>
      </c>
      <c r="D1138" t="str">
        <f t="shared" si="68"/>
        <v>SH96物业服务费标准方式30.00</v>
      </c>
      <c r="E1138" s="13" t="str">
        <f t="shared" si="70"/>
        <v>30.00</v>
      </c>
      <c r="F1138" s="13" t="str">
        <f>IF(E1138="","",IFERROR(IF(IF(K1138="","",INDEX(收费标合同信息维护!A:Q,MATCH(D1138,收费标合同信息维护!J:J,0),10))=D1138,"有","无"),"无"))</f>
        <v>无</v>
      </c>
      <c r="G1138" s="13" t="str">
        <f t="shared" si="69"/>
        <v/>
      </c>
      <c r="H1138" s="13" t="str">
        <f t="shared" si="71"/>
        <v/>
      </c>
      <c r="I1138" s="13" t="str">
        <f>IF(G1138="","",IFERROR(IF(IF(K1138="","",INDEX(收费标合同信息维护!A:Q,MATCH(G1138,收费标合同信息维护!M:M,0),13))=G1138,"有","无"),"无"))</f>
        <v/>
      </c>
      <c r="J1138" s="3" t="s">
        <v>4133</v>
      </c>
      <c r="K1138" s="3" t="s">
        <v>9045</v>
      </c>
      <c r="L1138" s="3" t="s">
        <v>6025</v>
      </c>
      <c r="M1138" s="3" t="s">
        <v>6026</v>
      </c>
      <c r="N1138" s="3" t="s">
        <v>6477</v>
      </c>
      <c r="O1138" s="3" t="s">
        <v>6478</v>
      </c>
      <c r="P1138" s="3" t="s">
        <v>6035</v>
      </c>
      <c r="Q1138" s="3" t="s">
        <v>8977</v>
      </c>
      <c r="R1138" s="3" t="s">
        <v>6484</v>
      </c>
      <c r="S1138" s="3" t="s">
        <v>6491</v>
      </c>
      <c r="T1138" s="3" t="s">
        <v>6523</v>
      </c>
      <c r="U1138" s="3" t="s">
        <v>154</v>
      </c>
      <c r="V1138" s="3" t="s">
        <v>6710</v>
      </c>
      <c r="W1138" s="3" t="s">
        <v>154</v>
      </c>
      <c r="X1138" s="3" t="s">
        <v>154</v>
      </c>
      <c r="Y1138" s="3" t="s">
        <v>154</v>
      </c>
      <c r="Z1138" s="3" t="s">
        <v>154</v>
      </c>
      <c r="AA1138" s="3" t="s">
        <v>154</v>
      </c>
      <c r="AB1138" s="3" t="s">
        <v>154</v>
      </c>
      <c r="AC1138" s="3" t="s">
        <v>154</v>
      </c>
      <c r="AD1138" s="3" t="s">
        <v>6151</v>
      </c>
      <c r="AE1138" s="3" t="s">
        <v>6151</v>
      </c>
      <c r="AF1138" s="3" t="s">
        <v>6040</v>
      </c>
      <c r="AG1138" s="3" t="s">
        <v>154</v>
      </c>
      <c r="AH1138" s="3" t="s">
        <v>6478</v>
      </c>
      <c r="AI1138" s="3" t="s">
        <v>6482</v>
      </c>
      <c r="AJ1138" s="3" t="s">
        <v>6489</v>
      </c>
    </row>
    <row r="1139" spans="1:36" ht="45">
      <c r="A1139" s="10">
        <v>1242</v>
      </c>
      <c r="B1139" t="str">
        <f>IF(K1139="总计","",INDEX(主数据!A:AD,MATCH(J1139,主数据!A:A,0),9))</f>
        <v>华东大区公司</v>
      </c>
      <c r="C1139" t="str">
        <f>IF(K1139="","",INDEX(主数据!A:AD,MATCH(J1139,主数据!A:A,0),11))</f>
        <v>上海中区</v>
      </c>
      <c r="D1139" t="str">
        <f t="shared" si="68"/>
        <v>SH96物业服务费标准方式30.00</v>
      </c>
      <c r="E1139" s="13" t="str">
        <f t="shared" si="70"/>
        <v>30.00</v>
      </c>
      <c r="F1139" s="13" t="str">
        <f>IF(E1139="","",IFERROR(IF(IF(K1139="","",INDEX(收费标合同信息维护!A:Q,MATCH(D1139,收费标合同信息维护!J:J,0),10))=D1139,"有","无"),"无"))</f>
        <v>无</v>
      </c>
      <c r="G1139" s="13" t="str">
        <f t="shared" si="69"/>
        <v/>
      </c>
      <c r="H1139" s="13" t="str">
        <f t="shared" si="71"/>
        <v/>
      </c>
      <c r="I1139" s="13" t="str">
        <f>IF(G1139="","",IFERROR(IF(IF(K1139="","",INDEX(收费标合同信息维护!A:Q,MATCH(G1139,收费标合同信息维护!M:M,0),13))=G1139,"有","无"),"无"))</f>
        <v/>
      </c>
      <c r="J1139" s="3" t="s">
        <v>4133</v>
      </c>
      <c r="K1139" s="3" t="s">
        <v>9045</v>
      </c>
      <c r="L1139" s="3" t="s">
        <v>6025</v>
      </c>
      <c r="M1139" s="3" t="s">
        <v>6026</v>
      </c>
      <c r="N1139" s="3" t="s">
        <v>6477</v>
      </c>
      <c r="O1139" s="3" t="s">
        <v>6478</v>
      </c>
      <c r="P1139" s="3" t="s">
        <v>6034</v>
      </c>
      <c r="Q1139" s="3" t="s">
        <v>6685</v>
      </c>
      <c r="R1139" s="3" t="s">
        <v>6484</v>
      </c>
      <c r="S1139" s="3" t="s">
        <v>6491</v>
      </c>
      <c r="T1139" s="3" t="s">
        <v>6661</v>
      </c>
      <c r="U1139" s="3" t="s">
        <v>9047</v>
      </c>
      <c r="V1139" s="3" t="s">
        <v>6710</v>
      </c>
      <c r="W1139" s="3" t="s">
        <v>154</v>
      </c>
      <c r="X1139" s="3" t="s">
        <v>154</v>
      </c>
      <c r="Y1139" s="3" t="s">
        <v>154</v>
      </c>
      <c r="Z1139" s="3" t="s">
        <v>154</v>
      </c>
      <c r="AA1139" s="3" t="s">
        <v>154</v>
      </c>
      <c r="AB1139" s="3" t="s">
        <v>154</v>
      </c>
      <c r="AC1139" s="3" t="s">
        <v>154</v>
      </c>
      <c r="AD1139" s="3" t="s">
        <v>6151</v>
      </c>
      <c r="AE1139" s="3" t="s">
        <v>6151</v>
      </c>
      <c r="AF1139" s="3" t="s">
        <v>6040</v>
      </c>
      <c r="AG1139" s="3" t="s">
        <v>154</v>
      </c>
      <c r="AH1139" s="3" t="s">
        <v>6478</v>
      </c>
      <c r="AI1139" s="3" t="s">
        <v>6482</v>
      </c>
      <c r="AJ1139" s="3" t="s">
        <v>6489</v>
      </c>
    </row>
    <row r="1140" spans="1:36" ht="45">
      <c r="A1140" s="10">
        <v>1243</v>
      </c>
      <c r="B1140" t="str">
        <f>IF(K1140="总计","",INDEX(主数据!A:AD,MATCH(J1140,主数据!A:A,0),9))</f>
        <v>华东大区公司</v>
      </c>
      <c r="C1140" t="str">
        <f>IF(K1140="","",INDEX(主数据!A:AD,MATCH(J1140,主数据!A:A,0),11))</f>
        <v>上海中区</v>
      </c>
      <c r="D1140" t="str">
        <f t="shared" si="68"/>
        <v>SH96电费标准方式1.28</v>
      </c>
      <c r="E1140" s="13" t="str">
        <f t="shared" si="70"/>
        <v>1.28</v>
      </c>
      <c r="F1140" s="13" t="str">
        <f>IF(E1140="","",IFERROR(IF(IF(K1140="","",INDEX(收费标合同信息维护!A:Q,MATCH(D1140,收费标合同信息维护!J:J,0),10))=D1140,"有","无"),"无"))</f>
        <v>无</v>
      </c>
      <c r="G1140" s="13" t="str">
        <f t="shared" si="69"/>
        <v/>
      </c>
      <c r="H1140" s="13" t="str">
        <f t="shared" si="71"/>
        <v/>
      </c>
      <c r="I1140" s="13" t="str">
        <f>IF(G1140="","",IFERROR(IF(IF(K1140="","",INDEX(收费标合同信息维护!A:Q,MATCH(G1140,收费标合同信息维护!M:M,0),13))=G1140,"有","无"),"无"))</f>
        <v/>
      </c>
      <c r="J1140" s="3" t="s">
        <v>4133</v>
      </c>
      <c r="K1140" s="3" t="s">
        <v>9045</v>
      </c>
      <c r="L1140" s="3" t="s">
        <v>6601</v>
      </c>
      <c r="M1140" s="3" t="s">
        <v>6602</v>
      </c>
      <c r="N1140" s="3" t="s">
        <v>6603</v>
      </c>
      <c r="O1140" s="3" t="s">
        <v>6478</v>
      </c>
      <c r="P1140" s="3" t="s">
        <v>6038</v>
      </c>
      <c r="Q1140" s="3" t="s">
        <v>9048</v>
      </c>
      <c r="R1140" s="3" t="s">
        <v>6484</v>
      </c>
      <c r="S1140" s="3" t="s">
        <v>6491</v>
      </c>
      <c r="T1140" s="3" t="s">
        <v>9046</v>
      </c>
      <c r="U1140" s="3" t="s">
        <v>154</v>
      </c>
      <c r="V1140" s="3" t="s">
        <v>9049</v>
      </c>
      <c r="W1140" s="3" t="s">
        <v>154</v>
      </c>
      <c r="X1140" s="3" t="s">
        <v>154</v>
      </c>
      <c r="Y1140" s="3" t="s">
        <v>154</v>
      </c>
      <c r="Z1140" s="3" t="s">
        <v>154</v>
      </c>
      <c r="AA1140" s="3" t="s">
        <v>154</v>
      </c>
      <c r="AB1140" s="3" t="s">
        <v>154</v>
      </c>
      <c r="AC1140" s="3" t="s">
        <v>154</v>
      </c>
      <c r="AD1140" s="3" t="s">
        <v>6151</v>
      </c>
      <c r="AE1140" s="3" t="s">
        <v>6151</v>
      </c>
      <c r="AF1140" s="3" t="s">
        <v>154</v>
      </c>
      <c r="AG1140" s="3" t="s">
        <v>154</v>
      </c>
      <c r="AH1140" s="3" t="s">
        <v>6478</v>
      </c>
      <c r="AI1140" s="3" t="s">
        <v>6482</v>
      </c>
      <c r="AJ1140" s="3" t="s">
        <v>6489</v>
      </c>
    </row>
    <row r="1141" spans="1:36" ht="45">
      <c r="A1141" s="10">
        <v>1244</v>
      </c>
      <c r="B1141" t="str">
        <f>IF(K1141="总计","",INDEX(主数据!A:AD,MATCH(J1141,主数据!A:A,0),9))</f>
        <v>华东大区公司</v>
      </c>
      <c r="C1141" t="str">
        <f>IF(K1141="","",INDEX(主数据!A:AD,MATCH(J1141,主数据!A:A,0),11))</f>
        <v>上海中区</v>
      </c>
      <c r="D1141" t="str">
        <f t="shared" si="68"/>
        <v>SH96自来水费（简易征收）标准方式5.31</v>
      </c>
      <c r="E1141" s="13" t="str">
        <f t="shared" si="70"/>
        <v>5.31</v>
      </c>
      <c r="F1141" s="13" t="str">
        <f>IF(E1141="","",IFERROR(IF(IF(K1141="","",INDEX(收费标合同信息维护!A:Q,MATCH(D1141,收费标合同信息维护!J:J,0),10))=D1141,"有","无"),"无"))</f>
        <v>无</v>
      </c>
      <c r="G1141" s="13" t="str">
        <f t="shared" si="69"/>
        <v/>
      </c>
      <c r="H1141" s="13" t="str">
        <f t="shared" si="71"/>
        <v/>
      </c>
      <c r="I1141" s="13" t="str">
        <f>IF(G1141="","",IFERROR(IF(IF(K1141="","",INDEX(收费标合同信息维护!A:Q,MATCH(G1141,收费标合同信息维护!M:M,0),13))=G1141,"有","无"),"无"))</f>
        <v/>
      </c>
      <c r="J1141" s="3" t="s">
        <v>4133</v>
      </c>
      <c r="K1141" s="3" t="s">
        <v>9045</v>
      </c>
      <c r="L1141" s="3" t="s">
        <v>6615</v>
      </c>
      <c r="M1141" s="3" t="s">
        <v>6616</v>
      </c>
      <c r="N1141" s="3" t="s">
        <v>6603</v>
      </c>
      <c r="O1141" s="3" t="s">
        <v>6478</v>
      </c>
      <c r="P1141" s="3" t="s">
        <v>6031</v>
      </c>
      <c r="Q1141" s="3" t="s">
        <v>9050</v>
      </c>
      <c r="R1141" s="3" t="s">
        <v>6484</v>
      </c>
      <c r="S1141" s="3" t="s">
        <v>6491</v>
      </c>
      <c r="T1141" s="3" t="s">
        <v>9046</v>
      </c>
      <c r="U1141" s="3" t="s">
        <v>154</v>
      </c>
      <c r="V1141" s="3" t="s">
        <v>9051</v>
      </c>
      <c r="W1141" s="3" t="s">
        <v>154</v>
      </c>
      <c r="X1141" s="3" t="s">
        <v>154</v>
      </c>
      <c r="Y1141" s="3" t="s">
        <v>154</v>
      </c>
      <c r="Z1141" s="3" t="s">
        <v>154</v>
      </c>
      <c r="AA1141" s="3" t="s">
        <v>154</v>
      </c>
      <c r="AB1141" s="3" t="s">
        <v>154</v>
      </c>
      <c r="AC1141" s="3" t="s">
        <v>154</v>
      </c>
      <c r="AD1141" s="3" t="s">
        <v>6151</v>
      </c>
      <c r="AE1141" s="3" t="s">
        <v>6151</v>
      </c>
      <c r="AF1141" s="3" t="s">
        <v>154</v>
      </c>
      <c r="AG1141" s="3" t="s">
        <v>154</v>
      </c>
      <c r="AH1141" s="3" t="s">
        <v>6478</v>
      </c>
      <c r="AI1141" s="3" t="s">
        <v>6482</v>
      </c>
      <c r="AJ1141" s="3" t="s">
        <v>6489</v>
      </c>
    </row>
    <row r="1142" spans="1:36" ht="30">
      <c r="A1142" s="10">
        <v>1245</v>
      </c>
      <c r="B1142" t="str">
        <f>IF(K1142="总计","",INDEX(主数据!A:AD,MATCH(J1142,主数据!A:A,0),9))</f>
        <v>华南大区公司</v>
      </c>
      <c r="C1142" t="str">
        <f>IF(K1142="","",INDEX(主数据!A:AD,MATCH(J1142,主数据!A:A,0),11))</f>
        <v>深圳中区</v>
      </c>
      <c r="D1142" t="str">
        <f t="shared" si="68"/>
        <v>SZ96物业服务费标准方式6.00</v>
      </c>
      <c r="E1142" s="13" t="str">
        <f t="shared" si="70"/>
        <v>6.00</v>
      </c>
      <c r="F1142" s="13" t="str">
        <f>IF(E1142="","",IFERROR(IF(IF(K1142="","",INDEX(收费标合同信息维护!A:Q,MATCH(D1142,收费标合同信息维护!J:J,0),10))=D1142,"有","无"),"无"))</f>
        <v>无</v>
      </c>
      <c r="G1142" s="13" t="str">
        <f t="shared" si="69"/>
        <v/>
      </c>
      <c r="H1142" s="13" t="str">
        <f t="shared" si="71"/>
        <v/>
      </c>
      <c r="I1142" s="13" t="str">
        <f>IF(G1142="","",IFERROR(IF(IF(K1142="","",INDEX(收费标合同信息维护!A:Q,MATCH(G1142,收费标合同信息维护!M:M,0),13))=G1142,"有","无"),"无"))</f>
        <v/>
      </c>
      <c r="J1142" s="3" t="s">
        <v>4047</v>
      </c>
      <c r="K1142" s="3" t="s">
        <v>9052</v>
      </c>
      <c r="L1142" s="3" t="s">
        <v>6025</v>
      </c>
      <c r="M1142" s="3" t="s">
        <v>6026</v>
      </c>
      <c r="N1142" s="3" t="s">
        <v>6477</v>
      </c>
      <c r="O1142" s="3" t="s">
        <v>6478</v>
      </c>
      <c r="P1142" s="3" t="s">
        <v>9053</v>
      </c>
      <c r="Q1142" s="3" t="s">
        <v>9054</v>
      </c>
      <c r="R1142" s="3" t="s">
        <v>6484</v>
      </c>
      <c r="S1142" s="3" t="s">
        <v>6491</v>
      </c>
      <c r="T1142" s="3" t="s">
        <v>6800</v>
      </c>
      <c r="U1142" s="3" t="s">
        <v>154</v>
      </c>
      <c r="V1142" s="3" t="s">
        <v>6634</v>
      </c>
      <c r="W1142" s="3" t="s">
        <v>154</v>
      </c>
      <c r="X1142" s="3" t="s">
        <v>154</v>
      </c>
      <c r="Y1142" s="3" t="s">
        <v>154</v>
      </c>
      <c r="Z1142" s="3" t="s">
        <v>154</v>
      </c>
      <c r="AA1142" s="3" t="s">
        <v>154</v>
      </c>
      <c r="AB1142" s="3" t="s">
        <v>154</v>
      </c>
      <c r="AC1142" s="3" t="s">
        <v>154</v>
      </c>
      <c r="AD1142" s="3" t="s">
        <v>6151</v>
      </c>
      <c r="AE1142" s="3" t="s">
        <v>6151</v>
      </c>
      <c r="AF1142" s="3" t="s">
        <v>154</v>
      </c>
      <c r="AG1142" s="3" t="s">
        <v>154</v>
      </c>
      <c r="AH1142" s="3" t="s">
        <v>6478</v>
      </c>
      <c r="AI1142" s="3" t="s">
        <v>6482</v>
      </c>
      <c r="AJ1142" s="3" t="s">
        <v>6032</v>
      </c>
    </row>
    <row r="1143" spans="1:36" ht="30">
      <c r="A1143" s="10">
        <v>1246</v>
      </c>
      <c r="B1143" t="str">
        <f>IF(K1143="总计","",INDEX(主数据!A:AD,MATCH(J1143,主数据!A:A,0),9))</f>
        <v>华南大区公司</v>
      </c>
      <c r="C1143" t="str">
        <f>IF(K1143="","",INDEX(主数据!A:AD,MATCH(J1143,主数据!A:A,0),11))</f>
        <v>深圳中区</v>
      </c>
      <c r="D1143" t="str">
        <f t="shared" si="68"/>
        <v>SZ96物业服务费标准方式2.88</v>
      </c>
      <c r="E1143" s="13" t="str">
        <f t="shared" si="70"/>
        <v>2.88</v>
      </c>
      <c r="F1143" s="13" t="str">
        <f>IF(E1143="","",IFERROR(IF(IF(K1143="","",INDEX(收费标合同信息维护!A:Q,MATCH(D1143,收费标合同信息维护!J:J,0),10))=D1143,"有","无"),"无"))</f>
        <v>无</v>
      </c>
      <c r="G1143" s="13" t="str">
        <f t="shared" si="69"/>
        <v/>
      </c>
      <c r="H1143" s="13" t="str">
        <f t="shared" si="71"/>
        <v/>
      </c>
      <c r="I1143" s="13" t="str">
        <f>IF(G1143="","",IFERROR(IF(IF(K1143="","",INDEX(收费标合同信息维护!A:Q,MATCH(G1143,收费标合同信息维护!M:M,0),13))=G1143,"有","无"),"无"))</f>
        <v/>
      </c>
      <c r="J1143" s="3" t="s">
        <v>4047</v>
      </c>
      <c r="K1143" s="3" t="s">
        <v>9052</v>
      </c>
      <c r="L1143" s="3" t="s">
        <v>6025</v>
      </c>
      <c r="M1143" s="3" t="s">
        <v>6026</v>
      </c>
      <c r="N1143" s="3" t="s">
        <v>6477</v>
      </c>
      <c r="O1143" s="3" t="s">
        <v>6478</v>
      </c>
      <c r="P1143" s="3" t="s">
        <v>9055</v>
      </c>
      <c r="Q1143" s="3" t="s">
        <v>9056</v>
      </c>
      <c r="R1143" s="3" t="s">
        <v>6484</v>
      </c>
      <c r="S1143" s="3" t="s">
        <v>6491</v>
      </c>
      <c r="T1143" s="3" t="s">
        <v>6523</v>
      </c>
      <c r="U1143" s="3" t="s">
        <v>154</v>
      </c>
      <c r="V1143" s="3" t="s">
        <v>6503</v>
      </c>
      <c r="W1143" s="3" t="s">
        <v>154</v>
      </c>
      <c r="X1143" s="3" t="s">
        <v>154</v>
      </c>
      <c r="Y1143" s="3" t="s">
        <v>154</v>
      </c>
      <c r="Z1143" s="3" t="s">
        <v>154</v>
      </c>
      <c r="AA1143" s="3" t="s">
        <v>154</v>
      </c>
      <c r="AB1143" s="3" t="s">
        <v>154</v>
      </c>
      <c r="AC1143" s="3" t="s">
        <v>154</v>
      </c>
      <c r="AD1143" s="3" t="s">
        <v>6151</v>
      </c>
      <c r="AE1143" s="3" t="s">
        <v>6151</v>
      </c>
      <c r="AF1143" s="3" t="s">
        <v>154</v>
      </c>
      <c r="AG1143" s="3" t="s">
        <v>154</v>
      </c>
      <c r="AH1143" s="3" t="s">
        <v>6478</v>
      </c>
      <c r="AI1143" s="3" t="s">
        <v>6482</v>
      </c>
      <c r="AJ1143" s="3" t="s">
        <v>6422</v>
      </c>
    </row>
    <row r="1144" spans="1:36" ht="30">
      <c r="A1144" s="10">
        <v>1247</v>
      </c>
      <c r="B1144" t="str">
        <f>IF(K1144="总计","",INDEX(主数据!A:AD,MATCH(J1144,主数据!A:A,0),9))</f>
        <v>华南大区公司</v>
      </c>
      <c r="C1144" t="str">
        <f>IF(K1144="","",INDEX(主数据!A:AD,MATCH(J1144,主数据!A:A,0),11))</f>
        <v>深圳中区</v>
      </c>
      <c r="D1144" t="str">
        <f t="shared" si="68"/>
        <v>SZ96维修基金标准方式0.25</v>
      </c>
      <c r="E1144" s="13" t="str">
        <f t="shared" si="70"/>
        <v>0.25</v>
      </c>
      <c r="F1144" s="13" t="str">
        <f>IF(E1144="","",IFERROR(IF(IF(K1144="","",INDEX(收费标合同信息维护!A:Q,MATCH(D1144,收费标合同信息维护!J:J,0),10))=D1144,"有","无"),"无"))</f>
        <v>无</v>
      </c>
      <c r="G1144" s="13" t="str">
        <f t="shared" si="69"/>
        <v/>
      </c>
      <c r="H1144" s="13" t="str">
        <f t="shared" si="71"/>
        <v/>
      </c>
      <c r="I1144" s="13" t="str">
        <f>IF(G1144="","",IFERROR(IF(IF(K1144="","",INDEX(收费标合同信息维护!A:Q,MATCH(G1144,收费标合同信息维护!M:M,0),13))=G1144,"有","无"),"无"))</f>
        <v/>
      </c>
      <c r="J1144" s="3" t="s">
        <v>4047</v>
      </c>
      <c r="K1144" s="3" t="s">
        <v>9052</v>
      </c>
      <c r="L1144" s="3" t="s">
        <v>6696</v>
      </c>
      <c r="M1144" s="3" t="s">
        <v>6697</v>
      </c>
      <c r="N1144" s="3" t="s">
        <v>6477</v>
      </c>
      <c r="O1144" s="3" t="s">
        <v>6478</v>
      </c>
      <c r="P1144" s="3" t="s">
        <v>9057</v>
      </c>
      <c r="Q1144" s="3" t="s">
        <v>6697</v>
      </c>
      <c r="R1144" s="3" t="s">
        <v>6484</v>
      </c>
      <c r="S1144" s="3" t="s">
        <v>6491</v>
      </c>
      <c r="T1144" s="3" t="s">
        <v>6523</v>
      </c>
      <c r="U1144" s="3" t="s">
        <v>154</v>
      </c>
      <c r="V1144" s="3" t="s">
        <v>6766</v>
      </c>
      <c r="W1144" s="3" t="s">
        <v>154</v>
      </c>
      <c r="X1144" s="3" t="s">
        <v>154</v>
      </c>
      <c r="Y1144" s="3" t="s">
        <v>154</v>
      </c>
      <c r="Z1144" s="3" t="s">
        <v>154</v>
      </c>
      <c r="AA1144" s="3" t="s">
        <v>154</v>
      </c>
      <c r="AB1144" s="3" t="s">
        <v>154</v>
      </c>
      <c r="AC1144" s="3" t="s">
        <v>154</v>
      </c>
      <c r="AD1144" s="3" t="s">
        <v>6151</v>
      </c>
      <c r="AE1144" s="3" t="s">
        <v>6151</v>
      </c>
      <c r="AF1144" s="3" t="s">
        <v>154</v>
      </c>
      <c r="AG1144" s="3" t="s">
        <v>154</v>
      </c>
      <c r="AH1144" s="3" t="s">
        <v>6478</v>
      </c>
      <c r="AI1144" s="3" t="s">
        <v>6482</v>
      </c>
      <c r="AJ1144" s="3" t="s">
        <v>9058</v>
      </c>
    </row>
    <row r="1145" spans="1:36" ht="30">
      <c r="A1145" s="10">
        <v>1248</v>
      </c>
      <c r="B1145" t="str">
        <f>IF(K1145="总计","",INDEX(主数据!A:AD,MATCH(J1145,主数据!A:A,0),9))</f>
        <v>华南大区公司</v>
      </c>
      <c r="C1145" t="str">
        <f>IF(K1145="","",INDEX(主数据!A:AD,MATCH(J1145,主数据!A:A,0),11))</f>
        <v>深圳中区</v>
      </c>
      <c r="D1145" t="str">
        <f t="shared" si="68"/>
        <v>SZ96生活垃圾消纳费（仪表）标准方式0.24</v>
      </c>
      <c r="E1145" s="13" t="str">
        <f t="shared" si="70"/>
        <v>0.24</v>
      </c>
      <c r="F1145" s="13" t="str">
        <f>IF(E1145="","",IFERROR(IF(IF(K1145="","",INDEX(收费标合同信息维护!A:Q,MATCH(D1145,收费标合同信息维护!J:J,0),10))=D1145,"有","无"),"无"))</f>
        <v>无</v>
      </c>
      <c r="G1145" s="13" t="str">
        <f t="shared" si="69"/>
        <v/>
      </c>
      <c r="H1145" s="13" t="str">
        <f t="shared" si="71"/>
        <v/>
      </c>
      <c r="I1145" s="13" t="str">
        <f>IF(G1145="","",IFERROR(IF(IF(K1145="","",INDEX(收费标合同信息维护!A:Q,MATCH(G1145,收费标合同信息维护!M:M,0),13))=G1145,"有","无"),"无"))</f>
        <v/>
      </c>
      <c r="J1145" s="3" t="s">
        <v>4047</v>
      </c>
      <c r="K1145" s="3" t="s">
        <v>9052</v>
      </c>
      <c r="L1145" s="3" t="s">
        <v>6705</v>
      </c>
      <c r="M1145" s="3" t="s">
        <v>6706</v>
      </c>
      <c r="N1145" s="3" t="s">
        <v>6603</v>
      </c>
      <c r="O1145" s="3" t="s">
        <v>6478</v>
      </c>
      <c r="P1145" s="3" t="s">
        <v>9059</v>
      </c>
      <c r="Q1145" s="3" t="s">
        <v>9060</v>
      </c>
      <c r="R1145" s="3" t="s">
        <v>6484</v>
      </c>
      <c r="S1145" s="3" t="s">
        <v>6491</v>
      </c>
      <c r="T1145" s="3" t="s">
        <v>6800</v>
      </c>
      <c r="U1145" s="3" t="s">
        <v>154</v>
      </c>
      <c r="V1145" s="3" t="s">
        <v>6899</v>
      </c>
      <c r="W1145" s="3" t="s">
        <v>154</v>
      </c>
      <c r="X1145" s="3" t="s">
        <v>154</v>
      </c>
      <c r="Y1145" s="3" t="s">
        <v>154</v>
      </c>
      <c r="Z1145" s="3" t="s">
        <v>154</v>
      </c>
      <c r="AA1145" s="3" t="s">
        <v>154</v>
      </c>
      <c r="AB1145" s="3" t="s">
        <v>154</v>
      </c>
      <c r="AC1145" s="3" t="s">
        <v>154</v>
      </c>
      <c r="AD1145" s="3" t="s">
        <v>6151</v>
      </c>
      <c r="AE1145" s="3" t="s">
        <v>6151</v>
      </c>
      <c r="AF1145" s="3" t="s">
        <v>154</v>
      </c>
      <c r="AG1145" s="3" t="s">
        <v>154</v>
      </c>
      <c r="AH1145" s="3" t="s">
        <v>6478</v>
      </c>
      <c r="AI1145" s="3" t="s">
        <v>6482</v>
      </c>
      <c r="AJ1145" s="3" t="s">
        <v>6489</v>
      </c>
    </row>
    <row r="1146" spans="1:36" ht="30">
      <c r="A1146" s="10">
        <v>1249</v>
      </c>
      <c r="B1146" t="str">
        <f>IF(K1146="总计","",INDEX(主数据!A:AD,MATCH(J1146,主数据!A:A,0),9))</f>
        <v>华南大区公司</v>
      </c>
      <c r="C1146" t="str">
        <f>IF(K1146="","",INDEX(主数据!A:AD,MATCH(J1146,主数据!A:A,0),11))</f>
        <v>深圳中区</v>
      </c>
      <c r="D1146" t="str">
        <f t="shared" si="68"/>
        <v>SZ96生活垃圾消纳费（仪表）阶梯方式0.53</v>
      </c>
      <c r="E1146" s="13" t="str">
        <f t="shared" si="70"/>
        <v>0.53</v>
      </c>
      <c r="F1146" s="13" t="str">
        <f>IF(E1146="","",IFERROR(IF(IF(K1146="","",INDEX(收费标合同信息维护!A:Q,MATCH(D1146,收费标合同信息维护!J:J,0),10))=D1146,"有","无"),"无"))</f>
        <v>无</v>
      </c>
      <c r="G1146" s="13" t="str">
        <f t="shared" si="69"/>
        <v/>
      </c>
      <c r="H1146" s="13" t="str">
        <f t="shared" si="71"/>
        <v/>
      </c>
      <c r="I1146" s="13" t="str">
        <f>IF(G1146="","",IFERROR(IF(IF(K1146="","",INDEX(收费标合同信息维护!A:Q,MATCH(G1146,收费标合同信息维护!M:M,0),13))=G1146,"有","无"),"无"))</f>
        <v/>
      </c>
      <c r="J1146" s="3" t="s">
        <v>4047</v>
      </c>
      <c r="K1146" s="3" t="s">
        <v>9052</v>
      </c>
      <c r="L1146" s="3" t="s">
        <v>6705</v>
      </c>
      <c r="M1146" s="3" t="s">
        <v>6706</v>
      </c>
      <c r="N1146" s="3" t="s">
        <v>6603</v>
      </c>
      <c r="O1146" s="3" t="s">
        <v>6478</v>
      </c>
      <c r="P1146" s="3" t="s">
        <v>9061</v>
      </c>
      <c r="Q1146" s="3" t="s">
        <v>9062</v>
      </c>
      <c r="R1146" s="3" t="s">
        <v>6720</v>
      </c>
      <c r="S1146" s="3" t="s">
        <v>6491</v>
      </c>
      <c r="T1146" s="3" t="s">
        <v>6561</v>
      </c>
      <c r="U1146" s="3" t="s">
        <v>154</v>
      </c>
      <c r="V1146" s="3" t="s">
        <v>6903</v>
      </c>
      <c r="W1146" s="3" t="s">
        <v>154</v>
      </c>
      <c r="X1146" s="3" t="s">
        <v>6725</v>
      </c>
      <c r="Y1146" s="3" t="s">
        <v>6903</v>
      </c>
      <c r="Z1146" s="3" t="s">
        <v>6049</v>
      </c>
      <c r="AA1146" s="3" t="s">
        <v>6903</v>
      </c>
      <c r="AB1146" s="3" t="s">
        <v>154</v>
      </c>
      <c r="AC1146" s="3" t="s">
        <v>154</v>
      </c>
      <c r="AD1146" s="3" t="s">
        <v>6151</v>
      </c>
      <c r="AE1146" s="3" t="s">
        <v>6151</v>
      </c>
      <c r="AF1146" s="3" t="s">
        <v>154</v>
      </c>
      <c r="AG1146" s="3" t="s">
        <v>154</v>
      </c>
      <c r="AH1146" s="3" t="s">
        <v>6478</v>
      </c>
      <c r="AI1146" s="3" t="s">
        <v>6482</v>
      </c>
      <c r="AJ1146" s="3" t="s">
        <v>6489</v>
      </c>
    </row>
    <row r="1147" spans="1:36" ht="30">
      <c r="A1147" s="10">
        <v>1250</v>
      </c>
      <c r="B1147" t="str">
        <f>IF(K1147="总计","",INDEX(主数据!A:AD,MATCH(J1147,主数据!A:A,0),9))</f>
        <v>华南大区公司</v>
      </c>
      <c r="C1147" t="str">
        <f>IF(K1147="","",INDEX(主数据!A:AD,MATCH(J1147,主数据!A:A,0),11))</f>
        <v>深圳中区</v>
      </c>
      <c r="D1147" t="str">
        <f t="shared" si="68"/>
        <v>SZ96电费标准方式1.50</v>
      </c>
      <c r="E1147" s="13" t="str">
        <f t="shared" si="70"/>
        <v>1.50</v>
      </c>
      <c r="F1147" s="13" t="str">
        <f>IF(E1147="","",IFERROR(IF(IF(K1147="","",INDEX(收费标合同信息维护!A:Q,MATCH(D1147,收费标合同信息维护!J:J,0),10))=D1147,"有","无"),"无"))</f>
        <v>无</v>
      </c>
      <c r="G1147" s="13" t="str">
        <f t="shared" si="69"/>
        <v/>
      </c>
      <c r="H1147" s="13" t="str">
        <f t="shared" si="71"/>
        <v/>
      </c>
      <c r="I1147" s="13" t="str">
        <f>IF(G1147="","",IFERROR(IF(IF(K1147="","",INDEX(收费标合同信息维护!A:Q,MATCH(G1147,收费标合同信息维护!M:M,0),13))=G1147,"有","无"),"无"))</f>
        <v/>
      </c>
      <c r="J1147" s="3" t="s">
        <v>4047</v>
      </c>
      <c r="K1147" s="3" t="s">
        <v>9052</v>
      </c>
      <c r="L1147" s="3" t="s">
        <v>6601</v>
      </c>
      <c r="M1147" s="3" t="s">
        <v>6602</v>
      </c>
      <c r="N1147" s="3" t="s">
        <v>6603</v>
      </c>
      <c r="O1147" s="3" t="s">
        <v>6478</v>
      </c>
      <c r="P1147" s="3" t="s">
        <v>9063</v>
      </c>
      <c r="Q1147" s="3" t="s">
        <v>9064</v>
      </c>
      <c r="R1147" s="3" t="s">
        <v>6484</v>
      </c>
      <c r="S1147" s="3" t="s">
        <v>6491</v>
      </c>
      <c r="T1147" s="3" t="s">
        <v>6537</v>
      </c>
      <c r="U1147" s="3" t="s">
        <v>154</v>
      </c>
      <c r="V1147" s="3" t="s">
        <v>6608</v>
      </c>
      <c r="W1147" s="3" t="s">
        <v>154</v>
      </c>
      <c r="X1147" s="3" t="s">
        <v>154</v>
      </c>
      <c r="Y1147" s="3" t="s">
        <v>154</v>
      </c>
      <c r="Z1147" s="3" t="s">
        <v>154</v>
      </c>
      <c r="AA1147" s="3" t="s">
        <v>154</v>
      </c>
      <c r="AB1147" s="3" t="s">
        <v>154</v>
      </c>
      <c r="AC1147" s="3" t="s">
        <v>154</v>
      </c>
      <c r="AD1147" s="3" t="s">
        <v>6151</v>
      </c>
      <c r="AE1147" s="3" t="s">
        <v>6151</v>
      </c>
      <c r="AF1147" s="3" t="s">
        <v>154</v>
      </c>
      <c r="AG1147" s="3" t="s">
        <v>154</v>
      </c>
      <c r="AH1147" s="3" t="s">
        <v>6478</v>
      </c>
      <c r="AI1147" s="3" t="s">
        <v>6482</v>
      </c>
      <c r="AJ1147" s="3" t="s">
        <v>6489</v>
      </c>
    </row>
    <row r="1148" spans="1:36" ht="30">
      <c r="A1148" s="10">
        <v>1251</v>
      </c>
      <c r="B1148" t="str">
        <f>IF(K1148="总计","",INDEX(主数据!A:AD,MATCH(J1148,主数据!A:A,0),9))</f>
        <v>华南大区公司</v>
      </c>
      <c r="C1148" t="str">
        <f>IF(K1148="","",INDEX(主数据!A:AD,MATCH(J1148,主数据!A:A,0),11))</f>
        <v>深圳中区</v>
      </c>
      <c r="D1148" t="str">
        <f t="shared" si="68"/>
        <v>SZ96电费标准方式0.72</v>
      </c>
      <c r="E1148" s="13" t="str">
        <f t="shared" si="70"/>
        <v>0.72</v>
      </c>
      <c r="F1148" s="13" t="str">
        <f>IF(E1148="","",IFERROR(IF(IF(K1148="","",INDEX(收费标合同信息维护!A:Q,MATCH(D1148,收费标合同信息维护!J:J,0),10))=D1148,"有","无"),"无"))</f>
        <v>无</v>
      </c>
      <c r="G1148" s="13" t="str">
        <f t="shared" si="69"/>
        <v/>
      </c>
      <c r="H1148" s="13" t="str">
        <f t="shared" si="71"/>
        <v/>
      </c>
      <c r="I1148" s="13" t="str">
        <f>IF(G1148="","",IFERROR(IF(IF(K1148="","",INDEX(收费标合同信息维护!A:Q,MATCH(G1148,收费标合同信息维护!M:M,0),13))=G1148,"有","无"),"无"))</f>
        <v/>
      </c>
      <c r="J1148" s="3" t="s">
        <v>4047</v>
      </c>
      <c r="K1148" s="3" t="s">
        <v>9052</v>
      </c>
      <c r="L1148" s="3" t="s">
        <v>6601</v>
      </c>
      <c r="M1148" s="3" t="s">
        <v>6602</v>
      </c>
      <c r="N1148" s="3" t="s">
        <v>6603</v>
      </c>
      <c r="O1148" s="3" t="s">
        <v>6478</v>
      </c>
      <c r="P1148" s="3" t="s">
        <v>9065</v>
      </c>
      <c r="Q1148" s="3" t="s">
        <v>6602</v>
      </c>
      <c r="R1148" s="3" t="s">
        <v>6484</v>
      </c>
      <c r="S1148" s="3" t="s">
        <v>6491</v>
      </c>
      <c r="T1148" s="3" t="s">
        <v>6537</v>
      </c>
      <c r="U1148" s="3" t="s">
        <v>154</v>
      </c>
      <c r="V1148" s="3" t="s">
        <v>9030</v>
      </c>
      <c r="W1148" s="3" t="s">
        <v>154</v>
      </c>
      <c r="X1148" s="3" t="s">
        <v>154</v>
      </c>
      <c r="Y1148" s="3" t="s">
        <v>154</v>
      </c>
      <c r="Z1148" s="3" t="s">
        <v>154</v>
      </c>
      <c r="AA1148" s="3" t="s">
        <v>154</v>
      </c>
      <c r="AB1148" s="3" t="s">
        <v>154</v>
      </c>
      <c r="AC1148" s="3" t="s">
        <v>154</v>
      </c>
      <c r="AD1148" s="3" t="s">
        <v>6151</v>
      </c>
      <c r="AE1148" s="3" t="s">
        <v>6151</v>
      </c>
      <c r="AF1148" s="3" t="s">
        <v>154</v>
      </c>
      <c r="AG1148" s="3" t="s">
        <v>154</v>
      </c>
      <c r="AH1148" s="3" t="s">
        <v>6478</v>
      </c>
      <c r="AI1148" s="3" t="s">
        <v>6482</v>
      </c>
      <c r="AJ1148" s="3" t="s">
        <v>6489</v>
      </c>
    </row>
    <row r="1149" spans="1:36" ht="30">
      <c r="A1149" s="10">
        <v>1252</v>
      </c>
      <c r="B1149" t="str">
        <f>IF(K1149="总计","",INDEX(主数据!A:AD,MATCH(J1149,主数据!A:A,0),9))</f>
        <v>华南大区公司</v>
      </c>
      <c r="C1149" t="str">
        <f>IF(K1149="","",INDEX(主数据!A:AD,MATCH(J1149,主数据!A:A,0),11))</f>
        <v>深圳中区</v>
      </c>
      <c r="D1149" t="str">
        <f t="shared" si="68"/>
        <v>SZ96自来水费（简易征收）标准方式3.77</v>
      </c>
      <c r="E1149" s="13" t="str">
        <f t="shared" si="70"/>
        <v>3.77</v>
      </c>
      <c r="F1149" s="13" t="str">
        <f>IF(E1149="","",IFERROR(IF(IF(K1149="","",INDEX(收费标合同信息维护!A:Q,MATCH(D1149,收费标合同信息维护!J:J,0),10))=D1149,"有","无"),"无"))</f>
        <v>无</v>
      </c>
      <c r="G1149" s="13" t="str">
        <f t="shared" si="69"/>
        <v/>
      </c>
      <c r="H1149" s="13" t="str">
        <f t="shared" si="71"/>
        <v/>
      </c>
      <c r="I1149" s="13" t="str">
        <f>IF(G1149="","",IFERROR(IF(IF(K1149="","",INDEX(收费标合同信息维护!A:Q,MATCH(G1149,收费标合同信息维护!M:M,0),13))=G1149,"有","无"),"无"))</f>
        <v/>
      </c>
      <c r="J1149" s="3" t="s">
        <v>4047</v>
      </c>
      <c r="K1149" s="3" t="s">
        <v>9052</v>
      </c>
      <c r="L1149" s="3" t="s">
        <v>6615</v>
      </c>
      <c r="M1149" s="3" t="s">
        <v>6616</v>
      </c>
      <c r="N1149" s="3" t="s">
        <v>6603</v>
      </c>
      <c r="O1149" s="3" t="s">
        <v>6478</v>
      </c>
      <c r="P1149" s="3" t="s">
        <v>9066</v>
      </c>
      <c r="Q1149" s="3" t="s">
        <v>9067</v>
      </c>
      <c r="R1149" s="3" t="s">
        <v>6484</v>
      </c>
      <c r="S1149" s="3" t="s">
        <v>6491</v>
      </c>
      <c r="T1149" s="3" t="s">
        <v>6800</v>
      </c>
      <c r="U1149" s="3" t="s">
        <v>154</v>
      </c>
      <c r="V1149" s="3" t="s">
        <v>6958</v>
      </c>
      <c r="W1149" s="3" t="s">
        <v>154</v>
      </c>
      <c r="X1149" s="3" t="s">
        <v>154</v>
      </c>
      <c r="Y1149" s="3" t="s">
        <v>154</v>
      </c>
      <c r="Z1149" s="3" t="s">
        <v>154</v>
      </c>
      <c r="AA1149" s="3" t="s">
        <v>154</v>
      </c>
      <c r="AB1149" s="3" t="s">
        <v>154</v>
      </c>
      <c r="AC1149" s="3" t="s">
        <v>154</v>
      </c>
      <c r="AD1149" s="3" t="s">
        <v>6151</v>
      </c>
      <c r="AE1149" s="3" t="s">
        <v>6151</v>
      </c>
      <c r="AF1149" s="3" t="s">
        <v>154</v>
      </c>
      <c r="AG1149" s="3" t="s">
        <v>154</v>
      </c>
      <c r="AH1149" s="3" t="s">
        <v>6478</v>
      </c>
      <c r="AI1149" s="3" t="s">
        <v>6482</v>
      </c>
      <c r="AJ1149" s="3" t="s">
        <v>6489</v>
      </c>
    </row>
    <row r="1150" spans="1:36" ht="30">
      <c r="A1150" s="10">
        <v>1253</v>
      </c>
      <c r="B1150" t="str">
        <f>IF(K1150="总计","",INDEX(主数据!A:AD,MATCH(J1150,主数据!A:A,0),9))</f>
        <v>华南大区公司</v>
      </c>
      <c r="C1150" t="str">
        <f>IF(K1150="","",INDEX(主数据!A:AD,MATCH(J1150,主数据!A:A,0),11))</f>
        <v>深圳中区</v>
      </c>
      <c r="D1150" t="str">
        <f t="shared" si="68"/>
        <v>SZ96自来水费（简易征收）阶梯方式2.67</v>
      </c>
      <c r="E1150" s="13" t="str">
        <f t="shared" si="70"/>
        <v>2.67</v>
      </c>
      <c r="F1150" s="13" t="str">
        <f>IF(E1150="","",IFERROR(IF(IF(K1150="","",INDEX(收费标合同信息维护!A:Q,MATCH(D1150,收费标合同信息维护!J:J,0),10))=D1150,"有","无"),"无"))</f>
        <v>无</v>
      </c>
      <c r="G1150" s="13" t="str">
        <f t="shared" si="69"/>
        <v/>
      </c>
      <c r="H1150" s="13" t="str">
        <f t="shared" si="71"/>
        <v/>
      </c>
      <c r="I1150" s="13" t="str">
        <f>IF(G1150="","",IFERROR(IF(IF(K1150="","",INDEX(收费标合同信息维护!A:Q,MATCH(G1150,收费标合同信息维护!M:M,0),13))=G1150,"有","无"),"无"))</f>
        <v/>
      </c>
      <c r="J1150" s="3" t="s">
        <v>4047</v>
      </c>
      <c r="K1150" s="3" t="s">
        <v>9052</v>
      </c>
      <c r="L1150" s="3" t="s">
        <v>6615</v>
      </c>
      <c r="M1150" s="3" t="s">
        <v>6616</v>
      </c>
      <c r="N1150" s="3" t="s">
        <v>6603</v>
      </c>
      <c r="O1150" s="3" t="s">
        <v>6478</v>
      </c>
      <c r="P1150" s="3" t="s">
        <v>9068</v>
      </c>
      <c r="Q1150" s="3" t="s">
        <v>9069</v>
      </c>
      <c r="R1150" s="3" t="s">
        <v>6720</v>
      </c>
      <c r="S1150" s="3" t="s">
        <v>6491</v>
      </c>
      <c r="T1150" s="3" t="s">
        <v>6561</v>
      </c>
      <c r="U1150" s="3" t="s">
        <v>154</v>
      </c>
      <c r="V1150" s="3" t="s">
        <v>6724</v>
      </c>
      <c r="W1150" s="3" t="s">
        <v>154</v>
      </c>
      <c r="X1150" s="3" t="s">
        <v>6725</v>
      </c>
      <c r="Y1150" s="3" t="s">
        <v>6954</v>
      </c>
      <c r="Z1150" s="3" t="s">
        <v>6049</v>
      </c>
      <c r="AA1150" s="3" t="s">
        <v>6955</v>
      </c>
      <c r="AB1150" s="3" t="s">
        <v>154</v>
      </c>
      <c r="AC1150" s="3" t="s">
        <v>154</v>
      </c>
      <c r="AD1150" s="3" t="s">
        <v>6151</v>
      </c>
      <c r="AE1150" s="3" t="s">
        <v>6151</v>
      </c>
      <c r="AF1150" s="3" t="s">
        <v>154</v>
      </c>
      <c r="AG1150" s="3" t="s">
        <v>154</v>
      </c>
      <c r="AH1150" s="3" t="s">
        <v>6478</v>
      </c>
      <c r="AI1150" s="3" t="s">
        <v>6482</v>
      </c>
      <c r="AJ1150" s="3" t="s">
        <v>6489</v>
      </c>
    </row>
    <row r="1151" spans="1:36" ht="30">
      <c r="A1151" s="10">
        <v>1254</v>
      </c>
      <c r="B1151" t="str">
        <f>IF(K1151="总计","",INDEX(主数据!A:AD,MATCH(J1151,主数据!A:A,0),9))</f>
        <v>华南大区公司</v>
      </c>
      <c r="C1151" t="str">
        <f>IF(K1151="","",INDEX(主数据!A:AD,MATCH(J1151,主数据!A:A,0),11))</f>
        <v>深圳中区</v>
      </c>
      <c r="D1151" t="str">
        <f t="shared" si="68"/>
        <v>SZ96排水费（仪表）标准方式1.20</v>
      </c>
      <c r="E1151" s="13" t="str">
        <f t="shared" si="70"/>
        <v>1.20</v>
      </c>
      <c r="F1151" s="13" t="str">
        <f>IF(E1151="","",IFERROR(IF(IF(K1151="","",INDEX(收费标合同信息维护!A:Q,MATCH(D1151,收费标合同信息维护!J:J,0),10))=D1151,"有","无"),"无"))</f>
        <v>无</v>
      </c>
      <c r="G1151" s="13" t="str">
        <f t="shared" si="69"/>
        <v/>
      </c>
      <c r="H1151" s="13" t="str">
        <f t="shared" si="71"/>
        <v/>
      </c>
      <c r="I1151" s="13" t="str">
        <f>IF(G1151="","",IFERROR(IF(IF(K1151="","",INDEX(收费标合同信息维护!A:Q,MATCH(G1151,收费标合同信息维护!M:M,0),13))=G1151,"有","无"),"无"))</f>
        <v/>
      </c>
      <c r="J1151" s="3" t="s">
        <v>4047</v>
      </c>
      <c r="K1151" s="3" t="s">
        <v>9052</v>
      </c>
      <c r="L1151" s="3" t="s">
        <v>6971</v>
      </c>
      <c r="M1151" s="3" t="s">
        <v>6972</v>
      </c>
      <c r="N1151" s="3" t="s">
        <v>6603</v>
      </c>
      <c r="O1151" s="3" t="s">
        <v>6478</v>
      </c>
      <c r="P1151" s="3" t="s">
        <v>9070</v>
      </c>
      <c r="Q1151" s="3" t="s">
        <v>9071</v>
      </c>
      <c r="R1151" s="3" t="s">
        <v>6484</v>
      </c>
      <c r="S1151" s="3" t="s">
        <v>6491</v>
      </c>
      <c r="T1151" s="3" t="s">
        <v>6800</v>
      </c>
      <c r="U1151" s="3" t="s">
        <v>154</v>
      </c>
      <c r="V1151" s="3" t="s">
        <v>6614</v>
      </c>
      <c r="W1151" s="3" t="s">
        <v>154</v>
      </c>
      <c r="X1151" s="3" t="s">
        <v>154</v>
      </c>
      <c r="Y1151" s="3" t="s">
        <v>154</v>
      </c>
      <c r="Z1151" s="3" t="s">
        <v>154</v>
      </c>
      <c r="AA1151" s="3" t="s">
        <v>154</v>
      </c>
      <c r="AB1151" s="3" t="s">
        <v>154</v>
      </c>
      <c r="AC1151" s="3" t="s">
        <v>154</v>
      </c>
      <c r="AD1151" s="3" t="s">
        <v>6151</v>
      </c>
      <c r="AE1151" s="3" t="s">
        <v>6151</v>
      </c>
      <c r="AF1151" s="3" t="s">
        <v>154</v>
      </c>
      <c r="AG1151" s="3" t="s">
        <v>154</v>
      </c>
      <c r="AH1151" s="3" t="s">
        <v>6478</v>
      </c>
      <c r="AI1151" s="3" t="s">
        <v>6482</v>
      </c>
      <c r="AJ1151" s="3" t="s">
        <v>6489</v>
      </c>
    </row>
    <row r="1152" spans="1:36" ht="30">
      <c r="A1152" s="10">
        <v>1255</v>
      </c>
      <c r="B1152" t="str">
        <f>IF(K1152="总计","",INDEX(主数据!A:AD,MATCH(J1152,主数据!A:A,0),9))</f>
        <v>华南大区公司</v>
      </c>
      <c r="C1152" t="str">
        <f>IF(K1152="","",INDEX(主数据!A:AD,MATCH(J1152,主数据!A:A,0),11))</f>
        <v>深圳中区</v>
      </c>
      <c r="D1152" t="str">
        <f t="shared" si="68"/>
        <v>SZ96排水费（仪表）阶梯方式0.81</v>
      </c>
      <c r="E1152" s="13" t="str">
        <f t="shared" si="70"/>
        <v>0.81</v>
      </c>
      <c r="F1152" s="13" t="str">
        <f>IF(E1152="","",IFERROR(IF(IF(K1152="","",INDEX(收费标合同信息维护!A:Q,MATCH(D1152,收费标合同信息维护!J:J,0),10))=D1152,"有","无"),"无"))</f>
        <v>无</v>
      </c>
      <c r="G1152" s="13" t="str">
        <f t="shared" si="69"/>
        <v/>
      </c>
      <c r="H1152" s="13" t="str">
        <f t="shared" si="71"/>
        <v/>
      </c>
      <c r="I1152" s="13" t="str">
        <f>IF(G1152="","",IFERROR(IF(IF(K1152="","",INDEX(收费标合同信息维护!A:Q,MATCH(G1152,收费标合同信息维护!M:M,0),13))=G1152,"有","无"),"无"))</f>
        <v/>
      </c>
      <c r="J1152" s="3" t="s">
        <v>4047</v>
      </c>
      <c r="K1152" s="3" t="s">
        <v>9052</v>
      </c>
      <c r="L1152" s="3" t="s">
        <v>6971</v>
      </c>
      <c r="M1152" s="3" t="s">
        <v>6972</v>
      </c>
      <c r="N1152" s="3" t="s">
        <v>6603</v>
      </c>
      <c r="O1152" s="3" t="s">
        <v>6478</v>
      </c>
      <c r="P1152" s="3" t="s">
        <v>9072</v>
      </c>
      <c r="Q1152" s="3" t="s">
        <v>9073</v>
      </c>
      <c r="R1152" s="3" t="s">
        <v>6720</v>
      </c>
      <c r="S1152" s="3" t="s">
        <v>6491</v>
      </c>
      <c r="T1152" s="3" t="s">
        <v>6561</v>
      </c>
      <c r="U1152" s="3" t="s">
        <v>154</v>
      </c>
      <c r="V1152" s="3" t="s">
        <v>6978</v>
      </c>
      <c r="W1152" s="3" t="s">
        <v>154</v>
      </c>
      <c r="X1152" s="3" t="s">
        <v>6725</v>
      </c>
      <c r="Y1152" s="3" t="s">
        <v>6979</v>
      </c>
      <c r="Z1152" s="3" t="s">
        <v>6049</v>
      </c>
      <c r="AA1152" s="3" t="s">
        <v>6980</v>
      </c>
      <c r="AB1152" s="3" t="s">
        <v>154</v>
      </c>
      <c r="AC1152" s="3" t="s">
        <v>154</v>
      </c>
      <c r="AD1152" s="3" t="s">
        <v>6151</v>
      </c>
      <c r="AE1152" s="3" t="s">
        <v>6151</v>
      </c>
      <c r="AF1152" s="3" t="s">
        <v>154</v>
      </c>
      <c r="AG1152" s="3" t="s">
        <v>154</v>
      </c>
      <c r="AH1152" s="3" t="s">
        <v>6478</v>
      </c>
      <c r="AI1152" s="3" t="s">
        <v>6482</v>
      </c>
      <c r="AJ1152" s="3" t="s">
        <v>6489</v>
      </c>
    </row>
    <row r="1153" spans="1:36" ht="30">
      <c r="A1153" s="10">
        <v>1256</v>
      </c>
      <c r="B1153" t="str">
        <f>IF(K1153="总计","",INDEX(主数据!A:AD,MATCH(J1153,主数据!A:A,0),9))</f>
        <v>华南大区公司</v>
      </c>
      <c r="C1153" t="str">
        <f>IF(K1153="","",INDEX(主数据!A:AD,MATCH(J1153,主数据!A:A,0),11))</f>
        <v>深圳中区</v>
      </c>
      <c r="D1153" t="str">
        <f t="shared" si="68"/>
        <v>SZ96空置物业费标准方式3.78</v>
      </c>
      <c r="E1153" s="13" t="str">
        <f t="shared" si="70"/>
        <v>3.78</v>
      </c>
      <c r="F1153" s="13" t="str">
        <f>IF(E1153="","",IFERROR(IF(IF(K1153="","",INDEX(收费标合同信息维护!A:Q,MATCH(D1153,收费标合同信息维护!J:J,0),10))=D1153,"有","无"),"无"))</f>
        <v>无</v>
      </c>
      <c r="G1153" s="13" t="str">
        <f t="shared" si="69"/>
        <v/>
      </c>
      <c r="H1153" s="13" t="str">
        <f t="shared" si="71"/>
        <v/>
      </c>
      <c r="I1153" s="13" t="str">
        <f>IF(G1153="","",IFERROR(IF(IF(K1153="","",INDEX(收费标合同信息维护!A:Q,MATCH(G1153,收费标合同信息维护!M:M,0),13))=G1153,"有","无"),"无"))</f>
        <v/>
      </c>
      <c r="J1153" s="3" t="s">
        <v>4047</v>
      </c>
      <c r="K1153" s="3" t="s">
        <v>9052</v>
      </c>
      <c r="L1153" s="3" t="s">
        <v>6580</v>
      </c>
      <c r="M1153" s="3" t="s">
        <v>6581</v>
      </c>
      <c r="N1153" s="3" t="s">
        <v>6477</v>
      </c>
      <c r="O1153" s="3" t="s">
        <v>6478</v>
      </c>
      <c r="P1153" s="3" t="s">
        <v>9074</v>
      </c>
      <c r="Q1153" s="3" t="s">
        <v>8706</v>
      </c>
      <c r="R1153" s="3" t="s">
        <v>6484</v>
      </c>
      <c r="S1153" s="3" t="s">
        <v>6491</v>
      </c>
      <c r="T1153" s="3" t="s">
        <v>7084</v>
      </c>
      <c r="U1153" s="3" t="s">
        <v>154</v>
      </c>
      <c r="V1153" s="3" t="s">
        <v>8870</v>
      </c>
      <c r="W1153" s="3" t="s">
        <v>154</v>
      </c>
      <c r="X1153" s="3" t="s">
        <v>154</v>
      </c>
      <c r="Y1153" s="3" t="s">
        <v>154</v>
      </c>
      <c r="Z1153" s="3" t="s">
        <v>154</v>
      </c>
      <c r="AA1153" s="3" t="s">
        <v>154</v>
      </c>
      <c r="AB1153" s="3" t="s">
        <v>154</v>
      </c>
      <c r="AC1153" s="3" t="s">
        <v>154</v>
      </c>
      <c r="AD1153" s="3" t="s">
        <v>6151</v>
      </c>
      <c r="AE1153" s="3" t="s">
        <v>6151</v>
      </c>
      <c r="AF1153" s="3" t="s">
        <v>154</v>
      </c>
      <c r="AG1153" s="3" t="s">
        <v>154</v>
      </c>
      <c r="AH1153" s="3" t="s">
        <v>6478</v>
      </c>
      <c r="AI1153" s="3" t="s">
        <v>6482</v>
      </c>
      <c r="AJ1153" s="3" t="s">
        <v>6046</v>
      </c>
    </row>
    <row r="1154" spans="1:36" ht="15">
      <c r="A1154" s="10">
        <v>1257</v>
      </c>
      <c r="B1154" t="str">
        <f>IF(K1154="总计","",INDEX(主数据!A:AD,MATCH(J1154,主数据!A:A,0),9))</f>
        <v>华中大区公司</v>
      </c>
      <c r="C1154" t="str">
        <f>IF(K1154="","",INDEX(主数据!A:AD,MATCH(J1154,主数据!A:A,0),11))</f>
        <v>宜昌城区</v>
      </c>
      <c r="D1154" t="str">
        <f t="shared" ref="D1154:D1217" si="72">J1154&amp;M1154&amp;R1154&amp;E1154</f>
        <v>WH57物业服务费标准方式0.95</v>
      </c>
      <c r="E1154" s="13" t="str">
        <f t="shared" si="70"/>
        <v>0.95</v>
      </c>
      <c r="F1154" s="13" t="str">
        <f>IF(E1154="","",IFERROR(IF(IF(K1154="","",INDEX(收费标合同信息维护!A:Q,MATCH(D1154,收费标合同信息维护!J:J,0),10))=D1154,"有","无"),"无"))</f>
        <v>无</v>
      </c>
      <c r="G1154" s="13" t="str">
        <f t="shared" ref="G1154:G1217" si="73">IF(W1154="","",J1154&amp;M1154&amp;R1154&amp;H1154)</f>
        <v/>
      </c>
      <c r="H1154" s="13" t="str">
        <f t="shared" si="71"/>
        <v/>
      </c>
      <c r="I1154" s="13" t="str">
        <f>IF(G1154="","",IFERROR(IF(IF(K1154="","",INDEX(收费标合同信息维护!A:Q,MATCH(G1154,收费标合同信息维护!M:M,0),13))=G1154,"有","无"),"无"))</f>
        <v/>
      </c>
      <c r="J1154" s="3" t="s">
        <v>4172</v>
      </c>
      <c r="K1154" s="3" t="s">
        <v>9075</v>
      </c>
      <c r="L1154" s="3" t="s">
        <v>6025</v>
      </c>
      <c r="M1154" s="3" t="s">
        <v>6026</v>
      </c>
      <c r="N1154" s="3" t="s">
        <v>6477</v>
      </c>
      <c r="O1154" s="3" t="s">
        <v>6478</v>
      </c>
      <c r="P1154" s="3" t="s">
        <v>4172</v>
      </c>
      <c r="Q1154" s="3" t="s">
        <v>9076</v>
      </c>
      <c r="R1154" s="3" t="s">
        <v>6484</v>
      </c>
      <c r="S1154" s="3" t="s">
        <v>6491</v>
      </c>
      <c r="T1154" s="3" t="s">
        <v>9077</v>
      </c>
      <c r="U1154" s="3" t="s">
        <v>8423</v>
      </c>
      <c r="V1154" s="3" t="s">
        <v>9078</v>
      </c>
      <c r="W1154" s="3" t="s">
        <v>154</v>
      </c>
      <c r="X1154" s="3" t="s">
        <v>154</v>
      </c>
      <c r="Y1154" s="3" t="s">
        <v>154</v>
      </c>
      <c r="Z1154" s="3" t="s">
        <v>154</v>
      </c>
      <c r="AA1154" s="3" t="s">
        <v>154</v>
      </c>
      <c r="AB1154" s="3" t="s">
        <v>154</v>
      </c>
      <c r="AC1154" s="3" t="s">
        <v>154</v>
      </c>
      <c r="AD1154" s="3" t="s">
        <v>6151</v>
      </c>
      <c r="AE1154" s="3" t="s">
        <v>6151</v>
      </c>
      <c r="AF1154" s="3" t="s">
        <v>6040</v>
      </c>
      <c r="AG1154" s="3" t="s">
        <v>154</v>
      </c>
      <c r="AH1154" s="3" t="s">
        <v>6478</v>
      </c>
      <c r="AI1154" s="3" t="s">
        <v>6482</v>
      </c>
      <c r="AJ1154" s="3" t="s">
        <v>9079</v>
      </c>
    </row>
    <row r="1155" spans="1:36" ht="15">
      <c r="A1155" s="10">
        <v>1258</v>
      </c>
      <c r="B1155" t="str">
        <f>IF(K1155="总计","",INDEX(主数据!A:AD,MATCH(J1155,主数据!A:A,0),9))</f>
        <v>华东大区公司</v>
      </c>
      <c r="C1155" t="str">
        <f>IF(K1155="","",INDEX(主数据!A:AD,MATCH(J1155,主数据!A:A,0),11))</f>
        <v>苏州城区</v>
      </c>
      <c r="D1155" t="str">
        <f t="shared" si="72"/>
        <v>WX43物业服务费标准方式1.40</v>
      </c>
      <c r="E1155" s="13" t="str">
        <f t="shared" ref="E1155:E1218" si="74">TEXT(IF(V1155="","",--V1155),"0.00")</f>
        <v>1.40</v>
      </c>
      <c r="F1155" s="13" t="str">
        <f>IF(E1155="","",IFERROR(IF(IF(K1155="","",INDEX(收费标合同信息维护!A:Q,MATCH(D1155,收费标合同信息维护!J:J,0),10))=D1155,"有","无"),"无"))</f>
        <v>无</v>
      </c>
      <c r="G1155" s="13" t="str">
        <f t="shared" si="73"/>
        <v/>
      </c>
      <c r="H1155" s="13" t="str">
        <f t="shared" ref="H1155:H1218" si="75">TEXT(IF(W1155="","",--W1155),"0.00")</f>
        <v/>
      </c>
      <c r="I1155" s="13" t="str">
        <f>IF(G1155="","",IFERROR(IF(IF(K1155="","",INDEX(收费标合同信息维护!A:Q,MATCH(G1155,收费标合同信息维护!M:M,0),13))=G1155,"有","无"),"无"))</f>
        <v/>
      </c>
      <c r="J1155" s="3" t="s">
        <v>4779</v>
      </c>
      <c r="K1155" s="3" t="s">
        <v>9080</v>
      </c>
      <c r="L1155" s="3" t="s">
        <v>6025</v>
      </c>
      <c r="M1155" s="3" t="s">
        <v>6026</v>
      </c>
      <c r="N1155" s="3" t="s">
        <v>6477</v>
      </c>
      <c r="O1155" s="3" t="s">
        <v>6478</v>
      </c>
      <c r="P1155" s="3" t="s">
        <v>6721</v>
      </c>
      <c r="Q1155" s="3" t="s">
        <v>9081</v>
      </c>
      <c r="R1155" s="3" t="s">
        <v>6484</v>
      </c>
      <c r="S1155" s="3" t="s">
        <v>6491</v>
      </c>
      <c r="T1155" s="3" t="s">
        <v>6661</v>
      </c>
      <c r="U1155" s="3" t="s">
        <v>9082</v>
      </c>
      <c r="V1155" s="3" t="s">
        <v>9083</v>
      </c>
      <c r="W1155" s="3" t="s">
        <v>154</v>
      </c>
      <c r="X1155" s="3" t="s">
        <v>154</v>
      </c>
      <c r="Y1155" s="3" t="s">
        <v>154</v>
      </c>
      <c r="Z1155" s="3" t="s">
        <v>154</v>
      </c>
      <c r="AA1155" s="3" t="s">
        <v>154</v>
      </c>
      <c r="AB1155" s="3" t="s">
        <v>154</v>
      </c>
      <c r="AC1155" s="3" t="s">
        <v>154</v>
      </c>
      <c r="AD1155" s="3" t="s">
        <v>6151</v>
      </c>
      <c r="AE1155" s="3" t="s">
        <v>6151</v>
      </c>
      <c r="AF1155" s="3" t="s">
        <v>6040</v>
      </c>
      <c r="AG1155" s="3" t="s">
        <v>154</v>
      </c>
      <c r="AH1155" s="3" t="s">
        <v>6478</v>
      </c>
      <c r="AI1155" s="3" t="s">
        <v>6482</v>
      </c>
      <c r="AJ1155" s="3" t="s">
        <v>9084</v>
      </c>
    </row>
    <row r="1156" spans="1:36" ht="15">
      <c r="A1156" s="10">
        <v>1259</v>
      </c>
      <c r="B1156" t="str">
        <f>IF(K1156="总计","",INDEX(主数据!A:AD,MATCH(J1156,主数据!A:A,0),9))</f>
        <v>华东大区公司</v>
      </c>
      <c r="C1156" t="str">
        <f>IF(K1156="","",INDEX(主数据!A:AD,MATCH(J1156,主数据!A:A,0),11))</f>
        <v>苏州城区</v>
      </c>
      <c r="D1156" t="str">
        <f t="shared" si="72"/>
        <v>WX43物业服务费标准方式1.87</v>
      </c>
      <c r="E1156" s="13" t="str">
        <f t="shared" si="74"/>
        <v>1.87</v>
      </c>
      <c r="F1156" s="13" t="str">
        <f>IF(E1156="","",IFERROR(IF(IF(K1156="","",INDEX(收费标合同信息维护!A:Q,MATCH(D1156,收费标合同信息维护!J:J,0),10))=D1156,"有","无"),"无"))</f>
        <v>无</v>
      </c>
      <c r="G1156" s="13" t="str">
        <f t="shared" si="73"/>
        <v/>
      </c>
      <c r="H1156" s="13" t="str">
        <f t="shared" si="75"/>
        <v/>
      </c>
      <c r="I1156" s="13" t="str">
        <f>IF(G1156="","",IFERROR(IF(IF(K1156="","",INDEX(收费标合同信息维护!A:Q,MATCH(G1156,收费标合同信息维护!M:M,0),13))=G1156,"有","无"),"无"))</f>
        <v/>
      </c>
      <c r="J1156" s="3" t="s">
        <v>4779</v>
      </c>
      <c r="K1156" s="3" t="s">
        <v>9080</v>
      </c>
      <c r="L1156" s="3" t="s">
        <v>6025</v>
      </c>
      <c r="M1156" s="3" t="s">
        <v>6026</v>
      </c>
      <c r="N1156" s="3" t="s">
        <v>6477</v>
      </c>
      <c r="O1156" s="3" t="s">
        <v>6478</v>
      </c>
      <c r="P1156" s="3" t="s">
        <v>6683</v>
      </c>
      <c r="Q1156" s="3" t="s">
        <v>9085</v>
      </c>
      <c r="R1156" s="3" t="s">
        <v>6484</v>
      </c>
      <c r="S1156" s="3" t="s">
        <v>6491</v>
      </c>
      <c r="T1156" s="3" t="s">
        <v>6661</v>
      </c>
      <c r="U1156" s="3" t="s">
        <v>9082</v>
      </c>
      <c r="V1156" s="3" t="s">
        <v>9086</v>
      </c>
      <c r="W1156" s="3" t="s">
        <v>154</v>
      </c>
      <c r="X1156" s="3" t="s">
        <v>154</v>
      </c>
      <c r="Y1156" s="3" t="s">
        <v>154</v>
      </c>
      <c r="Z1156" s="3" t="s">
        <v>154</v>
      </c>
      <c r="AA1156" s="3" t="s">
        <v>154</v>
      </c>
      <c r="AB1156" s="3" t="s">
        <v>154</v>
      </c>
      <c r="AC1156" s="3" t="s">
        <v>154</v>
      </c>
      <c r="AD1156" s="3" t="s">
        <v>6151</v>
      </c>
      <c r="AE1156" s="3" t="s">
        <v>6151</v>
      </c>
      <c r="AF1156" s="3" t="s">
        <v>6040</v>
      </c>
      <c r="AG1156" s="3" t="s">
        <v>154</v>
      </c>
      <c r="AH1156" s="3" t="s">
        <v>6478</v>
      </c>
      <c r="AI1156" s="3" t="s">
        <v>6482</v>
      </c>
      <c r="AJ1156" s="3" t="s">
        <v>37</v>
      </c>
    </row>
    <row r="1157" spans="1:36" ht="30">
      <c r="A1157" s="10">
        <v>1260</v>
      </c>
      <c r="B1157" t="str">
        <f>IF(K1157="总计","",INDEX(主数据!A:AD,MATCH(J1157,主数据!A:A,0),9))</f>
        <v>华东大区公司</v>
      </c>
      <c r="C1157" t="str">
        <f>IF(K1157="","",INDEX(主数据!A:AD,MATCH(J1157,主数据!A:A,0),11))</f>
        <v>苏州城区</v>
      </c>
      <c r="D1157" t="str">
        <f t="shared" si="72"/>
        <v>WX43开发商委托停车管理费（固定）定额</v>
      </c>
      <c r="E1157" s="13" t="str">
        <f t="shared" si="74"/>
        <v/>
      </c>
      <c r="F1157" s="13" t="str">
        <f>IF(E1157="","",IFERROR(IF(IF(K1157="","",INDEX(收费标合同信息维护!A:Q,MATCH(D1157,收费标合同信息维护!J:J,0),10))=D1157,"有","无"),"无"))</f>
        <v/>
      </c>
      <c r="G1157" s="13" t="str">
        <f t="shared" si="73"/>
        <v>WX43开发商委托停车管理费（固定）定额50.00</v>
      </c>
      <c r="H1157" s="13" t="str">
        <f t="shared" si="75"/>
        <v>50.00</v>
      </c>
      <c r="I1157" s="13" t="str">
        <f>IF(G1157="","",IFERROR(IF(IF(K1157="","",INDEX(收费标合同信息维护!A:Q,MATCH(G1157,收费标合同信息维护!M:M,0),13))=G1157,"有","无"),"无"))</f>
        <v>无</v>
      </c>
      <c r="J1157" s="3" t="s">
        <v>4779</v>
      </c>
      <c r="K1157" s="3" t="s">
        <v>9080</v>
      </c>
      <c r="L1157" s="3" t="s">
        <v>6512</v>
      </c>
      <c r="M1157" s="3" t="s">
        <v>6513</v>
      </c>
      <c r="N1157" s="3" t="s">
        <v>6477</v>
      </c>
      <c r="O1157" s="3" t="s">
        <v>6478</v>
      </c>
      <c r="P1157" s="3" t="s">
        <v>7354</v>
      </c>
      <c r="Q1157" s="3" t="s">
        <v>7162</v>
      </c>
      <c r="R1157" s="3" t="s">
        <v>6490</v>
      </c>
      <c r="S1157" s="3" t="s">
        <v>6491</v>
      </c>
      <c r="T1157" s="3" t="s">
        <v>6661</v>
      </c>
      <c r="U1157" s="3" t="s">
        <v>9082</v>
      </c>
      <c r="V1157" s="3" t="s">
        <v>154</v>
      </c>
      <c r="W1157" s="3" t="s">
        <v>6712</v>
      </c>
      <c r="X1157" s="3" t="s">
        <v>154</v>
      </c>
      <c r="Y1157" s="3" t="s">
        <v>154</v>
      </c>
      <c r="Z1157" s="3" t="s">
        <v>154</v>
      </c>
      <c r="AA1157" s="3" t="s">
        <v>154</v>
      </c>
      <c r="AB1157" s="3" t="s">
        <v>154</v>
      </c>
      <c r="AC1157" s="3" t="s">
        <v>154</v>
      </c>
      <c r="AD1157" s="3" t="s">
        <v>6151</v>
      </c>
      <c r="AE1157" s="3" t="s">
        <v>6151</v>
      </c>
      <c r="AF1157" s="3" t="s">
        <v>6040</v>
      </c>
      <c r="AG1157" s="3" t="s">
        <v>154</v>
      </c>
      <c r="AH1157" s="3" t="s">
        <v>6478</v>
      </c>
      <c r="AI1157" s="3" t="s">
        <v>6482</v>
      </c>
      <c r="AJ1157" s="3" t="s">
        <v>6033</v>
      </c>
    </row>
    <row r="1158" spans="1:36" ht="15">
      <c r="A1158" s="10">
        <v>1261</v>
      </c>
      <c r="B1158" t="str">
        <f>IF(K1158="总计","",INDEX(主数据!A:AD,MATCH(J1158,主数据!A:A,0),9))</f>
        <v>华东大区公司</v>
      </c>
      <c r="C1158" t="str">
        <f>IF(K1158="","",INDEX(主数据!A:AD,MATCH(J1158,主数据!A:A,0),11))</f>
        <v>苏州城区</v>
      </c>
      <c r="D1158" t="str">
        <f t="shared" si="72"/>
        <v>WX43补贴款定额</v>
      </c>
      <c r="E1158" s="13" t="str">
        <f t="shared" si="74"/>
        <v/>
      </c>
      <c r="F1158" s="13" t="str">
        <f>IF(E1158="","",IFERROR(IF(IF(K1158="","",INDEX(收费标合同信息维护!A:Q,MATCH(D1158,收费标合同信息维护!J:J,0),10))=D1158,"有","无"),"无"))</f>
        <v/>
      </c>
      <c r="G1158" s="13" t="str">
        <f t="shared" si="73"/>
        <v>WX43补贴款定额11400.00</v>
      </c>
      <c r="H1158" s="13" t="str">
        <f t="shared" si="75"/>
        <v>11400.00</v>
      </c>
      <c r="I1158" s="13" t="str">
        <f>IF(G1158="","",IFERROR(IF(IF(K1158="","",INDEX(收费标合同信息维护!A:Q,MATCH(G1158,收费标合同信息维护!M:M,0),13))=G1158,"有","无"),"无"))</f>
        <v>无</v>
      </c>
      <c r="J1158" s="3" t="s">
        <v>4779</v>
      </c>
      <c r="K1158" s="3" t="s">
        <v>9080</v>
      </c>
      <c r="L1158" s="3" t="s">
        <v>6557</v>
      </c>
      <c r="M1158" s="3" t="s">
        <v>6558</v>
      </c>
      <c r="N1158" s="3" t="s">
        <v>6477</v>
      </c>
      <c r="O1158" s="3" t="s">
        <v>6478</v>
      </c>
      <c r="P1158" s="3" t="s">
        <v>7517</v>
      </c>
      <c r="Q1158" s="3" t="s">
        <v>9087</v>
      </c>
      <c r="R1158" s="3" t="s">
        <v>6490</v>
      </c>
      <c r="S1158" s="3" t="s">
        <v>6491</v>
      </c>
      <c r="T1158" s="3" t="s">
        <v>6661</v>
      </c>
      <c r="U1158" s="3" t="s">
        <v>9082</v>
      </c>
      <c r="V1158" s="3" t="s">
        <v>154</v>
      </c>
      <c r="W1158" s="3" t="s">
        <v>9088</v>
      </c>
      <c r="X1158" s="3" t="s">
        <v>154</v>
      </c>
      <c r="Y1158" s="3" t="s">
        <v>154</v>
      </c>
      <c r="Z1158" s="3" t="s">
        <v>154</v>
      </c>
      <c r="AA1158" s="3" t="s">
        <v>154</v>
      </c>
      <c r="AB1158" s="3" t="s">
        <v>154</v>
      </c>
      <c r="AC1158" s="3" t="s">
        <v>154</v>
      </c>
      <c r="AD1158" s="3" t="s">
        <v>6151</v>
      </c>
      <c r="AE1158" s="3" t="s">
        <v>6151</v>
      </c>
      <c r="AF1158" s="3" t="s">
        <v>6040</v>
      </c>
      <c r="AG1158" s="3" t="s">
        <v>154</v>
      </c>
      <c r="AH1158" s="3" t="s">
        <v>6478</v>
      </c>
      <c r="AI1158" s="3" t="s">
        <v>6482</v>
      </c>
      <c r="AJ1158" s="3" t="s">
        <v>6489</v>
      </c>
    </row>
    <row r="1159" spans="1:36" ht="30">
      <c r="A1159" s="10">
        <v>1262</v>
      </c>
      <c r="B1159" t="str">
        <f>IF(K1159="总计","",INDEX(主数据!A:AD,MATCH(J1159,主数据!A:A,0),9))</f>
        <v>华西大区公司</v>
      </c>
      <c r="C1159" t="str">
        <f>IF(K1159="","",INDEX(主数据!A:AD,MATCH(J1159,主数据!A:A,0),11))</f>
        <v>乌鲁木齐城区</v>
      </c>
      <c r="D1159" t="str">
        <f t="shared" si="72"/>
        <v>XJ15物业服务费直接录入</v>
      </c>
      <c r="E1159" s="13" t="str">
        <f t="shared" si="74"/>
        <v/>
      </c>
      <c r="F1159" s="13" t="str">
        <f>IF(E1159="","",IFERROR(IF(IF(K1159="","",INDEX(收费标合同信息维护!A:Q,MATCH(D1159,收费标合同信息维护!J:J,0),10))=D1159,"有","无"),"无"))</f>
        <v/>
      </c>
      <c r="G1159" s="13" t="str">
        <f t="shared" si="73"/>
        <v/>
      </c>
      <c r="H1159" s="13" t="str">
        <f t="shared" si="75"/>
        <v/>
      </c>
      <c r="I1159" s="13" t="str">
        <f>IF(G1159="","",IFERROR(IF(IF(K1159="","",INDEX(收费标合同信息维护!A:Q,MATCH(G1159,收费标合同信息维护!M:M,0),13))=G1159,"有","无"),"无"))</f>
        <v/>
      </c>
      <c r="J1159" s="3" t="s">
        <v>4214</v>
      </c>
      <c r="K1159" s="3" t="s">
        <v>9089</v>
      </c>
      <c r="L1159" s="3" t="s">
        <v>6025</v>
      </c>
      <c r="M1159" s="3" t="s">
        <v>6026</v>
      </c>
      <c r="N1159" s="3" t="s">
        <v>6477</v>
      </c>
      <c r="O1159" s="3" t="s">
        <v>6478</v>
      </c>
      <c r="P1159" s="3" t="s">
        <v>9090</v>
      </c>
      <c r="Q1159" s="3" t="s">
        <v>9091</v>
      </c>
      <c r="R1159" s="3" t="s">
        <v>6479</v>
      </c>
      <c r="S1159" s="3" t="s">
        <v>6480</v>
      </c>
      <c r="T1159" s="3" t="s">
        <v>9092</v>
      </c>
      <c r="U1159" s="3" t="s">
        <v>6591</v>
      </c>
      <c r="V1159" s="3" t="s">
        <v>154</v>
      </c>
      <c r="W1159" s="3" t="s">
        <v>154</v>
      </c>
      <c r="X1159" s="3" t="s">
        <v>154</v>
      </c>
      <c r="Y1159" s="3" t="s">
        <v>154</v>
      </c>
      <c r="Z1159" s="3" t="s">
        <v>154</v>
      </c>
      <c r="AA1159" s="3" t="s">
        <v>154</v>
      </c>
      <c r="AB1159" s="3" t="s">
        <v>154</v>
      </c>
      <c r="AC1159" s="3" t="s">
        <v>154</v>
      </c>
      <c r="AD1159" s="3" t="s">
        <v>6151</v>
      </c>
      <c r="AE1159" s="3" t="s">
        <v>6151</v>
      </c>
      <c r="AF1159" s="3" t="s">
        <v>154</v>
      </c>
      <c r="AG1159" s="3" t="s">
        <v>154</v>
      </c>
      <c r="AH1159" s="3" t="s">
        <v>6597</v>
      </c>
      <c r="AI1159" s="3" t="s">
        <v>6727</v>
      </c>
      <c r="AJ1159" s="3" t="s">
        <v>6489</v>
      </c>
    </row>
    <row r="1160" spans="1:36" ht="30">
      <c r="A1160" s="10">
        <v>1263</v>
      </c>
      <c r="B1160" t="str">
        <f>IF(K1160="总计","",INDEX(主数据!A:AD,MATCH(J1160,主数据!A:A,0),9))</f>
        <v>华西大区公司</v>
      </c>
      <c r="C1160" t="str">
        <f>IF(K1160="","",INDEX(主数据!A:AD,MATCH(J1160,主数据!A:A,0),11))</f>
        <v>乌鲁木齐城区</v>
      </c>
      <c r="D1160" t="str">
        <f t="shared" si="72"/>
        <v>XJ15物业服务费标准方式2.00</v>
      </c>
      <c r="E1160" s="13" t="str">
        <f t="shared" si="74"/>
        <v>2.00</v>
      </c>
      <c r="F1160" s="13" t="str">
        <f>IF(E1160="","",IFERROR(IF(IF(K1160="","",INDEX(收费标合同信息维护!A:Q,MATCH(D1160,收费标合同信息维护!J:J,0),10))=D1160,"有","无"),"无"))</f>
        <v>无</v>
      </c>
      <c r="G1160" s="13" t="str">
        <f t="shared" si="73"/>
        <v/>
      </c>
      <c r="H1160" s="13" t="str">
        <f t="shared" si="75"/>
        <v/>
      </c>
      <c r="I1160" s="13" t="str">
        <f>IF(G1160="","",IFERROR(IF(IF(K1160="","",INDEX(收费标合同信息维护!A:Q,MATCH(G1160,收费标合同信息维护!M:M,0),13))=G1160,"有","无"),"无"))</f>
        <v/>
      </c>
      <c r="J1160" s="3" t="s">
        <v>4214</v>
      </c>
      <c r="K1160" s="3" t="s">
        <v>9089</v>
      </c>
      <c r="L1160" s="3" t="s">
        <v>6025</v>
      </c>
      <c r="M1160" s="3" t="s">
        <v>6026</v>
      </c>
      <c r="N1160" s="3" t="s">
        <v>6477</v>
      </c>
      <c r="O1160" s="3" t="s">
        <v>6478</v>
      </c>
      <c r="P1160" s="3" t="s">
        <v>9093</v>
      </c>
      <c r="Q1160" s="3" t="s">
        <v>8528</v>
      </c>
      <c r="R1160" s="3" t="s">
        <v>6484</v>
      </c>
      <c r="S1160" s="3" t="s">
        <v>6485</v>
      </c>
      <c r="T1160" s="3" t="s">
        <v>9092</v>
      </c>
      <c r="U1160" s="3" t="s">
        <v>154</v>
      </c>
      <c r="V1160" s="3" t="s">
        <v>6686</v>
      </c>
      <c r="W1160" s="3" t="s">
        <v>154</v>
      </c>
      <c r="X1160" s="3" t="s">
        <v>154</v>
      </c>
      <c r="Y1160" s="3" t="s">
        <v>154</v>
      </c>
      <c r="Z1160" s="3" t="s">
        <v>154</v>
      </c>
      <c r="AA1160" s="3" t="s">
        <v>154</v>
      </c>
      <c r="AB1160" s="3" t="s">
        <v>154</v>
      </c>
      <c r="AC1160" s="3" t="s">
        <v>154</v>
      </c>
      <c r="AD1160" s="3" t="s">
        <v>6151</v>
      </c>
      <c r="AE1160" s="3" t="s">
        <v>6151</v>
      </c>
      <c r="AF1160" s="3" t="s">
        <v>154</v>
      </c>
      <c r="AG1160" s="3" t="s">
        <v>154</v>
      </c>
      <c r="AH1160" s="3" t="s">
        <v>6478</v>
      </c>
      <c r="AI1160" s="3" t="s">
        <v>6482</v>
      </c>
      <c r="AJ1160" s="3" t="s">
        <v>6031</v>
      </c>
    </row>
    <row r="1161" spans="1:36" ht="30">
      <c r="A1161" s="10">
        <v>1264</v>
      </c>
      <c r="B1161" t="str">
        <f>IF(K1161="总计","",INDEX(主数据!A:AD,MATCH(J1161,主数据!A:A,0),9))</f>
        <v>华西大区公司</v>
      </c>
      <c r="C1161" t="str">
        <f>IF(K1161="","",INDEX(主数据!A:AD,MATCH(J1161,主数据!A:A,0),11))</f>
        <v>乌鲁木齐城区</v>
      </c>
      <c r="D1161" t="str">
        <f t="shared" si="72"/>
        <v>XJ15物业服务费标准方式4.30</v>
      </c>
      <c r="E1161" s="13" t="str">
        <f t="shared" si="74"/>
        <v>4.30</v>
      </c>
      <c r="F1161" s="13" t="str">
        <f>IF(E1161="","",IFERROR(IF(IF(K1161="","",INDEX(收费标合同信息维护!A:Q,MATCH(D1161,收费标合同信息维护!J:J,0),10))=D1161,"有","无"),"无"))</f>
        <v>无</v>
      </c>
      <c r="G1161" s="13" t="str">
        <f t="shared" si="73"/>
        <v/>
      </c>
      <c r="H1161" s="13" t="str">
        <f t="shared" si="75"/>
        <v/>
      </c>
      <c r="I1161" s="13" t="str">
        <f>IF(G1161="","",IFERROR(IF(IF(K1161="","",INDEX(收费标合同信息维护!A:Q,MATCH(G1161,收费标合同信息维护!M:M,0),13))=G1161,"有","无"),"无"))</f>
        <v/>
      </c>
      <c r="J1161" s="3" t="s">
        <v>4214</v>
      </c>
      <c r="K1161" s="3" t="s">
        <v>9089</v>
      </c>
      <c r="L1161" s="3" t="s">
        <v>6025</v>
      </c>
      <c r="M1161" s="3" t="s">
        <v>6026</v>
      </c>
      <c r="N1161" s="3" t="s">
        <v>6477</v>
      </c>
      <c r="O1161" s="3" t="s">
        <v>6478</v>
      </c>
      <c r="P1161" s="3" t="s">
        <v>9094</v>
      </c>
      <c r="Q1161" s="3" t="s">
        <v>9095</v>
      </c>
      <c r="R1161" s="3" t="s">
        <v>6484</v>
      </c>
      <c r="S1161" s="3" t="s">
        <v>6485</v>
      </c>
      <c r="T1161" s="3" t="s">
        <v>9092</v>
      </c>
      <c r="U1161" s="3" t="s">
        <v>154</v>
      </c>
      <c r="V1161" s="3" t="s">
        <v>6825</v>
      </c>
      <c r="W1161" s="3" t="s">
        <v>154</v>
      </c>
      <c r="X1161" s="3" t="s">
        <v>154</v>
      </c>
      <c r="Y1161" s="3" t="s">
        <v>154</v>
      </c>
      <c r="Z1161" s="3" t="s">
        <v>154</v>
      </c>
      <c r="AA1161" s="3" t="s">
        <v>154</v>
      </c>
      <c r="AB1161" s="3" t="s">
        <v>154</v>
      </c>
      <c r="AC1161" s="3" t="s">
        <v>154</v>
      </c>
      <c r="AD1161" s="3" t="s">
        <v>6151</v>
      </c>
      <c r="AE1161" s="3" t="s">
        <v>6151</v>
      </c>
      <c r="AF1161" s="3" t="s">
        <v>154</v>
      </c>
      <c r="AG1161" s="3" t="s">
        <v>154</v>
      </c>
      <c r="AH1161" s="3" t="s">
        <v>6478</v>
      </c>
      <c r="AI1161" s="3" t="s">
        <v>6482</v>
      </c>
      <c r="AJ1161" s="3" t="s">
        <v>6038</v>
      </c>
    </row>
    <row r="1162" spans="1:36" ht="30">
      <c r="A1162" s="10">
        <v>1265</v>
      </c>
      <c r="B1162" t="str">
        <f>IF(K1162="总计","",INDEX(主数据!A:AD,MATCH(J1162,主数据!A:A,0),9))</f>
        <v>华西大区公司</v>
      </c>
      <c r="C1162" t="str">
        <f>IF(K1162="","",INDEX(主数据!A:AD,MATCH(J1162,主数据!A:A,0),11))</f>
        <v>乌鲁木齐城区</v>
      </c>
      <c r="D1162" t="str">
        <f t="shared" si="72"/>
        <v>XJ15物业服务费标准方式4.50</v>
      </c>
      <c r="E1162" s="13" t="str">
        <f t="shared" si="74"/>
        <v>4.50</v>
      </c>
      <c r="F1162" s="13" t="str">
        <f>IF(E1162="","",IFERROR(IF(IF(K1162="","",INDEX(收费标合同信息维护!A:Q,MATCH(D1162,收费标合同信息维护!J:J,0),10))=D1162,"有","无"),"无"))</f>
        <v>无</v>
      </c>
      <c r="G1162" s="13" t="str">
        <f t="shared" si="73"/>
        <v/>
      </c>
      <c r="H1162" s="13" t="str">
        <f t="shared" si="75"/>
        <v/>
      </c>
      <c r="I1162" s="13" t="str">
        <f>IF(G1162="","",IFERROR(IF(IF(K1162="","",INDEX(收费标合同信息维护!A:Q,MATCH(G1162,收费标合同信息维护!M:M,0),13))=G1162,"有","无"),"无"))</f>
        <v/>
      </c>
      <c r="J1162" s="3" t="s">
        <v>4214</v>
      </c>
      <c r="K1162" s="3" t="s">
        <v>9089</v>
      </c>
      <c r="L1162" s="3" t="s">
        <v>6025</v>
      </c>
      <c r="M1162" s="3" t="s">
        <v>6026</v>
      </c>
      <c r="N1162" s="3" t="s">
        <v>6477</v>
      </c>
      <c r="O1162" s="3" t="s">
        <v>6478</v>
      </c>
      <c r="P1162" s="3" t="s">
        <v>9096</v>
      </c>
      <c r="Q1162" s="3" t="s">
        <v>9097</v>
      </c>
      <c r="R1162" s="3" t="s">
        <v>6484</v>
      </c>
      <c r="S1162" s="3" t="s">
        <v>6485</v>
      </c>
      <c r="T1162" s="3" t="s">
        <v>9092</v>
      </c>
      <c r="U1162" s="3" t="s">
        <v>154</v>
      </c>
      <c r="V1162" s="3" t="s">
        <v>6507</v>
      </c>
      <c r="W1162" s="3" t="s">
        <v>154</v>
      </c>
      <c r="X1162" s="3" t="s">
        <v>154</v>
      </c>
      <c r="Y1162" s="3" t="s">
        <v>154</v>
      </c>
      <c r="Z1162" s="3" t="s">
        <v>154</v>
      </c>
      <c r="AA1162" s="3" t="s">
        <v>154</v>
      </c>
      <c r="AB1162" s="3" t="s">
        <v>154</v>
      </c>
      <c r="AC1162" s="3" t="s">
        <v>154</v>
      </c>
      <c r="AD1162" s="3" t="s">
        <v>6151</v>
      </c>
      <c r="AE1162" s="3" t="s">
        <v>6151</v>
      </c>
      <c r="AF1162" s="3" t="s">
        <v>154</v>
      </c>
      <c r="AG1162" s="3" t="s">
        <v>154</v>
      </c>
      <c r="AH1162" s="3" t="s">
        <v>6478</v>
      </c>
      <c r="AI1162" s="3" t="s">
        <v>6482</v>
      </c>
      <c r="AJ1162" s="3" t="s">
        <v>6245</v>
      </c>
    </row>
    <row r="1163" spans="1:36" ht="15">
      <c r="A1163" s="10">
        <v>1266</v>
      </c>
      <c r="B1163" t="str">
        <f>IF(K1163="总计","",INDEX(主数据!A:AD,MATCH(J1163,主数据!A:A,0),9))</f>
        <v>华西大区公司</v>
      </c>
      <c r="C1163" t="str">
        <f>IF(K1163="","",INDEX(主数据!A:AD,MATCH(J1163,主数据!A:A,0),11))</f>
        <v>西宁城区</v>
      </c>
      <c r="D1163" t="str">
        <f t="shared" si="72"/>
        <v>XN15物业服务费定额</v>
      </c>
      <c r="E1163" s="13" t="str">
        <f t="shared" si="74"/>
        <v/>
      </c>
      <c r="F1163" s="13" t="str">
        <f>IF(E1163="","",IFERROR(IF(IF(K1163="","",INDEX(收费标合同信息维护!A:Q,MATCH(D1163,收费标合同信息维护!J:J,0),10))=D1163,"有","无"),"无"))</f>
        <v/>
      </c>
      <c r="G1163" s="13" t="str">
        <f t="shared" si="73"/>
        <v>XN15物业服务费定额96982.00</v>
      </c>
      <c r="H1163" s="13" t="str">
        <f t="shared" si="75"/>
        <v>96982.00</v>
      </c>
      <c r="I1163" s="13" t="str">
        <f>IF(G1163="","",IFERROR(IF(IF(K1163="","",INDEX(收费标合同信息维护!A:Q,MATCH(G1163,收费标合同信息维护!M:M,0),13))=G1163,"有","无"),"无"))</f>
        <v>无</v>
      </c>
      <c r="J1163" s="3" t="s">
        <v>4222</v>
      </c>
      <c r="K1163" s="3" t="s">
        <v>9098</v>
      </c>
      <c r="L1163" s="3" t="s">
        <v>6025</v>
      </c>
      <c r="M1163" s="3" t="s">
        <v>6026</v>
      </c>
      <c r="N1163" s="3" t="s">
        <v>6477</v>
      </c>
      <c r="O1163" s="3" t="s">
        <v>6478</v>
      </c>
      <c r="P1163" s="3" t="s">
        <v>6025</v>
      </c>
      <c r="Q1163" s="3" t="s">
        <v>6685</v>
      </c>
      <c r="R1163" s="3" t="s">
        <v>6490</v>
      </c>
      <c r="S1163" s="3" t="s">
        <v>6491</v>
      </c>
      <c r="T1163" s="3" t="s">
        <v>6633</v>
      </c>
      <c r="U1163" s="3" t="s">
        <v>154</v>
      </c>
      <c r="V1163" s="3" t="s">
        <v>154</v>
      </c>
      <c r="W1163" s="3" t="s">
        <v>9099</v>
      </c>
      <c r="X1163" s="3" t="s">
        <v>154</v>
      </c>
      <c r="Y1163" s="3" t="s">
        <v>154</v>
      </c>
      <c r="Z1163" s="3" t="s">
        <v>154</v>
      </c>
      <c r="AA1163" s="3" t="s">
        <v>154</v>
      </c>
      <c r="AB1163" s="3" t="s">
        <v>154</v>
      </c>
      <c r="AC1163" s="3" t="s">
        <v>154</v>
      </c>
      <c r="AD1163" s="3" t="s">
        <v>6151</v>
      </c>
      <c r="AE1163" s="3" t="s">
        <v>6151</v>
      </c>
      <c r="AF1163" s="3" t="s">
        <v>6040</v>
      </c>
      <c r="AG1163" s="3" t="s">
        <v>154</v>
      </c>
      <c r="AH1163" s="3" t="s">
        <v>6478</v>
      </c>
      <c r="AI1163" s="3" t="s">
        <v>6482</v>
      </c>
      <c r="AJ1163" s="3" t="s">
        <v>6033</v>
      </c>
    </row>
    <row r="1164" spans="1:36" ht="15">
      <c r="A1164" s="10">
        <v>1267</v>
      </c>
      <c r="B1164" t="str">
        <f>IF(K1164="总计","",INDEX(主数据!A:AD,MATCH(J1164,主数据!A:A,0),9))</f>
        <v>华西大区公司</v>
      </c>
      <c r="C1164" t="str">
        <f>IF(K1164="","",INDEX(主数据!A:AD,MATCH(J1164,主数据!A:A,0),11))</f>
        <v>重庆北区</v>
      </c>
      <c r="D1164" t="str">
        <f t="shared" si="72"/>
        <v>CQ31物业服务费直接录入</v>
      </c>
      <c r="E1164" s="13" t="str">
        <f t="shared" si="74"/>
        <v/>
      </c>
      <c r="F1164" s="13" t="str">
        <f>IF(E1164="","",IFERROR(IF(IF(K1164="","",INDEX(收费标合同信息维护!A:Q,MATCH(D1164,收费标合同信息维护!J:J,0),10))=D1164,"有","无"),"无"))</f>
        <v/>
      </c>
      <c r="G1164" s="13" t="str">
        <f t="shared" si="73"/>
        <v/>
      </c>
      <c r="H1164" s="13" t="str">
        <f t="shared" si="75"/>
        <v/>
      </c>
      <c r="I1164" s="13" t="str">
        <f>IF(G1164="","",IFERROR(IF(IF(K1164="","",INDEX(收费标合同信息维护!A:Q,MATCH(G1164,收费标合同信息维护!M:M,0),13))=G1164,"有","无"),"无"))</f>
        <v/>
      </c>
      <c r="J1164" s="3" t="s">
        <v>3407</v>
      </c>
      <c r="K1164" s="3" t="s">
        <v>9100</v>
      </c>
      <c r="L1164" s="3" t="s">
        <v>6025</v>
      </c>
      <c r="M1164" s="3" t="s">
        <v>6026</v>
      </c>
      <c r="N1164" s="3" t="s">
        <v>6477</v>
      </c>
      <c r="O1164" s="3" t="s">
        <v>6478</v>
      </c>
      <c r="P1164" s="3" t="s">
        <v>9101</v>
      </c>
      <c r="Q1164" s="3" t="s">
        <v>9102</v>
      </c>
      <c r="R1164" s="3" t="s">
        <v>6479</v>
      </c>
      <c r="S1164" s="3" t="s">
        <v>6480</v>
      </c>
      <c r="T1164" s="3" t="s">
        <v>9103</v>
      </c>
      <c r="U1164" s="3" t="s">
        <v>154</v>
      </c>
      <c r="V1164" s="3" t="s">
        <v>154</v>
      </c>
      <c r="W1164" s="3" t="s">
        <v>154</v>
      </c>
      <c r="X1164" s="3" t="s">
        <v>154</v>
      </c>
      <c r="Y1164" s="3" t="s">
        <v>154</v>
      </c>
      <c r="Z1164" s="3" t="s">
        <v>154</v>
      </c>
      <c r="AA1164" s="3" t="s">
        <v>154</v>
      </c>
      <c r="AB1164" s="3" t="s">
        <v>154</v>
      </c>
      <c r="AC1164" s="3" t="s">
        <v>154</v>
      </c>
      <c r="AD1164" s="3" t="s">
        <v>6151</v>
      </c>
      <c r="AE1164" s="3" t="s">
        <v>6151</v>
      </c>
      <c r="AF1164" s="3" t="s">
        <v>154</v>
      </c>
      <c r="AG1164" s="3" t="s">
        <v>154</v>
      </c>
      <c r="AH1164" s="3" t="s">
        <v>6597</v>
      </c>
      <c r="AI1164" s="3" t="s">
        <v>6482</v>
      </c>
      <c r="AJ1164" s="3" t="s">
        <v>6489</v>
      </c>
    </row>
    <row r="1165" spans="1:36" ht="15">
      <c r="A1165" s="10">
        <v>1268</v>
      </c>
      <c r="B1165" t="str">
        <f>IF(K1165="总计","",INDEX(主数据!A:AD,MATCH(J1165,主数据!A:A,0),9))</f>
        <v>华西大区公司</v>
      </c>
      <c r="C1165" t="str">
        <f>IF(K1165="","",INDEX(主数据!A:AD,MATCH(J1165,主数据!A:A,0),11))</f>
        <v>重庆北区</v>
      </c>
      <c r="D1165" t="str">
        <f t="shared" si="72"/>
        <v>CQ31物业服务费直接录入</v>
      </c>
      <c r="E1165" s="13" t="str">
        <f t="shared" si="74"/>
        <v/>
      </c>
      <c r="F1165" s="13" t="str">
        <f>IF(E1165="","",IFERROR(IF(IF(K1165="","",INDEX(收费标合同信息维护!A:Q,MATCH(D1165,收费标合同信息维护!J:J,0),10))=D1165,"有","无"),"无"))</f>
        <v/>
      </c>
      <c r="G1165" s="13" t="str">
        <f t="shared" si="73"/>
        <v/>
      </c>
      <c r="H1165" s="13" t="str">
        <f t="shared" si="75"/>
        <v/>
      </c>
      <c r="I1165" s="13" t="str">
        <f>IF(G1165="","",IFERROR(IF(IF(K1165="","",INDEX(收费标合同信息维护!A:Q,MATCH(G1165,收费标合同信息维护!M:M,0),13))=G1165,"有","无"),"无"))</f>
        <v/>
      </c>
      <c r="J1165" s="3" t="s">
        <v>3407</v>
      </c>
      <c r="K1165" s="3" t="s">
        <v>9100</v>
      </c>
      <c r="L1165" s="3" t="s">
        <v>6025</v>
      </c>
      <c r="M1165" s="3" t="s">
        <v>6026</v>
      </c>
      <c r="N1165" s="3" t="s">
        <v>6477</v>
      </c>
      <c r="O1165" s="3" t="s">
        <v>6478</v>
      </c>
      <c r="P1165" s="3" t="s">
        <v>9104</v>
      </c>
      <c r="Q1165" s="3" t="s">
        <v>8394</v>
      </c>
      <c r="R1165" s="3" t="s">
        <v>6479</v>
      </c>
      <c r="S1165" s="3" t="s">
        <v>6480</v>
      </c>
      <c r="T1165" s="3" t="s">
        <v>9103</v>
      </c>
      <c r="U1165" s="3" t="s">
        <v>154</v>
      </c>
      <c r="V1165" s="3" t="s">
        <v>154</v>
      </c>
      <c r="W1165" s="3" t="s">
        <v>154</v>
      </c>
      <c r="X1165" s="3" t="s">
        <v>154</v>
      </c>
      <c r="Y1165" s="3" t="s">
        <v>154</v>
      </c>
      <c r="Z1165" s="3" t="s">
        <v>154</v>
      </c>
      <c r="AA1165" s="3" t="s">
        <v>154</v>
      </c>
      <c r="AB1165" s="3" t="s">
        <v>154</v>
      </c>
      <c r="AC1165" s="3" t="s">
        <v>154</v>
      </c>
      <c r="AD1165" s="3" t="s">
        <v>6151</v>
      </c>
      <c r="AE1165" s="3" t="s">
        <v>6151</v>
      </c>
      <c r="AF1165" s="3" t="s">
        <v>154</v>
      </c>
      <c r="AG1165" s="3" t="s">
        <v>154</v>
      </c>
      <c r="AH1165" s="3" t="s">
        <v>6597</v>
      </c>
      <c r="AI1165" s="3" t="s">
        <v>6482</v>
      </c>
      <c r="AJ1165" s="3" t="s">
        <v>6489</v>
      </c>
    </row>
    <row r="1166" spans="1:36" ht="15">
      <c r="A1166" s="10">
        <v>1269</v>
      </c>
      <c r="B1166" t="str">
        <f>IF(K1166="总计","",INDEX(主数据!A:AD,MATCH(J1166,主数据!A:A,0),9))</f>
        <v>华西大区公司</v>
      </c>
      <c r="C1166" t="str">
        <f>IF(K1166="","",INDEX(主数据!A:AD,MATCH(J1166,主数据!A:A,0),11))</f>
        <v>重庆北区</v>
      </c>
      <c r="D1166" t="str">
        <f t="shared" si="72"/>
        <v>CQ31物业服务费直接录入</v>
      </c>
      <c r="E1166" s="13" t="str">
        <f t="shared" si="74"/>
        <v/>
      </c>
      <c r="F1166" s="13" t="str">
        <f>IF(E1166="","",IFERROR(IF(IF(K1166="","",INDEX(收费标合同信息维护!A:Q,MATCH(D1166,收费标合同信息维护!J:J,0),10))=D1166,"有","无"),"无"))</f>
        <v/>
      </c>
      <c r="G1166" s="13" t="str">
        <f t="shared" si="73"/>
        <v/>
      </c>
      <c r="H1166" s="13" t="str">
        <f t="shared" si="75"/>
        <v/>
      </c>
      <c r="I1166" s="13" t="str">
        <f>IF(G1166="","",IFERROR(IF(IF(K1166="","",INDEX(收费标合同信息维护!A:Q,MATCH(G1166,收费标合同信息维护!M:M,0),13))=G1166,"有","无"),"无"))</f>
        <v/>
      </c>
      <c r="J1166" s="3" t="s">
        <v>3407</v>
      </c>
      <c r="K1166" s="3" t="s">
        <v>9100</v>
      </c>
      <c r="L1166" s="3" t="s">
        <v>6025</v>
      </c>
      <c r="M1166" s="3" t="s">
        <v>6026</v>
      </c>
      <c r="N1166" s="3" t="s">
        <v>6477</v>
      </c>
      <c r="O1166" s="3" t="s">
        <v>6478</v>
      </c>
      <c r="P1166" s="3" t="s">
        <v>9105</v>
      </c>
      <c r="Q1166" s="3" t="s">
        <v>9106</v>
      </c>
      <c r="R1166" s="3" t="s">
        <v>6479</v>
      </c>
      <c r="S1166" s="3" t="s">
        <v>6480</v>
      </c>
      <c r="T1166" s="3" t="s">
        <v>9103</v>
      </c>
      <c r="U1166" s="3" t="s">
        <v>154</v>
      </c>
      <c r="V1166" s="3" t="s">
        <v>154</v>
      </c>
      <c r="W1166" s="3" t="s">
        <v>154</v>
      </c>
      <c r="X1166" s="3" t="s">
        <v>154</v>
      </c>
      <c r="Y1166" s="3" t="s">
        <v>154</v>
      </c>
      <c r="Z1166" s="3" t="s">
        <v>154</v>
      </c>
      <c r="AA1166" s="3" t="s">
        <v>154</v>
      </c>
      <c r="AB1166" s="3" t="s">
        <v>154</v>
      </c>
      <c r="AC1166" s="3" t="s">
        <v>154</v>
      </c>
      <c r="AD1166" s="3" t="s">
        <v>6151</v>
      </c>
      <c r="AE1166" s="3" t="s">
        <v>6151</v>
      </c>
      <c r="AF1166" s="3" t="s">
        <v>154</v>
      </c>
      <c r="AG1166" s="3" t="s">
        <v>154</v>
      </c>
      <c r="AH1166" s="3" t="s">
        <v>6597</v>
      </c>
      <c r="AI1166" s="3" t="s">
        <v>6482</v>
      </c>
      <c r="AJ1166" s="3" t="s">
        <v>11</v>
      </c>
    </row>
    <row r="1167" spans="1:36" ht="15">
      <c r="A1167" s="10">
        <v>1270</v>
      </c>
      <c r="B1167" t="str">
        <f>IF(K1167="总计","",INDEX(主数据!A:AD,MATCH(J1167,主数据!A:A,0),9))</f>
        <v>华西大区公司</v>
      </c>
      <c r="C1167" t="str">
        <f>IF(K1167="","",INDEX(主数据!A:AD,MATCH(J1167,主数据!A:A,0),11))</f>
        <v>重庆北区</v>
      </c>
      <c r="D1167" t="str">
        <f t="shared" si="72"/>
        <v>CQ31物业服务费直接录入</v>
      </c>
      <c r="E1167" s="13" t="str">
        <f t="shared" si="74"/>
        <v/>
      </c>
      <c r="F1167" s="13" t="str">
        <f>IF(E1167="","",IFERROR(IF(IF(K1167="","",INDEX(收费标合同信息维护!A:Q,MATCH(D1167,收费标合同信息维护!J:J,0),10))=D1167,"有","无"),"无"))</f>
        <v/>
      </c>
      <c r="G1167" s="13" t="str">
        <f t="shared" si="73"/>
        <v/>
      </c>
      <c r="H1167" s="13" t="str">
        <f t="shared" si="75"/>
        <v/>
      </c>
      <c r="I1167" s="13" t="str">
        <f>IF(G1167="","",IFERROR(IF(IF(K1167="","",INDEX(收费标合同信息维护!A:Q,MATCH(G1167,收费标合同信息维护!M:M,0),13))=G1167,"有","无"),"无"))</f>
        <v/>
      </c>
      <c r="J1167" s="3" t="s">
        <v>3407</v>
      </c>
      <c r="K1167" s="3" t="s">
        <v>9100</v>
      </c>
      <c r="L1167" s="3" t="s">
        <v>6025</v>
      </c>
      <c r="M1167" s="3" t="s">
        <v>6026</v>
      </c>
      <c r="N1167" s="3" t="s">
        <v>6477</v>
      </c>
      <c r="O1167" s="3" t="s">
        <v>6478</v>
      </c>
      <c r="P1167" s="3" t="s">
        <v>9107</v>
      </c>
      <c r="Q1167" s="3" t="s">
        <v>9108</v>
      </c>
      <c r="R1167" s="3" t="s">
        <v>6479</v>
      </c>
      <c r="S1167" s="3" t="s">
        <v>6480</v>
      </c>
      <c r="T1167" s="3" t="s">
        <v>9103</v>
      </c>
      <c r="U1167" s="3" t="s">
        <v>154</v>
      </c>
      <c r="V1167" s="3" t="s">
        <v>154</v>
      </c>
      <c r="W1167" s="3" t="s">
        <v>154</v>
      </c>
      <c r="X1167" s="3" t="s">
        <v>154</v>
      </c>
      <c r="Y1167" s="3" t="s">
        <v>154</v>
      </c>
      <c r="Z1167" s="3" t="s">
        <v>154</v>
      </c>
      <c r="AA1167" s="3" t="s">
        <v>154</v>
      </c>
      <c r="AB1167" s="3" t="s">
        <v>154</v>
      </c>
      <c r="AC1167" s="3" t="s">
        <v>154</v>
      </c>
      <c r="AD1167" s="3" t="s">
        <v>6151</v>
      </c>
      <c r="AE1167" s="3" t="s">
        <v>6151</v>
      </c>
      <c r="AF1167" s="3" t="s">
        <v>154</v>
      </c>
      <c r="AG1167" s="3" t="s">
        <v>154</v>
      </c>
      <c r="AH1167" s="3" t="s">
        <v>6597</v>
      </c>
      <c r="AI1167" s="3" t="s">
        <v>6482</v>
      </c>
      <c r="AJ1167" s="3" t="s">
        <v>6489</v>
      </c>
    </row>
    <row r="1168" spans="1:36" ht="15">
      <c r="A1168" s="10">
        <v>1271</v>
      </c>
      <c r="B1168" t="str">
        <f>IF(K1168="总计","",INDEX(主数据!A:AD,MATCH(J1168,主数据!A:A,0),9))</f>
        <v>华西大区公司</v>
      </c>
      <c r="C1168" t="str">
        <f>IF(K1168="","",INDEX(主数据!A:AD,MATCH(J1168,主数据!A:A,0),11))</f>
        <v>重庆北区</v>
      </c>
      <c r="D1168" t="str">
        <f t="shared" si="72"/>
        <v>CQ31物业服务费标准方式1.25</v>
      </c>
      <c r="E1168" s="13" t="str">
        <f t="shared" si="74"/>
        <v>1.25</v>
      </c>
      <c r="F1168" s="13" t="str">
        <f>IF(E1168="","",IFERROR(IF(IF(K1168="","",INDEX(收费标合同信息维护!A:Q,MATCH(D1168,收费标合同信息维护!J:J,0),10))=D1168,"有","无"),"无"))</f>
        <v>无</v>
      </c>
      <c r="G1168" s="13" t="str">
        <f t="shared" si="73"/>
        <v/>
      </c>
      <c r="H1168" s="13" t="str">
        <f t="shared" si="75"/>
        <v/>
      </c>
      <c r="I1168" s="13" t="str">
        <f>IF(G1168="","",IFERROR(IF(IF(K1168="","",INDEX(收费标合同信息维护!A:Q,MATCH(G1168,收费标合同信息维护!M:M,0),13))=G1168,"有","无"),"无"))</f>
        <v/>
      </c>
      <c r="J1168" s="3" t="s">
        <v>3407</v>
      </c>
      <c r="K1168" s="3" t="s">
        <v>9100</v>
      </c>
      <c r="L1168" s="3" t="s">
        <v>6025</v>
      </c>
      <c r="M1168" s="3" t="s">
        <v>6026</v>
      </c>
      <c r="N1168" s="3" t="s">
        <v>6477</v>
      </c>
      <c r="O1168" s="3" t="s">
        <v>6478</v>
      </c>
      <c r="P1168" s="3" t="s">
        <v>9109</v>
      </c>
      <c r="Q1168" s="3" t="s">
        <v>9110</v>
      </c>
      <c r="R1168" s="3" t="s">
        <v>6484</v>
      </c>
      <c r="S1168" s="3" t="s">
        <v>6491</v>
      </c>
      <c r="T1168" s="3" t="s">
        <v>9103</v>
      </c>
      <c r="U1168" s="3" t="s">
        <v>154</v>
      </c>
      <c r="V1168" s="3" t="s">
        <v>8581</v>
      </c>
      <c r="W1168" s="3" t="s">
        <v>154</v>
      </c>
      <c r="X1168" s="3" t="s">
        <v>154</v>
      </c>
      <c r="Y1168" s="3" t="s">
        <v>154</v>
      </c>
      <c r="Z1168" s="3" t="s">
        <v>154</v>
      </c>
      <c r="AA1168" s="3" t="s">
        <v>154</v>
      </c>
      <c r="AB1168" s="3" t="s">
        <v>154</v>
      </c>
      <c r="AC1168" s="3" t="s">
        <v>154</v>
      </c>
      <c r="AD1168" s="3" t="s">
        <v>6151</v>
      </c>
      <c r="AE1168" s="3" t="s">
        <v>6151</v>
      </c>
      <c r="AF1168" s="3" t="s">
        <v>6040</v>
      </c>
      <c r="AG1168" s="3" t="s">
        <v>154</v>
      </c>
      <c r="AH1168" s="3" t="s">
        <v>6597</v>
      </c>
      <c r="AI1168" s="3" t="s">
        <v>6482</v>
      </c>
      <c r="AJ1168" s="3" t="s">
        <v>6270</v>
      </c>
    </row>
    <row r="1169" spans="1:36" ht="15">
      <c r="A1169" s="10">
        <v>1272</v>
      </c>
      <c r="B1169" t="str">
        <f>IF(K1169="总计","",INDEX(主数据!A:AD,MATCH(J1169,主数据!A:A,0),9))</f>
        <v>华西大区公司</v>
      </c>
      <c r="C1169" t="str">
        <f>IF(K1169="","",INDEX(主数据!A:AD,MATCH(J1169,主数据!A:A,0),11))</f>
        <v>重庆北区</v>
      </c>
      <c r="D1169" t="str">
        <f t="shared" si="72"/>
        <v>CQ31物业服务费标准方式2.50</v>
      </c>
      <c r="E1169" s="13" t="str">
        <f t="shared" si="74"/>
        <v>2.50</v>
      </c>
      <c r="F1169" s="13" t="str">
        <f>IF(E1169="","",IFERROR(IF(IF(K1169="","",INDEX(收费标合同信息维护!A:Q,MATCH(D1169,收费标合同信息维护!J:J,0),10))=D1169,"有","无"),"无"))</f>
        <v>无</v>
      </c>
      <c r="G1169" s="13" t="str">
        <f t="shared" si="73"/>
        <v/>
      </c>
      <c r="H1169" s="13" t="str">
        <f t="shared" si="75"/>
        <v/>
      </c>
      <c r="I1169" s="13" t="str">
        <f>IF(G1169="","",IFERROR(IF(IF(K1169="","",INDEX(收费标合同信息维护!A:Q,MATCH(G1169,收费标合同信息维护!M:M,0),13))=G1169,"有","无"),"无"))</f>
        <v/>
      </c>
      <c r="J1169" s="3" t="s">
        <v>3407</v>
      </c>
      <c r="K1169" s="3" t="s">
        <v>9100</v>
      </c>
      <c r="L1169" s="3" t="s">
        <v>6025</v>
      </c>
      <c r="M1169" s="3" t="s">
        <v>6026</v>
      </c>
      <c r="N1169" s="3" t="s">
        <v>6477</v>
      </c>
      <c r="O1169" s="3" t="s">
        <v>6478</v>
      </c>
      <c r="P1169" s="3" t="s">
        <v>9111</v>
      </c>
      <c r="Q1169" s="3" t="s">
        <v>9112</v>
      </c>
      <c r="R1169" s="3" t="s">
        <v>6484</v>
      </c>
      <c r="S1169" s="3" t="s">
        <v>6491</v>
      </c>
      <c r="T1169" s="3" t="s">
        <v>9103</v>
      </c>
      <c r="U1169" s="3" t="s">
        <v>154</v>
      </c>
      <c r="V1169" s="3" t="s">
        <v>6675</v>
      </c>
      <c r="W1169" s="3" t="s">
        <v>154</v>
      </c>
      <c r="X1169" s="3" t="s">
        <v>154</v>
      </c>
      <c r="Y1169" s="3" t="s">
        <v>154</v>
      </c>
      <c r="Z1169" s="3" t="s">
        <v>154</v>
      </c>
      <c r="AA1169" s="3" t="s">
        <v>154</v>
      </c>
      <c r="AB1169" s="3" t="s">
        <v>154</v>
      </c>
      <c r="AC1169" s="3" t="s">
        <v>154</v>
      </c>
      <c r="AD1169" s="3" t="s">
        <v>6151</v>
      </c>
      <c r="AE1169" s="3" t="s">
        <v>6151</v>
      </c>
      <c r="AF1169" s="3" t="s">
        <v>154</v>
      </c>
      <c r="AG1169" s="3" t="s">
        <v>154</v>
      </c>
      <c r="AH1169" s="3" t="s">
        <v>6597</v>
      </c>
      <c r="AI1169" s="3" t="s">
        <v>6482</v>
      </c>
      <c r="AJ1169" s="3" t="s">
        <v>6029</v>
      </c>
    </row>
    <row r="1170" spans="1:36" ht="15">
      <c r="A1170" s="10">
        <v>1273</v>
      </c>
      <c r="B1170" t="str">
        <f>IF(K1170="总计","",INDEX(主数据!A:AD,MATCH(J1170,主数据!A:A,0),9))</f>
        <v>华西大区公司</v>
      </c>
      <c r="C1170" t="str">
        <f>IF(K1170="","",INDEX(主数据!A:AD,MATCH(J1170,主数据!A:A,0),11))</f>
        <v>重庆北区</v>
      </c>
      <c r="D1170" t="str">
        <f t="shared" si="72"/>
        <v>CQ31物业服务费标准方式13.00</v>
      </c>
      <c r="E1170" s="13" t="str">
        <f t="shared" si="74"/>
        <v>13.00</v>
      </c>
      <c r="F1170" s="13" t="str">
        <f>IF(E1170="","",IFERROR(IF(IF(K1170="","",INDEX(收费标合同信息维护!A:Q,MATCH(D1170,收费标合同信息维护!J:J,0),10))=D1170,"有","无"),"无"))</f>
        <v>无</v>
      </c>
      <c r="G1170" s="13" t="str">
        <f t="shared" si="73"/>
        <v/>
      </c>
      <c r="H1170" s="13" t="str">
        <f t="shared" si="75"/>
        <v/>
      </c>
      <c r="I1170" s="13" t="str">
        <f>IF(G1170="","",IFERROR(IF(IF(K1170="","",INDEX(收费标合同信息维护!A:Q,MATCH(G1170,收费标合同信息维护!M:M,0),13))=G1170,"有","无"),"无"))</f>
        <v/>
      </c>
      <c r="J1170" s="3" t="s">
        <v>3407</v>
      </c>
      <c r="K1170" s="3" t="s">
        <v>9100</v>
      </c>
      <c r="L1170" s="3" t="s">
        <v>6025</v>
      </c>
      <c r="M1170" s="3" t="s">
        <v>6026</v>
      </c>
      <c r="N1170" s="3" t="s">
        <v>6477</v>
      </c>
      <c r="O1170" s="3" t="s">
        <v>6478</v>
      </c>
      <c r="P1170" s="3" t="s">
        <v>9113</v>
      </c>
      <c r="Q1170" s="3" t="s">
        <v>9114</v>
      </c>
      <c r="R1170" s="3" t="s">
        <v>6484</v>
      </c>
      <c r="S1170" s="3" t="s">
        <v>6491</v>
      </c>
      <c r="T1170" s="3" t="s">
        <v>9103</v>
      </c>
      <c r="U1170" s="3" t="s">
        <v>154</v>
      </c>
      <c r="V1170" s="3" t="s">
        <v>9115</v>
      </c>
      <c r="W1170" s="3" t="s">
        <v>154</v>
      </c>
      <c r="X1170" s="3" t="s">
        <v>154</v>
      </c>
      <c r="Y1170" s="3" t="s">
        <v>154</v>
      </c>
      <c r="Z1170" s="3" t="s">
        <v>154</v>
      </c>
      <c r="AA1170" s="3" t="s">
        <v>154</v>
      </c>
      <c r="AB1170" s="3" t="s">
        <v>154</v>
      </c>
      <c r="AC1170" s="3" t="s">
        <v>154</v>
      </c>
      <c r="AD1170" s="3" t="s">
        <v>6151</v>
      </c>
      <c r="AE1170" s="3" t="s">
        <v>6151</v>
      </c>
      <c r="AF1170" s="3" t="s">
        <v>6040</v>
      </c>
      <c r="AG1170" s="3" t="s">
        <v>154</v>
      </c>
      <c r="AH1170" s="3" t="s">
        <v>6597</v>
      </c>
      <c r="AI1170" s="3" t="s">
        <v>6482</v>
      </c>
      <c r="AJ1170" s="3" t="s">
        <v>39</v>
      </c>
    </row>
    <row r="1171" spans="1:36" ht="15">
      <c r="A1171" s="10">
        <v>1274</v>
      </c>
      <c r="B1171" t="str">
        <f>IF(K1171="总计","",INDEX(主数据!A:AD,MATCH(J1171,主数据!A:A,0),9))</f>
        <v>华西大区公司</v>
      </c>
      <c r="C1171" t="str">
        <f>IF(K1171="","",INDEX(主数据!A:AD,MATCH(J1171,主数据!A:A,0),11))</f>
        <v>重庆北区</v>
      </c>
      <c r="D1171" t="str">
        <f t="shared" si="72"/>
        <v>CQ31物业服务费标准方式18.00</v>
      </c>
      <c r="E1171" s="13" t="str">
        <f t="shared" si="74"/>
        <v>18.00</v>
      </c>
      <c r="F1171" s="13" t="str">
        <f>IF(E1171="","",IFERROR(IF(IF(K1171="","",INDEX(收费标合同信息维护!A:Q,MATCH(D1171,收费标合同信息维护!J:J,0),10))=D1171,"有","无"),"无"))</f>
        <v>无</v>
      </c>
      <c r="G1171" s="13" t="str">
        <f t="shared" si="73"/>
        <v/>
      </c>
      <c r="H1171" s="13" t="str">
        <f t="shared" si="75"/>
        <v/>
      </c>
      <c r="I1171" s="13" t="str">
        <f>IF(G1171="","",IFERROR(IF(IF(K1171="","",INDEX(收费标合同信息维护!A:Q,MATCH(G1171,收费标合同信息维护!M:M,0),13))=G1171,"有","无"),"无"))</f>
        <v/>
      </c>
      <c r="J1171" s="3" t="s">
        <v>3407</v>
      </c>
      <c r="K1171" s="3" t="s">
        <v>9100</v>
      </c>
      <c r="L1171" s="3" t="s">
        <v>6025</v>
      </c>
      <c r="M1171" s="3" t="s">
        <v>6026</v>
      </c>
      <c r="N1171" s="3" t="s">
        <v>6477</v>
      </c>
      <c r="O1171" s="3" t="s">
        <v>6478</v>
      </c>
      <c r="P1171" s="3" t="s">
        <v>9116</v>
      </c>
      <c r="Q1171" s="3" t="s">
        <v>9117</v>
      </c>
      <c r="R1171" s="3" t="s">
        <v>6484</v>
      </c>
      <c r="S1171" s="3" t="s">
        <v>6491</v>
      </c>
      <c r="T1171" s="3" t="s">
        <v>9103</v>
      </c>
      <c r="U1171" s="3" t="s">
        <v>154</v>
      </c>
      <c r="V1171" s="3" t="s">
        <v>8650</v>
      </c>
      <c r="W1171" s="3" t="s">
        <v>154</v>
      </c>
      <c r="X1171" s="3" t="s">
        <v>154</v>
      </c>
      <c r="Y1171" s="3" t="s">
        <v>154</v>
      </c>
      <c r="Z1171" s="3" t="s">
        <v>154</v>
      </c>
      <c r="AA1171" s="3" t="s">
        <v>154</v>
      </c>
      <c r="AB1171" s="3" t="s">
        <v>154</v>
      </c>
      <c r="AC1171" s="3" t="s">
        <v>154</v>
      </c>
      <c r="AD1171" s="3" t="s">
        <v>6151</v>
      </c>
      <c r="AE1171" s="3" t="s">
        <v>6151</v>
      </c>
      <c r="AF1171" s="3" t="s">
        <v>154</v>
      </c>
      <c r="AG1171" s="3" t="s">
        <v>154</v>
      </c>
      <c r="AH1171" s="3" t="s">
        <v>6597</v>
      </c>
      <c r="AI1171" s="3" t="s">
        <v>6482</v>
      </c>
      <c r="AJ1171" s="3" t="s">
        <v>6489</v>
      </c>
    </row>
    <row r="1172" spans="1:36" ht="15">
      <c r="A1172" s="10">
        <v>1275</v>
      </c>
      <c r="B1172" t="str">
        <f>IF(K1172="总计","",INDEX(主数据!A:AD,MATCH(J1172,主数据!A:A,0),9))</f>
        <v>华西大区公司</v>
      </c>
      <c r="C1172" t="str">
        <f>IF(K1172="","",INDEX(主数据!A:AD,MATCH(J1172,主数据!A:A,0),11))</f>
        <v>重庆北区</v>
      </c>
      <c r="D1172" t="str">
        <f t="shared" si="72"/>
        <v>CQ31物业服务费标准方式9.00</v>
      </c>
      <c r="E1172" s="13" t="str">
        <f t="shared" si="74"/>
        <v>9.00</v>
      </c>
      <c r="F1172" s="13" t="str">
        <f>IF(E1172="","",IFERROR(IF(IF(K1172="","",INDEX(收费标合同信息维护!A:Q,MATCH(D1172,收费标合同信息维护!J:J,0),10))=D1172,"有","无"),"无"))</f>
        <v>无</v>
      </c>
      <c r="G1172" s="13" t="str">
        <f t="shared" si="73"/>
        <v/>
      </c>
      <c r="H1172" s="13" t="str">
        <f t="shared" si="75"/>
        <v/>
      </c>
      <c r="I1172" s="13" t="str">
        <f>IF(G1172="","",IFERROR(IF(IF(K1172="","",INDEX(收费标合同信息维护!A:Q,MATCH(G1172,收费标合同信息维护!M:M,0),13))=G1172,"有","无"),"无"))</f>
        <v/>
      </c>
      <c r="J1172" s="3" t="s">
        <v>3407</v>
      </c>
      <c r="K1172" s="3" t="s">
        <v>9100</v>
      </c>
      <c r="L1172" s="3" t="s">
        <v>6025</v>
      </c>
      <c r="M1172" s="3" t="s">
        <v>6026</v>
      </c>
      <c r="N1172" s="3" t="s">
        <v>6477</v>
      </c>
      <c r="O1172" s="3" t="s">
        <v>6478</v>
      </c>
      <c r="P1172" s="3" t="s">
        <v>9118</v>
      </c>
      <c r="Q1172" s="3" t="s">
        <v>9119</v>
      </c>
      <c r="R1172" s="3" t="s">
        <v>6484</v>
      </c>
      <c r="S1172" s="3" t="s">
        <v>6491</v>
      </c>
      <c r="T1172" s="3" t="s">
        <v>7218</v>
      </c>
      <c r="U1172" s="3" t="s">
        <v>154</v>
      </c>
      <c r="V1172" s="3" t="s">
        <v>9120</v>
      </c>
      <c r="W1172" s="3" t="s">
        <v>154</v>
      </c>
      <c r="X1172" s="3" t="s">
        <v>154</v>
      </c>
      <c r="Y1172" s="3" t="s">
        <v>154</v>
      </c>
      <c r="Z1172" s="3" t="s">
        <v>154</v>
      </c>
      <c r="AA1172" s="3" t="s">
        <v>154</v>
      </c>
      <c r="AB1172" s="3" t="s">
        <v>154</v>
      </c>
      <c r="AC1172" s="3" t="s">
        <v>154</v>
      </c>
      <c r="AD1172" s="3" t="s">
        <v>6151</v>
      </c>
      <c r="AE1172" s="3" t="s">
        <v>6151</v>
      </c>
      <c r="AF1172" s="3" t="s">
        <v>154</v>
      </c>
      <c r="AG1172" s="3" t="s">
        <v>154</v>
      </c>
      <c r="AH1172" s="3" t="s">
        <v>6597</v>
      </c>
      <c r="AI1172" s="3" t="s">
        <v>6482</v>
      </c>
      <c r="AJ1172" s="3" t="s">
        <v>6033</v>
      </c>
    </row>
    <row r="1173" spans="1:36" ht="15">
      <c r="A1173" s="10">
        <v>1276</v>
      </c>
      <c r="B1173" t="str">
        <f>IF(K1173="总计","",INDEX(主数据!A:AD,MATCH(J1173,主数据!A:A,0),9))</f>
        <v>华西大区公司</v>
      </c>
      <c r="C1173" t="str">
        <f>IF(K1173="","",INDEX(主数据!A:AD,MATCH(J1173,主数据!A:A,0),11))</f>
        <v>重庆北区</v>
      </c>
      <c r="D1173" t="str">
        <f t="shared" si="72"/>
        <v>CQ31物业服务费标准方式6.50</v>
      </c>
      <c r="E1173" s="13" t="str">
        <f t="shared" si="74"/>
        <v>6.50</v>
      </c>
      <c r="F1173" s="13" t="str">
        <f>IF(E1173="","",IFERROR(IF(IF(K1173="","",INDEX(收费标合同信息维护!A:Q,MATCH(D1173,收费标合同信息维护!J:J,0),10))=D1173,"有","无"),"无"))</f>
        <v>无</v>
      </c>
      <c r="G1173" s="13" t="str">
        <f t="shared" si="73"/>
        <v/>
      </c>
      <c r="H1173" s="13" t="str">
        <f t="shared" si="75"/>
        <v/>
      </c>
      <c r="I1173" s="13" t="str">
        <f>IF(G1173="","",IFERROR(IF(IF(K1173="","",INDEX(收费标合同信息维护!A:Q,MATCH(G1173,收费标合同信息维护!M:M,0),13))=G1173,"有","无"),"无"))</f>
        <v/>
      </c>
      <c r="J1173" s="3" t="s">
        <v>3407</v>
      </c>
      <c r="K1173" s="3" t="s">
        <v>9100</v>
      </c>
      <c r="L1173" s="3" t="s">
        <v>6025</v>
      </c>
      <c r="M1173" s="3" t="s">
        <v>6026</v>
      </c>
      <c r="N1173" s="3" t="s">
        <v>6477</v>
      </c>
      <c r="O1173" s="3" t="s">
        <v>6478</v>
      </c>
      <c r="P1173" s="3" t="s">
        <v>9121</v>
      </c>
      <c r="Q1173" s="3" t="s">
        <v>9122</v>
      </c>
      <c r="R1173" s="3" t="s">
        <v>6484</v>
      </c>
      <c r="S1173" s="3" t="s">
        <v>6491</v>
      </c>
      <c r="T1173" s="3" t="s">
        <v>7218</v>
      </c>
      <c r="U1173" s="3" t="s">
        <v>154</v>
      </c>
      <c r="V1173" s="3" t="s">
        <v>6787</v>
      </c>
      <c r="W1173" s="3" t="s">
        <v>154</v>
      </c>
      <c r="X1173" s="3" t="s">
        <v>154</v>
      </c>
      <c r="Y1173" s="3" t="s">
        <v>154</v>
      </c>
      <c r="Z1173" s="3" t="s">
        <v>154</v>
      </c>
      <c r="AA1173" s="3" t="s">
        <v>154</v>
      </c>
      <c r="AB1173" s="3" t="s">
        <v>154</v>
      </c>
      <c r="AC1173" s="3" t="s">
        <v>154</v>
      </c>
      <c r="AD1173" s="3" t="s">
        <v>6151</v>
      </c>
      <c r="AE1173" s="3" t="s">
        <v>6151</v>
      </c>
      <c r="AF1173" s="3" t="s">
        <v>6040</v>
      </c>
      <c r="AG1173" s="3" t="s">
        <v>154</v>
      </c>
      <c r="AH1173" s="3" t="s">
        <v>6597</v>
      </c>
      <c r="AI1173" s="3" t="s">
        <v>6482</v>
      </c>
      <c r="AJ1173" s="3" t="s">
        <v>6032</v>
      </c>
    </row>
    <row r="1174" spans="1:36" ht="15">
      <c r="A1174" s="10">
        <v>1277</v>
      </c>
      <c r="B1174" t="str">
        <f>IF(K1174="总计","",INDEX(主数据!A:AD,MATCH(J1174,主数据!A:A,0),9))</f>
        <v>华西大区公司</v>
      </c>
      <c r="C1174" t="str">
        <f>IF(K1174="","",INDEX(主数据!A:AD,MATCH(J1174,主数据!A:A,0),11))</f>
        <v>重庆北区</v>
      </c>
      <c r="D1174" t="str">
        <f t="shared" si="72"/>
        <v>CQ31委托停车费（固定）直接录入</v>
      </c>
      <c r="E1174" s="13" t="str">
        <f t="shared" si="74"/>
        <v/>
      </c>
      <c r="F1174" s="13" t="str">
        <f>IF(E1174="","",IFERROR(IF(IF(K1174="","",INDEX(收费标合同信息维护!A:Q,MATCH(D1174,收费标合同信息维护!J:J,0),10))=D1174,"有","无"),"无"))</f>
        <v/>
      </c>
      <c r="G1174" s="13" t="str">
        <f t="shared" si="73"/>
        <v/>
      </c>
      <c r="H1174" s="13" t="str">
        <f t="shared" si="75"/>
        <v/>
      </c>
      <c r="I1174" s="13" t="str">
        <f>IF(G1174="","",IFERROR(IF(IF(K1174="","",INDEX(收费标合同信息维护!A:Q,MATCH(G1174,收费标合同信息维护!M:M,0),13))=G1174,"有","无"),"无"))</f>
        <v/>
      </c>
      <c r="J1174" s="3" t="s">
        <v>3407</v>
      </c>
      <c r="K1174" s="3" t="s">
        <v>9100</v>
      </c>
      <c r="L1174" s="3" t="s">
        <v>7341</v>
      </c>
      <c r="M1174" s="3" t="s">
        <v>7342</v>
      </c>
      <c r="N1174" s="3" t="s">
        <v>6477</v>
      </c>
      <c r="O1174" s="3" t="s">
        <v>6597</v>
      </c>
      <c r="P1174" s="3" t="s">
        <v>9123</v>
      </c>
      <c r="Q1174" s="3" t="s">
        <v>9124</v>
      </c>
      <c r="R1174" s="3" t="s">
        <v>6479</v>
      </c>
      <c r="S1174" s="3" t="s">
        <v>6480</v>
      </c>
      <c r="T1174" s="3" t="s">
        <v>7218</v>
      </c>
      <c r="U1174" s="3" t="s">
        <v>6716</v>
      </c>
      <c r="V1174" s="3" t="s">
        <v>154</v>
      </c>
      <c r="W1174" s="3" t="s">
        <v>154</v>
      </c>
      <c r="X1174" s="3" t="s">
        <v>154</v>
      </c>
      <c r="Y1174" s="3" t="s">
        <v>154</v>
      </c>
      <c r="Z1174" s="3" t="s">
        <v>154</v>
      </c>
      <c r="AA1174" s="3" t="s">
        <v>154</v>
      </c>
      <c r="AB1174" s="3" t="s">
        <v>154</v>
      </c>
      <c r="AC1174" s="3" t="s">
        <v>154</v>
      </c>
      <c r="AD1174" s="3" t="s">
        <v>6151</v>
      </c>
      <c r="AE1174" s="3" t="s">
        <v>6151</v>
      </c>
      <c r="AF1174" s="3" t="s">
        <v>154</v>
      </c>
      <c r="AG1174" s="3" t="s">
        <v>154</v>
      </c>
      <c r="AH1174" s="3" t="s">
        <v>6478</v>
      </c>
      <c r="AI1174" s="3" t="s">
        <v>6482</v>
      </c>
      <c r="AJ1174" s="3" t="s">
        <v>6489</v>
      </c>
    </row>
    <row r="1175" spans="1:36" ht="15">
      <c r="A1175" s="10">
        <v>1278</v>
      </c>
      <c r="B1175" t="str">
        <f>IF(K1175="总计","",INDEX(主数据!A:AD,MATCH(J1175,主数据!A:A,0),9))</f>
        <v>华东大区公司</v>
      </c>
      <c r="C1175" t="str">
        <f>IF(K1175="","",INDEX(主数据!A:AD,MATCH(J1175,主数据!A:A,0),11))</f>
        <v>上海北区</v>
      </c>
      <c r="D1175" t="str">
        <f t="shared" si="72"/>
        <v>SH38物业服务费直接录入</v>
      </c>
      <c r="E1175" s="13" t="str">
        <f t="shared" si="74"/>
        <v/>
      </c>
      <c r="F1175" s="13" t="str">
        <f>IF(E1175="","",IFERROR(IF(IF(K1175="","",INDEX(收费标合同信息维护!A:Q,MATCH(D1175,收费标合同信息维护!J:J,0),10))=D1175,"有","无"),"无"))</f>
        <v/>
      </c>
      <c r="G1175" s="13" t="str">
        <f t="shared" si="73"/>
        <v/>
      </c>
      <c r="H1175" s="13" t="str">
        <f t="shared" si="75"/>
        <v/>
      </c>
      <c r="I1175" s="13" t="str">
        <f>IF(G1175="","",IFERROR(IF(IF(K1175="","",INDEX(收费标合同信息维护!A:Q,MATCH(G1175,收费标合同信息维护!M:M,0),13))=G1175,"有","无"),"无"))</f>
        <v/>
      </c>
      <c r="J1175" s="3" t="s">
        <v>2741</v>
      </c>
      <c r="K1175" s="3" t="s">
        <v>9125</v>
      </c>
      <c r="L1175" s="3" t="s">
        <v>6025</v>
      </c>
      <c r="M1175" s="3" t="s">
        <v>6026</v>
      </c>
      <c r="N1175" s="3" t="s">
        <v>6477</v>
      </c>
      <c r="O1175" s="3" t="s">
        <v>6478</v>
      </c>
      <c r="P1175" s="3" t="s">
        <v>9126</v>
      </c>
      <c r="Q1175" s="3" t="s">
        <v>9127</v>
      </c>
      <c r="R1175" s="3" t="s">
        <v>6479</v>
      </c>
      <c r="S1175" s="3" t="s">
        <v>6480</v>
      </c>
      <c r="T1175" s="3" t="s">
        <v>7411</v>
      </c>
      <c r="U1175" s="3" t="s">
        <v>154</v>
      </c>
      <c r="V1175" s="3" t="s">
        <v>154</v>
      </c>
      <c r="W1175" s="3" t="s">
        <v>154</v>
      </c>
      <c r="X1175" s="3" t="s">
        <v>154</v>
      </c>
      <c r="Y1175" s="3" t="s">
        <v>154</v>
      </c>
      <c r="Z1175" s="3" t="s">
        <v>154</v>
      </c>
      <c r="AA1175" s="3" t="s">
        <v>154</v>
      </c>
      <c r="AB1175" s="3" t="s">
        <v>154</v>
      </c>
      <c r="AC1175" s="3" t="s">
        <v>154</v>
      </c>
      <c r="AD1175" s="3" t="s">
        <v>6151</v>
      </c>
      <c r="AE1175" s="3" t="s">
        <v>6151</v>
      </c>
      <c r="AF1175" s="3" t="s">
        <v>154</v>
      </c>
      <c r="AG1175" s="3" t="s">
        <v>154</v>
      </c>
      <c r="AH1175" s="3" t="s">
        <v>6478</v>
      </c>
      <c r="AI1175" s="3" t="s">
        <v>6482</v>
      </c>
      <c r="AJ1175" s="3" t="s">
        <v>6033</v>
      </c>
    </row>
    <row r="1176" spans="1:36" ht="15">
      <c r="A1176" s="10">
        <v>1279</v>
      </c>
      <c r="B1176" t="str">
        <f>IF(K1176="总计","",INDEX(主数据!A:AD,MATCH(J1176,主数据!A:A,0),9))</f>
        <v>华东大区公司</v>
      </c>
      <c r="C1176" t="str">
        <f>IF(K1176="","",INDEX(主数据!A:AD,MATCH(J1176,主数据!A:A,0),11))</f>
        <v>上海北区</v>
      </c>
      <c r="D1176" t="str">
        <f t="shared" si="72"/>
        <v>SH38物业服务费标准方式1.80</v>
      </c>
      <c r="E1176" s="13" t="str">
        <f t="shared" si="74"/>
        <v>1.80</v>
      </c>
      <c r="F1176" s="13" t="str">
        <f>IF(E1176="","",IFERROR(IF(IF(K1176="","",INDEX(收费标合同信息维护!A:Q,MATCH(D1176,收费标合同信息维护!J:J,0),10))=D1176,"有","无"),"无"))</f>
        <v>无</v>
      </c>
      <c r="G1176" s="13" t="str">
        <f t="shared" si="73"/>
        <v/>
      </c>
      <c r="H1176" s="13" t="str">
        <f t="shared" si="75"/>
        <v/>
      </c>
      <c r="I1176" s="13" t="str">
        <f>IF(G1176="","",IFERROR(IF(IF(K1176="","",INDEX(收费标合同信息维护!A:Q,MATCH(G1176,收费标合同信息维护!M:M,0),13))=G1176,"有","无"),"无"))</f>
        <v/>
      </c>
      <c r="J1176" s="3" t="s">
        <v>2741</v>
      </c>
      <c r="K1176" s="3" t="s">
        <v>9125</v>
      </c>
      <c r="L1176" s="3" t="s">
        <v>6025</v>
      </c>
      <c r="M1176" s="3" t="s">
        <v>6026</v>
      </c>
      <c r="N1176" s="3" t="s">
        <v>6477</v>
      </c>
      <c r="O1176" s="3" t="s">
        <v>6478</v>
      </c>
      <c r="P1176" s="3" t="s">
        <v>9128</v>
      </c>
      <c r="Q1176" s="3" t="s">
        <v>9129</v>
      </c>
      <c r="R1176" s="3" t="s">
        <v>6484</v>
      </c>
      <c r="S1176" s="3" t="s">
        <v>6491</v>
      </c>
      <c r="T1176" s="3" t="s">
        <v>7411</v>
      </c>
      <c r="U1176" s="3" t="s">
        <v>154</v>
      </c>
      <c r="V1176" s="3" t="s">
        <v>6759</v>
      </c>
      <c r="W1176" s="3" t="s">
        <v>154</v>
      </c>
      <c r="X1176" s="3" t="s">
        <v>154</v>
      </c>
      <c r="Y1176" s="3" t="s">
        <v>154</v>
      </c>
      <c r="Z1176" s="3" t="s">
        <v>154</v>
      </c>
      <c r="AA1176" s="3" t="s">
        <v>154</v>
      </c>
      <c r="AB1176" s="3" t="s">
        <v>154</v>
      </c>
      <c r="AC1176" s="3" t="s">
        <v>154</v>
      </c>
      <c r="AD1176" s="3" t="s">
        <v>6151</v>
      </c>
      <c r="AE1176" s="3" t="s">
        <v>6151</v>
      </c>
      <c r="AF1176" s="3" t="s">
        <v>154</v>
      </c>
      <c r="AG1176" s="3" t="s">
        <v>154</v>
      </c>
      <c r="AH1176" s="3" t="s">
        <v>6478</v>
      </c>
      <c r="AI1176" s="3" t="s">
        <v>6482</v>
      </c>
      <c r="AJ1176" s="3" t="s">
        <v>9130</v>
      </c>
    </row>
    <row r="1177" spans="1:36" ht="15">
      <c r="A1177" s="10">
        <v>1280</v>
      </c>
      <c r="B1177" t="str">
        <f>IF(K1177="总计","",INDEX(主数据!A:AD,MATCH(J1177,主数据!A:A,0),9))</f>
        <v>华东大区公司</v>
      </c>
      <c r="C1177" t="str">
        <f>IF(K1177="","",INDEX(主数据!A:AD,MATCH(J1177,主数据!A:A,0),11))</f>
        <v>上海北区</v>
      </c>
      <c r="D1177" t="str">
        <f t="shared" si="72"/>
        <v>SH38物业服务费标准方式3.30</v>
      </c>
      <c r="E1177" s="13" t="str">
        <f t="shared" si="74"/>
        <v>3.30</v>
      </c>
      <c r="F1177" s="13" t="str">
        <f>IF(E1177="","",IFERROR(IF(IF(K1177="","",INDEX(收费标合同信息维护!A:Q,MATCH(D1177,收费标合同信息维护!J:J,0),10))=D1177,"有","无"),"无"))</f>
        <v>无</v>
      </c>
      <c r="G1177" s="13" t="str">
        <f t="shared" si="73"/>
        <v/>
      </c>
      <c r="H1177" s="13" t="str">
        <f t="shared" si="75"/>
        <v/>
      </c>
      <c r="I1177" s="13" t="str">
        <f>IF(G1177="","",IFERROR(IF(IF(K1177="","",INDEX(收费标合同信息维护!A:Q,MATCH(G1177,收费标合同信息维护!M:M,0),13))=G1177,"有","无"),"无"))</f>
        <v/>
      </c>
      <c r="J1177" s="3" t="s">
        <v>2741</v>
      </c>
      <c r="K1177" s="3" t="s">
        <v>9125</v>
      </c>
      <c r="L1177" s="3" t="s">
        <v>6025</v>
      </c>
      <c r="M1177" s="3" t="s">
        <v>6026</v>
      </c>
      <c r="N1177" s="3" t="s">
        <v>6477</v>
      </c>
      <c r="O1177" s="3" t="s">
        <v>6478</v>
      </c>
      <c r="P1177" s="3" t="s">
        <v>9131</v>
      </c>
      <c r="Q1177" s="3" t="s">
        <v>9132</v>
      </c>
      <c r="R1177" s="3" t="s">
        <v>6484</v>
      </c>
      <c r="S1177" s="3" t="s">
        <v>6491</v>
      </c>
      <c r="T1177" s="3" t="s">
        <v>6704</v>
      </c>
      <c r="U1177" s="3" t="s">
        <v>154</v>
      </c>
      <c r="V1177" s="3" t="s">
        <v>6732</v>
      </c>
      <c r="W1177" s="3" t="s">
        <v>154</v>
      </c>
      <c r="X1177" s="3" t="s">
        <v>154</v>
      </c>
      <c r="Y1177" s="3" t="s">
        <v>154</v>
      </c>
      <c r="Z1177" s="3" t="s">
        <v>154</v>
      </c>
      <c r="AA1177" s="3" t="s">
        <v>154</v>
      </c>
      <c r="AB1177" s="3" t="s">
        <v>154</v>
      </c>
      <c r="AC1177" s="3" t="s">
        <v>154</v>
      </c>
      <c r="AD1177" s="3" t="s">
        <v>6151</v>
      </c>
      <c r="AE1177" s="3" t="s">
        <v>6151</v>
      </c>
      <c r="AF1177" s="3" t="s">
        <v>154</v>
      </c>
      <c r="AG1177" s="3" t="s">
        <v>154</v>
      </c>
      <c r="AH1177" s="3" t="s">
        <v>6478</v>
      </c>
      <c r="AI1177" s="3" t="s">
        <v>6482</v>
      </c>
      <c r="AJ1177" s="3" t="s">
        <v>28</v>
      </c>
    </row>
    <row r="1178" spans="1:36" ht="15">
      <c r="A1178" s="10">
        <v>1281</v>
      </c>
      <c r="B1178" t="str">
        <f>IF(K1178="总计","",INDEX(主数据!A:AD,MATCH(J1178,主数据!A:A,0),9))</f>
        <v>华东大区公司</v>
      </c>
      <c r="C1178" t="str">
        <f>IF(K1178="","",INDEX(主数据!A:AD,MATCH(J1178,主数据!A:A,0),11))</f>
        <v>上海北区</v>
      </c>
      <c r="D1178" t="str">
        <f t="shared" si="72"/>
        <v>SH38物业服务费直接录入</v>
      </c>
      <c r="E1178" s="13" t="str">
        <f t="shared" si="74"/>
        <v/>
      </c>
      <c r="F1178" s="13" t="str">
        <f>IF(E1178="","",IFERROR(IF(IF(K1178="","",INDEX(收费标合同信息维护!A:Q,MATCH(D1178,收费标合同信息维护!J:J,0),10))=D1178,"有","无"),"无"))</f>
        <v/>
      </c>
      <c r="G1178" s="13" t="str">
        <f t="shared" si="73"/>
        <v/>
      </c>
      <c r="H1178" s="13" t="str">
        <f t="shared" si="75"/>
        <v/>
      </c>
      <c r="I1178" s="13" t="str">
        <f>IF(G1178="","",IFERROR(IF(IF(K1178="","",INDEX(收费标合同信息维护!A:Q,MATCH(G1178,收费标合同信息维护!M:M,0),13))=G1178,"有","无"),"无"))</f>
        <v/>
      </c>
      <c r="J1178" s="3" t="s">
        <v>2741</v>
      </c>
      <c r="K1178" s="3" t="s">
        <v>9125</v>
      </c>
      <c r="L1178" s="3" t="s">
        <v>6025</v>
      </c>
      <c r="M1178" s="3" t="s">
        <v>6026</v>
      </c>
      <c r="N1178" s="3" t="s">
        <v>6477</v>
      </c>
      <c r="O1178" s="3" t="s">
        <v>6478</v>
      </c>
      <c r="P1178" s="3" t="s">
        <v>9133</v>
      </c>
      <c r="Q1178" s="3" t="s">
        <v>9134</v>
      </c>
      <c r="R1178" s="3" t="s">
        <v>6479</v>
      </c>
      <c r="S1178" s="3" t="s">
        <v>6480</v>
      </c>
      <c r="T1178" s="3" t="s">
        <v>6751</v>
      </c>
      <c r="U1178" s="3" t="s">
        <v>154</v>
      </c>
      <c r="V1178" s="3" t="s">
        <v>154</v>
      </c>
      <c r="W1178" s="3" t="s">
        <v>154</v>
      </c>
      <c r="X1178" s="3" t="s">
        <v>154</v>
      </c>
      <c r="Y1178" s="3" t="s">
        <v>154</v>
      </c>
      <c r="Z1178" s="3" t="s">
        <v>154</v>
      </c>
      <c r="AA1178" s="3" t="s">
        <v>154</v>
      </c>
      <c r="AB1178" s="3" t="s">
        <v>154</v>
      </c>
      <c r="AC1178" s="3" t="s">
        <v>154</v>
      </c>
      <c r="AD1178" s="3" t="s">
        <v>6151</v>
      </c>
      <c r="AE1178" s="3" t="s">
        <v>6151</v>
      </c>
      <c r="AF1178" s="3" t="s">
        <v>154</v>
      </c>
      <c r="AG1178" s="3" t="s">
        <v>154</v>
      </c>
      <c r="AH1178" s="3" t="s">
        <v>6478</v>
      </c>
      <c r="AI1178" s="3" t="s">
        <v>6482</v>
      </c>
      <c r="AJ1178" s="3" t="s">
        <v>9135</v>
      </c>
    </row>
    <row r="1179" spans="1:36" ht="15">
      <c r="A1179" s="10">
        <v>1282</v>
      </c>
      <c r="B1179" t="str">
        <f>IF(K1179="总计","",INDEX(主数据!A:AD,MATCH(J1179,主数据!A:A,0),9))</f>
        <v>华东大区公司</v>
      </c>
      <c r="C1179" t="str">
        <f>IF(K1179="","",INDEX(主数据!A:AD,MATCH(J1179,主数据!A:A,0),11))</f>
        <v>上海北区</v>
      </c>
      <c r="D1179" t="str">
        <f t="shared" si="72"/>
        <v>SH38物业服务费标准方式1.40</v>
      </c>
      <c r="E1179" s="13" t="str">
        <f t="shared" si="74"/>
        <v>1.40</v>
      </c>
      <c r="F1179" s="13" t="str">
        <f>IF(E1179="","",IFERROR(IF(IF(K1179="","",INDEX(收费标合同信息维护!A:Q,MATCH(D1179,收费标合同信息维护!J:J,0),10))=D1179,"有","无"),"无"))</f>
        <v>无</v>
      </c>
      <c r="G1179" s="13" t="str">
        <f t="shared" si="73"/>
        <v/>
      </c>
      <c r="H1179" s="13" t="str">
        <f t="shared" si="75"/>
        <v/>
      </c>
      <c r="I1179" s="13" t="str">
        <f>IF(G1179="","",IFERROR(IF(IF(K1179="","",INDEX(收费标合同信息维护!A:Q,MATCH(G1179,收费标合同信息维护!M:M,0),13))=G1179,"有","无"),"无"))</f>
        <v/>
      </c>
      <c r="J1179" s="3" t="s">
        <v>2741</v>
      </c>
      <c r="K1179" s="3" t="s">
        <v>9125</v>
      </c>
      <c r="L1179" s="3" t="s">
        <v>6025</v>
      </c>
      <c r="M1179" s="3" t="s">
        <v>6026</v>
      </c>
      <c r="N1179" s="3" t="s">
        <v>6477</v>
      </c>
      <c r="O1179" s="3" t="s">
        <v>6478</v>
      </c>
      <c r="P1179" s="3" t="s">
        <v>9136</v>
      </c>
      <c r="Q1179" s="3" t="s">
        <v>9137</v>
      </c>
      <c r="R1179" s="3" t="s">
        <v>6484</v>
      </c>
      <c r="S1179" s="3" t="s">
        <v>6491</v>
      </c>
      <c r="T1179" s="3" t="s">
        <v>7411</v>
      </c>
      <c r="U1179" s="3" t="s">
        <v>154</v>
      </c>
      <c r="V1179" s="3" t="s">
        <v>9083</v>
      </c>
      <c r="W1179" s="3" t="s">
        <v>154</v>
      </c>
      <c r="X1179" s="3" t="s">
        <v>154</v>
      </c>
      <c r="Y1179" s="3" t="s">
        <v>154</v>
      </c>
      <c r="Z1179" s="3" t="s">
        <v>154</v>
      </c>
      <c r="AA1179" s="3" t="s">
        <v>154</v>
      </c>
      <c r="AB1179" s="3" t="s">
        <v>154</v>
      </c>
      <c r="AC1179" s="3" t="s">
        <v>154</v>
      </c>
      <c r="AD1179" s="3" t="s">
        <v>6151</v>
      </c>
      <c r="AE1179" s="3" t="s">
        <v>6151</v>
      </c>
      <c r="AF1179" s="3" t="s">
        <v>154</v>
      </c>
      <c r="AG1179" s="3" t="s">
        <v>154</v>
      </c>
      <c r="AH1179" s="3" t="s">
        <v>6478</v>
      </c>
      <c r="AI1179" s="3" t="s">
        <v>6482</v>
      </c>
      <c r="AJ1179" s="3" t="s">
        <v>24</v>
      </c>
    </row>
    <row r="1180" spans="1:36" ht="15">
      <c r="A1180" s="10">
        <v>1283</v>
      </c>
      <c r="B1180" t="str">
        <f>IF(K1180="总计","",INDEX(主数据!A:AD,MATCH(J1180,主数据!A:A,0),9))</f>
        <v>华东大区公司</v>
      </c>
      <c r="C1180" t="str">
        <f>IF(K1180="","",INDEX(主数据!A:AD,MATCH(J1180,主数据!A:A,0),11))</f>
        <v>上海北区</v>
      </c>
      <c r="D1180" t="str">
        <f t="shared" si="72"/>
        <v>SH38委托停车费（固定）直接录入</v>
      </c>
      <c r="E1180" s="13" t="str">
        <f t="shared" si="74"/>
        <v/>
      </c>
      <c r="F1180" s="13" t="str">
        <f>IF(E1180="","",IFERROR(IF(IF(K1180="","",INDEX(收费标合同信息维护!A:Q,MATCH(D1180,收费标合同信息维护!J:J,0),10))=D1180,"有","无"),"无"))</f>
        <v/>
      </c>
      <c r="G1180" s="13" t="str">
        <f t="shared" si="73"/>
        <v/>
      </c>
      <c r="H1180" s="13" t="str">
        <f t="shared" si="75"/>
        <v/>
      </c>
      <c r="I1180" s="13" t="str">
        <f>IF(G1180="","",IFERROR(IF(IF(K1180="","",INDEX(收费标合同信息维护!A:Q,MATCH(G1180,收费标合同信息维护!M:M,0),13))=G1180,"有","无"),"无"))</f>
        <v/>
      </c>
      <c r="J1180" s="3" t="s">
        <v>2741</v>
      </c>
      <c r="K1180" s="3" t="s">
        <v>9125</v>
      </c>
      <c r="L1180" s="3" t="s">
        <v>7341</v>
      </c>
      <c r="M1180" s="3" t="s">
        <v>7342</v>
      </c>
      <c r="N1180" s="3" t="s">
        <v>6477</v>
      </c>
      <c r="O1180" s="3" t="s">
        <v>6597</v>
      </c>
      <c r="P1180" s="3" t="s">
        <v>9138</v>
      </c>
      <c r="Q1180" s="3" t="s">
        <v>9139</v>
      </c>
      <c r="R1180" s="3" t="s">
        <v>6479</v>
      </c>
      <c r="S1180" s="3" t="s">
        <v>6480</v>
      </c>
      <c r="T1180" s="3" t="s">
        <v>7189</v>
      </c>
      <c r="U1180" s="3" t="s">
        <v>6716</v>
      </c>
      <c r="V1180" s="3" t="s">
        <v>154</v>
      </c>
      <c r="W1180" s="3" t="s">
        <v>154</v>
      </c>
      <c r="X1180" s="3" t="s">
        <v>154</v>
      </c>
      <c r="Y1180" s="3" t="s">
        <v>154</v>
      </c>
      <c r="Z1180" s="3" t="s">
        <v>154</v>
      </c>
      <c r="AA1180" s="3" t="s">
        <v>154</v>
      </c>
      <c r="AB1180" s="3" t="s">
        <v>154</v>
      </c>
      <c r="AC1180" s="3" t="s">
        <v>154</v>
      </c>
      <c r="AD1180" s="3" t="s">
        <v>6151</v>
      </c>
      <c r="AE1180" s="3" t="s">
        <v>6151</v>
      </c>
      <c r="AF1180" s="3" t="s">
        <v>154</v>
      </c>
      <c r="AG1180" s="3" t="s">
        <v>154</v>
      </c>
      <c r="AH1180" s="3" t="s">
        <v>6478</v>
      </c>
      <c r="AI1180" s="3" t="s">
        <v>6482</v>
      </c>
      <c r="AJ1180" s="3" t="s">
        <v>9140</v>
      </c>
    </row>
    <row r="1181" spans="1:36" ht="15">
      <c r="A1181" s="10">
        <v>1284</v>
      </c>
      <c r="B1181" t="str">
        <f>IF(K1181="总计","",INDEX(主数据!A:AD,MATCH(J1181,主数据!A:A,0),9))</f>
        <v>华东大区公司</v>
      </c>
      <c r="C1181" t="str">
        <f>IF(K1181="","",INDEX(主数据!A:AD,MATCH(J1181,主数据!A:A,0),11))</f>
        <v>上海北区</v>
      </c>
      <c r="D1181" t="str">
        <f t="shared" si="72"/>
        <v>SH38代收代付其他费用直接录入</v>
      </c>
      <c r="E1181" s="13" t="str">
        <f t="shared" si="74"/>
        <v/>
      </c>
      <c r="F1181" s="13" t="str">
        <f>IF(E1181="","",IFERROR(IF(IF(K1181="","",INDEX(收费标合同信息维护!A:Q,MATCH(D1181,收费标合同信息维护!J:J,0),10))=D1181,"有","无"),"无"))</f>
        <v/>
      </c>
      <c r="G1181" s="13" t="str">
        <f t="shared" si="73"/>
        <v/>
      </c>
      <c r="H1181" s="13" t="str">
        <f t="shared" si="75"/>
        <v/>
      </c>
      <c r="I1181" s="13" t="str">
        <f>IF(G1181="","",IFERROR(IF(IF(K1181="","",INDEX(收费标合同信息维护!A:Q,MATCH(G1181,收费标合同信息维护!M:M,0),13))=G1181,"有","无"),"无"))</f>
        <v/>
      </c>
      <c r="J1181" s="3" t="s">
        <v>2741</v>
      </c>
      <c r="K1181" s="3" t="s">
        <v>9125</v>
      </c>
      <c r="L1181" s="3" t="s">
        <v>6620</v>
      </c>
      <c r="M1181" s="3" t="s">
        <v>6621</v>
      </c>
      <c r="N1181" s="3" t="s">
        <v>6477</v>
      </c>
      <c r="O1181" s="3" t="s">
        <v>6478</v>
      </c>
      <c r="P1181" s="3" t="s">
        <v>9141</v>
      </c>
      <c r="Q1181" s="3" t="s">
        <v>9142</v>
      </c>
      <c r="R1181" s="3" t="s">
        <v>6479</v>
      </c>
      <c r="S1181" s="3" t="s">
        <v>6480</v>
      </c>
      <c r="T1181" s="3" t="s">
        <v>7029</v>
      </c>
      <c r="U1181" s="3" t="s">
        <v>6716</v>
      </c>
      <c r="V1181" s="3" t="s">
        <v>154</v>
      </c>
      <c r="W1181" s="3" t="s">
        <v>154</v>
      </c>
      <c r="X1181" s="3" t="s">
        <v>154</v>
      </c>
      <c r="Y1181" s="3" t="s">
        <v>154</v>
      </c>
      <c r="Z1181" s="3" t="s">
        <v>154</v>
      </c>
      <c r="AA1181" s="3" t="s">
        <v>154</v>
      </c>
      <c r="AB1181" s="3" t="s">
        <v>154</v>
      </c>
      <c r="AC1181" s="3" t="s">
        <v>154</v>
      </c>
      <c r="AD1181" s="3" t="s">
        <v>6151</v>
      </c>
      <c r="AE1181" s="3" t="s">
        <v>6151</v>
      </c>
      <c r="AF1181" s="3" t="s">
        <v>154</v>
      </c>
      <c r="AG1181" s="3" t="s">
        <v>154</v>
      </c>
      <c r="AH1181" s="3" t="s">
        <v>6478</v>
      </c>
      <c r="AI1181" s="3" t="s">
        <v>6482</v>
      </c>
      <c r="AJ1181" s="3" t="s">
        <v>6489</v>
      </c>
    </row>
    <row r="1182" spans="1:36" ht="15">
      <c r="A1182" s="10">
        <v>1285</v>
      </c>
      <c r="B1182" t="str">
        <f>IF(K1182="总计","",INDEX(主数据!A:AD,MATCH(J1182,主数据!A:A,0),9))</f>
        <v>华东大区公司</v>
      </c>
      <c r="C1182" t="str">
        <f>IF(K1182="","",INDEX(主数据!A:AD,MATCH(J1182,主数据!A:A,0),11))</f>
        <v>上海北区</v>
      </c>
      <c r="D1182" t="str">
        <f t="shared" si="72"/>
        <v>SH38代收代付其他费用直接录入</v>
      </c>
      <c r="E1182" s="13" t="str">
        <f t="shared" si="74"/>
        <v/>
      </c>
      <c r="F1182" s="13" t="str">
        <f>IF(E1182="","",IFERROR(IF(IF(K1182="","",INDEX(收费标合同信息维护!A:Q,MATCH(D1182,收费标合同信息维护!J:J,0),10))=D1182,"有","无"),"无"))</f>
        <v/>
      </c>
      <c r="G1182" s="13" t="str">
        <f t="shared" si="73"/>
        <v/>
      </c>
      <c r="H1182" s="13" t="str">
        <f t="shared" si="75"/>
        <v/>
      </c>
      <c r="I1182" s="13" t="str">
        <f>IF(G1182="","",IFERROR(IF(IF(K1182="","",INDEX(收费标合同信息维护!A:Q,MATCH(G1182,收费标合同信息维护!M:M,0),13))=G1182,"有","无"),"无"))</f>
        <v/>
      </c>
      <c r="J1182" s="3" t="s">
        <v>2741</v>
      </c>
      <c r="K1182" s="3" t="s">
        <v>9125</v>
      </c>
      <c r="L1182" s="3" t="s">
        <v>6620</v>
      </c>
      <c r="M1182" s="3" t="s">
        <v>6621</v>
      </c>
      <c r="N1182" s="3" t="s">
        <v>6477</v>
      </c>
      <c r="O1182" s="3" t="s">
        <v>6478</v>
      </c>
      <c r="P1182" s="3" t="s">
        <v>9143</v>
      </c>
      <c r="Q1182" s="3" t="s">
        <v>9144</v>
      </c>
      <c r="R1182" s="3" t="s">
        <v>6479</v>
      </c>
      <c r="S1182" s="3" t="s">
        <v>6480</v>
      </c>
      <c r="T1182" s="3" t="s">
        <v>7029</v>
      </c>
      <c r="U1182" s="3" t="s">
        <v>6716</v>
      </c>
      <c r="V1182" s="3" t="s">
        <v>154</v>
      </c>
      <c r="W1182" s="3" t="s">
        <v>154</v>
      </c>
      <c r="X1182" s="3" t="s">
        <v>154</v>
      </c>
      <c r="Y1182" s="3" t="s">
        <v>154</v>
      </c>
      <c r="Z1182" s="3" t="s">
        <v>154</v>
      </c>
      <c r="AA1182" s="3" t="s">
        <v>154</v>
      </c>
      <c r="AB1182" s="3" t="s">
        <v>154</v>
      </c>
      <c r="AC1182" s="3" t="s">
        <v>154</v>
      </c>
      <c r="AD1182" s="3" t="s">
        <v>6151</v>
      </c>
      <c r="AE1182" s="3" t="s">
        <v>6151</v>
      </c>
      <c r="AF1182" s="3" t="s">
        <v>154</v>
      </c>
      <c r="AG1182" s="3" t="s">
        <v>154</v>
      </c>
      <c r="AH1182" s="3" t="s">
        <v>6478</v>
      </c>
      <c r="AI1182" s="3" t="s">
        <v>6482</v>
      </c>
      <c r="AJ1182" s="3" t="s">
        <v>6489</v>
      </c>
    </row>
    <row r="1183" spans="1:36" ht="15">
      <c r="A1183" s="10">
        <v>1286</v>
      </c>
      <c r="B1183" t="str">
        <f>IF(K1183="总计","",INDEX(主数据!A:AD,MATCH(J1183,主数据!A:A,0),9))</f>
        <v>华东大区公司</v>
      </c>
      <c r="C1183" t="str">
        <f>IF(K1183="","",INDEX(主数据!A:AD,MATCH(J1183,主数据!A:A,0),11))</f>
        <v>上海北区</v>
      </c>
      <c r="D1183" t="str">
        <f t="shared" si="72"/>
        <v>SH38前期介入费定额</v>
      </c>
      <c r="E1183" s="13" t="str">
        <f t="shared" si="74"/>
        <v/>
      </c>
      <c r="F1183" s="13" t="str">
        <f>IF(E1183="","",IFERROR(IF(IF(K1183="","",INDEX(收费标合同信息维护!A:Q,MATCH(D1183,收费标合同信息维护!J:J,0),10))=D1183,"有","无"),"无"))</f>
        <v/>
      </c>
      <c r="G1183" s="13" t="str">
        <f t="shared" si="73"/>
        <v>SH38前期介入费定额405858.00</v>
      </c>
      <c r="H1183" s="13" t="str">
        <f t="shared" si="75"/>
        <v>405858.00</v>
      </c>
      <c r="I1183" s="13" t="str">
        <f>IF(G1183="","",IFERROR(IF(IF(K1183="","",INDEX(收费标合同信息维护!A:Q,MATCH(G1183,收费标合同信息维护!M:M,0),13))=G1183,"有","无"),"无"))</f>
        <v>无</v>
      </c>
      <c r="J1183" s="3" t="s">
        <v>2741</v>
      </c>
      <c r="K1183" s="3" t="s">
        <v>9125</v>
      </c>
      <c r="L1183" s="3" t="s">
        <v>6551</v>
      </c>
      <c r="M1183" s="3" t="s">
        <v>6552</v>
      </c>
      <c r="N1183" s="3" t="s">
        <v>6477</v>
      </c>
      <c r="O1183" s="3" t="s">
        <v>6478</v>
      </c>
      <c r="P1183" s="3" t="s">
        <v>9145</v>
      </c>
      <c r="Q1183" s="3" t="s">
        <v>9146</v>
      </c>
      <c r="R1183" s="3" t="s">
        <v>6490</v>
      </c>
      <c r="S1183" s="3" t="s">
        <v>6491</v>
      </c>
      <c r="T1183" s="3" t="s">
        <v>6510</v>
      </c>
      <c r="U1183" s="3" t="s">
        <v>6511</v>
      </c>
      <c r="V1183" s="3" t="s">
        <v>154</v>
      </c>
      <c r="W1183" s="3" t="s">
        <v>9147</v>
      </c>
      <c r="X1183" s="3" t="s">
        <v>154</v>
      </c>
      <c r="Y1183" s="3" t="s">
        <v>154</v>
      </c>
      <c r="Z1183" s="3" t="s">
        <v>154</v>
      </c>
      <c r="AA1183" s="3" t="s">
        <v>154</v>
      </c>
      <c r="AB1183" s="3" t="s">
        <v>154</v>
      </c>
      <c r="AC1183" s="3" t="s">
        <v>154</v>
      </c>
      <c r="AD1183" s="3" t="s">
        <v>6151</v>
      </c>
      <c r="AE1183" s="3" t="s">
        <v>6151</v>
      </c>
      <c r="AF1183" s="3" t="s">
        <v>6040</v>
      </c>
      <c r="AG1183" s="3" t="s">
        <v>154</v>
      </c>
      <c r="AH1183" s="3" t="s">
        <v>6478</v>
      </c>
      <c r="AI1183" s="3" t="s">
        <v>6482</v>
      </c>
      <c r="AJ1183" s="3" t="s">
        <v>6033</v>
      </c>
    </row>
    <row r="1184" spans="1:36" ht="15">
      <c r="A1184" s="10">
        <v>1287</v>
      </c>
      <c r="B1184" t="str">
        <f>IF(K1184="总计","",INDEX(主数据!A:AD,MATCH(J1184,主数据!A:A,0),9))</f>
        <v>华东大区公司</v>
      </c>
      <c r="C1184" t="str">
        <f>IF(K1184="","",INDEX(主数据!A:AD,MATCH(J1184,主数据!A:A,0),11))</f>
        <v>上海北区</v>
      </c>
      <c r="D1184" t="str">
        <f t="shared" si="72"/>
        <v>SH38补贴款定额</v>
      </c>
      <c r="E1184" s="13" t="str">
        <f t="shared" si="74"/>
        <v/>
      </c>
      <c r="F1184" s="13" t="str">
        <f>IF(E1184="","",IFERROR(IF(IF(K1184="","",INDEX(收费标合同信息维护!A:Q,MATCH(D1184,收费标合同信息维护!J:J,0),10))=D1184,"有","无"),"无"))</f>
        <v/>
      </c>
      <c r="G1184" s="13" t="str">
        <f t="shared" si="73"/>
        <v>SH38补贴款定额805000.00</v>
      </c>
      <c r="H1184" s="13" t="str">
        <f t="shared" si="75"/>
        <v>805000.00</v>
      </c>
      <c r="I1184" s="13" t="str">
        <f>IF(G1184="","",IFERROR(IF(IF(K1184="","",INDEX(收费标合同信息维护!A:Q,MATCH(G1184,收费标合同信息维护!M:M,0),13))=G1184,"有","无"),"无"))</f>
        <v>无</v>
      </c>
      <c r="J1184" s="3" t="s">
        <v>2741</v>
      </c>
      <c r="K1184" s="3" t="s">
        <v>9125</v>
      </c>
      <c r="L1184" s="3" t="s">
        <v>6557</v>
      </c>
      <c r="M1184" s="3" t="s">
        <v>6558</v>
      </c>
      <c r="N1184" s="3" t="s">
        <v>6477</v>
      </c>
      <c r="O1184" s="3" t="s">
        <v>6478</v>
      </c>
      <c r="P1184" s="3" t="s">
        <v>9148</v>
      </c>
      <c r="Q1184" s="3" t="s">
        <v>9149</v>
      </c>
      <c r="R1184" s="3" t="s">
        <v>6490</v>
      </c>
      <c r="S1184" s="3" t="s">
        <v>6491</v>
      </c>
      <c r="T1184" s="3" t="s">
        <v>6510</v>
      </c>
      <c r="U1184" s="3" t="s">
        <v>6511</v>
      </c>
      <c r="V1184" s="3" t="s">
        <v>154</v>
      </c>
      <c r="W1184" s="3" t="s">
        <v>9150</v>
      </c>
      <c r="X1184" s="3" t="s">
        <v>154</v>
      </c>
      <c r="Y1184" s="3" t="s">
        <v>154</v>
      </c>
      <c r="Z1184" s="3" t="s">
        <v>154</v>
      </c>
      <c r="AA1184" s="3" t="s">
        <v>154</v>
      </c>
      <c r="AB1184" s="3" t="s">
        <v>154</v>
      </c>
      <c r="AC1184" s="3" t="s">
        <v>154</v>
      </c>
      <c r="AD1184" s="3" t="s">
        <v>6151</v>
      </c>
      <c r="AE1184" s="3" t="s">
        <v>6151</v>
      </c>
      <c r="AF1184" s="3" t="s">
        <v>6040</v>
      </c>
      <c r="AG1184" s="3" t="s">
        <v>154</v>
      </c>
      <c r="AH1184" s="3" t="s">
        <v>6478</v>
      </c>
      <c r="AI1184" s="3" t="s">
        <v>6482</v>
      </c>
      <c r="AJ1184" s="3" t="s">
        <v>6033</v>
      </c>
    </row>
    <row r="1185" spans="1:36" ht="15">
      <c r="A1185" s="10">
        <v>1288</v>
      </c>
      <c r="B1185" t="str">
        <f>IF(K1185="总计","",INDEX(主数据!A:AD,MATCH(J1185,主数据!A:A,0),9))</f>
        <v>华东大区公司</v>
      </c>
      <c r="C1185" t="str">
        <f>IF(K1185="","",INDEX(主数据!A:AD,MATCH(J1185,主数据!A:A,0),11))</f>
        <v>上海北区</v>
      </c>
      <c r="D1185" t="str">
        <f t="shared" si="72"/>
        <v>SH38补贴款定额</v>
      </c>
      <c r="E1185" s="13" t="str">
        <f t="shared" si="74"/>
        <v/>
      </c>
      <c r="F1185" s="13" t="str">
        <f>IF(E1185="","",IFERROR(IF(IF(K1185="","",INDEX(收费标合同信息维护!A:Q,MATCH(D1185,收费标合同信息维护!J:J,0),10))=D1185,"有","无"),"无"))</f>
        <v/>
      </c>
      <c r="G1185" s="13" t="str">
        <f t="shared" si="73"/>
        <v>SH38补贴款定额805000.00</v>
      </c>
      <c r="H1185" s="13" t="str">
        <f t="shared" si="75"/>
        <v>805000.00</v>
      </c>
      <c r="I1185" s="13" t="str">
        <f>IF(G1185="","",IFERROR(IF(IF(K1185="","",INDEX(收费标合同信息维护!A:Q,MATCH(G1185,收费标合同信息维护!M:M,0),13))=G1185,"有","无"),"无"))</f>
        <v>无</v>
      </c>
      <c r="J1185" s="3" t="s">
        <v>2741</v>
      </c>
      <c r="K1185" s="3" t="s">
        <v>9125</v>
      </c>
      <c r="L1185" s="3" t="s">
        <v>6557</v>
      </c>
      <c r="M1185" s="3" t="s">
        <v>6558</v>
      </c>
      <c r="N1185" s="3" t="s">
        <v>6477</v>
      </c>
      <c r="O1185" s="3" t="s">
        <v>6478</v>
      </c>
      <c r="P1185" s="3" t="s">
        <v>9151</v>
      </c>
      <c r="Q1185" s="3" t="s">
        <v>9152</v>
      </c>
      <c r="R1185" s="3" t="s">
        <v>6490</v>
      </c>
      <c r="S1185" s="3" t="s">
        <v>6491</v>
      </c>
      <c r="T1185" s="3" t="s">
        <v>6510</v>
      </c>
      <c r="U1185" s="3" t="s">
        <v>6511</v>
      </c>
      <c r="V1185" s="3" t="s">
        <v>154</v>
      </c>
      <c r="W1185" s="3" t="s">
        <v>9150</v>
      </c>
      <c r="X1185" s="3" t="s">
        <v>154</v>
      </c>
      <c r="Y1185" s="3" t="s">
        <v>154</v>
      </c>
      <c r="Z1185" s="3" t="s">
        <v>154</v>
      </c>
      <c r="AA1185" s="3" t="s">
        <v>154</v>
      </c>
      <c r="AB1185" s="3" t="s">
        <v>154</v>
      </c>
      <c r="AC1185" s="3" t="s">
        <v>154</v>
      </c>
      <c r="AD1185" s="3" t="s">
        <v>6151</v>
      </c>
      <c r="AE1185" s="3" t="s">
        <v>6151</v>
      </c>
      <c r="AF1185" s="3" t="s">
        <v>6040</v>
      </c>
      <c r="AG1185" s="3" t="s">
        <v>154</v>
      </c>
      <c r="AH1185" s="3" t="s">
        <v>6478</v>
      </c>
      <c r="AI1185" s="3" t="s">
        <v>6482</v>
      </c>
      <c r="AJ1185" s="3" t="s">
        <v>6033</v>
      </c>
    </row>
    <row r="1186" spans="1:36" ht="15">
      <c r="A1186" s="10">
        <v>1289</v>
      </c>
      <c r="B1186" t="str">
        <f>IF(K1186="总计","",INDEX(主数据!A:AD,MATCH(J1186,主数据!A:A,0),9))</f>
        <v>华东大区公司</v>
      </c>
      <c r="C1186" t="str">
        <f>IF(K1186="","",INDEX(主数据!A:AD,MATCH(J1186,主数据!A:A,0),11))</f>
        <v>上海西区</v>
      </c>
      <c r="D1186" t="str">
        <f t="shared" si="72"/>
        <v>SH70物业服务费标准方式2.60</v>
      </c>
      <c r="E1186" s="13" t="str">
        <f t="shared" si="74"/>
        <v>2.60</v>
      </c>
      <c r="F1186" s="13" t="str">
        <f>IF(E1186="","",IFERROR(IF(IF(K1186="","",INDEX(收费标合同信息维护!A:Q,MATCH(D1186,收费标合同信息维护!J:J,0),10))=D1186,"有","无"),"无"))</f>
        <v>无</v>
      </c>
      <c r="G1186" s="13" t="str">
        <f t="shared" si="73"/>
        <v/>
      </c>
      <c r="H1186" s="13" t="str">
        <f t="shared" si="75"/>
        <v/>
      </c>
      <c r="I1186" s="13" t="str">
        <f>IF(G1186="","",IFERROR(IF(IF(K1186="","",INDEX(收费标合同信息维护!A:Q,MATCH(G1186,收费标合同信息维护!M:M,0),13))=G1186,"有","无"),"无"))</f>
        <v/>
      </c>
      <c r="J1186" s="3" t="s">
        <v>3289</v>
      </c>
      <c r="K1186" s="3" t="s">
        <v>9153</v>
      </c>
      <c r="L1186" s="3" t="s">
        <v>6025</v>
      </c>
      <c r="M1186" s="3" t="s">
        <v>6026</v>
      </c>
      <c r="N1186" s="3" t="s">
        <v>6477</v>
      </c>
      <c r="O1186" s="3" t="s">
        <v>6478</v>
      </c>
      <c r="P1186" s="3" t="s">
        <v>6025</v>
      </c>
      <c r="Q1186" s="3" t="s">
        <v>9154</v>
      </c>
      <c r="R1186" s="3" t="s">
        <v>6484</v>
      </c>
      <c r="S1186" s="3" t="s">
        <v>6627</v>
      </c>
      <c r="T1186" s="3" t="s">
        <v>6751</v>
      </c>
      <c r="U1186" s="3" t="s">
        <v>154</v>
      </c>
      <c r="V1186" s="3" t="s">
        <v>9155</v>
      </c>
      <c r="W1186" s="3" t="s">
        <v>154</v>
      </c>
      <c r="X1186" s="3" t="s">
        <v>154</v>
      </c>
      <c r="Y1186" s="3" t="s">
        <v>154</v>
      </c>
      <c r="Z1186" s="3" t="s">
        <v>154</v>
      </c>
      <c r="AA1186" s="3" t="s">
        <v>154</v>
      </c>
      <c r="AB1186" s="3" t="s">
        <v>154</v>
      </c>
      <c r="AC1186" s="3" t="s">
        <v>154</v>
      </c>
      <c r="AD1186" s="3" t="s">
        <v>6151</v>
      </c>
      <c r="AE1186" s="3" t="s">
        <v>6151</v>
      </c>
      <c r="AF1186" s="3" t="s">
        <v>154</v>
      </c>
      <c r="AG1186" s="3" t="s">
        <v>154</v>
      </c>
      <c r="AH1186" s="3" t="s">
        <v>6478</v>
      </c>
      <c r="AI1186" s="3" t="s">
        <v>6482</v>
      </c>
      <c r="AJ1186" s="3" t="s">
        <v>32</v>
      </c>
    </row>
    <row r="1187" spans="1:36" ht="15">
      <c r="A1187" s="10">
        <v>1290</v>
      </c>
      <c r="B1187" t="str">
        <f>IF(K1187="总计","",INDEX(主数据!A:AD,MATCH(J1187,主数据!A:A,0),9))</f>
        <v>华东大区公司</v>
      </c>
      <c r="C1187" t="str">
        <f>IF(K1187="","",INDEX(主数据!A:AD,MATCH(J1187,主数据!A:A,0),11))</f>
        <v>上海西区</v>
      </c>
      <c r="D1187" t="str">
        <f t="shared" si="72"/>
        <v>SH70物业服务费标准方式3.00</v>
      </c>
      <c r="E1187" s="13" t="str">
        <f t="shared" si="74"/>
        <v>3.00</v>
      </c>
      <c r="F1187" s="13" t="str">
        <f>IF(E1187="","",IFERROR(IF(IF(K1187="","",INDEX(收费标合同信息维护!A:Q,MATCH(D1187,收费标合同信息维护!J:J,0),10))=D1187,"有","无"),"无"))</f>
        <v>无</v>
      </c>
      <c r="G1187" s="13" t="str">
        <f t="shared" si="73"/>
        <v/>
      </c>
      <c r="H1187" s="13" t="str">
        <f t="shared" si="75"/>
        <v/>
      </c>
      <c r="I1187" s="13" t="str">
        <f>IF(G1187="","",IFERROR(IF(IF(K1187="","",INDEX(收费标合同信息维护!A:Q,MATCH(G1187,收费标合同信息维护!M:M,0),13))=G1187,"有","无"),"无"))</f>
        <v/>
      </c>
      <c r="J1187" s="3" t="s">
        <v>3289</v>
      </c>
      <c r="K1187" s="3" t="s">
        <v>9153</v>
      </c>
      <c r="L1187" s="3" t="s">
        <v>6025</v>
      </c>
      <c r="M1187" s="3" t="s">
        <v>6026</v>
      </c>
      <c r="N1187" s="3" t="s">
        <v>6477</v>
      </c>
      <c r="O1187" s="3" t="s">
        <v>6478</v>
      </c>
      <c r="P1187" s="3" t="s">
        <v>6696</v>
      </c>
      <c r="Q1187" s="3" t="s">
        <v>9156</v>
      </c>
      <c r="R1187" s="3" t="s">
        <v>6484</v>
      </c>
      <c r="S1187" s="3" t="s">
        <v>6627</v>
      </c>
      <c r="T1187" s="3" t="s">
        <v>6751</v>
      </c>
      <c r="U1187" s="3" t="s">
        <v>154</v>
      </c>
      <c r="V1187" s="3" t="s">
        <v>6672</v>
      </c>
      <c r="W1187" s="3" t="s">
        <v>154</v>
      </c>
      <c r="X1187" s="3" t="s">
        <v>154</v>
      </c>
      <c r="Y1187" s="3" t="s">
        <v>154</v>
      </c>
      <c r="Z1187" s="3" t="s">
        <v>154</v>
      </c>
      <c r="AA1187" s="3" t="s">
        <v>154</v>
      </c>
      <c r="AB1187" s="3" t="s">
        <v>154</v>
      </c>
      <c r="AC1187" s="3" t="s">
        <v>154</v>
      </c>
      <c r="AD1187" s="3" t="s">
        <v>6151</v>
      </c>
      <c r="AE1187" s="3" t="s">
        <v>6151</v>
      </c>
      <c r="AF1187" s="3" t="s">
        <v>154</v>
      </c>
      <c r="AG1187" s="3" t="s">
        <v>154</v>
      </c>
      <c r="AH1187" s="3" t="s">
        <v>6478</v>
      </c>
      <c r="AI1187" s="3" t="s">
        <v>6482</v>
      </c>
      <c r="AJ1187" s="3" t="s">
        <v>18139</v>
      </c>
    </row>
    <row r="1188" spans="1:36" ht="15">
      <c r="A1188" s="10">
        <v>1291</v>
      </c>
      <c r="B1188" t="str">
        <f>IF(K1188="总计","",INDEX(主数据!A:AD,MATCH(J1188,主数据!A:A,0),9))</f>
        <v>华东大区公司</v>
      </c>
      <c r="C1188" t="str">
        <f>IF(K1188="","",INDEX(主数据!A:AD,MATCH(J1188,主数据!A:A,0),11))</f>
        <v>上海西区</v>
      </c>
      <c r="D1188" t="str">
        <f t="shared" si="72"/>
        <v>SH70物业服务费标准方式8.00</v>
      </c>
      <c r="E1188" s="13" t="str">
        <f t="shared" si="74"/>
        <v>8.00</v>
      </c>
      <c r="F1188" s="13" t="str">
        <f>IF(E1188="","",IFERROR(IF(IF(K1188="","",INDEX(收费标合同信息维护!A:Q,MATCH(D1188,收费标合同信息维护!J:J,0),10))=D1188,"有","无"),"无"))</f>
        <v>无</v>
      </c>
      <c r="G1188" s="13" t="str">
        <f t="shared" si="73"/>
        <v/>
      </c>
      <c r="H1188" s="13" t="str">
        <f t="shared" si="75"/>
        <v/>
      </c>
      <c r="I1188" s="13" t="str">
        <f>IF(G1188="","",IFERROR(IF(IF(K1188="","",INDEX(收费标合同信息维护!A:Q,MATCH(G1188,收费标合同信息维护!M:M,0),13))=G1188,"有","无"),"无"))</f>
        <v/>
      </c>
      <c r="J1188" s="3" t="s">
        <v>3289</v>
      </c>
      <c r="K1188" s="3" t="s">
        <v>9153</v>
      </c>
      <c r="L1188" s="3" t="s">
        <v>6025</v>
      </c>
      <c r="M1188" s="3" t="s">
        <v>6026</v>
      </c>
      <c r="N1188" s="3" t="s">
        <v>6477</v>
      </c>
      <c r="O1188" s="3" t="s">
        <v>6478</v>
      </c>
      <c r="P1188" s="3" t="s">
        <v>6699</v>
      </c>
      <c r="Q1188" s="3" t="s">
        <v>9158</v>
      </c>
      <c r="R1188" s="3" t="s">
        <v>6484</v>
      </c>
      <c r="S1188" s="3" t="s">
        <v>6627</v>
      </c>
      <c r="T1188" s="3" t="s">
        <v>6751</v>
      </c>
      <c r="U1188" s="3" t="s">
        <v>154</v>
      </c>
      <c r="V1188" s="3" t="s">
        <v>6851</v>
      </c>
      <c r="W1188" s="3" t="s">
        <v>154</v>
      </c>
      <c r="X1188" s="3" t="s">
        <v>154</v>
      </c>
      <c r="Y1188" s="3" t="s">
        <v>154</v>
      </c>
      <c r="Z1188" s="3" t="s">
        <v>154</v>
      </c>
      <c r="AA1188" s="3" t="s">
        <v>154</v>
      </c>
      <c r="AB1188" s="3" t="s">
        <v>154</v>
      </c>
      <c r="AC1188" s="3" t="s">
        <v>154</v>
      </c>
      <c r="AD1188" s="3" t="s">
        <v>6151</v>
      </c>
      <c r="AE1188" s="3" t="s">
        <v>6151</v>
      </c>
      <c r="AF1188" s="3" t="s">
        <v>154</v>
      </c>
      <c r="AG1188" s="3" t="s">
        <v>154</v>
      </c>
      <c r="AH1188" s="3" t="s">
        <v>6478</v>
      </c>
      <c r="AI1188" s="3" t="s">
        <v>6482</v>
      </c>
      <c r="AJ1188" s="3" t="s">
        <v>11</v>
      </c>
    </row>
    <row r="1189" spans="1:36" ht="15">
      <c r="A1189" s="10">
        <v>1292</v>
      </c>
      <c r="B1189" t="str">
        <f>IF(K1189="总计","",INDEX(主数据!A:AD,MATCH(J1189,主数据!A:A,0),9))</f>
        <v>华东大区公司</v>
      </c>
      <c r="C1189" t="str">
        <f>IF(K1189="","",INDEX(主数据!A:AD,MATCH(J1189,主数据!A:A,0),11))</f>
        <v>上海西区</v>
      </c>
      <c r="D1189" t="str">
        <f t="shared" si="72"/>
        <v>SH70物业服务费直接录入</v>
      </c>
      <c r="E1189" s="13" t="str">
        <f t="shared" si="74"/>
        <v/>
      </c>
      <c r="F1189" s="13" t="str">
        <f>IF(E1189="","",IFERROR(IF(IF(K1189="","",INDEX(收费标合同信息维护!A:Q,MATCH(D1189,收费标合同信息维护!J:J,0),10))=D1189,"有","无"),"无"))</f>
        <v/>
      </c>
      <c r="G1189" s="13" t="str">
        <f t="shared" si="73"/>
        <v/>
      </c>
      <c r="H1189" s="13" t="str">
        <f t="shared" si="75"/>
        <v/>
      </c>
      <c r="I1189" s="13" t="str">
        <f>IF(G1189="","",IFERROR(IF(IF(K1189="","",INDEX(收费标合同信息维护!A:Q,MATCH(G1189,收费标合同信息维护!M:M,0),13))=G1189,"有","无"),"无"))</f>
        <v/>
      </c>
      <c r="J1189" s="3" t="s">
        <v>3289</v>
      </c>
      <c r="K1189" s="3" t="s">
        <v>9153</v>
      </c>
      <c r="L1189" s="3" t="s">
        <v>6025</v>
      </c>
      <c r="M1189" s="3" t="s">
        <v>6026</v>
      </c>
      <c r="N1189" s="3" t="s">
        <v>6477</v>
      </c>
      <c r="O1189" s="3" t="s">
        <v>6478</v>
      </c>
      <c r="P1189" s="3" t="s">
        <v>6622</v>
      </c>
      <c r="Q1189" s="3" t="s">
        <v>9159</v>
      </c>
      <c r="R1189" s="3" t="s">
        <v>6479</v>
      </c>
      <c r="S1189" s="3" t="s">
        <v>6480</v>
      </c>
      <c r="T1189" s="3" t="s">
        <v>9160</v>
      </c>
      <c r="U1189" s="3" t="s">
        <v>154</v>
      </c>
      <c r="V1189" s="3" t="s">
        <v>154</v>
      </c>
      <c r="W1189" s="3" t="s">
        <v>154</v>
      </c>
      <c r="X1189" s="3" t="s">
        <v>154</v>
      </c>
      <c r="Y1189" s="3" t="s">
        <v>154</v>
      </c>
      <c r="Z1189" s="3" t="s">
        <v>154</v>
      </c>
      <c r="AA1189" s="3" t="s">
        <v>154</v>
      </c>
      <c r="AB1189" s="3" t="s">
        <v>154</v>
      </c>
      <c r="AC1189" s="3" t="s">
        <v>154</v>
      </c>
      <c r="AD1189" s="3" t="s">
        <v>6151</v>
      </c>
      <c r="AE1189" s="3" t="s">
        <v>6151</v>
      </c>
      <c r="AF1189" s="3" t="s">
        <v>154</v>
      </c>
      <c r="AG1189" s="3" t="s">
        <v>154</v>
      </c>
      <c r="AH1189" s="3" t="s">
        <v>6478</v>
      </c>
      <c r="AI1189" s="3" t="s">
        <v>6482</v>
      </c>
      <c r="AJ1189" s="3" t="s">
        <v>6489</v>
      </c>
    </row>
    <row r="1190" spans="1:36" ht="15">
      <c r="A1190" s="10">
        <v>1293</v>
      </c>
      <c r="B1190" t="str">
        <f>IF(K1190="总计","",INDEX(主数据!A:AD,MATCH(J1190,主数据!A:A,0),9))</f>
        <v>华东大区公司</v>
      </c>
      <c r="C1190" t="str">
        <f>IF(K1190="","",INDEX(主数据!A:AD,MATCH(J1190,主数据!A:A,0),11))</f>
        <v>上海西区</v>
      </c>
      <c r="D1190" t="str">
        <f t="shared" si="72"/>
        <v>SH70自营停车费（固定）直接录入</v>
      </c>
      <c r="E1190" s="13" t="str">
        <f t="shared" si="74"/>
        <v/>
      </c>
      <c r="F1190" s="13" t="str">
        <f>IF(E1190="","",IFERROR(IF(IF(K1190="","",INDEX(收费标合同信息维护!A:Q,MATCH(D1190,收费标合同信息维护!J:J,0),10))=D1190,"有","无"),"无"))</f>
        <v/>
      </c>
      <c r="G1190" s="13" t="str">
        <f t="shared" si="73"/>
        <v/>
      </c>
      <c r="H1190" s="13" t="str">
        <f t="shared" si="75"/>
        <v/>
      </c>
      <c r="I1190" s="13" t="str">
        <f>IF(G1190="","",IFERROR(IF(IF(K1190="","",INDEX(收费标合同信息维护!A:Q,MATCH(G1190,收费标合同信息维护!M:M,0),13))=G1190,"有","无"),"无"))</f>
        <v/>
      </c>
      <c r="J1190" s="3" t="s">
        <v>3289</v>
      </c>
      <c r="K1190" s="3" t="s">
        <v>9153</v>
      </c>
      <c r="L1190" s="3" t="s">
        <v>6714</v>
      </c>
      <c r="M1190" s="3" t="s">
        <v>6715</v>
      </c>
      <c r="N1190" s="3" t="s">
        <v>6477</v>
      </c>
      <c r="O1190" s="3" t="s">
        <v>6597</v>
      </c>
      <c r="P1190" s="3" t="s">
        <v>6609</v>
      </c>
      <c r="Q1190" s="3" t="s">
        <v>9161</v>
      </c>
      <c r="R1190" s="3" t="s">
        <v>6479</v>
      </c>
      <c r="S1190" s="3" t="s">
        <v>6480</v>
      </c>
      <c r="T1190" s="3" t="s">
        <v>6481</v>
      </c>
      <c r="U1190" s="3" t="s">
        <v>6716</v>
      </c>
      <c r="V1190" s="3" t="s">
        <v>154</v>
      </c>
      <c r="W1190" s="3" t="s">
        <v>154</v>
      </c>
      <c r="X1190" s="3" t="s">
        <v>154</v>
      </c>
      <c r="Y1190" s="3" t="s">
        <v>154</v>
      </c>
      <c r="Z1190" s="3" t="s">
        <v>154</v>
      </c>
      <c r="AA1190" s="3" t="s">
        <v>154</v>
      </c>
      <c r="AB1190" s="3" t="s">
        <v>154</v>
      </c>
      <c r="AC1190" s="3" t="s">
        <v>154</v>
      </c>
      <c r="AD1190" s="3" t="s">
        <v>6151</v>
      </c>
      <c r="AE1190" s="3" t="s">
        <v>6151</v>
      </c>
      <c r="AF1190" s="3" t="s">
        <v>154</v>
      </c>
      <c r="AG1190" s="3" t="s">
        <v>154</v>
      </c>
      <c r="AH1190" s="3" t="s">
        <v>6478</v>
      </c>
      <c r="AI1190" s="3" t="s">
        <v>6482</v>
      </c>
      <c r="AJ1190" s="3" t="s">
        <v>6033</v>
      </c>
    </row>
    <row r="1191" spans="1:36" ht="15">
      <c r="A1191" s="10">
        <v>1294</v>
      </c>
      <c r="B1191" t="str">
        <f>IF(K1191="总计","",INDEX(主数据!A:AD,MATCH(J1191,主数据!A:A,0),9))</f>
        <v>华东大区公司</v>
      </c>
      <c r="C1191" t="str">
        <f>IF(K1191="","",INDEX(主数据!A:AD,MATCH(J1191,主数据!A:A,0),11))</f>
        <v>上海西区</v>
      </c>
      <c r="D1191" t="str">
        <f t="shared" si="72"/>
        <v>SH70自营停车费（临时）直接录入</v>
      </c>
      <c r="E1191" s="13" t="str">
        <f t="shared" si="74"/>
        <v/>
      </c>
      <c r="F1191" s="13" t="str">
        <f>IF(E1191="","",IFERROR(IF(IF(K1191="","",INDEX(收费标合同信息维护!A:Q,MATCH(D1191,收费标合同信息维护!J:J,0),10))=D1191,"有","无"),"无"))</f>
        <v/>
      </c>
      <c r="G1191" s="13" t="str">
        <f t="shared" si="73"/>
        <v/>
      </c>
      <c r="H1191" s="13" t="str">
        <f t="shared" si="75"/>
        <v/>
      </c>
      <c r="I1191" s="13" t="str">
        <f>IF(G1191="","",IFERROR(IF(IF(K1191="","",INDEX(收费标合同信息维护!A:Q,MATCH(G1191,收费标合同信息维护!M:M,0),13))=G1191,"有","无"),"无"))</f>
        <v/>
      </c>
      <c r="J1191" s="3" t="s">
        <v>3289</v>
      </c>
      <c r="K1191" s="3" t="s">
        <v>9153</v>
      </c>
      <c r="L1191" s="3" t="s">
        <v>8898</v>
      </c>
      <c r="M1191" s="3" t="s">
        <v>8899</v>
      </c>
      <c r="N1191" s="3" t="s">
        <v>6477</v>
      </c>
      <c r="O1191" s="3" t="s">
        <v>6597</v>
      </c>
      <c r="P1191" s="3" t="s">
        <v>6604</v>
      </c>
      <c r="Q1191" s="3" t="s">
        <v>9162</v>
      </c>
      <c r="R1191" s="3" t="s">
        <v>6479</v>
      </c>
      <c r="S1191" s="3" t="s">
        <v>6480</v>
      </c>
      <c r="T1191" s="3" t="s">
        <v>6481</v>
      </c>
      <c r="U1191" s="3" t="s">
        <v>6716</v>
      </c>
      <c r="V1191" s="3" t="s">
        <v>154</v>
      </c>
      <c r="W1191" s="3" t="s">
        <v>154</v>
      </c>
      <c r="X1191" s="3" t="s">
        <v>154</v>
      </c>
      <c r="Y1191" s="3" t="s">
        <v>154</v>
      </c>
      <c r="Z1191" s="3" t="s">
        <v>154</v>
      </c>
      <c r="AA1191" s="3" t="s">
        <v>154</v>
      </c>
      <c r="AB1191" s="3" t="s">
        <v>154</v>
      </c>
      <c r="AC1191" s="3" t="s">
        <v>154</v>
      </c>
      <c r="AD1191" s="3" t="s">
        <v>6151</v>
      </c>
      <c r="AE1191" s="3" t="s">
        <v>6151</v>
      </c>
      <c r="AF1191" s="3" t="s">
        <v>154</v>
      </c>
      <c r="AG1191" s="3" t="s">
        <v>154</v>
      </c>
      <c r="AH1191" s="3" t="s">
        <v>6478</v>
      </c>
      <c r="AI1191" s="3" t="s">
        <v>6482</v>
      </c>
      <c r="AJ1191" s="3" t="s">
        <v>6033</v>
      </c>
    </row>
    <row r="1192" spans="1:36" ht="15">
      <c r="A1192" s="10">
        <v>1295</v>
      </c>
      <c r="B1192" t="str">
        <f>IF(K1192="总计","",INDEX(主数据!A:AD,MATCH(J1192,主数据!A:A,0),9))</f>
        <v>华东大区公司</v>
      </c>
      <c r="C1192" t="str">
        <f>IF(K1192="","",INDEX(主数据!A:AD,MATCH(J1192,主数据!A:A,0),11))</f>
        <v>上海西区</v>
      </c>
      <c r="D1192" t="str">
        <f t="shared" si="72"/>
        <v>SH70代收代付其他费用直接录入</v>
      </c>
      <c r="E1192" s="13" t="str">
        <f t="shared" si="74"/>
        <v/>
      </c>
      <c r="F1192" s="13" t="str">
        <f>IF(E1192="","",IFERROR(IF(IF(K1192="","",INDEX(收费标合同信息维护!A:Q,MATCH(D1192,收费标合同信息维护!J:J,0),10))=D1192,"有","无"),"无"))</f>
        <v/>
      </c>
      <c r="G1192" s="13" t="str">
        <f t="shared" si="73"/>
        <v/>
      </c>
      <c r="H1192" s="13" t="str">
        <f t="shared" si="75"/>
        <v/>
      </c>
      <c r="I1192" s="13" t="str">
        <f>IF(G1192="","",IFERROR(IF(IF(K1192="","",INDEX(收费标合同信息维护!A:Q,MATCH(G1192,收费标合同信息维护!M:M,0),13))=G1192,"有","无"),"无"))</f>
        <v/>
      </c>
      <c r="J1192" s="3" t="s">
        <v>3289</v>
      </c>
      <c r="K1192" s="3" t="s">
        <v>9153</v>
      </c>
      <c r="L1192" s="3" t="s">
        <v>6620</v>
      </c>
      <c r="M1192" s="3" t="s">
        <v>6621</v>
      </c>
      <c r="N1192" s="3" t="s">
        <v>6477</v>
      </c>
      <c r="O1192" s="3" t="s">
        <v>6478</v>
      </c>
      <c r="P1192" s="3" t="s">
        <v>6612</v>
      </c>
      <c r="Q1192" s="3" t="s">
        <v>9163</v>
      </c>
      <c r="R1192" s="3" t="s">
        <v>6479</v>
      </c>
      <c r="S1192" s="3" t="s">
        <v>6480</v>
      </c>
      <c r="T1192" s="3" t="s">
        <v>6751</v>
      </c>
      <c r="U1192" s="3" t="s">
        <v>6716</v>
      </c>
      <c r="V1192" s="3" t="s">
        <v>154</v>
      </c>
      <c r="W1192" s="3" t="s">
        <v>154</v>
      </c>
      <c r="X1192" s="3" t="s">
        <v>154</v>
      </c>
      <c r="Y1192" s="3" t="s">
        <v>154</v>
      </c>
      <c r="Z1192" s="3" t="s">
        <v>154</v>
      </c>
      <c r="AA1192" s="3" t="s">
        <v>154</v>
      </c>
      <c r="AB1192" s="3" t="s">
        <v>154</v>
      </c>
      <c r="AC1192" s="3" t="s">
        <v>154</v>
      </c>
      <c r="AD1192" s="3" t="s">
        <v>6151</v>
      </c>
      <c r="AE1192" s="3" t="s">
        <v>6151</v>
      </c>
      <c r="AF1192" s="3" t="s">
        <v>154</v>
      </c>
      <c r="AG1192" s="3" t="s">
        <v>154</v>
      </c>
      <c r="AH1192" s="3" t="s">
        <v>6478</v>
      </c>
      <c r="AI1192" s="3" t="s">
        <v>6482</v>
      </c>
      <c r="AJ1192" s="3" t="s">
        <v>6033</v>
      </c>
    </row>
    <row r="1193" spans="1:36" ht="15">
      <c r="A1193" s="10">
        <v>1296</v>
      </c>
      <c r="B1193" t="str">
        <f>IF(K1193="总计","",INDEX(主数据!A:AD,MATCH(J1193,主数据!A:A,0),9))</f>
        <v>华东大区公司</v>
      </c>
      <c r="C1193" t="str">
        <f>IF(K1193="","",INDEX(主数据!A:AD,MATCH(J1193,主数据!A:A,0),11))</f>
        <v>上海西区</v>
      </c>
      <c r="D1193" t="str">
        <f t="shared" si="72"/>
        <v>SH70代收代付其他费用直接录入</v>
      </c>
      <c r="E1193" s="13" t="str">
        <f t="shared" si="74"/>
        <v/>
      </c>
      <c r="F1193" s="13" t="str">
        <f>IF(E1193="","",IFERROR(IF(IF(K1193="","",INDEX(收费标合同信息维护!A:Q,MATCH(D1193,收费标合同信息维护!J:J,0),10))=D1193,"有","无"),"无"))</f>
        <v/>
      </c>
      <c r="G1193" s="13" t="str">
        <f t="shared" si="73"/>
        <v/>
      </c>
      <c r="H1193" s="13" t="str">
        <f t="shared" si="75"/>
        <v/>
      </c>
      <c r="I1193" s="13" t="str">
        <f>IF(G1193="","",IFERROR(IF(IF(K1193="","",INDEX(收费标合同信息维护!A:Q,MATCH(G1193,收费标合同信息维护!M:M,0),13))=G1193,"有","无"),"无"))</f>
        <v/>
      </c>
      <c r="J1193" s="3" t="s">
        <v>3289</v>
      </c>
      <c r="K1193" s="3" t="s">
        <v>9153</v>
      </c>
      <c r="L1193" s="3" t="s">
        <v>6620</v>
      </c>
      <c r="M1193" s="3" t="s">
        <v>6621</v>
      </c>
      <c r="N1193" s="3" t="s">
        <v>6477</v>
      </c>
      <c r="O1193" s="3" t="s">
        <v>6478</v>
      </c>
      <c r="P1193" s="3" t="s">
        <v>6617</v>
      </c>
      <c r="Q1193" s="3" t="s">
        <v>6581</v>
      </c>
      <c r="R1193" s="3" t="s">
        <v>6479</v>
      </c>
      <c r="S1193" s="3" t="s">
        <v>6480</v>
      </c>
      <c r="T1193" s="3" t="s">
        <v>9164</v>
      </c>
      <c r="U1193" s="3" t="s">
        <v>6716</v>
      </c>
      <c r="V1193" s="3" t="s">
        <v>154</v>
      </c>
      <c r="W1193" s="3" t="s">
        <v>154</v>
      </c>
      <c r="X1193" s="3" t="s">
        <v>154</v>
      </c>
      <c r="Y1193" s="3" t="s">
        <v>154</v>
      </c>
      <c r="Z1193" s="3" t="s">
        <v>154</v>
      </c>
      <c r="AA1193" s="3" t="s">
        <v>154</v>
      </c>
      <c r="AB1193" s="3" t="s">
        <v>154</v>
      </c>
      <c r="AC1193" s="3" t="s">
        <v>154</v>
      </c>
      <c r="AD1193" s="3" t="s">
        <v>6151</v>
      </c>
      <c r="AE1193" s="3" t="s">
        <v>6151</v>
      </c>
      <c r="AF1193" s="3" t="s">
        <v>154</v>
      </c>
      <c r="AG1193" s="3" t="s">
        <v>154</v>
      </c>
      <c r="AH1193" s="3" t="s">
        <v>6478</v>
      </c>
      <c r="AI1193" s="3" t="s">
        <v>6482</v>
      </c>
      <c r="AJ1193" s="3" t="s">
        <v>6489</v>
      </c>
    </row>
    <row r="1194" spans="1:36" ht="15">
      <c r="A1194" s="10">
        <v>1297</v>
      </c>
      <c r="B1194" t="str">
        <f>IF(K1194="总计","",INDEX(主数据!A:AD,MATCH(J1194,主数据!A:A,0),9))</f>
        <v>华东大区公司</v>
      </c>
      <c r="C1194" t="str">
        <f>IF(K1194="","",INDEX(主数据!A:AD,MATCH(J1194,主数据!A:A,0),11))</f>
        <v>上海西区</v>
      </c>
      <c r="D1194" t="str">
        <f t="shared" si="72"/>
        <v>SH70空置物业费直接录入</v>
      </c>
      <c r="E1194" s="13" t="str">
        <f t="shared" si="74"/>
        <v/>
      </c>
      <c r="F1194" s="13" t="str">
        <f>IF(E1194="","",IFERROR(IF(IF(K1194="","",INDEX(收费标合同信息维护!A:Q,MATCH(D1194,收费标合同信息维护!J:J,0),10))=D1194,"有","无"),"无"))</f>
        <v/>
      </c>
      <c r="G1194" s="13" t="str">
        <f t="shared" si="73"/>
        <v/>
      </c>
      <c r="H1194" s="13" t="str">
        <f t="shared" si="75"/>
        <v/>
      </c>
      <c r="I1194" s="13" t="str">
        <f>IF(G1194="","",IFERROR(IF(IF(K1194="","",INDEX(收费标合同信息维护!A:Q,MATCH(G1194,收费标合同信息维护!M:M,0),13))=G1194,"有","无"),"无"))</f>
        <v/>
      </c>
      <c r="J1194" s="3" t="s">
        <v>3289</v>
      </c>
      <c r="K1194" s="3" t="s">
        <v>9153</v>
      </c>
      <c r="L1194" s="3" t="s">
        <v>6580</v>
      </c>
      <c r="M1194" s="3" t="s">
        <v>6581</v>
      </c>
      <c r="N1194" s="3" t="s">
        <v>6477</v>
      </c>
      <c r="O1194" s="3" t="s">
        <v>6478</v>
      </c>
      <c r="P1194" s="3" t="s">
        <v>6598</v>
      </c>
      <c r="Q1194" s="3" t="s">
        <v>6589</v>
      </c>
      <c r="R1194" s="3" t="s">
        <v>6479</v>
      </c>
      <c r="S1194" s="3" t="s">
        <v>6480</v>
      </c>
      <c r="T1194" s="3" t="s">
        <v>7315</v>
      </c>
      <c r="U1194" s="3" t="s">
        <v>154</v>
      </c>
      <c r="V1194" s="3" t="s">
        <v>154</v>
      </c>
      <c r="W1194" s="3" t="s">
        <v>154</v>
      </c>
      <c r="X1194" s="3" t="s">
        <v>154</v>
      </c>
      <c r="Y1194" s="3" t="s">
        <v>154</v>
      </c>
      <c r="Z1194" s="3" t="s">
        <v>154</v>
      </c>
      <c r="AA1194" s="3" t="s">
        <v>154</v>
      </c>
      <c r="AB1194" s="3" t="s">
        <v>154</v>
      </c>
      <c r="AC1194" s="3" t="s">
        <v>154</v>
      </c>
      <c r="AD1194" s="3" t="s">
        <v>6151</v>
      </c>
      <c r="AE1194" s="3" t="s">
        <v>6151</v>
      </c>
      <c r="AF1194" s="3" t="s">
        <v>154</v>
      </c>
      <c r="AG1194" s="3" t="s">
        <v>154</v>
      </c>
      <c r="AH1194" s="3" t="s">
        <v>6478</v>
      </c>
      <c r="AI1194" s="3" t="s">
        <v>6482</v>
      </c>
      <c r="AJ1194" s="3" t="s">
        <v>6033</v>
      </c>
    </row>
    <row r="1195" spans="1:36" ht="15">
      <c r="A1195" s="10">
        <v>1298</v>
      </c>
      <c r="B1195" t="str">
        <f>IF(K1195="总计","",INDEX(主数据!A:AD,MATCH(J1195,主数据!A:A,0),9))</f>
        <v>环渤海大区公司</v>
      </c>
      <c r="C1195" t="str">
        <f>IF(K1195="","",INDEX(主数据!A:AD,MATCH(J1195,主数据!A:A,0),11))</f>
        <v>天津东区</v>
      </c>
      <c r="D1195" t="str">
        <f t="shared" si="72"/>
        <v>TJ50物业服务费直接录入</v>
      </c>
      <c r="E1195" s="13" t="str">
        <f t="shared" si="74"/>
        <v/>
      </c>
      <c r="F1195" s="13" t="str">
        <f>IF(E1195="","",IFERROR(IF(IF(K1195="","",INDEX(收费标合同信息维护!A:Q,MATCH(D1195,收费标合同信息维护!J:J,0),10))=D1195,"有","无"),"无"))</f>
        <v/>
      </c>
      <c r="G1195" s="13" t="str">
        <f t="shared" si="73"/>
        <v/>
      </c>
      <c r="H1195" s="13" t="str">
        <f t="shared" si="75"/>
        <v/>
      </c>
      <c r="I1195" s="13" t="str">
        <f>IF(G1195="","",IFERROR(IF(IF(K1195="","",INDEX(收费标合同信息维护!A:Q,MATCH(G1195,收费标合同信息维护!M:M,0),13))=G1195,"有","无"),"无"))</f>
        <v/>
      </c>
      <c r="J1195" s="3" t="s">
        <v>4333</v>
      </c>
      <c r="K1195" s="3" t="s">
        <v>9165</v>
      </c>
      <c r="L1195" s="3" t="s">
        <v>6025</v>
      </c>
      <c r="M1195" s="3" t="s">
        <v>6026</v>
      </c>
      <c r="N1195" s="3" t="s">
        <v>6477</v>
      </c>
      <c r="O1195" s="3" t="s">
        <v>6478</v>
      </c>
      <c r="P1195" s="3" t="s">
        <v>9166</v>
      </c>
      <c r="Q1195" s="3" t="s">
        <v>9167</v>
      </c>
      <c r="R1195" s="3" t="s">
        <v>6479</v>
      </c>
      <c r="S1195" s="3" t="s">
        <v>6480</v>
      </c>
      <c r="T1195" s="3" t="s">
        <v>6644</v>
      </c>
      <c r="U1195" s="3" t="s">
        <v>154</v>
      </c>
      <c r="V1195" s="3" t="s">
        <v>154</v>
      </c>
      <c r="W1195" s="3" t="s">
        <v>154</v>
      </c>
      <c r="X1195" s="3" t="s">
        <v>154</v>
      </c>
      <c r="Y1195" s="3" t="s">
        <v>154</v>
      </c>
      <c r="Z1195" s="3" t="s">
        <v>154</v>
      </c>
      <c r="AA1195" s="3" t="s">
        <v>154</v>
      </c>
      <c r="AB1195" s="3" t="s">
        <v>154</v>
      </c>
      <c r="AC1195" s="3" t="s">
        <v>154</v>
      </c>
      <c r="AD1195" s="3" t="s">
        <v>6151</v>
      </c>
      <c r="AE1195" s="3" t="s">
        <v>6151</v>
      </c>
      <c r="AF1195" s="3" t="s">
        <v>154</v>
      </c>
      <c r="AG1195" s="3" t="s">
        <v>154</v>
      </c>
      <c r="AH1195" s="3" t="s">
        <v>6478</v>
      </c>
      <c r="AI1195" s="3" t="s">
        <v>6482</v>
      </c>
      <c r="AJ1195" s="3" t="s">
        <v>18140</v>
      </c>
    </row>
    <row r="1196" spans="1:36" ht="15">
      <c r="A1196" s="10">
        <v>1299</v>
      </c>
      <c r="B1196" t="str">
        <f>IF(K1196="总计","",INDEX(主数据!A:AD,MATCH(J1196,主数据!A:A,0),9))</f>
        <v>环渤海大区公司</v>
      </c>
      <c r="C1196" t="str">
        <f>IF(K1196="","",INDEX(主数据!A:AD,MATCH(J1196,主数据!A:A,0),11))</f>
        <v>天津东区</v>
      </c>
      <c r="D1196" t="str">
        <f t="shared" si="72"/>
        <v>TJ50物业服务费标准方式8.70</v>
      </c>
      <c r="E1196" s="13" t="str">
        <f t="shared" si="74"/>
        <v>8.70</v>
      </c>
      <c r="F1196" s="13" t="str">
        <f>IF(E1196="","",IFERROR(IF(IF(K1196="","",INDEX(收费标合同信息维护!A:Q,MATCH(D1196,收费标合同信息维护!J:J,0),10))=D1196,"有","无"),"无"))</f>
        <v>无</v>
      </c>
      <c r="G1196" s="13" t="str">
        <f t="shared" si="73"/>
        <v/>
      </c>
      <c r="H1196" s="13" t="str">
        <f t="shared" si="75"/>
        <v/>
      </c>
      <c r="I1196" s="13" t="str">
        <f>IF(G1196="","",IFERROR(IF(IF(K1196="","",INDEX(收费标合同信息维护!A:Q,MATCH(G1196,收费标合同信息维护!M:M,0),13))=G1196,"有","无"),"无"))</f>
        <v/>
      </c>
      <c r="J1196" s="3" t="s">
        <v>4333</v>
      </c>
      <c r="K1196" s="3" t="s">
        <v>9165</v>
      </c>
      <c r="L1196" s="3" t="s">
        <v>6025</v>
      </c>
      <c r="M1196" s="3" t="s">
        <v>6026</v>
      </c>
      <c r="N1196" s="3" t="s">
        <v>6477</v>
      </c>
      <c r="O1196" s="3" t="s">
        <v>6478</v>
      </c>
      <c r="P1196" s="3" t="s">
        <v>9169</v>
      </c>
      <c r="Q1196" s="3" t="s">
        <v>9170</v>
      </c>
      <c r="R1196" s="3" t="s">
        <v>6484</v>
      </c>
      <c r="S1196" s="3" t="s">
        <v>6491</v>
      </c>
      <c r="T1196" s="3" t="s">
        <v>6644</v>
      </c>
      <c r="U1196" s="3" t="s">
        <v>154</v>
      </c>
      <c r="V1196" s="3" t="s">
        <v>9171</v>
      </c>
      <c r="W1196" s="3" t="s">
        <v>154</v>
      </c>
      <c r="X1196" s="3" t="s">
        <v>154</v>
      </c>
      <c r="Y1196" s="3" t="s">
        <v>154</v>
      </c>
      <c r="Z1196" s="3" t="s">
        <v>154</v>
      </c>
      <c r="AA1196" s="3" t="s">
        <v>154</v>
      </c>
      <c r="AB1196" s="3" t="s">
        <v>154</v>
      </c>
      <c r="AC1196" s="3" t="s">
        <v>154</v>
      </c>
      <c r="AD1196" s="3" t="s">
        <v>6151</v>
      </c>
      <c r="AE1196" s="3" t="s">
        <v>6151</v>
      </c>
      <c r="AF1196" s="3" t="s">
        <v>6040</v>
      </c>
      <c r="AG1196" s="3" t="s">
        <v>154</v>
      </c>
      <c r="AH1196" s="3" t="s">
        <v>6478</v>
      </c>
      <c r="AI1196" s="3" t="s">
        <v>6482</v>
      </c>
      <c r="AJ1196" s="3" t="s">
        <v>6044</v>
      </c>
    </row>
    <row r="1197" spans="1:36" ht="15">
      <c r="A1197" s="10">
        <v>1300</v>
      </c>
      <c r="B1197" t="str">
        <f>IF(K1197="总计","",INDEX(主数据!A:AD,MATCH(J1197,主数据!A:A,0),9))</f>
        <v>环渤海大区公司</v>
      </c>
      <c r="C1197" t="str">
        <f>IF(K1197="","",INDEX(主数据!A:AD,MATCH(J1197,主数据!A:A,0),11))</f>
        <v>天津东区</v>
      </c>
      <c r="D1197" t="str">
        <f t="shared" si="72"/>
        <v>TJ50物业服务费标准方式1.41</v>
      </c>
      <c r="E1197" s="13" t="str">
        <f t="shared" si="74"/>
        <v>1.41</v>
      </c>
      <c r="F1197" s="13" t="str">
        <f>IF(E1197="","",IFERROR(IF(IF(K1197="","",INDEX(收费标合同信息维护!A:Q,MATCH(D1197,收费标合同信息维护!J:J,0),10))=D1197,"有","无"),"无"))</f>
        <v>无</v>
      </c>
      <c r="G1197" s="13" t="str">
        <f t="shared" si="73"/>
        <v/>
      </c>
      <c r="H1197" s="13" t="str">
        <f t="shared" si="75"/>
        <v/>
      </c>
      <c r="I1197" s="13" t="str">
        <f>IF(G1197="","",IFERROR(IF(IF(K1197="","",INDEX(收费标合同信息维护!A:Q,MATCH(G1197,收费标合同信息维护!M:M,0),13))=G1197,"有","无"),"无"))</f>
        <v/>
      </c>
      <c r="J1197" s="3" t="s">
        <v>4333</v>
      </c>
      <c r="K1197" s="3" t="s">
        <v>9165</v>
      </c>
      <c r="L1197" s="3" t="s">
        <v>6025</v>
      </c>
      <c r="M1197" s="3" t="s">
        <v>6026</v>
      </c>
      <c r="N1197" s="3" t="s">
        <v>6477</v>
      </c>
      <c r="O1197" s="3" t="s">
        <v>6478</v>
      </c>
      <c r="P1197" s="3" t="s">
        <v>9172</v>
      </c>
      <c r="Q1197" s="3" t="s">
        <v>9173</v>
      </c>
      <c r="R1197" s="3" t="s">
        <v>6484</v>
      </c>
      <c r="S1197" s="3" t="s">
        <v>6491</v>
      </c>
      <c r="T1197" s="3" t="s">
        <v>6644</v>
      </c>
      <c r="U1197" s="3" t="s">
        <v>154</v>
      </c>
      <c r="V1197" s="3" t="s">
        <v>9174</v>
      </c>
      <c r="W1197" s="3" t="s">
        <v>154</v>
      </c>
      <c r="X1197" s="3" t="s">
        <v>154</v>
      </c>
      <c r="Y1197" s="3" t="s">
        <v>154</v>
      </c>
      <c r="Z1197" s="3" t="s">
        <v>154</v>
      </c>
      <c r="AA1197" s="3" t="s">
        <v>154</v>
      </c>
      <c r="AB1197" s="3" t="s">
        <v>154</v>
      </c>
      <c r="AC1197" s="3" t="s">
        <v>154</v>
      </c>
      <c r="AD1197" s="3" t="s">
        <v>6151</v>
      </c>
      <c r="AE1197" s="3" t="s">
        <v>6151</v>
      </c>
      <c r="AF1197" s="3" t="s">
        <v>6040</v>
      </c>
      <c r="AG1197" s="3" t="s">
        <v>154</v>
      </c>
      <c r="AH1197" s="3" t="s">
        <v>6478</v>
      </c>
      <c r="AI1197" s="3" t="s">
        <v>6482</v>
      </c>
      <c r="AJ1197" s="3" t="s">
        <v>6044</v>
      </c>
    </row>
    <row r="1198" spans="1:36" ht="15">
      <c r="A1198" s="10">
        <v>1301</v>
      </c>
      <c r="B1198" t="str">
        <f>IF(K1198="总计","",INDEX(主数据!A:AD,MATCH(J1198,主数据!A:A,0),9))</f>
        <v>环渤海大区公司</v>
      </c>
      <c r="C1198" t="str">
        <f>IF(K1198="","",INDEX(主数据!A:AD,MATCH(J1198,主数据!A:A,0),11))</f>
        <v>天津东区</v>
      </c>
      <c r="D1198" t="str">
        <f t="shared" si="72"/>
        <v>TJ50物业服务费标准方式6.70</v>
      </c>
      <c r="E1198" s="13" t="str">
        <f t="shared" si="74"/>
        <v>6.70</v>
      </c>
      <c r="F1198" s="13" t="str">
        <f>IF(E1198="","",IFERROR(IF(IF(K1198="","",INDEX(收费标合同信息维护!A:Q,MATCH(D1198,收费标合同信息维护!J:J,0),10))=D1198,"有","无"),"无"))</f>
        <v>无</v>
      </c>
      <c r="G1198" s="13" t="str">
        <f t="shared" si="73"/>
        <v/>
      </c>
      <c r="H1198" s="13" t="str">
        <f t="shared" si="75"/>
        <v/>
      </c>
      <c r="I1198" s="13" t="str">
        <f>IF(G1198="","",IFERROR(IF(IF(K1198="","",INDEX(收费标合同信息维护!A:Q,MATCH(G1198,收费标合同信息维护!M:M,0),13))=G1198,"有","无"),"无"))</f>
        <v/>
      </c>
      <c r="J1198" s="3" t="s">
        <v>4333</v>
      </c>
      <c r="K1198" s="3" t="s">
        <v>9165</v>
      </c>
      <c r="L1198" s="3" t="s">
        <v>6025</v>
      </c>
      <c r="M1198" s="3" t="s">
        <v>6026</v>
      </c>
      <c r="N1198" s="3" t="s">
        <v>6477</v>
      </c>
      <c r="O1198" s="3" t="s">
        <v>6478</v>
      </c>
      <c r="P1198" s="3" t="s">
        <v>9175</v>
      </c>
      <c r="Q1198" s="3" t="s">
        <v>9176</v>
      </c>
      <c r="R1198" s="3" t="s">
        <v>6484</v>
      </c>
      <c r="S1198" s="3" t="s">
        <v>6491</v>
      </c>
      <c r="T1198" s="3" t="s">
        <v>6644</v>
      </c>
      <c r="U1198" s="3" t="s">
        <v>154</v>
      </c>
      <c r="V1198" s="3" t="s">
        <v>9177</v>
      </c>
      <c r="W1198" s="3" t="s">
        <v>154</v>
      </c>
      <c r="X1198" s="3" t="s">
        <v>154</v>
      </c>
      <c r="Y1198" s="3" t="s">
        <v>154</v>
      </c>
      <c r="Z1198" s="3" t="s">
        <v>154</v>
      </c>
      <c r="AA1198" s="3" t="s">
        <v>154</v>
      </c>
      <c r="AB1198" s="3" t="s">
        <v>154</v>
      </c>
      <c r="AC1198" s="3" t="s">
        <v>154</v>
      </c>
      <c r="AD1198" s="3" t="s">
        <v>6151</v>
      </c>
      <c r="AE1198" s="3" t="s">
        <v>6151</v>
      </c>
      <c r="AF1198" s="3" t="s">
        <v>154</v>
      </c>
      <c r="AG1198" s="3" t="s">
        <v>154</v>
      </c>
      <c r="AH1198" s="3" t="s">
        <v>6478</v>
      </c>
      <c r="AI1198" s="3" t="s">
        <v>6482</v>
      </c>
      <c r="AJ1198" s="3" t="s">
        <v>18141</v>
      </c>
    </row>
    <row r="1199" spans="1:36" ht="15">
      <c r="A1199" s="10">
        <v>1302</v>
      </c>
      <c r="B1199" t="str">
        <f>IF(K1199="总计","",INDEX(主数据!A:AD,MATCH(J1199,主数据!A:A,0),9))</f>
        <v>环渤海大区公司</v>
      </c>
      <c r="C1199" t="str">
        <f>IF(K1199="","",INDEX(主数据!A:AD,MATCH(J1199,主数据!A:A,0),11))</f>
        <v>天津东区</v>
      </c>
      <c r="D1199" t="str">
        <f t="shared" si="72"/>
        <v>TJ50物业服务费标准方式0.57</v>
      </c>
      <c r="E1199" s="13" t="str">
        <f t="shared" si="74"/>
        <v>0.57</v>
      </c>
      <c r="F1199" s="13" t="str">
        <f>IF(E1199="","",IFERROR(IF(IF(K1199="","",INDEX(收费标合同信息维护!A:Q,MATCH(D1199,收费标合同信息维护!J:J,0),10))=D1199,"有","无"),"无"))</f>
        <v>无</v>
      </c>
      <c r="G1199" s="13" t="str">
        <f t="shared" si="73"/>
        <v/>
      </c>
      <c r="H1199" s="13" t="str">
        <f t="shared" si="75"/>
        <v/>
      </c>
      <c r="I1199" s="13" t="str">
        <f>IF(G1199="","",IFERROR(IF(IF(K1199="","",INDEX(收费标合同信息维护!A:Q,MATCH(G1199,收费标合同信息维护!M:M,0),13))=G1199,"有","无"),"无"))</f>
        <v/>
      </c>
      <c r="J1199" s="3" t="s">
        <v>4333</v>
      </c>
      <c r="K1199" s="3" t="s">
        <v>9165</v>
      </c>
      <c r="L1199" s="3" t="s">
        <v>6025</v>
      </c>
      <c r="M1199" s="3" t="s">
        <v>6026</v>
      </c>
      <c r="N1199" s="3" t="s">
        <v>6477</v>
      </c>
      <c r="O1199" s="3" t="s">
        <v>6478</v>
      </c>
      <c r="P1199" s="3" t="s">
        <v>9178</v>
      </c>
      <c r="Q1199" s="3" t="s">
        <v>9179</v>
      </c>
      <c r="R1199" s="3" t="s">
        <v>6484</v>
      </c>
      <c r="S1199" s="3" t="s">
        <v>6491</v>
      </c>
      <c r="T1199" s="3" t="s">
        <v>6644</v>
      </c>
      <c r="U1199" s="3" t="s">
        <v>154</v>
      </c>
      <c r="V1199" s="3" t="s">
        <v>9180</v>
      </c>
      <c r="W1199" s="3" t="s">
        <v>154</v>
      </c>
      <c r="X1199" s="3" t="s">
        <v>154</v>
      </c>
      <c r="Y1199" s="3" t="s">
        <v>154</v>
      </c>
      <c r="Z1199" s="3" t="s">
        <v>154</v>
      </c>
      <c r="AA1199" s="3" t="s">
        <v>154</v>
      </c>
      <c r="AB1199" s="3" t="s">
        <v>154</v>
      </c>
      <c r="AC1199" s="3" t="s">
        <v>154</v>
      </c>
      <c r="AD1199" s="3" t="s">
        <v>6151</v>
      </c>
      <c r="AE1199" s="3" t="s">
        <v>6151</v>
      </c>
      <c r="AF1199" s="3" t="s">
        <v>154</v>
      </c>
      <c r="AG1199" s="3" t="s">
        <v>154</v>
      </c>
      <c r="AH1199" s="3" t="s">
        <v>6478</v>
      </c>
      <c r="AI1199" s="3" t="s">
        <v>6482</v>
      </c>
      <c r="AJ1199" s="3" t="s">
        <v>18141</v>
      </c>
    </row>
    <row r="1200" spans="1:36" ht="15">
      <c r="A1200" s="10">
        <v>1303</v>
      </c>
      <c r="B1200" t="str">
        <f>IF(K1200="总计","",INDEX(主数据!A:AD,MATCH(J1200,主数据!A:A,0),9))</f>
        <v>环渤海大区公司</v>
      </c>
      <c r="C1200" t="str">
        <f>IF(K1200="","",INDEX(主数据!A:AD,MATCH(J1200,主数据!A:A,0),11))</f>
        <v>天津东区</v>
      </c>
      <c r="D1200" t="str">
        <f t="shared" si="72"/>
        <v>TJ50物业服务费标准方式3.70</v>
      </c>
      <c r="E1200" s="13" t="str">
        <f t="shared" si="74"/>
        <v>3.70</v>
      </c>
      <c r="F1200" s="13" t="str">
        <f>IF(E1200="","",IFERROR(IF(IF(K1200="","",INDEX(收费标合同信息维护!A:Q,MATCH(D1200,收费标合同信息维护!J:J,0),10))=D1200,"有","无"),"无"))</f>
        <v>无</v>
      </c>
      <c r="G1200" s="13" t="str">
        <f t="shared" si="73"/>
        <v/>
      </c>
      <c r="H1200" s="13" t="str">
        <f t="shared" si="75"/>
        <v/>
      </c>
      <c r="I1200" s="13" t="str">
        <f>IF(G1200="","",IFERROR(IF(IF(K1200="","",INDEX(收费标合同信息维护!A:Q,MATCH(G1200,收费标合同信息维护!M:M,0),13))=G1200,"有","无"),"无"))</f>
        <v/>
      </c>
      <c r="J1200" s="3" t="s">
        <v>4333</v>
      </c>
      <c r="K1200" s="3" t="s">
        <v>9165</v>
      </c>
      <c r="L1200" s="3" t="s">
        <v>6025</v>
      </c>
      <c r="M1200" s="3" t="s">
        <v>6026</v>
      </c>
      <c r="N1200" s="3" t="s">
        <v>6477</v>
      </c>
      <c r="O1200" s="3" t="s">
        <v>6478</v>
      </c>
      <c r="P1200" s="3" t="s">
        <v>9181</v>
      </c>
      <c r="Q1200" s="3" t="s">
        <v>9182</v>
      </c>
      <c r="R1200" s="3" t="s">
        <v>6484</v>
      </c>
      <c r="S1200" s="3" t="s">
        <v>6491</v>
      </c>
      <c r="T1200" s="3" t="s">
        <v>6644</v>
      </c>
      <c r="U1200" s="3" t="s">
        <v>154</v>
      </c>
      <c r="V1200" s="3" t="s">
        <v>9183</v>
      </c>
      <c r="W1200" s="3" t="s">
        <v>154</v>
      </c>
      <c r="X1200" s="3" t="s">
        <v>154</v>
      </c>
      <c r="Y1200" s="3" t="s">
        <v>154</v>
      </c>
      <c r="Z1200" s="3" t="s">
        <v>154</v>
      </c>
      <c r="AA1200" s="3" t="s">
        <v>154</v>
      </c>
      <c r="AB1200" s="3" t="s">
        <v>154</v>
      </c>
      <c r="AC1200" s="3" t="s">
        <v>154</v>
      </c>
      <c r="AD1200" s="3" t="s">
        <v>6151</v>
      </c>
      <c r="AE1200" s="3" t="s">
        <v>6151</v>
      </c>
      <c r="AF1200" s="3" t="s">
        <v>6040</v>
      </c>
      <c r="AG1200" s="3" t="s">
        <v>154</v>
      </c>
      <c r="AH1200" s="3" t="s">
        <v>6478</v>
      </c>
      <c r="AI1200" s="3" t="s">
        <v>6482</v>
      </c>
      <c r="AJ1200" s="3" t="s">
        <v>6296</v>
      </c>
    </row>
    <row r="1201" spans="1:36" ht="15">
      <c r="A1201" s="10">
        <v>1304</v>
      </c>
      <c r="B1201" t="str">
        <f>IF(K1201="总计","",INDEX(主数据!A:AD,MATCH(J1201,主数据!A:A,0),9))</f>
        <v>环渤海大区公司</v>
      </c>
      <c r="C1201" t="str">
        <f>IF(K1201="","",INDEX(主数据!A:AD,MATCH(J1201,主数据!A:A,0),11))</f>
        <v>天津东区</v>
      </c>
      <c r="D1201" t="str">
        <f t="shared" si="72"/>
        <v>TJ50物业服务费标准方式0.45</v>
      </c>
      <c r="E1201" s="13" t="str">
        <f t="shared" si="74"/>
        <v>0.45</v>
      </c>
      <c r="F1201" s="13" t="str">
        <f>IF(E1201="","",IFERROR(IF(IF(K1201="","",INDEX(收费标合同信息维护!A:Q,MATCH(D1201,收费标合同信息维护!J:J,0),10))=D1201,"有","无"),"无"))</f>
        <v>无</v>
      </c>
      <c r="G1201" s="13" t="str">
        <f t="shared" si="73"/>
        <v/>
      </c>
      <c r="H1201" s="13" t="str">
        <f t="shared" si="75"/>
        <v/>
      </c>
      <c r="I1201" s="13" t="str">
        <f>IF(G1201="","",IFERROR(IF(IF(K1201="","",INDEX(收费标合同信息维护!A:Q,MATCH(G1201,收费标合同信息维护!M:M,0),13))=G1201,"有","无"),"无"))</f>
        <v/>
      </c>
      <c r="J1201" s="3" t="s">
        <v>4333</v>
      </c>
      <c r="K1201" s="3" t="s">
        <v>9165</v>
      </c>
      <c r="L1201" s="3" t="s">
        <v>6025</v>
      </c>
      <c r="M1201" s="3" t="s">
        <v>6026</v>
      </c>
      <c r="N1201" s="3" t="s">
        <v>6477</v>
      </c>
      <c r="O1201" s="3" t="s">
        <v>6478</v>
      </c>
      <c r="P1201" s="3" t="s">
        <v>9184</v>
      </c>
      <c r="Q1201" s="3" t="s">
        <v>9185</v>
      </c>
      <c r="R1201" s="3" t="s">
        <v>6484</v>
      </c>
      <c r="S1201" s="3" t="s">
        <v>6491</v>
      </c>
      <c r="T1201" s="3" t="s">
        <v>6644</v>
      </c>
      <c r="U1201" s="3" t="s">
        <v>154</v>
      </c>
      <c r="V1201" s="3" t="s">
        <v>8947</v>
      </c>
      <c r="W1201" s="3" t="s">
        <v>154</v>
      </c>
      <c r="X1201" s="3" t="s">
        <v>154</v>
      </c>
      <c r="Y1201" s="3" t="s">
        <v>154</v>
      </c>
      <c r="Z1201" s="3" t="s">
        <v>154</v>
      </c>
      <c r="AA1201" s="3" t="s">
        <v>154</v>
      </c>
      <c r="AB1201" s="3" t="s">
        <v>154</v>
      </c>
      <c r="AC1201" s="3" t="s">
        <v>154</v>
      </c>
      <c r="AD1201" s="3" t="s">
        <v>6151</v>
      </c>
      <c r="AE1201" s="3" t="s">
        <v>6151</v>
      </c>
      <c r="AF1201" s="3" t="s">
        <v>6040</v>
      </c>
      <c r="AG1201" s="3" t="s">
        <v>154</v>
      </c>
      <c r="AH1201" s="3" t="s">
        <v>6478</v>
      </c>
      <c r="AI1201" s="3" t="s">
        <v>6482</v>
      </c>
      <c r="AJ1201" s="3" t="s">
        <v>6296</v>
      </c>
    </row>
    <row r="1202" spans="1:36" ht="15">
      <c r="A1202" s="10">
        <v>1305</v>
      </c>
      <c r="B1202" t="str">
        <f>IF(K1202="总计","",INDEX(主数据!A:AD,MATCH(J1202,主数据!A:A,0),9))</f>
        <v>环渤海大区公司</v>
      </c>
      <c r="C1202" t="str">
        <f>IF(K1202="","",INDEX(主数据!A:AD,MATCH(J1202,主数据!A:A,0),11))</f>
        <v>天津东区</v>
      </c>
      <c r="D1202" t="str">
        <f t="shared" si="72"/>
        <v>TJ50物业服务费标准方式3.30</v>
      </c>
      <c r="E1202" s="13" t="str">
        <f t="shared" si="74"/>
        <v>3.30</v>
      </c>
      <c r="F1202" s="13" t="str">
        <f>IF(E1202="","",IFERROR(IF(IF(K1202="","",INDEX(收费标合同信息维护!A:Q,MATCH(D1202,收费标合同信息维护!J:J,0),10))=D1202,"有","无"),"无"))</f>
        <v>无</v>
      </c>
      <c r="G1202" s="13" t="str">
        <f t="shared" si="73"/>
        <v/>
      </c>
      <c r="H1202" s="13" t="str">
        <f t="shared" si="75"/>
        <v/>
      </c>
      <c r="I1202" s="13" t="str">
        <f>IF(G1202="","",IFERROR(IF(IF(K1202="","",INDEX(收费标合同信息维护!A:Q,MATCH(G1202,收费标合同信息维护!M:M,0),13))=G1202,"有","无"),"无"))</f>
        <v/>
      </c>
      <c r="J1202" s="3" t="s">
        <v>4333</v>
      </c>
      <c r="K1202" s="3" t="s">
        <v>9165</v>
      </c>
      <c r="L1202" s="3" t="s">
        <v>6025</v>
      </c>
      <c r="M1202" s="3" t="s">
        <v>6026</v>
      </c>
      <c r="N1202" s="3" t="s">
        <v>6477</v>
      </c>
      <c r="O1202" s="3" t="s">
        <v>6478</v>
      </c>
      <c r="P1202" s="3" t="s">
        <v>9186</v>
      </c>
      <c r="Q1202" s="3" t="s">
        <v>9187</v>
      </c>
      <c r="R1202" s="3" t="s">
        <v>6484</v>
      </c>
      <c r="S1202" s="3" t="s">
        <v>6491</v>
      </c>
      <c r="T1202" s="3" t="s">
        <v>6644</v>
      </c>
      <c r="U1202" s="3" t="s">
        <v>154</v>
      </c>
      <c r="V1202" s="3" t="s">
        <v>6732</v>
      </c>
      <c r="W1202" s="3" t="s">
        <v>154</v>
      </c>
      <c r="X1202" s="3" t="s">
        <v>154</v>
      </c>
      <c r="Y1202" s="3" t="s">
        <v>154</v>
      </c>
      <c r="Z1202" s="3" t="s">
        <v>154</v>
      </c>
      <c r="AA1202" s="3" t="s">
        <v>154</v>
      </c>
      <c r="AB1202" s="3" t="s">
        <v>154</v>
      </c>
      <c r="AC1202" s="3" t="s">
        <v>154</v>
      </c>
      <c r="AD1202" s="3" t="s">
        <v>6151</v>
      </c>
      <c r="AE1202" s="3" t="s">
        <v>6151</v>
      </c>
      <c r="AF1202" s="3" t="s">
        <v>6040</v>
      </c>
      <c r="AG1202" s="3" t="s">
        <v>154</v>
      </c>
      <c r="AH1202" s="3" t="s">
        <v>6478</v>
      </c>
      <c r="AI1202" s="3" t="s">
        <v>6482</v>
      </c>
      <c r="AJ1202" s="3" t="s">
        <v>6191</v>
      </c>
    </row>
    <row r="1203" spans="1:36" ht="30">
      <c r="A1203" s="10">
        <v>1306</v>
      </c>
      <c r="B1203" t="str">
        <f>IF(K1203="总计","",INDEX(主数据!A:AD,MATCH(J1203,主数据!A:A,0),9))</f>
        <v>环渤海大区公司</v>
      </c>
      <c r="C1203" t="str">
        <f>IF(K1203="","",INDEX(主数据!A:AD,MATCH(J1203,主数据!A:A,0),11))</f>
        <v>天津东区</v>
      </c>
      <c r="D1203" t="str">
        <f t="shared" si="72"/>
        <v>TJ50物业服务费标准方式0.28</v>
      </c>
      <c r="E1203" s="13" t="str">
        <f t="shared" si="74"/>
        <v>0.28</v>
      </c>
      <c r="F1203" s="13" t="str">
        <f>IF(E1203="","",IFERROR(IF(IF(K1203="","",INDEX(收费标合同信息维护!A:Q,MATCH(D1203,收费标合同信息维护!J:J,0),10))=D1203,"有","无"),"无"))</f>
        <v>无</v>
      </c>
      <c r="G1203" s="13" t="str">
        <f t="shared" si="73"/>
        <v/>
      </c>
      <c r="H1203" s="13" t="str">
        <f t="shared" si="75"/>
        <v/>
      </c>
      <c r="I1203" s="13" t="str">
        <f>IF(G1203="","",IFERROR(IF(IF(K1203="","",INDEX(收费标合同信息维护!A:Q,MATCH(G1203,收费标合同信息维护!M:M,0),13))=G1203,"有","无"),"无"))</f>
        <v/>
      </c>
      <c r="J1203" s="3" t="s">
        <v>4333</v>
      </c>
      <c r="K1203" s="3" t="s">
        <v>9165</v>
      </c>
      <c r="L1203" s="3" t="s">
        <v>6025</v>
      </c>
      <c r="M1203" s="3" t="s">
        <v>6026</v>
      </c>
      <c r="N1203" s="3" t="s">
        <v>6477</v>
      </c>
      <c r="O1203" s="3" t="s">
        <v>6478</v>
      </c>
      <c r="P1203" s="3" t="s">
        <v>9188</v>
      </c>
      <c r="Q1203" s="3" t="s">
        <v>9189</v>
      </c>
      <c r="R1203" s="3" t="s">
        <v>6484</v>
      </c>
      <c r="S1203" s="3" t="s">
        <v>6491</v>
      </c>
      <c r="T1203" s="3" t="s">
        <v>6644</v>
      </c>
      <c r="U1203" s="3" t="s">
        <v>154</v>
      </c>
      <c r="V1203" s="3" t="s">
        <v>9190</v>
      </c>
      <c r="W1203" s="3" t="s">
        <v>154</v>
      </c>
      <c r="X1203" s="3" t="s">
        <v>154</v>
      </c>
      <c r="Y1203" s="3" t="s">
        <v>154</v>
      </c>
      <c r="Z1203" s="3" t="s">
        <v>154</v>
      </c>
      <c r="AA1203" s="3" t="s">
        <v>154</v>
      </c>
      <c r="AB1203" s="3" t="s">
        <v>154</v>
      </c>
      <c r="AC1203" s="3" t="s">
        <v>154</v>
      </c>
      <c r="AD1203" s="3" t="s">
        <v>6151</v>
      </c>
      <c r="AE1203" s="3" t="s">
        <v>6151</v>
      </c>
      <c r="AF1203" s="3" t="s">
        <v>6040</v>
      </c>
      <c r="AG1203" s="3" t="s">
        <v>154</v>
      </c>
      <c r="AH1203" s="3" t="s">
        <v>6478</v>
      </c>
      <c r="AI1203" s="3" t="s">
        <v>6482</v>
      </c>
      <c r="AJ1203" s="3" t="s">
        <v>6191</v>
      </c>
    </row>
    <row r="1204" spans="1:36" ht="30">
      <c r="A1204" s="10">
        <v>1307</v>
      </c>
      <c r="B1204" t="str">
        <f>IF(K1204="总计","",INDEX(主数据!A:AD,MATCH(J1204,主数据!A:A,0),9))</f>
        <v>环渤海大区公司</v>
      </c>
      <c r="C1204" t="str">
        <f>IF(K1204="","",INDEX(主数据!A:AD,MATCH(J1204,主数据!A:A,0),11))</f>
        <v>天津东区</v>
      </c>
      <c r="D1204" t="str">
        <f t="shared" si="72"/>
        <v>TJ50开发商委托停车管理费（固定）定额</v>
      </c>
      <c r="E1204" s="13" t="str">
        <f t="shared" si="74"/>
        <v/>
      </c>
      <c r="F1204" s="13" t="str">
        <f>IF(E1204="","",IFERROR(IF(IF(K1204="","",INDEX(收费标合同信息维护!A:Q,MATCH(D1204,收费标合同信息维护!J:J,0),10))=D1204,"有","无"),"无"))</f>
        <v/>
      </c>
      <c r="G1204" s="13" t="str">
        <f t="shared" si="73"/>
        <v>TJ50开发商委托停车管理费（固定）定额110000.00</v>
      </c>
      <c r="H1204" s="13" t="str">
        <f t="shared" si="75"/>
        <v>110000.00</v>
      </c>
      <c r="I1204" s="13" t="str">
        <f>IF(G1204="","",IFERROR(IF(IF(K1204="","",INDEX(收费标合同信息维护!A:Q,MATCH(G1204,收费标合同信息维护!M:M,0),13))=G1204,"有","无"),"无"))</f>
        <v>无</v>
      </c>
      <c r="J1204" s="3" t="s">
        <v>4333</v>
      </c>
      <c r="K1204" s="3" t="s">
        <v>9165</v>
      </c>
      <c r="L1204" s="3" t="s">
        <v>6512</v>
      </c>
      <c r="M1204" s="3" t="s">
        <v>6513</v>
      </c>
      <c r="N1204" s="3" t="s">
        <v>6477</v>
      </c>
      <c r="O1204" s="3" t="s">
        <v>6478</v>
      </c>
      <c r="P1204" s="3" t="s">
        <v>9191</v>
      </c>
      <c r="Q1204" s="3" t="s">
        <v>6513</v>
      </c>
      <c r="R1204" s="3" t="s">
        <v>6490</v>
      </c>
      <c r="S1204" s="3" t="s">
        <v>6491</v>
      </c>
      <c r="T1204" s="3" t="s">
        <v>7001</v>
      </c>
      <c r="U1204" s="3" t="s">
        <v>7002</v>
      </c>
      <c r="V1204" s="3" t="s">
        <v>154</v>
      </c>
      <c r="W1204" s="3" t="s">
        <v>8113</v>
      </c>
      <c r="X1204" s="3" t="s">
        <v>154</v>
      </c>
      <c r="Y1204" s="3" t="s">
        <v>154</v>
      </c>
      <c r="Z1204" s="3" t="s">
        <v>154</v>
      </c>
      <c r="AA1204" s="3" t="s">
        <v>154</v>
      </c>
      <c r="AB1204" s="3" t="s">
        <v>154</v>
      </c>
      <c r="AC1204" s="3" t="s">
        <v>154</v>
      </c>
      <c r="AD1204" s="3" t="s">
        <v>6151</v>
      </c>
      <c r="AE1204" s="3" t="s">
        <v>6151</v>
      </c>
      <c r="AF1204" s="3" t="s">
        <v>154</v>
      </c>
      <c r="AG1204" s="3" t="s">
        <v>154</v>
      </c>
      <c r="AH1204" s="3" t="s">
        <v>6478</v>
      </c>
      <c r="AI1204" s="3" t="s">
        <v>6482</v>
      </c>
      <c r="AJ1204" s="3" t="s">
        <v>6033</v>
      </c>
    </row>
    <row r="1205" spans="1:36" ht="15">
      <c r="A1205" s="10">
        <v>1308</v>
      </c>
      <c r="B1205" t="str">
        <f>IF(K1205="总计","",INDEX(主数据!A:AD,MATCH(J1205,主数据!A:A,0),9))</f>
        <v>环渤海大区公司</v>
      </c>
      <c r="C1205" t="str">
        <f>IF(K1205="","",INDEX(主数据!A:AD,MATCH(J1205,主数据!A:A,0),11))</f>
        <v>天津东区</v>
      </c>
      <c r="D1205" t="str">
        <f t="shared" si="72"/>
        <v>TJ50空置物业费定额</v>
      </c>
      <c r="E1205" s="13" t="str">
        <f t="shared" si="74"/>
        <v/>
      </c>
      <c r="F1205" s="13" t="str">
        <f>IF(E1205="","",IFERROR(IF(IF(K1205="","",INDEX(收费标合同信息维护!A:Q,MATCH(D1205,收费标合同信息维护!J:J,0),10))=D1205,"有","无"),"无"))</f>
        <v/>
      </c>
      <c r="G1205" s="13" t="str">
        <f t="shared" si="73"/>
        <v>TJ50空置物业费定额218814.46</v>
      </c>
      <c r="H1205" s="13" t="str">
        <f t="shared" si="75"/>
        <v>218814.46</v>
      </c>
      <c r="I1205" s="13" t="str">
        <f>IF(G1205="","",IFERROR(IF(IF(K1205="","",INDEX(收费标合同信息维护!A:Q,MATCH(G1205,收费标合同信息维护!M:M,0),13))=G1205,"有","无"),"无"))</f>
        <v>无</v>
      </c>
      <c r="J1205" s="3" t="s">
        <v>4333</v>
      </c>
      <c r="K1205" s="3" t="s">
        <v>9165</v>
      </c>
      <c r="L1205" s="3" t="s">
        <v>6580</v>
      </c>
      <c r="M1205" s="3" t="s">
        <v>6581</v>
      </c>
      <c r="N1205" s="3" t="s">
        <v>6477</v>
      </c>
      <c r="O1205" s="3" t="s">
        <v>6478</v>
      </c>
      <c r="P1205" s="3" t="s">
        <v>9192</v>
      </c>
      <c r="Q1205" s="3" t="s">
        <v>9192</v>
      </c>
      <c r="R1205" s="3" t="s">
        <v>6490</v>
      </c>
      <c r="S1205" s="3" t="s">
        <v>6491</v>
      </c>
      <c r="T1205" s="3" t="s">
        <v>7084</v>
      </c>
      <c r="U1205" s="3" t="s">
        <v>154</v>
      </c>
      <c r="V1205" s="3" t="s">
        <v>154</v>
      </c>
      <c r="W1205" s="3" t="s">
        <v>9193</v>
      </c>
      <c r="X1205" s="3" t="s">
        <v>154</v>
      </c>
      <c r="Y1205" s="3" t="s">
        <v>154</v>
      </c>
      <c r="Z1205" s="3" t="s">
        <v>154</v>
      </c>
      <c r="AA1205" s="3" t="s">
        <v>154</v>
      </c>
      <c r="AB1205" s="3" t="s">
        <v>154</v>
      </c>
      <c r="AC1205" s="3" t="s">
        <v>154</v>
      </c>
      <c r="AD1205" s="3" t="s">
        <v>6151</v>
      </c>
      <c r="AE1205" s="3" t="s">
        <v>6151</v>
      </c>
      <c r="AF1205" s="3" t="s">
        <v>6040</v>
      </c>
      <c r="AG1205" s="3" t="s">
        <v>154</v>
      </c>
      <c r="AH1205" s="3" t="s">
        <v>6478</v>
      </c>
      <c r="AI1205" s="3" t="s">
        <v>6482</v>
      </c>
      <c r="AJ1205" s="3" t="s">
        <v>6489</v>
      </c>
    </row>
    <row r="1206" spans="1:36" ht="15">
      <c r="A1206" s="10">
        <v>1309</v>
      </c>
      <c r="B1206" t="str">
        <f>IF(K1206="总计","",INDEX(主数据!A:AD,MATCH(J1206,主数据!A:A,0),9))</f>
        <v>环渤海大区公司</v>
      </c>
      <c r="C1206" t="str">
        <f>IF(K1206="","",INDEX(主数据!A:AD,MATCH(J1206,主数据!A:A,0),11))</f>
        <v>天津东区</v>
      </c>
      <c r="D1206" t="str">
        <f t="shared" si="72"/>
        <v>TJ50空置物业费定额</v>
      </c>
      <c r="E1206" s="13" t="str">
        <f t="shared" si="74"/>
        <v/>
      </c>
      <c r="F1206" s="13" t="str">
        <f>IF(E1206="","",IFERROR(IF(IF(K1206="","",INDEX(收费标合同信息维护!A:Q,MATCH(D1206,收费标合同信息维护!J:J,0),10))=D1206,"有","无"),"无"))</f>
        <v/>
      </c>
      <c r="G1206" s="13" t="str">
        <f t="shared" si="73"/>
        <v>TJ50空置物业费定额358577.26</v>
      </c>
      <c r="H1206" s="13" t="str">
        <f t="shared" si="75"/>
        <v>358577.26</v>
      </c>
      <c r="I1206" s="13" t="str">
        <f>IF(G1206="","",IFERROR(IF(IF(K1206="","",INDEX(收费标合同信息维护!A:Q,MATCH(G1206,收费标合同信息维护!M:M,0),13))=G1206,"有","无"),"无"))</f>
        <v>无</v>
      </c>
      <c r="J1206" s="3" t="s">
        <v>4333</v>
      </c>
      <c r="K1206" s="3" t="s">
        <v>9165</v>
      </c>
      <c r="L1206" s="3" t="s">
        <v>6580</v>
      </c>
      <c r="M1206" s="3" t="s">
        <v>6581</v>
      </c>
      <c r="N1206" s="3" t="s">
        <v>6477</v>
      </c>
      <c r="O1206" s="3" t="s">
        <v>6478</v>
      </c>
      <c r="P1206" s="3" t="s">
        <v>9194</v>
      </c>
      <c r="Q1206" s="3" t="s">
        <v>9194</v>
      </c>
      <c r="R1206" s="3" t="s">
        <v>6490</v>
      </c>
      <c r="S1206" s="3" t="s">
        <v>6491</v>
      </c>
      <c r="T1206" s="3" t="s">
        <v>6548</v>
      </c>
      <c r="U1206" s="3" t="s">
        <v>6549</v>
      </c>
      <c r="V1206" s="3" t="s">
        <v>154</v>
      </c>
      <c r="W1206" s="3" t="s">
        <v>9195</v>
      </c>
      <c r="X1206" s="3" t="s">
        <v>154</v>
      </c>
      <c r="Y1206" s="3" t="s">
        <v>154</v>
      </c>
      <c r="Z1206" s="3" t="s">
        <v>154</v>
      </c>
      <c r="AA1206" s="3" t="s">
        <v>154</v>
      </c>
      <c r="AB1206" s="3" t="s">
        <v>154</v>
      </c>
      <c r="AC1206" s="3" t="s">
        <v>154</v>
      </c>
      <c r="AD1206" s="3" t="s">
        <v>6151</v>
      </c>
      <c r="AE1206" s="3" t="s">
        <v>6151</v>
      </c>
      <c r="AF1206" s="3" t="s">
        <v>6040</v>
      </c>
      <c r="AG1206" s="3" t="s">
        <v>154</v>
      </c>
      <c r="AH1206" s="3" t="s">
        <v>6478</v>
      </c>
      <c r="AI1206" s="3" t="s">
        <v>6482</v>
      </c>
      <c r="AJ1206" s="3" t="s">
        <v>6489</v>
      </c>
    </row>
    <row r="1207" spans="1:36" ht="15">
      <c r="A1207" s="10">
        <v>1310</v>
      </c>
      <c r="B1207" t="str">
        <f>IF(K1207="总计","",INDEX(主数据!A:AD,MATCH(J1207,主数据!A:A,0),9))</f>
        <v>环渤海大区公司</v>
      </c>
      <c r="C1207" t="str">
        <f>IF(K1207="","",INDEX(主数据!A:AD,MATCH(J1207,主数据!A:A,0),11))</f>
        <v>天津东区</v>
      </c>
      <c r="D1207" t="str">
        <f t="shared" si="72"/>
        <v>TJ50空置物业费定额</v>
      </c>
      <c r="E1207" s="13" t="str">
        <f t="shared" si="74"/>
        <v/>
      </c>
      <c r="F1207" s="13" t="str">
        <f>IF(E1207="","",IFERROR(IF(IF(K1207="","",INDEX(收费标合同信息维护!A:Q,MATCH(D1207,收费标合同信息维护!J:J,0),10))=D1207,"有","无"),"无"))</f>
        <v/>
      </c>
      <c r="G1207" s="13" t="str">
        <f t="shared" si="73"/>
        <v>TJ50空置物业费定额24225.43</v>
      </c>
      <c r="H1207" s="13" t="str">
        <f t="shared" si="75"/>
        <v>24225.43</v>
      </c>
      <c r="I1207" s="13" t="str">
        <f>IF(G1207="","",IFERROR(IF(IF(K1207="","",INDEX(收费标合同信息维护!A:Q,MATCH(G1207,收费标合同信息维护!M:M,0),13))=G1207,"有","无"),"无"))</f>
        <v>无</v>
      </c>
      <c r="J1207" s="3" t="s">
        <v>4333</v>
      </c>
      <c r="K1207" s="3" t="s">
        <v>9165</v>
      </c>
      <c r="L1207" s="3" t="s">
        <v>6580</v>
      </c>
      <c r="M1207" s="3" t="s">
        <v>6581</v>
      </c>
      <c r="N1207" s="3" t="s">
        <v>6477</v>
      </c>
      <c r="O1207" s="3" t="s">
        <v>6478</v>
      </c>
      <c r="P1207" s="3" t="s">
        <v>9196</v>
      </c>
      <c r="Q1207" s="3" t="s">
        <v>9196</v>
      </c>
      <c r="R1207" s="3" t="s">
        <v>6490</v>
      </c>
      <c r="S1207" s="3" t="s">
        <v>6491</v>
      </c>
      <c r="T1207" s="3" t="s">
        <v>7001</v>
      </c>
      <c r="U1207" s="3" t="s">
        <v>154</v>
      </c>
      <c r="V1207" s="3" t="s">
        <v>154</v>
      </c>
      <c r="W1207" s="3" t="s">
        <v>9197</v>
      </c>
      <c r="X1207" s="3" t="s">
        <v>154</v>
      </c>
      <c r="Y1207" s="3" t="s">
        <v>154</v>
      </c>
      <c r="Z1207" s="3" t="s">
        <v>154</v>
      </c>
      <c r="AA1207" s="3" t="s">
        <v>154</v>
      </c>
      <c r="AB1207" s="3" t="s">
        <v>154</v>
      </c>
      <c r="AC1207" s="3" t="s">
        <v>154</v>
      </c>
      <c r="AD1207" s="3" t="s">
        <v>6151</v>
      </c>
      <c r="AE1207" s="3" t="s">
        <v>6151</v>
      </c>
      <c r="AF1207" s="3" t="s">
        <v>154</v>
      </c>
      <c r="AG1207" s="3" t="s">
        <v>154</v>
      </c>
      <c r="AH1207" s="3" t="s">
        <v>6478</v>
      </c>
      <c r="AI1207" s="3" t="s">
        <v>6482</v>
      </c>
      <c r="AJ1207" s="3" t="s">
        <v>6033</v>
      </c>
    </row>
    <row r="1208" spans="1:36" ht="15">
      <c r="A1208" s="10">
        <v>1311</v>
      </c>
      <c r="B1208" t="str">
        <f>IF(K1208="总计","",INDEX(主数据!A:AD,MATCH(J1208,主数据!A:A,0),9))</f>
        <v>环渤海大区公司</v>
      </c>
      <c r="C1208" t="str">
        <f>IF(K1208="","",INDEX(主数据!A:AD,MATCH(J1208,主数据!A:A,0),11))</f>
        <v>天津南区</v>
      </c>
      <c r="D1208" t="str">
        <f t="shared" si="72"/>
        <v>TJ77物业服务费标准方式3.80</v>
      </c>
      <c r="E1208" s="13" t="str">
        <f t="shared" si="74"/>
        <v>3.80</v>
      </c>
      <c r="F1208" s="13" t="str">
        <f>IF(E1208="","",IFERROR(IF(IF(K1208="","",INDEX(收费标合同信息维护!A:Q,MATCH(D1208,收费标合同信息维护!J:J,0),10))=D1208,"有","无"),"无"))</f>
        <v>无</v>
      </c>
      <c r="G1208" s="13" t="str">
        <f t="shared" si="73"/>
        <v/>
      </c>
      <c r="H1208" s="13" t="str">
        <f t="shared" si="75"/>
        <v/>
      </c>
      <c r="I1208" s="13" t="str">
        <f>IF(G1208="","",IFERROR(IF(IF(K1208="","",INDEX(收费标合同信息维护!A:Q,MATCH(G1208,收费标合同信息维护!M:M,0),13))=G1208,"有","无"),"无"))</f>
        <v/>
      </c>
      <c r="J1208" s="3" t="s">
        <v>3419</v>
      </c>
      <c r="K1208" s="3" t="s">
        <v>9198</v>
      </c>
      <c r="L1208" s="3" t="s">
        <v>6025</v>
      </c>
      <c r="M1208" s="3" t="s">
        <v>6026</v>
      </c>
      <c r="N1208" s="3" t="s">
        <v>6477</v>
      </c>
      <c r="O1208" s="3" t="s">
        <v>6478</v>
      </c>
      <c r="P1208" s="3" t="s">
        <v>9199</v>
      </c>
      <c r="Q1208" s="3" t="s">
        <v>9200</v>
      </c>
      <c r="R1208" s="3" t="s">
        <v>6484</v>
      </c>
      <c r="S1208" s="3" t="s">
        <v>6491</v>
      </c>
      <c r="T1208" s="3" t="s">
        <v>6590</v>
      </c>
      <c r="U1208" s="3" t="s">
        <v>154</v>
      </c>
      <c r="V1208" s="3" t="s">
        <v>6991</v>
      </c>
      <c r="W1208" s="3" t="s">
        <v>154</v>
      </c>
      <c r="X1208" s="3" t="s">
        <v>154</v>
      </c>
      <c r="Y1208" s="3" t="s">
        <v>154</v>
      </c>
      <c r="Z1208" s="3" t="s">
        <v>154</v>
      </c>
      <c r="AA1208" s="3" t="s">
        <v>154</v>
      </c>
      <c r="AB1208" s="3" t="s">
        <v>154</v>
      </c>
      <c r="AC1208" s="3" t="s">
        <v>154</v>
      </c>
      <c r="AD1208" s="3" t="s">
        <v>6151</v>
      </c>
      <c r="AE1208" s="3" t="s">
        <v>6151</v>
      </c>
      <c r="AF1208" s="3" t="s">
        <v>154</v>
      </c>
      <c r="AG1208" s="3" t="s">
        <v>154</v>
      </c>
      <c r="AH1208" s="3" t="s">
        <v>6478</v>
      </c>
      <c r="AI1208" s="3" t="s">
        <v>6482</v>
      </c>
      <c r="AJ1208" s="3" t="s">
        <v>6030</v>
      </c>
    </row>
    <row r="1209" spans="1:36" ht="15">
      <c r="A1209" s="10">
        <v>1312</v>
      </c>
      <c r="B1209" t="str">
        <f>IF(K1209="总计","",INDEX(主数据!A:AD,MATCH(J1209,主数据!A:A,0),9))</f>
        <v>环渤海大区公司</v>
      </c>
      <c r="C1209" t="str">
        <f>IF(K1209="","",INDEX(主数据!A:AD,MATCH(J1209,主数据!A:A,0),11))</f>
        <v>天津南区</v>
      </c>
      <c r="D1209" t="str">
        <f t="shared" si="72"/>
        <v>TJ77物业服务费标准方式2.00</v>
      </c>
      <c r="E1209" s="13" t="str">
        <f t="shared" si="74"/>
        <v>2.00</v>
      </c>
      <c r="F1209" s="13" t="str">
        <f>IF(E1209="","",IFERROR(IF(IF(K1209="","",INDEX(收费标合同信息维护!A:Q,MATCH(D1209,收费标合同信息维护!J:J,0),10))=D1209,"有","无"),"无"))</f>
        <v>无</v>
      </c>
      <c r="G1209" s="13" t="str">
        <f t="shared" si="73"/>
        <v/>
      </c>
      <c r="H1209" s="13" t="str">
        <f t="shared" si="75"/>
        <v/>
      </c>
      <c r="I1209" s="13" t="str">
        <f>IF(G1209="","",IFERROR(IF(IF(K1209="","",INDEX(收费标合同信息维护!A:Q,MATCH(G1209,收费标合同信息维护!M:M,0),13))=G1209,"有","无"),"无"))</f>
        <v/>
      </c>
      <c r="J1209" s="3" t="s">
        <v>3419</v>
      </c>
      <c r="K1209" s="3" t="s">
        <v>9198</v>
      </c>
      <c r="L1209" s="3" t="s">
        <v>6025</v>
      </c>
      <c r="M1209" s="3" t="s">
        <v>6026</v>
      </c>
      <c r="N1209" s="3" t="s">
        <v>6477</v>
      </c>
      <c r="O1209" s="3" t="s">
        <v>6478</v>
      </c>
      <c r="P1209" s="3" t="s">
        <v>9201</v>
      </c>
      <c r="Q1209" s="3" t="s">
        <v>9202</v>
      </c>
      <c r="R1209" s="3" t="s">
        <v>6484</v>
      </c>
      <c r="S1209" s="3" t="s">
        <v>6491</v>
      </c>
      <c r="T1209" s="3" t="s">
        <v>6590</v>
      </c>
      <c r="U1209" s="3" t="s">
        <v>154</v>
      </c>
      <c r="V1209" s="3" t="s">
        <v>6686</v>
      </c>
      <c r="W1209" s="3" t="s">
        <v>154</v>
      </c>
      <c r="X1209" s="3" t="s">
        <v>154</v>
      </c>
      <c r="Y1209" s="3" t="s">
        <v>154</v>
      </c>
      <c r="Z1209" s="3" t="s">
        <v>154</v>
      </c>
      <c r="AA1209" s="3" t="s">
        <v>154</v>
      </c>
      <c r="AB1209" s="3" t="s">
        <v>154</v>
      </c>
      <c r="AC1209" s="3" t="s">
        <v>154</v>
      </c>
      <c r="AD1209" s="3" t="s">
        <v>6151</v>
      </c>
      <c r="AE1209" s="3" t="s">
        <v>6151</v>
      </c>
      <c r="AF1209" s="3" t="s">
        <v>6040</v>
      </c>
      <c r="AG1209" s="3" t="s">
        <v>154</v>
      </c>
      <c r="AH1209" s="3" t="s">
        <v>6478</v>
      </c>
      <c r="AI1209" s="3" t="s">
        <v>6482</v>
      </c>
      <c r="AJ1209" s="3" t="s">
        <v>9203</v>
      </c>
    </row>
    <row r="1210" spans="1:36" ht="30">
      <c r="A1210" s="10">
        <v>1313</v>
      </c>
      <c r="B1210" t="str">
        <f>IF(K1210="总计","",INDEX(主数据!A:AD,MATCH(J1210,主数据!A:A,0),9))</f>
        <v>环渤海大区公司</v>
      </c>
      <c r="C1210" t="str">
        <f>IF(K1210="","",INDEX(主数据!A:AD,MATCH(J1210,主数据!A:A,0),11))</f>
        <v>天津南区</v>
      </c>
      <c r="D1210" t="str">
        <f t="shared" si="72"/>
        <v>TJ77小业主委托停车管理费（固定）定额</v>
      </c>
      <c r="E1210" s="13" t="str">
        <f t="shared" si="74"/>
        <v/>
      </c>
      <c r="F1210" s="13" t="str">
        <f>IF(E1210="","",IFERROR(IF(IF(K1210="","",INDEX(收费标合同信息维护!A:Q,MATCH(D1210,收费标合同信息维护!J:J,0),10))=D1210,"有","无"),"无"))</f>
        <v/>
      </c>
      <c r="G1210" s="13" t="str">
        <f t="shared" si="73"/>
        <v>TJ77小业主委托停车管理费（固定）定额100.00</v>
      </c>
      <c r="H1210" s="13" t="str">
        <f t="shared" si="75"/>
        <v>100.00</v>
      </c>
      <c r="I1210" s="13" t="str">
        <f>IF(G1210="","",IFERROR(IF(IF(K1210="","",INDEX(收费标合同信息维护!A:Q,MATCH(G1210,收费标合同信息维护!M:M,0),13))=G1210,"有","无"),"无"))</f>
        <v>无</v>
      </c>
      <c r="J1210" s="3" t="s">
        <v>3419</v>
      </c>
      <c r="K1210" s="3" t="s">
        <v>9198</v>
      </c>
      <c r="L1210" s="3" t="s">
        <v>7013</v>
      </c>
      <c r="M1210" s="3" t="s">
        <v>7014</v>
      </c>
      <c r="N1210" s="3" t="s">
        <v>6477</v>
      </c>
      <c r="O1210" s="3" t="s">
        <v>6478</v>
      </c>
      <c r="P1210" s="3" t="s">
        <v>9204</v>
      </c>
      <c r="Q1210" s="3" t="s">
        <v>9205</v>
      </c>
      <c r="R1210" s="3" t="s">
        <v>6490</v>
      </c>
      <c r="S1210" s="3" t="s">
        <v>6491</v>
      </c>
      <c r="T1210" s="3" t="s">
        <v>6800</v>
      </c>
      <c r="U1210" s="3" t="s">
        <v>154</v>
      </c>
      <c r="V1210" s="3" t="s">
        <v>154</v>
      </c>
      <c r="W1210" s="3" t="s">
        <v>6743</v>
      </c>
      <c r="X1210" s="3" t="s">
        <v>154</v>
      </c>
      <c r="Y1210" s="3" t="s">
        <v>154</v>
      </c>
      <c r="Z1210" s="3" t="s">
        <v>154</v>
      </c>
      <c r="AA1210" s="3" t="s">
        <v>154</v>
      </c>
      <c r="AB1210" s="3" t="s">
        <v>154</v>
      </c>
      <c r="AC1210" s="3" t="s">
        <v>154</v>
      </c>
      <c r="AD1210" s="3" t="s">
        <v>6151</v>
      </c>
      <c r="AE1210" s="3" t="s">
        <v>6151</v>
      </c>
      <c r="AF1210" s="3" t="s">
        <v>6040</v>
      </c>
      <c r="AG1210" s="3" t="s">
        <v>154</v>
      </c>
      <c r="AH1210" s="3" t="s">
        <v>6478</v>
      </c>
      <c r="AI1210" s="3" t="s">
        <v>6482</v>
      </c>
      <c r="AJ1210" s="3" t="s">
        <v>6217</v>
      </c>
    </row>
    <row r="1211" spans="1:36" ht="15">
      <c r="A1211" s="10">
        <v>1314</v>
      </c>
      <c r="B1211" t="str">
        <f>IF(K1211="总计","",INDEX(主数据!A:AD,MATCH(J1211,主数据!A:A,0),9))</f>
        <v>环渤海大区公司</v>
      </c>
      <c r="C1211" t="str">
        <f>IF(K1211="","",INDEX(主数据!A:AD,MATCH(J1211,主数据!A:A,0),11))</f>
        <v>天津南区</v>
      </c>
      <c r="D1211" t="str">
        <f t="shared" si="72"/>
        <v>TJ77电费标准方式1.30</v>
      </c>
      <c r="E1211" s="13" t="str">
        <f t="shared" si="74"/>
        <v>1.30</v>
      </c>
      <c r="F1211" s="13" t="str">
        <f>IF(E1211="","",IFERROR(IF(IF(K1211="","",INDEX(收费标合同信息维护!A:Q,MATCH(D1211,收费标合同信息维护!J:J,0),10))=D1211,"有","无"),"无"))</f>
        <v>无</v>
      </c>
      <c r="G1211" s="13" t="str">
        <f t="shared" si="73"/>
        <v/>
      </c>
      <c r="H1211" s="13" t="str">
        <f t="shared" si="75"/>
        <v/>
      </c>
      <c r="I1211" s="13" t="str">
        <f>IF(G1211="","",IFERROR(IF(IF(K1211="","",INDEX(收费标合同信息维护!A:Q,MATCH(G1211,收费标合同信息维护!M:M,0),13))=G1211,"有","无"),"无"))</f>
        <v/>
      </c>
      <c r="J1211" s="3" t="s">
        <v>3419</v>
      </c>
      <c r="K1211" s="3" t="s">
        <v>9198</v>
      </c>
      <c r="L1211" s="3" t="s">
        <v>6601</v>
      </c>
      <c r="M1211" s="3" t="s">
        <v>6602</v>
      </c>
      <c r="N1211" s="3" t="s">
        <v>6603</v>
      </c>
      <c r="O1211" s="3" t="s">
        <v>6478</v>
      </c>
      <c r="P1211" s="3" t="s">
        <v>9206</v>
      </c>
      <c r="Q1211" s="3" t="s">
        <v>9207</v>
      </c>
      <c r="R1211" s="3" t="s">
        <v>6484</v>
      </c>
      <c r="S1211" s="3" t="s">
        <v>6491</v>
      </c>
      <c r="T1211" s="3" t="s">
        <v>6492</v>
      </c>
      <c r="U1211" s="3" t="s">
        <v>154</v>
      </c>
      <c r="V1211" s="3" t="s">
        <v>6611</v>
      </c>
      <c r="W1211" s="3" t="s">
        <v>154</v>
      </c>
      <c r="X1211" s="3" t="s">
        <v>154</v>
      </c>
      <c r="Y1211" s="3" t="s">
        <v>154</v>
      </c>
      <c r="Z1211" s="3" t="s">
        <v>154</v>
      </c>
      <c r="AA1211" s="3" t="s">
        <v>154</v>
      </c>
      <c r="AB1211" s="3" t="s">
        <v>154</v>
      </c>
      <c r="AC1211" s="3" t="s">
        <v>154</v>
      </c>
      <c r="AD1211" s="3" t="s">
        <v>6151</v>
      </c>
      <c r="AE1211" s="3" t="s">
        <v>6151</v>
      </c>
      <c r="AF1211" s="3" t="s">
        <v>154</v>
      </c>
      <c r="AG1211" s="3" t="s">
        <v>154</v>
      </c>
      <c r="AH1211" s="3" t="s">
        <v>6478</v>
      </c>
      <c r="AI1211" s="3" t="s">
        <v>6482</v>
      </c>
      <c r="AJ1211" s="3" t="s">
        <v>6489</v>
      </c>
    </row>
    <row r="1212" spans="1:36" ht="15">
      <c r="A1212" s="10">
        <v>1315</v>
      </c>
      <c r="B1212" t="str">
        <f>IF(K1212="总计","",INDEX(主数据!A:AD,MATCH(J1212,主数据!A:A,0),9))</f>
        <v>环渤海大区公司</v>
      </c>
      <c r="C1212" t="str">
        <f>IF(K1212="","",INDEX(主数据!A:AD,MATCH(J1212,主数据!A:A,0),11))</f>
        <v>天津西区</v>
      </c>
      <c r="D1212" t="str">
        <f t="shared" si="72"/>
        <v>TJ88物业服务费标准方式2.58</v>
      </c>
      <c r="E1212" s="13" t="str">
        <f t="shared" si="74"/>
        <v>2.58</v>
      </c>
      <c r="F1212" s="13" t="str">
        <f>IF(E1212="","",IFERROR(IF(IF(K1212="","",INDEX(收费标合同信息维护!A:Q,MATCH(D1212,收费标合同信息维护!J:J,0),10))=D1212,"有","无"),"无"))</f>
        <v>无</v>
      </c>
      <c r="G1212" s="13" t="str">
        <f t="shared" si="73"/>
        <v/>
      </c>
      <c r="H1212" s="13" t="str">
        <f t="shared" si="75"/>
        <v/>
      </c>
      <c r="I1212" s="13" t="str">
        <f>IF(G1212="","",IFERROR(IF(IF(K1212="","",INDEX(收费标合同信息维护!A:Q,MATCH(G1212,收费标合同信息维护!M:M,0),13))=G1212,"有","无"),"无"))</f>
        <v/>
      </c>
      <c r="J1212" s="3" t="s">
        <v>3904</v>
      </c>
      <c r="K1212" s="3" t="s">
        <v>9208</v>
      </c>
      <c r="L1212" s="3" t="s">
        <v>6025</v>
      </c>
      <c r="M1212" s="3" t="s">
        <v>6026</v>
      </c>
      <c r="N1212" s="3" t="s">
        <v>6477</v>
      </c>
      <c r="O1212" s="3" t="s">
        <v>6478</v>
      </c>
      <c r="P1212" s="3" t="s">
        <v>9209</v>
      </c>
      <c r="Q1212" s="3" t="s">
        <v>6685</v>
      </c>
      <c r="R1212" s="3" t="s">
        <v>6484</v>
      </c>
      <c r="S1212" s="3" t="s">
        <v>6491</v>
      </c>
      <c r="T1212" s="3" t="s">
        <v>9210</v>
      </c>
      <c r="U1212" s="3" t="s">
        <v>154</v>
      </c>
      <c r="V1212" s="3" t="s">
        <v>8282</v>
      </c>
      <c r="W1212" s="3" t="s">
        <v>154</v>
      </c>
      <c r="X1212" s="3" t="s">
        <v>154</v>
      </c>
      <c r="Y1212" s="3" t="s">
        <v>154</v>
      </c>
      <c r="Z1212" s="3" t="s">
        <v>154</v>
      </c>
      <c r="AA1212" s="3" t="s">
        <v>154</v>
      </c>
      <c r="AB1212" s="3" t="s">
        <v>154</v>
      </c>
      <c r="AC1212" s="3" t="s">
        <v>154</v>
      </c>
      <c r="AD1212" s="3" t="s">
        <v>6151</v>
      </c>
      <c r="AE1212" s="3" t="s">
        <v>6151</v>
      </c>
      <c r="AF1212" s="3" t="s">
        <v>6040</v>
      </c>
      <c r="AG1212" s="3" t="s">
        <v>154</v>
      </c>
      <c r="AH1212" s="3" t="s">
        <v>6478</v>
      </c>
      <c r="AI1212" s="3" t="s">
        <v>6482</v>
      </c>
      <c r="AJ1212" s="3" t="s">
        <v>9211</v>
      </c>
    </row>
    <row r="1213" spans="1:36" ht="15">
      <c r="A1213" s="10">
        <v>1316</v>
      </c>
      <c r="B1213" t="str">
        <f>IF(K1213="总计","",INDEX(主数据!A:AD,MATCH(J1213,主数据!A:A,0),9))</f>
        <v>环渤海大区公司</v>
      </c>
      <c r="C1213" t="str">
        <f>IF(K1213="","",INDEX(主数据!A:AD,MATCH(J1213,主数据!A:A,0),11))</f>
        <v>天津西区</v>
      </c>
      <c r="D1213" t="str">
        <f t="shared" si="72"/>
        <v>TJ88物业服务费直接录入</v>
      </c>
      <c r="E1213" s="13" t="str">
        <f t="shared" si="74"/>
        <v/>
      </c>
      <c r="F1213" s="13" t="str">
        <f>IF(E1213="","",IFERROR(IF(IF(K1213="","",INDEX(收费标合同信息维护!A:Q,MATCH(D1213,收费标合同信息维护!J:J,0),10))=D1213,"有","无"),"无"))</f>
        <v/>
      </c>
      <c r="G1213" s="13" t="str">
        <f t="shared" si="73"/>
        <v/>
      </c>
      <c r="H1213" s="13" t="str">
        <f t="shared" si="75"/>
        <v/>
      </c>
      <c r="I1213" s="13" t="str">
        <f>IF(G1213="","",IFERROR(IF(IF(K1213="","",INDEX(收费标合同信息维护!A:Q,MATCH(G1213,收费标合同信息维护!M:M,0),13))=G1213,"有","无"),"无"))</f>
        <v/>
      </c>
      <c r="J1213" s="3" t="s">
        <v>3904</v>
      </c>
      <c r="K1213" s="3" t="s">
        <v>9208</v>
      </c>
      <c r="L1213" s="3" t="s">
        <v>6025</v>
      </c>
      <c r="M1213" s="3" t="s">
        <v>6026</v>
      </c>
      <c r="N1213" s="3" t="s">
        <v>6477</v>
      </c>
      <c r="O1213" s="3" t="s">
        <v>6478</v>
      </c>
      <c r="P1213" s="3" t="s">
        <v>9212</v>
      </c>
      <c r="Q1213" s="3" t="s">
        <v>6026</v>
      </c>
      <c r="R1213" s="3" t="s">
        <v>6479</v>
      </c>
      <c r="S1213" s="3" t="s">
        <v>6480</v>
      </c>
      <c r="T1213" s="3" t="s">
        <v>9213</v>
      </c>
      <c r="U1213" s="3" t="s">
        <v>154</v>
      </c>
      <c r="V1213" s="3" t="s">
        <v>154</v>
      </c>
      <c r="W1213" s="3" t="s">
        <v>154</v>
      </c>
      <c r="X1213" s="3" t="s">
        <v>154</v>
      </c>
      <c r="Y1213" s="3" t="s">
        <v>154</v>
      </c>
      <c r="Z1213" s="3" t="s">
        <v>154</v>
      </c>
      <c r="AA1213" s="3" t="s">
        <v>154</v>
      </c>
      <c r="AB1213" s="3" t="s">
        <v>154</v>
      </c>
      <c r="AC1213" s="3" t="s">
        <v>154</v>
      </c>
      <c r="AD1213" s="3" t="s">
        <v>6151</v>
      </c>
      <c r="AE1213" s="3" t="s">
        <v>6151</v>
      </c>
      <c r="AF1213" s="3" t="s">
        <v>154</v>
      </c>
      <c r="AG1213" s="3" t="s">
        <v>154</v>
      </c>
      <c r="AH1213" s="3" t="s">
        <v>6478</v>
      </c>
      <c r="AI1213" s="3" t="s">
        <v>6482</v>
      </c>
      <c r="AJ1213" s="3" t="s">
        <v>6399</v>
      </c>
    </row>
    <row r="1214" spans="1:36" ht="30">
      <c r="A1214" s="10">
        <v>1317</v>
      </c>
      <c r="B1214" t="str">
        <f>IF(K1214="总计","",INDEX(主数据!A:AD,MATCH(J1214,主数据!A:A,0),9))</f>
        <v>环渤海大区公司</v>
      </c>
      <c r="C1214" t="str">
        <f>IF(K1214="","",INDEX(主数据!A:AD,MATCH(J1214,主数据!A:A,0),11))</f>
        <v>天津西区</v>
      </c>
      <c r="D1214" t="str">
        <f t="shared" si="72"/>
        <v>TJ88开发商委托停车管理费（固定）定额</v>
      </c>
      <c r="E1214" s="13" t="str">
        <f t="shared" si="74"/>
        <v/>
      </c>
      <c r="F1214" s="13" t="str">
        <f>IF(E1214="","",IFERROR(IF(IF(K1214="","",INDEX(收费标合同信息维护!A:Q,MATCH(D1214,收费标合同信息维护!J:J,0),10))=D1214,"有","无"),"无"))</f>
        <v/>
      </c>
      <c r="G1214" s="13" t="str">
        <f t="shared" si="73"/>
        <v>TJ88开发商委托停车管理费（固定）定额100.00</v>
      </c>
      <c r="H1214" s="13" t="str">
        <f t="shared" si="75"/>
        <v>100.00</v>
      </c>
      <c r="I1214" s="13" t="str">
        <f>IF(G1214="","",IFERROR(IF(IF(K1214="","",INDEX(收费标合同信息维护!A:Q,MATCH(G1214,收费标合同信息维护!M:M,0),13))=G1214,"有","无"),"无"))</f>
        <v>无</v>
      </c>
      <c r="J1214" s="3" t="s">
        <v>3904</v>
      </c>
      <c r="K1214" s="3" t="s">
        <v>9208</v>
      </c>
      <c r="L1214" s="3" t="s">
        <v>6512</v>
      </c>
      <c r="M1214" s="3" t="s">
        <v>6513</v>
      </c>
      <c r="N1214" s="3" t="s">
        <v>6477</v>
      </c>
      <c r="O1214" s="3" t="s">
        <v>6478</v>
      </c>
      <c r="P1214" s="3" t="s">
        <v>9214</v>
      </c>
      <c r="Q1214" s="3" t="s">
        <v>9215</v>
      </c>
      <c r="R1214" s="3" t="s">
        <v>6490</v>
      </c>
      <c r="S1214" s="3" t="s">
        <v>6491</v>
      </c>
      <c r="T1214" s="3" t="s">
        <v>6587</v>
      </c>
      <c r="U1214" s="3" t="s">
        <v>154</v>
      </c>
      <c r="V1214" s="3" t="s">
        <v>154</v>
      </c>
      <c r="W1214" s="3" t="s">
        <v>6743</v>
      </c>
      <c r="X1214" s="3" t="s">
        <v>154</v>
      </c>
      <c r="Y1214" s="3" t="s">
        <v>154</v>
      </c>
      <c r="Z1214" s="3" t="s">
        <v>154</v>
      </c>
      <c r="AA1214" s="3" t="s">
        <v>154</v>
      </c>
      <c r="AB1214" s="3" t="s">
        <v>154</v>
      </c>
      <c r="AC1214" s="3" t="s">
        <v>154</v>
      </c>
      <c r="AD1214" s="3" t="s">
        <v>6151</v>
      </c>
      <c r="AE1214" s="3" t="s">
        <v>6151</v>
      </c>
      <c r="AF1214" s="3" t="s">
        <v>6040</v>
      </c>
      <c r="AG1214" s="3" t="s">
        <v>154</v>
      </c>
      <c r="AH1214" s="3" t="s">
        <v>6478</v>
      </c>
      <c r="AI1214" s="3" t="s">
        <v>6482</v>
      </c>
      <c r="AJ1214" s="3" t="s">
        <v>9216</v>
      </c>
    </row>
    <row r="1215" spans="1:36" ht="15">
      <c r="A1215" s="10">
        <v>1318</v>
      </c>
      <c r="B1215" t="str">
        <f>IF(K1215="总计","",INDEX(主数据!A:AD,MATCH(J1215,主数据!A:A,0),9))</f>
        <v>环渤海大区公司</v>
      </c>
      <c r="C1215" t="str">
        <f>IF(K1215="","",INDEX(主数据!A:AD,MATCH(J1215,主数据!A:A,0),11))</f>
        <v>天津北区</v>
      </c>
      <c r="D1215" t="str">
        <f t="shared" si="72"/>
        <v>BJ167物业服务费直接录入</v>
      </c>
      <c r="E1215" s="13" t="str">
        <f t="shared" si="74"/>
        <v/>
      </c>
      <c r="F1215" s="13" t="str">
        <f>IF(E1215="","",IFERROR(IF(IF(K1215="","",INDEX(收费标合同信息维护!A:Q,MATCH(D1215,收费标合同信息维护!J:J,0),10))=D1215,"有","无"),"无"))</f>
        <v/>
      </c>
      <c r="G1215" s="13" t="str">
        <f t="shared" si="73"/>
        <v/>
      </c>
      <c r="H1215" s="13" t="str">
        <f t="shared" si="75"/>
        <v/>
      </c>
      <c r="I1215" s="13" t="str">
        <f>IF(G1215="","",IFERROR(IF(IF(K1215="","",INDEX(收费标合同信息维护!A:Q,MATCH(G1215,收费标合同信息维护!M:M,0),13))=G1215,"有","无"),"无"))</f>
        <v/>
      </c>
      <c r="J1215" s="3" t="s">
        <v>3607</v>
      </c>
      <c r="K1215" s="3" t="s">
        <v>9217</v>
      </c>
      <c r="L1215" s="3" t="s">
        <v>6025</v>
      </c>
      <c r="M1215" s="3" t="s">
        <v>6026</v>
      </c>
      <c r="N1215" s="3" t="s">
        <v>6477</v>
      </c>
      <c r="O1215" s="3" t="s">
        <v>6478</v>
      </c>
      <c r="P1215" s="3" t="s">
        <v>3607</v>
      </c>
      <c r="Q1215" s="3" t="s">
        <v>6026</v>
      </c>
      <c r="R1215" s="3" t="s">
        <v>6479</v>
      </c>
      <c r="S1215" s="3" t="s">
        <v>6480</v>
      </c>
      <c r="T1215" s="3" t="s">
        <v>9218</v>
      </c>
      <c r="U1215" s="3" t="s">
        <v>9219</v>
      </c>
      <c r="V1215" s="3" t="s">
        <v>154</v>
      </c>
      <c r="W1215" s="3" t="s">
        <v>154</v>
      </c>
      <c r="X1215" s="3" t="s">
        <v>154</v>
      </c>
      <c r="Y1215" s="3" t="s">
        <v>154</v>
      </c>
      <c r="Z1215" s="3" t="s">
        <v>154</v>
      </c>
      <c r="AA1215" s="3" t="s">
        <v>154</v>
      </c>
      <c r="AB1215" s="3" t="s">
        <v>154</v>
      </c>
      <c r="AC1215" s="3" t="s">
        <v>154</v>
      </c>
      <c r="AD1215" s="3" t="s">
        <v>6151</v>
      </c>
      <c r="AE1215" s="3" t="s">
        <v>6151</v>
      </c>
      <c r="AF1215" s="3" t="s">
        <v>154</v>
      </c>
      <c r="AG1215" s="3" t="s">
        <v>154</v>
      </c>
      <c r="AH1215" s="3" t="s">
        <v>6478</v>
      </c>
      <c r="AI1215" s="3" t="s">
        <v>6482</v>
      </c>
      <c r="AJ1215" s="3" t="s">
        <v>6033</v>
      </c>
    </row>
    <row r="1216" spans="1:36" ht="30">
      <c r="A1216" s="10">
        <v>1319</v>
      </c>
      <c r="B1216" t="str">
        <f>IF(K1216="总计","",INDEX(主数据!A:AD,MATCH(J1216,主数据!A:A,0),9))</f>
        <v>环渤海大区公司</v>
      </c>
      <c r="C1216" t="str">
        <f>IF(K1216="","",INDEX(主数据!A:AD,MATCH(J1216,主数据!A:A,0),11))</f>
        <v>天津北区</v>
      </c>
      <c r="D1216" t="str">
        <f t="shared" si="72"/>
        <v>BJ178销售中心物业费定额</v>
      </c>
      <c r="E1216" s="13" t="str">
        <f t="shared" si="74"/>
        <v/>
      </c>
      <c r="F1216" s="13" t="str">
        <f>IF(E1216="","",IFERROR(IF(IF(K1216="","",INDEX(收费标合同信息维护!A:Q,MATCH(D1216,收费标合同信息维护!J:J,0),10))=D1216,"有","无"),"无"))</f>
        <v/>
      </c>
      <c r="G1216" s="13" t="str">
        <f t="shared" si="73"/>
        <v>BJ178销售中心物业费定额19143.52</v>
      </c>
      <c r="H1216" s="13" t="str">
        <f t="shared" si="75"/>
        <v>19143.52</v>
      </c>
      <c r="I1216" s="13" t="str">
        <f>IF(G1216="","",IFERROR(IF(IF(K1216="","",INDEX(收费标合同信息维护!A:Q,MATCH(G1216,收费标合同信息维护!M:M,0),13))=G1216,"有","无"),"无"))</f>
        <v>无</v>
      </c>
      <c r="J1216" s="3" t="s">
        <v>3878</v>
      </c>
      <c r="K1216" s="3" t="s">
        <v>9220</v>
      </c>
      <c r="L1216" s="3" t="s">
        <v>6638</v>
      </c>
      <c r="M1216" s="3" t="s">
        <v>6639</v>
      </c>
      <c r="N1216" s="3" t="s">
        <v>6477</v>
      </c>
      <c r="O1216" s="3" t="s">
        <v>6478</v>
      </c>
      <c r="P1216" s="3" t="s">
        <v>9221</v>
      </c>
      <c r="Q1216" s="3" t="s">
        <v>6639</v>
      </c>
      <c r="R1216" s="3" t="s">
        <v>6490</v>
      </c>
      <c r="S1216" s="3" t="s">
        <v>6491</v>
      </c>
      <c r="T1216" s="3" t="s">
        <v>6537</v>
      </c>
      <c r="U1216" s="3" t="s">
        <v>154</v>
      </c>
      <c r="V1216" s="3" t="s">
        <v>154</v>
      </c>
      <c r="W1216" s="3" t="s">
        <v>9222</v>
      </c>
      <c r="X1216" s="3" t="s">
        <v>154</v>
      </c>
      <c r="Y1216" s="3" t="s">
        <v>154</v>
      </c>
      <c r="Z1216" s="3" t="s">
        <v>154</v>
      </c>
      <c r="AA1216" s="3" t="s">
        <v>154</v>
      </c>
      <c r="AB1216" s="3" t="s">
        <v>154</v>
      </c>
      <c r="AC1216" s="3" t="s">
        <v>154</v>
      </c>
      <c r="AD1216" s="3" t="s">
        <v>6151</v>
      </c>
      <c r="AE1216" s="3" t="s">
        <v>6151</v>
      </c>
      <c r="AF1216" s="3" t="s">
        <v>154</v>
      </c>
      <c r="AG1216" s="3" t="s">
        <v>154</v>
      </c>
      <c r="AH1216" s="3" t="s">
        <v>6478</v>
      </c>
      <c r="AI1216" s="3" t="s">
        <v>6482</v>
      </c>
      <c r="AJ1216" s="3" t="s">
        <v>6489</v>
      </c>
    </row>
    <row r="1217" spans="1:36" ht="30">
      <c r="A1217" s="10">
        <v>1320</v>
      </c>
      <c r="B1217" t="str">
        <f>IF(K1217="总计","",INDEX(主数据!A:AD,MATCH(J1217,主数据!A:A,0),9))</f>
        <v>环渤海大区公司</v>
      </c>
      <c r="C1217" t="str">
        <f>IF(K1217="","",INDEX(主数据!A:AD,MATCH(J1217,主数据!A:A,0),11))</f>
        <v>天津北区</v>
      </c>
      <c r="D1217" t="str">
        <f t="shared" si="72"/>
        <v>BJ178销售中心物业费定额</v>
      </c>
      <c r="E1217" s="13" t="str">
        <f t="shared" si="74"/>
        <v/>
      </c>
      <c r="F1217" s="13" t="str">
        <f>IF(E1217="","",IFERROR(IF(IF(K1217="","",INDEX(收费标合同信息维护!A:Q,MATCH(D1217,收费标合同信息维护!J:J,0),10))=D1217,"有","无"),"无"))</f>
        <v/>
      </c>
      <c r="G1217" s="13" t="str">
        <f t="shared" si="73"/>
        <v>BJ178销售中心物业费定额19143.52</v>
      </c>
      <c r="H1217" s="13" t="str">
        <f t="shared" si="75"/>
        <v>19143.52</v>
      </c>
      <c r="I1217" s="13" t="str">
        <f>IF(G1217="","",IFERROR(IF(IF(K1217="","",INDEX(收费标合同信息维护!A:Q,MATCH(G1217,收费标合同信息维护!M:M,0),13))=G1217,"有","无"),"无"))</f>
        <v>无</v>
      </c>
      <c r="J1217" s="3" t="s">
        <v>3878</v>
      </c>
      <c r="K1217" s="3" t="s">
        <v>9220</v>
      </c>
      <c r="L1217" s="3" t="s">
        <v>6638</v>
      </c>
      <c r="M1217" s="3" t="s">
        <v>6639</v>
      </c>
      <c r="N1217" s="3" t="s">
        <v>6477</v>
      </c>
      <c r="O1217" s="3" t="s">
        <v>6478</v>
      </c>
      <c r="P1217" s="3" t="s">
        <v>9223</v>
      </c>
      <c r="Q1217" s="3" t="s">
        <v>7208</v>
      </c>
      <c r="R1217" s="3" t="s">
        <v>6490</v>
      </c>
      <c r="S1217" s="3" t="s">
        <v>6491</v>
      </c>
      <c r="T1217" s="3" t="s">
        <v>7001</v>
      </c>
      <c r="U1217" s="3" t="s">
        <v>154</v>
      </c>
      <c r="V1217" s="3" t="s">
        <v>154</v>
      </c>
      <c r="W1217" s="3" t="s">
        <v>9222</v>
      </c>
      <c r="X1217" s="3" t="s">
        <v>154</v>
      </c>
      <c r="Y1217" s="3" t="s">
        <v>154</v>
      </c>
      <c r="Z1217" s="3" t="s">
        <v>154</v>
      </c>
      <c r="AA1217" s="3" t="s">
        <v>154</v>
      </c>
      <c r="AB1217" s="3" t="s">
        <v>154</v>
      </c>
      <c r="AC1217" s="3" t="s">
        <v>154</v>
      </c>
      <c r="AD1217" s="3" t="s">
        <v>6151</v>
      </c>
      <c r="AE1217" s="3" t="s">
        <v>6151</v>
      </c>
      <c r="AF1217" s="3" t="s">
        <v>154</v>
      </c>
      <c r="AG1217" s="3" t="s">
        <v>154</v>
      </c>
      <c r="AH1217" s="3" t="s">
        <v>6478</v>
      </c>
      <c r="AI1217" s="3" t="s">
        <v>6482</v>
      </c>
      <c r="AJ1217" s="3" t="s">
        <v>6033</v>
      </c>
    </row>
    <row r="1218" spans="1:36" ht="30">
      <c r="A1218" s="10">
        <v>1321</v>
      </c>
      <c r="B1218" t="str">
        <f>IF(K1218="总计","",INDEX(主数据!A:AD,MATCH(J1218,主数据!A:A,0),9))</f>
        <v>环渤海大区公司</v>
      </c>
      <c r="C1218" t="str">
        <f>IF(K1218="","",INDEX(主数据!A:AD,MATCH(J1218,主数据!A:A,0),11))</f>
        <v>大连城区</v>
      </c>
      <c r="D1218" t="str">
        <f t="shared" ref="D1218:D1281" si="76">J1218&amp;M1218&amp;R1218&amp;E1218</f>
        <v>DLL15物业服务费标准方式5.00</v>
      </c>
      <c r="E1218" s="13" t="str">
        <f t="shared" si="74"/>
        <v>5.00</v>
      </c>
      <c r="F1218" s="13" t="str">
        <f>IF(E1218="","",IFERROR(IF(IF(K1218="","",INDEX(收费标合同信息维护!A:Q,MATCH(D1218,收费标合同信息维护!J:J,0),10))=D1218,"有","无"),"无"))</f>
        <v>无</v>
      </c>
      <c r="G1218" s="13" t="str">
        <f t="shared" ref="G1218:G1281" si="77">IF(W1218="","",J1218&amp;M1218&amp;R1218&amp;H1218)</f>
        <v/>
      </c>
      <c r="H1218" s="13" t="str">
        <f t="shared" si="75"/>
        <v/>
      </c>
      <c r="I1218" s="13" t="str">
        <f>IF(G1218="","",IFERROR(IF(IF(K1218="","",INDEX(收费标合同信息维护!A:Q,MATCH(G1218,收费标合同信息维护!M:M,0),13))=G1218,"有","无"),"无"))</f>
        <v/>
      </c>
      <c r="J1218" s="3" t="s">
        <v>2341</v>
      </c>
      <c r="K1218" s="3" t="s">
        <v>9224</v>
      </c>
      <c r="L1218" s="3" t="s">
        <v>6025</v>
      </c>
      <c r="M1218" s="3" t="s">
        <v>6026</v>
      </c>
      <c r="N1218" s="3" t="s">
        <v>6477</v>
      </c>
      <c r="O1218" s="3" t="s">
        <v>6478</v>
      </c>
      <c r="P1218" s="3" t="s">
        <v>9225</v>
      </c>
      <c r="Q1218" s="3" t="s">
        <v>9226</v>
      </c>
      <c r="R1218" s="3" t="s">
        <v>6484</v>
      </c>
      <c r="S1218" s="3" t="s">
        <v>6485</v>
      </c>
      <c r="T1218" s="3" t="s">
        <v>6493</v>
      </c>
      <c r="U1218" s="3" t="s">
        <v>154</v>
      </c>
      <c r="V1218" s="3" t="s">
        <v>6744</v>
      </c>
      <c r="W1218" s="3" t="s">
        <v>154</v>
      </c>
      <c r="X1218" s="3" t="s">
        <v>154</v>
      </c>
      <c r="Y1218" s="3" t="s">
        <v>154</v>
      </c>
      <c r="Z1218" s="3" t="s">
        <v>154</v>
      </c>
      <c r="AA1218" s="3" t="s">
        <v>154</v>
      </c>
      <c r="AB1218" s="3" t="s">
        <v>154</v>
      </c>
      <c r="AC1218" s="3" t="s">
        <v>154</v>
      </c>
      <c r="AD1218" s="3" t="s">
        <v>6151</v>
      </c>
      <c r="AE1218" s="3" t="s">
        <v>6151</v>
      </c>
      <c r="AF1218" s="3" t="s">
        <v>6040</v>
      </c>
      <c r="AG1218" s="3" t="s">
        <v>154</v>
      </c>
      <c r="AH1218" s="3" t="s">
        <v>6478</v>
      </c>
      <c r="AI1218" s="3" t="s">
        <v>6482</v>
      </c>
      <c r="AJ1218" s="3" t="s">
        <v>31</v>
      </c>
    </row>
    <row r="1219" spans="1:36" ht="30">
      <c r="A1219" s="10">
        <v>1322</v>
      </c>
      <c r="B1219" t="str">
        <f>IF(K1219="总计","",INDEX(主数据!A:AD,MATCH(J1219,主数据!A:A,0),9))</f>
        <v>环渤海大区公司</v>
      </c>
      <c r="C1219" t="str">
        <f>IF(K1219="","",INDEX(主数据!A:AD,MATCH(J1219,主数据!A:A,0),11))</f>
        <v>大连城区</v>
      </c>
      <c r="D1219" t="str">
        <f t="shared" si="76"/>
        <v>DLL15物业服务费标准方式5.00</v>
      </c>
      <c r="E1219" s="13" t="str">
        <f t="shared" ref="E1219:E1282" si="78">TEXT(IF(V1219="","",--V1219),"0.00")</f>
        <v>5.00</v>
      </c>
      <c r="F1219" s="13" t="str">
        <f>IF(E1219="","",IFERROR(IF(IF(K1219="","",INDEX(收费标合同信息维护!A:Q,MATCH(D1219,收费标合同信息维护!J:J,0),10))=D1219,"有","无"),"无"))</f>
        <v>无</v>
      </c>
      <c r="G1219" s="13" t="str">
        <f t="shared" si="77"/>
        <v/>
      </c>
      <c r="H1219" s="13" t="str">
        <f t="shared" ref="H1219:H1282" si="79">TEXT(IF(W1219="","",--W1219),"0.00")</f>
        <v/>
      </c>
      <c r="I1219" s="13" t="str">
        <f>IF(G1219="","",IFERROR(IF(IF(K1219="","",INDEX(收费标合同信息维护!A:Q,MATCH(G1219,收费标合同信息维护!M:M,0),13))=G1219,"有","无"),"无"))</f>
        <v/>
      </c>
      <c r="J1219" s="3" t="s">
        <v>2341</v>
      </c>
      <c r="K1219" s="3" t="s">
        <v>9224</v>
      </c>
      <c r="L1219" s="3" t="s">
        <v>6025</v>
      </c>
      <c r="M1219" s="3" t="s">
        <v>6026</v>
      </c>
      <c r="N1219" s="3" t="s">
        <v>6477</v>
      </c>
      <c r="O1219" s="3" t="s">
        <v>6478</v>
      </c>
      <c r="P1219" s="3" t="s">
        <v>9227</v>
      </c>
      <c r="Q1219" s="3" t="s">
        <v>9228</v>
      </c>
      <c r="R1219" s="3" t="s">
        <v>6484</v>
      </c>
      <c r="S1219" s="3" t="s">
        <v>6491</v>
      </c>
      <c r="T1219" s="3" t="s">
        <v>7606</v>
      </c>
      <c r="U1219" s="3" t="s">
        <v>7030</v>
      </c>
      <c r="V1219" s="3" t="s">
        <v>6744</v>
      </c>
      <c r="W1219" s="3" t="s">
        <v>154</v>
      </c>
      <c r="X1219" s="3" t="s">
        <v>154</v>
      </c>
      <c r="Y1219" s="3" t="s">
        <v>154</v>
      </c>
      <c r="Z1219" s="3" t="s">
        <v>154</v>
      </c>
      <c r="AA1219" s="3" t="s">
        <v>154</v>
      </c>
      <c r="AB1219" s="3" t="s">
        <v>154</v>
      </c>
      <c r="AC1219" s="3" t="s">
        <v>154</v>
      </c>
      <c r="AD1219" s="3" t="s">
        <v>6151</v>
      </c>
      <c r="AE1219" s="3" t="s">
        <v>6151</v>
      </c>
      <c r="AF1219" s="3" t="s">
        <v>6040</v>
      </c>
      <c r="AG1219" s="3" t="s">
        <v>154</v>
      </c>
      <c r="AH1219" s="3" t="s">
        <v>6478</v>
      </c>
      <c r="AI1219" s="3" t="s">
        <v>6482</v>
      </c>
      <c r="AJ1219" s="3" t="s">
        <v>6032</v>
      </c>
    </row>
    <row r="1220" spans="1:36" ht="30">
      <c r="A1220" s="10">
        <v>1323</v>
      </c>
      <c r="B1220" t="str">
        <f>IF(K1220="总计","",INDEX(主数据!A:AD,MATCH(J1220,主数据!A:A,0),9))</f>
        <v>环渤海大区公司</v>
      </c>
      <c r="C1220" t="str">
        <f>IF(K1220="","",INDEX(主数据!A:AD,MATCH(J1220,主数据!A:A,0),11))</f>
        <v>大连城区</v>
      </c>
      <c r="D1220" t="str">
        <f t="shared" si="76"/>
        <v>DLL15补贴款定额</v>
      </c>
      <c r="E1220" s="13" t="str">
        <f t="shared" si="78"/>
        <v/>
      </c>
      <c r="F1220" s="13" t="str">
        <f>IF(E1220="","",IFERROR(IF(IF(K1220="","",INDEX(收费标合同信息维护!A:Q,MATCH(D1220,收费标合同信息维护!J:J,0),10))=D1220,"有","无"),"无"))</f>
        <v/>
      </c>
      <c r="G1220" s="13" t="str">
        <f t="shared" si="77"/>
        <v>DLL15补贴款定额13610.75</v>
      </c>
      <c r="H1220" s="13" t="str">
        <f t="shared" si="79"/>
        <v>13610.75</v>
      </c>
      <c r="I1220" s="13" t="str">
        <f>IF(G1220="","",IFERROR(IF(IF(K1220="","",INDEX(收费标合同信息维护!A:Q,MATCH(G1220,收费标合同信息维护!M:M,0),13))=G1220,"有","无"),"无"))</f>
        <v>无</v>
      </c>
      <c r="J1220" s="3" t="s">
        <v>2341</v>
      </c>
      <c r="K1220" s="3" t="s">
        <v>9224</v>
      </c>
      <c r="L1220" s="3" t="s">
        <v>6557</v>
      </c>
      <c r="M1220" s="3" t="s">
        <v>6558</v>
      </c>
      <c r="N1220" s="3" t="s">
        <v>6477</v>
      </c>
      <c r="O1220" s="3" t="s">
        <v>6478</v>
      </c>
      <c r="P1220" s="3" t="s">
        <v>9229</v>
      </c>
      <c r="Q1220" s="3" t="s">
        <v>6558</v>
      </c>
      <c r="R1220" s="3" t="s">
        <v>6490</v>
      </c>
      <c r="S1220" s="3" t="s">
        <v>6491</v>
      </c>
      <c r="T1220" s="3" t="s">
        <v>6537</v>
      </c>
      <c r="U1220" s="3" t="s">
        <v>154</v>
      </c>
      <c r="V1220" s="3" t="s">
        <v>154</v>
      </c>
      <c r="W1220" s="3" t="s">
        <v>9230</v>
      </c>
      <c r="X1220" s="3" t="s">
        <v>154</v>
      </c>
      <c r="Y1220" s="3" t="s">
        <v>154</v>
      </c>
      <c r="Z1220" s="3" t="s">
        <v>154</v>
      </c>
      <c r="AA1220" s="3" t="s">
        <v>154</v>
      </c>
      <c r="AB1220" s="3" t="s">
        <v>154</v>
      </c>
      <c r="AC1220" s="3" t="s">
        <v>154</v>
      </c>
      <c r="AD1220" s="3" t="s">
        <v>6151</v>
      </c>
      <c r="AE1220" s="3" t="s">
        <v>6151</v>
      </c>
      <c r="AF1220" s="3" t="s">
        <v>154</v>
      </c>
      <c r="AG1220" s="3" t="s">
        <v>154</v>
      </c>
      <c r="AH1220" s="3" t="s">
        <v>6597</v>
      </c>
      <c r="AI1220" s="3" t="s">
        <v>6482</v>
      </c>
      <c r="AJ1220" s="3" t="s">
        <v>6033</v>
      </c>
    </row>
    <row r="1221" spans="1:36" ht="30">
      <c r="A1221" s="10">
        <v>1324</v>
      </c>
      <c r="B1221" t="str">
        <f>IF(K1221="总计","",INDEX(主数据!A:AD,MATCH(J1221,主数据!A:A,0),9))</f>
        <v>环渤海大区公司</v>
      </c>
      <c r="C1221" t="str">
        <f>IF(K1221="","",INDEX(主数据!A:AD,MATCH(J1221,主数据!A:A,0),11))</f>
        <v>大连城区</v>
      </c>
      <c r="D1221" t="str">
        <f t="shared" si="76"/>
        <v>DLL15空置物业费定额</v>
      </c>
      <c r="E1221" s="13" t="str">
        <f t="shared" si="78"/>
        <v/>
      </c>
      <c r="F1221" s="13" t="str">
        <f>IF(E1221="","",IFERROR(IF(IF(K1221="","",INDEX(收费标合同信息维护!A:Q,MATCH(D1221,收费标合同信息维护!J:J,0),10))=D1221,"有","无"),"无"))</f>
        <v/>
      </c>
      <c r="G1221" s="13" t="str">
        <f t="shared" si="77"/>
        <v>DLL15空置物业费定额70271.35</v>
      </c>
      <c r="H1221" s="13" t="str">
        <f t="shared" si="79"/>
        <v>70271.35</v>
      </c>
      <c r="I1221" s="13" t="str">
        <f>IF(G1221="","",IFERROR(IF(IF(K1221="","",INDEX(收费标合同信息维护!A:Q,MATCH(G1221,收费标合同信息维护!M:M,0),13))=G1221,"有","无"),"无"))</f>
        <v>无</v>
      </c>
      <c r="J1221" s="3" t="s">
        <v>2341</v>
      </c>
      <c r="K1221" s="3" t="s">
        <v>9224</v>
      </c>
      <c r="L1221" s="3" t="s">
        <v>6580</v>
      </c>
      <c r="M1221" s="3" t="s">
        <v>6581</v>
      </c>
      <c r="N1221" s="3" t="s">
        <v>6477</v>
      </c>
      <c r="O1221" s="3" t="s">
        <v>6478</v>
      </c>
      <c r="P1221" s="3" t="s">
        <v>9231</v>
      </c>
      <c r="Q1221" s="3" t="s">
        <v>6581</v>
      </c>
      <c r="R1221" s="3" t="s">
        <v>6490</v>
      </c>
      <c r="S1221" s="3" t="s">
        <v>6491</v>
      </c>
      <c r="T1221" s="3" t="s">
        <v>6537</v>
      </c>
      <c r="U1221" s="3" t="s">
        <v>154</v>
      </c>
      <c r="V1221" s="3" t="s">
        <v>154</v>
      </c>
      <c r="W1221" s="3" t="s">
        <v>9232</v>
      </c>
      <c r="X1221" s="3" t="s">
        <v>154</v>
      </c>
      <c r="Y1221" s="3" t="s">
        <v>154</v>
      </c>
      <c r="Z1221" s="3" t="s">
        <v>154</v>
      </c>
      <c r="AA1221" s="3" t="s">
        <v>154</v>
      </c>
      <c r="AB1221" s="3" t="s">
        <v>154</v>
      </c>
      <c r="AC1221" s="3" t="s">
        <v>154</v>
      </c>
      <c r="AD1221" s="3" t="s">
        <v>6151</v>
      </c>
      <c r="AE1221" s="3" t="s">
        <v>6151</v>
      </c>
      <c r="AF1221" s="3" t="s">
        <v>154</v>
      </c>
      <c r="AG1221" s="3" t="s">
        <v>154</v>
      </c>
      <c r="AH1221" s="3" t="s">
        <v>6478</v>
      </c>
      <c r="AI1221" s="3" t="s">
        <v>6482</v>
      </c>
      <c r="AJ1221" s="3" t="s">
        <v>6033</v>
      </c>
    </row>
    <row r="1222" spans="1:36" ht="30">
      <c r="A1222" s="10">
        <v>1325</v>
      </c>
      <c r="B1222" t="str">
        <f>IF(K1222="总计","",INDEX(主数据!A:AD,MATCH(J1222,主数据!A:A,0),9))</f>
        <v>环渤海大区公司</v>
      </c>
      <c r="C1222" t="str">
        <f>IF(K1222="","",INDEX(主数据!A:AD,MATCH(J1222,主数据!A:A,0),11))</f>
        <v>天津生态城城区</v>
      </c>
      <c r="D1222" t="str">
        <f t="shared" si="76"/>
        <v>TJ87物业服务费定额</v>
      </c>
      <c r="E1222" s="13" t="str">
        <f t="shared" si="78"/>
        <v/>
      </c>
      <c r="F1222" s="13" t="str">
        <f>IF(E1222="","",IFERROR(IF(IF(K1222="","",INDEX(收费标合同信息维护!A:Q,MATCH(D1222,收费标合同信息维护!J:J,0),10))=D1222,"有","无"),"无"))</f>
        <v/>
      </c>
      <c r="G1222" s="13" t="str">
        <f t="shared" si="77"/>
        <v>TJ87物业服务费定额173000.00</v>
      </c>
      <c r="H1222" s="13" t="str">
        <f t="shared" si="79"/>
        <v>173000.00</v>
      </c>
      <c r="I1222" s="13" t="str">
        <f>IF(G1222="","",IFERROR(IF(IF(K1222="","",INDEX(收费标合同信息维护!A:Q,MATCH(G1222,收费标合同信息维护!M:M,0),13))=G1222,"有","无"),"无"))</f>
        <v>无</v>
      </c>
      <c r="J1222" s="3" t="s">
        <v>3807</v>
      </c>
      <c r="K1222" s="3" t="s">
        <v>9233</v>
      </c>
      <c r="L1222" s="3" t="s">
        <v>6025</v>
      </c>
      <c r="M1222" s="3" t="s">
        <v>6026</v>
      </c>
      <c r="N1222" s="3" t="s">
        <v>6477</v>
      </c>
      <c r="O1222" s="3" t="s">
        <v>6478</v>
      </c>
      <c r="P1222" s="3" t="s">
        <v>3807</v>
      </c>
      <c r="Q1222" s="3" t="s">
        <v>6026</v>
      </c>
      <c r="R1222" s="3" t="s">
        <v>6490</v>
      </c>
      <c r="S1222" s="3" t="s">
        <v>6491</v>
      </c>
      <c r="T1222" s="3" t="s">
        <v>6691</v>
      </c>
      <c r="U1222" s="3" t="s">
        <v>154</v>
      </c>
      <c r="V1222" s="3" t="s">
        <v>154</v>
      </c>
      <c r="W1222" s="3" t="s">
        <v>9234</v>
      </c>
      <c r="X1222" s="3" t="s">
        <v>154</v>
      </c>
      <c r="Y1222" s="3" t="s">
        <v>154</v>
      </c>
      <c r="Z1222" s="3" t="s">
        <v>154</v>
      </c>
      <c r="AA1222" s="3" t="s">
        <v>154</v>
      </c>
      <c r="AB1222" s="3" t="s">
        <v>154</v>
      </c>
      <c r="AC1222" s="3" t="s">
        <v>154</v>
      </c>
      <c r="AD1222" s="3" t="s">
        <v>6151</v>
      </c>
      <c r="AE1222" s="3" t="s">
        <v>6151</v>
      </c>
      <c r="AF1222" s="3" t="s">
        <v>154</v>
      </c>
      <c r="AG1222" s="3" t="s">
        <v>154</v>
      </c>
      <c r="AH1222" s="3" t="s">
        <v>6478</v>
      </c>
      <c r="AI1222" s="3" t="s">
        <v>6482</v>
      </c>
      <c r="AJ1222" s="3" t="s">
        <v>6033</v>
      </c>
    </row>
    <row r="1223" spans="1:36" ht="15">
      <c r="A1223" s="10">
        <v>1326</v>
      </c>
      <c r="B1223" t="str">
        <f>IF(K1223="总计","",INDEX(主数据!A:AD,MATCH(J1223,主数据!A:A,0),9))</f>
        <v>华西大区公司</v>
      </c>
      <c r="C1223" t="str">
        <f>IF(K1223="","",INDEX(主数据!A:AD,MATCH(J1223,主数据!A:A,0),11))</f>
        <v>成都南区</v>
      </c>
      <c r="D1223" t="str">
        <f t="shared" si="76"/>
        <v>CD48物业服务费标准方式2.40</v>
      </c>
      <c r="E1223" s="13" t="str">
        <f t="shared" si="78"/>
        <v>2.40</v>
      </c>
      <c r="F1223" s="13" t="str">
        <f>IF(E1223="","",IFERROR(IF(IF(K1223="","",INDEX(收费标合同信息维护!A:Q,MATCH(D1223,收费标合同信息维护!J:J,0),10))=D1223,"有","无"),"无"))</f>
        <v>无</v>
      </c>
      <c r="G1223" s="13" t="str">
        <f t="shared" si="77"/>
        <v/>
      </c>
      <c r="H1223" s="13" t="str">
        <f t="shared" si="79"/>
        <v/>
      </c>
      <c r="I1223" s="13" t="str">
        <f>IF(G1223="","",IFERROR(IF(IF(K1223="","",INDEX(收费标合同信息维护!A:Q,MATCH(G1223,收费标合同信息维护!M:M,0),13))=G1223,"有","无"),"无"))</f>
        <v/>
      </c>
      <c r="J1223" s="3" t="s">
        <v>3372</v>
      </c>
      <c r="K1223" s="3" t="s">
        <v>9235</v>
      </c>
      <c r="L1223" s="3" t="s">
        <v>6025</v>
      </c>
      <c r="M1223" s="3" t="s">
        <v>6026</v>
      </c>
      <c r="N1223" s="3" t="s">
        <v>6477</v>
      </c>
      <c r="O1223" s="3" t="s">
        <v>6478</v>
      </c>
      <c r="P1223" s="3" t="s">
        <v>9236</v>
      </c>
      <c r="Q1223" s="3" t="s">
        <v>9237</v>
      </c>
      <c r="R1223" s="3" t="s">
        <v>6484</v>
      </c>
      <c r="S1223" s="3" t="s">
        <v>6627</v>
      </c>
      <c r="T1223" s="3" t="s">
        <v>6496</v>
      </c>
      <c r="U1223" s="3" t="s">
        <v>154</v>
      </c>
      <c r="V1223" s="3" t="s">
        <v>6765</v>
      </c>
      <c r="W1223" s="3" t="s">
        <v>154</v>
      </c>
      <c r="X1223" s="3" t="s">
        <v>154</v>
      </c>
      <c r="Y1223" s="3" t="s">
        <v>154</v>
      </c>
      <c r="Z1223" s="3" t="s">
        <v>154</v>
      </c>
      <c r="AA1223" s="3" t="s">
        <v>154</v>
      </c>
      <c r="AB1223" s="3" t="s">
        <v>154</v>
      </c>
      <c r="AC1223" s="3" t="s">
        <v>154</v>
      </c>
      <c r="AD1223" s="3" t="s">
        <v>6151</v>
      </c>
      <c r="AE1223" s="3" t="s">
        <v>6151</v>
      </c>
      <c r="AF1223" s="3" t="s">
        <v>6040</v>
      </c>
      <c r="AG1223" s="3" t="s">
        <v>154</v>
      </c>
      <c r="AH1223" s="3" t="s">
        <v>6478</v>
      </c>
      <c r="AI1223" s="3" t="s">
        <v>6482</v>
      </c>
      <c r="AJ1223" s="3" t="s">
        <v>9238</v>
      </c>
    </row>
    <row r="1224" spans="1:36" ht="15">
      <c r="A1224" s="10">
        <v>1327</v>
      </c>
      <c r="B1224" t="str">
        <f>IF(K1224="总计","",INDEX(主数据!A:AD,MATCH(J1224,主数据!A:A,0),9))</f>
        <v>华西大区公司</v>
      </c>
      <c r="C1224" t="str">
        <f>IF(K1224="","",INDEX(主数据!A:AD,MATCH(J1224,主数据!A:A,0),11))</f>
        <v>成都南区</v>
      </c>
      <c r="D1224" t="str">
        <f t="shared" si="76"/>
        <v>CD48物业服务费标准方式4.50</v>
      </c>
      <c r="E1224" s="13" t="str">
        <f t="shared" si="78"/>
        <v>4.50</v>
      </c>
      <c r="F1224" s="13" t="str">
        <f>IF(E1224="","",IFERROR(IF(IF(K1224="","",INDEX(收费标合同信息维护!A:Q,MATCH(D1224,收费标合同信息维护!J:J,0),10))=D1224,"有","无"),"无"))</f>
        <v>无</v>
      </c>
      <c r="G1224" s="13" t="str">
        <f t="shared" si="77"/>
        <v/>
      </c>
      <c r="H1224" s="13" t="str">
        <f t="shared" si="79"/>
        <v/>
      </c>
      <c r="I1224" s="13" t="str">
        <f>IF(G1224="","",IFERROR(IF(IF(K1224="","",INDEX(收费标合同信息维护!A:Q,MATCH(G1224,收费标合同信息维护!M:M,0),13))=G1224,"有","无"),"无"))</f>
        <v/>
      </c>
      <c r="J1224" s="3" t="s">
        <v>3372</v>
      </c>
      <c r="K1224" s="3" t="s">
        <v>9235</v>
      </c>
      <c r="L1224" s="3" t="s">
        <v>6025</v>
      </c>
      <c r="M1224" s="3" t="s">
        <v>6026</v>
      </c>
      <c r="N1224" s="3" t="s">
        <v>6477</v>
      </c>
      <c r="O1224" s="3" t="s">
        <v>6478</v>
      </c>
      <c r="P1224" s="3" t="s">
        <v>9239</v>
      </c>
      <c r="Q1224" s="3" t="s">
        <v>9240</v>
      </c>
      <c r="R1224" s="3" t="s">
        <v>6484</v>
      </c>
      <c r="S1224" s="3" t="s">
        <v>6491</v>
      </c>
      <c r="T1224" s="3" t="s">
        <v>6661</v>
      </c>
      <c r="U1224" s="3" t="s">
        <v>154</v>
      </c>
      <c r="V1224" s="3" t="s">
        <v>6507</v>
      </c>
      <c r="W1224" s="3" t="s">
        <v>154</v>
      </c>
      <c r="X1224" s="3" t="s">
        <v>154</v>
      </c>
      <c r="Y1224" s="3" t="s">
        <v>154</v>
      </c>
      <c r="Z1224" s="3" t="s">
        <v>154</v>
      </c>
      <c r="AA1224" s="3" t="s">
        <v>154</v>
      </c>
      <c r="AB1224" s="3" t="s">
        <v>154</v>
      </c>
      <c r="AC1224" s="3" t="s">
        <v>154</v>
      </c>
      <c r="AD1224" s="3" t="s">
        <v>6151</v>
      </c>
      <c r="AE1224" s="3" t="s">
        <v>6151</v>
      </c>
      <c r="AF1224" s="3" t="s">
        <v>6040</v>
      </c>
      <c r="AG1224" s="3" t="s">
        <v>154</v>
      </c>
      <c r="AH1224" s="3" t="s">
        <v>6478</v>
      </c>
      <c r="AI1224" s="3" t="s">
        <v>6482</v>
      </c>
      <c r="AJ1224" s="3" t="s">
        <v>47</v>
      </c>
    </row>
    <row r="1225" spans="1:36" ht="15">
      <c r="A1225" s="10">
        <v>1328</v>
      </c>
      <c r="B1225" t="str">
        <f>IF(K1225="总计","",INDEX(主数据!A:AD,MATCH(J1225,主数据!A:A,0),9))</f>
        <v>华西大区公司</v>
      </c>
      <c r="C1225" t="str">
        <f>IF(K1225="","",INDEX(主数据!A:AD,MATCH(J1225,主数据!A:A,0),11))</f>
        <v>成都南区</v>
      </c>
      <c r="D1225" t="str">
        <f t="shared" si="76"/>
        <v>CD48物业服务费标准方式1.90</v>
      </c>
      <c r="E1225" s="13" t="str">
        <f t="shared" si="78"/>
        <v>1.90</v>
      </c>
      <c r="F1225" s="13" t="str">
        <f>IF(E1225="","",IFERROR(IF(IF(K1225="","",INDEX(收费标合同信息维护!A:Q,MATCH(D1225,收费标合同信息维护!J:J,0),10))=D1225,"有","无"),"无"))</f>
        <v>无</v>
      </c>
      <c r="G1225" s="13" t="str">
        <f t="shared" si="77"/>
        <v/>
      </c>
      <c r="H1225" s="13" t="str">
        <f t="shared" si="79"/>
        <v/>
      </c>
      <c r="I1225" s="13" t="str">
        <f>IF(G1225="","",IFERROR(IF(IF(K1225="","",INDEX(收费标合同信息维护!A:Q,MATCH(G1225,收费标合同信息维护!M:M,0),13))=G1225,"有","无"),"无"))</f>
        <v/>
      </c>
      <c r="J1225" s="3" t="s">
        <v>3372</v>
      </c>
      <c r="K1225" s="3" t="s">
        <v>9235</v>
      </c>
      <c r="L1225" s="3" t="s">
        <v>6025</v>
      </c>
      <c r="M1225" s="3" t="s">
        <v>6026</v>
      </c>
      <c r="N1225" s="3" t="s">
        <v>6477</v>
      </c>
      <c r="O1225" s="3" t="s">
        <v>6478</v>
      </c>
      <c r="P1225" s="3" t="s">
        <v>9241</v>
      </c>
      <c r="Q1225" s="3" t="s">
        <v>9242</v>
      </c>
      <c r="R1225" s="3" t="s">
        <v>6484</v>
      </c>
      <c r="S1225" s="3" t="s">
        <v>6627</v>
      </c>
      <c r="T1225" s="3" t="s">
        <v>6915</v>
      </c>
      <c r="U1225" s="3" t="s">
        <v>154</v>
      </c>
      <c r="V1225" s="3" t="s">
        <v>7605</v>
      </c>
      <c r="W1225" s="3" t="s">
        <v>154</v>
      </c>
      <c r="X1225" s="3" t="s">
        <v>154</v>
      </c>
      <c r="Y1225" s="3" t="s">
        <v>154</v>
      </c>
      <c r="Z1225" s="3" t="s">
        <v>154</v>
      </c>
      <c r="AA1225" s="3" t="s">
        <v>154</v>
      </c>
      <c r="AB1225" s="3" t="s">
        <v>154</v>
      </c>
      <c r="AC1225" s="3" t="s">
        <v>154</v>
      </c>
      <c r="AD1225" s="3" t="s">
        <v>6151</v>
      </c>
      <c r="AE1225" s="3" t="s">
        <v>6151</v>
      </c>
      <c r="AF1225" s="3" t="s">
        <v>6040</v>
      </c>
      <c r="AG1225" s="3" t="s">
        <v>154</v>
      </c>
      <c r="AH1225" s="3" t="s">
        <v>6478</v>
      </c>
      <c r="AI1225" s="3" t="s">
        <v>6482</v>
      </c>
      <c r="AJ1225" s="3" t="s">
        <v>10</v>
      </c>
    </row>
    <row r="1226" spans="1:36" ht="15">
      <c r="A1226" s="10">
        <v>1329</v>
      </c>
      <c r="B1226" t="str">
        <f>IF(K1226="总计","",INDEX(主数据!A:AD,MATCH(J1226,主数据!A:A,0),9))</f>
        <v>华西大区公司</v>
      </c>
      <c r="C1226" t="str">
        <f>IF(K1226="","",INDEX(主数据!A:AD,MATCH(J1226,主数据!A:A,0),11))</f>
        <v>成都南区</v>
      </c>
      <c r="D1226" t="str">
        <f t="shared" si="76"/>
        <v>CD48物业服务费标准方式2.40</v>
      </c>
      <c r="E1226" s="13" t="str">
        <f t="shared" si="78"/>
        <v>2.40</v>
      </c>
      <c r="F1226" s="13" t="str">
        <f>IF(E1226="","",IFERROR(IF(IF(K1226="","",INDEX(收费标合同信息维护!A:Q,MATCH(D1226,收费标合同信息维护!J:J,0),10))=D1226,"有","无"),"无"))</f>
        <v>无</v>
      </c>
      <c r="G1226" s="13" t="str">
        <f t="shared" si="77"/>
        <v/>
      </c>
      <c r="H1226" s="13" t="str">
        <f t="shared" si="79"/>
        <v/>
      </c>
      <c r="I1226" s="13" t="str">
        <f>IF(G1226="","",IFERROR(IF(IF(K1226="","",INDEX(收费标合同信息维护!A:Q,MATCH(G1226,收费标合同信息维护!M:M,0),13))=G1226,"有","无"),"无"))</f>
        <v/>
      </c>
      <c r="J1226" s="3" t="s">
        <v>3372</v>
      </c>
      <c r="K1226" s="3" t="s">
        <v>9235</v>
      </c>
      <c r="L1226" s="3" t="s">
        <v>6025</v>
      </c>
      <c r="M1226" s="3" t="s">
        <v>6026</v>
      </c>
      <c r="N1226" s="3" t="s">
        <v>6477</v>
      </c>
      <c r="O1226" s="3" t="s">
        <v>6478</v>
      </c>
      <c r="P1226" s="3" t="s">
        <v>9243</v>
      </c>
      <c r="Q1226" s="3" t="s">
        <v>9244</v>
      </c>
      <c r="R1226" s="3" t="s">
        <v>6484</v>
      </c>
      <c r="S1226" s="3" t="s">
        <v>6491</v>
      </c>
      <c r="T1226" s="3" t="s">
        <v>6506</v>
      </c>
      <c r="U1226" s="3" t="s">
        <v>154</v>
      </c>
      <c r="V1226" s="3" t="s">
        <v>6765</v>
      </c>
      <c r="W1226" s="3" t="s">
        <v>154</v>
      </c>
      <c r="X1226" s="3" t="s">
        <v>154</v>
      </c>
      <c r="Y1226" s="3" t="s">
        <v>154</v>
      </c>
      <c r="Z1226" s="3" t="s">
        <v>154</v>
      </c>
      <c r="AA1226" s="3" t="s">
        <v>154</v>
      </c>
      <c r="AB1226" s="3" t="s">
        <v>154</v>
      </c>
      <c r="AC1226" s="3" t="s">
        <v>154</v>
      </c>
      <c r="AD1226" s="3" t="s">
        <v>6151</v>
      </c>
      <c r="AE1226" s="3" t="s">
        <v>6151</v>
      </c>
      <c r="AF1226" s="3" t="s">
        <v>154</v>
      </c>
      <c r="AG1226" s="3" t="s">
        <v>154</v>
      </c>
      <c r="AH1226" s="3" t="s">
        <v>6478</v>
      </c>
      <c r="AI1226" s="3" t="s">
        <v>6727</v>
      </c>
      <c r="AJ1226" s="3" t="s">
        <v>6489</v>
      </c>
    </row>
    <row r="1227" spans="1:36" ht="30">
      <c r="A1227" s="10">
        <v>1330</v>
      </c>
      <c r="B1227" t="str">
        <f>IF(K1227="总计","",INDEX(主数据!A:AD,MATCH(J1227,主数据!A:A,0),9))</f>
        <v>华西大区公司</v>
      </c>
      <c r="C1227" t="str">
        <f>IF(K1227="","",INDEX(主数据!A:AD,MATCH(J1227,主数据!A:A,0),11))</f>
        <v>成都南区</v>
      </c>
      <c r="D1227" t="str">
        <f t="shared" si="76"/>
        <v>CD48物业服务费标准方式1.90</v>
      </c>
      <c r="E1227" s="13" t="str">
        <f t="shared" si="78"/>
        <v>1.90</v>
      </c>
      <c r="F1227" s="13" t="str">
        <f>IF(E1227="","",IFERROR(IF(IF(K1227="","",INDEX(收费标合同信息维护!A:Q,MATCH(D1227,收费标合同信息维护!J:J,0),10))=D1227,"有","无"),"无"))</f>
        <v>无</v>
      </c>
      <c r="G1227" s="13" t="str">
        <f t="shared" si="77"/>
        <v/>
      </c>
      <c r="H1227" s="13" t="str">
        <f t="shared" si="79"/>
        <v/>
      </c>
      <c r="I1227" s="13" t="str">
        <f>IF(G1227="","",IFERROR(IF(IF(K1227="","",INDEX(收费标合同信息维护!A:Q,MATCH(G1227,收费标合同信息维护!M:M,0),13))=G1227,"有","无"),"无"))</f>
        <v/>
      </c>
      <c r="J1227" s="3" t="s">
        <v>3372</v>
      </c>
      <c r="K1227" s="3" t="s">
        <v>9235</v>
      </c>
      <c r="L1227" s="3" t="s">
        <v>6025</v>
      </c>
      <c r="M1227" s="3" t="s">
        <v>6026</v>
      </c>
      <c r="N1227" s="3" t="s">
        <v>6477</v>
      </c>
      <c r="O1227" s="3" t="s">
        <v>6478</v>
      </c>
      <c r="P1227" s="3" t="s">
        <v>9245</v>
      </c>
      <c r="Q1227" s="3" t="s">
        <v>9246</v>
      </c>
      <c r="R1227" s="3" t="s">
        <v>6484</v>
      </c>
      <c r="S1227" s="3" t="s">
        <v>6491</v>
      </c>
      <c r="T1227" s="3" t="s">
        <v>6506</v>
      </c>
      <c r="U1227" s="3" t="s">
        <v>154</v>
      </c>
      <c r="V1227" s="3" t="s">
        <v>7605</v>
      </c>
      <c r="W1227" s="3" t="s">
        <v>154</v>
      </c>
      <c r="X1227" s="3" t="s">
        <v>154</v>
      </c>
      <c r="Y1227" s="3" t="s">
        <v>154</v>
      </c>
      <c r="Z1227" s="3" t="s">
        <v>154</v>
      </c>
      <c r="AA1227" s="3" t="s">
        <v>154</v>
      </c>
      <c r="AB1227" s="3" t="s">
        <v>154</v>
      </c>
      <c r="AC1227" s="3" t="s">
        <v>154</v>
      </c>
      <c r="AD1227" s="3" t="s">
        <v>6151</v>
      </c>
      <c r="AE1227" s="3" t="s">
        <v>6151</v>
      </c>
      <c r="AF1227" s="3" t="s">
        <v>154</v>
      </c>
      <c r="AG1227" s="3" t="s">
        <v>154</v>
      </c>
      <c r="AH1227" s="3" t="s">
        <v>6478</v>
      </c>
      <c r="AI1227" s="3" t="s">
        <v>6727</v>
      </c>
      <c r="AJ1227" s="3" t="s">
        <v>6489</v>
      </c>
    </row>
    <row r="1228" spans="1:36" ht="30">
      <c r="A1228" s="10">
        <v>1331</v>
      </c>
      <c r="B1228" t="str">
        <f>IF(K1228="总计","",INDEX(主数据!A:AD,MATCH(J1228,主数据!A:A,0),9))</f>
        <v>华西大区公司</v>
      </c>
      <c r="C1228" t="str">
        <f>IF(K1228="","",INDEX(主数据!A:AD,MATCH(J1228,主数据!A:A,0),11))</f>
        <v>成都南区</v>
      </c>
      <c r="D1228" t="str">
        <f t="shared" si="76"/>
        <v>CD48生活垃圾清运费-委托清运定额</v>
      </c>
      <c r="E1228" s="13" t="str">
        <f t="shared" si="78"/>
        <v/>
      </c>
      <c r="F1228" s="13" t="str">
        <f>IF(E1228="","",IFERROR(IF(IF(K1228="","",INDEX(收费标合同信息维护!A:Q,MATCH(D1228,收费标合同信息维护!J:J,0),10))=D1228,"有","无"),"无"))</f>
        <v/>
      </c>
      <c r="G1228" s="13" t="str">
        <f t="shared" si="77"/>
        <v>CD48生活垃圾清运费-委托清运定额8.00</v>
      </c>
      <c r="H1228" s="13" t="str">
        <f t="shared" si="79"/>
        <v>8.00</v>
      </c>
      <c r="I1228" s="13" t="str">
        <f>IF(G1228="","",IFERROR(IF(IF(K1228="","",INDEX(收费标合同信息维护!A:Q,MATCH(G1228,收费标合同信息维护!M:M,0),13))=G1228,"有","无"),"无"))</f>
        <v>无</v>
      </c>
      <c r="J1228" s="3" t="s">
        <v>3372</v>
      </c>
      <c r="K1228" s="3" t="s">
        <v>9235</v>
      </c>
      <c r="L1228" s="3" t="s">
        <v>6630</v>
      </c>
      <c r="M1228" s="3" t="s">
        <v>6631</v>
      </c>
      <c r="N1228" s="3" t="s">
        <v>6477</v>
      </c>
      <c r="O1228" s="3" t="s">
        <v>6478</v>
      </c>
      <c r="P1228" s="3" t="s">
        <v>9247</v>
      </c>
      <c r="Q1228" s="3" t="s">
        <v>9248</v>
      </c>
      <c r="R1228" s="3" t="s">
        <v>6490</v>
      </c>
      <c r="S1228" s="3" t="s">
        <v>6491</v>
      </c>
      <c r="T1228" s="3" t="s">
        <v>6510</v>
      </c>
      <c r="U1228" s="3" t="s">
        <v>154</v>
      </c>
      <c r="V1228" s="3" t="s">
        <v>154</v>
      </c>
      <c r="W1228" s="3" t="s">
        <v>6851</v>
      </c>
      <c r="X1228" s="3" t="s">
        <v>154</v>
      </c>
      <c r="Y1228" s="3" t="s">
        <v>154</v>
      </c>
      <c r="Z1228" s="3" t="s">
        <v>154</v>
      </c>
      <c r="AA1228" s="3" t="s">
        <v>154</v>
      </c>
      <c r="AB1228" s="3" t="s">
        <v>154</v>
      </c>
      <c r="AC1228" s="3" t="s">
        <v>154</v>
      </c>
      <c r="AD1228" s="3" t="s">
        <v>6151</v>
      </c>
      <c r="AE1228" s="3" t="s">
        <v>6151</v>
      </c>
      <c r="AF1228" s="3" t="s">
        <v>6040</v>
      </c>
      <c r="AG1228" s="3" t="s">
        <v>154</v>
      </c>
      <c r="AH1228" s="3" t="s">
        <v>6478</v>
      </c>
      <c r="AI1228" s="3" t="s">
        <v>6482</v>
      </c>
      <c r="AJ1228" s="3" t="s">
        <v>18122</v>
      </c>
    </row>
    <row r="1229" spans="1:36" ht="30">
      <c r="A1229" s="10">
        <v>1332</v>
      </c>
      <c r="B1229" t="str">
        <f>IF(K1229="总计","",INDEX(主数据!A:AD,MATCH(J1229,主数据!A:A,0),9))</f>
        <v>华西大区公司</v>
      </c>
      <c r="C1229" t="str">
        <f>IF(K1229="","",INDEX(主数据!A:AD,MATCH(J1229,主数据!A:A,0),11))</f>
        <v>成都南区</v>
      </c>
      <c r="D1229" t="str">
        <f t="shared" si="76"/>
        <v>CD48生活垃圾清运费-委托清运定额</v>
      </c>
      <c r="E1229" s="13" t="str">
        <f t="shared" si="78"/>
        <v/>
      </c>
      <c r="F1229" s="13" t="str">
        <f>IF(E1229="","",IFERROR(IF(IF(K1229="","",INDEX(收费标合同信息维护!A:Q,MATCH(D1229,收费标合同信息维护!J:J,0),10))=D1229,"有","无"),"无"))</f>
        <v/>
      </c>
      <c r="G1229" s="13" t="str">
        <f t="shared" si="77"/>
        <v>CD48生活垃圾清运费-委托清运定额32.00</v>
      </c>
      <c r="H1229" s="13" t="str">
        <f t="shared" si="79"/>
        <v>32.00</v>
      </c>
      <c r="I1229" s="13" t="str">
        <f>IF(G1229="","",IFERROR(IF(IF(K1229="","",INDEX(收费标合同信息维护!A:Q,MATCH(G1229,收费标合同信息维护!M:M,0),13))=G1229,"有","无"),"无"))</f>
        <v>无</v>
      </c>
      <c r="J1229" s="3" t="s">
        <v>3372</v>
      </c>
      <c r="K1229" s="3" t="s">
        <v>9235</v>
      </c>
      <c r="L1229" s="3" t="s">
        <v>6630</v>
      </c>
      <c r="M1229" s="3" t="s">
        <v>6631</v>
      </c>
      <c r="N1229" s="3" t="s">
        <v>6477</v>
      </c>
      <c r="O1229" s="3" t="s">
        <v>6478</v>
      </c>
      <c r="P1229" s="3" t="s">
        <v>9249</v>
      </c>
      <c r="Q1229" s="3" t="s">
        <v>9250</v>
      </c>
      <c r="R1229" s="3" t="s">
        <v>6490</v>
      </c>
      <c r="S1229" s="3" t="s">
        <v>6491</v>
      </c>
      <c r="T1229" s="3" t="s">
        <v>6510</v>
      </c>
      <c r="U1229" s="3" t="s">
        <v>154</v>
      </c>
      <c r="V1229" s="3" t="s">
        <v>154</v>
      </c>
      <c r="W1229" s="3" t="s">
        <v>9251</v>
      </c>
      <c r="X1229" s="3" t="s">
        <v>154</v>
      </c>
      <c r="Y1229" s="3" t="s">
        <v>154</v>
      </c>
      <c r="Z1229" s="3" t="s">
        <v>154</v>
      </c>
      <c r="AA1229" s="3" t="s">
        <v>154</v>
      </c>
      <c r="AB1229" s="3" t="s">
        <v>154</v>
      </c>
      <c r="AC1229" s="3" t="s">
        <v>154</v>
      </c>
      <c r="AD1229" s="3" t="s">
        <v>6151</v>
      </c>
      <c r="AE1229" s="3" t="s">
        <v>6151</v>
      </c>
      <c r="AF1229" s="3" t="s">
        <v>6040</v>
      </c>
      <c r="AG1229" s="3" t="s">
        <v>154</v>
      </c>
      <c r="AH1229" s="3" t="s">
        <v>6478</v>
      </c>
      <c r="AI1229" s="3" t="s">
        <v>6482</v>
      </c>
      <c r="AJ1229" s="3" t="s">
        <v>35</v>
      </c>
    </row>
    <row r="1230" spans="1:36" ht="30">
      <c r="A1230" s="10">
        <v>1333</v>
      </c>
      <c r="B1230" t="str">
        <f>IF(K1230="总计","",INDEX(主数据!A:AD,MATCH(J1230,主数据!A:A,0),9))</f>
        <v>华西大区公司</v>
      </c>
      <c r="C1230" t="str">
        <f>IF(K1230="","",INDEX(主数据!A:AD,MATCH(J1230,主数据!A:A,0),11))</f>
        <v>成都南区</v>
      </c>
      <c r="D1230" t="str">
        <f t="shared" si="76"/>
        <v>CD48开发商委托停车租赁费（固定）定额</v>
      </c>
      <c r="E1230" s="13" t="str">
        <f t="shared" si="78"/>
        <v/>
      </c>
      <c r="F1230" s="13" t="str">
        <f>IF(E1230="","",IFERROR(IF(IF(K1230="","",INDEX(收费标合同信息维护!A:Q,MATCH(D1230,收费标合同信息维护!J:J,0),10))=D1230,"有","无"),"无"))</f>
        <v/>
      </c>
      <c r="G1230" s="13" t="str">
        <f t="shared" si="77"/>
        <v>CD48开发商委托停车租赁费（固定）定额330.00</v>
      </c>
      <c r="H1230" s="13" t="str">
        <f t="shared" si="79"/>
        <v>330.00</v>
      </c>
      <c r="I1230" s="13" t="str">
        <f>IF(G1230="","",IFERROR(IF(IF(K1230="","",INDEX(收费标合同信息维护!A:Q,MATCH(G1230,收费标合同信息维护!M:M,0),13))=G1230,"有","无"),"无"))</f>
        <v>无</v>
      </c>
      <c r="J1230" s="3" t="s">
        <v>3372</v>
      </c>
      <c r="K1230" s="3" t="s">
        <v>9235</v>
      </c>
      <c r="L1230" s="3" t="s">
        <v>6818</v>
      </c>
      <c r="M1230" s="3" t="s">
        <v>6819</v>
      </c>
      <c r="N1230" s="3" t="s">
        <v>6477</v>
      </c>
      <c r="O1230" s="3" t="s">
        <v>6478</v>
      </c>
      <c r="P1230" s="3" t="s">
        <v>9252</v>
      </c>
      <c r="Q1230" s="3" t="s">
        <v>9253</v>
      </c>
      <c r="R1230" s="3" t="s">
        <v>6490</v>
      </c>
      <c r="S1230" s="3" t="s">
        <v>6491</v>
      </c>
      <c r="T1230" s="3" t="s">
        <v>9254</v>
      </c>
      <c r="U1230" s="3" t="s">
        <v>154</v>
      </c>
      <c r="V1230" s="3" t="s">
        <v>154</v>
      </c>
      <c r="W1230" s="3" t="s">
        <v>9255</v>
      </c>
      <c r="X1230" s="3" t="s">
        <v>154</v>
      </c>
      <c r="Y1230" s="3" t="s">
        <v>154</v>
      </c>
      <c r="Z1230" s="3" t="s">
        <v>154</v>
      </c>
      <c r="AA1230" s="3" t="s">
        <v>154</v>
      </c>
      <c r="AB1230" s="3" t="s">
        <v>154</v>
      </c>
      <c r="AC1230" s="3" t="s">
        <v>154</v>
      </c>
      <c r="AD1230" s="3" t="s">
        <v>6151</v>
      </c>
      <c r="AE1230" s="3" t="s">
        <v>6151</v>
      </c>
      <c r="AF1230" s="3" t="s">
        <v>6040</v>
      </c>
      <c r="AG1230" s="3" t="s">
        <v>154</v>
      </c>
      <c r="AH1230" s="3" t="s">
        <v>6478</v>
      </c>
      <c r="AI1230" s="3" t="s">
        <v>6482</v>
      </c>
      <c r="AJ1230" s="3" t="s">
        <v>6226</v>
      </c>
    </row>
    <row r="1231" spans="1:36" ht="30">
      <c r="A1231" s="10">
        <v>1334</v>
      </c>
      <c r="B1231" t="str">
        <f>IF(K1231="总计","",INDEX(主数据!A:AD,MATCH(J1231,主数据!A:A,0),9))</f>
        <v>华西大区公司</v>
      </c>
      <c r="C1231" t="str">
        <f>IF(K1231="","",INDEX(主数据!A:AD,MATCH(J1231,主数据!A:A,0),11))</f>
        <v>成都南区</v>
      </c>
      <c r="D1231" t="str">
        <f t="shared" si="76"/>
        <v>CD48开发商委托停车租赁费（固定）定额</v>
      </c>
      <c r="E1231" s="13" t="str">
        <f t="shared" si="78"/>
        <v/>
      </c>
      <c r="F1231" s="13" t="str">
        <f>IF(E1231="","",IFERROR(IF(IF(K1231="","",INDEX(收费标合同信息维护!A:Q,MATCH(D1231,收费标合同信息维护!J:J,0),10))=D1231,"有","无"),"无"))</f>
        <v/>
      </c>
      <c r="G1231" s="13" t="str">
        <f t="shared" si="77"/>
        <v>CD48开发商委托停车租赁费（固定）定额420.00</v>
      </c>
      <c r="H1231" s="13" t="str">
        <f t="shared" si="79"/>
        <v>420.00</v>
      </c>
      <c r="I1231" s="13" t="str">
        <f>IF(G1231="","",IFERROR(IF(IF(K1231="","",INDEX(收费标合同信息维护!A:Q,MATCH(G1231,收费标合同信息维护!M:M,0),13))=G1231,"有","无"),"无"))</f>
        <v>无</v>
      </c>
      <c r="J1231" s="3" t="s">
        <v>3372</v>
      </c>
      <c r="K1231" s="3" t="s">
        <v>9235</v>
      </c>
      <c r="L1231" s="3" t="s">
        <v>6818</v>
      </c>
      <c r="M1231" s="3" t="s">
        <v>6819</v>
      </c>
      <c r="N1231" s="3" t="s">
        <v>6477</v>
      </c>
      <c r="O1231" s="3" t="s">
        <v>6478</v>
      </c>
      <c r="P1231" s="3" t="s">
        <v>9256</v>
      </c>
      <c r="Q1231" s="3" t="s">
        <v>9257</v>
      </c>
      <c r="R1231" s="3" t="s">
        <v>6490</v>
      </c>
      <c r="S1231" s="3" t="s">
        <v>6491</v>
      </c>
      <c r="T1231" s="3" t="s">
        <v>9254</v>
      </c>
      <c r="U1231" s="3" t="s">
        <v>154</v>
      </c>
      <c r="V1231" s="3" t="s">
        <v>154</v>
      </c>
      <c r="W1231" s="3" t="s">
        <v>9258</v>
      </c>
      <c r="X1231" s="3" t="s">
        <v>154</v>
      </c>
      <c r="Y1231" s="3" t="s">
        <v>154</v>
      </c>
      <c r="Z1231" s="3" t="s">
        <v>154</v>
      </c>
      <c r="AA1231" s="3" t="s">
        <v>154</v>
      </c>
      <c r="AB1231" s="3" t="s">
        <v>154</v>
      </c>
      <c r="AC1231" s="3" t="s">
        <v>154</v>
      </c>
      <c r="AD1231" s="3" t="s">
        <v>6151</v>
      </c>
      <c r="AE1231" s="3" t="s">
        <v>6151</v>
      </c>
      <c r="AF1231" s="3" t="s">
        <v>6040</v>
      </c>
      <c r="AG1231" s="3" t="s">
        <v>154</v>
      </c>
      <c r="AH1231" s="3" t="s">
        <v>6478</v>
      </c>
      <c r="AI1231" s="3" t="s">
        <v>6482</v>
      </c>
      <c r="AJ1231" s="3" t="s">
        <v>22</v>
      </c>
    </row>
    <row r="1232" spans="1:36" ht="30">
      <c r="A1232" s="10">
        <v>1335</v>
      </c>
      <c r="B1232" t="str">
        <f>IF(K1232="总计","",INDEX(主数据!A:AD,MATCH(J1232,主数据!A:A,0),9))</f>
        <v>华西大区公司</v>
      </c>
      <c r="C1232" t="str">
        <f>IF(K1232="","",INDEX(主数据!A:AD,MATCH(J1232,主数据!A:A,0),11))</f>
        <v>成都南区</v>
      </c>
      <c r="D1232" t="str">
        <f t="shared" si="76"/>
        <v>CD48开发商委托停车租赁费（固定）定额</v>
      </c>
      <c r="E1232" s="13" t="str">
        <f t="shared" si="78"/>
        <v/>
      </c>
      <c r="F1232" s="13" t="str">
        <f>IF(E1232="","",IFERROR(IF(IF(K1232="","",INDEX(收费标合同信息维护!A:Q,MATCH(D1232,收费标合同信息维护!J:J,0),10))=D1232,"有","无"),"无"))</f>
        <v/>
      </c>
      <c r="G1232" s="13" t="str">
        <f t="shared" si="77"/>
        <v>CD48开发商委托停车租赁费（固定）定额480.00</v>
      </c>
      <c r="H1232" s="13" t="str">
        <f t="shared" si="79"/>
        <v>480.00</v>
      </c>
      <c r="I1232" s="13" t="str">
        <f>IF(G1232="","",IFERROR(IF(IF(K1232="","",INDEX(收费标合同信息维护!A:Q,MATCH(G1232,收费标合同信息维护!M:M,0),13))=G1232,"有","无"),"无"))</f>
        <v>无</v>
      </c>
      <c r="J1232" s="3" t="s">
        <v>3372</v>
      </c>
      <c r="K1232" s="3" t="s">
        <v>9235</v>
      </c>
      <c r="L1232" s="3" t="s">
        <v>6818</v>
      </c>
      <c r="M1232" s="3" t="s">
        <v>6819</v>
      </c>
      <c r="N1232" s="3" t="s">
        <v>6477</v>
      </c>
      <c r="O1232" s="3" t="s">
        <v>6478</v>
      </c>
      <c r="P1232" s="3" t="s">
        <v>9259</v>
      </c>
      <c r="Q1232" s="3" t="s">
        <v>9260</v>
      </c>
      <c r="R1232" s="3" t="s">
        <v>6490</v>
      </c>
      <c r="S1232" s="3" t="s">
        <v>6491</v>
      </c>
      <c r="T1232" s="3" t="s">
        <v>9254</v>
      </c>
      <c r="U1232" s="3" t="s">
        <v>154</v>
      </c>
      <c r="V1232" s="3" t="s">
        <v>154</v>
      </c>
      <c r="W1232" s="3" t="s">
        <v>9261</v>
      </c>
      <c r="X1232" s="3" t="s">
        <v>154</v>
      </c>
      <c r="Y1232" s="3" t="s">
        <v>154</v>
      </c>
      <c r="Z1232" s="3" t="s">
        <v>154</v>
      </c>
      <c r="AA1232" s="3" t="s">
        <v>154</v>
      </c>
      <c r="AB1232" s="3" t="s">
        <v>154</v>
      </c>
      <c r="AC1232" s="3" t="s">
        <v>154</v>
      </c>
      <c r="AD1232" s="3" t="s">
        <v>6151</v>
      </c>
      <c r="AE1232" s="3" t="s">
        <v>6151</v>
      </c>
      <c r="AF1232" s="3" t="s">
        <v>6040</v>
      </c>
      <c r="AG1232" s="3" t="s">
        <v>154</v>
      </c>
      <c r="AH1232" s="3" t="s">
        <v>6478</v>
      </c>
      <c r="AI1232" s="3" t="s">
        <v>6482</v>
      </c>
      <c r="AJ1232" s="3" t="s">
        <v>6033</v>
      </c>
    </row>
    <row r="1233" spans="1:36" ht="30">
      <c r="A1233" s="10">
        <v>1336</v>
      </c>
      <c r="B1233" t="str">
        <f>IF(K1233="总计","",INDEX(主数据!A:AD,MATCH(J1233,主数据!A:A,0),9))</f>
        <v>华西大区公司</v>
      </c>
      <c r="C1233" t="str">
        <f>IF(K1233="","",INDEX(主数据!A:AD,MATCH(J1233,主数据!A:A,0),11))</f>
        <v>成都南区</v>
      </c>
      <c r="D1233" t="str">
        <f t="shared" si="76"/>
        <v>CD48开发商委托停车租赁费（固定）定额</v>
      </c>
      <c r="E1233" s="13" t="str">
        <f t="shared" si="78"/>
        <v/>
      </c>
      <c r="F1233" s="13" t="str">
        <f>IF(E1233="","",IFERROR(IF(IF(K1233="","",INDEX(收费标合同信息维护!A:Q,MATCH(D1233,收费标合同信息维护!J:J,0),10))=D1233,"有","无"),"无"))</f>
        <v/>
      </c>
      <c r="G1233" s="13" t="str">
        <f t="shared" si="77"/>
        <v>CD48开发商委托停车租赁费（固定）定额660.00</v>
      </c>
      <c r="H1233" s="13" t="str">
        <f t="shared" si="79"/>
        <v>660.00</v>
      </c>
      <c r="I1233" s="13" t="str">
        <f>IF(G1233="","",IFERROR(IF(IF(K1233="","",INDEX(收费标合同信息维护!A:Q,MATCH(G1233,收费标合同信息维护!M:M,0),13))=G1233,"有","无"),"无"))</f>
        <v>无</v>
      </c>
      <c r="J1233" s="3" t="s">
        <v>3372</v>
      </c>
      <c r="K1233" s="3" t="s">
        <v>9235</v>
      </c>
      <c r="L1233" s="3" t="s">
        <v>6818</v>
      </c>
      <c r="M1233" s="3" t="s">
        <v>6819</v>
      </c>
      <c r="N1233" s="3" t="s">
        <v>6477</v>
      </c>
      <c r="O1233" s="3" t="s">
        <v>6478</v>
      </c>
      <c r="P1233" s="3" t="s">
        <v>9262</v>
      </c>
      <c r="Q1233" s="3" t="s">
        <v>9263</v>
      </c>
      <c r="R1233" s="3" t="s">
        <v>6490</v>
      </c>
      <c r="S1233" s="3" t="s">
        <v>6491</v>
      </c>
      <c r="T1233" s="3" t="s">
        <v>9264</v>
      </c>
      <c r="U1233" s="3" t="s">
        <v>154</v>
      </c>
      <c r="V1233" s="3" t="s">
        <v>154</v>
      </c>
      <c r="W1233" s="3" t="s">
        <v>9265</v>
      </c>
      <c r="X1233" s="3" t="s">
        <v>154</v>
      </c>
      <c r="Y1233" s="3" t="s">
        <v>154</v>
      </c>
      <c r="Z1233" s="3" t="s">
        <v>154</v>
      </c>
      <c r="AA1233" s="3" t="s">
        <v>154</v>
      </c>
      <c r="AB1233" s="3" t="s">
        <v>154</v>
      </c>
      <c r="AC1233" s="3" t="s">
        <v>154</v>
      </c>
      <c r="AD1233" s="3" t="s">
        <v>6151</v>
      </c>
      <c r="AE1233" s="3" t="s">
        <v>6151</v>
      </c>
      <c r="AF1233" s="3" t="s">
        <v>6040</v>
      </c>
      <c r="AG1233" s="3" t="s">
        <v>154</v>
      </c>
      <c r="AH1233" s="3" t="s">
        <v>6478</v>
      </c>
      <c r="AI1233" s="3" t="s">
        <v>6482</v>
      </c>
      <c r="AJ1233" s="3" t="s">
        <v>6033</v>
      </c>
    </row>
    <row r="1234" spans="1:36" ht="30">
      <c r="A1234" s="10">
        <v>1337</v>
      </c>
      <c r="B1234" t="str">
        <f>IF(K1234="总计","",INDEX(主数据!A:AD,MATCH(J1234,主数据!A:A,0),9))</f>
        <v>华西大区公司</v>
      </c>
      <c r="C1234" t="str">
        <f>IF(K1234="","",INDEX(主数据!A:AD,MATCH(J1234,主数据!A:A,0),11))</f>
        <v>成都南区</v>
      </c>
      <c r="D1234" t="str">
        <f t="shared" si="76"/>
        <v>CD48开发商委托停车租赁费（固定）定额</v>
      </c>
      <c r="E1234" s="13" t="str">
        <f t="shared" si="78"/>
        <v/>
      </c>
      <c r="F1234" s="13" t="str">
        <f>IF(E1234="","",IFERROR(IF(IF(K1234="","",INDEX(收费标合同信息维护!A:Q,MATCH(D1234,收费标合同信息维护!J:J,0),10))=D1234,"有","无"),"无"))</f>
        <v/>
      </c>
      <c r="G1234" s="13" t="str">
        <f t="shared" si="77"/>
        <v>CD48开发商委托停车租赁费（固定）定额330.00</v>
      </c>
      <c r="H1234" s="13" t="str">
        <f t="shared" si="79"/>
        <v>330.00</v>
      </c>
      <c r="I1234" s="13" t="str">
        <f>IF(G1234="","",IFERROR(IF(IF(K1234="","",INDEX(收费标合同信息维护!A:Q,MATCH(G1234,收费标合同信息维护!M:M,0),13))=G1234,"有","无"),"无"))</f>
        <v>无</v>
      </c>
      <c r="J1234" s="3" t="s">
        <v>3372</v>
      </c>
      <c r="K1234" s="3" t="s">
        <v>9235</v>
      </c>
      <c r="L1234" s="3" t="s">
        <v>6818</v>
      </c>
      <c r="M1234" s="3" t="s">
        <v>6819</v>
      </c>
      <c r="N1234" s="3" t="s">
        <v>6477</v>
      </c>
      <c r="O1234" s="3" t="s">
        <v>6478</v>
      </c>
      <c r="P1234" s="3" t="s">
        <v>9266</v>
      </c>
      <c r="Q1234" s="3" t="s">
        <v>9267</v>
      </c>
      <c r="R1234" s="3" t="s">
        <v>6490</v>
      </c>
      <c r="S1234" s="3" t="s">
        <v>6491</v>
      </c>
      <c r="T1234" s="3" t="s">
        <v>6548</v>
      </c>
      <c r="U1234" s="3" t="s">
        <v>154</v>
      </c>
      <c r="V1234" s="3" t="s">
        <v>154</v>
      </c>
      <c r="W1234" s="3" t="s">
        <v>9255</v>
      </c>
      <c r="X1234" s="3" t="s">
        <v>154</v>
      </c>
      <c r="Y1234" s="3" t="s">
        <v>154</v>
      </c>
      <c r="Z1234" s="3" t="s">
        <v>154</v>
      </c>
      <c r="AA1234" s="3" t="s">
        <v>154</v>
      </c>
      <c r="AB1234" s="3" t="s">
        <v>154</v>
      </c>
      <c r="AC1234" s="3" t="s">
        <v>154</v>
      </c>
      <c r="AD1234" s="3" t="s">
        <v>6151</v>
      </c>
      <c r="AE1234" s="3" t="s">
        <v>6151</v>
      </c>
      <c r="AF1234" s="3" t="s">
        <v>6040</v>
      </c>
      <c r="AG1234" s="3" t="s">
        <v>154</v>
      </c>
      <c r="AH1234" s="3" t="s">
        <v>6478</v>
      </c>
      <c r="AI1234" s="3" t="s">
        <v>6482</v>
      </c>
      <c r="AJ1234" s="3" t="s">
        <v>6038</v>
      </c>
    </row>
    <row r="1235" spans="1:36" ht="30">
      <c r="A1235" s="10">
        <v>1338</v>
      </c>
      <c r="B1235" t="str">
        <f>IF(K1235="总计","",INDEX(主数据!A:AD,MATCH(J1235,主数据!A:A,0),9))</f>
        <v>华西大区公司</v>
      </c>
      <c r="C1235" t="str">
        <f>IF(K1235="","",INDEX(主数据!A:AD,MATCH(J1235,主数据!A:A,0),11))</f>
        <v>成都南区</v>
      </c>
      <c r="D1235" t="str">
        <f t="shared" si="76"/>
        <v>CD48开发商委托停车租赁费（固定）定额</v>
      </c>
      <c r="E1235" s="13" t="str">
        <f t="shared" si="78"/>
        <v/>
      </c>
      <c r="F1235" s="13" t="str">
        <f>IF(E1235="","",IFERROR(IF(IF(K1235="","",INDEX(收费标合同信息维护!A:Q,MATCH(D1235,收费标合同信息维护!J:J,0),10))=D1235,"有","无"),"无"))</f>
        <v/>
      </c>
      <c r="G1235" s="13" t="str">
        <f t="shared" si="77"/>
        <v>CD48开发商委托停车租赁费（固定）定额990.00</v>
      </c>
      <c r="H1235" s="13" t="str">
        <f t="shared" si="79"/>
        <v>990.00</v>
      </c>
      <c r="I1235" s="13" t="str">
        <f>IF(G1235="","",IFERROR(IF(IF(K1235="","",INDEX(收费标合同信息维护!A:Q,MATCH(G1235,收费标合同信息维护!M:M,0),13))=G1235,"有","无"),"无"))</f>
        <v>无</v>
      </c>
      <c r="J1235" s="3" t="s">
        <v>3372</v>
      </c>
      <c r="K1235" s="3" t="s">
        <v>9235</v>
      </c>
      <c r="L1235" s="3" t="s">
        <v>6818</v>
      </c>
      <c r="M1235" s="3" t="s">
        <v>6819</v>
      </c>
      <c r="N1235" s="3" t="s">
        <v>6477</v>
      </c>
      <c r="O1235" s="3" t="s">
        <v>6478</v>
      </c>
      <c r="P1235" s="3" t="s">
        <v>9268</v>
      </c>
      <c r="Q1235" s="3" t="s">
        <v>9269</v>
      </c>
      <c r="R1235" s="3" t="s">
        <v>6490</v>
      </c>
      <c r="S1235" s="3" t="s">
        <v>6491</v>
      </c>
      <c r="T1235" s="3" t="s">
        <v>9270</v>
      </c>
      <c r="U1235" s="3" t="s">
        <v>154</v>
      </c>
      <c r="V1235" s="3" t="s">
        <v>154</v>
      </c>
      <c r="W1235" s="3" t="s">
        <v>9271</v>
      </c>
      <c r="X1235" s="3" t="s">
        <v>154</v>
      </c>
      <c r="Y1235" s="3" t="s">
        <v>154</v>
      </c>
      <c r="Z1235" s="3" t="s">
        <v>154</v>
      </c>
      <c r="AA1235" s="3" t="s">
        <v>154</v>
      </c>
      <c r="AB1235" s="3" t="s">
        <v>154</v>
      </c>
      <c r="AC1235" s="3" t="s">
        <v>154</v>
      </c>
      <c r="AD1235" s="3" t="s">
        <v>6151</v>
      </c>
      <c r="AE1235" s="3" t="s">
        <v>6151</v>
      </c>
      <c r="AF1235" s="3" t="s">
        <v>6040</v>
      </c>
      <c r="AG1235" s="3" t="s">
        <v>154</v>
      </c>
      <c r="AH1235" s="3" t="s">
        <v>6478</v>
      </c>
      <c r="AI1235" s="3" t="s">
        <v>6482</v>
      </c>
      <c r="AJ1235" s="3" t="s">
        <v>6033</v>
      </c>
    </row>
    <row r="1236" spans="1:36" ht="30">
      <c r="A1236" s="10">
        <v>1339</v>
      </c>
      <c r="B1236" t="str">
        <f>IF(K1236="总计","",INDEX(主数据!A:AD,MATCH(J1236,主数据!A:A,0),9))</f>
        <v>华西大区公司</v>
      </c>
      <c r="C1236" t="str">
        <f>IF(K1236="","",INDEX(主数据!A:AD,MATCH(J1236,主数据!A:A,0),11))</f>
        <v>成都南区</v>
      </c>
      <c r="D1236" t="str">
        <f t="shared" si="76"/>
        <v>CD48开发商委托停车租赁费（固定）定额</v>
      </c>
      <c r="E1236" s="13" t="str">
        <f t="shared" si="78"/>
        <v/>
      </c>
      <c r="F1236" s="13" t="str">
        <f>IF(E1236="","",IFERROR(IF(IF(K1236="","",INDEX(收费标合同信息维护!A:Q,MATCH(D1236,收费标合同信息维护!J:J,0),10))=D1236,"有","无"),"无"))</f>
        <v/>
      </c>
      <c r="G1236" s="13" t="str">
        <f t="shared" si="77"/>
        <v>CD48开发商委托停车租赁费（固定）定额420.00</v>
      </c>
      <c r="H1236" s="13" t="str">
        <f t="shared" si="79"/>
        <v>420.00</v>
      </c>
      <c r="I1236" s="13" t="str">
        <f>IF(G1236="","",IFERROR(IF(IF(K1236="","",INDEX(收费标合同信息维护!A:Q,MATCH(G1236,收费标合同信息维护!M:M,0),13))=G1236,"有","无"),"无"))</f>
        <v>无</v>
      </c>
      <c r="J1236" s="3" t="s">
        <v>3372</v>
      </c>
      <c r="K1236" s="3" t="s">
        <v>9235</v>
      </c>
      <c r="L1236" s="3" t="s">
        <v>6818</v>
      </c>
      <c r="M1236" s="3" t="s">
        <v>6819</v>
      </c>
      <c r="N1236" s="3" t="s">
        <v>6477</v>
      </c>
      <c r="O1236" s="3" t="s">
        <v>6478</v>
      </c>
      <c r="P1236" s="3" t="s">
        <v>9272</v>
      </c>
      <c r="Q1236" s="3" t="s">
        <v>9273</v>
      </c>
      <c r="R1236" s="3" t="s">
        <v>6490</v>
      </c>
      <c r="S1236" s="3" t="s">
        <v>6491</v>
      </c>
      <c r="T1236" s="3" t="s">
        <v>9274</v>
      </c>
      <c r="U1236" s="3" t="s">
        <v>154</v>
      </c>
      <c r="V1236" s="3" t="s">
        <v>154</v>
      </c>
      <c r="W1236" s="3" t="s">
        <v>9258</v>
      </c>
      <c r="X1236" s="3" t="s">
        <v>154</v>
      </c>
      <c r="Y1236" s="3" t="s">
        <v>154</v>
      </c>
      <c r="Z1236" s="3" t="s">
        <v>154</v>
      </c>
      <c r="AA1236" s="3" t="s">
        <v>154</v>
      </c>
      <c r="AB1236" s="3" t="s">
        <v>154</v>
      </c>
      <c r="AC1236" s="3" t="s">
        <v>154</v>
      </c>
      <c r="AD1236" s="3" t="s">
        <v>6151</v>
      </c>
      <c r="AE1236" s="3" t="s">
        <v>6151</v>
      </c>
      <c r="AF1236" s="3" t="s">
        <v>6040</v>
      </c>
      <c r="AG1236" s="3" t="s">
        <v>154</v>
      </c>
      <c r="AH1236" s="3" t="s">
        <v>6478</v>
      </c>
      <c r="AI1236" s="3" t="s">
        <v>6482</v>
      </c>
      <c r="AJ1236" s="3" t="s">
        <v>6030</v>
      </c>
    </row>
    <row r="1237" spans="1:36" ht="30">
      <c r="A1237" s="10">
        <v>1340</v>
      </c>
      <c r="B1237" t="str">
        <f>IF(K1237="总计","",INDEX(主数据!A:AD,MATCH(J1237,主数据!A:A,0),9))</f>
        <v>华西大区公司</v>
      </c>
      <c r="C1237" t="str">
        <f>IF(K1237="","",INDEX(主数据!A:AD,MATCH(J1237,主数据!A:A,0),11))</f>
        <v>成都南区</v>
      </c>
      <c r="D1237" t="str">
        <f t="shared" si="76"/>
        <v>CD48小业主委托停车管理费（固定）定额</v>
      </c>
      <c r="E1237" s="13" t="str">
        <f t="shared" si="78"/>
        <v/>
      </c>
      <c r="F1237" s="13" t="str">
        <f>IF(E1237="","",IFERROR(IF(IF(K1237="","",INDEX(收费标合同信息维护!A:Q,MATCH(D1237,收费标合同信息维护!J:J,0),10))=D1237,"有","无"),"无"))</f>
        <v/>
      </c>
      <c r="G1237" s="13" t="str">
        <f t="shared" si="77"/>
        <v>CD48小业主委托停车管理费（固定）定额70.00</v>
      </c>
      <c r="H1237" s="13" t="str">
        <f t="shared" si="79"/>
        <v>70.00</v>
      </c>
      <c r="I1237" s="13" t="str">
        <f>IF(G1237="","",IFERROR(IF(IF(K1237="","",INDEX(收费标合同信息维护!A:Q,MATCH(G1237,收费标合同信息维护!M:M,0),13))=G1237,"有","无"),"无"))</f>
        <v>无</v>
      </c>
      <c r="J1237" s="3" t="s">
        <v>3372</v>
      </c>
      <c r="K1237" s="3" t="s">
        <v>9235</v>
      </c>
      <c r="L1237" s="3" t="s">
        <v>7013</v>
      </c>
      <c r="M1237" s="3" t="s">
        <v>7014</v>
      </c>
      <c r="N1237" s="3" t="s">
        <v>6477</v>
      </c>
      <c r="O1237" s="3" t="s">
        <v>6478</v>
      </c>
      <c r="P1237" s="3" t="s">
        <v>9275</v>
      </c>
      <c r="Q1237" s="3" t="s">
        <v>9276</v>
      </c>
      <c r="R1237" s="3" t="s">
        <v>6490</v>
      </c>
      <c r="S1237" s="3" t="s">
        <v>6491</v>
      </c>
      <c r="T1237" s="3" t="s">
        <v>6800</v>
      </c>
      <c r="U1237" s="3" t="s">
        <v>154</v>
      </c>
      <c r="V1237" s="3" t="s">
        <v>154</v>
      </c>
      <c r="W1237" s="3" t="s">
        <v>7194</v>
      </c>
      <c r="X1237" s="3" t="s">
        <v>154</v>
      </c>
      <c r="Y1237" s="3" t="s">
        <v>154</v>
      </c>
      <c r="Z1237" s="3" t="s">
        <v>154</v>
      </c>
      <c r="AA1237" s="3" t="s">
        <v>154</v>
      </c>
      <c r="AB1237" s="3" t="s">
        <v>154</v>
      </c>
      <c r="AC1237" s="3" t="s">
        <v>154</v>
      </c>
      <c r="AD1237" s="3" t="s">
        <v>6151</v>
      </c>
      <c r="AE1237" s="3" t="s">
        <v>6151</v>
      </c>
      <c r="AF1237" s="3" t="s">
        <v>6040</v>
      </c>
      <c r="AG1237" s="3" t="s">
        <v>154</v>
      </c>
      <c r="AH1237" s="3" t="s">
        <v>6478</v>
      </c>
      <c r="AI1237" s="3" t="s">
        <v>6482</v>
      </c>
      <c r="AJ1237" s="3" t="s">
        <v>6097</v>
      </c>
    </row>
    <row r="1238" spans="1:36" ht="30">
      <c r="A1238" s="10">
        <v>1341</v>
      </c>
      <c r="B1238" t="str">
        <f>IF(K1238="总计","",INDEX(主数据!A:AD,MATCH(J1238,主数据!A:A,0),9))</f>
        <v>华西大区公司</v>
      </c>
      <c r="C1238" t="str">
        <f>IF(K1238="","",INDEX(主数据!A:AD,MATCH(J1238,主数据!A:A,0),11))</f>
        <v>成都南区</v>
      </c>
      <c r="D1238" t="str">
        <f t="shared" si="76"/>
        <v>CD48小业主委托停车管理费（固定）定额</v>
      </c>
      <c r="E1238" s="13" t="str">
        <f t="shared" si="78"/>
        <v/>
      </c>
      <c r="F1238" s="13" t="str">
        <f>IF(E1238="","",IFERROR(IF(IF(K1238="","",INDEX(收费标合同信息维护!A:Q,MATCH(D1238,收费标合同信息维护!J:J,0),10))=D1238,"有","无"),"无"))</f>
        <v/>
      </c>
      <c r="G1238" s="13" t="str">
        <f t="shared" si="77"/>
        <v>CD48小业主委托停车管理费（固定）定额140.00</v>
      </c>
      <c r="H1238" s="13" t="str">
        <f t="shared" si="79"/>
        <v>140.00</v>
      </c>
      <c r="I1238" s="13" t="str">
        <f>IF(G1238="","",IFERROR(IF(IF(K1238="","",INDEX(收费标合同信息维护!A:Q,MATCH(G1238,收费标合同信息维护!M:M,0),13))=G1238,"有","无"),"无"))</f>
        <v>无</v>
      </c>
      <c r="J1238" s="3" t="s">
        <v>3372</v>
      </c>
      <c r="K1238" s="3" t="s">
        <v>9235</v>
      </c>
      <c r="L1238" s="3" t="s">
        <v>7013</v>
      </c>
      <c r="M1238" s="3" t="s">
        <v>7014</v>
      </c>
      <c r="N1238" s="3" t="s">
        <v>6477</v>
      </c>
      <c r="O1238" s="3" t="s">
        <v>6478</v>
      </c>
      <c r="P1238" s="3" t="s">
        <v>9277</v>
      </c>
      <c r="Q1238" s="3" t="s">
        <v>9278</v>
      </c>
      <c r="R1238" s="3" t="s">
        <v>6490</v>
      </c>
      <c r="S1238" s="3" t="s">
        <v>6491</v>
      </c>
      <c r="T1238" s="3" t="s">
        <v>6800</v>
      </c>
      <c r="U1238" s="3" t="s">
        <v>154</v>
      </c>
      <c r="V1238" s="3" t="s">
        <v>154</v>
      </c>
      <c r="W1238" s="3" t="s">
        <v>7197</v>
      </c>
      <c r="X1238" s="3" t="s">
        <v>154</v>
      </c>
      <c r="Y1238" s="3" t="s">
        <v>154</v>
      </c>
      <c r="Z1238" s="3" t="s">
        <v>154</v>
      </c>
      <c r="AA1238" s="3" t="s">
        <v>154</v>
      </c>
      <c r="AB1238" s="3" t="s">
        <v>154</v>
      </c>
      <c r="AC1238" s="3" t="s">
        <v>154</v>
      </c>
      <c r="AD1238" s="3" t="s">
        <v>6151</v>
      </c>
      <c r="AE1238" s="3" t="s">
        <v>6151</v>
      </c>
      <c r="AF1238" s="3" t="s">
        <v>6040</v>
      </c>
      <c r="AG1238" s="3" t="s">
        <v>154</v>
      </c>
      <c r="AH1238" s="3" t="s">
        <v>6478</v>
      </c>
      <c r="AI1238" s="3" t="s">
        <v>6482</v>
      </c>
      <c r="AJ1238" s="3" t="s">
        <v>24</v>
      </c>
    </row>
    <row r="1239" spans="1:36" ht="15">
      <c r="A1239" s="10">
        <v>1342</v>
      </c>
      <c r="B1239" t="str">
        <f>IF(K1239="总计","",INDEX(主数据!A:AD,MATCH(J1239,主数据!A:A,0),9))</f>
        <v>华西大区公司</v>
      </c>
      <c r="C1239" t="str">
        <f>IF(K1239="","",INDEX(主数据!A:AD,MATCH(J1239,主数据!A:A,0),11))</f>
        <v>成都南区</v>
      </c>
      <c r="D1239" t="str">
        <f t="shared" si="76"/>
        <v>CD48电费标准方式0.93</v>
      </c>
      <c r="E1239" s="13" t="str">
        <f t="shared" si="78"/>
        <v>0.93</v>
      </c>
      <c r="F1239" s="13" t="str">
        <f>IF(E1239="","",IFERROR(IF(IF(K1239="","",INDEX(收费标合同信息维护!A:Q,MATCH(D1239,收费标合同信息维护!J:J,0),10))=D1239,"有","无"),"无"))</f>
        <v>无</v>
      </c>
      <c r="G1239" s="13" t="str">
        <f t="shared" si="77"/>
        <v/>
      </c>
      <c r="H1239" s="13" t="str">
        <f t="shared" si="79"/>
        <v/>
      </c>
      <c r="I1239" s="13" t="str">
        <f>IF(G1239="","",IFERROR(IF(IF(K1239="","",INDEX(收费标合同信息维护!A:Q,MATCH(G1239,收费标合同信息维护!M:M,0),13))=G1239,"有","无"),"无"))</f>
        <v/>
      </c>
      <c r="J1239" s="3" t="s">
        <v>3372</v>
      </c>
      <c r="K1239" s="3" t="s">
        <v>9235</v>
      </c>
      <c r="L1239" s="3" t="s">
        <v>6601</v>
      </c>
      <c r="M1239" s="3" t="s">
        <v>6602</v>
      </c>
      <c r="N1239" s="3" t="s">
        <v>6603</v>
      </c>
      <c r="O1239" s="3" t="s">
        <v>6478</v>
      </c>
      <c r="P1239" s="3" t="s">
        <v>9279</v>
      </c>
      <c r="Q1239" s="3" t="s">
        <v>9280</v>
      </c>
      <c r="R1239" s="3" t="s">
        <v>6484</v>
      </c>
      <c r="S1239" s="3" t="s">
        <v>6491</v>
      </c>
      <c r="T1239" s="3" t="s">
        <v>6915</v>
      </c>
      <c r="U1239" s="3" t="s">
        <v>154</v>
      </c>
      <c r="V1239" s="3" t="s">
        <v>9281</v>
      </c>
      <c r="W1239" s="3" t="s">
        <v>154</v>
      </c>
      <c r="X1239" s="3" t="s">
        <v>154</v>
      </c>
      <c r="Y1239" s="3" t="s">
        <v>154</v>
      </c>
      <c r="Z1239" s="3" t="s">
        <v>154</v>
      </c>
      <c r="AA1239" s="3" t="s">
        <v>154</v>
      </c>
      <c r="AB1239" s="3" t="s">
        <v>154</v>
      </c>
      <c r="AC1239" s="3" t="s">
        <v>154</v>
      </c>
      <c r="AD1239" s="3" t="s">
        <v>6151</v>
      </c>
      <c r="AE1239" s="3" t="s">
        <v>6151</v>
      </c>
      <c r="AF1239" s="3" t="s">
        <v>154</v>
      </c>
      <c r="AG1239" s="3" t="s">
        <v>154</v>
      </c>
      <c r="AH1239" s="3" t="s">
        <v>6478</v>
      </c>
      <c r="AI1239" s="3" t="s">
        <v>6482</v>
      </c>
      <c r="AJ1239" s="3" t="s">
        <v>6489</v>
      </c>
    </row>
    <row r="1240" spans="1:36" ht="15">
      <c r="A1240" s="10">
        <v>1343</v>
      </c>
      <c r="B1240" t="str">
        <f>IF(K1240="总计","",INDEX(主数据!A:AD,MATCH(J1240,主数据!A:A,0),9))</f>
        <v>华西大区公司</v>
      </c>
      <c r="C1240" t="str">
        <f>IF(K1240="","",INDEX(主数据!A:AD,MATCH(J1240,主数据!A:A,0),11))</f>
        <v>成都南区</v>
      </c>
      <c r="D1240" t="str">
        <f t="shared" si="76"/>
        <v>CD48自来水费（简易征收）标准方式4.60</v>
      </c>
      <c r="E1240" s="13" t="str">
        <f t="shared" si="78"/>
        <v>4.60</v>
      </c>
      <c r="F1240" s="13" t="str">
        <f>IF(E1240="","",IFERROR(IF(IF(K1240="","",INDEX(收费标合同信息维护!A:Q,MATCH(D1240,收费标合同信息维护!J:J,0),10))=D1240,"有","无"),"无"))</f>
        <v>无</v>
      </c>
      <c r="G1240" s="13" t="str">
        <f t="shared" si="77"/>
        <v/>
      </c>
      <c r="H1240" s="13" t="str">
        <f t="shared" si="79"/>
        <v/>
      </c>
      <c r="I1240" s="13" t="str">
        <f>IF(G1240="","",IFERROR(IF(IF(K1240="","",INDEX(收费标合同信息维护!A:Q,MATCH(G1240,收费标合同信息维护!M:M,0),13))=G1240,"有","无"),"无"))</f>
        <v/>
      </c>
      <c r="J1240" s="3" t="s">
        <v>3372</v>
      </c>
      <c r="K1240" s="3" t="s">
        <v>9235</v>
      </c>
      <c r="L1240" s="3" t="s">
        <v>6615</v>
      </c>
      <c r="M1240" s="3" t="s">
        <v>6616</v>
      </c>
      <c r="N1240" s="3" t="s">
        <v>6603</v>
      </c>
      <c r="O1240" s="3" t="s">
        <v>6478</v>
      </c>
      <c r="P1240" s="3" t="s">
        <v>6615</v>
      </c>
      <c r="Q1240" s="3" t="s">
        <v>9282</v>
      </c>
      <c r="R1240" s="3" t="s">
        <v>6484</v>
      </c>
      <c r="S1240" s="3" t="s">
        <v>6491</v>
      </c>
      <c r="T1240" s="3" t="s">
        <v>6751</v>
      </c>
      <c r="U1240" s="3" t="s">
        <v>154</v>
      </c>
      <c r="V1240" s="3" t="s">
        <v>6772</v>
      </c>
      <c r="W1240" s="3" t="s">
        <v>154</v>
      </c>
      <c r="X1240" s="3" t="s">
        <v>154</v>
      </c>
      <c r="Y1240" s="3" t="s">
        <v>154</v>
      </c>
      <c r="Z1240" s="3" t="s">
        <v>154</v>
      </c>
      <c r="AA1240" s="3" t="s">
        <v>154</v>
      </c>
      <c r="AB1240" s="3" t="s">
        <v>154</v>
      </c>
      <c r="AC1240" s="3" t="s">
        <v>154</v>
      </c>
      <c r="AD1240" s="3" t="s">
        <v>6151</v>
      </c>
      <c r="AE1240" s="3" t="s">
        <v>6151</v>
      </c>
      <c r="AF1240" s="3" t="s">
        <v>154</v>
      </c>
      <c r="AG1240" s="3" t="s">
        <v>154</v>
      </c>
      <c r="AH1240" s="3" t="s">
        <v>6478</v>
      </c>
      <c r="AI1240" s="3" t="s">
        <v>6482</v>
      </c>
      <c r="AJ1240" s="3" t="s">
        <v>6489</v>
      </c>
    </row>
    <row r="1241" spans="1:36" ht="15">
      <c r="A1241" s="10">
        <v>1344</v>
      </c>
      <c r="B1241" t="str">
        <f>IF(K1241="总计","",INDEX(主数据!A:AD,MATCH(J1241,主数据!A:A,0),9))</f>
        <v>华西大区公司</v>
      </c>
      <c r="C1241" t="str">
        <f>IF(K1241="","",INDEX(主数据!A:AD,MATCH(J1241,主数据!A:A,0),11))</f>
        <v>成都南区</v>
      </c>
      <c r="D1241" t="str">
        <f t="shared" si="76"/>
        <v>CD48空置物业费标准方式1.90</v>
      </c>
      <c r="E1241" s="13" t="str">
        <f t="shared" si="78"/>
        <v>1.90</v>
      </c>
      <c r="F1241" s="13" t="str">
        <f>IF(E1241="","",IFERROR(IF(IF(K1241="","",INDEX(收费标合同信息维护!A:Q,MATCH(D1241,收费标合同信息维护!J:J,0),10))=D1241,"有","无"),"无"))</f>
        <v>无</v>
      </c>
      <c r="G1241" s="13" t="str">
        <f t="shared" si="77"/>
        <v/>
      </c>
      <c r="H1241" s="13" t="str">
        <f t="shared" si="79"/>
        <v/>
      </c>
      <c r="I1241" s="13" t="str">
        <f>IF(G1241="","",IFERROR(IF(IF(K1241="","",INDEX(收费标合同信息维护!A:Q,MATCH(G1241,收费标合同信息维护!M:M,0),13))=G1241,"有","无"),"无"))</f>
        <v/>
      </c>
      <c r="J1241" s="3" t="s">
        <v>3372</v>
      </c>
      <c r="K1241" s="3" t="s">
        <v>9235</v>
      </c>
      <c r="L1241" s="3" t="s">
        <v>6580</v>
      </c>
      <c r="M1241" s="3" t="s">
        <v>6581</v>
      </c>
      <c r="N1241" s="3" t="s">
        <v>6477</v>
      </c>
      <c r="O1241" s="3" t="s">
        <v>6478</v>
      </c>
      <c r="P1241" s="3" t="s">
        <v>3372</v>
      </c>
      <c r="Q1241" s="3" t="s">
        <v>9283</v>
      </c>
      <c r="R1241" s="3" t="s">
        <v>6484</v>
      </c>
      <c r="S1241" s="3" t="s">
        <v>6627</v>
      </c>
      <c r="T1241" s="3" t="s">
        <v>6590</v>
      </c>
      <c r="U1241" s="3" t="s">
        <v>154</v>
      </c>
      <c r="V1241" s="3" t="s">
        <v>7605</v>
      </c>
      <c r="W1241" s="3" t="s">
        <v>154</v>
      </c>
      <c r="X1241" s="3" t="s">
        <v>154</v>
      </c>
      <c r="Y1241" s="3" t="s">
        <v>154</v>
      </c>
      <c r="Z1241" s="3" t="s">
        <v>154</v>
      </c>
      <c r="AA1241" s="3" t="s">
        <v>154</v>
      </c>
      <c r="AB1241" s="3" t="s">
        <v>154</v>
      </c>
      <c r="AC1241" s="3" t="s">
        <v>154</v>
      </c>
      <c r="AD1241" s="3" t="s">
        <v>6151</v>
      </c>
      <c r="AE1241" s="3" t="s">
        <v>6151</v>
      </c>
      <c r="AF1241" s="3" t="s">
        <v>154</v>
      </c>
      <c r="AG1241" s="3" t="s">
        <v>154</v>
      </c>
      <c r="AH1241" s="3" t="s">
        <v>6478</v>
      </c>
      <c r="AI1241" s="3" t="s">
        <v>6482</v>
      </c>
      <c r="AJ1241" s="3" t="s">
        <v>46</v>
      </c>
    </row>
    <row r="1242" spans="1:36" ht="30">
      <c r="A1242" s="10">
        <v>1345</v>
      </c>
      <c r="B1242" t="str">
        <f>IF(K1242="总计","",INDEX(主数据!A:AD,MATCH(J1242,主数据!A:A,0),9))</f>
        <v>华西大区公司</v>
      </c>
      <c r="C1242" t="str">
        <f>IF(K1242="","",INDEX(主数据!A:AD,MATCH(J1242,主数据!A:A,0),11))</f>
        <v>成都南区</v>
      </c>
      <c r="D1242" t="str">
        <f t="shared" si="76"/>
        <v>CD48空置物业费标准方式1.90</v>
      </c>
      <c r="E1242" s="13" t="str">
        <f t="shared" si="78"/>
        <v>1.90</v>
      </c>
      <c r="F1242" s="13" t="str">
        <f>IF(E1242="","",IFERROR(IF(IF(K1242="","",INDEX(收费标合同信息维护!A:Q,MATCH(D1242,收费标合同信息维护!J:J,0),10))=D1242,"有","无"),"无"))</f>
        <v>无</v>
      </c>
      <c r="G1242" s="13" t="str">
        <f t="shared" si="77"/>
        <v/>
      </c>
      <c r="H1242" s="13" t="str">
        <f t="shared" si="79"/>
        <v/>
      </c>
      <c r="I1242" s="13" t="str">
        <f>IF(G1242="","",IFERROR(IF(IF(K1242="","",INDEX(收费标合同信息维护!A:Q,MATCH(G1242,收费标合同信息维护!M:M,0),13))=G1242,"有","无"),"无"))</f>
        <v/>
      </c>
      <c r="J1242" s="3" t="s">
        <v>3372</v>
      </c>
      <c r="K1242" s="3" t="s">
        <v>9235</v>
      </c>
      <c r="L1242" s="3" t="s">
        <v>6580</v>
      </c>
      <c r="M1242" s="3" t="s">
        <v>6581</v>
      </c>
      <c r="N1242" s="3" t="s">
        <v>6477</v>
      </c>
      <c r="O1242" s="3" t="s">
        <v>6478</v>
      </c>
      <c r="P1242" s="3" t="s">
        <v>9284</v>
      </c>
      <c r="Q1242" s="3" t="s">
        <v>9285</v>
      </c>
      <c r="R1242" s="3" t="s">
        <v>6484</v>
      </c>
      <c r="S1242" s="3" t="s">
        <v>6491</v>
      </c>
      <c r="T1242" s="3" t="s">
        <v>6506</v>
      </c>
      <c r="U1242" s="3" t="s">
        <v>154</v>
      </c>
      <c r="V1242" s="3" t="s">
        <v>7605</v>
      </c>
      <c r="W1242" s="3" t="s">
        <v>154</v>
      </c>
      <c r="X1242" s="3" t="s">
        <v>154</v>
      </c>
      <c r="Y1242" s="3" t="s">
        <v>154</v>
      </c>
      <c r="Z1242" s="3" t="s">
        <v>154</v>
      </c>
      <c r="AA1242" s="3" t="s">
        <v>154</v>
      </c>
      <c r="AB1242" s="3" t="s">
        <v>154</v>
      </c>
      <c r="AC1242" s="3" t="s">
        <v>154</v>
      </c>
      <c r="AD1242" s="3" t="s">
        <v>6151</v>
      </c>
      <c r="AE1242" s="3" t="s">
        <v>6151</v>
      </c>
      <c r="AF1242" s="3" t="s">
        <v>154</v>
      </c>
      <c r="AG1242" s="3" t="s">
        <v>154</v>
      </c>
      <c r="AH1242" s="3" t="s">
        <v>6478</v>
      </c>
      <c r="AI1242" s="3" t="s">
        <v>6727</v>
      </c>
      <c r="AJ1242" s="3" t="s">
        <v>6489</v>
      </c>
    </row>
    <row r="1243" spans="1:36" ht="15">
      <c r="A1243" s="10">
        <v>1346</v>
      </c>
      <c r="B1243" t="str">
        <f>IF(K1243="总计","",INDEX(主数据!A:AD,MATCH(J1243,主数据!A:A,0),9))</f>
        <v>华西大区公司</v>
      </c>
      <c r="C1243" t="str">
        <f>IF(K1243="","",INDEX(主数据!A:AD,MATCH(J1243,主数据!A:A,0),11))</f>
        <v>成都东区</v>
      </c>
      <c r="D1243" t="str">
        <f t="shared" si="76"/>
        <v>CD63物业服务费标准方式3.50</v>
      </c>
      <c r="E1243" s="13" t="str">
        <f t="shared" si="78"/>
        <v>3.50</v>
      </c>
      <c r="F1243" s="13" t="str">
        <f>IF(E1243="","",IFERROR(IF(IF(K1243="","",INDEX(收费标合同信息维护!A:Q,MATCH(D1243,收费标合同信息维护!J:J,0),10))=D1243,"有","无"),"无"))</f>
        <v>无</v>
      </c>
      <c r="G1243" s="13" t="str">
        <f t="shared" si="77"/>
        <v/>
      </c>
      <c r="H1243" s="13" t="str">
        <f t="shared" si="79"/>
        <v/>
      </c>
      <c r="I1243" s="13" t="str">
        <f>IF(G1243="","",IFERROR(IF(IF(K1243="","",INDEX(收费标合同信息维护!A:Q,MATCH(G1243,收费标合同信息维护!M:M,0),13))=G1243,"有","无"),"无"))</f>
        <v/>
      </c>
      <c r="J1243" s="3" t="s">
        <v>3774</v>
      </c>
      <c r="K1243" s="3" t="s">
        <v>9286</v>
      </c>
      <c r="L1243" s="3" t="s">
        <v>6025</v>
      </c>
      <c r="M1243" s="3" t="s">
        <v>6026</v>
      </c>
      <c r="N1243" s="3" t="s">
        <v>6477</v>
      </c>
      <c r="O1243" s="3" t="s">
        <v>6478</v>
      </c>
      <c r="P1243" s="3" t="s">
        <v>9287</v>
      </c>
      <c r="Q1243" s="3" t="s">
        <v>6026</v>
      </c>
      <c r="R1243" s="3" t="s">
        <v>6484</v>
      </c>
      <c r="S1243" s="3" t="s">
        <v>6491</v>
      </c>
      <c r="T1243" s="3" t="s">
        <v>6848</v>
      </c>
      <c r="U1243" s="3" t="s">
        <v>154</v>
      </c>
      <c r="V1243" s="3" t="s">
        <v>6869</v>
      </c>
      <c r="W1243" s="3" t="s">
        <v>154</v>
      </c>
      <c r="X1243" s="3" t="s">
        <v>154</v>
      </c>
      <c r="Y1243" s="3" t="s">
        <v>154</v>
      </c>
      <c r="Z1243" s="3" t="s">
        <v>154</v>
      </c>
      <c r="AA1243" s="3" t="s">
        <v>154</v>
      </c>
      <c r="AB1243" s="3" t="s">
        <v>154</v>
      </c>
      <c r="AC1243" s="3" t="s">
        <v>154</v>
      </c>
      <c r="AD1243" s="3" t="s">
        <v>6151</v>
      </c>
      <c r="AE1243" s="3" t="s">
        <v>6151</v>
      </c>
      <c r="AF1243" s="3" t="s">
        <v>6040</v>
      </c>
      <c r="AG1243" s="3" t="s">
        <v>154</v>
      </c>
      <c r="AH1243" s="3" t="s">
        <v>6478</v>
      </c>
      <c r="AI1243" s="3" t="s">
        <v>6482</v>
      </c>
      <c r="AJ1243" s="3" t="s">
        <v>6436</v>
      </c>
    </row>
    <row r="1244" spans="1:36" ht="15">
      <c r="A1244" s="10">
        <v>1347</v>
      </c>
      <c r="B1244" t="str">
        <f>IF(K1244="总计","",INDEX(主数据!A:AD,MATCH(J1244,主数据!A:A,0),9))</f>
        <v>华西大区公司</v>
      </c>
      <c r="C1244" t="str">
        <f>IF(K1244="","",INDEX(主数据!A:AD,MATCH(J1244,主数据!A:A,0),11))</f>
        <v>成都东区</v>
      </c>
      <c r="D1244" t="str">
        <f t="shared" si="76"/>
        <v>CD63物业服务费标准方式6.00</v>
      </c>
      <c r="E1244" s="13" t="str">
        <f t="shared" si="78"/>
        <v>6.00</v>
      </c>
      <c r="F1244" s="13" t="str">
        <f>IF(E1244="","",IFERROR(IF(IF(K1244="","",INDEX(收费标合同信息维护!A:Q,MATCH(D1244,收费标合同信息维护!J:J,0),10))=D1244,"有","无"),"无"))</f>
        <v>无</v>
      </c>
      <c r="G1244" s="13" t="str">
        <f t="shared" si="77"/>
        <v/>
      </c>
      <c r="H1244" s="13" t="str">
        <f t="shared" si="79"/>
        <v/>
      </c>
      <c r="I1244" s="13" t="str">
        <f>IF(G1244="","",IFERROR(IF(IF(K1244="","",INDEX(收费标合同信息维护!A:Q,MATCH(G1244,收费标合同信息维护!M:M,0),13))=G1244,"有","无"),"无"))</f>
        <v/>
      </c>
      <c r="J1244" s="3" t="s">
        <v>3774</v>
      </c>
      <c r="K1244" s="3" t="s">
        <v>9286</v>
      </c>
      <c r="L1244" s="3" t="s">
        <v>6025</v>
      </c>
      <c r="M1244" s="3" t="s">
        <v>6026</v>
      </c>
      <c r="N1244" s="3" t="s">
        <v>6477</v>
      </c>
      <c r="O1244" s="3" t="s">
        <v>6478</v>
      </c>
      <c r="P1244" s="3" t="s">
        <v>9288</v>
      </c>
      <c r="Q1244" s="3" t="s">
        <v>7157</v>
      </c>
      <c r="R1244" s="3" t="s">
        <v>6484</v>
      </c>
      <c r="S1244" s="3" t="s">
        <v>6491</v>
      </c>
      <c r="T1244" s="3" t="s">
        <v>6691</v>
      </c>
      <c r="U1244" s="3" t="s">
        <v>154</v>
      </c>
      <c r="V1244" s="3" t="s">
        <v>6634</v>
      </c>
      <c r="W1244" s="3" t="s">
        <v>154</v>
      </c>
      <c r="X1244" s="3" t="s">
        <v>154</v>
      </c>
      <c r="Y1244" s="3" t="s">
        <v>154</v>
      </c>
      <c r="Z1244" s="3" t="s">
        <v>154</v>
      </c>
      <c r="AA1244" s="3" t="s">
        <v>154</v>
      </c>
      <c r="AB1244" s="3" t="s">
        <v>154</v>
      </c>
      <c r="AC1244" s="3" t="s">
        <v>154</v>
      </c>
      <c r="AD1244" s="3" t="s">
        <v>6151</v>
      </c>
      <c r="AE1244" s="3" t="s">
        <v>6151</v>
      </c>
      <c r="AF1244" s="3" t="s">
        <v>6040</v>
      </c>
      <c r="AG1244" s="3" t="s">
        <v>154</v>
      </c>
      <c r="AH1244" s="3" t="s">
        <v>6478</v>
      </c>
      <c r="AI1244" s="3" t="s">
        <v>6482</v>
      </c>
      <c r="AJ1244" s="3" t="s">
        <v>16</v>
      </c>
    </row>
    <row r="1245" spans="1:36" ht="30">
      <c r="A1245" s="10">
        <v>1348</v>
      </c>
      <c r="B1245" t="str">
        <f>IF(K1245="总计","",INDEX(主数据!A:AD,MATCH(J1245,主数据!A:A,0),9))</f>
        <v>华西大区公司</v>
      </c>
      <c r="C1245" t="str">
        <f>IF(K1245="","",INDEX(主数据!A:AD,MATCH(J1245,主数据!A:A,0),11))</f>
        <v>成都东区</v>
      </c>
      <c r="D1245" t="str">
        <f t="shared" si="76"/>
        <v>CD63生活垃圾清运费-委托清运定额</v>
      </c>
      <c r="E1245" s="13" t="str">
        <f t="shared" si="78"/>
        <v/>
      </c>
      <c r="F1245" s="13" t="str">
        <f>IF(E1245="","",IFERROR(IF(IF(K1245="","",INDEX(收费标合同信息维护!A:Q,MATCH(D1245,收费标合同信息维护!J:J,0),10))=D1245,"有","无"),"无"))</f>
        <v/>
      </c>
      <c r="G1245" s="13" t="str">
        <f t="shared" si="77"/>
        <v>CD63生活垃圾清运费-委托清运定额8.00</v>
      </c>
      <c r="H1245" s="13" t="str">
        <f t="shared" si="79"/>
        <v>8.00</v>
      </c>
      <c r="I1245" s="13" t="str">
        <f>IF(G1245="","",IFERROR(IF(IF(K1245="","",INDEX(收费标合同信息维护!A:Q,MATCH(G1245,收费标合同信息维护!M:M,0),13))=G1245,"有","无"),"无"))</f>
        <v>无</v>
      </c>
      <c r="J1245" s="3" t="s">
        <v>3774</v>
      </c>
      <c r="K1245" s="3" t="s">
        <v>9286</v>
      </c>
      <c r="L1245" s="3" t="s">
        <v>6630</v>
      </c>
      <c r="M1245" s="3" t="s">
        <v>6631</v>
      </c>
      <c r="N1245" s="3" t="s">
        <v>6477</v>
      </c>
      <c r="O1245" s="3" t="s">
        <v>6478</v>
      </c>
      <c r="P1245" s="3" t="s">
        <v>9289</v>
      </c>
      <c r="Q1245" s="3" t="s">
        <v>9290</v>
      </c>
      <c r="R1245" s="3" t="s">
        <v>6490</v>
      </c>
      <c r="S1245" s="3" t="s">
        <v>6491</v>
      </c>
      <c r="T1245" s="3" t="s">
        <v>8237</v>
      </c>
      <c r="U1245" s="3" t="s">
        <v>154</v>
      </c>
      <c r="V1245" s="3" t="s">
        <v>154</v>
      </c>
      <c r="W1245" s="3" t="s">
        <v>6851</v>
      </c>
      <c r="X1245" s="3" t="s">
        <v>154</v>
      </c>
      <c r="Y1245" s="3" t="s">
        <v>154</v>
      </c>
      <c r="Z1245" s="3" t="s">
        <v>154</v>
      </c>
      <c r="AA1245" s="3" t="s">
        <v>154</v>
      </c>
      <c r="AB1245" s="3" t="s">
        <v>154</v>
      </c>
      <c r="AC1245" s="3" t="s">
        <v>154</v>
      </c>
      <c r="AD1245" s="3" t="s">
        <v>6151</v>
      </c>
      <c r="AE1245" s="3" t="s">
        <v>6151</v>
      </c>
      <c r="AF1245" s="3" t="s">
        <v>6040</v>
      </c>
      <c r="AG1245" s="3" t="s">
        <v>154</v>
      </c>
      <c r="AH1245" s="3" t="s">
        <v>6478</v>
      </c>
      <c r="AI1245" s="3" t="s">
        <v>6482</v>
      </c>
      <c r="AJ1245" s="3" t="s">
        <v>18142</v>
      </c>
    </row>
    <row r="1246" spans="1:36" ht="30">
      <c r="A1246" s="10">
        <v>1349</v>
      </c>
      <c r="B1246" t="str">
        <f>IF(K1246="总计","",INDEX(主数据!A:AD,MATCH(J1246,主数据!A:A,0),9))</f>
        <v>华西大区公司</v>
      </c>
      <c r="C1246" t="str">
        <f>IF(K1246="","",INDEX(主数据!A:AD,MATCH(J1246,主数据!A:A,0),11))</f>
        <v>成都东区</v>
      </c>
      <c r="D1246" t="str">
        <f t="shared" si="76"/>
        <v>CD63开发商委托停车租赁费（固定）定额</v>
      </c>
      <c r="E1246" s="13" t="str">
        <f t="shared" si="78"/>
        <v/>
      </c>
      <c r="F1246" s="13" t="str">
        <f>IF(E1246="","",IFERROR(IF(IF(K1246="","",INDEX(收费标合同信息维护!A:Q,MATCH(D1246,收费标合同信息维护!J:J,0),10))=D1246,"有","无"),"无"))</f>
        <v/>
      </c>
      <c r="G1246" s="13" t="str">
        <f t="shared" si="77"/>
        <v>CD63开发商委托停车租赁费（固定）定额400.00</v>
      </c>
      <c r="H1246" s="13" t="str">
        <f t="shared" si="79"/>
        <v>400.00</v>
      </c>
      <c r="I1246" s="13" t="str">
        <f>IF(G1246="","",IFERROR(IF(IF(K1246="","",INDEX(收费标合同信息维护!A:Q,MATCH(G1246,收费标合同信息维护!M:M,0),13))=G1246,"有","无"),"无"))</f>
        <v>无</v>
      </c>
      <c r="J1246" s="3" t="s">
        <v>3774</v>
      </c>
      <c r="K1246" s="3" t="s">
        <v>9286</v>
      </c>
      <c r="L1246" s="3" t="s">
        <v>6818</v>
      </c>
      <c r="M1246" s="3" t="s">
        <v>6819</v>
      </c>
      <c r="N1246" s="3" t="s">
        <v>6477</v>
      </c>
      <c r="O1246" s="3" t="s">
        <v>6478</v>
      </c>
      <c r="P1246" s="3" t="s">
        <v>6818</v>
      </c>
      <c r="Q1246" s="3" t="s">
        <v>9291</v>
      </c>
      <c r="R1246" s="3" t="s">
        <v>6490</v>
      </c>
      <c r="S1246" s="3" t="s">
        <v>6491</v>
      </c>
      <c r="T1246" s="3" t="s">
        <v>9292</v>
      </c>
      <c r="U1246" s="3" t="s">
        <v>154</v>
      </c>
      <c r="V1246" s="3" t="s">
        <v>154</v>
      </c>
      <c r="W1246" s="3" t="s">
        <v>7012</v>
      </c>
      <c r="X1246" s="3" t="s">
        <v>154</v>
      </c>
      <c r="Y1246" s="3" t="s">
        <v>154</v>
      </c>
      <c r="Z1246" s="3" t="s">
        <v>154</v>
      </c>
      <c r="AA1246" s="3" t="s">
        <v>154</v>
      </c>
      <c r="AB1246" s="3" t="s">
        <v>154</v>
      </c>
      <c r="AC1246" s="3" t="s">
        <v>154</v>
      </c>
      <c r="AD1246" s="3" t="s">
        <v>6151</v>
      </c>
      <c r="AE1246" s="3" t="s">
        <v>6151</v>
      </c>
      <c r="AF1246" s="3" t="s">
        <v>6040</v>
      </c>
      <c r="AG1246" s="3" t="s">
        <v>154</v>
      </c>
      <c r="AH1246" s="3" t="s">
        <v>6478</v>
      </c>
      <c r="AI1246" s="3" t="s">
        <v>6482</v>
      </c>
      <c r="AJ1246" s="3" t="s">
        <v>6271</v>
      </c>
    </row>
    <row r="1247" spans="1:36" ht="30">
      <c r="A1247" s="10">
        <v>1350</v>
      </c>
      <c r="B1247" t="str">
        <f>IF(K1247="总计","",INDEX(主数据!A:AD,MATCH(J1247,主数据!A:A,0),9))</f>
        <v>华西大区公司</v>
      </c>
      <c r="C1247" t="str">
        <f>IF(K1247="","",INDEX(主数据!A:AD,MATCH(J1247,主数据!A:A,0),11))</f>
        <v>成都东区</v>
      </c>
      <c r="D1247" t="str">
        <f t="shared" si="76"/>
        <v>CD63开发商委托停车租赁费（固定）定额</v>
      </c>
      <c r="E1247" s="13" t="str">
        <f t="shared" si="78"/>
        <v/>
      </c>
      <c r="F1247" s="13" t="str">
        <f>IF(E1247="","",IFERROR(IF(IF(K1247="","",INDEX(收费标合同信息维护!A:Q,MATCH(D1247,收费标合同信息维护!J:J,0),10))=D1247,"有","无"),"无"))</f>
        <v/>
      </c>
      <c r="G1247" s="13" t="str">
        <f t="shared" si="77"/>
        <v>CD63开发商委托停车租赁费（固定）定额500.00</v>
      </c>
      <c r="H1247" s="13" t="str">
        <f t="shared" si="79"/>
        <v>500.00</v>
      </c>
      <c r="I1247" s="13" t="str">
        <f>IF(G1247="","",IFERROR(IF(IF(K1247="","",INDEX(收费标合同信息维护!A:Q,MATCH(G1247,收费标合同信息维护!M:M,0),13))=G1247,"有","无"),"无"))</f>
        <v>无</v>
      </c>
      <c r="J1247" s="3" t="s">
        <v>3774</v>
      </c>
      <c r="K1247" s="3" t="s">
        <v>9286</v>
      </c>
      <c r="L1247" s="3" t="s">
        <v>6818</v>
      </c>
      <c r="M1247" s="3" t="s">
        <v>6819</v>
      </c>
      <c r="N1247" s="3" t="s">
        <v>6477</v>
      </c>
      <c r="O1247" s="3" t="s">
        <v>6478</v>
      </c>
      <c r="P1247" s="3" t="s">
        <v>9293</v>
      </c>
      <c r="Q1247" s="3" t="s">
        <v>9294</v>
      </c>
      <c r="R1247" s="3" t="s">
        <v>6490</v>
      </c>
      <c r="S1247" s="3" t="s">
        <v>6491</v>
      </c>
      <c r="T1247" s="3" t="s">
        <v>9292</v>
      </c>
      <c r="U1247" s="3" t="s">
        <v>154</v>
      </c>
      <c r="V1247" s="3" t="s">
        <v>154</v>
      </c>
      <c r="W1247" s="3" t="s">
        <v>6752</v>
      </c>
      <c r="X1247" s="3" t="s">
        <v>154</v>
      </c>
      <c r="Y1247" s="3" t="s">
        <v>154</v>
      </c>
      <c r="Z1247" s="3" t="s">
        <v>154</v>
      </c>
      <c r="AA1247" s="3" t="s">
        <v>154</v>
      </c>
      <c r="AB1247" s="3" t="s">
        <v>154</v>
      </c>
      <c r="AC1247" s="3" t="s">
        <v>154</v>
      </c>
      <c r="AD1247" s="3" t="s">
        <v>6151</v>
      </c>
      <c r="AE1247" s="3" t="s">
        <v>6151</v>
      </c>
      <c r="AF1247" s="3" t="s">
        <v>6040</v>
      </c>
      <c r="AG1247" s="3" t="s">
        <v>154</v>
      </c>
      <c r="AH1247" s="3" t="s">
        <v>6478</v>
      </c>
      <c r="AI1247" s="3" t="s">
        <v>6482</v>
      </c>
      <c r="AJ1247" s="3" t="s">
        <v>45</v>
      </c>
    </row>
    <row r="1248" spans="1:36" ht="30">
      <c r="A1248" s="10">
        <v>1351</v>
      </c>
      <c r="B1248" t="str">
        <f>IF(K1248="总计","",INDEX(主数据!A:AD,MATCH(J1248,主数据!A:A,0),9))</f>
        <v>华西大区公司</v>
      </c>
      <c r="C1248" t="str">
        <f>IF(K1248="","",INDEX(主数据!A:AD,MATCH(J1248,主数据!A:A,0),11))</f>
        <v>成都东区</v>
      </c>
      <c r="D1248" t="str">
        <f t="shared" si="76"/>
        <v>CD63开发商委托停车租赁费（固定）定额</v>
      </c>
      <c r="E1248" s="13" t="str">
        <f t="shared" si="78"/>
        <v/>
      </c>
      <c r="F1248" s="13" t="str">
        <f>IF(E1248="","",IFERROR(IF(IF(K1248="","",INDEX(收费标合同信息维护!A:Q,MATCH(D1248,收费标合同信息维护!J:J,0),10))=D1248,"有","无"),"无"))</f>
        <v/>
      </c>
      <c r="G1248" s="13" t="str">
        <f t="shared" si="77"/>
        <v>CD63开发商委托停车租赁费（固定）定额600.00</v>
      </c>
      <c r="H1248" s="13" t="str">
        <f t="shared" si="79"/>
        <v>600.00</v>
      </c>
      <c r="I1248" s="13" t="str">
        <f>IF(G1248="","",IFERROR(IF(IF(K1248="","",INDEX(收费标合同信息维护!A:Q,MATCH(G1248,收费标合同信息维护!M:M,0),13))=G1248,"有","无"),"无"))</f>
        <v>无</v>
      </c>
      <c r="J1248" s="3" t="s">
        <v>3774</v>
      </c>
      <c r="K1248" s="3" t="s">
        <v>9286</v>
      </c>
      <c r="L1248" s="3" t="s">
        <v>6818</v>
      </c>
      <c r="M1248" s="3" t="s">
        <v>6819</v>
      </c>
      <c r="N1248" s="3" t="s">
        <v>6477</v>
      </c>
      <c r="O1248" s="3" t="s">
        <v>6478</v>
      </c>
      <c r="P1248" s="3" t="s">
        <v>9295</v>
      </c>
      <c r="Q1248" s="3" t="s">
        <v>9296</v>
      </c>
      <c r="R1248" s="3" t="s">
        <v>6490</v>
      </c>
      <c r="S1248" s="3" t="s">
        <v>6491</v>
      </c>
      <c r="T1248" s="3" t="s">
        <v>9292</v>
      </c>
      <c r="U1248" s="3" t="s">
        <v>154</v>
      </c>
      <c r="V1248" s="3" t="s">
        <v>154</v>
      </c>
      <c r="W1248" s="3" t="s">
        <v>8692</v>
      </c>
      <c r="X1248" s="3" t="s">
        <v>154</v>
      </c>
      <c r="Y1248" s="3" t="s">
        <v>154</v>
      </c>
      <c r="Z1248" s="3" t="s">
        <v>154</v>
      </c>
      <c r="AA1248" s="3" t="s">
        <v>154</v>
      </c>
      <c r="AB1248" s="3" t="s">
        <v>154</v>
      </c>
      <c r="AC1248" s="3" t="s">
        <v>154</v>
      </c>
      <c r="AD1248" s="3" t="s">
        <v>6151</v>
      </c>
      <c r="AE1248" s="3" t="s">
        <v>6151</v>
      </c>
      <c r="AF1248" s="3" t="s">
        <v>6040</v>
      </c>
      <c r="AG1248" s="3" t="s">
        <v>154</v>
      </c>
      <c r="AH1248" s="3" t="s">
        <v>6478</v>
      </c>
      <c r="AI1248" s="3" t="s">
        <v>6482</v>
      </c>
      <c r="AJ1248" s="3" t="s">
        <v>6033</v>
      </c>
    </row>
    <row r="1249" spans="1:36" ht="30">
      <c r="A1249" s="10">
        <v>1352</v>
      </c>
      <c r="B1249" t="str">
        <f>IF(K1249="总计","",INDEX(主数据!A:AD,MATCH(J1249,主数据!A:A,0),9))</f>
        <v>华西大区公司</v>
      </c>
      <c r="C1249" t="str">
        <f>IF(K1249="","",INDEX(主数据!A:AD,MATCH(J1249,主数据!A:A,0),11))</f>
        <v>成都东区</v>
      </c>
      <c r="D1249" t="str">
        <f t="shared" si="76"/>
        <v>CD63开发商委托停车租赁费（固定）定额</v>
      </c>
      <c r="E1249" s="13" t="str">
        <f t="shared" si="78"/>
        <v/>
      </c>
      <c r="F1249" s="13" t="str">
        <f>IF(E1249="","",IFERROR(IF(IF(K1249="","",INDEX(收费标合同信息维护!A:Q,MATCH(D1249,收费标合同信息维护!J:J,0),10))=D1249,"有","无"),"无"))</f>
        <v/>
      </c>
      <c r="G1249" s="13" t="str">
        <f t="shared" si="77"/>
        <v>CD63开发商委托停车租赁费（固定）定额800.00</v>
      </c>
      <c r="H1249" s="13" t="str">
        <f t="shared" si="79"/>
        <v>800.00</v>
      </c>
      <c r="I1249" s="13" t="str">
        <f>IF(G1249="","",IFERROR(IF(IF(K1249="","",INDEX(收费标合同信息维护!A:Q,MATCH(G1249,收费标合同信息维护!M:M,0),13))=G1249,"有","无"),"无"))</f>
        <v>无</v>
      </c>
      <c r="J1249" s="3" t="s">
        <v>3774</v>
      </c>
      <c r="K1249" s="3" t="s">
        <v>9286</v>
      </c>
      <c r="L1249" s="3" t="s">
        <v>6818</v>
      </c>
      <c r="M1249" s="3" t="s">
        <v>6819</v>
      </c>
      <c r="N1249" s="3" t="s">
        <v>6477</v>
      </c>
      <c r="O1249" s="3" t="s">
        <v>6478</v>
      </c>
      <c r="P1249" s="3" t="s">
        <v>9297</v>
      </c>
      <c r="Q1249" s="3" t="s">
        <v>9298</v>
      </c>
      <c r="R1249" s="3" t="s">
        <v>6490</v>
      </c>
      <c r="S1249" s="3" t="s">
        <v>6491</v>
      </c>
      <c r="T1249" s="3" t="s">
        <v>6548</v>
      </c>
      <c r="U1249" s="3" t="s">
        <v>154</v>
      </c>
      <c r="V1249" s="3" t="s">
        <v>154</v>
      </c>
      <c r="W1249" s="3" t="s">
        <v>9008</v>
      </c>
      <c r="X1249" s="3" t="s">
        <v>154</v>
      </c>
      <c r="Y1249" s="3" t="s">
        <v>154</v>
      </c>
      <c r="Z1249" s="3" t="s">
        <v>154</v>
      </c>
      <c r="AA1249" s="3" t="s">
        <v>154</v>
      </c>
      <c r="AB1249" s="3" t="s">
        <v>154</v>
      </c>
      <c r="AC1249" s="3" t="s">
        <v>154</v>
      </c>
      <c r="AD1249" s="3" t="s">
        <v>6151</v>
      </c>
      <c r="AE1249" s="3" t="s">
        <v>6151</v>
      </c>
      <c r="AF1249" s="3" t="s">
        <v>6040</v>
      </c>
      <c r="AG1249" s="3" t="s">
        <v>154</v>
      </c>
      <c r="AH1249" s="3" t="s">
        <v>6478</v>
      </c>
      <c r="AI1249" s="3" t="s">
        <v>6482</v>
      </c>
      <c r="AJ1249" s="3" t="s">
        <v>6033</v>
      </c>
    </row>
    <row r="1250" spans="1:36" ht="30">
      <c r="A1250" s="10">
        <v>1353</v>
      </c>
      <c r="B1250" t="str">
        <f>IF(K1250="总计","",INDEX(主数据!A:AD,MATCH(J1250,主数据!A:A,0),9))</f>
        <v>华西大区公司</v>
      </c>
      <c r="C1250" t="str">
        <f>IF(K1250="","",INDEX(主数据!A:AD,MATCH(J1250,主数据!A:A,0),11))</f>
        <v>成都东区</v>
      </c>
      <c r="D1250" t="str">
        <f t="shared" si="76"/>
        <v>CD63开发商委托停车租赁费（固定）定额</v>
      </c>
      <c r="E1250" s="13" t="str">
        <f t="shared" si="78"/>
        <v/>
      </c>
      <c r="F1250" s="13" t="str">
        <f>IF(E1250="","",IFERROR(IF(IF(K1250="","",INDEX(收费标合同信息维护!A:Q,MATCH(D1250,收费标合同信息维护!J:J,0),10))=D1250,"有","无"),"无"))</f>
        <v/>
      </c>
      <c r="G1250" s="13" t="str">
        <f t="shared" si="77"/>
        <v>CD63开发商委托停车租赁费（固定）定额900.00</v>
      </c>
      <c r="H1250" s="13" t="str">
        <f t="shared" si="79"/>
        <v>900.00</v>
      </c>
      <c r="I1250" s="13" t="str">
        <f>IF(G1250="","",IFERROR(IF(IF(K1250="","",INDEX(收费标合同信息维护!A:Q,MATCH(G1250,收费标合同信息维护!M:M,0),13))=G1250,"有","无"),"无"))</f>
        <v>无</v>
      </c>
      <c r="J1250" s="3" t="s">
        <v>3774</v>
      </c>
      <c r="K1250" s="3" t="s">
        <v>9286</v>
      </c>
      <c r="L1250" s="3" t="s">
        <v>6818</v>
      </c>
      <c r="M1250" s="3" t="s">
        <v>6819</v>
      </c>
      <c r="N1250" s="3" t="s">
        <v>6477</v>
      </c>
      <c r="O1250" s="3" t="s">
        <v>6478</v>
      </c>
      <c r="P1250" s="3" t="s">
        <v>9299</v>
      </c>
      <c r="Q1250" s="3" t="s">
        <v>9300</v>
      </c>
      <c r="R1250" s="3" t="s">
        <v>6490</v>
      </c>
      <c r="S1250" s="3" t="s">
        <v>6491</v>
      </c>
      <c r="T1250" s="3" t="s">
        <v>9301</v>
      </c>
      <c r="U1250" s="3" t="s">
        <v>154</v>
      </c>
      <c r="V1250" s="3" t="s">
        <v>154</v>
      </c>
      <c r="W1250" s="3" t="s">
        <v>9302</v>
      </c>
      <c r="X1250" s="3" t="s">
        <v>154</v>
      </c>
      <c r="Y1250" s="3" t="s">
        <v>154</v>
      </c>
      <c r="Z1250" s="3" t="s">
        <v>154</v>
      </c>
      <c r="AA1250" s="3" t="s">
        <v>154</v>
      </c>
      <c r="AB1250" s="3" t="s">
        <v>154</v>
      </c>
      <c r="AC1250" s="3" t="s">
        <v>154</v>
      </c>
      <c r="AD1250" s="3" t="s">
        <v>6151</v>
      </c>
      <c r="AE1250" s="3" t="s">
        <v>6151</v>
      </c>
      <c r="AF1250" s="3" t="s">
        <v>154</v>
      </c>
      <c r="AG1250" s="3" t="s">
        <v>154</v>
      </c>
      <c r="AH1250" s="3" t="s">
        <v>6478</v>
      </c>
      <c r="AI1250" s="3" t="s">
        <v>6482</v>
      </c>
      <c r="AJ1250" s="3" t="s">
        <v>6033</v>
      </c>
    </row>
    <row r="1251" spans="1:36" ht="30">
      <c r="A1251" s="10">
        <v>1354</v>
      </c>
      <c r="B1251" t="str">
        <f>IF(K1251="总计","",INDEX(主数据!A:AD,MATCH(J1251,主数据!A:A,0),9))</f>
        <v>华西大区公司</v>
      </c>
      <c r="C1251" t="str">
        <f>IF(K1251="","",INDEX(主数据!A:AD,MATCH(J1251,主数据!A:A,0),11))</f>
        <v>成都东区</v>
      </c>
      <c r="D1251" t="str">
        <f t="shared" si="76"/>
        <v>CD63开发商委托停车租赁费（固定）定额</v>
      </c>
      <c r="E1251" s="13" t="str">
        <f t="shared" si="78"/>
        <v/>
      </c>
      <c r="F1251" s="13" t="str">
        <f>IF(E1251="","",IFERROR(IF(IF(K1251="","",INDEX(收费标合同信息维护!A:Q,MATCH(D1251,收费标合同信息维护!J:J,0),10))=D1251,"有","无"),"无"))</f>
        <v/>
      </c>
      <c r="G1251" s="13" t="str">
        <f t="shared" si="77"/>
        <v>CD63开发商委托停车租赁费（固定）定额1000.00</v>
      </c>
      <c r="H1251" s="13" t="str">
        <f t="shared" si="79"/>
        <v>1000.00</v>
      </c>
      <c r="I1251" s="13" t="str">
        <f>IF(G1251="","",IFERROR(IF(IF(K1251="","",INDEX(收费标合同信息维护!A:Q,MATCH(G1251,收费标合同信息维护!M:M,0),13))=G1251,"有","无"),"无"))</f>
        <v>无</v>
      </c>
      <c r="J1251" s="3" t="s">
        <v>3774</v>
      </c>
      <c r="K1251" s="3" t="s">
        <v>9286</v>
      </c>
      <c r="L1251" s="3" t="s">
        <v>6818</v>
      </c>
      <c r="M1251" s="3" t="s">
        <v>6819</v>
      </c>
      <c r="N1251" s="3" t="s">
        <v>6477</v>
      </c>
      <c r="O1251" s="3" t="s">
        <v>6478</v>
      </c>
      <c r="P1251" s="3" t="s">
        <v>9303</v>
      </c>
      <c r="Q1251" s="3" t="s">
        <v>9304</v>
      </c>
      <c r="R1251" s="3" t="s">
        <v>6490</v>
      </c>
      <c r="S1251" s="3" t="s">
        <v>6491</v>
      </c>
      <c r="T1251" s="3" t="s">
        <v>9305</v>
      </c>
      <c r="U1251" s="3" t="s">
        <v>154</v>
      </c>
      <c r="V1251" s="3" t="s">
        <v>154</v>
      </c>
      <c r="W1251" s="3" t="s">
        <v>7552</v>
      </c>
      <c r="X1251" s="3" t="s">
        <v>154</v>
      </c>
      <c r="Y1251" s="3" t="s">
        <v>154</v>
      </c>
      <c r="Z1251" s="3" t="s">
        <v>154</v>
      </c>
      <c r="AA1251" s="3" t="s">
        <v>154</v>
      </c>
      <c r="AB1251" s="3" t="s">
        <v>154</v>
      </c>
      <c r="AC1251" s="3" t="s">
        <v>154</v>
      </c>
      <c r="AD1251" s="3" t="s">
        <v>6151</v>
      </c>
      <c r="AE1251" s="3" t="s">
        <v>6151</v>
      </c>
      <c r="AF1251" s="3" t="s">
        <v>154</v>
      </c>
      <c r="AG1251" s="3" t="s">
        <v>154</v>
      </c>
      <c r="AH1251" s="3" t="s">
        <v>6478</v>
      </c>
      <c r="AI1251" s="3" t="s">
        <v>6482</v>
      </c>
      <c r="AJ1251" s="3" t="s">
        <v>6033</v>
      </c>
    </row>
    <row r="1252" spans="1:36" ht="30">
      <c r="A1252" s="10">
        <v>1355</v>
      </c>
      <c r="B1252" t="str">
        <f>IF(K1252="总计","",INDEX(主数据!A:AD,MATCH(J1252,主数据!A:A,0),9))</f>
        <v>华西大区公司</v>
      </c>
      <c r="C1252" t="str">
        <f>IF(K1252="","",INDEX(主数据!A:AD,MATCH(J1252,主数据!A:A,0),11))</f>
        <v>成都东区</v>
      </c>
      <c r="D1252" t="str">
        <f t="shared" si="76"/>
        <v>CD63开发商委托停车租赁费（固定）定额</v>
      </c>
      <c r="E1252" s="13" t="str">
        <f t="shared" si="78"/>
        <v/>
      </c>
      <c r="F1252" s="13" t="str">
        <f>IF(E1252="","",IFERROR(IF(IF(K1252="","",INDEX(收费标合同信息维护!A:Q,MATCH(D1252,收费标合同信息维护!J:J,0),10))=D1252,"有","无"),"无"))</f>
        <v/>
      </c>
      <c r="G1252" s="13" t="str">
        <f t="shared" si="77"/>
        <v>CD63开发商委托停车租赁费（固定）定额1100.00</v>
      </c>
      <c r="H1252" s="13" t="str">
        <f t="shared" si="79"/>
        <v>1100.00</v>
      </c>
      <c r="I1252" s="13" t="str">
        <f>IF(G1252="","",IFERROR(IF(IF(K1252="","",INDEX(收费标合同信息维护!A:Q,MATCH(G1252,收费标合同信息维护!M:M,0),13))=G1252,"有","无"),"无"))</f>
        <v>无</v>
      </c>
      <c r="J1252" s="3" t="s">
        <v>3774</v>
      </c>
      <c r="K1252" s="3" t="s">
        <v>9286</v>
      </c>
      <c r="L1252" s="3" t="s">
        <v>6818</v>
      </c>
      <c r="M1252" s="3" t="s">
        <v>6819</v>
      </c>
      <c r="N1252" s="3" t="s">
        <v>6477</v>
      </c>
      <c r="O1252" s="3" t="s">
        <v>6478</v>
      </c>
      <c r="P1252" s="3" t="s">
        <v>9306</v>
      </c>
      <c r="Q1252" s="3" t="s">
        <v>9307</v>
      </c>
      <c r="R1252" s="3" t="s">
        <v>6490</v>
      </c>
      <c r="S1252" s="3" t="s">
        <v>6491</v>
      </c>
      <c r="T1252" s="3" t="s">
        <v>9308</v>
      </c>
      <c r="U1252" s="3" t="s">
        <v>154</v>
      </c>
      <c r="V1252" s="3" t="s">
        <v>154</v>
      </c>
      <c r="W1252" s="3" t="s">
        <v>9309</v>
      </c>
      <c r="X1252" s="3" t="s">
        <v>154</v>
      </c>
      <c r="Y1252" s="3" t="s">
        <v>154</v>
      </c>
      <c r="Z1252" s="3" t="s">
        <v>154</v>
      </c>
      <c r="AA1252" s="3" t="s">
        <v>154</v>
      </c>
      <c r="AB1252" s="3" t="s">
        <v>154</v>
      </c>
      <c r="AC1252" s="3" t="s">
        <v>154</v>
      </c>
      <c r="AD1252" s="3" t="s">
        <v>6151</v>
      </c>
      <c r="AE1252" s="3" t="s">
        <v>6151</v>
      </c>
      <c r="AF1252" s="3" t="s">
        <v>154</v>
      </c>
      <c r="AG1252" s="3" t="s">
        <v>154</v>
      </c>
      <c r="AH1252" s="3" t="s">
        <v>6478</v>
      </c>
      <c r="AI1252" s="3" t="s">
        <v>6482</v>
      </c>
      <c r="AJ1252" s="3" t="s">
        <v>6033</v>
      </c>
    </row>
    <row r="1253" spans="1:36" ht="30">
      <c r="A1253" s="10">
        <v>1356</v>
      </c>
      <c r="B1253" t="str">
        <f>IF(K1253="总计","",INDEX(主数据!A:AD,MATCH(J1253,主数据!A:A,0),9))</f>
        <v>华西大区公司</v>
      </c>
      <c r="C1253" t="str">
        <f>IF(K1253="","",INDEX(主数据!A:AD,MATCH(J1253,主数据!A:A,0),11))</f>
        <v>成都东区</v>
      </c>
      <c r="D1253" t="str">
        <f t="shared" si="76"/>
        <v>CD63小业主委托停车管理费（固定）定额</v>
      </c>
      <c r="E1253" s="13" t="str">
        <f t="shared" si="78"/>
        <v/>
      </c>
      <c r="F1253" s="13" t="str">
        <f>IF(E1253="","",IFERROR(IF(IF(K1253="","",INDEX(收费标合同信息维护!A:Q,MATCH(D1253,收费标合同信息维护!J:J,0),10))=D1253,"有","无"),"无"))</f>
        <v/>
      </c>
      <c r="G1253" s="13" t="str">
        <f t="shared" si="77"/>
        <v>CD63小业主委托停车管理费（固定）定额100.00</v>
      </c>
      <c r="H1253" s="13" t="str">
        <f t="shared" si="79"/>
        <v>100.00</v>
      </c>
      <c r="I1253" s="13" t="str">
        <f>IF(G1253="","",IFERROR(IF(IF(K1253="","",INDEX(收费标合同信息维护!A:Q,MATCH(G1253,收费标合同信息维护!M:M,0),13))=G1253,"有","无"),"无"))</f>
        <v>无</v>
      </c>
      <c r="J1253" s="3" t="s">
        <v>3774</v>
      </c>
      <c r="K1253" s="3" t="s">
        <v>9286</v>
      </c>
      <c r="L1253" s="3" t="s">
        <v>7013</v>
      </c>
      <c r="M1253" s="3" t="s">
        <v>7014</v>
      </c>
      <c r="N1253" s="3" t="s">
        <v>6477</v>
      </c>
      <c r="O1253" s="3" t="s">
        <v>6478</v>
      </c>
      <c r="P1253" s="3" t="s">
        <v>8848</v>
      </c>
      <c r="Q1253" s="3" t="s">
        <v>9310</v>
      </c>
      <c r="R1253" s="3" t="s">
        <v>6490</v>
      </c>
      <c r="S1253" s="3" t="s">
        <v>6491</v>
      </c>
      <c r="T1253" s="3" t="s">
        <v>6800</v>
      </c>
      <c r="U1253" s="3" t="s">
        <v>154</v>
      </c>
      <c r="V1253" s="3" t="s">
        <v>154</v>
      </c>
      <c r="W1253" s="3" t="s">
        <v>6743</v>
      </c>
      <c r="X1253" s="3" t="s">
        <v>154</v>
      </c>
      <c r="Y1253" s="3" t="s">
        <v>154</v>
      </c>
      <c r="Z1253" s="3" t="s">
        <v>154</v>
      </c>
      <c r="AA1253" s="3" t="s">
        <v>154</v>
      </c>
      <c r="AB1253" s="3" t="s">
        <v>154</v>
      </c>
      <c r="AC1253" s="3" t="s">
        <v>154</v>
      </c>
      <c r="AD1253" s="3" t="s">
        <v>6151</v>
      </c>
      <c r="AE1253" s="3" t="s">
        <v>6151</v>
      </c>
      <c r="AF1253" s="3" t="s">
        <v>6040</v>
      </c>
      <c r="AG1253" s="3" t="s">
        <v>154</v>
      </c>
      <c r="AH1253" s="3" t="s">
        <v>6478</v>
      </c>
      <c r="AI1253" s="3" t="s">
        <v>6482</v>
      </c>
      <c r="AJ1253" s="3" t="s">
        <v>6198</v>
      </c>
    </row>
    <row r="1254" spans="1:36" ht="30">
      <c r="A1254" s="10">
        <v>1357</v>
      </c>
      <c r="B1254" t="str">
        <f>IF(K1254="总计","",INDEX(主数据!A:AD,MATCH(J1254,主数据!A:A,0),9))</f>
        <v>华西大区公司</v>
      </c>
      <c r="C1254" t="str">
        <f>IF(K1254="","",INDEX(主数据!A:AD,MATCH(J1254,主数据!A:A,0),11))</f>
        <v>成都东区</v>
      </c>
      <c r="D1254" t="str">
        <f t="shared" si="76"/>
        <v>CD63小业主委托停车管理费（固定）定额</v>
      </c>
      <c r="E1254" s="13" t="str">
        <f t="shared" si="78"/>
        <v/>
      </c>
      <c r="F1254" s="13" t="str">
        <f>IF(E1254="","",IFERROR(IF(IF(K1254="","",INDEX(收费标合同信息维护!A:Q,MATCH(D1254,收费标合同信息维护!J:J,0),10))=D1254,"有","无"),"无"))</f>
        <v/>
      </c>
      <c r="G1254" s="13" t="str">
        <f t="shared" si="77"/>
        <v>CD63小业主委托停车管理费（固定）定额200.00</v>
      </c>
      <c r="H1254" s="13" t="str">
        <f t="shared" si="79"/>
        <v>200.00</v>
      </c>
      <c r="I1254" s="13" t="str">
        <f>IF(G1254="","",IFERROR(IF(IF(K1254="","",INDEX(收费标合同信息维护!A:Q,MATCH(G1254,收费标合同信息维护!M:M,0),13))=G1254,"有","无"),"无"))</f>
        <v>无</v>
      </c>
      <c r="J1254" s="3" t="s">
        <v>3774</v>
      </c>
      <c r="K1254" s="3" t="s">
        <v>9286</v>
      </c>
      <c r="L1254" s="3" t="s">
        <v>7013</v>
      </c>
      <c r="M1254" s="3" t="s">
        <v>7014</v>
      </c>
      <c r="N1254" s="3" t="s">
        <v>6477</v>
      </c>
      <c r="O1254" s="3" t="s">
        <v>6478</v>
      </c>
      <c r="P1254" s="3" t="s">
        <v>9311</v>
      </c>
      <c r="Q1254" s="3" t="s">
        <v>9312</v>
      </c>
      <c r="R1254" s="3" t="s">
        <v>6490</v>
      </c>
      <c r="S1254" s="3" t="s">
        <v>6491</v>
      </c>
      <c r="T1254" s="3" t="s">
        <v>6800</v>
      </c>
      <c r="U1254" s="3" t="s">
        <v>154</v>
      </c>
      <c r="V1254" s="3" t="s">
        <v>154</v>
      </c>
      <c r="W1254" s="3" t="s">
        <v>6698</v>
      </c>
      <c r="X1254" s="3" t="s">
        <v>154</v>
      </c>
      <c r="Y1254" s="3" t="s">
        <v>154</v>
      </c>
      <c r="Z1254" s="3" t="s">
        <v>154</v>
      </c>
      <c r="AA1254" s="3" t="s">
        <v>154</v>
      </c>
      <c r="AB1254" s="3" t="s">
        <v>154</v>
      </c>
      <c r="AC1254" s="3" t="s">
        <v>154</v>
      </c>
      <c r="AD1254" s="3" t="s">
        <v>6151</v>
      </c>
      <c r="AE1254" s="3" t="s">
        <v>6151</v>
      </c>
      <c r="AF1254" s="3" t="s">
        <v>6040</v>
      </c>
      <c r="AG1254" s="3" t="s">
        <v>154</v>
      </c>
      <c r="AH1254" s="3" t="s">
        <v>6478</v>
      </c>
      <c r="AI1254" s="3" t="s">
        <v>6482</v>
      </c>
      <c r="AJ1254" s="3" t="s">
        <v>35</v>
      </c>
    </row>
    <row r="1255" spans="1:36" ht="15">
      <c r="A1255" s="10">
        <v>1358</v>
      </c>
      <c r="B1255" t="str">
        <f>IF(K1255="总计","",INDEX(主数据!A:AD,MATCH(J1255,主数据!A:A,0),9))</f>
        <v>华西大区公司</v>
      </c>
      <c r="C1255" t="str">
        <f>IF(K1255="","",INDEX(主数据!A:AD,MATCH(J1255,主数据!A:A,0),11))</f>
        <v>成都东区</v>
      </c>
      <c r="D1255" t="str">
        <f t="shared" si="76"/>
        <v>CD63电费标准方式0.86</v>
      </c>
      <c r="E1255" s="13" t="str">
        <f t="shared" si="78"/>
        <v>0.86</v>
      </c>
      <c r="F1255" s="13" t="str">
        <f>IF(E1255="","",IFERROR(IF(IF(K1255="","",INDEX(收费标合同信息维护!A:Q,MATCH(D1255,收费标合同信息维护!J:J,0),10))=D1255,"有","无"),"无"))</f>
        <v>无</v>
      </c>
      <c r="G1255" s="13" t="str">
        <f t="shared" si="77"/>
        <v/>
      </c>
      <c r="H1255" s="13" t="str">
        <f t="shared" si="79"/>
        <v/>
      </c>
      <c r="I1255" s="13" t="str">
        <f>IF(G1255="","",IFERROR(IF(IF(K1255="","",INDEX(收费标合同信息维护!A:Q,MATCH(G1255,收费标合同信息维护!M:M,0),13))=G1255,"有","无"),"无"))</f>
        <v/>
      </c>
      <c r="J1255" s="3" t="s">
        <v>3774</v>
      </c>
      <c r="K1255" s="3" t="s">
        <v>9286</v>
      </c>
      <c r="L1255" s="3" t="s">
        <v>6601</v>
      </c>
      <c r="M1255" s="3" t="s">
        <v>6602</v>
      </c>
      <c r="N1255" s="3" t="s">
        <v>6603</v>
      </c>
      <c r="O1255" s="3" t="s">
        <v>6478</v>
      </c>
      <c r="P1255" s="3" t="s">
        <v>6601</v>
      </c>
      <c r="Q1255" s="3" t="s">
        <v>8464</v>
      </c>
      <c r="R1255" s="3" t="s">
        <v>6484</v>
      </c>
      <c r="S1255" s="3" t="s">
        <v>6491</v>
      </c>
      <c r="T1255" s="3" t="s">
        <v>6691</v>
      </c>
      <c r="U1255" s="3" t="s">
        <v>154</v>
      </c>
      <c r="V1255" s="3" t="s">
        <v>8661</v>
      </c>
      <c r="W1255" s="3" t="s">
        <v>154</v>
      </c>
      <c r="X1255" s="3" t="s">
        <v>154</v>
      </c>
      <c r="Y1255" s="3" t="s">
        <v>154</v>
      </c>
      <c r="Z1255" s="3" t="s">
        <v>154</v>
      </c>
      <c r="AA1255" s="3" t="s">
        <v>154</v>
      </c>
      <c r="AB1255" s="3" t="s">
        <v>154</v>
      </c>
      <c r="AC1255" s="3" t="s">
        <v>154</v>
      </c>
      <c r="AD1255" s="3" t="s">
        <v>6151</v>
      </c>
      <c r="AE1255" s="3" t="s">
        <v>6151</v>
      </c>
      <c r="AF1255" s="3" t="s">
        <v>154</v>
      </c>
      <c r="AG1255" s="3" t="s">
        <v>154</v>
      </c>
      <c r="AH1255" s="3" t="s">
        <v>6478</v>
      </c>
      <c r="AI1255" s="3" t="s">
        <v>6482</v>
      </c>
      <c r="AJ1255" s="3" t="s">
        <v>6489</v>
      </c>
    </row>
    <row r="1256" spans="1:36" ht="15">
      <c r="A1256" s="10">
        <v>1359</v>
      </c>
      <c r="B1256" t="str">
        <f>IF(K1256="总计","",INDEX(主数据!A:AD,MATCH(J1256,主数据!A:A,0),9))</f>
        <v>华西大区公司</v>
      </c>
      <c r="C1256" t="str">
        <f>IF(K1256="","",INDEX(主数据!A:AD,MATCH(J1256,主数据!A:A,0),11))</f>
        <v>成都东区</v>
      </c>
      <c r="D1256" t="str">
        <f t="shared" si="76"/>
        <v>CD63自来水费（简易征收）标准方式3.03</v>
      </c>
      <c r="E1256" s="13" t="str">
        <f t="shared" si="78"/>
        <v>3.03</v>
      </c>
      <c r="F1256" s="13" t="str">
        <f>IF(E1256="","",IFERROR(IF(IF(K1256="","",INDEX(收费标合同信息维护!A:Q,MATCH(D1256,收费标合同信息维护!J:J,0),10))=D1256,"有","无"),"无"))</f>
        <v>无</v>
      </c>
      <c r="G1256" s="13" t="str">
        <f t="shared" si="77"/>
        <v/>
      </c>
      <c r="H1256" s="13" t="str">
        <f t="shared" si="79"/>
        <v/>
      </c>
      <c r="I1256" s="13" t="str">
        <f>IF(G1256="","",IFERROR(IF(IF(K1256="","",INDEX(收费标合同信息维护!A:Q,MATCH(G1256,收费标合同信息维护!M:M,0),13))=G1256,"有","无"),"无"))</f>
        <v/>
      </c>
      <c r="J1256" s="3" t="s">
        <v>3774</v>
      </c>
      <c r="K1256" s="3" t="s">
        <v>9286</v>
      </c>
      <c r="L1256" s="3" t="s">
        <v>6615</v>
      </c>
      <c r="M1256" s="3" t="s">
        <v>6616</v>
      </c>
      <c r="N1256" s="3" t="s">
        <v>6603</v>
      </c>
      <c r="O1256" s="3" t="s">
        <v>6478</v>
      </c>
      <c r="P1256" s="3" t="s">
        <v>9313</v>
      </c>
      <c r="Q1256" s="3" t="s">
        <v>6723</v>
      </c>
      <c r="R1256" s="3" t="s">
        <v>6484</v>
      </c>
      <c r="S1256" s="3" t="s">
        <v>6491</v>
      </c>
      <c r="T1256" s="3" t="s">
        <v>7214</v>
      </c>
      <c r="U1256" s="3" t="s">
        <v>154</v>
      </c>
      <c r="V1256" s="3" t="s">
        <v>6769</v>
      </c>
      <c r="W1256" s="3" t="s">
        <v>154</v>
      </c>
      <c r="X1256" s="3" t="s">
        <v>154</v>
      </c>
      <c r="Y1256" s="3" t="s">
        <v>154</v>
      </c>
      <c r="Z1256" s="3" t="s">
        <v>154</v>
      </c>
      <c r="AA1256" s="3" t="s">
        <v>154</v>
      </c>
      <c r="AB1256" s="3" t="s">
        <v>154</v>
      </c>
      <c r="AC1256" s="3" t="s">
        <v>154</v>
      </c>
      <c r="AD1256" s="3" t="s">
        <v>6151</v>
      </c>
      <c r="AE1256" s="3" t="s">
        <v>6151</v>
      </c>
      <c r="AF1256" s="3" t="s">
        <v>154</v>
      </c>
      <c r="AG1256" s="3" t="s">
        <v>154</v>
      </c>
      <c r="AH1256" s="3" t="s">
        <v>6478</v>
      </c>
      <c r="AI1256" s="3" t="s">
        <v>6482</v>
      </c>
      <c r="AJ1256" s="3" t="s">
        <v>6489</v>
      </c>
    </row>
    <row r="1257" spans="1:36" ht="15">
      <c r="A1257" s="10">
        <v>1360</v>
      </c>
      <c r="B1257" t="str">
        <f>IF(K1257="总计","",INDEX(主数据!A:AD,MATCH(J1257,主数据!A:A,0),9))</f>
        <v>华西大区公司</v>
      </c>
      <c r="C1257" t="str">
        <f>IF(K1257="","",INDEX(主数据!A:AD,MATCH(J1257,主数据!A:A,0),11))</f>
        <v>重庆北区</v>
      </c>
      <c r="D1257" t="str">
        <f t="shared" si="76"/>
        <v>CQ33物业服务费标准方式10.00</v>
      </c>
      <c r="E1257" s="13" t="str">
        <f t="shared" si="78"/>
        <v>10.00</v>
      </c>
      <c r="F1257" s="13" t="str">
        <f>IF(E1257="","",IFERROR(IF(IF(K1257="","",INDEX(收费标合同信息维护!A:Q,MATCH(D1257,收费标合同信息维护!J:J,0),10))=D1257,"有","无"),"无"))</f>
        <v>无</v>
      </c>
      <c r="G1257" s="13" t="str">
        <f t="shared" si="77"/>
        <v/>
      </c>
      <c r="H1257" s="13" t="str">
        <f t="shared" si="79"/>
        <v/>
      </c>
      <c r="I1257" s="13" t="str">
        <f>IF(G1257="","",IFERROR(IF(IF(K1257="","",INDEX(收费标合同信息维护!A:Q,MATCH(G1257,收费标合同信息维护!M:M,0),13))=G1257,"有","无"),"无"))</f>
        <v/>
      </c>
      <c r="J1257" s="3" t="s">
        <v>3545</v>
      </c>
      <c r="K1257" s="3" t="s">
        <v>9314</v>
      </c>
      <c r="L1257" s="3" t="s">
        <v>6025</v>
      </c>
      <c r="M1257" s="3" t="s">
        <v>6026</v>
      </c>
      <c r="N1257" s="3" t="s">
        <v>6477</v>
      </c>
      <c r="O1257" s="3" t="s">
        <v>6478</v>
      </c>
      <c r="P1257" s="3" t="s">
        <v>6794</v>
      </c>
      <c r="Q1257" s="3" t="s">
        <v>9315</v>
      </c>
      <c r="R1257" s="3" t="s">
        <v>6484</v>
      </c>
      <c r="S1257" s="3" t="s">
        <v>6491</v>
      </c>
      <c r="T1257" s="3" t="s">
        <v>8071</v>
      </c>
      <c r="U1257" s="3" t="s">
        <v>154</v>
      </c>
      <c r="V1257" s="3" t="s">
        <v>6708</v>
      </c>
      <c r="W1257" s="3" t="s">
        <v>154</v>
      </c>
      <c r="X1257" s="3" t="s">
        <v>154</v>
      </c>
      <c r="Y1257" s="3" t="s">
        <v>154</v>
      </c>
      <c r="Z1257" s="3" t="s">
        <v>154</v>
      </c>
      <c r="AA1257" s="3" t="s">
        <v>154</v>
      </c>
      <c r="AB1257" s="3" t="s">
        <v>154</v>
      </c>
      <c r="AC1257" s="3" t="s">
        <v>154</v>
      </c>
      <c r="AD1257" s="3" t="s">
        <v>6151</v>
      </c>
      <c r="AE1257" s="3" t="s">
        <v>6151</v>
      </c>
      <c r="AF1257" s="3" t="s">
        <v>6040</v>
      </c>
      <c r="AG1257" s="3" t="s">
        <v>154</v>
      </c>
      <c r="AH1257" s="3" t="s">
        <v>6478</v>
      </c>
      <c r="AI1257" s="3" t="s">
        <v>6482</v>
      </c>
      <c r="AJ1257" s="3" t="s">
        <v>18143</v>
      </c>
    </row>
    <row r="1258" spans="1:36" ht="15">
      <c r="A1258" s="10">
        <v>1361</v>
      </c>
      <c r="B1258" t="str">
        <f>IF(K1258="总计","",INDEX(主数据!A:AD,MATCH(J1258,主数据!A:A,0),9))</f>
        <v>华西大区公司</v>
      </c>
      <c r="C1258" t="str">
        <f>IF(K1258="","",INDEX(主数据!A:AD,MATCH(J1258,主数据!A:A,0),11))</f>
        <v>重庆北区</v>
      </c>
      <c r="D1258" t="str">
        <f t="shared" si="76"/>
        <v>CQ33物业服务费标准方式13.80</v>
      </c>
      <c r="E1258" s="13" t="str">
        <f t="shared" si="78"/>
        <v>13.80</v>
      </c>
      <c r="F1258" s="13" t="str">
        <f>IF(E1258="","",IFERROR(IF(IF(K1258="","",INDEX(收费标合同信息维护!A:Q,MATCH(D1258,收费标合同信息维护!J:J,0),10))=D1258,"有","无"),"无"))</f>
        <v>无</v>
      </c>
      <c r="G1258" s="13" t="str">
        <f t="shared" si="77"/>
        <v/>
      </c>
      <c r="H1258" s="13" t="str">
        <f t="shared" si="79"/>
        <v/>
      </c>
      <c r="I1258" s="13" t="str">
        <f>IF(G1258="","",IFERROR(IF(IF(K1258="","",INDEX(收费标合同信息维护!A:Q,MATCH(G1258,收费标合同信息维护!M:M,0),13))=G1258,"有","无"),"无"))</f>
        <v/>
      </c>
      <c r="J1258" s="3" t="s">
        <v>3545</v>
      </c>
      <c r="K1258" s="3" t="s">
        <v>9314</v>
      </c>
      <c r="L1258" s="3" t="s">
        <v>6025</v>
      </c>
      <c r="M1258" s="3" t="s">
        <v>6026</v>
      </c>
      <c r="N1258" s="3" t="s">
        <v>6477</v>
      </c>
      <c r="O1258" s="3" t="s">
        <v>6478</v>
      </c>
      <c r="P1258" s="3" t="s">
        <v>7406</v>
      </c>
      <c r="Q1258" s="3" t="s">
        <v>9316</v>
      </c>
      <c r="R1258" s="3" t="s">
        <v>6484</v>
      </c>
      <c r="S1258" s="3" t="s">
        <v>6491</v>
      </c>
      <c r="T1258" s="3" t="s">
        <v>6590</v>
      </c>
      <c r="U1258" s="3" t="s">
        <v>154</v>
      </c>
      <c r="V1258" s="3" t="s">
        <v>9317</v>
      </c>
      <c r="W1258" s="3" t="s">
        <v>154</v>
      </c>
      <c r="X1258" s="3" t="s">
        <v>154</v>
      </c>
      <c r="Y1258" s="3" t="s">
        <v>154</v>
      </c>
      <c r="Z1258" s="3" t="s">
        <v>154</v>
      </c>
      <c r="AA1258" s="3" t="s">
        <v>154</v>
      </c>
      <c r="AB1258" s="3" t="s">
        <v>154</v>
      </c>
      <c r="AC1258" s="3" t="s">
        <v>154</v>
      </c>
      <c r="AD1258" s="3" t="s">
        <v>6151</v>
      </c>
      <c r="AE1258" s="3" t="s">
        <v>6151</v>
      </c>
      <c r="AF1258" s="3" t="s">
        <v>6040</v>
      </c>
      <c r="AG1258" s="3" t="s">
        <v>154</v>
      </c>
      <c r="AH1258" s="3" t="s">
        <v>6478</v>
      </c>
      <c r="AI1258" s="3" t="s">
        <v>6482</v>
      </c>
      <c r="AJ1258" s="3" t="s">
        <v>10660</v>
      </c>
    </row>
    <row r="1259" spans="1:36" ht="15">
      <c r="A1259" s="10">
        <v>1362</v>
      </c>
      <c r="B1259" t="str">
        <f>IF(K1259="总计","",INDEX(主数据!A:AD,MATCH(J1259,主数据!A:A,0),9))</f>
        <v>华西大区公司</v>
      </c>
      <c r="C1259" t="str">
        <f>IF(K1259="","",INDEX(主数据!A:AD,MATCH(J1259,主数据!A:A,0),11))</f>
        <v>重庆北区</v>
      </c>
      <c r="D1259" t="str">
        <f t="shared" si="76"/>
        <v>CQ33物业服务费标准方式7.00</v>
      </c>
      <c r="E1259" s="13" t="str">
        <f t="shared" si="78"/>
        <v>7.00</v>
      </c>
      <c r="F1259" s="13" t="str">
        <f>IF(E1259="","",IFERROR(IF(IF(K1259="","",INDEX(收费标合同信息维护!A:Q,MATCH(D1259,收费标合同信息维护!J:J,0),10))=D1259,"有","无"),"无"))</f>
        <v>无</v>
      </c>
      <c r="G1259" s="13" t="str">
        <f t="shared" si="77"/>
        <v/>
      </c>
      <c r="H1259" s="13" t="str">
        <f t="shared" si="79"/>
        <v/>
      </c>
      <c r="I1259" s="13" t="str">
        <f>IF(G1259="","",IFERROR(IF(IF(K1259="","",INDEX(收费标合同信息维护!A:Q,MATCH(G1259,收费标合同信息维护!M:M,0),13))=G1259,"有","无"),"无"))</f>
        <v/>
      </c>
      <c r="J1259" s="3" t="s">
        <v>3545</v>
      </c>
      <c r="K1259" s="3" t="s">
        <v>9314</v>
      </c>
      <c r="L1259" s="3" t="s">
        <v>6025</v>
      </c>
      <c r="M1259" s="3" t="s">
        <v>6026</v>
      </c>
      <c r="N1259" s="3" t="s">
        <v>6477</v>
      </c>
      <c r="O1259" s="3" t="s">
        <v>6478</v>
      </c>
      <c r="P1259" s="3" t="s">
        <v>6796</v>
      </c>
      <c r="Q1259" s="3" t="s">
        <v>9318</v>
      </c>
      <c r="R1259" s="3" t="s">
        <v>6484</v>
      </c>
      <c r="S1259" s="3" t="s">
        <v>6491</v>
      </c>
      <c r="T1259" s="3" t="s">
        <v>6590</v>
      </c>
      <c r="U1259" s="3" t="s">
        <v>154</v>
      </c>
      <c r="V1259" s="3" t="s">
        <v>8606</v>
      </c>
      <c r="W1259" s="3" t="s">
        <v>154</v>
      </c>
      <c r="X1259" s="3" t="s">
        <v>154</v>
      </c>
      <c r="Y1259" s="3" t="s">
        <v>154</v>
      </c>
      <c r="Z1259" s="3" t="s">
        <v>154</v>
      </c>
      <c r="AA1259" s="3" t="s">
        <v>154</v>
      </c>
      <c r="AB1259" s="3" t="s">
        <v>154</v>
      </c>
      <c r="AC1259" s="3" t="s">
        <v>154</v>
      </c>
      <c r="AD1259" s="3" t="s">
        <v>6151</v>
      </c>
      <c r="AE1259" s="3" t="s">
        <v>6151</v>
      </c>
      <c r="AF1259" s="3" t="s">
        <v>154</v>
      </c>
      <c r="AG1259" s="3" t="s">
        <v>154</v>
      </c>
      <c r="AH1259" s="3" t="s">
        <v>6478</v>
      </c>
      <c r="AI1259" s="3" t="s">
        <v>6482</v>
      </c>
      <c r="AJ1259" s="3" t="s">
        <v>6036</v>
      </c>
    </row>
    <row r="1260" spans="1:36" ht="15">
      <c r="A1260" s="10">
        <v>1363</v>
      </c>
      <c r="B1260" t="str">
        <f>IF(K1260="总计","",INDEX(主数据!A:AD,MATCH(J1260,主数据!A:A,0),9))</f>
        <v>华西大区公司</v>
      </c>
      <c r="C1260" t="str">
        <f>IF(K1260="","",INDEX(主数据!A:AD,MATCH(J1260,主数据!A:A,0),11))</f>
        <v>重庆北区</v>
      </c>
      <c r="D1260" t="str">
        <f t="shared" si="76"/>
        <v>CQ33物业服务费标准方式6.90</v>
      </c>
      <c r="E1260" s="13" t="str">
        <f t="shared" si="78"/>
        <v>6.90</v>
      </c>
      <c r="F1260" s="13" t="str">
        <f>IF(E1260="","",IFERROR(IF(IF(K1260="","",INDEX(收费标合同信息维护!A:Q,MATCH(D1260,收费标合同信息维护!J:J,0),10))=D1260,"有","无"),"无"))</f>
        <v>无</v>
      </c>
      <c r="G1260" s="13" t="str">
        <f t="shared" si="77"/>
        <v/>
      </c>
      <c r="H1260" s="13" t="str">
        <f t="shared" si="79"/>
        <v/>
      </c>
      <c r="I1260" s="13" t="str">
        <f>IF(G1260="","",IFERROR(IF(IF(K1260="","",INDEX(收费标合同信息维护!A:Q,MATCH(G1260,收费标合同信息维护!M:M,0),13))=G1260,"有","无"),"无"))</f>
        <v/>
      </c>
      <c r="J1260" s="3" t="s">
        <v>3545</v>
      </c>
      <c r="K1260" s="3" t="s">
        <v>9314</v>
      </c>
      <c r="L1260" s="3" t="s">
        <v>6025</v>
      </c>
      <c r="M1260" s="3" t="s">
        <v>6026</v>
      </c>
      <c r="N1260" s="3" t="s">
        <v>6477</v>
      </c>
      <c r="O1260" s="3" t="s">
        <v>6478</v>
      </c>
      <c r="P1260" s="3" t="s">
        <v>9319</v>
      </c>
      <c r="Q1260" s="3" t="s">
        <v>9320</v>
      </c>
      <c r="R1260" s="3" t="s">
        <v>6484</v>
      </c>
      <c r="S1260" s="3" t="s">
        <v>6491</v>
      </c>
      <c r="T1260" s="3" t="s">
        <v>6800</v>
      </c>
      <c r="U1260" s="3" t="s">
        <v>154</v>
      </c>
      <c r="V1260" s="3" t="s">
        <v>9321</v>
      </c>
      <c r="W1260" s="3" t="s">
        <v>154</v>
      </c>
      <c r="X1260" s="3" t="s">
        <v>154</v>
      </c>
      <c r="Y1260" s="3" t="s">
        <v>154</v>
      </c>
      <c r="Z1260" s="3" t="s">
        <v>154</v>
      </c>
      <c r="AA1260" s="3" t="s">
        <v>154</v>
      </c>
      <c r="AB1260" s="3" t="s">
        <v>154</v>
      </c>
      <c r="AC1260" s="3" t="s">
        <v>154</v>
      </c>
      <c r="AD1260" s="3" t="s">
        <v>6151</v>
      </c>
      <c r="AE1260" s="3" t="s">
        <v>6151</v>
      </c>
      <c r="AF1260" s="3" t="s">
        <v>154</v>
      </c>
      <c r="AG1260" s="3" t="s">
        <v>154</v>
      </c>
      <c r="AH1260" s="3" t="s">
        <v>6478</v>
      </c>
      <c r="AI1260" s="3" t="s">
        <v>6482</v>
      </c>
      <c r="AJ1260" s="3" t="s">
        <v>6033</v>
      </c>
    </row>
    <row r="1261" spans="1:36" ht="15">
      <c r="A1261" s="10">
        <v>1364</v>
      </c>
      <c r="B1261" t="str">
        <f>IF(K1261="总计","",INDEX(主数据!A:AD,MATCH(J1261,主数据!A:A,0),9))</f>
        <v>华西大区公司</v>
      </c>
      <c r="C1261" t="str">
        <f>IF(K1261="","",INDEX(主数据!A:AD,MATCH(J1261,主数据!A:A,0),11))</f>
        <v>重庆北区</v>
      </c>
      <c r="D1261" t="str">
        <f t="shared" si="76"/>
        <v>CQ33物业服务费标准方式8.00</v>
      </c>
      <c r="E1261" s="13" t="str">
        <f t="shared" si="78"/>
        <v>8.00</v>
      </c>
      <c r="F1261" s="13" t="str">
        <f>IF(E1261="","",IFERROR(IF(IF(K1261="","",INDEX(收费标合同信息维护!A:Q,MATCH(D1261,收费标合同信息维护!J:J,0),10))=D1261,"有","无"),"无"))</f>
        <v>无</v>
      </c>
      <c r="G1261" s="13" t="str">
        <f t="shared" si="77"/>
        <v/>
      </c>
      <c r="H1261" s="13" t="str">
        <f t="shared" si="79"/>
        <v/>
      </c>
      <c r="I1261" s="13" t="str">
        <f>IF(G1261="","",IFERROR(IF(IF(K1261="","",INDEX(收费标合同信息维护!A:Q,MATCH(G1261,收费标合同信息维护!M:M,0),13))=G1261,"有","无"),"无"))</f>
        <v/>
      </c>
      <c r="J1261" s="3" t="s">
        <v>3545</v>
      </c>
      <c r="K1261" s="3" t="s">
        <v>9314</v>
      </c>
      <c r="L1261" s="3" t="s">
        <v>6025</v>
      </c>
      <c r="M1261" s="3" t="s">
        <v>6026</v>
      </c>
      <c r="N1261" s="3" t="s">
        <v>6477</v>
      </c>
      <c r="O1261" s="3" t="s">
        <v>6478</v>
      </c>
      <c r="P1261" s="3" t="s">
        <v>9322</v>
      </c>
      <c r="Q1261" s="3" t="s">
        <v>9323</v>
      </c>
      <c r="R1261" s="3" t="s">
        <v>6484</v>
      </c>
      <c r="S1261" s="3" t="s">
        <v>6491</v>
      </c>
      <c r="T1261" s="3" t="s">
        <v>6936</v>
      </c>
      <c r="U1261" s="3" t="s">
        <v>154</v>
      </c>
      <c r="V1261" s="3" t="s">
        <v>6851</v>
      </c>
      <c r="W1261" s="3" t="s">
        <v>154</v>
      </c>
      <c r="X1261" s="3" t="s">
        <v>154</v>
      </c>
      <c r="Y1261" s="3" t="s">
        <v>154</v>
      </c>
      <c r="Z1261" s="3" t="s">
        <v>154</v>
      </c>
      <c r="AA1261" s="3" t="s">
        <v>154</v>
      </c>
      <c r="AB1261" s="3" t="s">
        <v>154</v>
      </c>
      <c r="AC1261" s="3" t="s">
        <v>154</v>
      </c>
      <c r="AD1261" s="3" t="s">
        <v>6151</v>
      </c>
      <c r="AE1261" s="3" t="s">
        <v>6151</v>
      </c>
      <c r="AF1261" s="3" t="s">
        <v>6040</v>
      </c>
      <c r="AG1261" s="3" t="s">
        <v>154</v>
      </c>
      <c r="AH1261" s="3" t="s">
        <v>6478</v>
      </c>
      <c r="AI1261" s="3" t="s">
        <v>6482</v>
      </c>
      <c r="AJ1261" s="3" t="s">
        <v>14</v>
      </c>
    </row>
    <row r="1262" spans="1:36" ht="15">
      <c r="A1262" s="10">
        <v>1365</v>
      </c>
      <c r="B1262" t="str">
        <f>IF(K1262="总计","",INDEX(主数据!A:AD,MATCH(J1262,主数据!A:A,0),9))</f>
        <v>华西大区公司</v>
      </c>
      <c r="C1262" t="str">
        <f>IF(K1262="","",INDEX(主数据!A:AD,MATCH(J1262,主数据!A:A,0),11))</f>
        <v>重庆北区</v>
      </c>
      <c r="D1262" t="str">
        <f t="shared" si="76"/>
        <v>CQ33物业服务费标准方式5.00</v>
      </c>
      <c r="E1262" s="13" t="str">
        <f t="shared" si="78"/>
        <v>5.00</v>
      </c>
      <c r="F1262" s="13" t="str">
        <f>IF(E1262="","",IFERROR(IF(IF(K1262="","",INDEX(收费标合同信息维护!A:Q,MATCH(D1262,收费标合同信息维护!J:J,0),10))=D1262,"有","无"),"无"))</f>
        <v>无</v>
      </c>
      <c r="G1262" s="13" t="str">
        <f t="shared" si="77"/>
        <v/>
      </c>
      <c r="H1262" s="13" t="str">
        <f t="shared" si="79"/>
        <v/>
      </c>
      <c r="I1262" s="13" t="str">
        <f>IF(G1262="","",IFERROR(IF(IF(K1262="","",INDEX(收费标合同信息维护!A:Q,MATCH(G1262,收费标合同信息维护!M:M,0),13))=G1262,"有","无"),"无"))</f>
        <v/>
      </c>
      <c r="J1262" s="3" t="s">
        <v>3545</v>
      </c>
      <c r="K1262" s="3" t="s">
        <v>9314</v>
      </c>
      <c r="L1262" s="3" t="s">
        <v>6025</v>
      </c>
      <c r="M1262" s="3" t="s">
        <v>6026</v>
      </c>
      <c r="N1262" s="3" t="s">
        <v>6477</v>
      </c>
      <c r="O1262" s="3" t="s">
        <v>6478</v>
      </c>
      <c r="P1262" s="3" t="s">
        <v>9324</v>
      </c>
      <c r="Q1262" s="3" t="s">
        <v>9325</v>
      </c>
      <c r="R1262" s="3" t="s">
        <v>6484</v>
      </c>
      <c r="S1262" s="3" t="s">
        <v>6491</v>
      </c>
      <c r="T1262" s="3" t="s">
        <v>8071</v>
      </c>
      <c r="U1262" s="3" t="s">
        <v>154</v>
      </c>
      <c r="V1262" s="3" t="s">
        <v>6744</v>
      </c>
      <c r="W1262" s="3" t="s">
        <v>154</v>
      </c>
      <c r="X1262" s="3" t="s">
        <v>154</v>
      </c>
      <c r="Y1262" s="3" t="s">
        <v>154</v>
      </c>
      <c r="Z1262" s="3" t="s">
        <v>154</v>
      </c>
      <c r="AA1262" s="3" t="s">
        <v>154</v>
      </c>
      <c r="AB1262" s="3" t="s">
        <v>154</v>
      </c>
      <c r="AC1262" s="3" t="s">
        <v>154</v>
      </c>
      <c r="AD1262" s="3" t="s">
        <v>6151</v>
      </c>
      <c r="AE1262" s="3" t="s">
        <v>6151</v>
      </c>
      <c r="AF1262" s="3" t="s">
        <v>154</v>
      </c>
      <c r="AG1262" s="3" t="s">
        <v>154</v>
      </c>
      <c r="AH1262" s="3" t="s">
        <v>6478</v>
      </c>
      <c r="AI1262" s="3" t="s">
        <v>6482</v>
      </c>
      <c r="AJ1262" s="3" t="s">
        <v>10</v>
      </c>
    </row>
    <row r="1263" spans="1:36" ht="15">
      <c r="A1263" s="10">
        <v>1366</v>
      </c>
      <c r="B1263" t="str">
        <f>IF(K1263="总计","",INDEX(主数据!A:AD,MATCH(J1263,主数据!A:A,0),9))</f>
        <v>华西大区公司</v>
      </c>
      <c r="C1263" t="str">
        <f>IF(K1263="","",INDEX(主数据!A:AD,MATCH(J1263,主数据!A:A,0),11))</f>
        <v>重庆北区</v>
      </c>
      <c r="D1263" t="str">
        <f t="shared" si="76"/>
        <v>CQ33物业服务费标准方式9.00</v>
      </c>
      <c r="E1263" s="13" t="str">
        <f t="shared" si="78"/>
        <v>9.00</v>
      </c>
      <c r="F1263" s="13" t="str">
        <f>IF(E1263="","",IFERROR(IF(IF(K1263="","",INDEX(收费标合同信息维护!A:Q,MATCH(D1263,收费标合同信息维护!J:J,0),10))=D1263,"有","无"),"无"))</f>
        <v>无</v>
      </c>
      <c r="G1263" s="13" t="str">
        <f t="shared" si="77"/>
        <v/>
      </c>
      <c r="H1263" s="13" t="str">
        <f t="shared" si="79"/>
        <v/>
      </c>
      <c r="I1263" s="13" t="str">
        <f>IF(G1263="","",IFERROR(IF(IF(K1263="","",INDEX(收费标合同信息维护!A:Q,MATCH(G1263,收费标合同信息维护!M:M,0),13))=G1263,"有","无"),"无"))</f>
        <v/>
      </c>
      <c r="J1263" s="3" t="s">
        <v>3545</v>
      </c>
      <c r="K1263" s="3" t="s">
        <v>9314</v>
      </c>
      <c r="L1263" s="3" t="s">
        <v>6025</v>
      </c>
      <c r="M1263" s="3" t="s">
        <v>6026</v>
      </c>
      <c r="N1263" s="3" t="s">
        <v>6477</v>
      </c>
      <c r="O1263" s="3" t="s">
        <v>6478</v>
      </c>
      <c r="P1263" s="3" t="s">
        <v>9326</v>
      </c>
      <c r="Q1263" s="3" t="s">
        <v>9327</v>
      </c>
      <c r="R1263" s="3" t="s">
        <v>6484</v>
      </c>
      <c r="S1263" s="3" t="s">
        <v>6491</v>
      </c>
      <c r="T1263" s="3" t="s">
        <v>6936</v>
      </c>
      <c r="U1263" s="3" t="s">
        <v>154</v>
      </c>
      <c r="V1263" s="3" t="s">
        <v>9120</v>
      </c>
      <c r="W1263" s="3" t="s">
        <v>154</v>
      </c>
      <c r="X1263" s="3" t="s">
        <v>154</v>
      </c>
      <c r="Y1263" s="3" t="s">
        <v>154</v>
      </c>
      <c r="Z1263" s="3" t="s">
        <v>154</v>
      </c>
      <c r="AA1263" s="3" t="s">
        <v>154</v>
      </c>
      <c r="AB1263" s="3" t="s">
        <v>154</v>
      </c>
      <c r="AC1263" s="3" t="s">
        <v>154</v>
      </c>
      <c r="AD1263" s="3" t="s">
        <v>6151</v>
      </c>
      <c r="AE1263" s="3" t="s">
        <v>6151</v>
      </c>
      <c r="AF1263" s="3" t="s">
        <v>154</v>
      </c>
      <c r="AG1263" s="3" t="s">
        <v>154</v>
      </c>
      <c r="AH1263" s="3" t="s">
        <v>6478</v>
      </c>
      <c r="AI1263" s="3" t="s">
        <v>6482</v>
      </c>
      <c r="AJ1263" s="3" t="s">
        <v>6027</v>
      </c>
    </row>
    <row r="1264" spans="1:36" ht="15">
      <c r="A1264" s="10">
        <v>1367</v>
      </c>
      <c r="B1264" t="str">
        <f>IF(K1264="总计","",INDEX(主数据!A:AD,MATCH(J1264,主数据!A:A,0),9))</f>
        <v>华南大区公司</v>
      </c>
      <c r="C1264" t="str">
        <f>IF(K1264="","",INDEX(主数据!A:AD,MATCH(J1264,主数据!A:A,0),11))</f>
        <v>福州东区</v>
      </c>
      <c r="D1264" t="str">
        <f t="shared" si="76"/>
        <v>FZ30物业服务费标准方式2.00</v>
      </c>
      <c r="E1264" s="13" t="str">
        <f t="shared" si="78"/>
        <v>2.00</v>
      </c>
      <c r="F1264" s="13" t="str">
        <f>IF(E1264="","",IFERROR(IF(IF(K1264="","",INDEX(收费标合同信息维护!A:Q,MATCH(D1264,收费标合同信息维护!J:J,0),10))=D1264,"有","无"),"无"))</f>
        <v>无</v>
      </c>
      <c r="G1264" s="13" t="str">
        <f t="shared" si="77"/>
        <v/>
      </c>
      <c r="H1264" s="13" t="str">
        <f t="shared" si="79"/>
        <v/>
      </c>
      <c r="I1264" s="13" t="str">
        <f>IF(G1264="","",IFERROR(IF(IF(K1264="","",INDEX(收费标合同信息维护!A:Q,MATCH(G1264,收费标合同信息维护!M:M,0),13))=G1264,"有","无"),"无"))</f>
        <v/>
      </c>
      <c r="J1264" s="3" t="s">
        <v>2589</v>
      </c>
      <c r="K1264" s="3" t="s">
        <v>9328</v>
      </c>
      <c r="L1264" s="3" t="s">
        <v>6025</v>
      </c>
      <c r="M1264" s="3" t="s">
        <v>6026</v>
      </c>
      <c r="N1264" s="3" t="s">
        <v>6477</v>
      </c>
      <c r="O1264" s="3" t="s">
        <v>6478</v>
      </c>
      <c r="P1264" s="3" t="s">
        <v>6025</v>
      </c>
      <c r="Q1264" s="3" t="s">
        <v>9329</v>
      </c>
      <c r="R1264" s="3" t="s">
        <v>6484</v>
      </c>
      <c r="S1264" s="3" t="s">
        <v>6491</v>
      </c>
      <c r="T1264" s="3" t="s">
        <v>9330</v>
      </c>
      <c r="U1264" s="3" t="s">
        <v>7250</v>
      </c>
      <c r="V1264" s="3" t="s">
        <v>6686</v>
      </c>
      <c r="W1264" s="3" t="s">
        <v>154</v>
      </c>
      <c r="X1264" s="3" t="s">
        <v>154</v>
      </c>
      <c r="Y1264" s="3" t="s">
        <v>154</v>
      </c>
      <c r="Z1264" s="3" t="s">
        <v>154</v>
      </c>
      <c r="AA1264" s="3" t="s">
        <v>154</v>
      </c>
      <c r="AB1264" s="3" t="s">
        <v>154</v>
      </c>
      <c r="AC1264" s="3" t="s">
        <v>154</v>
      </c>
      <c r="AD1264" s="3" t="s">
        <v>6151</v>
      </c>
      <c r="AE1264" s="3" t="s">
        <v>6151</v>
      </c>
      <c r="AF1264" s="3" t="s">
        <v>6040</v>
      </c>
      <c r="AG1264" s="3" t="s">
        <v>154</v>
      </c>
      <c r="AH1264" s="3" t="s">
        <v>6478</v>
      </c>
      <c r="AI1264" s="3" t="s">
        <v>6482</v>
      </c>
      <c r="AJ1264" s="3" t="s">
        <v>6033</v>
      </c>
    </row>
    <row r="1265" spans="1:36" ht="15">
      <c r="A1265" s="10">
        <v>1368</v>
      </c>
      <c r="B1265" t="str">
        <f>IF(K1265="总计","",INDEX(主数据!A:AD,MATCH(J1265,主数据!A:A,0),9))</f>
        <v>华南大区公司</v>
      </c>
      <c r="C1265" t="str">
        <f>IF(K1265="","",INDEX(主数据!A:AD,MATCH(J1265,主数据!A:A,0),11))</f>
        <v>福州东区</v>
      </c>
      <c r="D1265" t="str">
        <f t="shared" si="76"/>
        <v>FZ30物业服务费标准方式2.00</v>
      </c>
      <c r="E1265" s="13" t="str">
        <f t="shared" si="78"/>
        <v>2.00</v>
      </c>
      <c r="F1265" s="13" t="str">
        <f>IF(E1265="","",IFERROR(IF(IF(K1265="","",INDEX(收费标合同信息维护!A:Q,MATCH(D1265,收费标合同信息维护!J:J,0),10))=D1265,"有","无"),"无"))</f>
        <v>无</v>
      </c>
      <c r="G1265" s="13" t="str">
        <f t="shared" si="77"/>
        <v/>
      </c>
      <c r="H1265" s="13" t="str">
        <f t="shared" si="79"/>
        <v/>
      </c>
      <c r="I1265" s="13" t="str">
        <f>IF(G1265="","",IFERROR(IF(IF(K1265="","",INDEX(收费标合同信息维护!A:Q,MATCH(G1265,收费标合同信息维护!M:M,0),13))=G1265,"有","无"),"无"))</f>
        <v/>
      </c>
      <c r="J1265" s="3" t="s">
        <v>2589</v>
      </c>
      <c r="K1265" s="3" t="s">
        <v>9328</v>
      </c>
      <c r="L1265" s="3" t="s">
        <v>6025</v>
      </c>
      <c r="M1265" s="3" t="s">
        <v>6026</v>
      </c>
      <c r="N1265" s="3" t="s">
        <v>6477</v>
      </c>
      <c r="O1265" s="3" t="s">
        <v>6478</v>
      </c>
      <c r="P1265" s="3" t="s">
        <v>9331</v>
      </c>
      <c r="Q1265" s="3" t="s">
        <v>9332</v>
      </c>
      <c r="R1265" s="3" t="s">
        <v>6484</v>
      </c>
      <c r="S1265" s="3" t="s">
        <v>6491</v>
      </c>
      <c r="T1265" s="3" t="s">
        <v>7025</v>
      </c>
      <c r="U1265" s="3" t="s">
        <v>154</v>
      </c>
      <c r="V1265" s="3" t="s">
        <v>6686</v>
      </c>
      <c r="W1265" s="3" t="s">
        <v>154</v>
      </c>
      <c r="X1265" s="3" t="s">
        <v>154</v>
      </c>
      <c r="Y1265" s="3" t="s">
        <v>154</v>
      </c>
      <c r="Z1265" s="3" t="s">
        <v>154</v>
      </c>
      <c r="AA1265" s="3" t="s">
        <v>154</v>
      </c>
      <c r="AB1265" s="3" t="s">
        <v>154</v>
      </c>
      <c r="AC1265" s="3" t="s">
        <v>154</v>
      </c>
      <c r="AD1265" s="3" t="s">
        <v>6151</v>
      </c>
      <c r="AE1265" s="3" t="s">
        <v>6151</v>
      </c>
      <c r="AF1265" s="3" t="s">
        <v>6040</v>
      </c>
      <c r="AG1265" s="3" t="s">
        <v>154</v>
      </c>
      <c r="AH1265" s="3" t="s">
        <v>6478</v>
      </c>
      <c r="AI1265" s="3" t="s">
        <v>6482</v>
      </c>
      <c r="AJ1265" s="3" t="s">
        <v>9333</v>
      </c>
    </row>
    <row r="1266" spans="1:36" ht="15">
      <c r="A1266" s="10">
        <v>1369</v>
      </c>
      <c r="B1266" t="str">
        <f>IF(K1266="总计","",INDEX(主数据!A:AD,MATCH(J1266,主数据!A:A,0),9))</f>
        <v>华南大区公司</v>
      </c>
      <c r="C1266" t="str">
        <f>IF(K1266="","",INDEX(主数据!A:AD,MATCH(J1266,主数据!A:A,0),11))</f>
        <v>福州东区</v>
      </c>
      <c r="D1266" t="str">
        <f t="shared" si="76"/>
        <v>FZ30物业服务费标准方式3.00</v>
      </c>
      <c r="E1266" s="13" t="str">
        <f t="shared" si="78"/>
        <v>3.00</v>
      </c>
      <c r="F1266" s="13" t="str">
        <f>IF(E1266="","",IFERROR(IF(IF(K1266="","",INDEX(收费标合同信息维护!A:Q,MATCH(D1266,收费标合同信息维护!J:J,0),10))=D1266,"有","无"),"无"))</f>
        <v>无</v>
      </c>
      <c r="G1266" s="13" t="str">
        <f t="shared" si="77"/>
        <v/>
      </c>
      <c r="H1266" s="13" t="str">
        <f t="shared" si="79"/>
        <v/>
      </c>
      <c r="I1266" s="13" t="str">
        <f>IF(G1266="","",IFERROR(IF(IF(K1266="","",INDEX(收费标合同信息维护!A:Q,MATCH(G1266,收费标合同信息维护!M:M,0),13))=G1266,"有","无"),"无"))</f>
        <v/>
      </c>
      <c r="J1266" s="3" t="s">
        <v>2589</v>
      </c>
      <c r="K1266" s="3" t="s">
        <v>9328</v>
      </c>
      <c r="L1266" s="3" t="s">
        <v>6025</v>
      </c>
      <c r="M1266" s="3" t="s">
        <v>6026</v>
      </c>
      <c r="N1266" s="3" t="s">
        <v>6477</v>
      </c>
      <c r="O1266" s="3" t="s">
        <v>6478</v>
      </c>
      <c r="P1266" s="3" t="s">
        <v>9334</v>
      </c>
      <c r="Q1266" s="3" t="s">
        <v>9335</v>
      </c>
      <c r="R1266" s="3" t="s">
        <v>6484</v>
      </c>
      <c r="S1266" s="3" t="s">
        <v>6491</v>
      </c>
      <c r="T1266" s="3" t="s">
        <v>7025</v>
      </c>
      <c r="U1266" s="3" t="s">
        <v>154</v>
      </c>
      <c r="V1266" s="3" t="s">
        <v>6672</v>
      </c>
      <c r="W1266" s="3" t="s">
        <v>154</v>
      </c>
      <c r="X1266" s="3" t="s">
        <v>154</v>
      </c>
      <c r="Y1266" s="3" t="s">
        <v>154</v>
      </c>
      <c r="Z1266" s="3" t="s">
        <v>154</v>
      </c>
      <c r="AA1266" s="3" t="s">
        <v>154</v>
      </c>
      <c r="AB1266" s="3" t="s">
        <v>154</v>
      </c>
      <c r="AC1266" s="3" t="s">
        <v>154</v>
      </c>
      <c r="AD1266" s="3" t="s">
        <v>6151</v>
      </c>
      <c r="AE1266" s="3" t="s">
        <v>6151</v>
      </c>
      <c r="AF1266" s="3" t="s">
        <v>6040</v>
      </c>
      <c r="AG1266" s="3" t="s">
        <v>154</v>
      </c>
      <c r="AH1266" s="3" t="s">
        <v>6478</v>
      </c>
      <c r="AI1266" s="3" t="s">
        <v>6482</v>
      </c>
      <c r="AJ1266" s="3" t="s">
        <v>6067</v>
      </c>
    </row>
    <row r="1267" spans="1:36" ht="15">
      <c r="A1267" s="10">
        <v>1370</v>
      </c>
      <c r="B1267" t="str">
        <f>IF(K1267="总计","",INDEX(主数据!A:AD,MATCH(J1267,主数据!A:A,0),9))</f>
        <v>华南大区公司</v>
      </c>
      <c r="C1267" t="str">
        <f>IF(K1267="","",INDEX(主数据!A:AD,MATCH(J1267,主数据!A:A,0),11))</f>
        <v>福州东区</v>
      </c>
      <c r="D1267" t="str">
        <f t="shared" si="76"/>
        <v>FZ30公共能耗费用及其他直接录入</v>
      </c>
      <c r="E1267" s="13" t="str">
        <f t="shared" si="78"/>
        <v/>
      </c>
      <c r="F1267" s="13" t="str">
        <f>IF(E1267="","",IFERROR(IF(IF(K1267="","",INDEX(收费标合同信息维护!A:Q,MATCH(D1267,收费标合同信息维护!J:J,0),10))=D1267,"有","无"),"无"))</f>
        <v/>
      </c>
      <c r="G1267" s="13" t="str">
        <f t="shared" si="77"/>
        <v/>
      </c>
      <c r="H1267" s="13" t="str">
        <f t="shared" si="79"/>
        <v/>
      </c>
      <c r="I1267" s="13" t="str">
        <f>IF(G1267="","",IFERROR(IF(IF(K1267="","",INDEX(收费标合同信息维护!A:Q,MATCH(G1267,收费标合同信息维护!M:M,0),13))=G1267,"有","无"),"无"))</f>
        <v/>
      </c>
      <c r="J1267" s="3" t="s">
        <v>2589</v>
      </c>
      <c r="K1267" s="3" t="s">
        <v>9328</v>
      </c>
      <c r="L1267" s="3" t="s">
        <v>6702</v>
      </c>
      <c r="M1267" s="3" t="s">
        <v>6703</v>
      </c>
      <c r="N1267" s="3" t="s">
        <v>6477</v>
      </c>
      <c r="O1267" s="3" t="s">
        <v>6478</v>
      </c>
      <c r="P1267" s="3" t="s">
        <v>9336</v>
      </c>
      <c r="Q1267" s="3" t="s">
        <v>6703</v>
      </c>
      <c r="R1267" s="3" t="s">
        <v>6479</v>
      </c>
      <c r="S1267" s="3" t="s">
        <v>6480</v>
      </c>
      <c r="T1267" s="3" t="s">
        <v>6633</v>
      </c>
      <c r="U1267" s="3" t="s">
        <v>154</v>
      </c>
      <c r="V1267" s="3" t="s">
        <v>154</v>
      </c>
      <c r="W1267" s="3" t="s">
        <v>154</v>
      </c>
      <c r="X1267" s="3" t="s">
        <v>154</v>
      </c>
      <c r="Y1267" s="3" t="s">
        <v>154</v>
      </c>
      <c r="Z1267" s="3" t="s">
        <v>154</v>
      </c>
      <c r="AA1267" s="3" t="s">
        <v>154</v>
      </c>
      <c r="AB1267" s="3" t="s">
        <v>154</v>
      </c>
      <c r="AC1267" s="3" t="s">
        <v>154</v>
      </c>
      <c r="AD1267" s="3" t="s">
        <v>6151</v>
      </c>
      <c r="AE1267" s="3" t="s">
        <v>6151</v>
      </c>
      <c r="AF1267" s="3" t="s">
        <v>154</v>
      </c>
      <c r="AG1267" s="3" t="s">
        <v>154</v>
      </c>
      <c r="AH1267" s="3" t="s">
        <v>6478</v>
      </c>
      <c r="AI1267" s="3" t="s">
        <v>6727</v>
      </c>
      <c r="AJ1267" s="3" t="s">
        <v>6489</v>
      </c>
    </row>
    <row r="1268" spans="1:36" ht="15">
      <c r="A1268" s="10">
        <v>1371</v>
      </c>
      <c r="B1268" t="str">
        <f>IF(K1268="总计","",INDEX(主数据!A:AD,MATCH(J1268,主数据!A:A,0),9))</f>
        <v>华南大区公司</v>
      </c>
      <c r="C1268" t="str">
        <f>IF(K1268="","",INDEX(主数据!A:AD,MATCH(J1268,主数据!A:A,0),11))</f>
        <v>福州东区</v>
      </c>
      <c r="D1268" t="str">
        <f t="shared" si="76"/>
        <v>FZ30自营停车费（固定）直接录入</v>
      </c>
      <c r="E1268" s="13" t="str">
        <f t="shared" si="78"/>
        <v/>
      </c>
      <c r="F1268" s="13" t="str">
        <f>IF(E1268="","",IFERROR(IF(IF(K1268="","",INDEX(收费标合同信息维护!A:Q,MATCH(D1268,收费标合同信息维护!J:J,0),10))=D1268,"有","无"),"无"))</f>
        <v/>
      </c>
      <c r="G1268" s="13" t="str">
        <f t="shared" si="77"/>
        <v/>
      </c>
      <c r="H1268" s="13" t="str">
        <f t="shared" si="79"/>
        <v/>
      </c>
      <c r="I1268" s="13" t="str">
        <f>IF(G1268="","",IFERROR(IF(IF(K1268="","",INDEX(收费标合同信息维护!A:Q,MATCH(G1268,收费标合同信息维护!M:M,0),13))=G1268,"有","无"),"无"))</f>
        <v/>
      </c>
      <c r="J1268" s="3" t="s">
        <v>2589</v>
      </c>
      <c r="K1268" s="3" t="s">
        <v>9328</v>
      </c>
      <c r="L1268" s="3" t="s">
        <v>6714</v>
      </c>
      <c r="M1268" s="3" t="s">
        <v>6715</v>
      </c>
      <c r="N1268" s="3" t="s">
        <v>6477</v>
      </c>
      <c r="O1268" s="3" t="s">
        <v>6597</v>
      </c>
      <c r="P1268" s="3" t="s">
        <v>9337</v>
      </c>
      <c r="Q1268" s="3" t="s">
        <v>6715</v>
      </c>
      <c r="R1268" s="3" t="s">
        <v>6479</v>
      </c>
      <c r="S1268" s="3" t="s">
        <v>6480</v>
      </c>
      <c r="T1268" s="3" t="s">
        <v>9338</v>
      </c>
      <c r="U1268" s="3" t="s">
        <v>6716</v>
      </c>
      <c r="V1268" s="3" t="s">
        <v>154</v>
      </c>
      <c r="W1268" s="3" t="s">
        <v>154</v>
      </c>
      <c r="X1268" s="3" t="s">
        <v>154</v>
      </c>
      <c r="Y1268" s="3" t="s">
        <v>154</v>
      </c>
      <c r="Z1268" s="3" t="s">
        <v>154</v>
      </c>
      <c r="AA1268" s="3" t="s">
        <v>154</v>
      </c>
      <c r="AB1268" s="3" t="s">
        <v>154</v>
      </c>
      <c r="AC1268" s="3" t="s">
        <v>154</v>
      </c>
      <c r="AD1268" s="3" t="s">
        <v>6151</v>
      </c>
      <c r="AE1268" s="3" t="s">
        <v>6151</v>
      </c>
      <c r="AF1268" s="3" t="s">
        <v>154</v>
      </c>
      <c r="AG1268" s="3" t="s">
        <v>154</v>
      </c>
      <c r="AH1268" s="3" t="s">
        <v>6478</v>
      </c>
      <c r="AI1268" s="3" t="s">
        <v>6482</v>
      </c>
      <c r="AJ1268" s="3" t="s">
        <v>9339</v>
      </c>
    </row>
    <row r="1269" spans="1:36" ht="15">
      <c r="A1269" s="10">
        <v>1372</v>
      </c>
      <c r="B1269" t="str">
        <f>IF(K1269="总计","",INDEX(主数据!A:AD,MATCH(J1269,主数据!A:A,0),9))</f>
        <v>华南大区公司</v>
      </c>
      <c r="C1269" t="str">
        <f>IF(K1269="","",INDEX(主数据!A:AD,MATCH(J1269,主数据!A:A,0),11))</f>
        <v>福州东区</v>
      </c>
      <c r="D1269" t="str">
        <f t="shared" si="76"/>
        <v>FZ30自营停车费（临时）直接录入</v>
      </c>
      <c r="E1269" s="13" t="str">
        <f t="shared" si="78"/>
        <v/>
      </c>
      <c r="F1269" s="13" t="str">
        <f>IF(E1269="","",IFERROR(IF(IF(K1269="","",INDEX(收费标合同信息维护!A:Q,MATCH(D1269,收费标合同信息维护!J:J,0),10))=D1269,"有","无"),"无"))</f>
        <v/>
      </c>
      <c r="G1269" s="13" t="str">
        <f t="shared" si="77"/>
        <v/>
      </c>
      <c r="H1269" s="13" t="str">
        <f t="shared" si="79"/>
        <v/>
      </c>
      <c r="I1269" s="13" t="str">
        <f>IF(G1269="","",IFERROR(IF(IF(K1269="","",INDEX(收费标合同信息维护!A:Q,MATCH(G1269,收费标合同信息维护!M:M,0),13))=G1269,"有","无"),"无"))</f>
        <v/>
      </c>
      <c r="J1269" s="3" t="s">
        <v>2589</v>
      </c>
      <c r="K1269" s="3" t="s">
        <v>9328</v>
      </c>
      <c r="L1269" s="3" t="s">
        <v>8898</v>
      </c>
      <c r="M1269" s="3" t="s">
        <v>8899</v>
      </c>
      <c r="N1269" s="3" t="s">
        <v>6477</v>
      </c>
      <c r="O1269" s="3" t="s">
        <v>6597</v>
      </c>
      <c r="P1269" s="3" t="s">
        <v>9340</v>
      </c>
      <c r="Q1269" s="3" t="s">
        <v>8899</v>
      </c>
      <c r="R1269" s="3" t="s">
        <v>6479</v>
      </c>
      <c r="S1269" s="3" t="s">
        <v>6480</v>
      </c>
      <c r="T1269" s="3" t="s">
        <v>9338</v>
      </c>
      <c r="U1269" s="3" t="s">
        <v>6716</v>
      </c>
      <c r="V1269" s="3" t="s">
        <v>154</v>
      </c>
      <c r="W1269" s="3" t="s">
        <v>154</v>
      </c>
      <c r="X1269" s="3" t="s">
        <v>154</v>
      </c>
      <c r="Y1269" s="3" t="s">
        <v>154</v>
      </c>
      <c r="Z1269" s="3" t="s">
        <v>154</v>
      </c>
      <c r="AA1269" s="3" t="s">
        <v>154</v>
      </c>
      <c r="AB1269" s="3" t="s">
        <v>154</v>
      </c>
      <c r="AC1269" s="3" t="s">
        <v>154</v>
      </c>
      <c r="AD1269" s="3" t="s">
        <v>6151</v>
      </c>
      <c r="AE1269" s="3" t="s">
        <v>6151</v>
      </c>
      <c r="AF1269" s="3" t="s">
        <v>154</v>
      </c>
      <c r="AG1269" s="3" t="s">
        <v>154</v>
      </c>
      <c r="AH1269" s="3" t="s">
        <v>6478</v>
      </c>
      <c r="AI1269" s="3" t="s">
        <v>6482</v>
      </c>
      <c r="AJ1269" s="3" t="s">
        <v>9341</v>
      </c>
    </row>
    <row r="1270" spans="1:36" ht="15">
      <c r="A1270" s="10">
        <v>1373</v>
      </c>
      <c r="B1270" t="str">
        <f>IF(K1270="总计","",INDEX(主数据!A:AD,MATCH(J1270,主数据!A:A,0),9))</f>
        <v>华南大区公司</v>
      </c>
      <c r="C1270" t="str">
        <f>IF(K1270="","",INDEX(主数据!A:AD,MATCH(J1270,主数据!A:A,0),11))</f>
        <v>福州东区</v>
      </c>
      <c r="D1270" t="str">
        <f t="shared" si="76"/>
        <v>FZ30其他费用直接录入</v>
      </c>
      <c r="E1270" s="13" t="str">
        <f t="shared" si="78"/>
        <v/>
      </c>
      <c r="F1270" s="13" t="str">
        <f>IF(E1270="","",IFERROR(IF(IF(K1270="","",INDEX(收费标合同信息维护!A:Q,MATCH(D1270,收费标合同信息维护!J:J,0),10))=D1270,"有","无"),"无"))</f>
        <v/>
      </c>
      <c r="G1270" s="13" t="str">
        <f t="shared" si="77"/>
        <v/>
      </c>
      <c r="H1270" s="13" t="str">
        <f t="shared" si="79"/>
        <v/>
      </c>
      <c r="I1270" s="13" t="str">
        <f>IF(G1270="","",IFERROR(IF(IF(K1270="","",INDEX(收费标合同信息维护!A:Q,MATCH(G1270,收费标合同信息维护!M:M,0),13))=G1270,"有","无"),"无"))</f>
        <v/>
      </c>
      <c r="J1270" s="3" t="s">
        <v>2589</v>
      </c>
      <c r="K1270" s="3" t="s">
        <v>9328</v>
      </c>
      <c r="L1270" s="3" t="s">
        <v>6544</v>
      </c>
      <c r="M1270" s="3" t="s">
        <v>6545</v>
      </c>
      <c r="N1270" s="3" t="s">
        <v>6477</v>
      </c>
      <c r="O1270" s="3" t="s">
        <v>6478</v>
      </c>
      <c r="P1270" s="3" t="s">
        <v>9342</v>
      </c>
      <c r="Q1270" s="3" t="s">
        <v>8543</v>
      </c>
      <c r="R1270" s="3" t="s">
        <v>6479</v>
      </c>
      <c r="S1270" s="3" t="s">
        <v>6480</v>
      </c>
      <c r="T1270" s="3" t="s">
        <v>9338</v>
      </c>
      <c r="U1270" s="3" t="s">
        <v>154</v>
      </c>
      <c r="V1270" s="3" t="s">
        <v>154</v>
      </c>
      <c r="W1270" s="3" t="s">
        <v>154</v>
      </c>
      <c r="X1270" s="3" t="s">
        <v>154</v>
      </c>
      <c r="Y1270" s="3" t="s">
        <v>154</v>
      </c>
      <c r="Z1270" s="3" t="s">
        <v>154</v>
      </c>
      <c r="AA1270" s="3" t="s">
        <v>154</v>
      </c>
      <c r="AB1270" s="3" t="s">
        <v>154</v>
      </c>
      <c r="AC1270" s="3" t="s">
        <v>154</v>
      </c>
      <c r="AD1270" s="3" t="s">
        <v>6151</v>
      </c>
      <c r="AE1270" s="3" t="s">
        <v>6151</v>
      </c>
      <c r="AF1270" s="3" t="s">
        <v>154</v>
      </c>
      <c r="AG1270" s="3" t="s">
        <v>154</v>
      </c>
      <c r="AH1270" s="3" t="s">
        <v>6478</v>
      </c>
      <c r="AI1270" s="3" t="s">
        <v>6482</v>
      </c>
      <c r="AJ1270" s="3" t="s">
        <v>9343</v>
      </c>
    </row>
    <row r="1271" spans="1:36" ht="15">
      <c r="A1271" s="10">
        <v>1374</v>
      </c>
      <c r="B1271" t="str">
        <f>IF(K1271="总计","",INDEX(主数据!A:AD,MATCH(J1271,主数据!A:A,0),9))</f>
        <v>华南大区公司</v>
      </c>
      <c r="C1271" t="str">
        <f>IF(K1271="","",INDEX(主数据!A:AD,MATCH(J1271,主数据!A:A,0),11))</f>
        <v>福州东区</v>
      </c>
      <c r="D1271" t="str">
        <f t="shared" si="76"/>
        <v>FZ30其他费用直接录入</v>
      </c>
      <c r="E1271" s="13" t="str">
        <f t="shared" si="78"/>
        <v/>
      </c>
      <c r="F1271" s="13" t="str">
        <f>IF(E1271="","",IFERROR(IF(IF(K1271="","",INDEX(收费标合同信息维护!A:Q,MATCH(D1271,收费标合同信息维护!J:J,0),10))=D1271,"有","无"),"无"))</f>
        <v/>
      </c>
      <c r="G1271" s="13" t="str">
        <f t="shared" si="77"/>
        <v/>
      </c>
      <c r="H1271" s="13" t="str">
        <f t="shared" si="79"/>
        <v/>
      </c>
      <c r="I1271" s="13" t="str">
        <f>IF(G1271="","",IFERROR(IF(IF(K1271="","",INDEX(收费标合同信息维护!A:Q,MATCH(G1271,收费标合同信息维护!M:M,0),13))=G1271,"有","无"),"无"))</f>
        <v/>
      </c>
      <c r="J1271" s="3" t="s">
        <v>2589</v>
      </c>
      <c r="K1271" s="3" t="s">
        <v>9328</v>
      </c>
      <c r="L1271" s="3" t="s">
        <v>6544</v>
      </c>
      <c r="M1271" s="3" t="s">
        <v>6545</v>
      </c>
      <c r="N1271" s="3" t="s">
        <v>6477</v>
      </c>
      <c r="O1271" s="3" t="s">
        <v>6478</v>
      </c>
      <c r="P1271" s="3" t="s">
        <v>9344</v>
      </c>
      <c r="Q1271" s="3" t="s">
        <v>8993</v>
      </c>
      <c r="R1271" s="3" t="s">
        <v>6479</v>
      </c>
      <c r="S1271" s="3" t="s">
        <v>6480</v>
      </c>
      <c r="T1271" s="3" t="s">
        <v>9338</v>
      </c>
      <c r="U1271" s="3" t="s">
        <v>154</v>
      </c>
      <c r="V1271" s="3" t="s">
        <v>154</v>
      </c>
      <c r="W1271" s="3" t="s">
        <v>154</v>
      </c>
      <c r="X1271" s="3" t="s">
        <v>154</v>
      </c>
      <c r="Y1271" s="3" t="s">
        <v>154</v>
      </c>
      <c r="Z1271" s="3" t="s">
        <v>154</v>
      </c>
      <c r="AA1271" s="3" t="s">
        <v>154</v>
      </c>
      <c r="AB1271" s="3" t="s">
        <v>154</v>
      </c>
      <c r="AC1271" s="3" t="s">
        <v>154</v>
      </c>
      <c r="AD1271" s="3" t="s">
        <v>6151</v>
      </c>
      <c r="AE1271" s="3" t="s">
        <v>6151</v>
      </c>
      <c r="AF1271" s="3" t="s">
        <v>154</v>
      </c>
      <c r="AG1271" s="3" t="s">
        <v>154</v>
      </c>
      <c r="AH1271" s="3" t="s">
        <v>6478</v>
      </c>
      <c r="AI1271" s="3" t="s">
        <v>6482</v>
      </c>
      <c r="AJ1271" s="3" t="s">
        <v>9345</v>
      </c>
    </row>
    <row r="1272" spans="1:36" ht="15">
      <c r="A1272" s="10">
        <v>1375</v>
      </c>
      <c r="B1272" t="str">
        <f>IF(K1272="总计","",INDEX(主数据!A:AD,MATCH(J1272,主数据!A:A,0),9))</f>
        <v>华南大区公司</v>
      </c>
      <c r="C1272" t="str">
        <f>IF(K1272="","",INDEX(主数据!A:AD,MATCH(J1272,主数据!A:A,0),11))</f>
        <v>海南城区</v>
      </c>
      <c r="D1272" t="str">
        <f t="shared" si="76"/>
        <v>HK14物业服务费直接录入</v>
      </c>
      <c r="E1272" s="13" t="str">
        <f t="shared" si="78"/>
        <v/>
      </c>
      <c r="F1272" s="13" t="str">
        <f>IF(E1272="","",IFERROR(IF(IF(K1272="","",INDEX(收费标合同信息维护!A:Q,MATCH(D1272,收费标合同信息维护!J:J,0),10))=D1272,"有","无"),"无"))</f>
        <v/>
      </c>
      <c r="G1272" s="13" t="str">
        <f t="shared" si="77"/>
        <v/>
      </c>
      <c r="H1272" s="13" t="str">
        <f t="shared" si="79"/>
        <v/>
      </c>
      <c r="I1272" s="13" t="str">
        <f>IF(G1272="","",IFERROR(IF(IF(K1272="","",INDEX(收费标合同信息维护!A:Q,MATCH(G1272,收费标合同信息维护!M:M,0),13))=G1272,"有","无"),"无"))</f>
        <v/>
      </c>
      <c r="J1272" s="3" t="s">
        <v>3467</v>
      </c>
      <c r="K1272" s="3" t="s">
        <v>9346</v>
      </c>
      <c r="L1272" s="3" t="s">
        <v>6025</v>
      </c>
      <c r="M1272" s="3" t="s">
        <v>6026</v>
      </c>
      <c r="N1272" s="3" t="s">
        <v>6477</v>
      </c>
      <c r="O1272" s="3" t="s">
        <v>6478</v>
      </c>
      <c r="P1272" s="3" t="s">
        <v>9347</v>
      </c>
      <c r="Q1272" s="3" t="s">
        <v>6026</v>
      </c>
      <c r="R1272" s="3" t="s">
        <v>6479</v>
      </c>
      <c r="S1272" s="3" t="s">
        <v>6480</v>
      </c>
      <c r="T1272" s="3" t="s">
        <v>7411</v>
      </c>
      <c r="U1272" s="3" t="s">
        <v>154</v>
      </c>
      <c r="V1272" s="3" t="s">
        <v>154</v>
      </c>
      <c r="W1272" s="3" t="s">
        <v>154</v>
      </c>
      <c r="X1272" s="3" t="s">
        <v>154</v>
      </c>
      <c r="Y1272" s="3" t="s">
        <v>154</v>
      </c>
      <c r="Z1272" s="3" t="s">
        <v>154</v>
      </c>
      <c r="AA1272" s="3" t="s">
        <v>154</v>
      </c>
      <c r="AB1272" s="3" t="s">
        <v>154</v>
      </c>
      <c r="AC1272" s="3" t="s">
        <v>154</v>
      </c>
      <c r="AD1272" s="3" t="s">
        <v>6151</v>
      </c>
      <c r="AE1272" s="3" t="s">
        <v>6151</v>
      </c>
      <c r="AF1272" s="3" t="s">
        <v>154</v>
      </c>
      <c r="AG1272" s="3" t="s">
        <v>154</v>
      </c>
      <c r="AH1272" s="3" t="s">
        <v>6478</v>
      </c>
      <c r="AI1272" s="3" t="s">
        <v>6482</v>
      </c>
      <c r="AJ1272" s="3" t="s">
        <v>6489</v>
      </c>
    </row>
    <row r="1273" spans="1:36" ht="15">
      <c r="A1273" s="10">
        <v>1376</v>
      </c>
      <c r="B1273" t="str">
        <f>IF(K1273="总计","",INDEX(主数据!A:AD,MATCH(J1273,主数据!A:A,0),9))</f>
        <v>华南大区公司</v>
      </c>
      <c r="C1273" t="str">
        <f>IF(K1273="","",INDEX(主数据!A:AD,MATCH(J1273,主数据!A:A,0),11))</f>
        <v>海南城区</v>
      </c>
      <c r="D1273" t="str">
        <f t="shared" si="76"/>
        <v>HK14物业服务费标准方式3.00</v>
      </c>
      <c r="E1273" s="13" t="str">
        <f t="shared" si="78"/>
        <v>3.00</v>
      </c>
      <c r="F1273" s="13" t="str">
        <f>IF(E1273="","",IFERROR(IF(IF(K1273="","",INDEX(收费标合同信息维护!A:Q,MATCH(D1273,收费标合同信息维护!J:J,0),10))=D1273,"有","无"),"无"))</f>
        <v>无</v>
      </c>
      <c r="G1273" s="13" t="str">
        <f t="shared" si="77"/>
        <v/>
      </c>
      <c r="H1273" s="13" t="str">
        <f t="shared" si="79"/>
        <v/>
      </c>
      <c r="I1273" s="13" t="str">
        <f>IF(G1273="","",IFERROR(IF(IF(K1273="","",INDEX(收费标合同信息维护!A:Q,MATCH(G1273,收费标合同信息维护!M:M,0),13))=G1273,"有","无"),"无"))</f>
        <v/>
      </c>
      <c r="J1273" s="3" t="s">
        <v>3467</v>
      </c>
      <c r="K1273" s="3" t="s">
        <v>9346</v>
      </c>
      <c r="L1273" s="3" t="s">
        <v>6025</v>
      </c>
      <c r="M1273" s="3" t="s">
        <v>6026</v>
      </c>
      <c r="N1273" s="3" t="s">
        <v>6477</v>
      </c>
      <c r="O1273" s="3" t="s">
        <v>6478</v>
      </c>
      <c r="P1273" s="3" t="s">
        <v>9348</v>
      </c>
      <c r="Q1273" s="3" t="s">
        <v>6677</v>
      </c>
      <c r="R1273" s="3" t="s">
        <v>6484</v>
      </c>
      <c r="S1273" s="3" t="s">
        <v>6491</v>
      </c>
      <c r="T1273" s="3" t="s">
        <v>7411</v>
      </c>
      <c r="U1273" s="3" t="s">
        <v>154</v>
      </c>
      <c r="V1273" s="3" t="s">
        <v>6672</v>
      </c>
      <c r="W1273" s="3" t="s">
        <v>154</v>
      </c>
      <c r="X1273" s="3" t="s">
        <v>154</v>
      </c>
      <c r="Y1273" s="3" t="s">
        <v>154</v>
      </c>
      <c r="Z1273" s="3" t="s">
        <v>154</v>
      </c>
      <c r="AA1273" s="3" t="s">
        <v>154</v>
      </c>
      <c r="AB1273" s="3" t="s">
        <v>154</v>
      </c>
      <c r="AC1273" s="3" t="s">
        <v>154</v>
      </c>
      <c r="AD1273" s="3" t="s">
        <v>6151</v>
      </c>
      <c r="AE1273" s="3" t="s">
        <v>6151</v>
      </c>
      <c r="AF1273" s="3" t="s">
        <v>154</v>
      </c>
      <c r="AG1273" s="3" t="s">
        <v>154</v>
      </c>
      <c r="AH1273" s="3" t="s">
        <v>6478</v>
      </c>
      <c r="AI1273" s="3" t="s">
        <v>6482</v>
      </c>
      <c r="AJ1273" s="3" t="s">
        <v>38</v>
      </c>
    </row>
    <row r="1274" spans="1:36" ht="15">
      <c r="A1274" s="10">
        <v>1377</v>
      </c>
      <c r="B1274" t="str">
        <f>IF(K1274="总计","",INDEX(主数据!A:AD,MATCH(J1274,主数据!A:A,0),9))</f>
        <v>华南大区公司</v>
      </c>
      <c r="C1274" t="str">
        <f>IF(K1274="","",INDEX(主数据!A:AD,MATCH(J1274,主数据!A:A,0),11))</f>
        <v>海南城区</v>
      </c>
      <c r="D1274" t="str">
        <f t="shared" si="76"/>
        <v>HK14物业服务费标准方式2.00</v>
      </c>
      <c r="E1274" s="13" t="str">
        <f t="shared" si="78"/>
        <v>2.00</v>
      </c>
      <c r="F1274" s="13" t="str">
        <f>IF(E1274="","",IFERROR(IF(IF(K1274="","",INDEX(收费标合同信息维护!A:Q,MATCH(D1274,收费标合同信息维护!J:J,0),10))=D1274,"有","无"),"无"))</f>
        <v>无</v>
      </c>
      <c r="G1274" s="13" t="str">
        <f t="shared" si="77"/>
        <v/>
      </c>
      <c r="H1274" s="13" t="str">
        <f t="shared" si="79"/>
        <v/>
      </c>
      <c r="I1274" s="13" t="str">
        <f>IF(G1274="","",IFERROR(IF(IF(K1274="","",INDEX(收费标合同信息维护!A:Q,MATCH(G1274,收费标合同信息维护!M:M,0),13))=G1274,"有","无"),"无"))</f>
        <v/>
      </c>
      <c r="J1274" s="3" t="s">
        <v>3467</v>
      </c>
      <c r="K1274" s="3" t="s">
        <v>9346</v>
      </c>
      <c r="L1274" s="3" t="s">
        <v>6025</v>
      </c>
      <c r="M1274" s="3" t="s">
        <v>6026</v>
      </c>
      <c r="N1274" s="3" t="s">
        <v>6477</v>
      </c>
      <c r="O1274" s="3" t="s">
        <v>6478</v>
      </c>
      <c r="P1274" s="3" t="s">
        <v>9349</v>
      </c>
      <c r="Q1274" s="3" t="s">
        <v>6483</v>
      </c>
      <c r="R1274" s="3" t="s">
        <v>6484</v>
      </c>
      <c r="S1274" s="3" t="s">
        <v>6491</v>
      </c>
      <c r="T1274" s="3" t="s">
        <v>7411</v>
      </c>
      <c r="U1274" s="3" t="s">
        <v>154</v>
      </c>
      <c r="V1274" s="3" t="s">
        <v>6686</v>
      </c>
      <c r="W1274" s="3" t="s">
        <v>154</v>
      </c>
      <c r="X1274" s="3" t="s">
        <v>154</v>
      </c>
      <c r="Y1274" s="3" t="s">
        <v>154</v>
      </c>
      <c r="Z1274" s="3" t="s">
        <v>154</v>
      </c>
      <c r="AA1274" s="3" t="s">
        <v>154</v>
      </c>
      <c r="AB1274" s="3" t="s">
        <v>154</v>
      </c>
      <c r="AC1274" s="3" t="s">
        <v>154</v>
      </c>
      <c r="AD1274" s="3" t="s">
        <v>6151</v>
      </c>
      <c r="AE1274" s="3" t="s">
        <v>6151</v>
      </c>
      <c r="AF1274" s="3" t="s">
        <v>154</v>
      </c>
      <c r="AG1274" s="3" t="s">
        <v>154</v>
      </c>
      <c r="AH1274" s="3" t="s">
        <v>6478</v>
      </c>
      <c r="AI1274" s="3" t="s">
        <v>6482</v>
      </c>
      <c r="AJ1274" s="3" t="s">
        <v>9350</v>
      </c>
    </row>
    <row r="1275" spans="1:36" ht="15">
      <c r="A1275" s="10">
        <v>1378</v>
      </c>
      <c r="B1275" t="str">
        <f>IF(K1275="总计","",INDEX(主数据!A:AD,MATCH(J1275,主数据!A:A,0),9))</f>
        <v>华南大区公司</v>
      </c>
      <c r="C1275" t="str">
        <f>IF(K1275="","",INDEX(主数据!A:AD,MATCH(J1275,主数据!A:A,0),11))</f>
        <v>海南城区</v>
      </c>
      <c r="D1275" t="str">
        <f t="shared" si="76"/>
        <v>HK14公共能耗费用及其他直接录入</v>
      </c>
      <c r="E1275" s="13" t="str">
        <f t="shared" si="78"/>
        <v/>
      </c>
      <c r="F1275" s="13" t="str">
        <f>IF(E1275="","",IFERROR(IF(IF(K1275="","",INDEX(收费标合同信息维护!A:Q,MATCH(D1275,收费标合同信息维护!J:J,0),10))=D1275,"有","无"),"无"))</f>
        <v/>
      </c>
      <c r="G1275" s="13" t="str">
        <f t="shared" si="77"/>
        <v/>
      </c>
      <c r="H1275" s="13" t="str">
        <f t="shared" si="79"/>
        <v/>
      </c>
      <c r="I1275" s="13" t="str">
        <f>IF(G1275="","",IFERROR(IF(IF(K1275="","",INDEX(收费标合同信息维护!A:Q,MATCH(G1275,收费标合同信息维护!M:M,0),13))=G1275,"有","无"),"无"))</f>
        <v/>
      </c>
      <c r="J1275" s="3" t="s">
        <v>3467</v>
      </c>
      <c r="K1275" s="3" t="s">
        <v>9346</v>
      </c>
      <c r="L1275" s="3" t="s">
        <v>6702</v>
      </c>
      <c r="M1275" s="3" t="s">
        <v>6703</v>
      </c>
      <c r="N1275" s="3" t="s">
        <v>6477</v>
      </c>
      <c r="O1275" s="3" t="s">
        <v>6478</v>
      </c>
      <c r="P1275" s="3" t="s">
        <v>9351</v>
      </c>
      <c r="Q1275" s="3" t="s">
        <v>9352</v>
      </c>
      <c r="R1275" s="3" t="s">
        <v>6479</v>
      </c>
      <c r="S1275" s="3" t="s">
        <v>6480</v>
      </c>
      <c r="T1275" s="3" t="s">
        <v>7411</v>
      </c>
      <c r="U1275" s="3" t="s">
        <v>154</v>
      </c>
      <c r="V1275" s="3" t="s">
        <v>154</v>
      </c>
      <c r="W1275" s="3" t="s">
        <v>154</v>
      </c>
      <c r="X1275" s="3" t="s">
        <v>154</v>
      </c>
      <c r="Y1275" s="3" t="s">
        <v>154</v>
      </c>
      <c r="Z1275" s="3" t="s">
        <v>154</v>
      </c>
      <c r="AA1275" s="3" t="s">
        <v>154</v>
      </c>
      <c r="AB1275" s="3" t="s">
        <v>154</v>
      </c>
      <c r="AC1275" s="3" t="s">
        <v>154</v>
      </c>
      <c r="AD1275" s="3" t="s">
        <v>6151</v>
      </c>
      <c r="AE1275" s="3" t="s">
        <v>6151</v>
      </c>
      <c r="AF1275" s="3" t="s">
        <v>154</v>
      </c>
      <c r="AG1275" s="3" t="s">
        <v>154</v>
      </c>
      <c r="AH1275" s="3" t="s">
        <v>6478</v>
      </c>
      <c r="AI1275" s="3" t="s">
        <v>6482</v>
      </c>
      <c r="AJ1275" s="3" t="s">
        <v>6489</v>
      </c>
    </row>
    <row r="1276" spans="1:36" ht="15">
      <c r="A1276" s="10">
        <v>1379</v>
      </c>
      <c r="B1276" t="str">
        <f>IF(K1276="总计","",INDEX(主数据!A:AD,MATCH(J1276,主数据!A:A,0),9))</f>
        <v>华南大区公司</v>
      </c>
      <c r="C1276" t="str">
        <f>IF(K1276="","",INDEX(主数据!A:AD,MATCH(J1276,主数据!A:A,0),11))</f>
        <v>海南城区</v>
      </c>
      <c r="D1276" t="str">
        <f t="shared" si="76"/>
        <v>HK14前期介入费直接录入</v>
      </c>
      <c r="E1276" s="13" t="str">
        <f t="shared" si="78"/>
        <v/>
      </c>
      <c r="F1276" s="13" t="str">
        <f>IF(E1276="","",IFERROR(IF(IF(K1276="","",INDEX(收费标合同信息维护!A:Q,MATCH(D1276,收费标合同信息维护!J:J,0),10))=D1276,"有","无"),"无"))</f>
        <v/>
      </c>
      <c r="G1276" s="13" t="str">
        <f t="shared" si="77"/>
        <v/>
      </c>
      <c r="H1276" s="13" t="str">
        <f t="shared" si="79"/>
        <v/>
      </c>
      <c r="I1276" s="13" t="str">
        <f>IF(G1276="","",IFERROR(IF(IF(K1276="","",INDEX(收费标合同信息维护!A:Q,MATCH(G1276,收费标合同信息维护!M:M,0),13))=G1276,"有","无"),"无"))</f>
        <v/>
      </c>
      <c r="J1276" s="3" t="s">
        <v>3467</v>
      </c>
      <c r="K1276" s="3" t="s">
        <v>9346</v>
      </c>
      <c r="L1276" s="3" t="s">
        <v>6551</v>
      </c>
      <c r="M1276" s="3" t="s">
        <v>6552</v>
      </c>
      <c r="N1276" s="3" t="s">
        <v>6477</v>
      </c>
      <c r="O1276" s="3" t="s">
        <v>6478</v>
      </c>
      <c r="P1276" s="3" t="s">
        <v>9353</v>
      </c>
      <c r="Q1276" s="3" t="s">
        <v>6552</v>
      </c>
      <c r="R1276" s="3" t="s">
        <v>6479</v>
      </c>
      <c r="S1276" s="3" t="s">
        <v>6480</v>
      </c>
      <c r="T1276" s="3" t="s">
        <v>7411</v>
      </c>
      <c r="U1276" s="3" t="s">
        <v>154</v>
      </c>
      <c r="V1276" s="3" t="s">
        <v>154</v>
      </c>
      <c r="W1276" s="3" t="s">
        <v>154</v>
      </c>
      <c r="X1276" s="3" t="s">
        <v>154</v>
      </c>
      <c r="Y1276" s="3" t="s">
        <v>154</v>
      </c>
      <c r="Z1276" s="3" t="s">
        <v>154</v>
      </c>
      <c r="AA1276" s="3" t="s">
        <v>154</v>
      </c>
      <c r="AB1276" s="3" t="s">
        <v>154</v>
      </c>
      <c r="AC1276" s="3" t="s">
        <v>154</v>
      </c>
      <c r="AD1276" s="3" t="s">
        <v>6151</v>
      </c>
      <c r="AE1276" s="3" t="s">
        <v>6151</v>
      </c>
      <c r="AF1276" s="3" t="s">
        <v>154</v>
      </c>
      <c r="AG1276" s="3" t="s">
        <v>154</v>
      </c>
      <c r="AH1276" s="3" t="s">
        <v>6478</v>
      </c>
      <c r="AI1276" s="3" t="s">
        <v>6482</v>
      </c>
      <c r="AJ1276" s="3" t="s">
        <v>6489</v>
      </c>
    </row>
    <row r="1277" spans="1:36" ht="15">
      <c r="A1277" s="10">
        <v>1380</v>
      </c>
      <c r="B1277" t="str">
        <f>IF(K1277="总计","",INDEX(主数据!A:AD,MATCH(J1277,主数据!A:A,0),9))</f>
        <v>华西大区公司</v>
      </c>
      <c r="C1277" t="str">
        <f>IF(K1277="","",INDEX(主数据!A:AD,MATCH(J1277,主数据!A:A,0),11))</f>
        <v>呼和浩特西区</v>
      </c>
      <c r="D1277" t="str">
        <f t="shared" si="76"/>
        <v>NM80物业服务费标准方式4.96</v>
      </c>
      <c r="E1277" s="13" t="str">
        <f t="shared" si="78"/>
        <v>4.96</v>
      </c>
      <c r="F1277" s="13" t="str">
        <f>IF(E1277="","",IFERROR(IF(IF(K1277="","",INDEX(收费标合同信息维护!A:Q,MATCH(D1277,收费标合同信息维护!J:J,0),10))=D1277,"有","无"),"无"))</f>
        <v>无</v>
      </c>
      <c r="G1277" s="13" t="str">
        <f t="shared" si="77"/>
        <v/>
      </c>
      <c r="H1277" s="13" t="str">
        <f t="shared" si="79"/>
        <v/>
      </c>
      <c r="I1277" s="13" t="str">
        <f>IF(G1277="","",IFERROR(IF(IF(K1277="","",INDEX(收费标合同信息维护!A:Q,MATCH(G1277,收费标合同信息维护!M:M,0),13))=G1277,"有","无"),"无"))</f>
        <v/>
      </c>
      <c r="J1277" s="3" t="s">
        <v>4638</v>
      </c>
      <c r="K1277" s="3" t="s">
        <v>9354</v>
      </c>
      <c r="L1277" s="3" t="s">
        <v>6025</v>
      </c>
      <c r="M1277" s="3" t="s">
        <v>6026</v>
      </c>
      <c r="N1277" s="3" t="s">
        <v>6477</v>
      </c>
      <c r="O1277" s="3" t="s">
        <v>6478</v>
      </c>
      <c r="P1277" s="3" t="s">
        <v>9355</v>
      </c>
      <c r="Q1277" s="3" t="s">
        <v>9356</v>
      </c>
      <c r="R1277" s="3" t="s">
        <v>6484</v>
      </c>
      <c r="S1277" s="3" t="s">
        <v>6491</v>
      </c>
      <c r="T1277" s="3" t="s">
        <v>6902</v>
      </c>
      <c r="U1277" s="3" t="s">
        <v>154</v>
      </c>
      <c r="V1277" s="3" t="s">
        <v>9357</v>
      </c>
      <c r="W1277" s="3" t="s">
        <v>154</v>
      </c>
      <c r="X1277" s="3" t="s">
        <v>154</v>
      </c>
      <c r="Y1277" s="3" t="s">
        <v>154</v>
      </c>
      <c r="Z1277" s="3" t="s">
        <v>154</v>
      </c>
      <c r="AA1277" s="3" t="s">
        <v>154</v>
      </c>
      <c r="AB1277" s="3" t="s">
        <v>154</v>
      </c>
      <c r="AC1277" s="3" t="s">
        <v>154</v>
      </c>
      <c r="AD1277" s="3" t="s">
        <v>6151</v>
      </c>
      <c r="AE1277" s="3" t="s">
        <v>6151</v>
      </c>
      <c r="AF1277" s="3" t="s">
        <v>154</v>
      </c>
      <c r="AG1277" s="3" t="s">
        <v>154</v>
      </c>
      <c r="AH1277" s="3" t="s">
        <v>6478</v>
      </c>
      <c r="AI1277" s="3" t="s">
        <v>6482</v>
      </c>
      <c r="AJ1277" s="3" t="s">
        <v>6410</v>
      </c>
    </row>
    <row r="1278" spans="1:36" ht="15">
      <c r="A1278" s="10">
        <v>1381</v>
      </c>
      <c r="B1278" t="str">
        <f>IF(K1278="总计","",INDEX(主数据!A:AD,MATCH(J1278,主数据!A:A,0),9))</f>
        <v>华西大区公司</v>
      </c>
      <c r="C1278" t="str">
        <f>IF(K1278="","",INDEX(主数据!A:AD,MATCH(J1278,主数据!A:A,0),11))</f>
        <v>呼和浩特西区</v>
      </c>
      <c r="D1278" t="str">
        <f t="shared" si="76"/>
        <v>NM80物业服务费标准方式1.96</v>
      </c>
      <c r="E1278" s="13" t="str">
        <f t="shared" si="78"/>
        <v>1.96</v>
      </c>
      <c r="F1278" s="13" t="str">
        <f>IF(E1278="","",IFERROR(IF(IF(K1278="","",INDEX(收费标合同信息维护!A:Q,MATCH(D1278,收费标合同信息维护!J:J,0),10))=D1278,"有","无"),"无"))</f>
        <v>无</v>
      </c>
      <c r="G1278" s="13" t="str">
        <f t="shared" si="77"/>
        <v/>
      </c>
      <c r="H1278" s="13" t="str">
        <f t="shared" si="79"/>
        <v/>
      </c>
      <c r="I1278" s="13" t="str">
        <f>IF(G1278="","",IFERROR(IF(IF(K1278="","",INDEX(收费标合同信息维护!A:Q,MATCH(G1278,收费标合同信息维护!M:M,0),13))=G1278,"有","无"),"无"))</f>
        <v/>
      </c>
      <c r="J1278" s="3" t="s">
        <v>4638</v>
      </c>
      <c r="K1278" s="3" t="s">
        <v>9354</v>
      </c>
      <c r="L1278" s="3" t="s">
        <v>6025</v>
      </c>
      <c r="M1278" s="3" t="s">
        <v>6026</v>
      </c>
      <c r="N1278" s="3" t="s">
        <v>6477</v>
      </c>
      <c r="O1278" s="3" t="s">
        <v>6478</v>
      </c>
      <c r="P1278" s="3" t="s">
        <v>9358</v>
      </c>
      <c r="Q1278" s="3" t="s">
        <v>9359</v>
      </c>
      <c r="R1278" s="3" t="s">
        <v>6484</v>
      </c>
      <c r="S1278" s="3" t="s">
        <v>6491</v>
      </c>
      <c r="T1278" s="3" t="s">
        <v>6902</v>
      </c>
      <c r="U1278" s="3" t="s">
        <v>154</v>
      </c>
      <c r="V1278" s="3" t="s">
        <v>9360</v>
      </c>
      <c r="W1278" s="3" t="s">
        <v>154</v>
      </c>
      <c r="X1278" s="3" t="s">
        <v>154</v>
      </c>
      <c r="Y1278" s="3" t="s">
        <v>154</v>
      </c>
      <c r="Z1278" s="3" t="s">
        <v>154</v>
      </c>
      <c r="AA1278" s="3" t="s">
        <v>154</v>
      </c>
      <c r="AB1278" s="3" t="s">
        <v>154</v>
      </c>
      <c r="AC1278" s="3" t="s">
        <v>154</v>
      </c>
      <c r="AD1278" s="3" t="s">
        <v>6151</v>
      </c>
      <c r="AE1278" s="3" t="s">
        <v>6151</v>
      </c>
      <c r="AF1278" s="3" t="s">
        <v>6040</v>
      </c>
      <c r="AG1278" s="3" t="s">
        <v>154</v>
      </c>
      <c r="AH1278" s="3" t="s">
        <v>6478</v>
      </c>
      <c r="AI1278" s="3" t="s">
        <v>6482</v>
      </c>
      <c r="AJ1278" s="3" t="s">
        <v>9361</v>
      </c>
    </row>
    <row r="1279" spans="1:36" ht="15">
      <c r="A1279" s="10">
        <v>1382</v>
      </c>
      <c r="B1279" t="str">
        <f>IF(K1279="总计","",INDEX(主数据!A:AD,MATCH(J1279,主数据!A:A,0),9))</f>
        <v>华西大区公司</v>
      </c>
      <c r="C1279" t="str">
        <f>IF(K1279="","",INDEX(主数据!A:AD,MATCH(J1279,主数据!A:A,0),11))</f>
        <v>呼和浩特西区</v>
      </c>
      <c r="D1279" t="str">
        <f t="shared" si="76"/>
        <v>NM80物业服务费标准方式2.96</v>
      </c>
      <c r="E1279" s="13" t="str">
        <f t="shared" si="78"/>
        <v>2.96</v>
      </c>
      <c r="F1279" s="13" t="str">
        <f>IF(E1279="","",IFERROR(IF(IF(K1279="","",INDEX(收费标合同信息维护!A:Q,MATCH(D1279,收费标合同信息维护!J:J,0),10))=D1279,"有","无"),"无"))</f>
        <v>无</v>
      </c>
      <c r="G1279" s="13" t="str">
        <f t="shared" si="77"/>
        <v/>
      </c>
      <c r="H1279" s="13" t="str">
        <f t="shared" si="79"/>
        <v/>
      </c>
      <c r="I1279" s="13" t="str">
        <f>IF(G1279="","",IFERROR(IF(IF(K1279="","",INDEX(收费标合同信息维护!A:Q,MATCH(G1279,收费标合同信息维护!M:M,0),13))=G1279,"有","无"),"无"))</f>
        <v/>
      </c>
      <c r="J1279" s="3" t="s">
        <v>4638</v>
      </c>
      <c r="K1279" s="3" t="s">
        <v>9354</v>
      </c>
      <c r="L1279" s="3" t="s">
        <v>6025</v>
      </c>
      <c r="M1279" s="3" t="s">
        <v>6026</v>
      </c>
      <c r="N1279" s="3" t="s">
        <v>6477</v>
      </c>
      <c r="O1279" s="3" t="s">
        <v>6478</v>
      </c>
      <c r="P1279" s="3" t="s">
        <v>9362</v>
      </c>
      <c r="Q1279" s="3" t="s">
        <v>9363</v>
      </c>
      <c r="R1279" s="3" t="s">
        <v>6484</v>
      </c>
      <c r="S1279" s="3" t="s">
        <v>6491</v>
      </c>
      <c r="T1279" s="3" t="s">
        <v>6902</v>
      </c>
      <c r="U1279" s="3" t="s">
        <v>154</v>
      </c>
      <c r="V1279" s="3" t="s">
        <v>9364</v>
      </c>
      <c r="W1279" s="3" t="s">
        <v>154</v>
      </c>
      <c r="X1279" s="3" t="s">
        <v>154</v>
      </c>
      <c r="Y1279" s="3" t="s">
        <v>154</v>
      </c>
      <c r="Z1279" s="3" t="s">
        <v>154</v>
      </c>
      <c r="AA1279" s="3" t="s">
        <v>154</v>
      </c>
      <c r="AB1279" s="3" t="s">
        <v>154</v>
      </c>
      <c r="AC1279" s="3" t="s">
        <v>154</v>
      </c>
      <c r="AD1279" s="3" t="s">
        <v>6151</v>
      </c>
      <c r="AE1279" s="3" t="s">
        <v>6151</v>
      </c>
      <c r="AF1279" s="3" t="s">
        <v>154</v>
      </c>
      <c r="AG1279" s="3" t="s">
        <v>154</v>
      </c>
      <c r="AH1279" s="3" t="s">
        <v>6478</v>
      </c>
      <c r="AI1279" s="3" t="s">
        <v>6482</v>
      </c>
      <c r="AJ1279" s="3" t="s">
        <v>6249</v>
      </c>
    </row>
    <row r="1280" spans="1:36" ht="15">
      <c r="A1280" s="10">
        <v>1383</v>
      </c>
      <c r="B1280" t="str">
        <f>IF(K1280="总计","",INDEX(主数据!A:AD,MATCH(J1280,主数据!A:A,0),9))</f>
        <v>华西大区公司</v>
      </c>
      <c r="C1280" t="str">
        <f>IF(K1280="","",INDEX(主数据!A:AD,MATCH(J1280,主数据!A:A,0),11))</f>
        <v>呼和浩特西区</v>
      </c>
      <c r="D1280" t="str">
        <f t="shared" si="76"/>
        <v>NM80物业服务费标准方式3.96</v>
      </c>
      <c r="E1280" s="13" t="str">
        <f t="shared" si="78"/>
        <v>3.96</v>
      </c>
      <c r="F1280" s="13" t="str">
        <f>IF(E1280="","",IFERROR(IF(IF(K1280="","",INDEX(收费标合同信息维护!A:Q,MATCH(D1280,收费标合同信息维护!J:J,0),10))=D1280,"有","无"),"无"))</f>
        <v>无</v>
      </c>
      <c r="G1280" s="13" t="str">
        <f t="shared" si="77"/>
        <v/>
      </c>
      <c r="H1280" s="13" t="str">
        <f t="shared" si="79"/>
        <v/>
      </c>
      <c r="I1280" s="13" t="str">
        <f>IF(G1280="","",IFERROR(IF(IF(K1280="","",INDEX(收费标合同信息维护!A:Q,MATCH(G1280,收费标合同信息维护!M:M,0),13))=G1280,"有","无"),"无"))</f>
        <v/>
      </c>
      <c r="J1280" s="3" t="s">
        <v>4638</v>
      </c>
      <c r="K1280" s="3" t="s">
        <v>9354</v>
      </c>
      <c r="L1280" s="3" t="s">
        <v>6025</v>
      </c>
      <c r="M1280" s="3" t="s">
        <v>6026</v>
      </c>
      <c r="N1280" s="3" t="s">
        <v>6477</v>
      </c>
      <c r="O1280" s="3" t="s">
        <v>6478</v>
      </c>
      <c r="P1280" s="3" t="s">
        <v>9365</v>
      </c>
      <c r="Q1280" s="3" t="s">
        <v>9366</v>
      </c>
      <c r="R1280" s="3" t="s">
        <v>6484</v>
      </c>
      <c r="S1280" s="3" t="s">
        <v>6491</v>
      </c>
      <c r="T1280" s="3" t="s">
        <v>6493</v>
      </c>
      <c r="U1280" s="3" t="s">
        <v>154</v>
      </c>
      <c r="V1280" s="3" t="s">
        <v>9367</v>
      </c>
      <c r="W1280" s="3" t="s">
        <v>154</v>
      </c>
      <c r="X1280" s="3" t="s">
        <v>154</v>
      </c>
      <c r="Y1280" s="3" t="s">
        <v>154</v>
      </c>
      <c r="Z1280" s="3" t="s">
        <v>154</v>
      </c>
      <c r="AA1280" s="3" t="s">
        <v>154</v>
      </c>
      <c r="AB1280" s="3" t="s">
        <v>154</v>
      </c>
      <c r="AC1280" s="3" t="s">
        <v>154</v>
      </c>
      <c r="AD1280" s="3" t="s">
        <v>6151</v>
      </c>
      <c r="AE1280" s="3" t="s">
        <v>6151</v>
      </c>
      <c r="AF1280" s="3" t="s">
        <v>6040</v>
      </c>
      <c r="AG1280" s="3" t="s">
        <v>154</v>
      </c>
      <c r="AH1280" s="3" t="s">
        <v>6478</v>
      </c>
      <c r="AI1280" s="3" t="s">
        <v>6482</v>
      </c>
      <c r="AJ1280" s="3" t="s">
        <v>43</v>
      </c>
    </row>
    <row r="1281" spans="1:36" ht="15">
      <c r="A1281" s="10">
        <v>1384</v>
      </c>
      <c r="B1281" t="str">
        <f>IF(K1281="总计","",INDEX(主数据!A:AD,MATCH(J1281,主数据!A:A,0),9))</f>
        <v>华西大区公司</v>
      </c>
      <c r="C1281" t="str">
        <f>IF(K1281="","",INDEX(主数据!A:AD,MATCH(J1281,主数据!A:A,0),11))</f>
        <v>呼和浩特西区</v>
      </c>
      <c r="D1281" t="str">
        <f t="shared" si="76"/>
        <v>NM80物业服务费标准方式1.00</v>
      </c>
      <c r="E1281" s="13" t="str">
        <f t="shared" si="78"/>
        <v>1.00</v>
      </c>
      <c r="F1281" s="13" t="str">
        <f>IF(E1281="","",IFERROR(IF(IF(K1281="","",INDEX(收费标合同信息维护!A:Q,MATCH(D1281,收费标合同信息维护!J:J,0),10))=D1281,"有","无"),"无"))</f>
        <v>无</v>
      </c>
      <c r="G1281" s="13" t="str">
        <f t="shared" si="77"/>
        <v/>
      </c>
      <c r="H1281" s="13" t="str">
        <f t="shared" si="79"/>
        <v/>
      </c>
      <c r="I1281" s="13" t="str">
        <f>IF(G1281="","",IFERROR(IF(IF(K1281="","",INDEX(收费标合同信息维护!A:Q,MATCH(G1281,收费标合同信息维护!M:M,0),13))=G1281,"有","无"),"无"))</f>
        <v/>
      </c>
      <c r="J1281" s="3" t="s">
        <v>4638</v>
      </c>
      <c r="K1281" s="3" t="s">
        <v>9354</v>
      </c>
      <c r="L1281" s="3" t="s">
        <v>6025</v>
      </c>
      <c r="M1281" s="3" t="s">
        <v>6026</v>
      </c>
      <c r="N1281" s="3" t="s">
        <v>6477</v>
      </c>
      <c r="O1281" s="3" t="s">
        <v>6478</v>
      </c>
      <c r="P1281" s="3" t="s">
        <v>6026</v>
      </c>
      <c r="Q1281" s="3" t="s">
        <v>9368</v>
      </c>
      <c r="R1281" s="3" t="s">
        <v>6484</v>
      </c>
      <c r="S1281" s="3" t="s">
        <v>6491</v>
      </c>
      <c r="T1281" s="3" t="s">
        <v>6496</v>
      </c>
      <c r="U1281" s="3" t="s">
        <v>154</v>
      </c>
      <c r="V1281" s="3" t="s">
        <v>6737</v>
      </c>
      <c r="W1281" s="3" t="s">
        <v>154</v>
      </c>
      <c r="X1281" s="3" t="s">
        <v>154</v>
      </c>
      <c r="Y1281" s="3" t="s">
        <v>154</v>
      </c>
      <c r="Z1281" s="3" t="s">
        <v>154</v>
      </c>
      <c r="AA1281" s="3" t="s">
        <v>154</v>
      </c>
      <c r="AB1281" s="3" t="s">
        <v>154</v>
      </c>
      <c r="AC1281" s="3" t="s">
        <v>154</v>
      </c>
      <c r="AD1281" s="3" t="s">
        <v>6151</v>
      </c>
      <c r="AE1281" s="3" t="s">
        <v>6151</v>
      </c>
      <c r="AF1281" s="3" t="s">
        <v>154</v>
      </c>
      <c r="AG1281" s="3" t="s">
        <v>154</v>
      </c>
      <c r="AH1281" s="3" t="s">
        <v>6478</v>
      </c>
      <c r="AI1281" s="3" t="s">
        <v>6482</v>
      </c>
      <c r="AJ1281" s="3" t="s">
        <v>6033</v>
      </c>
    </row>
    <row r="1282" spans="1:36" ht="30">
      <c r="A1282" s="10">
        <v>1385</v>
      </c>
      <c r="B1282" t="str">
        <f>IF(K1282="总计","",INDEX(主数据!A:AD,MATCH(J1282,主数据!A:A,0),9))</f>
        <v>华西大区公司</v>
      </c>
      <c r="C1282" t="str">
        <f>IF(K1282="","",INDEX(主数据!A:AD,MATCH(J1282,主数据!A:A,0),11))</f>
        <v>呼和浩特西区</v>
      </c>
      <c r="D1282" t="str">
        <f t="shared" ref="D1282:D1345" si="80">J1282&amp;M1282&amp;R1282&amp;E1282</f>
        <v>NM80生活垃圾清运费-委托清运定额</v>
      </c>
      <c r="E1282" s="13" t="str">
        <f t="shared" si="78"/>
        <v/>
      </c>
      <c r="F1282" s="13" t="str">
        <f>IF(E1282="","",IFERROR(IF(IF(K1282="","",INDEX(收费标合同信息维护!A:Q,MATCH(D1282,收费标合同信息维护!J:J,0),10))=D1282,"有","无"),"无"))</f>
        <v/>
      </c>
      <c r="G1282" s="13" t="str">
        <f t="shared" ref="G1282:G1345" si="81">IF(W1282="","",J1282&amp;M1282&amp;R1282&amp;H1282)</f>
        <v>NM80生活垃圾清运费-委托清运定额5.00</v>
      </c>
      <c r="H1282" s="13" t="str">
        <f t="shared" si="79"/>
        <v>5.00</v>
      </c>
      <c r="I1282" s="13" t="str">
        <f>IF(G1282="","",IFERROR(IF(IF(K1282="","",INDEX(收费标合同信息维护!A:Q,MATCH(G1282,收费标合同信息维护!M:M,0),13))=G1282,"有","无"),"无"))</f>
        <v>无</v>
      </c>
      <c r="J1282" s="3" t="s">
        <v>4638</v>
      </c>
      <c r="K1282" s="3" t="s">
        <v>9354</v>
      </c>
      <c r="L1282" s="3" t="s">
        <v>6630</v>
      </c>
      <c r="M1282" s="3" t="s">
        <v>6631</v>
      </c>
      <c r="N1282" s="3" t="s">
        <v>6477</v>
      </c>
      <c r="O1282" s="3" t="s">
        <v>6478</v>
      </c>
      <c r="P1282" s="3" t="s">
        <v>18144</v>
      </c>
      <c r="Q1282" s="3" t="s">
        <v>18034</v>
      </c>
      <c r="R1282" s="3" t="s">
        <v>6490</v>
      </c>
      <c r="S1282" s="3" t="s">
        <v>6491</v>
      </c>
      <c r="T1282" s="3" t="s">
        <v>7319</v>
      </c>
      <c r="U1282" s="3" t="s">
        <v>154</v>
      </c>
      <c r="V1282" s="3" t="s">
        <v>154</v>
      </c>
      <c r="W1282" s="3" t="s">
        <v>6744</v>
      </c>
      <c r="X1282" s="3" t="s">
        <v>154</v>
      </c>
      <c r="Y1282" s="3" t="s">
        <v>154</v>
      </c>
      <c r="Z1282" s="3" t="s">
        <v>154</v>
      </c>
      <c r="AA1282" s="3" t="s">
        <v>154</v>
      </c>
      <c r="AB1282" s="3" t="s">
        <v>154</v>
      </c>
      <c r="AC1282" s="3" t="s">
        <v>154</v>
      </c>
      <c r="AD1282" s="3" t="s">
        <v>6151</v>
      </c>
      <c r="AE1282" s="3" t="s">
        <v>6151</v>
      </c>
      <c r="AF1282" s="3" t="s">
        <v>154</v>
      </c>
      <c r="AG1282" s="3" t="s">
        <v>154</v>
      </c>
      <c r="AH1282" s="3" t="s">
        <v>6478</v>
      </c>
      <c r="AI1282" s="3" t="s">
        <v>6482</v>
      </c>
      <c r="AJ1282" s="3" t="s">
        <v>6489</v>
      </c>
    </row>
    <row r="1283" spans="1:36" ht="30">
      <c r="A1283" s="10">
        <v>1386</v>
      </c>
      <c r="B1283" t="str">
        <f>IF(K1283="总计","",INDEX(主数据!A:AD,MATCH(J1283,主数据!A:A,0),9))</f>
        <v>华西大区公司</v>
      </c>
      <c r="C1283" t="str">
        <f>IF(K1283="","",INDEX(主数据!A:AD,MATCH(J1283,主数据!A:A,0),11))</f>
        <v>呼和浩特西区</v>
      </c>
      <c r="D1283" t="str">
        <f t="shared" si="80"/>
        <v>NM80生活垃圾清运费-委托清运标准方式0.30</v>
      </c>
      <c r="E1283" s="13" t="str">
        <f t="shared" ref="E1283:E1346" si="82">TEXT(IF(V1283="","",--V1283),"0.00")</f>
        <v>0.30</v>
      </c>
      <c r="F1283" s="13" t="str">
        <f>IF(E1283="","",IFERROR(IF(IF(K1283="","",INDEX(收费标合同信息维护!A:Q,MATCH(D1283,收费标合同信息维护!J:J,0),10))=D1283,"有","无"),"无"))</f>
        <v>无</v>
      </c>
      <c r="G1283" s="13" t="str">
        <f t="shared" si="81"/>
        <v/>
      </c>
      <c r="H1283" s="13" t="str">
        <f t="shared" ref="H1283:H1346" si="83">TEXT(IF(W1283="","",--W1283),"0.00")</f>
        <v/>
      </c>
      <c r="I1283" s="13" t="str">
        <f>IF(G1283="","",IFERROR(IF(IF(K1283="","",INDEX(收费标合同信息维护!A:Q,MATCH(G1283,收费标合同信息维护!M:M,0),13))=G1283,"有","无"),"无"))</f>
        <v/>
      </c>
      <c r="J1283" s="3" t="s">
        <v>4638</v>
      </c>
      <c r="K1283" s="3" t="s">
        <v>9354</v>
      </c>
      <c r="L1283" s="3" t="s">
        <v>6630</v>
      </c>
      <c r="M1283" s="3" t="s">
        <v>6631</v>
      </c>
      <c r="N1283" s="3" t="s">
        <v>6477</v>
      </c>
      <c r="O1283" s="3" t="s">
        <v>6478</v>
      </c>
      <c r="P1283" s="3" t="s">
        <v>18145</v>
      </c>
      <c r="Q1283" s="3" t="s">
        <v>18146</v>
      </c>
      <c r="R1283" s="3" t="s">
        <v>6484</v>
      </c>
      <c r="S1283" s="3" t="s">
        <v>6491</v>
      </c>
      <c r="T1283" s="3" t="s">
        <v>7319</v>
      </c>
      <c r="U1283" s="3" t="s">
        <v>154</v>
      </c>
      <c r="V1283" s="3" t="s">
        <v>8956</v>
      </c>
      <c r="W1283" s="3" t="s">
        <v>154</v>
      </c>
      <c r="X1283" s="3" t="s">
        <v>154</v>
      </c>
      <c r="Y1283" s="3" t="s">
        <v>154</v>
      </c>
      <c r="Z1283" s="3" t="s">
        <v>154</v>
      </c>
      <c r="AA1283" s="3" t="s">
        <v>154</v>
      </c>
      <c r="AB1283" s="3" t="s">
        <v>154</v>
      </c>
      <c r="AC1283" s="3" t="s">
        <v>154</v>
      </c>
      <c r="AD1283" s="3" t="s">
        <v>6151</v>
      </c>
      <c r="AE1283" s="3" t="s">
        <v>6151</v>
      </c>
      <c r="AF1283" s="3" t="s">
        <v>154</v>
      </c>
      <c r="AG1283" s="3" t="s">
        <v>154</v>
      </c>
      <c r="AH1283" s="3" t="s">
        <v>6478</v>
      </c>
      <c r="AI1283" s="3" t="s">
        <v>6482</v>
      </c>
      <c r="AJ1283" s="3" t="s">
        <v>6489</v>
      </c>
    </row>
    <row r="1284" spans="1:36" ht="30">
      <c r="A1284" s="10">
        <v>1387</v>
      </c>
      <c r="B1284" t="str">
        <f>IF(K1284="总计","",INDEX(主数据!A:AD,MATCH(J1284,主数据!A:A,0),9))</f>
        <v>华西大区公司</v>
      </c>
      <c r="C1284" t="str">
        <f>IF(K1284="","",INDEX(主数据!A:AD,MATCH(J1284,主数据!A:A,0),11))</f>
        <v>呼和浩特西区</v>
      </c>
      <c r="D1284" t="str">
        <f t="shared" si="80"/>
        <v>NM80小业主委托停车管理费（固定）定额</v>
      </c>
      <c r="E1284" s="13" t="str">
        <f t="shared" si="82"/>
        <v/>
      </c>
      <c r="F1284" s="13" t="str">
        <f>IF(E1284="","",IFERROR(IF(IF(K1284="","",INDEX(收费标合同信息维护!A:Q,MATCH(D1284,收费标合同信息维护!J:J,0),10))=D1284,"有","无"),"无"))</f>
        <v/>
      </c>
      <c r="G1284" s="13" t="str">
        <f t="shared" si="81"/>
        <v>NM80小业主委托停车管理费（固定）定额180.00</v>
      </c>
      <c r="H1284" s="13" t="str">
        <f t="shared" si="83"/>
        <v>180.00</v>
      </c>
      <c r="I1284" s="13" t="str">
        <f>IF(G1284="","",IFERROR(IF(IF(K1284="","",INDEX(收费标合同信息维护!A:Q,MATCH(G1284,收费标合同信息维护!M:M,0),13))=G1284,"有","无"),"无"))</f>
        <v>无</v>
      </c>
      <c r="J1284" s="3" t="s">
        <v>4638</v>
      </c>
      <c r="K1284" s="3" t="s">
        <v>9354</v>
      </c>
      <c r="L1284" s="3" t="s">
        <v>7013</v>
      </c>
      <c r="M1284" s="3" t="s">
        <v>7014</v>
      </c>
      <c r="N1284" s="3" t="s">
        <v>6477</v>
      </c>
      <c r="O1284" s="3" t="s">
        <v>6478</v>
      </c>
      <c r="P1284" s="3" t="s">
        <v>9369</v>
      </c>
      <c r="Q1284" s="3" t="s">
        <v>9370</v>
      </c>
      <c r="R1284" s="3" t="s">
        <v>6490</v>
      </c>
      <c r="S1284" s="3" t="s">
        <v>6491</v>
      </c>
      <c r="T1284" s="3" t="s">
        <v>9371</v>
      </c>
      <c r="U1284" s="3" t="s">
        <v>154</v>
      </c>
      <c r="V1284" s="3" t="s">
        <v>154</v>
      </c>
      <c r="W1284" s="3" t="s">
        <v>6515</v>
      </c>
      <c r="X1284" s="3" t="s">
        <v>154</v>
      </c>
      <c r="Y1284" s="3" t="s">
        <v>154</v>
      </c>
      <c r="Z1284" s="3" t="s">
        <v>154</v>
      </c>
      <c r="AA1284" s="3" t="s">
        <v>154</v>
      </c>
      <c r="AB1284" s="3" t="s">
        <v>154</v>
      </c>
      <c r="AC1284" s="3" t="s">
        <v>154</v>
      </c>
      <c r="AD1284" s="3" t="s">
        <v>6151</v>
      </c>
      <c r="AE1284" s="3" t="s">
        <v>6151</v>
      </c>
      <c r="AF1284" s="3" t="s">
        <v>154</v>
      </c>
      <c r="AG1284" s="3" t="s">
        <v>154</v>
      </c>
      <c r="AH1284" s="3" t="s">
        <v>6478</v>
      </c>
      <c r="AI1284" s="3" t="s">
        <v>6482</v>
      </c>
      <c r="AJ1284" s="3" t="s">
        <v>6033</v>
      </c>
    </row>
    <row r="1285" spans="1:36" ht="30">
      <c r="A1285" s="10">
        <v>1388</v>
      </c>
      <c r="B1285" t="str">
        <f>IF(K1285="总计","",INDEX(主数据!A:AD,MATCH(J1285,主数据!A:A,0),9))</f>
        <v>华西大区公司</v>
      </c>
      <c r="C1285" t="str">
        <f>IF(K1285="","",INDEX(主数据!A:AD,MATCH(J1285,主数据!A:A,0),11))</f>
        <v>呼和浩特西区</v>
      </c>
      <c r="D1285" t="str">
        <f t="shared" si="80"/>
        <v>NM80小业主委托停车管理费（固定）定额</v>
      </c>
      <c r="E1285" s="13" t="str">
        <f t="shared" si="82"/>
        <v/>
      </c>
      <c r="F1285" s="13" t="str">
        <f>IF(E1285="","",IFERROR(IF(IF(K1285="","",INDEX(收费标合同信息维护!A:Q,MATCH(D1285,收费标合同信息维护!J:J,0),10))=D1285,"有","无"),"无"))</f>
        <v/>
      </c>
      <c r="G1285" s="13" t="str">
        <f t="shared" si="81"/>
        <v>NM80小业主委托停车管理费（固定）定额90.00</v>
      </c>
      <c r="H1285" s="13" t="str">
        <f t="shared" si="83"/>
        <v>90.00</v>
      </c>
      <c r="I1285" s="13" t="str">
        <f>IF(G1285="","",IFERROR(IF(IF(K1285="","",INDEX(收费标合同信息维护!A:Q,MATCH(G1285,收费标合同信息维护!M:M,0),13))=G1285,"有","无"),"无"))</f>
        <v>无</v>
      </c>
      <c r="J1285" s="3" t="s">
        <v>4638</v>
      </c>
      <c r="K1285" s="3" t="s">
        <v>9354</v>
      </c>
      <c r="L1285" s="3" t="s">
        <v>7013</v>
      </c>
      <c r="M1285" s="3" t="s">
        <v>7014</v>
      </c>
      <c r="N1285" s="3" t="s">
        <v>6477</v>
      </c>
      <c r="O1285" s="3" t="s">
        <v>6478</v>
      </c>
      <c r="P1285" s="3" t="s">
        <v>9372</v>
      </c>
      <c r="Q1285" s="3" t="s">
        <v>9373</v>
      </c>
      <c r="R1285" s="3" t="s">
        <v>6490</v>
      </c>
      <c r="S1285" s="3" t="s">
        <v>6491</v>
      </c>
      <c r="T1285" s="3" t="s">
        <v>6800</v>
      </c>
      <c r="U1285" s="3" t="s">
        <v>154</v>
      </c>
      <c r="V1285" s="3" t="s">
        <v>154</v>
      </c>
      <c r="W1285" s="3" t="s">
        <v>7163</v>
      </c>
      <c r="X1285" s="3" t="s">
        <v>154</v>
      </c>
      <c r="Y1285" s="3" t="s">
        <v>154</v>
      </c>
      <c r="Z1285" s="3" t="s">
        <v>154</v>
      </c>
      <c r="AA1285" s="3" t="s">
        <v>154</v>
      </c>
      <c r="AB1285" s="3" t="s">
        <v>154</v>
      </c>
      <c r="AC1285" s="3" t="s">
        <v>154</v>
      </c>
      <c r="AD1285" s="3" t="s">
        <v>6151</v>
      </c>
      <c r="AE1285" s="3" t="s">
        <v>6151</v>
      </c>
      <c r="AF1285" s="3" t="s">
        <v>6040</v>
      </c>
      <c r="AG1285" s="3" t="s">
        <v>154</v>
      </c>
      <c r="AH1285" s="3" t="s">
        <v>6478</v>
      </c>
      <c r="AI1285" s="3" t="s">
        <v>6482</v>
      </c>
      <c r="AJ1285" s="3" t="s">
        <v>6115</v>
      </c>
    </row>
    <row r="1286" spans="1:36" ht="15">
      <c r="A1286" s="10">
        <v>1389</v>
      </c>
      <c r="B1286" t="str">
        <f>IF(K1286="总计","",INDEX(主数据!A:AD,MATCH(J1286,主数据!A:A,0),9))</f>
        <v>华西大区公司</v>
      </c>
      <c r="C1286" t="str">
        <f>IF(K1286="","",INDEX(主数据!A:AD,MATCH(J1286,主数据!A:A,0),11))</f>
        <v>呼和浩特西区</v>
      </c>
      <c r="D1286" t="str">
        <f t="shared" si="80"/>
        <v>NM81物业服务费标准方式1.80</v>
      </c>
      <c r="E1286" s="13" t="str">
        <f t="shared" si="82"/>
        <v>1.80</v>
      </c>
      <c r="F1286" s="13" t="str">
        <f>IF(E1286="","",IFERROR(IF(IF(K1286="","",INDEX(收费标合同信息维护!A:Q,MATCH(D1286,收费标合同信息维护!J:J,0),10))=D1286,"有","无"),"无"))</f>
        <v>无</v>
      </c>
      <c r="G1286" s="13" t="str">
        <f t="shared" si="81"/>
        <v/>
      </c>
      <c r="H1286" s="13" t="str">
        <f t="shared" si="83"/>
        <v/>
      </c>
      <c r="I1286" s="13" t="str">
        <f>IF(G1286="","",IFERROR(IF(IF(K1286="","",INDEX(收费标合同信息维护!A:Q,MATCH(G1286,收费标合同信息维护!M:M,0),13))=G1286,"有","无"),"无"))</f>
        <v/>
      </c>
      <c r="J1286" s="3" t="s">
        <v>2292</v>
      </c>
      <c r="K1286" s="3" t="s">
        <v>9374</v>
      </c>
      <c r="L1286" s="3" t="s">
        <v>6025</v>
      </c>
      <c r="M1286" s="3" t="s">
        <v>6026</v>
      </c>
      <c r="N1286" s="3" t="s">
        <v>6477</v>
      </c>
      <c r="O1286" s="3" t="s">
        <v>6478</v>
      </c>
      <c r="P1286" s="3" t="s">
        <v>9375</v>
      </c>
      <c r="Q1286" s="3" t="s">
        <v>9376</v>
      </c>
      <c r="R1286" s="3" t="s">
        <v>6484</v>
      </c>
      <c r="S1286" s="3" t="s">
        <v>6491</v>
      </c>
      <c r="T1286" s="3" t="s">
        <v>6496</v>
      </c>
      <c r="U1286" s="3" t="s">
        <v>154</v>
      </c>
      <c r="V1286" s="3" t="s">
        <v>6759</v>
      </c>
      <c r="W1286" s="3" t="s">
        <v>154</v>
      </c>
      <c r="X1286" s="3" t="s">
        <v>154</v>
      </c>
      <c r="Y1286" s="3" t="s">
        <v>154</v>
      </c>
      <c r="Z1286" s="3" t="s">
        <v>154</v>
      </c>
      <c r="AA1286" s="3" t="s">
        <v>154</v>
      </c>
      <c r="AB1286" s="3" t="s">
        <v>154</v>
      </c>
      <c r="AC1286" s="3" t="s">
        <v>154</v>
      </c>
      <c r="AD1286" s="3" t="s">
        <v>6151</v>
      </c>
      <c r="AE1286" s="3" t="s">
        <v>6151</v>
      </c>
      <c r="AF1286" s="3" t="s">
        <v>6040</v>
      </c>
      <c r="AG1286" s="3" t="s">
        <v>154</v>
      </c>
      <c r="AH1286" s="3" t="s">
        <v>6478</v>
      </c>
      <c r="AI1286" s="3" t="s">
        <v>6482</v>
      </c>
      <c r="AJ1286" s="3" t="s">
        <v>9377</v>
      </c>
    </row>
    <row r="1287" spans="1:36" ht="15">
      <c r="A1287" s="10">
        <v>1390</v>
      </c>
      <c r="B1287" t="str">
        <f>IF(K1287="总计","",INDEX(主数据!A:AD,MATCH(J1287,主数据!A:A,0),9))</f>
        <v>华西大区公司</v>
      </c>
      <c r="C1287" t="str">
        <f>IF(K1287="","",INDEX(主数据!A:AD,MATCH(J1287,主数据!A:A,0),11))</f>
        <v>呼和浩特西区</v>
      </c>
      <c r="D1287" t="str">
        <f t="shared" si="80"/>
        <v>NM81物业服务费标准方式2.60</v>
      </c>
      <c r="E1287" s="13" t="str">
        <f t="shared" si="82"/>
        <v>2.60</v>
      </c>
      <c r="F1287" s="13" t="str">
        <f>IF(E1287="","",IFERROR(IF(IF(K1287="","",INDEX(收费标合同信息维护!A:Q,MATCH(D1287,收费标合同信息维护!J:J,0),10))=D1287,"有","无"),"无"))</f>
        <v>无</v>
      </c>
      <c r="G1287" s="13" t="str">
        <f t="shared" si="81"/>
        <v/>
      </c>
      <c r="H1287" s="13" t="str">
        <f t="shared" si="83"/>
        <v/>
      </c>
      <c r="I1287" s="13" t="str">
        <f>IF(G1287="","",IFERROR(IF(IF(K1287="","",INDEX(收费标合同信息维护!A:Q,MATCH(G1287,收费标合同信息维护!M:M,0),13))=G1287,"有","无"),"无"))</f>
        <v/>
      </c>
      <c r="J1287" s="3" t="s">
        <v>2292</v>
      </c>
      <c r="K1287" s="3" t="s">
        <v>9374</v>
      </c>
      <c r="L1287" s="3" t="s">
        <v>6025</v>
      </c>
      <c r="M1287" s="3" t="s">
        <v>6026</v>
      </c>
      <c r="N1287" s="3" t="s">
        <v>6477</v>
      </c>
      <c r="O1287" s="3" t="s">
        <v>6478</v>
      </c>
      <c r="P1287" s="3" t="s">
        <v>9378</v>
      </c>
      <c r="Q1287" s="3" t="s">
        <v>9379</v>
      </c>
      <c r="R1287" s="3" t="s">
        <v>6484</v>
      </c>
      <c r="S1287" s="3" t="s">
        <v>6491</v>
      </c>
      <c r="T1287" s="3" t="s">
        <v>6496</v>
      </c>
      <c r="U1287" s="3" t="s">
        <v>154</v>
      </c>
      <c r="V1287" s="3" t="s">
        <v>9155</v>
      </c>
      <c r="W1287" s="3" t="s">
        <v>154</v>
      </c>
      <c r="X1287" s="3" t="s">
        <v>154</v>
      </c>
      <c r="Y1287" s="3" t="s">
        <v>154</v>
      </c>
      <c r="Z1287" s="3" t="s">
        <v>154</v>
      </c>
      <c r="AA1287" s="3" t="s">
        <v>154</v>
      </c>
      <c r="AB1287" s="3" t="s">
        <v>154</v>
      </c>
      <c r="AC1287" s="3" t="s">
        <v>154</v>
      </c>
      <c r="AD1287" s="3" t="s">
        <v>6151</v>
      </c>
      <c r="AE1287" s="3" t="s">
        <v>6151</v>
      </c>
      <c r="AF1287" s="3" t="s">
        <v>154</v>
      </c>
      <c r="AG1287" s="3" t="s">
        <v>154</v>
      </c>
      <c r="AH1287" s="3" t="s">
        <v>6478</v>
      </c>
      <c r="AI1287" s="3" t="s">
        <v>6482</v>
      </c>
      <c r="AJ1287" s="3" t="s">
        <v>6101</v>
      </c>
    </row>
    <row r="1288" spans="1:36" ht="15">
      <c r="A1288" s="10">
        <v>1391</v>
      </c>
      <c r="B1288" t="str">
        <f>IF(K1288="总计","",INDEX(主数据!A:AD,MATCH(J1288,主数据!A:A,0),9))</f>
        <v>华西大区公司</v>
      </c>
      <c r="C1288" t="str">
        <f>IF(K1288="","",INDEX(主数据!A:AD,MATCH(J1288,主数据!A:A,0),11))</f>
        <v>呼和浩特西区</v>
      </c>
      <c r="D1288" t="str">
        <f t="shared" si="80"/>
        <v>NM81物业服务费标准方式2.80</v>
      </c>
      <c r="E1288" s="13" t="str">
        <f t="shared" si="82"/>
        <v>2.80</v>
      </c>
      <c r="F1288" s="13" t="str">
        <f>IF(E1288="","",IFERROR(IF(IF(K1288="","",INDEX(收费标合同信息维护!A:Q,MATCH(D1288,收费标合同信息维护!J:J,0),10))=D1288,"有","无"),"无"))</f>
        <v>无</v>
      </c>
      <c r="G1288" s="13" t="str">
        <f t="shared" si="81"/>
        <v/>
      </c>
      <c r="H1288" s="13" t="str">
        <f t="shared" si="83"/>
        <v/>
      </c>
      <c r="I1288" s="13" t="str">
        <f>IF(G1288="","",IFERROR(IF(IF(K1288="","",INDEX(收费标合同信息维护!A:Q,MATCH(G1288,收费标合同信息维护!M:M,0),13))=G1288,"有","无"),"无"))</f>
        <v/>
      </c>
      <c r="J1288" s="3" t="s">
        <v>2292</v>
      </c>
      <c r="K1288" s="3" t="s">
        <v>9374</v>
      </c>
      <c r="L1288" s="3" t="s">
        <v>6025</v>
      </c>
      <c r="M1288" s="3" t="s">
        <v>6026</v>
      </c>
      <c r="N1288" s="3" t="s">
        <v>6477</v>
      </c>
      <c r="O1288" s="3" t="s">
        <v>6478</v>
      </c>
      <c r="P1288" s="3" t="s">
        <v>9380</v>
      </c>
      <c r="Q1288" s="3" t="s">
        <v>9381</v>
      </c>
      <c r="R1288" s="3" t="s">
        <v>6484</v>
      </c>
      <c r="S1288" s="3" t="s">
        <v>6491</v>
      </c>
      <c r="T1288" s="3" t="s">
        <v>6496</v>
      </c>
      <c r="U1288" s="3" t="s">
        <v>154</v>
      </c>
      <c r="V1288" s="3" t="s">
        <v>6543</v>
      </c>
      <c r="W1288" s="3" t="s">
        <v>154</v>
      </c>
      <c r="X1288" s="3" t="s">
        <v>154</v>
      </c>
      <c r="Y1288" s="3" t="s">
        <v>154</v>
      </c>
      <c r="Z1288" s="3" t="s">
        <v>154</v>
      </c>
      <c r="AA1288" s="3" t="s">
        <v>154</v>
      </c>
      <c r="AB1288" s="3" t="s">
        <v>154</v>
      </c>
      <c r="AC1288" s="3" t="s">
        <v>154</v>
      </c>
      <c r="AD1288" s="3" t="s">
        <v>6151</v>
      </c>
      <c r="AE1288" s="3" t="s">
        <v>6151</v>
      </c>
      <c r="AF1288" s="3" t="s">
        <v>154</v>
      </c>
      <c r="AG1288" s="3" t="s">
        <v>154</v>
      </c>
      <c r="AH1288" s="3" t="s">
        <v>6478</v>
      </c>
      <c r="AI1288" s="3" t="s">
        <v>6482</v>
      </c>
      <c r="AJ1288" s="3" t="s">
        <v>6214</v>
      </c>
    </row>
    <row r="1289" spans="1:36" ht="15">
      <c r="A1289" s="10">
        <v>1392</v>
      </c>
      <c r="B1289" t="str">
        <f>IF(K1289="总计","",INDEX(主数据!A:AD,MATCH(J1289,主数据!A:A,0),9))</f>
        <v>华西大区公司</v>
      </c>
      <c r="C1289" t="str">
        <f>IF(K1289="","",INDEX(主数据!A:AD,MATCH(J1289,主数据!A:A,0),11))</f>
        <v>呼和浩特西区</v>
      </c>
      <c r="D1289" t="str">
        <f t="shared" si="80"/>
        <v>NM81物业服务费标准方式1.30</v>
      </c>
      <c r="E1289" s="13" t="str">
        <f t="shared" si="82"/>
        <v>1.30</v>
      </c>
      <c r="F1289" s="13" t="str">
        <f>IF(E1289="","",IFERROR(IF(IF(K1289="","",INDEX(收费标合同信息维护!A:Q,MATCH(D1289,收费标合同信息维护!J:J,0),10))=D1289,"有","无"),"无"))</f>
        <v>无</v>
      </c>
      <c r="G1289" s="13" t="str">
        <f t="shared" si="81"/>
        <v/>
      </c>
      <c r="H1289" s="13" t="str">
        <f t="shared" si="83"/>
        <v/>
      </c>
      <c r="I1289" s="13" t="str">
        <f>IF(G1289="","",IFERROR(IF(IF(K1289="","",INDEX(收费标合同信息维护!A:Q,MATCH(G1289,收费标合同信息维护!M:M,0),13))=G1289,"有","无"),"无"))</f>
        <v/>
      </c>
      <c r="J1289" s="3" t="s">
        <v>2292</v>
      </c>
      <c r="K1289" s="3" t="s">
        <v>9374</v>
      </c>
      <c r="L1289" s="3" t="s">
        <v>6025</v>
      </c>
      <c r="M1289" s="3" t="s">
        <v>6026</v>
      </c>
      <c r="N1289" s="3" t="s">
        <v>6477</v>
      </c>
      <c r="O1289" s="3" t="s">
        <v>6478</v>
      </c>
      <c r="P1289" s="3" t="s">
        <v>9382</v>
      </c>
      <c r="Q1289" s="3" t="s">
        <v>9383</v>
      </c>
      <c r="R1289" s="3" t="s">
        <v>6484</v>
      </c>
      <c r="S1289" s="3" t="s">
        <v>6491</v>
      </c>
      <c r="T1289" s="3" t="s">
        <v>6496</v>
      </c>
      <c r="U1289" s="3" t="s">
        <v>154</v>
      </c>
      <c r="V1289" s="3" t="s">
        <v>6611</v>
      </c>
      <c r="W1289" s="3" t="s">
        <v>154</v>
      </c>
      <c r="X1289" s="3" t="s">
        <v>154</v>
      </c>
      <c r="Y1289" s="3" t="s">
        <v>154</v>
      </c>
      <c r="Z1289" s="3" t="s">
        <v>154</v>
      </c>
      <c r="AA1289" s="3" t="s">
        <v>154</v>
      </c>
      <c r="AB1289" s="3" t="s">
        <v>154</v>
      </c>
      <c r="AC1289" s="3" t="s">
        <v>154</v>
      </c>
      <c r="AD1289" s="3" t="s">
        <v>6151</v>
      </c>
      <c r="AE1289" s="3" t="s">
        <v>6151</v>
      </c>
      <c r="AF1289" s="3" t="s">
        <v>154</v>
      </c>
      <c r="AG1289" s="3" t="s">
        <v>154</v>
      </c>
      <c r="AH1289" s="3" t="s">
        <v>6478</v>
      </c>
      <c r="AI1289" s="3" t="s">
        <v>6482</v>
      </c>
      <c r="AJ1289" s="3" t="s">
        <v>6489</v>
      </c>
    </row>
    <row r="1290" spans="1:36" ht="15">
      <c r="A1290" s="10">
        <v>1393</v>
      </c>
      <c r="B1290" t="str">
        <f>IF(K1290="总计","",INDEX(主数据!A:AD,MATCH(J1290,主数据!A:A,0),9))</f>
        <v>华西大区公司</v>
      </c>
      <c r="C1290" t="str">
        <f>IF(K1290="","",INDEX(主数据!A:AD,MATCH(J1290,主数据!A:A,0),11))</f>
        <v>呼和浩特西区</v>
      </c>
      <c r="D1290" t="str">
        <f t="shared" si="80"/>
        <v>NM81物业服务费标准方式2.00</v>
      </c>
      <c r="E1290" s="13" t="str">
        <f t="shared" si="82"/>
        <v>2.00</v>
      </c>
      <c r="F1290" s="13" t="str">
        <f>IF(E1290="","",IFERROR(IF(IF(K1290="","",INDEX(收费标合同信息维护!A:Q,MATCH(D1290,收费标合同信息维护!J:J,0),10))=D1290,"有","无"),"无"))</f>
        <v>无</v>
      </c>
      <c r="G1290" s="13" t="str">
        <f t="shared" si="81"/>
        <v/>
      </c>
      <c r="H1290" s="13" t="str">
        <f t="shared" si="83"/>
        <v/>
      </c>
      <c r="I1290" s="13" t="str">
        <f>IF(G1290="","",IFERROR(IF(IF(K1290="","",INDEX(收费标合同信息维护!A:Q,MATCH(G1290,收费标合同信息维护!M:M,0),13))=G1290,"有","无"),"无"))</f>
        <v/>
      </c>
      <c r="J1290" s="3" t="s">
        <v>2292</v>
      </c>
      <c r="K1290" s="3" t="s">
        <v>9374</v>
      </c>
      <c r="L1290" s="3" t="s">
        <v>6025</v>
      </c>
      <c r="M1290" s="3" t="s">
        <v>6026</v>
      </c>
      <c r="N1290" s="3" t="s">
        <v>6477</v>
      </c>
      <c r="O1290" s="3" t="s">
        <v>6478</v>
      </c>
      <c r="P1290" s="3" t="s">
        <v>9384</v>
      </c>
      <c r="Q1290" s="3" t="s">
        <v>9385</v>
      </c>
      <c r="R1290" s="3" t="s">
        <v>6484</v>
      </c>
      <c r="S1290" s="3" t="s">
        <v>6491</v>
      </c>
      <c r="T1290" s="3" t="s">
        <v>6936</v>
      </c>
      <c r="U1290" s="3" t="s">
        <v>154</v>
      </c>
      <c r="V1290" s="3" t="s">
        <v>6686</v>
      </c>
      <c r="W1290" s="3" t="s">
        <v>154</v>
      </c>
      <c r="X1290" s="3" t="s">
        <v>154</v>
      </c>
      <c r="Y1290" s="3" t="s">
        <v>154</v>
      </c>
      <c r="Z1290" s="3" t="s">
        <v>154</v>
      </c>
      <c r="AA1290" s="3" t="s">
        <v>154</v>
      </c>
      <c r="AB1290" s="3" t="s">
        <v>154</v>
      </c>
      <c r="AC1290" s="3" t="s">
        <v>154</v>
      </c>
      <c r="AD1290" s="3" t="s">
        <v>6151</v>
      </c>
      <c r="AE1290" s="3" t="s">
        <v>6151</v>
      </c>
      <c r="AF1290" s="3" t="s">
        <v>6040</v>
      </c>
      <c r="AG1290" s="3" t="s">
        <v>154</v>
      </c>
      <c r="AH1290" s="3" t="s">
        <v>6478</v>
      </c>
      <c r="AI1290" s="3" t="s">
        <v>6482</v>
      </c>
      <c r="AJ1290" s="3" t="s">
        <v>6033</v>
      </c>
    </row>
    <row r="1291" spans="1:36" ht="15">
      <c r="A1291" s="10">
        <v>1394</v>
      </c>
      <c r="B1291" t="str">
        <f>IF(K1291="总计","",INDEX(主数据!A:AD,MATCH(J1291,主数据!A:A,0),9))</f>
        <v>华西大区公司</v>
      </c>
      <c r="C1291" t="str">
        <f>IF(K1291="","",INDEX(主数据!A:AD,MATCH(J1291,主数据!A:A,0),11))</f>
        <v>呼和浩特西区</v>
      </c>
      <c r="D1291" t="str">
        <f t="shared" si="80"/>
        <v>NM81物业服务费标准方式1.20</v>
      </c>
      <c r="E1291" s="13" t="str">
        <f t="shared" si="82"/>
        <v>1.20</v>
      </c>
      <c r="F1291" s="13" t="str">
        <f>IF(E1291="","",IFERROR(IF(IF(K1291="","",INDEX(收费标合同信息维护!A:Q,MATCH(D1291,收费标合同信息维护!J:J,0),10))=D1291,"有","无"),"无"))</f>
        <v>无</v>
      </c>
      <c r="G1291" s="13" t="str">
        <f t="shared" si="81"/>
        <v/>
      </c>
      <c r="H1291" s="13" t="str">
        <f t="shared" si="83"/>
        <v/>
      </c>
      <c r="I1291" s="13" t="str">
        <f>IF(G1291="","",IFERROR(IF(IF(K1291="","",INDEX(收费标合同信息维护!A:Q,MATCH(G1291,收费标合同信息维护!M:M,0),13))=G1291,"有","无"),"无"))</f>
        <v/>
      </c>
      <c r="J1291" s="3" t="s">
        <v>2292</v>
      </c>
      <c r="K1291" s="3" t="s">
        <v>9374</v>
      </c>
      <c r="L1291" s="3" t="s">
        <v>6025</v>
      </c>
      <c r="M1291" s="3" t="s">
        <v>6026</v>
      </c>
      <c r="N1291" s="3" t="s">
        <v>6477</v>
      </c>
      <c r="O1291" s="3" t="s">
        <v>6478</v>
      </c>
      <c r="P1291" s="3" t="s">
        <v>9386</v>
      </c>
      <c r="Q1291" s="3" t="s">
        <v>9387</v>
      </c>
      <c r="R1291" s="3" t="s">
        <v>6484</v>
      </c>
      <c r="S1291" s="3" t="s">
        <v>6491</v>
      </c>
      <c r="T1291" s="3" t="s">
        <v>6537</v>
      </c>
      <c r="U1291" s="3" t="s">
        <v>154</v>
      </c>
      <c r="V1291" s="3" t="s">
        <v>6614</v>
      </c>
      <c r="W1291" s="3" t="s">
        <v>154</v>
      </c>
      <c r="X1291" s="3" t="s">
        <v>154</v>
      </c>
      <c r="Y1291" s="3" t="s">
        <v>154</v>
      </c>
      <c r="Z1291" s="3" t="s">
        <v>154</v>
      </c>
      <c r="AA1291" s="3" t="s">
        <v>154</v>
      </c>
      <c r="AB1291" s="3" t="s">
        <v>154</v>
      </c>
      <c r="AC1291" s="3" t="s">
        <v>154</v>
      </c>
      <c r="AD1291" s="3" t="s">
        <v>6151</v>
      </c>
      <c r="AE1291" s="3" t="s">
        <v>6151</v>
      </c>
      <c r="AF1291" s="3" t="s">
        <v>6040</v>
      </c>
      <c r="AG1291" s="3" t="s">
        <v>154</v>
      </c>
      <c r="AH1291" s="3" t="s">
        <v>6478</v>
      </c>
      <c r="AI1291" s="3" t="s">
        <v>6482</v>
      </c>
      <c r="AJ1291" s="3" t="s">
        <v>6030</v>
      </c>
    </row>
    <row r="1292" spans="1:36" ht="30">
      <c r="A1292" s="10">
        <v>1395</v>
      </c>
      <c r="B1292" t="str">
        <f>IF(K1292="总计","",INDEX(主数据!A:AD,MATCH(J1292,主数据!A:A,0),9))</f>
        <v>华西大区公司</v>
      </c>
      <c r="C1292" t="str">
        <f>IF(K1292="","",INDEX(主数据!A:AD,MATCH(J1292,主数据!A:A,0),11))</f>
        <v>呼和浩特西区</v>
      </c>
      <c r="D1292" t="str">
        <f t="shared" si="80"/>
        <v>NM81小业主委托停车管理费（固定）定额</v>
      </c>
      <c r="E1292" s="13" t="str">
        <f t="shared" si="82"/>
        <v/>
      </c>
      <c r="F1292" s="13" t="str">
        <f>IF(E1292="","",IFERROR(IF(IF(K1292="","",INDEX(收费标合同信息维护!A:Q,MATCH(D1292,收费标合同信息维护!J:J,0),10))=D1292,"有","无"),"无"))</f>
        <v/>
      </c>
      <c r="G1292" s="13" t="str">
        <f t="shared" si="81"/>
        <v>NM81小业主委托停车管理费（固定）定额90.00</v>
      </c>
      <c r="H1292" s="13" t="str">
        <f t="shared" si="83"/>
        <v>90.00</v>
      </c>
      <c r="I1292" s="13" t="str">
        <f>IF(G1292="","",IFERROR(IF(IF(K1292="","",INDEX(收费标合同信息维护!A:Q,MATCH(G1292,收费标合同信息维护!M:M,0),13))=G1292,"有","无"),"无"))</f>
        <v>无</v>
      </c>
      <c r="J1292" s="3" t="s">
        <v>2292</v>
      </c>
      <c r="K1292" s="3" t="s">
        <v>9374</v>
      </c>
      <c r="L1292" s="3" t="s">
        <v>7013</v>
      </c>
      <c r="M1292" s="3" t="s">
        <v>7014</v>
      </c>
      <c r="N1292" s="3" t="s">
        <v>6477</v>
      </c>
      <c r="O1292" s="3" t="s">
        <v>6478</v>
      </c>
      <c r="P1292" s="3" t="s">
        <v>9388</v>
      </c>
      <c r="Q1292" s="3" t="s">
        <v>7014</v>
      </c>
      <c r="R1292" s="3" t="s">
        <v>6490</v>
      </c>
      <c r="S1292" s="3" t="s">
        <v>6491</v>
      </c>
      <c r="T1292" s="3" t="s">
        <v>6800</v>
      </c>
      <c r="U1292" s="3" t="s">
        <v>154</v>
      </c>
      <c r="V1292" s="3" t="s">
        <v>154</v>
      </c>
      <c r="W1292" s="3" t="s">
        <v>7163</v>
      </c>
      <c r="X1292" s="3" t="s">
        <v>154</v>
      </c>
      <c r="Y1292" s="3" t="s">
        <v>154</v>
      </c>
      <c r="Z1292" s="3" t="s">
        <v>154</v>
      </c>
      <c r="AA1292" s="3" t="s">
        <v>154</v>
      </c>
      <c r="AB1292" s="3" t="s">
        <v>154</v>
      </c>
      <c r="AC1292" s="3" t="s">
        <v>154</v>
      </c>
      <c r="AD1292" s="3" t="s">
        <v>6151</v>
      </c>
      <c r="AE1292" s="3" t="s">
        <v>6151</v>
      </c>
      <c r="AF1292" s="3" t="s">
        <v>6040</v>
      </c>
      <c r="AG1292" s="3" t="s">
        <v>154</v>
      </c>
      <c r="AH1292" s="3" t="s">
        <v>6478</v>
      </c>
      <c r="AI1292" s="3" t="s">
        <v>6482</v>
      </c>
      <c r="AJ1292" s="3" t="s">
        <v>9389</v>
      </c>
    </row>
    <row r="1293" spans="1:36" ht="30">
      <c r="A1293" s="10">
        <v>1396</v>
      </c>
      <c r="B1293" t="str">
        <f>IF(K1293="总计","",INDEX(主数据!A:AD,MATCH(J1293,主数据!A:A,0),9))</f>
        <v>华西大区公司</v>
      </c>
      <c r="C1293" t="str">
        <f>IF(K1293="","",INDEX(主数据!A:AD,MATCH(J1293,主数据!A:A,0),11))</f>
        <v>呼和浩特西区</v>
      </c>
      <c r="D1293" t="str">
        <f t="shared" si="80"/>
        <v>NM81小业主委托停车管理费（固定）定额</v>
      </c>
      <c r="E1293" s="13" t="str">
        <f t="shared" si="82"/>
        <v/>
      </c>
      <c r="F1293" s="13" t="str">
        <f>IF(E1293="","",IFERROR(IF(IF(K1293="","",INDEX(收费标合同信息维护!A:Q,MATCH(D1293,收费标合同信息维护!J:J,0),10))=D1293,"有","无"),"无"))</f>
        <v/>
      </c>
      <c r="G1293" s="13" t="str">
        <f t="shared" si="81"/>
        <v>NM81小业主委托停车管理费（固定）定额180.00</v>
      </c>
      <c r="H1293" s="13" t="str">
        <f t="shared" si="83"/>
        <v>180.00</v>
      </c>
      <c r="I1293" s="13" t="str">
        <f>IF(G1293="","",IFERROR(IF(IF(K1293="","",INDEX(收费标合同信息维护!A:Q,MATCH(G1293,收费标合同信息维护!M:M,0),13))=G1293,"有","无"),"无"))</f>
        <v>无</v>
      </c>
      <c r="J1293" s="3" t="s">
        <v>2292</v>
      </c>
      <c r="K1293" s="3" t="s">
        <v>9374</v>
      </c>
      <c r="L1293" s="3" t="s">
        <v>7013</v>
      </c>
      <c r="M1293" s="3" t="s">
        <v>7014</v>
      </c>
      <c r="N1293" s="3" t="s">
        <v>6477</v>
      </c>
      <c r="O1293" s="3" t="s">
        <v>6478</v>
      </c>
      <c r="P1293" s="3" t="s">
        <v>9390</v>
      </c>
      <c r="Q1293" s="3" t="s">
        <v>7015</v>
      </c>
      <c r="R1293" s="3" t="s">
        <v>6490</v>
      </c>
      <c r="S1293" s="3" t="s">
        <v>6491</v>
      </c>
      <c r="T1293" s="3" t="s">
        <v>6590</v>
      </c>
      <c r="U1293" s="3" t="s">
        <v>154</v>
      </c>
      <c r="V1293" s="3" t="s">
        <v>154</v>
      </c>
      <c r="W1293" s="3" t="s">
        <v>6515</v>
      </c>
      <c r="X1293" s="3" t="s">
        <v>154</v>
      </c>
      <c r="Y1293" s="3" t="s">
        <v>154</v>
      </c>
      <c r="Z1293" s="3" t="s">
        <v>154</v>
      </c>
      <c r="AA1293" s="3" t="s">
        <v>154</v>
      </c>
      <c r="AB1293" s="3" t="s">
        <v>154</v>
      </c>
      <c r="AC1293" s="3" t="s">
        <v>154</v>
      </c>
      <c r="AD1293" s="3" t="s">
        <v>6151</v>
      </c>
      <c r="AE1293" s="3" t="s">
        <v>6151</v>
      </c>
      <c r="AF1293" s="3" t="s">
        <v>6040</v>
      </c>
      <c r="AG1293" s="3" t="s">
        <v>154</v>
      </c>
      <c r="AH1293" s="3" t="s">
        <v>6478</v>
      </c>
      <c r="AI1293" s="3" t="s">
        <v>6482</v>
      </c>
      <c r="AJ1293" s="3" t="s">
        <v>26</v>
      </c>
    </row>
    <row r="1294" spans="1:36" ht="30">
      <c r="A1294" s="10">
        <v>1397</v>
      </c>
      <c r="B1294" t="str">
        <f>IF(K1294="总计","",INDEX(主数据!A:AD,MATCH(J1294,主数据!A:A,0),9))</f>
        <v>华西大区公司</v>
      </c>
      <c r="C1294" t="str">
        <f>IF(K1294="","",INDEX(主数据!A:AD,MATCH(J1294,主数据!A:A,0),11))</f>
        <v>呼和浩特西区</v>
      </c>
      <c r="D1294" t="str">
        <f t="shared" si="80"/>
        <v>NM81小业主委托停车管理费（固定）定额</v>
      </c>
      <c r="E1294" s="13" t="str">
        <f t="shared" si="82"/>
        <v/>
      </c>
      <c r="F1294" s="13" t="str">
        <f>IF(E1294="","",IFERROR(IF(IF(K1294="","",INDEX(收费标合同信息维护!A:Q,MATCH(D1294,收费标合同信息维护!J:J,0),10))=D1294,"有","无"),"无"))</f>
        <v/>
      </c>
      <c r="G1294" s="13" t="str">
        <f t="shared" si="81"/>
        <v>NM81小业主委托停车管理费（固定）定额270.00</v>
      </c>
      <c r="H1294" s="13" t="str">
        <f t="shared" si="83"/>
        <v>270.00</v>
      </c>
      <c r="I1294" s="13" t="str">
        <f>IF(G1294="","",IFERROR(IF(IF(K1294="","",INDEX(收费标合同信息维护!A:Q,MATCH(G1294,收费标合同信息维护!M:M,0),13))=G1294,"有","无"),"无"))</f>
        <v>无</v>
      </c>
      <c r="J1294" s="3" t="s">
        <v>2292</v>
      </c>
      <c r="K1294" s="3" t="s">
        <v>9374</v>
      </c>
      <c r="L1294" s="3" t="s">
        <v>7013</v>
      </c>
      <c r="M1294" s="3" t="s">
        <v>7014</v>
      </c>
      <c r="N1294" s="3" t="s">
        <v>6477</v>
      </c>
      <c r="O1294" s="3" t="s">
        <v>6478</v>
      </c>
      <c r="P1294" s="3" t="s">
        <v>9391</v>
      </c>
      <c r="Q1294" s="3" t="s">
        <v>9392</v>
      </c>
      <c r="R1294" s="3" t="s">
        <v>6490</v>
      </c>
      <c r="S1294" s="3" t="s">
        <v>6491</v>
      </c>
      <c r="T1294" s="3" t="s">
        <v>6691</v>
      </c>
      <c r="U1294" s="3" t="s">
        <v>154</v>
      </c>
      <c r="V1294" s="3" t="s">
        <v>154</v>
      </c>
      <c r="W1294" s="3" t="s">
        <v>9393</v>
      </c>
      <c r="X1294" s="3" t="s">
        <v>154</v>
      </c>
      <c r="Y1294" s="3" t="s">
        <v>154</v>
      </c>
      <c r="Z1294" s="3" t="s">
        <v>154</v>
      </c>
      <c r="AA1294" s="3" t="s">
        <v>154</v>
      </c>
      <c r="AB1294" s="3" t="s">
        <v>154</v>
      </c>
      <c r="AC1294" s="3" t="s">
        <v>154</v>
      </c>
      <c r="AD1294" s="3" t="s">
        <v>6151</v>
      </c>
      <c r="AE1294" s="3" t="s">
        <v>6151</v>
      </c>
      <c r="AF1294" s="3" t="s">
        <v>6040</v>
      </c>
      <c r="AG1294" s="3" t="s">
        <v>154</v>
      </c>
      <c r="AH1294" s="3" t="s">
        <v>6478</v>
      </c>
      <c r="AI1294" s="3" t="s">
        <v>6482</v>
      </c>
      <c r="AJ1294" s="3" t="s">
        <v>6033</v>
      </c>
    </row>
    <row r="1295" spans="1:36" ht="15">
      <c r="A1295" s="10">
        <v>1398</v>
      </c>
      <c r="B1295" t="str">
        <f>IF(K1295="总计","",INDEX(主数据!A:AD,MATCH(J1295,主数据!A:A,0),9))</f>
        <v>华西大区公司</v>
      </c>
      <c r="C1295" t="str">
        <f>IF(K1295="","",INDEX(主数据!A:AD,MATCH(J1295,主数据!A:A,0),11))</f>
        <v>呼和浩特西区</v>
      </c>
      <c r="D1295" t="str">
        <f t="shared" si="80"/>
        <v>NM96物业服务费标准方式1.60</v>
      </c>
      <c r="E1295" s="13" t="str">
        <f t="shared" si="82"/>
        <v>1.60</v>
      </c>
      <c r="F1295" s="13" t="str">
        <f>IF(E1295="","",IFERROR(IF(IF(K1295="","",INDEX(收费标合同信息维护!A:Q,MATCH(D1295,收费标合同信息维护!J:J,0),10))=D1295,"有","无"),"无"))</f>
        <v>无</v>
      </c>
      <c r="G1295" s="13" t="str">
        <f t="shared" si="81"/>
        <v/>
      </c>
      <c r="H1295" s="13" t="str">
        <f t="shared" si="83"/>
        <v/>
      </c>
      <c r="I1295" s="13" t="str">
        <f>IF(G1295="","",IFERROR(IF(IF(K1295="","",INDEX(收费标合同信息维护!A:Q,MATCH(G1295,收费标合同信息维护!M:M,0),13))=G1295,"有","无"),"无"))</f>
        <v/>
      </c>
      <c r="J1295" s="3" t="s">
        <v>3155</v>
      </c>
      <c r="K1295" s="3" t="s">
        <v>9394</v>
      </c>
      <c r="L1295" s="3" t="s">
        <v>6025</v>
      </c>
      <c r="M1295" s="3" t="s">
        <v>6026</v>
      </c>
      <c r="N1295" s="3" t="s">
        <v>6477</v>
      </c>
      <c r="O1295" s="3" t="s">
        <v>6478</v>
      </c>
      <c r="P1295" s="3" t="s">
        <v>9395</v>
      </c>
      <c r="Q1295" s="3" t="s">
        <v>9396</v>
      </c>
      <c r="R1295" s="3" t="s">
        <v>6484</v>
      </c>
      <c r="S1295" s="3" t="s">
        <v>6491</v>
      </c>
      <c r="T1295" s="3" t="s">
        <v>9397</v>
      </c>
      <c r="U1295" s="3" t="s">
        <v>154</v>
      </c>
      <c r="V1295" s="3" t="s">
        <v>9398</v>
      </c>
      <c r="W1295" s="3" t="s">
        <v>154</v>
      </c>
      <c r="X1295" s="3" t="s">
        <v>154</v>
      </c>
      <c r="Y1295" s="3" t="s">
        <v>154</v>
      </c>
      <c r="Z1295" s="3" t="s">
        <v>154</v>
      </c>
      <c r="AA1295" s="3" t="s">
        <v>154</v>
      </c>
      <c r="AB1295" s="3" t="s">
        <v>154</v>
      </c>
      <c r="AC1295" s="3" t="s">
        <v>154</v>
      </c>
      <c r="AD1295" s="3" t="s">
        <v>6151</v>
      </c>
      <c r="AE1295" s="3" t="s">
        <v>6151</v>
      </c>
      <c r="AF1295" s="3" t="s">
        <v>6040</v>
      </c>
      <c r="AG1295" s="3" t="s">
        <v>154</v>
      </c>
      <c r="AH1295" s="3" t="s">
        <v>6478</v>
      </c>
      <c r="AI1295" s="3" t="s">
        <v>6482</v>
      </c>
      <c r="AJ1295" s="3" t="s">
        <v>6290</v>
      </c>
    </row>
    <row r="1296" spans="1:36" ht="15">
      <c r="A1296" s="10">
        <v>1399</v>
      </c>
      <c r="B1296" t="str">
        <f>IF(K1296="总计","",INDEX(主数据!A:AD,MATCH(J1296,主数据!A:A,0),9))</f>
        <v>华西大区公司</v>
      </c>
      <c r="C1296" t="str">
        <f>IF(K1296="","",INDEX(主数据!A:AD,MATCH(J1296,主数据!A:A,0),11))</f>
        <v>呼和浩特西区</v>
      </c>
      <c r="D1296" t="str">
        <f t="shared" si="80"/>
        <v>NM96物业服务费标准方式2.30</v>
      </c>
      <c r="E1296" s="13" t="str">
        <f t="shared" si="82"/>
        <v>2.30</v>
      </c>
      <c r="F1296" s="13" t="str">
        <f>IF(E1296="","",IFERROR(IF(IF(K1296="","",INDEX(收费标合同信息维护!A:Q,MATCH(D1296,收费标合同信息维护!J:J,0),10))=D1296,"有","无"),"无"))</f>
        <v>无</v>
      </c>
      <c r="G1296" s="13" t="str">
        <f t="shared" si="81"/>
        <v/>
      </c>
      <c r="H1296" s="13" t="str">
        <f t="shared" si="83"/>
        <v/>
      </c>
      <c r="I1296" s="13" t="str">
        <f>IF(G1296="","",IFERROR(IF(IF(K1296="","",INDEX(收费标合同信息维护!A:Q,MATCH(G1296,收费标合同信息维护!M:M,0),13))=G1296,"有","无"),"无"))</f>
        <v/>
      </c>
      <c r="J1296" s="3" t="s">
        <v>3155</v>
      </c>
      <c r="K1296" s="3" t="s">
        <v>9394</v>
      </c>
      <c r="L1296" s="3" t="s">
        <v>6025</v>
      </c>
      <c r="M1296" s="3" t="s">
        <v>6026</v>
      </c>
      <c r="N1296" s="3" t="s">
        <v>6477</v>
      </c>
      <c r="O1296" s="3" t="s">
        <v>6478</v>
      </c>
      <c r="P1296" s="3" t="s">
        <v>9399</v>
      </c>
      <c r="Q1296" s="3" t="s">
        <v>9400</v>
      </c>
      <c r="R1296" s="3" t="s">
        <v>6484</v>
      </c>
      <c r="S1296" s="3" t="s">
        <v>6491</v>
      </c>
      <c r="T1296" s="3" t="s">
        <v>9397</v>
      </c>
      <c r="U1296" s="3" t="s">
        <v>154</v>
      </c>
      <c r="V1296" s="3" t="s">
        <v>7313</v>
      </c>
      <c r="W1296" s="3" t="s">
        <v>154</v>
      </c>
      <c r="X1296" s="3" t="s">
        <v>154</v>
      </c>
      <c r="Y1296" s="3" t="s">
        <v>154</v>
      </c>
      <c r="Z1296" s="3" t="s">
        <v>154</v>
      </c>
      <c r="AA1296" s="3" t="s">
        <v>154</v>
      </c>
      <c r="AB1296" s="3" t="s">
        <v>154</v>
      </c>
      <c r="AC1296" s="3" t="s">
        <v>154</v>
      </c>
      <c r="AD1296" s="3" t="s">
        <v>6151</v>
      </c>
      <c r="AE1296" s="3" t="s">
        <v>6151</v>
      </c>
      <c r="AF1296" s="3" t="s">
        <v>6040</v>
      </c>
      <c r="AG1296" s="3" t="s">
        <v>154</v>
      </c>
      <c r="AH1296" s="3" t="s">
        <v>6478</v>
      </c>
      <c r="AI1296" s="3" t="s">
        <v>6482</v>
      </c>
      <c r="AJ1296" s="3" t="s">
        <v>8402</v>
      </c>
    </row>
    <row r="1297" spans="1:36" ht="15">
      <c r="A1297" s="10">
        <v>1400</v>
      </c>
      <c r="B1297" t="str">
        <f>IF(K1297="总计","",INDEX(主数据!A:AD,MATCH(J1297,主数据!A:A,0),9))</f>
        <v>华西大区公司</v>
      </c>
      <c r="C1297" t="str">
        <f>IF(K1297="","",INDEX(主数据!A:AD,MATCH(J1297,主数据!A:A,0),11))</f>
        <v>呼和浩特西区</v>
      </c>
      <c r="D1297" t="str">
        <f t="shared" si="80"/>
        <v>NM96物业服务费标准方式1.00</v>
      </c>
      <c r="E1297" s="13" t="str">
        <f t="shared" si="82"/>
        <v>1.00</v>
      </c>
      <c r="F1297" s="13" t="str">
        <f>IF(E1297="","",IFERROR(IF(IF(K1297="","",INDEX(收费标合同信息维护!A:Q,MATCH(D1297,收费标合同信息维护!J:J,0),10))=D1297,"有","无"),"无"))</f>
        <v>无</v>
      </c>
      <c r="G1297" s="13" t="str">
        <f t="shared" si="81"/>
        <v/>
      </c>
      <c r="H1297" s="13" t="str">
        <f t="shared" si="83"/>
        <v/>
      </c>
      <c r="I1297" s="13" t="str">
        <f>IF(G1297="","",IFERROR(IF(IF(K1297="","",INDEX(收费标合同信息维护!A:Q,MATCH(G1297,收费标合同信息维护!M:M,0),13))=G1297,"有","无"),"无"))</f>
        <v/>
      </c>
      <c r="J1297" s="3" t="s">
        <v>3155</v>
      </c>
      <c r="K1297" s="3" t="s">
        <v>9394</v>
      </c>
      <c r="L1297" s="3" t="s">
        <v>6025</v>
      </c>
      <c r="M1297" s="3" t="s">
        <v>6026</v>
      </c>
      <c r="N1297" s="3" t="s">
        <v>6477</v>
      </c>
      <c r="O1297" s="3" t="s">
        <v>6478</v>
      </c>
      <c r="P1297" s="3" t="s">
        <v>9401</v>
      </c>
      <c r="Q1297" s="3" t="s">
        <v>9402</v>
      </c>
      <c r="R1297" s="3" t="s">
        <v>6484</v>
      </c>
      <c r="S1297" s="3" t="s">
        <v>6491</v>
      </c>
      <c r="T1297" s="3" t="s">
        <v>9403</v>
      </c>
      <c r="U1297" s="3" t="s">
        <v>6511</v>
      </c>
      <c r="V1297" s="3" t="s">
        <v>6737</v>
      </c>
      <c r="W1297" s="3" t="s">
        <v>154</v>
      </c>
      <c r="X1297" s="3" t="s">
        <v>154</v>
      </c>
      <c r="Y1297" s="3" t="s">
        <v>154</v>
      </c>
      <c r="Z1297" s="3" t="s">
        <v>154</v>
      </c>
      <c r="AA1297" s="3" t="s">
        <v>154</v>
      </c>
      <c r="AB1297" s="3" t="s">
        <v>154</v>
      </c>
      <c r="AC1297" s="3" t="s">
        <v>154</v>
      </c>
      <c r="AD1297" s="3" t="s">
        <v>6151</v>
      </c>
      <c r="AE1297" s="3" t="s">
        <v>6151</v>
      </c>
      <c r="AF1297" s="3" t="s">
        <v>6040</v>
      </c>
      <c r="AG1297" s="3" t="s">
        <v>154</v>
      </c>
      <c r="AH1297" s="3" t="s">
        <v>6597</v>
      </c>
      <c r="AI1297" s="3" t="s">
        <v>6482</v>
      </c>
      <c r="AJ1297" s="3" t="s">
        <v>6489</v>
      </c>
    </row>
    <row r="1298" spans="1:36" ht="15">
      <c r="A1298" s="10">
        <v>1401</v>
      </c>
      <c r="B1298" t="str">
        <f>IF(K1298="总计","",INDEX(主数据!A:AD,MATCH(J1298,主数据!A:A,0),9))</f>
        <v>华西大区公司</v>
      </c>
      <c r="C1298" t="str">
        <f>IF(K1298="","",INDEX(主数据!A:AD,MATCH(J1298,主数据!A:A,0),11))</f>
        <v>呼和浩特西区</v>
      </c>
      <c r="D1298" t="str">
        <f t="shared" si="80"/>
        <v>NM96物业服务费标准方式1.00</v>
      </c>
      <c r="E1298" s="13" t="str">
        <f t="shared" si="82"/>
        <v>1.00</v>
      </c>
      <c r="F1298" s="13" t="str">
        <f>IF(E1298="","",IFERROR(IF(IF(K1298="","",INDEX(收费标合同信息维护!A:Q,MATCH(D1298,收费标合同信息维护!J:J,0),10))=D1298,"有","无"),"无"))</f>
        <v>无</v>
      </c>
      <c r="G1298" s="13" t="str">
        <f t="shared" si="81"/>
        <v/>
      </c>
      <c r="H1298" s="13" t="str">
        <f t="shared" si="83"/>
        <v/>
      </c>
      <c r="I1298" s="13" t="str">
        <f>IF(G1298="","",IFERROR(IF(IF(K1298="","",INDEX(收费标合同信息维护!A:Q,MATCH(G1298,收费标合同信息维护!M:M,0),13))=G1298,"有","无"),"无"))</f>
        <v/>
      </c>
      <c r="J1298" s="3" t="s">
        <v>3155</v>
      </c>
      <c r="K1298" s="3" t="s">
        <v>9394</v>
      </c>
      <c r="L1298" s="3" t="s">
        <v>6025</v>
      </c>
      <c r="M1298" s="3" t="s">
        <v>6026</v>
      </c>
      <c r="N1298" s="3" t="s">
        <v>6477</v>
      </c>
      <c r="O1298" s="3" t="s">
        <v>6478</v>
      </c>
      <c r="P1298" s="3" t="s">
        <v>9404</v>
      </c>
      <c r="Q1298" s="3" t="s">
        <v>7094</v>
      </c>
      <c r="R1298" s="3" t="s">
        <v>6484</v>
      </c>
      <c r="S1298" s="3" t="s">
        <v>6491</v>
      </c>
      <c r="T1298" s="3" t="s">
        <v>9403</v>
      </c>
      <c r="U1298" s="3" t="s">
        <v>6511</v>
      </c>
      <c r="V1298" s="3" t="s">
        <v>6737</v>
      </c>
      <c r="W1298" s="3" t="s">
        <v>154</v>
      </c>
      <c r="X1298" s="3" t="s">
        <v>154</v>
      </c>
      <c r="Y1298" s="3" t="s">
        <v>154</v>
      </c>
      <c r="Z1298" s="3" t="s">
        <v>154</v>
      </c>
      <c r="AA1298" s="3" t="s">
        <v>154</v>
      </c>
      <c r="AB1298" s="3" t="s">
        <v>154</v>
      </c>
      <c r="AC1298" s="3" t="s">
        <v>154</v>
      </c>
      <c r="AD1298" s="3" t="s">
        <v>6151</v>
      </c>
      <c r="AE1298" s="3" t="s">
        <v>6151</v>
      </c>
      <c r="AF1298" s="3" t="s">
        <v>6040</v>
      </c>
      <c r="AG1298" s="3" t="s">
        <v>154</v>
      </c>
      <c r="AH1298" s="3" t="s">
        <v>6478</v>
      </c>
      <c r="AI1298" s="3" t="s">
        <v>6482</v>
      </c>
      <c r="AJ1298" s="3" t="s">
        <v>6033</v>
      </c>
    </row>
    <row r="1299" spans="1:36" ht="15">
      <c r="A1299" s="10">
        <v>1402</v>
      </c>
      <c r="B1299" t="str">
        <f>IF(K1299="总计","",INDEX(主数据!A:AD,MATCH(J1299,主数据!A:A,0),9))</f>
        <v>华西大区公司</v>
      </c>
      <c r="C1299" t="str">
        <f>IF(K1299="","",INDEX(主数据!A:AD,MATCH(J1299,主数据!A:A,0),11))</f>
        <v>呼和浩特西区</v>
      </c>
      <c r="D1299" t="str">
        <f t="shared" si="80"/>
        <v>NM96供暖费（代收代付）标准方式3.68</v>
      </c>
      <c r="E1299" s="13" t="str">
        <f t="shared" si="82"/>
        <v>3.68</v>
      </c>
      <c r="F1299" s="13" t="str">
        <f>IF(E1299="","",IFERROR(IF(IF(K1299="","",INDEX(收费标合同信息维护!A:Q,MATCH(D1299,收费标合同信息维护!J:J,0),10))=D1299,"有","无"),"无"))</f>
        <v>无</v>
      </c>
      <c r="G1299" s="13" t="str">
        <f t="shared" si="81"/>
        <v/>
      </c>
      <c r="H1299" s="13" t="str">
        <f t="shared" si="83"/>
        <v/>
      </c>
      <c r="I1299" s="13" t="str">
        <f>IF(G1299="","",IFERROR(IF(IF(K1299="","",INDEX(收费标合同信息维护!A:Q,MATCH(G1299,收费标合同信息维护!M:M,0),13))=G1299,"有","无"),"无"))</f>
        <v/>
      </c>
      <c r="J1299" s="3" t="s">
        <v>3155</v>
      </c>
      <c r="K1299" s="3" t="s">
        <v>9394</v>
      </c>
      <c r="L1299" s="3" t="s">
        <v>6609</v>
      </c>
      <c r="M1299" s="3" t="s">
        <v>6750</v>
      </c>
      <c r="N1299" s="3" t="s">
        <v>6477</v>
      </c>
      <c r="O1299" s="3" t="s">
        <v>6478</v>
      </c>
      <c r="P1299" s="3" t="s">
        <v>9405</v>
      </c>
      <c r="Q1299" s="3" t="s">
        <v>9406</v>
      </c>
      <c r="R1299" s="3" t="s">
        <v>6484</v>
      </c>
      <c r="S1299" s="3" t="s">
        <v>6491</v>
      </c>
      <c r="T1299" s="3" t="s">
        <v>6704</v>
      </c>
      <c r="U1299" s="3" t="s">
        <v>6716</v>
      </c>
      <c r="V1299" s="3" t="s">
        <v>9407</v>
      </c>
      <c r="W1299" s="3" t="s">
        <v>154</v>
      </c>
      <c r="X1299" s="3" t="s">
        <v>154</v>
      </c>
      <c r="Y1299" s="3" t="s">
        <v>154</v>
      </c>
      <c r="Z1299" s="3" t="s">
        <v>154</v>
      </c>
      <c r="AA1299" s="3" t="s">
        <v>154</v>
      </c>
      <c r="AB1299" s="3" t="s">
        <v>154</v>
      </c>
      <c r="AC1299" s="3" t="s">
        <v>154</v>
      </c>
      <c r="AD1299" s="3" t="s">
        <v>6151</v>
      </c>
      <c r="AE1299" s="3" t="s">
        <v>6151</v>
      </c>
      <c r="AF1299" s="3" t="s">
        <v>154</v>
      </c>
      <c r="AG1299" s="3" t="s">
        <v>154</v>
      </c>
      <c r="AH1299" s="3" t="s">
        <v>6478</v>
      </c>
      <c r="AI1299" s="3" t="s">
        <v>6482</v>
      </c>
      <c r="AJ1299" s="3" t="s">
        <v>6489</v>
      </c>
    </row>
    <row r="1300" spans="1:36" ht="30">
      <c r="A1300" s="10">
        <v>1403</v>
      </c>
      <c r="B1300" t="str">
        <f>IF(K1300="总计","",INDEX(主数据!A:AD,MATCH(J1300,主数据!A:A,0),9))</f>
        <v>华西大区公司</v>
      </c>
      <c r="C1300" t="str">
        <f>IF(K1300="","",INDEX(主数据!A:AD,MATCH(J1300,主数据!A:A,0),11))</f>
        <v>呼和浩特西区</v>
      </c>
      <c r="D1300" t="str">
        <f t="shared" si="80"/>
        <v>NM96小业主委托停车管理费（固定）定额</v>
      </c>
      <c r="E1300" s="13" t="str">
        <f t="shared" si="82"/>
        <v/>
      </c>
      <c r="F1300" s="13" t="str">
        <f>IF(E1300="","",IFERROR(IF(IF(K1300="","",INDEX(收费标合同信息维护!A:Q,MATCH(D1300,收费标合同信息维护!J:J,0),10))=D1300,"有","无"),"无"))</f>
        <v/>
      </c>
      <c r="G1300" s="13" t="str">
        <f t="shared" si="81"/>
        <v>NM96小业主委托停车管理费（固定）定额180.00</v>
      </c>
      <c r="H1300" s="13" t="str">
        <f t="shared" si="83"/>
        <v>180.00</v>
      </c>
      <c r="I1300" s="13" t="str">
        <f>IF(G1300="","",IFERROR(IF(IF(K1300="","",INDEX(收费标合同信息维护!A:Q,MATCH(G1300,收费标合同信息维护!M:M,0),13))=G1300,"有","无"),"无"))</f>
        <v>无</v>
      </c>
      <c r="J1300" s="3" t="s">
        <v>3155</v>
      </c>
      <c r="K1300" s="3" t="s">
        <v>9394</v>
      </c>
      <c r="L1300" s="3" t="s">
        <v>7013</v>
      </c>
      <c r="M1300" s="3" t="s">
        <v>7014</v>
      </c>
      <c r="N1300" s="3" t="s">
        <v>6477</v>
      </c>
      <c r="O1300" s="3" t="s">
        <v>6478</v>
      </c>
      <c r="P1300" s="3" t="s">
        <v>9408</v>
      </c>
      <c r="Q1300" s="3" t="s">
        <v>9409</v>
      </c>
      <c r="R1300" s="3" t="s">
        <v>6490</v>
      </c>
      <c r="S1300" s="3" t="s">
        <v>6491</v>
      </c>
      <c r="T1300" s="3" t="s">
        <v>9410</v>
      </c>
      <c r="U1300" s="3" t="s">
        <v>154</v>
      </c>
      <c r="V1300" s="3" t="s">
        <v>154</v>
      </c>
      <c r="W1300" s="3" t="s">
        <v>6515</v>
      </c>
      <c r="X1300" s="3" t="s">
        <v>154</v>
      </c>
      <c r="Y1300" s="3" t="s">
        <v>154</v>
      </c>
      <c r="Z1300" s="3" t="s">
        <v>154</v>
      </c>
      <c r="AA1300" s="3" t="s">
        <v>154</v>
      </c>
      <c r="AB1300" s="3" t="s">
        <v>154</v>
      </c>
      <c r="AC1300" s="3" t="s">
        <v>154</v>
      </c>
      <c r="AD1300" s="3" t="s">
        <v>6151</v>
      </c>
      <c r="AE1300" s="3" t="s">
        <v>6151</v>
      </c>
      <c r="AF1300" s="3" t="s">
        <v>6040</v>
      </c>
      <c r="AG1300" s="3" t="s">
        <v>154</v>
      </c>
      <c r="AH1300" s="3" t="s">
        <v>6478</v>
      </c>
      <c r="AI1300" s="3" t="s">
        <v>6482</v>
      </c>
      <c r="AJ1300" s="3" t="s">
        <v>6104</v>
      </c>
    </row>
    <row r="1301" spans="1:36" ht="30">
      <c r="A1301" s="10">
        <v>1404</v>
      </c>
      <c r="B1301" t="str">
        <f>IF(K1301="总计","",INDEX(主数据!A:AD,MATCH(J1301,主数据!A:A,0),9))</f>
        <v>华西大区公司</v>
      </c>
      <c r="C1301" t="str">
        <f>IF(K1301="","",INDEX(主数据!A:AD,MATCH(J1301,主数据!A:A,0),11))</f>
        <v>呼和浩特西区</v>
      </c>
      <c r="D1301" t="str">
        <f t="shared" si="80"/>
        <v>NM96小业主委托停车管理费（固定）定额</v>
      </c>
      <c r="E1301" s="13" t="str">
        <f t="shared" si="82"/>
        <v/>
      </c>
      <c r="F1301" s="13" t="str">
        <f>IF(E1301="","",IFERROR(IF(IF(K1301="","",INDEX(收费标合同信息维护!A:Q,MATCH(D1301,收费标合同信息维护!J:J,0),10))=D1301,"有","无"),"无"))</f>
        <v/>
      </c>
      <c r="G1301" s="13" t="str">
        <f t="shared" si="81"/>
        <v>NM96小业主委托停车管理费（固定）定额90.00</v>
      </c>
      <c r="H1301" s="13" t="str">
        <f t="shared" si="83"/>
        <v>90.00</v>
      </c>
      <c r="I1301" s="13" t="str">
        <f>IF(G1301="","",IFERROR(IF(IF(K1301="","",INDEX(收费标合同信息维护!A:Q,MATCH(G1301,收费标合同信息维护!M:M,0),13))=G1301,"有","无"),"无"))</f>
        <v>无</v>
      </c>
      <c r="J1301" s="3" t="s">
        <v>3155</v>
      </c>
      <c r="K1301" s="3" t="s">
        <v>9394</v>
      </c>
      <c r="L1301" s="3" t="s">
        <v>7013</v>
      </c>
      <c r="M1301" s="3" t="s">
        <v>7014</v>
      </c>
      <c r="N1301" s="3" t="s">
        <v>6477</v>
      </c>
      <c r="O1301" s="3" t="s">
        <v>6478</v>
      </c>
      <c r="P1301" s="3" t="s">
        <v>9411</v>
      </c>
      <c r="Q1301" s="3" t="s">
        <v>9412</v>
      </c>
      <c r="R1301" s="3" t="s">
        <v>6490</v>
      </c>
      <c r="S1301" s="3" t="s">
        <v>6491</v>
      </c>
      <c r="T1301" s="3" t="s">
        <v>6800</v>
      </c>
      <c r="U1301" s="3" t="s">
        <v>154</v>
      </c>
      <c r="V1301" s="3" t="s">
        <v>154</v>
      </c>
      <c r="W1301" s="3" t="s">
        <v>7163</v>
      </c>
      <c r="X1301" s="3" t="s">
        <v>154</v>
      </c>
      <c r="Y1301" s="3" t="s">
        <v>154</v>
      </c>
      <c r="Z1301" s="3" t="s">
        <v>154</v>
      </c>
      <c r="AA1301" s="3" t="s">
        <v>154</v>
      </c>
      <c r="AB1301" s="3" t="s">
        <v>154</v>
      </c>
      <c r="AC1301" s="3" t="s">
        <v>154</v>
      </c>
      <c r="AD1301" s="3" t="s">
        <v>6151</v>
      </c>
      <c r="AE1301" s="3" t="s">
        <v>6151</v>
      </c>
      <c r="AF1301" s="3" t="s">
        <v>6040</v>
      </c>
      <c r="AG1301" s="3" t="s">
        <v>154</v>
      </c>
      <c r="AH1301" s="3" t="s">
        <v>6478</v>
      </c>
      <c r="AI1301" s="3" t="s">
        <v>6482</v>
      </c>
      <c r="AJ1301" s="3" t="s">
        <v>18147</v>
      </c>
    </row>
    <row r="1302" spans="1:36" ht="30">
      <c r="A1302" s="10">
        <v>1405</v>
      </c>
      <c r="B1302" t="str">
        <f>IF(K1302="总计","",INDEX(主数据!A:AD,MATCH(J1302,主数据!A:A,0),9))</f>
        <v>华西大区公司</v>
      </c>
      <c r="C1302" t="str">
        <f>IF(K1302="","",INDEX(主数据!A:AD,MATCH(J1302,主数据!A:A,0),11))</f>
        <v>呼和浩特西区</v>
      </c>
      <c r="D1302" t="str">
        <f t="shared" si="80"/>
        <v>NM96小业主委托停车管理费（固定）定额</v>
      </c>
      <c r="E1302" s="13" t="str">
        <f t="shared" si="82"/>
        <v/>
      </c>
      <c r="F1302" s="13" t="str">
        <f>IF(E1302="","",IFERROR(IF(IF(K1302="","",INDEX(收费标合同信息维护!A:Q,MATCH(D1302,收费标合同信息维护!J:J,0),10))=D1302,"有","无"),"无"))</f>
        <v/>
      </c>
      <c r="G1302" s="13" t="str">
        <f t="shared" si="81"/>
        <v>NM96小业主委托停车管理费（固定）定额90.00</v>
      </c>
      <c r="H1302" s="13" t="str">
        <f t="shared" si="83"/>
        <v>90.00</v>
      </c>
      <c r="I1302" s="13" t="str">
        <f>IF(G1302="","",IFERROR(IF(IF(K1302="","",INDEX(收费标合同信息维护!A:Q,MATCH(G1302,收费标合同信息维护!M:M,0),13))=G1302,"有","无"),"无"))</f>
        <v>无</v>
      </c>
      <c r="J1302" s="3" t="s">
        <v>3155</v>
      </c>
      <c r="K1302" s="3" t="s">
        <v>9394</v>
      </c>
      <c r="L1302" s="3" t="s">
        <v>7013</v>
      </c>
      <c r="M1302" s="3" t="s">
        <v>7014</v>
      </c>
      <c r="N1302" s="3" t="s">
        <v>6477</v>
      </c>
      <c r="O1302" s="3" t="s">
        <v>6478</v>
      </c>
      <c r="P1302" s="3" t="s">
        <v>9414</v>
      </c>
      <c r="Q1302" s="3" t="s">
        <v>9415</v>
      </c>
      <c r="R1302" s="3" t="s">
        <v>6490</v>
      </c>
      <c r="S1302" s="3" t="s">
        <v>6491</v>
      </c>
      <c r="T1302" s="3" t="s">
        <v>8015</v>
      </c>
      <c r="U1302" s="3" t="s">
        <v>154</v>
      </c>
      <c r="V1302" s="3" t="s">
        <v>154</v>
      </c>
      <c r="W1302" s="3" t="s">
        <v>7163</v>
      </c>
      <c r="X1302" s="3" t="s">
        <v>154</v>
      </c>
      <c r="Y1302" s="3" t="s">
        <v>154</v>
      </c>
      <c r="Z1302" s="3" t="s">
        <v>154</v>
      </c>
      <c r="AA1302" s="3" t="s">
        <v>154</v>
      </c>
      <c r="AB1302" s="3" t="s">
        <v>154</v>
      </c>
      <c r="AC1302" s="3" t="s">
        <v>154</v>
      </c>
      <c r="AD1302" s="3" t="s">
        <v>6151</v>
      </c>
      <c r="AE1302" s="3" t="s">
        <v>6151</v>
      </c>
      <c r="AF1302" s="3" t="s">
        <v>6040</v>
      </c>
      <c r="AG1302" s="3" t="s">
        <v>154</v>
      </c>
      <c r="AH1302" s="3" t="s">
        <v>6478</v>
      </c>
      <c r="AI1302" s="3" t="s">
        <v>6482</v>
      </c>
      <c r="AJ1302" s="3" t="s">
        <v>6036</v>
      </c>
    </row>
    <row r="1303" spans="1:36" ht="15">
      <c r="A1303" s="10">
        <v>1406</v>
      </c>
      <c r="B1303" t="str">
        <f>IF(K1303="总计","",INDEX(主数据!A:AD,MATCH(J1303,主数据!A:A,0),9))</f>
        <v>华西大区公司</v>
      </c>
      <c r="C1303" t="str">
        <f>IF(K1303="","",INDEX(主数据!A:AD,MATCH(J1303,主数据!A:A,0),11))</f>
        <v>呼和浩特西区</v>
      </c>
      <c r="D1303" t="str">
        <f t="shared" si="80"/>
        <v>NM96电费标准方式100.00</v>
      </c>
      <c r="E1303" s="13" t="str">
        <f t="shared" si="82"/>
        <v>100.00</v>
      </c>
      <c r="F1303" s="13" t="str">
        <f>IF(E1303="","",IFERROR(IF(IF(K1303="","",INDEX(收费标合同信息维护!A:Q,MATCH(D1303,收费标合同信息维护!J:J,0),10))=D1303,"有","无"),"无"))</f>
        <v>无</v>
      </c>
      <c r="G1303" s="13" t="str">
        <f t="shared" si="81"/>
        <v/>
      </c>
      <c r="H1303" s="13" t="str">
        <f t="shared" si="83"/>
        <v/>
      </c>
      <c r="I1303" s="13" t="str">
        <f>IF(G1303="","",IFERROR(IF(IF(K1303="","",INDEX(收费标合同信息维护!A:Q,MATCH(G1303,收费标合同信息维护!M:M,0),13))=G1303,"有","无"),"无"))</f>
        <v/>
      </c>
      <c r="J1303" s="3" t="s">
        <v>3155</v>
      </c>
      <c r="K1303" s="3" t="s">
        <v>9394</v>
      </c>
      <c r="L1303" s="3" t="s">
        <v>6601</v>
      </c>
      <c r="M1303" s="3" t="s">
        <v>6602</v>
      </c>
      <c r="N1303" s="3" t="s">
        <v>6603</v>
      </c>
      <c r="O1303" s="3" t="s">
        <v>6478</v>
      </c>
      <c r="P1303" s="3" t="s">
        <v>9416</v>
      </c>
      <c r="Q1303" s="3" t="s">
        <v>6602</v>
      </c>
      <c r="R1303" s="3" t="s">
        <v>6484</v>
      </c>
      <c r="S1303" s="3" t="s">
        <v>6491</v>
      </c>
      <c r="T1303" s="3" t="s">
        <v>6704</v>
      </c>
      <c r="U1303" s="3" t="s">
        <v>154</v>
      </c>
      <c r="V1303" s="3" t="s">
        <v>6743</v>
      </c>
      <c r="W1303" s="3" t="s">
        <v>154</v>
      </c>
      <c r="X1303" s="3" t="s">
        <v>154</v>
      </c>
      <c r="Y1303" s="3" t="s">
        <v>154</v>
      </c>
      <c r="Z1303" s="3" t="s">
        <v>154</v>
      </c>
      <c r="AA1303" s="3" t="s">
        <v>154</v>
      </c>
      <c r="AB1303" s="3" t="s">
        <v>154</v>
      </c>
      <c r="AC1303" s="3" t="s">
        <v>154</v>
      </c>
      <c r="AD1303" s="3" t="s">
        <v>6151</v>
      </c>
      <c r="AE1303" s="3" t="s">
        <v>6151</v>
      </c>
      <c r="AF1303" s="3" t="s">
        <v>154</v>
      </c>
      <c r="AG1303" s="3" t="s">
        <v>154</v>
      </c>
      <c r="AH1303" s="3" t="s">
        <v>6478</v>
      </c>
      <c r="AI1303" s="3" t="s">
        <v>6482</v>
      </c>
      <c r="AJ1303" s="3" t="s">
        <v>6489</v>
      </c>
    </row>
    <row r="1304" spans="1:36" ht="15">
      <c r="A1304" s="10">
        <v>1407</v>
      </c>
      <c r="B1304" t="str">
        <f>IF(K1304="总计","",INDEX(主数据!A:AD,MATCH(J1304,主数据!A:A,0),9))</f>
        <v>华西大区公司</v>
      </c>
      <c r="C1304" t="str">
        <f>IF(K1304="","",INDEX(主数据!A:AD,MATCH(J1304,主数据!A:A,0),11))</f>
        <v>呼和浩特西区</v>
      </c>
      <c r="D1304" t="str">
        <f t="shared" si="80"/>
        <v>NM96自来水费（简易征收）标准方式120.00</v>
      </c>
      <c r="E1304" s="13" t="str">
        <f t="shared" si="82"/>
        <v>120.00</v>
      </c>
      <c r="F1304" s="13" t="str">
        <f>IF(E1304="","",IFERROR(IF(IF(K1304="","",INDEX(收费标合同信息维护!A:Q,MATCH(D1304,收费标合同信息维护!J:J,0),10))=D1304,"有","无"),"无"))</f>
        <v>无</v>
      </c>
      <c r="G1304" s="13" t="str">
        <f t="shared" si="81"/>
        <v/>
      </c>
      <c r="H1304" s="13" t="str">
        <f t="shared" si="83"/>
        <v/>
      </c>
      <c r="I1304" s="13" t="str">
        <f>IF(G1304="","",IFERROR(IF(IF(K1304="","",INDEX(收费标合同信息维护!A:Q,MATCH(G1304,收费标合同信息维护!M:M,0),13))=G1304,"有","无"),"无"))</f>
        <v/>
      </c>
      <c r="J1304" s="3" t="s">
        <v>3155</v>
      </c>
      <c r="K1304" s="3" t="s">
        <v>9394</v>
      </c>
      <c r="L1304" s="3" t="s">
        <v>6615</v>
      </c>
      <c r="M1304" s="3" t="s">
        <v>6616</v>
      </c>
      <c r="N1304" s="3" t="s">
        <v>6603</v>
      </c>
      <c r="O1304" s="3" t="s">
        <v>6478</v>
      </c>
      <c r="P1304" s="3" t="s">
        <v>9417</v>
      </c>
      <c r="Q1304" s="3" t="s">
        <v>6723</v>
      </c>
      <c r="R1304" s="3" t="s">
        <v>6484</v>
      </c>
      <c r="S1304" s="3" t="s">
        <v>6491</v>
      </c>
      <c r="T1304" s="3" t="s">
        <v>6704</v>
      </c>
      <c r="U1304" s="3" t="s">
        <v>154</v>
      </c>
      <c r="V1304" s="3" t="s">
        <v>6518</v>
      </c>
      <c r="W1304" s="3" t="s">
        <v>154</v>
      </c>
      <c r="X1304" s="3" t="s">
        <v>154</v>
      </c>
      <c r="Y1304" s="3" t="s">
        <v>154</v>
      </c>
      <c r="Z1304" s="3" t="s">
        <v>154</v>
      </c>
      <c r="AA1304" s="3" t="s">
        <v>154</v>
      </c>
      <c r="AB1304" s="3" t="s">
        <v>154</v>
      </c>
      <c r="AC1304" s="3" t="s">
        <v>154</v>
      </c>
      <c r="AD1304" s="3" t="s">
        <v>6151</v>
      </c>
      <c r="AE1304" s="3" t="s">
        <v>6151</v>
      </c>
      <c r="AF1304" s="3" t="s">
        <v>154</v>
      </c>
      <c r="AG1304" s="3" t="s">
        <v>154</v>
      </c>
      <c r="AH1304" s="3" t="s">
        <v>6478</v>
      </c>
      <c r="AI1304" s="3" t="s">
        <v>6482</v>
      </c>
      <c r="AJ1304" s="3" t="s">
        <v>6489</v>
      </c>
    </row>
    <row r="1305" spans="1:36" ht="15">
      <c r="A1305" s="10">
        <v>1408</v>
      </c>
      <c r="B1305" t="str">
        <f>IF(K1305="总计","",INDEX(主数据!A:AD,MATCH(J1305,主数据!A:A,0),9))</f>
        <v>华西大区公司</v>
      </c>
      <c r="C1305" t="str">
        <f>IF(K1305="","",INDEX(主数据!A:AD,MATCH(J1305,主数据!A:A,0),11))</f>
        <v>呼和浩特西区</v>
      </c>
      <c r="D1305" t="str">
        <f t="shared" si="80"/>
        <v>NM96天然气费标准方式100.00</v>
      </c>
      <c r="E1305" s="13" t="str">
        <f t="shared" si="82"/>
        <v>100.00</v>
      </c>
      <c r="F1305" s="13" t="str">
        <f>IF(E1305="","",IFERROR(IF(IF(K1305="","",INDEX(收费标合同信息维护!A:Q,MATCH(D1305,收费标合同信息维护!J:J,0),10))=D1305,"有","无"),"无"))</f>
        <v>无</v>
      </c>
      <c r="G1305" s="13" t="str">
        <f t="shared" si="81"/>
        <v/>
      </c>
      <c r="H1305" s="13" t="str">
        <f t="shared" si="83"/>
        <v/>
      </c>
      <c r="I1305" s="13" t="str">
        <f>IF(G1305="","",IFERROR(IF(IF(K1305="","",INDEX(收费标合同信息维护!A:Q,MATCH(G1305,收费标合同信息维护!M:M,0),13))=G1305,"有","无"),"无"))</f>
        <v/>
      </c>
      <c r="J1305" s="3" t="s">
        <v>3155</v>
      </c>
      <c r="K1305" s="3" t="s">
        <v>9394</v>
      </c>
      <c r="L1305" s="3" t="s">
        <v>6735</v>
      </c>
      <c r="M1305" s="3" t="s">
        <v>6736</v>
      </c>
      <c r="N1305" s="3" t="s">
        <v>6603</v>
      </c>
      <c r="O1305" s="3" t="s">
        <v>6478</v>
      </c>
      <c r="P1305" s="3" t="s">
        <v>9418</v>
      </c>
      <c r="Q1305" s="3" t="s">
        <v>6736</v>
      </c>
      <c r="R1305" s="3" t="s">
        <v>6484</v>
      </c>
      <c r="S1305" s="3" t="s">
        <v>6491</v>
      </c>
      <c r="T1305" s="3" t="s">
        <v>6704</v>
      </c>
      <c r="U1305" s="3" t="s">
        <v>154</v>
      </c>
      <c r="V1305" s="3" t="s">
        <v>6743</v>
      </c>
      <c r="W1305" s="3" t="s">
        <v>154</v>
      </c>
      <c r="X1305" s="3" t="s">
        <v>154</v>
      </c>
      <c r="Y1305" s="3" t="s">
        <v>154</v>
      </c>
      <c r="Z1305" s="3" t="s">
        <v>154</v>
      </c>
      <c r="AA1305" s="3" t="s">
        <v>154</v>
      </c>
      <c r="AB1305" s="3" t="s">
        <v>154</v>
      </c>
      <c r="AC1305" s="3" t="s">
        <v>154</v>
      </c>
      <c r="AD1305" s="3" t="s">
        <v>6151</v>
      </c>
      <c r="AE1305" s="3" t="s">
        <v>6151</v>
      </c>
      <c r="AF1305" s="3" t="s">
        <v>154</v>
      </c>
      <c r="AG1305" s="3" t="s">
        <v>154</v>
      </c>
      <c r="AH1305" s="3" t="s">
        <v>6478</v>
      </c>
      <c r="AI1305" s="3" t="s">
        <v>6482</v>
      </c>
      <c r="AJ1305" s="3" t="s">
        <v>6489</v>
      </c>
    </row>
    <row r="1306" spans="1:36" ht="15">
      <c r="A1306" s="10">
        <v>1409</v>
      </c>
      <c r="B1306" t="str">
        <f>IF(K1306="总计","",INDEX(主数据!A:AD,MATCH(J1306,主数据!A:A,0),9))</f>
        <v>华西大区公司</v>
      </c>
      <c r="C1306" t="str">
        <f>IF(K1306="","",INDEX(主数据!A:AD,MATCH(J1306,主数据!A:A,0),11))</f>
        <v>呼和浩特西区</v>
      </c>
      <c r="D1306" t="str">
        <f t="shared" si="80"/>
        <v>NM96天然气费标准方式100.00</v>
      </c>
      <c r="E1306" s="13" t="str">
        <f t="shared" si="82"/>
        <v>100.00</v>
      </c>
      <c r="F1306" s="13" t="str">
        <f>IF(E1306="","",IFERROR(IF(IF(K1306="","",INDEX(收费标合同信息维护!A:Q,MATCH(D1306,收费标合同信息维护!J:J,0),10))=D1306,"有","无"),"无"))</f>
        <v>无</v>
      </c>
      <c r="G1306" s="13" t="str">
        <f t="shared" si="81"/>
        <v/>
      </c>
      <c r="H1306" s="13" t="str">
        <f t="shared" si="83"/>
        <v/>
      </c>
      <c r="I1306" s="13" t="str">
        <f>IF(G1306="","",IFERROR(IF(IF(K1306="","",INDEX(收费标合同信息维护!A:Q,MATCH(G1306,收费标合同信息维护!M:M,0),13))=G1306,"有","无"),"无"))</f>
        <v/>
      </c>
      <c r="J1306" s="3" t="s">
        <v>3155</v>
      </c>
      <c r="K1306" s="3" t="s">
        <v>9394</v>
      </c>
      <c r="L1306" s="3" t="s">
        <v>6735</v>
      </c>
      <c r="M1306" s="3" t="s">
        <v>6736</v>
      </c>
      <c r="N1306" s="3" t="s">
        <v>6603</v>
      </c>
      <c r="O1306" s="3" t="s">
        <v>6478</v>
      </c>
      <c r="P1306" s="3" t="s">
        <v>9419</v>
      </c>
      <c r="Q1306" s="3" t="s">
        <v>6736</v>
      </c>
      <c r="R1306" s="3" t="s">
        <v>6484</v>
      </c>
      <c r="S1306" s="3" t="s">
        <v>6491</v>
      </c>
      <c r="T1306" s="3" t="s">
        <v>6704</v>
      </c>
      <c r="U1306" s="3" t="s">
        <v>154</v>
      </c>
      <c r="V1306" s="3" t="s">
        <v>6743</v>
      </c>
      <c r="W1306" s="3" t="s">
        <v>154</v>
      </c>
      <c r="X1306" s="3" t="s">
        <v>154</v>
      </c>
      <c r="Y1306" s="3" t="s">
        <v>154</v>
      </c>
      <c r="Z1306" s="3" t="s">
        <v>154</v>
      </c>
      <c r="AA1306" s="3" t="s">
        <v>154</v>
      </c>
      <c r="AB1306" s="3" t="s">
        <v>154</v>
      </c>
      <c r="AC1306" s="3" t="s">
        <v>154</v>
      </c>
      <c r="AD1306" s="3" t="s">
        <v>6151</v>
      </c>
      <c r="AE1306" s="3" t="s">
        <v>6151</v>
      </c>
      <c r="AF1306" s="3" t="s">
        <v>154</v>
      </c>
      <c r="AG1306" s="3" t="s">
        <v>154</v>
      </c>
      <c r="AH1306" s="3" t="s">
        <v>6478</v>
      </c>
      <c r="AI1306" s="3" t="s">
        <v>6482</v>
      </c>
      <c r="AJ1306" s="3" t="s">
        <v>6489</v>
      </c>
    </row>
    <row r="1307" spans="1:36" ht="15">
      <c r="A1307" s="10">
        <v>1410</v>
      </c>
      <c r="B1307" t="str">
        <f>IF(K1307="总计","",INDEX(主数据!A:AD,MATCH(J1307,主数据!A:A,0),9))</f>
        <v>华西大区公司</v>
      </c>
      <c r="C1307" t="str">
        <f>IF(K1307="","",INDEX(主数据!A:AD,MATCH(J1307,主数据!A:A,0),11))</f>
        <v>呼和浩特西区</v>
      </c>
      <c r="D1307" t="str">
        <f t="shared" si="80"/>
        <v>NM97物业服务费标准方式2.60</v>
      </c>
      <c r="E1307" s="13" t="str">
        <f t="shared" si="82"/>
        <v>2.60</v>
      </c>
      <c r="F1307" s="13" t="str">
        <f>IF(E1307="","",IFERROR(IF(IF(K1307="","",INDEX(收费标合同信息维护!A:Q,MATCH(D1307,收费标合同信息维护!J:J,0),10))=D1307,"有","无"),"无"))</f>
        <v>无</v>
      </c>
      <c r="G1307" s="13" t="str">
        <f t="shared" si="81"/>
        <v/>
      </c>
      <c r="H1307" s="13" t="str">
        <f t="shared" si="83"/>
        <v/>
      </c>
      <c r="I1307" s="13" t="str">
        <f>IF(G1307="","",IFERROR(IF(IF(K1307="","",INDEX(收费标合同信息维护!A:Q,MATCH(G1307,收费标合同信息维护!M:M,0),13))=G1307,"有","无"),"无"))</f>
        <v/>
      </c>
      <c r="J1307" s="3" t="s">
        <v>3346</v>
      </c>
      <c r="K1307" s="3" t="s">
        <v>9420</v>
      </c>
      <c r="L1307" s="3" t="s">
        <v>6025</v>
      </c>
      <c r="M1307" s="3" t="s">
        <v>6026</v>
      </c>
      <c r="N1307" s="3" t="s">
        <v>6477</v>
      </c>
      <c r="O1307" s="3" t="s">
        <v>6478</v>
      </c>
      <c r="P1307" s="3" t="s">
        <v>9421</v>
      </c>
      <c r="Q1307" s="3" t="s">
        <v>9422</v>
      </c>
      <c r="R1307" s="3" t="s">
        <v>6484</v>
      </c>
      <c r="S1307" s="3" t="s">
        <v>6491</v>
      </c>
      <c r="T1307" s="3" t="s">
        <v>6496</v>
      </c>
      <c r="U1307" s="3" t="s">
        <v>154</v>
      </c>
      <c r="V1307" s="3" t="s">
        <v>9155</v>
      </c>
      <c r="W1307" s="3" t="s">
        <v>154</v>
      </c>
      <c r="X1307" s="3" t="s">
        <v>154</v>
      </c>
      <c r="Y1307" s="3" t="s">
        <v>154</v>
      </c>
      <c r="Z1307" s="3" t="s">
        <v>154</v>
      </c>
      <c r="AA1307" s="3" t="s">
        <v>154</v>
      </c>
      <c r="AB1307" s="3" t="s">
        <v>154</v>
      </c>
      <c r="AC1307" s="3" t="s">
        <v>154</v>
      </c>
      <c r="AD1307" s="3" t="s">
        <v>6151</v>
      </c>
      <c r="AE1307" s="3" t="s">
        <v>6151</v>
      </c>
      <c r="AF1307" s="3" t="s">
        <v>154</v>
      </c>
      <c r="AG1307" s="3" t="s">
        <v>154</v>
      </c>
      <c r="AH1307" s="3" t="s">
        <v>6478</v>
      </c>
      <c r="AI1307" s="3" t="s">
        <v>6482</v>
      </c>
      <c r="AJ1307" s="3" t="s">
        <v>40</v>
      </c>
    </row>
    <row r="1308" spans="1:36" ht="15">
      <c r="A1308" s="10">
        <v>1411</v>
      </c>
      <c r="B1308" t="str">
        <f>IF(K1308="总计","",INDEX(主数据!A:AD,MATCH(J1308,主数据!A:A,0),9))</f>
        <v>华西大区公司</v>
      </c>
      <c r="C1308" t="str">
        <f>IF(K1308="","",INDEX(主数据!A:AD,MATCH(J1308,主数据!A:A,0),11))</f>
        <v>呼和浩特西区</v>
      </c>
      <c r="D1308" t="str">
        <f t="shared" si="80"/>
        <v>NM97物业服务费标准方式3.50</v>
      </c>
      <c r="E1308" s="13" t="str">
        <f t="shared" si="82"/>
        <v>3.50</v>
      </c>
      <c r="F1308" s="13" t="str">
        <f>IF(E1308="","",IFERROR(IF(IF(K1308="","",INDEX(收费标合同信息维护!A:Q,MATCH(D1308,收费标合同信息维护!J:J,0),10))=D1308,"有","无"),"无"))</f>
        <v>无</v>
      </c>
      <c r="G1308" s="13" t="str">
        <f t="shared" si="81"/>
        <v/>
      </c>
      <c r="H1308" s="13" t="str">
        <f t="shared" si="83"/>
        <v/>
      </c>
      <c r="I1308" s="13" t="str">
        <f>IF(G1308="","",IFERROR(IF(IF(K1308="","",INDEX(收费标合同信息维护!A:Q,MATCH(G1308,收费标合同信息维护!M:M,0),13))=G1308,"有","无"),"无"))</f>
        <v/>
      </c>
      <c r="J1308" s="3" t="s">
        <v>3346</v>
      </c>
      <c r="K1308" s="3" t="s">
        <v>9420</v>
      </c>
      <c r="L1308" s="3" t="s">
        <v>6025</v>
      </c>
      <c r="M1308" s="3" t="s">
        <v>6026</v>
      </c>
      <c r="N1308" s="3" t="s">
        <v>6477</v>
      </c>
      <c r="O1308" s="3" t="s">
        <v>6478</v>
      </c>
      <c r="P1308" s="3" t="s">
        <v>9423</v>
      </c>
      <c r="Q1308" s="3" t="s">
        <v>6868</v>
      </c>
      <c r="R1308" s="3" t="s">
        <v>6484</v>
      </c>
      <c r="S1308" s="3" t="s">
        <v>6491</v>
      </c>
      <c r="T1308" s="3" t="s">
        <v>6496</v>
      </c>
      <c r="U1308" s="3" t="s">
        <v>154</v>
      </c>
      <c r="V1308" s="3" t="s">
        <v>6869</v>
      </c>
      <c r="W1308" s="3" t="s">
        <v>154</v>
      </c>
      <c r="X1308" s="3" t="s">
        <v>154</v>
      </c>
      <c r="Y1308" s="3" t="s">
        <v>154</v>
      </c>
      <c r="Z1308" s="3" t="s">
        <v>154</v>
      </c>
      <c r="AA1308" s="3" t="s">
        <v>154</v>
      </c>
      <c r="AB1308" s="3" t="s">
        <v>154</v>
      </c>
      <c r="AC1308" s="3" t="s">
        <v>154</v>
      </c>
      <c r="AD1308" s="3" t="s">
        <v>6151</v>
      </c>
      <c r="AE1308" s="3" t="s">
        <v>6151</v>
      </c>
      <c r="AF1308" s="3" t="s">
        <v>154</v>
      </c>
      <c r="AG1308" s="3" t="s">
        <v>154</v>
      </c>
      <c r="AH1308" s="3" t="s">
        <v>6478</v>
      </c>
      <c r="AI1308" s="3" t="s">
        <v>6482</v>
      </c>
      <c r="AJ1308" s="3" t="s">
        <v>6130</v>
      </c>
    </row>
    <row r="1309" spans="1:36" ht="15">
      <c r="A1309" s="10">
        <v>1412</v>
      </c>
      <c r="B1309" t="str">
        <f>IF(K1309="总计","",INDEX(主数据!A:AD,MATCH(J1309,主数据!A:A,0),9))</f>
        <v>华西大区公司</v>
      </c>
      <c r="C1309" t="str">
        <f>IF(K1309="","",INDEX(主数据!A:AD,MATCH(J1309,主数据!A:A,0),11))</f>
        <v>呼和浩特西区</v>
      </c>
      <c r="D1309" t="str">
        <f t="shared" si="80"/>
        <v>NM97物业服务费标准方式1.00</v>
      </c>
      <c r="E1309" s="13" t="str">
        <f t="shared" si="82"/>
        <v>1.00</v>
      </c>
      <c r="F1309" s="13" t="str">
        <f>IF(E1309="","",IFERROR(IF(IF(K1309="","",INDEX(收费标合同信息维护!A:Q,MATCH(D1309,收费标合同信息维护!J:J,0),10))=D1309,"有","无"),"无"))</f>
        <v>无</v>
      </c>
      <c r="G1309" s="13" t="str">
        <f t="shared" si="81"/>
        <v/>
      </c>
      <c r="H1309" s="13" t="str">
        <f t="shared" si="83"/>
        <v/>
      </c>
      <c r="I1309" s="13" t="str">
        <f>IF(G1309="","",IFERROR(IF(IF(K1309="","",INDEX(收费标合同信息维护!A:Q,MATCH(G1309,收费标合同信息维护!M:M,0),13))=G1309,"有","无"),"无"))</f>
        <v/>
      </c>
      <c r="J1309" s="3" t="s">
        <v>3346</v>
      </c>
      <c r="K1309" s="3" t="s">
        <v>9420</v>
      </c>
      <c r="L1309" s="3" t="s">
        <v>6025</v>
      </c>
      <c r="M1309" s="3" t="s">
        <v>6026</v>
      </c>
      <c r="N1309" s="3" t="s">
        <v>6477</v>
      </c>
      <c r="O1309" s="3" t="s">
        <v>6478</v>
      </c>
      <c r="P1309" s="3" t="s">
        <v>9424</v>
      </c>
      <c r="Q1309" s="3" t="s">
        <v>9425</v>
      </c>
      <c r="R1309" s="3" t="s">
        <v>6484</v>
      </c>
      <c r="S1309" s="3" t="s">
        <v>6491</v>
      </c>
      <c r="T1309" s="3" t="s">
        <v>6496</v>
      </c>
      <c r="U1309" s="3" t="s">
        <v>154</v>
      </c>
      <c r="V1309" s="3" t="s">
        <v>6737</v>
      </c>
      <c r="W1309" s="3" t="s">
        <v>154</v>
      </c>
      <c r="X1309" s="3" t="s">
        <v>154</v>
      </c>
      <c r="Y1309" s="3" t="s">
        <v>154</v>
      </c>
      <c r="Z1309" s="3" t="s">
        <v>154</v>
      </c>
      <c r="AA1309" s="3" t="s">
        <v>154</v>
      </c>
      <c r="AB1309" s="3" t="s">
        <v>154</v>
      </c>
      <c r="AC1309" s="3" t="s">
        <v>154</v>
      </c>
      <c r="AD1309" s="3" t="s">
        <v>6151</v>
      </c>
      <c r="AE1309" s="3" t="s">
        <v>6151</v>
      </c>
      <c r="AF1309" s="3" t="s">
        <v>154</v>
      </c>
      <c r="AG1309" s="3" t="s">
        <v>154</v>
      </c>
      <c r="AH1309" s="3" t="s">
        <v>6478</v>
      </c>
      <c r="AI1309" s="3" t="s">
        <v>6482</v>
      </c>
      <c r="AJ1309" s="3" t="s">
        <v>6033</v>
      </c>
    </row>
    <row r="1310" spans="1:36" ht="15">
      <c r="A1310" s="10">
        <v>1413</v>
      </c>
      <c r="B1310" t="str">
        <f>IF(K1310="总计","",INDEX(主数据!A:AD,MATCH(J1310,主数据!A:A,0),9))</f>
        <v>华西大区公司</v>
      </c>
      <c r="C1310" t="str">
        <f>IF(K1310="","",INDEX(主数据!A:AD,MATCH(J1310,主数据!A:A,0),11))</f>
        <v>呼和浩特西区</v>
      </c>
      <c r="D1310" t="str">
        <f t="shared" si="80"/>
        <v>NM97物业服务费标准方式1.60</v>
      </c>
      <c r="E1310" s="13" t="str">
        <f t="shared" si="82"/>
        <v>1.60</v>
      </c>
      <c r="F1310" s="13" t="str">
        <f>IF(E1310="","",IFERROR(IF(IF(K1310="","",INDEX(收费标合同信息维护!A:Q,MATCH(D1310,收费标合同信息维护!J:J,0),10))=D1310,"有","无"),"无"))</f>
        <v>无</v>
      </c>
      <c r="G1310" s="13" t="str">
        <f t="shared" si="81"/>
        <v/>
      </c>
      <c r="H1310" s="13" t="str">
        <f t="shared" si="83"/>
        <v/>
      </c>
      <c r="I1310" s="13" t="str">
        <f>IF(G1310="","",IFERROR(IF(IF(K1310="","",INDEX(收费标合同信息维护!A:Q,MATCH(G1310,收费标合同信息维护!M:M,0),13))=G1310,"有","无"),"无"))</f>
        <v/>
      </c>
      <c r="J1310" s="3" t="s">
        <v>3346</v>
      </c>
      <c r="K1310" s="3" t="s">
        <v>9420</v>
      </c>
      <c r="L1310" s="3" t="s">
        <v>6025</v>
      </c>
      <c r="M1310" s="3" t="s">
        <v>6026</v>
      </c>
      <c r="N1310" s="3" t="s">
        <v>6477</v>
      </c>
      <c r="O1310" s="3" t="s">
        <v>6478</v>
      </c>
      <c r="P1310" s="3" t="s">
        <v>9426</v>
      </c>
      <c r="Q1310" s="3" t="s">
        <v>9427</v>
      </c>
      <c r="R1310" s="3" t="s">
        <v>6484</v>
      </c>
      <c r="S1310" s="3" t="s">
        <v>6491</v>
      </c>
      <c r="T1310" s="3" t="s">
        <v>9428</v>
      </c>
      <c r="U1310" s="3" t="s">
        <v>154</v>
      </c>
      <c r="V1310" s="3" t="s">
        <v>9398</v>
      </c>
      <c r="W1310" s="3" t="s">
        <v>154</v>
      </c>
      <c r="X1310" s="3" t="s">
        <v>154</v>
      </c>
      <c r="Y1310" s="3" t="s">
        <v>154</v>
      </c>
      <c r="Z1310" s="3" t="s">
        <v>154</v>
      </c>
      <c r="AA1310" s="3" t="s">
        <v>154</v>
      </c>
      <c r="AB1310" s="3" t="s">
        <v>154</v>
      </c>
      <c r="AC1310" s="3" t="s">
        <v>154</v>
      </c>
      <c r="AD1310" s="3" t="s">
        <v>6151</v>
      </c>
      <c r="AE1310" s="3" t="s">
        <v>6151</v>
      </c>
      <c r="AF1310" s="3" t="s">
        <v>154</v>
      </c>
      <c r="AG1310" s="3" t="s">
        <v>154</v>
      </c>
      <c r="AH1310" s="3" t="s">
        <v>6478</v>
      </c>
      <c r="AI1310" s="3" t="s">
        <v>6482</v>
      </c>
      <c r="AJ1310" s="3" t="s">
        <v>6127</v>
      </c>
    </row>
    <row r="1311" spans="1:36" ht="30">
      <c r="A1311" s="10">
        <v>1414</v>
      </c>
      <c r="B1311" t="str">
        <f>IF(K1311="总计","",INDEX(主数据!A:AD,MATCH(J1311,主数据!A:A,0),9))</f>
        <v>华西大区公司</v>
      </c>
      <c r="C1311" t="str">
        <f>IF(K1311="","",INDEX(主数据!A:AD,MATCH(J1311,主数据!A:A,0),11))</f>
        <v>呼和浩特西区</v>
      </c>
      <c r="D1311" t="str">
        <f t="shared" si="80"/>
        <v>NM97小业主委托停车管理费（固定）定额</v>
      </c>
      <c r="E1311" s="13" t="str">
        <f t="shared" si="82"/>
        <v/>
      </c>
      <c r="F1311" s="13" t="str">
        <f>IF(E1311="","",IFERROR(IF(IF(K1311="","",INDEX(收费标合同信息维护!A:Q,MATCH(D1311,收费标合同信息维护!J:J,0),10))=D1311,"有","无"),"无"))</f>
        <v/>
      </c>
      <c r="G1311" s="13" t="str">
        <f t="shared" si="81"/>
        <v>NM97小业主委托停车管理费（固定）定额270.00</v>
      </c>
      <c r="H1311" s="13" t="str">
        <f t="shared" si="83"/>
        <v>270.00</v>
      </c>
      <c r="I1311" s="13" t="str">
        <f>IF(G1311="","",IFERROR(IF(IF(K1311="","",INDEX(收费标合同信息维护!A:Q,MATCH(G1311,收费标合同信息维护!M:M,0),13))=G1311,"有","无"),"无"))</f>
        <v>无</v>
      </c>
      <c r="J1311" s="3" t="s">
        <v>3346</v>
      </c>
      <c r="K1311" s="3" t="s">
        <v>9420</v>
      </c>
      <c r="L1311" s="3" t="s">
        <v>7013</v>
      </c>
      <c r="M1311" s="3" t="s">
        <v>7014</v>
      </c>
      <c r="N1311" s="3" t="s">
        <v>6477</v>
      </c>
      <c r="O1311" s="3" t="s">
        <v>6478</v>
      </c>
      <c r="P1311" s="3" t="s">
        <v>9429</v>
      </c>
      <c r="Q1311" s="3" t="s">
        <v>9430</v>
      </c>
      <c r="R1311" s="3" t="s">
        <v>6490</v>
      </c>
      <c r="S1311" s="3" t="s">
        <v>6491</v>
      </c>
      <c r="T1311" s="3" t="s">
        <v>6690</v>
      </c>
      <c r="U1311" s="3" t="s">
        <v>154</v>
      </c>
      <c r="V1311" s="3" t="s">
        <v>154</v>
      </c>
      <c r="W1311" s="3" t="s">
        <v>9393</v>
      </c>
      <c r="X1311" s="3" t="s">
        <v>154</v>
      </c>
      <c r="Y1311" s="3" t="s">
        <v>154</v>
      </c>
      <c r="Z1311" s="3" t="s">
        <v>154</v>
      </c>
      <c r="AA1311" s="3" t="s">
        <v>154</v>
      </c>
      <c r="AB1311" s="3" t="s">
        <v>154</v>
      </c>
      <c r="AC1311" s="3" t="s">
        <v>154</v>
      </c>
      <c r="AD1311" s="3" t="s">
        <v>6151</v>
      </c>
      <c r="AE1311" s="3" t="s">
        <v>6151</v>
      </c>
      <c r="AF1311" s="3" t="s">
        <v>154</v>
      </c>
      <c r="AG1311" s="3" t="s">
        <v>154</v>
      </c>
      <c r="AH1311" s="3" t="s">
        <v>6478</v>
      </c>
      <c r="AI1311" s="3" t="s">
        <v>6482</v>
      </c>
      <c r="AJ1311" s="3" t="s">
        <v>6038</v>
      </c>
    </row>
    <row r="1312" spans="1:36" ht="30">
      <c r="A1312" s="10">
        <v>1415</v>
      </c>
      <c r="B1312" t="str">
        <f>IF(K1312="总计","",INDEX(主数据!A:AD,MATCH(J1312,主数据!A:A,0),9))</f>
        <v>华西大区公司</v>
      </c>
      <c r="C1312" t="str">
        <f>IF(K1312="","",INDEX(主数据!A:AD,MATCH(J1312,主数据!A:A,0),11))</f>
        <v>呼和浩特西区</v>
      </c>
      <c r="D1312" t="str">
        <f t="shared" si="80"/>
        <v>NM97小业主委托停车管理费（固定）定额</v>
      </c>
      <c r="E1312" s="13" t="str">
        <f t="shared" si="82"/>
        <v/>
      </c>
      <c r="F1312" s="13" t="str">
        <f>IF(E1312="","",IFERROR(IF(IF(K1312="","",INDEX(收费标合同信息维护!A:Q,MATCH(D1312,收费标合同信息维护!J:J,0),10))=D1312,"有","无"),"无"))</f>
        <v/>
      </c>
      <c r="G1312" s="13" t="str">
        <f t="shared" si="81"/>
        <v>NM97小业主委托停车管理费（固定）定额450.00</v>
      </c>
      <c r="H1312" s="13" t="str">
        <f t="shared" si="83"/>
        <v>450.00</v>
      </c>
      <c r="I1312" s="13" t="str">
        <f>IF(G1312="","",IFERROR(IF(IF(K1312="","",INDEX(收费标合同信息维护!A:Q,MATCH(G1312,收费标合同信息维护!M:M,0),13))=G1312,"有","无"),"无"))</f>
        <v>无</v>
      </c>
      <c r="J1312" s="3" t="s">
        <v>3346</v>
      </c>
      <c r="K1312" s="3" t="s">
        <v>9420</v>
      </c>
      <c r="L1312" s="3" t="s">
        <v>7013</v>
      </c>
      <c r="M1312" s="3" t="s">
        <v>7014</v>
      </c>
      <c r="N1312" s="3" t="s">
        <v>6477</v>
      </c>
      <c r="O1312" s="3" t="s">
        <v>6478</v>
      </c>
      <c r="P1312" s="3" t="s">
        <v>9431</v>
      </c>
      <c r="Q1312" s="3" t="s">
        <v>9432</v>
      </c>
      <c r="R1312" s="3" t="s">
        <v>6490</v>
      </c>
      <c r="S1312" s="3" t="s">
        <v>6491</v>
      </c>
      <c r="T1312" s="3" t="s">
        <v>6690</v>
      </c>
      <c r="U1312" s="3" t="s">
        <v>154</v>
      </c>
      <c r="V1312" s="3" t="s">
        <v>154</v>
      </c>
      <c r="W1312" s="3" t="s">
        <v>9433</v>
      </c>
      <c r="X1312" s="3" t="s">
        <v>154</v>
      </c>
      <c r="Y1312" s="3" t="s">
        <v>154</v>
      </c>
      <c r="Z1312" s="3" t="s">
        <v>154</v>
      </c>
      <c r="AA1312" s="3" t="s">
        <v>154</v>
      </c>
      <c r="AB1312" s="3" t="s">
        <v>154</v>
      </c>
      <c r="AC1312" s="3" t="s">
        <v>154</v>
      </c>
      <c r="AD1312" s="3" t="s">
        <v>6151</v>
      </c>
      <c r="AE1312" s="3" t="s">
        <v>6151</v>
      </c>
      <c r="AF1312" s="3" t="s">
        <v>154</v>
      </c>
      <c r="AG1312" s="3" t="s">
        <v>154</v>
      </c>
      <c r="AH1312" s="3" t="s">
        <v>6478</v>
      </c>
      <c r="AI1312" s="3" t="s">
        <v>6482</v>
      </c>
      <c r="AJ1312" s="3" t="s">
        <v>6489</v>
      </c>
    </row>
    <row r="1313" spans="1:36" ht="30">
      <c r="A1313" s="10">
        <v>1416</v>
      </c>
      <c r="B1313" t="str">
        <f>IF(K1313="总计","",INDEX(主数据!A:AD,MATCH(J1313,主数据!A:A,0),9))</f>
        <v>华西大区公司</v>
      </c>
      <c r="C1313" t="str">
        <f>IF(K1313="","",INDEX(主数据!A:AD,MATCH(J1313,主数据!A:A,0),11))</f>
        <v>呼和浩特西区</v>
      </c>
      <c r="D1313" t="str">
        <f t="shared" si="80"/>
        <v>NM97小业主委托停车管理费（固定）定额</v>
      </c>
      <c r="E1313" s="13" t="str">
        <f t="shared" si="82"/>
        <v/>
      </c>
      <c r="F1313" s="13" t="str">
        <f>IF(E1313="","",IFERROR(IF(IF(K1313="","",INDEX(收费标合同信息维护!A:Q,MATCH(D1313,收费标合同信息维护!J:J,0),10))=D1313,"有","无"),"无"))</f>
        <v/>
      </c>
      <c r="G1313" s="13" t="str">
        <f t="shared" si="81"/>
        <v>NM97小业主委托停车管理费（固定）定额1080.00</v>
      </c>
      <c r="H1313" s="13" t="str">
        <f t="shared" si="83"/>
        <v>1080.00</v>
      </c>
      <c r="I1313" s="13" t="str">
        <f>IF(G1313="","",IFERROR(IF(IF(K1313="","",INDEX(收费标合同信息维护!A:Q,MATCH(G1313,收费标合同信息维护!M:M,0),13))=G1313,"有","无"),"无"))</f>
        <v>无</v>
      </c>
      <c r="J1313" s="3" t="s">
        <v>3346</v>
      </c>
      <c r="K1313" s="3" t="s">
        <v>9420</v>
      </c>
      <c r="L1313" s="3" t="s">
        <v>7013</v>
      </c>
      <c r="M1313" s="3" t="s">
        <v>7014</v>
      </c>
      <c r="N1313" s="3" t="s">
        <v>6477</v>
      </c>
      <c r="O1313" s="3" t="s">
        <v>6478</v>
      </c>
      <c r="P1313" s="3" t="s">
        <v>9434</v>
      </c>
      <c r="Q1313" s="3" t="s">
        <v>9435</v>
      </c>
      <c r="R1313" s="3" t="s">
        <v>6490</v>
      </c>
      <c r="S1313" s="3" t="s">
        <v>6491</v>
      </c>
      <c r="T1313" s="3" t="s">
        <v>6690</v>
      </c>
      <c r="U1313" s="3" t="s">
        <v>154</v>
      </c>
      <c r="V1313" s="3" t="s">
        <v>154</v>
      </c>
      <c r="W1313" s="3" t="s">
        <v>9436</v>
      </c>
      <c r="X1313" s="3" t="s">
        <v>154</v>
      </c>
      <c r="Y1313" s="3" t="s">
        <v>154</v>
      </c>
      <c r="Z1313" s="3" t="s">
        <v>154</v>
      </c>
      <c r="AA1313" s="3" t="s">
        <v>154</v>
      </c>
      <c r="AB1313" s="3" t="s">
        <v>154</v>
      </c>
      <c r="AC1313" s="3" t="s">
        <v>154</v>
      </c>
      <c r="AD1313" s="3" t="s">
        <v>6151</v>
      </c>
      <c r="AE1313" s="3" t="s">
        <v>6151</v>
      </c>
      <c r="AF1313" s="3" t="s">
        <v>154</v>
      </c>
      <c r="AG1313" s="3" t="s">
        <v>154</v>
      </c>
      <c r="AH1313" s="3" t="s">
        <v>6478</v>
      </c>
      <c r="AI1313" s="3" t="s">
        <v>6482</v>
      </c>
      <c r="AJ1313" s="3" t="s">
        <v>6032</v>
      </c>
    </row>
    <row r="1314" spans="1:36" ht="30">
      <c r="A1314" s="10">
        <v>1417</v>
      </c>
      <c r="B1314" t="str">
        <f>IF(K1314="总计","",INDEX(主数据!A:AD,MATCH(J1314,主数据!A:A,0),9))</f>
        <v>华西大区公司</v>
      </c>
      <c r="C1314" t="str">
        <f>IF(K1314="","",INDEX(主数据!A:AD,MATCH(J1314,主数据!A:A,0),11))</f>
        <v>呼和浩特西区</v>
      </c>
      <c r="D1314" t="str">
        <f t="shared" si="80"/>
        <v>NM97小业主委托停车管理费（固定）定额</v>
      </c>
      <c r="E1314" s="13" t="str">
        <f t="shared" si="82"/>
        <v/>
      </c>
      <c r="F1314" s="13" t="str">
        <f>IF(E1314="","",IFERROR(IF(IF(K1314="","",INDEX(收费标合同信息维护!A:Q,MATCH(D1314,收费标合同信息维护!J:J,0),10))=D1314,"有","无"),"无"))</f>
        <v/>
      </c>
      <c r="G1314" s="13" t="str">
        <f t="shared" si="81"/>
        <v>NM97小业主委托停车管理费（固定）定额90.00</v>
      </c>
      <c r="H1314" s="13" t="str">
        <f t="shared" si="83"/>
        <v>90.00</v>
      </c>
      <c r="I1314" s="13" t="str">
        <f>IF(G1314="","",IFERROR(IF(IF(K1314="","",INDEX(收费标合同信息维护!A:Q,MATCH(G1314,收费标合同信息维护!M:M,0),13))=G1314,"有","无"),"无"))</f>
        <v>无</v>
      </c>
      <c r="J1314" s="3" t="s">
        <v>3346</v>
      </c>
      <c r="K1314" s="3" t="s">
        <v>9420</v>
      </c>
      <c r="L1314" s="3" t="s">
        <v>7013</v>
      </c>
      <c r="M1314" s="3" t="s">
        <v>7014</v>
      </c>
      <c r="N1314" s="3" t="s">
        <v>6477</v>
      </c>
      <c r="O1314" s="3" t="s">
        <v>6478</v>
      </c>
      <c r="P1314" s="3" t="s">
        <v>9437</v>
      </c>
      <c r="Q1314" s="3" t="s">
        <v>9412</v>
      </c>
      <c r="R1314" s="3" t="s">
        <v>6490</v>
      </c>
      <c r="S1314" s="3" t="s">
        <v>6491</v>
      </c>
      <c r="T1314" s="3" t="s">
        <v>7239</v>
      </c>
      <c r="U1314" s="3" t="s">
        <v>154</v>
      </c>
      <c r="V1314" s="3" t="s">
        <v>154</v>
      </c>
      <c r="W1314" s="3" t="s">
        <v>7163</v>
      </c>
      <c r="X1314" s="3" t="s">
        <v>154</v>
      </c>
      <c r="Y1314" s="3" t="s">
        <v>154</v>
      </c>
      <c r="Z1314" s="3" t="s">
        <v>154</v>
      </c>
      <c r="AA1314" s="3" t="s">
        <v>154</v>
      </c>
      <c r="AB1314" s="3" t="s">
        <v>154</v>
      </c>
      <c r="AC1314" s="3" t="s">
        <v>154</v>
      </c>
      <c r="AD1314" s="3" t="s">
        <v>6151</v>
      </c>
      <c r="AE1314" s="3" t="s">
        <v>6151</v>
      </c>
      <c r="AF1314" s="3" t="s">
        <v>6040</v>
      </c>
      <c r="AG1314" s="3" t="s">
        <v>154</v>
      </c>
      <c r="AH1314" s="3" t="s">
        <v>6478</v>
      </c>
      <c r="AI1314" s="3" t="s">
        <v>6482</v>
      </c>
      <c r="AJ1314" s="3" t="s">
        <v>9438</v>
      </c>
    </row>
    <row r="1315" spans="1:36" ht="30">
      <c r="A1315" s="10">
        <v>1418</v>
      </c>
      <c r="B1315" t="str">
        <f>IF(K1315="总计","",INDEX(主数据!A:AD,MATCH(J1315,主数据!A:A,0),9))</f>
        <v>华西大区公司</v>
      </c>
      <c r="C1315" t="str">
        <f>IF(K1315="","",INDEX(主数据!A:AD,MATCH(J1315,主数据!A:A,0),11))</f>
        <v>呼和浩特西区</v>
      </c>
      <c r="D1315" t="str">
        <f t="shared" si="80"/>
        <v>NM97小业主委托停车管理费（固定）定额</v>
      </c>
      <c r="E1315" s="13" t="str">
        <f t="shared" si="82"/>
        <v/>
      </c>
      <c r="F1315" s="13" t="str">
        <f>IF(E1315="","",IFERROR(IF(IF(K1315="","",INDEX(收费标合同信息维护!A:Q,MATCH(D1315,收费标合同信息维护!J:J,0),10))=D1315,"有","无"),"无"))</f>
        <v/>
      </c>
      <c r="G1315" s="13" t="str">
        <f t="shared" si="81"/>
        <v>NM97小业主委托停车管理费（固定）定额180.00</v>
      </c>
      <c r="H1315" s="13" t="str">
        <f t="shared" si="83"/>
        <v>180.00</v>
      </c>
      <c r="I1315" s="13" t="str">
        <f>IF(G1315="","",IFERROR(IF(IF(K1315="","",INDEX(收费标合同信息维护!A:Q,MATCH(G1315,收费标合同信息维护!M:M,0),13))=G1315,"有","无"),"无"))</f>
        <v>无</v>
      </c>
      <c r="J1315" s="3" t="s">
        <v>3346</v>
      </c>
      <c r="K1315" s="3" t="s">
        <v>9420</v>
      </c>
      <c r="L1315" s="3" t="s">
        <v>7013</v>
      </c>
      <c r="M1315" s="3" t="s">
        <v>7014</v>
      </c>
      <c r="N1315" s="3" t="s">
        <v>6477</v>
      </c>
      <c r="O1315" s="3" t="s">
        <v>6478</v>
      </c>
      <c r="P1315" s="3" t="s">
        <v>9439</v>
      </c>
      <c r="Q1315" s="3" t="s">
        <v>9440</v>
      </c>
      <c r="R1315" s="3" t="s">
        <v>6490</v>
      </c>
      <c r="S1315" s="3" t="s">
        <v>6491</v>
      </c>
      <c r="T1315" s="3" t="s">
        <v>6690</v>
      </c>
      <c r="U1315" s="3" t="s">
        <v>154</v>
      </c>
      <c r="V1315" s="3" t="s">
        <v>154</v>
      </c>
      <c r="W1315" s="3" t="s">
        <v>6515</v>
      </c>
      <c r="X1315" s="3" t="s">
        <v>154</v>
      </c>
      <c r="Y1315" s="3" t="s">
        <v>154</v>
      </c>
      <c r="Z1315" s="3" t="s">
        <v>154</v>
      </c>
      <c r="AA1315" s="3" t="s">
        <v>154</v>
      </c>
      <c r="AB1315" s="3" t="s">
        <v>154</v>
      </c>
      <c r="AC1315" s="3" t="s">
        <v>154</v>
      </c>
      <c r="AD1315" s="3" t="s">
        <v>6151</v>
      </c>
      <c r="AE1315" s="3" t="s">
        <v>6151</v>
      </c>
      <c r="AF1315" s="3" t="s">
        <v>6040</v>
      </c>
      <c r="AG1315" s="3" t="s">
        <v>154</v>
      </c>
      <c r="AH1315" s="3" t="s">
        <v>6478</v>
      </c>
      <c r="AI1315" s="3" t="s">
        <v>6482</v>
      </c>
      <c r="AJ1315" s="3" t="s">
        <v>7077</v>
      </c>
    </row>
    <row r="1316" spans="1:36" ht="30">
      <c r="A1316" s="10">
        <v>1419</v>
      </c>
      <c r="B1316" t="str">
        <f>IF(K1316="总计","",INDEX(主数据!A:AD,MATCH(J1316,主数据!A:A,0),9))</f>
        <v>华西大区公司</v>
      </c>
      <c r="C1316" t="str">
        <f>IF(K1316="","",INDEX(主数据!A:AD,MATCH(J1316,主数据!A:A,0),11))</f>
        <v>呼和浩特西区</v>
      </c>
      <c r="D1316" t="str">
        <f t="shared" si="80"/>
        <v>NM97小业主委托停车管理费（固定）定额</v>
      </c>
      <c r="E1316" s="13" t="str">
        <f t="shared" si="82"/>
        <v/>
      </c>
      <c r="F1316" s="13" t="str">
        <f>IF(E1316="","",IFERROR(IF(IF(K1316="","",INDEX(收费标合同信息维护!A:Q,MATCH(D1316,收费标合同信息维护!J:J,0),10))=D1316,"有","无"),"无"))</f>
        <v/>
      </c>
      <c r="G1316" s="13" t="str">
        <f t="shared" si="81"/>
        <v>NM97小业主委托停车管理费（固定）定额360.00</v>
      </c>
      <c r="H1316" s="13" t="str">
        <f t="shared" si="83"/>
        <v>360.00</v>
      </c>
      <c r="I1316" s="13" t="str">
        <f>IF(G1316="","",IFERROR(IF(IF(K1316="","",INDEX(收费标合同信息维护!A:Q,MATCH(G1316,收费标合同信息维护!M:M,0),13))=G1316,"有","无"),"无"))</f>
        <v>无</v>
      </c>
      <c r="J1316" s="3" t="s">
        <v>3346</v>
      </c>
      <c r="K1316" s="3" t="s">
        <v>9420</v>
      </c>
      <c r="L1316" s="3" t="s">
        <v>7013</v>
      </c>
      <c r="M1316" s="3" t="s">
        <v>7014</v>
      </c>
      <c r="N1316" s="3" t="s">
        <v>6477</v>
      </c>
      <c r="O1316" s="3" t="s">
        <v>6478</v>
      </c>
      <c r="P1316" s="3" t="s">
        <v>9441</v>
      </c>
      <c r="Q1316" s="3" t="s">
        <v>9442</v>
      </c>
      <c r="R1316" s="3" t="s">
        <v>6490</v>
      </c>
      <c r="S1316" s="3" t="s">
        <v>6491</v>
      </c>
      <c r="T1316" s="3" t="s">
        <v>6690</v>
      </c>
      <c r="U1316" s="3" t="s">
        <v>154</v>
      </c>
      <c r="V1316" s="3" t="s">
        <v>154</v>
      </c>
      <c r="W1316" s="3" t="s">
        <v>9443</v>
      </c>
      <c r="X1316" s="3" t="s">
        <v>154</v>
      </c>
      <c r="Y1316" s="3" t="s">
        <v>154</v>
      </c>
      <c r="Z1316" s="3" t="s">
        <v>154</v>
      </c>
      <c r="AA1316" s="3" t="s">
        <v>154</v>
      </c>
      <c r="AB1316" s="3" t="s">
        <v>154</v>
      </c>
      <c r="AC1316" s="3" t="s">
        <v>154</v>
      </c>
      <c r="AD1316" s="3" t="s">
        <v>6151</v>
      </c>
      <c r="AE1316" s="3" t="s">
        <v>6151</v>
      </c>
      <c r="AF1316" s="3" t="s">
        <v>154</v>
      </c>
      <c r="AG1316" s="3" t="s">
        <v>154</v>
      </c>
      <c r="AH1316" s="3" t="s">
        <v>6478</v>
      </c>
      <c r="AI1316" s="3" t="s">
        <v>6482</v>
      </c>
      <c r="AJ1316" s="3" t="s">
        <v>6035</v>
      </c>
    </row>
    <row r="1317" spans="1:36" ht="15">
      <c r="A1317" s="10">
        <v>1420</v>
      </c>
      <c r="B1317" t="str">
        <f>IF(K1317="总计","",INDEX(主数据!A:AD,MATCH(J1317,主数据!A:A,0),9))</f>
        <v>华西大区公司</v>
      </c>
      <c r="C1317" t="str">
        <f>IF(K1317="","",INDEX(主数据!A:AD,MATCH(J1317,主数据!A:A,0),11))</f>
        <v>呼和浩特西区</v>
      </c>
      <c r="D1317" t="str">
        <f t="shared" si="80"/>
        <v>NM97其他费用定额</v>
      </c>
      <c r="E1317" s="13" t="str">
        <f t="shared" si="82"/>
        <v/>
      </c>
      <c r="F1317" s="13" t="str">
        <f>IF(E1317="","",IFERROR(IF(IF(K1317="","",INDEX(收费标合同信息维护!A:Q,MATCH(D1317,收费标合同信息维护!J:J,0),10))=D1317,"有","无"),"无"))</f>
        <v/>
      </c>
      <c r="G1317" s="13" t="str">
        <f t="shared" si="81"/>
        <v>NM97其他费用定额20.00</v>
      </c>
      <c r="H1317" s="13" t="str">
        <f t="shared" si="83"/>
        <v>20.00</v>
      </c>
      <c r="I1317" s="13" t="str">
        <f>IF(G1317="","",IFERROR(IF(IF(K1317="","",INDEX(收费标合同信息维护!A:Q,MATCH(G1317,收费标合同信息维护!M:M,0),13))=G1317,"有","无"),"无"))</f>
        <v>无</v>
      </c>
      <c r="J1317" s="3" t="s">
        <v>3346</v>
      </c>
      <c r="K1317" s="3" t="s">
        <v>9420</v>
      </c>
      <c r="L1317" s="3" t="s">
        <v>6544</v>
      </c>
      <c r="M1317" s="3" t="s">
        <v>6545</v>
      </c>
      <c r="N1317" s="3" t="s">
        <v>6477</v>
      </c>
      <c r="O1317" s="3" t="s">
        <v>6478</v>
      </c>
      <c r="P1317" s="3" t="s">
        <v>9444</v>
      </c>
      <c r="Q1317" s="3" t="s">
        <v>9445</v>
      </c>
      <c r="R1317" s="3" t="s">
        <v>6490</v>
      </c>
      <c r="S1317" s="3" t="s">
        <v>6491</v>
      </c>
      <c r="T1317" s="3" t="s">
        <v>9428</v>
      </c>
      <c r="U1317" s="3" t="s">
        <v>154</v>
      </c>
      <c r="V1317" s="3" t="s">
        <v>154</v>
      </c>
      <c r="W1317" s="3" t="s">
        <v>6728</v>
      </c>
      <c r="X1317" s="3" t="s">
        <v>154</v>
      </c>
      <c r="Y1317" s="3" t="s">
        <v>154</v>
      </c>
      <c r="Z1317" s="3" t="s">
        <v>154</v>
      </c>
      <c r="AA1317" s="3" t="s">
        <v>154</v>
      </c>
      <c r="AB1317" s="3" t="s">
        <v>154</v>
      </c>
      <c r="AC1317" s="3" t="s">
        <v>154</v>
      </c>
      <c r="AD1317" s="3" t="s">
        <v>6151</v>
      </c>
      <c r="AE1317" s="3" t="s">
        <v>6151</v>
      </c>
      <c r="AF1317" s="3" t="s">
        <v>154</v>
      </c>
      <c r="AG1317" s="3" t="s">
        <v>154</v>
      </c>
      <c r="AH1317" s="3" t="s">
        <v>6478</v>
      </c>
      <c r="AI1317" s="3" t="s">
        <v>6482</v>
      </c>
      <c r="AJ1317" s="3" t="s">
        <v>6489</v>
      </c>
    </row>
    <row r="1318" spans="1:36" ht="15">
      <c r="A1318" s="10">
        <v>1421</v>
      </c>
      <c r="B1318" t="str">
        <f>IF(K1318="总计","",INDEX(主数据!A:AD,MATCH(J1318,主数据!A:A,0),9))</f>
        <v>华南大区公司</v>
      </c>
      <c r="C1318" t="str">
        <f>IF(K1318="","",INDEX(主数据!A:AD,MATCH(J1318,主数据!A:A,0),11))</f>
        <v>深圳市深长城商用物业服务有限公司</v>
      </c>
      <c r="D1318" t="str">
        <f t="shared" si="80"/>
        <v>SZ88物业服务费标准方式1.61</v>
      </c>
      <c r="E1318" s="13" t="str">
        <f t="shared" si="82"/>
        <v>1.61</v>
      </c>
      <c r="F1318" s="13" t="str">
        <f>IF(E1318="","",IFERROR(IF(IF(K1318="","",INDEX(收费标合同信息维护!A:Q,MATCH(D1318,收费标合同信息维护!J:J,0),10))=D1318,"有","无"),"无"))</f>
        <v>无</v>
      </c>
      <c r="G1318" s="13" t="str">
        <f t="shared" si="81"/>
        <v/>
      </c>
      <c r="H1318" s="13" t="str">
        <f t="shared" si="83"/>
        <v/>
      </c>
      <c r="I1318" s="13" t="str">
        <f>IF(G1318="","",IFERROR(IF(IF(K1318="","",INDEX(收费标合同信息维护!A:Q,MATCH(G1318,收费标合同信息维护!M:M,0),13))=G1318,"有","无"),"无"))</f>
        <v/>
      </c>
      <c r="J1318" s="3" t="s">
        <v>3716</v>
      </c>
      <c r="K1318" s="3" t="s">
        <v>9446</v>
      </c>
      <c r="L1318" s="3" t="s">
        <v>6025</v>
      </c>
      <c r="M1318" s="3" t="s">
        <v>6026</v>
      </c>
      <c r="N1318" s="3" t="s">
        <v>6477</v>
      </c>
      <c r="O1318" s="3" t="s">
        <v>6478</v>
      </c>
      <c r="P1318" s="3" t="s">
        <v>9447</v>
      </c>
      <c r="Q1318" s="3" t="s">
        <v>9447</v>
      </c>
      <c r="R1318" s="3" t="s">
        <v>6484</v>
      </c>
      <c r="S1318" s="3" t="s">
        <v>6491</v>
      </c>
      <c r="T1318" s="3" t="s">
        <v>7127</v>
      </c>
      <c r="U1318" s="3" t="s">
        <v>154</v>
      </c>
      <c r="V1318" s="3" t="s">
        <v>9448</v>
      </c>
      <c r="W1318" s="3" t="s">
        <v>154</v>
      </c>
      <c r="X1318" s="3" t="s">
        <v>154</v>
      </c>
      <c r="Y1318" s="3" t="s">
        <v>154</v>
      </c>
      <c r="Z1318" s="3" t="s">
        <v>154</v>
      </c>
      <c r="AA1318" s="3" t="s">
        <v>154</v>
      </c>
      <c r="AB1318" s="3" t="s">
        <v>154</v>
      </c>
      <c r="AC1318" s="3" t="s">
        <v>154</v>
      </c>
      <c r="AD1318" s="3" t="s">
        <v>6151</v>
      </c>
      <c r="AE1318" s="3" t="s">
        <v>6151</v>
      </c>
      <c r="AF1318" s="3" t="s">
        <v>154</v>
      </c>
      <c r="AG1318" s="3" t="s">
        <v>154</v>
      </c>
      <c r="AH1318" s="3" t="s">
        <v>6478</v>
      </c>
      <c r="AI1318" s="3" t="s">
        <v>6482</v>
      </c>
      <c r="AJ1318" s="3" t="s">
        <v>6033</v>
      </c>
    </row>
    <row r="1319" spans="1:36" ht="15">
      <c r="A1319" s="10">
        <v>1422</v>
      </c>
      <c r="B1319" t="str">
        <f>IF(K1319="总计","",INDEX(主数据!A:AD,MATCH(J1319,主数据!A:A,0),9))</f>
        <v>华南大区公司</v>
      </c>
      <c r="C1319" t="str">
        <f>IF(K1319="","",INDEX(主数据!A:AD,MATCH(J1319,主数据!A:A,0),11))</f>
        <v>深圳市深长城商用物业服务有限公司</v>
      </c>
      <c r="D1319" t="str">
        <f t="shared" si="80"/>
        <v>SZ88物业服务费标准方式1.93</v>
      </c>
      <c r="E1319" s="13" t="str">
        <f t="shared" si="82"/>
        <v>1.93</v>
      </c>
      <c r="F1319" s="13" t="str">
        <f>IF(E1319="","",IFERROR(IF(IF(K1319="","",INDEX(收费标合同信息维护!A:Q,MATCH(D1319,收费标合同信息维护!J:J,0),10))=D1319,"有","无"),"无"))</f>
        <v>无</v>
      </c>
      <c r="G1319" s="13" t="str">
        <f t="shared" si="81"/>
        <v/>
      </c>
      <c r="H1319" s="13" t="str">
        <f t="shared" si="83"/>
        <v/>
      </c>
      <c r="I1319" s="13" t="str">
        <f>IF(G1319="","",IFERROR(IF(IF(K1319="","",INDEX(收费标合同信息维护!A:Q,MATCH(G1319,收费标合同信息维护!M:M,0),13))=G1319,"有","无"),"无"))</f>
        <v/>
      </c>
      <c r="J1319" s="3" t="s">
        <v>3716</v>
      </c>
      <c r="K1319" s="3" t="s">
        <v>9446</v>
      </c>
      <c r="L1319" s="3" t="s">
        <v>6025</v>
      </c>
      <c r="M1319" s="3" t="s">
        <v>6026</v>
      </c>
      <c r="N1319" s="3" t="s">
        <v>6477</v>
      </c>
      <c r="O1319" s="3" t="s">
        <v>6478</v>
      </c>
      <c r="P1319" s="3" t="s">
        <v>9449</v>
      </c>
      <c r="Q1319" s="3" t="s">
        <v>9450</v>
      </c>
      <c r="R1319" s="3" t="s">
        <v>6484</v>
      </c>
      <c r="S1319" s="3" t="s">
        <v>6491</v>
      </c>
      <c r="T1319" s="3" t="s">
        <v>6691</v>
      </c>
      <c r="U1319" s="3" t="s">
        <v>154</v>
      </c>
      <c r="V1319" s="3" t="s">
        <v>9451</v>
      </c>
      <c r="W1319" s="3" t="s">
        <v>154</v>
      </c>
      <c r="X1319" s="3" t="s">
        <v>154</v>
      </c>
      <c r="Y1319" s="3" t="s">
        <v>154</v>
      </c>
      <c r="Z1319" s="3" t="s">
        <v>154</v>
      </c>
      <c r="AA1319" s="3" t="s">
        <v>154</v>
      </c>
      <c r="AB1319" s="3" t="s">
        <v>154</v>
      </c>
      <c r="AC1319" s="3" t="s">
        <v>154</v>
      </c>
      <c r="AD1319" s="3" t="s">
        <v>6151</v>
      </c>
      <c r="AE1319" s="3" t="s">
        <v>6151</v>
      </c>
      <c r="AF1319" s="3" t="s">
        <v>154</v>
      </c>
      <c r="AG1319" s="3" t="s">
        <v>154</v>
      </c>
      <c r="AH1319" s="3" t="s">
        <v>6478</v>
      </c>
      <c r="AI1319" s="3" t="s">
        <v>6482</v>
      </c>
      <c r="AJ1319" s="3" t="s">
        <v>6489</v>
      </c>
    </row>
    <row r="1320" spans="1:36" ht="15">
      <c r="A1320" s="10">
        <v>1423</v>
      </c>
      <c r="B1320" t="str">
        <f>IF(K1320="总计","",INDEX(主数据!A:AD,MATCH(J1320,主数据!A:A,0),9))</f>
        <v>华南大区公司</v>
      </c>
      <c r="C1320" t="str">
        <f>IF(K1320="","",INDEX(主数据!A:AD,MATCH(J1320,主数据!A:A,0),11))</f>
        <v>深圳市深长城商用物业服务有限公司</v>
      </c>
      <c r="D1320" t="str">
        <f t="shared" si="80"/>
        <v>SZ88物业服务费标准方式6.00</v>
      </c>
      <c r="E1320" s="13" t="str">
        <f t="shared" si="82"/>
        <v>6.00</v>
      </c>
      <c r="F1320" s="13" t="str">
        <f>IF(E1320="","",IFERROR(IF(IF(K1320="","",INDEX(收费标合同信息维护!A:Q,MATCH(D1320,收费标合同信息维护!J:J,0),10))=D1320,"有","无"),"无"))</f>
        <v>无</v>
      </c>
      <c r="G1320" s="13" t="str">
        <f t="shared" si="81"/>
        <v/>
      </c>
      <c r="H1320" s="13" t="str">
        <f t="shared" si="83"/>
        <v/>
      </c>
      <c r="I1320" s="13" t="str">
        <f>IF(G1320="","",IFERROR(IF(IF(K1320="","",INDEX(收费标合同信息维护!A:Q,MATCH(G1320,收费标合同信息维护!M:M,0),13))=G1320,"有","无"),"无"))</f>
        <v/>
      </c>
      <c r="J1320" s="3" t="s">
        <v>3716</v>
      </c>
      <c r="K1320" s="3" t="s">
        <v>9446</v>
      </c>
      <c r="L1320" s="3" t="s">
        <v>6025</v>
      </c>
      <c r="M1320" s="3" t="s">
        <v>6026</v>
      </c>
      <c r="N1320" s="3" t="s">
        <v>6477</v>
      </c>
      <c r="O1320" s="3" t="s">
        <v>6478</v>
      </c>
      <c r="P1320" s="3" t="s">
        <v>9452</v>
      </c>
      <c r="Q1320" s="3" t="s">
        <v>9453</v>
      </c>
      <c r="R1320" s="3" t="s">
        <v>6484</v>
      </c>
      <c r="S1320" s="3" t="s">
        <v>6491</v>
      </c>
      <c r="T1320" s="3" t="s">
        <v>6691</v>
      </c>
      <c r="U1320" s="3" t="s">
        <v>154</v>
      </c>
      <c r="V1320" s="3" t="s">
        <v>6634</v>
      </c>
      <c r="W1320" s="3" t="s">
        <v>154</v>
      </c>
      <c r="X1320" s="3" t="s">
        <v>154</v>
      </c>
      <c r="Y1320" s="3" t="s">
        <v>154</v>
      </c>
      <c r="Z1320" s="3" t="s">
        <v>154</v>
      </c>
      <c r="AA1320" s="3" t="s">
        <v>154</v>
      </c>
      <c r="AB1320" s="3" t="s">
        <v>154</v>
      </c>
      <c r="AC1320" s="3" t="s">
        <v>154</v>
      </c>
      <c r="AD1320" s="3" t="s">
        <v>6151</v>
      </c>
      <c r="AE1320" s="3" t="s">
        <v>6151</v>
      </c>
      <c r="AF1320" s="3" t="s">
        <v>154</v>
      </c>
      <c r="AG1320" s="3" t="s">
        <v>154</v>
      </c>
      <c r="AH1320" s="3" t="s">
        <v>6478</v>
      </c>
      <c r="AI1320" s="3" t="s">
        <v>6482</v>
      </c>
      <c r="AJ1320" s="3" t="s">
        <v>25</v>
      </c>
    </row>
    <row r="1321" spans="1:36" ht="30">
      <c r="A1321" s="10">
        <v>1424</v>
      </c>
      <c r="B1321" t="str">
        <f>IF(K1321="总计","",INDEX(主数据!A:AD,MATCH(J1321,主数据!A:A,0),9))</f>
        <v>华南大区公司</v>
      </c>
      <c r="C1321" t="str">
        <f>IF(K1321="","",INDEX(主数据!A:AD,MATCH(J1321,主数据!A:A,0),11))</f>
        <v>深圳市深长城商用物业服务有限公司</v>
      </c>
      <c r="D1321" t="str">
        <f t="shared" si="80"/>
        <v>SZ88物业服务费定额</v>
      </c>
      <c r="E1321" s="13" t="str">
        <f t="shared" si="82"/>
        <v/>
      </c>
      <c r="F1321" s="13" t="str">
        <f>IF(E1321="","",IFERROR(IF(IF(K1321="","",INDEX(收费标合同信息维护!A:Q,MATCH(D1321,收费标合同信息维护!J:J,0),10))=D1321,"有","无"),"无"))</f>
        <v/>
      </c>
      <c r="G1321" s="13" t="str">
        <f t="shared" si="81"/>
        <v>SZ88物业服务费定额18000.00</v>
      </c>
      <c r="H1321" s="13" t="str">
        <f t="shared" si="83"/>
        <v>18000.00</v>
      </c>
      <c r="I1321" s="13" t="str">
        <f>IF(G1321="","",IFERROR(IF(IF(K1321="","",INDEX(收费标合同信息维护!A:Q,MATCH(G1321,收费标合同信息维护!M:M,0),13))=G1321,"有","无"),"无"))</f>
        <v>无</v>
      </c>
      <c r="J1321" s="3" t="s">
        <v>3716</v>
      </c>
      <c r="K1321" s="3" t="s">
        <v>9446</v>
      </c>
      <c r="L1321" s="3" t="s">
        <v>6025</v>
      </c>
      <c r="M1321" s="3" t="s">
        <v>6026</v>
      </c>
      <c r="N1321" s="3" t="s">
        <v>6477</v>
      </c>
      <c r="O1321" s="3" t="s">
        <v>6478</v>
      </c>
      <c r="P1321" s="3" t="s">
        <v>9454</v>
      </c>
      <c r="Q1321" s="3" t="s">
        <v>9455</v>
      </c>
      <c r="R1321" s="3" t="s">
        <v>6490</v>
      </c>
      <c r="S1321" s="3" t="s">
        <v>6491</v>
      </c>
      <c r="T1321" s="3" t="s">
        <v>6691</v>
      </c>
      <c r="U1321" s="3" t="s">
        <v>154</v>
      </c>
      <c r="V1321" s="3" t="s">
        <v>154</v>
      </c>
      <c r="W1321" s="3" t="s">
        <v>9456</v>
      </c>
      <c r="X1321" s="3" t="s">
        <v>154</v>
      </c>
      <c r="Y1321" s="3" t="s">
        <v>154</v>
      </c>
      <c r="Z1321" s="3" t="s">
        <v>154</v>
      </c>
      <c r="AA1321" s="3" t="s">
        <v>154</v>
      </c>
      <c r="AB1321" s="3" t="s">
        <v>154</v>
      </c>
      <c r="AC1321" s="3" t="s">
        <v>154</v>
      </c>
      <c r="AD1321" s="3" t="s">
        <v>6151</v>
      </c>
      <c r="AE1321" s="3" t="s">
        <v>6151</v>
      </c>
      <c r="AF1321" s="3" t="s">
        <v>154</v>
      </c>
      <c r="AG1321" s="3" t="s">
        <v>154</v>
      </c>
      <c r="AH1321" s="3" t="s">
        <v>6478</v>
      </c>
      <c r="AI1321" s="3" t="s">
        <v>6482</v>
      </c>
      <c r="AJ1321" s="3" t="s">
        <v>6033</v>
      </c>
    </row>
    <row r="1322" spans="1:36" ht="15">
      <c r="A1322" s="10">
        <v>1425</v>
      </c>
      <c r="B1322" t="str">
        <f>IF(K1322="总计","",INDEX(主数据!A:AD,MATCH(J1322,主数据!A:A,0),9))</f>
        <v>华南大区公司</v>
      </c>
      <c r="C1322" t="str">
        <f>IF(K1322="","",INDEX(主数据!A:AD,MATCH(J1322,主数据!A:A,0),11))</f>
        <v>深圳市深长城商用物业服务有限公司</v>
      </c>
      <c r="D1322" t="str">
        <f t="shared" si="80"/>
        <v>SZ88物业服务费标准方式3.00</v>
      </c>
      <c r="E1322" s="13" t="str">
        <f t="shared" si="82"/>
        <v>3.00</v>
      </c>
      <c r="F1322" s="13" t="str">
        <f>IF(E1322="","",IFERROR(IF(IF(K1322="","",INDEX(收费标合同信息维护!A:Q,MATCH(D1322,收费标合同信息维护!J:J,0),10))=D1322,"有","无"),"无"))</f>
        <v>无</v>
      </c>
      <c r="G1322" s="13" t="str">
        <f t="shared" si="81"/>
        <v/>
      </c>
      <c r="H1322" s="13" t="str">
        <f t="shared" si="83"/>
        <v/>
      </c>
      <c r="I1322" s="13" t="str">
        <f>IF(G1322="","",IFERROR(IF(IF(K1322="","",INDEX(收费标合同信息维护!A:Q,MATCH(G1322,收费标合同信息维护!M:M,0),13))=G1322,"有","无"),"无"))</f>
        <v/>
      </c>
      <c r="J1322" s="3" t="s">
        <v>3716</v>
      </c>
      <c r="K1322" s="3" t="s">
        <v>9446</v>
      </c>
      <c r="L1322" s="3" t="s">
        <v>6025</v>
      </c>
      <c r="M1322" s="3" t="s">
        <v>6026</v>
      </c>
      <c r="N1322" s="3" t="s">
        <v>6477</v>
      </c>
      <c r="O1322" s="3" t="s">
        <v>6478</v>
      </c>
      <c r="P1322" s="3" t="s">
        <v>9457</v>
      </c>
      <c r="Q1322" s="3" t="s">
        <v>9458</v>
      </c>
      <c r="R1322" s="3" t="s">
        <v>6484</v>
      </c>
      <c r="S1322" s="3" t="s">
        <v>6491</v>
      </c>
      <c r="T1322" s="3" t="s">
        <v>6691</v>
      </c>
      <c r="U1322" s="3" t="s">
        <v>154</v>
      </c>
      <c r="V1322" s="3" t="s">
        <v>6672</v>
      </c>
      <c r="W1322" s="3" t="s">
        <v>154</v>
      </c>
      <c r="X1322" s="3" t="s">
        <v>154</v>
      </c>
      <c r="Y1322" s="3" t="s">
        <v>154</v>
      </c>
      <c r="Z1322" s="3" t="s">
        <v>154</v>
      </c>
      <c r="AA1322" s="3" t="s">
        <v>154</v>
      </c>
      <c r="AB1322" s="3" t="s">
        <v>154</v>
      </c>
      <c r="AC1322" s="3" t="s">
        <v>154</v>
      </c>
      <c r="AD1322" s="3" t="s">
        <v>6151</v>
      </c>
      <c r="AE1322" s="3" t="s">
        <v>6151</v>
      </c>
      <c r="AF1322" s="3" t="s">
        <v>154</v>
      </c>
      <c r="AG1322" s="3" t="s">
        <v>154</v>
      </c>
      <c r="AH1322" s="3" t="s">
        <v>6478</v>
      </c>
      <c r="AI1322" s="3" t="s">
        <v>6482</v>
      </c>
      <c r="AJ1322" s="3" t="s">
        <v>6027</v>
      </c>
    </row>
    <row r="1323" spans="1:36" ht="15">
      <c r="A1323" s="10">
        <v>1426</v>
      </c>
      <c r="B1323" t="str">
        <f>IF(K1323="总计","",INDEX(主数据!A:AD,MATCH(J1323,主数据!A:A,0),9))</f>
        <v>华南大区公司</v>
      </c>
      <c r="C1323" t="str">
        <f>IF(K1323="","",INDEX(主数据!A:AD,MATCH(J1323,主数据!A:A,0),11))</f>
        <v>深圳市深长城商用物业服务有限公司</v>
      </c>
      <c r="D1323" t="str">
        <f t="shared" si="80"/>
        <v>SZ88物业服务费标准方式5.00</v>
      </c>
      <c r="E1323" s="13" t="str">
        <f t="shared" si="82"/>
        <v>5.00</v>
      </c>
      <c r="F1323" s="13" t="str">
        <f>IF(E1323="","",IFERROR(IF(IF(K1323="","",INDEX(收费标合同信息维护!A:Q,MATCH(D1323,收费标合同信息维护!J:J,0),10))=D1323,"有","无"),"无"))</f>
        <v>无</v>
      </c>
      <c r="G1323" s="13" t="str">
        <f t="shared" si="81"/>
        <v/>
      </c>
      <c r="H1323" s="13" t="str">
        <f t="shared" si="83"/>
        <v/>
      </c>
      <c r="I1323" s="13" t="str">
        <f>IF(G1323="","",IFERROR(IF(IF(K1323="","",INDEX(收费标合同信息维护!A:Q,MATCH(G1323,收费标合同信息维护!M:M,0),13))=G1323,"有","无"),"无"))</f>
        <v/>
      </c>
      <c r="J1323" s="3" t="s">
        <v>3716</v>
      </c>
      <c r="K1323" s="3" t="s">
        <v>9446</v>
      </c>
      <c r="L1323" s="3" t="s">
        <v>6025</v>
      </c>
      <c r="M1323" s="3" t="s">
        <v>6026</v>
      </c>
      <c r="N1323" s="3" t="s">
        <v>6477</v>
      </c>
      <c r="O1323" s="3" t="s">
        <v>6478</v>
      </c>
      <c r="P1323" s="3" t="s">
        <v>9459</v>
      </c>
      <c r="Q1323" s="3" t="s">
        <v>9459</v>
      </c>
      <c r="R1323" s="3" t="s">
        <v>6484</v>
      </c>
      <c r="S1323" s="3" t="s">
        <v>6491</v>
      </c>
      <c r="T1323" s="3" t="s">
        <v>7127</v>
      </c>
      <c r="U1323" s="3" t="s">
        <v>6569</v>
      </c>
      <c r="V1323" s="3" t="s">
        <v>6744</v>
      </c>
      <c r="W1323" s="3" t="s">
        <v>154</v>
      </c>
      <c r="X1323" s="3" t="s">
        <v>154</v>
      </c>
      <c r="Y1323" s="3" t="s">
        <v>154</v>
      </c>
      <c r="Z1323" s="3" t="s">
        <v>154</v>
      </c>
      <c r="AA1323" s="3" t="s">
        <v>154</v>
      </c>
      <c r="AB1323" s="3" t="s">
        <v>154</v>
      </c>
      <c r="AC1323" s="3" t="s">
        <v>154</v>
      </c>
      <c r="AD1323" s="3" t="s">
        <v>6151</v>
      </c>
      <c r="AE1323" s="3" t="s">
        <v>6151</v>
      </c>
      <c r="AF1323" s="3" t="s">
        <v>154</v>
      </c>
      <c r="AG1323" s="3" t="s">
        <v>154</v>
      </c>
      <c r="AH1323" s="3" t="s">
        <v>6478</v>
      </c>
      <c r="AI1323" s="3" t="s">
        <v>6482</v>
      </c>
      <c r="AJ1323" s="3" t="s">
        <v>6489</v>
      </c>
    </row>
    <row r="1324" spans="1:36" ht="15">
      <c r="A1324" s="10">
        <v>1427</v>
      </c>
      <c r="B1324" t="str">
        <f>IF(K1324="总计","",INDEX(主数据!A:AD,MATCH(J1324,主数据!A:A,0),9))</f>
        <v>华南大区公司</v>
      </c>
      <c r="C1324" t="str">
        <f>IF(K1324="","",INDEX(主数据!A:AD,MATCH(J1324,主数据!A:A,0),11))</f>
        <v>深圳市深长城商用物业服务有限公司</v>
      </c>
      <c r="D1324" t="str">
        <f t="shared" si="80"/>
        <v>SZ88物业服务费标准方式6.96</v>
      </c>
      <c r="E1324" s="13" t="str">
        <f t="shared" si="82"/>
        <v>6.96</v>
      </c>
      <c r="F1324" s="13" t="str">
        <f>IF(E1324="","",IFERROR(IF(IF(K1324="","",INDEX(收费标合同信息维护!A:Q,MATCH(D1324,收费标合同信息维护!J:J,0),10))=D1324,"有","无"),"无"))</f>
        <v>无</v>
      </c>
      <c r="G1324" s="13" t="str">
        <f t="shared" si="81"/>
        <v/>
      </c>
      <c r="H1324" s="13" t="str">
        <f t="shared" si="83"/>
        <v/>
      </c>
      <c r="I1324" s="13" t="str">
        <f>IF(G1324="","",IFERROR(IF(IF(K1324="","",INDEX(收费标合同信息维护!A:Q,MATCH(G1324,收费标合同信息维护!M:M,0),13))=G1324,"有","无"),"无"))</f>
        <v/>
      </c>
      <c r="J1324" s="3" t="s">
        <v>3716</v>
      </c>
      <c r="K1324" s="3" t="s">
        <v>9446</v>
      </c>
      <c r="L1324" s="3" t="s">
        <v>6025</v>
      </c>
      <c r="M1324" s="3" t="s">
        <v>6026</v>
      </c>
      <c r="N1324" s="3" t="s">
        <v>6477</v>
      </c>
      <c r="O1324" s="3" t="s">
        <v>6478</v>
      </c>
      <c r="P1324" s="3" t="s">
        <v>9460</v>
      </c>
      <c r="Q1324" s="3" t="s">
        <v>9461</v>
      </c>
      <c r="R1324" s="3" t="s">
        <v>6484</v>
      </c>
      <c r="S1324" s="3" t="s">
        <v>6491</v>
      </c>
      <c r="T1324" s="3" t="s">
        <v>6691</v>
      </c>
      <c r="U1324" s="3" t="s">
        <v>154</v>
      </c>
      <c r="V1324" s="3" t="s">
        <v>9462</v>
      </c>
      <c r="W1324" s="3" t="s">
        <v>154</v>
      </c>
      <c r="X1324" s="3" t="s">
        <v>154</v>
      </c>
      <c r="Y1324" s="3" t="s">
        <v>154</v>
      </c>
      <c r="Z1324" s="3" t="s">
        <v>154</v>
      </c>
      <c r="AA1324" s="3" t="s">
        <v>154</v>
      </c>
      <c r="AB1324" s="3" t="s">
        <v>154</v>
      </c>
      <c r="AC1324" s="3" t="s">
        <v>154</v>
      </c>
      <c r="AD1324" s="3" t="s">
        <v>6151</v>
      </c>
      <c r="AE1324" s="3" t="s">
        <v>6151</v>
      </c>
      <c r="AF1324" s="3" t="s">
        <v>154</v>
      </c>
      <c r="AG1324" s="3" t="s">
        <v>154</v>
      </c>
      <c r="AH1324" s="3" t="s">
        <v>6478</v>
      </c>
      <c r="AI1324" s="3" t="s">
        <v>6482</v>
      </c>
      <c r="AJ1324" s="3" t="s">
        <v>6033</v>
      </c>
    </row>
    <row r="1325" spans="1:36" ht="15">
      <c r="A1325" s="10">
        <v>1428</v>
      </c>
      <c r="B1325" t="str">
        <f>IF(K1325="总计","",INDEX(主数据!A:AD,MATCH(J1325,主数据!A:A,0),9))</f>
        <v>华南大区公司</v>
      </c>
      <c r="C1325" t="str">
        <f>IF(K1325="","",INDEX(主数据!A:AD,MATCH(J1325,主数据!A:A,0),11))</f>
        <v>深圳市深长城商用物业服务有限公司</v>
      </c>
      <c r="D1325" t="str">
        <f t="shared" si="80"/>
        <v>SZ88物业服务费标准方式6.00</v>
      </c>
      <c r="E1325" s="13" t="str">
        <f t="shared" si="82"/>
        <v>6.00</v>
      </c>
      <c r="F1325" s="13" t="str">
        <f>IF(E1325="","",IFERROR(IF(IF(K1325="","",INDEX(收费标合同信息维护!A:Q,MATCH(D1325,收费标合同信息维护!J:J,0),10))=D1325,"有","无"),"无"))</f>
        <v>无</v>
      </c>
      <c r="G1325" s="13" t="str">
        <f t="shared" si="81"/>
        <v/>
      </c>
      <c r="H1325" s="13" t="str">
        <f t="shared" si="83"/>
        <v/>
      </c>
      <c r="I1325" s="13" t="str">
        <f>IF(G1325="","",IFERROR(IF(IF(K1325="","",INDEX(收费标合同信息维护!A:Q,MATCH(G1325,收费标合同信息维护!M:M,0),13))=G1325,"有","无"),"无"))</f>
        <v/>
      </c>
      <c r="J1325" s="3" t="s">
        <v>3716</v>
      </c>
      <c r="K1325" s="3" t="s">
        <v>9446</v>
      </c>
      <c r="L1325" s="3" t="s">
        <v>6025</v>
      </c>
      <c r="M1325" s="3" t="s">
        <v>6026</v>
      </c>
      <c r="N1325" s="3" t="s">
        <v>6477</v>
      </c>
      <c r="O1325" s="3" t="s">
        <v>6478</v>
      </c>
      <c r="P1325" s="3" t="s">
        <v>9463</v>
      </c>
      <c r="Q1325" s="3" t="s">
        <v>9463</v>
      </c>
      <c r="R1325" s="3" t="s">
        <v>6484</v>
      </c>
      <c r="S1325" s="3" t="s">
        <v>6491</v>
      </c>
      <c r="T1325" s="3" t="s">
        <v>6548</v>
      </c>
      <c r="U1325" s="3" t="s">
        <v>154</v>
      </c>
      <c r="V1325" s="3" t="s">
        <v>6634</v>
      </c>
      <c r="W1325" s="3" t="s">
        <v>154</v>
      </c>
      <c r="X1325" s="3" t="s">
        <v>154</v>
      </c>
      <c r="Y1325" s="3" t="s">
        <v>154</v>
      </c>
      <c r="Z1325" s="3" t="s">
        <v>154</v>
      </c>
      <c r="AA1325" s="3" t="s">
        <v>154</v>
      </c>
      <c r="AB1325" s="3" t="s">
        <v>154</v>
      </c>
      <c r="AC1325" s="3" t="s">
        <v>154</v>
      </c>
      <c r="AD1325" s="3" t="s">
        <v>6151</v>
      </c>
      <c r="AE1325" s="3" t="s">
        <v>6151</v>
      </c>
      <c r="AF1325" s="3" t="s">
        <v>154</v>
      </c>
      <c r="AG1325" s="3" t="s">
        <v>154</v>
      </c>
      <c r="AH1325" s="3" t="s">
        <v>6478</v>
      </c>
      <c r="AI1325" s="3" t="s">
        <v>6482</v>
      </c>
      <c r="AJ1325" s="3" t="s">
        <v>6489</v>
      </c>
    </row>
    <row r="1326" spans="1:36" ht="15">
      <c r="A1326" s="10">
        <v>1429</v>
      </c>
      <c r="B1326" t="str">
        <f>IF(K1326="总计","",INDEX(主数据!A:AD,MATCH(J1326,主数据!A:A,0),9))</f>
        <v>华南大区公司</v>
      </c>
      <c r="C1326" t="str">
        <f>IF(K1326="","",INDEX(主数据!A:AD,MATCH(J1326,主数据!A:A,0),11))</f>
        <v>深圳市深长城商用物业服务有限公司</v>
      </c>
      <c r="D1326" t="str">
        <f t="shared" si="80"/>
        <v>SZ88物业服务费标准方式7.00</v>
      </c>
      <c r="E1326" s="13" t="str">
        <f t="shared" si="82"/>
        <v>7.00</v>
      </c>
      <c r="F1326" s="13" t="str">
        <f>IF(E1326="","",IFERROR(IF(IF(K1326="","",INDEX(收费标合同信息维护!A:Q,MATCH(D1326,收费标合同信息维护!J:J,0),10))=D1326,"有","无"),"无"))</f>
        <v>无</v>
      </c>
      <c r="G1326" s="13" t="str">
        <f t="shared" si="81"/>
        <v/>
      </c>
      <c r="H1326" s="13" t="str">
        <f t="shared" si="83"/>
        <v/>
      </c>
      <c r="I1326" s="13" t="str">
        <f>IF(G1326="","",IFERROR(IF(IF(K1326="","",INDEX(收费标合同信息维护!A:Q,MATCH(G1326,收费标合同信息维护!M:M,0),13))=G1326,"有","无"),"无"))</f>
        <v/>
      </c>
      <c r="J1326" s="3" t="s">
        <v>3716</v>
      </c>
      <c r="K1326" s="3" t="s">
        <v>9446</v>
      </c>
      <c r="L1326" s="3" t="s">
        <v>6025</v>
      </c>
      <c r="M1326" s="3" t="s">
        <v>6026</v>
      </c>
      <c r="N1326" s="3" t="s">
        <v>6477</v>
      </c>
      <c r="O1326" s="3" t="s">
        <v>6478</v>
      </c>
      <c r="P1326" s="3" t="s">
        <v>9464</v>
      </c>
      <c r="Q1326" s="3" t="s">
        <v>9464</v>
      </c>
      <c r="R1326" s="3" t="s">
        <v>6484</v>
      </c>
      <c r="S1326" s="3" t="s">
        <v>6491</v>
      </c>
      <c r="T1326" s="3" t="s">
        <v>7127</v>
      </c>
      <c r="U1326" s="3" t="s">
        <v>6569</v>
      </c>
      <c r="V1326" s="3" t="s">
        <v>8606</v>
      </c>
      <c r="W1326" s="3" t="s">
        <v>154</v>
      </c>
      <c r="X1326" s="3" t="s">
        <v>154</v>
      </c>
      <c r="Y1326" s="3" t="s">
        <v>154</v>
      </c>
      <c r="Z1326" s="3" t="s">
        <v>154</v>
      </c>
      <c r="AA1326" s="3" t="s">
        <v>154</v>
      </c>
      <c r="AB1326" s="3" t="s">
        <v>154</v>
      </c>
      <c r="AC1326" s="3" t="s">
        <v>154</v>
      </c>
      <c r="AD1326" s="3" t="s">
        <v>6151</v>
      </c>
      <c r="AE1326" s="3" t="s">
        <v>6151</v>
      </c>
      <c r="AF1326" s="3" t="s">
        <v>154</v>
      </c>
      <c r="AG1326" s="3" t="s">
        <v>154</v>
      </c>
      <c r="AH1326" s="3" t="s">
        <v>6478</v>
      </c>
      <c r="AI1326" s="3" t="s">
        <v>6482</v>
      </c>
      <c r="AJ1326" s="3" t="s">
        <v>6033</v>
      </c>
    </row>
    <row r="1327" spans="1:36" ht="15">
      <c r="A1327" s="10">
        <v>1430</v>
      </c>
      <c r="B1327" t="str">
        <f>IF(K1327="总计","",INDEX(主数据!A:AD,MATCH(J1327,主数据!A:A,0),9))</f>
        <v>华南大区公司</v>
      </c>
      <c r="C1327" t="str">
        <f>IF(K1327="","",INDEX(主数据!A:AD,MATCH(J1327,主数据!A:A,0),11))</f>
        <v>深圳市深长城商用物业服务有限公司</v>
      </c>
      <c r="D1327" t="str">
        <f t="shared" si="80"/>
        <v>SZ88物业服务费标准方式8.50</v>
      </c>
      <c r="E1327" s="13" t="str">
        <f t="shared" si="82"/>
        <v>8.50</v>
      </c>
      <c r="F1327" s="13" t="str">
        <f>IF(E1327="","",IFERROR(IF(IF(K1327="","",INDEX(收费标合同信息维护!A:Q,MATCH(D1327,收费标合同信息维护!J:J,0),10))=D1327,"有","无"),"无"))</f>
        <v>无</v>
      </c>
      <c r="G1327" s="13" t="str">
        <f t="shared" si="81"/>
        <v/>
      </c>
      <c r="H1327" s="13" t="str">
        <f t="shared" si="83"/>
        <v/>
      </c>
      <c r="I1327" s="13" t="str">
        <f>IF(G1327="","",IFERROR(IF(IF(K1327="","",INDEX(收费标合同信息维护!A:Q,MATCH(G1327,收费标合同信息维护!M:M,0),13))=G1327,"有","无"),"无"))</f>
        <v/>
      </c>
      <c r="J1327" s="3" t="s">
        <v>3716</v>
      </c>
      <c r="K1327" s="3" t="s">
        <v>9446</v>
      </c>
      <c r="L1327" s="3" t="s">
        <v>6025</v>
      </c>
      <c r="M1327" s="3" t="s">
        <v>6026</v>
      </c>
      <c r="N1327" s="3" t="s">
        <v>6477</v>
      </c>
      <c r="O1327" s="3" t="s">
        <v>6478</v>
      </c>
      <c r="P1327" s="3" t="s">
        <v>9465</v>
      </c>
      <c r="Q1327" s="3" t="s">
        <v>9466</v>
      </c>
      <c r="R1327" s="3" t="s">
        <v>6484</v>
      </c>
      <c r="S1327" s="3" t="s">
        <v>6491</v>
      </c>
      <c r="T1327" s="3" t="s">
        <v>6691</v>
      </c>
      <c r="U1327" s="3" t="s">
        <v>154</v>
      </c>
      <c r="V1327" s="3" t="s">
        <v>6782</v>
      </c>
      <c r="W1327" s="3" t="s">
        <v>154</v>
      </c>
      <c r="X1327" s="3" t="s">
        <v>154</v>
      </c>
      <c r="Y1327" s="3" t="s">
        <v>154</v>
      </c>
      <c r="Z1327" s="3" t="s">
        <v>154</v>
      </c>
      <c r="AA1327" s="3" t="s">
        <v>154</v>
      </c>
      <c r="AB1327" s="3" t="s">
        <v>154</v>
      </c>
      <c r="AC1327" s="3" t="s">
        <v>154</v>
      </c>
      <c r="AD1327" s="3" t="s">
        <v>6151</v>
      </c>
      <c r="AE1327" s="3" t="s">
        <v>6151</v>
      </c>
      <c r="AF1327" s="3" t="s">
        <v>154</v>
      </c>
      <c r="AG1327" s="3" t="s">
        <v>154</v>
      </c>
      <c r="AH1327" s="3" t="s">
        <v>6478</v>
      </c>
      <c r="AI1327" s="3" t="s">
        <v>6482</v>
      </c>
      <c r="AJ1327" s="3" t="s">
        <v>6031</v>
      </c>
    </row>
    <row r="1328" spans="1:36" ht="15">
      <c r="A1328" s="10">
        <v>1431</v>
      </c>
      <c r="B1328" t="str">
        <f>IF(K1328="总计","",INDEX(主数据!A:AD,MATCH(J1328,主数据!A:A,0),9))</f>
        <v>华南大区公司</v>
      </c>
      <c r="C1328" t="str">
        <f>IF(K1328="","",INDEX(主数据!A:AD,MATCH(J1328,主数据!A:A,0),11))</f>
        <v>深圳市深长城商用物业服务有限公司</v>
      </c>
      <c r="D1328" t="str">
        <f t="shared" si="80"/>
        <v>SZ88物业服务费直接录入</v>
      </c>
      <c r="E1328" s="13" t="str">
        <f t="shared" si="82"/>
        <v/>
      </c>
      <c r="F1328" s="13" t="str">
        <f>IF(E1328="","",IFERROR(IF(IF(K1328="","",INDEX(收费标合同信息维护!A:Q,MATCH(D1328,收费标合同信息维护!J:J,0),10))=D1328,"有","无"),"无"))</f>
        <v/>
      </c>
      <c r="G1328" s="13" t="str">
        <f t="shared" si="81"/>
        <v/>
      </c>
      <c r="H1328" s="13" t="str">
        <f t="shared" si="83"/>
        <v/>
      </c>
      <c r="I1328" s="13" t="str">
        <f>IF(G1328="","",IFERROR(IF(IF(K1328="","",INDEX(收费标合同信息维护!A:Q,MATCH(G1328,收费标合同信息维护!M:M,0),13))=G1328,"有","无"),"无"))</f>
        <v/>
      </c>
      <c r="J1328" s="3" t="s">
        <v>3716</v>
      </c>
      <c r="K1328" s="3" t="s">
        <v>9446</v>
      </c>
      <c r="L1328" s="3" t="s">
        <v>6025</v>
      </c>
      <c r="M1328" s="3" t="s">
        <v>6026</v>
      </c>
      <c r="N1328" s="3" t="s">
        <v>6477</v>
      </c>
      <c r="O1328" s="3" t="s">
        <v>6478</v>
      </c>
      <c r="P1328" s="3" t="s">
        <v>9467</v>
      </c>
      <c r="Q1328" s="3" t="s">
        <v>9467</v>
      </c>
      <c r="R1328" s="3" t="s">
        <v>6479</v>
      </c>
      <c r="S1328" s="3" t="s">
        <v>6480</v>
      </c>
      <c r="T1328" s="3" t="s">
        <v>6691</v>
      </c>
      <c r="U1328" s="3" t="s">
        <v>154</v>
      </c>
      <c r="V1328" s="3" t="s">
        <v>154</v>
      </c>
      <c r="W1328" s="3" t="s">
        <v>154</v>
      </c>
      <c r="X1328" s="3" t="s">
        <v>154</v>
      </c>
      <c r="Y1328" s="3" t="s">
        <v>154</v>
      </c>
      <c r="Z1328" s="3" t="s">
        <v>154</v>
      </c>
      <c r="AA1328" s="3" t="s">
        <v>154</v>
      </c>
      <c r="AB1328" s="3" t="s">
        <v>154</v>
      </c>
      <c r="AC1328" s="3" t="s">
        <v>154</v>
      </c>
      <c r="AD1328" s="3" t="s">
        <v>6151</v>
      </c>
      <c r="AE1328" s="3" t="s">
        <v>6151</v>
      </c>
      <c r="AF1328" s="3" t="s">
        <v>154</v>
      </c>
      <c r="AG1328" s="3" t="s">
        <v>154</v>
      </c>
      <c r="AH1328" s="3" t="s">
        <v>6597</v>
      </c>
      <c r="AI1328" s="3" t="s">
        <v>6482</v>
      </c>
      <c r="AJ1328" s="3" t="s">
        <v>6027</v>
      </c>
    </row>
    <row r="1329" spans="1:36" ht="15">
      <c r="A1329" s="10">
        <v>1432</v>
      </c>
      <c r="B1329" t="str">
        <f>IF(K1329="总计","",INDEX(主数据!A:AD,MATCH(J1329,主数据!A:A,0),9))</f>
        <v>华南大区公司</v>
      </c>
      <c r="C1329" t="str">
        <f>IF(K1329="","",INDEX(主数据!A:AD,MATCH(J1329,主数据!A:A,0),11))</f>
        <v>深圳市深长城商用物业服务有限公司</v>
      </c>
      <c r="D1329" t="str">
        <f t="shared" si="80"/>
        <v>SZ88物业服务费定额</v>
      </c>
      <c r="E1329" s="13" t="str">
        <f t="shared" si="82"/>
        <v/>
      </c>
      <c r="F1329" s="13" t="str">
        <f>IF(E1329="","",IFERROR(IF(IF(K1329="","",INDEX(收费标合同信息维护!A:Q,MATCH(D1329,收费标合同信息维护!J:J,0),10))=D1329,"有","无"),"无"))</f>
        <v/>
      </c>
      <c r="G1329" s="13" t="str">
        <f t="shared" si="81"/>
        <v>SZ88物业服务费定额1350.00</v>
      </c>
      <c r="H1329" s="13" t="str">
        <f t="shared" si="83"/>
        <v>1350.00</v>
      </c>
      <c r="I1329" s="13" t="str">
        <f>IF(G1329="","",IFERROR(IF(IF(K1329="","",INDEX(收费标合同信息维护!A:Q,MATCH(G1329,收费标合同信息维护!M:M,0),13))=G1329,"有","无"),"无"))</f>
        <v>无</v>
      </c>
      <c r="J1329" s="3" t="s">
        <v>3716</v>
      </c>
      <c r="K1329" s="3" t="s">
        <v>9446</v>
      </c>
      <c r="L1329" s="3" t="s">
        <v>6025</v>
      </c>
      <c r="M1329" s="3" t="s">
        <v>6026</v>
      </c>
      <c r="N1329" s="3" t="s">
        <v>6477</v>
      </c>
      <c r="O1329" s="3" t="s">
        <v>6478</v>
      </c>
      <c r="P1329" s="3" t="s">
        <v>9468</v>
      </c>
      <c r="Q1329" s="3" t="s">
        <v>9468</v>
      </c>
      <c r="R1329" s="3" t="s">
        <v>6490</v>
      </c>
      <c r="S1329" s="3" t="s">
        <v>6491</v>
      </c>
      <c r="T1329" s="3" t="s">
        <v>6492</v>
      </c>
      <c r="U1329" s="3" t="s">
        <v>6538</v>
      </c>
      <c r="V1329" s="3" t="s">
        <v>154</v>
      </c>
      <c r="W1329" s="3" t="s">
        <v>9469</v>
      </c>
      <c r="X1329" s="3" t="s">
        <v>154</v>
      </c>
      <c r="Y1329" s="3" t="s">
        <v>154</v>
      </c>
      <c r="Z1329" s="3" t="s">
        <v>154</v>
      </c>
      <c r="AA1329" s="3" t="s">
        <v>154</v>
      </c>
      <c r="AB1329" s="3" t="s">
        <v>154</v>
      </c>
      <c r="AC1329" s="3" t="s">
        <v>154</v>
      </c>
      <c r="AD1329" s="3" t="s">
        <v>6151</v>
      </c>
      <c r="AE1329" s="3" t="s">
        <v>6151</v>
      </c>
      <c r="AF1329" s="3" t="s">
        <v>154</v>
      </c>
      <c r="AG1329" s="3" t="s">
        <v>154</v>
      </c>
      <c r="AH1329" s="3" t="s">
        <v>6597</v>
      </c>
      <c r="AI1329" s="3" t="s">
        <v>6482</v>
      </c>
      <c r="AJ1329" s="3" t="s">
        <v>6489</v>
      </c>
    </row>
    <row r="1330" spans="1:36" ht="15">
      <c r="A1330" s="10">
        <v>1433</v>
      </c>
      <c r="B1330" t="str">
        <f>IF(K1330="总计","",INDEX(主数据!A:AD,MATCH(J1330,主数据!A:A,0),9))</f>
        <v>华南大区公司</v>
      </c>
      <c r="C1330" t="str">
        <f>IF(K1330="","",INDEX(主数据!A:AD,MATCH(J1330,主数据!A:A,0),11))</f>
        <v>深圳市深长城商用物业服务有限公司</v>
      </c>
      <c r="D1330" t="str">
        <f t="shared" si="80"/>
        <v>SZ88物业服务费定额</v>
      </c>
      <c r="E1330" s="13" t="str">
        <f t="shared" si="82"/>
        <v/>
      </c>
      <c r="F1330" s="13" t="str">
        <f>IF(E1330="","",IFERROR(IF(IF(K1330="","",INDEX(收费标合同信息维护!A:Q,MATCH(D1330,收费标合同信息维护!J:J,0),10))=D1330,"有","无"),"无"))</f>
        <v/>
      </c>
      <c r="G1330" s="13" t="str">
        <f t="shared" si="81"/>
        <v>SZ88物业服务费定额1350.00</v>
      </c>
      <c r="H1330" s="13" t="str">
        <f t="shared" si="83"/>
        <v>1350.00</v>
      </c>
      <c r="I1330" s="13" t="str">
        <f>IF(G1330="","",IFERROR(IF(IF(K1330="","",INDEX(收费标合同信息维护!A:Q,MATCH(G1330,收费标合同信息维护!M:M,0),13))=G1330,"有","无"),"无"))</f>
        <v>无</v>
      </c>
      <c r="J1330" s="3" t="s">
        <v>3716</v>
      </c>
      <c r="K1330" s="3" t="s">
        <v>9446</v>
      </c>
      <c r="L1330" s="3" t="s">
        <v>6025</v>
      </c>
      <c r="M1330" s="3" t="s">
        <v>6026</v>
      </c>
      <c r="N1330" s="3" t="s">
        <v>6477</v>
      </c>
      <c r="O1330" s="3" t="s">
        <v>6478</v>
      </c>
      <c r="P1330" s="3" t="s">
        <v>9470</v>
      </c>
      <c r="Q1330" s="3" t="s">
        <v>9470</v>
      </c>
      <c r="R1330" s="3" t="s">
        <v>6490</v>
      </c>
      <c r="S1330" s="3" t="s">
        <v>6491</v>
      </c>
      <c r="T1330" s="3" t="s">
        <v>6492</v>
      </c>
      <c r="U1330" s="3" t="s">
        <v>6538</v>
      </c>
      <c r="V1330" s="3" t="s">
        <v>154</v>
      </c>
      <c r="W1330" s="3" t="s">
        <v>9469</v>
      </c>
      <c r="X1330" s="3" t="s">
        <v>154</v>
      </c>
      <c r="Y1330" s="3" t="s">
        <v>154</v>
      </c>
      <c r="Z1330" s="3" t="s">
        <v>154</v>
      </c>
      <c r="AA1330" s="3" t="s">
        <v>154</v>
      </c>
      <c r="AB1330" s="3" t="s">
        <v>154</v>
      </c>
      <c r="AC1330" s="3" t="s">
        <v>154</v>
      </c>
      <c r="AD1330" s="3" t="s">
        <v>6151</v>
      </c>
      <c r="AE1330" s="3" t="s">
        <v>6151</v>
      </c>
      <c r="AF1330" s="3" t="s">
        <v>154</v>
      </c>
      <c r="AG1330" s="3" t="s">
        <v>154</v>
      </c>
      <c r="AH1330" s="3" t="s">
        <v>6478</v>
      </c>
      <c r="AI1330" s="3" t="s">
        <v>6482</v>
      </c>
      <c r="AJ1330" s="3" t="s">
        <v>6489</v>
      </c>
    </row>
    <row r="1331" spans="1:36" ht="15">
      <c r="A1331" s="10">
        <v>1434</v>
      </c>
      <c r="B1331" t="str">
        <f>IF(K1331="总计","",INDEX(主数据!A:AD,MATCH(J1331,主数据!A:A,0),9))</f>
        <v>华南大区公司</v>
      </c>
      <c r="C1331" t="str">
        <f>IF(K1331="","",INDEX(主数据!A:AD,MATCH(J1331,主数据!A:A,0),11))</f>
        <v>深圳市深长城商用物业服务有限公司</v>
      </c>
      <c r="D1331" t="str">
        <f t="shared" si="80"/>
        <v>SZ88公共服务费直接录入</v>
      </c>
      <c r="E1331" s="13" t="str">
        <f t="shared" si="82"/>
        <v/>
      </c>
      <c r="F1331" s="13" t="str">
        <f>IF(E1331="","",IFERROR(IF(IF(K1331="","",INDEX(收费标合同信息维护!A:Q,MATCH(D1331,收费标合同信息维护!J:J,0),10))=D1331,"有","无"),"无"))</f>
        <v/>
      </c>
      <c r="G1331" s="13" t="str">
        <f t="shared" si="81"/>
        <v/>
      </c>
      <c r="H1331" s="13" t="str">
        <f t="shared" si="83"/>
        <v/>
      </c>
      <c r="I1331" s="13" t="str">
        <f>IF(G1331="","",IFERROR(IF(IF(K1331="","",INDEX(收费标合同信息维护!A:Q,MATCH(G1331,收费标合同信息维护!M:M,0),13))=G1331,"有","无"),"无"))</f>
        <v/>
      </c>
      <c r="J1331" s="3" t="s">
        <v>3716</v>
      </c>
      <c r="K1331" s="3" t="s">
        <v>9446</v>
      </c>
      <c r="L1331" s="3" t="s">
        <v>7004</v>
      </c>
      <c r="M1331" s="3" t="s">
        <v>9471</v>
      </c>
      <c r="N1331" s="3" t="s">
        <v>6477</v>
      </c>
      <c r="O1331" s="3" t="s">
        <v>6478</v>
      </c>
      <c r="P1331" s="3" t="s">
        <v>7004</v>
      </c>
      <c r="Q1331" s="3" t="s">
        <v>9472</v>
      </c>
      <c r="R1331" s="3" t="s">
        <v>6479</v>
      </c>
      <c r="S1331" s="3" t="s">
        <v>6480</v>
      </c>
      <c r="T1331" s="3" t="s">
        <v>6691</v>
      </c>
      <c r="U1331" s="3" t="s">
        <v>154</v>
      </c>
      <c r="V1331" s="3" t="s">
        <v>154</v>
      </c>
      <c r="W1331" s="3" t="s">
        <v>154</v>
      </c>
      <c r="X1331" s="3" t="s">
        <v>154</v>
      </c>
      <c r="Y1331" s="3" t="s">
        <v>154</v>
      </c>
      <c r="Z1331" s="3" t="s">
        <v>154</v>
      </c>
      <c r="AA1331" s="3" t="s">
        <v>154</v>
      </c>
      <c r="AB1331" s="3" t="s">
        <v>154</v>
      </c>
      <c r="AC1331" s="3" t="s">
        <v>154</v>
      </c>
      <c r="AD1331" s="3" t="s">
        <v>6151</v>
      </c>
      <c r="AE1331" s="3" t="s">
        <v>6151</v>
      </c>
      <c r="AF1331" s="3" t="s">
        <v>154</v>
      </c>
      <c r="AG1331" s="3" t="s">
        <v>154</v>
      </c>
      <c r="AH1331" s="3" t="s">
        <v>6597</v>
      </c>
      <c r="AI1331" s="3" t="s">
        <v>6482</v>
      </c>
      <c r="AJ1331" s="3" t="s">
        <v>39</v>
      </c>
    </row>
    <row r="1332" spans="1:36" ht="30">
      <c r="A1332" s="10">
        <v>1435</v>
      </c>
      <c r="B1332" t="str">
        <f>IF(K1332="总计","",INDEX(主数据!A:AD,MATCH(J1332,主数据!A:A,0),9))</f>
        <v>华南大区公司</v>
      </c>
      <c r="C1332" t="str">
        <f>IF(K1332="","",INDEX(主数据!A:AD,MATCH(J1332,主数据!A:A,0),11))</f>
        <v>深圳市深长城商用物业服务有限公司</v>
      </c>
      <c r="D1332" t="str">
        <f t="shared" si="80"/>
        <v>SZ88生活垃圾消纳费（仪表）标准方式0.67</v>
      </c>
      <c r="E1332" s="13" t="str">
        <f t="shared" si="82"/>
        <v>0.67</v>
      </c>
      <c r="F1332" s="13" t="str">
        <f>IF(E1332="","",IFERROR(IF(IF(K1332="","",INDEX(收费标合同信息维护!A:Q,MATCH(D1332,收费标合同信息维护!J:J,0),10))=D1332,"有","无"),"无"))</f>
        <v>无</v>
      </c>
      <c r="G1332" s="13" t="str">
        <f t="shared" si="81"/>
        <v/>
      </c>
      <c r="H1332" s="13" t="str">
        <f t="shared" si="83"/>
        <v/>
      </c>
      <c r="I1332" s="13" t="str">
        <f>IF(G1332="","",IFERROR(IF(IF(K1332="","",INDEX(收费标合同信息维护!A:Q,MATCH(G1332,收费标合同信息维护!M:M,0),13))=G1332,"有","无"),"无"))</f>
        <v/>
      </c>
      <c r="J1332" s="3" t="s">
        <v>3716</v>
      </c>
      <c r="K1332" s="3" t="s">
        <v>9446</v>
      </c>
      <c r="L1332" s="3" t="s">
        <v>6705</v>
      </c>
      <c r="M1332" s="3" t="s">
        <v>6706</v>
      </c>
      <c r="N1332" s="3" t="s">
        <v>6603</v>
      </c>
      <c r="O1332" s="3" t="s">
        <v>6478</v>
      </c>
      <c r="P1332" s="3" t="s">
        <v>6630</v>
      </c>
      <c r="Q1332" s="3" t="s">
        <v>9473</v>
      </c>
      <c r="R1332" s="3" t="s">
        <v>6484</v>
      </c>
      <c r="S1332" s="3" t="s">
        <v>6491</v>
      </c>
      <c r="T1332" s="3" t="s">
        <v>6691</v>
      </c>
      <c r="U1332" s="3" t="s">
        <v>154</v>
      </c>
      <c r="V1332" s="3" t="s">
        <v>9474</v>
      </c>
      <c r="W1332" s="3" t="s">
        <v>154</v>
      </c>
      <c r="X1332" s="3" t="s">
        <v>154</v>
      </c>
      <c r="Y1332" s="3" t="s">
        <v>154</v>
      </c>
      <c r="Z1332" s="3" t="s">
        <v>154</v>
      </c>
      <c r="AA1332" s="3" t="s">
        <v>154</v>
      </c>
      <c r="AB1332" s="3" t="s">
        <v>154</v>
      </c>
      <c r="AC1332" s="3" t="s">
        <v>154</v>
      </c>
      <c r="AD1332" s="3" t="s">
        <v>6151</v>
      </c>
      <c r="AE1332" s="3" t="s">
        <v>6151</v>
      </c>
      <c r="AF1332" s="3" t="s">
        <v>154</v>
      </c>
      <c r="AG1332" s="3" t="s">
        <v>154</v>
      </c>
      <c r="AH1332" s="3" t="s">
        <v>6597</v>
      </c>
      <c r="AI1332" s="3" t="s">
        <v>6482</v>
      </c>
      <c r="AJ1332" s="3" t="s">
        <v>6489</v>
      </c>
    </row>
    <row r="1333" spans="1:36" ht="30">
      <c r="A1333" s="10">
        <v>1436</v>
      </c>
      <c r="B1333" t="str">
        <f>IF(K1333="总计","",INDEX(主数据!A:AD,MATCH(J1333,主数据!A:A,0),9))</f>
        <v>华南大区公司</v>
      </c>
      <c r="C1333" t="str">
        <f>IF(K1333="","",INDEX(主数据!A:AD,MATCH(J1333,主数据!A:A,0),11))</f>
        <v>深圳市深长城商用物业服务有限公司</v>
      </c>
      <c r="D1333" t="str">
        <f t="shared" si="80"/>
        <v>SZ88开发商委托停车租赁费（临时）定额</v>
      </c>
      <c r="E1333" s="13" t="str">
        <f t="shared" si="82"/>
        <v/>
      </c>
      <c r="F1333" s="13" t="str">
        <f>IF(E1333="","",IFERROR(IF(IF(K1333="","",INDEX(收费标合同信息维护!A:Q,MATCH(D1333,收费标合同信息维护!J:J,0),10))=D1333,"有","无"),"无"))</f>
        <v/>
      </c>
      <c r="G1333" s="13" t="str">
        <f t="shared" si="81"/>
        <v>SZ88开发商委托停车租赁费（临时）定额85000.00</v>
      </c>
      <c r="H1333" s="13" t="str">
        <f t="shared" si="83"/>
        <v>85000.00</v>
      </c>
      <c r="I1333" s="13" t="str">
        <f>IF(G1333="","",IFERROR(IF(IF(K1333="","",INDEX(收费标合同信息维护!A:Q,MATCH(G1333,收费标合同信息维护!M:M,0),13))=G1333,"有","无"),"无"))</f>
        <v>无</v>
      </c>
      <c r="J1333" s="3" t="s">
        <v>3716</v>
      </c>
      <c r="K1333" s="3" t="s">
        <v>9446</v>
      </c>
      <c r="L1333" s="3" t="s">
        <v>6919</v>
      </c>
      <c r="M1333" s="3" t="s">
        <v>6920</v>
      </c>
      <c r="N1333" s="3" t="s">
        <v>6477</v>
      </c>
      <c r="O1333" s="3" t="s">
        <v>6478</v>
      </c>
      <c r="P1333" s="3" t="s">
        <v>6919</v>
      </c>
      <c r="Q1333" s="3" t="s">
        <v>9475</v>
      </c>
      <c r="R1333" s="3" t="s">
        <v>6490</v>
      </c>
      <c r="S1333" s="3" t="s">
        <v>6491</v>
      </c>
      <c r="T1333" s="3" t="s">
        <v>7084</v>
      </c>
      <c r="U1333" s="3" t="s">
        <v>154</v>
      </c>
      <c r="V1333" s="3" t="s">
        <v>154</v>
      </c>
      <c r="W1333" s="3" t="s">
        <v>9476</v>
      </c>
      <c r="X1333" s="3" t="s">
        <v>154</v>
      </c>
      <c r="Y1333" s="3" t="s">
        <v>154</v>
      </c>
      <c r="Z1333" s="3" t="s">
        <v>154</v>
      </c>
      <c r="AA1333" s="3" t="s">
        <v>154</v>
      </c>
      <c r="AB1333" s="3" t="s">
        <v>154</v>
      </c>
      <c r="AC1333" s="3" t="s">
        <v>154</v>
      </c>
      <c r="AD1333" s="3" t="s">
        <v>6151</v>
      </c>
      <c r="AE1333" s="3" t="s">
        <v>6151</v>
      </c>
      <c r="AF1333" s="3" t="s">
        <v>154</v>
      </c>
      <c r="AG1333" s="3" t="s">
        <v>154</v>
      </c>
      <c r="AH1333" s="3" t="s">
        <v>6478</v>
      </c>
      <c r="AI1333" s="3" t="s">
        <v>6482</v>
      </c>
      <c r="AJ1333" s="3" t="s">
        <v>6033</v>
      </c>
    </row>
    <row r="1334" spans="1:36" ht="30">
      <c r="A1334" s="10">
        <v>1437</v>
      </c>
      <c r="B1334" t="str">
        <f>IF(K1334="总计","",INDEX(主数据!A:AD,MATCH(J1334,主数据!A:A,0),9))</f>
        <v>华南大区公司</v>
      </c>
      <c r="C1334" t="str">
        <f>IF(K1334="","",INDEX(主数据!A:AD,MATCH(J1334,主数据!A:A,0),11))</f>
        <v>深圳市深长城商用物业服务有限公司</v>
      </c>
      <c r="D1334" t="str">
        <f t="shared" si="80"/>
        <v>SZ88开发商委托停车租赁费（临时）直接录入</v>
      </c>
      <c r="E1334" s="13" t="str">
        <f t="shared" si="82"/>
        <v/>
      </c>
      <c r="F1334" s="13" t="str">
        <f>IF(E1334="","",IFERROR(IF(IF(K1334="","",INDEX(收费标合同信息维护!A:Q,MATCH(D1334,收费标合同信息维护!J:J,0),10))=D1334,"有","无"),"无"))</f>
        <v/>
      </c>
      <c r="G1334" s="13" t="str">
        <f t="shared" si="81"/>
        <v/>
      </c>
      <c r="H1334" s="13" t="str">
        <f t="shared" si="83"/>
        <v/>
      </c>
      <c r="I1334" s="13" t="str">
        <f>IF(G1334="","",IFERROR(IF(IF(K1334="","",INDEX(收费标合同信息维护!A:Q,MATCH(G1334,收费标合同信息维护!M:M,0),13))=G1334,"有","无"),"无"))</f>
        <v/>
      </c>
      <c r="J1334" s="3" t="s">
        <v>3716</v>
      </c>
      <c r="K1334" s="3" t="s">
        <v>9446</v>
      </c>
      <c r="L1334" s="3" t="s">
        <v>6919</v>
      </c>
      <c r="M1334" s="3" t="s">
        <v>6920</v>
      </c>
      <c r="N1334" s="3" t="s">
        <v>6477</v>
      </c>
      <c r="O1334" s="3" t="s">
        <v>6478</v>
      </c>
      <c r="P1334" s="3" t="s">
        <v>9477</v>
      </c>
      <c r="Q1334" s="3" t="s">
        <v>9478</v>
      </c>
      <c r="R1334" s="3" t="s">
        <v>6479</v>
      </c>
      <c r="S1334" s="3" t="s">
        <v>6480</v>
      </c>
      <c r="T1334" s="3" t="s">
        <v>6691</v>
      </c>
      <c r="U1334" s="3" t="s">
        <v>154</v>
      </c>
      <c r="V1334" s="3" t="s">
        <v>154</v>
      </c>
      <c r="W1334" s="3" t="s">
        <v>154</v>
      </c>
      <c r="X1334" s="3" t="s">
        <v>154</v>
      </c>
      <c r="Y1334" s="3" t="s">
        <v>154</v>
      </c>
      <c r="Z1334" s="3" t="s">
        <v>154</v>
      </c>
      <c r="AA1334" s="3" t="s">
        <v>154</v>
      </c>
      <c r="AB1334" s="3" t="s">
        <v>154</v>
      </c>
      <c r="AC1334" s="3" t="s">
        <v>154</v>
      </c>
      <c r="AD1334" s="3" t="s">
        <v>6151</v>
      </c>
      <c r="AE1334" s="3" t="s">
        <v>6151</v>
      </c>
      <c r="AF1334" s="3" t="s">
        <v>154</v>
      </c>
      <c r="AG1334" s="3" t="s">
        <v>154</v>
      </c>
      <c r="AH1334" s="3" t="s">
        <v>6597</v>
      </c>
      <c r="AI1334" s="3" t="s">
        <v>6482</v>
      </c>
      <c r="AJ1334" s="3" t="s">
        <v>39</v>
      </c>
    </row>
    <row r="1335" spans="1:36" ht="30">
      <c r="A1335" s="10">
        <v>1438</v>
      </c>
      <c r="B1335" t="str">
        <f>IF(K1335="总计","",INDEX(主数据!A:AD,MATCH(J1335,主数据!A:A,0),9))</f>
        <v>华南大区公司</v>
      </c>
      <c r="C1335" t="str">
        <f>IF(K1335="","",INDEX(主数据!A:AD,MATCH(J1335,主数据!A:A,0),11))</f>
        <v>深圳市深长城商用物业服务有限公司</v>
      </c>
      <c r="D1335" t="str">
        <f t="shared" si="80"/>
        <v>SZ88开发商委托停车租赁费（固定）定额</v>
      </c>
      <c r="E1335" s="13" t="str">
        <f t="shared" si="82"/>
        <v/>
      </c>
      <c r="F1335" s="13" t="str">
        <f>IF(E1335="","",IFERROR(IF(IF(K1335="","",INDEX(收费标合同信息维护!A:Q,MATCH(D1335,收费标合同信息维护!J:J,0),10))=D1335,"有","无"),"无"))</f>
        <v/>
      </c>
      <c r="G1335" s="13" t="str">
        <f t="shared" si="81"/>
        <v>SZ88开发商委托停车租赁费（固定）定额45000.00</v>
      </c>
      <c r="H1335" s="13" t="str">
        <f t="shared" si="83"/>
        <v>45000.00</v>
      </c>
      <c r="I1335" s="13" t="str">
        <f>IF(G1335="","",IFERROR(IF(IF(K1335="","",INDEX(收费标合同信息维护!A:Q,MATCH(G1335,收费标合同信息维护!M:M,0),13))=G1335,"有","无"),"无"))</f>
        <v>无</v>
      </c>
      <c r="J1335" s="3" t="s">
        <v>3716</v>
      </c>
      <c r="K1335" s="3" t="s">
        <v>9446</v>
      </c>
      <c r="L1335" s="3" t="s">
        <v>6818</v>
      </c>
      <c r="M1335" s="3" t="s">
        <v>6819</v>
      </c>
      <c r="N1335" s="3" t="s">
        <v>6477</v>
      </c>
      <c r="O1335" s="3" t="s">
        <v>6478</v>
      </c>
      <c r="P1335" s="3" t="s">
        <v>6818</v>
      </c>
      <c r="Q1335" s="3" t="s">
        <v>9479</v>
      </c>
      <c r="R1335" s="3" t="s">
        <v>6490</v>
      </c>
      <c r="S1335" s="3" t="s">
        <v>6491</v>
      </c>
      <c r="T1335" s="3" t="s">
        <v>7084</v>
      </c>
      <c r="U1335" s="3" t="s">
        <v>154</v>
      </c>
      <c r="V1335" s="3" t="s">
        <v>154</v>
      </c>
      <c r="W1335" s="3" t="s">
        <v>7282</v>
      </c>
      <c r="X1335" s="3" t="s">
        <v>154</v>
      </c>
      <c r="Y1335" s="3" t="s">
        <v>154</v>
      </c>
      <c r="Z1335" s="3" t="s">
        <v>154</v>
      </c>
      <c r="AA1335" s="3" t="s">
        <v>154</v>
      </c>
      <c r="AB1335" s="3" t="s">
        <v>154</v>
      </c>
      <c r="AC1335" s="3" t="s">
        <v>154</v>
      </c>
      <c r="AD1335" s="3" t="s">
        <v>6151</v>
      </c>
      <c r="AE1335" s="3" t="s">
        <v>6151</v>
      </c>
      <c r="AF1335" s="3" t="s">
        <v>154</v>
      </c>
      <c r="AG1335" s="3" t="s">
        <v>154</v>
      </c>
      <c r="AH1335" s="3" t="s">
        <v>6478</v>
      </c>
      <c r="AI1335" s="3" t="s">
        <v>6482</v>
      </c>
      <c r="AJ1335" s="3" t="s">
        <v>6033</v>
      </c>
    </row>
    <row r="1336" spans="1:36" ht="30">
      <c r="A1336" s="10">
        <v>1439</v>
      </c>
      <c r="B1336" t="str">
        <f>IF(K1336="总计","",INDEX(主数据!A:AD,MATCH(J1336,主数据!A:A,0),9))</f>
        <v>华南大区公司</v>
      </c>
      <c r="C1336" t="str">
        <f>IF(K1336="","",INDEX(主数据!A:AD,MATCH(J1336,主数据!A:A,0),11))</f>
        <v>深圳市深长城商用物业服务有限公司</v>
      </c>
      <c r="D1336" t="str">
        <f t="shared" si="80"/>
        <v>SZ88开发商委托停车租赁费（固定）直接录入</v>
      </c>
      <c r="E1336" s="13" t="str">
        <f t="shared" si="82"/>
        <v/>
      </c>
      <c r="F1336" s="13" t="str">
        <f>IF(E1336="","",IFERROR(IF(IF(K1336="","",INDEX(收费标合同信息维护!A:Q,MATCH(D1336,收费标合同信息维护!J:J,0),10))=D1336,"有","无"),"无"))</f>
        <v/>
      </c>
      <c r="G1336" s="13" t="str">
        <f t="shared" si="81"/>
        <v/>
      </c>
      <c r="H1336" s="13" t="str">
        <f t="shared" si="83"/>
        <v/>
      </c>
      <c r="I1336" s="13" t="str">
        <f>IF(G1336="","",IFERROR(IF(IF(K1336="","",INDEX(收费标合同信息维护!A:Q,MATCH(G1336,收费标合同信息维护!M:M,0),13))=G1336,"有","无"),"无"))</f>
        <v/>
      </c>
      <c r="J1336" s="3" t="s">
        <v>3716</v>
      </c>
      <c r="K1336" s="3" t="s">
        <v>9446</v>
      </c>
      <c r="L1336" s="3" t="s">
        <v>6818</v>
      </c>
      <c r="M1336" s="3" t="s">
        <v>6819</v>
      </c>
      <c r="N1336" s="3" t="s">
        <v>6477</v>
      </c>
      <c r="O1336" s="3" t="s">
        <v>6478</v>
      </c>
      <c r="P1336" s="3" t="s">
        <v>9480</v>
      </c>
      <c r="Q1336" s="3" t="s">
        <v>9481</v>
      </c>
      <c r="R1336" s="3" t="s">
        <v>6479</v>
      </c>
      <c r="S1336" s="3" t="s">
        <v>6480</v>
      </c>
      <c r="T1336" s="3" t="s">
        <v>6691</v>
      </c>
      <c r="U1336" s="3" t="s">
        <v>154</v>
      </c>
      <c r="V1336" s="3" t="s">
        <v>154</v>
      </c>
      <c r="W1336" s="3" t="s">
        <v>154</v>
      </c>
      <c r="X1336" s="3" t="s">
        <v>154</v>
      </c>
      <c r="Y1336" s="3" t="s">
        <v>154</v>
      </c>
      <c r="Z1336" s="3" t="s">
        <v>154</v>
      </c>
      <c r="AA1336" s="3" t="s">
        <v>154</v>
      </c>
      <c r="AB1336" s="3" t="s">
        <v>154</v>
      </c>
      <c r="AC1336" s="3" t="s">
        <v>154</v>
      </c>
      <c r="AD1336" s="3" t="s">
        <v>6151</v>
      </c>
      <c r="AE1336" s="3" t="s">
        <v>6151</v>
      </c>
      <c r="AF1336" s="3" t="s">
        <v>154</v>
      </c>
      <c r="AG1336" s="3" t="s">
        <v>154</v>
      </c>
      <c r="AH1336" s="3" t="s">
        <v>6597</v>
      </c>
      <c r="AI1336" s="3" t="s">
        <v>6482</v>
      </c>
      <c r="AJ1336" s="3" t="s">
        <v>39</v>
      </c>
    </row>
    <row r="1337" spans="1:36" ht="30">
      <c r="A1337" s="10">
        <v>1440</v>
      </c>
      <c r="B1337" t="str">
        <f>IF(K1337="总计","",INDEX(主数据!A:AD,MATCH(J1337,主数据!A:A,0),9))</f>
        <v>华南大区公司</v>
      </c>
      <c r="C1337" t="str">
        <f>IF(K1337="","",INDEX(主数据!A:AD,MATCH(J1337,主数据!A:A,0),11))</f>
        <v>深圳市深长城商用物业服务有限公司</v>
      </c>
      <c r="D1337" t="str">
        <f t="shared" si="80"/>
        <v>SZ88开发商委托停车管理费（固定）直接录入</v>
      </c>
      <c r="E1337" s="13" t="str">
        <f t="shared" si="82"/>
        <v/>
      </c>
      <c r="F1337" s="13" t="str">
        <f>IF(E1337="","",IFERROR(IF(IF(K1337="","",INDEX(收费标合同信息维护!A:Q,MATCH(D1337,收费标合同信息维护!J:J,0),10))=D1337,"有","无"),"无"))</f>
        <v/>
      </c>
      <c r="G1337" s="13" t="str">
        <f t="shared" si="81"/>
        <v/>
      </c>
      <c r="H1337" s="13" t="str">
        <f t="shared" si="83"/>
        <v/>
      </c>
      <c r="I1337" s="13" t="str">
        <f>IF(G1337="","",IFERROR(IF(IF(K1337="","",INDEX(收费标合同信息维护!A:Q,MATCH(G1337,收费标合同信息维护!M:M,0),13))=G1337,"有","无"),"无"))</f>
        <v/>
      </c>
      <c r="J1337" s="3" t="s">
        <v>3716</v>
      </c>
      <c r="K1337" s="3" t="s">
        <v>9446</v>
      </c>
      <c r="L1337" s="3" t="s">
        <v>6512</v>
      </c>
      <c r="M1337" s="3" t="s">
        <v>6513</v>
      </c>
      <c r="N1337" s="3" t="s">
        <v>6477</v>
      </c>
      <c r="O1337" s="3" t="s">
        <v>6478</v>
      </c>
      <c r="P1337" s="3" t="s">
        <v>9482</v>
      </c>
      <c r="Q1337" s="3" t="s">
        <v>9483</v>
      </c>
      <c r="R1337" s="3" t="s">
        <v>6479</v>
      </c>
      <c r="S1337" s="3" t="s">
        <v>6480</v>
      </c>
      <c r="T1337" s="3" t="s">
        <v>6691</v>
      </c>
      <c r="U1337" s="3" t="s">
        <v>154</v>
      </c>
      <c r="V1337" s="3" t="s">
        <v>154</v>
      </c>
      <c r="W1337" s="3" t="s">
        <v>154</v>
      </c>
      <c r="X1337" s="3" t="s">
        <v>154</v>
      </c>
      <c r="Y1337" s="3" t="s">
        <v>154</v>
      </c>
      <c r="Z1337" s="3" t="s">
        <v>154</v>
      </c>
      <c r="AA1337" s="3" t="s">
        <v>154</v>
      </c>
      <c r="AB1337" s="3" t="s">
        <v>154</v>
      </c>
      <c r="AC1337" s="3" t="s">
        <v>154</v>
      </c>
      <c r="AD1337" s="3" t="s">
        <v>6151</v>
      </c>
      <c r="AE1337" s="3" t="s">
        <v>6151</v>
      </c>
      <c r="AF1337" s="3" t="s">
        <v>154</v>
      </c>
      <c r="AG1337" s="3" t="s">
        <v>154</v>
      </c>
      <c r="AH1337" s="3" t="s">
        <v>6597</v>
      </c>
      <c r="AI1337" s="3" t="s">
        <v>6482</v>
      </c>
      <c r="AJ1337" s="3" t="s">
        <v>6033</v>
      </c>
    </row>
    <row r="1338" spans="1:36" ht="30">
      <c r="A1338" s="10">
        <v>1441</v>
      </c>
      <c r="B1338" t="str">
        <f>IF(K1338="总计","",INDEX(主数据!A:AD,MATCH(J1338,主数据!A:A,0),9))</f>
        <v>华南大区公司</v>
      </c>
      <c r="C1338" t="str">
        <f>IF(K1338="","",INDEX(主数据!A:AD,MATCH(J1338,主数据!A:A,0),11))</f>
        <v>深圳市深长城商用物业服务有限公司</v>
      </c>
      <c r="D1338" t="str">
        <f t="shared" si="80"/>
        <v>SZ88开发商委托停车管理费（固定）直接录入</v>
      </c>
      <c r="E1338" s="13" t="str">
        <f t="shared" si="82"/>
        <v/>
      </c>
      <c r="F1338" s="13" t="str">
        <f>IF(E1338="","",IFERROR(IF(IF(K1338="","",INDEX(收费标合同信息维护!A:Q,MATCH(D1338,收费标合同信息维护!J:J,0),10))=D1338,"有","无"),"无"))</f>
        <v/>
      </c>
      <c r="G1338" s="13" t="str">
        <f t="shared" si="81"/>
        <v/>
      </c>
      <c r="H1338" s="13" t="str">
        <f t="shared" si="83"/>
        <v/>
      </c>
      <c r="I1338" s="13" t="str">
        <f>IF(G1338="","",IFERROR(IF(IF(K1338="","",INDEX(收费标合同信息维护!A:Q,MATCH(G1338,收费标合同信息维护!M:M,0),13))=G1338,"有","无"),"无"))</f>
        <v/>
      </c>
      <c r="J1338" s="3" t="s">
        <v>3716</v>
      </c>
      <c r="K1338" s="3" t="s">
        <v>9446</v>
      </c>
      <c r="L1338" s="3" t="s">
        <v>6512</v>
      </c>
      <c r="M1338" s="3" t="s">
        <v>6513</v>
      </c>
      <c r="N1338" s="3" t="s">
        <v>6477</v>
      </c>
      <c r="O1338" s="3" t="s">
        <v>6478</v>
      </c>
      <c r="P1338" s="3" t="s">
        <v>9484</v>
      </c>
      <c r="Q1338" s="3" t="s">
        <v>9485</v>
      </c>
      <c r="R1338" s="3" t="s">
        <v>6479</v>
      </c>
      <c r="S1338" s="3" t="s">
        <v>6480</v>
      </c>
      <c r="T1338" s="3" t="s">
        <v>6691</v>
      </c>
      <c r="U1338" s="3" t="s">
        <v>154</v>
      </c>
      <c r="V1338" s="3" t="s">
        <v>154</v>
      </c>
      <c r="W1338" s="3" t="s">
        <v>154</v>
      </c>
      <c r="X1338" s="3" t="s">
        <v>154</v>
      </c>
      <c r="Y1338" s="3" t="s">
        <v>154</v>
      </c>
      <c r="Z1338" s="3" t="s">
        <v>154</v>
      </c>
      <c r="AA1338" s="3" t="s">
        <v>154</v>
      </c>
      <c r="AB1338" s="3" t="s">
        <v>154</v>
      </c>
      <c r="AC1338" s="3" t="s">
        <v>154</v>
      </c>
      <c r="AD1338" s="3" t="s">
        <v>6151</v>
      </c>
      <c r="AE1338" s="3" t="s">
        <v>6151</v>
      </c>
      <c r="AF1338" s="3" t="s">
        <v>154</v>
      </c>
      <c r="AG1338" s="3" t="s">
        <v>154</v>
      </c>
      <c r="AH1338" s="3" t="s">
        <v>6597</v>
      </c>
      <c r="AI1338" s="3" t="s">
        <v>6482</v>
      </c>
      <c r="AJ1338" s="3" t="s">
        <v>34</v>
      </c>
    </row>
    <row r="1339" spans="1:36" ht="15">
      <c r="A1339" s="10">
        <v>1442</v>
      </c>
      <c r="B1339" t="str">
        <f>IF(K1339="总计","",INDEX(主数据!A:AD,MATCH(J1339,主数据!A:A,0),9))</f>
        <v>华南大区公司</v>
      </c>
      <c r="C1339" t="str">
        <f>IF(K1339="","",INDEX(主数据!A:AD,MATCH(J1339,主数据!A:A,0),11))</f>
        <v>深圳市深长城商用物业服务有限公司</v>
      </c>
      <c r="D1339" t="str">
        <f t="shared" si="80"/>
        <v>SZ88电费标准方式1.23</v>
      </c>
      <c r="E1339" s="13" t="str">
        <f t="shared" si="82"/>
        <v>1.23</v>
      </c>
      <c r="F1339" s="13" t="str">
        <f>IF(E1339="","",IFERROR(IF(IF(K1339="","",INDEX(收费标合同信息维护!A:Q,MATCH(D1339,收费标合同信息维护!J:J,0),10))=D1339,"有","无"),"无"))</f>
        <v>无</v>
      </c>
      <c r="G1339" s="13" t="str">
        <f t="shared" si="81"/>
        <v/>
      </c>
      <c r="H1339" s="13" t="str">
        <f t="shared" si="83"/>
        <v/>
      </c>
      <c r="I1339" s="13" t="str">
        <f>IF(G1339="","",IFERROR(IF(IF(K1339="","",INDEX(收费标合同信息维护!A:Q,MATCH(G1339,收费标合同信息维护!M:M,0),13))=G1339,"有","无"),"无"))</f>
        <v/>
      </c>
      <c r="J1339" s="3" t="s">
        <v>3716</v>
      </c>
      <c r="K1339" s="3" t="s">
        <v>9446</v>
      </c>
      <c r="L1339" s="3" t="s">
        <v>6601</v>
      </c>
      <c r="M1339" s="3" t="s">
        <v>6602</v>
      </c>
      <c r="N1339" s="3" t="s">
        <v>6603</v>
      </c>
      <c r="O1339" s="3" t="s">
        <v>6478</v>
      </c>
      <c r="P1339" s="3" t="s">
        <v>9486</v>
      </c>
      <c r="Q1339" s="3" t="s">
        <v>9487</v>
      </c>
      <c r="R1339" s="3" t="s">
        <v>6484</v>
      </c>
      <c r="S1339" s="3" t="s">
        <v>6491</v>
      </c>
      <c r="T1339" s="3" t="s">
        <v>6691</v>
      </c>
      <c r="U1339" s="3" t="s">
        <v>154</v>
      </c>
      <c r="V1339" s="3" t="s">
        <v>9488</v>
      </c>
      <c r="W1339" s="3" t="s">
        <v>154</v>
      </c>
      <c r="X1339" s="3" t="s">
        <v>154</v>
      </c>
      <c r="Y1339" s="3" t="s">
        <v>154</v>
      </c>
      <c r="Z1339" s="3" t="s">
        <v>154</v>
      </c>
      <c r="AA1339" s="3" t="s">
        <v>154</v>
      </c>
      <c r="AB1339" s="3" t="s">
        <v>154</v>
      </c>
      <c r="AC1339" s="3" t="s">
        <v>154</v>
      </c>
      <c r="AD1339" s="3" t="s">
        <v>6151</v>
      </c>
      <c r="AE1339" s="3" t="s">
        <v>6151</v>
      </c>
      <c r="AF1339" s="3" t="s">
        <v>154</v>
      </c>
      <c r="AG1339" s="3" t="s">
        <v>154</v>
      </c>
      <c r="AH1339" s="3" t="s">
        <v>6478</v>
      </c>
      <c r="AI1339" s="3" t="s">
        <v>6482</v>
      </c>
      <c r="AJ1339" s="3" t="s">
        <v>6489</v>
      </c>
    </row>
    <row r="1340" spans="1:36" ht="15">
      <c r="A1340" s="10">
        <v>1443</v>
      </c>
      <c r="B1340" t="str">
        <f>IF(K1340="总计","",INDEX(主数据!A:AD,MATCH(J1340,主数据!A:A,0),9))</f>
        <v>华南大区公司</v>
      </c>
      <c r="C1340" t="str">
        <f>IF(K1340="","",INDEX(主数据!A:AD,MATCH(J1340,主数据!A:A,0),11))</f>
        <v>深圳市深长城商用物业服务有限公司</v>
      </c>
      <c r="D1340" t="str">
        <f t="shared" si="80"/>
        <v>SZ88电费标准方式1.50</v>
      </c>
      <c r="E1340" s="13" t="str">
        <f t="shared" si="82"/>
        <v>1.50</v>
      </c>
      <c r="F1340" s="13" t="str">
        <f>IF(E1340="","",IFERROR(IF(IF(K1340="","",INDEX(收费标合同信息维护!A:Q,MATCH(D1340,收费标合同信息维护!J:J,0),10))=D1340,"有","无"),"无"))</f>
        <v>无</v>
      </c>
      <c r="G1340" s="13" t="str">
        <f t="shared" si="81"/>
        <v/>
      </c>
      <c r="H1340" s="13" t="str">
        <f t="shared" si="83"/>
        <v/>
      </c>
      <c r="I1340" s="13" t="str">
        <f>IF(G1340="","",IFERROR(IF(IF(K1340="","",INDEX(收费标合同信息维护!A:Q,MATCH(G1340,收费标合同信息维护!M:M,0),13))=G1340,"有","无"),"无"))</f>
        <v/>
      </c>
      <c r="J1340" s="3" t="s">
        <v>3716</v>
      </c>
      <c r="K1340" s="3" t="s">
        <v>9446</v>
      </c>
      <c r="L1340" s="3" t="s">
        <v>6601</v>
      </c>
      <c r="M1340" s="3" t="s">
        <v>6602</v>
      </c>
      <c r="N1340" s="3" t="s">
        <v>6603</v>
      </c>
      <c r="O1340" s="3" t="s">
        <v>6478</v>
      </c>
      <c r="P1340" s="3" t="s">
        <v>9489</v>
      </c>
      <c r="Q1340" s="3" t="s">
        <v>9490</v>
      </c>
      <c r="R1340" s="3" t="s">
        <v>6484</v>
      </c>
      <c r="S1340" s="3" t="s">
        <v>6491</v>
      </c>
      <c r="T1340" s="3" t="s">
        <v>6691</v>
      </c>
      <c r="U1340" s="3" t="s">
        <v>154</v>
      </c>
      <c r="V1340" s="3" t="s">
        <v>6608</v>
      </c>
      <c r="W1340" s="3" t="s">
        <v>154</v>
      </c>
      <c r="X1340" s="3" t="s">
        <v>154</v>
      </c>
      <c r="Y1340" s="3" t="s">
        <v>154</v>
      </c>
      <c r="Z1340" s="3" t="s">
        <v>154</v>
      </c>
      <c r="AA1340" s="3" t="s">
        <v>154</v>
      </c>
      <c r="AB1340" s="3" t="s">
        <v>154</v>
      </c>
      <c r="AC1340" s="3" t="s">
        <v>154</v>
      </c>
      <c r="AD1340" s="3" t="s">
        <v>6151</v>
      </c>
      <c r="AE1340" s="3" t="s">
        <v>6151</v>
      </c>
      <c r="AF1340" s="3" t="s">
        <v>154</v>
      </c>
      <c r="AG1340" s="3" t="s">
        <v>154</v>
      </c>
      <c r="AH1340" s="3" t="s">
        <v>6478</v>
      </c>
      <c r="AI1340" s="3" t="s">
        <v>6482</v>
      </c>
      <c r="AJ1340" s="3" t="s">
        <v>6489</v>
      </c>
    </row>
    <row r="1341" spans="1:36" ht="15">
      <c r="A1341" s="10">
        <v>1444</v>
      </c>
      <c r="B1341" t="str">
        <f>IF(K1341="总计","",INDEX(主数据!A:AD,MATCH(J1341,主数据!A:A,0),9))</f>
        <v>华南大区公司</v>
      </c>
      <c r="C1341" t="str">
        <f>IF(K1341="","",INDEX(主数据!A:AD,MATCH(J1341,主数据!A:A,0),11))</f>
        <v>深圳市深长城商用物业服务有限公司</v>
      </c>
      <c r="D1341" t="str">
        <f t="shared" si="80"/>
        <v>SZ88电费标准方式1.00</v>
      </c>
      <c r="E1341" s="13" t="str">
        <f t="shared" si="82"/>
        <v>1.00</v>
      </c>
      <c r="F1341" s="13" t="str">
        <f>IF(E1341="","",IFERROR(IF(IF(K1341="","",INDEX(收费标合同信息维护!A:Q,MATCH(D1341,收费标合同信息维护!J:J,0),10))=D1341,"有","无"),"无"))</f>
        <v>无</v>
      </c>
      <c r="G1341" s="13" t="str">
        <f t="shared" si="81"/>
        <v/>
      </c>
      <c r="H1341" s="13" t="str">
        <f t="shared" si="83"/>
        <v/>
      </c>
      <c r="I1341" s="13" t="str">
        <f>IF(G1341="","",IFERROR(IF(IF(K1341="","",INDEX(收费标合同信息维护!A:Q,MATCH(G1341,收费标合同信息维护!M:M,0),13))=G1341,"有","无"),"无"))</f>
        <v/>
      </c>
      <c r="J1341" s="3" t="s">
        <v>3716</v>
      </c>
      <c r="K1341" s="3" t="s">
        <v>9446</v>
      </c>
      <c r="L1341" s="3" t="s">
        <v>6601</v>
      </c>
      <c r="M1341" s="3" t="s">
        <v>6602</v>
      </c>
      <c r="N1341" s="3" t="s">
        <v>6603</v>
      </c>
      <c r="O1341" s="3" t="s">
        <v>6478</v>
      </c>
      <c r="P1341" s="3" t="s">
        <v>9491</v>
      </c>
      <c r="Q1341" s="3" t="s">
        <v>9492</v>
      </c>
      <c r="R1341" s="3" t="s">
        <v>6484</v>
      </c>
      <c r="S1341" s="3" t="s">
        <v>6491</v>
      </c>
      <c r="T1341" s="3" t="s">
        <v>6691</v>
      </c>
      <c r="U1341" s="3" t="s">
        <v>154</v>
      </c>
      <c r="V1341" s="3" t="s">
        <v>6737</v>
      </c>
      <c r="W1341" s="3" t="s">
        <v>154</v>
      </c>
      <c r="X1341" s="3" t="s">
        <v>154</v>
      </c>
      <c r="Y1341" s="3" t="s">
        <v>154</v>
      </c>
      <c r="Z1341" s="3" t="s">
        <v>154</v>
      </c>
      <c r="AA1341" s="3" t="s">
        <v>154</v>
      </c>
      <c r="AB1341" s="3" t="s">
        <v>154</v>
      </c>
      <c r="AC1341" s="3" t="s">
        <v>154</v>
      </c>
      <c r="AD1341" s="3" t="s">
        <v>6151</v>
      </c>
      <c r="AE1341" s="3" t="s">
        <v>6151</v>
      </c>
      <c r="AF1341" s="3" t="s">
        <v>154</v>
      </c>
      <c r="AG1341" s="3" t="s">
        <v>154</v>
      </c>
      <c r="AH1341" s="3" t="s">
        <v>6478</v>
      </c>
      <c r="AI1341" s="3" t="s">
        <v>6482</v>
      </c>
      <c r="AJ1341" s="3" t="s">
        <v>6489</v>
      </c>
    </row>
    <row r="1342" spans="1:36" ht="15">
      <c r="A1342" s="10">
        <v>1445</v>
      </c>
      <c r="B1342" t="str">
        <f>IF(K1342="总计","",INDEX(主数据!A:AD,MATCH(J1342,主数据!A:A,0),9))</f>
        <v>华南大区公司</v>
      </c>
      <c r="C1342" t="str">
        <f>IF(K1342="","",INDEX(主数据!A:AD,MATCH(J1342,主数据!A:A,0),11))</f>
        <v>深圳市深长城商用物业服务有限公司</v>
      </c>
      <c r="D1342" t="str">
        <f t="shared" si="80"/>
        <v>SZ88电费标准方式0.66</v>
      </c>
      <c r="E1342" s="13" t="str">
        <f t="shared" si="82"/>
        <v>0.66</v>
      </c>
      <c r="F1342" s="13" t="str">
        <f>IF(E1342="","",IFERROR(IF(IF(K1342="","",INDEX(收费标合同信息维护!A:Q,MATCH(D1342,收费标合同信息维护!J:J,0),10))=D1342,"有","无"),"无"))</f>
        <v>无</v>
      </c>
      <c r="G1342" s="13" t="str">
        <f t="shared" si="81"/>
        <v/>
      </c>
      <c r="H1342" s="13" t="str">
        <f t="shared" si="83"/>
        <v/>
      </c>
      <c r="I1342" s="13" t="str">
        <f>IF(G1342="","",IFERROR(IF(IF(K1342="","",INDEX(收费标合同信息维护!A:Q,MATCH(G1342,收费标合同信息维护!M:M,0),13))=G1342,"有","无"),"无"))</f>
        <v/>
      </c>
      <c r="J1342" s="3" t="s">
        <v>3716</v>
      </c>
      <c r="K1342" s="3" t="s">
        <v>9446</v>
      </c>
      <c r="L1342" s="3" t="s">
        <v>6601</v>
      </c>
      <c r="M1342" s="3" t="s">
        <v>6602</v>
      </c>
      <c r="N1342" s="3" t="s">
        <v>6603</v>
      </c>
      <c r="O1342" s="3" t="s">
        <v>6478</v>
      </c>
      <c r="P1342" s="3" t="s">
        <v>9493</v>
      </c>
      <c r="Q1342" s="3" t="s">
        <v>9494</v>
      </c>
      <c r="R1342" s="3" t="s">
        <v>6484</v>
      </c>
      <c r="S1342" s="3" t="s">
        <v>6491</v>
      </c>
      <c r="T1342" s="3" t="s">
        <v>7127</v>
      </c>
      <c r="U1342" s="3" t="s">
        <v>154</v>
      </c>
      <c r="V1342" s="3" t="s">
        <v>9495</v>
      </c>
      <c r="W1342" s="3" t="s">
        <v>154</v>
      </c>
      <c r="X1342" s="3" t="s">
        <v>154</v>
      </c>
      <c r="Y1342" s="3" t="s">
        <v>154</v>
      </c>
      <c r="Z1342" s="3" t="s">
        <v>154</v>
      </c>
      <c r="AA1342" s="3" t="s">
        <v>154</v>
      </c>
      <c r="AB1342" s="3" t="s">
        <v>154</v>
      </c>
      <c r="AC1342" s="3" t="s">
        <v>154</v>
      </c>
      <c r="AD1342" s="3" t="s">
        <v>6151</v>
      </c>
      <c r="AE1342" s="3" t="s">
        <v>6151</v>
      </c>
      <c r="AF1342" s="3" t="s">
        <v>154</v>
      </c>
      <c r="AG1342" s="3" t="s">
        <v>154</v>
      </c>
      <c r="AH1342" s="3" t="s">
        <v>6478</v>
      </c>
      <c r="AI1342" s="3" t="s">
        <v>6482</v>
      </c>
      <c r="AJ1342" s="3" t="s">
        <v>6489</v>
      </c>
    </row>
    <row r="1343" spans="1:36" ht="15">
      <c r="A1343" s="10">
        <v>1446</v>
      </c>
      <c r="B1343" t="str">
        <f>IF(K1343="总计","",INDEX(主数据!A:AD,MATCH(J1343,主数据!A:A,0),9))</f>
        <v>华南大区公司</v>
      </c>
      <c r="C1343" t="str">
        <f>IF(K1343="","",INDEX(主数据!A:AD,MATCH(J1343,主数据!A:A,0),11))</f>
        <v>深圳市深长城商用物业服务有限公司</v>
      </c>
      <c r="D1343" t="str">
        <f t="shared" si="80"/>
        <v>SZ88电费标准方式0.71</v>
      </c>
      <c r="E1343" s="13" t="str">
        <f t="shared" si="82"/>
        <v>0.71</v>
      </c>
      <c r="F1343" s="13" t="str">
        <f>IF(E1343="","",IFERROR(IF(IF(K1343="","",INDEX(收费标合同信息维护!A:Q,MATCH(D1343,收费标合同信息维护!J:J,0),10))=D1343,"有","无"),"无"))</f>
        <v>无</v>
      </c>
      <c r="G1343" s="13" t="str">
        <f t="shared" si="81"/>
        <v/>
      </c>
      <c r="H1343" s="13" t="str">
        <f t="shared" si="83"/>
        <v/>
      </c>
      <c r="I1343" s="13" t="str">
        <f>IF(G1343="","",IFERROR(IF(IF(K1343="","",INDEX(收费标合同信息维护!A:Q,MATCH(G1343,收费标合同信息维护!M:M,0),13))=G1343,"有","无"),"无"))</f>
        <v/>
      </c>
      <c r="J1343" s="3" t="s">
        <v>3716</v>
      </c>
      <c r="K1343" s="3" t="s">
        <v>9446</v>
      </c>
      <c r="L1343" s="3" t="s">
        <v>6601</v>
      </c>
      <c r="M1343" s="3" t="s">
        <v>6602</v>
      </c>
      <c r="N1343" s="3" t="s">
        <v>6603</v>
      </c>
      <c r="O1343" s="3" t="s">
        <v>6478</v>
      </c>
      <c r="P1343" s="3" t="s">
        <v>9496</v>
      </c>
      <c r="Q1343" s="3" t="s">
        <v>9497</v>
      </c>
      <c r="R1343" s="3" t="s">
        <v>6484</v>
      </c>
      <c r="S1343" s="3" t="s">
        <v>6491</v>
      </c>
      <c r="T1343" s="3" t="s">
        <v>6691</v>
      </c>
      <c r="U1343" s="3" t="s">
        <v>154</v>
      </c>
      <c r="V1343" s="3" t="s">
        <v>9498</v>
      </c>
      <c r="W1343" s="3" t="s">
        <v>154</v>
      </c>
      <c r="X1343" s="3" t="s">
        <v>154</v>
      </c>
      <c r="Y1343" s="3" t="s">
        <v>154</v>
      </c>
      <c r="Z1343" s="3" t="s">
        <v>154</v>
      </c>
      <c r="AA1343" s="3" t="s">
        <v>154</v>
      </c>
      <c r="AB1343" s="3" t="s">
        <v>154</v>
      </c>
      <c r="AC1343" s="3" t="s">
        <v>154</v>
      </c>
      <c r="AD1343" s="3" t="s">
        <v>6151</v>
      </c>
      <c r="AE1343" s="3" t="s">
        <v>6151</v>
      </c>
      <c r="AF1343" s="3" t="s">
        <v>154</v>
      </c>
      <c r="AG1343" s="3" t="s">
        <v>154</v>
      </c>
      <c r="AH1343" s="3" t="s">
        <v>6597</v>
      </c>
      <c r="AI1343" s="3" t="s">
        <v>6482</v>
      </c>
      <c r="AJ1343" s="3" t="s">
        <v>6489</v>
      </c>
    </row>
    <row r="1344" spans="1:36" ht="15">
      <c r="A1344" s="10">
        <v>1447</v>
      </c>
      <c r="B1344" t="str">
        <f>IF(K1344="总计","",INDEX(主数据!A:AD,MATCH(J1344,主数据!A:A,0),9))</f>
        <v>华南大区公司</v>
      </c>
      <c r="C1344" t="str">
        <f>IF(K1344="","",INDEX(主数据!A:AD,MATCH(J1344,主数据!A:A,0),11))</f>
        <v>深圳市深长城商用物业服务有限公司</v>
      </c>
      <c r="D1344" t="str">
        <f t="shared" si="80"/>
        <v>SZ88自来水费（简易征收）标准方式2.53</v>
      </c>
      <c r="E1344" s="13" t="str">
        <f t="shared" si="82"/>
        <v>2.53</v>
      </c>
      <c r="F1344" s="13" t="str">
        <f>IF(E1344="","",IFERROR(IF(IF(K1344="","",INDEX(收费标合同信息维护!A:Q,MATCH(D1344,收费标合同信息维护!J:J,0),10))=D1344,"有","无"),"无"))</f>
        <v>无</v>
      </c>
      <c r="G1344" s="13" t="str">
        <f t="shared" si="81"/>
        <v/>
      </c>
      <c r="H1344" s="13" t="str">
        <f t="shared" si="83"/>
        <v/>
      </c>
      <c r="I1344" s="13" t="str">
        <f>IF(G1344="","",IFERROR(IF(IF(K1344="","",INDEX(收费标合同信息维护!A:Q,MATCH(G1344,收费标合同信息维护!M:M,0),13))=G1344,"有","无"),"无"))</f>
        <v/>
      </c>
      <c r="J1344" s="3" t="s">
        <v>3716</v>
      </c>
      <c r="K1344" s="3" t="s">
        <v>9446</v>
      </c>
      <c r="L1344" s="3" t="s">
        <v>6615</v>
      </c>
      <c r="M1344" s="3" t="s">
        <v>6616</v>
      </c>
      <c r="N1344" s="3" t="s">
        <v>6603</v>
      </c>
      <c r="O1344" s="3" t="s">
        <v>6478</v>
      </c>
      <c r="P1344" s="3" t="s">
        <v>6615</v>
      </c>
      <c r="Q1344" s="3" t="s">
        <v>9499</v>
      </c>
      <c r="R1344" s="3" t="s">
        <v>6484</v>
      </c>
      <c r="S1344" s="3" t="s">
        <v>6491</v>
      </c>
      <c r="T1344" s="3" t="s">
        <v>6691</v>
      </c>
      <c r="U1344" s="3" t="s">
        <v>154</v>
      </c>
      <c r="V1344" s="3" t="s">
        <v>9500</v>
      </c>
      <c r="W1344" s="3" t="s">
        <v>154</v>
      </c>
      <c r="X1344" s="3" t="s">
        <v>154</v>
      </c>
      <c r="Y1344" s="3" t="s">
        <v>154</v>
      </c>
      <c r="Z1344" s="3" t="s">
        <v>154</v>
      </c>
      <c r="AA1344" s="3" t="s">
        <v>154</v>
      </c>
      <c r="AB1344" s="3" t="s">
        <v>154</v>
      </c>
      <c r="AC1344" s="3" t="s">
        <v>154</v>
      </c>
      <c r="AD1344" s="3" t="s">
        <v>6151</v>
      </c>
      <c r="AE1344" s="3" t="s">
        <v>6151</v>
      </c>
      <c r="AF1344" s="3" t="s">
        <v>154</v>
      </c>
      <c r="AG1344" s="3" t="s">
        <v>154</v>
      </c>
      <c r="AH1344" s="3" t="s">
        <v>6478</v>
      </c>
      <c r="AI1344" s="3" t="s">
        <v>6482</v>
      </c>
      <c r="AJ1344" s="3" t="s">
        <v>6489</v>
      </c>
    </row>
    <row r="1345" spans="1:36" ht="15">
      <c r="A1345" s="10">
        <v>1448</v>
      </c>
      <c r="B1345" t="str">
        <f>IF(K1345="总计","",INDEX(主数据!A:AD,MATCH(J1345,主数据!A:A,0),9))</f>
        <v>华南大区公司</v>
      </c>
      <c r="C1345" t="str">
        <f>IF(K1345="","",INDEX(主数据!A:AD,MATCH(J1345,主数据!A:A,0),11))</f>
        <v>深圳市深长城商用物业服务有限公司</v>
      </c>
      <c r="D1345" t="str">
        <f t="shared" si="80"/>
        <v>SZ88排水费（仪表）标准方式1.40</v>
      </c>
      <c r="E1345" s="13" t="str">
        <f t="shared" si="82"/>
        <v>1.40</v>
      </c>
      <c r="F1345" s="13" t="str">
        <f>IF(E1345="","",IFERROR(IF(IF(K1345="","",INDEX(收费标合同信息维护!A:Q,MATCH(D1345,收费标合同信息维护!J:J,0),10))=D1345,"有","无"),"无"))</f>
        <v>无</v>
      </c>
      <c r="G1345" s="13" t="str">
        <f t="shared" si="81"/>
        <v/>
      </c>
      <c r="H1345" s="13" t="str">
        <f t="shared" si="83"/>
        <v/>
      </c>
      <c r="I1345" s="13" t="str">
        <f>IF(G1345="","",IFERROR(IF(IF(K1345="","",INDEX(收费标合同信息维护!A:Q,MATCH(G1345,收费标合同信息维护!M:M,0),13))=G1345,"有","无"),"无"))</f>
        <v/>
      </c>
      <c r="J1345" s="3" t="s">
        <v>3716</v>
      </c>
      <c r="K1345" s="3" t="s">
        <v>9446</v>
      </c>
      <c r="L1345" s="3" t="s">
        <v>6971</v>
      </c>
      <c r="M1345" s="3" t="s">
        <v>6972</v>
      </c>
      <c r="N1345" s="3" t="s">
        <v>6603</v>
      </c>
      <c r="O1345" s="3" t="s">
        <v>6478</v>
      </c>
      <c r="P1345" s="3" t="s">
        <v>6971</v>
      </c>
      <c r="Q1345" s="3" t="s">
        <v>9501</v>
      </c>
      <c r="R1345" s="3" t="s">
        <v>6484</v>
      </c>
      <c r="S1345" s="3" t="s">
        <v>6491</v>
      </c>
      <c r="T1345" s="3" t="s">
        <v>6691</v>
      </c>
      <c r="U1345" s="3" t="s">
        <v>154</v>
      </c>
      <c r="V1345" s="3" t="s">
        <v>9083</v>
      </c>
      <c r="W1345" s="3" t="s">
        <v>154</v>
      </c>
      <c r="X1345" s="3" t="s">
        <v>154</v>
      </c>
      <c r="Y1345" s="3" t="s">
        <v>154</v>
      </c>
      <c r="Z1345" s="3" t="s">
        <v>154</v>
      </c>
      <c r="AA1345" s="3" t="s">
        <v>154</v>
      </c>
      <c r="AB1345" s="3" t="s">
        <v>154</v>
      </c>
      <c r="AC1345" s="3" t="s">
        <v>154</v>
      </c>
      <c r="AD1345" s="3" t="s">
        <v>6151</v>
      </c>
      <c r="AE1345" s="3" t="s">
        <v>6151</v>
      </c>
      <c r="AF1345" s="3" t="s">
        <v>154</v>
      </c>
      <c r="AG1345" s="3" t="s">
        <v>154</v>
      </c>
      <c r="AH1345" s="3" t="s">
        <v>6597</v>
      </c>
      <c r="AI1345" s="3" t="s">
        <v>6482</v>
      </c>
      <c r="AJ1345" s="3" t="s">
        <v>6489</v>
      </c>
    </row>
    <row r="1346" spans="1:36" ht="15">
      <c r="A1346" s="10">
        <v>1449</v>
      </c>
      <c r="B1346" t="str">
        <f>IF(K1346="总计","",INDEX(主数据!A:AD,MATCH(J1346,主数据!A:A,0),9))</f>
        <v>华南大区公司</v>
      </c>
      <c r="C1346" t="str">
        <f>IF(K1346="","",INDEX(主数据!A:AD,MATCH(J1346,主数据!A:A,0),11))</f>
        <v>深圳市深长城商用物业服务有限公司</v>
      </c>
      <c r="D1346" t="str">
        <f t="shared" ref="D1346:D1409" si="84">J1346&amp;M1346&amp;R1346&amp;E1346</f>
        <v>SZ88排水费（仪表）标准方式2.07</v>
      </c>
      <c r="E1346" s="13" t="str">
        <f t="shared" si="82"/>
        <v>2.07</v>
      </c>
      <c r="F1346" s="13" t="str">
        <f>IF(E1346="","",IFERROR(IF(IF(K1346="","",INDEX(收费标合同信息维护!A:Q,MATCH(D1346,收费标合同信息维护!J:J,0),10))=D1346,"有","无"),"无"))</f>
        <v>无</v>
      </c>
      <c r="G1346" s="13" t="str">
        <f t="shared" ref="G1346:G1409" si="85">IF(W1346="","",J1346&amp;M1346&amp;R1346&amp;H1346)</f>
        <v/>
      </c>
      <c r="H1346" s="13" t="str">
        <f t="shared" si="83"/>
        <v/>
      </c>
      <c r="I1346" s="13" t="str">
        <f>IF(G1346="","",IFERROR(IF(IF(K1346="","",INDEX(收费标合同信息维护!A:Q,MATCH(G1346,收费标合同信息维护!M:M,0),13))=G1346,"有","无"),"无"))</f>
        <v/>
      </c>
      <c r="J1346" s="3" t="s">
        <v>3716</v>
      </c>
      <c r="K1346" s="3" t="s">
        <v>9446</v>
      </c>
      <c r="L1346" s="3" t="s">
        <v>6971</v>
      </c>
      <c r="M1346" s="3" t="s">
        <v>6972</v>
      </c>
      <c r="N1346" s="3" t="s">
        <v>6603</v>
      </c>
      <c r="O1346" s="3" t="s">
        <v>6478</v>
      </c>
      <c r="P1346" s="3" t="s">
        <v>9502</v>
      </c>
      <c r="Q1346" s="3" t="s">
        <v>9503</v>
      </c>
      <c r="R1346" s="3" t="s">
        <v>6484</v>
      </c>
      <c r="S1346" s="3" t="s">
        <v>6491</v>
      </c>
      <c r="T1346" s="3" t="s">
        <v>6691</v>
      </c>
      <c r="U1346" s="3" t="s">
        <v>154</v>
      </c>
      <c r="V1346" s="3" t="s">
        <v>9504</v>
      </c>
      <c r="W1346" s="3" t="s">
        <v>154</v>
      </c>
      <c r="X1346" s="3" t="s">
        <v>154</v>
      </c>
      <c r="Y1346" s="3" t="s">
        <v>154</v>
      </c>
      <c r="Z1346" s="3" t="s">
        <v>154</v>
      </c>
      <c r="AA1346" s="3" t="s">
        <v>154</v>
      </c>
      <c r="AB1346" s="3" t="s">
        <v>154</v>
      </c>
      <c r="AC1346" s="3" t="s">
        <v>154</v>
      </c>
      <c r="AD1346" s="3" t="s">
        <v>6151</v>
      </c>
      <c r="AE1346" s="3" t="s">
        <v>6151</v>
      </c>
      <c r="AF1346" s="3" t="s">
        <v>154</v>
      </c>
      <c r="AG1346" s="3" t="s">
        <v>154</v>
      </c>
      <c r="AH1346" s="3" t="s">
        <v>6478</v>
      </c>
      <c r="AI1346" s="3" t="s">
        <v>6482</v>
      </c>
      <c r="AJ1346" s="3" t="s">
        <v>6489</v>
      </c>
    </row>
    <row r="1347" spans="1:36" ht="15">
      <c r="A1347" s="10">
        <v>1450</v>
      </c>
      <c r="B1347" t="str">
        <f>IF(K1347="总计","",INDEX(主数据!A:AD,MATCH(J1347,主数据!A:A,0),9))</f>
        <v>华南大区公司</v>
      </c>
      <c r="C1347" t="str">
        <f>IF(K1347="","",INDEX(主数据!A:AD,MATCH(J1347,主数据!A:A,0),11))</f>
        <v>深圳市深长城商用物业服务有限公司</v>
      </c>
      <c r="D1347" t="str">
        <f t="shared" si="84"/>
        <v>SZ88代收代付其他费用直接录入</v>
      </c>
      <c r="E1347" s="13" t="str">
        <f t="shared" ref="E1347:E1410" si="86">TEXT(IF(V1347="","",--V1347),"0.00")</f>
        <v/>
      </c>
      <c r="F1347" s="13" t="str">
        <f>IF(E1347="","",IFERROR(IF(IF(K1347="","",INDEX(收费标合同信息维护!A:Q,MATCH(D1347,收费标合同信息维护!J:J,0),10))=D1347,"有","无"),"无"))</f>
        <v/>
      </c>
      <c r="G1347" s="13" t="str">
        <f t="shared" si="85"/>
        <v/>
      </c>
      <c r="H1347" s="13" t="str">
        <f t="shared" ref="H1347:H1410" si="87">TEXT(IF(W1347="","",--W1347),"0.00")</f>
        <v/>
      </c>
      <c r="I1347" s="13" t="str">
        <f>IF(G1347="","",IFERROR(IF(IF(K1347="","",INDEX(收费标合同信息维护!A:Q,MATCH(G1347,收费标合同信息维护!M:M,0),13))=G1347,"有","无"),"无"))</f>
        <v/>
      </c>
      <c r="J1347" s="3" t="s">
        <v>3716</v>
      </c>
      <c r="K1347" s="3" t="s">
        <v>9446</v>
      </c>
      <c r="L1347" s="3" t="s">
        <v>6620</v>
      </c>
      <c r="M1347" s="3" t="s">
        <v>6621</v>
      </c>
      <c r="N1347" s="3" t="s">
        <v>6477</v>
      </c>
      <c r="O1347" s="3" t="s">
        <v>6478</v>
      </c>
      <c r="P1347" s="3" t="s">
        <v>6620</v>
      </c>
      <c r="Q1347" s="3" t="s">
        <v>9505</v>
      </c>
      <c r="R1347" s="3" t="s">
        <v>6479</v>
      </c>
      <c r="S1347" s="3" t="s">
        <v>6480</v>
      </c>
      <c r="T1347" s="3" t="s">
        <v>6691</v>
      </c>
      <c r="U1347" s="3" t="s">
        <v>154</v>
      </c>
      <c r="V1347" s="3" t="s">
        <v>154</v>
      </c>
      <c r="W1347" s="3" t="s">
        <v>154</v>
      </c>
      <c r="X1347" s="3" t="s">
        <v>154</v>
      </c>
      <c r="Y1347" s="3" t="s">
        <v>154</v>
      </c>
      <c r="Z1347" s="3" t="s">
        <v>154</v>
      </c>
      <c r="AA1347" s="3" t="s">
        <v>154</v>
      </c>
      <c r="AB1347" s="3" t="s">
        <v>154</v>
      </c>
      <c r="AC1347" s="3" t="s">
        <v>154</v>
      </c>
      <c r="AD1347" s="3" t="s">
        <v>6151</v>
      </c>
      <c r="AE1347" s="3" t="s">
        <v>6151</v>
      </c>
      <c r="AF1347" s="3" t="s">
        <v>154</v>
      </c>
      <c r="AG1347" s="3" t="s">
        <v>154</v>
      </c>
      <c r="AH1347" s="3" t="s">
        <v>6597</v>
      </c>
      <c r="AI1347" s="3" t="s">
        <v>6482</v>
      </c>
      <c r="AJ1347" s="3" t="s">
        <v>6489</v>
      </c>
    </row>
    <row r="1348" spans="1:36" ht="15">
      <c r="A1348" s="10">
        <v>1451</v>
      </c>
      <c r="B1348" t="str">
        <f>IF(K1348="总计","",INDEX(主数据!A:AD,MATCH(J1348,主数据!A:A,0),9))</f>
        <v>华南大区公司</v>
      </c>
      <c r="C1348" t="str">
        <f>IF(K1348="","",INDEX(主数据!A:AD,MATCH(J1348,主数据!A:A,0),11))</f>
        <v>深圳市深长城商用物业服务有限公司</v>
      </c>
      <c r="D1348" t="str">
        <f t="shared" si="84"/>
        <v>SZ88代收代付其他费用定额</v>
      </c>
      <c r="E1348" s="13" t="str">
        <f t="shared" si="86"/>
        <v/>
      </c>
      <c r="F1348" s="13" t="str">
        <f>IF(E1348="","",IFERROR(IF(IF(K1348="","",INDEX(收费标合同信息维护!A:Q,MATCH(D1348,收费标合同信息维护!J:J,0),10))=D1348,"有","无"),"无"))</f>
        <v/>
      </c>
      <c r="G1348" s="13" t="str">
        <f t="shared" si="85"/>
        <v>SZ88代收代付其他费用定额3066.84</v>
      </c>
      <c r="H1348" s="13" t="str">
        <f t="shared" si="87"/>
        <v>3066.84</v>
      </c>
      <c r="I1348" s="13" t="str">
        <f>IF(G1348="","",IFERROR(IF(IF(K1348="","",INDEX(收费标合同信息维护!A:Q,MATCH(G1348,收费标合同信息维护!M:M,0),13))=G1348,"有","无"),"无"))</f>
        <v>无</v>
      </c>
      <c r="J1348" s="3" t="s">
        <v>3716</v>
      </c>
      <c r="K1348" s="3" t="s">
        <v>9446</v>
      </c>
      <c r="L1348" s="3" t="s">
        <v>6620</v>
      </c>
      <c r="M1348" s="3" t="s">
        <v>6621</v>
      </c>
      <c r="N1348" s="3" t="s">
        <v>6477</v>
      </c>
      <c r="O1348" s="3" t="s">
        <v>6478</v>
      </c>
      <c r="P1348" s="3" t="s">
        <v>9506</v>
      </c>
      <c r="Q1348" s="3" t="s">
        <v>9507</v>
      </c>
      <c r="R1348" s="3" t="s">
        <v>6490</v>
      </c>
      <c r="S1348" s="3" t="s">
        <v>6491</v>
      </c>
      <c r="T1348" s="3" t="s">
        <v>7127</v>
      </c>
      <c r="U1348" s="3" t="s">
        <v>154</v>
      </c>
      <c r="V1348" s="3" t="s">
        <v>154</v>
      </c>
      <c r="W1348" s="3" t="s">
        <v>9508</v>
      </c>
      <c r="X1348" s="3" t="s">
        <v>154</v>
      </c>
      <c r="Y1348" s="3" t="s">
        <v>154</v>
      </c>
      <c r="Z1348" s="3" t="s">
        <v>154</v>
      </c>
      <c r="AA1348" s="3" t="s">
        <v>154</v>
      </c>
      <c r="AB1348" s="3" t="s">
        <v>154</v>
      </c>
      <c r="AC1348" s="3" t="s">
        <v>154</v>
      </c>
      <c r="AD1348" s="3" t="s">
        <v>6151</v>
      </c>
      <c r="AE1348" s="3" t="s">
        <v>6151</v>
      </c>
      <c r="AF1348" s="3" t="s">
        <v>154</v>
      </c>
      <c r="AG1348" s="3" t="s">
        <v>154</v>
      </c>
      <c r="AH1348" s="3" t="s">
        <v>6478</v>
      </c>
      <c r="AI1348" s="3" t="s">
        <v>6482</v>
      </c>
      <c r="AJ1348" s="3" t="s">
        <v>6032</v>
      </c>
    </row>
    <row r="1349" spans="1:36" ht="15">
      <c r="A1349" s="10">
        <v>1452</v>
      </c>
      <c r="B1349" t="str">
        <f>IF(K1349="总计","",INDEX(主数据!A:AD,MATCH(J1349,主数据!A:A,0),9))</f>
        <v>华南大区公司</v>
      </c>
      <c r="C1349" t="str">
        <f>IF(K1349="","",INDEX(主数据!A:AD,MATCH(J1349,主数据!A:A,0),11))</f>
        <v>深圳市深长城商用物业服务有限公司</v>
      </c>
      <c r="D1349" t="str">
        <f t="shared" si="84"/>
        <v>SZ88维修费直接录入</v>
      </c>
      <c r="E1349" s="13" t="str">
        <f t="shared" si="86"/>
        <v/>
      </c>
      <c r="F1349" s="13" t="str">
        <f>IF(E1349="","",IFERROR(IF(IF(K1349="","",INDEX(收费标合同信息维护!A:Q,MATCH(D1349,收费标合同信息维护!J:J,0),10))=D1349,"有","无"),"无"))</f>
        <v/>
      </c>
      <c r="G1349" s="13" t="str">
        <f t="shared" si="85"/>
        <v/>
      </c>
      <c r="H1349" s="13" t="str">
        <f t="shared" si="87"/>
        <v/>
      </c>
      <c r="I1349" s="13" t="str">
        <f>IF(G1349="","",IFERROR(IF(IF(K1349="","",INDEX(收费标合同信息维护!A:Q,MATCH(G1349,收费标合同信息维护!M:M,0),13))=G1349,"有","无"),"无"))</f>
        <v/>
      </c>
      <c r="J1349" s="3" t="s">
        <v>3716</v>
      </c>
      <c r="K1349" s="3" t="s">
        <v>9446</v>
      </c>
      <c r="L1349" s="3" t="s">
        <v>6981</v>
      </c>
      <c r="M1349" s="3" t="s">
        <v>6982</v>
      </c>
      <c r="N1349" s="3" t="s">
        <v>6477</v>
      </c>
      <c r="O1349" s="3" t="s">
        <v>6478</v>
      </c>
      <c r="P1349" s="3" t="s">
        <v>6981</v>
      </c>
      <c r="Q1349" s="3" t="s">
        <v>6982</v>
      </c>
      <c r="R1349" s="3" t="s">
        <v>6479</v>
      </c>
      <c r="S1349" s="3" t="s">
        <v>6480</v>
      </c>
      <c r="T1349" s="3" t="s">
        <v>6691</v>
      </c>
      <c r="U1349" s="3" t="s">
        <v>154</v>
      </c>
      <c r="V1349" s="3" t="s">
        <v>154</v>
      </c>
      <c r="W1349" s="3" t="s">
        <v>154</v>
      </c>
      <c r="X1349" s="3" t="s">
        <v>154</v>
      </c>
      <c r="Y1349" s="3" t="s">
        <v>154</v>
      </c>
      <c r="Z1349" s="3" t="s">
        <v>154</v>
      </c>
      <c r="AA1349" s="3" t="s">
        <v>154</v>
      </c>
      <c r="AB1349" s="3" t="s">
        <v>154</v>
      </c>
      <c r="AC1349" s="3" t="s">
        <v>154</v>
      </c>
      <c r="AD1349" s="3" t="s">
        <v>6151</v>
      </c>
      <c r="AE1349" s="3" t="s">
        <v>6151</v>
      </c>
      <c r="AF1349" s="3" t="s">
        <v>154</v>
      </c>
      <c r="AG1349" s="3" t="s">
        <v>154</v>
      </c>
      <c r="AH1349" s="3" t="s">
        <v>6597</v>
      </c>
      <c r="AI1349" s="3" t="s">
        <v>6482</v>
      </c>
      <c r="AJ1349" s="3" t="s">
        <v>39</v>
      </c>
    </row>
    <row r="1350" spans="1:36" ht="15">
      <c r="A1350" s="10">
        <v>1453</v>
      </c>
      <c r="B1350" t="str">
        <f>IF(K1350="总计","",INDEX(主数据!A:AD,MATCH(J1350,主数据!A:A,0),9))</f>
        <v>华南大区公司</v>
      </c>
      <c r="C1350" t="str">
        <f>IF(K1350="","",INDEX(主数据!A:AD,MATCH(J1350,主数据!A:A,0),11))</f>
        <v>深圳市深长城商用物业服务有限公司</v>
      </c>
      <c r="D1350" t="str">
        <f t="shared" si="84"/>
        <v>SZ88空置物业费标准方式3.00</v>
      </c>
      <c r="E1350" s="13" t="str">
        <f t="shared" si="86"/>
        <v>3.00</v>
      </c>
      <c r="F1350" s="13" t="str">
        <f>IF(E1350="","",IFERROR(IF(IF(K1350="","",INDEX(收费标合同信息维护!A:Q,MATCH(D1350,收费标合同信息维护!J:J,0),10))=D1350,"有","无"),"无"))</f>
        <v>无</v>
      </c>
      <c r="G1350" s="13" t="str">
        <f t="shared" si="85"/>
        <v/>
      </c>
      <c r="H1350" s="13" t="str">
        <f t="shared" si="87"/>
        <v/>
      </c>
      <c r="I1350" s="13" t="str">
        <f>IF(G1350="","",IFERROR(IF(IF(K1350="","",INDEX(收费标合同信息维护!A:Q,MATCH(G1350,收费标合同信息维护!M:M,0),13))=G1350,"有","无"),"无"))</f>
        <v/>
      </c>
      <c r="J1350" s="3" t="s">
        <v>3716</v>
      </c>
      <c r="K1350" s="3" t="s">
        <v>9446</v>
      </c>
      <c r="L1350" s="3" t="s">
        <v>6580</v>
      </c>
      <c r="M1350" s="3" t="s">
        <v>6581</v>
      </c>
      <c r="N1350" s="3" t="s">
        <v>6477</v>
      </c>
      <c r="O1350" s="3" t="s">
        <v>6478</v>
      </c>
      <c r="P1350" s="3" t="s">
        <v>9509</v>
      </c>
      <c r="Q1350" s="3" t="s">
        <v>9510</v>
      </c>
      <c r="R1350" s="3" t="s">
        <v>6484</v>
      </c>
      <c r="S1350" s="3" t="s">
        <v>6491</v>
      </c>
      <c r="T1350" s="3" t="s">
        <v>6691</v>
      </c>
      <c r="U1350" s="3" t="s">
        <v>154</v>
      </c>
      <c r="V1350" s="3" t="s">
        <v>6672</v>
      </c>
      <c r="W1350" s="3" t="s">
        <v>154</v>
      </c>
      <c r="X1350" s="3" t="s">
        <v>154</v>
      </c>
      <c r="Y1350" s="3" t="s">
        <v>154</v>
      </c>
      <c r="Z1350" s="3" t="s">
        <v>154</v>
      </c>
      <c r="AA1350" s="3" t="s">
        <v>154</v>
      </c>
      <c r="AB1350" s="3" t="s">
        <v>154</v>
      </c>
      <c r="AC1350" s="3" t="s">
        <v>154</v>
      </c>
      <c r="AD1350" s="3" t="s">
        <v>6151</v>
      </c>
      <c r="AE1350" s="3" t="s">
        <v>6151</v>
      </c>
      <c r="AF1350" s="3" t="s">
        <v>154</v>
      </c>
      <c r="AG1350" s="3" t="s">
        <v>154</v>
      </c>
      <c r="AH1350" s="3" t="s">
        <v>6478</v>
      </c>
      <c r="AI1350" s="3" t="s">
        <v>6482</v>
      </c>
      <c r="AJ1350" s="3" t="s">
        <v>6033</v>
      </c>
    </row>
    <row r="1351" spans="1:36" ht="30">
      <c r="A1351" s="10">
        <v>1454</v>
      </c>
      <c r="B1351" t="str">
        <f>IF(K1351="总计","",INDEX(主数据!A:AD,MATCH(J1351,主数据!A:A,0),9))</f>
        <v>环渤海大区公司</v>
      </c>
      <c r="C1351" t="str">
        <f>IF(K1351="","",INDEX(主数据!A:AD,MATCH(J1351,主数据!A:A,0),11))</f>
        <v>天津开发区城区</v>
      </c>
      <c r="D1351" t="str">
        <f t="shared" si="84"/>
        <v>TJ70物业服务费定额</v>
      </c>
      <c r="E1351" s="13" t="str">
        <f t="shared" si="86"/>
        <v/>
      </c>
      <c r="F1351" s="13" t="str">
        <f>IF(E1351="","",IFERROR(IF(IF(K1351="","",INDEX(收费标合同信息维护!A:Q,MATCH(D1351,收费标合同信息维护!J:J,0),10))=D1351,"有","无"),"无"))</f>
        <v/>
      </c>
      <c r="G1351" s="13" t="str">
        <f t="shared" si="85"/>
        <v>TJ70物业服务费定额246093.03</v>
      </c>
      <c r="H1351" s="13" t="str">
        <f t="shared" si="87"/>
        <v>246093.03</v>
      </c>
      <c r="I1351" s="13" t="str">
        <f>IF(G1351="","",IFERROR(IF(IF(K1351="","",INDEX(收费标合同信息维护!A:Q,MATCH(G1351,收费标合同信息维护!M:M,0),13))=G1351,"有","无"),"无"))</f>
        <v>无</v>
      </c>
      <c r="J1351" s="3" t="s">
        <v>4524</v>
      </c>
      <c r="K1351" s="3" t="s">
        <v>9511</v>
      </c>
      <c r="L1351" s="3" t="s">
        <v>6025</v>
      </c>
      <c r="M1351" s="3" t="s">
        <v>6026</v>
      </c>
      <c r="N1351" s="3" t="s">
        <v>6477</v>
      </c>
      <c r="O1351" s="3" t="s">
        <v>6478</v>
      </c>
      <c r="P1351" s="3" t="s">
        <v>9512</v>
      </c>
      <c r="Q1351" s="3" t="s">
        <v>9513</v>
      </c>
      <c r="R1351" s="3" t="s">
        <v>6490</v>
      </c>
      <c r="S1351" s="3" t="s">
        <v>6491</v>
      </c>
      <c r="T1351" s="3" t="s">
        <v>6496</v>
      </c>
      <c r="U1351" s="3" t="s">
        <v>154</v>
      </c>
      <c r="V1351" s="3" t="s">
        <v>154</v>
      </c>
      <c r="W1351" s="3" t="s">
        <v>9514</v>
      </c>
      <c r="X1351" s="3" t="s">
        <v>154</v>
      </c>
      <c r="Y1351" s="3" t="s">
        <v>154</v>
      </c>
      <c r="Z1351" s="3" t="s">
        <v>154</v>
      </c>
      <c r="AA1351" s="3" t="s">
        <v>154</v>
      </c>
      <c r="AB1351" s="3" t="s">
        <v>154</v>
      </c>
      <c r="AC1351" s="3" t="s">
        <v>154</v>
      </c>
      <c r="AD1351" s="3" t="s">
        <v>6151</v>
      </c>
      <c r="AE1351" s="3" t="s">
        <v>6151</v>
      </c>
      <c r="AF1351" s="3" t="s">
        <v>154</v>
      </c>
      <c r="AG1351" s="3" t="s">
        <v>154</v>
      </c>
      <c r="AH1351" s="3" t="s">
        <v>6597</v>
      </c>
      <c r="AI1351" s="3" t="s">
        <v>6482</v>
      </c>
      <c r="AJ1351" s="3" t="s">
        <v>6489</v>
      </c>
    </row>
    <row r="1352" spans="1:36" ht="15">
      <c r="A1352" s="10">
        <v>1455</v>
      </c>
      <c r="B1352" t="str">
        <f>IF(K1352="总计","",INDEX(主数据!A:AD,MATCH(J1352,主数据!A:A,0),9))</f>
        <v>环渤海大区公司</v>
      </c>
      <c r="C1352" t="str">
        <f>IF(K1352="","",INDEX(主数据!A:AD,MATCH(J1352,主数据!A:A,0),11))</f>
        <v>天津开发区城区</v>
      </c>
      <c r="D1352" t="str">
        <f t="shared" si="84"/>
        <v>TJ70物业服务费标准方式2.20</v>
      </c>
      <c r="E1352" s="13" t="str">
        <f t="shared" si="86"/>
        <v>2.20</v>
      </c>
      <c r="F1352" s="13" t="str">
        <f>IF(E1352="","",IFERROR(IF(IF(K1352="","",INDEX(收费标合同信息维护!A:Q,MATCH(D1352,收费标合同信息维护!J:J,0),10))=D1352,"有","无"),"无"))</f>
        <v>无</v>
      </c>
      <c r="G1352" s="13" t="str">
        <f t="shared" si="85"/>
        <v/>
      </c>
      <c r="H1352" s="13" t="str">
        <f t="shared" si="87"/>
        <v/>
      </c>
      <c r="I1352" s="13" t="str">
        <f>IF(G1352="","",IFERROR(IF(IF(K1352="","",INDEX(收费标合同信息维护!A:Q,MATCH(G1352,收费标合同信息维护!M:M,0),13))=G1352,"有","无"),"无"))</f>
        <v/>
      </c>
      <c r="J1352" s="3" t="s">
        <v>4524</v>
      </c>
      <c r="K1352" s="3" t="s">
        <v>9511</v>
      </c>
      <c r="L1352" s="3" t="s">
        <v>6025</v>
      </c>
      <c r="M1352" s="3" t="s">
        <v>6026</v>
      </c>
      <c r="N1352" s="3" t="s">
        <v>6477</v>
      </c>
      <c r="O1352" s="3" t="s">
        <v>6478</v>
      </c>
      <c r="P1352" s="3" t="s">
        <v>9515</v>
      </c>
      <c r="Q1352" s="3" t="s">
        <v>9516</v>
      </c>
      <c r="R1352" s="3" t="s">
        <v>6484</v>
      </c>
      <c r="S1352" s="3" t="s">
        <v>6491</v>
      </c>
      <c r="T1352" s="3" t="s">
        <v>6496</v>
      </c>
      <c r="U1352" s="3" t="s">
        <v>154</v>
      </c>
      <c r="V1352" s="3" t="s">
        <v>6863</v>
      </c>
      <c r="W1352" s="3" t="s">
        <v>154</v>
      </c>
      <c r="X1352" s="3" t="s">
        <v>154</v>
      </c>
      <c r="Y1352" s="3" t="s">
        <v>154</v>
      </c>
      <c r="Z1352" s="3" t="s">
        <v>154</v>
      </c>
      <c r="AA1352" s="3" t="s">
        <v>154</v>
      </c>
      <c r="AB1352" s="3" t="s">
        <v>154</v>
      </c>
      <c r="AC1352" s="3" t="s">
        <v>154</v>
      </c>
      <c r="AD1352" s="3" t="s">
        <v>6151</v>
      </c>
      <c r="AE1352" s="3" t="s">
        <v>6151</v>
      </c>
      <c r="AF1352" s="3" t="s">
        <v>6040</v>
      </c>
      <c r="AG1352" s="3" t="s">
        <v>154</v>
      </c>
      <c r="AH1352" s="3" t="s">
        <v>6478</v>
      </c>
      <c r="AI1352" s="3" t="s">
        <v>6482</v>
      </c>
      <c r="AJ1352" s="3" t="s">
        <v>6208</v>
      </c>
    </row>
    <row r="1353" spans="1:36" ht="15">
      <c r="A1353" s="10">
        <v>1456</v>
      </c>
      <c r="B1353" t="str">
        <f>IF(K1353="总计","",INDEX(主数据!A:AD,MATCH(J1353,主数据!A:A,0),9))</f>
        <v>环渤海大区公司</v>
      </c>
      <c r="C1353" t="str">
        <f>IF(K1353="","",INDEX(主数据!A:AD,MATCH(J1353,主数据!A:A,0),11))</f>
        <v>天津开发区城区</v>
      </c>
      <c r="D1353" t="str">
        <f t="shared" si="84"/>
        <v>TJ70物业服务费标准方式2.20</v>
      </c>
      <c r="E1353" s="13" t="str">
        <f t="shared" si="86"/>
        <v>2.20</v>
      </c>
      <c r="F1353" s="13" t="str">
        <f>IF(E1353="","",IFERROR(IF(IF(K1353="","",INDEX(收费标合同信息维护!A:Q,MATCH(D1353,收费标合同信息维护!J:J,0),10))=D1353,"有","无"),"无"))</f>
        <v>无</v>
      </c>
      <c r="G1353" s="13" t="str">
        <f t="shared" si="85"/>
        <v/>
      </c>
      <c r="H1353" s="13" t="str">
        <f t="shared" si="87"/>
        <v/>
      </c>
      <c r="I1353" s="13" t="str">
        <f>IF(G1353="","",IFERROR(IF(IF(K1353="","",INDEX(收费标合同信息维护!A:Q,MATCH(G1353,收费标合同信息维护!M:M,0),13))=G1353,"有","无"),"无"))</f>
        <v/>
      </c>
      <c r="J1353" s="3" t="s">
        <v>4524</v>
      </c>
      <c r="K1353" s="3" t="s">
        <v>9511</v>
      </c>
      <c r="L1353" s="3" t="s">
        <v>6025</v>
      </c>
      <c r="M1353" s="3" t="s">
        <v>6026</v>
      </c>
      <c r="N1353" s="3" t="s">
        <v>6477</v>
      </c>
      <c r="O1353" s="3" t="s">
        <v>6478</v>
      </c>
      <c r="P1353" s="3" t="s">
        <v>9517</v>
      </c>
      <c r="Q1353" s="3" t="s">
        <v>9518</v>
      </c>
      <c r="R1353" s="3" t="s">
        <v>6484</v>
      </c>
      <c r="S1353" s="3" t="s">
        <v>6491</v>
      </c>
      <c r="T1353" s="3" t="s">
        <v>6493</v>
      </c>
      <c r="U1353" s="3" t="s">
        <v>154</v>
      </c>
      <c r="V1353" s="3" t="s">
        <v>6863</v>
      </c>
      <c r="W1353" s="3" t="s">
        <v>154</v>
      </c>
      <c r="X1353" s="3" t="s">
        <v>154</v>
      </c>
      <c r="Y1353" s="3" t="s">
        <v>154</v>
      </c>
      <c r="Z1353" s="3" t="s">
        <v>154</v>
      </c>
      <c r="AA1353" s="3" t="s">
        <v>154</v>
      </c>
      <c r="AB1353" s="3" t="s">
        <v>154</v>
      </c>
      <c r="AC1353" s="3" t="s">
        <v>154</v>
      </c>
      <c r="AD1353" s="3" t="s">
        <v>6151</v>
      </c>
      <c r="AE1353" s="3" t="s">
        <v>6151</v>
      </c>
      <c r="AF1353" s="3" t="s">
        <v>6040</v>
      </c>
      <c r="AG1353" s="3" t="s">
        <v>154</v>
      </c>
      <c r="AH1353" s="3" t="s">
        <v>6597</v>
      </c>
      <c r="AI1353" s="3" t="s">
        <v>6482</v>
      </c>
      <c r="AJ1353" s="3" t="s">
        <v>6489</v>
      </c>
    </row>
    <row r="1354" spans="1:36" ht="15">
      <c r="A1354" s="10">
        <v>1457</v>
      </c>
      <c r="B1354" t="str">
        <f>IF(K1354="总计","",INDEX(主数据!A:AD,MATCH(J1354,主数据!A:A,0),9))</f>
        <v>环渤海大区公司</v>
      </c>
      <c r="C1354" t="str">
        <f>IF(K1354="","",INDEX(主数据!A:AD,MATCH(J1354,主数据!A:A,0),11))</f>
        <v>天津开发区城区</v>
      </c>
      <c r="D1354" t="str">
        <f t="shared" si="84"/>
        <v>TJ70物业服务费标准方式2.20</v>
      </c>
      <c r="E1354" s="13" t="str">
        <f t="shared" si="86"/>
        <v>2.20</v>
      </c>
      <c r="F1354" s="13" t="str">
        <f>IF(E1354="","",IFERROR(IF(IF(K1354="","",INDEX(收费标合同信息维护!A:Q,MATCH(D1354,收费标合同信息维护!J:J,0),10))=D1354,"有","无"),"无"))</f>
        <v>无</v>
      </c>
      <c r="G1354" s="13" t="str">
        <f t="shared" si="85"/>
        <v/>
      </c>
      <c r="H1354" s="13" t="str">
        <f t="shared" si="87"/>
        <v/>
      </c>
      <c r="I1354" s="13" t="str">
        <f>IF(G1354="","",IFERROR(IF(IF(K1354="","",INDEX(收费标合同信息维护!A:Q,MATCH(G1354,收费标合同信息维护!M:M,0),13))=G1354,"有","无"),"无"))</f>
        <v/>
      </c>
      <c r="J1354" s="3" t="s">
        <v>4524</v>
      </c>
      <c r="K1354" s="3" t="s">
        <v>9511</v>
      </c>
      <c r="L1354" s="3" t="s">
        <v>6025</v>
      </c>
      <c r="M1354" s="3" t="s">
        <v>6026</v>
      </c>
      <c r="N1354" s="3" t="s">
        <v>6477</v>
      </c>
      <c r="O1354" s="3" t="s">
        <v>6478</v>
      </c>
      <c r="P1354" s="3" t="s">
        <v>9519</v>
      </c>
      <c r="Q1354" s="3" t="s">
        <v>9520</v>
      </c>
      <c r="R1354" s="3" t="s">
        <v>6484</v>
      </c>
      <c r="S1354" s="3" t="s">
        <v>6627</v>
      </c>
      <c r="T1354" s="3" t="s">
        <v>6537</v>
      </c>
      <c r="U1354" s="3" t="s">
        <v>154</v>
      </c>
      <c r="V1354" s="3" t="s">
        <v>6863</v>
      </c>
      <c r="W1354" s="3" t="s">
        <v>154</v>
      </c>
      <c r="X1354" s="3" t="s">
        <v>154</v>
      </c>
      <c r="Y1354" s="3" t="s">
        <v>154</v>
      </c>
      <c r="Z1354" s="3" t="s">
        <v>154</v>
      </c>
      <c r="AA1354" s="3" t="s">
        <v>154</v>
      </c>
      <c r="AB1354" s="3" t="s">
        <v>154</v>
      </c>
      <c r="AC1354" s="3" t="s">
        <v>154</v>
      </c>
      <c r="AD1354" s="3" t="s">
        <v>6151</v>
      </c>
      <c r="AE1354" s="3" t="s">
        <v>6151</v>
      </c>
      <c r="AF1354" s="3" t="s">
        <v>6040</v>
      </c>
      <c r="AG1354" s="3" t="s">
        <v>154</v>
      </c>
      <c r="AH1354" s="3" t="s">
        <v>6597</v>
      </c>
      <c r="AI1354" s="3" t="s">
        <v>6482</v>
      </c>
      <c r="AJ1354" s="3" t="s">
        <v>30</v>
      </c>
    </row>
    <row r="1355" spans="1:36" ht="15">
      <c r="A1355" s="10">
        <v>1458</v>
      </c>
      <c r="B1355" t="str">
        <f>IF(K1355="总计","",INDEX(主数据!A:AD,MATCH(J1355,主数据!A:A,0),9))</f>
        <v>环渤海大区公司</v>
      </c>
      <c r="C1355" t="str">
        <f>IF(K1355="","",INDEX(主数据!A:AD,MATCH(J1355,主数据!A:A,0),11))</f>
        <v>天津开发区城区</v>
      </c>
      <c r="D1355" t="str">
        <f t="shared" si="84"/>
        <v>TJ70物业服务费标准方式2.20</v>
      </c>
      <c r="E1355" s="13" t="str">
        <f t="shared" si="86"/>
        <v>2.20</v>
      </c>
      <c r="F1355" s="13" t="str">
        <f>IF(E1355="","",IFERROR(IF(IF(K1355="","",INDEX(收费标合同信息维护!A:Q,MATCH(D1355,收费标合同信息维护!J:J,0),10))=D1355,"有","无"),"无"))</f>
        <v>无</v>
      </c>
      <c r="G1355" s="13" t="str">
        <f t="shared" si="85"/>
        <v/>
      </c>
      <c r="H1355" s="13" t="str">
        <f t="shared" si="87"/>
        <v/>
      </c>
      <c r="I1355" s="13" t="str">
        <f>IF(G1355="","",IFERROR(IF(IF(K1355="","",INDEX(收费标合同信息维护!A:Q,MATCH(G1355,收费标合同信息维护!M:M,0),13))=G1355,"有","无"),"无"))</f>
        <v/>
      </c>
      <c r="J1355" s="3" t="s">
        <v>4524</v>
      </c>
      <c r="K1355" s="3" t="s">
        <v>9511</v>
      </c>
      <c r="L1355" s="3" t="s">
        <v>6025</v>
      </c>
      <c r="M1355" s="3" t="s">
        <v>6026</v>
      </c>
      <c r="N1355" s="3" t="s">
        <v>6477</v>
      </c>
      <c r="O1355" s="3" t="s">
        <v>6478</v>
      </c>
      <c r="P1355" s="3" t="s">
        <v>9521</v>
      </c>
      <c r="Q1355" s="3" t="s">
        <v>9522</v>
      </c>
      <c r="R1355" s="3" t="s">
        <v>6484</v>
      </c>
      <c r="S1355" s="3" t="s">
        <v>6491</v>
      </c>
      <c r="T1355" s="3" t="s">
        <v>6496</v>
      </c>
      <c r="U1355" s="3" t="s">
        <v>6533</v>
      </c>
      <c r="V1355" s="3" t="s">
        <v>6863</v>
      </c>
      <c r="W1355" s="3" t="s">
        <v>154</v>
      </c>
      <c r="X1355" s="3" t="s">
        <v>154</v>
      </c>
      <c r="Y1355" s="3" t="s">
        <v>154</v>
      </c>
      <c r="Z1355" s="3" t="s">
        <v>154</v>
      </c>
      <c r="AA1355" s="3" t="s">
        <v>154</v>
      </c>
      <c r="AB1355" s="3" t="s">
        <v>154</v>
      </c>
      <c r="AC1355" s="3" t="s">
        <v>154</v>
      </c>
      <c r="AD1355" s="3" t="s">
        <v>6151</v>
      </c>
      <c r="AE1355" s="3" t="s">
        <v>6151</v>
      </c>
      <c r="AF1355" s="3" t="s">
        <v>6040</v>
      </c>
      <c r="AG1355" s="3" t="s">
        <v>154</v>
      </c>
      <c r="AH1355" s="3" t="s">
        <v>6597</v>
      </c>
      <c r="AI1355" s="3" t="s">
        <v>6482</v>
      </c>
      <c r="AJ1355" s="3" t="s">
        <v>22</v>
      </c>
    </row>
    <row r="1356" spans="1:36" ht="15">
      <c r="A1356" s="10">
        <v>1459</v>
      </c>
      <c r="B1356" t="str">
        <f>IF(K1356="总计","",INDEX(主数据!A:AD,MATCH(J1356,主数据!A:A,0),9))</f>
        <v>环渤海大区公司</v>
      </c>
      <c r="C1356" t="str">
        <f>IF(K1356="","",INDEX(主数据!A:AD,MATCH(J1356,主数据!A:A,0),11))</f>
        <v>天津开发区城区</v>
      </c>
      <c r="D1356" t="str">
        <f t="shared" si="84"/>
        <v>TJ70物业服务费直接录入</v>
      </c>
      <c r="E1356" s="13" t="str">
        <f t="shared" si="86"/>
        <v/>
      </c>
      <c r="F1356" s="13" t="str">
        <f>IF(E1356="","",IFERROR(IF(IF(K1356="","",INDEX(收费标合同信息维护!A:Q,MATCH(D1356,收费标合同信息维护!J:J,0),10))=D1356,"有","无"),"无"))</f>
        <v/>
      </c>
      <c r="G1356" s="13" t="str">
        <f t="shared" si="85"/>
        <v/>
      </c>
      <c r="H1356" s="13" t="str">
        <f t="shared" si="87"/>
        <v/>
      </c>
      <c r="I1356" s="13" t="str">
        <f>IF(G1356="","",IFERROR(IF(IF(K1356="","",INDEX(收费标合同信息维护!A:Q,MATCH(G1356,收费标合同信息维护!M:M,0),13))=G1356,"有","无"),"无"))</f>
        <v/>
      </c>
      <c r="J1356" s="3" t="s">
        <v>4524</v>
      </c>
      <c r="K1356" s="3" t="s">
        <v>9511</v>
      </c>
      <c r="L1356" s="3" t="s">
        <v>6025</v>
      </c>
      <c r="M1356" s="3" t="s">
        <v>6026</v>
      </c>
      <c r="N1356" s="3" t="s">
        <v>6477</v>
      </c>
      <c r="O1356" s="3" t="s">
        <v>6478</v>
      </c>
      <c r="P1356" s="3" t="s">
        <v>9523</v>
      </c>
      <c r="Q1356" s="3" t="s">
        <v>9524</v>
      </c>
      <c r="R1356" s="3" t="s">
        <v>6479</v>
      </c>
      <c r="S1356" s="3" t="s">
        <v>6480</v>
      </c>
      <c r="T1356" s="3" t="s">
        <v>7996</v>
      </c>
      <c r="U1356" s="3" t="s">
        <v>154</v>
      </c>
      <c r="V1356" s="3" t="s">
        <v>154</v>
      </c>
      <c r="W1356" s="3" t="s">
        <v>154</v>
      </c>
      <c r="X1356" s="3" t="s">
        <v>154</v>
      </c>
      <c r="Y1356" s="3" t="s">
        <v>154</v>
      </c>
      <c r="Z1356" s="3" t="s">
        <v>154</v>
      </c>
      <c r="AA1356" s="3" t="s">
        <v>154</v>
      </c>
      <c r="AB1356" s="3" t="s">
        <v>154</v>
      </c>
      <c r="AC1356" s="3" t="s">
        <v>154</v>
      </c>
      <c r="AD1356" s="3" t="s">
        <v>6151</v>
      </c>
      <c r="AE1356" s="3" t="s">
        <v>6151</v>
      </c>
      <c r="AF1356" s="3" t="s">
        <v>154</v>
      </c>
      <c r="AG1356" s="3" t="s">
        <v>154</v>
      </c>
      <c r="AH1356" s="3" t="s">
        <v>6597</v>
      </c>
      <c r="AI1356" s="3" t="s">
        <v>6482</v>
      </c>
      <c r="AJ1356" s="3" t="s">
        <v>6489</v>
      </c>
    </row>
    <row r="1357" spans="1:36" ht="15">
      <c r="A1357" s="10">
        <v>1460</v>
      </c>
      <c r="B1357" t="str">
        <f>IF(K1357="总计","",INDEX(主数据!A:AD,MATCH(J1357,主数据!A:A,0),9))</f>
        <v>环渤海大区公司</v>
      </c>
      <c r="C1357" t="str">
        <f>IF(K1357="","",INDEX(主数据!A:AD,MATCH(J1357,主数据!A:A,0),11))</f>
        <v>天津开发区城区</v>
      </c>
      <c r="D1357" t="str">
        <f t="shared" si="84"/>
        <v>TJ70物业服务费标准方式2.20</v>
      </c>
      <c r="E1357" s="13" t="str">
        <f t="shared" si="86"/>
        <v>2.20</v>
      </c>
      <c r="F1357" s="13" t="str">
        <f>IF(E1357="","",IFERROR(IF(IF(K1357="","",INDEX(收费标合同信息维护!A:Q,MATCH(D1357,收费标合同信息维护!J:J,0),10))=D1357,"有","无"),"无"))</f>
        <v>无</v>
      </c>
      <c r="G1357" s="13" t="str">
        <f t="shared" si="85"/>
        <v/>
      </c>
      <c r="H1357" s="13" t="str">
        <f t="shared" si="87"/>
        <v/>
      </c>
      <c r="I1357" s="13" t="str">
        <f>IF(G1357="","",IFERROR(IF(IF(K1357="","",INDEX(收费标合同信息维护!A:Q,MATCH(G1357,收费标合同信息维护!M:M,0),13))=G1357,"有","无"),"无"))</f>
        <v/>
      </c>
      <c r="J1357" s="3" t="s">
        <v>4524</v>
      </c>
      <c r="K1357" s="3" t="s">
        <v>9511</v>
      </c>
      <c r="L1357" s="3" t="s">
        <v>6025</v>
      </c>
      <c r="M1357" s="3" t="s">
        <v>6026</v>
      </c>
      <c r="N1357" s="3" t="s">
        <v>6477</v>
      </c>
      <c r="O1357" s="3" t="s">
        <v>6478</v>
      </c>
      <c r="P1357" s="3" t="s">
        <v>9525</v>
      </c>
      <c r="Q1357" s="3" t="s">
        <v>9526</v>
      </c>
      <c r="R1357" s="3" t="s">
        <v>6484</v>
      </c>
      <c r="S1357" s="3" t="s">
        <v>6491</v>
      </c>
      <c r="T1357" s="3" t="s">
        <v>6493</v>
      </c>
      <c r="U1357" s="3" t="s">
        <v>6533</v>
      </c>
      <c r="V1357" s="3" t="s">
        <v>6863</v>
      </c>
      <c r="W1357" s="3" t="s">
        <v>154</v>
      </c>
      <c r="X1357" s="3" t="s">
        <v>154</v>
      </c>
      <c r="Y1357" s="3" t="s">
        <v>154</v>
      </c>
      <c r="Z1357" s="3" t="s">
        <v>154</v>
      </c>
      <c r="AA1357" s="3" t="s">
        <v>154</v>
      </c>
      <c r="AB1357" s="3" t="s">
        <v>154</v>
      </c>
      <c r="AC1357" s="3" t="s">
        <v>154</v>
      </c>
      <c r="AD1357" s="3" t="s">
        <v>6151</v>
      </c>
      <c r="AE1357" s="3" t="s">
        <v>6151</v>
      </c>
      <c r="AF1357" s="3" t="s">
        <v>154</v>
      </c>
      <c r="AG1357" s="3" t="s">
        <v>154</v>
      </c>
      <c r="AH1357" s="3" t="s">
        <v>6597</v>
      </c>
      <c r="AI1357" s="3" t="s">
        <v>6482</v>
      </c>
      <c r="AJ1357" s="3" t="s">
        <v>6033</v>
      </c>
    </row>
    <row r="1358" spans="1:36" ht="15">
      <c r="A1358" s="10">
        <v>1461</v>
      </c>
      <c r="B1358" t="str">
        <f>IF(K1358="总计","",INDEX(主数据!A:AD,MATCH(J1358,主数据!A:A,0),9))</f>
        <v>环渤海大区公司</v>
      </c>
      <c r="C1358" t="str">
        <f>IF(K1358="","",INDEX(主数据!A:AD,MATCH(J1358,主数据!A:A,0),11))</f>
        <v>天津开发区城区</v>
      </c>
      <c r="D1358" t="str">
        <f t="shared" si="84"/>
        <v>TJ70物业服务费标准方式2.80</v>
      </c>
      <c r="E1358" s="13" t="str">
        <f t="shared" si="86"/>
        <v>2.80</v>
      </c>
      <c r="F1358" s="13" t="str">
        <f>IF(E1358="","",IFERROR(IF(IF(K1358="","",INDEX(收费标合同信息维护!A:Q,MATCH(D1358,收费标合同信息维护!J:J,0),10))=D1358,"有","无"),"无"))</f>
        <v>无</v>
      </c>
      <c r="G1358" s="13" t="str">
        <f t="shared" si="85"/>
        <v/>
      </c>
      <c r="H1358" s="13" t="str">
        <f t="shared" si="87"/>
        <v/>
      </c>
      <c r="I1358" s="13" t="str">
        <f>IF(G1358="","",IFERROR(IF(IF(K1358="","",INDEX(收费标合同信息维护!A:Q,MATCH(G1358,收费标合同信息维护!M:M,0),13))=G1358,"有","无"),"无"))</f>
        <v/>
      </c>
      <c r="J1358" s="3" t="s">
        <v>4524</v>
      </c>
      <c r="K1358" s="3" t="s">
        <v>9511</v>
      </c>
      <c r="L1358" s="3" t="s">
        <v>6025</v>
      </c>
      <c r="M1358" s="3" t="s">
        <v>6026</v>
      </c>
      <c r="N1358" s="3" t="s">
        <v>6477</v>
      </c>
      <c r="O1358" s="3" t="s">
        <v>6478</v>
      </c>
      <c r="P1358" s="3" t="s">
        <v>9527</v>
      </c>
      <c r="Q1358" s="3" t="s">
        <v>8484</v>
      </c>
      <c r="R1358" s="3" t="s">
        <v>6484</v>
      </c>
      <c r="S1358" s="3" t="s">
        <v>6491</v>
      </c>
      <c r="T1358" s="3" t="s">
        <v>6690</v>
      </c>
      <c r="U1358" s="3" t="s">
        <v>154</v>
      </c>
      <c r="V1358" s="3" t="s">
        <v>6543</v>
      </c>
      <c r="W1358" s="3" t="s">
        <v>154</v>
      </c>
      <c r="X1358" s="3" t="s">
        <v>154</v>
      </c>
      <c r="Y1358" s="3" t="s">
        <v>154</v>
      </c>
      <c r="Z1358" s="3" t="s">
        <v>154</v>
      </c>
      <c r="AA1358" s="3" t="s">
        <v>154</v>
      </c>
      <c r="AB1358" s="3" t="s">
        <v>154</v>
      </c>
      <c r="AC1358" s="3" t="s">
        <v>154</v>
      </c>
      <c r="AD1358" s="3" t="s">
        <v>6151</v>
      </c>
      <c r="AE1358" s="3" t="s">
        <v>6151</v>
      </c>
      <c r="AF1358" s="3" t="s">
        <v>6040</v>
      </c>
      <c r="AG1358" s="3" t="s">
        <v>154</v>
      </c>
      <c r="AH1358" s="3" t="s">
        <v>6478</v>
      </c>
      <c r="AI1358" s="3" t="s">
        <v>6482</v>
      </c>
      <c r="AJ1358" s="3" t="s">
        <v>6031</v>
      </c>
    </row>
    <row r="1359" spans="1:36" ht="15">
      <c r="A1359" s="10">
        <v>1462</v>
      </c>
      <c r="B1359" t="str">
        <f>IF(K1359="总计","",INDEX(主数据!A:AD,MATCH(J1359,主数据!A:A,0),9))</f>
        <v>环渤海大区公司</v>
      </c>
      <c r="C1359" t="str">
        <f>IF(K1359="","",INDEX(主数据!A:AD,MATCH(J1359,主数据!A:A,0),11))</f>
        <v>天津开发区城区</v>
      </c>
      <c r="D1359" t="str">
        <f t="shared" si="84"/>
        <v>TJ70空置物业费定额</v>
      </c>
      <c r="E1359" s="13" t="str">
        <f t="shared" si="86"/>
        <v/>
      </c>
      <c r="F1359" s="13" t="str">
        <f>IF(E1359="","",IFERROR(IF(IF(K1359="","",INDEX(收费标合同信息维护!A:Q,MATCH(D1359,收费标合同信息维护!J:J,0),10))=D1359,"有","无"),"无"))</f>
        <v/>
      </c>
      <c r="G1359" s="13" t="str">
        <f t="shared" si="85"/>
        <v>TJ70空置物业费定额170531.05</v>
      </c>
      <c r="H1359" s="13" t="str">
        <f t="shared" si="87"/>
        <v>170531.05</v>
      </c>
      <c r="I1359" s="13" t="str">
        <f>IF(G1359="","",IFERROR(IF(IF(K1359="","",INDEX(收费标合同信息维护!A:Q,MATCH(G1359,收费标合同信息维护!M:M,0),13))=G1359,"有","无"),"无"))</f>
        <v>无</v>
      </c>
      <c r="J1359" s="3" t="s">
        <v>4524</v>
      </c>
      <c r="K1359" s="3" t="s">
        <v>9511</v>
      </c>
      <c r="L1359" s="3" t="s">
        <v>6580</v>
      </c>
      <c r="M1359" s="3" t="s">
        <v>6581</v>
      </c>
      <c r="N1359" s="3" t="s">
        <v>6477</v>
      </c>
      <c r="O1359" s="3" t="s">
        <v>6478</v>
      </c>
      <c r="P1359" s="3" t="s">
        <v>9528</v>
      </c>
      <c r="Q1359" s="3" t="s">
        <v>9529</v>
      </c>
      <c r="R1359" s="3" t="s">
        <v>6490</v>
      </c>
      <c r="S1359" s="3" t="s">
        <v>6491</v>
      </c>
      <c r="T1359" s="3" t="s">
        <v>6537</v>
      </c>
      <c r="U1359" s="3" t="s">
        <v>154</v>
      </c>
      <c r="V1359" s="3" t="s">
        <v>154</v>
      </c>
      <c r="W1359" s="3" t="s">
        <v>9530</v>
      </c>
      <c r="X1359" s="3" t="s">
        <v>154</v>
      </c>
      <c r="Y1359" s="3" t="s">
        <v>154</v>
      </c>
      <c r="Z1359" s="3" t="s">
        <v>154</v>
      </c>
      <c r="AA1359" s="3" t="s">
        <v>154</v>
      </c>
      <c r="AB1359" s="3" t="s">
        <v>154</v>
      </c>
      <c r="AC1359" s="3" t="s">
        <v>154</v>
      </c>
      <c r="AD1359" s="3" t="s">
        <v>6151</v>
      </c>
      <c r="AE1359" s="3" t="s">
        <v>6151</v>
      </c>
      <c r="AF1359" s="3" t="s">
        <v>154</v>
      </c>
      <c r="AG1359" s="3" t="s">
        <v>154</v>
      </c>
      <c r="AH1359" s="3" t="s">
        <v>6478</v>
      </c>
      <c r="AI1359" s="3" t="s">
        <v>6482</v>
      </c>
      <c r="AJ1359" s="3" t="s">
        <v>6033</v>
      </c>
    </row>
    <row r="1360" spans="1:36" ht="15">
      <c r="A1360" s="10">
        <v>1463</v>
      </c>
      <c r="B1360" t="str">
        <f>IF(K1360="总计","",INDEX(主数据!A:AD,MATCH(J1360,主数据!A:A,0),9))</f>
        <v>环渤海大区公司</v>
      </c>
      <c r="C1360" t="str">
        <f>IF(K1360="","",INDEX(主数据!A:AD,MATCH(J1360,主数据!A:A,0),11))</f>
        <v>天津开发区城区</v>
      </c>
      <c r="D1360" t="str">
        <f t="shared" si="84"/>
        <v>TJ70销售中心物业费直接录入</v>
      </c>
      <c r="E1360" s="13" t="str">
        <f t="shared" si="86"/>
        <v/>
      </c>
      <c r="F1360" s="13" t="str">
        <f>IF(E1360="","",IFERROR(IF(IF(K1360="","",INDEX(收费标合同信息维护!A:Q,MATCH(D1360,收费标合同信息维护!J:J,0),10))=D1360,"有","无"),"无"))</f>
        <v/>
      </c>
      <c r="G1360" s="13" t="str">
        <f t="shared" si="85"/>
        <v/>
      </c>
      <c r="H1360" s="13" t="str">
        <f t="shared" si="87"/>
        <v/>
      </c>
      <c r="I1360" s="13" t="str">
        <f>IF(G1360="","",IFERROR(IF(IF(K1360="","",INDEX(收费标合同信息维护!A:Q,MATCH(G1360,收费标合同信息维护!M:M,0),13))=G1360,"有","无"),"无"))</f>
        <v/>
      </c>
      <c r="J1360" s="3" t="s">
        <v>4524</v>
      </c>
      <c r="K1360" s="3" t="s">
        <v>9511</v>
      </c>
      <c r="L1360" s="3" t="s">
        <v>6638</v>
      </c>
      <c r="M1360" s="3" t="s">
        <v>6639</v>
      </c>
      <c r="N1360" s="3" t="s">
        <v>6477</v>
      </c>
      <c r="O1360" s="3" t="s">
        <v>6478</v>
      </c>
      <c r="P1360" s="3" t="s">
        <v>7995</v>
      </c>
      <c r="Q1360" s="3" t="s">
        <v>7107</v>
      </c>
      <c r="R1360" s="3" t="s">
        <v>6479</v>
      </c>
      <c r="S1360" s="3" t="s">
        <v>6480</v>
      </c>
      <c r="T1360" s="3" t="s">
        <v>7411</v>
      </c>
      <c r="U1360" s="3" t="s">
        <v>154</v>
      </c>
      <c r="V1360" s="3" t="s">
        <v>154</v>
      </c>
      <c r="W1360" s="3" t="s">
        <v>154</v>
      </c>
      <c r="X1360" s="3" t="s">
        <v>154</v>
      </c>
      <c r="Y1360" s="3" t="s">
        <v>154</v>
      </c>
      <c r="Z1360" s="3" t="s">
        <v>154</v>
      </c>
      <c r="AA1360" s="3" t="s">
        <v>154</v>
      </c>
      <c r="AB1360" s="3" t="s">
        <v>154</v>
      </c>
      <c r="AC1360" s="3" t="s">
        <v>154</v>
      </c>
      <c r="AD1360" s="3" t="s">
        <v>6151</v>
      </c>
      <c r="AE1360" s="3" t="s">
        <v>6151</v>
      </c>
      <c r="AF1360" s="3" t="s">
        <v>154</v>
      </c>
      <c r="AG1360" s="3" t="s">
        <v>154</v>
      </c>
      <c r="AH1360" s="3" t="s">
        <v>6597</v>
      </c>
      <c r="AI1360" s="3" t="s">
        <v>6482</v>
      </c>
      <c r="AJ1360" s="3" t="s">
        <v>6489</v>
      </c>
    </row>
    <row r="1361" spans="1:36" ht="15">
      <c r="A1361" s="10">
        <v>1464</v>
      </c>
      <c r="B1361" t="str">
        <f>IF(K1361="总计","",INDEX(主数据!A:AD,MATCH(J1361,主数据!A:A,0),9))</f>
        <v>环渤海大区公司</v>
      </c>
      <c r="C1361" t="str">
        <f>IF(K1361="","",INDEX(主数据!A:AD,MATCH(J1361,主数据!A:A,0),11))</f>
        <v>天津开发区城区</v>
      </c>
      <c r="D1361" t="str">
        <f t="shared" si="84"/>
        <v>TJ70销售中心物业费直接录入</v>
      </c>
      <c r="E1361" s="13" t="str">
        <f t="shared" si="86"/>
        <v/>
      </c>
      <c r="F1361" s="13" t="str">
        <f>IF(E1361="","",IFERROR(IF(IF(K1361="","",INDEX(收费标合同信息维护!A:Q,MATCH(D1361,收费标合同信息维护!J:J,0),10))=D1361,"有","无"),"无"))</f>
        <v/>
      </c>
      <c r="G1361" s="13" t="str">
        <f t="shared" si="85"/>
        <v/>
      </c>
      <c r="H1361" s="13" t="str">
        <f t="shared" si="87"/>
        <v/>
      </c>
      <c r="I1361" s="13" t="str">
        <f>IF(G1361="","",IFERROR(IF(IF(K1361="","",INDEX(收费标合同信息维护!A:Q,MATCH(G1361,收费标合同信息维护!M:M,0),13))=G1361,"有","无"),"无"))</f>
        <v/>
      </c>
      <c r="J1361" s="3" t="s">
        <v>4524</v>
      </c>
      <c r="K1361" s="3" t="s">
        <v>9511</v>
      </c>
      <c r="L1361" s="3" t="s">
        <v>6638</v>
      </c>
      <c r="M1361" s="3" t="s">
        <v>6639</v>
      </c>
      <c r="N1361" s="3" t="s">
        <v>6477</v>
      </c>
      <c r="O1361" s="3" t="s">
        <v>6478</v>
      </c>
      <c r="P1361" s="3" t="s">
        <v>9531</v>
      </c>
      <c r="Q1361" s="3" t="s">
        <v>9532</v>
      </c>
      <c r="R1361" s="3" t="s">
        <v>6479</v>
      </c>
      <c r="S1361" s="3" t="s">
        <v>6480</v>
      </c>
      <c r="T1361" s="3" t="s">
        <v>6481</v>
      </c>
      <c r="U1361" s="3" t="s">
        <v>154</v>
      </c>
      <c r="V1361" s="3" t="s">
        <v>154</v>
      </c>
      <c r="W1361" s="3" t="s">
        <v>154</v>
      </c>
      <c r="X1361" s="3" t="s">
        <v>154</v>
      </c>
      <c r="Y1361" s="3" t="s">
        <v>154</v>
      </c>
      <c r="Z1361" s="3" t="s">
        <v>154</v>
      </c>
      <c r="AA1361" s="3" t="s">
        <v>154</v>
      </c>
      <c r="AB1361" s="3" t="s">
        <v>154</v>
      </c>
      <c r="AC1361" s="3" t="s">
        <v>154</v>
      </c>
      <c r="AD1361" s="3" t="s">
        <v>6151</v>
      </c>
      <c r="AE1361" s="3" t="s">
        <v>6151</v>
      </c>
      <c r="AF1361" s="3" t="s">
        <v>154</v>
      </c>
      <c r="AG1361" s="3" t="s">
        <v>154</v>
      </c>
      <c r="AH1361" s="3" t="s">
        <v>6597</v>
      </c>
      <c r="AI1361" s="3" t="s">
        <v>6482</v>
      </c>
      <c r="AJ1361" s="3" t="s">
        <v>6489</v>
      </c>
    </row>
    <row r="1362" spans="1:36" ht="30">
      <c r="A1362" s="10">
        <v>1465</v>
      </c>
      <c r="B1362" t="str">
        <f>IF(K1362="总计","",INDEX(主数据!A:AD,MATCH(J1362,主数据!A:A,0),9))</f>
        <v>环渤海大区公司</v>
      </c>
      <c r="C1362" t="str">
        <f>IF(K1362="","",INDEX(主数据!A:AD,MATCH(J1362,主数据!A:A,0),11))</f>
        <v>天津西区</v>
      </c>
      <c r="D1362" t="str">
        <f t="shared" si="84"/>
        <v>TJ76物业服务费标准方式2.88</v>
      </c>
      <c r="E1362" s="13" t="str">
        <f t="shared" si="86"/>
        <v>2.88</v>
      </c>
      <c r="F1362" s="13" t="str">
        <f>IF(E1362="","",IFERROR(IF(IF(K1362="","",INDEX(收费标合同信息维护!A:Q,MATCH(D1362,收费标合同信息维护!J:J,0),10))=D1362,"有","无"),"无"))</f>
        <v>无</v>
      </c>
      <c r="G1362" s="13" t="str">
        <f t="shared" si="85"/>
        <v/>
      </c>
      <c r="H1362" s="13" t="str">
        <f t="shared" si="87"/>
        <v/>
      </c>
      <c r="I1362" s="13" t="str">
        <f>IF(G1362="","",IFERROR(IF(IF(K1362="","",INDEX(收费标合同信息维护!A:Q,MATCH(G1362,收费标合同信息维护!M:M,0),13))=G1362,"有","无"),"无"))</f>
        <v/>
      </c>
      <c r="J1362" s="3" t="s">
        <v>3388</v>
      </c>
      <c r="K1362" s="3" t="s">
        <v>9533</v>
      </c>
      <c r="L1362" s="3" t="s">
        <v>6025</v>
      </c>
      <c r="M1362" s="3" t="s">
        <v>6026</v>
      </c>
      <c r="N1362" s="3" t="s">
        <v>6477</v>
      </c>
      <c r="O1362" s="3" t="s">
        <v>6478</v>
      </c>
      <c r="P1362" s="3" t="s">
        <v>9534</v>
      </c>
      <c r="Q1362" s="3" t="s">
        <v>9535</v>
      </c>
      <c r="R1362" s="3" t="s">
        <v>6484</v>
      </c>
      <c r="S1362" s="3" t="s">
        <v>6491</v>
      </c>
      <c r="T1362" s="3" t="s">
        <v>6481</v>
      </c>
      <c r="U1362" s="3" t="s">
        <v>154</v>
      </c>
      <c r="V1362" s="3" t="s">
        <v>6503</v>
      </c>
      <c r="W1362" s="3" t="s">
        <v>154</v>
      </c>
      <c r="X1362" s="3" t="s">
        <v>154</v>
      </c>
      <c r="Y1362" s="3" t="s">
        <v>154</v>
      </c>
      <c r="Z1362" s="3" t="s">
        <v>154</v>
      </c>
      <c r="AA1362" s="3" t="s">
        <v>154</v>
      </c>
      <c r="AB1362" s="3" t="s">
        <v>154</v>
      </c>
      <c r="AC1362" s="3" t="s">
        <v>154</v>
      </c>
      <c r="AD1362" s="3" t="s">
        <v>6151</v>
      </c>
      <c r="AE1362" s="3" t="s">
        <v>6151</v>
      </c>
      <c r="AF1362" s="3" t="s">
        <v>6040</v>
      </c>
      <c r="AG1362" s="3" t="s">
        <v>154</v>
      </c>
      <c r="AH1362" s="3" t="s">
        <v>6478</v>
      </c>
      <c r="AI1362" s="3" t="s">
        <v>6482</v>
      </c>
      <c r="AJ1362" s="3" t="s">
        <v>9536</v>
      </c>
    </row>
    <row r="1363" spans="1:36" ht="30">
      <c r="A1363" s="10">
        <v>1466</v>
      </c>
      <c r="B1363" t="str">
        <f>IF(K1363="总计","",INDEX(主数据!A:AD,MATCH(J1363,主数据!A:A,0),9))</f>
        <v>环渤海大区公司</v>
      </c>
      <c r="C1363" t="str">
        <f>IF(K1363="","",INDEX(主数据!A:AD,MATCH(J1363,主数据!A:A,0),11))</f>
        <v>天津西区</v>
      </c>
      <c r="D1363" t="str">
        <f t="shared" si="84"/>
        <v>TJ76物业服务费标准方式5.15</v>
      </c>
      <c r="E1363" s="13" t="str">
        <f t="shared" si="86"/>
        <v>5.15</v>
      </c>
      <c r="F1363" s="13" t="str">
        <f>IF(E1363="","",IFERROR(IF(IF(K1363="","",INDEX(收费标合同信息维护!A:Q,MATCH(D1363,收费标合同信息维护!J:J,0),10))=D1363,"有","无"),"无"))</f>
        <v>无</v>
      </c>
      <c r="G1363" s="13" t="str">
        <f t="shared" si="85"/>
        <v/>
      </c>
      <c r="H1363" s="13" t="str">
        <f t="shared" si="87"/>
        <v/>
      </c>
      <c r="I1363" s="13" t="str">
        <f>IF(G1363="","",IFERROR(IF(IF(K1363="","",INDEX(收费标合同信息维护!A:Q,MATCH(G1363,收费标合同信息维护!M:M,0),13))=G1363,"有","无"),"无"))</f>
        <v/>
      </c>
      <c r="J1363" s="3" t="s">
        <v>3388</v>
      </c>
      <c r="K1363" s="3" t="s">
        <v>9533</v>
      </c>
      <c r="L1363" s="3" t="s">
        <v>6025</v>
      </c>
      <c r="M1363" s="3" t="s">
        <v>6026</v>
      </c>
      <c r="N1363" s="3" t="s">
        <v>6477</v>
      </c>
      <c r="O1363" s="3" t="s">
        <v>6478</v>
      </c>
      <c r="P1363" s="3" t="s">
        <v>9537</v>
      </c>
      <c r="Q1363" s="3" t="s">
        <v>9538</v>
      </c>
      <c r="R1363" s="3" t="s">
        <v>6484</v>
      </c>
      <c r="S1363" s="3" t="s">
        <v>6491</v>
      </c>
      <c r="T1363" s="3" t="s">
        <v>6481</v>
      </c>
      <c r="U1363" s="3" t="s">
        <v>154</v>
      </c>
      <c r="V1363" s="3" t="s">
        <v>9539</v>
      </c>
      <c r="W1363" s="3" t="s">
        <v>154</v>
      </c>
      <c r="X1363" s="3" t="s">
        <v>154</v>
      </c>
      <c r="Y1363" s="3" t="s">
        <v>154</v>
      </c>
      <c r="Z1363" s="3" t="s">
        <v>154</v>
      </c>
      <c r="AA1363" s="3" t="s">
        <v>154</v>
      </c>
      <c r="AB1363" s="3" t="s">
        <v>154</v>
      </c>
      <c r="AC1363" s="3" t="s">
        <v>154</v>
      </c>
      <c r="AD1363" s="3" t="s">
        <v>6151</v>
      </c>
      <c r="AE1363" s="3" t="s">
        <v>6151</v>
      </c>
      <c r="AF1363" s="3" t="s">
        <v>6040</v>
      </c>
      <c r="AG1363" s="3" t="s">
        <v>154</v>
      </c>
      <c r="AH1363" s="3" t="s">
        <v>6478</v>
      </c>
      <c r="AI1363" s="3" t="s">
        <v>6482</v>
      </c>
      <c r="AJ1363" s="3" t="s">
        <v>6408</v>
      </c>
    </row>
    <row r="1364" spans="1:36" ht="30">
      <c r="A1364" s="10">
        <v>1467</v>
      </c>
      <c r="B1364" t="str">
        <f>IF(K1364="总计","",INDEX(主数据!A:AD,MATCH(J1364,主数据!A:A,0),9))</f>
        <v>环渤海大区公司</v>
      </c>
      <c r="C1364" t="str">
        <f>IF(K1364="","",INDEX(主数据!A:AD,MATCH(J1364,主数据!A:A,0),11))</f>
        <v>天津西区</v>
      </c>
      <c r="D1364" t="str">
        <f t="shared" si="84"/>
        <v>TJ76开发商委托停车管理费（固定）定额</v>
      </c>
      <c r="E1364" s="13" t="str">
        <f t="shared" si="86"/>
        <v/>
      </c>
      <c r="F1364" s="13" t="str">
        <f>IF(E1364="","",IFERROR(IF(IF(K1364="","",INDEX(收费标合同信息维护!A:Q,MATCH(D1364,收费标合同信息维护!J:J,0),10))=D1364,"有","无"),"无"))</f>
        <v/>
      </c>
      <c r="G1364" s="13" t="str">
        <f t="shared" si="85"/>
        <v>TJ76开发商委托停车管理费（固定）定额120.00</v>
      </c>
      <c r="H1364" s="13" t="str">
        <f t="shared" si="87"/>
        <v>120.00</v>
      </c>
      <c r="I1364" s="13" t="str">
        <f>IF(G1364="","",IFERROR(IF(IF(K1364="","",INDEX(收费标合同信息维护!A:Q,MATCH(G1364,收费标合同信息维护!M:M,0),13))=G1364,"有","无"),"无"))</f>
        <v>无</v>
      </c>
      <c r="J1364" s="3" t="s">
        <v>3388</v>
      </c>
      <c r="K1364" s="3" t="s">
        <v>9533</v>
      </c>
      <c r="L1364" s="3" t="s">
        <v>6512</v>
      </c>
      <c r="M1364" s="3" t="s">
        <v>6513</v>
      </c>
      <c r="N1364" s="3" t="s">
        <v>6477</v>
      </c>
      <c r="O1364" s="3" t="s">
        <v>6478</v>
      </c>
      <c r="P1364" s="3" t="s">
        <v>9540</v>
      </c>
      <c r="Q1364" s="3" t="s">
        <v>9541</v>
      </c>
      <c r="R1364" s="3" t="s">
        <v>6490</v>
      </c>
      <c r="S1364" s="3" t="s">
        <v>6491</v>
      </c>
      <c r="T1364" s="3" t="s">
        <v>6493</v>
      </c>
      <c r="U1364" s="3" t="s">
        <v>154</v>
      </c>
      <c r="V1364" s="3" t="s">
        <v>154</v>
      </c>
      <c r="W1364" s="3" t="s">
        <v>6518</v>
      </c>
      <c r="X1364" s="3" t="s">
        <v>154</v>
      </c>
      <c r="Y1364" s="3" t="s">
        <v>154</v>
      </c>
      <c r="Z1364" s="3" t="s">
        <v>154</v>
      </c>
      <c r="AA1364" s="3" t="s">
        <v>154</v>
      </c>
      <c r="AB1364" s="3" t="s">
        <v>154</v>
      </c>
      <c r="AC1364" s="3" t="s">
        <v>154</v>
      </c>
      <c r="AD1364" s="3" t="s">
        <v>6151</v>
      </c>
      <c r="AE1364" s="3" t="s">
        <v>6151</v>
      </c>
      <c r="AF1364" s="3" t="s">
        <v>6040</v>
      </c>
      <c r="AG1364" s="3" t="s">
        <v>154</v>
      </c>
      <c r="AH1364" s="3" t="s">
        <v>6478</v>
      </c>
      <c r="AI1364" s="3" t="s">
        <v>6482</v>
      </c>
      <c r="AJ1364" s="3" t="s">
        <v>6222</v>
      </c>
    </row>
    <row r="1365" spans="1:36" ht="30">
      <c r="A1365" s="10">
        <v>1468</v>
      </c>
      <c r="B1365" t="str">
        <f>IF(K1365="总计","",INDEX(主数据!A:AD,MATCH(J1365,主数据!A:A,0),9))</f>
        <v>环渤海大区公司</v>
      </c>
      <c r="C1365" t="str">
        <f>IF(K1365="","",INDEX(主数据!A:AD,MATCH(J1365,主数据!A:A,0),11))</f>
        <v>天津西区</v>
      </c>
      <c r="D1365" t="str">
        <f t="shared" si="84"/>
        <v>TJ76开发商委托停车管理费（固定）定额</v>
      </c>
      <c r="E1365" s="13" t="str">
        <f t="shared" si="86"/>
        <v/>
      </c>
      <c r="F1365" s="13" t="str">
        <f>IF(E1365="","",IFERROR(IF(IF(K1365="","",INDEX(收费标合同信息维护!A:Q,MATCH(D1365,收费标合同信息维护!J:J,0),10))=D1365,"有","无"),"无"))</f>
        <v/>
      </c>
      <c r="G1365" s="13" t="str">
        <f t="shared" si="85"/>
        <v>TJ76开发商委托停车管理费（固定）定额84064.00</v>
      </c>
      <c r="H1365" s="13" t="str">
        <f t="shared" si="87"/>
        <v>84064.00</v>
      </c>
      <c r="I1365" s="13" t="str">
        <f>IF(G1365="","",IFERROR(IF(IF(K1365="","",INDEX(收费标合同信息维护!A:Q,MATCH(G1365,收费标合同信息维护!M:M,0),13))=G1365,"有","无"),"无"))</f>
        <v>无</v>
      </c>
      <c r="J1365" s="3" t="s">
        <v>3388</v>
      </c>
      <c r="K1365" s="3" t="s">
        <v>9533</v>
      </c>
      <c r="L1365" s="3" t="s">
        <v>6512</v>
      </c>
      <c r="M1365" s="3" t="s">
        <v>6513</v>
      </c>
      <c r="N1365" s="3" t="s">
        <v>6477</v>
      </c>
      <c r="O1365" s="3" t="s">
        <v>6478</v>
      </c>
      <c r="P1365" s="3" t="s">
        <v>9542</v>
      </c>
      <c r="Q1365" s="3" t="s">
        <v>9543</v>
      </c>
      <c r="R1365" s="3" t="s">
        <v>6490</v>
      </c>
      <c r="S1365" s="3" t="s">
        <v>6491</v>
      </c>
      <c r="T1365" s="3" t="s">
        <v>6510</v>
      </c>
      <c r="U1365" s="3" t="s">
        <v>154</v>
      </c>
      <c r="V1365" s="3" t="s">
        <v>154</v>
      </c>
      <c r="W1365" s="3" t="s">
        <v>9544</v>
      </c>
      <c r="X1365" s="3" t="s">
        <v>154</v>
      </c>
      <c r="Y1365" s="3" t="s">
        <v>154</v>
      </c>
      <c r="Z1365" s="3" t="s">
        <v>154</v>
      </c>
      <c r="AA1365" s="3" t="s">
        <v>154</v>
      </c>
      <c r="AB1365" s="3" t="s">
        <v>154</v>
      </c>
      <c r="AC1365" s="3" t="s">
        <v>154</v>
      </c>
      <c r="AD1365" s="3" t="s">
        <v>6151</v>
      </c>
      <c r="AE1365" s="3" t="s">
        <v>6151</v>
      </c>
      <c r="AF1365" s="3" t="s">
        <v>6040</v>
      </c>
      <c r="AG1365" s="3" t="s">
        <v>154</v>
      </c>
      <c r="AH1365" s="3" t="s">
        <v>6597</v>
      </c>
      <c r="AI1365" s="3" t="s">
        <v>6482</v>
      </c>
      <c r="AJ1365" s="3" t="s">
        <v>6033</v>
      </c>
    </row>
    <row r="1366" spans="1:36" ht="15">
      <c r="A1366" s="10">
        <v>1469</v>
      </c>
      <c r="B1366" t="str">
        <f>IF(K1366="总计","",INDEX(主数据!A:AD,MATCH(J1366,主数据!A:A,0),9))</f>
        <v>环渤海大区公司</v>
      </c>
      <c r="C1366" t="str">
        <f>IF(K1366="","",INDEX(主数据!A:AD,MATCH(J1366,主数据!A:A,0),11))</f>
        <v>天津西区</v>
      </c>
      <c r="D1366" t="str">
        <f t="shared" si="84"/>
        <v>TJ76空置物业费定额</v>
      </c>
      <c r="E1366" s="13" t="str">
        <f t="shared" si="86"/>
        <v/>
      </c>
      <c r="F1366" s="13" t="str">
        <f>IF(E1366="","",IFERROR(IF(IF(K1366="","",INDEX(收费标合同信息维护!A:Q,MATCH(D1366,收费标合同信息维护!J:J,0),10))=D1366,"有","无"),"无"))</f>
        <v/>
      </c>
      <c r="G1366" s="13" t="str">
        <f t="shared" si="85"/>
        <v>TJ76空置物业费定额20232.00</v>
      </c>
      <c r="H1366" s="13" t="str">
        <f t="shared" si="87"/>
        <v>20232.00</v>
      </c>
      <c r="I1366" s="13" t="str">
        <f>IF(G1366="","",IFERROR(IF(IF(K1366="","",INDEX(收费标合同信息维护!A:Q,MATCH(G1366,收费标合同信息维护!M:M,0),13))=G1366,"有","无"),"无"))</f>
        <v>无</v>
      </c>
      <c r="J1366" s="3" t="s">
        <v>3388</v>
      </c>
      <c r="K1366" s="3" t="s">
        <v>9533</v>
      </c>
      <c r="L1366" s="3" t="s">
        <v>6580</v>
      </c>
      <c r="M1366" s="3" t="s">
        <v>6581</v>
      </c>
      <c r="N1366" s="3" t="s">
        <v>6477</v>
      </c>
      <c r="O1366" s="3" t="s">
        <v>6478</v>
      </c>
      <c r="P1366" s="3" t="s">
        <v>9545</v>
      </c>
      <c r="Q1366" s="3" t="s">
        <v>9546</v>
      </c>
      <c r="R1366" s="3" t="s">
        <v>6490</v>
      </c>
      <c r="S1366" s="3" t="s">
        <v>6491</v>
      </c>
      <c r="T1366" s="3" t="s">
        <v>6537</v>
      </c>
      <c r="U1366" s="3" t="s">
        <v>6569</v>
      </c>
      <c r="V1366" s="3" t="s">
        <v>154</v>
      </c>
      <c r="W1366" s="3" t="s">
        <v>9547</v>
      </c>
      <c r="X1366" s="3" t="s">
        <v>154</v>
      </c>
      <c r="Y1366" s="3" t="s">
        <v>154</v>
      </c>
      <c r="Z1366" s="3" t="s">
        <v>154</v>
      </c>
      <c r="AA1366" s="3" t="s">
        <v>154</v>
      </c>
      <c r="AB1366" s="3" t="s">
        <v>154</v>
      </c>
      <c r="AC1366" s="3" t="s">
        <v>154</v>
      </c>
      <c r="AD1366" s="3" t="s">
        <v>6151</v>
      </c>
      <c r="AE1366" s="3" t="s">
        <v>6151</v>
      </c>
      <c r="AF1366" s="3" t="s">
        <v>154</v>
      </c>
      <c r="AG1366" s="3" t="s">
        <v>154</v>
      </c>
      <c r="AH1366" s="3" t="s">
        <v>6478</v>
      </c>
      <c r="AI1366" s="3" t="s">
        <v>6482</v>
      </c>
      <c r="AJ1366" s="3" t="s">
        <v>6489</v>
      </c>
    </row>
    <row r="1367" spans="1:36" ht="15">
      <c r="A1367" s="10">
        <v>1470</v>
      </c>
      <c r="B1367" t="str">
        <f>IF(K1367="总计","",INDEX(主数据!A:AD,MATCH(J1367,主数据!A:A,0),9))</f>
        <v>华北大区公司</v>
      </c>
      <c r="C1367" t="str">
        <f>IF(K1367="","",INDEX(主数据!A:AD,MATCH(J1367,主数据!A:A,0),11))</f>
        <v>北京七城区</v>
      </c>
      <c r="D1367" t="str">
        <f t="shared" si="84"/>
        <v>BJ100物业服务费直接录入</v>
      </c>
      <c r="E1367" s="13" t="str">
        <f t="shared" si="86"/>
        <v/>
      </c>
      <c r="F1367" s="13" t="str">
        <f>IF(E1367="","",IFERROR(IF(IF(K1367="","",INDEX(收费标合同信息维护!A:Q,MATCH(D1367,收费标合同信息维护!J:J,0),10))=D1367,"有","无"),"无"))</f>
        <v/>
      </c>
      <c r="G1367" s="13" t="str">
        <f t="shared" si="85"/>
        <v/>
      </c>
      <c r="H1367" s="13" t="str">
        <f t="shared" si="87"/>
        <v/>
      </c>
      <c r="I1367" s="13" t="str">
        <f>IF(G1367="","",IFERROR(IF(IF(K1367="","",INDEX(收费标合同信息维护!A:Q,MATCH(G1367,收费标合同信息维护!M:M,0),13))=G1367,"有","无"),"无"))</f>
        <v/>
      </c>
      <c r="J1367" s="3" t="s">
        <v>2683</v>
      </c>
      <c r="K1367" s="3" t="s">
        <v>9548</v>
      </c>
      <c r="L1367" s="3" t="s">
        <v>6025</v>
      </c>
      <c r="M1367" s="3" t="s">
        <v>6026</v>
      </c>
      <c r="N1367" s="3" t="s">
        <v>6477</v>
      </c>
      <c r="O1367" s="3" t="s">
        <v>6478</v>
      </c>
      <c r="P1367" s="3" t="s">
        <v>6025</v>
      </c>
      <c r="Q1367" s="3" t="s">
        <v>6026</v>
      </c>
      <c r="R1367" s="3" t="s">
        <v>6479</v>
      </c>
      <c r="S1367" s="3" t="s">
        <v>6480</v>
      </c>
      <c r="T1367" s="3" t="s">
        <v>9549</v>
      </c>
      <c r="U1367" s="3" t="s">
        <v>154</v>
      </c>
      <c r="V1367" s="3" t="s">
        <v>154</v>
      </c>
      <c r="W1367" s="3" t="s">
        <v>154</v>
      </c>
      <c r="X1367" s="3" t="s">
        <v>154</v>
      </c>
      <c r="Y1367" s="3" t="s">
        <v>154</v>
      </c>
      <c r="Z1367" s="3" t="s">
        <v>154</v>
      </c>
      <c r="AA1367" s="3" t="s">
        <v>154</v>
      </c>
      <c r="AB1367" s="3" t="s">
        <v>154</v>
      </c>
      <c r="AC1367" s="3" t="s">
        <v>154</v>
      </c>
      <c r="AD1367" s="3" t="s">
        <v>6151</v>
      </c>
      <c r="AE1367" s="3" t="s">
        <v>6151</v>
      </c>
      <c r="AF1367" s="3" t="s">
        <v>154</v>
      </c>
      <c r="AG1367" s="3" t="s">
        <v>154</v>
      </c>
      <c r="AH1367" s="3" t="s">
        <v>6478</v>
      </c>
      <c r="AI1367" s="3" t="s">
        <v>6482</v>
      </c>
      <c r="AJ1367" s="3" t="s">
        <v>6489</v>
      </c>
    </row>
    <row r="1368" spans="1:36" ht="15">
      <c r="A1368" s="10">
        <v>1471</v>
      </c>
      <c r="B1368" t="str">
        <f>IF(K1368="总计","",INDEX(主数据!A:AD,MATCH(J1368,主数据!A:A,0),9))</f>
        <v>华北大区公司</v>
      </c>
      <c r="C1368" t="str">
        <f>IF(K1368="","",INDEX(主数据!A:AD,MATCH(J1368,主数据!A:A,0),11))</f>
        <v>北京七城区</v>
      </c>
      <c r="D1368" t="str">
        <f t="shared" si="84"/>
        <v>BJ100代收代付其他费用直接录入</v>
      </c>
      <c r="E1368" s="13" t="str">
        <f t="shared" si="86"/>
        <v/>
      </c>
      <c r="F1368" s="13" t="str">
        <f>IF(E1368="","",IFERROR(IF(IF(K1368="","",INDEX(收费标合同信息维护!A:Q,MATCH(D1368,收费标合同信息维护!J:J,0),10))=D1368,"有","无"),"无"))</f>
        <v/>
      </c>
      <c r="G1368" s="13" t="str">
        <f t="shared" si="85"/>
        <v/>
      </c>
      <c r="H1368" s="13" t="str">
        <f t="shared" si="87"/>
        <v/>
      </c>
      <c r="I1368" s="13" t="str">
        <f>IF(G1368="","",IFERROR(IF(IF(K1368="","",INDEX(收费标合同信息维护!A:Q,MATCH(G1368,收费标合同信息维护!M:M,0),13))=G1368,"有","无"),"无"))</f>
        <v/>
      </c>
      <c r="J1368" s="3" t="s">
        <v>2683</v>
      </c>
      <c r="K1368" s="3" t="s">
        <v>9548</v>
      </c>
      <c r="L1368" s="3" t="s">
        <v>6620</v>
      </c>
      <c r="M1368" s="3" t="s">
        <v>6621</v>
      </c>
      <c r="N1368" s="3" t="s">
        <v>6477</v>
      </c>
      <c r="O1368" s="3" t="s">
        <v>6478</v>
      </c>
      <c r="P1368" s="3" t="s">
        <v>8408</v>
      </c>
      <c r="Q1368" s="3" t="s">
        <v>6836</v>
      </c>
      <c r="R1368" s="3" t="s">
        <v>6479</v>
      </c>
      <c r="S1368" s="3" t="s">
        <v>6480</v>
      </c>
      <c r="T1368" s="3" t="s">
        <v>9550</v>
      </c>
      <c r="U1368" s="3" t="s">
        <v>6716</v>
      </c>
      <c r="V1368" s="3" t="s">
        <v>154</v>
      </c>
      <c r="W1368" s="3" t="s">
        <v>154</v>
      </c>
      <c r="X1368" s="3" t="s">
        <v>154</v>
      </c>
      <c r="Y1368" s="3" t="s">
        <v>154</v>
      </c>
      <c r="Z1368" s="3" t="s">
        <v>154</v>
      </c>
      <c r="AA1368" s="3" t="s">
        <v>154</v>
      </c>
      <c r="AB1368" s="3" t="s">
        <v>154</v>
      </c>
      <c r="AC1368" s="3" t="s">
        <v>154</v>
      </c>
      <c r="AD1368" s="3" t="s">
        <v>6151</v>
      </c>
      <c r="AE1368" s="3" t="s">
        <v>6151</v>
      </c>
      <c r="AF1368" s="3" t="s">
        <v>154</v>
      </c>
      <c r="AG1368" s="3" t="s">
        <v>154</v>
      </c>
      <c r="AH1368" s="3" t="s">
        <v>6478</v>
      </c>
      <c r="AI1368" s="3" t="s">
        <v>6482</v>
      </c>
      <c r="AJ1368" s="3" t="s">
        <v>6489</v>
      </c>
    </row>
    <row r="1369" spans="1:36" ht="15">
      <c r="A1369" s="10">
        <v>1472</v>
      </c>
      <c r="B1369" t="str">
        <f>IF(K1369="总计","",INDEX(主数据!A:AD,MATCH(J1369,主数据!A:A,0),9))</f>
        <v>华北大区公司</v>
      </c>
      <c r="C1369" t="str">
        <f>IF(K1369="","",INDEX(主数据!A:AD,MATCH(J1369,主数据!A:A,0),11))</f>
        <v>北京七城区</v>
      </c>
      <c r="D1369" t="str">
        <f t="shared" si="84"/>
        <v>BJ100代收代付其他费用直接录入</v>
      </c>
      <c r="E1369" s="13" t="str">
        <f t="shared" si="86"/>
        <v/>
      </c>
      <c r="F1369" s="13" t="str">
        <f>IF(E1369="","",IFERROR(IF(IF(K1369="","",INDEX(收费标合同信息维护!A:Q,MATCH(D1369,收费标合同信息维护!J:J,0),10))=D1369,"有","无"),"无"))</f>
        <v/>
      </c>
      <c r="G1369" s="13" t="str">
        <f t="shared" si="85"/>
        <v/>
      </c>
      <c r="H1369" s="13" t="str">
        <f t="shared" si="87"/>
        <v/>
      </c>
      <c r="I1369" s="13" t="str">
        <f>IF(G1369="","",IFERROR(IF(IF(K1369="","",INDEX(收费标合同信息维护!A:Q,MATCH(G1369,收费标合同信息维护!M:M,0),13))=G1369,"有","无"),"无"))</f>
        <v/>
      </c>
      <c r="J1369" s="3" t="s">
        <v>2683</v>
      </c>
      <c r="K1369" s="3" t="s">
        <v>9548</v>
      </c>
      <c r="L1369" s="3" t="s">
        <v>6620</v>
      </c>
      <c r="M1369" s="3" t="s">
        <v>6621</v>
      </c>
      <c r="N1369" s="3" t="s">
        <v>6477</v>
      </c>
      <c r="O1369" s="3" t="s">
        <v>6478</v>
      </c>
      <c r="P1369" s="3" t="s">
        <v>9551</v>
      </c>
      <c r="Q1369" s="3" t="s">
        <v>9001</v>
      </c>
      <c r="R1369" s="3" t="s">
        <v>6479</v>
      </c>
      <c r="S1369" s="3" t="s">
        <v>6480</v>
      </c>
      <c r="T1369" s="3" t="s">
        <v>9552</v>
      </c>
      <c r="U1369" s="3" t="s">
        <v>6716</v>
      </c>
      <c r="V1369" s="3" t="s">
        <v>154</v>
      </c>
      <c r="W1369" s="3" t="s">
        <v>154</v>
      </c>
      <c r="X1369" s="3" t="s">
        <v>154</v>
      </c>
      <c r="Y1369" s="3" t="s">
        <v>154</v>
      </c>
      <c r="Z1369" s="3" t="s">
        <v>154</v>
      </c>
      <c r="AA1369" s="3" t="s">
        <v>154</v>
      </c>
      <c r="AB1369" s="3" t="s">
        <v>154</v>
      </c>
      <c r="AC1369" s="3" t="s">
        <v>154</v>
      </c>
      <c r="AD1369" s="3" t="s">
        <v>6151</v>
      </c>
      <c r="AE1369" s="3" t="s">
        <v>6151</v>
      </c>
      <c r="AF1369" s="3" t="s">
        <v>154</v>
      </c>
      <c r="AG1369" s="3" t="s">
        <v>154</v>
      </c>
      <c r="AH1369" s="3" t="s">
        <v>6478</v>
      </c>
      <c r="AI1369" s="3" t="s">
        <v>6482</v>
      </c>
      <c r="AJ1369" s="3" t="s">
        <v>6489</v>
      </c>
    </row>
    <row r="1370" spans="1:36" ht="15">
      <c r="A1370" s="10">
        <v>1473</v>
      </c>
      <c r="B1370" t="str">
        <f>IF(K1370="总计","",INDEX(主数据!A:AD,MATCH(J1370,主数据!A:A,0),9))</f>
        <v>华北大区公司</v>
      </c>
      <c r="C1370" t="str">
        <f>IF(K1370="","",INDEX(主数据!A:AD,MATCH(J1370,主数据!A:A,0),11))</f>
        <v>北京七城区</v>
      </c>
      <c r="D1370" t="str">
        <f t="shared" si="84"/>
        <v>BJ100代收代付其他费用直接录入</v>
      </c>
      <c r="E1370" s="13" t="str">
        <f t="shared" si="86"/>
        <v/>
      </c>
      <c r="F1370" s="13" t="str">
        <f>IF(E1370="","",IFERROR(IF(IF(K1370="","",INDEX(收费标合同信息维护!A:Q,MATCH(D1370,收费标合同信息维护!J:J,0),10))=D1370,"有","无"),"无"))</f>
        <v/>
      </c>
      <c r="G1370" s="13" t="str">
        <f t="shared" si="85"/>
        <v/>
      </c>
      <c r="H1370" s="13" t="str">
        <f t="shared" si="87"/>
        <v/>
      </c>
      <c r="I1370" s="13" t="str">
        <f>IF(G1370="","",IFERROR(IF(IF(K1370="","",INDEX(收费标合同信息维护!A:Q,MATCH(G1370,收费标合同信息维护!M:M,0),13))=G1370,"有","无"),"无"))</f>
        <v/>
      </c>
      <c r="J1370" s="3" t="s">
        <v>2683</v>
      </c>
      <c r="K1370" s="3" t="s">
        <v>9548</v>
      </c>
      <c r="L1370" s="3" t="s">
        <v>6620</v>
      </c>
      <c r="M1370" s="3" t="s">
        <v>6621</v>
      </c>
      <c r="N1370" s="3" t="s">
        <v>6477</v>
      </c>
      <c r="O1370" s="3" t="s">
        <v>6478</v>
      </c>
      <c r="P1370" s="3" t="s">
        <v>8411</v>
      </c>
      <c r="Q1370" s="3" t="s">
        <v>8412</v>
      </c>
      <c r="R1370" s="3" t="s">
        <v>6479</v>
      </c>
      <c r="S1370" s="3" t="s">
        <v>6480</v>
      </c>
      <c r="T1370" s="3" t="s">
        <v>9552</v>
      </c>
      <c r="U1370" s="3" t="s">
        <v>6716</v>
      </c>
      <c r="V1370" s="3" t="s">
        <v>154</v>
      </c>
      <c r="W1370" s="3" t="s">
        <v>154</v>
      </c>
      <c r="X1370" s="3" t="s">
        <v>154</v>
      </c>
      <c r="Y1370" s="3" t="s">
        <v>154</v>
      </c>
      <c r="Z1370" s="3" t="s">
        <v>154</v>
      </c>
      <c r="AA1370" s="3" t="s">
        <v>154</v>
      </c>
      <c r="AB1370" s="3" t="s">
        <v>154</v>
      </c>
      <c r="AC1370" s="3" t="s">
        <v>154</v>
      </c>
      <c r="AD1370" s="3" t="s">
        <v>6151</v>
      </c>
      <c r="AE1370" s="3" t="s">
        <v>6151</v>
      </c>
      <c r="AF1370" s="3" t="s">
        <v>154</v>
      </c>
      <c r="AG1370" s="3" t="s">
        <v>154</v>
      </c>
      <c r="AH1370" s="3" t="s">
        <v>6478</v>
      </c>
      <c r="AI1370" s="3" t="s">
        <v>6482</v>
      </c>
      <c r="AJ1370" s="3" t="s">
        <v>6489</v>
      </c>
    </row>
    <row r="1371" spans="1:36" ht="15">
      <c r="A1371" s="10">
        <v>1474</v>
      </c>
      <c r="B1371" t="str">
        <f>IF(K1371="总计","",INDEX(主数据!A:AD,MATCH(J1371,主数据!A:A,0),9))</f>
        <v>华北大区公司</v>
      </c>
      <c r="C1371" t="str">
        <f>IF(K1371="","",INDEX(主数据!A:AD,MATCH(J1371,主数据!A:A,0),11))</f>
        <v>北京七城区</v>
      </c>
      <c r="D1371" t="str">
        <f t="shared" si="84"/>
        <v>BJ100代收代付其他费用直接录入</v>
      </c>
      <c r="E1371" s="13" t="str">
        <f t="shared" si="86"/>
        <v/>
      </c>
      <c r="F1371" s="13" t="str">
        <f>IF(E1371="","",IFERROR(IF(IF(K1371="","",INDEX(收费标合同信息维护!A:Q,MATCH(D1371,收费标合同信息维护!J:J,0),10))=D1371,"有","无"),"无"))</f>
        <v/>
      </c>
      <c r="G1371" s="13" t="str">
        <f t="shared" si="85"/>
        <v/>
      </c>
      <c r="H1371" s="13" t="str">
        <f t="shared" si="87"/>
        <v/>
      </c>
      <c r="I1371" s="13" t="str">
        <f>IF(G1371="","",IFERROR(IF(IF(K1371="","",INDEX(收费标合同信息维护!A:Q,MATCH(G1371,收费标合同信息维护!M:M,0),13))=G1371,"有","无"),"无"))</f>
        <v/>
      </c>
      <c r="J1371" s="3" t="s">
        <v>2683</v>
      </c>
      <c r="K1371" s="3" t="s">
        <v>9548</v>
      </c>
      <c r="L1371" s="3" t="s">
        <v>6620</v>
      </c>
      <c r="M1371" s="3" t="s">
        <v>6621</v>
      </c>
      <c r="N1371" s="3" t="s">
        <v>6477</v>
      </c>
      <c r="O1371" s="3" t="s">
        <v>6478</v>
      </c>
      <c r="P1371" s="3" t="s">
        <v>9553</v>
      </c>
      <c r="Q1371" s="3" t="s">
        <v>9554</v>
      </c>
      <c r="R1371" s="3" t="s">
        <v>6479</v>
      </c>
      <c r="S1371" s="3" t="s">
        <v>6480</v>
      </c>
      <c r="T1371" s="3" t="s">
        <v>9555</v>
      </c>
      <c r="U1371" s="3" t="s">
        <v>6716</v>
      </c>
      <c r="V1371" s="3" t="s">
        <v>154</v>
      </c>
      <c r="W1371" s="3" t="s">
        <v>154</v>
      </c>
      <c r="X1371" s="3" t="s">
        <v>154</v>
      </c>
      <c r="Y1371" s="3" t="s">
        <v>154</v>
      </c>
      <c r="Z1371" s="3" t="s">
        <v>154</v>
      </c>
      <c r="AA1371" s="3" t="s">
        <v>154</v>
      </c>
      <c r="AB1371" s="3" t="s">
        <v>154</v>
      </c>
      <c r="AC1371" s="3" t="s">
        <v>154</v>
      </c>
      <c r="AD1371" s="3" t="s">
        <v>6151</v>
      </c>
      <c r="AE1371" s="3" t="s">
        <v>6151</v>
      </c>
      <c r="AF1371" s="3" t="s">
        <v>154</v>
      </c>
      <c r="AG1371" s="3" t="s">
        <v>154</v>
      </c>
      <c r="AH1371" s="3" t="s">
        <v>6478</v>
      </c>
      <c r="AI1371" s="3" t="s">
        <v>6482</v>
      </c>
      <c r="AJ1371" s="3" t="s">
        <v>6489</v>
      </c>
    </row>
    <row r="1372" spans="1:36" ht="15">
      <c r="A1372" s="10">
        <v>1475</v>
      </c>
      <c r="B1372" t="str">
        <f>IF(K1372="总计","",INDEX(主数据!A:AD,MATCH(J1372,主数据!A:A,0),9))</f>
        <v>华北大区公司</v>
      </c>
      <c r="C1372" t="str">
        <f>IF(K1372="","",INDEX(主数据!A:AD,MATCH(J1372,主数据!A:A,0),11))</f>
        <v>北京七城区</v>
      </c>
      <c r="D1372" t="str">
        <f t="shared" si="84"/>
        <v>BJ119物业服务费定额</v>
      </c>
      <c r="E1372" s="13" t="str">
        <f t="shared" si="86"/>
        <v/>
      </c>
      <c r="F1372" s="13" t="str">
        <f>IF(E1372="","",IFERROR(IF(IF(K1372="","",INDEX(收费标合同信息维护!A:Q,MATCH(D1372,收费标合同信息维护!J:J,0),10))=D1372,"有","无"),"无"))</f>
        <v/>
      </c>
      <c r="G1372" s="13" t="str">
        <f t="shared" si="85"/>
        <v>BJ119物业服务费定额94000.00</v>
      </c>
      <c r="H1372" s="13" t="str">
        <f t="shared" si="87"/>
        <v>94000.00</v>
      </c>
      <c r="I1372" s="13" t="str">
        <f>IF(G1372="","",IFERROR(IF(IF(K1372="","",INDEX(收费标合同信息维护!A:Q,MATCH(G1372,收费标合同信息维护!M:M,0),13))=G1372,"有","无"),"无"))</f>
        <v>无</v>
      </c>
      <c r="J1372" s="3" t="s">
        <v>2871</v>
      </c>
      <c r="K1372" s="3" t="s">
        <v>9556</v>
      </c>
      <c r="L1372" s="3" t="s">
        <v>6025</v>
      </c>
      <c r="M1372" s="3" t="s">
        <v>6026</v>
      </c>
      <c r="N1372" s="3" t="s">
        <v>6477</v>
      </c>
      <c r="O1372" s="3" t="s">
        <v>6478</v>
      </c>
      <c r="P1372" s="3" t="s">
        <v>9557</v>
      </c>
      <c r="Q1372" s="3" t="s">
        <v>7149</v>
      </c>
      <c r="R1372" s="3" t="s">
        <v>6490</v>
      </c>
      <c r="S1372" s="3" t="s">
        <v>6491</v>
      </c>
      <c r="T1372" s="3" t="s">
        <v>6751</v>
      </c>
      <c r="U1372" s="3" t="s">
        <v>154</v>
      </c>
      <c r="V1372" s="3" t="s">
        <v>154</v>
      </c>
      <c r="W1372" s="3" t="s">
        <v>9558</v>
      </c>
      <c r="X1372" s="3" t="s">
        <v>154</v>
      </c>
      <c r="Y1372" s="3" t="s">
        <v>154</v>
      </c>
      <c r="Z1372" s="3" t="s">
        <v>154</v>
      </c>
      <c r="AA1372" s="3" t="s">
        <v>154</v>
      </c>
      <c r="AB1372" s="3" t="s">
        <v>154</v>
      </c>
      <c r="AC1372" s="3" t="s">
        <v>154</v>
      </c>
      <c r="AD1372" s="3" t="s">
        <v>6151</v>
      </c>
      <c r="AE1372" s="3" t="s">
        <v>6151</v>
      </c>
      <c r="AF1372" s="3" t="s">
        <v>154</v>
      </c>
      <c r="AG1372" s="3" t="s">
        <v>154</v>
      </c>
      <c r="AH1372" s="3" t="s">
        <v>6597</v>
      </c>
      <c r="AI1372" s="3" t="s">
        <v>6727</v>
      </c>
      <c r="AJ1372" s="3" t="s">
        <v>6489</v>
      </c>
    </row>
    <row r="1373" spans="1:36" ht="15">
      <c r="A1373" s="10">
        <v>1476</v>
      </c>
      <c r="B1373" t="str">
        <f>IF(K1373="总计","",INDEX(主数据!A:AD,MATCH(J1373,主数据!A:A,0),9))</f>
        <v>华北大区公司</v>
      </c>
      <c r="C1373" t="str">
        <f>IF(K1373="","",INDEX(主数据!A:AD,MATCH(J1373,主数据!A:A,0),11))</f>
        <v>北京七城区</v>
      </c>
      <c r="D1373" t="str">
        <f t="shared" si="84"/>
        <v>BJ119物业服务费标准方式94000.00</v>
      </c>
      <c r="E1373" s="13" t="str">
        <f t="shared" si="86"/>
        <v>94000.00</v>
      </c>
      <c r="F1373" s="13" t="str">
        <f>IF(E1373="","",IFERROR(IF(IF(K1373="","",INDEX(收费标合同信息维护!A:Q,MATCH(D1373,收费标合同信息维护!J:J,0),10))=D1373,"有","无"),"无"))</f>
        <v>无</v>
      </c>
      <c r="G1373" s="13" t="str">
        <f t="shared" si="85"/>
        <v/>
      </c>
      <c r="H1373" s="13" t="str">
        <f t="shared" si="87"/>
        <v/>
      </c>
      <c r="I1373" s="13" t="str">
        <f>IF(G1373="","",IFERROR(IF(IF(K1373="","",INDEX(收费标合同信息维护!A:Q,MATCH(G1373,收费标合同信息维护!M:M,0),13))=G1373,"有","无"),"无"))</f>
        <v/>
      </c>
      <c r="J1373" s="3" t="s">
        <v>2871</v>
      </c>
      <c r="K1373" s="3" t="s">
        <v>9556</v>
      </c>
      <c r="L1373" s="3" t="s">
        <v>6025</v>
      </c>
      <c r="M1373" s="3" t="s">
        <v>6026</v>
      </c>
      <c r="N1373" s="3" t="s">
        <v>6477</v>
      </c>
      <c r="O1373" s="3" t="s">
        <v>6478</v>
      </c>
      <c r="P1373" s="3" t="s">
        <v>9559</v>
      </c>
      <c r="Q1373" s="3" t="s">
        <v>9560</v>
      </c>
      <c r="R1373" s="3" t="s">
        <v>6484</v>
      </c>
      <c r="S1373" s="3" t="s">
        <v>6491</v>
      </c>
      <c r="T1373" s="3" t="s">
        <v>6751</v>
      </c>
      <c r="U1373" s="3" t="s">
        <v>154</v>
      </c>
      <c r="V1373" s="3" t="s">
        <v>9558</v>
      </c>
      <c r="W1373" s="3" t="s">
        <v>154</v>
      </c>
      <c r="X1373" s="3" t="s">
        <v>154</v>
      </c>
      <c r="Y1373" s="3" t="s">
        <v>154</v>
      </c>
      <c r="Z1373" s="3" t="s">
        <v>154</v>
      </c>
      <c r="AA1373" s="3" t="s">
        <v>154</v>
      </c>
      <c r="AB1373" s="3" t="s">
        <v>154</v>
      </c>
      <c r="AC1373" s="3" t="s">
        <v>154</v>
      </c>
      <c r="AD1373" s="3" t="s">
        <v>6151</v>
      </c>
      <c r="AE1373" s="3" t="s">
        <v>6151</v>
      </c>
      <c r="AF1373" s="3" t="s">
        <v>154</v>
      </c>
      <c r="AG1373" s="3" t="s">
        <v>154</v>
      </c>
      <c r="AH1373" s="3" t="s">
        <v>6478</v>
      </c>
      <c r="AI1373" s="3" t="s">
        <v>6482</v>
      </c>
      <c r="AJ1373" s="3" t="s">
        <v>6033</v>
      </c>
    </row>
    <row r="1374" spans="1:36" ht="15">
      <c r="A1374" s="10">
        <v>1477</v>
      </c>
      <c r="B1374" t="str">
        <f>IF(K1374="总计","",INDEX(主数据!A:AD,MATCH(J1374,主数据!A:A,0),9))</f>
        <v>华北大区公司</v>
      </c>
      <c r="C1374" t="str">
        <f>IF(K1374="","",INDEX(主数据!A:AD,MATCH(J1374,主数据!A:A,0),11))</f>
        <v>北京三城区</v>
      </c>
      <c r="D1374" t="str">
        <f t="shared" si="84"/>
        <v>BJ137销售中心物业费直接录入</v>
      </c>
      <c r="E1374" s="13" t="str">
        <f t="shared" si="86"/>
        <v/>
      </c>
      <c r="F1374" s="13" t="str">
        <f>IF(E1374="","",IFERROR(IF(IF(K1374="","",INDEX(收费标合同信息维护!A:Q,MATCH(D1374,收费标合同信息维护!J:J,0),10))=D1374,"有","无"),"无"))</f>
        <v/>
      </c>
      <c r="G1374" s="13" t="str">
        <f t="shared" si="85"/>
        <v/>
      </c>
      <c r="H1374" s="13" t="str">
        <f t="shared" si="87"/>
        <v/>
      </c>
      <c r="I1374" s="13" t="str">
        <f>IF(G1374="","",IFERROR(IF(IF(K1374="","",INDEX(收费标合同信息维护!A:Q,MATCH(G1374,收费标合同信息维护!M:M,0),13))=G1374,"有","无"),"无"))</f>
        <v/>
      </c>
      <c r="J1374" s="3" t="s">
        <v>3047</v>
      </c>
      <c r="K1374" s="3" t="s">
        <v>9561</v>
      </c>
      <c r="L1374" s="3" t="s">
        <v>6638</v>
      </c>
      <c r="M1374" s="3" t="s">
        <v>6639</v>
      </c>
      <c r="N1374" s="3" t="s">
        <v>6477</v>
      </c>
      <c r="O1374" s="3" t="s">
        <v>6478</v>
      </c>
      <c r="P1374" s="3" t="s">
        <v>9562</v>
      </c>
      <c r="Q1374" s="3" t="s">
        <v>6026</v>
      </c>
      <c r="R1374" s="3" t="s">
        <v>6479</v>
      </c>
      <c r="S1374" s="3" t="s">
        <v>6480</v>
      </c>
      <c r="T1374" s="3" t="s">
        <v>6751</v>
      </c>
      <c r="U1374" s="3" t="s">
        <v>7030</v>
      </c>
      <c r="V1374" s="3" t="s">
        <v>154</v>
      </c>
      <c r="W1374" s="3" t="s">
        <v>154</v>
      </c>
      <c r="X1374" s="3" t="s">
        <v>154</v>
      </c>
      <c r="Y1374" s="3" t="s">
        <v>154</v>
      </c>
      <c r="Z1374" s="3" t="s">
        <v>154</v>
      </c>
      <c r="AA1374" s="3" t="s">
        <v>154</v>
      </c>
      <c r="AB1374" s="3" t="s">
        <v>154</v>
      </c>
      <c r="AC1374" s="3" t="s">
        <v>154</v>
      </c>
      <c r="AD1374" s="3" t="s">
        <v>6151</v>
      </c>
      <c r="AE1374" s="3" t="s">
        <v>6151</v>
      </c>
      <c r="AF1374" s="3" t="s">
        <v>154</v>
      </c>
      <c r="AG1374" s="3" t="s">
        <v>154</v>
      </c>
      <c r="AH1374" s="3" t="s">
        <v>6478</v>
      </c>
      <c r="AI1374" s="3" t="s">
        <v>6482</v>
      </c>
      <c r="AJ1374" s="3" t="s">
        <v>6033</v>
      </c>
    </row>
    <row r="1375" spans="1:36" ht="15">
      <c r="A1375" s="10">
        <v>1478</v>
      </c>
      <c r="B1375" t="str">
        <f>IF(K1375="总计","",INDEX(主数据!A:AD,MATCH(J1375,主数据!A:A,0),9))</f>
        <v>华北大区公司</v>
      </c>
      <c r="C1375" t="str">
        <f>IF(K1375="","",INDEX(主数据!A:AD,MATCH(J1375,主数据!A:A,0),11))</f>
        <v>北京三城区</v>
      </c>
      <c r="D1375" t="str">
        <f t="shared" si="84"/>
        <v>BJ161销售中心物业费直接录入</v>
      </c>
      <c r="E1375" s="13" t="str">
        <f t="shared" si="86"/>
        <v/>
      </c>
      <c r="F1375" s="13" t="str">
        <f>IF(E1375="","",IFERROR(IF(IF(K1375="","",INDEX(收费标合同信息维护!A:Q,MATCH(D1375,收费标合同信息维护!J:J,0),10))=D1375,"有","无"),"无"))</f>
        <v/>
      </c>
      <c r="G1375" s="13" t="str">
        <f t="shared" si="85"/>
        <v/>
      </c>
      <c r="H1375" s="13" t="str">
        <f t="shared" si="87"/>
        <v/>
      </c>
      <c r="I1375" s="13" t="str">
        <f>IF(G1375="","",IFERROR(IF(IF(K1375="","",INDEX(收费标合同信息维护!A:Q,MATCH(G1375,收费标合同信息维护!M:M,0),13))=G1375,"有","无"),"无"))</f>
        <v/>
      </c>
      <c r="J1375" s="3" t="s">
        <v>3538</v>
      </c>
      <c r="K1375" s="3" t="s">
        <v>9563</v>
      </c>
      <c r="L1375" s="3" t="s">
        <v>6638</v>
      </c>
      <c r="M1375" s="3" t="s">
        <v>6639</v>
      </c>
      <c r="N1375" s="3" t="s">
        <v>6477</v>
      </c>
      <c r="O1375" s="3" t="s">
        <v>6478</v>
      </c>
      <c r="P1375" s="3" t="s">
        <v>9564</v>
      </c>
      <c r="Q1375" s="3" t="s">
        <v>6026</v>
      </c>
      <c r="R1375" s="3" t="s">
        <v>6479</v>
      </c>
      <c r="S1375" s="3" t="s">
        <v>6480</v>
      </c>
      <c r="T1375" s="3" t="s">
        <v>7266</v>
      </c>
      <c r="U1375" s="3" t="s">
        <v>154</v>
      </c>
      <c r="V1375" s="3" t="s">
        <v>154</v>
      </c>
      <c r="W1375" s="3" t="s">
        <v>154</v>
      </c>
      <c r="X1375" s="3" t="s">
        <v>154</v>
      </c>
      <c r="Y1375" s="3" t="s">
        <v>154</v>
      </c>
      <c r="Z1375" s="3" t="s">
        <v>154</v>
      </c>
      <c r="AA1375" s="3" t="s">
        <v>154</v>
      </c>
      <c r="AB1375" s="3" t="s">
        <v>154</v>
      </c>
      <c r="AC1375" s="3" t="s">
        <v>154</v>
      </c>
      <c r="AD1375" s="3" t="s">
        <v>6151</v>
      </c>
      <c r="AE1375" s="3" t="s">
        <v>6151</v>
      </c>
      <c r="AF1375" s="3" t="s">
        <v>154</v>
      </c>
      <c r="AG1375" s="3" t="s">
        <v>154</v>
      </c>
      <c r="AH1375" s="3" t="s">
        <v>6478</v>
      </c>
      <c r="AI1375" s="3" t="s">
        <v>6482</v>
      </c>
      <c r="AJ1375" s="3" t="s">
        <v>6033</v>
      </c>
    </row>
    <row r="1376" spans="1:36" ht="15">
      <c r="A1376" s="10">
        <v>1479</v>
      </c>
      <c r="B1376" t="str">
        <f>IF(K1376="总计","",INDEX(主数据!A:AD,MATCH(J1376,主数据!A:A,0),9))</f>
        <v>华北大区公司</v>
      </c>
      <c r="C1376" t="str">
        <f>IF(K1376="","",INDEX(主数据!A:AD,MATCH(J1376,主数据!A:A,0),11))</f>
        <v>北京七城区</v>
      </c>
      <c r="D1376" t="str">
        <f t="shared" si="84"/>
        <v>BJ54物业服务费直接录入</v>
      </c>
      <c r="E1376" s="13" t="str">
        <f t="shared" si="86"/>
        <v/>
      </c>
      <c r="F1376" s="13" t="str">
        <f>IF(E1376="","",IFERROR(IF(IF(K1376="","",INDEX(收费标合同信息维护!A:Q,MATCH(D1376,收费标合同信息维护!J:J,0),10))=D1376,"有","无"),"无"))</f>
        <v/>
      </c>
      <c r="G1376" s="13" t="str">
        <f t="shared" si="85"/>
        <v/>
      </c>
      <c r="H1376" s="13" t="str">
        <f t="shared" si="87"/>
        <v/>
      </c>
      <c r="I1376" s="13" t="str">
        <f>IF(G1376="","",IFERROR(IF(IF(K1376="","",INDEX(收费标合同信息维护!A:Q,MATCH(G1376,收费标合同信息维护!M:M,0),13))=G1376,"有","无"),"无"))</f>
        <v/>
      </c>
      <c r="J1376" s="3" t="s">
        <v>4595</v>
      </c>
      <c r="K1376" s="3" t="s">
        <v>9565</v>
      </c>
      <c r="L1376" s="3" t="s">
        <v>6025</v>
      </c>
      <c r="M1376" s="3" t="s">
        <v>6026</v>
      </c>
      <c r="N1376" s="3" t="s">
        <v>6477</v>
      </c>
      <c r="O1376" s="3" t="s">
        <v>6478</v>
      </c>
      <c r="P1376" s="3" t="s">
        <v>6025</v>
      </c>
      <c r="Q1376" s="3" t="s">
        <v>6685</v>
      </c>
      <c r="R1376" s="3" t="s">
        <v>6479</v>
      </c>
      <c r="S1376" s="3" t="s">
        <v>6480</v>
      </c>
      <c r="T1376" s="3" t="s">
        <v>7279</v>
      </c>
      <c r="U1376" s="3" t="s">
        <v>7270</v>
      </c>
      <c r="V1376" s="3" t="s">
        <v>154</v>
      </c>
      <c r="W1376" s="3" t="s">
        <v>154</v>
      </c>
      <c r="X1376" s="3" t="s">
        <v>154</v>
      </c>
      <c r="Y1376" s="3" t="s">
        <v>154</v>
      </c>
      <c r="Z1376" s="3" t="s">
        <v>154</v>
      </c>
      <c r="AA1376" s="3" t="s">
        <v>154</v>
      </c>
      <c r="AB1376" s="3" t="s">
        <v>154</v>
      </c>
      <c r="AC1376" s="3" t="s">
        <v>154</v>
      </c>
      <c r="AD1376" s="3" t="s">
        <v>6151</v>
      </c>
      <c r="AE1376" s="3" t="s">
        <v>6151</v>
      </c>
      <c r="AF1376" s="3" t="s">
        <v>154</v>
      </c>
      <c r="AG1376" s="3" t="s">
        <v>154</v>
      </c>
      <c r="AH1376" s="3" t="s">
        <v>6478</v>
      </c>
      <c r="AI1376" s="3" t="s">
        <v>6482</v>
      </c>
      <c r="AJ1376" s="3" t="s">
        <v>6489</v>
      </c>
    </row>
    <row r="1377" spans="1:36" ht="15">
      <c r="A1377" s="10">
        <v>1480</v>
      </c>
      <c r="B1377" t="str">
        <f>IF(K1377="总计","",INDEX(主数据!A:AD,MATCH(J1377,主数据!A:A,0),9))</f>
        <v>华北大区公司</v>
      </c>
      <c r="C1377" t="str">
        <f>IF(K1377="","",INDEX(主数据!A:AD,MATCH(J1377,主数据!A:A,0),11))</f>
        <v>北京三城区</v>
      </c>
      <c r="D1377" t="str">
        <f t="shared" si="84"/>
        <v>BJ65物业服务费直接录入</v>
      </c>
      <c r="E1377" s="13" t="str">
        <f t="shared" si="86"/>
        <v/>
      </c>
      <c r="F1377" s="13" t="str">
        <f>IF(E1377="","",IFERROR(IF(IF(K1377="","",INDEX(收费标合同信息维护!A:Q,MATCH(D1377,收费标合同信息维护!J:J,0),10))=D1377,"有","无"),"无"))</f>
        <v/>
      </c>
      <c r="G1377" s="13" t="str">
        <f t="shared" si="85"/>
        <v/>
      </c>
      <c r="H1377" s="13" t="str">
        <f t="shared" si="87"/>
        <v/>
      </c>
      <c r="I1377" s="13" t="str">
        <f>IF(G1377="","",IFERROR(IF(IF(K1377="","",INDEX(收费标合同信息维护!A:Q,MATCH(G1377,收费标合同信息维护!M:M,0),13))=G1377,"有","无"),"无"))</f>
        <v/>
      </c>
      <c r="J1377" s="3" t="s">
        <v>4517</v>
      </c>
      <c r="K1377" s="3" t="s">
        <v>6329</v>
      </c>
      <c r="L1377" s="3" t="s">
        <v>6025</v>
      </c>
      <c r="M1377" s="3" t="s">
        <v>6026</v>
      </c>
      <c r="N1377" s="3" t="s">
        <v>6477</v>
      </c>
      <c r="O1377" s="3" t="s">
        <v>6478</v>
      </c>
      <c r="P1377" s="3" t="s">
        <v>9566</v>
      </c>
      <c r="Q1377" s="3" t="s">
        <v>6685</v>
      </c>
      <c r="R1377" s="3" t="s">
        <v>6479</v>
      </c>
      <c r="S1377" s="3" t="s">
        <v>6480</v>
      </c>
      <c r="T1377" s="3" t="s">
        <v>7214</v>
      </c>
      <c r="U1377" s="3" t="s">
        <v>154</v>
      </c>
      <c r="V1377" s="3" t="s">
        <v>154</v>
      </c>
      <c r="W1377" s="3" t="s">
        <v>154</v>
      </c>
      <c r="X1377" s="3" t="s">
        <v>154</v>
      </c>
      <c r="Y1377" s="3" t="s">
        <v>154</v>
      </c>
      <c r="Z1377" s="3" t="s">
        <v>154</v>
      </c>
      <c r="AA1377" s="3" t="s">
        <v>154</v>
      </c>
      <c r="AB1377" s="3" t="s">
        <v>154</v>
      </c>
      <c r="AC1377" s="3" t="s">
        <v>154</v>
      </c>
      <c r="AD1377" s="3" t="s">
        <v>6151</v>
      </c>
      <c r="AE1377" s="3" t="s">
        <v>6151</v>
      </c>
      <c r="AF1377" s="3" t="s">
        <v>154</v>
      </c>
      <c r="AG1377" s="3" t="s">
        <v>154</v>
      </c>
      <c r="AH1377" s="3" t="s">
        <v>6597</v>
      </c>
      <c r="AI1377" s="3" t="s">
        <v>6482</v>
      </c>
      <c r="AJ1377" s="3" t="s">
        <v>6489</v>
      </c>
    </row>
    <row r="1378" spans="1:36" ht="15">
      <c r="A1378" s="10">
        <v>1481</v>
      </c>
      <c r="B1378" t="str">
        <f>IF(K1378="总计","",INDEX(主数据!A:AD,MATCH(J1378,主数据!A:A,0),9))</f>
        <v>华北大区公司</v>
      </c>
      <c r="C1378" t="str">
        <f>IF(K1378="","",INDEX(主数据!A:AD,MATCH(J1378,主数据!A:A,0),11))</f>
        <v>北京三城区</v>
      </c>
      <c r="D1378" t="str">
        <f t="shared" si="84"/>
        <v>BJ65物业服务费标准方式2.80</v>
      </c>
      <c r="E1378" s="13" t="str">
        <f t="shared" si="86"/>
        <v>2.80</v>
      </c>
      <c r="F1378" s="13" t="str">
        <f>IF(E1378="","",IFERROR(IF(IF(K1378="","",INDEX(收费标合同信息维护!A:Q,MATCH(D1378,收费标合同信息维护!J:J,0),10))=D1378,"有","无"),"无"))</f>
        <v>无</v>
      </c>
      <c r="G1378" s="13" t="str">
        <f t="shared" si="85"/>
        <v/>
      </c>
      <c r="H1378" s="13" t="str">
        <f t="shared" si="87"/>
        <v/>
      </c>
      <c r="I1378" s="13" t="str">
        <f>IF(G1378="","",IFERROR(IF(IF(K1378="","",INDEX(收费标合同信息维护!A:Q,MATCH(G1378,收费标合同信息维护!M:M,0),13))=G1378,"有","无"),"无"))</f>
        <v/>
      </c>
      <c r="J1378" s="3" t="s">
        <v>4517</v>
      </c>
      <c r="K1378" s="3" t="s">
        <v>6329</v>
      </c>
      <c r="L1378" s="3" t="s">
        <v>6025</v>
      </c>
      <c r="M1378" s="3" t="s">
        <v>6026</v>
      </c>
      <c r="N1378" s="3" t="s">
        <v>6477</v>
      </c>
      <c r="O1378" s="3" t="s">
        <v>6478</v>
      </c>
      <c r="P1378" s="3" t="s">
        <v>9567</v>
      </c>
      <c r="Q1378" s="3" t="s">
        <v>9568</v>
      </c>
      <c r="R1378" s="3" t="s">
        <v>6484</v>
      </c>
      <c r="S1378" s="3" t="s">
        <v>7050</v>
      </c>
      <c r="T1378" s="3" t="s">
        <v>7367</v>
      </c>
      <c r="U1378" s="3" t="s">
        <v>154</v>
      </c>
      <c r="V1378" s="3" t="s">
        <v>6543</v>
      </c>
      <c r="W1378" s="3" t="s">
        <v>154</v>
      </c>
      <c r="X1378" s="3" t="s">
        <v>154</v>
      </c>
      <c r="Y1378" s="3" t="s">
        <v>154</v>
      </c>
      <c r="Z1378" s="3" t="s">
        <v>154</v>
      </c>
      <c r="AA1378" s="3" t="s">
        <v>154</v>
      </c>
      <c r="AB1378" s="3" t="s">
        <v>154</v>
      </c>
      <c r="AC1378" s="3" t="s">
        <v>154</v>
      </c>
      <c r="AD1378" s="3" t="s">
        <v>6151</v>
      </c>
      <c r="AE1378" s="3" t="s">
        <v>6151</v>
      </c>
      <c r="AF1378" s="3" t="s">
        <v>154</v>
      </c>
      <c r="AG1378" s="3" t="s">
        <v>154</v>
      </c>
      <c r="AH1378" s="3" t="s">
        <v>6597</v>
      </c>
      <c r="AI1378" s="3" t="s">
        <v>6482</v>
      </c>
      <c r="AJ1378" s="3" t="s">
        <v>9569</v>
      </c>
    </row>
    <row r="1379" spans="1:36" ht="30">
      <c r="A1379" s="10">
        <v>1482</v>
      </c>
      <c r="B1379" t="str">
        <f>IF(K1379="总计","",INDEX(主数据!A:AD,MATCH(J1379,主数据!A:A,0),9))</f>
        <v>华东大区公司</v>
      </c>
      <c r="C1379" t="str">
        <f>IF(K1379="","",INDEX(主数据!A:AD,MATCH(J1379,主数据!A:A,0),11))</f>
        <v>山东城区</v>
      </c>
      <c r="D1379" t="str">
        <f t="shared" si="84"/>
        <v>JN16物业服务费标准方式1.60</v>
      </c>
      <c r="E1379" s="13" t="str">
        <f t="shared" si="86"/>
        <v>1.60</v>
      </c>
      <c r="F1379" s="13" t="str">
        <f>IF(E1379="","",IFERROR(IF(IF(K1379="","",INDEX(收费标合同信息维护!A:Q,MATCH(D1379,收费标合同信息维护!J:J,0),10))=D1379,"有","无"),"无"))</f>
        <v>无</v>
      </c>
      <c r="G1379" s="13" t="str">
        <f t="shared" si="85"/>
        <v/>
      </c>
      <c r="H1379" s="13" t="str">
        <f t="shared" si="87"/>
        <v/>
      </c>
      <c r="I1379" s="13" t="str">
        <f>IF(G1379="","",IFERROR(IF(IF(K1379="","",INDEX(收费标合同信息维护!A:Q,MATCH(G1379,收费标合同信息维护!M:M,0),13))=G1379,"有","无"),"无"))</f>
        <v/>
      </c>
      <c r="J1379" s="3" t="s">
        <v>2680</v>
      </c>
      <c r="K1379" s="3" t="s">
        <v>9570</v>
      </c>
      <c r="L1379" s="3" t="s">
        <v>6025</v>
      </c>
      <c r="M1379" s="3" t="s">
        <v>6026</v>
      </c>
      <c r="N1379" s="3" t="s">
        <v>6477</v>
      </c>
      <c r="O1379" s="3" t="s">
        <v>6478</v>
      </c>
      <c r="P1379" s="3" t="s">
        <v>9571</v>
      </c>
      <c r="Q1379" s="3" t="s">
        <v>9572</v>
      </c>
      <c r="R1379" s="3" t="s">
        <v>6484</v>
      </c>
      <c r="S1379" s="3" t="s">
        <v>6491</v>
      </c>
      <c r="T1379" s="3" t="s">
        <v>7029</v>
      </c>
      <c r="U1379" s="3" t="s">
        <v>154</v>
      </c>
      <c r="V1379" s="3" t="s">
        <v>9398</v>
      </c>
      <c r="W1379" s="3" t="s">
        <v>154</v>
      </c>
      <c r="X1379" s="3" t="s">
        <v>154</v>
      </c>
      <c r="Y1379" s="3" t="s">
        <v>154</v>
      </c>
      <c r="Z1379" s="3" t="s">
        <v>154</v>
      </c>
      <c r="AA1379" s="3" t="s">
        <v>154</v>
      </c>
      <c r="AB1379" s="3" t="s">
        <v>154</v>
      </c>
      <c r="AC1379" s="3" t="s">
        <v>154</v>
      </c>
      <c r="AD1379" s="3" t="s">
        <v>6151</v>
      </c>
      <c r="AE1379" s="3" t="s">
        <v>6151</v>
      </c>
      <c r="AF1379" s="3" t="s">
        <v>154</v>
      </c>
      <c r="AG1379" s="3" t="s">
        <v>154</v>
      </c>
      <c r="AH1379" s="3" t="s">
        <v>6478</v>
      </c>
      <c r="AI1379" s="3" t="s">
        <v>6482</v>
      </c>
      <c r="AJ1379" s="3" t="s">
        <v>11</v>
      </c>
    </row>
    <row r="1380" spans="1:36" ht="30">
      <c r="A1380" s="10">
        <v>1483</v>
      </c>
      <c r="B1380" t="str">
        <f>IF(K1380="总计","",INDEX(主数据!A:AD,MATCH(J1380,主数据!A:A,0),9))</f>
        <v>华东大区公司</v>
      </c>
      <c r="C1380" t="str">
        <f>IF(K1380="","",INDEX(主数据!A:AD,MATCH(J1380,主数据!A:A,0),11))</f>
        <v>山东城区</v>
      </c>
      <c r="D1380" t="str">
        <f t="shared" si="84"/>
        <v>JN16物业服务费直接录入</v>
      </c>
      <c r="E1380" s="13" t="str">
        <f t="shared" si="86"/>
        <v/>
      </c>
      <c r="F1380" s="13" t="str">
        <f>IF(E1380="","",IFERROR(IF(IF(K1380="","",INDEX(收费标合同信息维护!A:Q,MATCH(D1380,收费标合同信息维护!J:J,0),10))=D1380,"有","无"),"无"))</f>
        <v/>
      </c>
      <c r="G1380" s="13" t="str">
        <f t="shared" si="85"/>
        <v/>
      </c>
      <c r="H1380" s="13" t="str">
        <f t="shared" si="87"/>
        <v/>
      </c>
      <c r="I1380" s="13" t="str">
        <f>IF(G1380="","",IFERROR(IF(IF(K1380="","",INDEX(收费标合同信息维护!A:Q,MATCH(G1380,收费标合同信息维护!M:M,0),13))=G1380,"有","无"),"无"))</f>
        <v/>
      </c>
      <c r="J1380" s="3" t="s">
        <v>2680</v>
      </c>
      <c r="K1380" s="3" t="s">
        <v>9570</v>
      </c>
      <c r="L1380" s="3" t="s">
        <v>6025</v>
      </c>
      <c r="M1380" s="3" t="s">
        <v>6026</v>
      </c>
      <c r="N1380" s="3" t="s">
        <v>6477</v>
      </c>
      <c r="O1380" s="3" t="s">
        <v>6478</v>
      </c>
      <c r="P1380" s="3" t="s">
        <v>9573</v>
      </c>
      <c r="Q1380" s="3" t="s">
        <v>7094</v>
      </c>
      <c r="R1380" s="3" t="s">
        <v>6479</v>
      </c>
      <c r="S1380" s="3" t="s">
        <v>6480</v>
      </c>
      <c r="T1380" s="3" t="s">
        <v>7029</v>
      </c>
      <c r="U1380" s="3" t="s">
        <v>154</v>
      </c>
      <c r="V1380" s="3" t="s">
        <v>154</v>
      </c>
      <c r="W1380" s="3" t="s">
        <v>154</v>
      </c>
      <c r="X1380" s="3" t="s">
        <v>154</v>
      </c>
      <c r="Y1380" s="3" t="s">
        <v>154</v>
      </c>
      <c r="Z1380" s="3" t="s">
        <v>154</v>
      </c>
      <c r="AA1380" s="3" t="s">
        <v>154</v>
      </c>
      <c r="AB1380" s="3" t="s">
        <v>154</v>
      </c>
      <c r="AC1380" s="3" t="s">
        <v>154</v>
      </c>
      <c r="AD1380" s="3" t="s">
        <v>6151</v>
      </c>
      <c r="AE1380" s="3" t="s">
        <v>6151</v>
      </c>
      <c r="AF1380" s="3" t="s">
        <v>154</v>
      </c>
      <c r="AG1380" s="3" t="s">
        <v>154</v>
      </c>
      <c r="AH1380" s="3" t="s">
        <v>6478</v>
      </c>
      <c r="AI1380" s="3" t="s">
        <v>6482</v>
      </c>
      <c r="AJ1380" s="3" t="s">
        <v>6489</v>
      </c>
    </row>
    <row r="1381" spans="1:36" ht="30">
      <c r="A1381" s="10">
        <v>1484</v>
      </c>
      <c r="B1381" t="str">
        <f>IF(K1381="总计","",INDEX(主数据!A:AD,MATCH(J1381,主数据!A:A,0),9))</f>
        <v>华东大区公司</v>
      </c>
      <c r="C1381" t="str">
        <f>IF(K1381="","",INDEX(主数据!A:AD,MATCH(J1381,主数据!A:A,0),11))</f>
        <v>山东城区</v>
      </c>
      <c r="D1381" t="str">
        <f t="shared" si="84"/>
        <v>JN16物业服务费直接录入</v>
      </c>
      <c r="E1381" s="13" t="str">
        <f t="shared" si="86"/>
        <v/>
      </c>
      <c r="F1381" s="13" t="str">
        <f>IF(E1381="","",IFERROR(IF(IF(K1381="","",INDEX(收费标合同信息维护!A:Q,MATCH(D1381,收费标合同信息维护!J:J,0),10))=D1381,"有","无"),"无"))</f>
        <v/>
      </c>
      <c r="G1381" s="13" t="str">
        <f t="shared" si="85"/>
        <v/>
      </c>
      <c r="H1381" s="13" t="str">
        <f t="shared" si="87"/>
        <v/>
      </c>
      <c r="I1381" s="13" t="str">
        <f>IF(G1381="","",IFERROR(IF(IF(K1381="","",INDEX(收费标合同信息维护!A:Q,MATCH(G1381,收费标合同信息维护!M:M,0),13))=G1381,"有","无"),"无"))</f>
        <v/>
      </c>
      <c r="J1381" s="3" t="s">
        <v>2680</v>
      </c>
      <c r="K1381" s="3" t="s">
        <v>9570</v>
      </c>
      <c r="L1381" s="3" t="s">
        <v>6025</v>
      </c>
      <c r="M1381" s="3" t="s">
        <v>6026</v>
      </c>
      <c r="N1381" s="3" t="s">
        <v>6477</v>
      </c>
      <c r="O1381" s="3" t="s">
        <v>6478</v>
      </c>
      <c r="P1381" s="3" t="s">
        <v>9574</v>
      </c>
      <c r="Q1381" s="3" t="s">
        <v>9575</v>
      </c>
      <c r="R1381" s="3" t="s">
        <v>6479</v>
      </c>
      <c r="S1381" s="3" t="s">
        <v>6480</v>
      </c>
      <c r="T1381" s="3" t="s">
        <v>9576</v>
      </c>
      <c r="U1381" s="3" t="s">
        <v>154</v>
      </c>
      <c r="V1381" s="3" t="s">
        <v>154</v>
      </c>
      <c r="W1381" s="3" t="s">
        <v>154</v>
      </c>
      <c r="X1381" s="3" t="s">
        <v>154</v>
      </c>
      <c r="Y1381" s="3" t="s">
        <v>154</v>
      </c>
      <c r="Z1381" s="3" t="s">
        <v>154</v>
      </c>
      <c r="AA1381" s="3" t="s">
        <v>154</v>
      </c>
      <c r="AB1381" s="3" t="s">
        <v>154</v>
      </c>
      <c r="AC1381" s="3" t="s">
        <v>154</v>
      </c>
      <c r="AD1381" s="3" t="s">
        <v>6151</v>
      </c>
      <c r="AE1381" s="3" t="s">
        <v>6151</v>
      </c>
      <c r="AF1381" s="3" t="s">
        <v>154</v>
      </c>
      <c r="AG1381" s="3" t="s">
        <v>154</v>
      </c>
      <c r="AH1381" s="3" t="s">
        <v>6478</v>
      </c>
      <c r="AI1381" s="3" t="s">
        <v>6482</v>
      </c>
      <c r="AJ1381" s="3" t="s">
        <v>6489</v>
      </c>
    </row>
    <row r="1382" spans="1:36" ht="30">
      <c r="A1382" s="10">
        <v>1485</v>
      </c>
      <c r="B1382" t="str">
        <f>IF(K1382="总计","",INDEX(主数据!A:AD,MATCH(J1382,主数据!A:A,0),9))</f>
        <v>华东大区公司</v>
      </c>
      <c r="C1382" t="str">
        <f>IF(K1382="","",INDEX(主数据!A:AD,MATCH(J1382,主数据!A:A,0),11))</f>
        <v>山东城区</v>
      </c>
      <c r="D1382" t="str">
        <f t="shared" si="84"/>
        <v>JN16物业服务费直接录入</v>
      </c>
      <c r="E1382" s="13" t="str">
        <f t="shared" si="86"/>
        <v/>
      </c>
      <c r="F1382" s="13" t="str">
        <f>IF(E1382="","",IFERROR(IF(IF(K1382="","",INDEX(收费标合同信息维护!A:Q,MATCH(D1382,收费标合同信息维护!J:J,0),10))=D1382,"有","无"),"无"))</f>
        <v/>
      </c>
      <c r="G1382" s="13" t="str">
        <f t="shared" si="85"/>
        <v/>
      </c>
      <c r="H1382" s="13" t="str">
        <f t="shared" si="87"/>
        <v/>
      </c>
      <c r="I1382" s="13" t="str">
        <f>IF(G1382="","",IFERROR(IF(IF(K1382="","",INDEX(收费标合同信息维护!A:Q,MATCH(G1382,收费标合同信息维护!M:M,0),13))=G1382,"有","无"),"无"))</f>
        <v/>
      </c>
      <c r="J1382" s="3" t="s">
        <v>2680</v>
      </c>
      <c r="K1382" s="3" t="s">
        <v>9570</v>
      </c>
      <c r="L1382" s="3" t="s">
        <v>6025</v>
      </c>
      <c r="M1382" s="3" t="s">
        <v>6026</v>
      </c>
      <c r="N1382" s="3" t="s">
        <v>6477</v>
      </c>
      <c r="O1382" s="3" t="s">
        <v>6478</v>
      </c>
      <c r="P1382" s="3" t="s">
        <v>9577</v>
      </c>
      <c r="Q1382" s="3" t="s">
        <v>9578</v>
      </c>
      <c r="R1382" s="3" t="s">
        <v>6479</v>
      </c>
      <c r="S1382" s="3" t="s">
        <v>6480</v>
      </c>
      <c r="T1382" s="3" t="s">
        <v>9579</v>
      </c>
      <c r="U1382" s="3" t="s">
        <v>154</v>
      </c>
      <c r="V1382" s="3" t="s">
        <v>154</v>
      </c>
      <c r="W1382" s="3" t="s">
        <v>154</v>
      </c>
      <c r="X1382" s="3" t="s">
        <v>154</v>
      </c>
      <c r="Y1382" s="3" t="s">
        <v>154</v>
      </c>
      <c r="Z1382" s="3" t="s">
        <v>154</v>
      </c>
      <c r="AA1382" s="3" t="s">
        <v>154</v>
      </c>
      <c r="AB1382" s="3" t="s">
        <v>154</v>
      </c>
      <c r="AC1382" s="3" t="s">
        <v>154</v>
      </c>
      <c r="AD1382" s="3" t="s">
        <v>6151</v>
      </c>
      <c r="AE1382" s="3" t="s">
        <v>6151</v>
      </c>
      <c r="AF1382" s="3" t="s">
        <v>154</v>
      </c>
      <c r="AG1382" s="3" t="s">
        <v>154</v>
      </c>
      <c r="AH1382" s="3" t="s">
        <v>6478</v>
      </c>
      <c r="AI1382" s="3" t="s">
        <v>6482</v>
      </c>
      <c r="AJ1382" s="3" t="s">
        <v>6489</v>
      </c>
    </row>
    <row r="1383" spans="1:36" ht="30">
      <c r="A1383" s="10">
        <v>1486</v>
      </c>
      <c r="B1383" t="str">
        <f>IF(K1383="总计","",INDEX(主数据!A:AD,MATCH(J1383,主数据!A:A,0),9))</f>
        <v>华东大区公司</v>
      </c>
      <c r="C1383" t="str">
        <f>IF(K1383="","",INDEX(主数据!A:AD,MATCH(J1383,主数据!A:A,0),11))</f>
        <v>山东城区</v>
      </c>
      <c r="D1383" t="str">
        <f t="shared" si="84"/>
        <v>JN16物业服务费标准方式28.04</v>
      </c>
      <c r="E1383" s="13" t="str">
        <f t="shared" si="86"/>
        <v>28.04</v>
      </c>
      <c r="F1383" s="13" t="str">
        <f>IF(E1383="","",IFERROR(IF(IF(K1383="","",INDEX(收费标合同信息维护!A:Q,MATCH(D1383,收费标合同信息维护!J:J,0),10))=D1383,"有","无"),"无"))</f>
        <v>无</v>
      </c>
      <c r="G1383" s="13" t="str">
        <f t="shared" si="85"/>
        <v/>
      </c>
      <c r="H1383" s="13" t="str">
        <f t="shared" si="87"/>
        <v/>
      </c>
      <c r="I1383" s="13" t="str">
        <f>IF(G1383="","",IFERROR(IF(IF(K1383="","",INDEX(收费标合同信息维护!A:Q,MATCH(G1383,收费标合同信息维护!M:M,0),13))=G1383,"有","无"),"无"))</f>
        <v/>
      </c>
      <c r="J1383" s="3" t="s">
        <v>2680</v>
      </c>
      <c r="K1383" s="3" t="s">
        <v>9570</v>
      </c>
      <c r="L1383" s="3" t="s">
        <v>6025</v>
      </c>
      <c r="M1383" s="3" t="s">
        <v>6026</v>
      </c>
      <c r="N1383" s="3" t="s">
        <v>6477</v>
      </c>
      <c r="O1383" s="3" t="s">
        <v>6478</v>
      </c>
      <c r="P1383" s="3" t="s">
        <v>9580</v>
      </c>
      <c r="Q1383" s="3" t="s">
        <v>9581</v>
      </c>
      <c r="R1383" s="3" t="s">
        <v>6484</v>
      </c>
      <c r="S1383" s="3" t="s">
        <v>6491</v>
      </c>
      <c r="T1383" s="3" t="s">
        <v>9582</v>
      </c>
      <c r="U1383" s="3" t="s">
        <v>154</v>
      </c>
      <c r="V1383" s="3" t="s">
        <v>9583</v>
      </c>
      <c r="W1383" s="3" t="s">
        <v>154</v>
      </c>
      <c r="X1383" s="3" t="s">
        <v>154</v>
      </c>
      <c r="Y1383" s="3" t="s">
        <v>154</v>
      </c>
      <c r="Z1383" s="3" t="s">
        <v>154</v>
      </c>
      <c r="AA1383" s="3" t="s">
        <v>154</v>
      </c>
      <c r="AB1383" s="3" t="s">
        <v>154</v>
      </c>
      <c r="AC1383" s="3" t="s">
        <v>154</v>
      </c>
      <c r="AD1383" s="3" t="s">
        <v>6151</v>
      </c>
      <c r="AE1383" s="3" t="s">
        <v>6151</v>
      </c>
      <c r="AF1383" s="3" t="s">
        <v>154</v>
      </c>
      <c r="AG1383" s="3" t="s">
        <v>154</v>
      </c>
      <c r="AH1383" s="3" t="s">
        <v>6478</v>
      </c>
      <c r="AI1383" s="3" t="s">
        <v>6482</v>
      </c>
      <c r="AJ1383" s="3" t="s">
        <v>6489</v>
      </c>
    </row>
    <row r="1384" spans="1:36" ht="30">
      <c r="A1384" s="10">
        <v>1487</v>
      </c>
      <c r="B1384" t="str">
        <f>IF(K1384="总计","",INDEX(主数据!A:AD,MATCH(J1384,主数据!A:A,0),9))</f>
        <v>华东大区公司</v>
      </c>
      <c r="C1384" t="str">
        <f>IF(K1384="","",INDEX(主数据!A:AD,MATCH(J1384,主数据!A:A,0),11))</f>
        <v>山东城区</v>
      </c>
      <c r="D1384" t="str">
        <f t="shared" si="84"/>
        <v>JN16物业服务费标准方式3.00</v>
      </c>
      <c r="E1384" s="13" t="str">
        <f t="shared" si="86"/>
        <v>3.00</v>
      </c>
      <c r="F1384" s="13" t="str">
        <f>IF(E1384="","",IFERROR(IF(IF(K1384="","",INDEX(收费标合同信息维护!A:Q,MATCH(D1384,收费标合同信息维护!J:J,0),10))=D1384,"有","无"),"无"))</f>
        <v>无</v>
      </c>
      <c r="G1384" s="13" t="str">
        <f t="shared" si="85"/>
        <v/>
      </c>
      <c r="H1384" s="13" t="str">
        <f t="shared" si="87"/>
        <v/>
      </c>
      <c r="I1384" s="13" t="str">
        <f>IF(G1384="","",IFERROR(IF(IF(K1384="","",INDEX(收费标合同信息维护!A:Q,MATCH(G1384,收费标合同信息维护!M:M,0),13))=G1384,"有","无"),"无"))</f>
        <v/>
      </c>
      <c r="J1384" s="3" t="s">
        <v>2680</v>
      </c>
      <c r="K1384" s="3" t="s">
        <v>9570</v>
      </c>
      <c r="L1384" s="3" t="s">
        <v>6025</v>
      </c>
      <c r="M1384" s="3" t="s">
        <v>6026</v>
      </c>
      <c r="N1384" s="3" t="s">
        <v>6477</v>
      </c>
      <c r="O1384" s="3" t="s">
        <v>6478</v>
      </c>
      <c r="P1384" s="3" t="s">
        <v>9584</v>
      </c>
      <c r="Q1384" s="3" t="s">
        <v>6797</v>
      </c>
      <c r="R1384" s="3" t="s">
        <v>6484</v>
      </c>
      <c r="S1384" s="3" t="s">
        <v>6491</v>
      </c>
      <c r="T1384" s="3" t="s">
        <v>9582</v>
      </c>
      <c r="U1384" s="3" t="s">
        <v>154</v>
      </c>
      <c r="V1384" s="3" t="s">
        <v>6672</v>
      </c>
      <c r="W1384" s="3" t="s">
        <v>154</v>
      </c>
      <c r="X1384" s="3" t="s">
        <v>154</v>
      </c>
      <c r="Y1384" s="3" t="s">
        <v>154</v>
      </c>
      <c r="Z1384" s="3" t="s">
        <v>154</v>
      </c>
      <c r="AA1384" s="3" t="s">
        <v>154</v>
      </c>
      <c r="AB1384" s="3" t="s">
        <v>154</v>
      </c>
      <c r="AC1384" s="3" t="s">
        <v>154</v>
      </c>
      <c r="AD1384" s="3" t="s">
        <v>6151</v>
      </c>
      <c r="AE1384" s="3" t="s">
        <v>6151</v>
      </c>
      <c r="AF1384" s="3" t="s">
        <v>154</v>
      </c>
      <c r="AG1384" s="3" t="s">
        <v>154</v>
      </c>
      <c r="AH1384" s="3" t="s">
        <v>6478</v>
      </c>
      <c r="AI1384" s="3" t="s">
        <v>6482</v>
      </c>
      <c r="AJ1384" s="3" t="s">
        <v>6489</v>
      </c>
    </row>
    <row r="1385" spans="1:36" ht="30">
      <c r="A1385" s="10">
        <v>1488</v>
      </c>
      <c r="B1385" t="str">
        <f>IF(K1385="总计","",INDEX(主数据!A:AD,MATCH(J1385,主数据!A:A,0),9))</f>
        <v>华东大区公司</v>
      </c>
      <c r="C1385" t="str">
        <f>IF(K1385="","",INDEX(主数据!A:AD,MATCH(J1385,主数据!A:A,0),11))</f>
        <v>山东城区</v>
      </c>
      <c r="D1385" t="str">
        <f t="shared" si="84"/>
        <v>JN16物业服务费标准方式5.90</v>
      </c>
      <c r="E1385" s="13" t="str">
        <f t="shared" si="86"/>
        <v>5.90</v>
      </c>
      <c r="F1385" s="13" t="str">
        <f>IF(E1385="","",IFERROR(IF(IF(K1385="","",INDEX(收费标合同信息维护!A:Q,MATCH(D1385,收费标合同信息维护!J:J,0),10))=D1385,"有","无"),"无"))</f>
        <v>无</v>
      </c>
      <c r="G1385" s="13" t="str">
        <f t="shared" si="85"/>
        <v/>
      </c>
      <c r="H1385" s="13" t="str">
        <f t="shared" si="87"/>
        <v/>
      </c>
      <c r="I1385" s="13" t="str">
        <f>IF(G1385="","",IFERROR(IF(IF(K1385="","",INDEX(收费标合同信息维护!A:Q,MATCH(G1385,收费标合同信息维护!M:M,0),13))=G1385,"有","无"),"无"))</f>
        <v/>
      </c>
      <c r="J1385" s="3" t="s">
        <v>2680</v>
      </c>
      <c r="K1385" s="3" t="s">
        <v>9570</v>
      </c>
      <c r="L1385" s="3" t="s">
        <v>6025</v>
      </c>
      <c r="M1385" s="3" t="s">
        <v>6026</v>
      </c>
      <c r="N1385" s="3" t="s">
        <v>6477</v>
      </c>
      <c r="O1385" s="3" t="s">
        <v>6478</v>
      </c>
      <c r="P1385" s="3" t="s">
        <v>9585</v>
      </c>
      <c r="Q1385" s="3" t="s">
        <v>9586</v>
      </c>
      <c r="R1385" s="3" t="s">
        <v>6484</v>
      </c>
      <c r="S1385" s="3" t="s">
        <v>6491</v>
      </c>
      <c r="T1385" s="3" t="s">
        <v>7029</v>
      </c>
      <c r="U1385" s="3" t="s">
        <v>154</v>
      </c>
      <c r="V1385" s="3" t="s">
        <v>9587</v>
      </c>
      <c r="W1385" s="3" t="s">
        <v>154</v>
      </c>
      <c r="X1385" s="3" t="s">
        <v>154</v>
      </c>
      <c r="Y1385" s="3" t="s">
        <v>154</v>
      </c>
      <c r="Z1385" s="3" t="s">
        <v>154</v>
      </c>
      <c r="AA1385" s="3" t="s">
        <v>154</v>
      </c>
      <c r="AB1385" s="3" t="s">
        <v>154</v>
      </c>
      <c r="AC1385" s="3" t="s">
        <v>154</v>
      </c>
      <c r="AD1385" s="3" t="s">
        <v>6151</v>
      </c>
      <c r="AE1385" s="3" t="s">
        <v>6151</v>
      </c>
      <c r="AF1385" s="3" t="s">
        <v>154</v>
      </c>
      <c r="AG1385" s="3" t="s">
        <v>154</v>
      </c>
      <c r="AH1385" s="3" t="s">
        <v>6478</v>
      </c>
      <c r="AI1385" s="3" t="s">
        <v>6482</v>
      </c>
      <c r="AJ1385" s="3" t="s">
        <v>6489</v>
      </c>
    </row>
    <row r="1386" spans="1:36" ht="30">
      <c r="A1386" s="10">
        <v>1489</v>
      </c>
      <c r="B1386" t="str">
        <f>IF(K1386="总计","",INDEX(主数据!A:AD,MATCH(J1386,主数据!A:A,0),9))</f>
        <v>华东大区公司</v>
      </c>
      <c r="C1386" t="str">
        <f>IF(K1386="","",INDEX(主数据!A:AD,MATCH(J1386,主数据!A:A,0),11))</f>
        <v>山东城区</v>
      </c>
      <c r="D1386" t="str">
        <f t="shared" si="84"/>
        <v>JN16物业服务费直接录入</v>
      </c>
      <c r="E1386" s="13" t="str">
        <f t="shared" si="86"/>
        <v/>
      </c>
      <c r="F1386" s="13" t="str">
        <f>IF(E1386="","",IFERROR(IF(IF(K1386="","",INDEX(收费标合同信息维护!A:Q,MATCH(D1386,收费标合同信息维护!J:J,0),10))=D1386,"有","无"),"无"))</f>
        <v/>
      </c>
      <c r="G1386" s="13" t="str">
        <f t="shared" si="85"/>
        <v/>
      </c>
      <c r="H1386" s="13" t="str">
        <f t="shared" si="87"/>
        <v/>
      </c>
      <c r="I1386" s="13" t="str">
        <f>IF(G1386="","",IFERROR(IF(IF(K1386="","",INDEX(收费标合同信息维护!A:Q,MATCH(G1386,收费标合同信息维护!M:M,0),13))=G1386,"有","无"),"无"))</f>
        <v/>
      </c>
      <c r="J1386" s="3" t="s">
        <v>2680</v>
      </c>
      <c r="K1386" s="3" t="s">
        <v>9570</v>
      </c>
      <c r="L1386" s="3" t="s">
        <v>6025</v>
      </c>
      <c r="M1386" s="3" t="s">
        <v>6026</v>
      </c>
      <c r="N1386" s="3" t="s">
        <v>6477</v>
      </c>
      <c r="O1386" s="3" t="s">
        <v>6478</v>
      </c>
      <c r="P1386" s="3" t="s">
        <v>9588</v>
      </c>
      <c r="Q1386" s="3" t="s">
        <v>6026</v>
      </c>
      <c r="R1386" s="3" t="s">
        <v>6479</v>
      </c>
      <c r="S1386" s="3" t="s">
        <v>6480</v>
      </c>
      <c r="T1386" s="3" t="s">
        <v>7029</v>
      </c>
      <c r="U1386" s="3" t="s">
        <v>154</v>
      </c>
      <c r="V1386" s="3" t="s">
        <v>154</v>
      </c>
      <c r="W1386" s="3" t="s">
        <v>154</v>
      </c>
      <c r="X1386" s="3" t="s">
        <v>154</v>
      </c>
      <c r="Y1386" s="3" t="s">
        <v>154</v>
      </c>
      <c r="Z1386" s="3" t="s">
        <v>154</v>
      </c>
      <c r="AA1386" s="3" t="s">
        <v>154</v>
      </c>
      <c r="AB1386" s="3" t="s">
        <v>154</v>
      </c>
      <c r="AC1386" s="3" t="s">
        <v>154</v>
      </c>
      <c r="AD1386" s="3" t="s">
        <v>6151</v>
      </c>
      <c r="AE1386" s="3" t="s">
        <v>6151</v>
      </c>
      <c r="AF1386" s="3" t="s">
        <v>154</v>
      </c>
      <c r="AG1386" s="3" t="s">
        <v>154</v>
      </c>
      <c r="AH1386" s="3" t="s">
        <v>6478</v>
      </c>
      <c r="AI1386" s="3" t="s">
        <v>6482</v>
      </c>
      <c r="AJ1386" s="3" t="s">
        <v>6489</v>
      </c>
    </row>
    <row r="1387" spans="1:36" ht="30">
      <c r="A1387" s="10">
        <v>1490</v>
      </c>
      <c r="B1387" t="str">
        <f>IF(K1387="总计","",INDEX(主数据!A:AD,MATCH(J1387,主数据!A:A,0),9))</f>
        <v>华东大区公司</v>
      </c>
      <c r="C1387" t="str">
        <f>IF(K1387="","",INDEX(主数据!A:AD,MATCH(J1387,主数据!A:A,0),11))</f>
        <v>山东城区</v>
      </c>
      <c r="D1387" t="str">
        <f t="shared" si="84"/>
        <v>JN16物业服务费直接录入</v>
      </c>
      <c r="E1387" s="13" t="str">
        <f t="shared" si="86"/>
        <v/>
      </c>
      <c r="F1387" s="13" t="str">
        <f>IF(E1387="","",IFERROR(IF(IF(K1387="","",INDEX(收费标合同信息维护!A:Q,MATCH(D1387,收费标合同信息维护!J:J,0),10))=D1387,"有","无"),"无"))</f>
        <v/>
      </c>
      <c r="G1387" s="13" t="str">
        <f t="shared" si="85"/>
        <v/>
      </c>
      <c r="H1387" s="13" t="str">
        <f t="shared" si="87"/>
        <v/>
      </c>
      <c r="I1387" s="13" t="str">
        <f>IF(G1387="","",IFERROR(IF(IF(K1387="","",INDEX(收费标合同信息维护!A:Q,MATCH(G1387,收费标合同信息维护!M:M,0),13))=G1387,"有","无"),"无"))</f>
        <v/>
      </c>
      <c r="J1387" s="3" t="s">
        <v>2680</v>
      </c>
      <c r="K1387" s="3" t="s">
        <v>9570</v>
      </c>
      <c r="L1387" s="3" t="s">
        <v>6025</v>
      </c>
      <c r="M1387" s="3" t="s">
        <v>6026</v>
      </c>
      <c r="N1387" s="3" t="s">
        <v>6477</v>
      </c>
      <c r="O1387" s="3" t="s">
        <v>6478</v>
      </c>
      <c r="P1387" s="3" t="s">
        <v>9589</v>
      </c>
      <c r="Q1387" s="3" t="s">
        <v>9590</v>
      </c>
      <c r="R1387" s="3" t="s">
        <v>6479</v>
      </c>
      <c r="S1387" s="3" t="s">
        <v>6480</v>
      </c>
      <c r="T1387" s="3" t="s">
        <v>9591</v>
      </c>
      <c r="U1387" s="3" t="s">
        <v>154</v>
      </c>
      <c r="V1387" s="3" t="s">
        <v>154</v>
      </c>
      <c r="W1387" s="3" t="s">
        <v>154</v>
      </c>
      <c r="X1387" s="3" t="s">
        <v>154</v>
      </c>
      <c r="Y1387" s="3" t="s">
        <v>154</v>
      </c>
      <c r="Z1387" s="3" t="s">
        <v>154</v>
      </c>
      <c r="AA1387" s="3" t="s">
        <v>154</v>
      </c>
      <c r="AB1387" s="3" t="s">
        <v>154</v>
      </c>
      <c r="AC1387" s="3" t="s">
        <v>154</v>
      </c>
      <c r="AD1387" s="3" t="s">
        <v>6151</v>
      </c>
      <c r="AE1387" s="3" t="s">
        <v>6151</v>
      </c>
      <c r="AF1387" s="3" t="s">
        <v>154</v>
      </c>
      <c r="AG1387" s="3" t="s">
        <v>154</v>
      </c>
      <c r="AH1387" s="3" t="s">
        <v>6478</v>
      </c>
      <c r="AI1387" s="3" t="s">
        <v>6482</v>
      </c>
      <c r="AJ1387" s="3" t="s">
        <v>6489</v>
      </c>
    </row>
    <row r="1388" spans="1:36" ht="15">
      <c r="A1388" s="10">
        <v>1491</v>
      </c>
      <c r="B1388" t="str">
        <f>IF(K1388="总计","",INDEX(主数据!A:AD,MATCH(J1388,主数据!A:A,0),9))</f>
        <v>华东大区公司</v>
      </c>
      <c r="C1388" t="str">
        <f>IF(K1388="","",INDEX(主数据!A:AD,MATCH(J1388,主数据!A:A,0),11))</f>
        <v>山东城区</v>
      </c>
      <c r="D1388" t="str">
        <f t="shared" si="84"/>
        <v>JN20物业服务费标准方式1.90</v>
      </c>
      <c r="E1388" s="13" t="str">
        <f t="shared" si="86"/>
        <v>1.90</v>
      </c>
      <c r="F1388" s="13" t="str">
        <f>IF(E1388="","",IFERROR(IF(IF(K1388="","",INDEX(收费标合同信息维护!A:Q,MATCH(D1388,收费标合同信息维护!J:J,0),10))=D1388,"有","无"),"无"))</f>
        <v>无</v>
      </c>
      <c r="G1388" s="13" t="str">
        <f t="shared" si="85"/>
        <v/>
      </c>
      <c r="H1388" s="13" t="str">
        <f t="shared" si="87"/>
        <v/>
      </c>
      <c r="I1388" s="13" t="str">
        <f>IF(G1388="","",IFERROR(IF(IF(K1388="","",INDEX(收费标合同信息维护!A:Q,MATCH(G1388,收费标合同信息维护!M:M,0),13))=G1388,"有","无"),"无"))</f>
        <v/>
      </c>
      <c r="J1388" s="3" t="s">
        <v>4362</v>
      </c>
      <c r="K1388" s="3" t="s">
        <v>9592</v>
      </c>
      <c r="L1388" s="3" t="s">
        <v>6025</v>
      </c>
      <c r="M1388" s="3" t="s">
        <v>6026</v>
      </c>
      <c r="N1388" s="3" t="s">
        <v>6477</v>
      </c>
      <c r="O1388" s="3" t="s">
        <v>6478</v>
      </c>
      <c r="P1388" s="3" t="s">
        <v>9593</v>
      </c>
      <c r="Q1388" s="3" t="s">
        <v>9594</v>
      </c>
      <c r="R1388" s="3" t="s">
        <v>6484</v>
      </c>
      <c r="S1388" s="3" t="s">
        <v>6491</v>
      </c>
      <c r="T1388" s="3" t="s">
        <v>9595</v>
      </c>
      <c r="U1388" s="3" t="s">
        <v>7659</v>
      </c>
      <c r="V1388" s="3" t="s">
        <v>7605</v>
      </c>
      <c r="W1388" s="3" t="s">
        <v>154</v>
      </c>
      <c r="X1388" s="3" t="s">
        <v>154</v>
      </c>
      <c r="Y1388" s="3" t="s">
        <v>154</v>
      </c>
      <c r="Z1388" s="3" t="s">
        <v>154</v>
      </c>
      <c r="AA1388" s="3" t="s">
        <v>154</v>
      </c>
      <c r="AB1388" s="3" t="s">
        <v>154</v>
      </c>
      <c r="AC1388" s="3" t="s">
        <v>154</v>
      </c>
      <c r="AD1388" s="3" t="s">
        <v>6151</v>
      </c>
      <c r="AE1388" s="3" t="s">
        <v>6151</v>
      </c>
      <c r="AF1388" s="3" t="s">
        <v>154</v>
      </c>
      <c r="AG1388" s="3" t="s">
        <v>154</v>
      </c>
      <c r="AH1388" s="3" t="s">
        <v>6478</v>
      </c>
      <c r="AI1388" s="3" t="s">
        <v>6482</v>
      </c>
      <c r="AJ1388" s="3" t="s">
        <v>6034</v>
      </c>
    </row>
    <row r="1389" spans="1:36" ht="15">
      <c r="A1389" s="10">
        <v>1492</v>
      </c>
      <c r="B1389" t="str">
        <f>IF(K1389="总计","",INDEX(主数据!A:AD,MATCH(J1389,主数据!A:A,0),9))</f>
        <v>华东大区公司</v>
      </c>
      <c r="C1389" t="str">
        <f>IF(K1389="","",INDEX(主数据!A:AD,MATCH(J1389,主数据!A:A,0),11))</f>
        <v>山东城区</v>
      </c>
      <c r="D1389" t="str">
        <f t="shared" si="84"/>
        <v>JN20物业服务费标准方式4.00</v>
      </c>
      <c r="E1389" s="13" t="str">
        <f t="shared" si="86"/>
        <v>4.00</v>
      </c>
      <c r="F1389" s="13" t="str">
        <f>IF(E1389="","",IFERROR(IF(IF(K1389="","",INDEX(收费标合同信息维护!A:Q,MATCH(D1389,收费标合同信息维护!J:J,0),10))=D1389,"有","无"),"无"))</f>
        <v>无</v>
      </c>
      <c r="G1389" s="13" t="str">
        <f t="shared" si="85"/>
        <v/>
      </c>
      <c r="H1389" s="13" t="str">
        <f t="shared" si="87"/>
        <v/>
      </c>
      <c r="I1389" s="13" t="str">
        <f>IF(G1389="","",IFERROR(IF(IF(K1389="","",INDEX(收费标合同信息维护!A:Q,MATCH(G1389,收费标合同信息维护!M:M,0),13))=G1389,"有","无"),"无"))</f>
        <v/>
      </c>
      <c r="J1389" s="3" t="s">
        <v>4362</v>
      </c>
      <c r="K1389" s="3" t="s">
        <v>9592</v>
      </c>
      <c r="L1389" s="3" t="s">
        <v>6025</v>
      </c>
      <c r="M1389" s="3" t="s">
        <v>6026</v>
      </c>
      <c r="N1389" s="3" t="s">
        <v>6477</v>
      </c>
      <c r="O1389" s="3" t="s">
        <v>6478</v>
      </c>
      <c r="P1389" s="3" t="s">
        <v>9596</v>
      </c>
      <c r="Q1389" s="3" t="s">
        <v>9597</v>
      </c>
      <c r="R1389" s="3" t="s">
        <v>6484</v>
      </c>
      <c r="S1389" s="3" t="s">
        <v>6491</v>
      </c>
      <c r="T1389" s="3" t="s">
        <v>7239</v>
      </c>
      <c r="U1389" s="3" t="s">
        <v>154</v>
      </c>
      <c r="V1389" s="3" t="s">
        <v>6755</v>
      </c>
      <c r="W1389" s="3" t="s">
        <v>154</v>
      </c>
      <c r="X1389" s="3" t="s">
        <v>154</v>
      </c>
      <c r="Y1389" s="3" t="s">
        <v>154</v>
      </c>
      <c r="Z1389" s="3" t="s">
        <v>154</v>
      </c>
      <c r="AA1389" s="3" t="s">
        <v>154</v>
      </c>
      <c r="AB1389" s="3" t="s">
        <v>154</v>
      </c>
      <c r="AC1389" s="3" t="s">
        <v>154</v>
      </c>
      <c r="AD1389" s="3" t="s">
        <v>6151</v>
      </c>
      <c r="AE1389" s="3" t="s">
        <v>6151</v>
      </c>
      <c r="AF1389" s="3" t="s">
        <v>154</v>
      </c>
      <c r="AG1389" s="3" t="s">
        <v>154</v>
      </c>
      <c r="AH1389" s="3" t="s">
        <v>6478</v>
      </c>
      <c r="AI1389" s="3" t="s">
        <v>6482</v>
      </c>
      <c r="AJ1389" s="3" t="s">
        <v>6027</v>
      </c>
    </row>
    <row r="1390" spans="1:36" ht="15">
      <c r="A1390" s="10">
        <v>1493</v>
      </c>
      <c r="B1390" t="str">
        <f>IF(K1390="总计","",INDEX(主数据!A:AD,MATCH(J1390,主数据!A:A,0),9))</f>
        <v>华东大区公司</v>
      </c>
      <c r="C1390" t="str">
        <f>IF(K1390="","",INDEX(主数据!A:AD,MATCH(J1390,主数据!A:A,0),11))</f>
        <v>山东城区</v>
      </c>
      <c r="D1390" t="str">
        <f t="shared" si="84"/>
        <v>JN20物业服务费直接录入</v>
      </c>
      <c r="E1390" s="13" t="str">
        <f t="shared" si="86"/>
        <v/>
      </c>
      <c r="F1390" s="13" t="str">
        <f>IF(E1390="","",IFERROR(IF(IF(K1390="","",INDEX(收费标合同信息维护!A:Q,MATCH(D1390,收费标合同信息维护!J:J,0),10))=D1390,"有","无"),"无"))</f>
        <v/>
      </c>
      <c r="G1390" s="13" t="str">
        <f t="shared" si="85"/>
        <v/>
      </c>
      <c r="H1390" s="13" t="str">
        <f t="shared" si="87"/>
        <v/>
      </c>
      <c r="I1390" s="13" t="str">
        <f>IF(G1390="","",IFERROR(IF(IF(K1390="","",INDEX(收费标合同信息维护!A:Q,MATCH(G1390,收费标合同信息维护!M:M,0),13))=G1390,"有","无"),"无"))</f>
        <v/>
      </c>
      <c r="J1390" s="3" t="s">
        <v>4362</v>
      </c>
      <c r="K1390" s="3" t="s">
        <v>9592</v>
      </c>
      <c r="L1390" s="3" t="s">
        <v>6025</v>
      </c>
      <c r="M1390" s="3" t="s">
        <v>6026</v>
      </c>
      <c r="N1390" s="3" t="s">
        <v>6477</v>
      </c>
      <c r="O1390" s="3" t="s">
        <v>6478</v>
      </c>
      <c r="P1390" s="3" t="s">
        <v>9598</v>
      </c>
      <c r="Q1390" s="3" t="s">
        <v>9599</v>
      </c>
      <c r="R1390" s="3" t="s">
        <v>6479</v>
      </c>
      <c r="S1390" s="3" t="s">
        <v>6480</v>
      </c>
      <c r="T1390" s="3" t="s">
        <v>9595</v>
      </c>
      <c r="U1390" s="3" t="s">
        <v>7659</v>
      </c>
      <c r="V1390" s="3" t="s">
        <v>154</v>
      </c>
      <c r="W1390" s="3" t="s">
        <v>154</v>
      </c>
      <c r="X1390" s="3" t="s">
        <v>154</v>
      </c>
      <c r="Y1390" s="3" t="s">
        <v>154</v>
      </c>
      <c r="Z1390" s="3" t="s">
        <v>154</v>
      </c>
      <c r="AA1390" s="3" t="s">
        <v>154</v>
      </c>
      <c r="AB1390" s="3" t="s">
        <v>154</v>
      </c>
      <c r="AC1390" s="3" t="s">
        <v>154</v>
      </c>
      <c r="AD1390" s="3" t="s">
        <v>6151</v>
      </c>
      <c r="AE1390" s="3" t="s">
        <v>6151</v>
      </c>
      <c r="AF1390" s="3" t="s">
        <v>154</v>
      </c>
      <c r="AG1390" s="3" t="s">
        <v>154</v>
      </c>
      <c r="AH1390" s="3" t="s">
        <v>6478</v>
      </c>
      <c r="AI1390" s="3" t="s">
        <v>6482</v>
      </c>
      <c r="AJ1390" s="3" t="s">
        <v>6489</v>
      </c>
    </row>
    <row r="1391" spans="1:36" ht="15">
      <c r="A1391" s="10">
        <v>1494</v>
      </c>
      <c r="B1391" t="str">
        <f>IF(K1391="总计","",INDEX(主数据!A:AD,MATCH(J1391,主数据!A:A,0),9))</f>
        <v>华东大区公司</v>
      </c>
      <c r="C1391" t="str">
        <f>IF(K1391="","",INDEX(主数据!A:AD,MATCH(J1391,主数据!A:A,0),11))</f>
        <v>山东城区</v>
      </c>
      <c r="D1391" t="str">
        <f t="shared" si="84"/>
        <v>JN20物业服务费标准方式1.05</v>
      </c>
      <c r="E1391" s="13" t="str">
        <f t="shared" si="86"/>
        <v>1.05</v>
      </c>
      <c r="F1391" s="13" t="str">
        <f>IF(E1391="","",IFERROR(IF(IF(K1391="","",INDEX(收费标合同信息维护!A:Q,MATCH(D1391,收费标合同信息维护!J:J,0),10))=D1391,"有","无"),"无"))</f>
        <v>无</v>
      </c>
      <c r="G1391" s="13" t="str">
        <f t="shared" si="85"/>
        <v/>
      </c>
      <c r="H1391" s="13" t="str">
        <f t="shared" si="87"/>
        <v/>
      </c>
      <c r="I1391" s="13" t="str">
        <f>IF(G1391="","",IFERROR(IF(IF(K1391="","",INDEX(收费标合同信息维护!A:Q,MATCH(G1391,收费标合同信息维护!M:M,0),13))=G1391,"有","无"),"无"))</f>
        <v/>
      </c>
      <c r="J1391" s="3" t="s">
        <v>4362</v>
      </c>
      <c r="K1391" s="3" t="s">
        <v>9592</v>
      </c>
      <c r="L1391" s="3" t="s">
        <v>6025</v>
      </c>
      <c r="M1391" s="3" t="s">
        <v>6026</v>
      </c>
      <c r="N1391" s="3" t="s">
        <v>6477</v>
      </c>
      <c r="O1391" s="3" t="s">
        <v>6478</v>
      </c>
      <c r="P1391" s="3" t="s">
        <v>9600</v>
      </c>
      <c r="Q1391" s="3" t="s">
        <v>9601</v>
      </c>
      <c r="R1391" s="3" t="s">
        <v>6484</v>
      </c>
      <c r="S1391" s="3" t="s">
        <v>6491</v>
      </c>
      <c r="T1391" s="3" t="s">
        <v>9602</v>
      </c>
      <c r="U1391" s="3" t="s">
        <v>154</v>
      </c>
      <c r="V1391" s="3" t="s">
        <v>8795</v>
      </c>
      <c r="W1391" s="3" t="s">
        <v>154</v>
      </c>
      <c r="X1391" s="3" t="s">
        <v>154</v>
      </c>
      <c r="Y1391" s="3" t="s">
        <v>154</v>
      </c>
      <c r="Z1391" s="3" t="s">
        <v>154</v>
      </c>
      <c r="AA1391" s="3" t="s">
        <v>154</v>
      </c>
      <c r="AB1391" s="3" t="s">
        <v>154</v>
      </c>
      <c r="AC1391" s="3" t="s">
        <v>154</v>
      </c>
      <c r="AD1391" s="3" t="s">
        <v>6151</v>
      </c>
      <c r="AE1391" s="3" t="s">
        <v>6151</v>
      </c>
      <c r="AF1391" s="3" t="s">
        <v>154</v>
      </c>
      <c r="AG1391" s="3" t="s">
        <v>154</v>
      </c>
      <c r="AH1391" s="3" t="s">
        <v>6478</v>
      </c>
      <c r="AI1391" s="3" t="s">
        <v>6482</v>
      </c>
      <c r="AJ1391" s="3" t="s">
        <v>6027</v>
      </c>
    </row>
    <row r="1392" spans="1:36" ht="15">
      <c r="A1392" s="10">
        <v>1495</v>
      </c>
      <c r="B1392" t="str">
        <f>IF(K1392="总计","",INDEX(主数据!A:AD,MATCH(J1392,主数据!A:A,0),9))</f>
        <v>华东大区公司</v>
      </c>
      <c r="C1392" t="str">
        <f>IF(K1392="","",INDEX(主数据!A:AD,MATCH(J1392,主数据!A:A,0),11))</f>
        <v>山东城区</v>
      </c>
      <c r="D1392" t="str">
        <f t="shared" si="84"/>
        <v>JN20代收代付其他费用直接录入</v>
      </c>
      <c r="E1392" s="13" t="str">
        <f t="shared" si="86"/>
        <v/>
      </c>
      <c r="F1392" s="13" t="str">
        <f>IF(E1392="","",IFERROR(IF(IF(K1392="","",INDEX(收费标合同信息维护!A:Q,MATCH(D1392,收费标合同信息维护!J:J,0),10))=D1392,"有","无"),"无"))</f>
        <v/>
      </c>
      <c r="G1392" s="13" t="str">
        <f t="shared" si="85"/>
        <v/>
      </c>
      <c r="H1392" s="13" t="str">
        <f t="shared" si="87"/>
        <v/>
      </c>
      <c r="I1392" s="13" t="str">
        <f>IF(G1392="","",IFERROR(IF(IF(K1392="","",INDEX(收费标合同信息维护!A:Q,MATCH(G1392,收费标合同信息维护!M:M,0),13))=G1392,"有","无"),"无"))</f>
        <v/>
      </c>
      <c r="J1392" s="3" t="s">
        <v>4362</v>
      </c>
      <c r="K1392" s="3" t="s">
        <v>9592</v>
      </c>
      <c r="L1392" s="3" t="s">
        <v>6620</v>
      </c>
      <c r="M1392" s="3" t="s">
        <v>6621</v>
      </c>
      <c r="N1392" s="3" t="s">
        <v>6477</v>
      </c>
      <c r="O1392" s="3" t="s">
        <v>6478</v>
      </c>
      <c r="P1392" s="3" t="s">
        <v>9603</v>
      </c>
      <c r="Q1392" s="3" t="s">
        <v>8909</v>
      </c>
      <c r="R1392" s="3" t="s">
        <v>6479</v>
      </c>
      <c r="S1392" s="3" t="s">
        <v>6480</v>
      </c>
      <c r="T1392" s="3" t="s">
        <v>6493</v>
      </c>
      <c r="U1392" s="3" t="s">
        <v>6716</v>
      </c>
      <c r="V1392" s="3" t="s">
        <v>154</v>
      </c>
      <c r="W1392" s="3" t="s">
        <v>154</v>
      </c>
      <c r="X1392" s="3" t="s">
        <v>154</v>
      </c>
      <c r="Y1392" s="3" t="s">
        <v>154</v>
      </c>
      <c r="Z1392" s="3" t="s">
        <v>154</v>
      </c>
      <c r="AA1392" s="3" t="s">
        <v>154</v>
      </c>
      <c r="AB1392" s="3" t="s">
        <v>154</v>
      </c>
      <c r="AC1392" s="3" t="s">
        <v>154</v>
      </c>
      <c r="AD1392" s="3" t="s">
        <v>6151</v>
      </c>
      <c r="AE1392" s="3" t="s">
        <v>6151</v>
      </c>
      <c r="AF1392" s="3" t="s">
        <v>154</v>
      </c>
      <c r="AG1392" s="3" t="s">
        <v>154</v>
      </c>
      <c r="AH1392" s="3" t="s">
        <v>6478</v>
      </c>
      <c r="AI1392" s="3" t="s">
        <v>6482</v>
      </c>
      <c r="AJ1392" s="3" t="s">
        <v>6033</v>
      </c>
    </row>
    <row r="1393" spans="1:36" ht="15">
      <c r="A1393" s="10">
        <v>1496</v>
      </c>
      <c r="B1393" t="str">
        <f>IF(K1393="总计","",INDEX(主数据!A:AD,MATCH(J1393,主数据!A:A,0),9))</f>
        <v>华东大区公司</v>
      </c>
      <c r="C1393" t="str">
        <f>IF(K1393="","",INDEX(主数据!A:AD,MATCH(J1393,主数据!A:A,0),11))</f>
        <v>山东城区</v>
      </c>
      <c r="D1393" t="str">
        <f t="shared" si="84"/>
        <v>JN21物业服务费直接录入</v>
      </c>
      <c r="E1393" s="13" t="str">
        <f t="shared" si="86"/>
        <v/>
      </c>
      <c r="F1393" s="13" t="str">
        <f>IF(E1393="","",IFERROR(IF(IF(K1393="","",INDEX(收费标合同信息维护!A:Q,MATCH(D1393,收费标合同信息维护!J:J,0),10))=D1393,"有","无"),"无"))</f>
        <v/>
      </c>
      <c r="G1393" s="13" t="str">
        <f t="shared" si="85"/>
        <v/>
      </c>
      <c r="H1393" s="13" t="str">
        <f t="shared" si="87"/>
        <v/>
      </c>
      <c r="I1393" s="13" t="str">
        <f>IF(G1393="","",IFERROR(IF(IF(K1393="","",INDEX(收费标合同信息维护!A:Q,MATCH(G1393,收费标合同信息维护!M:M,0),13))=G1393,"有","无"),"无"))</f>
        <v/>
      </c>
      <c r="J1393" s="3" t="s">
        <v>2378</v>
      </c>
      <c r="K1393" s="3" t="s">
        <v>9604</v>
      </c>
      <c r="L1393" s="3" t="s">
        <v>6025</v>
      </c>
      <c r="M1393" s="3" t="s">
        <v>6026</v>
      </c>
      <c r="N1393" s="3" t="s">
        <v>6477</v>
      </c>
      <c r="O1393" s="3" t="s">
        <v>6478</v>
      </c>
      <c r="P1393" s="3" t="s">
        <v>9605</v>
      </c>
      <c r="Q1393" s="3" t="s">
        <v>9606</v>
      </c>
      <c r="R1393" s="3" t="s">
        <v>6479</v>
      </c>
      <c r="S1393" s="3" t="s">
        <v>6480</v>
      </c>
      <c r="T1393" s="3" t="s">
        <v>7029</v>
      </c>
      <c r="U1393" s="3" t="s">
        <v>7030</v>
      </c>
      <c r="V1393" s="3" t="s">
        <v>154</v>
      </c>
      <c r="W1393" s="3" t="s">
        <v>154</v>
      </c>
      <c r="X1393" s="3" t="s">
        <v>154</v>
      </c>
      <c r="Y1393" s="3" t="s">
        <v>154</v>
      </c>
      <c r="Z1393" s="3" t="s">
        <v>154</v>
      </c>
      <c r="AA1393" s="3" t="s">
        <v>154</v>
      </c>
      <c r="AB1393" s="3" t="s">
        <v>154</v>
      </c>
      <c r="AC1393" s="3" t="s">
        <v>154</v>
      </c>
      <c r="AD1393" s="3" t="s">
        <v>6151</v>
      </c>
      <c r="AE1393" s="3" t="s">
        <v>6151</v>
      </c>
      <c r="AF1393" s="3" t="s">
        <v>154</v>
      </c>
      <c r="AG1393" s="3" t="s">
        <v>154</v>
      </c>
      <c r="AH1393" s="3" t="s">
        <v>6478</v>
      </c>
      <c r="AI1393" s="3" t="s">
        <v>6482</v>
      </c>
      <c r="AJ1393" s="3" t="s">
        <v>6489</v>
      </c>
    </row>
    <row r="1394" spans="1:36" ht="15">
      <c r="A1394" s="10">
        <v>1497</v>
      </c>
      <c r="B1394" t="str">
        <f>IF(K1394="总计","",INDEX(主数据!A:AD,MATCH(J1394,主数据!A:A,0),9))</f>
        <v>华东大区公司</v>
      </c>
      <c r="C1394" t="str">
        <f>IF(K1394="","",INDEX(主数据!A:AD,MATCH(J1394,主数据!A:A,0),11))</f>
        <v>山东城区</v>
      </c>
      <c r="D1394" t="str">
        <f t="shared" si="84"/>
        <v>JN21物业服务费直接录入</v>
      </c>
      <c r="E1394" s="13" t="str">
        <f t="shared" si="86"/>
        <v/>
      </c>
      <c r="F1394" s="13" t="str">
        <f>IF(E1394="","",IFERROR(IF(IF(K1394="","",INDEX(收费标合同信息维护!A:Q,MATCH(D1394,收费标合同信息维护!J:J,0),10))=D1394,"有","无"),"无"))</f>
        <v/>
      </c>
      <c r="G1394" s="13" t="str">
        <f t="shared" si="85"/>
        <v/>
      </c>
      <c r="H1394" s="13" t="str">
        <f t="shared" si="87"/>
        <v/>
      </c>
      <c r="I1394" s="13" t="str">
        <f>IF(G1394="","",IFERROR(IF(IF(K1394="","",INDEX(收费标合同信息维护!A:Q,MATCH(G1394,收费标合同信息维护!M:M,0),13))=G1394,"有","无"),"无"))</f>
        <v/>
      </c>
      <c r="J1394" s="3" t="s">
        <v>2378</v>
      </c>
      <c r="K1394" s="3" t="s">
        <v>9604</v>
      </c>
      <c r="L1394" s="3" t="s">
        <v>6025</v>
      </c>
      <c r="M1394" s="3" t="s">
        <v>6026</v>
      </c>
      <c r="N1394" s="3" t="s">
        <v>6477</v>
      </c>
      <c r="O1394" s="3" t="s">
        <v>6478</v>
      </c>
      <c r="P1394" s="3" t="s">
        <v>9607</v>
      </c>
      <c r="Q1394" s="3" t="s">
        <v>9608</v>
      </c>
      <c r="R1394" s="3" t="s">
        <v>6479</v>
      </c>
      <c r="S1394" s="3" t="s">
        <v>6480</v>
      </c>
      <c r="T1394" s="3" t="s">
        <v>7029</v>
      </c>
      <c r="U1394" s="3" t="s">
        <v>7030</v>
      </c>
      <c r="V1394" s="3" t="s">
        <v>154</v>
      </c>
      <c r="W1394" s="3" t="s">
        <v>154</v>
      </c>
      <c r="X1394" s="3" t="s">
        <v>154</v>
      </c>
      <c r="Y1394" s="3" t="s">
        <v>154</v>
      </c>
      <c r="Z1394" s="3" t="s">
        <v>154</v>
      </c>
      <c r="AA1394" s="3" t="s">
        <v>154</v>
      </c>
      <c r="AB1394" s="3" t="s">
        <v>154</v>
      </c>
      <c r="AC1394" s="3" t="s">
        <v>154</v>
      </c>
      <c r="AD1394" s="3" t="s">
        <v>6151</v>
      </c>
      <c r="AE1394" s="3" t="s">
        <v>6151</v>
      </c>
      <c r="AF1394" s="3" t="s">
        <v>154</v>
      </c>
      <c r="AG1394" s="3" t="s">
        <v>154</v>
      </c>
      <c r="AH1394" s="3" t="s">
        <v>6478</v>
      </c>
      <c r="AI1394" s="3" t="s">
        <v>6482</v>
      </c>
      <c r="AJ1394" s="3" t="s">
        <v>13</v>
      </c>
    </row>
    <row r="1395" spans="1:36" ht="30">
      <c r="A1395" s="10">
        <v>1498</v>
      </c>
      <c r="B1395" t="str">
        <f>IF(K1395="总计","",INDEX(主数据!A:AD,MATCH(J1395,主数据!A:A,0),9))</f>
        <v>华东大区公司</v>
      </c>
      <c r="C1395" t="str">
        <f>IF(K1395="","",INDEX(主数据!A:AD,MATCH(J1395,主数据!A:A,0),11))</f>
        <v>山东城区</v>
      </c>
      <c r="D1395" t="str">
        <f t="shared" si="84"/>
        <v>JN27物业服务费标准方式2.20</v>
      </c>
      <c r="E1395" s="13" t="str">
        <f t="shared" si="86"/>
        <v>2.20</v>
      </c>
      <c r="F1395" s="13" t="str">
        <f>IF(E1395="","",IFERROR(IF(IF(K1395="","",INDEX(收费标合同信息维护!A:Q,MATCH(D1395,收费标合同信息维护!J:J,0),10))=D1395,"有","无"),"无"))</f>
        <v>无</v>
      </c>
      <c r="G1395" s="13" t="str">
        <f t="shared" si="85"/>
        <v/>
      </c>
      <c r="H1395" s="13" t="str">
        <f t="shared" si="87"/>
        <v/>
      </c>
      <c r="I1395" s="13" t="str">
        <f>IF(G1395="","",IFERROR(IF(IF(K1395="","",INDEX(收费标合同信息维护!A:Q,MATCH(G1395,收费标合同信息维护!M:M,0),13))=G1395,"有","无"),"无"))</f>
        <v/>
      </c>
      <c r="J1395" s="3" t="s">
        <v>3150</v>
      </c>
      <c r="K1395" s="3" t="s">
        <v>9609</v>
      </c>
      <c r="L1395" s="3" t="s">
        <v>6025</v>
      </c>
      <c r="M1395" s="3" t="s">
        <v>6026</v>
      </c>
      <c r="N1395" s="3" t="s">
        <v>6477</v>
      </c>
      <c r="O1395" s="3" t="s">
        <v>6478</v>
      </c>
      <c r="P1395" s="3" t="s">
        <v>9610</v>
      </c>
      <c r="Q1395" s="3" t="s">
        <v>6026</v>
      </c>
      <c r="R1395" s="3" t="s">
        <v>6484</v>
      </c>
      <c r="S1395" s="3" t="s">
        <v>6491</v>
      </c>
      <c r="T1395" s="3" t="s">
        <v>6704</v>
      </c>
      <c r="U1395" s="3" t="s">
        <v>154</v>
      </c>
      <c r="V1395" s="3" t="s">
        <v>6863</v>
      </c>
      <c r="W1395" s="3" t="s">
        <v>154</v>
      </c>
      <c r="X1395" s="3" t="s">
        <v>154</v>
      </c>
      <c r="Y1395" s="3" t="s">
        <v>154</v>
      </c>
      <c r="Z1395" s="3" t="s">
        <v>154</v>
      </c>
      <c r="AA1395" s="3" t="s">
        <v>154</v>
      </c>
      <c r="AB1395" s="3" t="s">
        <v>154</v>
      </c>
      <c r="AC1395" s="3" t="s">
        <v>154</v>
      </c>
      <c r="AD1395" s="3" t="s">
        <v>6151</v>
      </c>
      <c r="AE1395" s="3" t="s">
        <v>6151</v>
      </c>
      <c r="AF1395" s="3" t="s">
        <v>154</v>
      </c>
      <c r="AG1395" s="3" t="s">
        <v>154</v>
      </c>
      <c r="AH1395" s="3" t="s">
        <v>6478</v>
      </c>
      <c r="AI1395" s="3" t="s">
        <v>6482</v>
      </c>
      <c r="AJ1395" s="3" t="s">
        <v>6123</v>
      </c>
    </row>
    <row r="1396" spans="1:36" ht="30">
      <c r="A1396" s="10">
        <v>1499</v>
      </c>
      <c r="B1396" t="str">
        <f>IF(K1396="总计","",INDEX(主数据!A:AD,MATCH(J1396,主数据!A:A,0),9))</f>
        <v>华东大区公司</v>
      </c>
      <c r="C1396" t="str">
        <f>IF(K1396="","",INDEX(主数据!A:AD,MATCH(J1396,主数据!A:A,0),11))</f>
        <v>山东城区</v>
      </c>
      <c r="D1396" t="str">
        <f t="shared" si="84"/>
        <v>JN27物业服务费标准方式1.65</v>
      </c>
      <c r="E1396" s="13" t="str">
        <f t="shared" si="86"/>
        <v>1.65</v>
      </c>
      <c r="F1396" s="13" t="str">
        <f>IF(E1396="","",IFERROR(IF(IF(K1396="","",INDEX(收费标合同信息维护!A:Q,MATCH(D1396,收费标合同信息维护!J:J,0),10))=D1396,"有","无"),"无"))</f>
        <v>无</v>
      </c>
      <c r="G1396" s="13" t="str">
        <f t="shared" si="85"/>
        <v/>
      </c>
      <c r="H1396" s="13" t="str">
        <f t="shared" si="87"/>
        <v/>
      </c>
      <c r="I1396" s="13" t="str">
        <f>IF(G1396="","",IFERROR(IF(IF(K1396="","",INDEX(收费标合同信息维护!A:Q,MATCH(G1396,收费标合同信息维护!M:M,0),13))=G1396,"有","无"),"无"))</f>
        <v/>
      </c>
      <c r="J1396" s="3" t="s">
        <v>3150</v>
      </c>
      <c r="K1396" s="3" t="s">
        <v>9609</v>
      </c>
      <c r="L1396" s="3" t="s">
        <v>6025</v>
      </c>
      <c r="M1396" s="3" t="s">
        <v>6026</v>
      </c>
      <c r="N1396" s="3" t="s">
        <v>6477</v>
      </c>
      <c r="O1396" s="3" t="s">
        <v>6478</v>
      </c>
      <c r="P1396" s="3" t="s">
        <v>9611</v>
      </c>
      <c r="Q1396" s="3" t="s">
        <v>9612</v>
      </c>
      <c r="R1396" s="3" t="s">
        <v>6484</v>
      </c>
      <c r="S1396" s="3" t="s">
        <v>6491</v>
      </c>
      <c r="T1396" s="3" t="s">
        <v>8133</v>
      </c>
      <c r="U1396" s="3" t="s">
        <v>154</v>
      </c>
      <c r="V1396" s="3" t="s">
        <v>9613</v>
      </c>
      <c r="W1396" s="3" t="s">
        <v>154</v>
      </c>
      <c r="X1396" s="3" t="s">
        <v>154</v>
      </c>
      <c r="Y1396" s="3" t="s">
        <v>154</v>
      </c>
      <c r="Z1396" s="3" t="s">
        <v>154</v>
      </c>
      <c r="AA1396" s="3" t="s">
        <v>154</v>
      </c>
      <c r="AB1396" s="3" t="s">
        <v>154</v>
      </c>
      <c r="AC1396" s="3" t="s">
        <v>154</v>
      </c>
      <c r="AD1396" s="3" t="s">
        <v>6151</v>
      </c>
      <c r="AE1396" s="3" t="s">
        <v>6151</v>
      </c>
      <c r="AF1396" s="3" t="s">
        <v>154</v>
      </c>
      <c r="AG1396" s="3" t="s">
        <v>154</v>
      </c>
      <c r="AH1396" s="3" t="s">
        <v>6478</v>
      </c>
      <c r="AI1396" s="3" t="s">
        <v>6482</v>
      </c>
      <c r="AJ1396" s="3" t="s">
        <v>6489</v>
      </c>
    </row>
    <row r="1397" spans="1:36" ht="30">
      <c r="A1397" s="10">
        <v>1500</v>
      </c>
      <c r="B1397" t="str">
        <f>IF(K1397="总计","",INDEX(主数据!A:AD,MATCH(J1397,主数据!A:A,0),9))</f>
        <v>华东大区公司</v>
      </c>
      <c r="C1397" t="str">
        <f>IF(K1397="","",INDEX(主数据!A:AD,MATCH(J1397,主数据!A:A,0),11))</f>
        <v>山东城区</v>
      </c>
      <c r="D1397" t="str">
        <f t="shared" si="84"/>
        <v>JN27物业服务费直接录入</v>
      </c>
      <c r="E1397" s="13" t="str">
        <f t="shared" si="86"/>
        <v/>
      </c>
      <c r="F1397" s="13" t="str">
        <f>IF(E1397="","",IFERROR(IF(IF(K1397="","",INDEX(收费标合同信息维护!A:Q,MATCH(D1397,收费标合同信息维护!J:J,0),10))=D1397,"有","无"),"无"))</f>
        <v/>
      </c>
      <c r="G1397" s="13" t="str">
        <f t="shared" si="85"/>
        <v/>
      </c>
      <c r="H1397" s="13" t="str">
        <f t="shared" si="87"/>
        <v/>
      </c>
      <c r="I1397" s="13" t="str">
        <f>IF(G1397="","",IFERROR(IF(IF(K1397="","",INDEX(收费标合同信息维护!A:Q,MATCH(G1397,收费标合同信息维护!M:M,0),13))=G1397,"有","无"),"无"))</f>
        <v/>
      </c>
      <c r="J1397" s="3" t="s">
        <v>3150</v>
      </c>
      <c r="K1397" s="3" t="s">
        <v>9609</v>
      </c>
      <c r="L1397" s="3" t="s">
        <v>6025</v>
      </c>
      <c r="M1397" s="3" t="s">
        <v>6026</v>
      </c>
      <c r="N1397" s="3" t="s">
        <v>6477</v>
      </c>
      <c r="O1397" s="3" t="s">
        <v>6478</v>
      </c>
      <c r="P1397" s="3" t="s">
        <v>9614</v>
      </c>
      <c r="Q1397" s="3" t="s">
        <v>9615</v>
      </c>
      <c r="R1397" s="3" t="s">
        <v>6479</v>
      </c>
      <c r="S1397" s="3" t="s">
        <v>6480</v>
      </c>
      <c r="T1397" s="3" t="s">
        <v>6704</v>
      </c>
      <c r="U1397" s="3" t="s">
        <v>154</v>
      </c>
      <c r="V1397" s="3" t="s">
        <v>154</v>
      </c>
      <c r="W1397" s="3" t="s">
        <v>154</v>
      </c>
      <c r="X1397" s="3" t="s">
        <v>154</v>
      </c>
      <c r="Y1397" s="3" t="s">
        <v>154</v>
      </c>
      <c r="Z1397" s="3" t="s">
        <v>154</v>
      </c>
      <c r="AA1397" s="3" t="s">
        <v>154</v>
      </c>
      <c r="AB1397" s="3" t="s">
        <v>154</v>
      </c>
      <c r="AC1397" s="3" t="s">
        <v>154</v>
      </c>
      <c r="AD1397" s="3" t="s">
        <v>6151</v>
      </c>
      <c r="AE1397" s="3" t="s">
        <v>6151</v>
      </c>
      <c r="AF1397" s="3" t="s">
        <v>154</v>
      </c>
      <c r="AG1397" s="3" t="s">
        <v>154</v>
      </c>
      <c r="AH1397" s="3" t="s">
        <v>6478</v>
      </c>
      <c r="AI1397" s="3" t="s">
        <v>6482</v>
      </c>
      <c r="AJ1397" s="3" t="s">
        <v>9616</v>
      </c>
    </row>
    <row r="1398" spans="1:36" ht="15">
      <c r="A1398" s="10">
        <v>1501</v>
      </c>
      <c r="B1398" t="str">
        <f>IF(K1398="总计","",INDEX(主数据!A:AD,MATCH(J1398,主数据!A:A,0),9))</f>
        <v>华东大区公司</v>
      </c>
      <c r="C1398" t="str">
        <f>IF(K1398="","",INDEX(主数据!A:AD,MATCH(J1398,主数据!A:A,0),11))</f>
        <v>南京城区</v>
      </c>
      <c r="D1398" t="str">
        <f t="shared" si="84"/>
        <v>NJ16物业服务费直接录入</v>
      </c>
      <c r="E1398" s="13" t="str">
        <f t="shared" si="86"/>
        <v/>
      </c>
      <c r="F1398" s="13" t="str">
        <f>IF(E1398="","",IFERROR(IF(IF(K1398="","",INDEX(收费标合同信息维护!A:Q,MATCH(D1398,收费标合同信息维护!J:J,0),10))=D1398,"有","无"),"无"))</f>
        <v/>
      </c>
      <c r="G1398" s="13" t="str">
        <f t="shared" si="85"/>
        <v/>
      </c>
      <c r="H1398" s="13" t="str">
        <f t="shared" si="87"/>
        <v/>
      </c>
      <c r="I1398" s="13" t="str">
        <f>IF(G1398="","",IFERROR(IF(IF(K1398="","",INDEX(收费标合同信息维护!A:Q,MATCH(G1398,收费标合同信息维护!M:M,0),13))=G1398,"有","无"),"无"))</f>
        <v/>
      </c>
      <c r="J1398" s="3" t="s">
        <v>3685</v>
      </c>
      <c r="K1398" s="3" t="s">
        <v>9617</v>
      </c>
      <c r="L1398" s="3" t="s">
        <v>6025</v>
      </c>
      <c r="M1398" s="3" t="s">
        <v>6026</v>
      </c>
      <c r="N1398" s="3" t="s">
        <v>6477</v>
      </c>
      <c r="O1398" s="3" t="s">
        <v>6478</v>
      </c>
      <c r="P1398" s="3" t="s">
        <v>1</v>
      </c>
      <c r="Q1398" s="3" t="s">
        <v>9618</v>
      </c>
      <c r="R1398" s="3" t="s">
        <v>6479</v>
      </c>
      <c r="S1398" s="3" t="s">
        <v>6480</v>
      </c>
      <c r="T1398" s="3" t="s">
        <v>9428</v>
      </c>
      <c r="U1398" s="3" t="s">
        <v>154</v>
      </c>
      <c r="V1398" s="3" t="s">
        <v>154</v>
      </c>
      <c r="W1398" s="3" t="s">
        <v>154</v>
      </c>
      <c r="X1398" s="3" t="s">
        <v>154</v>
      </c>
      <c r="Y1398" s="3" t="s">
        <v>154</v>
      </c>
      <c r="Z1398" s="3" t="s">
        <v>154</v>
      </c>
      <c r="AA1398" s="3" t="s">
        <v>154</v>
      </c>
      <c r="AB1398" s="3" t="s">
        <v>154</v>
      </c>
      <c r="AC1398" s="3" t="s">
        <v>154</v>
      </c>
      <c r="AD1398" s="3" t="s">
        <v>6151</v>
      </c>
      <c r="AE1398" s="3" t="s">
        <v>6151</v>
      </c>
      <c r="AF1398" s="3" t="s">
        <v>154</v>
      </c>
      <c r="AG1398" s="3" t="s">
        <v>154</v>
      </c>
      <c r="AH1398" s="3" t="s">
        <v>6478</v>
      </c>
      <c r="AI1398" s="3" t="s">
        <v>6482</v>
      </c>
      <c r="AJ1398" s="3" t="s">
        <v>6033</v>
      </c>
    </row>
    <row r="1399" spans="1:36" ht="15">
      <c r="A1399" s="10">
        <v>1502</v>
      </c>
      <c r="B1399" t="str">
        <f>IF(K1399="总计","",INDEX(主数据!A:AD,MATCH(J1399,主数据!A:A,0),9))</f>
        <v>华东大区公司</v>
      </c>
      <c r="C1399" t="str">
        <f>IF(K1399="","",INDEX(主数据!A:AD,MATCH(J1399,主数据!A:A,0),11))</f>
        <v>南京城区</v>
      </c>
      <c r="D1399" t="str">
        <f t="shared" si="84"/>
        <v>NJ17物业服务费直接录入</v>
      </c>
      <c r="E1399" s="13" t="str">
        <f t="shared" si="86"/>
        <v/>
      </c>
      <c r="F1399" s="13" t="str">
        <f>IF(E1399="","",IFERROR(IF(IF(K1399="","",INDEX(收费标合同信息维护!A:Q,MATCH(D1399,收费标合同信息维护!J:J,0),10))=D1399,"有","无"),"无"))</f>
        <v/>
      </c>
      <c r="G1399" s="13" t="str">
        <f t="shared" si="85"/>
        <v/>
      </c>
      <c r="H1399" s="13" t="str">
        <f t="shared" si="87"/>
        <v/>
      </c>
      <c r="I1399" s="13" t="str">
        <f>IF(G1399="","",IFERROR(IF(IF(K1399="","",INDEX(收费标合同信息维护!A:Q,MATCH(G1399,收费标合同信息维护!M:M,0),13))=G1399,"有","无"),"无"))</f>
        <v/>
      </c>
      <c r="J1399" s="3" t="s">
        <v>3690</v>
      </c>
      <c r="K1399" s="3" t="s">
        <v>9619</v>
      </c>
      <c r="L1399" s="3" t="s">
        <v>6025</v>
      </c>
      <c r="M1399" s="3" t="s">
        <v>6026</v>
      </c>
      <c r="N1399" s="3" t="s">
        <v>6477</v>
      </c>
      <c r="O1399" s="3" t="s">
        <v>6478</v>
      </c>
      <c r="P1399" s="3" t="s">
        <v>9620</v>
      </c>
      <c r="Q1399" s="3" t="s">
        <v>9621</v>
      </c>
      <c r="R1399" s="3" t="s">
        <v>6479</v>
      </c>
      <c r="S1399" s="3" t="s">
        <v>6480</v>
      </c>
      <c r="T1399" s="3" t="s">
        <v>7025</v>
      </c>
      <c r="U1399" s="3" t="s">
        <v>154</v>
      </c>
      <c r="V1399" s="3" t="s">
        <v>154</v>
      </c>
      <c r="W1399" s="3" t="s">
        <v>154</v>
      </c>
      <c r="X1399" s="3" t="s">
        <v>154</v>
      </c>
      <c r="Y1399" s="3" t="s">
        <v>154</v>
      </c>
      <c r="Z1399" s="3" t="s">
        <v>154</v>
      </c>
      <c r="AA1399" s="3" t="s">
        <v>154</v>
      </c>
      <c r="AB1399" s="3" t="s">
        <v>154</v>
      </c>
      <c r="AC1399" s="3" t="s">
        <v>154</v>
      </c>
      <c r="AD1399" s="3" t="s">
        <v>6151</v>
      </c>
      <c r="AE1399" s="3" t="s">
        <v>6151</v>
      </c>
      <c r="AF1399" s="3" t="s">
        <v>154</v>
      </c>
      <c r="AG1399" s="3" t="s">
        <v>154</v>
      </c>
      <c r="AH1399" s="3" t="s">
        <v>6478</v>
      </c>
      <c r="AI1399" s="3" t="s">
        <v>6482</v>
      </c>
      <c r="AJ1399" s="3" t="s">
        <v>6033</v>
      </c>
    </row>
    <row r="1400" spans="1:36" ht="30">
      <c r="A1400" s="10">
        <v>1503</v>
      </c>
      <c r="B1400" t="str">
        <f>IF(K1400="总计","",INDEX(主数据!A:AD,MATCH(J1400,主数据!A:A,0),9))</f>
        <v>华东大区公司</v>
      </c>
      <c r="C1400" t="str">
        <f>IF(K1400="","",INDEX(主数据!A:AD,MATCH(J1400,主数据!A:A,0),11))</f>
        <v>上海西区</v>
      </c>
      <c r="D1400" t="str">
        <f t="shared" si="84"/>
        <v>SH61物业服务费直接录入</v>
      </c>
      <c r="E1400" s="13" t="str">
        <f t="shared" si="86"/>
        <v/>
      </c>
      <c r="F1400" s="13" t="str">
        <f>IF(E1400="","",IFERROR(IF(IF(K1400="","",INDEX(收费标合同信息维护!A:Q,MATCH(D1400,收费标合同信息维护!J:J,0),10))=D1400,"有","无"),"无"))</f>
        <v/>
      </c>
      <c r="G1400" s="13" t="str">
        <f t="shared" si="85"/>
        <v/>
      </c>
      <c r="H1400" s="13" t="str">
        <f t="shared" si="87"/>
        <v/>
      </c>
      <c r="I1400" s="13" t="str">
        <f>IF(G1400="","",IFERROR(IF(IF(K1400="","",INDEX(收费标合同信息维护!A:Q,MATCH(G1400,收费标合同信息维护!M:M,0),13))=G1400,"有","无"),"无"))</f>
        <v/>
      </c>
      <c r="J1400" s="3" t="s">
        <v>3126</v>
      </c>
      <c r="K1400" s="3" t="s">
        <v>9622</v>
      </c>
      <c r="L1400" s="3" t="s">
        <v>6025</v>
      </c>
      <c r="M1400" s="3" t="s">
        <v>6026</v>
      </c>
      <c r="N1400" s="3" t="s">
        <v>6477</v>
      </c>
      <c r="O1400" s="3" t="s">
        <v>6478</v>
      </c>
      <c r="P1400" s="3" t="s">
        <v>9623</v>
      </c>
      <c r="Q1400" s="3" t="s">
        <v>6685</v>
      </c>
      <c r="R1400" s="3" t="s">
        <v>6479</v>
      </c>
      <c r="S1400" s="3" t="s">
        <v>6480</v>
      </c>
      <c r="T1400" s="3" t="s">
        <v>7100</v>
      </c>
      <c r="U1400" s="3" t="s">
        <v>154</v>
      </c>
      <c r="V1400" s="3" t="s">
        <v>154</v>
      </c>
      <c r="W1400" s="3" t="s">
        <v>154</v>
      </c>
      <c r="X1400" s="3" t="s">
        <v>154</v>
      </c>
      <c r="Y1400" s="3" t="s">
        <v>154</v>
      </c>
      <c r="Z1400" s="3" t="s">
        <v>154</v>
      </c>
      <c r="AA1400" s="3" t="s">
        <v>154</v>
      </c>
      <c r="AB1400" s="3" t="s">
        <v>154</v>
      </c>
      <c r="AC1400" s="3" t="s">
        <v>154</v>
      </c>
      <c r="AD1400" s="3" t="s">
        <v>6151</v>
      </c>
      <c r="AE1400" s="3" t="s">
        <v>6151</v>
      </c>
      <c r="AF1400" s="3" t="s">
        <v>154</v>
      </c>
      <c r="AG1400" s="3" t="s">
        <v>154</v>
      </c>
      <c r="AH1400" s="3" t="s">
        <v>6478</v>
      </c>
      <c r="AI1400" s="3" t="s">
        <v>6482</v>
      </c>
      <c r="AJ1400" s="3" t="s">
        <v>6489</v>
      </c>
    </row>
    <row r="1401" spans="1:36" ht="30">
      <c r="A1401" s="10">
        <v>1504</v>
      </c>
      <c r="B1401" t="str">
        <f>IF(K1401="总计","",INDEX(主数据!A:AD,MATCH(J1401,主数据!A:A,0),9))</f>
        <v>华东大区公司</v>
      </c>
      <c r="C1401" t="str">
        <f>IF(K1401="","",INDEX(主数据!A:AD,MATCH(J1401,主数据!A:A,0),11))</f>
        <v>上海西区</v>
      </c>
      <c r="D1401" t="str">
        <f t="shared" si="84"/>
        <v>SH61销售中心物业费定额</v>
      </c>
      <c r="E1401" s="13" t="str">
        <f t="shared" si="86"/>
        <v/>
      </c>
      <c r="F1401" s="13" t="str">
        <f>IF(E1401="","",IFERROR(IF(IF(K1401="","",INDEX(收费标合同信息维护!A:Q,MATCH(D1401,收费标合同信息维护!J:J,0),10))=D1401,"有","无"),"无"))</f>
        <v/>
      </c>
      <c r="G1401" s="13" t="str">
        <f t="shared" si="85"/>
        <v>SH61销售中心物业费定额40757.47</v>
      </c>
      <c r="H1401" s="13" t="str">
        <f t="shared" si="87"/>
        <v>40757.47</v>
      </c>
      <c r="I1401" s="13" t="str">
        <f>IF(G1401="","",IFERROR(IF(IF(K1401="","",INDEX(收费标合同信息维护!A:Q,MATCH(G1401,收费标合同信息维护!M:M,0),13))=G1401,"有","无"),"无"))</f>
        <v>无</v>
      </c>
      <c r="J1401" s="3" t="s">
        <v>3126</v>
      </c>
      <c r="K1401" s="3" t="s">
        <v>9622</v>
      </c>
      <c r="L1401" s="3" t="s">
        <v>6638</v>
      </c>
      <c r="M1401" s="3" t="s">
        <v>6639</v>
      </c>
      <c r="N1401" s="3" t="s">
        <v>6477</v>
      </c>
      <c r="O1401" s="3" t="s">
        <v>6478</v>
      </c>
      <c r="P1401" s="3" t="s">
        <v>6721</v>
      </c>
      <c r="Q1401" s="3" t="s">
        <v>9624</v>
      </c>
      <c r="R1401" s="3" t="s">
        <v>6490</v>
      </c>
      <c r="S1401" s="3" t="s">
        <v>6491</v>
      </c>
      <c r="T1401" s="3" t="s">
        <v>6691</v>
      </c>
      <c r="U1401" s="3" t="s">
        <v>154</v>
      </c>
      <c r="V1401" s="3" t="s">
        <v>154</v>
      </c>
      <c r="W1401" s="3" t="s">
        <v>9625</v>
      </c>
      <c r="X1401" s="3" t="s">
        <v>154</v>
      </c>
      <c r="Y1401" s="3" t="s">
        <v>154</v>
      </c>
      <c r="Z1401" s="3" t="s">
        <v>154</v>
      </c>
      <c r="AA1401" s="3" t="s">
        <v>154</v>
      </c>
      <c r="AB1401" s="3" t="s">
        <v>154</v>
      </c>
      <c r="AC1401" s="3" t="s">
        <v>154</v>
      </c>
      <c r="AD1401" s="3" t="s">
        <v>6151</v>
      </c>
      <c r="AE1401" s="3" t="s">
        <v>6151</v>
      </c>
      <c r="AF1401" s="3" t="s">
        <v>154</v>
      </c>
      <c r="AG1401" s="3" t="s">
        <v>154</v>
      </c>
      <c r="AH1401" s="3" t="s">
        <v>6478</v>
      </c>
      <c r="AI1401" s="3" t="s">
        <v>6482</v>
      </c>
      <c r="AJ1401" s="3" t="s">
        <v>6033</v>
      </c>
    </row>
    <row r="1402" spans="1:36" ht="30">
      <c r="A1402" s="10">
        <v>1505</v>
      </c>
      <c r="B1402" t="str">
        <f>IF(K1402="总计","",INDEX(主数据!A:AD,MATCH(J1402,主数据!A:A,0),9))</f>
        <v>华东大区公司</v>
      </c>
      <c r="C1402" t="str">
        <f>IF(K1402="","",INDEX(主数据!A:AD,MATCH(J1402,主数据!A:A,0),11))</f>
        <v>华为IFM北方区管理处</v>
      </c>
      <c r="D1402" t="str">
        <f t="shared" si="84"/>
        <v>SH84物业服务费直接录入</v>
      </c>
      <c r="E1402" s="13" t="str">
        <f t="shared" si="86"/>
        <v/>
      </c>
      <c r="F1402" s="13" t="str">
        <f>IF(E1402="","",IFERROR(IF(IF(K1402="","",INDEX(收费标合同信息维护!A:Q,MATCH(D1402,收费标合同信息维护!J:J,0),10))=D1402,"有","无"),"无"))</f>
        <v/>
      </c>
      <c r="G1402" s="13" t="str">
        <f t="shared" si="85"/>
        <v/>
      </c>
      <c r="H1402" s="13" t="str">
        <f t="shared" si="87"/>
        <v/>
      </c>
      <c r="I1402" s="13" t="str">
        <f>IF(G1402="","",IFERROR(IF(IF(K1402="","",INDEX(收费标合同信息维护!A:Q,MATCH(G1402,收费标合同信息维护!M:M,0),13))=G1402,"有","无"),"无"))</f>
        <v/>
      </c>
      <c r="J1402" s="3" t="s">
        <v>3567</v>
      </c>
      <c r="K1402" s="3" t="s">
        <v>9626</v>
      </c>
      <c r="L1402" s="3" t="s">
        <v>6025</v>
      </c>
      <c r="M1402" s="3" t="s">
        <v>6026</v>
      </c>
      <c r="N1402" s="3" t="s">
        <v>6477</v>
      </c>
      <c r="O1402" s="3" t="s">
        <v>6478</v>
      </c>
      <c r="P1402" s="3" t="s">
        <v>9627</v>
      </c>
      <c r="Q1402" s="3" t="s">
        <v>6026</v>
      </c>
      <c r="R1402" s="3" t="s">
        <v>6479</v>
      </c>
      <c r="S1402" s="3" t="s">
        <v>6480</v>
      </c>
      <c r="T1402" s="3" t="s">
        <v>7100</v>
      </c>
      <c r="U1402" s="3" t="s">
        <v>154</v>
      </c>
      <c r="V1402" s="3" t="s">
        <v>154</v>
      </c>
      <c r="W1402" s="3" t="s">
        <v>154</v>
      </c>
      <c r="X1402" s="3" t="s">
        <v>154</v>
      </c>
      <c r="Y1402" s="3" t="s">
        <v>154</v>
      </c>
      <c r="Z1402" s="3" t="s">
        <v>154</v>
      </c>
      <c r="AA1402" s="3" t="s">
        <v>154</v>
      </c>
      <c r="AB1402" s="3" t="s">
        <v>154</v>
      </c>
      <c r="AC1402" s="3" t="s">
        <v>154</v>
      </c>
      <c r="AD1402" s="3" t="s">
        <v>6151</v>
      </c>
      <c r="AE1402" s="3" t="s">
        <v>6151</v>
      </c>
      <c r="AF1402" s="3" t="s">
        <v>154</v>
      </c>
      <c r="AG1402" s="3" t="s">
        <v>154</v>
      </c>
      <c r="AH1402" s="3" t="s">
        <v>6478</v>
      </c>
      <c r="AI1402" s="3" t="s">
        <v>6482</v>
      </c>
      <c r="AJ1402" s="3" t="s">
        <v>6033</v>
      </c>
    </row>
    <row r="1403" spans="1:36" ht="15">
      <c r="A1403" s="10">
        <v>1506</v>
      </c>
      <c r="B1403" t="str">
        <f>IF(K1403="总计","",INDEX(主数据!A:AD,MATCH(J1403,主数据!A:A,0),9))</f>
        <v>环渤海大区公司</v>
      </c>
      <c r="C1403" t="str">
        <f>IF(K1403="","",INDEX(主数据!A:AD,MATCH(J1403,主数据!A:A,0),11))</f>
        <v>天津东区</v>
      </c>
      <c r="D1403" t="str">
        <f t="shared" si="84"/>
        <v>TJ35物业服务费标准方式2.00</v>
      </c>
      <c r="E1403" s="13" t="str">
        <f t="shared" si="86"/>
        <v>2.00</v>
      </c>
      <c r="F1403" s="13" t="str">
        <f>IF(E1403="","",IFERROR(IF(IF(K1403="","",INDEX(收费标合同信息维护!A:Q,MATCH(D1403,收费标合同信息维护!J:J,0),10))=D1403,"有","无"),"无"))</f>
        <v>无</v>
      </c>
      <c r="G1403" s="13" t="str">
        <f t="shared" si="85"/>
        <v/>
      </c>
      <c r="H1403" s="13" t="str">
        <f t="shared" si="87"/>
        <v/>
      </c>
      <c r="I1403" s="13" t="str">
        <f>IF(G1403="","",IFERROR(IF(IF(K1403="","",INDEX(收费标合同信息维护!A:Q,MATCH(G1403,收费标合同信息维护!M:M,0),13))=G1403,"有","无"),"无"))</f>
        <v/>
      </c>
      <c r="J1403" s="3" t="s">
        <v>2755</v>
      </c>
      <c r="K1403" s="3" t="s">
        <v>9628</v>
      </c>
      <c r="L1403" s="3" t="s">
        <v>6025</v>
      </c>
      <c r="M1403" s="3" t="s">
        <v>6026</v>
      </c>
      <c r="N1403" s="3" t="s">
        <v>6477</v>
      </c>
      <c r="O1403" s="3" t="s">
        <v>6478</v>
      </c>
      <c r="P1403" s="3" t="s">
        <v>9629</v>
      </c>
      <c r="Q1403" s="3" t="s">
        <v>9630</v>
      </c>
      <c r="R1403" s="3" t="s">
        <v>6484</v>
      </c>
      <c r="S1403" s="3" t="s">
        <v>6491</v>
      </c>
      <c r="T1403" s="3" t="s">
        <v>6493</v>
      </c>
      <c r="U1403" s="3" t="s">
        <v>154</v>
      </c>
      <c r="V1403" s="3" t="s">
        <v>6686</v>
      </c>
      <c r="W1403" s="3" t="s">
        <v>154</v>
      </c>
      <c r="X1403" s="3" t="s">
        <v>154</v>
      </c>
      <c r="Y1403" s="3" t="s">
        <v>154</v>
      </c>
      <c r="Z1403" s="3" t="s">
        <v>154</v>
      </c>
      <c r="AA1403" s="3" t="s">
        <v>154</v>
      </c>
      <c r="AB1403" s="3" t="s">
        <v>154</v>
      </c>
      <c r="AC1403" s="3" t="s">
        <v>154</v>
      </c>
      <c r="AD1403" s="3" t="s">
        <v>6151</v>
      </c>
      <c r="AE1403" s="3" t="s">
        <v>6151</v>
      </c>
      <c r="AF1403" s="3" t="s">
        <v>6040</v>
      </c>
      <c r="AG1403" s="3" t="s">
        <v>154</v>
      </c>
      <c r="AH1403" s="3" t="s">
        <v>6478</v>
      </c>
      <c r="AI1403" s="3" t="s">
        <v>6482</v>
      </c>
      <c r="AJ1403" s="3" t="s">
        <v>8587</v>
      </c>
    </row>
    <row r="1404" spans="1:36" ht="15">
      <c r="A1404" s="10">
        <v>1507</v>
      </c>
      <c r="B1404" t="str">
        <f>IF(K1404="总计","",INDEX(主数据!A:AD,MATCH(J1404,主数据!A:A,0),9))</f>
        <v>环渤海大区公司</v>
      </c>
      <c r="C1404" t="str">
        <f>IF(K1404="","",INDEX(主数据!A:AD,MATCH(J1404,主数据!A:A,0),11))</f>
        <v>天津东区</v>
      </c>
      <c r="D1404" t="str">
        <f t="shared" si="84"/>
        <v>TJ35物业服务费标准方式2.15</v>
      </c>
      <c r="E1404" s="13" t="str">
        <f t="shared" si="86"/>
        <v>2.15</v>
      </c>
      <c r="F1404" s="13" t="str">
        <f>IF(E1404="","",IFERROR(IF(IF(K1404="","",INDEX(收费标合同信息维护!A:Q,MATCH(D1404,收费标合同信息维护!J:J,0),10))=D1404,"有","无"),"无"))</f>
        <v>无</v>
      </c>
      <c r="G1404" s="13" t="str">
        <f t="shared" si="85"/>
        <v/>
      </c>
      <c r="H1404" s="13" t="str">
        <f t="shared" si="87"/>
        <v/>
      </c>
      <c r="I1404" s="13" t="str">
        <f>IF(G1404="","",IFERROR(IF(IF(K1404="","",INDEX(收费标合同信息维护!A:Q,MATCH(G1404,收费标合同信息维护!M:M,0),13))=G1404,"有","无"),"无"))</f>
        <v/>
      </c>
      <c r="J1404" s="3" t="s">
        <v>2755</v>
      </c>
      <c r="K1404" s="3" t="s">
        <v>9628</v>
      </c>
      <c r="L1404" s="3" t="s">
        <v>6025</v>
      </c>
      <c r="M1404" s="3" t="s">
        <v>6026</v>
      </c>
      <c r="N1404" s="3" t="s">
        <v>6477</v>
      </c>
      <c r="O1404" s="3" t="s">
        <v>6478</v>
      </c>
      <c r="P1404" s="3" t="s">
        <v>9631</v>
      </c>
      <c r="Q1404" s="3" t="s">
        <v>9632</v>
      </c>
      <c r="R1404" s="3" t="s">
        <v>6484</v>
      </c>
      <c r="S1404" s="3" t="s">
        <v>6491</v>
      </c>
      <c r="T1404" s="3" t="s">
        <v>6493</v>
      </c>
      <c r="U1404" s="3" t="s">
        <v>154</v>
      </c>
      <c r="V1404" s="3" t="s">
        <v>9633</v>
      </c>
      <c r="W1404" s="3" t="s">
        <v>154</v>
      </c>
      <c r="X1404" s="3" t="s">
        <v>154</v>
      </c>
      <c r="Y1404" s="3" t="s">
        <v>154</v>
      </c>
      <c r="Z1404" s="3" t="s">
        <v>154</v>
      </c>
      <c r="AA1404" s="3" t="s">
        <v>154</v>
      </c>
      <c r="AB1404" s="3" t="s">
        <v>154</v>
      </c>
      <c r="AC1404" s="3" t="s">
        <v>154</v>
      </c>
      <c r="AD1404" s="3" t="s">
        <v>6151</v>
      </c>
      <c r="AE1404" s="3" t="s">
        <v>6151</v>
      </c>
      <c r="AF1404" s="3" t="s">
        <v>6040</v>
      </c>
      <c r="AG1404" s="3" t="s">
        <v>154</v>
      </c>
      <c r="AH1404" s="3" t="s">
        <v>6478</v>
      </c>
      <c r="AI1404" s="3" t="s">
        <v>6482</v>
      </c>
      <c r="AJ1404" s="3" t="s">
        <v>9634</v>
      </c>
    </row>
    <row r="1405" spans="1:36" ht="15">
      <c r="A1405" s="10">
        <v>1508</v>
      </c>
      <c r="B1405" t="str">
        <f>IF(K1405="总计","",INDEX(主数据!A:AD,MATCH(J1405,主数据!A:A,0),9))</f>
        <v>环渤海大区公司</v>
      </c>
      <c r="C1405" t="str">
        <f>IF(K1405="","",INDEX(主数据!A:AD,MATCH(J1405,主数据!A:A,0),11))</f>
        <v>天津东区</v>
      </c>
      <c r="D1405" t="str">
        <f t="shared" si="84"/>
        <v>TJ35物业服务费标准方式2.20</v>
      </c>
      <c r="E1405" s="13" t="str">
        <f t="shared" si="86"/>
        <v>2.20</v>
      </c>
      <c r="F1405" s="13" t="str">
        <f>IF(E1405="","",IFERROR(IF(IF(K1405="","",INDEX(收费标合同信息维护!A:Q,MATCH(D1405,收费标合同信息维护!J:J,0),10))=D1405,"有","无"),"无"))</f>
        <v>无</v>
      </c>
      <c r="G1405" s="13" t="str">
        <f t="shared" si="85"/>
        <v/>
      </c>
      <c r="H1405" s="13" t="str">
        <f t="shared" si="87"/>
        <v/>
      </c>
      <c r="I1405" s="13" t="str">
        <f>IF(G1405="","",IFERROR(IF(IF(K1405="","",INDEX(收费标合同信息维护!A:Q,MATCH(G1405,收费标合同信息维护!M:M,0),13))=G1405,"有","无"),"无"))</f>
        <v/>
      </c>
      <c r="J1405" s="3" t="s">
        <v>2755</v>
      </c>
      <c r="K1405" s="3" t="s">
        <v>9628</v>
      </c>
      <c r="L1405" s="3" t="s">
        <v>6025</v>
      </c>
      <c r="M1405" s="3" t="s">
        <v>6026</v>
      </c>
      <c r="N1405" s="3" t="s">
        <v>6477</v>
      </c>
      <c r="O1405" s="3" t="s">
        <v>6478</v>
      </c>
      <c r="P1405" s="3" t="s">
        <v>9635</v>
      </c>
      <c r="Q1405" s="3" t="s">
        <v>9636</v>
      </c>
      <c r="R1405" s="3" t="s">
        <v>6484</v>
      </c>
      <c r="S1405" s="3" t="s">
        <v>6491</v>
      </c>
      <c r="T1405" s="3" t="s">
        <v>6493</v>
      </c>
      <c r="U1405" s="3" t="s">
        <v>154</v>
      </c>
      <c r="V1405" s="3" t="s">
        <v>6863</v>
      </c>
      <c r="W1405" s="3" t="s">
        <v>154</v>
      </c>
      <c r="X1405" s="3" t="s">
        <v>154</v>
      </c>
      <c r="Y1405" s="3" t="s">
        <v>154</v>
      </c>
      <c r="Z1405" s="3" t="s">
        <v>154</v>
      </c>
      <c r="AA1405" s="3" t="s">
        <v>154</v>
      </c>
      <c r="AB1405" s="3" t="s">
        <v>154</v>
      </c>
      <c r="AC1405" s="3" t="s">
        <v>154</v>
      </c>
      <c r="AD1405" s="3" t="s">
        <v>6151</v>
      </c>
      <c r="AE1405" s="3" t="s">
        <v>6151</v>
      </c>
      <c r="AF1405" s="3" t="s">
        <v>154</v>
      </c>
      <c r="AG1405" s="3" t="s">
        <v>154</v>
      </c>
      <c r="AH1405" s="3" t="s">
        <v>6478</v>
      </c>
      <c r="AI1405" s="3" t="s">
        <v>6482</v>
      </c>
      <c r="AJ1405" s="3" t="s">
        <v>6129</v>
      </c>
    </row>
    <row r="1406" spans="1:36" ht="15">
      <c r="A1406" s="10">
        <v>1509</v>
      </c>
      <c r="B1406" t="str">
        <f>IF(K1406="总计","",INDEX(主数据!A:AD,MATCH(J1406,主数据!A:A,0),9))</f>
        <v>环渤海大区公司</v>
      </c>
      <c r="C1406" t="str">
        <f>IF(K1406="","",INDEX(主数据!A:AD,MATCH(J1406,主数据!A:A,0),11))</f>
        <v>天津东区</v>
      </c>
      <c r="D1406" t="str">
        <f t="shared" si="84"/>
        <v>TJ35物业服务费标准方式3.50</v>
      </c>
      <c r="E1406" s="13" t="str">
        <f t="shared" si="86"/>
        <v>3.50</v>
      </c>
      <c r="F1406" s="13" t="str">
        <f>IF(E1406="","",IFERROR(IF(IF(K1406="","",INDEX(收费标合同信息维护!A:Q,MATCH(D1406,收费标合同信息维护!J:J,0),10))=D1406,"有","无"),"无"))</f>
        <v>无</v>
      </c>
      <c r="G1406" s="13" t="str">
        <f t="shared" si="85"/>
        <v/>
      </c>
      <c r="H1406" s="13" t="str">
        <f t="shared" si="87"/>
        <v/>
      </c>
      <c r="I1406" s="13" t="str">
        <f>IF(G1406="","",IFERROR(IF(IF(K1406="","",INDEX(收费标合同信息维护!A:Q,MATCH(G1406,收费标合同信息维护!M:M,0),13))=G1406,"有","无"),"无"))</f>
        <v/>
      </c>
      <c r="J1406" s="3" t="s">
        <v>2755</v>
      </c>
      <c r="K1406" s="3" t="s">
        <v>9628</v>
      </c>
      <c r="L1406" s="3" t="s">
        <v>6025</v>
      </c>
      <c r="M1406" s="3" t="s">
        <v>6026</v>
      </c>
      <c r="N1406" s="3" t="s">
        <v>6477</v>
      </c>
      <c r="O1406" s="3" t="s">
        <v>6478</v>
      </c>
      <c r="P1406" s="3" t="s">
        <v>9637</v>
      </c>
      <c r="Q1406" s="3" t="s">
        <v>9638</v>
      </c>
      <c r="R1406" s="3" t="s">
        <v>6484</v>
      </c>
      <c r="S1406" s="3" t="s">
        <v>6491</v>
      </c>
      <c r="T1406" s="3" t="s">
        <v>6493</v>
      </c>
      <c r="U1406" s="3" t="s">
        <v>154</v>
      </c>
      <c r="V1406" s="3" t="s">
        <v>6869</v>
      </c>
      <c r="W1406" s="3" t="s">
        <v>154</v>
      </c>
      <c r="X1406" s="3" t="s">
        <v>154</v>
      </c>
      <c r="Y1406" s="3" t="s">
        <v>154</v>
      </c>
      <c r="Z1406" s="3" t="s">
        <v>154</v>
      </c>
      <c r="AA1406" s="3" t="s">
        <v>154</v>
      </c>
      <c r="AB1406" s="3" t="s">
        <v>154</v>
      </c>
      <c r="AC1406" s="3" t="s">
        <v>154</v>
      </c>
      <c r="AD1406" s="3" t="s">
        <v>6151</v>
      </c>
      <c r="AE1406" s="3" t="s">
        <v>6151</v>
      </c>
      <c r="AF1406" s="3" t="s">
        <v>6040</v>
      </c>
      <c r="AG1406" s="3" t="s">
        <v>154</v>
      </c>
      <c r="AH1406" s="3" t="s">
        <v>6478</v>
      </c>
      <c r="AI1406" s="3" t="s">
        <v>6482</v>
      </c>
      <c r="AJ1406" s="3" t="s">
        <v>43</v>
      </c>
    </row>
    <row r="1407" spans="1:36" ht="15">
      <c r="A1407" s="10">
        <v>1510</v>
      </c>
      <c r="B1407" t="str">
        <f>IF(K1407="总计","",INDEX(主数据!A:AD,MATCH(J1407,主数据!A:A,0),9))</f>
        <v>环渤海大区公司</v>
      </c>
      <c r="C1407" t="str">
        <f>IF(K1407="","",INDEX(主数据!A:AD,MATCH(J1407,主数据!A:A,0),11))</f>
        <v>天津东区</v>
      </c>
      <c r="D1407" t="str">
        <f t="shared" si="84"/>
        <v>TJ35物业服务费直接录入</v>
      </c>
      <c r="E1407" s="13" t="str">
        <f t="shared" si="86"/>
        <v/>
      </c>
      <c r="F1407" s="13" t="str">
        <f>IF(E1407="","",IFERROR(IF(IF(K1407="","",INDEX(收费标合同信息维护!A:Q,MATCH(D1407,收费标合同信息维护!J:J,0),10))=D1407,"有","无"),"无"))</f>
        <v/>
      </c>
      <c r="G1407" s="13" t="str">
        <f t="shared" si="85"/>
        <v/>
      </c>
      <c r="H1407" s="13" t="str">
        <f t="shared" si="87"/>
        <v/>
      </c>
      <c r="I1407" s="13" t="str">
        <f>IF(G1407="","",IFERROR(IF(IF(K1407="","",INDEX(收费标合同信息维护!A:Q,MATCH(G1407,收费标合同信息维护!M:M,0),13))=G1407,"有","无"),"无"))</f>
        <v/>
      </c>
      <c r="J1407" s="3" t="s">
        <v>2755</v>
      </c>
      <c r="K1407" s="3" t="s">
        <v>9628</v>
      </c>
      <c r="L1407" s="3" t="s">
        <v>6025</v>
      </c>
      <c r="M1407" s="3" t="s">
        <v>6026</v>
      </c>
      <c r="N1407" s="3" t="s">
        <v>6477</v>
      </c>
      <c r="O1407" s="3" t="s">
        <v>6478</v>
      </c>
      <c r="P1407" s="3" t="s">
        <v>9639</v>
      </c>
      <c r="Q1407" s="3" t="s">
        <v>9640</v>
      </c>
      <c r="R1407" s="3" t="s">
        <v>6479</v>
      </c>
      <c r="S1407" s="3" t="s">
        <v>6480</v>
      </c>
      <c r="T1407" s="3" t="s">
        <v>6493</v>
      </c>
      <c r="U1407" s="3" t="s">
        <v>154</v>
      </c>
      <c r="V1407" s="3" t="s">
        <v>154</v>
      </c>
      <c r="W1407" s="3" t="s">
        <v>154</v>
      </c>
      <c r="X1407" s="3" t="s">
        <v>154</v>
      </c>
      <c r="Y1407" s="3" t="s">
        <v>154</v>
      </c>
      <c r="Z1407" s="3" t="s">
        <v>154</v>
      </c>
      <c r="AA1407" s="3" t="s">
        <v>154</v>
      </c>
      <c r="AB1407" s="3" t="s">
        <v>154</v>
      </c>
      <c r="AC1407" s="3" t="s">
        <v>154</v>
      </c>
      <c r="AD1407" s="3" t="s">
        <v>6151</v>
      </c>
      <c r="AE1407" s="3" t="s">
        <v>6151</v>
      </c>
      <c r="AF1407" s="3" t="s">
        <v>154</v>
      </c>
      <c r="AG1407" s="3" t="s">
        <v>154</v>
      </c>
      <c r="AH1407" s="3" t="s">
        <v>6478</v>
      </c>
      <c r="AI1407" s="3" t="s">
        <v>6482</v>
      </c>
      <c r="AJ1407" s="3" t="s">
        <v>9641</v>
      </c>
    </row>
    <row r="1408" spans="1:36" ht="30">
      <c r="A1408" s="10">
        <v>1511</v>
      </c>
      <c r="B1408" t="str">
        <f>IF(K1408="总计","",INDEX(主数据!A:AD,MATCH(J1408,主数据!A:A,0),9))</f>
        <v>环渤海大区公司</v>
      </c>
      <c r="C1408" t="str">
        <f>IF(K1408="","",INDEX(主数据!A:AD,MATCH(J1408,主数据!A:A,0),11))</f>
        <v>天津东区</v>
      </c>
      <c r="D1408" t="str">
        <f t="shared" si="84"/>
        <v>TJ35小业主委托停车管理费（固定）定额</v>
      </c>
      <c r="E1408" s="13" t="str">
        <f t="shared" si="86"/>
        <v/>
      </c>
      <c r="F1408" s="13" t="str">
        <f>IF(E1408="","",IFERROR(IF(IF(K1408="","",INDEX(收费标合同信息维护!A:Q,MATCH(D1408,收费标合同信息维护!J:J,0),10))=D1408,"有","无"),"无"))</f>
        <v/>
      </c>
      <c r="G1408" s="13" t="str">
        <f t="shared" si="85"/>
        <v>TJ35小业主委托停车管理费（固定）定额120.00</v>
      </c>
      <c r="H1408" s="13" t="str">
        <f t="shared" si="87"/>
        <v>120.00</v>
      </c>
      <c r="I1408" s="13" t="str">
        <f>IF(G1408="","",IFERROR(IF(IF(K1408="","",INDEX(收费标合同信息维护!A:Q,MATCH(G1408,收费标合同信息维护!M:M,0),13))=G1408,"有","无"),"无"))</f>
        <v>无</v>
      </c>
      <c r="J1408" s="3" t="s">
        <v>2755</v>
      </c>
      <c r="K1408" s="3" t="s">
        <v>9628</v>
      </c>
      <c r="L1408" s="3" t="s">
        <v>7013</v>
      </c>
      <c r="M1408" s="3" t="s">
        <v>7014</v>
      </c>
      <c r="N1408" s="3" t="s">
        <v>6477</v>
      </c>
      <c r="O1408" s="3" t="s">
        <v>6478</v>
      </c>
      <c r="P1408" s="3" t="s">
        <v>9642</v>
      </c>
      <c r="Q1408" s="3" t="s">
        <v>9643</v>
      </c>
      <c r="R1408" s="3" t="s">
        <v>6490</v>
      </c>
      <c r="S1408" s="3" t="s">
        <v>6491</v>
      </c>
      <c r="T1408" s="3" t="s">
        <v>6537</v>
      </c>
      <c r="U1408" s="3" t="s">
        <v>154</v>
      </c>
      <c r="V1408" s="3" t="s">
        <v>154</v>
      </c>
      <c r="W1408" s="3" t="s">
        <v>6518</v>
      </c>
      <c r="X1408" s="3" t="s">
        <v>154</v>
      </c>
      <c r="Y1408" s="3" t="s">
        <v>154</v>
      </c>
      <c r="Z1408" s="3" t="s">
        <v>154</v>
      </c>
      <c r="AA1408" s="3" t="s">
        <v>154</v>
      </c>
      <c r="AB1408" s="3" t="s">
        <v>154</v>
      </c>
      <c r="AC1408" s="3" t="s">
        <v>154</v>
      </c>
      <c r="AD1408" s="3" t="s">
        <v>6151</v>
      </c>
      <c r="AE1408" s="3" t="s">
        <v>6151</v>
      </c>
      <c r="AF1408" s="3" t="s">
        <v>154</v>
      </c>
      <c r="AG1408" s="3" t="s">
        <v>154</v>
      </c>
      <c r="AH1408" s="3" t="s">
        <v>6478</v>
      </c>
      <c r="AI1408" s="3" t="s">
        <v>6482</v>
      </c>
      <c r="AJ1408" s="3" t="s">
        <v>28</v>
      </c>
    </row>
    <row r="1409" spans="1:36" ht="30">
      <c r="A1409" s="10">
        <v>1512</v>
      </c>
      <c r="B1409" t="str">
        <f>IF(K1409="总计","",INDEX(主数据!A:AD,MATCH(J1409,主数据!A:A,0),9))</f>
        <v>环渤海大区公司</v>
      </c>
      <c r="C1409" t="str">
        <f>IF(K1409="","",INDEX(主数据!A:AD,MATCH(J1409,主数据!A:A,0),11))</f>
        <v>天津东区</v>
      </c>
      <c r="D1409" t="str">
        <f t="shared" si="84"/>
        <v>TJ35小业主委托停车管理费（固定）定额</v>
      </c>
      <c r="E1409" s="13" t="str">
        <f t="shared" si="86"/>
        <v/>
      </c>
      <c r="F1409" s="13" t="str">
        <f>IF(E1409="","",IFERROR(IF(IF(K1409="","",INDEX(收费标合同信息维护!A:Q,MATCH(D1409,收费标合同信息维护!J:J,0),10))=D1409,"有","无"),"无"))</f>
        <v/>
      </c>
      <c r="G1409" s="13" t="str">
        <f t="shared" si="85"/>
        <v>TJ35小业主委托停车管理费（固定）定额180.00</v>
      </c>
      <c r="H1409" s="13" t="str">
        <f t="shared" si="87"/>
        <v>180.00</v>
      </c>
      <c r="I1409" s="13" t="str">
        <f>IF(G1409="","",IFERROR(IF(IF(K1409="","",INDEX(收费标合同信息维护!A:Q,MATCH(G1409,收费标合同信息维护!M:M,0),13))=G1409,"有","无"),"无"))</f>
        <v>无</v>
      </c>
      <c r="J1409" s="3" t="s">
        <v>2755</v>
      </c>
      <c r="K1409" s="3" t="s">
        <v>9628</v>
      </c>
      <c r="L1409" s="3" t="s">
        <v>7013</v>
      </c>
      <c r="M1409" s="3" t="s">
        <v>7014</v>
      </c>
      <c r="N1409" s="3" t="s">
        <v>6477</v>
      </c>
      <c r="O1409" s="3" t="s">
        <v>6478</v>
      </c>
      <c r="P1409" s="3" t="s">
        <v>9644</v>
      </c>
      <c r="Q1409" s="3" t="s">
        <v>9645</v>
      </c>
      <c r="R1409" s="3" t="s">
        <v>6490</v>
      </c>
      <c r="S1409" s="3" t="s">
        <v>6491</v>
      </c>
      <c r="T1409" s="3" t="s">
        <v>6537</v>
      </c>
      <c r="U1409" s="3" t="s">
        <v>154</v>
      </c>
      <c r="V1409" s="3" t="s">
        <v>154</v>
      </c>
      <c r="W1409" s="3" t="s">
        <v>6515</v>
      </c>
      <c r="X1409" s="3" t="s">
        <v>154</v>
      </c>
      <c r="Y1409" s="3" t="s">
        <v>154</v>
      </c>
      <c r="Z1409" s="3" t="s">
        <v>154</v>
      </c>
      <c r="AA1409" s="3" t="s">
        <v>154</v>
      </c>
      <c r="AB1409" s="3" t="s">
        <v>154</v>
      </c>
      <c r="AC1409" s="3" t="s">
        <v>154</v>
      </c>
      <c r="AD1409" s="3" t="s">
        <v>6151</v>
      </c>
      <c r="AE1409" s="3" t="s">
        <v>6151</v>
      </c>
      <c r="AF1409" s="3" t="s">
        <v>154</v>
      </c>
      <c r="AG1409" s="3" t="s">
        <v>154</v>
      </c>
      <c r="AH1409" s="3" t="s">
        <v>6478</v>
      </c>
      <c r="AI1409" s="3" t="s">
        <v>6482</v>
      </c>
      <c r="AJ1409" s="3" t="s">
        <v>6036</v>
      </c>
    </row>
    <row r="1410" spans="1:36" ht="15">
      <c r="A1410" s="10">
        <v>1513</v>
      </c>
      <c r="B1410" t="str">
        <f>IF(K1410="总计","",INDEX(主数据!A:AD,MATCH(J1410,主数据!A:A,0),9))</f>
        <v>环渤海大区公司</v>
      </c>
      <c r="C1410" t="str">
        <f>IF(K1410="","",INDEX(主数据!A:AD,MATCH(J1410,主数据!A:A,0),11))</f>
        <v>天津生态城城区</v>
      </c>
      <c r="D1410" t="str">
        <f t="shared" ref="D1410:D1473" si="88">J1410&amp;M1410&amp;R1410&amp;E1410</f>
        <v>TJ85自来水费（简易征收）标准方式8.10</v>
      </c>
      <c r="E1410" s="13" t="str">
        <f t="shared" si="86"/>
        <v>8.10</v>
      </c>
      <c r="F1410" s="13" t="str">
        <f>IF(E1410="","",IFERROR(IF(IF(K1410="","",INDEX(收费标合同信息维护!A:Q,MATCH(D1410,收费标合同信息维护!J:J,0),10))=D1410,"有","无"),"无"))</f>
        <v>无</v>
      </c>
      <c r="G1410" s="13" t="str">
        <f t="shared" ref="G1410:G1473" si="89">IF(W1410="","",J1410&amp;M1410&amp;R1410&amp;H1410)</f>
        <v/>
      </c>
      <c r="H1410" s="13" t="str">
        <f t="shared" si="87"/>
        <v/>
      </c>
      <c r="I1410" s="13" t="str">
        <f>IF(G1410="","",IFERROR(IF(IF(K1410="","",INDEX(收费标合同信息维护!A:Q,MATCH(G1410,收费标合同信息维护!M:M,0),13))=G1410,"有","无"),"无"))</f>
        <v/>
      </c>
      <c r="J1410" s="3" t="s">
        <v>3732</v>
      </c>
      <c r="K1410" s="3" t="s">
        <v>9646</v>
      </c>
      <c r="L1410" s="3" t="s">
        <v>6615</v>
      </c>
      <c r="M1410" s="3" t="s">
        <v>6616</v>
      </c>
      <c r="N1410" s="3" t="s">
        <v>6603</v>
      </c>
      <c r="O1410" s="3" t="s">
        <v>6478</v>
      </c>
      <c r="P1410" s="3" t="s">
        <v>8348</v>
      </c>
      <c r="Q1410" s="3" t="s">
        <v>6723</v>
      </c>
      <c r="R1410" s="3" t="s">
        <v>6484</v>
      </c>
      <c r="S1410" s="3" t="s">
        <v>6491</v>
      </c>
      <c r="T1410" s="3" t="s">
        <v>6684</v>
      </c>
      <c r="U1410" s="3" t="s">
        <v>154</v>
      </c>
      <c r="V1410" s="3" t="s">
        <v>6726</v>
      </c>
      <c r="W1410" s="3" t="s">
        <v>154</v>
      </c>
      <c r="X1410" s="3" t="s">
        <v>154</v>
      </c>
      <c r="Y1410" s="3" t="s">
        <v>154</v>
      </c>
      <c r="Z1410" s="3" t="s">
        <v>154</v>
      </c>
      <c r="AA1410" s="3" t="s">
        <v>154</v>
      </c>
      <c r="AB1410" s="3" t="s">
        <v>154</v>
      </c>
      <c r="AC1410" s="3" t="s">
        <v>154</v>
      </c>
      <c r="AD1410" s="3" t="s">
        <v>6151</v>
      </c>
      <c r="AE1410" s="3" t="s">
        <v>6151</v>
      </c>
      <c r="AF1410" s="3" t="s">
        <v>154</v>
      </c>
      <c r="AG1410" s="3" t="s">
        <v>154</v>
      </c>
      <c r="AH1410" s="3" t="s">
        <v>6478</v>
      </c>
      <c r="AI1410" s="3" t="s">
        <v>6482</v>
      </c>
      <c r="AJ1410" s="3" t="s">
        <v>6489</v>
      </c>
    </row>
    <row r="1411" spans="1:36" ht="45">
      <c r="A1411" s="10">
        <v>1514</v>
      </c>
      <c r="B1411" t="str">
        <f>IF(K1411="总计","",INDEX(主数据!A:AD,MATCH(J1411,主数据!A:A,0),9))</f>
        <v>环渤海大区公司</v>
      </c>
      <c r="C1411" t="str">
        <f>IF(K1411="","",INDEX(主数据!A:AD,MATCH(J1411,主数据!A:A,0),11))</f>
        <v>天津南区</v>
      </c>
      <c r="D1411" t="str">
        <f t="shared" si="88"/>
        <v>TJ95物业服务费直接录入</v>
      </c>
      <c r="E1411" s="13" t="str">
        <f t="shared" ref="E1411:E1474" si="90">TEXT(IF(V1411="","",--V1411),"0.00")</f>
        <v/>
      </c>
      <c r="F1411" s="13" t="str">
        <f>IF(E1411="","",IFERROR(IF(IF(K1411="","",INDEX(收费标合同信息维护!A:Q,MATCH(D1411,收费标合同信息维护!J:J,0),10))=D1411,"有","无"),"无"))</f>
        <v/>
      </c>
      <c r="G1411" s="13" t="str">
        <f t="shared" si="89"/>
        <v/>
      </c>
      <c r="H1411" s="13" t="str">
        <f t="shared" ref="H1411:H1474" si="91">TEXT(IF(W1411="","",--W1411),"0.00")</f>
        <v/>
      </c>
      <c r="I1411" s="13" t="str">
        <f>IF(G1411="","",IFERROR(IF(IF(K1411="","",INDEX(收费标合同信息维护!A:Q,MATCH(G1411,收费标合同信息维护!M:M,0),13))=G1411,"有","无"),"无"))</f>
        <v/>
      </c>
      <c r="J1411" s="3" t="s">
        <v>4155</v>
      </c>
      <c r="K1411" s="3" t="s">
        <v>4156</v>
      </c>
      <c r="L1411" s="3" t="s">
        <v>6025</v>
      </c>
      <c r="M1411" s="3" t="s">
        <v>6026</v>
      </c>
      <c r="N1411" s="3" t="s">
        <v>6477</v>
      </c>
      <c r="O1411" s="3" t="s">
        <v>6478</v>
      </c>
      <c r="P1411" s="3" t="s">
        <v>7017</v>
      </c>
      <c r="Q1411" s="3" t="s">
        <v>6026</v>
      </c>
      <c r="R1411" s="3" t="s">
        <v>6479</v>
      </c>
      <c r="S1411" s="3" t="s">
        <v>6480</v>
      </c>
      <c r="T1411" s="3" t="s">
        <v>9647</v>
      </c>
      <c r="U1411" s="3" t="s">
        <v>154</v>
      </c>
      <c r="V1411" s="3" t="s">
        <v>154</v>
      </c>
      <c r="W1411" s="3" t="s">
        <v>154</v>
      </c>
      <c r="X1411" s="3" t="s">
        <v>154</v>
      </c>
      <c r="Y1411" s="3" t="s">
        <v>154</v>
      </c>
      <c r="Z1411" s="3" t="s">
        <v>154</v>
      </c>
      <c r="AA1411" s="3" t="s">
        <v>154</v>
      </c>
      <c r="AB1411" s="3" t="s">
        <v>154</v>
      </c>
      <c r="AC1411" s="3" t="s">
        <v>154</v>
      </c>
      <c r="AD1411" s="3" t="s">
        <v>6151</v>
      </c>
      <c r="AE1411" s="3" t="s">
        <v>6151</v>
      </c>
      <c r="AF1411" s="3" t="s">
        <v>154</v>
      </c>
      <c r="AG1411" s="3" t="s">
        <v>154</v>
      </c>
      <c r="AH1411" s="3" t="s">
        <v>6478</v>
      </c>
      <c r="AI1411" s="3" t="s">
        <v>6482</v>
      </c>
      <c r="AJ1411" s="3" t="s">
        <v>6489</v>
      </c>
    </row>
    <row r="1412" spans="1:36" ht="45">
      <c r="A1412" s="10">
        <v>1515</v>
      </c>
      <c r="B1412" t="str">
        <f>IF(K1412="总计","",INDEX(主数据!A:AD,MATCH(J1412,主数据!A:A,0),9))</f>
        <v>环渤海大区公司</v>
      </c>
      <c r="C1412" t="str">
        <f>IF(K1412="","",INDEX(主数据!A:AD,MATCH(J1412,主数据!A:A,0),11))</f>
        <v>天津南区</v>
      </c>
      <c r="D1412" t="str">
        <f t="shared" si="88"/>
        <v>TJ95物业服务费定额</v>
      </c>
      <c r="E1412" s="13" t="str">
        <f t="shared" si="90"/>
        <v/>
      </c>
      <c r="F1412" s="13" t="str">
        <f>IF(E1412="","",IFERROR(IF(IF(K1412="","",INDEX(收费标合同信息维护!A:Q,MATCH(D1412,收费标合同信息维护!J:J,0),10))=D1412,"有","无"),"无"))</f>
        <v/>
      </c>
      <c r="G1412" s="13" t="str">
        <f t="shared" si="89"/>
        <v>TJ95物业服务费定额3476.00</v>
      </c>
      <c r="H1412" s="13" t="str">
        <f t="shared" si="91"/>
        <v>3476.00</v>
      </c>
      <c r="I1412" s="13" t="str">
        <f>IF(G1412="","",IFERROR(IF(IF(K1412="","",INDEX(收费标合同信息维护!A:Q,MATCH(G1412,收费标合同信息维护!M:M,0),13))=G1412,"有","无"),"无"))</f>
        <v>无</v>
      </c>
      <c r="J1412" s="3" t="s">
        <v>4155</v>
      </c>
      <c r="K1412" s="3" t="s">
        <v>4156</v>
      </c>
      <c r="L1412" s="3" t="s">
        <v>6025</v>
      </c>
      <c r="M1412" s="3" t="s">
        <v>6026</v>
      </c>
      <c r="N1412" s="3" t="s">
        <v>6477</v>
      </c>
      <c r="O1412" s="3" t="s">
        <v>6478</v>
      </c>
      <c r="P1412" s="3" t="s">
        <v>6699</v>
      </c>
      <c r="Q1412" s="3" t="s">
        <v>9648</v>
      </c>
      <c r="R1412" s="3" t="s">
        <v>6490</v>
      </c>
      <c r="S1412" s="3" t="s">
        <v>6491</v>
      </c>
      <c r="T1412" s="3" t="s">
        <v>6684</v>
      </c>
      <c r="U1412" s="3" t="s">
        <v>154</v>
      </c>
      <c r="V1412" s="3" t="s">
        <v>154</v>
      </c>
      <c r="W1412" s="3" t="s">
        <v>9649</v>
      </c>
      <c r="X1412" s="3" t="s">
        <v>154</v>
      </c>
      <c r="Y1412" s="3" t="s">
        <v>154</v>
      </c>
      <c r="Z1412" s="3" t="s">
        <v>154</v>
      </c>
      <c r="AA1412" s="3" t="s">
        <v>154</v>
      </c>
      <c r="AB1412" s="3" t="s">
        <v>154</v>
      </c>
      <c r="AC1412" s="3" t="s">
        <v>154</v>
      </c>
      <c r="AD1412" s="3" t="s">
        <v>6151</v>
      </c>
      <c r="AE1412" s="3" t="s">
        <v>6151</v>
      </c>
      <c r="AF1412" s="3" t="s">
        <v>154</v>
      </c>
      <c r="AG1412" s="3" t="s">
        <v>154</v>
      </c>
      <c r="AH1412" s="3" t="s">
        <v>6478</v>
      </c>
      <c r="AI1412" s="3" t="s">
        <v>6482</v>
      </c>
      <c r="AJ1412" s="3" t="s">
        <v>6489</v>
      </c>
    </row>
    <row r="1413" spans="1:36" ht="15">
      <c r="A1413" s="10">
        <v>1516</v>
      </c>
      <c r="B1413" t="str">
        <f>IF(K1413="总计","",INDEX(主数据!A:AD,MATCH(J1413,主数据!A:A,0),9))</f>
        <v>华北大区公司</v>
      </c>
      <c r="C1413" t="str">
        <f>IF(K1413="","",INDEX(主数据!A:AD,MATCH(J1413,主数据!A:A,0),11))</f>
        <v>北京一城区</v>
      </c>
      <c r="D1413" t="str">
        <f t="shared" si="88"/>
        <v>BJ24物业服务费标准方式0.64</v>
      </c>
      <c r="E1413" s="13" t="str">
        <f t="shared" si="90"/>
        <v>0.64</v>
      </c>
      <c r="F1413" s="13" t="str">
        <f>IF(E1413="","",IFERROR(IF(IF(K1413="","",INDEX(收费标合同信息维护!A:Q,MATCH(D1413,收费标合同信息维护!J:J,0),10))=D1413,"有","无"),"无"))</f>
        <v>无</v>
      </c>
      <c r="G1413" s="13" t="str">
        <f t="shared" si="89"/>
        <v/>
      </c>
      <c r="H1413" s="13" t="str">
        <f t="shared" si="91"/>
        <v/>
      </c>
      <c r="I1413" s="13" t="str">
        <f>IF(G1413="","",IFERROR(IF(IF(K1413="","",INDEX(收费标合同信息维护!A:Q,MATCH(G1413,收费标合同信息维护!M:M,0),13))=G1413,"有","无"),"无"))</f>
        <v/>
      </c>
      <c r="J1413" s="3" t="s">
        <v>2688</v>
      </c>
      <c r="K1413" s="3" t="s">
        <v>9650</v>
      </c>
      <c r="L1413" s="3" t="s">
        <v>6025</v>
      </c>
      <c r="M1413" s="3" t="s">
        <v>6026</v>
      </c>
      <c r="N1413" s="3" t="s">
        <v>6477</v>
      </c>
      <c r="O1413" s="3" t="s">
        <v>6478</v>
      </c>
      <c r="P1413" s="3" t="s">
        <v>9651</v>
      </c>
      <c r="Q1413" s="3" t="s">
        <v>6026</v>
      </c>
      <c r="R1413" s="3" t="s">
        <v>6484</v>
      </c>
      <c r="S1413" s="3" t="s">
        <v>6491</v>
      </c>
      <c r="T1413" s="3" t="s">
        <v>6506</v>
      </c>
      <c r="U1413" s="3" t="s">
        <v>154</v>
      </c>
      <c r="V1413" s="3" t="s">
        <v>9652</v>
      </c>
      <c r="W1413" s="3" t="s">
        <v>154</v>
      </c>
      <c r="X1413" s="3" t="s">
        <v>154</v>
      </c>
      <c r="Y1413" s="3" t="s">
        <v>154</v>
      </c>
      <c r="Z1413" s="3" t="s">
        <v>154</v>
      </c>
      <c r="AA1413" s="3" t="s">
        <v>154</v>
      </c>
      <c r="AB1413" s="3" t="s">
        <v>154</v>
      </c>
      <c r="AC1413" s="3" t="s">
        <v>154</v>
      </c>
      <c r="AD1413" s="3" t="s">
        <v>6151</v>
      </c>
      <c r="AE1413" s="3" t="s">
        <v>6151</v>
      </c>
      <c r="AF1413" s="3" t="s">
        <v>154</v>
      </c>
      <c r="AG1413" s="3" t="s">
        <v>154</v>
      </c>
      <c r="AH1413" s="3" t="s">
        <v>6478</v>
      </c>
      <c r="AI1413" s="3" t="s">
        <v>6482</v>
      </c>
      <c r="AJ1413" s="3" t="s">
        <v>9653</v>
      </c>
    </row>
    <row r="1414" spans="1:36" ht="15">
      <c r="A1414" s="10">
        <v>1517</v>
      </c>
      <c r="B1414" t="str">
        <f>IF(K1414="总计","",INDEX(主数据!A:AD,MATCH(J1414,主数据!A:A,0),9))</f>
        <v>华北大区公司</v>
      </c>
      <c r="C1414" t="str">
        <f>IF(K1414="","",INDEX(主数据!A:AD,MATCH(J1414,主数据!A:A,0),11))</f>
        <v>北京一城区</v>
      </c>
      <c r="D1414" t="str">
        <f t="shared" si="88"/>
        <v>BJ24物业服务费标准方式1.50</v>
      </c>
      <c r="E1414" s="13" t="str">
        <f t="shared" si="90"/>
        <v>1.50</v>
      </c>
      <c r="F1414" s="13" t="str">
        <f>IF(E1414="","",IFERROR(IF(IF(K1414="","",INDEX(收费标合同信息维护!A:Q,MATCH(D1414,收费标合同信息维护!J:J,0),10))=D1414,"有","无"),"无"))</f>
        <v>无</v>
      </c>
      <c r="G1414" s="13" t="str">
        <f t="shared" si="89"/>
        <v/>
      </c>
      <c r="H1414" s="13" t="str">
        <f t="shared" si="91"/>
        <v/>
      </c>
      <c r="I1414" s="13" t="str">
        <f>IF(G1414="","",IFERROR(IF(IF(K1414="","",INDEX(收费标合同信息维护!A:Q,MATCH(G1414,收费标合同信息维护!M:M,0),13))=G1414,"有","无"),"无"))</f>
        <v/>
      </c>
      <c r="J1414" s="3" t="s">
        <v>2688</v>
      </c>
      <c r="K1414" s="3" t="s">
        <v>9650</v>
      </c>
      <c r="L1414" s="3" t="s">
        <v>6025</v>
      </c>
      <c r="M1414" s="3" t="s">
        <v>6026</v>
      </c>
      <c r="N1414" s="3" t="s">
        <v>6477</v>
      </c>
      <c r="O1414" s="3" t="s">
        <v>6478</v>
      </c>
      <c r="P1414" s="3" t="s">
        <v>9654</v>
      </c>
      <c r="Q1414" s="3" t="s">
        <v>9655</v>
      </c>
      <c r="R1414" s="3" t="s">
        <v>6484</v>
      </c>
      <c r="S1414" s="3" t="s">
        <v>6491</v>
      </c>
      <c r="T1414" s="3" t="s">
        <v>6506</v>
      </c>
      <c r="U1414" s="3" t="s">
        <v>154</v>
      </c>
      <c r="V1414" s="3" t="s">
        <v>6608</v>
      </c>
      <c r="W1414" s="3" t="s">
        <v>154</v>
      </c>
      <c r="X1414" s="3" t="s">
        <v>154</v>
      </c>
      <c r="Y1414" s="3" t="s">
        <v>154</v>
      </c>
      <c r="Z1414" s="3" t="s">
        <v>154</v>
      </c>
      <c r="AA1414" s="3" t="s">
        <v>154</v>
      </c>
      <c r="AB1414" s="3" t="s">
        <v>154</v>
      </c>
      <c r="AC1414" s="3" t="s">
        <v>154</v>
      </c>
      <c r="AD1414" s="3" t="s">
        <v>6151</v>
      </c>
      <c r="AE1414" s="3" t="s">
        <v>6151</v>
      </c>
      <c r="AF1414" s="3" t="s">
        <v>154</v>
      </c>
      <c r="AG1414" s="3" t="s">
        <v>154</v>
      </c>
      <c r="AH1414" s="3" t="s">
        <v>6478</v>
      </c>
      <c r="AI1414" s="3" t="s">
        <v>6482</v>
      </c>
      <c r="AJ1414" s="3" t="s">
        <v>6033</v>
      </c>
    </row>
    <row r="1415" spans="1:36" ht="15">
      <c r="A1415" s="10">
        <v>1518</v>
      </c>
      <c r="B1415" t="str">
        <f>IF(K1415="总计","",INDEX(主数据!A:AD,MATCH(J1415,主数据!A:A,0),9))</f>
        <v>华北大区公司</v>
      </c>
      <c r="C1415" t="str">
        <f>IF(K1415="","",INDEX(主数据!A:AD,MATCH(J1415,主数据!A:A,0),11))</f>
        <v>北京一城区</v>
      </c>
      <c r="D1415" t="str">
        <f t="shared" si="88"/>
        <v>BJ24物业服务费标准方式2.20</v>
      </c>
      <c r="E1415" s="13" t="str">
        <f t="shared" si="90"/>
        <v>2.20</v>
      </c>
      <c r="F1415" s="13" t="str">
        <f>IF(E1415="","",IFERROR(IF(IF(K1415="","",INDEX(收费标合同信息维护!A:Q,MATCH(D1415,收费标合同信息维护!J:J,0),10))=D1415,"有","无"),"无"))</f>
        <v>无</v>
      </c>
      <c r="G1415" s="13" t="str">
        <f t="shared" si="89"/>
        <v/>
      </c>
      <c r="H1415" s="13" t="str">
        <f t="shared" si="91"/>
        <v/>
      </c>
      <c r="I1415" s="13" t="str">
        <f>IF(G1415="","",IFERROR(IF(IF(K1415="","",INDEX(收费标合同信息维护!A:Q,MATCH(G1415,收费标合同信息维护!M:M,0),13))=G1415,"有","无"),"无"))</f>
        <v/>
      </c>
      <c r="J1415" s="3" t="s">
        <v>2688</v>
      </c>
      <c r="K1415" s="3" t="s">
        <v>9650</v>
      </c>
      <c r="L1415" s="3" t="s">
        <v>6025</v>
      </c>
      <c r="M1415" s="3" t="s">
        <v>6026</v>
      </c>
      <c r="N1415" s="3" t="s">
        <v>6477</v>
      </c>
      <c r="O1415" s="3" t="s">
        <v>6478</v>
      </c>
      <c r="P1415" s="3" t="s">
        <v>9656</v>
      </c>
      <c r="Q1415" s="3" t="s">
        <v>9657</v>
      </c>
      <c r="R1415" s="3" t="s">
        <v>6484</v>
      </c>
      <c r="S1415" s="3" t="s">
        <v>6491</v>
      </c>
      <c r="T1415" s="3" t="s">
        <v>6506</v>
      </c>
      <c r="U1415" s="3" t="s">
        <v>154</v>
      </c>
      <c r="V1415" s="3" t="s">
        <v>6863</v>
      </c>
      <c r="W1415" s="3" t="s">
        <v>154</v>
      </c>
      <c r="X1415" s="3" t="s">
        <v>154</v>
      </c>
      <c r="Y1415" s="3" t="s">
        <v>154</v>
      </c>
      <c r="Z1415" s="3" t="s">
        <v>154</v>
      </c>
      <c r="AA1415" s="3" t="s">
        <v>154</v>
      </c>
      <c r="AB1415" s="3" t="s">
        <v>154</v>
      </c>
      <c r="AC1415" s="3" t="s">
        <v>154</v>
      </c>
      <c r="AD1415" s="3" t="s">
        <v>6151</v>
      </c>
      <c r="AE1415" s="3" t="s">
        <v>6151</v>
      </c>
      <c r="AF1415" s="3" t="s">
        <v>154</v>
      </c>
      <c r="AG1415" s="3" t="s">
        <v>154</v>
      </c>
      <c r="AH1415" s="3" t="s">
        <v>6478</v>
      </c>
      <c r="AI1415" s="3" t="s">
        <v>6482</v>
      </c>
      <c r="AJ1415" s="3" t="s">
        <v>6038</v>
      </c>
    </row>
    <row r="1416" spans="1:36" ht="15">
      <c r="A1416" s="10">
        <v>1519</v>
      </c>
      <c r="B1416" t="str">
        <f>IF(K1416="总计","",INDEX(主数据!A:AD,MATCH(J1416,主数据!A:A,0),9))</f>
        <v>华北大区公司</v>
      </c>
      <c r="C1416" t="str">
        <f>IF(K1416="","",INDEX(主数据!A:AD,MATCH(J1416,主数据!A:A,0),11))</f>
        <v>北京一城区</v>
      </c>
      <c r="D1416" t="str">
        <f t="shared" si="88"/>
        <v>BJ24物业服务费标准方式2.20</v>
      </c>
      <c r="E1416" s="13" t="str">
        <f t="shared" si="90"/>
        <v>2.20</v>
      </c>
      <c r="F1416" s="13" t="str">
        <f>IF(E1416="","",IFERROR(IF(IF(K1416="","",INDEX(收费标合同信息维护!A:Q,MATCH(D1416,收费标合同信息维护!J:J,0),10))=D1416,"有","无"),"无"))</f>
        <v>无</v>
      </c>
      <c r="G1416" s="13" t="str">
        <f t="shared" si="89"/>
        <v/>
      </c>
      <c r="H1416" s="13" t="str">
        <f t="shared" si="91"/>
        <v/>
      </c>
      <c r="I1416" s="13" t="str">
        <f>IF(G1416="","",IFERROR(IF(IF(K1416="","",INDEX(收费标合同信息维护!A:Q,MATCH(G1416,收费标合同信息维护!M:M,0),13))=G1416,"有","无"),"无"))</f>
        <v/>
      </c>
      <c r="J1416" s="3" t="s">
        <v>2688</v>
      </c>
      <c r="K1416" s="3" t="s">
        <v>9650</v>
      </c>
      <c r="L1416" s="3" t="s">
        <v>6025</v>
      </c>
      <c r="M1416" s="3" t="s">
        <v>6026</v>
      </c>
      <c r="N1416" s="3" t="s">
        <v>6477</v>
      </c>
      <c r="O1416" s="3" t="s">
        <v>6478</v>
      </c>
      <c r="P1416" s="3" t="s">
        <v>9658</v>
      </c>
      <c r="Q1416" s="3" t="s">
        <v>9659</v>
      </c>
      <c r="R1416" s="3" t="s">
        <v>6484</v>
      </c>
      <c r="S1416" s="3" t="s">
        <v>6491</v>
      </c>
      <c r="T1416" s="3" t="s">
        <v>6506</v>
      </c>
      <c r="U1416" s="3" t="s">
        <v>154</v>
      </c>
      <c r="V1416" s="3" t="s">
        <v>6863</v>
      </c>
      <c r="W1416" s="3" t="s">
        <v>154</v>
      </c>
      <c r="X1416" s="3" t="s">
        <v>154</v>
      </c>
      <c r="Y1416" s="3" t="s">
        <v>154</v>
      </c>
      <c r="Z1416" s="3" t="s">
        <v>154</v>
      </c>
      <c r="AA1416" s="3" t="s">
        <v>154</v>
      </c>
      <c r="AB1416" s="3" t="s">
        <v>154</v>
      </c>
      <c r="AC1416" s="3" t="s">
        <v>154</v>
      </c>
      <c r="AD1416" s="3" t="s">
        <v>6151</v>
      </c>
      <c r="AE1416" s="3" t="s">
        <v>6151</v>
      </c>
      <c r="AF1416" s="3" t="s">
        <v>154</v>
      </c>
      <c r="AG1416" s="3" t="s">
        <v>154</v>
      </c>
      <c r="AH1416" s="3" t="s">
        <v>6478</v>
      </c>
      <c r="AI1416" s="3" t="s">
        <v>6482</v>
      </c>
      <c r="AJ1416" s="3" t="s">
        <v>6032</v>
      </c>
    </row>
    <row r="1417" spans="1:36" ht="15">
      <c r="A1417" s="10">
        <v>1520</v>
      </c>
      <c r="B1417" t="str">
        <f>IF(K1417="总计","",INDEX(主数据!A:AD,MATCH(J1417,主数据!A:A,0),9))</f>
        <v>华北大区公司</v>
      </c>
      <c r="C1417" t="str">
        <f>IF(K1417="","",INDEX(主数据!A:AD,MATCH(J1417,主数据!A:A,0),11))</f>
        <v>北京一城区</v>
      </c>
      <c r="D1417" t="str">
        <f t="shared" si="88"/>
        <v>BJ24物业服务费标准方式2.20</v>
      </c>
      <c r="E1417" s="13" t="str">
        <f t="shared" si="90"/>
        <v>2.20</v>
      </c>
      <c r="F1417" s="13" t="str">
        <f>IF(E1417="","",IFERROR(IF(IF(K1417="","",INDEX(收费标合同信息维护!A:Q,MATCH(D1417,收费标合同信息维护!J:J,0),10))=D1417,"有","无"),"无"))</f>
        <v>无</v>
      </c>
      <c r="G1417" s="13" t="str">
        <f t="shared" si="89"/>
        <v/>
      </c>
      <c r="H1417" s="13" t="str">
        <f t="shared" si="91"/>
        <v/>
      </c>
      <c r="I1417" s="13" t="str">
        <f>IF(G1417="","",IFERROR(IF(IF(K1417="","",INDEX(收费标合同信息维护!A:Q,MATCH(G1417,收费标合同信息维护!M:M,0),13))=G1417,"有","无"),"无"))</f>
        <v/>
      </c>
      <c r="J1417" s="3" t="s">
        <v>2688</v>
      </c>
      <c r="K1417" s="3" t="s">
        <v>9650</v>
      </c>
      <c r="L1417" s="3" t="s">
        <v>6025</v>
      </c>
      <c r="M1417" s="3" t="s">
        <v>6026</v>
      </c>
      <c r="N1417" s="3" t="s">
        <v>6477</v>
      </c>
      <c r="O1417" s="3" t="s">
        <v>6478</v>
      </c>
      <c r="P1417" s="3" t="s">
        <v>9660</v>
      </c>
      <c r="Q1417" s="3" t="s">
        <v>9661</v>
      </c>
      <c r="R1417" s="3" t="s">
        <v>6484</v>
      </c>
      <c r="S1417" s="3" t="s">
        <v>6491</v>
      </c>
      <c r="T1417" s="3" t="s">
        <v>6506</v>
      </c>
      <c r="U1417" s="3" t="s">
        <v>154</v>
      </c>
      <c r="V1417" s="3" t="s">
        <v>6863</v>
      </c>
      <c r="W1417" s="3" t="s">
        <v>154</v>
      </c>
      <c r="X1417" s="3" t="s">
        <v>154</v>
      </c>
      <c r="Y1417" s="3" t="s">
        <v>154</v>
      </c>
      <c r="Z1417" s="3" t="s">
        <v>154</v>
      </c>
      <c r="AA1417" s="3" t="s">
        <v>154</v>
      </c>
      <c r="AB1417" s="3" t="s">
        <v>154</v>
      </c>
      <c r="AC1417" s="3" t="s">
        <v>154</v>
      </c>
      <c r="AD1417" s="3" t="s">
        <v>6151</v>
      </c>
      <c r="AE1417" s="3" t="s">
        <v>6151</v>
      </c>
      <c r="AF1417" s="3" t="s">
        <v>154</v>
      </c>
      <c r="AG1417" s="3" t="s">
        <v>154</v>
      </c>
      <c r="AH1417" s="3" t="s">
        <v>6478</v>
      </c>
      <c r="AI1417" s="3" t="s">
        <v>6482</v>
      </c>
      <c r="AJ1417" s="3" t="s">
        <v>6034</v>
      </c>
    </row>
    <row r="1418" spans="1:36" ht="15">
      <c r="A1418" s="10">
        <v>1521</v>
      </c>
      <c r="B1418" t="str">
        <f>IF(K1418="总计","",INDEX(主数据!A:AD,MATCH(J1418,主数据!A:A,0),9))</f>
        <v>华北大区公司</v>
      </c>
      <c r="C1418" t="str">
        <f>IF(K1418="","",INDEX(主数据!A:AD,MATCH(J1418,主数据!A:A,0),11))</f>
        <v>北京一城区</v>
      </c>
      <c r="D1418" t="str">
        <f t="shared" si="88"/>
        <v>BJ24物业服务费标准方式2.20</v>
      </c>
      <c r="E1418" s="13" t="str">
        <f t="shared" si="90"/>
        <v>2.20</v>
      </c>
      <c r="F1418" s="13" t="str">
        <f>IF(E1418="","",IFERROR(IF(IF(K1418="","",INDEX(收费标合同信息维护!A:Q,MATCH(D1418,收费标合同信息维护!J:J,0),10))=D1418,"有","无"),"无"))</f>
        <v>无</v>
      </c>
      <c r="G1418" s="13" t="str">
        <f t="shared" si="89"/>
        <v/>
      </c>
      <c r="H1418" s="13" t="str">
        <f t="shared" si="91"/>
        <v/>
      </c>
      <c r="I1418" s="13" t="str">
        <f>IF(G1418="","",IFERROR(IF(IF(K1418="","",INDEX(收费标合同信息维护!A:Q,MATCH(G1418,收费标合同信息维护!M:M,0),13))=G1418,"有","无"),"无"))</f>
        <v/>
      </c>
      <c r="J1418" s="3" t="s">
        <v>2688</v>
      </c>
      <c r="K1418" s="3" t="s">
        <v>9650</v>
      </c>
      <c r="L1418" s="3" t="s">
        <v>6025</v>
      </c>
      <c r="M1418" s="3" t="s">
        <v>6026</v>
      </c>
      <c r="N1418" s="3" t="s">
        <v>6477</v>
      </c>
      <c r="O1418" s="3" t="s">
        <v>6478</v>
      </c>
      <c r="P1418" s="3" t="s">
        <v>9662</v>
      </c>
      <c r="Q1418" s="3" t="s">
        <v>9663</v>
      </c>
      <c r="R1418" s="3" t="s">
        <v>6484</v>
      </c>
      <c r="S1418" s="3" t="s">
        <v>6491</v>
      </c>
      <c r="T1418" s="3" t="s">
        <v>6506</v>
      </c>
      <c r="U1418" s="3" t="s">
        <v>154</v>
      </c>
      <c r="V1418" s="3" t="s">
        <v>6863</v>
      </c>
      <c r="W1418" s="3" t="s">
        <v>154</v>
      </c>
      <c r="X1418" s="3" t="s">
        <v>154</v>
      </c>
      <c r="Y1418" s="3" t="s">
        <v>154</v>
      </c>
      <c r="Z1418" s="3" t="s">
        <v>154</v>
      </c>
      <c r="AA1418" s="3" t="s">
        <v>154</v>
      </c>
      <c r="AB1418" s="3" t="s">
        <v>154</v>
      </c>
      <c r="AC1418" s="3" t="s">
        <v>154</v>
      </c>
      <c r="AD1418" s="3" t="s">
        <v>6151</v>
      </c>
      <c r="AE1418" s="3" t="s">
        <v>6151</v>
      </c>
      <c r="AF1418" s="3" t="s">
        <v>154</v>
      </c>
      <c r="AG1418" s="3" t="s">
        <v>154</v>
      </c>
      <c r="AH1418" s="3" t="s">
        <v>6478</v>
      </c>
      <c r="AI1418" s="3" t="s">
        <v>6482</v>
      </c>
      <c r="AJ1418" s="3" t="s">
        <v>18</v>
      </c>
    </row>
    <row r="1419" spans="1:36" ht="15">
      <c r="A1419" s="10">
        <v>1522</v>
      </c>
      <c r="B1419" t="str">
        <f>IF(K1419="总计","",INDEX(主数据!A:AD,MATCH(J1419,主数据!A:A,0),9))</f>
        <v>华北大区公司</v>
      </c>
      <c r="C1419" t="str">
        <f>IF(K1419="","",INDEX(主数据!A:AD,MATCH(J1419,主数据!A:A,0),11))</f>
        <v>北京一城区</v>
      </c>
      <c r="D1419" t="str">
        <f t="shared" si="88"/>
        <v>BJ24物业服务费标准方式1.80</v>
      </c>
      <c r="E1419" s="13" t="str">
        <f t="shared" si="90"/>
        <v>1.80</v>
      </c>
      <c r="F1419" s="13" t="str">
        <f>IF(E1419="","",IFERROR(IF(IF(K1419="","",INDEX(收费标合同信息维护!A:Q,MATCH(D1419,收费标合同信息维护!J:J,0),10))=D1419,"有","无"),"无"))</f>
        <v>无</v>
      </c>
      <c r="G1419" s="13" t="str">
        <f t="shared" si="89"/>
        <v/>
      </c>
      <c r="H1419" s="13" t="str">
        <f t="shared" si="91"/>
        <v/>
      </c>
      <c r="I1419" s="13" t="str">
        <f>IF(G1419="","",IFERROR(IF(IF(K1419="","",INDEX(收费标合同信息维护!A:Q,MATCH(G1419,收费标合同信息维护!M:M,0),13))=G1419,"有","无"),"无"))</f>
        <v/>
      </c>
      <c r="J1419" s="3" t="s">
        <v>2688</v>
      </c>
      <c r="K1419" s="3" t="s">
        <v>9650</v>
      </c>
      <c r="L1419" s="3" t="s">
        <v>6025</v>
      </c>
      <c r="M1419" s="3" t="s">
        <v>6026</v>
      </c>
      <c r="N1419" s="3" t="s">
        <v>6477</v>
      </c>
      <c r="O1419" s="3" t="s">
        <v>6478</v>
      </c>
      <c r="P1419" s="3" t="s">
        <v>9664</v>
      </c>
      <c r="Q1419" s="3" t="s">
        <v>9665</v>
      </c>
      <c r="R1419" s="3" t="s">
        <v>6484</v>
      </c>
      <c r="S1419" s="3" t="s">
        <v>6491</v>
      </c>
      <c r="T1419" s="3" t="s">
        <v>6506</v>
      </c>
      <c r="U1419" s="3" t="s">
        <v>154</v>
      </c>
      <c r="V1419" s="3" t="s">
        <v>6759</v>
      </c>
      <c r="W1419" s="3" t="s">
        <v>154</v>
      </c>
      <c r="X1419" s="3" t="s">
        <v>154</v>
      </c>
      <c r="Y1419" s="3" t="s">
        <v>154</v>
      </c>
      <c r="Z1419" s="3" t="s">
        <v>154</v>
      </c>
      <c r="AA1419" s="3" t="s">
        <v>154</v>
      </c>
      <c r="AB1419" s="3" t="s">
        <v>154</v>
      </c>
      <c r="AC1419" s="3" t="s">
        <v>154</v>
      </c>
      <c r="AD1419" s="3" t="s">
        <v>6151</v>
      </c>
      <c r="AE1419" s="3" t="s">
        <v>6151</v>
      </c>
      <c r="AF1419" s="3" t="s">
        <v>154</v>
      </c>
      <c r="AG1419" s="3" t="s">
        <v>154</v>
      </c>
      <c r="AH1419" s="3" t="s">
        <v>6478</v>
      </c>
      <c r="AI1419" s="3" t="s">
        <v>6482</v>
      </c>
      <c r="AJ1419" s="3" t="s">
        <v>6489</v>
      </c>
    </row>
    <row r="1420" spans="1:36" ht="15">
      <c r="A1420" s="10">
        <v>1523</v>
      </c>
      <c r="B1420" t="str">
        <f>IF(K1420="总计","",INDEX(主数据!A:AD,MATCH(J1420,主数据!A:A,0),9))</f>
        <v>华北大区公司</v>
      </c>
      <c r="C1420" t="str">
        <f>IF(K1420="","",INDEX(主数据!A:AD,MATCH(J1420,主数据!A:A,0),11))</f>
        <v>北京一城区</v>
      </c>
      <c r="D1420" t="str">
        <f t="shared" si="88"/>
        <v>BJ24物业服务费标准方式1.80</v>
      </c>
      <c r="E1420" s="13" t="str">
        <f t="shared" si="90"/>
        <v>1.80</v>
      </c>
      <c r="F1420" s="13" t="str">
        <f>IF(E1420="","",IFERROR(IF(IF(K1420="","",INDEX(收费标合同信息维护!A:Q,MATCH(D1420,收费标合同信息维护!J:J,0),10))=D1420,"有","无"),"无"))</f>
        <v>无</v>
      </c>
      <c r="G1420" s="13" t="str">
        <f t="shared" si="89"/>
        <v/>
      </c>
      <c r="H1420" s="13" t="str">
        <f t="shared" si="91"/>
        <v/>
      </c>
      <c r="I1420" s="13" t="str">
        <f>IF(G1420="","",IFERROR(IF(IF(K1420="","",INDEX(收费标合同信息维护!A:Q,MATCH(G1420,收费标合同信息维护!M:M,0),13))=G1420,"有","无"),"无"))</f>
        <v/>
      </c>
      <c r="J1420" s="3" t="s">
        <v>2688</v>
      </c>
      <c r="K1420" s="3" t="s">
        <v>9650</v>
      </c>
      <c r="L1420" s="3" t="s">
        <v>6025</v>
      </c>
      <c r="M1420" s="3" t="s">
        <v>6026</v>
      </c>
      <c r="N1420" s="3" t="s">
        <v>6477</v>
      </c>
      <c r="O1420" s="3" t="s">
        <v>6478</v>
      </c>
      <c r="P1420" s="3" t="s">
        <v>9666</v>
      </c>
      <c r="Q1420" s="3" t="s">
        <v>9667</v>
      </c>
      <c r="R1420" s="3" t="s">
        <v>6484</v>
      </c>
      <c r="S1420" s="3" t="s">
        <v>6491</v>
      </c>
      <c r="T1420" s="3" t="s">
        <v>6506</v>
      </c>
      <c r="U1420" s="3" t="s">
        <v>154</v>
      </c>
      <c r="V1420" s="3" t="s">
        <v>6759</v>
      </c>
      <c r="W1420" s="3" t="s">
        <v>154</v>
      </c>
      <c r="X1420" s="3" t="s">
        <v>154</v>
      </c>
      <c r="Y1420" s="3" t="s">
        <v>154</v>
      </c>
      <c r="Z1420" s="3" t="s">
        <v>154</v>
      </c>
      <c r="AA1420" s="3" t="s">
        <v>154</v>
      </c>
      <c r="AB1420" s="3" t="s">
        <v>154</v>
      </c>
      <c r="AC1420" s="3" t="s">
        <v>154</v>
      </c>
      <c r="AD1420" s="3" t="s">
        <v>6151</v>
      </c>
      <c r="AE1420" s="3" t="s">
        <v>6151</v>
      </c>
      <c r="AF1420" s="3" t="s">
        <v>154</v>
      </c>
      <c r="AG1420" s="3" t="s">
        <v>154</v>
      </c>
      <c r="AH1420" s="3" t="s">
        <v>6478</v>
      </c>
      <c r="AI1420" s="3" t="s">
        <v>6482</v>
      </c>
      <c r="AJ1420" s="3" t="s">
        <v>6489</v>
      </c>
    </row>
    <row r="1421" spans="1:36" ht="15">
      <c r="A1421" s="10">
        <v>1524</v>
      </c>
      <c r="B1421" t="str">
        <f>IF(K1421="总计","",INDEX(主数据!A:AD,MATCH(J1421,主数据!A:A,0),9))</f>
        <v>华北大区公司</v>
      </c>
      <c r="C1421" t="str">
        <f>IF(K1421="","",INDEX(主数据!A:AD,MATCH(J1421,主数据!A:A,0),11))</f>
        <v>北京一城区</v>
      </c>
      <c r="D1421" t="str">
        <f t="shared" si="88"/>
        <v>BJ24物业服务费直接录入</v>
      </c>
      <c r="E1421" s="13" t="str">
        <f t="shared" si="90"/>
        <v/>
      </c>
      <c r="F1421" s="13" t="str">
        <f>IF(E1421="","",IFERROR(IF(IF(K1421="","",INDEX(收费标合同信息维护!A:Q,MATCH(D1421,收费标合同信息维护!J:J,0),10))=D1421,"有","无"),"无"))</f>
        <v/>
      </c>
      <c r="G1421" s="13" t="str">
        <f t="shared" si="89"/>
        <v/>
      </c>
      <c r="H1421" s="13" t="str">
        <f t="shared" si="91"/>
        <v/>
      </c>
      <c r="I1421" s="13" t="str">
        <f>IF(G1421="","",IFERROR(IF(IF(K1421="","",INDEX(收费标合同信息维护!A:Q,MATCH(G1421,收费标合同信息维护!M:M,0),13))=G1421,"有","无"),"无"))</f>
        <v/>
      </c>
      <c r="J1421" s="3" t="s">
        <v>2688</v>
      </c>
      <c r="K1421" s="3" t="s">
        <v>9650</v>
      </c>
      <c r="L1421" s="3" t="s">
        <v>6025</v>
      </c>
      <c r="M1421" s="3" t="s">
        <v>6026</v>
      </c>
      <c r="N1421" s="3" t="s">
        <v>6477</v>
      </c>
      <c r="O1421" s="3" t="s">
        <v>6478</v>
      </c>
      <c r="P1421" s="3" t="s">
        <v>9668</v>
      </c>
      <c r="Q1421" s="3" t="s">
        <v>9669</v>
      </c>
      <c r="R1421" s="3" t="s">
        <v>6479</v>
      </c>
      <c r="S1421" s="3" t="s">
        <v>6480</v>
      </c>
      <c r="T1421" s="3" t="s">
        <v>6496</v>
      </c>
      <c r="U1421" s="3" t="s">
        <v>154</v>
      </c>
      <c r="V1421" s="3" t="s">
        <v>154</v>
      </c>
      <c r="W1421" s="3" t="s">
        <v>154</v>
      </c>
      <c r="X1421" s="3" t="s">
        <v>154</v>
      </c>
      <c r="Y1421" s="3" t="s">
        <v>154</v>
      </c>
      <c r="Z1421" s="3" t="s">
        <v>154</v>
      </c>
      <c r="AA1421" s="3" t="s">
        <v>154</v>
      </c>
      <c r="AB1421" s="3" t="s">
        <v>154</v>
      </c>
      <c r="AC1421" s="3" t="s">
        <v>154</v>
      </c>
      <c r="AD1421" s="3" t="s">
        <v>6151</v>
      </c>
      <c r="AE1421" s="3" t="s">
        <v>6151</v>
      </c>
      <c r="AF1421" s="3" t="s">
        <v>154</v>
      </c>
      <c r="AG1421" s="3" t="s">
        <v>154</v>
      </c>
      <c r="AH1421" s="3" t="s">
        <v>6478</v>
      </c>
      <c r="AI1421" s="3" t="s">
        <v>6482</v>
      </c>
      <c r="AJ1421" s="3" t="s">
        <v>9670</v>
      </c>
    </row>
    <row r="1422" spans="1:36" ht="15">
      <c r="A1422" s="10">
        <v>1525</v>
      </c>
      <c r="B1422" t="str">
        <f>IF(K1422="总计","",INDEX(主数据!A:AD,MATCH(J1422,主数据!A:A,0),9))</f>
        <v>华北大区公司</v>
      </c>
      <c r="C1422" t="str">
        <f>IF(K1422="","",INDEX(主数据!A:AD,MATCH(J1422,主数据!A:A,0),11))</f>
        <v>北京一城区</v>
      </c>
      <c r="D1422" t="str">
        <f t="shared" si="88"/>
        <v>BJ24公共电费直接录入</v>
      </c>
      <c r="E1422" s="13" t="str">
        <f t="shared" si="90"/>
        <v/>
      </c>
      <c r="F1422" s="13" t="str">
        <f>IF(E1422="","",IFERROR(IF(IF(K1422="","",INDEX(收费标合同信息维护!A:Q,MATCH(D1422,收费标合同信息维护!J:J,0),10))=D1422,"有","无"),"无"))</f>
        <v/>
      </c>
      <c r="G1422" s="13" t="str">
        <f t="shared" si="89"/>
        <v/>
      </c>
      <c r="H1422" s="13" t="str">
        <f t="shared" si="91"/>
        <v/>
      </c>
      <c r="I1422" s="13" t="str">
        <f>IF(G1422="","",IFERROR(IF(IF(K1422="","",INDEX(收费标合同信息维护!A:Q,MATCH(G1422,收费标合同信息维护!M:M,0),13))=G1422,"有","无"),"无"))</f>
        <v/>
      </c>
      <c r="J1422" s="3" t="s">
        <v>2688</v>
      </c>
      <c r="K1422" s="3" t="s">
        <v>9650</v>
      </c>
      <c r="L1422" s="3" t="s">
        <v>6826</v>
      </c>
      <c r="M1422" s="3" t="s">
        <v>7076</v>
      </c>
      <c r="N1422" s="3" t="s">
        <v>6477</v>
      </c>
      <c r="O1422" s="3" t="s">
        <v>6478</v>
      </c>
      <c r="P1422" s="3" t="s">
        <v>9671</v>
      </c>
      <c r="Q1422" s="3" t="s">
        <v>9672</v>
      </c>
      <c r="R1422" s="3" t="s">
        <v>6479</v>
      </c>
      <c r="S1422" s="3" t="s">
        <v>6480</v>
      </c>
      <c r="T1422" s="3" t="s">
        <v>6493</v>
      </c>
      <c r="U1422" s="3" t="s">
        <v>154</v>
      </c>
      <c r="V1422" s="3" t="s">
        <v>154</v>
      </c>
      <c r="W1422" s="3" t="s">
        <v>154</v>
      </c>
      <c r="X1422" s="3" t="s">
        <v>154</v>
      </c>
      <c r="Y1422" s="3" t="s">
        <v>154</v>
      </c>
      <c r="Z1422" s="3" t="s">
        <v>154</v>
      </c>
      <c r="AA1422" s="3" t="s">
        <v>154</v>
      </c>
      <c r="AB1422" s="3" t="s">
        <v>154</v>
      </c>
      <c r="AC1422" s="3" t="s">
        <v>154</v>
      </c>
      <c r="AD1422" s="3" t="s">
        <v>6151</v>
      </c>
      <c r="AE1422" s="3" t="s">
        <v>6151</v>
      </c>
      <c r="AF1422" s="3" t="s">
        <v>154</v>
      </c>
      <c r="AG1422" s="3" t="s">
        <v>154</v>
      </c>
      <c r="AH1422" s="3" t="s">
        <v>6478</v>
      </c>
      <c r="AI1422" s="3" t="s">
        <v>6482</v>
      </c>
      <c r="AJ1422" s="3" t="s">
        <v>9673</v>
      </c>
    </row>
    <row r="1423" spans="1:36" ht="30">
      <c r="A1423" s="10">
        <v>1526</v>
      </c>
      <c r="B1423" t="str">
        <f>IF(K1423="总计","",INDEX(主数据!A:AD,MATCH(J1423,主数据!A:A,0),9))</f>
        <v>华北大区公司</v>
      </c>
      <c r="C1423" t="str">
        <f>IF(K1423="","",INDEX(主数据!A:AD,MATCH(J1423,主数据!A:A,0),11))</f>
        <v>北京一城区</v>
      </c>
      <c r="D1423" t="str">
        <f t="shared" si="88"/>
        <v>BJ24生活垃圾清运费-委托清运直接录入</v>
      </c>
      <c r="E1423" s="13" t="str">
        <f t="shared" si="90"/>
        <v/>
      </c>
      <c r="F1423" s="13" t="str">
        <f>IF(E1423="","",IFERROR(IF(IF(K1423="","",INDEX(收费标合同信息维护!A:Q,MATCH(D1423,收费标合同信息维护!J:J,0),10))=D1423,"有","无"),"无"))</f>
        <v/>
      </c>
      <c r="G1423" s="13" t="str">
        <f t="shared" si="89"/>
        <v/>
      </c>
      <c r="H1423" s="13" t="str">
        <f t="shared" si="91"/>
        <v/>
      </c>
      <c r="I1423" s="13" t="str">
        <f>IF(G1423="","",IFERROR(IF(IF(K1423="","",INDEX(收费标合同信息维护!A:Q,MATCH(G1423,收费标合同信息维护!M:M,0),13))=G1423,"有","无"),"无"))</f>
        <v/>
      </c>
      <c r="J1423" s="3" t="s">
        <v>2688</v>
      </c>
      <c r="K1423" s="3" t="s">
        <v>9650</v>
      </c>
      <c r="L1423" s="3" t="s">
        <v>6630</v>
      </c>
      <c r="M1423" s="3" t="s">
        <v>6631</v>
      </c>
      <c r="N1423" s="3" t="s">
        <v>6477</v>
      </c>
      <c r="O1423" s="3" t="s">
        <v>6478</v>
      </c>
      <c r="P1423" s="3" t="s">
        <v>9674</v>
      </c>
      <c r="Q1423" s="3" t="s">
        <v>6632</v>
      </c>
      <c r="R1423" s="3" t="s">
        <v>6479</v>
      </c>
      <c r="S1423" s="3" t="s">
        <v>6480</v>
      </c>
      <c r="T1423" s="3" t="s">
        <v>6493</v>
      </c>
      <c r="U1423" s="3" t="s">
        <v>154</v>
      </c>
      <c r="V1423" s="3" t="s">
        <v>154</v>
      </c>
      <c r="W1423" s="3" t="s">
        <v>154</v>
      </c>
      <c r="X1423" s="3" t="s">
        <v>154</v>
      </c>
      <c r="Y1423" s="3" t="s">
        <v>154</v>
      </c>
      <c r="Z1423" s="3" t="s">
        <v>154</v>
      </c>
      <c r="AA1423" s="3" t="s">
        <v>154</v>
      </c>
      <c r="AB1423" s="3" t="s">
        <v>154</v>
      </c>
      <c r="AC1423" s="3" t="s">
        <v>154</v>
      </c>
      <c r="AD1423" s="3" t="s">
        <v>6151</v>
      </c>
      <c r="AE1423" s="3" t="s">
        <v>6151</v>
      </c>
      <c r="AF1423" s="3" t="s">
        <v>154</v>
      </c>
      <c r="AG1423" s="3" t="s">
        <v>154</v>
      </c>
      <c r="AH1423" s="3" t="s">
        <v>6478</v>
      </c>
      <c r="AI1423" s="3" t="s">
        <v>6482</v>
      </c>
      <c r="AJ1423" s="3" t="s">
        <v>9673</v>
      </c>
    </row>
    <row r="1424" spans="1:36" ht="15">
      <c r="A1424" s="10">
        <v>1527</v>
      </c>
      <c r="B1424" t="str">
        <f>IF(K1424="总计","",INDEX(主数据!A:AD,MATCH(J1424,主数据!A:A,0),9))</f>
        <v>华北大区公司</v>
      </c>
      <c r="C1424" t="str">
        <f>IF(K1424="","",INDEX(主数据!A:AD,MATCH(J1424,主数据!A:A,0),11))</f>
        <v>北京四城区</v>
      </c>
      <c r="D1424" t="str">
        <f t="shared" si="88"/>
        <v>BJ77物业服务费标准方式3.90</v>
      </c>
      <c r="E1424" s="13" t="str">
        <f t="shared" si="90"/>
        <v>3.90</v>
      </c>
      <c r="F1424" s="13" t="str">
        <f>IF(E1424="","",IFERROR(IF(IF(K1424="","",INDEX(收费标合同信息维护!A:Q,MATCH(D1424,收费标合同信息维护!J:J,0),10))=D1424,"有","无"),"无"))</f>
        <v>无</v>
      </c>
      <c r="G1424" s="13" t="str">
        <f t="shared" si="89"/>
        <v/>
      </c>
      <c r="H1424" s="13" t="str">
        <f t="shared" si="91"/>
        <v/>
      </c>
      <c r="I1424" s="13" t="str">
        <f>IF(G1424="","",IFERROR(IF(IF(K1424="","",INDEX(收费标合同信息维护!A:Q,MATCH(G1424,收费标合同信息维护!M:M,0),13))=G1424,"有","无"),"无"))</f>
        <v/>
      </c>
      <c r="J1424" s="3" t="s">
        <v>2763</v>
      </c>
      <c r="K1424" s="3" t="s">
        <v>9675</v>
      </c>
      <c r="L1424" s="3" t="s">
        <v>6025</v>
      </c>
      <c r="M1424" s="3" t="s">
        <v>6026</v>
      </c>
      <c r="N1424" s="3" t="s">
        <v>6477</v>
      </c>
      <c r="O1424" s="3" t="s">
        <v>6478</v>
      </c>
      <c r="P1424" s="3" t="s">
        <v>1</v>
      </c>
      <c r="Q1424" s="3" t="s">
        <v>9676</v>
      </c>
      <c r="R1424" s="3" t="s">
        <v>6484</v>
      </c>
      <c r="S1424" s="3" t="s">
        <v>6485</v>
      </c>
      <c r="T1424" s="3" t="s">
        <v>6496</v>
      </c>
      <c r="U1424" s="3" t="s">
        <v>154</v>
      </c>
      <c r="V1424" s="3" t="s">
        <v>8642</v>
      </c>
      <c r="W1424" s="3" t="s">
        <v>154</v>
      </c>
      <c r="X1424" s="3" t="s">
        <v>154</v>
      </c>
      <c r="Y1424" s="3" t="s">
        <v>154</v>
      </c>
      <c r="Z1424" s="3" t="s">
        <v>154</v>
      </c>
      <c r="AA1424" s="3" t="s">
        <v>154</v>
      </c>
      <c r="AB1424" s="3" t="s">
        <v>154</v>
      </c>
      <c r="AC1424" s="3" t="s">
        <v>154</v>
      </c>
      <c r="AD1424" s="3" t="s">
        <v>6151</v>
      </c>
      <c r="AE1424" s="3" t="s">
        <v>6151</v>
      </c>
      <c r="AF1424" s="3" t="s">
        <v>154</v>
      </c>
      <c r="AG1424" s="3" t="s">
        <v>154</v>
      </c>
      <c r="AH1424" s="3" t="s">
        <v>6478</v>
      </c>
      <c r="AI1424" s="3" t="s">
        <v>6482</v>
      </c>
      <c r="AJ1424" s="3" t="s">
        <v>9677</v>
      </c>
    </row>
    <row r="1425" spans="1:36" ht="15">
      <c r="A1425" s="10">
        <v>1528</v>
      </c>
      <c r="B1425" t="str">
        <f>IF(K1425="总计","",INDEX(主数据!A:AD,MATCH(J1425,主数据!A:A,0),9))</f>
        <v>华北大区公司</v>
      </c>
      <c r="C1425" t="str">
        <f>IF(K1425="","",INDEX(主数据!A:AD,MATCH(J1425,主数据!A:A,0),11))</f>
        <v>北京四城区</v>
      </c>
      <c r="D1425" t="str">
        <f t="shared" si="88"/>
        <v>BJ77物业服务费标准方式1.30</v>
      </c>
      <c r="E1425" s="13" t="str">
        <f t="shared" si="90"/>
        <v>1.30</v>
      </c>
      <c r="F1425" s="13" t="str">
        <f>IF(E1425="","",IFERROR(IF(IF(K1425="","",INDEX(收费标合同信息维护!A:Q,MATCH(D1425,收费标合同信息维护!J:J,0),10))=D1425,"有","无"),"无"))</f>
        <v>无</v>
      </c>
      <c r="G1425" s="13" t="str">
        <f t="shared" si="89"/>
        <v/>
      </c>
      <c r="H1425" s="13" t="str">
        <f t="shared" si="91"/>
        <v/>
      </c>
      <c r="I1425" s="13" t="str">
        <f>IF(G1425="","",IFERROR(IF(IF(K1425="","",INDEX(收费标合同信息维护!A:Q,MATCH(G1425,收费标合同信息维护!M:M,0),13))=G1425,"有","无"),"无"))</f>
        <v/>
      </c>
      <c r="J1425" s="3" t="s">
        <v>2763</v>
      </c>
      <c r="K1425" s="3" t="s">
        <v>9675</v>
      </c>
      <c r="L1425" s="3" t="s">
        <v>6025</v>
      </c>
      <c r="M1425" s="3" t="s">
        <v>6026</v>
      </c>
      <c r="N1425" s="3" t="s">
        <v>6477</v>
      </c>
      <c r="O1425" s="3" t="s">
        <v>6478</v>
      </c>
      <c r="P1425" s="3" t="s">
        <v>2</v>
      </c>
      <c r="Q1425" s="3" t="s">
        <v>9678</v>
      </c>
      <c r="R1425" s="3" t="s">
        <v>6484</v>
      </c>
      <c r="S1425" s="3" t="s">
        <v>6485</v>
      </c>
      <c r="T1425" s="3" t="s">
        <v>6496</v>
      </c>
      <c r="U1425" s="3" t="s">
        <v>154</v>
      </c>
      <c r="V1425" s="3" t="s">
        <v>6611</v>
      </c>
      <c r="W1425" s="3" t="s">
        <v>154</v>
      </c>
      <c r="X1425" s="3" t="s">
        <v>154</v>
      </c>
      <c r="Y1425" s="3" t="s">
        <v>154</v>
      </c>
      <c r="Z1425" s="3" t="s">
        <v>154</v>
      </c>
      <c r="AA1425" s="3" t="s">
        <v>154</v>
      </c>
      <c r="AB1425" s="3" t="s">
        <v>154</v>
      </c>
      <c r="AC1425" s="3" t="s">
        <v>154</v>
      </c>
      <c r="AD1425" s="3" t="s">
        <v>6151</v>
      </c>
      <c r="AE1425" s="3" t="s">
        <v>6151</v>
      </c>
      <c r="AF1425" s="3" t="s">
        <v>154</v>
      </c>
      <c r="AG1425" s="3" t="s">
        <v>154</v>
      </c>
      <c r="AH1425" s="3" t="s">
        <v>6478</v>
      </c>
      <c r="AI1425" s="3" t="s">
        <v>6482</v>
      </c>
      <c r="AJ1425" s="3" t="s">
        <v>35</v>
      </c>
    </row>
    <row r="1426" spans="1:36" ht="15">
      <c r="A1426" s="10">
        <v>1529</v>
      </c>
      <c r="B1426" t="str">
        <f>IF(K1426="总计","",INDEX(主数据!A:AD,MATCH(J1426,主数据!A:A,0),9))</f>
        <v>华北大区公司</v>
      </c>
      <c r="C1426" t="str">
        <f>IF(K1426="","",INDEX(主数据!A:AD,MATCH(J1426,主数据!A:A,0),11))</f>
        <v>北京四城区</v>
      </c>
      <c r="D1426" t="str">
        <f t="shared" si="88"/>
        <v>BJ77物业服务费标准方式6.70</v>
      </c>
      <c r="E1426" s="13" t="str">
        <f t="shared" si="90"/>
        <v>6.70</v>
      </c>
      <c r="F1426" s="13" t="str">
        <f>IF(E1426="","",IFERROR(IF(IF(K1426="","",INDEX(收费标合同信息维护!A:Q,MATCH(D1426,收费标合同信息维护!J:J,0),10))=D1426,"有","无"),"无"))</f>
        <v>无</v>
      </c>
      <c r="G1426" s="13" t="str">
        <f t="shared" si="89"/>
        <v/>
      </c>
      <c r="H1426" s="13" t="str">
        <f t="shared" si="91"/>
        <v/>
      </c>
      <c r="I1426" s="13" t="str">
        <f>IF(G1426="","",IFERROR(IF(IF(K1426="","",INDEX(收费标合同信息维护!A:Q,MATCH(G1426,收费标合同信息维护!M:M,0),13))=G1426,"有","无"),"无"))</f>
        <v/>
      </c>
      <c r="J1426" s="3" t="s">
        <v>2763</v>
      </c>
      <c r="K1426" s="3" t="s">
        <v>9675</v>
      </c>
      <c r="L1426" s="3" t="s">
        <v>6025</v>
      </c>
      <c r="M1426" s="3" t="s">
        <v>6026</v>
      </c>
      <c r="N1426" s="3" t="s">
        <v>6477</v>
      </c>
      <c r="O1426" s="3" t="s">
        <v>6478</v>
      </c>
      <c r="P1426" s="3" t="s">
        <v>3</v>
      </c>
      <c r="Q1426" s="3" t="s">
        <v>9679</v>
      </c>
      <c r="R1426" s="3" t="s">
        <v>6484</v>
      </c>
      <c r="S1426" s="3" t="s">
        <v>6485</v>
      </c>
      <c r="T1426" s="3" t="s">
        <v>6496</v>
      </c>
      <c r="U1426" s="3" t="s">
        <v>154</v>
      </c>
      <c r="V1426" s="3" t="s">
        <v>9177</v>
      </c>
      <c r="W1426" s="3" t="s">
        <v>154</v>
      </c>
      <c r="X1426" s="3" t="s">
        <v>154</v>
      </c>
      <c r="Y1426" s="3" t="s">
        <v>154</v>
      </c>
      <c r="Z1426" s="3" t="s">
        <v>154</v>
      </c>
      <c r="AA1426" s="3" t="s">
        <v>154</v>
      </c>
      <c r="AB1426" s="3" t="s">
        <v>154</v>
      </c>
      <c r="AC1426" s="3" t="s">
        <v>154</v>
      </c>
      <c r="AD1426" s="3" t="s">
        <v>6151</v>
      </c>
      <c r="AE1426" s="3" t="s">
        <v>6151</v>
      </c>
      <c r="AF1426" s="3" t="s">
        <v>154</v>
      </c>
      <c r="AG1426" s="3" t="s">
        <v>154</v>
      </c>
      <c r="AH1426" s="3" t="s">
        <v>6478</v>
      </c>
      <c r="AI1426" s="3" t="s">
        <v>6482</v>
      </c>
      <c r="AJ1426" s="3" t="s">
        <v>6030</v>
      </c>
    </row>
    <row r="1427" spans="1:36" ht="15">
      <c r="A1427" s="10">
        <v>1530</v>
      </c>
      <c r="B1427" t="str">
        <f>IF(K1427="总计","",INDEX(主数据!A:AD,MATCH(J1427,主数据!A:A,0),9))</f>
        <v>华北大区公司</v>
      </c>
      <c r="C1427" t="str">
        <f>IF(K1427="","",INDEX(主数据!A:AD,MATCH(J1427,主数据!A:A,0),11))</f>
        <v>北京四城区</v>
      </c>
      <c r="D1427" t="str">
        <f t="shared" si="88"/>
        <v>BJ77物业服务费标准方式5.60</v>
      </c>
      <c r="E1427" s="13" t="str">
        <f t="shared" si="90"/>
        <v>5.60</v>
      </c>
      <c r="F1427" s="13" t="str">
        <f>IF(E1427="","",IFERROR(IF(IF(K1427="","",INDEX(收费标合同信息维护!A:Q,MATCH(D1427,收费标合同信息维护!J:J,0),10))=D1427,"有","无"),"无"))</f>
        <v>无</v>
      </c>
      <c r="G1427" s="13" t="str">
        <f t="shared" si="89"/>
        <v/>
      </c>
      <c r="H1427" s="13" t="str">
        <f t="shared" si="91"/>
        <v/>
      </c>
      <c r="I1427" s="13" t="str">
        <f>IF(G1427="","",IFERROR(IF(IF(K1427="","",INDEX(收费标合同信息维护!A:Q,MATCH(G1427,收费标合同信息维护!M:M,0),13))=G1427,"有","无"),"无"))</f>
        <v/>
      </c>
      <c r="J1427" s="3" t="s">
        <v>2763</v>
      </c>
      <c r="K1427" s="3" t="s">
        <v>9675</v>
      </c>
      <c r="L1427" s="3" t="s">
        <v>6025</v>
      </c>
      <c r="M1427" s="3" t="s">
        <v>6026</v>
      </c>
      <c r="N1427" s="3" t="s">
        <v>6477</v>
      </c>
      <c r="O1427" s="3" t="s">
        <v>6478</v>
      </c>
      <c r="P1427" s="3" t="s">
        <v>4</v>
      </c>
      <c r="Q1427" s="3" t="s">
        <v>9680</v>
      </c>
      <c r="R1427" s="3" t="s">
        <v>6484</v>
      </c>
      <c r="S1427" s="3" t="s">
        <v>6485</v>
      </c>
      <c r="T1427" s="3" t="s">
        <v>6496</v>
      </c>
      <c r="U1427" s="3" t="s">
        <v>154</v>
      </c>
      <c r="V1427" s="3" t="s">
        <v>9681</v>
      </c>
      <c r="W1427" s="3" t="s">
        <v>154</v>
      </c>
      <c r="X1427" s="3" t="s">
        <v>154</v>
      </c>
      <c r="Y1427" s="3" t="s">
        <v>154</v>
      </c>
      <c r="Z1427" s="3" t="s">
        <v>154</v>
      </c>
      <c r="AA1427" s="3" t="s">
        <v>154</v>
      </c>
      <c r="AB1427" s="3" t="s">
        <v>154</v>
      </c>
      <c r="AC1427" s="3" t="s">
        <v>154</v>
      </c>
      <c r="AD1427" s="3" t="s">
        <v>6151</v>
      </c>
      <c r="AE1427" s="3" t="s">
        <v>6151</v>
      </c>
      <c r="AF1427" s="3" t="s">
        <v>154</v>
      </c>
      <c r="AG1427" s="3" t="s">
        <v>154</v>
      </c>
      <c r="AH1427" s="3" t="s">
        <v>6478</v>
      </c>
      <c r="AI1427" s="3" t="s">
        <v>6482</v>
      </c>
      <c r="AJ1427" s="3" t="s">
        <v>6046</v>
      </c>
    </row>
    <row r="1428" spans="1:36" ht="15">
      <c r="A1428" s="10">
        <v>1531</v>
      </c>
      <c r="B1428" t="str">
        <f>IF(K1428="总计","",INDEX(主数据!A:AD,MATCH(J1428,主数据!A:A,0),9))</f>
        <v>华北大区公司</v>
      </c>
      <c r="C1428" t="str">
        <f>IF(K1428="","",INDEX(主数据!A:AD,MATCH(J1428,主数据!A:A,0),11))</f>
        <v>北京四城区</v>
      </c>
      <c r="D1428" t="str">
        <f t="shared" si="88"/>
        <v>BJ77物业服务费标准方式1.74</v>
      </c>
      <c r="E1428" s="13" t="str">
        <f t="shared" si="90"/>
        <v>1.74</v>
      </c>
      <c r="F1428" s="13" t="str">
        <f>IF(E1428="","",IFERROR(IF(IF(K1428="","",INDEX(收费标合同信息维护!A:Q,MATCH(D1428,收费标合同信息维护!J:J,0),10))=D1428,"有","无"),"无"))</f>
        <v>无</v>
      </c>
      <c r="G1428" s="13" t="str">
        <f t="shared" si="89"/>
        <v/>
      </c>
      <c r="H1428" s="13" t="str">
        <f t="shared" si="91"/>
        <v/>
      </c>
      <c r="I1428" s="13" t="str">
        <f>IF(G1428="","",IFERROR(IF(IF(K1428="","",INDEX(收费标合同信息维护!A:Q,MATCH(G1428,收费标合同信息维护!M:M,0),13))=G1428,"有","无"),"无"))</f>
        <v/>
      </c>
      <c r="J1428" s="3" t="s">
        <v>2763</v>
      </c>
      <c r="K1428" s="3" t="s">
        <v>9675</v>
      </c>
      <c r="L1428" s="3" t="s">
        <v>6025</v>
      </c>
      <c r="M1428" s="3" t="s">
        <v>6026</v>
      </c>
      <c r="N1428" s="3" t="s">
        <v>6477</v>
      </c>
      <c r="O1428" s="3" t="s">
        <v>6478</v>
      </c>
      <c r="P1428" s="3" t="s">
        <v>5</v>
      </c>
      <c r="Q1428" s="3" t="s">
        <v>9682</v>
      </c>
      <c r="R1428" s="3" t="s">
        <v>6484</v>
      </c>
      <c r="S1428" s="3" t="s">
        <v>6485</v>
      </c>
      <c r="T1428" s="3" t="s">
        <v>6496</v>
      </c>
      <c r="U1428" s="3" t="s">
        <v>154</v>
      </c>
      <c r="V1428" s="3" t="s">
        <v>9683</v>
      </c>
      <c r="W1428" s="3" t="s">
        <v>154</v>
      </c>
      <c r="X1428" s="3" t="s">
        <v>154</v>
      </c>
      <c r="Y1428" s="3" t="s">
        <v>154</v>
      </c>
      <c r="Z1428" s="3" t="s">
        <v>154</v>
      </c>
      <c r="AA1428" s="3" t="s">
        <v>154</v>
      </c>
      <c r="AB1428" s="3" t="s">
        <v>154</v>
      </c>
      <c r="AC1428" s="3" t="s">
        <v>154</v>
      </c>
      <c r="AD1428" s="3" t="s">
        <v>6151</v>
      </c>
      <c r="AE1428" s="3" t="s">
        <v>6151</v>
      </c>
      <c r="AF1428" s="3" t="s">
        <v>154</v>
      </c>
      <c r="AG1428" s="3" t="s">
        <v>154</v>
      </c>
      <c r="AH1428" s="3" t="s">
        <v>6478</v>
      </c>
      <c r="AI1428" s="3" t="s">
        <v>6482</v>
      </c>
      <c r="AJ1428" s="3" t="s">
        <v>6032</v>
      </c>
    </row>
    <row r="1429" spans="1:36" ht="15">
      <c r="A1429" s="10">
        <v>1532</v>
      </c>
      <c r="B1429" t="str">
        <f>IF(K1429="总计","",INDEX(主数据!A:AD,MATCH(J1429,主数据!A:A,0),9))</f>
        <v>华北大区公司</v>
      </c>
      <c r="C1429" t="str">
        <f>IF(K1429="","",INDEX(主数据!A:AD,MATCH(J1429,主数据!A:A,0),11))</f>
        <v>北京四城区</v>
      </c>
      <c r="D1429" t="str">
        <f t="shared" si="88"/>
        <v>BJ77物业服务费直接录入</v>
      </c>
      <c r="E1429" s="13" t="str">
        <f t="shared" si="90"/>
        <v/>
      </c>
      <c r="F1429" s="13" t="str">
        <f>IF(E1429="","",IFERROR(IF(IF(K1429="","",INDEX(收费标合同信息维护!A:Q,MATCH(D1429,收费标合同信息维护!J:J,0),10))=D1429,"有","无"),"无"))</f>
        <v/>
      </c>
      <c r="G1429" s="13" t="str">
        <f t="shared" si="89"/>
        <v/>
      </c>
      <c r="H1429" s="13" t="str">
        <f t="shared" si="91"/>
        <v/>
      </c>
      <c r="I1429" s="13" t="str">
        <f>IF(G1429="","",IFERROR(IF(IF(K1429="","",INDEX(收费标合同信息维护!A:Q,MATCH(G1429,收费标合同信息维护!M:M,0),13))=G1429,"有","无"),"无"))</f>
        <v/>
      </c>
      <c r="J1429" s="3" t="s">
        <v>2763</v>
      </c>
      <c r="K1429" s="3" t="s">
        <v>9675</v>
      </c>
      <c r="L1429" s="3" t="s">
        <v>6025</v>
      </c>
      <c r="M1429" s="3" t="s">
        <v>6026</v>
      </c>
      <c r="N1429" s="3" t="s">
        <v>6477</v>
      </c>
      <c r="O1429" s="3" t="s">
        <v>6478</v>
      </c>
      <c r="P1429" s="3" t="s">
        <v>6</v>
      </c>
      <c r="Q1429" s="3" t="s">
        <v>9684</v>
      </c>
      <c r="R1429" s="3" t="s">
        <v>6479</v>
      </c>
      <c r="S1429" s="3" t="s">
        <v>6480</v>
      </c>
      <c r="T1429" s="3" t="s">
        <v>6493</v>
      </c>
      <c r="U1429" s="3" t="s">
        <v>154</v>
      </c>
      <c r="V1429" s="3" t="s">
        <v>154</v>
      </c>
      <c r="W1429" s="3" t="s">
        <v>154</v>
      </c>
      <c r="X1429" s="3" t="s">
        <v>154</v>
      </c>
      <c r="Y1429" s="3" t="s">
        <v>154</v>
      </c>
      <c r="Z1429" s="3" t="s">
        <v>154</v>
      </c>
      <c r="AA1429" s="3" t="s">
        <v>154</v>
      </c>
      <c r="AB1429" s="3" t="s">
        <v>154</v>
      </c>
      <c r="AC1429" s="3" t="s">
        <v>154</v>
      </c>
      <c r="AD1429" s="3" t="s">
        <v>6151</v>
      </c>
      <c r="AE1429" s="3" t="s">
        <v>6151</v>
      </c>
      <c r="AF1429" s="3" t="s">
        <v>154</v>
      </c>
      <c r="AG1429" s="3" t="s">
        <v>154</v>
      </c>
      <c r="AH1429" s="3" t="s">
        <v>6478</v>
      </c>
      <c r="AI1429" s="3" t="s">
        <v>6482</v>
      </c>
      <c r="AJ1429" s="3" t="s">
        <v>18</v>
      </c>
    </row>
    <row r="1430" spans="1:36" ht="30">
      <c r="A1430" s="10">
        <v>1533</v>
      </c>
      <c r="B1430" t="str">
        <f>IF(K1430="总计","",INDEX(主数据!A:AD,MATCH(J1430,主数据!A:A,0),9))</f>
        <v>华北大区公司</v>
      </c>
      <c r="C1430" t="str">
        <f>IF(K1430="","",INDEX(主数据!A:AD,MATCH(J1430,主数据!A:A,0),11))</f>
        <v>北京四城区</v>
      </c>
      <c r="D1430" t="str">
        <f t="shared" si="88"/>
        <v>BJ77小业主委托停车管理费（固定）直接录入120.00</v>
      </c>
      <c r="E1430" s="13" t="str">
        <f t="shared" si="90"/>
        <v>120.00</v>
      </c>
      <c r="F1430" s="13" t="str">
        <f>IF(E1430="","",IFERROR(IF(IF(K1430="","",INDEX(收费标合同信息维护!A:Q,MATCH(D1430,收费标合同信息维护!J:J,0),10))=D1430,"有","无"),"无"))</f>
        <v>无</v>
      </c>
      <c r="G1430" s="13" t="str">
        <f t="shared" si="89"/>
        <v/>
      </c>
      <c r="H1430" s="13" t="str">
        <f t="shared" si="91"/>
        <v/>
      </c>
      <c r="I1430" s="13" t="str">
        <f>IF(G1430="","",IFERROR(IF(IF(K1430="","",INDEX(收费标合同信息维护!A:Q,MATCH(G1430,收费标合同信息维护!M:M,0),13))=G1430,"有","无"),"无"))</f>
        <v/>
      </c>
      <c r="J1430" s="3" t="s">
        <v>2763</v>
      </c>
      <c r="K1430" s="3" t="s">
        <v>9675</v>
      </c>
      <c r="L1430" s="3" t="s">
        <v>7013</v>
      </c>
      <c r="M1430" s="3" t="s">
        <v>7014</v>
      </c>
      <c r="N1430" s="3" t="s">
        <v>6477</v>
      </c>
      <c r="O1430" s="3" t="s">
        <v>6478</v>
      </c>
      <c r="P1430" s="3" t="s">
        <v>7</v>
      </c>
      <c r="Q1430" s="3" t="s">
        <v>9685</v>
      </c>
      <c r="R1430" s="3" t="s">
        <v>6479</v>
      </c>
      <c r="S1430" s="3" t="s">
        <v>6480</v>
      </c>
      <c r="T1430" s="3" t="s">
        <v>6590</v>
      </c>
      <c r="U1430" s="3" t="s">
        <v>154</v>
      </c>
      <c r="V1430" s="3" t="s">
        <v>6518</v>
      </c>
      <c r="W1430" s="3" t="s">
        <v>154</v>
      </c>
      <c r="X1430" s="3" t="s">
        <v>154</v>
      </c>
      <c r="Y1430" s="3" t="s">
        <v>154</v>
      </c>
      <c r="Z1430" s="3" t="s">
        <v>154</v>
      </c>
      <c r="AA1430" s="3" t="s">
        <v>154</v>
      </c>
      <c r="AB1430" s="3" t="s">
        <v>154</v>
      </c>
      <c r="AC1430" s="3" t="s">
        <v>154</v>
      </c>
      <c r="AD1430" s="3" t="s">
        <v>6151</v>
      </c>
      <c r="AE1430" s="3" t="s">
        <v>6151</v>
      </c>
      <c r="AF1430" s="3" t="s">
        <v>154</v>
      </c>
      <c r="AG1430" s="3" t="s">
        <v>154</v>
      </c>
      <c r="AH1430" s="3" t="s">
        <v>6478</v>
      </c>
      <c r="AI1430" s="3" t="s">
        <v>6482</v>
      </c>
      <c r="AJ1430" s="3" t="s">
        <v>9686</v>
      </c>
    </row>
    <row r="1431" spans="1:36" ht="15">
      <c r="A1431" s="10">
        <v>1534</v>
      </c>
      <c r="B1431" t="str">
        <f>IF(K1431="总计","",INDEX(主数据!A:AD,MATCH(J1431,主数据!A:A,0),9))</f>
        <v>华西大区公司</v>
      </c>
      <c r="C1431" t="str">
        <f>IF(K1431="","",INDEX(主数据!A:AD,MATCH(J1431,主数据!A:A,0),11))</f>
        <v>成都东区</v>
      </c>
      <c r="D1431" t="str">
        <f t="shared" si="88"/>
        <v>CD29物业服务费标准方式1.40</v>
      </c>
      <c r="E1431" s="13" t="str">
        <f t="shared" si="90"/>
        <v>1.40</v>
      </c>
      <c r="F1431" s="13" t="str">
        <f>IF(E1431="","",IFERROR(IF(IF(K1431="","",INDEX(收费标合同信息维护!A:Q,MATCH(D1431,收费标合同信息维护!J:J,0),10))=D1431,"有","无"),"无"))</f>
        <v>无</v>
      </c>
      <c r="G1431" s="13" t="str">
        <f t="shared" si="89"/>
        <v/>
      </c>
      <c r="H1431" s="13" t="str">
        <f t="shared" si="91"/>
        <v/>
      </c>
      <c r="I1431" s="13" t="str">
        <f>IF(G1431="","",IFERROR(IF(IF(K1431="","",INDEX(收费标合同信息维护!A:Q,MATCH(G1431,收费标合同信息维护!M:M,0),13))=G1431,"有","无"),"无"))</f>
        <v/>
      </c>
      <c r="J1431" s="3" t="s">
        <v>4331</v>
      </c>
      <c r="K1431" s="3" t="s">
        <v>9687</v>
      </c>
      <c r="L1431" s="3" t="s">
        <v>6025</v>
      </c>
      <c r="M1431" s="3" t="s">
        <v>6026</v>
      </c>
      <c r="N1431" s="3" t="s">
        <v>6477</v>
      </c>
      <c r="O1431" s="3" t="s">
        <v>6478</v>
      </c>
      <c r="P1431" s="3" t="s">
        <v>6025</v>
      </c>
      <c r="Q1431" s="3" t="s">
        <v>9688</v>
      </c>
      <c r="R1431" s="3" t="s">
        <v>6484</v>
      </c>
      <c r="S1431" s="3" t="s">
        <v>6491</v>
      </c>
      <c r="T1431" s="3" t="s">
        <v>6496</v>
      </c>
      <c r="U1431" s="3" t="s">
        <v>154</v>
      </c>
      <c r="V1431" s="3" t="s">
        <v>9083</v>
      </c>
      <c r="W1431" s="3" t="s">
        <v>154</v>
      </c>
      <c r="X1431" s="3" t="s">
        <v>154</v>
      </c>
      <c r="Y1431" s="3" t="s">
        <v>154</v>
      </c>
      <c r="Z1431" s="3" t="s">
        <v>154</v>
      </c>
      <c r="AA1431" s="3" t="s">
        <v>154</v>
      </c>
      <c r="AB1431" s="3" t="s">
        <v>154</v>
      </c>
      <c r="AC1431" s="3" t="s">
        <v>154</v>
      </c>
      <c r="AD1431" s="3" t="s">
        <v>6151</v>
      </c>
      <c r="AE1431" s="3" t="s">
        <v>6151</v>
      </c>
      <c r="AF1431" s="3" t="s">
        <v>154</v>
      </c>
      <c r="AG1431" s="3" t="s">
        <v>154</v>
      </c>
      <c r="AH1431" s="3" t="s">
        <v>6478</v>
      </c>
      <c r="AI1431" s="3" t="s">
        <v>6482</v>
      </c>
      <c r="AJ1431" s="3" t="s">
        <v>9689</v>
      </c>
    </row>
    <row r="1432" spans="1:36" ht="15">
      <c r="A1432" s="10">
        <v>1535</v>
      </c>
      <c r="B1432" t="str">
        <f>IF(K1432="总计","",INDEX(主数据!A:AD,MATCH(J1432,主数据!A:A,0),9))</f>
        <v>华西大区公司</v>
      </c>
      <c r="C1432" t="str">
        <f>IF(K1432="","",INDEX(主数据!A:AD,MATCH(J1432,主数据!A:A,0),11))</f>
        <v>成都东区</v>
      </c>
      <c r="D1432" t="str">
        <f t="shared" si="88"/>
        <v>CD29物业服务费标准方式1.75</v>
      </c>
      <c r="E1432" s="13" t="str">
        <f t="shared" si="90"/>
        <v>1.75</v>
      </c>
      <c r="F1432" s="13" t="str">
        <f>IF(E1432="","",IFERROR(IF(IF(K1432="","",INDEX(收费标合同信息维护!A:Q,MATCH(D1432,收费标合同信息维护!J:J,0),10))=D1432,"有","无"),"无"))</f>
        <v>无</v>
      </c>
      <c r="G1432" s="13" t="str">
        <f t="shared" si="89"/>
        <v/>
      </c>
      <c r="H1432" s="13" t="str">
        <f t="shared" si="91"/>
        <v/>
      </c>
      <c r="I1432" s="13" t="str">
        <f>IF(G1432="","",IFERROR(IF(IF(K1432="","",INDEX(收费标合同信息维护!A:Q,MATCH(G1432,收费标合同信息维护!M:M,0),13))=G1432,"有","无"),"无"))</f>
        <v/>
      </c>
      <c r="J1432" s="3" t="s">
        <v>4331</v>
      </c>
      <c r="K1432" s="3" t="s">
        <v>9687</v>
      </c>
      <c r="L1432" s="3" t="s">
        <v>6025</v>
      </c>
      <c r="M1432" s="3" t="s">
        <v>6026</v>
      </c>
      <c r="N1432" s="3" t="s">
        <v>6477</v>
      </c>
      <c r="O1432" s="3" t="s">
        <v>6478</v>
      </c>
      <c r="P1432" s="3" t="s">
        <v>9690</v>
      </c>
      <c r="Q1432" s="3" t="s">
        <v>9691</v>
      </c>
      <c r="R1432" s="3" t="s">
        <v>6484</v>
      </c>
      <c r="S1432" s="3" t="s">
        <v>6491</v>
      </c>
      <c r="T1432" s="3" t="s">
        <v>7025</v>
      </c>
      <c r="U1432" s="3" t="s">
        <v>154</v>
      </c>
      <c r="V1432" s="3" t="s">
        <v>9692</v>
      </c>
      <c r="W1432" s="3" t="s">
        <v>154</v>
      </c>
      <c r="X1432" s="3" t="s">
        <v>154</v>
      </c>
      <c r="Y1432" s="3" t="s">
        <v>154</v>
      </c>
      <c r="Z1432" s="3" t="s">
        <v>154</v>
      </c>
      <c r="AA1432" s="3" t="s">
        <v>154</v>
      </c>
      <c r="AB1432" s="3" t="s">
        <v>154</v>
      </c>
      <c r="AC1432" s="3" t="s">
        <v>154</v>
      </c>
      <c r="AD1432" s="3" t="s">
        <v>6151</v>
      </c>
      <c r="AE1432" s="3" t="s">
        <v>6151</v>
      </c>
      <c r="AF1432" s="3" t="s">
        <v>154</v>
      </c>
      <c r="AG1432" s="3" t="s">
        <v>154</v>
      </c>
      <c r="AH1432" s="3" t="s">
        <v>6478</v>
      </c>
      <c r="AI1432" s="3" t="s">
        <v>6482</v>
      </c>
      <c r="AJ1432" s="3" t="s">
        <v>9693</v>
      </c>
    </row>
    <row r="1433" spans="1:36" ht="15">
      <c r="A1433" s="10">
        <v>1536</v>
      </c>
      <c r="B1433" t="str">
        <f>IF(K1433="总计","",INDEX(主数据!A:AD,MATCH(J1433,主数据!A:A,0),9))</f>
        <v>华西大区公司</v>
      </c>
      <c r="C1433" t="str">
        <f>IF(K1433="","",INDEX(主数据!A:AD,MATCH(J1433,主数据!A:A,0),11))</f>
        <v>成都东区</v>
      </c>
      <c r="D1433" t="str">
        <f t="shared" si="88"/>
        <v>CD29物业服务费标准方式2.80</v>
      </c>
      <c r="E1433" s="13" t="str">
        <f t="shared" si="90"/>
        <v>2.80</v>
      </c>
      <c r="F1433" s="13" t="str">
        <f>IF(E1433="","",IFERROR(IF(IF(K1433="","",INDEX(收费标合同信息维护!A:Q,MATCH(D1433,收费标合同信息维护!J:J,0),10))=D1433,"有","无"),"无"))</f>
        <v>无</v>
      </c>
      <c r="G1433" s="13" t="str">
        <f t="shared" si="89"/>
        <v/>
      </c>
      <c r="H1433" s="13" t="str">
        <f t="shared" si="91"/>
        <v/>
      </c>
      <c r="I1433" s="13" t="str">
        <f>IF(G1433="","",IFERROR(IF(IF(K1433="","",INDEX(收费标合同信息维护!A:Q,MATCH(G1433,收费标合同信息维护!M:M,0),13))=G1433,"有","无"),"无"))</f>
        <v/>
      </c>
      <c r="J1433" s="3" t="s">
        <v>4331</v>
      </c>
      <c r="K1433" s="3" t="s">
        <v>9687</v>
      </c>
      <c r="L1433" s="3" t="s">
        <v>6025</v>
      </c>
      <c r="M1433" s="3" t="s">
        <v>6026</v>
      </c>
      <c r="N1433" s="3" t="s">
        <v>6477</v>
      </c>
      <c r="O1433" s="3" t="s">
        <v>6478</v>
      </c>
      <c r="P1433" s="3" t="s">
        <v>9694</v>
      </c>
      <c r="Q1433" s="3" t="s">
        <v>9695</v>
      </c>
      <c r="R1433" s="3" t="s">
        <v>6484</v>
      </c>
      <c r="S1433" s="3" t="s">
        <v>6491</v>
      </c>
      <c r="T1433" s="3" t="s">
        <v>6481</v>
      </c>
      <c r="U1433" s="3" t="s">
        <v>154</v>
      </c>
      <c r="V1433" s="3" t="s">
        <v>6543</v>
      </c>
      <c r="W1433" s="3" t="s">
        <v>154</v>
      </c>
      <c r="X1433" s="3" t="s">
        <v>154</v>
      </c>
      <c r="Y1433" s="3" t="s">
        <v>154</v>
      </c>
      <c r="Z1433" s="3" t="s">
        <v>154</v>
      </c>
      <c r="AA1433" s="3" t="s">
        <v>154</v>
      </c>
      <c r="AB1433" s="3" t="s">
        <v>154</v>
      </c>
      <c r="AC1433" s="3" t="s">
        <v>154</v>
      </c>
      <c r="AD1433" s="3" t="s">
        <v>6151</v>
      </c>
      <c r="AE1433" s="3" t="s">
        <v>6151</v>
      </c>
      <c r="AF1433" s="3" t="s">
        <v>154</v>
      </c>
      <c r="AG1433" s="3" t="s">
        <v>154</v>
      </c>
      <c r="AH1433" s="3" t="s">
        <v>6478</v>
      </c>
      <c r="AI1433" s="3" t="s">
        <v>6482</v>
      </c>
      <c r="AJ1433" s="3" t="s">
        <v>27</v>
      </c>
    </row>
    <row r="1434" spans="1:36" ht="15">
      <c r="A1434" s="10">
        <v>1537</v>
      </c>
      <c r="B1434" t="str">
        <f>IF(K1434="总计","",INDEX(主数据!A:AD,MATCH(J1434,主数据!A:A,0),9))</f>
        <v>华西大区公司</v>
      </c>
      <c r="C1434" t="str">
        <f>IF(K1434="","",INDEX(主数据!A:AD,MATCH(J1434,主数据!A:A,0),11))</f>
        <v>成都东区</v>
      </c>
      <c r="D1434" t="str">
        <f t="shared" si="88"/>
        <v>CD29物业服务费标准方式4.80</v>
      </c>
      <c r="E1434" s="13" t="str">
        <f t="shared" si="90"/>
        <v>4.80</v>
      </c>
      <c r="F1434" s="13" t="str">
        <f>IF(E1434="","",IFERROR(IF(IF(K1434="","",INDEX(收费标合同信息维护!A:Q,MATCH(D1434,收费标合同信息维护!J:J,0),10))=D1434,"有","无"),"无"))</f>
        <v>无</v>
      </c>
      <c r="G1434" s="13" t="str">
        <f t="shared" si="89"/>
        <v/>
      </c>
      <c r="H1434" s="13" t="str">
        <f t="shared" si="91"/>
        <v/>
      </c>
      <c r="I1434" s="13" t="str">
        <f>IF(G1434="","",IFERROR(IF(IF(K1434="","",INDEX(收费标合同信息维护!A:Q,MATCH(G1434,收费标合同信息维护!M:M,0),13))=G1434,"有","无"),"无"))</f>
        <v/>
      </c>
      <c r="J1434" s="3" t="s">
        <v>4331</v>
      </c>
      <c r="K1434" s="3" t="s">
        <v>9687</v>
      </c>
      <c r="L1434" s="3" t="s">
        <v>6025</v>
      </c>
      <c r="M1434" s="3" t="s">
        <v>6026</v>
      </c>
      <c r="N1434" s="3" t="s">
        <v>6477</v>
      </c>
      <c r="O1434" s="3" t="s">
        <v>6478</v>
      </c>
      <c r="P1434" s="3" t="s">
        <v>9696</v>
      </c>
      <c r="Q1434" s="3" t="s">
        <v>9697</v>
      </c>
      <c r="R1434" s="3" t="s">
        <v>6484</v>
      </c>
      <c r="S1434" s="3" t="s">
        <v>6491</v>
      </c>
      <c r="T1434" s="3" t="s">
        <v>7025</v>
      </c>
      <c r="U1434" s="3" t="s">
        <v>154</v>
      </c>
      <c r="V1434" s="3" t="s">
        <v>6883</v>
      </c>
      <c r="W1434" s="3" t="s">
        <v>154</v>
      </c>
      <c r="X1434" s="3" t="s">
        <v>154</v>
      </c>
      <c r="Y1434" s="3" t="s">
        <v>154</v>
      </c>
      <c r="Z1434" s="3" t="s">
        <v>154</v>
      </c>
      <c r="AA1434" s="3" t="s">
        <v>154</v>
      </c>
      <c r="AB1434" s="3" t="s">
        <v>154</v>
      </c>
      <c r="AC1434" s="3" t="s">
        <v>154</v>
      </c>
      <c r="AD1434" s="3" t="s">
        <v>6151</v>
      </c>
      <c r="AE1434" s="3" t="s">
        <v>6151</v>
      </c>
      <c r="AF1434" s="3" t="s">
        <v>154</v>
      </c>
      <c r="AG1434" s="3" t="s">
        <v>154</v>
      </c>
      <c r="AH1434" s="3" t="s">
        <v>6478</v>
      </c>
      <c r="AI1434" s="3" t="s">
        <v>6482</v>
      </c>
      <c r="AJ1434" s="3" t="s">
        <v>23</v>
      </c>
    </row>
    <row r="1435" spans="1:36" ht="30">
      <c r="A1435" s="10">
        <v>1538</v>
      </c>
      <c r="B1435" t="str">
        <f>IF(K1435="总计","",INDEX(主数据!A:AD,MATCH(J1435,主数据!A:A,0),9))</f>
        <v>华西大区公司</v>
      </c>
      <c r="C1435" t="str">
        <f>IF(K1435="","",INDEX(主数据!A:AD,MATCH(J1435,主数据!A:A,0),11))</f>
        <v>成都东区</v>
      </c>
      <c r="D1435" t="str">
        <f t="shared" si="88"/>
        <v>CD29生活垃圾清运费-委托清运定额</v>
      </c>
      <c r="E1435" s="13" t="str">
        <f t="shared" si="90"/>
        <v/>
      </c>
      <c r="F1435" s="13" t="str">
        <f>IF(E1435="","",IFERROR(IF(IF(K1435="","",INDEX(收费标合同信息维护!A:Q,MATCH(D1435,收费标合同信息维护!J:J,0),10))=D1435,"有","无"),"无"))</f>
        <v/>
      </c>
      <c r="G1435" s="13" t="str">
        <f t="shared" si="89"/>
        <v>CD29生活垃圾清运费-委托清运定额8.00</v>
      </c>
      <c r="H1435" s="13" t="str">
        <f t="shared" si="91"/>
        <v>8.00</v>
      </c>
      <c r="I1435" s="13" t="str">
        <f>IF(G1435="","",IFERROR(IF(IF(K1435="","",INDEX(收费标合同信息维护!A:Q,MATCH(G1435,收费标合同信息维护!M:M,0),13))=G1435,"有","无"),"无"))</f>
        <v>无</v>
      </c>
      <c r="J1435" s="3" t="s">
        <v>4331</v>
      </c>
      <c r="K1435" s="3" t="s">
        <v>9687</v>
      </c>
      <c r="L1435" s="3" t="s">
        <v>6630</v>
      </c>
      <c r="M1435" s="3" t="s">
        <v>6631</v>
      </c>
      <c r="N1435" s="3" t="s">
        <v>6477</v>
      </c>
      <c r="O1435" s="3" t="s">
        <v>6478</v>
      </c>
      <c r="P1435" s="3" t="s">
        <v>9698</v>
      </c>
      <c r="Q1435" s="3" t="s">
        <v>9699</v>
      </c>
      <c r="R1435" s="3" t="s">
        <v>6490</v>
      </c>
      <c r="S1435" s="3" t="s">
        <v>6491</v>
      </c>
      <c r="T1435" s="3" t="s">
        <v>6481</v>
      </c>
      <c r="U1435" s="3" t="s">
        <v>154</v>
      </c>
      <c r="V1435" s="3" t="s">
        <v>154</v>
      </c>
      <c r="W1435" s="3" t="s">
        <v>6851</v>
      </c>
      <c r="X1435" s="3" t="s">
        <v>154</v>
      </c>
      <c r="Y1435" s="3" t="s">
        <v>154</v>
      </c>
      <c r="Z1435" s="3" t="s">
        <v>154</v>
      </c>
      <c r="AA1435" s="3" t="s">
        <v>154</v>
      </c>
      <c r="AB1435" s="3" t="s">
        <v>154</v>
      </c>
      <c r="AC1435" s="3" t="s">
        <v>154</v>
      </c>
      <c r="AD1435" s="3" t="s">
        <v>6151</v>
      </c>
      <c r="AE1435" s="3" t="s">
        <v>6151</v>
      </c>
      <c r="AF1435" s="3" t="s">
        <v>154</v>
      </c>
      <c r="AG1435" s="3" t="s">
        <v>154</v>
      </c>
      <c r="AH1435" s="3" t="s">
        <v>6478</v>
      </c>
      <c r="AI1435" s="3" t="s">
        <v>6482</v>
      </c>
      <c r="AJ1435" s="3" t="s">
        <v>16235</v>
      </c>
    </row>
    <row r="1436" spans="1:36" ht="30">
      <c r="A1436" s="10">
        <v>1539</v>
      </c>
      <c r="B1436" t="str">
        <f>IF(K1436="总计","",INDEX(主数据!A:AD,MATCH(J1436,主数据!A:A,0),9))</f>
        <v>华西大区公司</v>
      </c>
      <c r="C1436" t="str">
        <f>IF(K1436="","",INDEX(主数据!A:AD,MATCH(J1436,主数据!A:A,0),11))</f>
        <v>成都东区</v>
      </c>
      <c r="D1436" t="str">
        <f t="shared" si="88"/>
        <v>CD29开发商委托停车租赁费（固定）定额</v>
      </c>
      <c r="E1436" s="13" t="str">
        <f t="shared" si="90"/>
        <v/>
      </c>
      <c r="F1436" s="13" t="str">
        <f>IF(E1436="","",IFERROR(IF(IF(K1436="","",INDEX(收费标合同信息维护!A:Q,MATCH(D1436,收费标合同信息维护!J:J,0),10))=D1436,"有","无"),"无"))</f>
        <v/>
      </c>
      <c r="G1436" s="13" t="str">
        <f t="shared" si="89"/>
        <v>CD29开发商委托停车租赁费（固定）定额350.00</v>
      </c>
      <c r="H1436" s="13" t="str">
        <f t="shared" si="91"/>
        <v>350.00</v>
      </c>
      <c r="I1436" s="13" t="str">
        <f>IF(G1436="","",IFERROR(IF(IF(K1436="","",INDEX(收费标合同信息维护!A:Q,MATCH(G1436,收费标合同信息维护!M:M,0),13))=G1436,"有","无"),"无"))</f>
        <v>无</v>
      </c>
      <c r="J1436" s="3" t="s">
        <v>4331</v>
      </c>
      <c r="K1436" s="3" t="s">
        <v>9687</v>
      </c>
      <c r="L1436" s="3" t="s">
        <v>6818</v>
      </c>
      <c r="M1436" s="3" t="s">
        <v>6819</v>
      </c>
      <c r="N1436" s="3" t="s">
        <v>6477</v>
      </c>
      <c r="O1436" s="3" t="s">
        <v>6478</v>
      </c>
      <c r="P1436" s="3" t="s">
        <v>6818</v>
      </c>
      <c r="Q1436" s="3" t="s">
        <v>6819</v>
      </c>
      <c r="R1436" s="3" t="s">
        <v>6490</v>
      </c>
      <c r="S1436" s="3" t="s">
        <v>6491</v>
      </c>
      <c r="T1436" s="3" t="s">
        <v>6537</v>
      </c>
      <c r="U1436" s="3" t="s">
        <v>154</v>
      </c>
      <c r="V1436" s="3" t="s">
        <v>154</v>
      </c>
      <c r="W1436" s="3" t="s">
        <v>9700</v>
      </c>
      <c r="X1436" s="3" t="s">
        <v>154</v>
      </c>
      <c r="Y1436" s="3" t="s">
        <v>154</v>
      </c>
      <c r="Z1436" s="3" t="s">
        <v>154</v>
      </c>
      <c r="AA1436" s="3" t="s">
        <v>154</v>
      </c>
      <c r="AB1436" s="3" t="s">
        <v>154</v>
      </c>
      <c r="AC1436" s="3" t="s">
        <v>154</v>
      </c>
      <c r="AD1436" s="3" t="s">
        <v>6151</v>
      </c>
      <c r="AE1436" s="3" t="s">
        <v>6151</v>
      </c>
      <c r="AF1436" s="3" t="s">
        <v>154</v>
      </c>
      <c r="AG1436" s="3" t="s">
        <v>154</v>
      </c>
      <c r="AH1436" s="3" t="s">
        <v>6478</v>
      </c>
      <c r="AI1436" s="3" t="s">
        <v>6482</v>
      </c>
      <c r="AJ1436" s="3" t="s">
        <v>6489</v>
      </c>
    </row>
    <row r="1437" spans="1:36" ht="30">
      <c r="A1437" s="10">
        <v>1540</v>
      </c>
      <c r="B1437" t="str">
        <f>IF(K1437="总计","",INDEX(主数据!A:AD,MATCH(J1437,主数据!A:A,0),9))</f>
        <v>华西大区公司</v>
      </c>
      <c r="C1437" t="str">
        <f>IF(K1437="","",INDEX(主数据!A:AD,MATCH(J1437,主数据!A:A,0),11))</f>
        <v>成都东区</v>
      </c>
      <c r="D1437" t="str">
        <f t="shared" si="88"/>
        <v>CD29小业主委托停车管理费（固定）定额</v>
      </c>
      <c r="E1437" s="13" t="str">
        <f t="shared" si="90"/>
        <v/>
      </c>
      <c r="F1437" s="13" t="str">
        <f>IF(E1437="","",IFERROR(IF(IF(K1437="","",INDEX(收费标合同信息维护!A:Q,MATCH(D1437,收费标合同信息维护!J:J,0),10))=D1437,"有","无"),"无"))</f>
        <v/>
      </c>
      <c r="G1437" s="13" t="str">
        <f t="shared" si="89"/>
        <v>CD29小业主委托停车管理费（固定）定额50.00</v>
      </c>
      <c r="H1437" s="13" t="str">
        <f t="shared" si="91"/>
        <v>50.00</v>
      </c>
      <c r="I1437" s="13" t="str">
        <f>IF(G1437="","",IFERROR(IF(IF(K1437="","",INDEX(收费标合同信息维护!A:Q,MATCH(G1437,收费标合同信息维护!M:M,0),13))=G1437,"有","无"),"无"))</f>
        <v>无</v>
      </c>
      <c r="J1437" s="3" t="s">
        <v>4331</v>
      </c>
      <c r="K1437" s="3" t="s">
        <v>9687</v>
      </c>
      <c r="L1437" s="3" t="s">
        <v>7013</v>
      </c>
      <c r="M1437" s="3" t="s">
        <v>7014</v>
      </c>
      <c r="N1437" s="3" t="s">
        <v>6477</v>
      </c>
      <c r="O1437" s="3" t="s">
        <v>6478</v>
      </c>
      <c r="P1437" s="3" t="s">
        <v>9701</v>
      </c>
      <c r="Q1437" s="3" t="s">
        <v>9702</v>
      </c>
      <c r="R1437" s="3" t="s">
        <v>6490</v>
      </c>
      <c r="S1437" s="3" t="s">
        <v>6491</v>
      </c>
      <c r="T1437" s="3" t="s">
        <v>6800</v>
      </c>
      <c r="U1437" s="3" t="s">
        <v>154</v>
      </c>
      <c r="V1437" s="3" t="s">
        <v>154</v>
      </c>
      <c r="W1437" s="3" t="s">
        <v>6712</v>
      </c>
      <c r="X1437" s="3" t="s">
        <v>154</v>
      </c>
      <c r="Y1437" s="3" t="s">
        <v>154</v>
      </c>
      <c r="Z1437" s="3" t="s">
        <v>154</v>
      </c>
      <c r="AA1437" s="3" t="s">
        <v>154</v>
      </c>
      <c r="AB1437" s="3" t="s">
        <v>154</v>
      </c>
      <c r="AC1437" s="3" t="s">
        <v>154</v>
      </c>
      <c r="AD1437" s="3" t="s">
        <v>6151</v>
      </c>
      <c r="AE1437" s="3" t="s">
        <v>6151</v>
      </c>
      <c r="AF1437" s="3" t="s">
        <v>154</v>
      </c>
      <c r="AG1437" s="3" t="s">
        <v>154</v>
      </c>
      <c r="AH1437" s="3" t="s">
        <v>6478</v>
      </c>
      <c r="AI1437" s="3" t="s">
        <v>6482</v>
      </c>
      <c r="AJ1437" s="3" t="s">
        <v>18148</v>
      </c>
    </row>
    <row r="1438" spans="1:36" ht="30">
      <c r="A1438" s="10">
        <v>1541</v>
      </c>
      <c r="B1438" t="str">
        <f>IF(K1438="总计","",INDEX(主数据!A:AD,MATCH(J1438,主数据!A:A,0),9))</f>
        <v>华西大区公司</v>
      </c>
      <c r="C1438" t="str">
        <f>IF(K1438="","",INDEX(主数据!A:AD,MATCH(J1438,主数据!A:A,0),11))</f>
        <v>成都东区</v>
      </c>
      <c r="D1438" t="str">
        <f t="shared" si="88"/>
        <v>CD29小业主委托停车管理费（固定）定额</v>
      </c>
      <c r="E1438" s="13" t="str">
        <f t="shared" si="90"/>
        <v/>
      </c>
      <c r="F1438" s="13" t="str">
        <f>IF(E1438="","",IFERROR(IF(IF(K1438="","",INDEX(收费标合同信息维护!A:Q,MATCH(D1438,收费标合同信息维护!J:J,0),10))=D1438,"有","无"),"无"))</f>
        <v/>
      </c>
      <c r="G1438" s="13" t="str">
        <f t="shared" si="89"/>
        <v>CD29小业主委托停车管理费（固定）定额100.00</v>
      </c>
      <c r="H1438" s="13" t="str">
        <f t="shared" si="91"/>
        <v>100.00</v>
      </c>
      <c r="I1438" s="13" t="str">
        <f>IF(G1438="","",IFERROR(IF(IF(K1438="","",INDEX(收费标合同信息维护!A:Q,MATCH(G1438,收费标合同信息维护!M:M,0),13))=G1438,"有","无"),"无"))</f>
        <v>无</v>
      </c>
      <c r="J1438" s="3" t="s">
        <v>4331</v>
      </c>
      <c r="K1438" s="3" t="s">
        <v>9687</v>
      </c>
      <c r="L1438" s="3" t="s">
        <v>7013</v>
      </c>
      <c r="M1438" s="3" t="s">
        <v>7014</v>
      </c>
      <c r="N1438" s="3" t="s">
        <v>6477</v>
      </c>
      <c r="O1438" s="3" t="s">
        <v>6478</v>
      </c>
      <c r="P1438" s="3" t="s">
        <v>9703</v>
      </c>
      <c r="Q1438" s="3" t="s">
        <v>9704</v>
      </c>
      <c r="R1438" s="3" t="s">
        <v>6490</v>
      </c>
      <c r="S1438" s="3" t="s">
        <v>6491</v>
      </c>
      <c r="T1438" s="3" t="s">
        <v>6800</v>
      </c>
      <c r="U1438" s="3" t="s">
        <v>154</v>
      </c>
      <c r="V1438" s="3" t="s">
        <v>154</v>
      </c>
      <c r="W1438" s="3" t="s">
        <v>6743</v>
      </c>
      <c r="X1438" s="3" t="s">
        <v>154</v>
      </c>
      <c r="Y1438" s="3" t="s">
        <v>154</v>
      </c>
      <c r="Z1438" s="3" t="s">
        <v>154</v>
      </c>
      <c r="AA1438" s="3" t="s">
        <v>154</v>
      </c>
      <c r="AB1438" s="3" t="s">
        <v>154</v>
      </c>
      <c r="AC1438" s="3" t="s">
        <v>154</v>
      </c>
      <c r="AD1438" s="3" t="s">
        <v>6151</v>
      </c>
      <c r="AE1438" s="3" t="s">
        <v>6151</v>
      </c>
      <c r="AF1438" s="3" t="s">
        <v>154</v>
      </c>
      <c r="AG1438" s="3" t="s">
        <v>154</v>
      </c>
      <c r="AH1438" s="3" t="s">
        <v>6478</v>
      </c>
      <c r="AI1438" s="3" t="s">
        <v>6482</v>
      </c>
      <c r="AJ1438" s="3" t="s">
        <v>6101</v>
      </c>
    </row>
    <row r="1439" spans="1:36" ht="15">
      <c r="A1439" s="10">
        <v>1542</v>
      </c>
      <c r="B1439" t="str">
        <f>IF(K1439="总计","",INDEX(主数据!A:AD,MATCH(J1439,主数据!A:A,0),9))</f>
        <v>华西大区公司</v>
      </c>
      <c r="C1439" t="str">
        <f>IF(K1439="","",INDEX(主数据!A:AD,MATCH(J1439,主数据!A:A,0),11))</f>
        <v>成都东区</v>
      </c>
      <c r="D1439" t="str">
        <f t="shared" si="88"/>
        <v>CD29电费标准方式0.86</v>
      </c>
      <c r="E1439" s="13" t="str">
        <f t="shared" si="90"/>
        <v>0.86</v>
      </c>
      <c r="F1439" s="13" t="str">
        <f>IF(E1439="","",IFERROR(IF(IF(K1439="","",INDEX(收费标合同信息维护!A:Q,MATCH(D1439,收费标合同信息维护!J:J,0),10))=D1439,"有","无"),"无"))</f>
        <v>无</v>
      </c>
      <c r="G1439" s="13" t="str">
        <f t="shared" si="89"/>
        <v/>
      </c>
      <c r="H1439" s="13" t="str">
        <f t="shared" si="91"/>
        <v/>
      </c>
      <c r="I1439" s="13" t="str">
        <f>IF(G1439="","",IFERROR(IF(IF(K1439="","",INDEX(收费标合同信息维护!A:Q,MATCH(G1439,收费标合同信息维护!M:M,0),13))=G1439,"有","无"),"无"))</f>
        <v/>
      </c>
      <c r="J1439" s="3" t="s">
        <v>4331</v>
      </c>
      <c r="K1439" s="3" t="s">
        <v>9687</v>
      </c>
      <c r="L1439" s="3" t="s">
        <v>6601</v>
      </c>
      <c r="M1439" s="3" t="s">
        <v>6602</v>
      </c>
      <c r="N1439" s="3" t="s">
        <v>6603</v>
      </c>
      <c r="O1439" s="3" t="s">
        <v>6478</v>
      </c>
      <c r="P1439" s="3" t="s">
        <v>8696</v>
      </c>
      <c r="Q1439" s="3" t="s">
        <v>9705</v>
      </c>
      <c r="R1439" s="3" t="s">
        <v>6484</v>
      </c>
      <c r="S1439" s="3" t="s">
        <v>6491</v>
      </c>
      <c r="T1439" s="3" t="s">
        <v>6915</v>
      </c>
      <c r="U1439" s="3" t="s">
        <v>154</v>
      </c>
      <c r="V1439" s="3" t="s">
        <v>8661</v>
      </c>
      <c r="W1439" s="3" t="s">
        <v>154</v>
      </c>
      <c r="X1439" s="3" t="s">
        <v>154</v>
      </c>
      <c r="Y1439" s="3" t="s">
        <v>154</v>
      </c>
      <c r="Z1439" s="3" t="s">
        <v>154</v>
      </c>
      <c r="AA1439" s="3" t="s">
        <v>154</v>
      </c>
      <c r="AB1439" s="3" t="s">
        <v>154</v>
      </c>
      <c r="AC1439" s="3" t="s">
        <v>154</v>
      </c>
      <c r="AD1439" s="3" t="s">
        <v>6151</v>
      </c>
      <c r="AE1439" s="3" t="s">
        <v>6151</v>
      </c>
      <c r="AF1439" s="3" t="s">
        <v>154</v>
      </c>
      <c r="AG1439" s="3" t="s">
        <v>154</v>
      </c>
      <c r="AH1439" s="3" t="s">
        <v>6478</v>
      </c>
      <c r="AI1439" s="3" t="s">
        <v>6482</v>
      </c>
      <c r="AJ1439" s="3" t="s">
        <v>6489</v>
      </c>
    </row>
    <row r="1440" spans="1:36" ht="15">
      <c r="A1440" s="10">
        <v>1543</v>
      </c>
      <c r="B1440" t="str">
        <f>IF(K1440="总计","",INDEX(主数据!A:AD,MATCH(J1440,主数据!A:A,0),9))</f>
        <v>华西大区公司</v>
      </c>
      <c r="C1440" t="str">
        <f>IF(K1440="","",INDEX(主数据!A:AD,MATCH(J1440,主数据!A:A,0),11))</f>
        <v>成都东区</v>
      </c>
      <c r="D1440" t="str">
        <f t="shared" si="88"/>
        <v>CD29自来水费（简易征收）标准方式3.03</v>
      </c>
      <c r="E1440" s="13" t="str">
        <f t="shared" si="90"/>
        <v>3.03</v>
      </c>
      <c r="F1440" s="13" t="str">
        <f>IF(E1440="","",IFERROR(IF(IF(K1440="","",INDEX(收费标合同信息维护!A:Q,MATCH(D1440,收费标合同信息维护!J:J,0),10))=D1440,"有","无"),"无"))</f>
        <v>无</v>
      </c>
      <c r="G1440" s="13" t="str">
        <f t="shared" si="89"/>
        <v/>
      </c>
      <c r="H1440" s="13" t="str">
        <f t="shared" si="91"/>
        <v/>
      </c>
      <c r="I1440" s="13" t="str">
        <f>IF(G1440="","",IFERROR(IF(IF(K1440="","",INDEX(收费标合同信息维护!A:Q,MATCH(G1440,收费标合同信息维护!M:M,0),13))=G1440,"有","无"),"无"))</f>
        <v/>
      </c>
      <c r="J1440" s="3" t="s">
        <v>4331</v>
      </c>
      <c r="K1440" s="3" t="s">
        <v>9687</v>
      </c>
      <c r="L1440" s="3" t="s">
        <v>6615</v>
      </c>
      <c r="M1440" s="3" t="s">
        <v>6616</v>
      </c>
      <c r="N1440" s="3" t="s">
        <v>6603</v>
      </c>
      <c r="O1440" s="3" t="s">
        <v>6478</v>
      </c>
      <c r="P1440" s="3" t="s">
        <v>9706</v>
      </c>
      <c r="Q1440" s="3" t="s">
        <v>9707</v>
      </c>
      <c r="R1440" s="3" t="s">
        <v>6484</v>
      </c>
      <c r="S1440" s="3" t="s">
        <v>6491</v>
      </c>
      <c r="T1440" s="3" t="s">
        <v>6493</v>
      </c>
      <c r="U1440" s="3" t="s">
        <v>154</v>
      </c>
      <c r="V1440" s="3" t="s">
        <v>6769</v>
      </c>
      <c r="W1440" s="3" t="s">
        <v>154</v>
      </c>
      <c r="X1440" s="3" t="s">
        <v>154</v>
      </c>
      <c r="Y1440" s="3" t="s">
        <v>154</v>
      </c>
      <c r="Z1440" s="3" t="s">
        <v>154</v>
      </c>
      <c r="AA1440" s="3" t="s">
        <v>154</v>
      </c>
      <c r="AB1440" s="3" t="s">
        <v>154</v>
      </c>
      <c r="AC1440" s="3" t="s">
        <v>154</v>
      </c>
      <c r="AD1440" s="3" t="s">
        <v>6151</v>
      </c>
      <c r="AE1440" s="3" t="s">
        <v>6151</v>
      </c>
      <c r="AF1440" s="3" t="s">
        <v>154</v>
      </c>
      <c r="AG1440" s="3" t="s">
        <v>154</v>
      </c>
      <c r="AH1440" s="3" t="s">
        <v>6478</v>
      </c>
      <c r="AI1440" s="3" t="s">
        <v>6482</v>
      </c>
      <c r="AJ1440" s="3" t="s">
        <v>6489</v>
      </c>
    </row>
    <row r="1441" spans="1:36" ht="15">
      <c r="A1441" s="10">
        <v>1544</v>
      </c>
      <c r="B1441" t="str">
        <f>IF(K1441="总计","",INDEX(主数据!A:AD,MATCH(J1441,主数据!A:A,0),9))</f>
        <v>华西大区公司</v>
      </c>
      <c r="C1441" t="str">
        <f>IF(K1441="","",INDEX(主数据!A:AD,MATCH(J1441,主数据!A:A,0),11))</f>
        <v>成都西北区</v>
      </c>
      <c r="D1441" t="str">
        <f t="shared" si="88"/>
        <v>CD37物业服务费标准方式1.70</v>
      </c>
      <c r="E1441" s="13" t="str">
        <f t="shared" si="90"/>
        <v>1.70</v>
      </c>
      <c r="F1441" s="13" t="str">
        <f>IF(E1441="","",IFERROR(IF(IF(K1441="","",INDEX(收费标合同信息维护!A:Q,MATCH(D1441,收费标合同信息维护!J:J,0),10))=D1441,"有","无"),"无"))</f>
        <v>无</v>
      </c>
      <c r="G1441" s="13" t="str">
        <f t="shared" si="89"/>
        <v/>
      </c>
      <c r="H1441" s="13" t="str">
        <f t="shared" si="91"/>
        <v/>
      </c>
      <c r="I1441" s="13" t="str">
        <f>IF(G1441="","",IFERROR(IF(IF(K1441="","",INDEX(收费标合同信息维护!A:Q,MATCH(G1441,收费标合同信息维护!M:M,0),13))=G1441,"有","无"),"无"))</f>
        <v/>
      </c>
      <c r="J1441" s="3" t="s">
        <v>2296</v>
      </c>
      <c r="K1441" s="3" t="s">
        <v>9708</v>
      </c>
      <c r="L1441" s="3" t="s">
        <v>6025</v>
      </c>
      <c r="M1441" s="3" t="s">
        <v>6026</v>
      </c>
      <c r="N1441" s="3" t="s">
        <v>6477</v>
      </c>
      <c r="O1441" s="3" t="s">
        <v>6478</v>
      </c>
      <c r="P1441" s="3" t="s">
        <v>6646</v>
      </c>
      <c r="Q1441" s="3" t="s">
        <v>9709</v>
      </c>
      <c r="R1441" s="3" t="s">
        <v>6484</v>
      </c>
      <c r="S1441" s="3" t="s">
        <v>6627</v>
      </c>
      <c r="T1441" s="3" t="s">
        <v>6493</v>
      </c>
      <c r="U1441" s="3" t="s">
        <v>154</v>
      </c>
      <c r="V1441" s="3" t="s">
        <v>9710</v>
      </c>
      <c r="W1441" s="3" t="s">
        <v>154</v>
      </c>
      <c r="X1441" s="3" t="s">
        <v>154</v>
      </c>
      <c r="Y1441" s="3" t="s">
        <v>154</v>
      </c>
      <c r="Z1441" s="3" t="s">
        <v>154</v>
      </c>
      <c r="AA1441" s="3" t="s">
        <v>154</v>
      </c>
      <c r="AB1441" s="3" t="s">
        <v>154</v>
      </c>
      <c r="AC1441" s="3" t="s">
        <v>154</v>
      </c>
      <c r="AD1441" s="3" t="s">
        <v>6151</v>
      </c>
      <c r="AE1441" s="3" t="s">
        <v>6151</v>
      </c>
      <c r="AF1441" s="3" t="s">
        <v>154</v>
      </c>
      <c r="AG1441" s="3" t="s">
        <v>154</v>
      </c>
      <c r="AH1441" s="3" t="s">
        <v>6597</v>
      </c>
      <c r="AI1441" s="3" t="s">
        <v>6482</v>
      </c>
      <c r="AJ1441" s="3" t="s">
        <v>9711</v>
      </c>
    </row>
    <row r="1442" spans="1:36" ht="15">
      <c r="A1442" s="10">
        <v>1545</v>
      </c>
      <c r="B1442" t="str">
        <f>IF(K1442="总计","",INDEX(主数据!A:AD,MATCH(J1442,主数据!A:A,0),9))</f>
        <v>华西大区公司</v>
      </c>
      <c r="C1442" t="str">
        <f>IF(K1442="","",INDEX(主数据!A:AD,MATCH(J1442,主数据!A:A,0),11))</f>
        <v>成都西北区</v>
      </c>
      <c r="D1442" t="str">
        <f t="shared" si="88"/>
        <v>CD37物业服务费标准方式1.58</v>
      </c>
      <c r="E1442" s="13" t="str">
        <f t="shared" si="90"/>
        <v>1.58</v>
      </c>
      <c r="F1442" s="13" t="str">
        <f>IF(E1442="","",IFERROR(IF(IF(K1442="","",INDEX(收费标合同信息维护!A:Q,MATCH(D1442,收费标合同信息维护!J:J,0),10))=D1442,"有","无"),"无"))</f>
        <v>无</v>
      </c>
      <c r="G1442" s="13" t="str">
        <f t="shared" si="89"/>
        <v/>
      </c>
      <c r="H1442" s="13" t="str">
        <f t="shared" si="91"/>
        <v/>
      </c>
      <c r="I1442" s="13" t="str">
        <f>IF(G1442="","",IFERROR(IF(IF(K1442="","",INDEX(收费标合同信息维护!A:Q,MATCH(G1442,收费标合同信息维护!M:M,0),13))=G1442,"有","无"),"无"))</f>
        <v/>
      </c>
      <c r="J1442" s="3" t="s">
        <v>2296</v>
      </c>
      <c r="K1442" s="3" t="s">
        <v>9708</v>
      </c>
      <c r="L1442" s="3" t="s">
        <v>6025</v>
      </c>
      <c r="M1442" s="3" t="s">
        <v>6026</v>
      </c>
      <c r="N1442" s="3" t="s">
        <v>6477</v>
      </c>
      <c r="O1442" s="3" t="s">
        <v>6478</v>
      </c>
      <c r="P1442" s="3" t="s">
        <v>6649</v>
      </c>
      <c r="Q1442" s="3" t="s">
        <v>9712</v>
      </c>
      <c r="R1442" s="3" t="s">
        <v>6484</v>
      </c>
      <c r="S1442" s="3" t="s">
        <v>6627</v>
      </c>
      <c r="T1442" s="3" t="s">
        <v>6493</v>
      </c>
      <c r="U1442" s="3" t="s">
        <v>154</v>
      </c>
      <c r="V1442" s="3" t="s">
        <v>9713</v>
      </c>
      <c r="W1442" s="3" t="s">
        <v>154</v>
      </c>
      <c r="X1442" s="3" t="s">
        <v>154</v>
      </c>
      <c r="Y1442" s="3" t="s">
        <v>154</v>
      </c>
      <c r="Z1442" s="3" t="s">
        <v>154</v>
      </c>
      <c r="AA1442" s="3" t="s">
        <v>154</v>
      </c>
      <c r="AB1442" s="3" t="s">
        <v>154</v>
      </c>
      <c r="AC1442" s="3" t="s">
        <v>154</v>
      </c>
      <c r="AD1442" s="3" t="s">
        <v>6151</v>
      </c>
      <c r="AE1442" s="3" t="s">
        <v>6151</v>
      </c>
      <c r="AF1442" s="3" t="s">
        <v>154</v>
      </c>
      <c r="AG1442" s="3" t="s">
        <v>154</v>
      </c>
      <c r="AH1442" s="3" t="s">
        <v>6597</v>
      </c>
      <c r="AI1442" s="3" t="s">
        <v>6482</v>
      </c>
      <c r="AJ1442" s="3" t="s">
        <v>9714</v>
      </c>
    </row>
    <row r="1443" spans="1:36" ht="15">
      <c r="A1443" s="10">
        <v>1546</v>
      </c>
      <c r="B1443" t="str">
        <f>IF(K1443="总计","",INDEX(主数据!A:AD,MATCH(J1443,主数据!A:A,0),9))</f>
        <v>华西大区公司</v>
      </c>
      <c r="C1443" t="str">
        <f>IF(K1443="","",INDEX(主数据!A:AD,MATCH(J1443,主数据!A:A,0),11))</f>
        <v>成都西北区</v>
      </c>
      <c r="D1443" t="str">
        <f t="shared" si="88"/>
        <v>CD37物业服务费标准方式3.50</v>
      </c>
      <c r="E1443" s="13" t="str">
        <f t="shared" si="90"/>
        <v>3.50</v>
      </c>
      <c r="F1443" s="13" t="str">
        <f>IF(E1443="","",IFERROR(IF(IF(K1443="","",INDEX(收费标合同信息维护!A:Q,MATCH(D1443,收费标合同信息维护!J:J,0),10))=D1443,"有","无"),"无"))</f>
        <v>无</v>
      </c>
      <c r="G1443" s="13" t="str">
        <f t="shared" si="89"/>
        <v/>
      </c>
      <c r="H1443" s="13" t="str">
        <f t="shared" si="91"/>
        <v/>
      </c>
      <c r="I1443" s="13" t="str">
        <f>IF(G1443="","",IFERROR(IF(IF(K1443="","",INDEX(收费标合同信息维护!A:Q,MATCH(G1443,收费标合同信息维护!M:M,0),13))=G1443,"有","无"),"无"))</f>
        <v/>
      </c>
      <c r="J1443" s="3" t="s">
        <v>2296</v>
      </c>
      <c r="K1443" s="3" t="s">
        <v>9708</v>
      </c>
      <c r="L1443" s="3" t="s">
        <v>6025</v>
      </c>
      <c r="M1443" s="3" t="s">
        <v>6026</v>
      </c>
      <c r="N1443" s="3" t="s">
        <v>6477</v>
      </c>
      <c r="O1443" s="3" t="s">
        <v>6478</v>
      </c>
      <c r="P1443" s="3" t="s">
        <v>6652</v>
      </c>
      <c r="Q1443" s="3" t="s">
        <v>8403</v>
      </c>
      <c r="R1443" s="3" t="s">
        <v>6484</v>
      </c>
      <c r="S1443" s="3" t="s">
        <v>6491</v>
      </c>
      <c r="T1443" s="3" t="s">
        <v>6493</v>
      </c>
      <c r="U1443" s="3" t="s">
        <v>154</v>
      </c>
      <c r="V1443" s="3" t="s">
        <v>6869</v>
      </c>
      <c r="W1443" s="3" t="s">
        <v>154</v>
      </c>
      <c r="X1443" s="3" t="s">
        <v>154</v>
      </c>
      <c r="Y1443" s="3" t="s">
        <v>154</v>
      </c>
      <c r="Z1443" s="3" t="s">
        <v>154</v>
      </c>
      <c r="AA1443" s="3" t="s">
        <v>154</v>
      </c>
      <c r="AB1443" s="3" t="s">
        <v>154</v>
      </c>
      <c r="AC1443" s="3" t="s">
        <v>154</v>
      </c>
      <c r="AD1443" s="3" t="s">
        <v>6151</v>
      </c>
      <c r="AE1443" s="3" t="s">
        <v>6151</v>
      </c>
      <c r="AF1443" s="3" t="s">
        <v>154</v>
      </c>
      <c r="AG1443" s="3" t="s">
        <v>154</v>
      </c>
      <c r="AH1443" s="3" t="s">
        <v>6478</v>
      </c>
      <c r="AI1443" s="3" t="s">
        <v>6482</v>
      </c>
      <c r="AJ1443" s="3" t="s">
        <v>6033</v>
      </c>
    </row>
    <row r="1444" spans="1:36" ht="15">
      <c r="A1444" s="10">
        <v>1547</v>
      </c>
      <c r="B1444" t="str">
        <f>IF(K1444="总计","",INDEX(主数据!A:AD,MATCH(J1444,主数据!A:A,0),9))</f>
        <v>华西大区公司</v>
      </c>
      <c r="C1444" t="str">
        <f>IF(K1444="","",INDEX(主数据!A:AD,MATCH(J1444,主数据!A:A,0),11))</f>
        <v>成都西北区</v>
      </c>
      <c r="D1444" t="str">
        <f t="shared" si="88"/>
        <v>CD37物业服务费标准方式1.70</v>
      </c>
      <c r="E1444" s="13" t="str">
        <f t="shared" si="90"/>
        <v>1.70</v>
      </c>
      <c r="F1444" s="13" t="str">
        <f>IF(E1444="","",IFERROR(IF(IF(K1444="","",INDEX(收费标合同信息维护!A:Q,MATCH(D1444,收费标合同信息维护!J:J,0),10))=D1444,"有","无"),"无"))</f>
        <v>无</v>
      </c>
      <c r="G1444" s="13" t="str">
        <f t="shared" si="89"/>
        <v/>
      </c>
      <c r="H1444" s="13" t="str">
        <f t="shared" si="91"/>
        <v/>
      </c>
      <c r="I1444" s="13" t="str">
        <f>IF(G1444="","",IFERROR(IF(IF(K1444="","",INDEX(收费标合同信息维护!A:Q,MATCH(G1444,收费标合同信息维护!M:M,0),13))=G1444,"有","无"),"无"))</f>
        <v/>
      </c>
      <c r="J1444" s="3" t="s">
        <v>2296</v>
      </c>
      <c r="K1444" s="3" t="s">
        <v>9708</v>
      </c>
      <c r="L1444" s="3" t="s">
        <v>6025</v>
      </c>
      <c r="M1444" s="3" t="s">
        <v>6026</v>
      </c>
      <c r="N1444" s="3" t="s">
        <v>6477</v>
      </c>
      <c r="O1444" s="3" t="s">
        <v>6478</v>
      </c>
      <c r="P1444" s="3" t="s">
        <v>18149</v>
      </c>
      <c r="Q1444" s="3" t="s">
        <v>18150</v>
      </c>
      <c r="R1444" s="3" t="s">
        <v>6484</v>
      </c>
      <c r="S1444" s="3" t="s">
        <v>6491</v>
      </c>
      <c r="T1444" s="3" t="s">
        <v>6506</v>
      </c>
      <c r="U1444" s="3" t="s">
        <v>154</v>
      </c>
      <c r="V1444" s="3" t="s">
        <v>9710</v>
      </c>
      <c r="W1444" s="3" t="s">
        <v>154</v>
      </c>
      <c r="X1444" s="3" t="s">
        <v>154</v>
      </c>
      <c r="Y1444" s="3" t="s">
        <v>154</v>
      </c>
      <c r="Z1444" s="3" t="s">
        <v>154</v>
      </c>
      <c r="AA1444" s="3" t="s">
        <v>154</v>
      </c>
      <c r="AB1444" s="3" t="s">
        <v>154</v>
      </c>
      <c r="AC1444" s="3" t="s">
        <v>154</v>
      </c>
      <c r="AD1444" s="3" t="s">
        <v>6151</v>
      </c>
      <c r="AE1444" s="3" t="s">
        <v>6151</v>
      </c>
      <c r="AF1444" s="3" t="s">
        <v>154</v>
      </c>
      <c r="AG1444" s="3" t="s">
        <v>154</v>
      </c>
      <c r="AH1444" s="3" t="s">
        <v>6478</v>
      </c>
      <c r="AI1444" s="3" t="s">
        <v>6482</v>
      </c>
      <c r="AJ1444" s="3" t="s">
        <v>18151</v>
      </c>
    </row>
    <row r="1445" spans="1:36" ht="15">
      <c r="A1445" s="10">
        <v>1548</v>
      </c>
      <c r="B1445" t="str">
        <f>IF(K1445="总计","",INDEX(主数据!A:AD,MATCH(J1445,主数据!A:A,0),9))</f>
        <v>华西大区公司</v>
      </c>
      <c r="C1445" t="str">
        <f>IF(K1445="","",INDEX(主数据!A:AD,MATCH(J1445,主数据!A:A,0),11))</f>
        <v>成都西北区</v>
      </c>
      <c r="D1445" t="str">
        <f t="shared" si="88"/>
        <v>CD37物业服务费标准方式1.58</v>
      </c>
      <c r="E1445" s="13" t="str">
        <f t="shared" si="90"/>
        <v>1.58</v>
      </c>
      <c r="F1445" s="13" t="str">
        <f>IF(E1445="","",IFERROR(IF(IF(K1445="","",INDEX(收费标合同信息维护!A:Q,MATCH(D1445,收费标合同信息维护!J:J,0),10))=D1445,"有","无"),"无"))</f>
        <v>无</v>
      </c>
      <c r="G1445" s="13" t="str">
        <f t="shared" si="89"/>
        <v/>
      </c>
      <c r="H1445" s="13" t="str">
        <f t="shared" si="91"/>
        <v/>
      </c>
      <c r="I1445" s="13" t="str">
        <f>IF(G1445="","",IFERROR(IF(IF(K1445="","",INDEX(收费标合同信息维护!A:Q,MATCH(G1445,收费标合同信息维护!M:M,0),13))=G1445,"有","无"),"无"))</f>
        <v/>
      </c>
      <c r="J1445" s="3" t="s">
        <v>2296</v>
      </c>
      <c r="K1445" s="3" t="s">
        <v>9708</v>
      </c>
      <c r="L1445" s="3" t="s">
        <v>6025</v>
      </c>
      <c r="M1445" s="3" t="s">
        <v>6026</v>
      </c>
      <c r="N1445" s="3" t="s">
        <v>6477</v>
      </c>
      <c r="O1445" s="3" t="s">
        <v>6478</v>
      </c>
      <c r="P1445" s="3" t="s">
        <v>18152</v>
      </c>
      <c r="Q1445" s="3" t="s">
        <v>18153</v>
      </c>
      <c r="R1445" s="3" t="s">
        <v>6484</v>
      </c>
      <c r="S1445" s="3" t="s">
        <v>6491</v>
      </c>
      <c r="T1445" s="3" t="s">
        <v>6506</v>
      </c>
      <c r="U1445" s="3" t="s">
        <v>154</v>
      </c>
      <c r="V1445" s="3" t="s">
        <v>9713</v>
      </c>
      <c r="W1445" s="3" t="s">
        <v>154</v>
      </c>
      <c r="X1445" s="3" t="s">
        <v>154</v>
      </c>
      <c r="Y1445" s="3" t="s">
        <v>154</v>
      </c>
      <c r="Z1445" s="3" t="s">
        <v>154</v>
      </c>
      <c r="AA1445" s="3" t="s">
        <v>154</v>
      </c>
      <c r="AB1445" s="3" t="s">
        <v>154</v>
      </c>
      <c r="AC1445" s="3" t="s">
        <v>154</v>
      </c>
      <c r="AD1445" s="3" t="s">
        <v>6151</v>
      </c>
      <c r="AE1445" s="3" t="s">
        <v>6151</v>
      </c>
      <c r="AF1445" s="3" t="s">
        <v>154</v>
      </c>
      <c r="AG1445" s="3" t="s">
        <v>154</v>
      </c>
      <c r="AH1445" s="3" t="s">
        <v>6478</v>
      </c>
      <c r="AI1445" s="3" t="s">
        <v>6482</v>
      </c>
      <c r="AJ1445" s="3" t="s">
        <v>18154</v>
      </c>
    </row>
    <row r="1446" spans="1:36" ht="30">
      <c r="A1446" s="10">
        <v>1549</v>
      </c>
      <c r="B1446" t="str">
        <f>IF(K1446="总计","",INDEX(主数据!A:AD,MATCH(J1446,主数据!A:A,0),9))</f>
        <v>华西大区公司</v>
      </c>
      <c r="C1446" t="str">
        <f>IF(K1446="","",INDEX(主数据!A:AD,MATCH(J1446,主数据!A:A,0),11))</f>
        <v>成都西北区</v>
      </c>
      <c r="D1446" t="str">
        <f t="shared" si="88"/>
        <v>CD37生活垃圾清运费-委托清运定额</v>
      </c>
      <c r="E1446" s="13" t="str">
        <f t="shared" si="90"/>
        <v/>
      </c>
      <c r="F1446" s="13" t="str">
        <f>IF(E1446="","",IFERROR(IF(IF(K1446="","",INDEX(收费标合同信息维护!A:Q,MATCH(D1446,收费标合同信息维护!J:J,0),10))=D1446,"有","无"),"无"))</f>
        <v/>
      </c>
      <c r="G1446" s="13" t="str">
        <f t="shared" si="89"/>
        <v>CD37生活垃圾清运费-委托清运定额5.00</v>
      </c>
      <c r="H1446" s="13" t="str">
        <f t="shared" si="91"/>
        <v>5.00</v>
      </c>
      <c r="I1446" s="13" t="str">
        <f>IF(G1446="","",IFERROR(IF(IF(K1446="","",INDEX(收费标合同信息维护!A:Q,MATCH(G1446,收费标合同信息维护!M:M,0),13))=G1446,"有","无"),"无"))</f>
        <v>无</v>
      </c>
      <c r="J1446" s="3" t="s">
        <v>2296</v>
      </c>
      <c r="K1446" s="3" t="s">
        <v>9708</v>
      </c>
      <c r="L1446" s="3" t="s">
        <v>6630</v>
      </c>
      <c r="M1446" s="3" t="s">
        <v>6631</v>
      </c>
      <c r="N1446" s="3" t="s">
        <v>6477</v>
      </c>
      <c r="O1446" s="3" t="s">
        <v>6478</v>
      </c>
      <c r="P1446" s="3" t="s">
        <v>9715</v>
      </c>
      <c r="Q1446" s="3" t="s">
        <v>9716</v>
      </c>
      <c r="R1446" s="3" t="s">
        <v>6490</v>
      </c>
      <c r="S1446" s="3" t="s">
        <v>6491</v>
      </c>
      <c r="T1446" s="3" t="s">
        <v>7001</v>
      </c>
      <c r="U1446" s="3" t="s">
        <v>154</v>
      </c>
      <c r="V1446" s="3" t="s">
        <v>154</v>
      </c>
      <c r="W1446" s="3" t="s">
        <v>6744</v>
      </c>
      <c r="X1446" s="3" t="s">
        <v>154</v>
      </c>
      <c r="Y1446" s="3" t="s">
        <v>154</v>
      </c>
      <c r="Z1446" s="3" t="s">
        <v>154</v>
      </c>
      <c r="AA1446" s="3" t="s">
        <v>154</v>
      </c>
      <c r="AB1446" s="3" t="s">
        <v>154</v>
      </c>
      <c r="AC1446" s="3" t="s">
        <v>154</v>
      </c>
      <c r="AD1446" s="3" t="s">
        <v>6151</v>
      </c>
      <c r="AE1446" s="3" t="s">
        <v>6151</v>
      </c>
      <c r="AF1446" s="3" t="s">
        <v>154</v>
      </c>
      <c r="AG1446" s="3" t="s">
        <v>154</v>
      </c>
      <c r="AH1446" s="3" t="s">
        <v>6478</v>
      </c>
      <c r="AI1446" s="3" t="s">
        <v>6482</v>
      </c>
      <c r="AJ1446" s="3" t="s">
        <v>9717</v>
      </c>
    </row>
    <row r="1447" spans="1:36" ht="30">
      <c r="A1447" s="10">
        <v>1550</v>
      </c>
      <c r="B1447" t="str">
        <f>IF(K1447="总计","",INDEX(主数据!A:AD,MATCH(J1447,主数据!A:A,0),9))</f>
        <v>华西大区公司</v>
      </c>
      <c r="C1447" t="str">
        <f>IF(K1447="","",INDEX(主数据!A:AD,MATCH(J1447,主数据!A:A,0),11))</f>
        <v>成都西北区</v>
      </c>
      <c r="D1447" t="str">
        <f t="shared" si="88"/>
        <v>CD37业委会委托停车租赁费（固定）定额</v>
      </c>
      <c r="E1447" s="13" t="str">
        <f t="shared" si="90"/>
        <v/>
      </c>
      <c r="F1447" s="13" t="str">
        <f>IF(E1447="","",IFERROR(IF(IF(K1447="","",INDEX(收费标合同信息维护!A:Q,MATCH(D1447,收费标合同信息维护!J:J,0),10))=D1447,"有","无"),"无"))</f>
        <v/>
      </c>
      <c r="G1447" s="13" t="str">
        <f t="shared" si="89"/>
        <v>CD37业委会委托停车租赁费（固定）定额50.00</v>
      </c>
      <c r="H1447" s="13" t="str">
        <f t="shared" si="91"/>
        <v>50.00</v>
      </c>
      <c r="I1447" s="13" t="str">
        <f>IF(G1447="","",IFERROR(IF(IF(K1447="","",INDEX(收费标合同信息维护!A:Q,MATCH(G1447,收费标合同信息维护!M:M,0),13))=G1447,"有","无"),"无"))</f>
        <v>无</v>
      </c>
      <c r="J1447" s="3" t="s">
        <v>2296</v>
      </c>
      <c r="K1447" s="3" t="s">
        <v>9708</v>
      </c>
      <c r="L1447" s="3" t="s">
        <v>9718</v>
      </c>
      <c r="M1447" s="3" t="s">
        <v>9719</v>
      </c>
      <c r="N1447" s="3" t="s">
        <v>6477</v>
      </c>
      <c r="O1447" s="3" t="s">
        <v>6478</v>
      </c>
      <c r="P1447" s="3" t="s">
        <v>9720</v>
      </c>
      <c r="Q1447" s="3" t="s">
        <v>9721</v>
      </c>
      <c r="R1447" s="3" t="s">
        <v>6490</v>
      </c>
      <c r="S1447" s="3" t="s">
        <v>6491</v>
      </c>
      <c r="T1447" s="3" t="s">
        <v>7084</v>
      </c>
      <c r="U1447" s="3" t="s">
        <v>154</v>
      </c>
      <c r="V1447" s="3" t="s">
        <v>154</v>
      </c>
      <c r="W1447" s="3" t="s">
        <v>6712</v>
      </c>
      <c r="X1447" s="3" t="s">
        <v>154</v>
      </c>
      <c r="Y1447" s="3" t="s">
        <v>154</v>
      </c>
      <c r="Z1447" s="3" t="s">
        <v>154</v>
      </c>
      <c r="AA1447" s="3" t="s">
        <v>154</v>
      </c>
      <c r="AB1447" s="3" t="s">
        <v>154</v>
      </c>
      <c r="AC1447" s="3" t="s">
        <v>154</v>
      </c>
      <c r="AD1447" s="3" t="s">
        <v>6151</v>
      </c>
      <c r="AE1447" s="3" t="s">
        <v>6151</v>
      </c>
      <c r="AF1447" s="3" t="s">
        <v>154</v>
      </c>
      <c r="AG1447" s="3" t="s">
        <v>154</v>
      </c>
      <c r="AH1447" s="3" t="s">
        <v>6478</v>
      </c>
      <c r="AI1447" s="3" t="s">
        <v>6482</v>
      </c>
      <c r="AJ1447" s="3" t="s">
        <v>7077</v>
      </c>
    </row>
    <row r="1448" spans="1:36" ht="30">
      <c r="A1448" s="10">
        <v>1551</v>
      </c>
      <c r="B1448" t="str">
        <f>IF(K1448="总计","",INDEX(主数据!A:AD,MATCH(J1448,主数据!A:A,0),9))</f>
        <v>华西大区公司</v>
      </c>
      <c r="C1448" t="str">
        <f>IF(K1448="","",INDEX(主数据!A:AD,MATCH(J1448,主数据!A:A,0),11))</f>
        <v>成都西北区</v>
      </c>
      <c r="D1448" t="str">
        <f t="shared" si="88"/>
        <v>CD37业委会委托停车租赁费（固定）定额</v>
      </c>
      <c r="E1448" s="13" t="str">
        <f t="shared" si="90"/>
        <v/>
      </c>
      <c r="F1448" s="13" t="str">
        <f>IF(E1448="","",IFERROR(IF(IF(K1448="","",INDEX(收费标合同信息维护!A:Q,MATCH(D1448,收费标合同信息维护!J:J,0),10))=D1448,"有","无"),"无"))</f>
        <v/>
      </c>
      <c r="G1448" s="13" t="str">
        <f t="shared" si="89"/>
        <v>CD37业委会委托停车租赁费（固定）定额70.00</v>
      </c>
      <c r="H1448" s="13" t="str">
        <f t="shared" si="91"/>
        <v>70.00</v>
      </c>
      <c r="I1448" s="13" t="str">
        <f>IF(G1448="","",IFERROR(IF(IF(K1448="","",INDEX(收费标合同信息维护!A:Q,MATCH(G1448,收费标合同信息维护!M:M,0),13))=G1448,"有","无"),"无"))</f>
        <v>无</v>
      </c>
      <c r="J1448" s="3" t="s">
        <v>2296</v>
      </c>
      <c r="K1448" s="3" t="s">
        <v>9708</v>
      </c>
      <c r="L1448" s="3" t="s">
        <v>9718</v>
      </c>
      <c r="M1448" s="3" t="s">
        <v>9719</v>
      </c>
      <c r="N1448" s="3" t="s">
        <v>6477</v>
      </c>
      <c r="O1448" s="3" t="s">
        <v>6478</v>
      </c>
      <c r="P1448" s="3" t="s">
        <v>9722</v>
      </c>
      <c r="Q1448" s="3" t="s">
        <v>9723</v>
      </c>
      <c r="R1448" s="3" t="s">
        <v>6490</v>
      </c>
      <c r="S1448" s="3" t="s">
        <v>6491</v>
      </c>
      <c r="T1448" s="3" t="s">
        <v>7084</v>
      </c>
      <c r="U1448" s="3" t="s">
        <v>154</v>
      </c>
      <c r="V1448" s="3" t="s">
        <v>154</v>
      </c>
      <c r="W1448" s="3" t="s">
        <v>7194</v>
      </c>
      <c r="X1448" s="3" t="s">
        <v>154</v>
      </c>
      <c r="Y1448" s="3" t="s">
        <v>154</v>
      </c>
      <c r="Z1448" s="3" t="s">
        <v>154</v>
      </c>
      <c r="AA1448" s="3" t="s">
        <v>154</v>
      </c>
      <c r="AB1448" s="3" t="s">
        <v>154</v>
      </c>
      <c r="AC1448" s="3" t="s">
        <v>154</v>
      </c>
      <c r="AD1448" s="3" t="s">
        <v>6151</v>
      </c>
      <c r="AE1448" s="3" t="s">
        <v>6151</v>
      </c>
      <c r="AF1448" s="3" t="s">
        <v>154</v>
      </c>
      <c r="AG1448" s="3" t="s">
        <v>154</v>
      </c>
      <c r="AH1448" s="3" t="s">
        <v>6478</v>
      </c>
      <c r="AI1448" s="3" t="s">
        <v>6482</v>
      </c>
      <c r="AJ1448" s="3" t="s">
        <v>6489</v>
      </c>
    </row>
    <row r="1449" spans="1:36" ht="30">
      <c r="A1449" s="10">
        <v>1552</v>
      </c>
      <c r="B1449" t="str">
        <f>IF(K1449="总计","",INDEX(主数据!A:AD,MATCH(J1449,主数据!A:A,0),9))</f>
        <v>华西大区公司</v>
      </c>
      <c r="C1449" t="str">
        <f>IF(K1449="","",INDEX(主数据!A:AD,MATCH(J1449,主数据!A:A,0),11))</f>
        <v>成都西北区</v>
      </c>
      <c r="D1449" t="str">
        <f t="shared" si="88"/>
        <v>CD37业委会委托停车租赁费（固定）定额</v>
      </c>
      <c r="E1449" s="13" t="str">
        <f t="shared" si="90"/>
        <v/>
      </c>
      <c r="F1449" s="13" t="str">
        <f>IF(E1449="","",IFERROR(IF(IF(K1449="","",INDEX(收费标合同信息维护!A:Q,MATCH(D1449,收费标合同信息维护!J:J,0),10))=D1449,"有","无"),"无"))</f>
        <v/>
      </c>
      <c r="G1449" s="13" t="str">
        <f t="shared" si="89"/>
        <v>CD37业委会委托停车租赁费（固定）定额100.00</v>
      </c>
      <c r="H1449" s="13" t="str">
        <f t="shared" si="91"/>
        <v>100.00</v>
      </c>
      <c r="I1449" s="13" t="str">
        <f>IF(G1449="","",IFERROR(IF(IF(K1449="","",INDEX(收费标合同信息维护!A:Q,MATCH(G1449,收费标合同信息维护!M:M,0),13))=G1449,"有","无"),"无"))</f>
        <v>无</v>
      </c>
      <c r="J1449" s="3" t="s">
        <v>2296</v>
      </c>
      <c r="K1449" s="3" t="s">
        <v>9708</v>
      </c>
      <c r="L1449" s="3" t="s">
        <v>9718</v>
      </c>
      <c r="M1449" s="3" t="s">
        <v>9719</v>
      </c>
      <c r="N1449" s="3" t="s">
        <v>6477</v>
      </c>
      <c r="O1449" s="3" t="s">
        <v>6478</v>
      </c>
      <c r="P1449" s="3" t="s">
        <v>9724</v>
      </c>
      <c r="Q1449" s="3" t="s">
        <v>9725</v>
      </c>
      <c r="R1449" s="3" t="s">
        <v>6490</v>
      </c>
      <c r="S1449" s="3" t="s">
        <v>6491</v>
      </c>
      <c r="T1449" s="3" t="s">
        <v>7084</v>
      </c>
      <c r="U1449" s="3" t="s">
        <v>154</v>
      </c>
      <c r="V1449" s="3" t="s">
        <v>154</v>
      </c>
      <c r="W1449" s="3" t="s">
        <v>6743</v>
      </c>
      <c r="X1449" s="3" t="s">
        <v>154</v>
      </c>
      <c r="Y1449" s="3" t="s">
        <v>154</v>
      </c>
      <c r="Z1449" s="3" t="s">
        <v>154</v>
      </c>
      <c r="AA1449" s="3" t="s">
        <v>154</v>
      </c>
      <c r="AB1449" s="3" t="s">
        <v>154</v>
      </c>
      <c r="AC1449" s="3" t="s">
        <v>154</v>
      </c>
      <c r="AD1449" s="3" t="s">
        <v>6151</v>
      </c>
      <c r="AE1449" s="3" t="s">
        <v>6151</v>
      </c>
      <c r="AF1449" s="3" t="s">
        <v>154</v>
      </c>
      <c r="AG1449" s="3" t="s">
        <v>154</v>
      </c>
      <c r="AH1449" s="3" t="s">
        <v>6478</v>
      </c>
      <c r="AI1449" s="3" t="s">
        <v>6482</v>
      </c>
      <c r="AJ1449" s="3" t="s">
        <v>6489</v>
      </c>
    </row>
    <row r="1450" spans="1:36" ht="30">
      <c r="A1450" s="10">
        <v>1553</v>
      </c>
      <c r="B1450" t="str">
        <f>IF(K1450="总计","",INDEX(主数据!A:AD,MATCH(J1450,主数据!A:A,0),9))</f>
        <v>华西大区公司</v>
      </c>
      <c r="C1450" t="str">
        <f>IF(K1450="","",INDEX(主数据!A:AD,MATCH(J1450,主数据!A:A,0),11))</f>
        <v>成都西北区</v>
      </c>
      <c r="D1450" t="str">
        <f t="shared" si="88"/>
        <v>CD37业委会委托停车租赁费（固定）定额</v>
      </c>
      <c r="E1450" s="13" t="str">
        <f t="shared" si="90"/>
        <v/>
      </c>
      <c r="F1450" s="13" t="str">
        <f>IF(E1450="","",IFERROR(IF(IF(K1450="","",INDEX(收费标合同信息维护!A:Q,MATCH(D1450,收费标合同信息维护!J:J,0),10))=D1450,"有","无"),"无"))</f>
        <v/>
      </c>
      <c r="G1450" s="13" t="str">
        <f t="shared" si="89"/>
        <v>CD37业委会委托停车租赁费（固定）定额30.00</v>
      </c>
      <c r="H1450" s="13" t="str">
        <f t="shared" si="91"/>
        <v>30.00</v>
      </c>
      <c r="I1450" s="13" t="str">
        <f>IF(G1450="","",IFERROR(IF(IF(K1450="","",INDEX(收费标合同信息维护!A:Q,MATCH(G1450,收费标合同信息维护!M:M,0),13))=G1450,"有","无"),"无"))</f>
        <v>无</v>
      </c>
      <c r="J1450" s="3" t="s">
        <v>2296</v>
      </c>
      <c r="K1450" s="3" t="s">
        <v>9708</v>
      </c>
      <c r="L1450" s="3" t="s">
        <v>9718</v>
      </c>
      <c r="M1450" s="3" t="s">
        <v>9719</v>
      </c>
      <c r="N1450" s="3" t="s">
        <v>6477</v>
      </c>
      <c r="O1450" s="3" t="s">
        <v>6478</v>
      </c>
      <c r="P1450" s="3" t="s">
        <v>9726</v>
      </c>
      <c r="Q1450" s="3" t="s">
        <v>9727</v>
      </c>
      <c r="R1450" s="3" t="s">
        <v>6490</v>
      </c>
      <c r="S1450" s="3" t="s">
        <v>6491</v>
      </c>
      <c r="T1450" s="3" t="s">
        <v>7084</v>
      </c>
      <c r="U1450" s="3" t="s">
        <v>154</v>
      </c>
      <c r="V1450" s="3" t="s">
        <v>154</v>
      </c>
      <c r="W1450" s="3" t="s">
        <v>6710</v>
      </c>
      <c r="X1450" s="3" t="s">
        <v>154</v>
      </c>
      <c r="Y1450" s="3" t="s">
        <v>154</v>
      </c>
      <c r="Z1450" s="3" t="s">
        <v>154</v>
      </c>
      <c r="AA1450" s="3" t="s">
        <v>154</v>
      </c>
      <c r="AB1450" s="3" t="s">
        <v>154</v>
      </c>
      <c r="AC1450" s="3" t="s">
        <v>154</v>
      </c>
      <c r="AD1450" s="3" t="s">
        <v>6151</v>
      </c>
      <c r="AE1450" s="3" t="s">
        <v>6151</v>
      </c>
      <c r="AF1450" s="3" t="s">
        <v>154</v>
      </c>
      <c r="AG1450" s="3" t="s">
        <v>154</v>
      </c>
      <c r="AH1450" s="3" t="s">
        <v>6478</v>
      </c>
      <c r="AI1450" s="3" t="s">
        <v>6482</v>
      </c>
      <c r="AJ1450" s="3" t="s">
        <v>6033</v>
      </c>
    </row>
    <row r="1451" spans="1:36" ht="30">
      <c r="A1451" s="10">
        <v>1554</v>
      </c>
      <c r="B1451" t="str">
        <f>IF(K1451="总计","",INDEX(主数据!A:AD,MATCH(J1451,主数据!A:A,0),9))</f>
        <v>华西大区公司</v>
      </c>
      <c r="C1451" t="str">
        <f>IF(K1451="","",INDEX(主数据!A:AD,MATCH(J1451,主数据!A:A,0),11))</f>
        <v>成都西北区</v>
      </c>
      <c r="D1451" t="str">
        <f t="shared" si="88"/>
        <v>CD37开发商委托停车租赁费（固定）定额</v>
      </c>
      <c r="E1451" s="13" t="str">
        <f t="shared" si="90"/>
        <v/>
      </c>
      <c r="F1451" s="13" t="str">
        <f>IF(E1451="","",IFERROR(IF(IF(K1451="","",INDEX(收费标合同信息维护!A:Q,MATCH(D1451,收费标合同信息维护!J:J,0),10))=D1451,"有","无"),"无"))</f>
        <v/>
      </c>
      <c r="G1451" s="13" t="str">
        <f t="shared" si="89"/>
        <v>CD37开发商委托停车租赁费（固定）定额200.00</v>
      </c>
      <c r="H1451" s="13" t="str">
        <f t="shared" si="91"/>
        <v>200.00</v>
      </c>
      <c r="I1451" s="13" t="str">
        <f>IF(G1451="","",IFERROR(IF(IF(K1451="","",INDEX(收费标合同信息维护!A:Q,MATCH(G1451,收费标合同信息维护!M:M,0),13))=G1451,"有","无"),"无"))</f>
        <v>无</v>
      </c>
      <c r="J1451" s="3" t="s">
        <v>2296</v>
      </c>
      <c r="K1451" s="3" t="s">
        <v>9708</v>
      </c>
      <c r="L1451" s="3" t="s">
        <v>6818</v>
      </c>
      <c r="M1451" s="3" t="s">
        <v>6819</v>
      </c>
      <c r="N1451" s="3" t="s">
        <v>6477</v>
      </c>
      <c r="O1451" s="3" t="s">
        <v>6478</v>
      </c>
      <c r="P1451" s="3" t="s">
        <v>9728</v>
      </c>
      <c r="Q1451" s="3" t="s">
        <v>9729</v>
      </c>
      <c r="R1451" s="3" t="s">
        <v>6490</v>
      </c>
      <c r="S1451" s="3" t="s">
        <v>6491</v>
      </c>
      <c r="T1451" s="3" t="s">
        <v>7084</v>
      </c>
      <c r="U1451" s="3" t="s">
        <v>154</v>
      </c>
      <c r="V1451" s="3" t="s">
        <v>154</v>
      </c>
      <c r="W1451" s="3" t="s">
        <v>6698</v>
      </c>
      <c r="X1451" s="3" t="s">
        <v>154</v>
      </c>
      <c r="Y1451" s="3" t="s">
        <v>154</v>
      </c>
      <c r="Z1451" s="3" t="s">
        <v>154</v>
      </c>
      <c r="AA1451" s="3" t="s">
        <v>154</v>
      </c>
      <c r="AB1451" s="3" t="s">
        <v>154</v>
      </c>
      <c r="AC1451" s="3" t="s">
        <v>154</v>
      </c>
      <c r="AD1451" s="3" t="s">
        <v>6151</v>
      </c>
      <c r="AE1451" s="3" t="s">
        <v>6151</v>
      </c>
      <c r="AF1451" s="3" t="s">
        <v>154</v>
      </c>
      <c r="AG1451" s="3" t="s">
        <v>154</v>
      </c>
      <c r="AH1451" s="3" t="s">
        <v>6478</v>
      </c>
      <c r="AI1451" s="3" t="s">
        <v>6482</v>
      </c>
      <c r="AJ1451" s="3" t="s">
        <v>6427</v>
      </c>
    </row>
    <row r="1452" spans="1:36" ht="30">
      <c r="A1452" s="10">
        <v>1555</v>
      </c>
      <c r="B1452" t="str">
        <f>IF(K1452="总计","",INDEX(主数据!A:AD,MATCH(J1452,主数据!A:A,0),9))</f>
        <v>华西大区公司</v>
      </c>
      <c r="C1452" t="str">
        <f>IF(K1452="","",INDEX(主数据!A:AD,MATCH(J1452,主数据!A:A,0),11))</f>
        <v>成都西北区</v>
      </c>
      <c r="D1452" t="str">
        <f t="shared" si="88"/>
        <v>CD37开发商委托停车租赁费（固定）定额</v>
      </c>
      <c r="E1452" s="13" t="str">
        <f t="shared" si="90"/>
        <v/>
      </c>
      <c r="F1452" s="13" t="str">
        <f>IF(E1452="","",IFERROR(IF(IF(K1452="","",INDEX(收费标合同信息维护!A:Q,MATCH(D1452,收费标合同信息维护!J:J,0),10))=D1452,"有","无"),"无"))</f>
        <v/>
      </c>
      <c r="G1452" s="13" t="str">
        <f t="shared" si="89"/>
        <v>CD37开发商委托停车租赁费（固定）定额300.00</v>
      </c>
      <c r="H1452" s="13" t="str">
        <f t="shared" si="91"/>
        <v>300.00</v>
      </c>
      <c r="I1452" s="13" t="str">
        <f>IF(G1452="","",IFERROR(IF(IF(K1452="","",INDEX(收费标合同信息维护!A:Q,MATCH(G1452,收费标合同信息维护!M:M,0),13))=G1452,"有","无"),"无"))</f>
        <v>无</v>
      </c>
      <c r="J1452" s="3" t="s">
        <v>2296</v>
      </c>
      <c r="K1452" s="3" t="s">
        <v>9708</v>
      </c>
      <c r="L1452" s="3" t="s">
        <v>6818</v>
      </c>
      <c r="M1452" s="3" t="s">
        <v>6819</v>
      </c>
      <c r="N1452" s="3" t="s">
        <v>6477</v>
      </c>
      <c r="O1452" s="3" t="s">
        <v>6478</v>
      </c>
      <c r="P1452" s="3" t="s">
        <v>9731</v>
      </c>
      <c r="Q1452" s="3" t="s">
        <v>9732</v>
      </c>
      <c r="R1452" s="3" t="s">
        <v>6490</v>
      </c>
      <c r="S1452" s="3" t="s">
        <v>6491</v>
      </c>
      <c r="T1452" s="3" t="s">
        <v>7084</v>
      </c>
      <c r="U1452" s="3" t="s">
        <v>154</v>
      </c>
      <c r="V1452" s="3" t="s">
        <v>154</v>
      </c>
      <c r="W1452" s="3" t="s">
        <v>6719</v>
      </c>
      <c r="X1452" s="3" t="s">
        <v>154</v>
      </c>
      <c r="Y1452" s="3" t="s">
        <v>154</v>
      </c>
      <c r="Z1452" s="3" t="s">
        <v>154</v>
      </c>
      <c r="AA1452" s="3" t="s">
        <v>154</v>
      </c>
      <c r="AB1452" s="3" t="s">
        <v>154</v>
      </c>
      <c r="AC1452" s="3" t="s">
        <v>154</v>
      </c>
      <c r="AD1452" s="3" t="s">
        <v>6151</v>
      </c>
      <c r="AE1452" s="3" t="s">
        <v>6151</v>
      </c>
      <c r="AF1452" s="3" t="s">
        <v>154</v>
      </c>
      <c r="AG1452" s="3" t="s">
        <v>154</v>
      </c>
      <c r="AH1452" s="3" t="s">
        <v>6478</v>
      </c>
      <c r="AI1452" s="3" t="s">
        <v>6482</v>
      </c>
      <c r="AJ1452" s="3" t="s">
        <v>6036</v>
      </c>
    </row>
    <row r="1453" spans="1:36" ht="30">
      <c r="A1453" s="10">
        <v>1556</v>
      </c>
      <c r="B1453" t="str">
        <f>IF(K1453="总计","",INDEX(主数据!A:AD,MATCH(J1453,主数据!A:A,0),9))</f>
        <v>华西大区公司</v>
      </c>
      <c r="C1453" t="str">
        <f>IF(K1453="","",INDEX(主数据!A:AD,MATCH(J1453,主数据!A:A,0),11))</f>
        <v>成都西北区</v>
      </c>
      <c r="D1453" t="str">
        <f t="shared" si="88"/>
        <v>CD37开发商委托停车租赁费（固定）定额</v>
      </c>
      <c r="E1453" s="13" t="str">
        <f t="shared" si="90"/>
        <v/>
      </c>
      <c r="F1453" s="13" t="str">
        <f>IF(E1453="","",IFERROR(IF(IF(K1453="","",INDEX(收费标合同信息维护!A:Q,MATCH(D1453,收费标合同信息维护!J:J,0),10))=D1453,"有","无"),"无"))</f>
        <v/>
      </c>
      <c r="G1453" s="13" t="str">
        <f t="shared" si="89"/>
        <v>CD37开发商委托停车租赁费（固定）定额400.00</v>
      </c>
      <c r="H1453" s="13" t="str">
        <f t="shared" si="91"/>
        <v>400.00</v>
      </c>
      <c r="I1453" s="13" t="str">
        <f>IF(G1453="","",IFERROR(IF(IF(K1453="","",INDEX(收费标合同信息维护!A:Q,MATCH(G1453,收费标合同信息维护!M:M,0),13))=G1453,"有","无"),"无"))</f>
        <v>无</v>
      </c>
      <c r="J1453" s="3" t="s">
        <v>2296</v>
      </c>
      <c r="K1453" s="3" t="s">
        <v>9708</v>
      </c>
      <c r="L1453" s="3" t="s">
        <v>6818</v>
      </c>
      <c r="M1453" s="3" t="s">
        <v>6819</v>
      </c>
      <c r="N1453" s="3" t="s">
        <v>6477</v>
      </c>
      <c r="O1453" s="3" t="s">
        <v>6478</v>
      </c>
      <c r="P1453" s="3" t="s">
        <v>9733</v>
      </c>
      <c r="Q1453" s="3" t="s">
        <v>9734</v>
      </c>
      <c r="R1453" s="3" t="s">
        <v>6490</v>
      </c>
      <c r="S1453" s="3" t="s">
        <v>6491</v>
      </c>
      <c r="T1453" s="3" t="s">
        <v>7084</v>
      </c>
      <c r="U1453" s="3" t="s">
        <v>154</v>
      </c>
      <c r="V1453" s="3" t="s">
        <v>154</v>
      </c>
      <c r="W1453" s="3" t="s">
        <v>7012</v>
      </c>
      <c r="X1453" s="3" t="s">
        <v>154</v>
      </c>
      <c r="Y1453" s="3" t="s">
        <v>154</v>
      </c>
      <c r="Z1453" s="3" t="s">
        <v>154</v>
      </c>
      <c r="AA1453" s="3" t="s">
        <v>154</v>
      </c>
      <c r="AB1453" s="3" t="s">
        <v>154</v>
      </c>
      <c r="AC1453" s="3" t="s">
        <v>154</v>
      </c>
      <c r="AD1453" s="3" t="s">
        <v>6151</v>
      </c>
      <c r="AE1453" s="3" t="s">
        <v>6151</v>
      </c>
      <c r="AF1453" s="3" t="s">
        <v>154</v>
      </c>
      <c r="AG1453" s="3" t="s">
        <v>154</v>
      </c>
      <c r="AH1453" s="3" t="s">
        <v>6478</v>
      </c>
      <c r="AI1453" s="3" t="s">
        <v>6482</v>
      </c>
      <c r="AJ1453" s="3" t="s">
        <v>6032</v>
      </c>
    </row>
    <row r="1454" spans="1:36" ht="30">
      <c r="A1454" s="10">
        <v>1557</v>
      </c>
      <c r="B1454" t="str">
        <f>IF(K1454="总计","",INDEX(主数据!A:AD,MATCH(J1454,主数据!A:A,0),9))</f>
        <v>华西大区公司</v>
      </c>
      <c r="C1454" t="str">
        <f>IF(K1454="","",INDEX(主数据!A:AD,MATCH(J1454,主数据!A:A,0),11))</f>
        <v>成都西北区</v>
      </c>
      <c r="D1454" t="str">
        <f t="shared" si="88"/>
        <v>CD37小业主委托停车管理费（固定）定额</v>
      </c>
      <c r="E1454" s="13" t="str">
        <f t="shared" si="90"/>
        <v/>
      </c>
      <c r="F1454" s="13" t="str">
        <f>IF(E1454="","",IFERROR(IF(IF(K1454="","",INDEX(收费标合同信息维护!A:Q,MATCH(D1454,收费标合同信息维护!J:J,0),10))=D1454,"有","无"),"无"))</f>
        <v/>
      </c>
      <c r="G1454" s="13" t="str">
        <f t="shared" si="89"/>
        <v>CD37小业主委托停车管理费（固定）定额60.00</v>
      </c>
      <c r="H1454" s="13" t="str">
        <f t="shared" si="91"/>
        <v>60.00</v>
      </c>
      <c r="I1454" s="13" t="str">
        <f>IF(G1454="","",IFERROR(IF(IF(K1454="","",INDEX(收费标合同信息维护!A:Q,MATCH(G1454,收费标合同信息维护!M:M,0),13))=G1454,"有","无"),"无"))</f>
        <v>无</v>
      </c>
      <c r="J1454" s="3" t="s">
        <v>2296</v>
      </c>
      <c r="K1454" s="3" t="s">
        <v>9708</v>
      </c>
      <c r="L1454" s="3" t="s">
        <v>7013</v>
      </c>
      <c r="M1454" s="3" t="s">
        <v>7014</v>
      </c>
      <c r="N1454" s="3" t="s">
        <v>6477</v>
      </c>
      <c r="O1454" s="3" t="s">
        <v>6478</v>
      </c>
      <c r="P1454" s="3" t="s">
        <v>9735</v>
      </c>
      <c r="Q1454" s="3" t="s">
        <v>9736</v>
      </c>
      <c r="R1454" s="3" t="s">
        <v>6490</v>
      </c>
      <c r="S1454" s="3" t="s">
        <v>6491</v>
      </c>
      <c r="T1454" s="3" t="s">
        <v>6537</v>
      </c>
      <c r="U1454" s="3" t="s">
        <v>154</v>
      </c>
      <c r="V1454" s="3" t="s">
        <v>154</v>
      </c>
      <c r="W1454" s="3" t="s">
        <v>7016</v>
      </c>
      <c r="X1454" s="3" t="s">
        <v>154</v>
      </c>
      <c r="Y1454" s="3" t="s">
        <v>154</v>
      </c>
      <c r="Z1454" s="3" t="s">
        <v>154</v>
      </c>
      <c r="AA1454" s="3" t="s">
        <v>154</v>
      </c>
      <c r="AB1454" s="3" t="s">
        <v>154</v>
      </c>
      <c r="AC1454" s="3" t="s">
        <v>154</v>
      </c>
      <c r="AD1454" s="3" t="s">
        <v>6151</v>
      </c>
      <c r="AE1454" s="3" t="s">
        <v>6151</v>
      </c>
      <c r="AF1454" s="3" t="s">
        <v>154</v>
      </c>
      <c r="AG1454" s="3" t="s">
        <v>154</v>
      </c>
      <c r="AH1454" s="3" t="s">
        <v>6478</v>
      </c>
      <c r="AI1454" s="3" t="s">
        <v>6482</v>
      </c>
      <c r="AJ1454" s="3" t="s">
        <v>6264</v>
      </c>
    </row>
    <row r="1455" spans="1:36" ht="30">
      <c r="A1455" s="10">
        <v>1558</v>
      </c>
      <c r="B1455" t="str">
        <f>IF(K1455="总计","",INDEX(主数据!A:AD,MATCH(J1455,主数据!A:A,0),9))</f>
        <v>华西大区公司</v>
      </c>
      <c r="C1455" t="str">
        <f>IF(K1455="","",INDEX(主数据!A:AD,MATCH(J1455,主数据!A:A,0),11))</f>
        <v>成都西北区</v>
      </c>
      <c r="D1455" t="str">
        <f t="shared" si="88"/>
        <v>CD37小业主委托停车管理费（固定）定额</v>
      </c>
      <c r="E1455" s="13" t="str">
        <f t="shared" si="90"/>
        <v/>
      </c>
      <c r="F1455" s="13" t="str">
        <f>IF(E1455="","",IFERROR(IF(IF(K1455="","",INDEX(收费标合同信息维护!A:Q,MATCH(D1455,收费标合同信息维护!J:J,0),10))=D1455,"有","无"),"无"))</f>
        <v/>
      </c>
      <c r="G1455" s="13" t="str">
        <f t="shared" si="89"/>
        <v>CD37小业主委托停车管理费（固定）定额120.00</v>
      </c>
      <c r="H1455" s="13" t="str">
        <f t="shared" si="91"/>
        <v>120.00</v>
      </c>
      <c r="I1455" s="13" t="str">
        <f>IF(G1455="","",IFERROR(IF(IF(K1455="","",INDEX(收费标合同信息维护!A:Q,MATCH(G1455,收费标合同信息维护!M:M,0),13))=G1455,"有","无"),"无"))</f>
        <v>无</v>
      </c>
      <c r="J1455" s="3" t="s">
        <v>2296</v>
      </c>
      <c r="K1455" s="3" t="s">
        <v>9708</v>
      </c>
      <c r="L1455" s="3" t="s">
        <v>7013</v>
      </c>
      <c r="M1455" s="3" t="s">
        <v>7014</v>
      </c>
      <c r="N1455" s="3" t="s">
        <v>6477</v>
      </c>
      <c r="O1455" s="3" t="s">
        <v>6478</v>
      </c>
      <c r="P1455" s="3" t="s">
        <v>9737</v>
      </c>
      <c r="Q1455" s="3" t="s">
        <v>9738</v>
      </c>
      <c r="R1455" s="3" t="s">
        <v>6490</v>
      </c>
      <c r="S1455" s="3" t="s">
        <v>6491</v>
      </c>
      <c r="T1455" s="3" t="s">
        <v>9739</v>
      </c>
      <c r="U1455" s="3" t="s">
        <v>154</v>
      </c>
      <c r="V1455" s="3" t="s">
        <v>154</v>
      </c>
      <c r="W1455" s="3" t="s">
        <v>6518</v>
      </c>
      <c r="X1455" s="3" t="s">
        <v>154</v>
      </c>
      <c r="Y1455" s="3" t="s">
        <v>154</v>
      </c>
      <c r="Z1455" s="3" t="s">
        <v>154</v>
      </c>
      <c r="AA1455" s="3" t="s">
        <v>154</v>
      </c>
      <c r="AB1455" s="3" t="s">
        <v>154</v>
      </c>
      <c r="AC1455" s="3" t="s">
        <v>154</v>
      </c>
      <c r="AD1455" s="3" t="s">
        <v>6151</v>
      </c>
      <c r="AE1455" s="3" t="s">
        <v>6151</v>
      </c>
      <c r="AF1455" s="3" t="s">
        <v>154</v>
      </c>
      <c r="AG1455" s="3" t="s">
        <v>154</v>
      </c>
      <c r="AH1455" s="3" t="s">
        <v>6478</v>
      </c>
      <c r="AI1455" s="3" t="s">
        <v>6482</v>
      </c>
      <c r="AJ1455" s="3" t="s">
        <v>6030</v>
      </c>
    </row>
    <row r="1456" spans="1:36" ht="15">
      <c r="A1456" s="10">
        <v>1559</v>
      </c>
      <c r="B1456" t="str">
        <f>IF(K1456="总计","",INDEX(主数据!A:AD,MATCH(J1456,主数据!A:A,0),9))</f>
        <v>华西大区公司</v>
      </c>
      <c r="C1456" t="str">
        <f>IF(K1456="","",INDEX(主数据!A:AD,MATCH(J1456,主数据!A:A,0),11))</f>
        <v>成都西北区</v>
      </c>
      <c r="D1456" t="str">
        <f t="shared" si="88"/>
        <v>CD37电费标准方式1.50</v>
      </c>
      <c r="E1456" s="13" t="str">
        <f t="shared" si="90"/>
        <v>1.50</v>
      </c>
      <c r="F1456" s="13" t="str">
        <f>IF(E1456="","",IFERROR(IF(IF(K1456="","",INDEX(收费标合同信息维护!A:Q,MATCH(D1456,收费标合同信息维护!J:J,0),10))=D1456,"有","无"),"无"))</f>
        <v>无</v>
      </c>
      <c r="G1456" s="13" t="str">
        <f t="shared" si="89"/>
        <v/>
      </c>
      <c r="H1456" s="13" t="str">
        <f t="shared" si="91"/>
        <v/>
      </c>
      <c r="I1456" s="13" t="str">
        <f>IF(G1456="","",IFERROR(IF(IF(K1456="","",INDEX(收费标合同信息维护!A:Q,MATCH(G1456,收费标合同信息维护!M:M,0),13))=G1456,"有","无"),"无"))</f>
        <v/>
      </c>
      <c r="J1456" s="3" t="s">
        <v>2296</v>
      </c>
      <c r="K1456" s="3" t="s">
        <v>9708</v>
      </c>
      <c r="L1456" s="3" t="s">
        <v>6601</v>
      </c>
      <c r="M1456" s="3" t="s">
        <v>6602</v>
      </c>
      <c r="N1456" s="3" t="s">
        <v>6603</v>
      </c>
      <c r="O1456" s="3" t="s">
        <v>6478</v>
      </c>
      <c r="P1456" s="3" t="s">
        <v>6601</v>
      </c>
      <c r="Q1456" s="3" t="s">
        <v>6602</v>
      </c>
      <c r="R1456" s="3" t="s">
        <v>6484</v>
      </c>
      <c r="S1456" s="3" t="s">
        <v>6491</v>
      </c>
      <c r="T1456" s="3" t="s">
        <v>6481</v>
      </c>
      <c r="U1456" s="3" t="s">
        <v>154</v>
      </c>
      <c r="V1456" s="3" t="s">
        <v>6608</v>
      </c>
      <c r="W1456" s="3" t="s">
        <v>154</v>
      </c>
      <c r="X1456" s="3" t="s">
        <v>154</v>
      </c>
      <c r="Y1456" s="3" t="s">
        <v>154</v>
      </c>
      <c r="Z1456" s="3" t="s">
        <v>154</v>
      </c>
      <c r="AA1456" s="3" t="s">
        <v>154</v>
      </c>
      <c r="AB1456" s="3" t="s">
        <v>154</v>
      </c>
      <c r="AC1456" s="3" t="s">
        <v>154</v>
      </c>
      <c r="AD1456" s="3" t="s">
        <v>6151</v>
      </c>
      <c r="AE1456" s="3" t="s">
        <v>6151</v>
      </c>
      <c r="AF1456" s="3" t="s">
        <v>154</v>
      </c>
      <c r="AG1456" s="3" t="s">
        <v>154</v>
      </c>
      <c r="AH1456" s="3" t="s">
        <v>6597</v>
      </c>
      <c r="AI1456" s="3" t="s">
        <v>6482</v>
      </c>
      <c r="AJ1456" s="3" t="s">
        <v>6489</v>
      </c>
    </row>
    <row r="1457" spans="1:36" ht="15">
      <c r="A1457" s="10">
        <v>1560</v>
      </c>
      <c r="B1457" t="str">
        <f>IF(K1457="总计","",INDEX(主数据!A:AD,MATCH(J1457,主数据!A:A,0),9))</f>
        <v>华西大区公司</v>
      </c>
      <c r="C1457" t="str">
        <f>IF(K1457="","",INDEX(主数据!A:AD,MATCH(J1457,主数据!A:A,0),11))</f>
        <v>成都西北区</v>
      </c>
      <c r="D1457" t="str">
        <f t="shared" si="88"/>
        <v>CD37电费标准方式0.86</v>
      </c>
      <c r="E1457" s="13" t="str">
        <f t="shared" si="90"/>
        <v>0.86</v>
      </c>
      <c r="F1457" s="13" t="str">
        <f>IF(E1457="","",IFERROR(IF(IF(K1457="","",INDEX(收费标合同信息维护!A:Q,MATCH(D1457,收费标合同信息维护!J:J,0),10))=D1457,"有","无"),"无"))</f>
        <v>无</v>
      </c>
      <c r="G1457" s="13" t="str">
        <f t="shared" si="89"/>
        <v/>
      </c>
      <c r="H1457" s="13" t="str">
        <f t="shared" si="91"/>
        <v/>
      </c>
      <c r="I1457" s="13" t="str">
        <f>IF(G1457="","",IFERROR(IF(IF(K1457="","",INDEX(收费标合同信息维护!A:Q,MATCH(G1457,收费标合同信息维护!M:M,0),13))=G1457,"有","无"),"无"))</f>
        <v/>
      </c>
      <c r="J1457" s="3" t="s">
        <v>2296</v>
      </c>
      <c r="K1457" s="3" t="s">
        <v>9708</v>
      </c>
      <c r="L1457" s="3" t="s">
        <v>6601</v>
      </c>
      <c r="M1457" s="3" t="s">
        <v>6602</v>
      </c>
      <c r="N1457" s="3" t="s">
        <v>6603</v>
      </c>
      <c r="O1457" s="3" t="s">
        <v>6478</v>
      </c>
      <c r="P1457" s="3" t="s">
        <v>8696</v>
      </c>
      <c r="Q1457" s="3" t="s">
        <v>8660</v>
      </c>
      <c r="R1457" s="3" t="s">
        <v>6484</v>
      </c>
      <c r="S1457" s="3" t="s">
        <v>6491</v>
      </c>
      <c r="T1457" s="3" t="s">
        <v>6915</v>
      </c>
      <c r="U1457" s="3" t="s">
        <v>154</v>
      </c>
      <c r="V1457" s="3" t="s">
        <v>8661</v>
      </c>
      <c r="W1457" s="3" t="s">
        <v>154</v>
      </c>
      <c r="X1457" s="3" t="s">
        <v>154</v>
      </c>
      <c r="Y1457" s="3" t="s">
        <v>154</v>
      </c>
      <c r="Z1457" s="3" t="s">
        <v>154</v>
      </c>
      <c r="AA1457" s="3" t="s">
        <v>154</v>
      </c>
      <c r="AB1457" s="3" t="s">
        <v>154</v>
      </c>
      <c r="AC1457" s="3" t="s">
        <v>154</v>
      </c>
      <c r="AD1457" s="3" t="s">
        <v>6151</v>
      </c>
      <c r="AE1457" s="3" t="s">
        <v>6151</v>
      </c>
      <c r="AF1457" s="3" t="s">
        <v>154</v>
      </c>
      <c r="AG1457" s="3" t="s">
        <v>154</v>
      </c>
      <c r="AH1457" s="3" t="s">
        <v>6478</v>
      </c>
      <c r="AI1457" s="3" t="s">
        <v>6482</v>
      </c>
      <c r="AJ1457" s="3" t="s">
        <v>6489</v>
      </c>
    </row>
    <row r="1458" spans="1:36" ht="15">
      <c r="A1458" s="10">
        <v>1561</v>
      </c>
      <c r="B1458" t="str">
        <f>IF(K1458="总计","",INDEX(主数据!A:AD,MATCH(J1458,主数据!A:A,0),9))</f>
        <v>华西大区公司</v>
      </c>
      <c r="C1458" t="str">
        <f>IF(K1458="","",INDEX(主数据!A:AD,MATCH(J1458,主数据!A:A,0),11))</f>
        <v>成都西北区</v>
      </c>
      <c r="D1458" t="str">
        <f t="shared" si="88"/>
        <v>CD37电费标准方式1.50</v>
      </c>
      <c r="E1458" s="13" t="str">
        <f t="shared" si="90"/>
        <v>1.50</v>
      </c>
      <c r="F1458" s="13" t="str">
        <f>IF(E1458="","",IFERROR(IF(IF(K1458="","",INDEX(收费标合同信息维护!A:Q,MATCH(D1458,收费标合同信息维护!J:J,0),10))=D1458,"有","无"),"无"))</f>
        <v>无</v>
      </c>
      <c r="G1458" s="13" t="str">
        <f t="shared" si="89"/>
        <v/>
      </c>
      <c r="H1458" s="13" t="str">
        <f t="shared" si="91"/>
        <v/>
      </c>
      <c r="I1458" s="13" t="str">
        <f>IF(G1458="","",IFERROR(IF(IF(K1458="","",INDEX(收费标合同信息维护!A:Q,MATCH(G1458,收费标合同信息维护!M:M,0),13))=G1458,"有","无"),"无"))</f>
        <v/>
      </c>
      <c r="J1458" s="3" t="s">
        <v>2296</v>
      </c>
      <c r="K1458" s="3" t="s">
        <v>9708</v>
      </c>
      <c r="L1458" s="3" t="s">
        <v>6601</v>
      </c>
      <c r="M1458" s="3" t="s">
        <v>6602</v>
      </c>
      <c r="N1458" s="3" t="s">
        <v>6603</v>
      </c>
      <c r="O1458" s="3" t="s">
        <v>6478</v>
      </c>
      <c r="P1458" s="3" t="s">
        <v>9740</v>
      </c>
      <c r="Q1458" s="3" t="s">
        <v>6605</v>
      </c>
      <c r="R1458" s="3" t="s">
        <v>6484</v>
      </c>
      <c r="S1458" s="3" t="s">
        <v>6491</v>
      </c>
      <c r="T1458" s="3" t="s">
        <v>7001</v>
      </c>
      <c r="U1458" s="3" t="s">
        <v>154</v>
      </c>
      <c r="V1458" s="3" t="s">
        <v>6608</v>
      </c>
      <c r="W1458" s="3" t="s">
        <v>154</v>
      </c>
      <c r="X1458" s="3" t="s">
        <v>154</v>
      </c>
      <c r="Y1458" s="3" t="s">
        <v>154</v>
      </c>
      <c r="Z1458" s="3" t="s">
        <v>154</v>
      </c>
      <c r="AA1458" s="3" t="s">
        <v>154</v>
      </c>
      <c r="AB1458" s="3" t="s">
        <v>154</v>
      </c>
      <c r="AC1458" s="3" t="s">
        <v>154</v>
      </c>
      <c r="AD1458" s="3" t="s">
        <v>6151</v>
      </c>
      <c r="AE1458" s="3" t="s">
        <v>6151</v>
      </c>
      <c r="AF1458" s="3" t="s">
        <v>154</v>
      </c>
      <c r="AG1458" s="3" t="s">
        <v>154</v>
      </c>
      <c r="AH1458" s="3" t="s">
        <v>6478</v>
      </c>
      <c r="AI1458" s="3" t="s">
        <v>6482</v>
      </c>
      <c r="AJ1458" s="3" t="s">
        <v>6489</v>
      </c>
    </row>
    <row r="1459" spans="1:36" ht="15">
      <c r="A1459" s="10">
        <v>1562</v>
      </c>
      <c r="B1459" t="str">
        <f>IF(K1459="总计","",INDEX(主数据!A:AD,MATCH(J1459,主数据!A:A,0),9))</f>
        <v>华西大区公司</v>
      </c>
      <c r="C1459" t="str">
        <f>IF(K1459="","",INDEX(主数据!A:AD,MATCH(J1459,主数据!A:A,0),11))</f>
        <v>重庆南区</v>
      </c>
      <c r="D1459" t="str">
        <f t="shared" si="88"/>
        <v>CQ27物业服务费标准方式3.60</v>
      </c>
      <c r="E1459" s="13" t="str">
        <f t="shared" si="90"/>
        <v>3.60</v>
      </c>
      <c r="F1459" s="13" t="str">
        <f>IF(E1459="","",IFERROR(IF(IF(K1459="","",INDEX(收费标合同信息维护!A:Q,MATCH(D1459,收费标合同信息维护!J:J,0),10))=D1459,"有","无"),"无"))</f>
        <v>无</v>
      </c>
      <c r="G1459" s="13" t="str">
        <f t="shared" si="89"/>
        <v/>
      </c>
      <c r="H1459" s="13" t="str">
        <f t="shared" si="91"/>
        <v/>
      </c>
      <c r="I1459" s="13" t="str">
        <f>IF(G1459="","",IFERROR(IF(IF(K1459="","",INDEX(收费标合同信息维护!A:Q,MATCH(G1459,收费标合同信息维护!M:M,0),13))=G1459,"有","无"),"无"))</f>
        <v/>
      </c>
      <c r="J1459" s="3" t="s">
        <v>3310</v>
      </c>
      <c r="K1459" s="3" t="s">
        <v>9741</v>
      </c>
      <c r="L1459" s="3" t="s">
        <v>6025</v>
      </c>
      <c r="M1459" s="3" t="s">
        <v>6026</v>
      </c>
      <c r="N1459" s="3" t="s">
        <v>6477</v>
      </c>
      <c r="O1459" s="3" t="s">
        <v>6478</v>
      </c>
      <c r="P1459" s="3" t="s">
        <v>9742</v>
      </c>
      <c r="Q1459" s="3" t="s">
        <v>9743</v>
      </c>
      <c r="R1459" s="3" t="s">
        <v>6484</v>
      </c>
      <c r="S1459" s="3" t="s">
        <v>6491</v>
      </c>
      <c r="T1459" s="3" t="s">
        <v>6481</v>
      </c>
      <c r="U1459" s="3" t="s">
        <v>154</v>
      </c>
      <c r="V1459" s="3" t="s">
        <v>6876</v>
      </c>
      <c r="W1459" s="3" t="s">
        <v>154</v>
      </c>
      <c r="X1459" s="3" t="s">
        <v>154</v>
      </c>
      <c r="Y1459" s="3" t="s">
        <v>154</v>
      </c>
      <c r="Z1459" s="3" t="s">
        <v>154</v>
      </c>
      <c r="AA1459" s="3" t="s">
        <v>154</v>
      </c>
      <c r="AB1459" s="3" t="s">
        <v>154</v>
      </c>
      <c r="AC1459" s="3" t="s">
        <v>154</v>
      </c>
      <c r="AD1459" s="3" t="s">
        <v>6151</v>
      </c>
      <c r="AE1459" s="3" t="s">
        <v>6151</v>
      </c>
      <c r="AF1459" s="3" t="s">
        <v>154</v>
      </c>
      <c r="AG1459" s="3" t="s">
        <v>154</v>
      </c>
      <c r="AH1459" s="3" t="s">
        <v>6478</v>
      </c>
      <c r="AI1459" s="3" t="s">
        <v>6482</v>
      </c>
      <c r="AJ1459" s="3" t="s">
        <v>6120</v>
      </c>
    </row>
    <row r="1460" spans="1:36" ht="15">
      <c r="A1460" s="10">
        <v>1563</v>
      </c>
      <c r="B1460" t="str">
        <f>IF(K1460="总计","",INDEX(主数据!A:AD,MATCH(J1460,主数据!A:A,0),9))</f>
        <v>华西大区公司</v>
      </c>
      <c r="C1460" t="str">
        <f>IF(K1460="","",INDEX(主数据!A:AD,MATCH(J1460,主数据!A:A,0),11))</f>
        <v>重庆南区</v>
      </c>
      <c r="D1460" t="str">
        <f t="shared" si="88"/>
        <v>CQ27物业服务费标准方式1.80</v>
      </c>
      <c r="E1460" s="13" t="str">
        <f t="shared" si="90"/>
        <v>1.80</v>
      </c>
      <c r="F1460" s="13" t="str">
        <f>IF(E1460="","",IFERROR(IF(IF(K1460="","",INDEX(收费标合同信息维护!A:Q,MATCH(D1460,收费标合同信息维护!J:J,0),10))=D1460,"有","无"),"无"))</f>
        <v>无</v>
      </c>
      <c r="G1460" s="13" t="str">
        <f t="shared" si="89"/>
        <v/>
      </c>
      <c r="H1460" s="13" t="str">
        <f t="shared" si="91"/>
        <v/>
      </c>
      <c r="I1460" s="13" t="str">
        <f>IF(G1460="","",IFERROR(IF(IF(K1460="","",INDEX(收费标合同信息维护!A:Q,MATCH(G1460,收费标合同信息维护!M:M,0),13))=G1460,"有","无"),"无"))</f>
        <v/>
      </c>
      <c r="J1460" s="3" t="s">
        <v>3310</v>
      </c>
      <c r="K1460" s="3" t="s">
        <v>9741</v>
      </c>
      <c r="L1460" s="3" t="s">
        <v>6025</v>
      </c>
      <c r="M1460" s="3" t="s">
        <v>6026</v>
      </c>
      <c r="N1460" s="3" t="s">
        <v>6477</v>
      </c>
      <c r="O1460" s="3" t="s">
        <v>6478</v>
      </c>
      <c r="P1460" s="3" t="s">
        <v>9744</v>
      </c>
      <c r="Q1460" s="3" t="s">
        <v>9745</v>
      </c>
      <c r="R1460" s="3" t="s">
        <v>6484</v>
      </c>
      <c r="S1460" s="3" t="s">
        <v>6491</v>
      </c>
      <c r="T1460" s="3" t="s">
        <v>6481</v>
      </c>
      <c r="U1460" s="3" t="s">
        <v>154</v>
      </c>
      <c r="V1460" s="3" t="s">
        <v>6759</v>
      </c>
      <c r="W1460" s="3" t="s">
        <v>154</v>
      </c>
      <c r="X1460" s="3" t="s">
        <v>154</v>
      </c>
      <c r="Y1460" s="3" t="s">
        <v>154</v>
      </c>
      <c r="Z1460" s="3" t="s">
        <v>154</v>
      </c>
      <c r="AA1460" s="3" t="s">
        <v>154</v>
      </c>
      <c r="AB1460" s="3" t="s">
        <v>154</v>
      </c>
      <c r="AC1460" s="3" t="s">
        <v>154</v>
      </c>
      <c r="AD1460" s="3" t="s">
        <v>6151</v>
      </c>
      <c r="AE1460" s="3" t="s">
        <v>6151</v>
      </c>
      <c r="AF1460" s="3" t="s">
        <v>154</v>
      </c>
      <c r="AG1460" s="3" t="s">
        <v>154</v>
      </c>
      <c r="AH1460" s="3" t="s">
        <v>6478</v>
      </c>
      <c r="AI1460" s="3" t="s">
        <v>6482</v>
      </c>
      <c r="AJ1460" s="3" t="s">
        <v>6101</v>
      </c>
    </row>
    <row r="1461" spans="1:36" ht="15">
      <c r="A1461" s="10">
        <v>1564</v>
      </c>
      <c r="B1461" t="str">
        <f>IF(K1461="总计","",INDEX(主数据!A:AD,MATCH(J1461,主数据!A:A,0),9))</f>
        <v>华西大区公司</v>
      </c>
      <c r="C1461" t="str">
        <f>IF(K1461="","",INDEX(主数据!A:AD,MATCH(J1461,主数据!A:A,0),11))</f>
        <v>重庆南区</v>
      </c>
      <c r="D1461" t="str">
        <f t="shared" si="88"/>
        <v>CQ27物业服务费标准方式2.00</v>
      </c>
      <c r="E1461" s="13" t="str">
        <f t="shared" si="90"/>
        <v>2.00</v>
      </c>
      <c r="F1461" s="13" t="str">
        <f>IF(E1461="","",IFERROR(IF(IF(K1461="","",INDEX(收费标合同信息维护!A:Q,MATCH(D1461,收费标合同信息维护!J:J,0),10))=D1461,"有","无"),"无"))</f>
        <v>无</v>
      </c>
      <c r="G1461" s="13" t="str">
        <f t="shared" si="89"/>
        <v/>
      </c>
      <c r="H1461" s="13" t="str">
        <f t="shared" si="91"/>
        <v/>
      </c>
      <c r="I1461" s="13" t="str">
        <f>IF(G1461="","",IFERROR(IF(IF(K1461="","",INDEX(收费标合同信息维护!A:Q,MATCH(G1461,收费标合同信息维护!M:M,0),13))=G1461,"有","无"),"无"))</f>
        <v/>
      </c>
      <c r="J1461" s="3" t="s">
        <v>3310</v>
      </c>
      <c r="K1461" s="3" t="s">
        <v>9741</v>
      </c>
      <c r="L1461" s="3" t="s">
        <v>6025</v>
      </c>
      <c r="M1461" s="3" t="s">
        <v>6026</v>
      </c>
      <c r="N1461" s="3" t="s">
        <v>6477</v>
      </c>
      <c r="O1461" s="3" t="s">
        <v>6478</v>
      </c>
      <c r="P1461" s="3" t="s">
        <v>9746</v>
      </c>
      <c r="Q1461" s="3" t="s">
        <v>9747</v>
      </c>
      <c r="R1461" s="3" t="s">
        <v>6484</v>
      </c>
      <c r="S1461" s="3" t="s">
        <v>6491</v>
      </c>
      <c r="T1461" s="3" t="s">
        <v>6481</v>
      </c>
      <c r="U1461" s="3" t="s">
        <v>154</v>
      </c>
      <c r="V1461" s="3" t="s">
        <v>6686</v>
      </c>
      <c r="W1461" s="3" t="s">
        <v>154</v>
      </c>
      <c r="X1461" s="3" t="s">
        <v>154</v>
      </c>
      <c r="Y1461" s="3" t="s">
        <v>154</v>
      </c>
      <c r="Z1461" s="3" t="s">
        <v>154</v>
      </c>
      <c r="AA1461" s="3" t="s">
        <v>154</v>
      </c>
      <c r="AB1461" s="3" t="s">
        <v>154</v>
      </c>
      <c r="AC1461" s="3" t="s">
        <v>154</v>
      </c>
      <c r="AD1461" s="3" t="s">
        <v>6151</v>
      </c>
      <c r="AE1461" s="3" t="s">
        <v>6151</v>
      </c>
      <c r="AF1461" s="3" t="s">
        <v>154</v>
      </c>
      <c r="AG1461" s="3" t="s">
        <v>154</v>
      </c>
      <c r="AH1461" s="3" t="s">
        <v>6478</v>
      </c>
      <c r="AI1461" s="3" t="s">
        <v>6482</v>
      </c>
      <c r="AJ1461" s="3" t="s">
        <v>18155</v>
      </c>
    </row>
    <row r="1462" spans="1:36" ht="15">
      <c r="A1462" s="10">
        <v>1565</v>
      </c>
      <c r="B1462" t="str">
        <f>IF(K1462="总计","",INDEX(主数据!A:AD,MATCH(J1462,主数据!A:A,0),9))</f>
        <v>华西大区公司</v>
      </c>
      <c r="C1462" t="str">
        <f>IF(K1462="","",INDEX(主数据!A:AD,MATCH(J1462,主数据!A:A,0),11))</f>
        <v>重庆南区</v>
      </c>
      <c r="D1462" t="str">
        <f t="shared" si="88"/>
        <v>CQ27物业服务费标准方式1.00</v>
      </c>
      <c r="E1462" s="13" t="str">
        <f t="shared" si="90"/>
        <v>1.00</v>
      </c>
      <c r="F1462" s="13" t="str">
        <f>IF(E1462="","",IFERROR(IF(IF(K1462="","",INDEX(收费标合同信息维护!A:Q,MATCH(D1462,收费标合同信息维护!J:J,0),10))=D1462,"有","无"),"无"))</f>
        <v>无</v>
      </c>
      <c r="G1462" s="13" t="str">
        <f t="shared" si="89"/>
        <v/>
      </c>
      <c r="H1462" s="13" t="str">
        <f t="shared" si="91"/>
        <v/>
      </c>
      <c r="I1462" s="13" t="str">
        <f>IF(G1462="","",IFERROR(IF(IF(K1462="","",INDEX(收费标合同信息维护!A:Q,MATCH(G1462,收费标合同信息维护!M:M,0),13))=G1462,"有","无"),"无"))</f>
        <v/>
      </c>
      <c r="J1462" s="3" t="s">
        <v>3310</v>
      </c>
      <c r="K1462" s="3" t="s">
        <v>9741</v>
      </c>
      <c r="L1462" s="3" t="s">
        <v>6025</v>
      </c>
      <c r="M1462" s="3" t="s">
        <v>6026</v>
      </c>
      <c r="N1462" s="3" t="s">
        <v>6477</v>
      </c>
      <c r="O1462" s="3" t="s">
        <v>6478</v>
      </c>
      <c r="P1462" s="3" t="s">
        <v>9748</v>
      </c>
      <c r="Q1462" s="3" t="s">
        <v>9749</v>
      </c>
      <c r="R1462" s="3" t="s">
        <v>6484</v>
      </c>
      <c r="S1462" s="3" t="s">
        <v>6491</v>
      </c>
      <c r="T1462" s="3" t="s">
        <v>6481</v>
      </c>
      <c r="U1462" s="3" t="s">
        <v>154</v>
      </c>
      <c r="V1462" s="3" t="s">
        <v>6737</v>
      </c>
      <c r="W1462" s="3" t="s">
        <v>154</v>
      </c>
      <c r="X1462" s="3" t="s">
        <v>154</v>
      </c>
      <c r="Y1462" s="3" t="s">
        <v>154</v>
      </c>
      <c r="Z1462" s="3" t="s">
        <v>154</v>
      </c>
      <c r="AA1462" s="3" t="s">
        <v>154</v>
      </c>
      <c r="AB1462" s="3" t="s">
        <v>154</v>
      </c>
      <c r="AC1462" s="3" t="s">
        <v>154</v>
      </c>
      <c r="AD1462" s="3" t="s">
        <v>6151</v>
      </c>
      <c r="AE1462" s="3" t="s">
        <v>6151</v>
      </c>
      <c r="AF1462" s="3" t="s">
        <v>154</v>
      </c>
      <c r="AG1462" s="3" t="s">
        <v>154</v>
      </c>
      <c r="AH1462" s="3" t="s">
        <v>6478</v>
      </c>
      <c r="AI1462" s="3" t="s">
        <v>6482</v>
      </c>
      <c r="AJ1462" s="3" t="s">
        <v>9811</v>
      </c>
    </row>
    <row r="1463" spans="1:36" ht="15">
      <c r="A1463" s="10">
        <v>1566</v>
      </c>
      <c r="B1463" t="str">
        <f>IF(K1463="总计","",INDEX(主数据!A:AD,MATCH(J1463,主数据!A:A,0),9))</f>
        <v>华西大区公司</v>
      </c>
      <c r="C1463" t="str">
        <f>IF(K1463="","",INDEX(主数据!A:AD,MATCH(J1463,主数据!A:A,0),11))</f>
        <v>重庆南区</v>
      </c>
      <c r="D1463" t="str">
        <f t="shared" si="88"/>
        <v>CQ27物业服务费标准方式5.00</v>
      </c>
      <c r="E1463" s="13" t="str">
        <f t="shared" si="90"/>
        <v>5.00</v>
      </c>
      <c r="F1463" s="13" t="str">
        <f>IF(E1463="","",IFERROR(IF(IF(K1463="","",INDEX(收费标合同信息维护!A:Q,MATCH(D1463,收费标合同信息维护!J:J,0),10))=D1463,"有","无"),"无"))</f>
        <v>无</v>
      </c>
      <c r="G1463" s="13" t="str">
        <f t="shared" si="89"/>
        <v/>
      </c>
      <c r="H1463" s="13" t="str">
        <f t="shared" si="91"/>
        <v/>
      </c>
      <c r="I1463" s="13" t="str">
        <f>IF(G1463="","",IFERROR(IF(IF(K1463="","",INDEX(收费标合同信息维护!A:Q,MATCH(G1463,收费标合同信息维护!M:M,0),13))=G1463,"有","无"),"无"))</f>
        <v/>
      </c>
      <c r="J1463" s="3" t="s">
        <v>3310</v>
      </c>
      <c r="K1463" s="3" t="s">
        <v>9741</v>
      </c>
      <c r="L1463" s="3" t="s">
        <v>6025</v>
      </c>
      <c r="M1463" s="3" t="s">
        <v>6026</v>
      </c>
      <c r="N1463" s="3" t="s">
        <v>6477</v>
      </c>
      <c r="O1463" s="3" t="s">
        <v>6478</v>
      </c>
      <c r="P1463" s="3" t="s">
        <v>9750</v>
      </c>
      <c r="Q1463" s="3" t="s">
        <v>9751</v>
      </c>
      <c r="R1463" s="3" t="s">
        <v>6484</v>
      </c>
      <c r="S1463" s="3" t="s">
        <v>6491</v>
      </c>
      <c r="T1463" s="3" t="s">
        <v>6481</v>
      </c>
      <c r="U1463" s="3" t="s">
        <v>154</v>
      </c>
      <c r="V1463" s="3" t="s">
        <v>6744</v>
      </c>
      <c r="W1463" s="3" t="s">
        <v>154</v>
      </c>
      <c r="X1463" s="3" t="s">
        <v>154</v>
      </c>
      <c r="Y1463" s="3" t="s">
        <v>154</v>
      </c>
      <c r="Z1463" s="3" t="s">
        <v>154</v>
      </c>
      <c r="AA1463" s="3" t="s">
        <v>154</v>
      </c>
      <c r="AB1463" s="3" t="s">
        <v>154</v>
      </c>
      <c r="AC1463" s="3" t="s">
        <v>154</v>
      </c>
      <c r="AD1463" s="3" t="s">
        <v>6151</v>
      </c>
      <c r="AE1463" s="3" t="s">
        <v>6151</v>
      </c>
      <c r="AF1463" s="3" t="s">
        <v>154</v>
      </c>
      <c r="AG1463" s="3" t="s">
        <v>154</v>
      </c>
      <c r="AH1463" s="3" t="s">
        <v>6478</v>
      </c>
      <c r="AI1463" s="3" t="s">
        <v>6482</v>
      </c>
      <c r="AJ1463" s="3" t="s">
        <v>6069</v>
      </c>
    </row>
    <row r="1464" spans="1:36" ht="15">
      <c r="A1464" s="10">
        <v>1567</v>
      </c>
      <c r="B1464" t="str">
        <f>IF(K1464="总计","",INDEX(主数据!A:AD,MATCH(J1464,主数据!A:A,0),9))</f>
        <v>华西大区公司</v>
      </c>
      <c r="C1464" t="str">
        <f>IF(K1464="","",INDEX(主数据!A:AD,MATCH(J1464,主数据!A:A,0),11))</f>
        <v>重庆南区</v>
      </c>
      <c r="D1464" t="str">
        <f t="shared" si="88"/>
        <v>CQ27物业服务费标准方式2.50</v>
      </c>
      <c r="E1464" s="13" t="str">
        <f t="shared" si="90"/>
        <v>2.50</v>
      </c>
      <c r="F1464" s="13" t="str">
        <f>IF(E1464="","",IFERROR(IF(IF(K1464="","",INDEX(收费标合同信息维护!A:Q,MATCH(D1464,收费标合同信息维护!J:J,0),10))=D1464,"有","无"),"无"))</f>
        <v>无</v>
      </c>
      <c r="G1464" s="13" t="str">
        <f t="shared" si="89"/>
        <v/>
      </c>
      <c r="H1464" s="13" t="str">
        <f t="shared" si="91"/>
        <v/>
      </c>
      <c r="I1464" s="13" t="str">
        <f>IF(G1464="","",IFERROR(IF(IF(K1464="","",INDEX(收费标合同信息维护!A:Q,MATCH(G1464,收费标合同信息维护!M:M,0),13))=G1464,"有","无"),"无"))</f>
        <v/>
      </c>
      <c r="J1464" s="3" t="s">
        <v>3310</v>
      </c>
      <c r="K1464" s="3" t="s">
        <v>9741</v>
      </c>
      <c r="L1464" s="3" t="s">
        <v>6025</v>
      </c>
      <c r="M1464" s="3" t="s">
        <v>6026</v>
      </c>
      <c r="N1464" s="3" t="s">
        <v>6477</v>
      </c>
      <c r="O1464" s="3" t="s">
        <v>6478</v>
      </c>
      <c r="P1464" s="3" t="s">
        <v>9752</v>
      </c>
      <c r="Q1464" s="3" t="s">
        <v>9753</v>
      </c>
      <c r="R1464" s="3" t="s">
        <v>6484</v>
      </c>
      <c r="S1464" s="3" t="s">
        <v>6491</v>
      </c>
      <c r="T1464" s="3" t="s">
        <v>6481</v>
      </c>
      <c r="U1464" s="3" t="s">
        <v>154</v>
      </c>
      <c r="V1464" s="3" t="s">
        <v>6675</v>
      </c>
      <c r="W1464" s="3" t="s">
        <v>154</v>
      </c>
      <c r="X1464" s="3" t="s">
        <v>154</v>
      </c>
      <c r="Y1464" s="3" t="s">
        <v>154</v>
      </c>
      <c r="Z1464" s="3" t="s">
        <v>154</v>
      </c>
      <c r="AA1464" s="3" t="s">
        <v>154</v>
      </c>
      <c r="AB1464" s="3" t="s">
        <v>154</v>
      </c>
      <c r="AC1464" s="3" t="s">
        <v>154</v>
      </c>
      <c r="AD1464" s="3" t="s">
        <v>6151</v>
      </c>
      <c r="AE1464" s="3" t="s">
        <v>6151</v>
      </c>
      <c r="AF1464" s="3" t="s">
        <v>154</v>
      </c>
      <c r="AG1464" s="3" t="s">
        <v>154</v>
      </c>
      <c r="AH1464" s="3" t="s">
        <v>6478</v>
      </c>
      <c r="AI1464" s="3" t="s">
        <v>6482</v>
      </c>
      <c r="AJ1464" s="3" t="s">
        <v>6489</v>
      </c>
    </row>
    <row r="1465" spans="1:36" ht="15">
      <c r="A1465" s="10">
        <v>1568</v>
      </c>
      <c r="B1465" t="str">
        <f>IF(K1465="总计","",INDEX(主数据!A:AD,MATCH(J1465,主数据!A:A,0),9))</f>
        <v>华西大区公司</v>
      </c>
      <c r="C1465" t="str">
        <f>IF(K1465="","",INDEX(主数据!A:AD,MATCH(J1465,主数据!A:A,0),11))</f>
        <v>重庆南区</v>
      </c>
      <c r="D1465" t="str">
        <f t="shared" si="88"/>
        <v>CQ27公共能耗费用及其他直接录入</v>
      </c>
      <c r="E1465" s="13" t="str">
        <f t="shared" si="90"/>
        <v/>
      </c>
      <c r="F1465" s="13" t="str">
        <f>IF(E1465="","",IFERROR(IF(IF(K1465="","",INDEX(收费标合同信息维护!A:Q,MATCH(D1465,收费标合同信息维护!J:J,0),10))=D1465,"有","无"),"无"))</f>
        <v/>
      </c>
      <c r="G1465" s="13" t="str">
        <f t="shared" si="89"/>
        <v/>
      </c>
      <c r="H1465" s="13" t="str">
        <f t="shared" si="91"/>
        <v/>
      </c>
      <c r="I1465" s="13" t="str">
        <f>IF(G1465="","",IFERROR(IF(IF(K1465="","",INDEX(收费标合同信息维护!A:Q,MATCH(G1465,收费标合同信息维护!M:M,0),13))=G1465,"有","无"),"无"))</f>
        <v/>
      </c>
      <c r="J1465" s="3" t="s">
        <v>3310</v>
      </c>
      <c r="K1465" s="3" t="s">
        <v>9741</v>
      </c>
      <c r="L1465" s="3" t="s">
        <v>6702</v>
      </c>
      <c r="M1465" s="3" t="s">
        <v>6703</v>
      </c>
      <c r="N1465" s="3" t="s">
        <v>6477</v>
      </c>
      <c r="O1465" s="3" t="s">
        <v>6478</v>
      </c>
      <c r="P1465" s="3" t="s">
        <v>9754</v>
      </c>
      <c r="Q1465" s="3" t="s">
        <v>9352</v>
      </c>
      <c r="R1465" s="3" t="s">
        <v>6479</v>
      </c>
      <c r="S1465" s="3" t="s">
        <v>6480</v>
      </c>
      <c r="T1465" s="3" t="s">
        <v>7025</v>
      </c>
      <c r="U1465" s="3" t="s">
        <v>154</v>
      </c>
      <c r="V1465" s="3" t="s">
        <v>154</v>
      </c>
      <c r="W1465" s="3" t="s">
        <v>154</v>
      </c>
      <c r="X1465" s="3" t="s">
        <v>154</v>
      </c>
      <c r="Y1465" s="3" t="s">
        <v>154</v>
      </c>
      <c r="Z1465" s="3" t="s">
        <v>154</v>
      </c>
      <c r="AA1465" s="3" t="s">
        <v>154</v>
      </c>
      <c r="AB1465" s="3" t="s">
        <v>154</v>
      </c>
      <c r="AC1465" s="3" t="s">
        <v>154</v>
      </c>
      <c r="AD1465" s="3" t="s">
        <v>6151</v>
      </c>
      <c r="AE1465" s="3" t="s">
        <v>6151</v>
      </c>
      <c r="AF1465" s="3" t="s">
        <v>154</v>
      </c>
      <c r="AG1465" s="3" t="s">
        <v>154</v>
      </c>
      <c r="AH1465" s="3" t="s">
        <v>6478</v>
      </c>
      <c r="AI1465" s="3" t="s">
        <v>6482</v>
      </c>
      <c r="AJ1465" s="3" t="s">
        <v>18156</v>
      </c>
    </row>
    <row r="1466" spans="1:36" ht="30">
      <c r="A1466" s="10">
        <v>1569</v>
      </c>
      <c r="B1466" t="str">
        <f>IF(K1466="总计","",INDEX(主数据!A:AD,MATCH(J1466,主数据!A:A,0),9))</f>
        <v>华西大区公司</v>
      </c>
      <c r="C1466" t="str">
        <f>IF(K1466="","",INDEX(主数据!A:AD,MATCH(J1466,主数据!A:A,0),11))</f>
        <v>重庆南区</v>
      </c>
      <c r="D1466" t="str">
        <f t="shared" si="88"/>
        <v>CQ27小业主委托停车管理费（固定）定额</v>
      </c>
      <c r="E1466" s="13" t="str">
        <f t="shared" si="90"/>
        <v/>
      </c>
      <c r="F1466" s="13" t="str">
        <f>IF(E1466="","",IFERROR(IF(IF(K1466="","",INDEX(收费标合同信息维护!A:Q,MATCH(D1466,收费标合同信息维护!J:J,0),10))=D1466,"有","无"),"无"))</f>
        <v/>
      </c>
      <c r="G1466" s="13" t="str">
        <f t="shared" si="89"/>
        <v>CQ27小业主委托停车管理费（固定）定额80.00</v>
      </c>
      <c r="H1466" s="13" t="str">
        <f t="shared" si="91"/>
        <v>80.00</v>
      </c>
      <c r="I1466" s="13" t="str">
        <f>IF(G1466="","",IFERROR(IF(IF(K1466="","",INDEX(收费标合同信息维护!A:Q,MATCH(G1466,收费标合同信息维护!M:M,0),13))=G1466,"有","无"),"无"))</f>
        <v>无</v>
      </c>
      <c r="J1466" s="3" t="s">
        <v>3310</v>
      </c>
      <c r="K1466" s="3" t="s">
        <v>9741</v>
      </c>
      <c r="L1466" s="3" t="s">
        <v>7013</v>
      </c>
      <c r="M1466" s="3" t="s">
        <v>7014</v>
      </c>
      <c r="N1466" s="3" t="s">
        <v>6477</v>
      </c>
      <c r="O1466" s="3" t="s">
        <v>6478</v>
      </c>
      <c r="P1466" s="3" t="s">
        <v>9755</v>
      </c>
      <c r="Q1466" s="3" t="s">
        <v>7162</v>
      </c>
      <c r="R1466" s="3" t="s">
        <v>6490</v>
      </c>
      <c r="S1466" s="3" t="s">
        <v>6491</v>
      </c>
      <c r="T1466" s="3" t="s">
        <v>6537</v>
      </c>
      <c r="U1466" s="3" t="s">
        <v>154</v>
      </c>
      <c r="V1466" s="3" t="s">
        <v>154</v>
      </c>
      <c r="W1466" s="3" t="s">
        <v>6521</v>
      </c>
      <c r="X1466" s="3" t="s">
        <v>154</v>
      </c>
      <c r="Y1466" s="3" t="s">
        <v>154</v>
      </c>
      <c r="Z1466" s="3" t="s">
        <v>154</v>
      </c>
      <c r="AA1466" s="3" t="s">
        <v>154</v>
      </c>
      <c r="AB1466" s="3" t="s">
        <v>154</v>
      </c>
      <c r="AC1466" s="3" t="s">
        <v>154</v>
      </c>
      <c r="AD1466" s="3" t="s">
        <v>6151</v>
      </c>
      <c r="AE1466" s="3" t="s">
        <v>6151</v>
      </c>
      <c r="AF1466" s="3" t="s">
        <v>154</v>
      </c>
      <c r="AG1466" s="3" t="s">
        <v>154</v>
      </c>
      <c r="AH1466" s="3" t="s">
        <v>6478</v>
      </c>
      <c r="AI1466" s="3" t="s">
        <v>6482</v>
      </c>
      <c r="AJ1466" s="3" t="s">
        <v>9756</v>
      </c>
    </row>
    <row r="1467" spans="1:36" ht="15">
      <c r="A1467" s="10">
        <v>1570</v>
      </c>
      <c r="B1467" t="str">
        <f>IF(K1467="总计","",INDEX(主数据!A:AD,MATCH(J1467,主数据!A:A,0),9))</f>
        <v>华西大区公司</v>
      </c>
      <c r="C1467" t="str">
        <f>IF(K1467="","",INDEX(主数据!A:AD,MATCH(J1467,主数据!A:A,0),11))</f>
        <v>重庆南区</v>
      </c>
      <c r="D1467" t="str">
        <f t="shared" si="88"/>
        <v>CQ27电费标准方式1.20</v>
      </c>
      <c r="E1467" s="13" t="str">
        <f t="shared" si="90"/>
        <v>1.20</v>
      </c>
      <c r="F1467" s="13" t="str">
        <f>IF(E1467="","",IFERROR(IF(IF(K1467="","",INDEX(收费标合同信息维护!A:Q,MATCH(D1467,收费标合同信息维护!J:J,0),10))=D1467,"有","无"),"无"))</f>
        <v>无</v>
      </c>
      <c r="G1467" s="13" t="str">
        <f t="shared" si="89"/>
        <v/>
      </c>
      <c r="H1467" s="13" t="str">
        <f t="shared" si="91"/>
        <v/>
      </c>
      <c r="I1467" s="13" t="str">
        <f>IF(G1467="","",IFERROR(IF(IF(K1467="","",INDEX(收费标合同信息维护!A:Q,MATCH(G1467,收费标合同信息维护!M:M,0),13))=G1467,"有","无"),"无"))</f>
        <v/>
      </c>
      <c r="J1467" s="3" t="s">
        <v>3310</v>
      </c>
      <c r="K1467" s="3" t="s">
        <v>9741</v>
      </c>
      <c r="L1467" s="3" t="s">
        <v>6601</v>
      </c>
      <c r="M1467" s="3" t="s">
        <v>6602</v>
      </c>
      <c r="N1467" s="3" t="s">
        <v>6603</v>
      </c>
      <c r="O1467" s="3" t="s">
        <v>6478</v>
      </c>
      <c r="P1467" s="3" t="s">
        <v>9757</v>
      </c>
      <c r="Q1467" s="3" t="s">
        <v>6613</v>
      </c>
      <c r="R1467" s="3" t="s">
        <v>6484</v>
      </c>
      <c r="S1467" s="3" t="s">
        <v>6491</v>
      </c>
      <c r="T1467" s="3" t="s">
        <v>6751</v>
      </c>
      <c r="U1467" s="3" t="s">
        <v>154</v>
      </c>
      <c r="V1467" s="3" t="s">
        <v>6614</v>
      </c>
      <c r="W1467" s="3" t="s">
        <v>154</v>
      </c>
      <c r="X1467" s="3" t="s">
        <v>154</v>
      </c>
      <c r="Y1467" s="3" t="s">
        <v>154</v>
      </c>
      <c r="Z1467" s="3" t="s">
        <v>154</v>
      </c>
      <c r="AA1467" s="3" t="s">
        <v>154</v>
      </c>
      <c r="AB1467" s="3" t="s">
        <v>154</v>
      </c>
      <c r="AC1467" s="3" t="s">
        <v>154</v>
      </c>
      <c r="AD1467" s="3" t="s">
        <v>6151</v>
      </c>
      <c r="AE1467" s="3" t="s">
        <v>6151</v>
      </c>
      <c r="AF1467" s="3" t="s">
        <v>154</v>
      </c>
      <c r="AG1467" s="3" t="s">
        <v>154</v>
      </c>
      <c r="AH1467" s="3" t="s">
        <v>6478</v>
      </c>
      <c r="AI1467" s="3" t="s">
        <v>6482</v>
      </c>
      <c r="AJ1467" s="3" t="s">
        <v>6489</v>
      </c>
    </row>
    <row r="1468" spans="1:36" ht="15">
      <c r="A1468" s="10">
        <v>1571</v>
      </c>
      <c r="B1468" t="str">
        <f>IF(K1468="总计","",INDEX(主数据!A:AD,MATCH(J1468,主数据!A:A,0),9))</f>
        <v>华西大区公司</v>
      </c>
      <c r="C1468" t="str">
        <f>IF(K1468="","",INDEX(主数据!A:AD,MATCH(J1468,主数据!A:A,0),11))</f>
        <v>重庆南区</v>
      </c>
      <c r="D1468" t="str">
        <f t="shared" si="88"/>
        <v>CQ27电费标准方式1.10</v>
      </c>
      <c r="E1468" s="13" t="str">
        <f t="shared" si="90"/>
        <v>1.10</v>
      </c>
      <c r="F1468" s="13" t="str">
        <f>IF(E1468="","",IFERROR(IF(IF(K1468="","",INDEX(收费标合同信息维护!A:Q,MATCH(D1468,收费标合同信息维护!J:J,0),10))=D1468,"有","无"),"无"))</f>
        <v>无</v>
      </c>
      <c r="G1468" s="13" t="str">
        <f t="shared" si="89"/>
        <v/>
      </c>
      <c r="H1468" s="13" t="str">
        <f t="shared" si="91"/>
        <v/>
      </c>
      <c r="I1468" s="13" t="str">
        <f>IF(G1468="","",IFERROR(IF(IF(K1468="","",INDEX(收费标合同信息维护!A:Q,MATCH(G1468,收费标合同信息维护!M:M,0),13))=G1468,"有","无"),"无"))</f>
        <v/>
      </c>
      <c r="J1468" s="3" t="s">
        <v>3310</v>
      </c>
      <c r="K1468" s="3" t="s">
        <v>9741</v>
      </c>
      <c r="L1468" s="3" t="s">
        <v>6601</v>
      </c>
      <c r="M1468" s="3" t="s">
        <v>6602</v>
      </c>
      <c r="N1468" s="3" t="s">
        <v>6603</v>
      </c>
      <c r="O1468" s="3" t="s">
        <v>6478</v>
      </c>
      <c r="P1468" s="3" t="s">
        <v>9758</v>
      </c>
      <c r="Q1468" s="3" t="s">
        <v>9759</v>
      </c>
      <c r="R1468" s="3" t="s">
        <v>6484</v>
      </c>
      <c r="S1468" s="3" t="s">
        <v>6491</v>
      </c>
      <c r="T1468" s="3" t="s">
        <v>6633</v>
      </c>
      <c r="U1468" s="3" t="s">
        <v>154</v>
      </c>
      <c r="V1468" s="3" t="s">
        <v>9760</v>
      </c>
      <c r="W1468" s="3" t="s">
        <v>154</v>
      </c>
      <c r="X1468" s="3" t="s">
        <v>154</v>
      </c>
      <c r="Y1468" s="3" t="s">
        <v>154</v>
      </c>
      <c r="Z1468" s="3" t="s">
        <v>154</v>
      </c>
      <c r="AA1468" s="3" t="s">
        <v>154</v>
      </c>
      <c r="AB1468" s="3" t="s">
        <v>154</v>
      </c>
      <c r="AC1468" s="3" t="s">
        <v>154</v>
      </c>
      <c r="AD1468" s="3" t="s">
        <v>6151</v>
      </c>
      <c r="AE1468" s="3" t="s">
        <v>6151</v>
      </c>
      <c r="AF1468" s="3" t="s">
        <v>154</v>
      </c>
      <c r="AG1468" s="3" t="s">
        <v>154</v>
      </c>
      <c r="AH1468" s="3" t="s">
        <v>6478</v>
      </c>
      <c r="AI1468" s="3" t="s">
        <v>6482</v>
      </c>
      <c r="AJ1468" s="3" t="s">
        <v>6489</v>
      </c>
    </row>
    <row r="1469" spans="1:36" ht="15">
      <c r="A1469" s="10">
        <v>1572</v>
      </c>
      <c r="B1469" t="str">
        <f>IF(K1469="总计","",INDEX(主数据!A:AD,MATCH(J1469,主数据!A:A,0),9))</f>
        <v>华西大区公司</v>
      </c>
      <c r="C1469" t="str">
        <f>IF(K1469="","",INDEX(主数据!A:AD,MATCH(J1469,主数据!A:A,0),11))</f>
        <v>重庆南区</v>
      </c>
      <c r="D1469" t="str">
        <f t="shared" si="88"/>
        <v>CQ27电费标准方式0.54</v>
      </c>
      <c r="E1469" s="13" t="str">
        <f t="shared" si="90"/>
        <v>0.54</v>
      </c>
      <c r="F1469" s="13" t="str">
        <f>IF(E1469="","",IFERROR(IF(IF(K1469="","",INDEX(收费标合同信息维护!A:Q,MATCH(D1469,收费标合同信息维护!J:J,0),10))=D1469,"有","无"),"无"))</f>
        <v>无</v>
      </c>
      <c r="G1469" s="13" t="str">
        <f t="shared" si="89"/>
        <v/>
      </c>
      <c r="H1469" s="13" t="str">
        <f t="shared" si="91"/>
        <v/>
      </c>
      <c r="I1469" s="13" t="str">
        <f>IF(G1469="","",IFERROR(IF(IF(K1469="","",INDEX(收费标合同信息维护!A:Q,MATCH(G1469,收费标合同信息维护!M:M,0),13))=G1469,"有","无"),"无"))</f>
        <v/>
      </c>
      <c r="J1469" s="3" t="s">
        <v>3310</v>
      </c>
      <c r="K1469" s="3" t="s">
        <v>9741</v>
      </c>
      <c r="L1469" s="3" t="s">
        <v>6601</v>
      </c>
      <c r="M1469" s="3" t="s">
        <v>6602</v>
      </c>
      <c r="N1469" s="3" t="s">
        <v>6603</v>
      </c>
      <c r="O1469" s="3" t="s">
        <v>6478</v>
      </c>
      <c r="P1469" s="3" t="s">
        <v>9761</v>
      </c>
      <c r="Q1469" s="3" t="s">
        <v>9762</v>
      </c>
      <c r="R1469" s="3" t="s">
        <v>6484</v>
      </c>
      <c r="S1469" s="3" t="s">
        <v>6491</v>
      </c>
      <c r="T1469" s="3" t="s">
        <v>6936</v>
      </c>
      <c r="U1469" s="3" t="s">
        <v>154</v>
      </c>
      <c r="V1469" s="3" t="s">
        <v>9763</v>
      </c>
      <c r="W1469" s="3" t="s">
        <v>154</v>
      </c>
      <c r="X1469" s="3" t="s">
        <v>154</v>
      </c>
      <c r="Y1469" s="3" t="s">
        <v>154</v>
      </c>
      <c r="Z1469" s="3" t="s">
        <v>154</v>
      </c>
      <c r="AA1469" s="3" t="s">
        <v>154</v>
      </c>
      <c r="AB1469" s="3" t="s">
        <v>154</v>
      </c>
      <c r="AC1469" s="3" t="s">
        <v>154</v>
      </c>
      <c r="AD1469" s="3" t="s">
        <v>6151</v>
      </c>
      <c r="AE1469" s="3" t="s">
        <v>6151</v>
      </c>
      <c r="AF1469" s="3" t="s">
        <v>154</v>
      </c>
      <c r="AG1469" s="3" t="s">
        <v>154</v>
      </c>
      <c r="AH1469" s="3" t="s">
        <v>6478</v>
      </c>
      <c r="AI1469" s="3" t="s">
        <v>6482</v>
      </c>
      <c r="AJ1469" s="3" t="s">
        <v>6489</v>
      </c>
    </row>
    <row r="1470" spans="1:36" ht="15">
      <c r="A1470" s="10">
        <v>1573</v>
      </c>
      <c r="B1470" t="str">
        <f>IF(K1470="总计","",INDEX(主数据!A:AD,MATCH(J1470,主数据!A:A,0),9))</f>
        <v>华西大区公司</v>
      </c>
      <c r="C1470" t="str">
        <f>IF(K1470="","",INDEX(主数据!A:AD,MATCH(J1470,主数据!A:A,0),11))</f>
        <v>重庆南区</v>
      </c>
      <c r="D1470" t="str">
        <f t="shared" si="88"/>
        <v>CQ27电费标准方式1.20</v>
      </c>
      <c r="E1470" s="13" t="str">
        <f t="shared" si="90"/>
        <v>1.20</v>
      </c>
      <c r="F1470" s="13" t="str">
        <f>IF(E1470="","",IFERROR(IF(IF(K1470="","",INDEX(收费标合同信息维护!A:Q,MATCH(D1470,收费标合同信息维护!J:J,0),10))=D1470,"有","无"),"无"))</f>
        <v>无</v>
      </c>
      <c r="G1470" s="13" t="str">
        <f t="shared" si="89"/>
        <v/>
      </c>
      <c r="H1470" s="13" t="str">
        <f t="shared" si="91"/>
        <v/>
      </c>
      <c r="I1470" s="13" t="str">
        <f>IF(G1470="","",IFERROR(IF(IF(K1470="","",INDEX(收费标合同信息维护!A:Q,MATCH(G1470,收费标合同信息维护!M:M,0),13))=G1470,"有","无"),"无"))</f>
        <v/>
      </c>
      <c r="J1470" s="3" t="s">
        <v>3310</v>
      </c>
      <c r="K1470" s="3" t="s">
        <v>9741</v>
      </c>
      <c r="L1470" s="3" t="s">
        <v>6601</v>
      </c>
      <c r="M1470" s="3" t="s">
        <v>6602</v>
      </c>
      <c r="N1470" s="3" t="s">
        <v>6603</v>
      </c>
      <c r="O1470" s="3" t="s">
        <v>6478</v>
      </c>
      <c r="P1470" s="3" t="s">
        <v>9764</v>
      </c>
      <c r="Q1470" s="3" t="s">
        <v>9765</v>
      </c>
      <c r="R1470" s="3" t="s">
        <v>6484</v>
      </c>
      <c r="S1470" s="3" t="s">
        <v>6491</v>
      </c>
      <c r="T1470" s="3" t="s">
        <v>6595</v>
      </c>
      <c r="U1470" s="3" t="s">
        <v>154</v>
      </c>
      <c r="V1470" s="3" t="s">
        <v>6614</v>
      </c>
      <c r="W1470" s="3" t="s">
        <v>154</v>
      </c>
      <c r="X1470" s="3" t="s">
        <v>154</v>
      </c>
      <c r="Y1470" s="3" t="s">
        <v>154</v>
      </c>
      <c r="Z1470" s="3" t="s">
        <v>154</v>
      </c>
      <c r="AA1470" s="3" t="s">
        <v>154</v>
      </c>
      <c r="AB1470" s="3" t="s">
        <v>154</v>
      </c>
      <c r="AC1470" s="3" t="s">
        <v>154</v>
      </c>
      <c r="AD1470" s="3" t="s">
        <v>6151</v>
      </c>
      <c r="AE1470" s="3" t="s">
        <v>6151</v>
      </c>
      <c r="AF1470" s="3" t="s">
        <v>154</v>
      </c>
      <c r="AG1470" s="3" t="s">
        <v>154</v>
      </c>
      <c r="AH1470" s="3" t="s">
        <v>6478</v>
      </c>
      <c r="AI1470" s="3" t="s">
        <v>6482</v>
      </c>
      <c r="AJ1470" s="3" t="s">
        <v>6489</v>
      </c>
    </row>
    <row r="1471" spans="1:36" ht="15">
      <c r="A1471" s="10">
        <v>1574</v>
      </c>
      <c r="B1471" t="str">
        <f>IF(K1471="总计","",INDEX(主数据!A:AD,MATCH(J1471,主数据!A:A,0),9))</f>
        <v>华西大区公司</v>
      </c>
      <c r="C1471" t="str">
        <f>IF(K1471="","",INDEX(主数据!A:AD,MATCH(J1471,主数据!A:A,0),11))</f>
        <v>重庆南区</v>
      </c>
      <c r="D1471" t="str">
        <f t="shared" si="88"/>
        <v>CQ27自来水费（简易征收）标准方式5.00</v>
      </c>
      <c r="E1471" s="13" t="str">
        <f t="shared" si="90"/>
        <v>5.00</v>
      </c>
      <c r="F1471" s="13" t="str">
        <f>IF(E1471="","",IFERROR(IF(IF(K1471="","",INDEX(收费标合同信息维护!A:Q,MATCH(D1471,收费标合同信息维护!J:J,0),10))=D1471,"有","无"),"无"))</f>
        <v>无</v>
      </c>
      <c r="G1471" s="13" t="str">
        <f t="shared" si="89"/>
        <v/>
      </c>
      <c r="H1471" s="13" t="str">
        <f t="shared" si="91"/>
        <v/>
      </c>
      <c r="I1471" s="13" t="str">
        <f>IF(G1471="","",IFERROR(IF(IF(K1471="","",INDEX(收费标合同信息维护!A:Q,MATCH(G1471,收费标合同信息维护!M:M,0),13))=G1471,"有","无"),"无"))</f>
        <v/>
      </c>
      <c r="J1471" s="3" t="s">
        <v>3310</v>
      </c>
      <c r="K1471" s="3" t="s">
        <v>9741</v>
      </c>
      <c r="L1471" s="3" t="s">
        <v>6615</v>
      </c>
      <c r="M1471" s="3" t="s">
        <v>6616</v>
      </c>
      <c r="N1471" s="3" t="s">
        <v>6603</v>
      </c>
      <c r="O1471" s="3" t="s">
        <v>6478</v>
      </c>
      <c r="P1471" s="3" t="s">
        <v>9766</v>
      </c>
      <c r="Q1471" s="3" t="s">
        <v>9767</v>
      </c>
      <c r="R1471" s="3" t="s">
        <v>6484</v>
      </c>
      <c r="S1471" s="3" t="s">
        <v>6491</v>
      </c>
      <c r="T1471" s="3" t="s">
        <v>6751</v>
      </c>
      <c r="U1471" s="3" t="s">
        <v>154</v>
      </c>
      <c r="V1471" s="3" t="s">
        <v>6744</v>
      </c>
      <c r="W1471" s="3" t="s">
        <v>154</v>
      </c>
      <c r="X1471" s="3" t="s">
        <v>154</v>
      </c>
      <c r="Y1471" s="3" t="s">
        <v>154</v>
      </c>
      <c r="Z1471" s="3" t="s">
        <v>154</v>
      </c>
      <c r="AA1471" s="3" t="s">
        <v>154</v>
      </c>
      <c r="AB1471" s="3" t="s">
        <v>154</v>
      </c>
      <c r="AC1471" s="3" t="s">
        <v>154</v>
      </c>
      <c r="AD1471" s="3" t="s">
        <v>6151</v>
      </c>
      <c r="AE1471" s="3" t="s">
        <v>6151</v>
      </c>
      <c r="AF1471" s="3" t="s">
        <v>154</v>
      </c>
      <c r="AG1471" s="3" t="s">
        <v>154</v>
      </c>
      <c r="AH1471" s="3" t="s">
        <v>6478</v>
      </c>
      <c r="AI1471" s="3" t="s">
        <v>6482</v>
      </c>
      <c r="AJ1471" s="3" t="s">
        <v>6489</v>
      </c>
    </row>
    <row r="1472" spans="1:36" ht="15">
      <c r="A1472" s="10">
        <v>1575</v>
      </c>
      <c r="B1472" t="str">
        <f>IF(K1472="总计","",INDEX(主数据!A:AD,MATCH(J1472,主数据!A:A,0),9))</f>
        <v>华西大区公司</v>
      </c>
      <c r="C1472" t="str">
        <f>IF(K1472="","",INDEX(主数据!A:AD,MATCH(J1472,主数据!A:A,0),11))</f>
        <v>重庆南区</v>
      </c>
      <c r="D1472" t="str">
        <f t="shared" si="88"/>
        <v>CQ27自来水费（简易征收）标准方式4.55</v>
      </c>
      <c r="E1472" s="13" t="str">
        <f t="shared" si="90"/>
        <v>4.55</v>
      </c>
      <c r="F1472" s="13" t="str">
        <f>IF(E1472="","",IFERROR(IF(IF(K1472="","",INDEX(收费标合同信息维护!A:Q,MATCH(D1472,收费标合同信息维护!J:J,0),10))=D1472,"有","无"),"无"))</f>
        <v>无</v>
      </c>
      <c r="G1472" s="13" t="str">
        <f t="shared" si="89"/>
        <v/>
      </c>
      <c r="H1472" s="13" t="str">
        <f t="shared" si="91"/>
        <v/>
      </c>
      <c r="I1472" s="13" t="str">
        <f>IF(G1472="","",IFERROR(IF(IF(K1472="","",INDEX(收费标合同信息维护!A:Q,MATCH(G1472,收费标合同信息维护!M:M,0),13))=G1472,"有","无"),"无"))</f>
        <v/>
      </c>
      <c r="J1472" s="3" t="s">
        <v>3310</v>
      </c>
      <c r="K1472" s="3" t="s">
        <v>9741</v>
      </c>
      <c r="L1472" s="3" t="s">
        <v>6615</v>
      </c>
      <c r="M1472" s="3" t="s">
        <v>6616</v>
      </c>
      <c r="N1472" s="3" t="s">
        <v>6603</v>
      </c>
      <c r="O1472" s="3" t="s">
        <v>6478</v>
      </c>
      <c r="P1472" s="3" t="s">
        <v>9768</v>
      </c>
      <c r="Q1472" s="3" t="s">
        <v>9769</v>
      </c>
      <c r="R1472" s="3" t="s">
        <v>6484</v>
      </c>
      <c r="S1472" s="3" t="s">
        <v>6491</v>
      </c>
      <c r="T1472" s="3" t="s">
        <v>6548</v>
      </c>
      <c r="U1472" s="3" t="s">
        <v>154</v>
      </c>
      <c r="V1472" s="3" t="s">
        <v>9770</v>
      </c>
      <c r="W1472" s="3" t="s">
        <v>154</v>
      </c>
      <c r="X1472" s="3" t="s">
        <v>154</v>
      </c>
      <c r="Y1472" s="3" t="s">
        <v>154</v>
      </c>
      <c r="Z1472" s="3" t="s">
        <v>154</v>
      </c>
      <c r="AA1472" s="3" t="s">
        <v>154</v>
      </c>
      <c r="AB1472" s="3" t="s">
        <v>154</v>
      </c>
      <c r="AC1472" s="3" t="s">
        <v>154</v>
      </c>
      <c r="AD1472" s="3" t="s">
        <v>6151</v>
      </c>
      <c r="AE1472" s="3" t="s">
        <v>6151</v>
      </c>
      <c r="AF1472" s="3" t="s">
        <v>154</v>
      </c>
      <c r="AG1472" s="3" t="s">
        <v>154</v>
      </c>
      <c r="AH1472" s="3" t="s">
        <v>6478</v>
      </c>
      <c r="AI1472" s="3" t="s">
        <v>6482</v>
      </c>
      <c r="AJ1472" s="3" t="s">
        <v>6489</v>
      </c>
    </row>
    <row r="1473" spans="1:36" ht="15">
      <c r="A1473" s="10">
        <v>1576</v>
      </c>
      <c r="B1473" t="str">
        <f>IF(K1473="总计","",INDEX(主数据!A:AD,MATCH(J1473,主数据!A:A,0),9))</f>
        <v>华西大区公司</v>
      </c>
      <c r="C1473" t="str">
        <f>IF(K1473="","",INDEX(主数据!A:AD,MATCH(J1473,主数据!A:A,0),11))</f>
        <v>重庆南区</v>
      </c>
      <c r="D1473" t="str">
        <f t="shared" si="88"/>
        <v>CQ27代收代付其他费用标准方式5.00</v>
      </c>
      <c r="E1473" s="13" t="str">
        <f t="shared" si="90"/>
        <v>5.00</v>
      </c>
      <c r="F1473" s="13" t="str">
        <f>IF(E1473="","",IFERROR(IF(IF(K1473="","",INDEX(收费标合同信息维护!A:Q,MATCH(D1473,收费标合同信息维护!J:J,0),10))=D1473,"有","无"),"无"))</f>
        <v>无</v>
      </c>
      <c r="G1473" s="13" t="str">
        <f t="shared" si="89"/>
        <v/>
      </c>
      <c r="H1473" s="13" t="str">
        <f t="shared" si="91"/>
        <v/>
      </c>
      <c r="I1473" s="13" t="str">
        <f>IF(G1473="","",IFERROR(IF(IF(K1473="","",INDEX(收费标合同信息维护!A:Q,MATCH(G1473,收费标合同信息维护!M:M,0),13))=G1473,"有","无"),"无"))</f>
        <v/>
      </c>
      <c r="J1473" s="3" t="s">
        <v>3310</v>
      </c>
      <c r="K1473" s="3" t="s">
        <v>9741</v>
      </c>
      <c r="L1473" s="3" t="s">
        <v>6620</v>
      </c>
      <c r="M1473" s="3" t="s">
        <v>6621</v>
      </c>
      <c r="N1473" s="3" t="s">
        <v>6477</v>
      </c>
      <c r="O1473" s="3" t="s">
        <v>6478</v>
      </c>
      <c r="P1473" s="3" t="s">
        <v>9771</v>
      </c>
      <c r="Q1473" s="3" t="s">
        <v>6723</v>
      </c>
      <c r="R1473" s="3" t="s">
        <v>6484</v>
      </c>
      <c r="S1473" s="3" t="s">
        <v>6491</v>
      </c>
      <c r="T1473" s="3" t="s">
        <v>7029</v>
      </c>
      <c r="U1473" s="3" t="s">
        <v>6716</v>
      </c>
      <c r="V1473" s="3" t="s">
        <v>6744</v>
      </c>
      <c r="W1473" s="3" t="s">
        <v>154</v>
      </c>
      <c r="X1473" s="3" t="s">
        <v>154</v>
      </c>
      <c r="Y1473" s="3" t="s">
        <v>154</v>
      </c>
      <c r="Z1473" s="3" t="s">
        <v>154</v>
      </c>
      <c r="AA1473" s="3" t="s">
        <v>154</v>
      </c>
      <c r="AB1473" s="3" t="s">
        <v>154</v>
      </c>
      <c r="AC1473" s="3" t="s">
        <v>154</v>
      </c>
      <c r="AD1473" s="3" t="s">
        <v>6151</v>
      </c>
      <c r="AE1473" s="3" t="s">
        <v>6151</v>
      </c>
      <c r="AF1473" s="3" t="s">
        <v>154</v>
      </c>
      <c r="AG1473" s="3" t="s">
        <v>154</v>
      </c>
      <c r="AH1473" s="3" t="s">
        <v>6478</v>
      </c>
      <c r="AI1473" s="3" t="s">
        <v>6482</v>
      </c>
      <c r="AJ1473" s="3" t="s">
        <v>6489</v>
      </c>
    </row>
    <row r="1474" spans="1:36" ht="15">
      <c r="A1474" s="10">
        <v>1577</v>
      </c>
      <c r="B1474" t="str">
        <f>IF(K1474="总计","",INDEX(主数据!A:AD,MATCH(J1474,主数据!A:A,0),9))</f>
        <v>华西大区公司</v>
      </c>
      <c r="C1474" t="str">
        <f>IF(K1474="","",INDEX(主数据!A:AD,MATCH(J1474,主数据!A:A,0),11))</f>
        <v>重庆南区</v>
      </c>
      <c r="D1474" t="str">
        <f t="shared" ref="D1474:D1537" si="92">J1474&amp;M1474&amp;R1474&amp;E1474</f>
        <v>CQ27代收代付其他费用标准方式1.20</v>
      </c>
      <c r="E1474" s="13" t="str">
        <f t="shared" si="90"/>
        <v>1.20</v>
      </c>
      <c r="F1474" s="13" t="str">
        <f>IF(E1474="","",IFERROR(IF(IF(K1474="","",INDEX(收费标合同信息维护!A:Q,MATCH(D1474,收费标合同信息维护!J:J,0),10))=D1474,"有","无"),"无"))</f>
        <v>无</v>
      </c>
      <c r="G1474" s="13" t="str">
        <f t="shared" ref="G1474:G1537" si="93">IF(W1474="","",J1474&amp;M1474&amp;R1474&amp;H1474)</f>
        <v/>
      </c>
      <c r="H1474" s="13" t="str">
        <f t="shared" si="91"/>
        <v/>
      </c>
      <c r="I1474" s="13" t="str">
        <f>IF(G1474="","",IFERROR(IF(IF(K1474="","",INDEX(收费标合同信息维护!A:Q,MATCH(G1474,收费标合同信息维护!M:M,0),13))=G1474,"有","无"),"无"))</f>
        <v/>
      </c>
      <c r="J1474" s="3" t="s">
        <v>3310</v>
      </c>
      <c r="K1474" s="3" t="s">
        <v>9741</v>
      </c>
      <c r="L1474" s="3" t="s">
        <v>6620</v>
      </c>
      <c r="M1474" s="3" t="s">
        <v>6621</v>
      </c>
      <c r="N1474" s="3" t="s">
        <v>6477</v>
      </c>
      <c r="O1474" s="3" t="s">
        <v>6478</v>
      </c>
      <c r="P1474" s="3" t="s">
        <v>9772</v>
      </c>
      <c r="Q1474" s="3" t="s">
        <v>6602</v>
      </c>
      <c r="R1474" s="3" t="s">
        <v>6484</v>
      </c>
      <c r="S1474" s="3" t="s">
        <v>6491</v>
      </c>
      <c r="T1474" s="3" t="s">
        <v>7029</v>
      </c>
      <c r="U1474" s="3" t="s">
        <v>6716</v>
      </c>
      <c r="V1474" s="3" t="s">
        <v>6614</v>
      </c>
      <c r="W1474" s="3" t="s">
        <v>154</v>
      </c>
      <c r="X1474" s="3" t="s">
        <v>154</v>
      </c>
      <c r="Y1474" s="3" t="s">
        <v>154</v>
      </c>
      <c r="Z1474" s="3" t="s">
        <v>154</v>
      </c>
      <c r="AA1474" s="3" t="s">
        <v>154</v>
      </c>
      <c r="AB1474" s="3" t="s">
        <v>154</v>
      </c>
      <c r="AC1474" s="3" t="s">
        <v>154</v>
      </c>
      <c r="AD1474" s="3" t="s">
        <v>6151</v>
      </c>
      <c r="AE1474" s="3" t="s">
        <v>6151</v>
      </c>
      <c r="AF1474" s="3" t="s">
        <v>154</v>
      </c>
      <c r="AG1474" s="3" t="s">
        <v>154</v>
      </c>
      <c r="AH1474" s="3" t="s">
        <v>6478</v>
      </c>
      <c r="AI1474" s="3" t="s">
        <v>6482</v>
      </c>
      <c r="AJ1474" s="3" t="s">
        <v>6489</v>
      </c>
    </row>
    <row r="1475" spans="1:36" ht="15">
      <c r="A1475" s="10">
        <v>1578</v>
      </c>
      <c r="B1475" t="str">
        <f>IF(K1475="总计","",INDEX(主数据!A:AD,MATCH(J1475,主数据!A:A,0),9))</f>
        <v>华西大区公司</v>
      </c>
      <c r="C1475" t="str">
        <f>IF(K1475="","",INDEX(主数据!A:AD,MATCH(J1475,主数据!A:A,0),11))</f>
        <v>重庆南区</v>
      </c>
      <c r="D1475" t="str">
        <f t="shared" si="92"/>
        <v>CQ27空置物业费标准方式3.60</v>
      </c>
      <c r="E1475" s="13" t="str">
        <f t="shared" ref="E1475:E1538" si="94">TEXT(IF(V1475="","",--V1475),"0.00")</f>
        <v>3.60</v>
      </c>
      <c r="F1475" s="13" t="str">
        <f>IF(E1475="","",IFERROR(IF(IF(K1475="","",INDEX(收费标合同信息维护!A:Q,MATCH(D1475,收费标合同信息维护!J:J,0),10))=D1475,"有","无"),"无"))</f>
        <v>无</v>
      </c>
      <c r="G1475" s="13" t="str">
        <f t="shared" si="93"/>
        <v/>
      </c>
      <c r="H1475" s="13" t="str">
        <f t="shared" ref="H1475:H1538" si="95">TEXT(IF(W1475="","",--W1475),"0.00")</f>
        <v/>
      </c>
      <c r="I1475" s="13" t="str">
        <f>IF(G1475="","",IFERROR(IF(IF(K1475="","",INDEX(收费标合同信息维护!A:Q,MATCH(G1475,收费标合同信息维护!M:M,0),13))=G1475,"有","无"),"无"))</f>
        <v/>
      </c>
      <c r="J1475" s="3" t="s">
        <v>3310</v>
      </c>
      <c r="K1475" s="3" t="s">
        <v>9741</v>
      </c>
      <c r="L1475" s="3" t="s">
        <v>6580</v>
      </c>
      <c r="M1475" s="3" t="s">
        <v>6581</v>
      </c>
      <c r="N1475" s="3" t="s">
        <v>6477</v>
      </c>
      <c r="O1475" s="3" t="s">
        <v>6478</v>
      </c>
      <c r="P1475" s="3" t="s">
        <v>9773</v>
      </c>
      <c r="Q1475" s="3" t="s">
        <v>9774</v>
      </c>
      <c r="R1475" s="3" t="s">
        <v>6484</v>
      </c>
      <c r="S1475" s="3" t="s">
        <v>6491</v>
      </c>
      <c r="T1475" s="3" t="s">
        <v>6481</v>
      </c>
      <c r="U1475" s="3" t="s">
        <v>154</v>
      </c>
      <c r="V1475" s="3" t="s">
        <v>6876</v>
      </c>
      <c r="W1475" s="3" t="s">
        <v>154</v>
      </c>
      <c r="X1475" s="3" t="s">
        <v>154</v>
      </c>
      <c r="Y1475" s="3" t="s">
        <v>154</v>
      </c>
      <c r="Z1475" s="3" t="s">
        <v>154</v>
      </c>
      <c r="AA1475" s="3" t="s">
        <v>154</v>
      </c>
      <c r="AB1475" s="3" t="s">
        <v>154</v>
      </c>
      <c r="AC1475" s="3" t="s">
        <v>154</v>
      </c>
      <c r="AD1475" s="3" t="s">
        <v>6151</v>
      </c>
      <c r="AE1475" s="3" t="s">
        <v>6151</v>
      </c>
      <c r="AF1475" s="3" t="s">
        <v>154</v>
      </c>
      <c r="AG1475" s="3" t="s">
        <v>154</v>
      </c>
      <c r="AH1475" s="3" t="s">
        <v>6597</v>
      </c>
      <c r="AI1475" s="3" t="s">
        <v>6482</v>
      </c>
      <c r="AJ1475" s="3" t="s">
        <v>6036</v>
      </c>
    </row>
    <row r="1476" spans="1:36" ht="15">
      <c r="A1476" s="10">
        <v>1579</v>
      </c>
      <c r="B1476" t="str">
        <f>IF(K1476="总计","",INDEX(主数据!A:AD,MATCH(J1476,主数据!A:A,0),9))</f>
        <v>华西大区公司</v>
      </c>
      <c r="C1476" t="str">
        <f>IF(K1476="","",INDEX(主数据!A:AD,MATCH(J1476,主数据!A:A,0),11))</f>
        <v>重庆南区</v>
      </c>
      <c r="D1476" t="str">
        <f t="shared" si="92"/>
        <v>CQ27空置物业费标准方式1.80</v>
      </c>
      <c r="E1476" s="13" t="str">
        <f t="shared" si="94"/>
        <v>1.80</v>
      </c>
      <c r="F1476" s="13" t="str">
        <f>IF(E1476="","",IFERROR(IF(IF(K1476="","",INDEX(收费标合同信息维护!A:Q,MATCH(D1476,收费标合同信息维护!J:J,0),10))=D1476,"有","无"),"无"))</f>
        <v>无</v>
      </c>
      <c r="G1476" s="13" t="str">
        <f t="shared" si="93"/>
        <v/>
      </c>
      <c r="H1476" s="13" t="str">
        <f t="shared" si="95"/>
        <v/>
      </c>
      <c r="I1476" s="13" t="str">
        <f>IF(G1476="","",IFERROR(IF(IF(K1476="","",INDEX(收费标合同信息维护!A:Q,MATCH(G1476,收费标合同信息维护!M:M,0),13))=G1476,"有","无"),"无"))</f>
        <v/>
      </c>
      <c r="J1476" s="3" t="s">
        <v>3310</v>
      </c>
      <c r="K1476" s="3" t="s">
        <v>9741</v>
      </c>
      <c r="L1476" s="3" t="s">
        <v>6580</v>
      </c>
      <c r="M1476" s="3" t="s">
        <v>6581</v>
      </c>
      <c r="N1476" s="3" t="s">
        <v>6477</v>
      </c>
      <c r="O1476" s="3" t="s">
        <v>6478</v>
      </c>
      <c r="P1476" s="3" t="s">
        <v>9775</v>
      </c>
      <c r="Q1476" s="3" t="s">
        <v>9776</v>
      </c>
      <c r="R1476" s="3" t="s">
        <v>6484</v>
      </c>
      <c r="S1476" s="3" t="s">
        <v>6491</v>
      </c>
      <c r="T1476" s="3" t="s">
        <v>6481</v>
      </c>
      <c r="U1476" s="3" t="s">
        <v>154</v>
      </c>
      <c r="V1476" s="3" t="s">
        <v>6759</v>
      </c>
      <c r="W1476" s="3" t="s">
        <v>154</v>
      </c>
      <c r="X1476" s="3" t="s">
        <v>154</v>
      </c>
      <c r="Y1476" s="3" t="s">
        <v>154</v>
      </c>
      <c r="Z1476" s="3" t="s">
        <v>154</v>
      </c>
      <c r="AA1476" s="3" t="s">
        <v>154</v>
      </c>
      <c r="AB1476" s="3" t="s">
        <v>154</v>
      </c>
      <c r="AC1476" s="3" t="s">
        <v>154</v>
      </c>
      <c r="AD1476" s="3" t="s">
        <v>6151</v>
      </c>
      <c r="AE1476" s="3" t="s">
        <v>6151</v>
      </c>
      <c r="AF1476" s="3" t="s">
        <v>154</v>
      </c>
      <c r="AG1476" s="3" t="s">
        <v>154</v>
      </c>
      <c r="AH1476" s="3" t="s">
        <v>6597</v>
      </c>
      <c r="AI1476" s="3" t="s">
        <v>6482</v>
      </c>
      <c r="AJ1476" s="3" t="s">
        <v>6489</v>
      </c>
    </row>
    <row r="1477" spans="1:36" ht="15">
      <c r="A1477" s="10">
        <v>1580</v>
      </c>
      <c r="B1477" t="str">
        <f>IF(K1477="总计","",INDEX(主数据!A:AD,MATCH(J1477,主数据!A:A,0),9))</f>
        <v>华西大区公司</v>
      </c>
      <c r="C1477" t="str">
        <f>IF(K1477="","",INDEX(主数据!A:AD,MATCH(J1477,主数据!A:A,0),11))</f>
        <v>重庆南区</v>
      </c>
      <c r="D1477" t="str">
        <f t="shared" si="92"/>
        <v>CQ27空置物业费标准方式2.00</v>
      </c>
      <c r="E1477" s="13" t="str">
        <f t="shared" si="94"/>
        <v>2.00</v>
      </c>
      <c r="F1477" s="13" t="str">
        <f>IF(E1477="","",IFERROR(IF(IF(K1477="","",INDEX(收费标合同信息维护!A:Q,MATCH(D1477,收费标合同信息维护!J:J,0),10))=D1477,"有","无"),"无"))</f>
        <v>无</v>
      </c>
      <c r="G1477" s="13" t="str">
        <f t="shared" si="93"/>
        <v/>
      </c>
      <c r="H1477" s="13" t="str">
        <f t="shared" si="95"/>
        <v/>
      </c>
      <c r="I1477" s="13" t="str">
        <f>IF(G1477="","",IFERROR(IF(IF(K1477="","",INDEX(收费标合同信息维护!A:Q,MATCH(G1477,收费标合同信息维护!M:M,0),13))=G1477,"有","无"),"无"))</f>
        <v/>
      </c>
      <c r="J1477" s="3" t="s">
        <v>3310</v>
      </c>
      <c r="K1477" s="3" t="s">
        <v>9741</v>
      </c>
      <c r="L1477" s="3" t="s">
        <v>6580</v>
      </c>
      <c r="M1477" s="3" t="s">
        <v>6581</v>
      </c>
      <c r="N1477" s="3" t="s">
        <v>6477</v>
      </c>
      <c r="O1477" s="3" t="s">
        <v>6478</v>
      </c>
      <c r="P1477" s="3" t="s">
        <v>9777</v>
      </c>
      <c r="Q1477" s="3" t="s">
        <v>9778</v>
      </c>
      <c r="R1477" s="3" t="s">
        <v>6484</v>
      </c>
      <c r="S1477" s="3" t="s">
        <v>6491</v>
      </c>
      <c r="T1477" s="3" t="s">
        <v>6481</v>
      </c>
      <c r="U1477" s="3" t="s">
        <v>154</v>
      </c>
      <c r="V1477" s="3" t="s">
        <v>6686</v>
      </c>
      <c r="W1477" s="3" t="s">
        <v>154</v>
      </c>
      <c r="X1477" s="3" t="s">
        <v>154</v>
      </c>
      <c r="Y1477" s="3" t="s">
        <v>154</v>
      </c>
      <c r="Z1477" s="3" t="s">
        <v>154</v>
      </c>
      <c r="AA1477" s="3" t="s">
        <v>154</v>
      </c>
      <c r="AB1477" s="3" t="s">
        <v>154</v>
      </c>
      <c r="AC1477" s="3" t="s">
        <v>154</v>
      </c>
      <c r="AD1477" s="3" t="s">
        <v>6151</v>
      </c>
      <c r="AE1477" s="3" t="s">
        <v>6151</v>
      </c>
      <c r="AF1477" s="3" t="s">
        <v>154</v>
      </c>
      <c r="AG1477" s="3" t="s">
        <v>154</v>
      </c>
      <c r="AH1477" s="3" t="s">
        <v>6597</v>
      </c>
      <c r="AI1477" s="3" t="s">
        <v>6482</v>
      </c>
      <c r="AJ1477" s="3" t="s">
        <v>23</v>
      </c>
    </row>
    <row r="1478" spans="1:36" ht="15">
      <c r="A1478" s="10">
        <v>1581</v>
      </c>
      <c r="B1478" t="str">
        <f>IF(K1478="总计","",INDEX(主数据!A:AD,MATCH(J1478,主数据!A:A,0),9))</f>
        <v>华西大区公司</v>
      </c>
      <c r="C1478" t="str">
        <f>IF(K1478="","",INDEX(主数据!A:AD,MATCH(J1478,主数据!A:A,0),11))</f>
        <v>重庆南区</v>
      </c>
      <c r="D1478" t="str">
        <f t="shared" si="92"/>
        <v>CQ27空置物业费标准方式1.00</v>
      </c>
      <c r="E1478" s="13" t="str">
        <f t="shared" si="94"/>
        <v>1.00</v>
      </c>
      <c r="F1478" s="13" t="str">
        <f>IF(E1478="","",IFERROR(IF(IF(K1478="","",INDEX(收费标合同信息维护!A:Q,MATCH(D1478,收费标合同信息维护!J:J,0),10))=D1478,"有","无"),"无"))</f>
        <v>无</v>
      </c>
      <c r="G1478" s="13" t="str">
        <f t="shared" si="93"/>
        <v/>
      </c>
      <c r="H1478" s="13" t="str">
        <f t="shared" si="95"/>
        <v/>
      </c>
      <c r="I1478" s="13" t="str">
        <f>IF(G1478="","",IFERROR(IF(IF(K1478="","",INDEX(收费标合同信息维护!A:Q,MATCH(G1478,收费标合同信息维护!M:M,0),13))=G1478,"有","无"),"无"))</f>
        <v/>
      </c>
      <c r="J1478" s="3" t="s">
        <v>3310</v>
      </c>
      <c r="K1478" s="3" t="s">
        <v>9741</v>
      </c>
      <c r="L1478" s="3" t="s">
        <v>6580</v>
      </c>
      <c r="M1478" s="3" t="s">
        <v>6581</v>
      </c>
      <c r="N1478" s="3" t="s">
        <v>6477</v>
      </c>
      <c r="O1478" s="3" t="s">
        <v>6478</v>
      </c>
      <c r="P1478" s="3" t="s">
        <v>9779</v>
      </c>
      <c r="Q1478" s="3" t="s">
        <v>9780</v>
      </c>
      <c r="R1478" s="3" t="s">
        <v>6484</v>
      </c>
      <c r="S1478" s="3" t="s">
        <v>6491</v>
      </c>
      <c r="T1478" s="3" t="s">
        <v>6481</v>
      </c>
      <c r="U1478" s="3" t="s">
        <v>154</v>
      </c>
      <c r="V1478" s="3" t="s">
        <v>6737</v>
      </c>
      <c r="W1478" s="3" t="s">
        <v>154</v>
      </c>
      <c r="X1478" s="3" t="s">
        <v>154</v>
      </c>
      <c r="Y1478" s="3" t="s">
        <v>154</v>
      </c>
      <c r="Z1478" s="3" t="s">
        <v>154</v>
      </c>
      <c r="AA1478" s="3" t="s">
        <v>154</v>
      </c>
      <c r="AB1478" s="3" t="s">
        <v>154</v>
      </c>
      <c r="AC1478" s="3" t="s">
        <v>154</v>
      </c>
      <c r="AD1478" s="3" t="s">
        <v>6151</v>
      </c>
      <c r="AE1478" s="3" t="s">
        <v>6151</v>
      </c>
      <c r="AF1478" s="3" t="s">
        <v>154</v>
      </c>
      <c r="AG1478" s="3" t="s">
        <v>154</v>
      </c>
      <c r="AH1478" s="3" t="s">
        <v>6597</v>
      </c>
      <c r="AI1478" s="3" t="s">
        <v>6482</v>
      </c>
      <c r="AJ1478" s="3" t="s">
        <v>20</v>
      </c>
    </row>
    <row r="1479" spans="1:36" ht="15">
      <c r="A1479" s="10">
        <v>1582</v>
      </c>
      <c r="B1479" t="str">
        <f>IF(K1479="总计","",INDEX(主数据!A:AD,MATCH(J1479,主数据!A:A,0),9))</f>
        <v>华西大区公司</v>
      </c>
      <c r="C1479" t="str">
        <f>IF(K1479="","",INDEX(主数据!A:AD,MATCH(J1479,主数据!A:A,0),11))</f>
        <v>重庆南区</v>
      </c>
      <c r="D1479" t="str">
        <f t="shared" si="92"/>
        <v>CQ27空置物业费标准方式5.00</v>
      </c>
      <c r="E1479" s="13" t="str">
        <f t="shared" si="94"/>
        <v>5.00</v>
      </c>
      <c r="F1479" s="13" t="str">
        <f>IF(E1479="","",IFERROR(IF(IF(K1479="","",INDEX(收费标合同信息维护!A:Q,MATCH(D1479,收费标合同信息维护!J:J,0),10))=D1479,"有","无"),"无"))</f>
        <v>无</v>
      </c>
      <c r="G1479" s="13" t="str">
        <f t="shared" si="93"/>
        <v/>
      </c>
      <c r="H1479" s="13" t="str">
        <f t="shared" si="95"/>
        <v/>
      </c>
      <c r="I1479" s="13" t="str">
        <f>IF(G1479="","",IFERROR(IF(IF(K1479="","",INDEX(收费标合同信息维护!A:Q,MATCH(G1479,收费标合同信息维护!M:M,0),13))=G1479,"有","无"),"无"))</f>
        <v/>
      </c>
      <c r="J1479" s="3" t="s">
        <v>3310</v>
      </c>
      <c r="K1479" s="3" t="s">
        <v>9741</v>
      </c>
      <c r="L1479" s="3" t="s">
        <v>6580</v>
      </c>
      <c r="M1479" s="3" t="s">
        <v>6581</v>
      </c>
      <c r="N1479" s="3" t="s">
        <v>6477</v>
      </c>
      <c r="O1479" s="3" t="s">
        <v>6478</v>
      </c>
      <c r="P1479" s="3" t="s">
        <v>9781</v>
      </c>
      <c r="Q1479" s="3" t="s">
        <v>9782</v>
      </c>
      <c r="R1479" s="3" t="s">
        <v>6484</v>
      </c>
      <c r="S1479" s="3" t="s">
        <v>6491</v>
      </c>
      <c r="T1479" s="3" t="s">
        <v>6481</v>
      </c>
      <c r="U1479" s="3" t="s">
        <v>154</v>
      </c>
      <c r="V1479" s="3" t="s">
        <v>6744</v>
      </c>
      <c r="W1479" s="3" t="s">
        <v>154</v>
      </c>
      <c r="X1479" s="3" t="s">
        <v>154</v>
      </c>
      <c r="Y1479" s="3" t="s">
        <v>154</v>
      </c>
      <c r="Z1479" s="3" t="s">
        <v>154</v>
      </c>
      <c r="AA1479" s="3" t="s">
        <v>154</v>
      </c>
      <c r="AB1479" s="3" t="s">
        <v>154</v>
      </c>
      <c r="AC1479" s="3" t="s">
        <v>154</v>
      </c>
      <c r="AD1479" s="3" t="s">
        <v>6151</v>
      </c>
      <c r="AE1479" s="3" t="s">
        <v>6151</v>
      </c>
      <c r="AF1479" s="3" t="s">
        <v>154</v>
      </c>
      <c r="AG1479" s="3" t="s">
        <v>154</v>
      </c>
      <c r="AH1479" s="3" t="s">
        <v>6597</v>
      </c>
      <c r="AI1479" s="3" t="s">
        <v>6482</v>
      </c>
      <c r="AJ1479" s="3" t="s">
        <v>6489</v>
      </c>
    </row>
    <row r="1480" spans="1:36" ht="15">
      <c r="A1480" s="10">
        <v>1583</v>
      </c>
      <c r="B1480" t="str">
        <f>IF(K1480="总计","",INDEX(主数据!A:AD,MATCH(J1480,主数据!A:A,0),9))</f>
        <v>华西大区公司</v>
      </c>
      <c r="C1480" t="str">
        <f>IF(K1480="","",INDEX(主数据!A:AD,MATCH(J1480,主数据!A:A,0),11))</f>
        <v>重庆南区</v>
      </c>
      <c r="D1480" t="str">
        <f t="shared" si="92"/>
        <v>CQ27空置物业费标准方式2.50</v>
      </c>
      <c r="E1480" s="13" t="str">
        <f t="shared" si="94"/>
        <v>2.50</v>
      </c>
      <c r="F1480" s="13" t="str">
        <f>IF(E1480="","",IFERROR(IF(IF(K1480="","",INDEX(收费标合同信息维护!A:Q,MATCH(D1480,收费标合同信息维护!J:J,0),10))=D1480,"有","无"),"无"))</f>
        <v>无</v>
      </c>
      <c r="G1480" s="13" t="str">
        <f t="shared" si="93"/>
        <v/>
      </c>
      <c r="H1480" s="13" t="str">
        <f t="shared" si="95"/>
        <v/>
      </c>
      <c r="I1480" s="13" t="str">
        <f>IF(G1480="","",IFERROR(IF(IF(K1480="","",INDEX(收费标合同信息维护!A:Q,MATCH(G1480,收费标合同信息维护!M:M,0),13))=G1480,"有","无"),"无"))</f>
        <v/>
      </c>
      <c r="J1480" s="3" t="s">
        <v>3310</v>
      </c>
      <c r="K1480" s="3" t="s">
        <v>9741</v>
      </c>
      <c r="L1480" s="3" t="s">
        <v>6580</v>
      </c>
      <c r="M1480" s="3" t="s">
        <v>6581</v>
      </c>
      <c r="N1480" s="3" t="s">
        <v>6477</v>
      </c>
      <c r="O1480" s="3" t="s">
        <v>6478</v>
      </c>
      <c r="P1480" s="3" t="s">
        <v>9783</v>
      </c>
      <c r="Q1480" s="3" t="s">
        <v>9784</v>
      </c>
      <c r="R1480" s="3" t="s">
        <v>6484</v>
      </c>
      <c r="S1480" s="3" t="s">
        <v>6491</v>
      </c>
      <c r="T1480" s="3" t="s">
        <v>6481</v>
      </c>
      <c r="U1480" s="3" t="s">
        <v>154</v>
      </c>
      <c r="V1480" s="3" t="s">
        <v>6675</v>
      </c>
      <c r="W1480" s="3" t="s">
        <v>154</v>
      </c>
      <c r="X1480" s="3" t="s">
        <v>154</v>
      </c>
      <c r="Y1480" s="3" t="s">
        <v>154</v>
      </c>
      <c r="Z1480" s="3" t="s">
        <v>154</v>
      </c>
      <c r="AA1480" s="3" t="s">
        <v>154</v>
      </c>
      <c r="AB1480" s="3" t="s">
        <v>154</v>
      </c>
      <c r="AC1480" s="3" t="s">
        <v>154</v>
      </c>
      <c r="AD1480" s="3" t="s">
        <v>6151</v>
      </c>
      <c r="AE1480" s="3" t="s">
        <v>6151</v>
      </c>
      <c r="AF1480" s="3" t="s">
        <v>154</v>
      </c>
      <c r="AG1480" s="3" t="s">
        <v>154</v>
      </c>
      <c r="AH1480" s="3" t="s">
        <v>6597</v>
      </c>
      <c r="AI1480" s="3" t="s">
        <v>6482</v>
      </c>
      <c r="AJ1480" s="3" t="s">
        <v>6489</v>
      </c>
    </row>
    <row r="1481" spans="1:36" ht="15">
      <c r="A1481" s="10">
        <v>1584</v>
      </c>
      <c r="B1481" t="str">
        <f>IF(K1481="总计","",INDEX(主数据!A:AD,MATCH(J1481,主数据!A:A,0),9))</f>
        <v>华西大区公司</v>
      </c>
      <c r="C1481" t="str">
        <f>IF(K1481="","",INDEX(主数据!A:AD,MATCH(J1481,主数据!A:A,0),11))</f>
        <v>重庆南区</v>
      </c>
      <c r="D1481" t="str">
        <f t="shared" si="92"/>
        <v>CQ28物业服务费标准方式2.00</v>
      </c>
      <c r="E1481" s="13" t="str">
        <f t="shared" si="94"/>
        <v>2.00</v>
      </c>
      <c r="F1481" s="13" t="str">
        <f>IF(E1481="","",IFERROR(IF(IF(K1481="","",INDEX(收费标合同信息维护!A:Q,MATCH(D1481,收费标合同信息维护!J:J,0),10))=D1481,"有","无"),"无"))</f>
        <v>无</v>
      </c>
      <c r="G1481" s="13" t="str">
        <f t="shared" si="93"/>
        <v/>
      </c>
      <c r="H1481" s="13" t="str">
        <f t="shared" si="95"/>
        <v/>
      </c>
      <c r="I1481" s="13" t="str">
        <f>IF(G1481="","",IFERROR(IF(IF(K1481="","",INDEX(收费标合同信息维护!A:Q,MATCH(G1481,收费标合同信息维护!M:M,0),13))=G1481,"有","无"),"无"))</f>
        <v/>
      </c>
      <c r="J1481" s="3" t="s">
        <v>3319</v>
      </c>
      <c r="K1481" s="3" t="s">
        <v>9785</v>
      </c>
      <c r="L1481" s="3" t="s">
        <v>6025</v>
      </c>
      <c r="M1481" s="3" t="s">
        <v>6026</v>
      </c>
      <c r="N1481" s="3" t="s">
        <v>6477</v>
      </c>
      <c r="O1481" s="3" t="s">
        <v>6478</v>
      </c>
      <c r="P1481" s="3" t="s">
        <v>9786</v>
      </c>
      <c r="Q1481" s="3" t="s">
        <v>7895</v>
      </c>
      <c r="R1481" s="3" t="s">
        <v>6484</v>
      </c>
      <c r="S1481" s="3" t="s">
        <v>6491</v>
      </c>
      <c r="T1481" s="3" t="s">
        <v>6481</v>
      </c>
      <c r="U1481" s="3" t="s">
        <v>154</v>
      </c>
      <c r="V1481" s="3" t="s">
        <v>6686</v>
      </c>
      <c r="W1481" s="3" t="s">
        <v>154</v>
      </c>
      <c r="X1481" s="3" t="s">
        <v>154</v>
      </c>
      <c r="Y1481" s="3" t="s">
        <v>154</v>
      </c>
      <c r="Z1481" s="3" t="s">
        <v>154</v>
      </c>
      <c r="AA1481" s="3" t="s">
        <v>154</v>
      </c>
      <c r="AB1481" s="3" t="s">
        <v>154</v>
      </c>
      <c r="AC1481" s="3" t="s">
        <v>154</v>
      </c>
      <c r="AD1481" s="3" t="s">
        <v>6151</v>
      </c>
      <c r="AE1481" s="3" t="s">
        <v>6151</v>
      </c>
      <c r="AF1481" s="3" t="s">
        <v>6040</v>
      </c>
      <c r="AG1481" s="3" t="s">
        <v>154</v>
      </c>
      <c r="AH1481" s="3" t="s">
        <v>6478</v>
      </c>
      <c r="AI1481" s="3" t="s">
        <v>6482</v>
      </c>
      <c r="AJ1481" s="3" t="s">
        <v>6061</v>
      </c>
    </row>
    <row r="1482" spans="1:36" ht="15">
      <c r="A1482" s="10">
        <v>1585</v>
      </c>
      <c r="B1482" t="str">
        <f>IF(K1482="总计","",INDEX(主数据!A:AD,MATCH(J1482,主数据!A:A,0),9))</f>
        <v>华西大区公司</v>
      </c>
      <c r="C1482" t="str">
        <f>IF(K1482="","",INDEX(主数据!A:AD,MATCH(J1482,主数据!A:A,0),11))</f>
        <v>重庆南区</v>
      </c>
      <c r="D1482" t="str">
        <f t="shared" si="92"/>
        <v>CQ28物业服务费标准方式4.00</v>
      </c>
      <c r="E1482" s="13" t="str">
        <f t="shared" si="94"/>
        <v>4.00</v>
      </c>
      <c r="F1482" s="13" t="str">
        <f>IF(E1482="","",IFERROR(IF(IF(K1482="","",INDEX(收费标合同信息维护!A:Q,MATCH(D1482,收费标合同信息维护!J:J,0),10))=D1482,"有","无"),"无"))</f>
        <v>无</v>
      </c>
      <c r="G1482" s="13" t="str">
        <f t="shared" si="93"/>
        <v/>
      </c>
      <c r="H1482" s="13" t="str">
        <f t="shared" si="95"/>
        <v/>
      </c>
      <c r="I1482" s="13" t="str">
        <f>IF(G1482="","",IFERROR(IF(IF(K1482="","",INDEX(收费标合同信息维护!A:Q,MATCH(G1482,收费标合同信息维护!M:M,0),13))=G1482,"有","无"),"无"))</f>
        <v/>
      </c>
      <c r="J1482" s="3" t="s">
        <v>3319</v>
      </c>
      <c r="K1482" s="3" t="s">
        <v>9785</v>
      </c>
      <c r="L1482" s="3" t="s">
        <v>6025</v>
      </c>
      <c r="M1482" s="3" t="s">
        <v>6026</v>
      </c>
      <c r="N1482" s="3" t="s">
        <v>6477</v>
      </c>
      <c r="O1482" s="3" t="s">
        <v>6478</v>
      </c>
      <c r="P1482" s="3" t="s">
        <v>9787</v>
      </c>
      <c r="Q1482" s="3" t="s">
        <v>6873</v>
      </c>
      <c r="R1482" s="3" t="s">
        <v>6484</v>
      </c>
      <c r="S1482" s="3" t="s">
        <v>6491</v>
      </c>
      <c r="T1482" s="3" t="s">
        <v>6481</v>
      </c>
      <c r="U1482" s="3" t="s">
        <v>154</v>
      </c>
      <c r="V1482" s="3" t="s">
        <v>6755</v>
      </c>
      <c r="W1482" s="3" t="s">
        <v>154</v>
      </c>
      <c r="X1482" s="3" t="s">
        <v>154</v>
      </c>
      <c r="Y1482" s="3" t="s">
        <v>154</v>
      </c>
      <c r="Z1482" s="3" t="s">
        <v>154</v>
      </c>
      <c r="AA1482" s="3" t="s">
        <v>154</v>
      </c>
      <c r="AB1482" s="3" t="s">
        <v>154</v>
      </c>
      <c r="AC1482" s="3" t="s">
        <v>154</v>
      </c>
      <c r="AD1482" s="3" t="s">
        <v>6151</v>
      </c>
      <c r="AE1482" s="3" t="s">
        <v>6151</v>
      </c>
      <c r="AF1482" s="3" t="s">
        <v>6040</v>
      </c>
      <c r="AG1482" s="3" t="s">
        <v>154</v>
      </c>
      <c r="AH1482" s="3" t="s">
        <v>6478</v>
      </c>
      <c r="AI1482" s="3" t="s">
        <v>6482</v>
      </c>
      <c r="AJ1482" s="3" t="s">
        <v>6043</v>
      </c>
    </row>
    <row r="1483" spans="1:36" ht="15">
      <c r="A1483" s="10">
        <v>1586</v>
      </c>
      <c r="B1483" t="str">
        <f>IF(K1483="总计","",INDEX(主数据!A:AD,MATCH(J1483,主数据!A:A,0),9))</f>
        <v>华西大区公司</v>
      </c>
      <c r="C1483" t="str">
        <f>IF(K1483="","",INDEX(主数据!A:AD,MATCH(J1483,主数据!A:A,0),11))</f>
        <v>重庆南区</v>
      </c>
      <c r="D1483" t="str">
        <f t="shared" si="92"/>
        <v>CQ28物业服务费标准方式1.10</v>
      </c>
      <c r="E1483" s="13" t="str">
        <f t="shared" si="94"/>
        <v>1.10</v>
      </c>
      <c r="F1483" s="13" t="str">
        <f>IF(E1483="","",IFERROR(IF(IF(K1483="","",INDEX(收费标合同信息维护!A:Q,MATCH(D1483,收费标合同信息维护!J:J,0),10))=D1483,"有","无"),"无"))</f>
        <v>无</v>
      </c>
      <c r="G1483" s="13" t="str">
        <f t="shared" si="93"/>
        <v/>
      </c>
      <c r="H1483" s="13" t="str">
        <f t="shared" si="95"/>
        <v/>
      </c>
      <c r="I1483" s="13" t="str">
        <f>IF(G1483="","",IFERROR(IF(IF(K1483="","",INDEX(收费标合同信息维护!A:Q,MATCH(G1483,收费标合同信息维护!M:M,0),13))=G1483,"有","无"),"无"))</f>
        <v/>
      </c>
      <c r="J1483" s="3" t="s">
        <v>3319</v>
      </c>
      <c r="K1483" s="3" t="s">
        <v>9785</v>
      </c>
      <c r="L1483" s="3" t="s">
        <v>6025</v>
      </c>
      <c r="M1483" s="3" t="s">
        <v>6026</v>
      </c>
      <c r="N1483" s="3" t="s">
        <v>6477</v>
      </c>
      <c r="O1483" s="3" t="s">
        <v>6478</v>
      </c>
      <c r="P1483" s="3" t="s">
        <v>9788</v>
      </c>
      <c r="Q1483" s="3" t="s">
        <v>9789</v>
      </c>
      <c r="R1483" s="3" t="s">
        <v>6484</v>
      </c>
      <c r="S1483" s="3" t="s">
        <v>6491</v>
      </c>
      <c r="T1483" s="3" t="s">
        <v>6481</v>
      </c>
      <c r="U1483" s="3" t="s">
        <v>154</v>
      </c>
      <c r="V1483" s="3" t="s">
        <v>6488</v>
      </c>
      <c r="W1483" s="3" t="s">
        <v>154</v>
      </c>
      <c r="X1483" s="3" t="s">
        <v>154</v>
      </c>
      <c r="Y1483" s="3" t="s">
        <v>154</v>
      </c>
      <c r="Z1483" s="3" t="s">
        <v>154</v>
      </c>
      <c r="AA1483" s="3" t="s">
        <v>154</v>
      </c>
      <c r="AB1483" s="3" t="s">
        <v>154</v>
      </c>
      <c r="AC1483" s="3" t="s">
        <v>154</v>
      </c>
      <c r="AD1483" s="3" t="s">
        <v>6151</v>
      </c>
      <c r="AE1483" s="3" t="s">
        <v>6151</v>
      </c>
      <c r="AF1483" s="3" t="s">
        <v>6040</v>
      </c>
      <c r="AG1483" s="3" t="s">
        <v>154</v>
      </c>
      <c r="AH1483" s="3" t="s">
        <v>6478</v>
      </c>
      <c r="AI1483" s="3" t="s">
        <v>6482</v>
      </c>
      <c r="AJ1483" s="3" t="s">
        <v>6192</v>
      </c>
    </row>
    <row r="1484" spans="1:36" ht="15">
      <c r="A1484" s="10">
        <v>1587</v>
      </c>
      <c r="B1484" t="str">
        <f>IF(K1484="总计","",INDEX(主数据!A:AD,MATCH(J1484,主数据!A:A,0),9))</f>
        <v>华西大区公司</v>
      </c>
      <c r="C1484" t="str">
        <f>IF(K1484="","",INDEX(主数据!A:AD,MATCH(J1484,主数据!A:A,0),11))</f>
        <v>重庆南区</v>
      </c>
      <c r="D1484" t="str">
        <f t="shared" si="92"/>
        <v>CQ28物业服务费标准方式2.20</v>
      </c>
      <c r="E1484" s="13" t="str">
        <f t="shared" si="94"/>
        <v>2.20</v>
      </c>
      <c r="F1484" s="13" t="str">
        <f>IF(E1484="","",IFERROR(IF(IF(K1484="","",INDEX(收费标合同信息维护!A:Q,MATCH(D1484,收费标合同信息维护!J:J,0),10))=D1484,"有","无"),"无"))</f>
        <v>无</v>
      </c>
      <c r="G1484" s="13" t="str">
        <f t="shared" si="93"/>
        <v/>
      </c>
      <c r="H1484" s="13" t="str">
        <f t="shared" si="95"/>
        <v/>
      </c>
      <c r="I1484" s="13" t="str">
        <f>IF(G1484="","",IFERROR(IF(IF(K1484="","",INDEX(收费标合同信息维护!A:Q,MATCH(G1484,收费标合同信息维护!M:M,0),13))=G1484,"有","无"),"无"))</f>
        <v/>
      </c>
      <c r="J1484" s="3" t="s">
        <v>3319</v>
      </c>
      <c r="K1484" s="3" t="s">
        <v>9785</v>
      </c>
      <c r="L1484" s="3" t="s">
        <v>6025</v>
      </c>
      <c r="M1484" s="3" t="s">
        <v>6026</v>
      </c>
      <c r="N1484" s="3" t="s">
        <v>6477</v>
      </c>
      <c r="O1484" s="3" t="s">
        <v>6478</v>
      </c>
      <c r="P1484" s="3" t="s">
        <v>9790</v>
      </c>
      <c r="Q1484" s="3" t="s">
        <v>6862</v>
      </c>
      <c r="R1484" s="3" t="s">
        <v>6484</v>
      </c>
      <c r="S1484" s="3" t="s">
        <v>6491</v>
      </c>
      <c r="T1484" s="3" t="s">
        <v>6481</v>
      </c>
      <c r="U1484" s="3" t="s">
        <v>154</v>
      </c>
      <c r="V1484" s="3" t="s">
        <v>6863</v>
      </c>
      <c r="W1484" s="3" t="s">
        <v>154</v>
      </c>
      <c r="X1484" s="3" t="s">
        <v>154</v>
      </c>
      <c r="Y1484" s="3" t="s">
        <v>154</v>
      </c>
      <c r="Z1484" s="3" t="s">
        <v>154</v>
      </c>
      <c r="AA1484" s="3" t="s">
        <v>154</v>
      </c>
      <c r="AB1484" s="3" t="s">
        <v>154</v>
      </c>
      <c r="AC1484" s="3" t="s">
        <v>154</v>
      </c>
      <c r="AD1484" s="3" t="s">
        <v>6151</v>
      </c>
      <c r="AE1484" s="3" t="s">
        <v>6151</v>
      </c>
      <c r="AF1484" s="3" t="s">
        <v>6040</v>
      </c>
      <c r="AG1484" s="3" t="s">
        <v>154</v>
      </c>
      <c r="AH1484" s="3" t="s">
        <v>6478</v>
      </c>
      <c r="AI1484" s="3" t="s">
        <v>6482</v>
      </c>
      <c r="AJ1484" s="3" t="s">
        <v>18157</v>
      </c>
    </row>
    <row r="1485" spans="1:36" ht="15">
      <c r="A1485" s="10">
        <v>1588</v>
      </c>
      <c r="B1485" t="str">
        <f>IF(K1485="总计","",INDEX(主数据!A:AD,MATCH(J1485,主数据!A:A,0),9))</f>
        <v>华西大区公司</v>
      </c>
      <c r="C1485" t="str">
        <f>IF(K1485="","",INDEX(主数据!A:AD,MATCH(J1485,主数据!A:A,0),11))</f>
        <v>重庆南区</v>
      </c>
      <c r="D1485" t="str">
        <f t="shared" si="92"/>
        <v>CQ28物业服务费标准方式1.20</v>
      </c>
      <c r="E1485" s="13" t="str">
        <f t="shared" si="94"/>
        <v>1.20</v>
      </c>
      <c r="F1485" s="13" t="str">
        <f>IF(E1485="","",IFERROR(IF(IF(K1485="","",INDEX(收费标合同信息维护!A:Q,MATCH(D1485,收费标合同信息维护!J:J,0),10))=D1485,"有","无"),"无"))</f>
        <v>无</v>
      </c>
      <c r="G1485" s="13" t="str">
        <f t="shared" si="93"/>
        <v/>
      </c>
      <c r="H1485" s="13" t="str">
        <f t="shared" si="95"/>
        <v/>
      </c>
      <c r="I1485" s="13" t="str">
        <f>IF(G1485="","",IFERROR(IF(IF(K1485="","",INDEX(收费标合同信息维护!A:Q,MATCH(G1485,收费标合同信息维护!M:M,0),13))=G1485,"有","无"),"无"))</f>
        <v/>
      </c>
      <c r="J1485" s="3" t="s">
        <v>3319</v>
      </c>
      <c r="K1485" s="3" t="s">
        <v>9785</v>
      </c>
      <c r="L1485" s="3" t="s">
        <v>6025</v>
      </c>
      <c r="M1485" s="3" t="s">
        <v>6026</v>
      </c>
      <c r="N1485" s="3" t="s">
        <v>6477</v>
      </c>
      <c r="O1485" s="3" t="s">
        <v>6478</v>
      </c>
      <c r="P1485" s="3" t="s">
        <v>9792</v>
      </c>
      <c r="Q1485" s="3" t="s">
        <v>9793</v>
      </c>
      <c r="R1485" s="3" t="s">
        <v>6484</v>
      </c>
      <c r="S1485" s="3" t="s">
        <v>6491</v>
      </c>
      <c r="T1485" s="3" t="s">
        <v>6481</v>
      </c>
      <c r="U1485" s="3" t="s">
        <v>154</v>
      </c>
      <c r="V1485" s="3" t="s">
        <v>6614</v>
      </c>
      <c r="W1485" s="3" t="s">
        <v>154</v>
      </c>
      <c r="X1485" s="3" t="s">
        <v>154</v>
      </c>
      <c r="Y1485" s="3" t="s">
        <v>154</v>
      </c>
      <c r="Z1485" s="3" t="s">
        <v>154</v>
      </c>
      <c r="AA1485" s="3" t="s">
        <v>154</v>
      </c>
      <c r="AB1485" s="3" t="s">
        <v>154</v>
      </c>
      <c r="AC1485" s="3" t="s">
        <v>154</v>
      </c>
      <c r="AD1485" s="3" t="s">
        <v>6151</v>
      </c>
      <c r="AE1485" s="3" t="s">
        <v>6151</v>
      </c>
      <c r="AF1485" s="3" t="s">
        <v>6040</v>
      </c>
      <c r="AG1485" s="3" t="s">
        <v>154</v>
      </c>
      <c r="AH1485" s="3" t="s">
        <v>6478</v>
      </c>
      <c r="AI1485" s="3" t="s">
        <v>6482</v>
      </c>
      <c r="AJ1485" s="3" t="s">
        <v>6406</v>
      </c>
    </row>
    <row r="1486" spans="1:36" ht="15">
      <c r="A1486" s="10">
        <v>1589</v>
      </c>
      <c r="B1486" t="str">
        <f>IF(K1486="总计","",INDEX(主数据!A:AD,MATCH(J1486,主数据!A:A,0),9))</f>
        <v>华西大区公司</v>
      </c>
      <c r="C1486" t="str">
        <f>IF(K1486="","",INDEX(主数据!A:AD,MATCH(J1486,主数据!A:A,0),11))</f>
        <v>重庆南区</v>
      </c>
      <c r="D1486" t="str">
        <f t="shared" si="92"/>
        <v>CQ28物业服务费标准方式2.40</v>
      </c>
      <c r="E1486" s="13" t="str">
        <f t="shared" si="94"/>
        <v>2.40</v>
      </c>
      <c r="F1486" s="13" t="str">
        <f>IF(E1486="","",IFERROR(IF(IF(K1486="","",INDEX(收费标合同信息维护!A:Q,MATCH(D1486,收费标合同信息维护!J:J,0),10))=D1486,"有","无"),"无"))</f>
        <v>无</v>
      </c>
      <c r="G1486" s="13" t="str">
        <f t="shared" si="93"/>
        <v/>
      </c>
      <c r="H1486" s="13" t="str">
        <f t="shared" si="95"/>
        <v/>
      </c>
      <c r="I1486" s="13" t="str">
        <f>IF(G1486="","",IFERROR(IF(IF(K1486="","",INDEX(收费标合同信息维护!A:Q,MATCH(G1486,收费标合同信息维护!M:M,0),13))=G1486,"有","无"),"无"))</f>
        <v/>
      </c>
      <c r="J1486" s="3" t="s">
        <v>3319</v>
      </c>
      <c r="K1486" s="3" t="s">
        <v>9785</v>
      </c>
      <c r="L1486" s="3" t="s">
        <v>6025</v>
      </c>
      <c r="M1486" s="3" t="s">
        <v>6026</v>
      </c>
      <c r="N1486" s="3" t="s">
        <v>6477</v>
      </c>
      <c r="O1486" s="3" t="s">
        <v>6478</v>
      </c>
      <c r="P1486" s="3" t="s">
        <v>9794</v>
      </c>
      <c r="Q1486" s="3" t="s">
        <v>9237</v>
      </c>
      <c r="R1486" s="3" t="s">
        <v>6484</v>
      </c>
      <c r="S1486" s="3" t="s">
        <v>6491</v>
      </c>
      <c r="T1486" s="3" t="s">
        <v>6481</v>
      </c>
      <c r="U1486" s="3" t="s">
        <v>154</v>
      </c>
      <c r="V1486" s="3" t="s">
        <v>6765</v>
      </c>
      <c r="W1486" s="3" t="s">
        <v>154</v>
      </c>
      <c r="X1486" s="3" t="s">
        <v>154</v>
      </c>
      <c r="Y1486" s="3" t="s">
        <v>154</v>
      </c>
      <c r="Z1486" s="3" t="s">
        <v>154</v>
      </c>
      <c r="AA1486" s="3" t="s">
        <v>154</v>
      </c>
      <c r="AB1486" s="3" t="s">
        <v>154</v>
      </c>
      <c r="AC1486" s="3" t="s">
        <v>154</v>
      </c>
      <c r="AD1486" s="3" t="s">
        <v>6151</v>
      </c>
      <c r="AE1486" s="3" t="s">
        <v>6151</v>
      </c>
      <c r="AF1486" s="3" t="s">
        <v>6040</v>
      </c>
      <c r="AG1486" s="3" t="s">
        <v>154</v>
      </c>
      <c r="AH1486" s="3" t="s">
        <v>6478</v>
      </c>
      <c r="AI1486" s="3" t="s">
        <v>6482</v>
      </c>
      <c r="AJ1486" s="3" t="s">
        <v>18158</v>
      </c>
    </row>
    <row r="1487" spans="1:36" ht="15">
      <c r="A1487" s="10">
        <v>1590</v>
      </c>
      <c r="B1487" t="str">
        <f>IF(K1487="总计","",INDEX(主数据!A:AD,MATCH(J1487,主数据!A:A,0),9))</f>
        <v>华西大区公司</v>
      </c>
      <c r="C1487" t="str">
        <f>IF(K1487="","",INDEX(主数据!A:AD,MATCH(J1487,主数据!A:A,0),11))</f>
        <v>重庆南区</v>
      </c>
      <c r="D1487" t="str">
        <f t="shared" si="92"/>
        <v>CQ28公共水费直接录入</v>
      </c>
      <c r="E1487" s="13" t="str">
        <f t="shared" si="94"/>
        <v/>
      </c>
      <c r="F1487" s="13" t="str">
        <f>IF(E1487="","",IFERROR(IF(IF(K1487="","",INDEX(收费标合同信息维护!A:Q,MATCH(D1487,收费标合同信息维护!J:J,0),10))=D1487,"有","无"),"无"))</f>
        <v/>
      </c>
      <c r="G1487" s="13" t="str">
        <f t="shared" si="93"/>
        <v/>
      </c>
      <c r="H1487" s="13" t="str">
        <f t="shared" si="95"/>
        <v/>
      </c>
      <c r="I1487" s="13" t="str">
        <f>IF(G1487="","",IFERROR(IF(IF(K1487="","",INDEX(收费标合同信息维护!A:Q,MATCH(G1487,收费标合同信息维护!M:M,0),13))=G1487,"有","无"),"无"))</f>
        <v/>
      </c>
      <c r="J1487" s="3" t="s">
        <v>3319</v>
      </c>
      <c r="K1487" s="3" t="s">
        <v>9785</v>
      </c>
      <c r="L1487" s="3" t="s">
        <v>6985</v>
      </c>
      <c r="M1487" s="3" t="s">
        <v>7158</v>
      </c>
      <c r="N1487" s="3" t="s">
        <v>6477</v>
      </c>
      <c r="O1487" s="3" t="s">
        <v>6478</v>
      </c>
      <c r="P1487" s="3" t="s">
        <v>6985</v>
      </c>
      <c r="Q1487" s="3" t="s">
        <v>7158</v>
      </c>
      <c r="R1487" s="3" t="s">
        <v>6479</v>
      </c>
      <c r="S1487" s="3" t="s">
        <v>6480</v>
      </c>
      <c r="T1487" s="3" t="s">
        <v>6561</v>
      </c>
      <c r="U1487" s="3" t="s">
        <v>154</v>
      </c>
      <c r="V1487" s="3" t="s">
        <v>154</v>
      </c>
      <c r="W1487" s="3" t="s">
        <v>154</v>
      </c>
      <c r="X1487" s="3" t="s">
        <v>154</v>
      </c>
      <c r="Y1487" s="3" t="s">
        <v>154</v>
      </c>
      <c r="Z1487" s="3" t="s">
        <v>154</v>
      </c>
      <c r="AA1487" s="3" t="s">
        <v>154</v>
      </c>
      <c r="AB1487" s="3" t="s">
        <v>154</v>
      </c>
      <c r="AC1487" s="3" t="s">
        <v>154</v>
      </c>
      <c r="AD1487" s="3" t="s">
        <v>6151</v>
      </c>
      <c r="AE1487" s="3" t="s">
        <v>6151</v>
      </c>
      <c r="AF1487" s="3" t="s">
        <v>154</v>
      </c>
      <c r="AG1487" s="3" t="s">
        <v>154</v>
      </c>
      <c r="AH1487" s="3" t="s">
        <v>6478</v>
      </c>
      <c r="AI1487" s="3" t="s">
        <v>6482</v>
      </c>
      <c r="AJ1487" s="3" t="s">
        <v>9796</v>
      </c>
    </row>
    <row r="1488" spans="1:36" ht="15">
      <c r="A1488" s="10">
        <v>1591</v>
      </c>
      <c r="B1488" t="str">
        <f>IF(K1488="总计","",INDEX(主数据!A:AD,MATCH(J1488,主数据!A:A,0),9))</f>
        <v>华西大区公司</v>
      </c>
      <c r="C1488" t="str">
        <f>IF(K1488="","",INDEX(主数据!A:AD,MATCH(J1488,主数据!A:A,0),11))</f>
        <v>重庆南区</v>
      </c>
      <c r="D1488" t="str">
        <f t="shared" si="92"/>
        <v>CQ28公共电费直接录入</v>
      </c>
      <c r="E1488" s="13" t="str">
        <f t="shared" si="94"/>
        <v/>
      </c>
      <c r="F1488" s="13" t="str">
        <f>IF(E1488="","",IFERROR(IF(IF(K1488="","",INDEX(收费标合同信息维护!A:Q,MATCH(D1488,收费标合同信息维护!J:J,0),10))=D1488,"有","无"),"无"))</f>
        <v/>
      </c>
      <c r="G1488" s="13" t="str">
        <f t="shared" si="93"/>
        <v/>
      </c>
      <c r="H1488" s="13" t="str">
        <f t="shared" si="95"/>
        <v/>
      </c>
      <c r="I1488" s="13" t="str">
        <f>IF(G1488="","",IFERROR(IF(IF(K1488="","",INDEX(收费标合同信息维护!A:Q,MATCH(G1488,收费标合同信息维护!M:M,0),13))=G1488,"有","无"),"无"))</f>
        <v/>
      </c>
      <c r="J1488" s="3" t="s">
        <v>3319</v>
      </c>
      <c r="K1488" s="3" t="s">
        <v>9785</v>
      </c>
      <c r="L1488" s="3" t="s">
        <v>6826</v>
      </c>
      <c r="M1488" s="3" t="s">
        <v>7076</v>
      </c>
      <c r="N1488" s="3" t="s">
        <v>6477</v>
      </c>
      <c r="O1488" s="3" t="s">
        <v>6478</v>
      </c>
      <c r="P1488" s="3" t="s">
        <v>6826</v>
      </c>
      <c r="Q1488" s="3" t="s">
        <v>7076</v>
      </c>
      <c r="R1488" s="3" t="s">
        <v>6479</v>
      </c>
      <c r="S1488" s="3" t="s">
        <v>6480</v>
      </c>
      <c r="T1488" s="3" t="s">
        <v>6561</v>
      </c>
      <c r="U1488" s="3" t="s">
        <v>154</v>
      </c>
      <c r="V1488" s="3" t="s">
        <v>154</v>
      </c>
      <c r="W1488" s="3" t="s">
        <v>154</v>
      </c>
      <c r="X1488" s="3" t="s">
        <v>154</v>
      </c>
      <c r="Y1488" s="3" t="s">
        <v>154</v>
      </c>
      <c r="Z1488" s="3" t="s">
        <v>154</v>
      </c>
      <c r="AA1488" s="3" t="s">
        <v>154</v>
      </c>
      <c r="AB1488" s="3" t="s">
        <v>154</v>
      </c>
      <c r="AC1488" s="3" t="s">
        <v>154</v>
      </c>
      <c r="AD1488" s="3" t="s">
        <v>6151</v>
      </c>
      <c r="AE1488" s="3" t="s">
        <v>6151</v>
      </c>
      <c r="AF1488" s="3" t="s">
        <v>154</v>
      </c>
      <c r="AG1488" s="3" t="s">
        <v>154</v>
      </c>
      <c r="AH1488" s="3" t="s">
        <v>6478</v>
      </c>
      <c r="AI1488" s="3" t="s">
        <v>6482</v>
      </c>
      <c r="AJ1488" s="3" t="s">
        <v>9796</v>
      </c>
    </row>
    <row r="1489" spans="1:36" ht="15">
      <c r="A1489" s="10">
        <v>1592</v>
      </c>
      <c r="B1489" t="str">
        <f>IF(K1489="总计","",INDEX(主数据!A:AD,MATCH(J1489,主数据!A:A,0),9))</f>
        <v>华西大区公司</v>
      </c>
      <c r="C1489" t="str">
        <f>IF(K1489="","",INDEX(主数据!A:AD,MATCH(J1489,主数据!A:A,0),11))</f>
        <v>重庆南区</v>
      </c>
      <c r="D1489" t="str">
        <f t="shared" si="92"/>
        <v>CQ28公共能耗费用及其他直接录入</v>
      </c>
      <c r="E1489" s="13" t="str">
        <f t="shared" si="94"/>
        <v/>
      </c>
      <c r="F1489" s="13" t="str">
        <f>IF(E1489="","",IFERROR(IF(IF(K1489="","",INDEX(收费标合同信息维护!A:Q,MATCH(D1489,收费标合同信息维护!J:J,0),10))=D1489,"有","无"),"无"))</f>
        <v/>
      </c>
      <c r="G1489" s="13" t="str">
        <f t="shared" si="93"/>
        <v/>
      </c>
      <c r="H1489" s="13" t="str">
        <f t="shared" si="95"/>
        <v/>
      </c>
      <c r="I1489" s="13" t="str">
        <f>IF(G1489="","",IFERROR(IF(IF(K1489="","",INDEX(收费标合同信息维护!A:Q,MATCH(G1489,收费标合同信息维护!M:M,0),13))=G1489,"有","无"),"无"))</f>
        <v/>
      </c>
      <c r="J1489" s="3" t="s">
        <v>3319</v>
      </c>
      <c r="K1489" s="3" t="s">
        <v>9785</v>
      </c>
      <c r="L1489" s="3" t="s">
        <v>6702</v>
      </c>
      <c r="M1489" s="3" t="s">
        <v>6703</v>
      </c>
      <c r="N1489" s="3" t="s">
        <v>6477</v>
      </c>
      <c r="O1489" s="3" t="s">
        <v>6478</v>
      </c>
      <c r="P1489" s="3" t="s">
        <v>6702</v>
      </c>
      <c r="Q1489" s="3" t="s">
        <v>6703</v>
      </c>
      <c r="R1489" s="3" t="s">
        <v>6479</v>
      </c>
      <c r="S1489" s="3" t="s">
        <v>6480</v>
      </c>
      <c r="T1489" s="3" t="s">
        <v>6661</v>
      </c>
      <c r="U1489" s="3" t="s">
        <v>154</v>
      </c>
      <c r="V1489" s="3" t="s">
        <v>154</v>
      </c>
      <c r="W1489" s="3" t="s">
        <v>154</v>
      </c>
      <c r="X1489" s="3" t="s">
        <v>154</v>
      </c>
      <c r="Y1489" s="3" t="s">
        <v>154</v>
      </c>
      <c r="Z1489" s="3" t="s">
        <v>154</v>
      </c>
      <c r="AA1489" s="3" t="s">
        <v>154</v>
      </c>
      <c r="AB1489" s="3" t="s">
        <v>154</v>
      </c>
      <c r="AC1489" s="3" t="s">
        <v>154</v>
      </c>
      <c r="AD1489" s="3" t="s">
        <v>6151</v>
      </c>
      <c r="AE1489" s="3" t="s">
        <v>6151</v>
      </c>
      <c r="AF1489" s="3" t="s">
        <v>154</v>
      </c>
      <c r="AG1489" s="3" t="s">
        <v>154</v>
      </c>
      <c r="AH1489" s="3" t="s">
        <v>6478</v>
      </c>
      <c r="AI1489" s="3" t="s">
        <v>6482</v>
      </c>
      <c r="AJ1489" s="3" t="s">
        <v>9796</v>
      </c>
    </row>
    <row r="1490" spans="1:36" ht="15">
      <c r="A1490" s="10">
        <v>1593</v>
      </c>
      <c r="B1490" t="str">
        <f>IF(K1490="总计","",INDEX(主数据!A:AD,MATCH(J1490,主数据!A:A,0),9))</f>
        <v>华西大区公司</v>
      </c>
      <c r="C1490" t="str">
        <f>IF(K1490="","",INDEX(主数据!A:AD,MATCH(J1490,主数据!A:A,0),11))</f>
        <v>重庆南区</v>
      </c>
      <c r="D1490" t="str">
        <f t="shared" si="92"/>
        <v>CQ28电费标准方式0.97</v>
      </c>
      <c r="E1490" s="13" t="str">
        <f t="shared" si="94"/>
        <v>0.97</v>
      </c>
      <c r="F1490" s="13" t="str">
        <f>IF(E1490="","",IFERROR(IF(IF(K1490="","",INDEX(收费标合同信息维护!A:Q,MATCH(D1490,收费标合同信息维护!J:J,0),10))=D1490,"有","无"),"无"))</f>
        <v>无</v>
      </c>
      <c r="G1490" s="13" t="str">
        <f t="shared" si="93"/>
        <v/>
      </c>
      <c r="H1490" s="13" t="str">
        <f t="shared" si="95"/>
        <v/>
      </c>
      <c r="I1490" s="13" t="str">
        <f>IF(G1490="","",IFERROR(IF(IF(K1490="","",INDEX(收费标合同信息维护!A:Q,MATCH(G1490,收费标合同信息维护!M:M,0),13))=G1490,"有","无"),"无"))</f>
        <v/>
      </c>
      <c r="J1490" s="3" t="s">
        <v>3319</v>
      </c>
      <c r="K1490" s="3" t="s">
        <v>9785</v>
      </c>
      <c r="L1490" s="3" t="s">
        <v>6601</v>
      </c>
      <c r="M1490" s="3" t="s">
        <v>6602</v>
      </c>
      <c r="N1490" s="3" t="s">
        <v>6603</v>
      </c>
      <c r="O1490" s="3" t="s">
        <v>6478</v>
      </c>
      <c r="P1490" s="3" t="s">
        <v>6601</v>
      </c>
      <c r="Q1490" s="3" t="s">
        <v>6602</v>
      </c>
      <c r="R1490" s="3" t="s">
        <v>6484</v>
      </c>
      <c r="S1490" s="3" t="s">
        <v>6491</v>
      </c>
      <c r="T1490" s="3" t="s">
        <v>6691</v>
      </c>
      <c r="U1490" s="3" t="s">
        <v>154</v>
      </c>
      <c r="V1490" s="3" t="s">
        <v>9797</v>
      </c>
      <c r="W1490" s="3" t="s">
        <v>154</v>
      </c>
      <c r="X1490" s="3" t="s">
        <v>154</v>
      </c>
      <c r="Y1490" s="3" t="s">
        <v>154</v>
      </c>
      <c r="Z1490" s="3" t="s">
        <v>154</v>
      </c>
      <c r="AA1490" s="3" t="s">
        <v>154</v>
      </c>
      <c r="AB1490" s="3" t="s">
        <v>154</v>
      </c>
      <c r="AC1490" s="3" t="s">
        <v>154</v>
      </c>
      <c r="AD1490" s="3" t="s">
        <v>6151</v>
      </c>
      <c r="AE1490" s="3" t="s">
        <v>6151</v>
      </c>
      <c r="AF1490" s="3" t="s">
        <v>154</v>
      </c>
      <c r="AG1490" s="3" t="s">
        <v>154</v>
      </c>
      <c r="AH1490" s="3" t="s">
        <v>6478</v>
      </c>
      <c r="AI1490" s="3" t="s">
        <v>6482</v>
      </c>
      <c r="AJ1490" s="3" t="s">
        <v>6489</v>
      </c>
    </row>
    <row r="1491" spans="1:36" ht="15">
      <c r="A1491" s="10">
        <v>1594</v>
      </c>
      <c r="B1491" t="str">
        <f>IF(K1491="总计","",INDEX(主数据!A:AD,MATCH(J1491,主数据!A:A,0),9))</f>
        <v>华西大区公司</v>
      </c>
      <c r="C1491" t="str">
        <f>IF(K1491="","",INDEX(主数据!A:AD,MATCH(J1491,主数据!A:A,0),11))</f>
        <v>重庆南区</v>
      </c>
      <c r="D1491" t="str">
        <f t="shared" si="92"/>
        <v>CQ28自来水费（简易征收）标准方式4.80</v>
      </c>
      <c r="E1491" s="13" t="str">
        <f t="shared" si="94"/>
        <v>4.80</v>
      </c>
      <c r="F1491" s="13" t="str">
        <f>IF(E1491="","",IFERROR(IF(IF(K1491="","",INDEX(收费标合同信息维护!A:Q,MATCH(D1491,收费标合同信息维护!J:J,0),10))=D1491,"有","无"),"无"))</f>
        <v>无</v>
      </c>
      <c r="G1491" s="13" t="str">
        <f t="shared" si="93"/>
        <v/>
      </c>
      <c r="H1491" s="13" t="str">
        <f t="shared" si="95"/>
        <v/>
      </c>
      <c r="I1491" s="13" t="str">
        <f>IF(G1491="","",IFERROR(IF(IF(K1491="","",INDEX(收费标合同信息维护!A:Q,MATCH(G1491,收费标合同信息维护!M:M,0),13))=G1491,"有","无"),"无"))</f>
        <v/>
      </c>
      <c r="J1491" s="3" t="s">
        <v>3319</v>
      </c>
      <c r="K1491" s="3" t="s">
        <v>9785</v>
      </c>
      <c r="L1491" s="3" t="s">
        <v>6615</v>
      </c>
      <c r="M1491" s="3" t="s">
        <v>6616</v>
      </c>
      <c r="N1491" s="3" t="s">
        <v>6603</v>
      </c>
      <c r="O1491" s="3" t="s">
        <v>6478</v>
      </c>
      <c r="P1491" s="3" t="s">
        <v>6615</v>
      </c>
      <c r="Q1491" s="3" t="s">
        <v>6723</v>
      </c>
      <c r="R1491" s="3" t="s">
        <v>6484</v>
      </c>
      <c r="S1491" s="3" t="s">
        <v>6491</v>
      </c>
      <c r="T1491" s="3" t="s">
        <v>6481</v>
      </c>
      <c r="U1491" s="3" t="s">
        <v>154</v>
      </c>
      <c r="V1491" s="3" t="s">
        <v>6883</v>
      </c>
      <c r="W1491" s="3" t="s">
        <v>154</v>
      </c>
      <c r="X1491" s="3" t="s">
        <v>154</v>
      </c>
      <c r="Y1491" s="3" t="s">
        <v>154</v>
      </c>
      <c r="Z1491" s="3" t="s">
        <v>154</v>
      </c>
      <c r="AA1491" s="3" t="s">
        <v>154</v>
      </c>
      <c r="AB1491" s="3" t="s">
        <v>154</v>
      </c>
      <c r="AC1491" s="3" t="s">
        <v>154</v>
      </c>
      <c r="AD1491" s="3" t="s">
        <v>6151</v>
      </c>
      <c r="AE1491" s="3" t="s">
        <v>6151</v>
      </c>
      <c r="AF1491" s="3" t="s">
        <v>154</v>
      </c>
      <c r="AG1491" s="3" t="s">
        <v>154</v>
      </c>
      <c r="AH1491" s="3" t="s">
        <v>6478</v>
      </c>
      <c r="AI1491" s="3" t="s">
        <v>6482</v>
      </c>
      <c r="AJ1491" s="3" t="s">
        <v>6489</v>
      </c>
    </row>
    <row r="1492" spans="1:36" ht="15">
      <c r="A1492" s="10">
        <v>1595</v>
      </c>
      <c r="B1492" t="str">
        <f>IF(K1492="总计","",INDEX(主数据!A:AD,MATCH(J1492,主数据!A:A,0),9))</f>
        <v>华西大区公司</v>
      </c>
      <c r="C1492" t="str">
        <f>IF(K1492="","",INDEX(主数据!A:AD,MATCH(J1492,主数据!A:A,0),11))</f>
        <v>重庆南区</v>
      </c>
      <c r="D1492" t="str">
        <f t="shared" si="92"/>
        <v>CQ28自来水费（简易征收）标准方式7.00</v>
      </c>
      <c r="E1492" s="13" t="str">
        <f t="shared" si="94"/>
        <v>7.00</v>
      </c>
      <c r="F1492" s="13" t="str">
        <f>IF(E1492="","",IFERROR(IF(IF(K1492="","",INDEX(收费标合同信息维护!A:Q,MATCH(D1492,收费标合同信息维护!J:J,0),10))=D1492,"有","无"),"无"))</f>
        <v>无</v>
      </c>
      <c r="G1492" s="13" t="str">
        <f t="shared" si="93"/>
        <v/>
      </c>
      <c r="H1492" s="13" t="str">
        <f t="shared" si="95"/>
        <v/>
      </c>
      <c r="I1492" s="13" t="str">
        <f>IF(G1492="","",IFERROR(IF(IF(K1492="","",INDEX(收费标合同信息维护!A:Q,MATCH(G1492,收费标合同信息维护!M:M,0),13))=G1492,"有","无"),"无"))</f>
        <v/>
      </c>
      <c r="J1492" s="3" t="s">
        <v>3319</v>
      </c>
      <c r="K1492" s="3" t="s">
        <v>9785</v>
      </c>
      <c r="L1492" s="3" t="s">
        <v>6615</v>
      </c>
      <c r="M1492" s="3" t="s">
        <v>6616</v>
      </c>
      <c r="N1492" s="3" t="s">
        <v>6603</v>
      </c>
      <c r="O1492" s="3" t="s">
        <v>6478</v>
      </c>
      <c r="P1492" s="3" t="s">
        <v>9798</v>
      </c>
      <c r="Q1492" s="3" t="s">
        <v>9799</v>
      </c>
      <c r="R1492" s="3" t="s">
        <v>6484</v>
      </c>
      <c r="S1492" s="3" t="s">
        <v>6491</v>
      </c>
      <c r="T1492" s="3" t="s">
        <v>6499</v>
      </c>
      <c r="U1492" s="3" t="s">
        <v>154</v>
      </c>
      <c r="V1492" s="3" t="s">
        <v>8606</v>
      </c>
      <c r="W1492" s="3" t="s">
        <v>154</v>
      </c>
      <c r="X1492" s="3" t="s">
        <v>154</v>
      </c>
      <c r="Y1492" s="3" t="s">
        <v>154</v>
      </c>
      <c r="Z1492" s="3" t="s">
        <v>154</v>
      </c>
      <c r="AA1492" s="3" t="s">
        <v>154</v>
      </c>
      <c r="AB1492" s="3" t="s">
        <v>154</v>
      </c>
      <c r="AC1492" s="3" t="s">
        <v>154</v>
      </c>
      <c r="AD1492" s="3" t="s">
        <v>6151</v>
      </c>
      <c r="AE1492" s="3" t="s">
        <v>6151</v>
      </c>
      <c r="AF1492" s="3" t="s">
        <v>154</v>
      </c>
      <c r="AG1492" s="3" t="s">
        <v>154</v>
      </c>
      <c r="AH1492" s="3" t="s">
        <v>6478</v>
      </c>
      <c r="AI1492" s="3" t="s">
        <v>6482</v>
      </c>
      <c r="AJ1492" s="3" t="s">
        <v>6489</v>
      </c>
    </row>
    <row r="1493" spans="1:36" ht="15">
      <c r="A1493" s="10">
        <v>1596</v>
      </c>
      <c r="B1493" t="str">
        <f>IF(K1493="总计","",INDEX(主数据!A:AD,MATCH(J1493,主数据!A:A,0),9))</f>
        <v>华西大区公司</v>
      </c>
      <c r="C1493" t="str">
        <f>IF(K1493="","",INDEX(主数据!A:AD,MATCH(J1493,主数据!A:A,0),11))</f>
        <v>重庆南区</v>
      </c>
      <c r="D1493" t="str">
        <f t="shared" si="92"/>
        <v>CQ28空置物业费标准方式4.00</v>
      </c>
      <c r="E1493" s="13" t="str">
        <f t="shared" si="94"/>
        <v>4.00</v>
      </c>
      <c r="F1493" s="13" t="str">
        <f>IF(E1493="","",IFERROR(IF(IF(K1493="","",INDEX(收费标合同信息维护!A:Q,MATCH(D1493,收费标合同信息维护!J:J,0),10))=D1493,"有","无"),"无"))</f>
        <v>无</v>
      </c>
      <c r="G1493" s="13" t="str">
        <f t="shared" si="93"/>
        <v/>
      </c>
      <c r="H1493" s="13" t="str">
        <f t="shared" si="95"/>
        <v/>
      </c>
      <c r="I1493" s="13" t="str">
        <f>IF(G1493="","",IFERROR(IF(IF(K1493="","",INDEX(收费标合同信息维护!A:Q,MATCH(G1493,收费标合同信息维护!M:M,0),13))=G1493,"有","无"),"无"))</f>
        <v/>
      </c>
      <c r="J1493" s="3" t="s">
        <v>3319</v>
      </c>
      <c r="K1493" s="3" t="s">
        <v>9785</v>
      </c>
      <c r="L1493" s="3" t="s">
        <v>6580</v>
      </c>
      <c r="M1493" s="3" t="s">
        <v>6581</v>
      </c>
      <c r="N1493" s="3" t="s">
        <v>6477</v>
      </c>
      <c r="O1493" s="3" t="s">
        <v>6478</v>
      </c>
      <c r="P1493" s="3" t="s">
        <v>9800</v>
      </c>
      <c r="Q1493" s="3" t="s">
        <v>9801</v>
      </c>
      <c r="R1493" s="3" t="s">
        <v>6484</v>
      </c>
      <c r="S1493" s="3" t="s">
        <v>6491</v>
      </c>
      <c r="T1493" s="3" t="s">
        <v>6481</v>
      </c>
      <c r="U1493" s="3" t="s">
        <v>154</v>
      </c>
      <c r="V1493" s="3" t="s">
        <v>6755</v>
      </c>
      <c r="W1493" s="3" t="s">
        <v>154</v>
      </c>
      <c r="X1493" s="3" t="s">
        <v>154</v>
      </c>
      <c r="Y1493" s="3" t="s">
        <v>154</v>
      </c>
      <c r="Z1493" s="3" t="s">
        <v>154</v>
      </c>
      <c r="AA1493" s="3" t="s">
        <v>154</v>
      </c>
      <c r="AB1493" s="3" t="s">
        <v>154</v>
      </c>
      <c r="AC1493" s="3" t="s">
        <v>154</v>
      </c>
      <c r="AD1493" s="3" t="s">
        <v>6151</v>
      </c>
      <c r="AE1493" s="3" t="s">
        <v>6151</v>
      </c>
      <c r="AF1493" s="3" t="s">
        <v>154</v>
      </c>
      <c r="AG1493" s="3" t="s">
        <v>154</v>
      </c>
      <c r="AH1493" s="3" t="s">
        <v>6478</v>
      </c>
      <c r="AI1493" s="3" t="s">
        <v>6482</v>
      </c>
      <c r="AJ1493" s="3" t="s">
        <v>6062</v>
      </c>
    </row>
    <row r="1494" spans="1:36" ht="15">
      <c r="A1494" s="10">
        <v>1597</v>
      </c>
      <c r="B1494" t="str">
        <f>IF(K1494="总计","",INDEX(主数据!A:AD,MATCH(J1494,主数据!A:A,0),9))</f>
        <v>华西大区公司</v>
      </c>
      <c r="C1494" t="str">
        <f>IF(K1494="","",INDEX(主数据!A:AD,MATCH(J1494,主数据!A:A,0),11))</f>
        <v>重庆南区</v>
      </c>
      <c r="D1494" t="str">
        <f t="shared" si="92"/>
        <v>CQ28空置物业费标准方式2.40</v>
      </c>
      <c r="E1494" s="13" t="str">
        <f t="shared" si="94"/>
        <v>2.40</v>
      </c>
      <c r="F1494" s="13" t="str">
        <f>IF(E1494="","",IFERROR(IF(IF(K1494="","",INDEX(收费标合同信息维护!A:Q,MATCH(D1494,收费标合同信息维护!J:J,0),10))=D1494,"有","无"),"无"))</f>
        <v>无</v>
      </c>
      <c r="G1494" s="13" t="str">
        <f t="shared" si="93"/>
        <v/>
      </c>
      <c r="H1494" s="13" t="str">
        <f t="shared" si="95"/>
        <v/>
      </c>
      <c r="I1494" s="13" t="str">
        <f>IF(G1494="","",IFERROR(IF(IF(K1494="","",INDEX(收费标合同信息维护!A:Q,MATCH(G1494,收费标合同信息维护!M:M,0),13))=G1494,"有","无"),"无"))</f>
        <v/>
      </c>
      <c r="J1494" s="3" t="s">
        <v>3319</v>
      </c>
      <c r="K1494" s="3" t="s">
        <v>9785</v>
      </c>
      <c r="L1494" s="3" t="s">
        <v>6580</v>
      </c>
      <c r="M1494" s="3" t="s">
        <v>6581</v>
      </c>
      <c r="N1494" s="3" t="s">
        <v>6477</v>
      </c>
      <c r="O1494" s="3" t="s">
        <v>6478</v>
      </c>
      <c r="P1494" s="3" t="s">
        <v>9802</v>
      </c>
      <c r="Q1494" s="3" t="s">
        <v>9803</v>
      </c>
      <c r="R1494" s="3" t="s">
        <v>6484</v>
      </c>
      <c r="S1494" s="3" t="s">
        <v>6491</v>
      </c>
      <c r="T1494" s="3" t="s">
        <v>6481</v>
      </c>
      <c r="U1494" s="3" t="s">
        <v>154</v>
      </c>
      <c r="V1494" s="3" t="s">
        <v>6765</v>
      </c>
      <c r="W1494" s="3" t="s">
        <v>154</v>
      </c>
      <c r="X1494" s="3" t="s">
        <v>154</v>
      </c>
      <c r="Y1494" s="3" t="s">
        <v>154</v>
      </c>
      <c r="Z1494" s="3" t="s">
        <v>154</v>
      </c>
      <c r="AA1494" s="3" t="s">
        <v>154</v>
      </c>
      <c r="AB1494" s="3" t="s">
        <v>154</v>
      </c>
      <c r="AC1494" s="3" t="s">
        <v>154</v>
      </c>
      <c r="AD1494" s="3" t="s">
        <v>6151</v>
      </c>
      <c r="AE1494" s="3" t="s">
        <v>6151</v>
      </c>
      <c r="AF1494" s="3" t="s">
        <v>154</v>
      </c>
      <c r="AG1494" s="3" t="s">
        <v>154</v>
      </c>
      <c r="AH1494" s="3" t="s">
        <v>6478</v>
      </c>
      <c r="AI1494" s="3" t="s">
        <v>6482</v>
      </c>
      <c r="AJ1494" s="3" t="s">
        <v>6038</v>
      </c>
    </row>
    <row r="1495" spans="1:36" ht="15">
      <c r="A1495" s="10">
        <v>1598</v>
      </c>
      <c r="B1495" t="str">
        <f>IF(K1495="总计","",INDEX(主数据!A:AD,MATCH(J1495,主数据!A:A,0),9))</f>
        <v>华西大区公司</v>
      </c>
      <c r="C1495" t="str">
        <f>IF(K1495="","",INDEX(主数据!A:AD,MATCH(J1495,主数据!A:A,0),11))</f>
        <v>重庆南区</v>
      </c>
      <c r="D1495" t="str">
        <f t="shared" si="92"/>
        <v>CQ28空置物业费标准方式2.20</v>
      </c>
      <c r="E1495" s="13" t="str">
        <f t="shared" si="94"/>
        <v>2.20</v>
      </c>
      <c r="F1495" s="13" t="str">
        <f>IF(E1495="","",IFERROR(IF(IF(K1495="","",INDEX(收费标合同信息维护!A:Q,MATCH(D1495,收费标合同信息维护!J:J,0),10))=D1495,"有","无"),"无"))</f>
        <v>无</v>
      </c>
      <c r="G1495" s="13" t="str">
        <f t="shared" si="93"/>
        <v/>
      </c>
      <c r="H1495" s="13" t="str">
        <f t="shared" si="95"/>
        <v/>
      </c>
      <c r="I1495" s="13" t="str">
        <f>IF(G1495="","",IFERROR(IF(IF(K1495="","",INDEX(收费标合同信息维护!A:Q,MATCH(G1495,收费标合同信息维护!M:M,0),13))=G1495,"有","无"),"无"))</f>
        <v/>
      </c>
      <c r="J1495" s="3" t="s">
        <v>3319</v>
      </c>
      <c r="K1495" s="3" t="s">
        <v>9785</v>
      </c>
      <c r="L1495" s="3" t="s">
        <v>6580</v>
      </c>
      <c r="M1495" s="3" t="s">
        <v>6581</v>
      </c>
      <c r="N1495" s="3" t="s">
        <v>6477</v>
      </c>
      <c r="O1495" s="3" t="s">
        <v>6478</v>
      </c>
      <c r="P1495" s="3" t="s">
        <v>9804</v>
      </c>
      <c r="Q1495" s="3" t="s">
        <v>9805</v>
      </c>
      <c r="R1495" s="3" t="s">
        <v>6484</v>
      </c>
      <c r="S1495" s="3" t="s">
        <v>6491</v>
      </c>
      <c r="T1495" s="3" t="s">
        <v>6481</v>
      </c>
      <c r="U1495" s="3" t="s">
        <v>154</v>
      </c>
      <c r="V1495" s="3" t="s">
        <v>6863</v>
      </c>
      <c r="W1495" s="3" t="s">
        <v>154</v>
      </c>
      <c r="X1495" s="3" t="s">
        <v>154</v>
      </c>
      <c r="Y1495" s="3" t="s">
        <v>154</v>
      </c>
      <c r="Z1495" s="3" t="s">
        <v>154</v>
      </c>
      <c r="AA1495" s="3" t="s">
        <v>154</v>
      </c>
      <c r="AB1495" s="3" t="s">
        <v>154</v>
      </c>
      <c r="AC1495" s="3" t="s">
        <v>154</v>
      </c>
      <c r="AD1495" s="3" t="s">
        <v>6151</v>
      </c>
      <c r="AE1495" s="3" t="s">
        <v>6151</v>
      </c>
      <c r="AF1495" s="3" t="s">
        <v>154</v>
      </c>
      <c r="AG1495" s="3" t="s">
        <v>154</v>
      </c>
      <c r="AH1495" s="3" t="s">
        <v>6478</v>
      </c>
      <c r="AI1495" s="3" t="s">
        <v>6482</v>
      </c>
      <c r="AJ1495" s="3" t="s">
        <v>6031</v>
      </c>
    </row>
    <row r="1496" spans="1:36" ht="15">
      <c r="A1496" s="10">
        <v>1599</v>
      </c>
      <c r="B1496" t="str">
        <f>IF(K1496="总计","",INDEX(主数据!A:AD,MATCH(J1496,主数据!A:A,0),9))</f>
        <v>华中大区公司</v>
      </c>
      <c r="C1496" t="str">
        <f>IF(K1496="","",INDEX(主数据!A:AD,MATCH(J1496,主数据!A:A,0),11))</f>
        <v>武汉南区</v>
      </c>
      <c r="D1496" t="str">
        <f t="shared" si="92"/>
        <v>WH30物业服务费标准方式8.00</v>
      </c>
      <c r="E1496" s="13" t="str">
        <f t="shared" si="94"/>
        <v>8.00</v>
      </c>
      <c r="F1496" s="13" t="str">
        <f>IF(E1496="","",IFERROR(IF(IF(K1496="","",INDEX(收费标合同信息维护!A:Q,MATCH(D1496,收费标合同信息维护!J:J,0),10))=D1496,"有","无"),"无"))</f>
        <v>无</v>
      </c>
      <c r="G1496" s="13" t="str">
        <f t="shared" si="93"/>
        <v/>
      </c>
      <c r="H1496" s="13" t="str">
        <f t="shared" si="95"/>
        <v/>
      </c>
      <c r="I1496" s="13" t="str">
        <f>IF(G1496="","",IFERROR(IF(IF(K1496="","",INDEX(收费标合同信息维护!A:Q,MATCH(G1496,收费标合同信息维护!M:M,0),13))=G1496,"有","无"),"无"))</f>
        <v/>
      </c>
      <c r="J1496" s="3" t="s">
        <v>3148</v>
      </c>
      <c r="K1496" s="3" t="s">
        <v>9806</v>
      </c>
      <c r="L1496" s="3" t="s">
        <v>6025</v>
      </c>
      <c r="M1496" s="3" t="s">
        <v>6026</v>
      </c>
      <c r="N1496" s="3" t="s">
        <v>6477</v>
      </c>
      <c r="O1496" s="3" t="s">
        <v>6478</v>
      </c>
      <c r="P1496" s="3" t="s">
        <v>9807</v>
      </c>
      <c r="Q1496" s="3" t="s">
        <v>7157</v>
      </c>
      <c r="R1496" s="3" t="s">
        <v>6484</v>
      </c>
      <c r="S1496" s="3" t="s">
        <v>6491</v>
      </c>
      <c r="T1496" s="3" t="s">
        <v>6704</v>
      </c>
      <c r="U1496" s="3" t="s">
        <v>154</v>
      </c>
      <c r="V1496" s="3" t="s">
        <v>6851</v>
      </c>
      <c r="W1496" s="3" t="s">
        <v>154</v>
      </c>
      <c r="X1496" s="3" t="s">
        <v>154</v>
      </c>
      <c r="Y1496" s="3" t="s">
        <v>154</v>
      </c>
      <c r="Z1496" s="3" t="s">
        <v>154</v>
      </c>
      <c r="AA1496" s="3" t="s">
        <v>154</v>
      </c>
      <c r="AB1496" s="3" t="s">
        <v>154</v>
      </c>
      <c r="AC1496" s="3" t="s">
        <v>154</v>
      </c>
      <c r="AD1496" s="3" t="s">
        <v>6151</v>
      </c>
      <c r="AE1496" s="3" t="s">
        <v>6151</v>
      </c>
      <c r="AF1496" s="3" t="s">
        <v>6040</v>
      </c>
      <c r="AG1496" s="3" t="s">
        <v>154</v>
      </c>
      <c r="AH1496" s="3" t="s">
        <v>6478</v>
      </c>
      <c r="AI1496" s="3" t="s">
        <v>6482</v>
      </c>
      <c r="AJ1496" s="3" t="s">
        <v>6046</v>
      </c>
    </row>
    <row r="1497" spans="1:36" ht="15">
      <c r="A1497" s="10">
        <v>1600</v>
      </c>
      <c r="B1497" t="str">
        <f>IF(K1497="总计","",INDEX(主数据!A:AD,MATCH(J1497,主数据!A:A,0),9))</f>
        <v>华中大区公司</v>
      </c>
      <c r="C1497" t="str">
        <f>IF(K1497="","",INDEX(主数据!A:AD,MATCH(J1497,主数据!A:A,0),11))</f>
        <v>武汉南区</v>
      </c>
      <c r="D1497" t="str">
        <f t="shared" si="92"/>
        <v>WH30物业服务费标准方式12.00</v>
      </c>
      <c r="E1497" s="13" t="str">
        <f t="shared" si="94"/>
        <v>12.00</v>
      </c>
      <c r="F1497" s="13" t="str">
        <f>IF(E1497="","",IFERROR(IF(IF(K1497="","",INDEX(收费标合同信息维护!A:Q,MATCH(D1497,收费标合同信息维护!J:J,0),10))=D1497,"有","无"),"无"))</f>
        <v>无</v>
      </c>
      <c r="G1497" s="13" t="str">
        <f t="shared" si="93"/>
        <v/>
      </c>
      <c r="H1497" s="13" t="str">
        <f t="shared" si="95"/>
        <v/>
      </c>
      <c r="I1497" s="13" t="str">
        <f>IF(G1497="","",IFERROR(IF(IF(K1497="","",INDEX(收费标合同信息维护!A:Q,MATCH(G1497,收费标合同信息维护!M:M,0),13))=G1497,"有","无"),"无"))</f>
        <v/>
      </c>
      <c r="J1497" s="3" t="s">
        <v>3148</v>
      </c>
      <c r="K1497" s="3" t="s">
        <v>9806</v>
      </c>
      <c r="L1497" s="3" t="s">
        <v>6025</v>
      </c>
      <c r="M1497" s="3" t="s">
        <v>6026</v>
      </c>
      <c r="N1497" s="3" t="s">
        <v>6477</v>
      </c>
      <c r="O1497" s="3" t="s">
        <v>6478</v>
      </c>
      <c r="P1497" s="3" t="s">
        <v>9808</v>
      </c>
      <c r="Q1497" s="3" t="s">
        <v>9809</v>
      </c>
      <c r="R1497" s="3" t="s">
        <v>6484</v>
      </c>
      <c r="S1497" s="3" t="s">
        <v>6491</v>
      </c>
      <c r="T1497" s="3" t="s">
        <v>6704</v>
      </c>
      <c r="U1497" s="3" t="s">
        <v>154</v>
      </c>
      <c r="V1497" s="3" t="s">
        <v>9810</v>
      </c>
      <c r="W1497" s="3" t="s">
        <v>154</v>
      </c>
      <c r="X1497" s="3" t="s">
        <v>154</v>
      </c>
      <c r="Y1497" s="3" t="s">
        <v>154</v>
      </c>
      <c r="Z1497" s="3" t="s">
        <v>154</v>
      </c>
      <c r="AA1497" s="3" t="s">
        <v>154</v>
      </c>
      <c r="AB1497" s="3" t="s">
        <v>154</v>
      </c>
      <c r="AC1497" s="3" t="s">
        <v>154</v>
      </c>
      <c r="AD1497" s="3" t="s">
        <v>6151</v>
      </c>
      <c r="AE1497" s="3" t="s">
        <v>6151</v>
      </c>
      <c r="AF1497" s="3" t="s">
        <v>154</v>
      </c>
      <c r="AG1497" s="3" t="s">
        <v>154</v>
      </c>
      <c r="AH1497" s="3" t="s">
        <v>6478</v>
      </c>
      <c r="AI1497" s="3" t="s">
        <v>6482</v>
      </c>
      <c r="AJ1497" s="3" t="s">
        <v>9811</v>
      </c>
    </row>
    <row r="1498" spans="1:36" ht="15">
      <c r="A1498" s="10">
        <v>1601</v>
      </c>
      <c r="B1498" t="str">
        <f>IF(K1498="总计","",INDEX(主数据!A:AD,MATCH(J1498,主数据!A:A,0),9))</f>
        <v>华中大区公司</v>
      </c>
      <c r="C1498" t="str">
        <f>IF(K1498="","",INDEX(主数据!A:AD,MATCH(J1498,主数据!A:A,0),11))</f>
        <v>武汉南区</v>
      </c>
      <c r="D1498" t="str">
        <f t="shared" si="92"/>
        <v>WH30物业服务费标准方式3.50</v>
      </c>
      <c r="E1498" s="13" t="str">
        <f t="shared" si="94"/>
        <v>3.50</v>
      </c>
      <c r="F1498" s="13" t="str">
        <f>IF(E1498="","",IFERROR(IF(IF(K1498="","",INDEX(收费标合同信息维护!A:Q,MATCH(D1498,收费标合同信息维护!J:J,0),10))=D1498,"有","无"),"无"))</f>
        <v>无</v>
      </c>
      <c r="G1498" s="13" t="str">
        <f t="shared" si="93"/>
        <v/>
      </c>
      <c r="H1498" s="13" t="str">
        <f t="shared" si="95"/>
        <v/>
      </c>
      <c r="I1498" s="13" t="str">
        <f>IF(G1498="","",IFERROR(IF(IF(K1498="","",INDEX(收费标合同信息维护!A:Q,MATCH(G1498,收费标合同信息维护!M:M,0),13))=G1498,"有","无"),"无"))</f>
        <v/>
      </c>
      <c r="J1498" s="3" t="s">
        <v>3148</v>
      </c>
      <c r="K1498" s="3" t="s">
        <v>9806</v>
      </c>
      <c r="L1498" s="3" t="s">
        <v>6025</v>
      </c>
      <c r="M1498" s="3" t="s">
        <v>6026</v>
      </c>
      <c r="N1498" s="3" t="s">
        <v>6477</v>
      </c>
      <c r="O1498" s="3" t="s">
        <v>6478</v>
      </c>
      <c r="P1498" s="3" t="s">
        <v>9812</v>
      </c>
      <c r="Q1498" s="3" t="s">
        <v>6626</v>
      </c>
      <c r="R1498" s="3" t="s">
        <v>6484</v>
      </c>
      <c r="S1498" s="3" t="s">
        <v>6491</v>
      </c>
      <c r="T1498" s="3" t="s">
        <v>7189</v>
      </c>
      <c r="U1498" s="3" t="s">
        <v>154</v>
      </c>
      <c r="V1498" s="3" t="s">
        <v>6869</v>
      </c>
      <c r="W1498" s="3" t="s">
        <v>154</v>
      </c>
      <c r="X1498" s="3" t="s">
        <v>154</v>
      </c>
      <c r="Y1498" s="3" t="s">
        <v>154</v>
      </c>
      <c r="Z1498" s="3" t="s">
        <v>154</v>
      </c>
      <c r="AA1498" s="3" t="s">
        <v>154</v>
      </c>
      <c r="AB1498" s="3" t="s">
        <v>154</v>
      </c>
      <c r="AC1498" s="3" t="s">
        <v>154</v>
      </c>
      <c r="AD1498" s="3" t="s">
        <v>6151</v>
      </c>
      <c r="AE1498" s="3" t="s">
        <v>6151</v>
      </c>
      <c r="AF1498" s="3" t="s">
        <v>6040</v>
      </c>
      <c r="AG1498" s="3" t="s">
        <v>154</v>
      </c>
      <c r="AH1498" s="3" t="s">
        <v>6478</v>
      </c>
      <c r="AI1498" s="3" t="s">
        <v>6482</v>
      </c>
      <c r="AJ1498" s="3" t="s">
        <v>9813</v>
      </c>
    </row>
    <row r="1499" spans="1:36" ht="30">
      <c r="A1499" s="10">
        <v>1602</v>
      </c>
      <c r="B1499" t="str">
        <f>IF(K1499="总计","",INDEX(主数据!A:AD,MATCH(J1499,主数据!A:A,0),9))</f>
        <v>华中大区公司</v>
      </c>
      <c r="C1499" t="str">
        <f>IF(K1499="","",INDEX(主数据!A:AD,MATCH(J1499,主数据!A:A,0),11))</f>
        <v>武汉南区</v>
      </c>
      <c r="D1499" t="str">
        <f t="shared" si="92"/>
        <v>WH30物业服务费标准方式2.45</v>
      </c>
      <c r="E1499" s="13" t="str">
        <f t="shared" si="94"/>
        <v>2.45</v>
      </c>
      <c r="F1499" s="13" t="str">
        <f>IF(E1499="","",IFERROR(IF(IF(K1499="","",INDEX(收费标合同信息维护!A:Q,MATCH(D1499,收费标合同信息维护!J:J,0),10))=D1499,"有","无"),"无"))</f>
        <v>无</v>
      </c>
      <c r="G1499" s="13" t="str">
        <f t="shared" si="93"/>
        <v/>
      </c>
      <c r="H1499" s="13" t="str">
        <f t="shared" si="95"/>
        <v/>
      </c>
      <c r="I1499" s="13" t="str">
        <f>IF(G1499="","",IFERROR(IF(IF(K1499="","",INDEX(收费标合同信息维护!A:Q,MATCH(G1499,收费标合同信息维护!M:M,0),13))=G1499,"有","无"),"无"))</f>
        <v/>
      </c>
      <c r="J1499" s="3" t="s">
        <v>3148</v>
      </c>
      <c r="K1499" s="3" t="s">
        <v>9806</v>
      </c>
      <c r="L1499" s="3" t="s">
        <v>6025</v>
      </c>
      <c r="M1499" s="3" t="s">
        <v>6026</v>
      </c>
      <c r="N1499" s="3" t="s">
        <v>6477</v>
      </c>
      <c r="O1499" s="3" t="s">
        <v>6478</v>
      </c>
      <c r="P1499" s="3" t="s">
        <v>9814</v>
      </c>
      <c r="Q1499" s="3" t="s">
        <v>9815</v>
      </c>
      <c r="R1499" s="3" t="s">
        <v>6484</v>
      </c>
      <c r="S1499" s="3" t="s">
        <v>6491</v>
      </c>
      <c r="T1499" s="3" t="s">
        <v>6704</v>
      </c>
      <c r="U1499" s="3" t="s">
        <v>154</v>
      </c>
      <c r="V1499" s="3" t="s">
        <v>7408</v>
      </c>
      <c r="W1499" s="3" t="s">
        <v>154</v>
      </c>
      <c r="X1499" s="3" t="s">
        <v>154</v>
      </c>
      <c r="Y1499" s="3" t="s">
        <v>154</v>
      </c>
      <c r="Z1499" s="3" t="s">
        <v>154</v>
      </c>
      <c r="AA1499" s="3" t="s">
        <v>154</v>
      </c>
      <c r="AB1499" s="3" t="s">
        <v>154</v>
      </c>
      <c r="AC1499" s="3" t="s">
        <v>154</v>
      </c>
      <c r="AD1499" s="3" t="s">
        <v>6151</v>
      </c>
      <c r="AE1499" s="3" t="s">
        <v>6151</v>
      </c>
      <c r="AF1499" s="3" t="s">
        <v>154</v>
      </c>
      <c r="AG1499" s="3" t="s">
        <v>154</v>
      </c>
      <c r="AH1499" s="3" t="s">
        <v>6478</v>
      </c>
      <c r="AI1499" s="3" t="s">
        <v>6482</v>
      </c>
      <c r="AJ1499" s="3" t="s">
        <v>6489</v>
      </c>
    </row>
    <row r="1500" spans="1:36" ht="15">
      <c r="A1500" s="10">
        <v>1603</v>
      </c>
      <c r="B1500" t="str">
        <f>IF(K1500="总计","",INDEX(主数据!A:AD,MATCH(J1500,主数据!A:A,0),9))</f>
        <v>华中大区公司</v>
      </c>
      <c r="C1500" t="str">
        <f>IF(K1500="","",INDEX(主数据!A:AD,MATCH(J1500,主数据!A:A,0),11))</f>
        <v>武汉南区</v>
      </c>
      <c r="D1500" t="str">
        <f t="shared" si="92"/>
        <v>WH30物业服务费标准方式3.50</v>
      </c>
      <c r="E1500" s="13" t="str">
        <f t="shared" si="94"/>
        <v>3.50</v>
      </c>
      <c r="F1500" s="13" t="str">
        <f>IF(E1500="","",IFERROR(IF(IF(K1500="","",INDEX(收费标合同信息维护!A:Q,MATCH(D1500,收费标合同信息维护!J:J,0),10))=D1500,"有","无"),"无"))</f>
        <v>无</v>
      </c>
      <c r="G1500" s="13" t="str">
        <f t="shared" si="93"/>
        <v/>
      </c>
      <c r="H1500" s="13" t="str">
        <f t="shared" si="95"/>
        <v/>
      </c>
      <c r="I1500" s="13" t="str">
        <f>IF(G1500="","",IFERROR(IF(IF(K1500="","",INDEX(收费标合同信息维护!A:Q,MATCH(G1500,收费标合同信息维护!M:M,0),13))=G1500,"有","无"),"无"))</f>
        <v/>
      </c>
      <c r="J1500" s="3" t="s">
        <v>3148</v>
      </c>
      <c r="K1500" s="3" t="s">
        <v>9806</v>
      </c>
      <c r="L1500" s="3" t="s">
        <v>6025</v>
      </c>
      <c r="M1500" s="3" t="s">
        <v>6026</v>
      </c>
      <c r="N1500" s="3" t="s">
        <v>6477</v>
      </c>
      <c r="O1500" s="3" t="s">
        <v>6478</v>
      </c>
      <c r="P1500" s="3" t="s">
        <v>9816</v>
      </c>
      <c r="Q1500" s="3" t="s">
        <v>9816</v>
      </c>
      <c r="R1500" s="3" t="s">
        <v>6484</v>
      </c>
      <c r="S1500" s="3" t="s">
        <v>6491</v>
      </c>
      <c r="T1500" s="3" t="s">
        <v>6640</v>
      </c>
      <c r="U1500" s="3" t="s">
        <v>8325</v>
      </c>
      <c r="V1500" s="3" t="s">
        <v>6869</v>
      </c>
      <c r="W1500" s="3" t="s">
        <v>154</v>
      </c>
      <c r="X1500" s="3" t="s">
        <v>154</v>
      </c>
      <c r="Y1500" s="3" t="s">
        <v>154</v>
      </c>
      <c r="Z1500" s="3" t="s">
        <v>154</v>
      </c>
      <c r="AA1500" s="3" t="s">
        <v>154</v>
      </c>
      <c r="AB1500" s="3" t="s">
        <v>154</v>
      </c>
      <c r="AC1500" s="3" t="s">
        <v>154</v>
      </c>
      <c r="AD1500" s="3" t="s">
        <v>6151</v>
      </c>
      <c r="AE1500" s="3" t="s">
        <v>6151</v>
      </c>
      <c r="AF1500" s="3" t="s">
        <v>6040</v>
      </c>
      <c r="AG1500" s="3" t="s">
        <v>154</v>
      </c>
      <c r="AH1500" s="3" t="s">
        <v>6478</v>
      </c>
      <c r="AI1500" s="3" t="s">
        <v>6482</v>
      </c>
      <c r="AJ1500" s="3" t="s">
        <v>6489</v>
      </c>
    </row>
    <row r="1501" spans="1:36" ht="15">
      <c r="A1501" s="10">
        <v>1604</v>
      </c>
      <c r="B1501" t="str">
        <f>IF(K1501="总计","",INDEX(主数据!A:AD,MATCH(J1501,主数据!A:A,0),9))</f>
        <v>华中大区公司</v>
      </c>
      <c r="C1501" t="str">
        <f>IF(K1501="","",INDEX(主数据!A:AD,MATCH(J1501,主数据!A:A,0),11))</f>
        <v>武汉南区</v>
      </c>
      <c r="D1501" t="str">
        <f t="shared" si="92"/>
        <v>WH30专供电服务费标准方式0.05</v>
      </c>
      <c r="E1501" s="13" t="str">
        <f t="shared" si="94"/>
        <v>0.05</v>
      </c>
      <c r="F1501" s="13" t="str">
        <f>IF(E1501="","",IFERROR(IF(IF(K1501="","",INDEX(收费标合同信息维护!A:Q,MATCH(D1501,收费标合同信息维护!J:J,0),10))=D1501,"有","无"),"无"))</f>
        <v>无</v>
      </c>
      <c r="G1501" s="13" t="str">
        <f t="shared" si="93"/>
        <v/>
      </c>
      <c r="H1501" s="13" t="str">
        <f t="shared" si="95"/>
        <v/>
      </c>
      <c r="I1501" s="13" t="str">
        <f>IF(G1501="","",IFERROR(IF(IF(K1501="","",INDEX(收费标合同信息维护!A:Q,MATCH(G1501,收费标合同信息维护!M:M,0),13))=G1501,"有","无"),"无"))</f>
        <v/>
      </c>
      <c r="J1501" s="3" t="s">
        <v>3148</v>
      </c>
      <c r="K1501" s="3" t="s">
        <v>9806</v>
      </c>
      <c r="L1501" s="3" t="s">
        <v>6911</v>
      </c>
      <c r="M1501" s="3" t="s">
        <v>6912</v>
      </c>
      <c r="N1501" s="3" t="s">
        <v>6603</v>
      </c>
      <c r="O1501" s="3" t="s">
        <v>6478</v>
      </c>
      <c r="P1501" s="3" t="s">
        <v>9817</v>
      </c>
      <c r="Q1501" s="3" t="s">
        <v>6912</v>
      </c>
      <c r="R1501" s="3" t="s">
        <v>6484</v>
      </c>
      <c r="S1501" s="3" t="s">
        <v>6491</v>
      </c>
      <c r="T1501" s="3" t="s">
        <v>6751</v>
      </c>
      <c r="U1501" s="3" t="s">
        <v>154</v>
      </c>
      <c r="V1501" s="3" t="s">
        <v>9818</v>
      </c>
      <c r="W1501" s="3" t="s">
        <v>154</v>
      </c>
      <c r="X1501" s="3" t="s">
        <v>154</v>
      </c>
      <c r="Y1501" s="3" t="s">
        <v>154</v>
      </c>
      <c r="Z1501" s="3" t="s">
        <v>154</v>
      </c>
      <c r="AA1501" s="3" t="s">
        <v>154</v>
      </c>
      <c r="AB1501" s="3" t="s">
        <v>154</v>
      </c>
      <c r="AC1501" s="3" t="s">
        <v>154</v>
      </c>
      <c r="AD1501" s="3" t="s">
        <v>6151</v>
      </c>
      <c r="AE1501" s="3" t="s">
        <v>6151</v>
      </c>
      <c r="AF1501" s="3" t="s">
        <v>154</v>
      </c>
      <c r="AG1501" s="3" t="s">
        <v>154</v>
      </c>
      <c r="AH1501" s="3" t="s">
        <v>6478</v>
      </c>
      <c r="AI1501" s="3" t="s">
        <v>6482</v>
      </c>
      <c r="AJ1501" s="3" t="s">
        <v>6489</v>
      </c>
    </row>
    <row r="1502" spans="1:36" ht="30">
      <c r="A1502" s="10">
        <v>1605</v>
      </c>
      <c r="B1502" t="str">
        <f>IF(K1502="总计","",INDEX(主数据!A:AD,MATCH(J1502,主数据!A:A,0),9))</f>
        <v>华中大区公司</v>
      </c>
      <c r="C1502" t="str">
        <f>IF(K1502="","",INDEX(主数据!A:AD,MATCH(J1502,主数据!A:A,0),11))</f>
        <v>武汉南区</v>
      </c>
      <c r="D1502" t="str">
        <f t="shared" si="92"/>
        <v>WH30小业主委托停车管理费（固定）定额</v>
      </c>
      <c r="E1502" s="13" t="str">
        <f t="shared" si="94"/>
        <v/>
      </c>
      <c r="F1502" s="13" t="str">
        <f>IF(E1502="","",IFERROR(IF(IF(K1502="","",INDEX(收费标合同信息维护!A:Q,MATCH(D1502,收费标合同信息维护!J:J,0),10))=D1502,"有","无"),"无"))</f>
        <v/>
      </c>
      <c r="G1502" s="13" t="str">
        <f t="shared" si="93"/>
        <v>WH30小业主委托停车管理费（固定）定额95.00</v>
      </c>
      <c r="H1502" s="13" t="str">
        <f t="shared" si="95"/>
        <v>95.00</v>
      </c>
      <c r="I1502" s="13" t="str">
        <f>IF(G1502="","",IFERROR(IF(IF(K1502="","",INDEX(收费标合同信息维护!A:Q,MATCH(G1502,收费标合同信息维护!M:M,0),13))=G1502,"有","无"),"无"))</f>
        <v>无</v>
      </c>
      <c r="J1502" s="3" t="s">
        <v>3148</v>
      </c>
      <c r="K1502" s="3" t="s">
        <v>9806</v>
      </c>
      <c r="L1502" s="3" t="s">
        <v>7013</v>
      </c>
      <c r="M1502" s="3" t="s">
        <v>7014</v>
      </c>
      <c r="N1502" s="3" t="s">
        <v>6477</v>
      </c>
      <c r="O1502" s="3" t="s">
        <v>6478</v>
      </c>
      <c r="P1502" s="3" t="s">
        <v>9819</v>
      </c>
      <c r="Q1502" s="3" t="s">
        <v>9819</v>
      </c>
      <c r="R1502" s="3" t="s">
        <v>6490</v>
      </c>
      <c r="S1502" s="3" t="s">
        <v>6491</v>
      </c>
      <c r="T1502" s="3" t="s">
        <v>9820</v>
      </c>
      <c r="U1502" s="3" t="s">
        <v>9821</v>
      </c>
      <c r="V1502" s="3" t="s">
        <v>154</v>
      </c>
      <c r="W1502" s="3" t="s">
        <v>9822</v>
      </c>
      <c r="X1502" s="3" t="s">
        <v>154</v>
      </c>
      <c r="Y1502" s="3" t="s">
        <v>154</v>
      </c>
      <c r="Z1502" s="3" t="s">
        <v>154</v>
      </c>
      <c r="AA1502" s="3" t="s">
        <v>154</v>
      </c>
      <c r="AB1502" s="3" t="s">
        <v>154</v>
      </c>
      <c r="AC1502" s="3" t="s">
        <v>154</v>
      </c>
      <c r="AD1502" s="3" t="s">
        <v>6151</v>
      </c>
      <c r="AE1502" s="3" t="s">
        <v>6151</v>
      </c>
      <c r="AF1502" s="3" t="s">
        <v>6040</v>
      </c>
      <c r="AG1502" s="3" t="s">
        <v>154</v>
      </c>
      <c r="AH1502" s="3" t="s">
        <v>6478</v>
      </c>
      <c r="AI1502" s="3" t="s">
        <v>6482</v>
      </c>
      <c r="AJ1502" s="3" t="s">
        <v>6033</v>
      </c>
    </row>
    <row r="1503" spans="1:36" ht="30">
      <c r="A1503" s="10">
        <v>1606</v>
      </c>
      <c r="B1503" t="str">
        <f>IF(K1503="总计","",INDEX(主数据!A:AD,MATCH(J1503,主数据!A:A,0),9))</f>
        <v>华中大区公司</v>
      </c>
      <c r="C1503" t="str">
        <f>IF(K1503="","",INDEX(主数据!A:AD,MATCH(J1503,主数据!A:A,0),11))</f>
        <v>武汉南区</v>
      </c>
      <c r="D1503" t="str">
        <f t="shared" si="92"/>
        <v>WH30小业主委托停车管理费（固定）定额</v>
      </c>
      <c r="E1503" s="13" t="str">
        <f t="shared" si="94"/>
        <v/>
      </c>
      <c r="F1503" s="13" t="str">
        <f>IF(E1503="","",IFERROR(IF(IF(K1503="","",INDEX(收费标合同信息维护!A:Q,MATCH(D1503,收费标合同信息维护!J:J,0),10))=D1503,"有","无"),"无"))</f>
        <v/>
      </c>
      <c r="G1503" s="13" t="str">
        <f t="shared" si="93"/>
        <v>WH30小业主委托停车管理费（固定）定额95.00</v>
      </c>
      <c r="H1503" s="13" t="str">
        <f t="shared" si="95"/>
        <v>95.00</v>
      </c>
      <c r="I1503" s="13" t="str">
        <f>IF(G1503="","",IFERROR(IF(IF(K1503="","",INDEX(收费标合同信息维护!A:Q,MATCH(G1503,收费标合同信息维护!M:M,0),13))=G1503,"有","无"),"无"))</f>
        <v>无</v>
      </c>
      <c r="J1503" s="3" t="s">
        <v>3148</v>
      </c>
      <c r="K1503" s="3" t="s">
        <v>9806</v>
      </c>
      <c r="L1503" s="3" t="s">
        <v>7013</v>
      </c>
      <c r="M1503" s="3" t="s">
        <v>7014</v>
      </c>
      <c r="N1503" s="3" t="s">
        <v>6477</v>
      </c>
      <c r="O1503" s="3" t="s">
        <v>6478</v>
      </c>
      <c r="P1503" s="3" t="s">
        <v>9823</v>
      </c>
      <c r="Q1503" s="3" t="s">
        <v>9824</v>
      </c>
      <c r="R1503" s="3" t="s">
        <v>6490</v>
      </c>
      <c r="S1503" s="3" t="s">
        <v>6491</v>
      </c>
      <c r="T1503" s="3" t="s">
        <v>6640</v>
      </c>
      <c r="U1503" s="3" t="s">
        <v>154</v>
      </c>
      <c r="V1503" s="3" t="s">
        <v>154</v>
      </c>
      <c r="W1503" s="3" t="s">
        <v>9822</v>
      </c>
      <c r="X1503" s="3" t="s">
        <v>154</v>
      </c>
      <c r="Y1503" s="3" t="s">
        <v>154</v>
      </c>
      <c r="Z1503" s="3" t="s">
        <v>154</v>
      </c>
      <c r="AA1503" s="3" t="s">
        <v>154</v>
      </c>
      <c r="AB1503" s="3" t="s">
        <v>154</v>
      </c>
      <c r="AC1503" s="3" t="s">
        <v>154</v>
      </c>
      <c r="AD1503" s="3" t="s">
        <v>6151</v>
      </c>
      <c r="AE1503" s="3" t="s">
        <v>6151</v>
      </c>
      <c r="AF1503" s="3" t="s">
        <v>6040</v>
      </c>
      <c r="AG1503" s="3" t="s">
        <v>154</v>
      </c>
      <c r="AH1503" s="3" t="s">
        <v>6478</v>
      </c>
      <c r="AI1503" s="3" t="s">
        <v>6482</v>
      </c>
      <c r="AJ1503" s="3" t="s">
        <v>9825</v>
      </c>
    </row>
    <row r="1504" spans="1:36" ht="15">
      <c r="A1504" s="10">
        <v>1607</v>
      </c>
      <c r="B1504" t="str">
        <f>IF(K1504="总计","",INDEX(主数据!A:AD,MATCH(J1504,主数据!A:A,0),9))</f>
        <v>华中大区公司</v>
      </c>
      <c r="C1504" t="str">
        <f>IF(K1504="","",INDEX(主数据!A:AD,MATCH(J1504,主数据!A:A,0),11))</f>
        <v>武汉南区</v>
      </c>
      <c r="D1504" t="str">
        <f t="shared" si="92"/>
        <v>WH30电费标准方式0.67</v>
      </c>
      <c r="E1504" s="13" t="str">
        <f t="shared" si="94"/>
        <v>0.67</v>
      </c>
      <c r="F1504" s="13" t="str">
        <f>IF(E1504="","",IFERROR(IF(IF(K1504="","",INDEX(收费标合同信息维护!A:Q,MATCH(D1504,收费标合同信息维护!J:J,0),10))=D1504,"有","无"),"无"))</f>
        <v>无</v>
      </c>
      <c r="G1504" s="13" t="str">
        <f t="shared" si="93"/>
        <v/>
      </c>
      <c r="H1504" s="13" t="str">
        <f t="shared" si="95"/>
        <v/>
      </c>
      <c r="I1504" s="13" t="str">
        <f>IF(G1504="","",IFERROR(IF(IF(K1504="","",INDEX(收费标合同信息维护!A:Q,MATCH(G1504,收费标合同信息维护!M:M,0),13))=G1504,"有","无"),"无"))</f>
        <v/>
      </c>
      <c r="J1504" s="3" t="s">
        <v>3148</v>
      </c>
      <c r="K1504" s="3" t="s">
        <v>9806</v>
      </c>
      <c r="L1504" s="3" t="s">
        <v>6601</v>
      </c>
      <c r="M1504" s="3" t="s">
        <v>6602</v>
      </c>
      <c r="N1504" s="3" t="s">
        <v>6603</v>
      </c>
      <c r="O1504" s="3" t="s">
        <v>6478</v>
      </c>
      <c r="P1504" s="3" t="s">
        <v>9826</v>
      </c>
      <c r="Q1504" s="3" t="s">
        <v>7159</v>
      </c>
      <c r="R1504" s="3" t="s">
        <v>6484</v>
      </c>
      <c r="S1504" s="3" t="s">
        <v>6491</v>
      </c>
      <c r="T1504" s="3" t="s">
        <v>6481</v>
      </c>
      <c r="U1504" s="3" t="s">
        <v>154</v>
      </c>
      <c r="V1504" s="3" t="s">
        <v>9827</v>
      </c>
      <c r="W1504" s="3" t="s">
        <v>154</v>
      </c>
      <c r="X1504" s="3" t="s">
        <v>154</v>
      </c>
      <c r="Y1504" s="3" t="s">
        <v>154</v>
      </c>
      <c r="Z1504" s="3" t="s">
        <v>154</v>
      </c>
      <c r="AA1504" s="3" t="s">
        <v>154</v>
      </c>
      <c r="AB1504" s="3" t="s">
        <v>154</v>
      </c>
      <c r="AC1504" s="3" t="s">
        <v>154</v>
      </c>
      <c r="AD1504" s="3" t="s">
        <v>6151</v>
      </c>
      <c r="AE1504" s="3" t="s">
        <v>6151</v>
      </c>
      <c r="AF1504" s="3" t="s">
        <v>154</v>
      </c>
      <c r="AG1504" s="3" t="s">
        <v>154</v>
      </c>
      <c r="AH1504" s="3" t="s">
        <v>6478</v>
      </c>
      <c r="AI1504" s="3" t="s">
        <v>6482</v>
      </c>
      <c r="AJ1504" s="3" t="s">
        <v>6489</v>
      </c>
    </row>
    <row r="1505" spans="1:36" ht="15">
      <c r="A1505" s="10">
        <v>1608</v>
      </c>
      <c r="B1505" t="str">
        <f>IF(K1505="总计","",INDEX(主数据!A:AD,MATCH(J1505,主数据!A:A,0),9))</f>
        <v>华中大区公司</v>
      </c>
      <c r="C1505" t="str">
        <f>IF(K1505="","",INDEX(主数据!A:AD,MATCH(J1505,主数据!A:A,0),11))</f>
        <v>武汉南区</v>
      </c>
      <c r="D1505" t="str">
        <f t="shared" si="92"/>
        <v>WH30电费标准方式0.67</v>
      </c>
      <c r="E1505" s="13" t="str">
        <f t="shared" si="94"/>
        <v>0.67</v>
      </c>
      <c r="F1505" s="13" t="str">
        <f>IF(E1505="","",IFERROR(IF(IF(K1505="","",INDEX(收费标合同信息维护!A:Q,MATCH(D1505,收费标合同信息维护!J:J,0),10))=D1505,"有","无"),"无"))</f>
        <v>无</v>
      </c>
      <c r="G1505" s="13" t="str">
        <f t="shared" si="93"/>
        <v/>
      </c>
      <c r="H1505" s="13" t="str">
        <f t="shared" si="95"/>
        <v/>
      </c>
      <c r="I1505" s="13" t="str">
        <f>IF(G1505="","",IFERROR(IF(IF(K1505="","",INDEX(收费标合同信息维护!A:Q,MATCH(G1505,收费标合同信息维护!M:M,0),13))=G1505,"有","无"),"无"))</f>
        <v/>
      </c>
      <c r="J1505" s="3" t="s">
        <v>3148</v>
      </c>
      <c r="K1505" s="3" t="s">
        <v>9806</v>
      </c>
      <c r="L1505" s="3" t="s">
        <v>6601</v>
      </c>
      <c r="M1505" s="3" t="s">
        <v>6602</v>
      </c>
      <c r="N1505" s="3" t="s">
        <v>6603</v>
      </c>
      <c r="O1505" s="3" t="s">
        <v>6478</v>
      </c>
      <c r="P1505" s="3" t="s">
        <v>9828</v>
      </c>
      <c r="Q1505" s="3" t="s">
        <v>9829</v>
      </c>
      <c r="R1505" s="3" t="s">
        <v>6484</v>
      </c>
      <c r="S1505" s="3" t="s">
        <v>6491</v>
      </c>
      <c r="T1505" s="3" t="s">
        <v>6481</v>
      </c>
      <c r="U1505" s="3" t="s">
        <v>154</v>
      </c>
      <c r="V1505" s="3" t="s">
        <v>9827</v>
      </c>
      <c r="W1505" s="3" t="s">
        <v>154</v>
      </c>
      <c r="X1505" s="3" t="s">
        <v>154</v>
      </c>
      <c r="Y1505" s="3" t="s">
        <v>154</v>
      </c>
      <c r="Z1505" s="3" t="s">
        <v>154</v>
      </c>
      <c r="AA1505" s="3" t="s">
        <v>154</v>
      </c>
      <c r="AB1505" s="3" t="s">
        <v>154</v>
      </c>
      <c r="AC1505" s="3" t="s">
        <v>154</v>
      </c>
      <c r="AD1505" s="3" t="s">
        <v>6151</v>
      </c>
      <c r="AE1505" s="3" t="s">
        <v>6151</v>
      </c>
      <c r="AF1505" s="3" t="s">
        <v>154</v>
      </c>
      <c r="AG1505" s="3" t="s">
        <v>154</v>
      </c>
      <c r="AH1505" s="3" t="s">
        <v>6478</v>
      </c>
      <c r="AI1505" s="3" t="s">
        <v>6482</v>
      </c>
      <c r="AJ1505" s="3" t="s">
        <v>6489</v>
      </c>
    </row>
    <row r="1506" spans="1:36" ht="15">
      <c r="A1506" s="10">
        <v>1609</v>
      </c>
      <c r="B1506" t="str">
        <f>IF(K1506="总计","",INDEX(主数据!A:AD,MATCH(J1506,主数据!A:A,0),9))</f>
        <v>华中大区公司</v>
      </c>
      <c r="C1506" t="str">
        <f>IF(K1506="","",INDEX(主数据!A:AD,MATCH(J1506,主数据!A:A,0),11))</f>
        <v>武汉南区</v>
      </c>
      <c r="D1506" t="str">
        <f t="shared" si="92"/>
        <v>WH30自来水费（简易征收）标准方式3.72</v>
      </c>
      <c r="E1506" s="13" t="str">
        <f t="shared" si="94"/>
        <v>3.72</v>
      </c>
      <c r="F1506" s="13" t="str">
        <f>IF(E1506="","",IFERROR(IF(IF(K1506="","",INDEX(收费标合同信息维护!A:Q,MATCH(D1506,收费标合同信息维护!J:J,0),10))=D1506,"有","无"),"无"))</f>
        <v>无</v>
      </c>
      <c r="G1506" s="13" t="str">
        <f t="shared" si="93"/>
        <v/>
      </c>
      <c r="H1506" s="13" t="str">
        <f t="shared" si="95"/>
        <v/>
      </c>
      <c r="I1506" s="13" t="str">
        <f>IF(G1506="","",IFERROR(IF(IF(K1506="","",INDEX(收费标合同信息维护!A:Q,MATCH(G1506,收费标合同信息维护!M:M,0),13))=G1506,"有","无"),"无"))</f>
        <v/>
      </c>
      <c r="J1506" s="3" t="s">
        <v>3148</v>
      </c>
      <c r="K1506" s="3" t="s">
        <v>9806</v>
      </c>
      <c r="L1506" s="3" t="s">
        <v>6615</v>
      </c>
      <c r="M1506" s="3" t="s">
        <v>6616</v>
      </c>
      <c r="N1506" s="3" t="s">
        <v>6603</v>
      </c>
      <c r="O1506" s="3" t="s">
        <v>6478</v>
      </c>
      <c r="P1506" s="3" t="s">
        <v>9830</v>
      </c>
      <c r="Q1506" s="3" t="s">
        <v>6768</v>
      </c>
      <c r="R1506" s="3" t="s">
        <v>6484</v>
      </c>
      <c r="S1506" s="3" t="s">
        <v>6491</v>
      </c>
      <c r="T1506" s="3" t="s">
        <v>6481</v>
      </c>
      <c r="U1506" s="3" t="s">
        <v>154</v>
      </c>
      <c r="V1506" s="3" t="s">
        <v>9831</v>
      </c>
      <c r="W1506" s="3" t="s">
        <v>154</v>
      </c>
      <c r="X1506" s="3" t="s">
        <v>154</v>
      </c>
      <c r="Y1506" s="3" t="s">
        <v>154</v>
      </c>
      <c r="Z1506" s="3" t="s">
        <v>154</v>
      </c>
      <c r="AA1506" s="3" t="s">
        <v>154</v>
      </c>
      <c r="AB1506" s="3" t="s">
        <v>154</v>
      </c>
      <c r="AC1506" s="3" t="s">
        <v>154</v>
      </c>
      <c r="AD1506" s="3" t="s">
        <v>6151</v>
      </c>
      <c r="AE1506" s="3" t="s">
        <v>6151</v>
      </c>
      <c r="AF1506" s="3" t="s">
        <v>154</v>
      </c>
      <c r="AG1506" s="3" t="s">
        <v>154</v>
      </c>
      <c r="AH1506" s="3" t="s">
        <v>6478</v>
      </c>
      <c r="AI1506" s="3" t="s">
        <v>6482</v>
      </c>
      <c r="AJ1506" s="3" t="s">
        <v>6489</v>
      </c>
    </row>
    <row r="1507" spans="1:36" ht="15">
      <c r="A1507" s="10">
        <v>1610</v>
      </c>
      <c r="B1507" t="str">
        <f>IF(K1507="总计","",INDEX(主数据!A:AD,MATCH(J1507,主数据!A:A,0),9))</f>
        <v>华中大区公司</v>
      </c>
      <c r="C1507" t="str">
        <f>IF(K1507="","",INDEX(主数据!A:AD,MATCH(J1507,主数据!A:A,0),11))</f>
        <v>武汉南区</v>
      </c>
      <c r="D1507" t="str">
        <f t="shared" si="92"/>
        <v>WH30自来水费（简易征收）标准方式3.72</v>
      </c>
      <c r="E1507" s="13" t="str">
        <f t="shared" si="94"/>
        <v>3.72</v>
      </c>
      <c r="F1507" s="13" t="str">
        <f>IF(E1507="","",IFERROR(IF(IF(K1507="","",INDEX(收费标合同信息维护!A:Q,MATCH(D1507,收费标合同信息维护!J:J,0),10))=D1507,"有","无"),"无"))</f>
        <v>无</v>
      </c>
      <c r="G1507" s="13" t="str">
        <f t="shared" si="93"/>
        <v/>
      </c>
      <c r="H1507" s="13" t="str">
        <f t="shared" si="95"/>
        <v/>
      </c>
      <c r="I1507" s="13" t="str">
        <f>IF(G1507="","",IFERROR(IF(IF(K1507="","",INDEX(收费标合同信息维护!A:Q,MATCH(G1507,收费标合同信息维护!M:M,0),13))=G1507,"有","无"),"无"))</f>
        <v/>
      </c>
      <c r="J1507" s="3" t="s">
        <v>3148</v>
      </c>
      <c r="K1507" s="3" t="s">
        <v>9806</v>
      </c>
      <c r="L1507" s="3" t="s">
        <v>6615</v>
      </c>
      <c r="M1507" s="3" t="s">
        <v>6616</v>
      </c>
      <c r="N1507" s="3" t="s">
        <v>6603</v>
      </c>
      <c r="O1507" s="3" t="s">
        <v>6478</v>
      </c>
      <c r="P1507" s="3" t="s">
        <v>9832</v>
      </c>
      <c r="Q1507" s="3" t="s">
        <v>9833</v>
      </c>
      <c r="R1507" s="3" t="s">
        <v>6484</v>
      </c>
      <c r="S1507" s="3" t="s">
        <v>6491</v>
      </c>
      <c r="T1507" s="3" t="s">
        <v>6481</v>
      </c>
      <c r="U1507" s="3" t="s">
        <v>154</v>
      </c>
      <c r="V1507" s="3" t="s">
        <v>9831</v>
      </c>
      <c r="W1507" s="3" t="s">
        <v>154</v>
      </c>
      <c r="X1507" s="3" t="s">
        <v>154</v>
      </c>
      <c r="Y1507" s="3" t="s">
        <v>154</v>
      </c>
      <c r="Z1507" s="3" t="s">
        <v>154</v>
      </c>
      <c r="AA1507" s="3" t="s">
        <v>154</v>
      </c>
      <c r="AB1507" s="3" t="s">
        <v>154</v>
      </c>
      <c r="AC1507" s="3" t="s">
        <v>154</v>
      </c>
      <c r="AD1507" s="3" t="s">
        <v>6151</v>
      </c>
      <c r="AE1507" s="3" t="s">
        <v>6151</v>
      </c>
      <c r="AF1507" s="3" t="s">
        <v>154</v>
      </c>
      <c r="AG1507" s="3" t="s">
        <v>154</v>
      </c>
      <c r="AH1507" s="3" t="s">
        <v>6478</v>
      </c>
      <c r="AI1507" s="3" t="s">
        <v>6482</v>
      </c>
      <c r="AJ1507" s="3" t="s">
        <v>6489</v>
      </c>
    </row>
    <row r="1508" spans="1:36" ht="15">
      <c r="A1508" s="10">
        <v>1611</v>
      </c>
      <c r="B1508" t="str">
        <f>IF(K1508="总计","",INDEX(主数据!A:AD,MATCH(J1508,主数据!A:A,0),9))</f>
        <v>华中大区公司</v>
      </c>
      <c r="C1508" t="str">
        <f>IF(K1508="","",INDEX(主数据!A:AD,MATCH(J1508,主数据!A:A,0),11))</f>
        <v>武汉南区</v>
      </c>
      <c r="D1508" t="str">
        <f t="shared" si="92"/>
        <v>WH30自来水费（简易征收）标准方式2.47</v>
      </c>
      <c r="E1508" s="13" t="str">
        <f t="shared" si="94"/>
        <v>2.47</v>
      </c>
      <c r="F1508" s="13" t="str">
        <f>IF(E1508="","",IFERROR(IF(IF(K1508="","",INDEX(收费标合同信息维护!A:Q,MATCH(D1508,收费标合同信息维护!J:J,0),10))=D1508,"有","无"),"无"))</f>
        <v>无</v>
      </c>
      <c r="G1508" s="13" t="str">
        <f t="shared" si="93"/>
        <v/>
      </c>
      <c r="H1508" s="13" t="str">
        <f t="shared" si="95"/>
        <v/>
      </c>
      <c r="I1508" s="13" t="str">
        <f>IF(G1508="","",IFERROR(IF(IF(K1508="","",INDEX(收费标合同信息维护!A:Q,MATCH(G1508,收费标合同信息维护!M:M,0),13))=G1508,"有","无"),"无"))</f>
        <v/>
      </c>
      <c r="J1508" s="3" t="s">
        <v>3148</v>
      </c>
      <c r="K1508" s="3" t="s">
        <v>9806</v>
      </c>
      <c r="L1508" s="3" t="s">
        <v>6615</v>
      </c>
      <c r="M1508" s="3" t="s">
        <v>6616</v>
      </c>
      <c r="N1508" s="3" t="s">
        <v>6603</v>
      </c>
      <c r="O1508" s="3" t="s">
        <v>6478</v>
      </c>
      <c r="P1508" s="3" t="s">
        <v>9834</v>
      </c>
      <c r="Q1508" s="3" t="s">
        <v>6771</v>
      </c>
      <c r="R1508" s="3" t="s">
        <v>6484</v>
      </c>
      <c r="S1508" s="3" t="s">
        <v>6491</v>
      </c>
      <c r="T1508" s="3" t="s">
        <v>6481</v>
      </c>
      <c r="U1508" s="3" t="s">
        <v>154</v>
      </c>
      <c r="V1508" s="3" t="s">
        <v>8404</v>
      </c>
      <c r="W1508" s="3" t="s">
        <v>154</v>
      </c>
      <c r="X1508" s="3" t="s">
        <v>154</v>
      </c>
      <c r="Y1508" s="3" t="s">
        <v>154</v>
      </c>
      <c r="Z1508" s="3" t="s">
        <v>154</v>
      </c>
      <c r="AA1508" s="3" t="s">
        <v>154</v>
      </c>
      <c r="AB1508" s="3" t="s">
        <v>154</v>
      </c>
      <c r="AC1508" s="3" t="s">
        <v>154</v>
      </c>
      <c r="AD1508" s="3" t="s">
        <v>6151</v>
      </c>
      <c r="AE1508" s="3" t="s">
        <v>6151</v>
      </c>
      <c r="AF1508" s="3" t="s">
        <v>154</v>
      </c>
      <c r="AG1508" s="3" t="s">
        <v>154</v>
      </c>
      <c r="AH1508" s="3" t="s">
        <v>6478</v>
      </c>
      <c r="AI1508" s="3" t="s">
        <v>6482</v>
      </c>
      <c r="AJ1508" s="3" t="s">
        <v>6489</v>
      </c>
    </row>
    <row r="1509" spans="1:36" ht="15">
      <c r="A1509" s="10">
        <v>1612</v>
      </c>
      <c r="B1509" t="str">
        <f>IF(K1509="总计","",INDEX(主数据!A:AD,MATCH(J1509,主数据!A:A,0),9))</f>
        <v>华中大区公司</v>
      </c>
      <c r="C1509" t="str">
        <f>IF(K1509="","",INDEX(主数据!A:AD,MATCH(J1509,主数据!A:A,0),11))</f>
        <v>武汉南区</v>
      </c>
      <c r="D1509" t="str">
        <f t="shared" si="92"/>
        <v>WH30空置物业费定额</v>
      </c>
      <c r="E1509" s="13" t="str">
        <f t="shared" si="94"/>
        <v/>
      </c>
      <c r="F1509" s="13" t="str">
        <f>IF(E1509="","",IFERROR(IF(IF(K1509="","",INDEX(收费标合同信息维护!A:Q,MATCH(D1509,收费标合同信息维护!J:J,0),10))=D1509,"有","无"),"无"))</f>
        <v/>
      </c>
      <c r="G1509" s="13" t="str">
        <f t="shared" si="93"/>
        <v>WH30空置物业费定额132160.00</v>
      </c>
      <c r="H1509" s="13" t="str">
        <f t="shared" si="95"/>
        <v>132160.00</v>
      </c>
      <c r="I1509" s="13" t="str">
        <f>IF(G1509="","",IFERROR(IF(IF(K1509="","",INDEX(收费标合同信息维护!A:Q,MATCH(G1509,收费标合同信息维护!M:M,0),13))=G1509,"有","无"),"无"))</f>
        <v>无</v>
      </c>
      <c r="J1509" s="3" t="s">
        <v>3148</v>
      </c>
      <c r="K1509" s="3" t="s">
        <v>9806</v>
      </c>
      <c r="L1509" s="3" t="s">
        <v>6580</v>
      </c>
      <c r="M1509" s="3" t="s">
        <v>6581</v>
      </c>
      <c r="N1509" s="3" t="s">
        <v>6477</v>
      </c>
      <c r="O1509" s="3" t="s">
        <v>6478</v>
      </c>
      <c r="P1509" s="3" t="s">
        <v>9835</v>
      </c>
      <c r="Q1509" s="3" t="s">
        <v>9835</v>
      </c>
      <c r="R1509" s="3" t="s">
        <v>6490</v>
      </c>
      <c r="S1509" s="3" t="s">
        <v>6491</v>
      </c>
      <c r="T1509" s="3" t="s">
        <v>6510</v>
      </c>
      <c r="U1509" s="3" t="s">
        <v>6511</v>
      </c>
      <c r="V1509" s="3" t="s">
        <v>154</v>
      </c>
      <c r="W1509" s="3" t="s">
        <v>9836</v>
      </c>
      <c r="X1509" s="3" t="s">
        <v>154</v>
      </c>
      <c r="Y1509" s="3" t="s">
        <v>154</v>
      </c>
      <c r="Z1509" s="3" t="s">
        <v>154</v>
      </c>
      <c r="AA1509" s="3" t="s">
        <v>154</v>
      </c>
      <c r="AB1509" s="3" t="s">
        <v>154</v>
      </c>
      <c r="AC1509" s="3" t="s">
        <v>154</v>
      </c>
      <c r="AD1509" s="3" t="s">
        <v>6151</v>
      </c>
      <c r="AE1509" s="3" t="s">
        <v>6151</v>
      </c>
      <c r="AF1509" s="3" t="s">
        <v>6040</v>
      </c>
      <c r="AG1509" s="3" t="s">
        <v>154</v>
      </c>
      <c r="AH1509" s="3" t="s">
        <v>6478</v>
      </c>
      <c r="AI1509" s="3" t="s">
        <v>6482</v>
      </c>
      <c r="AJ1509" s="3" t="s">
        <v>6033</v>
      </c>
    </row>
    <row r="1510" spans="1:36" ht="15">
      <c r="A1510" s="10">
        <v>1613</v>
      </c>
      <c r="B1510" t="str">
        <f>IF(K1510="总计","",INDEX(主数据!A:AD,MATCH(J1510,主数据!A:A,0),9))</f>
        <v>华南大区公司</v>
      </c>
      <c r="C1510" t="str">
        <f>IF(K1510="","",INDEX(主数据!A:AD,MATCH(J1510,主数据!A:A,0),11))</f>
        <v>华南大区授权管理</v>
      </c>
      <c r="D1510" t="str">
        <f t="shared" si="92"/>
        <v>AM0301物业服务费直接录入</v>
      </c>
      <c r="E1510" s="13" t="str">
        <f t="shared" si="94"/>
        <v/>
      </c>
      <c r="F1510" s="13" t="str">
        <f>IF(E1510="","",IFERROR(IF(IF(K1510="","",INDEX(收费标合同信息维护!A:Q,MATCH(D1510,收费标合同信息维护!J:J,0),10))=D1510,"有","无"),"无"))</f>
        <v/>
      </c>
      <c r="G1510" s="13" t="str">
        <f t="shared" si="93"/>
        <v/>
      </c>
      <c r="H1510" s="13" t="str">
        <f t="shared" si="95"/>
        <v/>
      </c>
      <c r="I1510" s="13" t="str">
        <f>IF(G1510="","",IFERROR(IF(IF(K1510="","",INDEX(收费标合同信息维护!A:Q,MATCH(G1510,收费标合同信息维护!M:M,0),13))=G1510,"有","无"),"无"))</f>
        <v/>
      </c>
      <c r="J1510" s="3" t="s">
        <v>4699</v>
      </c>
      <c r="K1510" s="3" t="s">
        <v>9837</v>
      </c>
      <c r="L1510" s="3" t="s">
        <v>6025</v>
      </c>
      <c r="M1510" s="3" t="s">
        <v>6026</v>
      </c>
      <c r="N1510" s="3" t="s">
        <v>6477</v>
      </c>
      <c r="O1510" s="3" t="s">
        <v>6478</v>
      </c>
      <c r="P1510" s="3" t="s">
        <v>6025</v>
      </c>
      <c r="Q1510" s="3" t="s">
        <v>6026</v>
      </c>
      <c r="R1510" s="3" t="s">
        <v>6479</v>
      </c>
      <c r="S1510" s="3" t="s">
        <v>6480</v>
      </c>
      <c r="T1510" s="3" t="s">
        <v>9838</v>
      </c>
      <c r="U1510" s="3" t="s">
        <v>154</v>
      </c>
      <c r="V1510" s="3" t="s">
        <v>154</v>
      </c>
      <c r="W1510" s="3" t="s">
        <v>154</v>
      </c>
      <c r="X1510" s="3" t="s">
        <v>154</v>
      </c>
      <c r="Y1510" s="3" t="s">
        <v>154</v>
      </c>
      <c r="Z1510" s="3" t="s">
        <v>154</v>
      </c>
      <c r="AA1510" s="3" t="s">
        <v>154</v>
      </c>
      <c r="AB1510" s="3" t="s">
        <v>154</v>
      </c>
      <c r="AC1510" s="3" t="s">
        <v>154</v>
      </c>
      <c r="AD1510" s="3" t="s">
        <v>6151</v>
      </c>
      <c r="AE1510" s="3" t="s">
        <v>6151</v>
      </c>
      <c r="AF1510" s="3" t="s">
        <v>154</v>
      </c>
      <c r="AG1510" s="3" t="s">
        <v>154</v>
      </c>
      <c r="AH1510" s="3" t="s">
        <v>6478</v>
      </c>
      <c r="AI1510" s="3" t="s">
        <v>6482</v>
      </c>
      <c r="AJ1510" s="3" t="s">
        <v>6033</v>
      </c>
    </row>
    <row r="1511" spans="1:36" ht="30">
      <c r="A1511" s="10">
        <v>1614</v>
      </c>
      <c r="B1511" t="str">
        <f>IF(K1511="总计","",INDEX(主数据!A:AD,MATCH(J1511,主数据!A:A,0),9))</f>
        <v>华北大区公司</v>
      </c>
      <c r="C1511" t="str">
        <f>IF(K1511="","",INDEX(主数据!A:AD,MATCH(J1511,主数据!A:A,0),11))</f>
        <v>北京三城区</v>
      </c>
      <c r="D1511" t="str">
        <f t="shared" si="92"/>
        <v>BJ126销售中心物业费定额</v>
      </c>
      <c r="E1511" s="13" t="str">
        <f t="shared" si="94"/>
        <v/>
      </c>
      <c r="F1511" s="13" t="str">
        <f>IF(E1511="","",IFERROR(IF(IF(K1511="","",INDEX(收费标合同信息维护!A:Q,MATCH(D1511,收费标合同信息维护!J:J,0),10))=D1511,"有","无"),"无"))</f>
        <v/>
      </c>
      <c r="G1511" s="13" t="str">
        <f t="shared" si="93"/>
        <v>BJ126销售中心物业费定额31087.00</v>
      </c>
      <c r="H1511" s="13" t="str">
        <f t="shared" si="95"/>
        <v>31087.00</v>
      </c>
      <c r="I1511" s="13" t="str">
        <f>IF(G1511="","",IFERROR(IF(IF(K1511="","",INDEX(收费标合同信息维护!A:Q,MATCH(G1511,收费标合同信息维护!M:M,0),13))=G1511,"有","无"),"无"))</f>
        <v>无</v>
      </c>
      <c r="J1511" s="3" t="s">
        <v>4404</v>
      </c>
      <c r="K1511" s="3" t="s">
        <v>9839</v>
      </c>
      <c r="L1511" s="3" t="s">
        <v>6638</v>
      </c>
      <c r="M1511" s="3" t="s">
        <v>6639</v>
      </c>
      <c r="N1511" s="3" t="s">
        <v>6477</v>
      </c>
      <c r="O1511" s="3" t="s">
        <v>6478</v>
      </c>
      <c r="P1511" s="3" t="s">
        <v>9840</v>
      </c>
      <c r="Q1511" s="3" t="s">
        <v>9840</v>
      </c>
      <c r="R1511" s="3" t="s">
        <v>6490</v>
      </c>
      <c r="S1511" s="3" t="s">
        <v>6491</v>
      </c>
      <c r="T1511" s="3" t="s">
        <v>6537</v>
      </c>
      <c r="U1511" s="3" t="s">
        <v>154</v>
      </c>
      <c r="V1511" s="3" t="s">
        <v>154</v>
      </c>
      <c r="W1511" s="3" t="s">
        <v>9841</v>
      </c>
      <c r="X1511" s="3" t="s">
        <v>154</v>
      </c>
      <c r="Y1511" s="3" t="s">
        <v>154</v>
      </c>
      <c r="Z1511" s="3" t="s">
        <v>154</v>
      </c>
      <c r="AA1511" s="3" t="s">
        <v>154</v>
      </c>
      <c r="AB1511" s="3" t="s">
        <v>154</v>
      </c>
      <c r="AC1511" s="3" t="s">
        <v>154</v>
      </c>
      <c r="AD1511" s="3" t="s">
        <v>6151</v>
      </c>
      <c r="AE1511" s="3" t="s">
        <v>6151</v>
      </c>
      <c r="AF1511" s="3" t="s">
        <v>6040</v>
      </c>
      <c r="AG1511" s="3" t="s">
        <v>154</v>
      </c>
      <c r="AH1511" s="3" t="s">
        <v>6478</v>
      </c>
      <c r="AI1511" s="3" t="s">
        <v>6482</v>
      </c>
      <c r="AJ1511" s="3" t="s">
        <v>6033</v>
      </c>
    </row>
    <row r="1512" spans="1:36" ht="30">
      <c r="A1512" s="10">
        <v>1615</v>
      </c>
      <c r="B1512" t="str">
        <f>IF(K1512="总计","",INDEX(主数据!A:AD,MATCH(J1512,主数据!A:A,0),9))</f>
        <v>华北大区公司</v>
      </c>
      <c r="C1512" t="str">
        <f>IF(K1512="","",INDEX(主数据!A:AD,MATCH(J1512,主数据!A:A,0),11))</f>
        <v>北京八城区</v>
      </c>
      <c r="D1512" t="str">
        <f t="shared" si="92"/>
        <v>BJ162销售中心物业费定额</v>
      </c>
      <c r="E1512" s="13" t="str">
        <f t="shared" si="94"/>
        <v/>
      </c>
      <c r="F1512" s="13" t="str">
        <f>IF(E1512="","",IFERROR(IF(IF(K1512="","",INDEX(收费标合同信息维护!A:Q,MATCH(D1512,收费标合同信息维护!J:J,0),10))=D1512,"有","无"),"无"))</f>
        <v/>
      </c>
      <c r="G1512" s="13" t="str">
        <f t="shared" si="93"/>
        <v>BJ162销售中心物业费定额25722.95</v>
      </c>
      <c r="H1512" s="13" t="str">
        <f t="shared" si="95"/>
        <v>25722.95</v>
      </c>
      <c r="I1512" s="13" t="str">
        <f>IF(G1512="","",IFERROR(IF(IF(K1512="","",INDEX(收费标合同信息维护!A:Q,MATCH(G1512,收费标合同信息维护!M:M,0),13))=G1512,"有","无"),"无"))</f>
        <v>无</v>
      </c>
      <c r="J1512" s="3" t="s">
        <v>3543</v>
      </c>
      <c r="K1512" s="3" t="s">
        <v>9842</v>
      </c>
      <c r="L1512" s="3" t="s">
        <v>6638</v>
      </c>
      <c r="M1512" s="3" t="s">
        <v>6639</v>
      </c>
      <c r="N1512" s="3" t="s">
        <v>6477</v>
      </c>
      <c r="O1512" s="3" t="s">
        <v>6478</v>
      </c>
      <c r="P1512" s="3" t="s">
        <v>9843</v>
      </c>
      <c r="Q1512" s="3" t="s">
        <v>9844</v>
      </c>
      <c r="R1512" s="3" t="s">
        <v>6490</v>
      </c>
      <c r="S1512" s="3" t="s">
        <v>6491</v>
      </c>
      <c r="T1512" s="3" t="s">
        <v>7084</v>
      </c>
      <c r="U1512" s="3" t="s">
        <v>154</v>
      </c>
      <c r="V1512" s="3" t="s">
        <v>154</v>
      </c>
      <c r="W1512" s="3" t="s">
        <v>9845</v>
      </c>
      <c r="X1512" s="3" t="s">
        <v>154</v>
      </c>
      <c r="Y1512" s="3" t="s">
        <v>154</v>
      </c>
      <c r="Z1512" s="3" t="s">
        <v>154</v>
      </c>
      <c r="AA1512" s="3" t="s">
        <v>154</v>
      </c>
      <c r="AB1512" s="3" t="s">
        <v>154</v>
      </c>
      <c r="AC1512" s="3" t="s">
        <v>154</v>
      </c>
      <c r="AD1512" s="3" t="s">
        <v>6151</v>
      </c>
      <c r="AE1512" s="3" t="s">
        <v>6151</v>
      </c>
      <c r="AF1512" s="3" t="s">
        <v>6040</v>
      </c>
      <c r="AG1512" s="3" t="s">
        <v>154</v>
      </c>
      <c r="AH1512" s="3" t="s">
        <v>6478</v>
      </c>
      <c r="AI1512" s="3" t="s">
        <v>6482</v>
      </c>
      <c r="AJ1512" s="3" t="s">
        <v>6033</v>
      </c>
    </row>
    <row r="1513" spans="1:36" ht="30">
      <c r="A1513" s="10">
        <v>1616</v>
      </c>
      <c r="B1513" t="str">
        <f>IF(K1513="总计","",INDEX(主数据!A:AD,MATCH(J1513,主数据!A:A,0),9))</f>
        <v>华南大区公司</v>
      </c>
      <c r="C1513" t="str">
        <f>IF(K1513="","",INDEX(主数据!A:AD,MATCH(J1513,主数据!A:A,0),11))</f>
        <v>贵州城区</v>
      </c>
      <c r="D1513" t="str">
        <f t="shared" si="92"/>
        <v>CD66销售中心物业费直接录入</v>
      </c>
      <c r="E1513" s="13" t="str">
        <f t="shared" si="94"/>
        <v/>
      </c>
      <c r="F1513" s="13" t="str">
        <f>IF(E1513="","",IFERROR(IF(IF(K1513="","",INDEX(收费标合同信息维护!A:Q,MATCH(D1513,收费标合同信息维护!J:J,0),10))=D1513,"有","无"),"无"))</f>
        <v/>
      </c>
      <c r="G1513" s="13" t="str">
        <f t="shared" si="93"/>
        <v/>
      </c>
      <c r="H1513" s="13" t="str">
        <f t="shared" si="95"/>
        <v/>
      </c>
      <c r="I1513" s="13" t="str">
        <f>IF(G1513="","",IFERROR(IF(IF(K1513="","",INDEX(收费标合同信息维护!A:Q,MATCH(G1513,收费标合同信息维护!M:M,0),13))=G1513,"有","无"),"无"))</f>
        <v/>
      </c>
      <c r="J1513" s="3" t="s">
        <v>3857</v>
      </c>
      <c r="K1513" s="3" t="s">
        <v>9846</v>
      </c>
      <c r="L1513" s="3" t="s">
        <v>6638</v>
      </c>
      <c r="M1513" s="3" t="s">
        <v>6639</v>
      </c>
      <c r="N1513" s="3" t="s">
        <v>6477</v>
      </c>
      <c r="O1513" s="3" t="s">
        <v>6478</v>
      </c>
      <c r="P1513" s="3" t="s">
        <v>6033</v>
      </c>
      <c r="Q1513" s="3" t="s">
        <v>9847</v>
      </c>
      <c r="R1513" s="3" t="s">
        <v>6479</v>
      </c>
      <c r="S1513" s="3" t="s">
        <v>6480</v>
      </c>
      <c r="T1513" s="3" t="s">
        <v>9848</v>
      </c>
      <c r="U1513" s="3" t="s">
        <v>6533</v>
      </c>
      <c r="V1513" s="3" t="s">
        <v>154</v>
      </c>
      <c r="W1513" s="3" t="s">
        <v>154</v>
      </c>
      <c r="X1513" s="3" t="s">
        <v>154</v>
      </c>
      <c r="Y1513" s="3" t="s">
        <v>154</v>
      </c>
      <c r="Z1513" s="3" t="s">
        <v>154</v>
      </c>
      <c r="AA1513" s="3" t="s">
        <v>154</v>
      </c>
      <c r="AB1513" s="3" t="s">
        <v>154</v>
      </c>
      <c r="AC1513" s="3" t="s">
        <v>154</v>
      </c>
      <c r="AD1513" s="3" t="s">
        <v>6151</v>
      </c>
      <c r="AE1513" s="3" t="s">
        <v>6151</v>
      </c>
      <c r="AF1513" s="3" t="s">
        <v>154</v>
      </c>
      <c r="AG1513" s="3" t="s">
        <v>154</v>
      </c>
      <c r="AH1513" s="3" t="s">
        <v>6478</v>
      </c>
      <c r="AI1513" s="3" t="s">
        <v>6482</v>
      </c>
      <c r="AJ1513" s="3" t="s">
        <v>6033</v>
      </c>
    </row>
    <row r="1514" spans="1:36" ht="30">
      <c r="A1514" s="10">
        <v>1617</v>
      </c>
      <c r="B1514" t="str">
        <f>IF(K1514="总计","",INDEX(主数据!A:AD,MATCH(J1514,主数据!A:A,0),9))</f>
        <v>华南大区公司</v>
      </c>
      <c r="C1514" t="str">
        <f>IF(K1514="","",INDEX(主数据!A:AD,MATCH(J1514,主数据!A:A,0),11))</f>
        <v>贵州城区</v>
      </c>
      <c r="D1514" t="str">
        <f t="shared" si="92"/>
        <v>CD66销售中心物业费标准方式42969.00</v>
      </c>
      <c r="E1514" s="13" t="str">
        <f t="shared" si="94"/>
        <v>42969.00</v>
      </c>
      <c r="F1514" s="13" t="str">
        <f>IF(E1514="","",IFERROR(IF(IF(K1514="","",INDEX(收费标合同信息维护!A:Q,MATCH(D1514,收费标合同信息维护!J:J,0),10))=D1514,"有","无"),"无"))</f>
        <v>无</v>
      </c>
      <c r="G1514" s="13" t="str">
        <f t="shared" si="93"/>
        <v/>
      </c>
      <c r="H1514" s="13" t="str">
        <f t="shared" si="95"/>
        <v/>
      </c>
      <c r="I1514" s="13" t="str">
        <f>IF(G1514="","",IFERROR(IF(IF(K1514="","",INDEX(收费标合同信息维护!A:Q,MATCH(G1514,收费标合同信息维护!M:M,0),13))=G1514,"有","无"),"无"))</f>
        <v/>
      </c>
      <c r="J1514" s="3" t="s">
        <v>3857</v>
      </c>
      <c r="K1514" s="3" t="s">
        <v>9846</v>
      </c>
      <c r="L1514" s="3" t="s">
        <v>6638</v>
      </c>
      <c r="M1514" s="3" t="s">
        <v>6639</v>
      </c>
      <c r="N1514" s="3" t="s">
        <v>6477</v>
      </c>
      <c r="O1514" s="3" t="s">
        <v>6478</v>
      </c>
      <c r="P1514" s="3" t="s">
        <v>6032</v>
      </c>
      <c r="Q1514" s="3" t="s">
        <v>6685</v>
      </c>
      <c r="R1514" s="3" t="s">
        <v>6484</v>
      </c>
      <c r="S1514" s="3" t="s">
        <v>6491</v>
      </c>
      <c r="T1514" s="3" t="s">
        <v>6644</v>
      </c>
      <c r="U1514" s="3" t="s">
        <v>6533</v>
      </c>
      <c r="V1514" s="3" t="s">
        <v>9849</v>
      </c>
      <c r="W1514" s="3" t="s">
        <v>154</v>
      </c>
      <c r="X1514" s="3" t="s">
        <v>154</v>
      </c>
      <c r="Y1514" s="3" t="s">
        <v>154</v>
      </c>
      <c r="Z1514" s="3" t="s">
        <v>154</v>
      </c>
      <c r="AA1514" s="3" t="s">
        <v>154</v>
      </c>
      <c r="AB1514" s="3" t="s">
        <v>154</v>
      </c>
      <c r="AC1514" s="3" t="s">
        <v>154</v>
      </c>
      <c r="AD1514" s="3" t="s">
        <v>6151</v>
      </c>
      <c r="AE1514" s="3" t="s">
        <v>6151</v>
      </c>
      <c r="AF1514" s="3" t="s">
        <v>154</v>
      </c>
      <c r="AG1514" s="3" t="s">
        <v>154</v>
      </c>
      <c r="AH1514" s="3" t="s">
        <v>6478</v>
      </c>
      <c r="AI1514" s="3" t="s">
        <v>6727</v>
      </c>
      <c r="AJ1514" s="3" t="s">
        <v>6489</v>
      </c>
    </row>
    <row r="1515" spans="1:36" ht="30">
      <c r="A1515" s="10">
        <v>1618</v>
      </c>
      <c r="B1515" t="str">
        <f>IF(K1515="总计","",INDEX(主数据!A:AD,MATCH(J1515,主数据!A:A,0),9))</f>
        <v>华南大区公司</v>
      </c>
      <c r="C1515" t="str">
        <f>IF(K1515="","",INDEX(主数据!A:AD,MATCH(J1515,主数据!A:A,0),11))</f>
        <v>贵州城区</v>
      </c>
      <c r="D1515" t="str">
        <f t="shared" si="92"/>
        <v>CQ29物业服务费直接录入</v>
      </c>
      <c r="E1515" s="13" t="str">
        <f t="shared" si="94"/>
        <v/>
      </c>
      <c r="F1515" s="13" t="str">
        <f>IF(E1515="","",IFERROR(IF(IF(K1515="","",INDEX(收费标合同信息维护!A:Q,MATCH(D1515,收费标合同信息维护!J:J,0),10))=D1515,"有","无"),"无"))</f>
        <v/>
      </c>
      <c r="G1515" s="13" t="str">
        <f t="shared" si="93"/>
        <v/>
      </c>
      <c r="H1515" s="13" t="str">
        <f t="shared" si="95"/>
        <v/>
      </c>
      <c r="I1515" s="13" t="str">
        <f>IF(G1515="","",IFERROR(IF(IF(K1515="","",INDEX(收费标合同信息维护!A:Q,MATCH(G1515,收费标合同信息维护!M:M,0),13))=G1515,"有","无"),"无"))</f>
        <v/>
      </c>
      <c r="J1515" s="3" t="s">
        <v>3341</v>
      </c>
      <c r="K1515" s="3" t="s">
        <v>9850</v>
      </c>
      <c r="L1515" s="3" t="s">
        <v>6025</v>
      </c>
      <c r="M1515" s="3" t="s">
        <v>6026</v>
      </c>
      <c r="N1515" s="3" t="s">
        <v>6477</v>
      </c>
      <c r="O1515" s="3" t="s">
        <v>6478</v>
      </c>
      <c r="P1515" s="3" t="s">
        <v>7276</v>
      </c>
      <c r="Q1515" s="3" t="s">
        <v>6033</v>
      </c>
      <c r="R1515" s="3" t="s">
        <v>6479</v>
      </c>
      <c r="S1515" s="3" t="s">
        <v>6480</v>
      </c>
      <c r="T1515" s="3" t="s">
        <v>9851</v>
      </c>
      <c r="U1515" s="3" t="s">
        <v>154</v>
      </c>
      <c r="V1515" s="3" t="s">
        <v>154</v>
      </c>
      <c r="W1515" s="3" t="s">
        <v>154</v>
      </c>
      <c r="X1515" s="3" t="s">
        <v>154</v>
      </c>
      <c r="Y1515" s="3" t="s">
        <v>154</v>
      </c>
      <c r="Z1515" s="3" t="s">
        <v>154</v>
      </c>
      <c r="AA1515" s="3" t="s">
        <v>154</v>
      </c>
      <c r="AB1515" s="3" t="s">
        <v>154</v>
      </c>
      <c r="AC1515" s="3" t="s">
        <v>154</v>
      </c>
      <c r="AD1515" s="3" t="s">
        <v>6151</v>
      </c>
      <c r="AE1515" s="3" t="s">
        <v>6151</v>
      </c>
      <c r="AF1515" s="3" t="s">
        <v>154</v>
      </c>
      <c r="AG1515" s="3" t="s">
        <v>154</v>
      </c>
      <c r="AH1515" s="3" t="s">
        <v>6478</v>
      </c>
      <c r="AI1515" s="3" t="s">
        <v>6482</v>
      </c>
      <c r="AJ1515" s="3" t="s">
        <v>6033</v>
      </c>
    </row>
    <row r="1516" spans="1:36" ht="30">
      <c r="A1516" s="10">
        <v>1619</v>
      </c>
      <c r="B1516" t="str">
        <f>IF(K1516="总计","",INDEX(主数据!A:AD,MATCH(J1516,主数据!A:A,0),9))</f>
        <v>华南大区公司</v>
      </c>
      <c r="C1516" t="str">
        <f>IF(K1516="","",INDEX(主数据!A:AD,MATCH(J1516,主数据!A:A,0),11))</f>
        <v>贵州城区</v>
      </c>
      <c r="D1516" t="str">
        <f t="shared" si="92"/>
        <v>CQ29物业服务费直接录入</v>
      </c>
      <c r="E1516" s="13" t="str">
        <f t="shared" si="94"/>
        <v/>
      </c>
      <c r="F1516" s="13" t="str">
        <f>IF(E1516="","",IFERROR(IF(IF(K1516="","",INDEX(收费标合同信息维护!A:Q,MATCH(D1516,收费标合同信息维护!J:J,0),10))=D1516,"有","无"),"无"))</f>
        <v/>
      </c>
      <c r="G1516" s="13" t="str">
        <f t="shared" si="93"/>
        <v/>
      </c>
      <c r="H1516" s="13" t="str">
        <f t="shared" si="95"/>
        <v/>
      </c>
      <c r="I1516" s="13" t="str">
        <f>IF(G1516="","",IFERROR(IF(IF(K1516="","",INDEX(收费标合同信息维护!A:Q,MATCH(G1516,收费标合同信息维护!M:M,0),13))=G1516,"有","无"),"无"))</f>
        <v/>
      </c>
      <c r="J1516" s="3" t="s">
        <v>3341</v>
      </c>
      <c r="K1516" s="3" t="s">
        <v>9850</v>
      </c>
      <c r="L1516" s="3" t="s">
        <v>6025</v>
      </c>
      <c r="M1516" s="3" t="s">
        <v>6026</v>
      </c>
      <c r="N1516" s="3" t="s">
        <v>6477</v>
      </c>
      <c r="O1516" s="3" t="s">
        <v>6478</v>
      </c>
      <c r="P1516" s="3" t="s">
        <v>6237</v>
      </c>
      <c r="Q1516" s="3" t="s">
        <v>6032</v>
      </c>
      <c r="R1516" s="3" t="s">
        <v>6479</v>
      </c>
      <c r="S1516" s="3" t="s">
        <v>6480</v>
      </c>
      <c r="T1516" s="3" t="s">
        <v>9851</v>
      </c>
      <c r="U1516" s="3" t="s">
        <v>154</v>
      </c>
      <c r="V1516" s="3" t="s">
        <v>154</v>
      </c>
      <c r="W1516" s="3" t="s">
        <v>154</v>
      </c>
      <c r="X1516" s="3" t="s">
        <v>154</v>
      </c>
      <c r="Y1516" s="3" t="s">
        <v>154</v>
      </c>
      <c r="Z1516" s="3" t="s">
        <v>154</v>
      </c>
      <c r="AA1516" s="3" t="s">
        <v>154</v>
      </c>
      <c r="AB1516" s="3" t="s">
        <v>154</v>
      </c>
      <c r="AC1516" s="3" t="s">
        <v>154</v>
      </c>
      <c r="AD1516" s="3" t="s">
        <v>6151</v>
      </c>
      <c r="AE1516" s="3" t="s">
        <v>6151</v>
      </c>
      <c r="AF1516" s="3" t="s">
        <v>154</v>
      </c>
      <c r="AG1516" s="3" t="s">
        <v>154</v>
      </c>
      <c r="AH1516" s="3" t="s">
        <v>6478</v>
      </c>
      <c r="AI1516" s="3" t="s">
        <v>6482</v>
      </c>
      <c r="AJ1516" s="3" t="s">
        <v>6489</v>
      </c>
    </row>
    <row r="1517" spans="1:36" ht="30">
      <c r="A1517" s="10">
        <v>1620</v>
      </c>
      <c r="B1517" t="str">
        <f>IF(K1517="总计","",INDEX(主数据!A:AD,MATCH(J1517,主数据!A:A,0),9))</f>
        <v>华南大区公司</v>
      </c>
      <c r="C1517" t="str">
        <f>IF(K1517="","",INDEX(主数据!A:AD,MATCH(J1517,主数据!A:A,0),11))</f>
        <v>贵州城区</v>
      </c>
      <c r="D1517" t="str">
        <f t="shared" si="92"/>
        <v>CQ29物业服务费直接录入</v>
      </c>
      <c r="E1517" s="13" t="str">
        <f t="shared" si="94"/>
        <v/>
      </c>
      <c r="F1517" s="13" t="str">
        <f>IF(E1517="","",IFERROR(IF(IF(K1517="","",INDEX(收费标合同信息维护!A:Q,MATCH(D1517,收费标合同信息维护!J:J,0),10))=D1517,"有","无"),"无"))</f>
        <v/>
      </c>
      <c r="G1517" s="13" t="str">
        <f t="shared" si="93"/>
        <v/>
      </c>
      <c r="H1517" s="13" t="str">
        <f t="shared" si="95"/>
        <v/>
      </c>
      <c r="I1517" s="13" t="str">
        <f>IF(G1517="","",IFERROR(IF(IF(K1517="","",INDEX(收费标合同信息维护!A:Q,MATCH(G1517,收费标合同信息维护!M:M,0),13))=G1517,"有","无"),"无"))</f>
        <v/>
      </c>
      <c r="J1517" s="3" t="s">
        <v>3341</v>
      </c>
      <c r="K1517" s="3" t="s">
        <v>9850</v>
      </c>
      <c r="L1517" s="3" t="s">
        <v>6025</v>
      </c>
      <c r="M1517" s="3" t="s">
        <v>6026</v>
      </c>
      <c r="N1517" s="3" t="s">
        <v>6477</v>
      </c>
      <c r="O1517" s="3" t="s">
        <v>6478</v>
      </c>
      <c r="P1517" s="3" t="s">
        <v>6045</v>
      </c>
      <c r="Q1517" s="3" t="s">
        <v>6027</v>
      </c>
      <c r="R1517" s="3" t="s">
        <v>6479</v>
      </c>
      <c r="S1517" s="3" t="s">
        <v>6480</v>
      </c>
      <c r="T1517" s="3" t="s">
        <v>9851</v>
      </c>
      <c r="U1517" s="3" t="s">
        <v>154</v>
      </c>
      <c r="V1517" s="3" t="s">
        <v>154</v>
      </c>
      <c r="W1517" s="3" t="s">
        <v>154</v>
      </c>
      <c r="X1517" s="3" t="s">
        <v>154</v>
      </c>
      <c r="Y1517" s="3" t="s">
        <v>154</v>
      </c>
      <c r="Z1517" s="3" t="s">
        <v>154</v>
      </c>
      <c r="AA1517" s="3" t="s">
        <v>154</v>
      </c>
      <c r="AB1517" s="3" t="s">
        <v>154</v>
      </c>
      <c r="AC1517" s="3" t="s">
        <v>154</v>
      </c>
      <c r="AD1517" s="3" t="s">
        <v>6151</v>
      </c>
      <c r="AE1517" s="3" t="s">
        <v>6151</v>
      </c>
      <c r="AF1517" s="3" t="s">
        <v>154</v>
      </c>
      <c r="AG1517" s="3" t="s">
        <v>154</v>
      </c>
      <c r="AH1517" s="3" t="s">
        <v>6478</v>
      </c>
      <c r="AI1517" s="3" t="s">
        <v>6482</v>
      </c>
      <c r="AJ1517" s="3" t="s">
        <v>6489</v>
      </c>
    </row>
    <row r="1518" spans="1:36" ht="30">
      <c r="A1518" s="10">
        <v>1621</v>
      </c>
      <c r="B1518" t="str">
        <f>IF(K1518="总计","",INDEX(主数据!A:AD,MATCH(J1518,主数据!A:A,0),9))</f>
        <v>华南大区公司</v>
      </c>
      <c r="C1518" t="str">
        <f>IF(K1518="","",INDEX(主数据!A:AD,MATCH(J1518,主数据!A:A,0),11))</f>
        <v>贵州城区</v>
      </c>
      <c r="D1518" t="str">
        <f t="shared" si="92"/>
        <v>CQ29物业服务费直接录入</v>
      </c>
      <c r="E1518" s="13" t="str">
        <f t="shared" si="94"/>
        <v/>
      </c>
      <c r="F1518" s="13" t="str">
        <f>IF(E1518="","",IFERROR(IF(IF(K1518="","",INDEX(收费标合同信息维护!A:Q,MATCH(D1518,收费标合同信息维护!J:J,0),10))=D1518,"有","无"),"无"))</f>
        <v/>
      </c>
      <c r="G1518" s="13" t="str">
        <f t="shared" si="93"/>
        <v/>
      </c>
      <c r="H1518" s="13" t="str">
        <f t="shared" si="95"/>
        <v/>
      </c>
      <c r="I1518" s="13" t="str">
        <f>IF(G1518="","",IFERROR(IF(IF(K1518="","",INDEX(收费标合同信息维护!A:Q,MATCH(G1518,收费标合同信息维护!M:M,0),13))=G1518,"有","无"),"无"))</f>
        <v/>
      </c>
      <c r="J1518" s="3" t="s">
        <v>3341</v>
      </c>
      <c r="K1518" s="3" t="s">
        <v>9850</v>
      </c>
      <c r="L1518" s="3" t="s">
        <v>6025</v>
      </c>
      <c r="M1518" s="3" t="s">
        <v>6026</v>
      </c>
      <c r="N1518" s="3" t="s">
        <v>6477</v>
      </c>
      <c r="O1518" s="3" t="s">
        <v>6478</v>
      </c>
      <c r="P1518" s="3" t="s">
        <v>6181</v>
      </c>
      <c r="Q1518" s="3" t="s">
        <v>6031</v>
      </c>
      <c r="R1518" s="3" t="s">
        <v>6479</v>
      </c>
      <c r="S1518" s="3" t="s">
        <v>6480</v>
      </c>
      <c r="T1518" s="3" t="s">
        <v>9851</v>
      </c>
      <c r="U1518" s="3" t="s">
        <v>154</v>
      </c>
      <c r="V1518" s="3" t="s">
        <v>154</v>
      </c>
      <c r="W1518" s="3" t="s">
        <v>154</v>
      </c>
      <c r="X1518" s="3" t="s">
        <v>154</v>
      </c>
      <c r="Y1518" s="3" t="s">
        <v>154</v>
      </c>
      <c r="Z1518" s="3" t="s">
        <v>154</v>
      </c>
      <c r="AA1518" s="3" t="s">
        <v>154</v>
      </c>
      <c r="AB1518" s="3" t="s">
        <v>154</v>
      </c>
      <c r="AC1518" s="3" t="s">
        <v>154</v>
      </c>
      <c r="AD1518" s="3" t="s">
        <v>6151</v>
      </c>
      <c r="AE1518" s="3" t="s">
        <v>6151</v>
      </c>
      <c r="AF1518" s="3" t="s">
        <v>154</v>
      </c>
      <c r="AG1518" s="3" t="s">
        <v>154</v>
      </c>
      <c r="AH1518" s="3" t="s">
        <v>6478</v>
      </c>
      <c r="AI1518" s="3" t="s">
        <v>6482</v>
      </c>
      <c r="AJ1518" s="3" t="s">
        <v>6489</v>
      </c>
    </row>
    <row r="1519" spans="1:36" ht="30">
      <c r="A1519" s="10">
        <v>1622</v>
      </c>
      <c r="B1519" t="str">
        <f>IF(K1519="总计","",INDEX(主数据!A:AD,MATCH(J1519,主数据!A:A,0),9))</f>
        <v>华南大区公司</v>
      </c>
      <c r="C1519" t="str">
        <f>IF(K1519="","",INDEX(主数据!A:AD,MATCH(J1519,主数据!A:A,0),11))</f>
        <v>福州东区</v>
      </c>
      <c r="D1519" t="str">
        <f t="shared" si="92"/>
        <v>FZ34会所服务费标准方式45000.00</v>
      </c>
      <c r="E1519" s="13" t="str">
        <f t="shared" si="94"/>
        <v>45000.00</v>
      </c>
      <c r="F1519" s="13" t="str">
        <f>IF(E1519="","",IFERROR(IF(IF(K1519="","",INDEX(收费标合同信息维护!A:Q,MATCH(D1519,收费标合同信息维护!J:J,0),10))=D1519,"有","无"),"无"))</f>
        <v>无</v>
      </c>
      <c r="G1519" s="13" t="str">
        <f t="shared" si="93"/>
        <v/>
      </c>
      <c r="H1519" s="13" t="str">
        <f t="shared" si="95"/>
        <v/>
      </c>
      <c r="I1519" s="13" t="str">
        <f>IF(G1519="","",IFERROR(IF(IF(K1519="","",INDEX(收费标合同信息维护!A:Q,MATCH(G1519,收费标合同信息维护!M:M,0),13))=G1519,"有","无"),"无"))</f>
        <v/>
      </c>
      <c r="J1519" s="3" t="s">
        <v>2694</v>
      </c>
      <c r="K1519" s="3" t="s">
        <v>9852</v>
      </c>
      <c r="L1519" s="3" t="s">
        <v>6717</v>
      </c>
      <c r="M1519" s="3" t="s">
        <v>6718</v>
      </c>
      <c r="N1519" s="3" t="s">
        <v>6477</v>
      </c>
      <c r="O1519" s="3" t="s">
        <v>6478</v>
      </c>
      <c r="P1519" s="3" t="s">
        <v>9853</v>
      </c>
      <c r="Q1519" s="3" t="s">
        <v>7491</v>
      </c>
      <c r="R1519" s="3" t="s">
        <v>6484</v>
      </c>
      <c r="S1519" s="3" t="s">
        <v>6491</v>
      </c>
      <c r="T1519" s="3" t="s">
        <v>6644</v>
      </c>
      <c r="U1519" s="3" t="s">
        <v>154</v>
      </c>
      <c r="V1519" s="3" t="s">
        <v>7282</v>
      </c>
      <c r="W1519" s="3" t="s">
        <v>154</v>
      </c>
      <c r="X1519" s="3" t="s">
        <v>154</v>
      </c>
      <c r="Y1519" s="3" t="s">
        <v>154</v>
      </c>
      <c r="Z1519" s="3" t="s">
        <v>154</v>
      </c>
      <c r="AA1519" s="3" t="s">
        <v>154</v>
      </c>
      <c r="AB1519" s="3" t="s">
        <v>154</v>
      </c>
      <c r="AC1519" s="3" t="s">
        <v>154</v>
      </c>
      <c r="AD1519" s="3" t="s">
        <v>6151</v>
      </c>
      <c r="AE1519" s="3" t="s">
        <v>6151</v>
      </c>
      <c r="AF1519" s="3" t="s">
        <v>154</v>
      </c>
      <c r="AG1519" s="3" t="s">
        <v>154</v>
      </c>
      <c r="AH1519" s="3" t="s">
        <v>6597</v>
      </c>
      <c r="AI1519" s="3" t="s">
        <v>6482</v>
      </c>
      <c r="AJ1519" s="3" t="s">
        <v>6033</v>
      </c>
    </row>
    <row r="1520" spans="1:36" ht="30">
      <c r="A1520" s="10">
        <v>1623</v>
      </c>
      <c r="B1520" t="str">
        <f>IF(K1520="总计","",INDEX(主数据!A:AD,MATCH(J1520,主数据!A:A,0),9))</f>
        <v>华南大区公司</v>
      </c>
      <c r="C1520" t="str">
        <f>IF(K1520="","",INDEX(主数据!A:AD,MATCH(J1520,主数据!A:A,0),11))</f>
        <v>福州东区</v>
      </c>
      <c r="D1520" t="str">
        <f t="shared" si="92"/>
        <v>FZ34销售中心物业费直接录入</v>
      </c>
      <c r="E1520" s="13" t="str">
        <f t="shared" si="94"/>
        <v/>
      </c>
      <c r="F1520" s="13" t="str">
        <f>IF(E1520="","",IFERROR(IF(IF(K1520="","",INDEX(收费标合同信息维护!A:Q,MATCH(D1520,收费标合同信息维护!J:J,0),10))=D1520,"有","无"),"无"))</f>
        <v/>
      </c>
      <c r="G1520" s="13" t="str">
        <f t="shared" si="93"/>
        <v/>
      </c>
      <c r="H1520" s="13" t="str">
        <f t="shared" si="95"/>
        <v/>
      </c>
      <c r="I1520" s="13" t="str">
        <f>IF(G1520="","",IFERROR(IF(IF(K1520="","",INDEX(收费标合同信息维护!A:Q,MATCH(G1520,收费标合同信息维护!M:M,0),13))=G1520,"有","无"),"无"))</f>
        <v/>
      </c>
      <c r="J1520" s="3" t="s">
        <v>2694</v>
      </c>
      <c r="K1520" s="3" t="s">
        <v>9852</v>
      </c>
      <c r="L1520" s="3" t="s">
        <v>6638</v>
      </c>
      <c r="M1520" s="3" t="s">
        <v>6639</v>
      </c>
      <c r="N1520" s="3" t="s">
        <v>6477</v>
      </c>
      <c r="O1520" s="3" t="s">
        <v>6478</v>
      </c>
      <c r="P1520" s="3" t="s">
        <v>9854</v>
      </c>
      <c r="Q1520" s="3" t="s">
        <v>9855</v>
      </c>
      <c r="R1520" s="3" t="s">
        <v>6479</v>
      </c>
      <c r="S1520" s="3" t="s">
        <v>6480</v>
      </c>
      <c r="T1520" s="3" t="s">
        <v>6493</v>
      </c>
      <c r="U1520" s="3" t="s">
        <v>154</v>
      </c>
      <c r="V1520" s="3" t="s">
        <v>154</v>
      </c>
      <c r="W1520" s="3" t="s">
        <v>154</v>
      </c>
      <c r="X1520" s="3" t="s">
        <v>154</v>
      </c>
      <c r="Y1520" s="3" t="s">
        <v>154</v>
      </c>
      <c r="Z1520" s="3" t="s">
        <v>154</v>
      </c>
      <c r="AA1520" s="3" t="s">
        <v>154</v>
      </c>
      <c r="AB1520" s="3" t="s">
        <v>154</v>
      </c>
      <c r="AC1520" s="3" t="s">
        <v>154</v>
      </c>
      <c r="AD1520" s="3" t="s">
        <v>6151</v>
      </c>
      <c r="AE1520" s="3" t="s">
        <v>6151</v>
      </c>
      <c r="AF1520" s="3" t="s">
        <v>154</v>
      </c>
      <c r="AG1520" s="3" t="s">
        <v>154</v>
      </c>
      <c r="AH1520" s="3" t="s">
        <v>6478</v>
      </c>
      <c r="AI1520" s="3" t="s">
        <v>6482</v>
      </c>
      <c r="AJ1520" s="3" t="s">
        <v>6033</v>
      </c>
    </row>
    <row r="1521" spans="1:36" ht="30">
      <c r="A1521" s="10">
        <v>1624</v>
      </c>
      <c r="B1521" t="str">
        <f>IF(K1521="总计","",INDEX(主数据!A:AD,MATCH(J1521,主数据!A:A,0),9))</f>
        <v>华南大区公司</v>
      </c>
      <c r="C1521" t="str">
        <f>IF(K1521="","",INDEX(主数据!A:AD,MATCH(J1521,主数据!A:A,0),11))</f>
        <v>福州东区</v>
      </c>
      <c r="D1521" t="str">
        <f t="shared" si="92"/>
        <v>FZ35会所服务费标准方式62097.00</v>
      </c>
      <c r="E1521" s="13" t="str">
        <f t="shared" si="94"/>
        <v>62097.00</v>
      </c>
      <c r="F1521" s="13" t="str">
        <f>IF(E1521="","",IFERROR(IF(IF(K1521="","",INDEX(收费标合同信息维护!A:Q,MATCH(D1521,收费标合同信息维护!J:J,0),10))=D1521,"有","无"),"无"))</f>
        <v>无</v>
      </c>
      <c r="G1521" s="13" t="str">
        <f t="shared" si="93"/>
        <v/>
      </c>
      <c r="H1521" s="13" t="str">
        <f t="shared" si="95"/>
        <v/>
      </c>
      <c r="I1521" s="13" t="str">
        <f>IF(G1521="","",IFERROR(IF(IF(K1521="","",INDEX(收费标合同信息维护!A:Q,MATCH(G1521,收费标合同信息维护!M:M,0),13))=G1521,"有","无"),"无"))</f>
        <v/>
      </c>
      <c r="J1521" s="3" t="s">
        <v>2203</v>
      </c>
      <c r="K1521" s="3" t="s">
        <v>9856</v>
      </c>
      <c r="L1521" s="3" t="s">
        <v>6717</v>
      </c>
      <c r="M1521" s="3" t="s">
        <v>6718</v>
      </c>
      <c r="N1521" s="3" t="s">
        <v>6477</v>
      </c>
      <c r="O1521" s="3" t="s">
        <v>6478</v>
      </c>
      <c r="P1521" s="3" t="s">
        <v>9857</v>
      </c>
      <c r="Q1521" s="3" t="s">
        <v>7491</v>
      </c>
      <c r="R1521" s="3" t="s">
        <v>6484</v>
      </c>
      <c r="S1521" s="3" t="s">
        <v>6491</v>
      </c>
      <c r="T1521" s="3" t="s">
        <v>6644</v>
      </c>
      <c r="U1521" s="3" t="s">
        <v>154</v>
      </c>
      <c r="V1521" s="3" t="s">
        <v>9858</v>
      </c>
      <c r="W1521" s="3" t="s">
        <v>154</v>
      </c>
      <c r="X1521" s="3" t="s">
        <v>154</v>
      </c>
      <c r="Y1521" s="3" t="s">
        <v>154</v>
      </c>
      <c r="Z1521" s="3" t="s">
        <v>154</v>
      </c>
      <c r="AA1521" s="3" t="s">
        <v>154</v>
      </c>
      <c r="AB1521" s="3" t="s">
        <v>154</v>
      </c>
      <c r="AC1521" s="3" t="s">
        <v>154</v>
      </c>
      <c r="AD1521" s="3" t="s">
        <v>6151</v>
      </c>
      <c r="AE1521" s="3" t="s">
        <v>6151</v>
      </c>
      <c r="AF1521" s="3" t="s">
        <v>154</v>
      </c>
      <c r="AG1521" s="3" t="s">
        <v>154</v>
      </c>
      <c r="AH1521" s="3" t="s">
        <v>6478</v>
      </c>
      <c r="AI1521" s="3" t="s">
        <v>6482</v>
      </c>
      <c r="AJ1521" s="3" t="s">
        <v>6489</v>
      </c>
    </row>
    <row r="1522" spans="1:36" ht="30">
      <c r="A1522" s="10">
        <v>1625</v>
      </c>
      <c r="B1522" t="str">
        <f>IF(K1522="总计","",INDEX(主数据!A:AD,MATCH(J1522,主数据!A:A,0),9))</f>
        <v>华南大区公司</v>
      </c>
      <c r="C1522" t="str">
        <f>IF(K1522="","",INDEX(主数据!A:AD,MATCH(J1522,主数据!A:A,0),11))</f>
        <v>福州东区</v>
      </c>
      <c r="D1522" t="str">
        <f t="shared" si="92"/>
        <v>FZ35前期介入费直接录入</v>
      </c>
      <c r="E1522" s="13" t="str">
        <f t="shared" si="94"/>
        <v/>
      </c>
      <c r="F1522" s="13" t="str">
        <f>IF(E1522="","",IFERROR(IF(IF(K1522="","",INDEX(收费标合同信息维护!A:Q,MATCH(D1522,收费标合同信息维护!J:J,0),10))=D1522,"有","无"),"无"))</f>
        <v/>
      </c>
      <c r="G1522" s="13" t="str">
        <f t="shared" si="93"/>
        <v/>
      </c>
      <c r="H1522" s="13" t="str">
        <f t="shared" si="95"/>
        <v/>
      </c>
      <c r="I1522" s="13" t="str">
        <f>IF(G1522="","",IFERROR(IF(IF(K1522="","",INDEX(收费标合同信息维护!A:Q,MATCH(G1522,收费标合同信息维护!M:M,0),13))=G1522,"有","无"),"无"))</f>
        <v/>
      </c>
      <c r="J1522" s="3" t="s">
        <v>2203</v>
      </c>
      <c r="K1522" s="3" t="s">
        <v>9856</v>
      </c>
      <c r="L1522" s="3" t="s">
        <v>6551</v>
      </c>
      <c r="M1522" s="3" t="s">
        <v>6552</v>
      </c>
      <c r="N1522" s="3" t="s">
        <v>6477</v>
      </c>
      <c r="O1522" s="3" t="s">
        <v>6478</v>
      </c>
      <c r="P1522" s="3" t="s">
        <v>9859</v>
      </c>
      <c r="Q1522" s="3" t="s">
        <v>9860</v>
      </c>
      <c r="R1522" s="3" t="s">
        <v>6479</v>
      </c>
      <c r="S1522" s="3" t="s">
        <v>6480</v>
      </c>
      <c r="T1522" s="3" t="s">
        <v>7699</v>
      </c>
      <c r="U1522" s="3" t="s">
        <v>6574</v>
      </c>
      <c r="V1522" s="3" t="s">
        <v>154</v>
      </c>
      <c r="W1522" s="3" t="s">
        <v>154</v>
      </c>
      <c r="X1522" s="3" t="s">
        <v>154</v>
      </c>
      <c r="Y1522" s="3" t="s">
        <v>154</v>
      </c>
      <c r="Z1522" s="3" t="s">
        <v>154</v>
      </c>
      <c r="AA1522" s="3" t="s">
        <v>154</v>
      </c>
      <c r="AB1522" s="3" t="s">
        <v>154</v>
      </c>
      <c r="AC1522" s="3" t="s">
        <v>154</v>
      </c>
      <c r="AD1522" s="3" t="s">
        <v>6151</v>
      </c>
      <c r="AE1522" s="3" t="s">
        <v>6151</v>
      </c>
      <c r="AF1522" s="3" t="s">
        <v>154</v>
      </c>
      <c r="AG1522" s="3" t="s">
        <v>154</v>
      </c>
      <c r="AH1522" s="3" t="s">
        <v>6478</v>
      </c>
      <c r="AI1522" s="3" t="s">
        <v>6482</v>
      </c>
      <c r="AJ1522" s="3" t="s">
        <v>6489</v>
      </c>
    </row>
    <row r="1523" spans="1:36" ht="30">
      <c r="A1523" s="10">
        <v>1626</v>
      </c>
      <c r="B1523" t="str">
        <f>IF(K1523="总计","",INDEX(主数据!A:AD,MATCH(J1523,主数据!A:A,0),9))</f>
        <v>华南大区公司</v>
      </c>
      <c r="C1523" t="str">
        <f>IF(K1523="","",INDEX(主数据!A:AD,MATCH(J1523,主数据!A:A,0),11))</f>
        <v>贵州城区</v>
      </c>
      <c r="D1523" t="str">
        <f t="shared" si="92"/>
        <v>GY12物业服务费直接录入</v>
      </c>
      <c r="E1523" s="13" t="str">
        <f t="shared" si="94"/>
        <v/>
      </c>
      <c r="F1523" s="13" t="str">
        <f>IF(E1523="","",IFERROR(IF(IF(K1523="","",INDEX(收费标合同信息维护!A:Q,MATCH(D1523,收费标合同信息维护!J:J,0),10))=D1523,"有","无"),"无"))</f>
        <v/>
      </c>
      <c r="G1523" s="13" t="str">
        <f t="shared" si="93"/>
        <v/>
      </c>
      <c r="H1523" s="13" t="str">
        <f t="shared" si="95"/>
        <v/>
      </c>
      <c r="I1523" s="13" t="str">
        <f>IF(G1523="","",IFERROR(IF(IF(K1523="","",INDEX(收费标合同信息维护!A:Q,MATCH(G1523,收费标合同信息维护!M:M,0),13))=G1523,"有","无"),"无"))</f>
        <v/>
      </c>
      <c r="J1523" s="3" t="s">
        <v>3663</v>
      </c>
      <c r="K1523" s="3" t="s">
        <v>9861</v>
      </c>
      <c r="L1523" s="3" t="s">
        <v>6025</v>
      </c>
      <c r="M1523" s="3" t="s">
        <v>6026</v>
      </c>
      <c r="N1523" s="3" t="s">
        <v>6477</v>
      </c>
      <c r="O1523" s="3" t="s">
        <v>6478</v>
      </c>
      <c r="P1523" s="3" t="s">
        <v>9862</v>
      </c>
      <c r="Q1523" s="3" t="s">
        <v>7276</v>
      </c>
      <c r="R1523" s="3" t="s">
        <v>6479</v>
      </c>
      <c r="S1523" s="3" t="s">
        <v>6480</v>
      </c>
      <c r="T1523" s="3" t="s">
        <v>9863</v>
      </c>
      <c r="U1523" s="3" t="s">
        <v>154</v>
      </c>
      <c r="V1523" s="3" t="s">
        <v>154</v>
      </c>
      <c r="W1523" s="3" t="s">
        <v>154</v>
      </c>
      <c r="X1523" s="3" t="s">
        <v>154</v>
      </c>
      <c r="Y1523" s="3" t="s">
        <v>154</v>
      </c>
      <c r="Z1523" s="3" t="s">
        <v>154</v>
      </c>
      <c r="AA1523" s="3" t="s">
        <v>154</v>
      </c>
      <c r="AB1523" s="3" t="s">
        <v>154</v>
      </c>
      <c r="AC1523" s="3" t="s">
        <v>154</v>
      </c>
      <c r="AD1523" s="3" t="s">
        <v>6151</v>
      </c>
      <c r="AE1523" s="3" t="s">
        <v>6151</v>
      </c>
      <c r="AF1523" s="3" t="s">
        <v>154</v>
      </c>
      <c r="AG1523" s="3" t="s">
        <v>154</v>
      </c>
      <c r="AH1523" s="3" t="s">
        <v>6478</v>
      </c>
      <c r="AI1523" s="3" t="s">
        <v>6482</v>
      </c>
      <c r="AJ1523" s="3" t="s">
        <v>6489</v>
      </c>
    </row>
    <row r="1524" spans="1:36" ht="30">
      <c r="A1524" s="10">
        <v>1627</v>
      </c>
      <c r="B1524" t="str">
        <f>IF(K1524="总计","",INDEX(主数据!A:AD,MATCH(J1524,主数据!A:A,0),9))</f>
        <v>华南大区公司</v>
      </c>
      <c r="C1524" t="str">
        <f>IF(K1524="","",INDEX(主数据!A:AD,MATCH(J1524,主数据!A:A,0),11))</f>
        <v>贵州城区</v>
      </c>
      <c r="D1524" t="str">
        <f t="shared" si="92"/>
        <v>GY13物业服务费定额</v>
      </c>
      <c r="E1524" s="13" t="str">
        <f t="shared" si="94"/>
        <v/>
      </c>
      <c r="F1524" s="13" t="str">
        <f>IF(E1524="","",IFERROR(IF(IF(K1524="","",INDEX(收费标合同信息维护!A:Q,MATCH(D1524,收费标合同信息维护!J:J,0),10))=D1524,"有","无"),"无"))</f>
        <v/>
      </c>
      <c r="G1524" s="13" t="str">
        <f t="shared" si="93"/>
        <v>GY13物业服务费定额365224.67</v>
      </c>
      <c r="H1524" s="13" t="str">
        <f t="shared" si="95"/>
        <v>365224.67</v>
      </c>
      <c r="I1524" s="13" t="str">
        <f>IF(G1524="","",IFERROR(IF(IF(K1524="","",INDEX(收费标合同信息维护!A:Q,MATCH(G1524,收费标合同信息维护!M:M,0),13))=G1524,"有","无"),"无"))</f>
        <v>无</v>
      </c>
      <c r="J1524" s="3" t="s">
        <v>4098</v>
      </c>
      <c r="K1524" s="3" t="s">
        <v>9864</v>
      </c>
      <c r="L1524" s="3" t="s">
        <v>6025</v>
      </c>
      <c r="M1524" s="3" t="s">
        <v>6026</v>
      </c>
      <c r="N1524" s="3" t="s">
        <v>6477</v>
      </c>
      <c r="O1524" s="3" t="s">
        <v>6478</v>
      </c>
      <c r="P1524" s="3" t="s">
        <v>6025</v>
      </c>
      <c r="Q1524" s="3" t="s">
        <v>6026</v>
      </c>
      <c r="R1524" s="3" t="s">
        <v>6490</v>
      </c>
      <c r="S1524" s="3" t="s">
        <v>6491</v>
      </c>
      <c r="T1524" s="3" t="s">
        <v>6690</v>
      </c>
      <c r="U1524" s="3" t="s">
        <v>6511</v>
      </c>
      <c r="V1524" s="3" t="s">
        <v>154</v>
      </c>
      <c r="W1524" s="3" t="s">
        <v>9865</v>
      </c>
      <c r="X1524" s="3" t="s">
        <v>154</v>
      </c>
      <c r="Y1524" s="3" t="s">
        <v>154</v>
      </c>
      <c r="Z1524" s="3" t="s">
        <v>154</v>
      </c>
      <c r="AA1524" s="3" t="s">
        <v>154</v>
      </c>
      <c r="AB1524" s="3" t="s">
        <v>154</v>
      </c>
      <c r="AC1524" s="3" t="s">
        <v>154</v>
      </c>
      <c r="AD1524" s="3" t="s">
        <v>6151</v>
      </c>
      <c r="AE1524" s="3" t="s">
        <v>6151</v>
      </c>
      <c r="AF1524" s="3" t="s">
        <v>154</v>
      </c>
      <c r="AG1524" s="3" t="s">
        <v>154</v>
      </c>
      <c r="AH1524" s="3" t="s">
        <v>6478</v>
      </c>
      <c r="AI1524" s="3" t="s">
        <v>6482</v>
      </c>
      <c r="AJ1524" s="3" t="s">
        <v>6033</v>
      </c>
    </row>
    <row r="1525" spans="1:36" ht="15">
      <c r="A1525" s="10">
        <v>1628</v>
      </c>
      <c r="B1525" t="str">
        <f>IF(K1525="总计","",INDEX(主数据!A:AD,MATCH(J1525,主数据!A:A,0),9))</f>
        <v>华中大区公司</v>
      </c>
      <c r="C1525" t="str">
        <f>IF(K1525="","",INDEX(主数据!A:AD,MATCH(J1525,主数据!A:A,0),11))</f>
        <v>南昌西区</v>
      </c>
      <c r="D1525" t="str">
        <f t="shared" si="92"/>
        <v>NC46物业服务费标准方式2.30</v>
      </c>
      <c r="E1525" s="13" t="str">
        <f t="shared" si="94"/>
        <v>2.30</v>
      </c>
      <c r="F1525" s="13" t="str">
        <f>IF(E1525="","",IFERROR(IF(IF(K1525="","",INDEX(收费标合同信息维护!A:Q,MATCH(D1525,收费标合同信息维护!J:J,0),10))=D1525,"有","无"),"无"))</f>
        <v>无</v>
      </c>
      <c r="G1525" s="13" t="str">
        <f t="shared" si="93"/>
        <v/>
      </c>
      <c r="H1525" s="13" t="str">
        <f t="shared" si="95"/>
        <v/>
      </c>
      <c r="I1525" s="13" t="str">
        <f>IF(G1525="","",IFERROR(IF(IF(K1525="","",INDEX(收费标合同信息维护!A:Q,MATCH(G1525,收费标合同信息维护!M:M,0),13))=G1525,"有","无"),"无"))</f>
        <v/>
      </c>
      <c r="J1525" s="3" t="s">
        <v>3368</v>
      </c>
      <c r="K1525" s="3" t="s">
        <v>9866</v>
      </c>
      <c r="L1525" s="3" t="s">
        <v>6025</v>
      </c>
      <c r="M1525" s="3" t="s">
        <v>6026</v>
      </c>
      <c r="N1525" s="3" t="s">
        <v>6477</v>
      </c>
      <c r="O1525" s="3" t="s">
        <v>6478</v>
      </c>
      <c r="P1525" s="3" t="s">
        <v>9867</v>
      </c>
      <c r="Q1525" s="3" t="s">
        <v>9868</v>
      </c>
      <c r="R1525" s="3" t="s">
        <v>6484</v>
      </c>
      <c r="S1525" s="3" t="s">
        <v>6491</v>
      </c>
      <c r="T1525" s="3" t="s">
        <v>6704</v>
      </c>
      <c r="U1525" s="3" t="s">
        <v>6548</v>
      </c>
      <c r="V1525" s="3" t="s">
        <v>7313</v>
      </c>
      <c r="W1525" s="3" t="s">
        <v>154</v>
      </c>
      <c r="X1525" s="3" t="s">
        <v>154</v>
      </c>
      <c r="Y1525" s="3" t="s">
        <v>154</v>
      </c>
      <c r="Z1525" s="3" t="s">
        <v>154</v>
      </c>
      <c r="AA1525" s="3" t="s">
        <v>154</v>
      </c>
      <c r="AB1525" s="3" t="s">
        <v>154</v>
      </c>
      <c r="AC1525" s="3" t="s">
        <v>154</v>
      </c>
      <c r="AD1525" s="3" t="s">
        <v>6151</v>
      </c>
      <c r="AE1525" s="3" t="s">
        <v>6151</v>
      </c>
      <c r="AF1525" s="3" t="s">
        <v>154</v>
      </c>
      <c r="AG1525" s="3" t="s">
        <v>154</v>
      </c>
      <c r="AH1525" s="3" t="s">
        <v>6478</v>
      </c>
      <c r="AI1525" s="3" t="s">
        <v>6482</v>
      </c>
      <c r="AJ1525" s="3" t="s">
        <v>6448</v>
      </c>
    </row>
    <row r="1526" spans="1:36" ht="15">
      <c r="A1526" s="10">
        <v>1629</v>
      </c>
      <c r="B1526" t="str">
        <f>IF(K1526="总计","",INDEX(主数据!A:AD,MATCH(J1526,主数据!A:A,0),9))</f>
        <v>华中大区公司</v>
      </c>
      <c r="C1526" t="str">
        <f>IF(K1526="","",INDEX(主数据!A:AD,MATCH(J1526,主数据!A:A,0),11))</f>
        <v>南昌西区</v>
      </c>
      <c r="D1526" t="str">
        <f t="shared" si="92"/>
        <v>NC46物业服务费标准方式2.80</v>
      </c>
      <c r="E1526" s="13" t="str">
        <f t="shared" si="94"/>
        <v>2.80</v>
      </c>
      <c r="F1526" s="13" t="str">
        <f>IF(E1526="","",IFERROR(IF(IF(K1526="","",INDEX(收费标合同信息维护!A:Q,MATCH(D1526,收费标合同信息维护!J:J,0),10))=D1526,"有","无"),"无"))</f>
        <v>无</v>
      </c>
      <c r="G1526" s="13" t="str">
        <f t="shared" si="93"/>
        <v/>
      </c>
      <c r="H1526" s="13" t="str">
        <f t="shared" si="95"/>
        <v/>
      </c>
      <c r="I1526" s="13" t="str">
        <f>IF(G1526="","",IFERROR(IF(IF(K1526="","",INDEX(收费标合同信息维护!A:Q,MATCH(G1526,收费标合同信息维护!M:M,0),13))=G1526,"有","无"),"无"))</f>
        <v/>
      </c>
      <c r="J1526" s="3" t="s">
        <v>3368</v>
      </c>
      <c r="K1526" s="3" t="s">
        <v>9866</v>
      </c>
      <c r="L1526" s="3" t="s">
        <v>6025</v>
      </c>
      <c r="M1526" s="3" t="s">
        <v>6026</v>
      </c>
      <c r="N1526" s="3" t="s">
        <v>6477</v>
      </c>
      <c r="O1526" s="3" t="s">
        <v>6478</v>
      </c>
      <c r="P1526" s="3" t="s">
        <v>9869</v>
      </c>
      <c r="Q1526" s="3" t="s">
        <v>9381</v>
      </c>
      <c r="R1526" s="3" t="s">
        <v>6484</v>
      </c>
      <c r="S1526" s="3" t="s">
        <v>6491</v>
      </c>
      <c r="T1526" s="3" t="s">
        <v>6704</v>
      </c>
      <c r="U1526" s="3" t="s">
        <v>6548</v>
      </c>
      <c r="V1526" s="3" t="s">
        <v>6543</v>
      </c>
      <c r="W1526" s="3" t="s">
        <v>154</v>
      </c>
      <c r="X1526" s="3" t="s">
        <v>154</v>
      </c>
      <c r="Y1526" s="3" t="s">
        <v>154</v>
      </c>
      <c r="Z1526" s="3" t="s">
        <v>154</v>
      </c>
      <c r="AA1526" s="3" t="s">
        <v>154</v>
      </c>
      <c r="AB1526" s="3" t="s">
        <v>154</v>
      </c>
      <c r="AC1526" s="3" t="s">
        <v>154</v>
      </c>
      <c r="AD1526" s="3" t="s">
        <v>6151</v>
      </c>
      <c r="AE1526" s="3" t="s">
        <v>6151</v>
      </c>
      <c r="AF1526" s="3" t="s">
        <v>6040</v>
      </c>
      <c r="AG1526" s="3" t="s">
        <v>154</v>
      </c>
      <c r="AH1526" s="3" t="s">
        <v>6478</v>
      </c>
      <c r="AI1526" s="3" t="s">
        <v>6482</v>
      </c>
      <c r="AJ1526" s="3" t="s">
        <v>6143</v>
      </c>
    </row>
    <row r="1527" spans="1:36" ht="15">
      <c r="A1527" s="10">
        <v>1630</v>
      </c>
      <c r="B1527" t="str">
        <f>IF(K1527="总计","",INDEX(主数据!A:AD,MATCH(J1527,主数据!A:A,0),9))</f>
        <v>华中大区公司</v>
      </c>
      <c r="C1527" t="str">
        <f>IF(K1527="","",INDEX(主数据!A:AD,MATCH(J1527,主数据!A:A,0),11))</f>
        <v>南昌西区</v>
      </c>
      <c r="D1527" t="str">
        <f t="shared" si="92"/>
        <v>NC46物业服务费标准方式10.00</v>
      </c>
      <c r="E1527" s="13" t="str">
        <f t="shared" si="94"/>
        <v>10.00</v>
      </c>
      <c r="F1527" s="13" t="str">
        <f>IF(E1527="","",IFERROR(IF(IF(K1527="","",INDEX(收费标合同信息维护!A:Q,MATCH(D1527,收费标合同信息维护!J:J,0),10))=D1527,"有","无"),"无"))</f>
        <v>无</v>
      </c>
      <c r="G1527" s="13" t="str">
        <f t="shared" si="93"/>
        <v/>
      </c>
      <c r="H1527" s="13" t="str">
        <f t="shared" si="95"/>
        <v/>
      </c>
      <c r="I1527" s="13" t="str">
        <f>IF(G1527="","",IFERROR(IF(IF(K1527="","",INDEX(收费标合同信息维护!A:Q,MATCH(G1527,收费标合同信息维护!M:M,0),13))=G1527,"有","无"),"无"))</f>
        <v/>
      </c>
      <c r="J1527" s="3" t="s">
        <v>3368</v>
      </c>
      <c r="K1527" s="3" t="s">
        <v>9866</v>
      </c>
      <c r="L1527" s="3" t="s">
        <v>6025</v>
      </c>
      <c r="M1527" s="3" t="s">
        <v>6026</v>
      </c>
      <c r="N1527" s="3" t="s">
        <v>6477</v>
      </c>
      <c r="O1527" s="3" t="s">
        <v>6478</v>
      </c>
      <c r="P1527" s="3" t="s">
        <v>9870</v>
      </c>
      <c r="Q1527" s="3" t="s">
        <v>7249</v>
      </c>
      <c r="R1527" s="3" t="s">
        <v>6484</v>
      </c>
      <c r="S1527" s="3" t="s">
        <v>6491</v>
      </c>
      <c r="T1527" s="3" t="s">
        <v>6481</v>
      </c>
      <c r="U1527" s="3" t="s">
        <v>6548</v>
      </c>
      <c r="V1527" s="3" t="s">
        <v>6708</v>
      </c>
      <c r="W1527" s="3" t="s">
        <v>154</v>
      </c>
      <c r="X1527" s="3" t="s">
        <v>154</v>
      </c>
      <c r="Y1527" s="3" t="s">
        <v>154</v>
      </c>
      <c r="Z1527" s="3" t="s">
        <v>154</v>
      </c>
      <c r="AA1527" s="3" t="s">
        <v>154</v>
      </c>
      <c r="AB1527" s="3" t="s">
        <v>154</v>
      </c>
      <c r="AC1527" s="3" t="s">
        <v>154</v>
      </c>
      <c r="AD1527" s="3" t="s">
        <v>6151</v>
      </c>
      <c r="AE1527" s="3" t="s">
        <v>6151</v>
      </c>
      <c r="AF1527" s="3" t="s">
        <v>6040</v>
      </c>
      <c r="AG1527" s="3" t="s">
        <v>154</v>
      </c>
      <c r="AH1527" s="3" t="s">
        <v>6478</v>
      </c>
      <c r="AI1527" s="3" t="s">
        <v>6482</v>
      </c>
      <c r="AJ1527" s="3" t="s">
        <v>6123</v>
      </c>
    </row>
    <row r="1528" spans="1:36" ht="15">
      <c r="A1528" s="10">
        <v>1631</v>
      </c>
      <c r="B1528" t="str">
        <f>IF(K1528="总计","",INDEX(主数据!A:AD,MATCH(J1528,主数据!A:A,0),9))</f>
        <v>华中大区公司</v>
      </c>
      <c r="C1528" t="str">
        <f>IF(K1528="","",INDEX(主数据!A:AD,MATCH(J1528,主数据!A:A,0),11))</f>
        <v>南昌西区</v>
      </c>
      <c r="D1528" t="str">
        <f t="shared" si="92"/>
        <v>NC46物业服务费标准方式20.00</v>
      </c>
      <c r="E1528" s="13" t="str">
        <f t="shared" si="94"/>
        <v>20.00</v>
      </c>
      <c r="F1528" s="13" t="str">
        <f>IF(E1528="","",IFERROR(IF(IF(K1528="","",INDEX(收费标合同信息维护!A:Q,MATCH(D1528,收费标合同信息维护!J:J,0),10))=D1528,"有","无"),"无"))</f>
        <v>无</v>
      </c>
      <c r="G1528" s="13" t="str">
        <f t="shared" si="93"/>
        <v/>
      </c>
      <c r="H1528" s="13" t="str">
        <f t="shared" si="95"/>
        <v/>
      </c>
      <c r="I1528" s="13" t="str">
        <f>IF(G1528="","",IFERROR(IF(IF(K1528="","",INDEX(收费标合同信息维护!A:Q,MATCH(G1528,收费标合同信息维护!M:M,0),13))=G1528,"有","无"),"无"))</f>
        <v/>
      </c>
      <c r="J1528" s="3" t="s">
        <v>3368</v>
      </c>
      <c r="K1528" s="3" t="s">
        <v>9866</v>
      </c>
      <c r="L1528" s="3" t="s">
        <v>6025</v>
      </c>
      <c r="M1528" s="3" t="s">
        <v>6026</v>
      </c>
      <c r="N1528" s="3" t="s">
        <v>6477</v>
      </c>
      <c r="O1528" s="3" t="s">
        <v>6478</v>
      </c>
      <c r="P1528" s="3" t="s">
        <v>9871</v>
      </c>
      <c r="Q1528" s="3" t="s">
        <v>9872</v>
      </c>
      <c r="R1528" s="3" t="s">
        <v>6484</v>
      </c>
      <c r="S1528" s="3" t="s">
        <v>6491</v>
      </c>
      <c r="T1528" s="3" t="s">
        <v>6481</v>
      </c>
      <c r="U1528" s="3" t="s">
        <v>6548</v>
      </c>
      <c r="V1528" s="3" t="s">
        <v>6728</v>
      </c>
      <c r="W1528" s="3" t="s">
        <v>154</v>
      </c>
      <c r="X1528" s="3" t="s">
        <v>154</v>
      </c>
      <c r="Y1528" s="3" t="s">
        <v>154</v>
      </c>
      <c r="Z1528" s="3" t="s">
        <v>154</v>
      </c>
      <c r="AA1528" s="3" t="s">
        <v>154</v>
      </c>
      <c r="AB1528" s="3" t="s">
        <v>154</v>
      </c>
      <c r="AC1528" s="3" t="s">
        <v>154</v>
      </c>
      <c r="AD1528" s="3" t="s">
        <v>6151</v>
      </c>
      <c r="AE1528" s="3" t="s">
        <v>6151</v>
      </c>
      <c r="AF1528" s="3" t="s">
        <v>154</v>
      </c>
      <c r="AG1528" s="3" t="s">
        <v>154</v>
      </c>
      <c r="AH1528" s="3" t="s">
        <v>6478</v>
      </c>
      <c r="AI1528" s="3" t="s">
        <v>6482</v>
      </c>
      <c r="AJ1528" s="3" t="s">
        <v>6033</v>
      </c>
    </row>
    <row r="1529" spans="1:36" ht="15">
      <c r="A1529" s="10">
        <v>1632</v>
      </c>
      <c r="B1529" t="str">
        <f>IF(K1529="总计","",INDEX(主数据!A:AD,MATCH(J1529,主数据!A:A,0),9))</f>
        <v>华中大区公司</v>
      </c>
      <c r="C1529" t="str">
        <f>IF(K1529="","",INDEX(主数据!A:AD,MATCH(J1529,主数据!A:A,0),11))</f>
        <v>南昌西区</v>
      </c>
      <c r="D1529" t="str">
        <f t="shared" si="92"/>
        <v>NC46物业服务费标准方式16.00</v>
      </c>
      <c r="E1529" s="13" t="str">
        <f t="shared" si="94"/>
        <v>16.00</v>
      </c>
      <c r="F1529" s="13" t="str">
        <f>IF(E1529="","",IFERROR(IF(IF(K1529="","",INDEX(收费标合同信息维护!A:Q,MATCH(D1529,收费标合同信息维护!J:J,0),10))=D1529,"有","无"),"无"))</f>
        <v>无</v>
      </c>
      <c r="G1529" s="13" t="str">
        <f t="shared" si="93"/>
        <v/>
      </c>
      <c r="H1529" s="13" t="str">
        <f t="shared" si="95"/>
        <v/>
      </c>
      <c r="I1529" s="13" t="str">
        <f>IF(G1529="","",IFERROR(IF(IF(K1529="","",INDEX(收费标合同信息维护!A:Q,MATCH(G1529,收费标合同信息维护!M:M,0),13))=G1529,"有","无"),"无"))</f>
        <v/>
      </c>
      <c r="J1529" s="3" t="s">
        <v>3368</v>
      </c>
      <c r="K1529" s="3" t="s">
        <v>9866</v>
      </c>
      <c r="L1529" s="3" t="s">
        <v>6025</v>
      </c>
      <c r="M1529" s="3" t="s">
        <v>6026</v>
      </c>
      <c r="N1529" s="3" t="s">
        <v>6477</v>
      </c>
      <c r="O1529" s="3" t="s">
        <v>6478</v>
      </c>
      <c r="P1529" s="3" t="s">
        <v>9873</v>
      </c>
      <c r="Q1529" s="3" t="s">
        <v>9874</v>
      </c>
      <c r="R1529" s="3" t="s">
        <v>6484</v>
      </c>
      <c r="S1529" s="3" t="s">
        <v>6491</v>
      </c>
      <c r="T1529" s="3" t="s">
        <v>6704</v>
      </c>
      <c r="U1529" s="3" t="s">
        <v>6548</v>
      </c>
      <c r="V1529" s="3" t="s">
        <v>9875</v>
      </c>
      <c r="W1529" s="3" t="s">
        <v>154</v>
      </c>
      <c r="X1529" s="3" t="s">
        <v>154</v>
      </c>
      <c r="Y1529" s="3" t="s">
        <v>154</v>
      </c>
      <c r="Z1529" s="3" t="s">
        <v>154</v>
      </c>
      <c r="AA1529" s="3" t="s">
        <v>154</v>
      </c>
      <c r="AB1529" s="3" t="s">
        <v>154</v>
      </c>
      <c r="AC1529" s="3" t="s">
        <v>154</v>
      </c>
      <c r="AD1529" s="3" t="s">
        <v>6151</v>
      </c>
      <c r="AE1529" s="3" t="s">
        <v>6151</v>
      </c>
      <c r="AF1529" s="3" t="s">
        <v>6040</v>
      </c>
      <c r="AG1529" s="3" t="s">
        <v>154</v>
      </c>
      <c r="AH1529" s="3" t="s">
        <v>6478</v>
      </c>
      <c r="AI1529" s="3" t="s">
        <v>6482</v>
      </c>
      <c r="AJ1529" s="3" t="s">
        <v>12</v>
      </c>
    </row>
    <row r="1530" spans="1:36" ht="15">
      <c r="A1530" s="10">
        <v>1633</v>
      </c>
      <c r="B1530" t="str">
        <f>IF(K1530="总计","",INDEX(主数据!A:AD,MATCH(J1530,主数据!A:A,0),9))</f>
        <v>华中大区公司</v>
      </c>
      <c r="C1530" t="str">
        <f>IF(K1530="","",INDEX(主数据!A:AD,MATCH(J1530,主数据!A:A,0),11))</f>
        <v>南昌西区</v>
      </c>
      <c r="D1530" t="str">
        <f t="shared" si="92"/>
        <v>NC46物业服务费标准方式9.60</v>
      </c>
      <c r="E1530" s="13" t="str">
        <f t="shared" si="94"/>
        <v>9.60</v>
      </c>
      <c r="F1530" s="13" t="str">
        <f>IF(E1530="","",IFERROR(IF(IF(K1530="","",INDEX(收费标合同信息维护!A:Q,MATCH(D1530,收费标合同信息维护!J:J,0),10))=D1530,"有","无"),"无"))</f>
        <v>无</v>
      </c>
      <c r="G1530" s="13" t="str">
        <f t="shared" si="93"/>
        <v/>
      </c>
      <c r="H1530" s="13" t="str">
        <f t="shared" si="95"/>
        <v/>
      </c>
      <c r="I1530" s="13" t="str">
        <f>IF(G1530="","",IFERROR(IF(IF(K1530="","",INDEX(收费标合同信息维护!A:Q,MATCH(G1530,收费标合同信息维护!M:M,0),13))=G1530,"有","无"),"无"))</f>
        <v/>
      </c>
      <c r="J1530" s="3" t="s">
        <v>3368</v>
      </c>
      <c r="K1530" s="3" t="s">
        <v>9866</v>
      </c>
      <c r="L1530" s="3" t="s">
        <v>6025</v>
      </c>
      <c r="M1530" s="3" t="s">
        <v>6026</v>
      </c>
      <c r="N1530" s="3" t="s">
        <v>6477</v>
      </c>
      <c r="O1530" s="3" t="s">
        <v>6478</v>
      </c>
      <c r="P1530" s="3" t="s">
        <v>9876</v>
      </c>
      <c r="Q1530" s="3" t="s">
        <v>9877</v>
      </c>
      <c r="R1530" s="3" t="s">
        <v>6484</v>
      </c>
      <c r="S1530" s="3" t="s">
        <v>6491</v>
      </c>
      <c r="T1530" s="3" t="s">
        <v>6481</v>
      </c>
      <c r="U1530" s="3" t="s">
        <v>6548</v>
      </c>
      <c r="V1530" s="3" t="s">
        <v>9878</v>
      </c>
      <c r="W1530" s="3" t="s">
        <v>154</v>
      </c>
      <c r="X1530" s="3" t="s">
        <v>154</v>
      </c>
      <c r="Y1530" s="3" t="s">
        <v>154</v>
      </c>
      <c r="Z1530" s="3" t="s">
        <v>154</v>
      </c>
      <c r="AA1530" s="3" t="s">
        <v>154</v>
      </c>
      <c r="AB1530" s="3" t="s">
        <v>154</v>
      </c>
      <c r="AC1530" s="3" t="s">
        <v>154</v>
      </c>
      <c r="AD1530" s="3" t="s">
        <v>6151</v>
      </c>
      <c r="AE1530" s="3" t="s">
        <v>6151</v>
      </c>
      <c r="AF1530" s="3" t="s">
        <v>154</v>
      </c>
      <c r="AG1530" s="3" t="s">
        <v>154</v>
      </c>
      <c r="AH1530" s="3" t="s">
        <v>6478</v>
      </c>
      <c r="AI1530" s="3" t="s">
        <v>6482</v>
      </c>
      <c r="AJ1530" s="3" t="s">
        <v>6489</v>
      </c>
    </row>
    <row r="1531" spans="1:36" ht="15">
      <c r="A1531" s="10">
        <v>1634</v>
      </c>
      <c r="B1531" t="str">
        <f>IF(K1531="总计","",INDEX(主数据!A:AD,MATCH(J1531,主数据!A:A,0),9))</f>
        <v>华中大区公司</v>
      </c>
      <c r="C1531" t="str">
        <f>IF(K1531="","",INDEX(主数据!A:AD,MATCH(J1531,主数据!A:A,0),11))</f>
        <v>南昌西区</v>
      </c>
      <c r="D1531" t="str">
        <f t="shared" si="92"/>
        <v>NC46物业服务费标准方式8.00</v>
      </c>
      <c r="E1531" s="13" t="str">
        <f t="shared" si="94"/>
        <v>8.00</v>
      </c>
      <c r="F1531" s="13" t="str">
        <f>IF(E1531="","",IFERROR(IF(IF(K1531="","",INDEX(收费标合同信息维护!A:Q,MATCH(D1531,收费标合同信息维护!J:J,0),10))=D1531,"有","无"),"无"))</f>
        <v>无</v>
      </c>
      <c r="G1531" s="13" t="str">
        <f t="shared" si="93"/>
        <v/>
      </c>
      <c r="H1531" s="13" t="str">
        <f t="shared" si="95"/>
        <v/>
      </c>
      <c r="I1531" s="13" t="str">
        <f>IF(G1531="","",IFERROR(IF(IF(K1531="","",INDEX(收费标合同信息维护!A:Q,MATCH(G1531,收费标合同信息维护!M:M,0),13))=G1531,"有","无"),"无"))</f>
        <v/>
      </c>
      <c r="J1531" s="3" t="s">
        <v>3368</v>
      </c>
      <c r="K1531" s="3" t="s">
        <v>9866</v>
      </c>
      <c r="L1531" s="3" t="s">
        <v>6025</v>
      </c>
      <c r="M1531" s="3" t="s">
        <v>6026</v>
      </c>
      <c r="N1531" s="3" t="s">
        <v>6477</v>
      </c>
      <c r="O1531" s="3" t="s">
        <v>6478</v>
      </c>
      <c r="P1531" s="3" t="s">
        <v>9879</v>
      </c>
      <c r="Q1531" s="3" t="s">
        <v>9880</v>
      </c>
      <c r="R1531" s="3" t="s">
        <v>6484</v>
      </c>
      <c r="S1531" s="3" t="s">
        <v>6491</v>
      </c>
      <c r="T1531" s="3" t="s">
        <v>6481</v>
      </c>
      <c r="U1531" s="3" t="s">
        <v>6548</v>
      </c>
      <c r="V1531" s="3" t="s">
        <v>6851</v>
      </c>
      <c r="W1531" s="3" t="s">
        <v>154</v>
      </c>
      <c r="X1531" s="3" t="s">
        <v>154</v>
      </c>
      <c r="Y1531" s="3" t="s">
        <v>154</v>
      </c>
      <c r="Z1531" s="3" t="s">
        <v>154</v>
      </c>
      <c r="AA1531" s="3" t="s">
        <v>154</v>
      </c>
      <c r="AB1531" s="3" t="s">
        <v>154</v>
      </c>
      <c r="AC1531" s="3" t="s">
        <v>154</v>
      </c>
      <c r="AD1531" s="3" t="s">
        <v>6151</v>
      </c>
      <c r="AE1531" s="3" t="s">
        <v>6151</v>
      </c>
      <c r="AF1531" s="3" t="s">
        <v>154</v>
      </c>
      <c r="AG1531" s="3" t="s">
        <v>154</v>
      </c>
      <c r="AH1531" s="3" t="s">
        <v>6478</v>
      </c>
      <c r="AI1531" s="3" t="s">
        <v>6482</v>
      </c>
      <c r="AJ1531" s="3" t="s">
        <v>6033</v>
      </c>
    </row>
    <row r="1532" spans="1:36" ht="15">
      <c r="A1532" s="10">
        <v>1635</v>
      </c>
      <c r="B1532" t="str">
        <f>IF(K1532="总计","",INDEX(主数据!A:AD,MATCH(J1532,主数据!A:A,0),9))</f>
        <v>华中大区公司</v>
      </c>
      <c r="C1532" t="str">
        <f>IF(K1532="","",INDEX(主数据!A:AD,MATCH(J1532,主数据!A:A,0),11))</f>
        <v>南昌西区</v>
      </c>
      <c r="D1532" t="str">
        <f t="shared" si="92"/>
        <v>NC46物业服务费标准方式7.00</v>
      </c>
      <c r="E1532" s="13" t="str">
        <f t="shared" si="94"/>
        <v>7.00</v>
      </c>
      <c r="F1532" s="13" t="str">
        <f>IF(E1532="","",IFERROR(IF(IF(K1532="","",INDEX(收费标合同信息维护!A:Q,MATCH(D1532,收费标合同信息维护!J:J,0),10))=D1532,"有","无"),"无"))</f>
        <v>无</v>
      </c>
      <c r="G1532" s="13" t="str">
        <f t="shared" si="93"/>
        <v/>
      </c>
      <c r="H1532" s="13" t="str">
        <f t="shared" si="95"/>
        <v/>
      </c>
      <c r="I1532" s="13" t="str">
        <f>IF(G1532="","",IFERROR(IF(IF(K1532="","",INDEX(收费标合同信息维护!A:Q,MATCH(G1532,收费标合同信息维护!M:M,0),13))=G1532,"有","无"),"无"))</f>
        <v/>
      </c>
      <c r="J1532" s="3" t="s">
        <v>3368</v>
      </c>
      <c r="K1532" s="3" t="s">
        <v>9866</v>
      </c>
      <c r="L1532" s="3" t="s">
        <v>6025</v>
      </c>
      <c r="M1532" s="3" t="s">
        <v>6026</v>
      </c>
      <c r="N1532" s="3" t="s">
        <v>6477</v>
      </c>
      <c r="O1532" s="3" t="s">
        <v>6478</v>
      </c>
      <c r="P1532" s="3" t="s">
        <v>9881</v>
      </c>
      <c r="Q1532" s="3" t="s">
        <v>9882</v>
      </c>
      <c r="R1532" s="3" t="s">
        <v>6484</v>
      </c>
      <c r="S1532" s="3" t="s">
        <v>6491</v>
      </c>
      <c r="T1532" s="3" t="s">
        <v>6481</v>
      </c>
      <c r="U1532" s="3" t="s">
        <v>6548</v>
      </c>
      <c r="V1532" s="3" t="s">
        <v>8606</v>
      </c>
      <c r="W1532" s="3" t="s">
        <v>154</v>
      </c>
      <c r="X1532" s="3" t="s">
        <v>154</v>
      </c>
      <c r="Y1532" s="3" t="s">
        <v>154</v>
      </c>
      <c r="Z1532" s="3" t="s">
        <v>154</v>
      </c>
      <c r="AA1532" s="3" t="s">
        <v>154</v>
      </c>
      <c r="AB1532" s="3" t="s">
        <v>154</v>
      </c>
      <c r="AC1532" s="3" t="s">
        <v>154</v>
      </c>
      <c r="AD1532" s="3" t="s">
        <v>6151</v>
      </c>
      <c r="AE1532" s="3" t="s">
        <v>6151</v>
      </c>
      <c r="AF1532" s="3" t="s">
        <v>154</v>
      </c>
      <c r="AG1532" s="3" t="s">
        <v>154</v>
      </c>
      <c r="AH1532" s="3" t="s">
        <v>6478</v>
      </c>
      <c r="AI1532" s="3" t="s">
        <v>6482</v>
      </c>
      <c r="AJ1532" s="3" t="s">
        <v>6489</v>
      </c>
    </row>
    <row r="1533" spans="1:36" ht="15">
      <c r="A1533" s="10">
        <v>1636</v>
      </c>
      <c r="B1533" t="str">
        <f>IF(K1533="总计","",INDEX(主数据!A:AD,MATCH(J1533,主数据!A:A,0),9))</f>
        <v>华中大区公司</v>
      </c>
      <c r="C1533" t="str">
        <f>IF(K1533="","",INDEX(主数据!A:AD,MATCH(J1533,主数据!A:A,0),11))</f>
        <v>南昌西区</v>
      </c>
      <c r="D1533" t="str">
        <f t="shared" si="92"/>
        <v>NC46物业服务费标准方式8.70</v>
      </c>
      <c r="E1533" s="13" t="str">
        <f t="shared" si="94"/>
        <v>8.70</v>
      </c>
      <c r="F1533" s="13" t="str">
        <f>IF(E1533="","",IFERROR(IF(IF(K1533="","",INDEX(收费标合同信息维护!A:Q,MATCH(D1533,收费标合同信息维护!J:J,0),10))=D1533,"有","无"),"无"))</f>
        <v>无</v>
      </c>
      <c r="G1533" s="13" t="str">
        <f t="shared" si="93"/>
        <v/>
      </c>
      <c r="H1533" s="13" t="str">
        <f t="shared" si="95"/>
        <v/>
      </c>
      <c r="I1533" s="13" t="str">
        <f>IF(G1533="","",IFERROR(IF(IF(K1533="","",INDEX(收费标合同信息维护!A:Q,MATCH(G1533,收费标合同信息维护!M:M,0),13))=G1533,"有","无"),"无"))</f>
        <v/>
      </c>
      <c r="J1533" s="3" t="s">
        <v>3368</v>
      </c>
      <c r="K1533" s="3" t="s">
        <v>9866</v>
      </c>
      <c r="L1533" s="3" t="s">
        <v>6025</v>
      </c>
      <c r="M1533" s="3" t="s">
        <v>6026</v>
      </c>
      <c r="N1533" s="3" t="s">
        <v>6477</v>
      </c>
      <c r="O1533" s="3" t="s">
        <v>6478</v>
      </c>
      <c r="P1533" s="3" t="s">
        <v>9883</v>
      </c>
      <c r="Q1533" s="3" t="s">
        <v>9884</v>
      </c>
      <c r="R1533" s="3" t="s">
        <v>6484</v>
      </c>
      <c r="S1533" s="3" t="s">
        <v>6491</v>
      </c>
      <c r="T1533" s="3" t="s">
        <v>6481</v>
      </c>
      <c r="U1533" s="3" t="s">
        <v>6548</v>
      </c>
      <c r="V1533" s="3" t="s">
        <v>9171</v>
      </c>
      <c r="W1533" s="3" t="s">
        <v>154</v>
      </c>
      <c r="X1533" s="3" t="s">
        <v>154</v>
      </c>
      <c r="Y1533" s="3" t="s">
        <v>154</v>
      </c>
      <c r="Z1533" s="3" t="s">
        <v>154</v>
      </c>
      <c r="AA1533" s="3" t="s">
        <v>154</v>
      </c>
      <c r="AB1533" s="3" t="s">
        <v>154</v>
      </c>
      <c r="AC1533" s="3" t="s">
        <v>154</v>
      </c>
      <c r="AD1533" s="3" t="s">
        <v>6151</v>
      </c>
      <c r="AE1533" s="3" t="s">
        <v>6151</v>
      </c>
      <c r="AF1533" s="3" t="s">
        <v>154</v>
      </c>
      <c r="AG1533" s="3" t="s">
        <v>154</v>
      </c>
      <c r="AH1533" s="3" t="s">
        <v>6478</v>
      </c>
      <c r="AI1533" s="3" t="s">
        <v>6482</v>
      </c>
      <c r="AJ1533" s="3" t="s">
        <v>6033</v>
      </c>
    </row>
    <row r="1534" spans="1:36" ht="15">
      <c r="A1534" s="10">
        <v>1637</v>
      </c>
      <c r="B1534" t="str">
        <f>IF(K1534="总计","",INDEX(主数据!A:AD,MATCH(J1534,主数据!A:A,0),9))</f>
        <v>华中大区公司</v>
      </c>
      <c r="C1534" t="str">
        <f>IF(K1534="","",INDEX(主数据!A:AD,MATCH(J1534,主数据!A:A,0),11))</f>
        <v>南昌西区</v>
      </c>
      <c r="D1534" t="str">
        <f t="shared" si="92"/>
        <v>NC46物业服务费标准方式2.00</v>
      </c>
      <c r="E1534" s="13" t="str">
        <f t="shared" si="94"/>
        <v>2.00</v>
      </c>
      <c r="F1534" s="13" t="str">
        <f>IF(E1534="","",IFERROR(IF(IF(K1534="","",INDEX(收费标合同信息维护!A:Q,MATCH(D1534,收费标合同信息维护!J:J,0),10))=D1534,"有","无"),"无"))</f>
        <v>无</v>
      </c>
      <c r="G1534" s="13" t="str">
        <f t="shared" si="93"/>
        <v/>
      </c>
      <c r="H1534" s="13" t="str">
        <f t="shared" si="95"/>
        <v/>
      </c>
      <c r="I1534" s="13" t="str">
        <f>IF(G1534="","",IFERROR(IF(IF(K1534="","",INDEX(收费标合同信息维护!A:Q,MATCH(G1534,收费标合同信息维护!M:M,0),13))=G1534,"有","无"),"无"))</f>
        <v/>
      </c>
      <c r="J1534" s="3" t="s">
        <v>3368</v>
      </c>
      <c r="K1534" s="3" t="s">
        <v>9866</v>
      </c>
      <c r="L1534" s="3" t="s">
        <v>6025</v>
      </c>
      <c r="M1534" s="3" t="s">
        <v>6026</v>
      </c>
      <c r="N1534" s="3" t="s">
        <v>6477</v>
      </c>
      <c r="O1534" s="3" t="s">
        <v>6478</v>
      </c>
      <c r="P1534" s="3" t="s">
        <v>9885</v>
      </c>
      <c r="Q1534" s="3" t="s">
        <v>8971</v>
      </c>
      <c r="R1534" s="3" t="s">
        <v>6484</v>
      </c>
      <c r="S1534" s="3" t="s">
        <v>6491</v>
      </c>
      <c r="T1534" s="3" t="s">
        <v>6496</v>
      </c>
      <c r="U1534" s="3" t="s">
        <v>6746</v>
      </c>
      <c r="V1534" s="3" t="s">
        <v>6686</v>
      </c>
      <c r="W1534" s="3" t="s">
        <v>154</v>
      </c>
      <c r="X1534" s="3" t="s">
        <v>154</v>
      </c>
      <c r="Y1534" s="3" t="s">
        <v>154</v>
      </c>
      <c r="Z1534" s="3" t="s">
        <v>154</v>
      </c>
      <c r="AA1534" s="3" t="s">
        <v>154</v>
      </c>
      <c r="AB1534" s="3" t="s">
        <v>154</v>
      </c>
      <c r="AC1534" s="3" t="s">
        <v>154</v>
      </c>
      <c r="AD1534" s="3" t="s">
        <v>6151</v>
      </c>
      <c r="AE1534" s="3" t="s">
        <v>6151</v>
      </c>
      <c r="AF1534" s="3" t="s">
        <v>154</v>
      </c>
      <c r="AG1534" s="3" t="s">
        <v>154</v>
      </c>
      <c r="AH1534" s="3" t="s">
        <v>6478</v>
      </c>
      <c r="AI1534" s="3" t="s">
        <v>6482</v>
      </c>
      <c r="AJ1534" s="3" t="s">
        <v>6489</v>
      </c>
    </row>
    <row r="1535" spans="1:36" ht="15">
      <c r="A1535" s="10">
        <v>1638</v>
      </c>
      <c r="B1535" t="str">
        <f>IF(K1535="总计","",INDEX(主数据!A:AD,MATCH(J1535,主数据!A:A,0),9))</f>
        <v>华中大区公司</v>
      </c>
      <c r="C1535" t="str">
        <f>IF(K1535="","",INDEX(主数据!A:AD,MATCH(J1535,主数据!A:A,0),11))</f>
        <v>南昌西区</v>
      </c>
      <c r="D1535" t="str">
        <f t="shared" si="92"/>
        <v>NC46物业服务费定额</v>
      </c>
      <c r="E1535" s="13" t="str">
        <f t="shared" si="94"/>
        <v/>
      </c>
      <c r="F1535" s="13" t="str">
        <f>IF(E1535="","",IFERROR(IF(IF(K1535="","",INDEX(收费标合同信息维护!A:Q,MATCH(D1535,收费标合同信息维护!J:J,0),10))=D1535,"有","无"),"无"))</f>
        <v/>
      </c>
      <c r="G1535" s="13" t="str">
        <f t="shared" si="93"/>
        <v>NC46物业服务费定额100.00</v>
      </c>
      <c r="H1535" s="13" t="str">
        <f t="shared" si="95"/>
        <v>100.00</v>
      </c>
      <c r="I1535" s="13" t="str">
        <f>IF(G1535="","",IFERROR(IF(IF(K1535="","",INDEX(收费标合同信息维护!A:Q,MATCH(G1535,收费标合同信息维护!M:M,0),13))=G1535,"有","无"),"无"))</f>
        <v>无</v>
      </c>
      <c r="J1535" s="3" t="s">
        <v>3368</v>
      </c>
      <c r="K1535" s="3" t="s">
        <v>9866</v>
      </c>
      <c r="L1535" s="3" t="s">
        <v>6025</v>
      </c>
      <c r="M1535" s="3" t="s">
        <v>6026</v>
      </c>
      <c r="N1535" s="3" t="s">
        <v>6477</v>
      </c>
      <c r="O1535" s="3" t="s">
        <v>6478</v>
      </c>
      <c r="P1535" s="3" t="s">
        <v>9886</v>
      </c>
      <c r="Q1535" s="3" t="s">
        <v>9887</v>
      </c>
      <c r="R1535" s="3" t="s">
        <v>6490</v>
      </c>
      <c r="S1535" s="3" t="s">
        <v>6491</v>
      </c>
      <c r="T1535" s="3" t="s">
        <v>9888</v>
      </c>
      <c r="U1535" s="3" t="s">
        <v>6548</v>
      </c>
      <c r="V1535" s="3" t="s">
        <v>154</v>
      </c>
      <c r="W1535" s="3" t="s">
        <v>6743</v>
      </c>
      <c r="X1535" s="3" t="s">
        <v>154</v>
      </c>
      <c r="Y1535" s="3" t="s">
        <v>154</v>
      </c>
      <c r="Z1535" s="3" t="s">
        <v>154</v>
      </c>
      <c r="AA1535" s="3" t="s">
        <v>154</v>
      </c>
      <c r="AB1535" s="3" t="s">
        <v>154</v>
      </c>
      <c r="AC1535" s="3" t="s">
        <v>154</v>
      </c>
      <c r="AD1535" s="3" t="s">
        <v>6151</v>
      </c>
      <c r="AE1535" s="3" t="s">
        <v>6151</v>
      </c>
      <c r="AF1535" s="3" t="s">
        <v>6040</v>
      </c>
      <c r="AG1535" s="3" t="s">
        <v>154</v>
      </c>
      <c r="AH1535" s="3" t="s">
        <v>6478</v>
      </c>
      <c r="AI1535" s="3" t="s">
        <v>6482</v>
      </c>
      <c r="AJ1535" s="3" t="s">
        <v>6033</v>
      </c>
    </row>
    <row r="1536" spans="1:36" ht="15">
      <c r="A1536" s="10">
        <v>1639</v>
      </c>
      <c r="B1536" t="str">
        <f>IF(K1536="总计","",INDEX(主数据!A:AD,MATCH(J1536,主数据!A:A,0),9))</f>
        <v>华中大区公司</v>
      </c>
      <c r="C1536" t="str">
        <f>IF(K1536="","",INDEX(主数据!A:AD,MATCH(J1536,主数据!A:A,0),11))</f>
        <v>南昌西区</v>
      </c>
      <c r="D1536" t="str">
        <f t="shared" si="92"/>
        <v>NC46物业服务费标准方式9.00</v>
      </c>
      <c r="E1536" s="13" t="str">
        <f t="shared" si="94"/>
        <v>9.00</v>
      </c>
      <c r="F1536" s="13" t="str">
        <f>IF(E1536="","",IFERROR(IF(IF(K1536="","",INDEX(收费标合同信息维护!A:Q,MATCH(D1536,收费标合同信息维护!J:J,0),10))=D1536,"有","无"),"无"))</f>
        <v>无</v>
      </c>
      <c r="G1536" s="13" t="str">
        <f t="shared" si="93"/>
        <v/>
      </c>
      <c r="H1536" s="13" t="str">
        <f t="shared" si="95"/>
        <v/>
      </c>
      <c r="I1536" s="13" t="str">
        <f>IF(G1536="","",IFERROR(IF(IF(K1536="","",INDEX(收费标合同信息维护!A:Q,MATCH(G1536,收费标合同信息维护!M:M,0),13))=G1536,"有","无"),"无"))</f>
        <v/>
      </c>
      <c r="J1536" s="3" t="s">
        <v>3368</v>
      </c>
      <c r="K1536" s="3" t="s">
        <v>9866</v>
      </c>
      <c r="L1536" s="3" t="s">
        <v>6025</v>
      </c>
      <c r="M1536" s="3" t="s">
        <v>6026</v>
      </c>
      <c r="N1536" s="3" t="s">
        <v>6477</v>
      </c>
      <c r="O1536" s="3" t="s">
        <v>6478</v>
      </c>
      <c r="P1536" s="3" t="s">
        <v>9889</v>
      </c>
      <c r="Q1536" s="3" t="s">
        <v>9890</v>
      </c>
      <c r="R1536" s="3" t="s">
        <v>6484</v>
      </c>
      <c r="S1536" s="3" t="s">
        <v>6491</v>
      </c>
      <c r="T1536" s="3" t="s">
        <v>6751</v>
      </c>
      <c r="U1536" s="3" t="s">
        <v>6548</v>
      </c>
      <c r="V1536" s="3" t="s">
        <v>9120</v>
      </c>
      <c r="W1536" s="3" t="s">
        <v>154</v>
      </c>
      <c r="X1536" s="3" t="s">
        <v>154</v>
      </c>
      <c r="Y1536" s="3" t="s">
        <v>154</v>
      </c>
      <c r="Z1536" s="3" t="s">
        <v>154</v>
      </c>
      <c r="AA1536" s="3" t="s">
        <v>154</v>
      </c>
      <c r="AB1536" s="3" t="s">
        <v>154</v>
      </c>
      <c r="AC1536" s="3" t="s">
        <v>154</v>
      </c>
      <c r="AD1536" s="3" t="s">
        <v>6151</v>
      </c>
      <c r="AE1536" s="3" t="s">
        <v>6151</v>
      </c>
      <c r="AF1536" s="3" t="s">
        <v>154</v>
      </c>
      <c r="AG1536" s="3" t="s">
        <v>154</v>
      </c>
      <c r="AH1536" s="3" t="s">
        <v>6478</v>
      </c>
      <c r="AI1536" s="3" t="s">
        <v>6482</v>
      </c>
      <c r="AJ1536" s="3" t="s">
        <v>6489</v>
      </c>
    </row>
    <row r="1537" spans="1:36" ht="30">
      <c r="A1537" s="10">
        <v>1640</v>
      </c>
      <c r="B1537" t="str">
        <f>IF(K1537="总计","",INDEX(主数据!A:AD,MATCH(J1537,主数据!A:A,0),9))</f>
        <v>华中大区公司</v>
      </c>
      <c r="C1537" t="str">
        <f>IF(K1537="","",INDEX(主数据!A:AD,MATCH(J1537,主数据!A:A,0),11))</f>
        <v>南昌西区</v>
      </c>
      <c r="D1537" t="str">
        <f t="shared" si="92"/>
        <v>NC46小业主委托停车管理费（固定）定额</v>
      </c>
      <c r="E1537" s="13" t="str">
        <f t="shared" si="94"/>
        <v/>
      </c>
      <c r="F1537" s="13" t="str">
        <f>IF(E1537="","",IFERROR(IF(IF(K1537="","",INDEX(收费标合同信息维护!A:Q,MATCH(D1537,收费标合同信息维护!J:J,0),10))=D1537,"有","无"),"无"))</f>
        <v/>
      </c>
      <c r="G1537" s="13" t="str">
        <f t="shared" si="93"/>
        <v>NC46小业主委托停车管理费（固定）定额80.00</v>
      </c>
      <c r="H1537" s="13" t="str">
        <f t="shared" si="95"/>
        <v>80.00</v>
      </c>
      <c r="I1537" s="13" t="str">
        <f>IF(G1537="","",IFERROR(IF(IF(K1537="","",INDEX(收费标合同信息维护!A:Q,MATCH(G1537,收费标合同信息维护!M:M,0),13))=G1537,"有","无"),"无"))</f>
        <v>无</v>
      </c>
      <c r="J1537" s="3" t="s">
        <v>3368</v>
      </c>
      <c r="K1537" s="3" t="s">
        <v>9866</v>
      </c>
      <c r="L1537" s="3" t="s">
        <v>7013</v>
      </c>
      <c r="M1537" s="3" t="s">
        <v>7014</v>
      </c>
      <c r="N1537" s="3" t="s">
        <v>6477</v>
      </c>
      <c r="O1537" s="3" t="s">
        <v>6478</v>
      </c>
      <c r="P1537" s="3" t="s">
        <v>9891</v>
      </c>
      <c r="Q1537" s="3" t="s">
        <v>9892</v>
      </c>
      <c r="R1537" s="3" t="s">
        <v>6490</v>
      </c>
      <c r="S1537" s="3" t="s">
        <v>6491</v>
      </c>
      <c r="T1537" s="3" t="s">
        <v>6537</v>
      </c>
      <c r="U1537" s="3" t="s">
        <v>6548</v>
      </c>
      <c r="V1537" s="3" t="s">
        <v>154</v>
      </c>
      <c r="W1537" s="3" t="s">
        <v>6521</v>
      </c>
      <c r="X1537" s="3" t="s">
        <v>154</v>
      </c>
      <c r="Y1537" s="3" t="s">
        <v>154</v>
      </c>
      <c r="Z1537" s="3" t="s">
        <v>154</v>
      </c>
      <c r="AA1537" s="3" t="s">
        <v>154</v>
      </c>
      <c r="AB1537" s="3" t="s">
        <v>154</v>
      </c>
      <c r="AC1537" s="3" t="s">
        <v>154</v>
      </c>
      <c r="AD1537" s="3" t="s">
        <v>6151</v>
      </c>
      <c r="AE1537" s="3" t="s">
        <v>6151</v>
      </c>
      <c r="AF1537" s="3" t="s">
        <v>6040</v>
      </c>
      <c r="AG1537" s="3" t="s">
        <v>154</v>
      </c>
      <c r="AH1537" s="3" t="s">
        <v>6478</v>
      </c>
      <c r="AI1537" s="3" t="s">
        <v>6482</v>
      </c>
      <c r="AJ1537" s="3" t="s">
        <v>6234</v>
      </c>
    </row>
    <row r="1538" spans="1:36" ht="30">
      <c r="A1538" s="10">
        <v>1641</v>
      </c>
      <c r="B1538" t="str">
        <f>IF(K1538="总计","",INDEX(主数据!A:AD,MATCH(J1538,主数据!A:A,0),9))</f>
        <v>华中大区公司</v>
      </c>
      <c r="C1538" t="str">
        <f>IF(K1538="","",INDEX(主数据!A:AD,MATCH(J1538,主数据!A:A,0),11))</f>
        <v>南昌西区</v>
      </c>
      <c r="D1538" t="str">
        <f t="shared" ref="D1538:D1601" si="96">J1538&amp;M1538&amp;R1538&amp;E1538</f>
        <v>NC46小业主委托停车管理费（固定）定额</v>
      </c>
      <c r="E1538" s="13" t="str">
        <f t="shared" si="94"/>
        <v/>
      </c>
      <c r="F1538" s="13" t="str">
        <f>IF(E1538="","",IFERROR(IF(IF(K1538="","",INDEX(收费标合同信息维护!A:Q,MATCH(D1538,收费标合同信息维护!J:J,0),10))=D1538,"有","无"),"无"))</f>
        <v/>
      </c>
      <c r="G1538" s="13" t="str">
        <f t="shared" ref="G1538:G1601" si="97">IF(W1538="","",J1538&amp;M1538&amp;R1538&amp;H1538)</f>
        <v>NC46小业主委托停车管理费（固定）定额160.00</v>
      </c>
      <c r="H1538" s="13" t="str">
        <f t="shared" si="95"/>
        <v>160.00</v>
      </c>
      <c r="I1538" s="13" t="str">
        <f>IF(G1538="","",IFERROR(IF(IF(K1538="","",INDEX(收费标合同信息维护!A:Q,MATCH(G1538,收费标合同信息维护!M:M,0),13))=G1538,"有","无"),"无"))</f>
        <v>无</v>
      </c>
      <c r="J1538" s="3" t="s">
        <v>3368</v>
      </c>
      <c r="K1538" s="3" t="s">
        <v>9866</v>
      </c>
      <c r="L1538" s="3" t="s">
        <v>7013</v>
      </c>
      <c r="M1538" s="3" t="s">
        <v>7014</v>
      </c>
      <c r="N1538" s="3" t="s">
        <v>6477</v>
      </c>
      <c r="O1538" s="3" t="s">
        <v>6478</v>
      </c>
      <c r="P1538" s="3" t="s">
        <v>9893</v>
      </c>
      <c r="Q1538" s="3" t="s">
        <v>9894</v>
      </c>
      <c r="R1538" s="3" t="s">
        <v>6490</v>
      </c>
      <c r="S1538" s="3" t="s">
        <v>6491</v>
      </c>
      <c r="T1538" s="3" t="s">
        <v>6537</v>
      </c>
      <c r="U1538" s="3" t="s">
        <v>6548</v>
      </c>
      <c r="V1538" s="3" t="s">
        <v>154</v>
      </c>
      <c r="W1538" s="3" t="s">
        <v>9895</v>
      </c>
      <c r="X1538" s="3" t="s">
        <v>154</v>
      </c>
      <c r="Y1538" s="3" t="s">
        <v>154</v>
      </c>
      <c r="Z1538" s="3" t="s">
        <v>154</v>
      </c>
      <c r="AA1538" s="3" t="s">
        <v>154</v>
      </c>
      <c r="AB1538" s="3" t="s">
        <v>154</v>
      </c>
      <c r="AC1538" s="3" t="s">
        <v>154</v>
      </c>
      <c r="AD1538" s="3" t="s">
        <v>6151</v>
      </c>
      <c r="AE1538" s="3" t="s">
        <v>6151</v>
      </c>
      <c r="AF1538" s="3" t="s">
        <v>154</v>
      </c>
      <c r="AG1538" s="3" t="s">
        <v>154</v>
      </c>
      <c r="AH1538" s="3" t="s">
        <v>6478</v>
      </c>
      <c r="AI1538" s="3" t="s">
        <v>6482</v>
      </c>
      <c r="AJ1538" s="3" t="s">
        <v>16</v>
      </c>
    </row>
    <row r="1539" spans="1:36" ht="15">
      <c r="A1539" s="10">
        <v>1642</v>
      </c>
      <c r="B1539" t="str">
        <f>IF(K1539="总计","",INDEX(主数据!A:AD,MATCH(J1539,主数据!A:A,0),9))</f>
        <v>华中大区公司</v>
      </c>
      <c r="C1539" t="str">
        <f>IF(K1539="","",INDEX(主数据!A:AD,MATCH(J1539,主数据!A:A,0),11))</f>
        <v>南昌西区</v>
      </c>
      <c r="D1539" t="str">
        <f t="shared" si="96"/>
        <v>NC46自来水费（简易征收）标准方式2.98</v>
      </c>
      <c r="E1539" s="13" t="str">
        <f t="shared" ref="E1539:E1602" si="98">TEXT(IF(V1539="","",--V1539),"0.00")</f>
        <v>2.98</v>
      </c>
      <c r="F1539" s="13" t="str">
        <f>IF(E1539="","",IFERROR(IF(IF(K1539="","",INDEX(收费标合同信息维护!A:Q,MATCH(D1539,收费标合同信息维护!J:J,0),10))=D1539,"有","无"),"无"))</f>
        <v>无</v>
      </c>
      <c r="G1539" s="13" t="str">
        <f t="shared" si="97"/>
        <v/>
      </c>
      <c r="H1539" s="13" t="str">
        <f t="shared" ref="H1539:H1602" si="99">TEXT(IF(W1539="","",--W1539),"0.00")</f>
        <v/>
      </c>
      <c r="I1539" s="13" t="str">
        <f>IF(G1539="","",IFERROR(IF(IF(K1539="","",INDEX(收费标合同信息维护!A:Q,MATCH(G1539,收费标合同信息维护!M:M,0),13))=G1539,"有","无"),"无"))</f>
        <v/>
      </c>
      <c r="J1539" s="3" t="s">
        <v>3368</v>
      </c>
      <c r="K1539" s="3" t="s">
        <v>9866</v>
      </c>
      <c r="L1539" s="3" t="s">
        <v>6615</v>
      </c>
      <c r="M1539" s="3" t="s">
        <v>6616</v>
      </c>
      <c r="N1539" s="3" t="s">
        <v>6603</v>
      </c>
      <c r="O1539" s="3" t="s">
        <v>6478</v>
      </c>
      <c r="P1539" s="3" t="s">
        <v>9896</v>
      </c>
      <c r="Q1539" s="3" t="s">
        <v>9897</v>
      </c>
      <c r="R1539" s="3" t="s">
        <v>6484</v>
      </c>
      <c r="S1539" s="3" t="s">
        <v>6491</v>
      </c>
      <c r="T1539" s="3" t="s">
        <v>6751</v>
      </c>
      <c r="U1539" s="3" t="s">
        <v>6548</v>
      </c>
      <c r="V1539" s="3" t="s">
        <v>6808</v>
      </c>
      <c r="W1539" s="3" t="s">
        <v>154</v>
      </c>
      <c r="X1539" s="3" t="s">
        <v>154</v>
      </c>
      <c r="Y1539" s="3" t="s">
        <v>154</v>
      </c>
      <c r="Z1539" s="3" t="s">
        <v>154</v>
      </c>
      <c r="AA1539" s="3" t="s">
        <v>154</v>
      </c>
      <c r="AB1539" s="3" t="s">
        <v>154</v>
      </c>
      <c r="AC1539" s="3" t="s">
        <v>154</v>
      </c>
      <c r="AD1539" s="3" t="s">
        <v>6151</v>
      </c>
      <c r="AE1539" s="3" t="s">
        <v>6151</v>
      </c>
      <c r="AF1539" s="3" t="s">
        <v>154</v>
      </c>
      <c r="AG1539" s="3" t="s">
        <v>154</v>
      </c>
      <c r="AH1539" s="3" t="s">
        <v>6478</v>
      </c>
      <c r="AI1539" s="3" t="s">
        <v>6482</v>
      </c>
      <c r="AJ1539" s="3" t="s">
        <v>6489</v>
      </c>
    </row>
    <row r="1540" spans="1:36" ht="15">
      <c r="A1540" s="10">
        <v>1643</v>
      </c>
      <c r="B1540" t="str">
        <f>IF(K1540="总计","",INDEX(主数据!A:AD,MATCH(J1540,主数据!A:A,0),9))</f>
        <v>华中大区公司</v>
      </c>
      <c r="C1540" t="str">
        <f>IF(K1540="","",INDEX(主数据!A:AD,MATCH(J1540,主数据!A:A,0),11))</f>
        <v>南昌西区</v>
      </c>
      <c r="D1540" t="str">
        <f t="shared" si="96"/>
        <v>NC46自来水费（简易征收）标准方式2.38</v>
      </c>
      <c r="E1540" s="13" t="str">
        <f t="shared" si="98"/>
        <v>2.38</v>
      </c>
      <c r="F1540" s="13" t="str">
        <f>IF(E1540="","",IFERROR(IF(IF(K1540="","",INDEX(收费标合同信息维护!A:Q,MATCH(D1540,收费标合同信息维护!J:J,0),10))=D1540,"有","无"),"无"))</f>
        <v>无</v>
      </c>
      <c r="G1540" s="13" t="str">
        <f t="shared" si="97"/>
        <v/>
      </c>
      <c r="H1540" s="13" t="str">
        <f t="shared" si="99"/>
        <v/>
      </c>
      <c r="I1540" s="13" t="str">
        <f>IF(G1540="","",IFERROR(IF(IF(K1540="","",INDEX(收费标合同信息维护!A:Q,MATCH(G1540,收费标合同信息维护!M:M,0),13))=G1540,"有","无"),"无"))</f>
        <v/>
      </c>
      <c r="J1540" s="3" t="s">
        <v>3368</v>
      </c>
      <c r="K1540" s="3" t="s">
        <v>9866</v>
      </c>
      <c r="L1540" s="3" t="s">
        <v>6615</v>
      </c>
      <c r="M1540" s="3" t="s">
        <v>6616</v>
      </c>
      <c r="N1540" s="3" t="s">
        <v>6603</v>
      </c>
      <c r="O1540" s="3" t="s">
        <v>6478</v>
      </c>
      <c r="P1540" s="3" t="s">
        <v>9898</v>
      </c>
      <c r="Q1540" s="3" t="s">
        <v>9899</v>
      </c>
      <c r="R1540" s="3" t="s">
        <v>6484</v>
      </c>
      <c r="S1540" s="3" t="s">
        <v>6491</v>
      </c>
      <c r="T1540" s="3" t="s">
        <v>6751</v>
      </c>
      <c r="U1540" s="3" t="s">
        <v>6548</v>
      </c>
      <c r="V1540" s="3" t="s">
        <v>9900</v>
      </c>
      <c r="W1540" s="3" t="s">
        <v>154</v>
      </c>
      <c r="X1540" s="3" t="s">
        <v>154</v>
      </c>
      <c r="Y1540" s="3" t="s">
        <v>154</v>
      </c>
      <c r="Z1540" s="3" t="s">
        <v>154</v>
      </c>
      <c r="AA1540" s="3" t="s">
        <v>154</v>
      </c>
      <c r="AB1540" s="3" t="s">
        <v>154</v>
      </c>
      <c r="AC1540" s="3" t="s">
        <v>154</v>
      </c>
      <c r="AD1540" s="3" t="s">
        <v>6151</v>
      </c>
      <c r="AE1540" s="3" t="s">
        <v>6151</v>
      </c>
      <c r="AF1540" s="3" t="s">
        <v>154</v>
      </c>
      <c r="AG1540" s="3" t="s">
        <v>154</v>
      </c>
      <c r="AH1540" s="3" t="s">
        <v>6478</v>
      </c>
      <c r="AI1540" s="3" t="s">
        <v>6482</v>
      </c>
      <c r="AJ1540" s="3" t="s">
        <v>6489</v>
      </c>
    </row>
    <row r="1541" spans="1:36" ht="30">
      <c r="A1541" s="10">
        <v>1644</v>
      </c>
      <c r="B1541" t="str">
        <f>IF(K1541="总计","",INDEX(主数据!A:AD,MATCH(J1541,主数据!A:A,0),9))</f>
        <v>华中大区公司</v>
      </c>
      <c r="C1541" t="str">
        <f>IF(K1541="","",INDEX(主数据!A:AD,MATCH(J1541,主数据!A:A,0),11))</f>
        <v>南昌西区</v>
      </c>
      <c r="D1541" t="str">
        <f t="shared" si="96"/>
        <v>NC46自来水费（充值型-简易征收）标准方式2.98</v>
      </c>
      <c r="E1541" s="13" t="str">
        <f t="shared" si="98"/>
        <v>2.98</v>
      </c>
      <c r="F1541" s="13" t="str">
        <f>IF(E1541="","",IFERROR(IF(IF(K1541="","",INDEX(收费标合同信息维护!A:Q,MATCH(D1541,收费标合同信息维护!J:J,0),10))=D1541,"有","无"),"无"))</f>
        <v>无</v>
      </c>
      <c r="G1541" s="13" t="str">
        <f t="shared" si="97"/>
        <v/>
      </c>
      <c r="H1541" s="13" t="str">
        <f t="shared" si="99"/>
        <v/>
      </c>
      <c r="I1541" s="13" t="str">
        <f>IF(G1541="","",IFERROR(IF(IF(K1541="","",INDEX(收费标合同信息维护!A:Q,MATCH(G1541,收费标合同信息维护!M:M,0),13))=G1541,"有","无"),"无"))</f>
        <v/>
      </c>
      <c r="J1541" s="3" t="s">
        <v>3368</v>
      </c>
      <c r="K1541" s="3" t="s">
        <v>9866</v>
      </c>
      <c r="L1541" s="3" t="s">
        <v>6966</v>
      </c>
      <c r="M1541" s="3" t="s">
        <v>6967</v>
      </c>
      <c r="N1541" s="3" t="s">
        <v>6477</v>
      </c>
      <c r="O1541" s="3" t="s">
        <v>6478</v>
      </c>
      <c r="P1541" s="3" t="s">
        <v>9901</v>
      </c>
      <c r="Q1541" s="3" t="s">
        <v>9902</v>
      </c>
      <c r="R1541" s="3" t="s">
        <v>6484</v>
      </c>
      <c r="S1541" s="3" t="s">
        <v>6627</v>
      </c>
      <c r="T1541" s="3" t="s">
        <v>6481</v>
      </c>
      <c r="U1541" s="3" t="s">
        <v>6548</v>
      </c>
      <c r="V1541" s="3" t="s">
        <v>6808</v>
      </c>
      <c r="W1541" s="3" t="s">
        <v>154</v>
      </c>
      <c r="X1541" s="3" t="s">
        <v>154</v>
      </c>
      <c r="Y1541" s="3" t="s">
        <v>154</v>
      </c>
      <c r="Z1541" s="3" t="s">
        <v>154</v>
      </c>
      <c r="AA1541" s="3" t="s">
        <v>154</v>
      </c>
      <c r="AB1541" s="3" t="s">
        <v>154</v>
      </c>
      <c r="AC1541" s="3" t="s">
        <v>154</v>
      </c>
      <c r="AD1541" s="3" t="s">
        <v>6151</v>
      </c>
      <c r="AE1541" s="3" t="s">
        <v>6151</v>
      </c>
      <c r="AF1541" s="3" t="s">
        <v>154</v>
      </c>
      <c r="AG1541" s="3" t="s">
        <v>154</v>
      </c>
      <c r="AH1541" s="3" t="s">
        <v>6478</v>
      </c>
      <c r="AI1541" s="3" t="s">
        <v>6482</v>
      </c>
      <c r="AJ1541" s="3" t="s">
        <v>6489</v>
      </c>
    </row>
    <row r="1542" spans="1:36" ht="30">
      <c r="A1542" s="10">
        <v>1645</v>
      </c>
      <c r="B1542" t="str">
        <f>IF(K1542="总计","",INDEX(主数据!A:AD,MATCH(J1542,主数据!A:A,0),9))</f>
        <v>华中大区公司</v>
      </c>
      <c r="C1542" t="str">
        <f>IF(K1542="","",INDEX(主数据!A:AD,MATCH(J1542,主数据!A:A,0),11))</f>
        <v>南昌西区</v>
      </c>
      <c r="D1542" t="str">
        <f t="shared" si="96"/>
        <v>NC46自来水费（充值型-简易征收）标准方式2.38</v>
      </c>
      <c r="E1542" s="13" t="str">
        <f t="shared" si="98"/>
        <v>2.38</v>
      </c>
      <c r="F1542" s="13" t="str">
        <f>IF(E1542="","",IFERROR(IF(IF(K1542="","",INDEX(收费标合同信息维护!A:Q,MATCH(D1542,收费标合同信息维护!J:J,0),10))=D1542,"有","无"),"无"))</f>
        <v>无</v>
      </c>
      <c r="G1542" s="13" t="str">
        <f t="shared" si="97"/>
        <v/>
      </c>
      <c r="H1542" s="13" t="str">
        <f t="shared" si="99"/>
        <v/>
      </c>
      <c r="I1542" s="13" t="str">
        <f>IF(G1542="","",IFERROR(IF(IF(K1542="","",INDEX(收费标合同信息维护!A:Q,MATCH(G1542,收费标合同信息维护!M:M,0),13))=G1542,"有","无"),"无"))</f>
        <v/>
      </c>
      <c r="J1542" s="3" t="s">
        <v>3368</v>
      </c>
      <c r="K1542" s="3" t="s">
        <v>9866</v>
      </c>
      <c r="L1542" s="3" t="s">
        <v>6966</v>
      </c>
      <c r="M1542" s="3" t="s">
        <v>6967</v>
      </c>
      <c r="N1542" s="3" t="s">
        <v>6477</v>
      </c>
      <c r="O1542" s="3" t="s">
        <v>6478</v>
      </c>
      <c r="P1542" s="3" t="s">
        <v>9903</v>
      </c>
      <c r="Q1542" s="3" t="s">
        <v>9904</v>
      </c>
      <c r="R1542" s="3" t="s">
        <v>6484</v>
      </c>
      <c r="S1542" s="3" t="s">
        <v>6627</v>
      </c>
      <c r="T1542" s="3" t="s">
        <v>6481</v>
      </c>
      <c r="U1542" s="3" t="s">
        <v>6548</v>
      </c>
      <c r="V1542" s="3" t="s">
        <v>9900</v>
      </c>
      <c r="W1542" s="3" t="s">
        <v>154</v>
      </c>
      <c r="X1542" s="3" t="s">
        <v>154</v>
      </c>
      <c r="Y1542" s="3" t="s">
        <v>154</v>
      </c>
      <c r="Z1542" s="3" t="s">
        <v>154</v>
      </c>
      <c r="AA1542" s="3" t="s">
        <v>154</v>
      </c>
      <c r="AB1542" s="3" t="s">
        <v>154</v>
      </c>
      <c r="AC1542" s="3" t="s">
        <v>154</v>
      </c>
      <c r="AD1542" s="3" t="s">
        <v>6151</v>
      </c>
      <c r="AE1542" s="3" t="s">
        <v>6151</v>
      </c>
      <c r="AF1542" s="3" t="s">
        <v>154</v>
      </c>
      <c r="AG1542" s="3" t="s">
        <v>154</v>
      </c>
      <c r="AH1542" s="3" t="s">
        <v>6478</v>
      </c>
      <c r="AI1542" s="3" t="s">
        <v>6482</v>
      </c>
      <c r="AJ1542" s="3" t="s">
        <v>6489</v>
      </c>
    </row>
    <row r="1543" spans="1:36" ht="15">
      <c r="A1543" s="10">
        <v>1646</v>
      </c>
      <c r="B1543" t="str">
        <f>IF(K1543="总计","",INDEX(主数据!A:AD,MATCH(J1543,主数据!A:A,0),9))</f>
        <v>华南大区公司</v>
      </c>
      <c r="C1543" t="str">
        <f>IF(K1543="","",INDEX(主数据!A:AD,MATCH(J1543,主数据!A:A,0),11))</f>
        <v>广州城区</v>
      </c>
      <c r="D1543" t="str">
        <f t="shared" si="96"/>
        <v>SZ62物业服务费直接录入</v>
      </c>
      <c r="E1543" s="13" t="str">
        <f t="shared" si="98"/>
        <v/>
      </c>
      <c r="F1543" s="13" t="str">
        <f>IF(E1543="","",IFERROR(IF(IF(K1543="","",INDEX(收费标合同信息维护!A:Q,MATCH(D1543,收费标合同信息维护!J:J,0),10))=D1543,"有","无"),"无"))</f>
        <v/>
      </c>
      <c r="G1543" s="13" t="str">
        <f t="shared" si="97"/>
        <v/>
      </c>
      <c r="H1543" s="13" t="str">
        <f t="shared" si="99"/>
        <v/>
      </c>
      <c r="I1543" s="13" t="str">
        <f>IF(G1543="","",IFERROR(IF(IF(K1543="","",INDEX(收费标合同信息维护!A:Q,MATCH(G1543,收费标合同信息维护!M:M,0),13))=G1543,"有","无"),"无"))</f>
        <v/>
      </c>
      <c r="J1543" s="3" t="s">
        <v>4353</v>
      </c>
      <c r="K1543" s="3" t="s">
        <v>9905</v>
      </c>
      <c r="L1543" s="3" t="s">
        <v>6025</v>
      </c>
      <c r="M1543" s="3" t="s">
        <v>6026</v>
      </c>
      <c r="N1543" s="3" t="s">
        <v>6477</v>
      </c>
      <c r="O1543" s="3" t="s">
        <v>6478</v>
      </c>
      <c r="P1543" s="3" t="s">
        <v>6033</v>
      </c>
      <c r="Q1543" s="3" t="s">
        <v>6033</v>
      </c>
      <c r="R1543" s="3" t="s">
        <v>6479</v>
      </c>
      <c r="S1543" s="3" t="s">
        <v>6480</v>
      </c>
      <c r="T1543" s="3" t="s">
        <v>7266</v>
      </c>
      <c r="U1543" s="3" t="s">
        <v>7021</v>
      </c>
      <c r="V1543" s="3" t="s">
        <v>154</v>
      </c>
      <c r="W1543" s="3" t="s">
        <v>154</v>
      </c>
      <c r="X1543" s="3" t="s">
        <v>154</v>
      </c>
      <c r="Y1543" s="3" t="s">
        <v>154</v>
      </c>
      <c r="Z1543" s="3" t="s">
        <v>154</v>
      </c>
      <c r="AA1543" s="3" t="s">
        <v>154</v>
      </c>
      <c r="AB1543" s="3" t="s">
        <v>154</v>
      </c>
      <c r="AC1543" s="3" t="s">
        <v>154</v>
      </c>
      <c r="AD1543" s="3" t="s">
        <v>6151</v>
      </c>
      <c r="AE1543" s="3" t="s">
        <v>6151</v>
      </c>
      <c r="AF1543" s="3" t="s">
        <v>154</v>
      </c>
      <c r="AG1543" s="3" t="s">
        <v>154</v>
      </c>
      <c r="AH1543" s="3" t="s">
        <v>6597</v>
      </c>
      <c r="AI1543" s="3" t="s">
        <v>6727</v>
      </c>
      <c r="AJ1543" s="3" t="s">
        <v>6489</v>
      </c>
    </row>
    <row r="1544" spans="1:36" ht="15">
      <c r="A1544" s="10">
        <v>1647</v>
      </c>
      <c r="B1544" t="str">
        <f>IF(K1544="总计","",INDEX(主数据!A:AD,MATCH(J1544,主数据!A:A,0),9))</f>
        <v>华南大区公司</v>
      </c>
      <c r="C1544" t="str">
        <f>IF(K1544="","",INDEX(主数据!A:AD,MATCH(J1544,主数据!A:A,0),11))</f>
        <v>广州城区</v>
      </c>
      <c r="D1544" t="str">
        <f t="shared" si="96"/>
        <v>SZ62物业服务费直接录入</v>
      </c>
      <c r="E1544" s="13" t="str">
        <f t="shared" si="98"/>
        <v/>
      </c>
      <c r="F1544" s="13" t="str">
        <f>IF(E1544="","",IFERROR(IF(IF(K1544="","",INDEX(收费标合同信息维护!A:Q,MATCH(D1544,收费标合同信息维护!J:J,0),10))=D1544,"有","无"),"无"))</f>
        <v/>
      </c>
      <c r="G1544" s="13" t="str">
        <f t="shared" si="97"/>
        <v/>
      </c>
      <c r="H1544" s="13" t="str">
        <f t="shared" si="99"/>
        <v/>
      </c>
      <c r="I1544" s="13" t="str">
        <f>IF(G1544="","",IFERROR(IF(IF(K1544="","",INDEX(收费标合同信息维护!A:Q,MATCH(G1544,收费标合同信息维护!M:M,0),13))=G1544,"有","无"),"无"))</f>
        <v/>
      </c>
      <c r="J1544" s="3" t="s">
        <v>4353</v>
      </c>
      <c r="K1544" s="3" t="s">
        <v>9905</v>
      </c>
      <c r="L1544" s="3" t="s">
        <v>6025</v>
      </c>
      <c r="M1544" s="3" t="s">
        <v>6026</v>
      </c>
      <c r="N1544" s="3" t="s">
        <v>6477</v>
      </c>
      <c r="O1544" s="3" t="s">
        <v>6478</v>
      </c>
      <c r="P1544" s="3" t="s">
        <v>6025</v>
      </c>
      <c r="Q1544" s="3" t="s">
        <v>6026</v>
      </c>
      <c r="R1544" s="3" t="s">
        <v>6479</v>
      </c>
      <c r="S1544" s="3" t="s">
        <v>6480</v>
      </c>
      <c r="T1544" s="3" t="s">
        <v>7266</v>
      </c>
      <c r="U1544" s="3" t="s">
        <v>154</v>
      </c>
      <c r="V1544" s="3" t="s">
        <v>154</v>
      </c>
      <c r="W1544" s="3" t="s">
        <v>154</v>
      </c>
      <c r="X1544" s="3" t="s">
        <v>154</v>
      </c>
      <c r="Y1544" s="3" t="s">
        <v>154</v>
      </c>
      <c r="Z1544" s="3" t="s">
        <v>154</v>
      </c>
      <c r="AA1544" s="3" t="s">
        <v>154</v>
      </c>
      <c r="AB1544" s="3" t="s">
        <v>154</v>
      </c>
      <c r="AC1544" s="3" t="s">
        <v>154</v>
      </c>
      <c r="AD1544" s="3" t="s">
        <v>6151</v>
      </c>
      <c r="AE1544" s="3" t="s">
        <v>6151</v>
      </c>
      <c r="AF1544" s="3" t="s">
        <v>154</v>
      </c>
      <c r="AG1544" s="3" t="s">
        <v>154</v>
      </c>
      <c r="AH1544" s="3" t="s">
        <v>6478</v>
      </c>
      <c r="AI1544" s="3" t="s">
        <v>6727</v>
      </c>
      <c r="AJ1544" s="3" t="s">
        <v>6489</v>
      </c>
    </row>
    <row r="1545" spans="1:36" ht="15">
      <c r="A1545" s="10">
        <v>1648</v>
      </c>
      <c r="B1545" t="str">
        <f>IF(K1545="总计","",INDEX(主数据!A:AD,MATCH(J1545,主数据!A:A,0),9))</f>
        <v>华南大区公司</v>
      </c>
      <c r="C1545" t="str">
        <f>IF(K1545="","",INDEX(主数据!A:AD,MATCH(J1545,主数据!A:A,0),11))</f>
        <v>广州城区</v>
      </c>
      <c r="D1545" t="str">
        <f t="shared" si="96"/>
        <v>SZ62物业服务费直接录入</v>
      </c>
      <c r="E1545" s="13" t="str">
        <f t="shared" si="98"/>
        <v/>
      </c>
      <c r="F1545" s="13" t="str">
        <f>IF(E1545="","",IFERROR(IF(IF(K1545="","",INDEX(收费标合同信息维护!A:Q,MATCH(D1545,收费标合同信息维护!J:J,0),10))=D1545,"有","无"),"无"))</f>
        <v/>
      </c>
      <c r="G1545" s="13" t="str">
        <f t="shared" si="97"/>
        <v/>
      </c>
      <c r="H1545" s="13" t="str">
        <f t="shared" si="99"/>
        <v/>
      </c>
      <c r="I1545" s="13" t="str">
        <f>IF(G1545="","",IFERROR(IF(IF(K1545="","",INDEX(收费标合同信息维护!A:Q,MATCH(G1545,收费标合同信息维护!M:M,0),13))=G1545,"有","无"),"无"))</f>
        <v/>
      </c>
      <c r="J1545" s="3" t="s">
        <v>4353</v>
      </c>
      <c r="K1545" s="3" t="s">
        <v>9905</v>
      </c>
      <c r="L1545" s="3" t="s">
        <v>6025</v>
      </c>
      <c r="M1545" s="3" t="s">
        <v>6026</v>
      </c>
      <c r="N1545" s="3" t="s">
        <v>6477</v>
      </c>
      <c r="O1545" s="3" t="s">
        <v>6478</v>
      </c>
      <c r="P1545" s="3" t="s">
        <v>6794</v>
      </c>
      <c r="Q1545" s="3" t="s">
        <v>6845</v>
      </c>
      <c r="R1545" s="3" t="s">
        <v>6479</v>
      </c>
      <c r="S1545" s="3" t="s">
        <v>6480</v>
      </c>
      <c r="T1545" s="3" t="s">
        <v>7025</v>
      </c>
      <c r="U1545" s="3" t="s">
        <v>7259</v>
      </c>
      <c r="V1545" s="3" t="s">
        <v>154</v>
      </c>
      <c r="W1545" s="3" t="s">
        <v>154</v>
      </c>
      <c r="X1545" s="3" t="s">
        <v>154</v>
      </c>
      <c r="Y1545" s="3" t="s">
        <v>154</v>
      </c>
      <c r="Z1545" s="3" t="s">
        <v>154</v>
      </c>
      <c r="AA1545" s="3" t="s">
        <v>154</v>
      </c>
      <c r="AB1545" s="3" t="s">
        <v>154</v>
      </c>
      <c r="AC1545" s="3" t="s">
        <v>154</v>
      </c>
      <c r="AD1545" s="3" t="s">
        <v>6151</v>
      </c>
      <c r="AE1545" s="3" t="s">
        <v>6151</v>
      </c>
      <c r="AF1545" s="3" t="s">
        <v>154</v>
      </c>
      <c r="AG1545" s="3" t="s">
        <v>154</v>
      </c>
      <c r="AH1545" s="3" t="s">
        <v>6478</v>
      </c>
      <c r="AI1545" s="3" t="s">
        <v>6482</v>
      </c>
      <c r="AJ1545" s="3" t="s">
        <v>6489</v>
      </c>
    </row>
    <row r="1546" spans="1:36" ht="30">
      <c r="A1546" s="10">
        <v>1649</v>
      </c>
      <c r="B1546" t="str">
        <f>IF(K1546="总计","",INDEX(主数据!A:AD,MATCH(J1546,主数据!A:A,0),9))</f>
        <v>华北大区公司</v>
      </c>
      <c r="C1546" t="str">
        <f>IF(K1546="","",INDEX(主数据!A:AD,MATCH(J1546,主数据!A:A,0),11))</f>
        <v>华为IFM东南区管理处</v>
      </c>
      <c r="D1546" t="str">
        <f t="shared" si="96"/>
        <v>SZ76物业服务费直接录入</v>
      </c>
      <c r="E1546" s="13" t="str">
        <f t="shared" si="98"/>
        <v/>
      </c>
      <c r="F1546" s="13" t="str">
        <f>IF(E1546="","",IFERROR(IF(IF(K1546="","",INDEX(收费标合同信息维护!A:Q,MATCH(D1546,收费标合同信息维护!J:J,0),10))=D1546,"有","无"),"无"))</f>
        <v/>
      </c>
      <c r="G1546" s="13" t="str">
        <f t="shared" si="97"/>
        <v/>
      </c>
      <c r="H1546" s="13" t="str">
        <f t="shared" si="99"/>
        <v/>
      </c>
      <c r="I1546" s="13" t="str">
        <f>IF(G1546="","",IFERROR(IF(IF(K1546="","",INDEX(收费标合同信息维护!A:Q,MATCH(G1546,收费标合同信息维护!M:M,0),13))=G1546,"有","无"),"无"))</f>
        <v/>
      </c>
      <c r="J1546" s="3" t="s">
        <v>3435</v>
      </c>
      <c r="K1546" s="3" t="s">
        <v>9906</v>
      </c>
      <c r="L1546" s="3" t="s">
        <v>6025</v>
      </c>
      <c r="M1546" s="3" t="s">
        <v>6026</v>
      </c>
      <c r="N1546" s="3" t="s">
        <v>6477</v>
      </c>
      <c r="O1546" s="3" t="s">
        <v>6478</v>
      </c>
      <c r="P1546" s="3" t="s">
        <v>6033</v>
      </c>
      <c r="Q1546" s="3" t="s">
        <v>6685</v>
      </c>
      <c r="R1546" s="3" t="s">
        <v>6479</v>
      </c>
      <c r="S1546" s="3" t="s">
        <v>6480</v>
      </c>
      <c r="T1546" s="3" t="s">
        <v>7108</v>
      </c>
      <c r="U1546" s="3" t="s">
        <v>154</v>
      </c>
      <c r="V1546" s="3" t="s">
        <v>154</v>
      </c>
      <c r="W1546" s="3" t="s">
        <v>154</v>
      </c>
      <c r="X1546" s="3" t="s">
        <v>154</v>
      </c>
      <c r="Y1546" s="3" t="s">
        <v>154</v>
      </c>
      <c r="Z1546" s="3" t="s">
        <v>154</v>
      </c>
      <c r="AA1546" s="3" t="s">
        <v>154</v>
      </c>
      <c r="AB1546" s="3" t="s">
        <v>154</v>
      </c>
      <c r="AC1546" s="3" t="s">
        <v>154</v>
      </c>
      <c r="AD1546" s="3" t="s">
        <v>6151</v>
      </c>
      <c r="AE1546" s="3" t="s">
        <v>6151</v>
      </c>
      <c r="AF1546" s="3" t="s">
        <v>154</v>
      </c>
      <c r="AG1546" s="3" t="s">
        <v>154</v>
      </c>
      <c r="AH1546" s="3" t="s">
        <v>6478</v>
      </c>
      <c r="AI1546" s="3" t="s">
        <v>6482</v>
      </c>
      <c r="AJ1546" s="3" t="s">
        <v>6489</v>
      </c>
    </row>
    <row r="1547" spans="1:36" ht="30">
      <c r="A1547" s="10">
        <v>1650</v>
      </c>
      <c r="B1547" t="str">
        <f>IF(K1547="总计","",INDEX(主数据!A:AD,MATCH(J1547,主数据!A:A,0),9))</f>
        <v>华北大区公司</v>
      </c>
      <c r="C1547" t="str">
        <f>IF(K1547="","",INDEX(主数据!A:AD,MATCH(J1547,主数据!A:A,0),11))</f>
        <v>华为IFM东南区管理处</v>
      </c>
      <c r="D1547" t="str">
        <f t="shared" si="96"/>
        <v>SZ76物业服务费定额</v>
      </c>
      <c r="E1547" s="13" t="str">
        <f t="shared" si="98"/>
        <v/>
      </c>
      <c r="F1547" s="13" t="str">
        <f>IF(E1547="","",IFERROR(IF(IF(K1547="","",INDEX(收费标合同信息维护!A:Q,MATCH(D1547,收费标合同信息维护!J:J,0),10))=D1547,"有","无"),"无"))</f>
        <v/>
      </c>
      <c r="G1547" s="13" t="str">
        <f t="shared" si="97"/>
        <v>SZ76物业服务费定额99473.67</v>
      </c>
      <c r="H1547" s="13" t="str">
        <f t="shared" si="99"/>
        <v>99473.67</v>
      </c>
      <c r="I1547" s="13" t="str">
        <f>IF(G1547="","",IFERROR(IF(IF(K1547="","",INDEX(收费标合同信息维护!A:Q,MATCH(G1547,收费标合同信息维护!M:M,0),13))=G1547,"有","无"),"无"))</f>
        <v>无</v>
      </c>
      <c r="J1547" s="3" t="s">
        <v>3435</v>
      </c>
      <c r="K1547" s="3" t="s">
        <v>9906</v>
      </c>
      <c r="L1547" s="3" t="s">
        <v>6025</v>
      </c>
      <c r="M1547" s="3" t="s">
        <v>6026</v>
      </c>
      <c r="N1547" s="3" t="s">
        <v>6477</v>
      </c>
      <c r="O1547" s="3" t="s">
        <v>6478</v>
      </c>
      <c r="P1547" s="3" t="s">
        <v>6025</v>
      </c>
      <c r="Q1547" s="3" t="s">
        <v>7043</v>
      </c>
      <c r="R1547" s="3" t="s">
        <v>6490</v>
      </c>
      <c r="S1547" s="3" t="s">
        <v>6491</v>
      </c>
      <c r="T1547" s="3" t="s">
        <v>6936</v>
      </c>
      <c r="U1547" s="3" t="s">
        <v>154</v>
      </c>
      <c r="V1547" s="3" t="s">
        <v>154</v>
      </c>
      <c r="W1547" s="3" t="s">
        <v>9907</v>
      </c>
      <c r="X1547" s="3" t="s">
        <v>154</v>
      </c>
      <c r="Y1547" s="3" t="s">
        <v>154</v>
      </c>
      <c r="Z1547" s="3" t="s">
        <v>154</v>
      </c>
      <c r="AA1547" s="3" t="s">
        <v>154</v>
      </c>
      <c r="AB1547" s="3" t="s">
        <v>154</v>
      </c>
      <c r="AC1547" s="3" t="s">
        <v>154</v>
      </c>
      <c r="AD1547" s="3" t="s">
        <v>6151</v>
      </c>
      <c r="AE1547" s="3" t="s">
        <v>6151</v>
      </c>
      <c r="AF1547" s="3" t="s">
        <v>6040</v>
      </c>
      <c r="AG1547" s="3" t="s">
        <v>154</v>
      </c>
      <c r="AH1547" s="3" t="s">
        <v>6478</v>
      </c>
      <c r="AI1547" s="3" t="s">
        <v>6482</v>
      </c>
      <c r="AJ1547" s="3" t="s">
        <v>6033</v>
      </c>
    </row>
    <row r="1548" spans="1:36" ht="30">
      <c r="A1548" s="10">
        <v>1651</v>
      </c>
      <c r="B1548" t="str">
        <f>IF(K1548="总计","",INDEX(主数据!A:AD,MATCH(J1548,主数据!A:A,0),9))</f>
        <v>华南大区公司</v>
      </c>
      <c r="C1548" t="str">
        <f>IF(K1548="","",INDEX(主数据!A:AD,MATCH(J1548,主数据!A:A,0),11))</f>
        <v>广州城区</v>
      </c>
      <c r="D1548" t="str">
        <f t="shared" si="96"/>
        <v>SZ92销售中心物业费直接录入</v>
      </c>
      <c r="E1548" s="13" t="str">
        <f t="shared" si="98"/>
        <v/>
      </c>
      <c r="F1548" s="13" t="str">
        <f>IF(E1548="","",IFERROR(IF(IF(K1548="","",INDEX(收费标合同信息维护!A:Q,MATCH(D1548,收费标合同信息维护!J:J,0),10))=D1548,"有","无"),"无"))</f>
        <v/>
      </c>
      <c r="G1548" s="13" t="str">
        <f t="shared" si="97"/>
        <v/>
      </c>
      <c r="H1548" s="13" t="str">
        <f t="shared" si="99"/>
        <v/>
      </c>
      <c r="I1548" s="13" t="str">
        <f>IF(G1548="","",IFERROR(IF(IF(K1548="","",INDEX(收费标合同信息维护!A:Q,MATCH(G1548,收费标合同信息维护!M:M,0),13))=G1548,"有","无"),"无"))</f>
        <v/>
      </c>
      <c r="J1548" s="3" t="s">
        <v>3843</v>
      </c>
      <c r="K1548" s="3" t="s">
        <v>9908</v>
      </c>
      <c r="L1548" s="3" t="s">
        <v>6638</v>
      </c>
      <c r="M1548" s="3" t="s">
        <v>6639</v>
      </c>
      <c r="N1548" s="3" t="s">
        <v>6477</v>
      </c>
      <c r="O1548" s="3" t="s">
        <v>6478</v>
      </c>
      <c r="P1548" s="3" t="s">
        <v>9909</v>
      </c>
      <c r="Q1548" s="3" t="s">
        <v>6639</v>
      </c>
      <c r="R1548" s="3" t="s">
        <v>6479</v>
      </c>
      <c r="S1548" s="3" t="s">
        <v>6480</v>
      </c>
      <c r="T1548" s="3" t="s">
        <v>9910</v>
      </c>
      <c r="U1548" s="3" t="s">
        <v>154</v>
      </c>
      <c r="V1548" s="3" t="s">
        <v>154</v>
      </c>
      <c r="W1548" s="3" t="s">
        <v>154</v>
      </c>
      <c r="X1548" s="3" t="s">
        <v>154</v>
      </c>
      <c r="Y1548" s="3" t="s">
        <v>154</v>
      </c>
      <c r="Z1548" s="3" t="s">
        <v>154</v>
      </c>
      <c r="AA1548" s="3" t="s">
        <v>154</v>
      </c>
      <c r="AB1548" s="3" t="s">
        <v>154</v>
      </c>
      <c r="AC1548" s="3" t="s">
        <v>154</v>
      </c>
      <c r="AD1548" s="3" t="s">
        <v>6151</v>
      </c>
      <c r="AE1548" s="3" t="s">
        <v>6151</v>
      </c>
      <c r="AF1548" s="3" t="s">
        <v>154</v>
      </c>
      <c r="AG1548" s="3" t="s">
        <v>154</v>
      </c>
      <c r="AH1548" s="3" t="s">
        <v>6478</v>
      </c>
      <c r="AI1548" s="3" t="s">
        <v>6482</v>
      </c>
      <c r="AJ1548" s="3" t="s">
        <v>6489</v>
      </c>
    </row>
    <row r="1549" spans="1:36" ht="15">
      <c r="A1549" s="10">
        <v>1652</v>
      </c>
      <c r="B1549" t="str">
        <f>IF(K1549="总计","",INDEX(主数据!A:AD,MATCH(J1549,主数据!A:A,0),9))</f>
        <v>环渤海大区公司</v>
      </c>
      <c r="C1549" t="str">
        <f>IF(K1549="","",INDEX(主数据!A:AD,MATCH(J1549,主数据!A:A,0),11))</f>
        <v>天津开发区城区</v>
      </c>
      <c r="D1549" t="str">
        <f t="shared" si="96"/>
        <v>TJ45物业服务费标准方式3.15</v>
      </c>
      <c r="E1549" s="13" t="str">
        <f t="shared" si="98"/>
        <v>3.15</v>
      </c>
      <c r="F1549" s="13" t="str">
        <f>IF(E1549="","",IFERROR(IF(IF(K1549="","",INDEX(收费标合同信息维护!A:Q,MATCH(D1549,收费标合同信息维护!J:J,0),10))=D1549,"有","无"),"无"))</f>
        <v>无</v>
      </c>
      <c r="G1549" s="13" t="str">
        <f t="shared" si="97"/>
        <v/>
      </c>
      <c r="H1549" s="13" t="str">
        <f t="shared" si="99"/>
        <v/>
      </c>
      <c r="I1549" s="13" t="str">
        <f>IF(G1549="","",IFERROR(IF(IF(K1549="","",INDEX(收费标合同信息维护!A:Q,MATCH(G1549,收费标合同信息维护!M:M,0),13))=G1549,"有","无"),"无"))</f>
        <v/>
      </c>
      <c r="J1549" s="3" t="s">
        <v>4455</v>
      </c>
      <c r="K1549" s="3" t="s">
        <v>9911</v>
      </c>
      <c r="L1549" s="3" t="s">
        <v>6025</v>
      </c>
      <c r="M1549" s="3" t="s">
        <v>6026</v>
      </c>
      <c r="N1549" s="3" t="s">
        <v>6477</v>
      </c>
      <c r="O1549" s="3" t="s">
        <v>6478</v>
      </c>
      <c r="P1549" s="3" t="s">
        <v>9912</v>
      </c>
      <c r="Q1549" s="3" t="s">
        <v>9913</v>
      </c>
      <c r="R1549" s="3" t="s">
        <v>6484</v>
      </c>
      <c r="S1549" s="3" t="s">
        <v>6491</v>
      </c>
      <c r="T1549" s="3" t="s">
        <v>6493</v>
      </c>
      <c r="U1549" s="3" t="s">
        <v>154</v>
      </c>
      <c r="V1549" s="3" t="s">
        <v>8268</v>
      </c>
      <c r="W1549" s="3" t="s">
        <v>154</v>
      </c>
      <c r="X1549" s="3" t="s">
        <v>154</v>
      </c>
      <c r="Y1549" s="3" t="s">
        <v>154</v>
      </c>
      <c r="Z1549" s="3" t="s">
        <v>154</v>
      </c>
      <c r="AA1549" s="3" t="s">
        <v>154</v>
      </c>
      <c r="AB1549" s="3" t="s">
        <v>154</v>
      </c>
      <c r="AC1549" s="3" t="s">
        <v>154</v>
      </c>
      <c r="AD1549" s="3" t="s">
        <v>6151</v>
      </c>
      <c r="AE1549" s="3" t="s">
        <v>6151</v>
      </c>
      <c r="AF1549" s="3" t="s">
        <v>6040</v>
      </c>
      <c r="AG1549" s="3" t="s">
        <v>154</v>
      </c>
      <c r="AH1549" s="3" t="s">
        <v>6478</v>
      </c>
      <c r="AI1549" s="3" t="s">
        <v>6482</v>
      </c>
      <c r="AJ1549" s="3" t="s">
        <v>6050</v>
      </c>
    </row>
    <row r="1550" spans="1:36" ht="15">
      <c r="A1550" s="10">
        <v>1653</v>
      </c>
      <c r="B1550" t="str">
        <f>IF(K1550="总计","",INDEX(主数据!A:AD,MATCH(J1550,主数据!A:A,0),9))</f>
        <v>环渤海大区公司</v>
      </c>
      <c r="C1550" t="str">
        <f>IF(K1550="","",INDEX(主数据!A:AD,MATCH(J1550,主数据!A:A,0),11))</f>
        <v>天津开发区城区</v>
      </c>
      <c r="D1550" t="str">
        <f t="shared" si="96"/>
        <v>TJ45物业服务费标准方式3.60</v>
      </c>
      <c r="E1550" s="13" t="str">
        <f t="shared" si="98"/>
        <v>3.60</v>
      </c>
      <c r="F1550" s="13" t="str">
        <f>IF(E1550="","",IFERROR(IF(IF(K1550="","",INDEX(收费标合同信息维护!A:Q,MATCH(D1550,收费标合同信息维护!J:J,0),10))=D1550,"有","无"),"无"))</f>
        <v>无</v>
      </c>
      <c r="G1550" s="13" t="str">
        <f t="shared" si="97"/>
        <v/>
      </c>
      <c r="H1550" s="13" t="str">
        <f t="shared" si="99"/>
        <v/>
      </c>
      <c r="I1550" s="13" t="str">
        <f>IF(G1550="","",IFERROR(IF(IF(K1550="","",INDEX(收费标合同信息维护!A:Q,MATCH(G1550,收费标合同信息维护!M:M,0),13))=G1550,"有","无"),"无"))</f>
        <v/>
      </c>
      <c r="J1550" s="3" t="s">
        <v>4455</v>
      </c>
      <c r="K1550" s="3" t="s">
        <v>9911</v>
      </c>
      <c r="L1550" s="3" t="s">
        <v>6025</v>
      </c>
      <c r="M1550" s="3" t="s">
        <v>6026</v>
      </c>
      <c r="N1550" s="3" t="s">
        <v>6477</v>
      </c>
      <c r="O1550" s="3" t="s">
        <v>6478</v>
      </c>
      <c r="P1550" s="3" t="s">
        <v>9914</v>
      </c>
      <c r="Q1550" s="3" t="s">
        <v>9915</v>
      </c>
      <c r="R1550" s="3" t="s">
        <v>6484</v>
      </c>
      <c r="S1550" s="3" t="s">
        <v>6491</v>
      </c>
      <c r="T1550" s="3" t="s">
        <v>6493</v>
      </c>
      <c r="U1550" s="3" t="s">
        <v>154</v>
      </c>
      <c r="V1550" s="3" t="s">
        <v>6876</v>
      </c>
      <c r="W1550" s="3" t="s">
        <v>154</v>
      </c>
      <c r="X1550" s="3" t="s">
        <v>154</v>
      </c>
      <c r="Y1550" s="3" t="s">
        <v>154</v>
      </c>
      <c r="Z1550" s="3" t="s">
        <v>154</v>
      </c>
      <c r="AA1550" s="3" t="s">
        <v>154</v>
      </c>
      <c r="AB1550" s="3" t="s">
        <v>154</v>
      </c>
      <c r="AC1550" s="3" t="s">
        <v>154</v>
      </c>
      <c r="AD1550" s="3" t="s">
        <v>6151</v>
      </c>
      <c r="AE1550" s="3" t="s">
        <v>6151</v>
      </c>
      <c r="AF1550" s="3" t="s">
        <v>154</v>
      </c>
      <c r="AG1550" s="3" t="s">
        <v>154</v>
      </c>
      <c r="AH1550" s="3" t="s">
        <v>6478</v>
      </c>
      <c r="AI1550" s="3" t="s">
        <v>6482</v>
      </c>
      <c r="AJ1550" s="3" t="s">
        <v>10</v>
      </c>
    </row>
    <row r="1551" spans="1:36" ht="15">
      <c r="A1551" s="10">
        <v>1654</v>
      </c>
      <c r="B1551" t="str">
        <f>IF(K1551="总计","",INDEX(主数据!A:AD,MATCH(J1551,主数据!A:A,0),9))</f>
        <v>环渤海大区公司</v>
      </c>
      <c r="C1551" t="str">
        <f>IF(K1551="","",INDEX(主数据!A:AD,MATCH(J1551,主数据!A:A,0),11))</f>
        <v>天津开发区城区</v>
      </c>
      <c r="D1551" t="str">
        <f t="shared" si="96"/>
        <v>TJ45物业服务费直接录入</v>
      </c>
      <c r="E1551" s="13" t="str">
        <f t="shared" si="98"/>
        <v/>
      </c>
      <c r="F1551" s="13" t="str">
        <f>IF(E1551="","",IFERROR(IF(IF(K1551="","",INDEX(收费标合同信息维护!A:Q,MATCH(D1551,收费标合同信息维护!J:J,0),10))=D1551,"有","无"),"无"))</f>
        <v/>
      </c>
      <c r="G1551" s="13" t="str">
        <f t="shared" si="97"/>
        <v/>
      </c>
      <c r="H1551" s="13" t="str">
        <f t="shared" si="99"/>
        <v/>
      </c>
      <c r="I1551" s="13" t="str">
        <f>IF(G1551="","",IFERROR(IF(IF(K1551="","",INDEX(收费标合同信息维护!A:Q,MATCH(G1551,收费标合同信息维护!M:M,0),13))=G1551,"有","无"),"无"))</f>
        <v/>
      </c>
      <c r="J1551" s="3" t="s">
        <v>4455</v>
      </c>
      <c r="K1551" s="3" t="s">
        <v>9911</v>
      </c>
      <c r="L1551" s="3" t="s">
        <v>6025</v>
      </c>
      <c r="M1551" s="3" t="s">
        <v>6026</v>
      </c>
      <c r="N1551" s="3" t="s">
        <v>6477</v>
      </c>
      <c r="O1551" s="3" t="s">
        <v>6478</v>
      </c>
      <c r="P1551" s="3" t="s">
        <v>9916</v>
      </c>
      <c r="Q1551" s="3" t="s">
        <v>9917</v>
      </c>
      <c r="R1551" s="3" t="s">
        <v>6479</v>
      </c>
      <c r="S1551" s="3" t="s">
        <v>6480</v>
      </c>
      <c r="T1551" s="3" t="s">
        <v>6481</v>
      </c>
      <c r="U1551" s="3" t="s">
        <v>154</v>
      </c>
      <c r="V1551" s="3" t="s">
        <v>154</v>
      </c>
      <c r="W1551" s="3" t="s">
        <v>154</v>
      </c>
      <c r="X1551" s="3" t="s">
        <v>154</v>
      </c>
      <c r="Y1551" s="3" t="s">
        <v>154</v>
      </c>
      <c r="Z1551" s="3" t="s">
        <v>154</v>
      </c>
      <c r="AA1551" s="3" t="s">
        <v>154</v>
      </c>
      <c r="AB1551" s="3" t="s">
        <v>154</v>
      </c>
      <c r="AC1551" s="3" t="s">
        <v>154</v>
      </c>
      <c r="AD1551" s="3" t="s">
        <v>6151</v>
      </c>
      <c r="AE1551" s="3" t="s">
        <v>6151</v>
      </c>
      <c r="AF1551" s="3" t="s">
        <v>154</v>
      </c>
      <c r="AG1551" s="3" t="s">
        <v>154</v>
      </c>
      <c r="AH1551" s="3" t="s">
        <v>6478</v>
      </c>
      <c r="AI1551" s="3" t="s">
        <v>6482</v>
      </c>
      <c r="AJ1551" s="3" t="s">
        <v>6231</v>
      </c>
    </row>
    <row r="1552" spans="1:36" ht="15">
      <c r="A1552" s="10">
        <v>1655</v>
      </c>
      <c r="B1552" t="str">
        <f>IF(K1552="总计","",INDEX(主数据!A:AD,MATCH(J1552,主数据!A:A,0),9))</f>
        <v>环渤海大区公司</v>
      </c>
      <c r="C1552" t="str">
        <f>IF(K1552="","",INDEX(主数据!A:AD,MATCH(J1552,主数据!A:A,0),11))</f>
        <v>天津开发区城区</v>
      </c>
      <c r="D1552" t="str">
        <f t="shared" si="96"/>
        <v>TJ45空置物业费标准方式2.88</v>
      </c>
      <c r="E1552" s="13" t="str">
        <f t="shared" si="98"/>
        <v>2.88</v>
      </c>
      <c r="F1552" s="13" t="str">
        <f>IF(E1552="","",IFERROR(IF(IF(K1552="","",INDEX(收费标合同信息维护!A:Q,MATCH(D1552,收费标合同信息维护!J:J,0),10))=D1552,"有","无"),"无"))</f>
        <v>无</v>
      </c>
      <c r="G1552" s="13" t="str">
        <f t="shared" si="97"/>
        <v/>
      </c>
      <c r="H1552" s="13" t="str">
        <f t="shared" si="99"/>
        <v/>
      </c>
      <c r="I1552" s="13" t="str">
        <f>IF(G1552="","",IFERROR(IF(IF(K1552="","",INDEX(收费标合同信息维护!A:Q,MATCH(G1552,收费标合同信息维护!M:M,0),13))=G1552,"有","无"),"无"))</f>
        <v/>
      </c>
      <c r="J1552" s="3" t="s">
        <v>4455</v>
      </c>
      <c r="K1552" s="3" t="s">
        <v>9911</v>
      </c>
      <c r="L1552" s="3" t="s">
        <v>6580</v>
      </c>
      <c r="M1552" s="3" t="s">
        <v>6581</v>
      </c>
      <c r="N1552" s="3" t="s">
        <v>6477</v>
      </c>
      <c r="O1552" s="3" t="s">
        <v>6478</v>
      </c>
      <c r="P1552" s="3" t="s">
        <v>9918</v>
      </c>
      <c r="Q1552" s="3" t="s">
        <v>9919</v>
      </c>
      <c r="R1552" s="3" t="s">
        <v>6484</v>
      </c>
      <c r="S1552" s="3" t="s">
        <v>6491</v>
      </c>
      <c r="T1552" s="3" t="s">
        <v>7001</v>
      </c>
      <c r="U1552" s="3" t="s">
        <v>154</v>
      </c>
      <c r="V1552" s="3" t="s">
        <v>6503</v>
      </c>
      <c r="W1552" s="3" t="s">
        <v>154</v>
      </c>
      <c r="X1552" s="3" t="s">
        <v>154</v>
      </c>
      <c r="Y1552" s="3" t="s">
        <v>154</v>
      </c>
      <c r="Z1552" s="3" t="s">
        <v>154</v>
      </c>
      <c r="AA1552" s="3" t="s">
        <v>154</v>
      </c>
      <c r="AB1552" s="3" t="s">
        <v>154</v>
      </c>
      <c r="AC1552" s="3" t="s">
        <v>154</v>
      </c>
      <c r="AD1552" s="3" t="s">
        <v>6151</v>
      </c>
      <c r="AE1552" s="3" t="s">
        <v>6151</v>
      </c>
      <c r="AF1552" s="3" t="s">
        <v>154</v>
      </c>
      <c r="AG1552" s="3" t="s">
        <v>154</v>
      </c>
      <c r="AH1552" s="3" t="s">
        <v>6478</v>
      </c>
      <c r="AI1552" s="3" t="s">
        <v>6482</v>
      </c>
      <c r="AJ1552" s="3" t="s">
        <v>14</v>
      </c>
    </row>
    <row r="1553" spans="1:36" ht="15">
      <c r="A1553" s="10">
        <v>1656</v>
      </c>
      <c r="B1553" t="str">
        <f>IF(K1553="总计","",INDEX(主数据!A:AD,MATCH(J1553,主数据!A:A,0),9))</f>
        <v>华中大区公司</v>
      </c>
      <c r="C1553" t="str">
        <f>IF(K1553="","",INDEX(主数据!A:AD,MATCH(J1553,主数据!A:A,0),11))</f>
        <v>西安北区</v>
      </c>
      <c r="D1553" t="str">
        <f t="shared" si="96"/>
        <v>XA32物业服务费标准方式3.50</v>
      </c>
      <c r="E1553" s="13" t="str">
        <f t="shared" si="98"/>
        <v>3.50</v>
      </c>
      <c r="F1553" s="13" t="str">
        <f>IF(E1553="","",IFERROR(IF(IF(K1553="","",INDEX(收费标合同信息维护!A:Q,MATCH(D1553,收费标合同信息维护!J:J,0),10))=D1553,"有","无"),"无"))</f>
        <v>无</v>
      </c>
      <c r="G1553" s="13" t="str">
        <f t="shared" si="97"/>
        <v/>
      </c>
      <c r="H1553" s="13" t="str">
        <f t="shared" si="99"/>
        <v/>
      </c>
      <c r="I1553" s="13" t="str">
        <f>IF(G1553="","",IFERROR(IF(IF(K1553="","",INDEX(收费标合同信息维护!A:Q,MATCH(G1553,收费标合同信息维护!M:M,0),13))=G1553,"有","无"),"无"))</f>
        <v/>
      </c>
      <c r="J1553" s="3" t="s">
        <v>3337</v>
      </c>
      <c r="K1553" s="3" t="s">
        <v>9920</v>
      </c>
      <c r="L1553" s="3" t="s">
        <v>6025</v>
      </c>
      <c r="M1553" s="3" t="s">
        <v>6026</v>
      </c>
      <c r="N1553" s="3" t="s">
        <v>6477</v>
      </c>
      <c r="O1553" s="3" t="s">
        <v>6478</v>
      </c>
      <c r="P1553" s="3" t="s">
        <v>9921</v>
      </c>
      <c r="Q1553" s="3" t="s">
        <v>6868</v>
      </c>
      <c r="R1553" s="3" t="s">
        <v>6484</v>
      </c>
      <c r="S1553" s="3" t="s">
        <v>6491</v>
      </c>
      <c r="T1553" s="3" t="s">
        <v>9305</v>
      </c>
      <c r="U1553" s="3" t="s">
        <v>154</v>
      </c>
      <c r="V1553" s="3" t="s">
        <v>6869</v>
      </c>
      <c r="W1553" s="3" t="s">
        <v>154</v>
      </c>
      <c r="X1553" s="3" t="s">
        <v>154</v>
      </c>
      <c r="Y1553" s="3" t="s">
        <v>154</v>
      </c>
      <c r="Z1553" s="3" t="s">
        <v>154</v>
      </c>
      <c r="AA1553" s="3" t="s">
        <v>154</v>
      </c>
      <c r="AB1553" s="3" t="s">
        <v>154</v>
      </c>
      <c r="AC1553" s="3" t="s">
        <v>154</v>
      </c>
      <c r="AD1553" s="3" t="s">
        <v>6151</v>
      </c>
      <c r="AE1553" s="3" t="s">
        <v>6151</v>
      </c>
      <c r="AF1553" s="3" t="s">
        <v>6040</v>
      </c>
      <c r="AG1553" s="3" t="s">
        <v>154</v>
      </c>
      <c r="AH1553" s="3" t="s">
        <v>6478</v>
      </c>
      <c r="AI1553" s="3" t="s">
        <v>6482</v>
      </c>
      <c r="AJ1553" s="3" t="s">
        <v>24</v>
      </c>
    </row>
    <row r="1554" spans="1:36" ht="15">
      <c r="A1554" s="10">
        <v>1657</v>
      </c>
      <c r="B1554" t="str">
        <f>IF(K1554="总计","",INDEX(主数据!A:AD,MATCH(J1554,主数据!A:A,0),9))</f>
        <v>华中大区公司</v>
      </c>
      <c r="C1554" t="str">
        <f>IF(K1554="","",INDEX(主数据!A:AD,MATCH(J1554,主数据!A:A,0),11))</f>
        <v>西安北区</v>
      </c>
      <c r="D1554" t="str">
        <f t="shared" si="96"/>
        <v>XA32物业服务费标准方式4.20</v>
      </c>
      <c r="E1554" s="13" t="str">
        <f t="shared" si="98"/>
        <v>4.20</v>
      </c>
      <c r="F1554" s="13" t="str">
        <f>IF(E1554="","",IFERROR(IF(IF(K1554="","",INDEX(收费标合同信息维护!A:Q,MATCH(D1554,收费标合同信息维护!J:J,0),10))=D1554,"有","无"),"无"))</f>
        <v>无</v>
      </c>
      <c r="G1554" s="13" t="str">
        <f t="shared" si="97"/>
        <v/>
      </c>
      <c r="H1554" s="13" t="str">
        <f t="shared" si="99"/>
        <v/>
      </c>
      <c r="I1554" s="13" t="str">
        <f>IF(G1554="","",IFERROR(IF(IF(K1554="","",INDEX(收费标合同信息维护!A:Q,MATCH(G1554,收费标合同信息维护!M:M,0),13))=G1554,"有","无"),"无"))</f>
        <v/>
      </c>
      <c r="J1554" s="3" t="s">
        <v>3337</v>
      </c>
      <c r="K1554" s="3" t="s">
        <v>9920</v>
      </c>
      <c r="L1554" s="3" t="s">
        <v>6025</v>
      </c>
      <c r="M1554" s="3" t="s">
        <v>6026</v>
      </c>
      <c r="N1554" s="3" t="s">
        <v>6477</v>
      </c>
      <c r="O1554" s="3" t="s">
        <v>6478</v>
      </c>
      <c r="P1554" s="3" t="s">
        <v>9922</v>
      </c>
      <c r="Q1554" s="3" t="s">
        <v>9923</v>
      </c>
      <c r="R1554" s="3" t="s">
        <v>6484</v>
      </c>
      <c r="S1554" s="3" t="s">
        <v>6491</v>
      </c>
      <c r="T1554" s="3" t="s">
        <v>9305</v>
      </c>
      <c r="U1554" s="3" t="s">
        <v>154</v>
      </c>
      <c r="V1554" s="3" t="s">
        <v>6987</v>
      </c>
      <c r="W1554" s="3" t="s">
        <v>154</v>
      </c>
      <c r="X1554" s="3" t="s">
        <v>154</v>
      </c>
      <c r="Y1554" s="3" t="s">
        <v>154</v>
      </c>
      <c r="Z1554" s="3" t="s">
        <v>154</v>
      </c>
      <c r="AA1554" s="3" t="s">
        <v>154</v>
      </c>
      <c r="AB1554" s="3" t="s">
        <v>154</v>
      </c>
      <c r="AC1554" s="3" t="s">
        <v>154</v>
      </c>
      <c r="AD1554" s="3" t="s">
        <v>6151</v>
      </c>
      <c r="AE1554" s="3" t="s">
        <v>6151</v>
      </c>
      <c r="AF1554" s="3" t="s">
        <v>154</v>
      </c>
      <c r="AG1554" s="3" t="s">
        <v>154</v>
      </c>
      <c r="AH1554" s="3" t="s">
        <v>6478</v>
      </c>
      <c r="AI1554" s="3" t="s">
        <v>6482</v>
      </c>
      <c r="AJ1554" s="3" t="s">
        <v>6033</v>
      </c>
    </row>
    <row r="1555" spans="1:36" ht="15">
      <c r="A1555" s="10">
        <v>1658</v>
      </c>
      <c r="B1555" t="str">
        <f>IF(K1555="总计","",INDEX(主数据!A:AD,MATCH(J1555,主数据!A:A,0),9))</f>
        <v>华中大区公司</v>
      </c>
      <c r="C1555" t="str">
        <f>IF(K1555="","",INDEX(主数据!A:AD,MATCH(J1555,主数据!A:A,0),11))</f>
        <v>西安北区</v>
      </c>
      <c r="D1555" t="str">
        <f t="shared" si="96"/>
        <v>XA32物业服务费标准方式5.00</v>
      </c>
      <c r="E1555" s="13" t="str">
        <f t="shared" si="98"/>
        <v>5.00</v>
      </c>
      <c r="F1555" s="13" t="str">
        <f>IF(E1555="","",IFERROR(IF(IF(K1555="","",INDEX(收费标合同信息维护!A:Q,MATCH(D1555,收费标合同信息维护!J:J,0),10))=D1555,"有","无"),"无"))</f>
        <v>无</v>
      </c>
      <c r="G1555" s="13" t="str">
        <f t="shared" si="97"/>
        <v/>
      </c>
      <c r="H1555" s="13" t="str">
        <f t="shared" si="99"/>
        <v/>
      </c>
      <c r="I1555" s="13" t="str">
        <f>IF(G1555="","",IFERROR(IF(IF(K1555="","",INDEX(收费标合同信息维护!A:Q,MATCH(G1555,收费标合同信息维护!M:M,0),13))=G1555,"有","无"),"无"))</f>
        <v/>
      </c>
      <c r="J1555" s="3" t="s">
        <v>3337</v>
      </c>
      <c r="K1555" s="3" t="s">
        <v>9920</v>
      </c>
      <c r="L1555" s="3" t="s">
        <v>6025</v>
      </c>
      <c r="M1555" s="3" t="s">
        <v>6026</v>
      </c>
      <c r="N1555" s="3" t="s">
        <v>6477</v>
      </c>
      <c r="O1555" s="3" t="s">
        <v>6478</v>
      </c>
      <c r="P1555" s="3" t="s">
        <v>9924</v>
      </c>
      <c r="Q1555" s="3" t="s">
        <v>6026</v>
      </c>
      <c r="R1555" s="3" t="s">
        <v>6484</v>
      </c>
      <c r="S1555" s="3" t="s">
        <v>6491</v>
      </c>
      <c r="T1555" s="3" t="s">
        <v>9925</v>
      </c>
      <c r="U1555" s="3" t="s">
        <v>154</v>
      </c>
      <c r="V1555" s="3" t="s">
        <v>6744</v>
      </c>
      <c r="W1555" s="3" t="s">
        <v>154</v>
      </c>
      <c r="X1555" s="3" t="s">
        <v>154</v>
      </c>
      <c r="Y1555" s="3" t="s">
        <v>154</v>
      </c>
      <c r="Z1555" s="3" t="s">
        <v>154</v>
      </c>
      <c r="AA1555" s="3" t="s">
        <v>154</v>
      </c>
      <c r="AB1555" s="3" t="s">
        <v>154</v>
      </c>
      <c r="AC1555" s="3" t="s">
        <v>154</v>
      </c>
      <c r="AD1555" s="3" t="s">
        <v>6151</v>
      </c>
      <c r="AE1555" s="3" t="s">
        <v>6151</v>
      </c>
      <c r="AF1555" s="3" t="s">
        <v>6040</v>
      </c>
      <c r="AG1555" s="3" t="s">
        <v>154</v>
      </c>
      <c r="AH1555" s="3" t="s">
        <v>6478</v>
      </c>
      <c r="AI1555" s="3" t="s">
        <v>6482</v>
      </c>
      <c r="AJ1555" s="3" t="s">
        <v>9084</v>
      </c>
    </row>
    <row r="1556" spans="1:36" ht="15">
      <c r="A1556" s="10">
        <v>1659</v>
      </c>
      <c r="B1556" t="str">
        <f>IF(K1556="总计","",INDEX(主数据!A:AD,MATCH(J1556,主数据!A:A,0),9))</f>
        <v>华中大区公司</v>
      </c>
      <c r="C1556" t="str">
        <f>IF(K1556="","",INDEX(主数据!A:AD,MATCH(J1556,主数据!A:A,0),11))</f>
        <v>西安北区</v>
      </c>
      <c r="D1556" t="str">
        <f t="shared" si="96"/>
        <v>XA32物业服务费标准方式6.00</v>
      </c>
      <c r="E1556" s="13" t="str">
        <f t="shared" si="98"/>
        <v>6.00</v>
      </c>
      <c r="F1556" s="13" t="str">
        <f>IF(E1556="","",IFERROR(IF(IF(K1556="","",INDEX(收费标合同信息维护!A:Q,MATCH(D1556,收费标合同信息维护!J:J,0),10))=D1556,"有","无"),"无"))</f>
        <v>无</v>
      </c>
      <c r="G1556" s="13" t="str">
        <f t="shared" si="97"/>
        <v/>
      </c>
      <c r="H1556" s="13" t="str">
        <f t="shared" si="99"/>
        <v/>
      </c>
      <c r="I1556" s="13" t="str">
        <f>IF(G1556="","",IFERROR(IF(IF(K1556="","",INDEX(收费标合同信息维护!A:Q,MATCH(G1556,收费标合同信息维护!M:M,0),13))=G1556,"有","无"),"无"))</f>
        <v/>
      </c>
      <c r="J1556" s="3" t="s">
        <v>3337</v>
      </c>
      <c r="K1556" s="3" t="s">
        <v>9920</v>
      </c>
      <c r="L1556" s="3" t="s">
        <v>6025</v>
      </c>
      <c r="M1556" s="3" t="s">
        <v>6026</v>
      </c>
      <c r="N1556" s="3" t="s">
        <v>6477</v>
      </c>
      <c r="O1556" s="3" t="s">
        <v>6478</v>
      </c>
      <c r="P1556" s="3" t="s">
        <v>9926</v>
      </c>
      <c r="Q1556" s="3" t="s">
        <v>9054</v>
      </c>
      <c r="R1556" s="3" t="s">
        <v>6484</v>
      </c>
      <c r="S1556" s="3" t="s">
        <v>6491</v>
      </c>
      <c r="T1556" s="3" t="s">
        <v>6751</v>
      </c>
      <c r="U1556" s="3" t="s">
        <v>154</v>
      </c>
      <c r="V1556" s="3" t="s">
        <v>6634</v>
      </c>
      <c r="W1556" s="3" t="s">
        <v>154</v>
      </c>
      <c r="X1556" s="3" t="s">
        <v>154</v>
      </c>
      <c r="Y1556" s="3" t="s">
        <v>154</v>
      </c>
      <c r="Z1556" s="3" t="s">
        <v>154</v>
      </c>
      <c r="AA1556" s="3" t="s">
        <v>154</v>
      </c>
      <c r="AB1556" s="3" t="s">
        <v>154</v>
      </c>
      <c r="AC1556" s="3" t="s">
        <v>154</v>
      </c>
      <c r="AD1556" s="3" t="s">
        <v>6151</v>
      </c>
      <c r="AE1556" s="3" t="s">
        <v>6151</v>
      </c>
      <c r="AF1556" s="3" t="s">
        <v>6040</v>
      </c>
      <c r="AG1556" s="3" t="s">
        <v>154</v>
      </c>
      <c r="AH1556" s="3" t="s">
        <v>6478</v>
      </c>
      <c r="AI1556" s="3" t="s">
        <v>6482</v>
      </c>
      <c r="AJ1556" s="3" t="s">
        <v>41</v>
      </c>
    </row>
    <row r="1557" spans="1:36" ht="15">
      <c r="A1557" s="10">
        <v>1660</v>
      </c>
      <c r="B1557" t="str">
        <f>IF(K1557="总计","",INDEX(主数据!A:AD,MATCH(J1557,主数据!A:A,0),9))</f>
        <v>华中大区公司</v>
      </c>
      <c r="C1557" t="str">
        <f>IF(K1557="","",INDEX(主数据!A:AD,MATCH(J1557,主数据!A:A,0),11))</f>
        <v>西安北区</v>
      </c>
      <c r="D1557" t="str">
        <f t="shared" si="96"/>
        <v>XA32公共能耗费用及其他标准方式0.62</v>
      </c>
      <c r="E1557" s="13" t="str">
        <f t="shared" si="98"/>
        <v>0.62</v>
      </c>
      <c r="F1557" s="13" t="str">
        <f>IF(E1557="","",IFERROR(IF(IF(K1557="","",INDEX(收费标合同信息维护!A:Q,MATCH(D1557,收费标合同信息维护!J:J,0),10))=D1557,"有","无"),"无"))</f>
        <v>无</v>
      </c>
      <c r="G1557" s="13" t="str">
        <f t="shared" si="97"/>
        <v/>
      </c>
      <c r="H1557" s="13" t="str">
        <f t="shared" si="99"/>
        <v/>
      </c>
      <c r="I1557" s="13" t="str">
        <f>IF(G1557="","",IFERROR(IF(IF(K1557="","",INDEX(收费标合同信息维护!A:Q,MATCH(G1557,收费标合同信息维护!M:M,0),13))=G1557,"有","无"),"无"))</f>
        <v/>
      </c>
      <c r="J1557" s="3" t="s">
        <v>3337</v>
      </c>
      <c r="K1557" s="3" t="s">
        <v>9920</v>
      </c>
      <c r="L1557" s="3" t="s">
        <v>6702</v>
      </c>
      <c r="M1557" s="3" t="s">
        <v>6703</v>
      </c>
      <c r="N1557" s="3" t="s">
        <v>6477</v>
      </c>
      <c r="O1557" s="3" t="s">
        <v>6478</v>
      </c>
      <c r="P1557" s="3" t="s">
        <v>9927</v>
      </c>
      <c r="Q1557" s="3" t="s">
        <v>9928</v>
      </c>
      <c r="R1557" s="3" t="s">
        <v>6484</v>
      </c>
      <c r="S1557" s="3" t="s">
        <v>6491</v>
      </c>
      <c r="T1557" s="3" t="s">
        <v>9305</v>
      </c>
      <c r="U1557" s="3" t="s">
        <v>154</v>
      </c>
      <c r="V1557" s="3" t="s">
        <v>9929</v>
      </c>
      <c r="W1557" s="3" t="s">
        <v>154</v>
      </c>
      <c r="X1557" s="3" t="s">
        <v>154</v>
      </c>
      <c r="Y1557" s="3" t="s">
        <v>154</v>
      </c>
      <c r="Z1557" s="3" t="s">
        <v>154</v>
      </c>
      <c r="AA1557" s="3" t="s">
        <v>154</v>
      </c>
      <c r="AB1557" s="3" t="s">
        <v>154</v>
      </c>
      <c r="AC1557" s="3" t="s">
        <v>154</v>
      </c>
      <c r="AD1557" s="3" t="s">
        <v>6151</v>
      </c>
      <c r="AE1557" s="3" t="s">
        <v>6151</v>
      </c>
      <c r="AF1557" s="3" t="s">
        <v>6040</v>
      </c>
      <c r="AG1557" s="3" t="s">
        <v>154</v>
      </c>
      <c r="AH1557" s="3" t="s">
        <v>6478</v>
      </c>
      <c r="AI1557" s="3" t="s">
        <v>6482</v>
      </c>
      <c r="AJ1557" s="3" t="s">
        <v>17</v>
      </c>
    </row>
    <row r="1558" spans="1:36" ht="15">
      <c r="A1558" s="10">
        <v>1661</v>
      </c>
      <c r="B1558" t="str">
        <f>IF(K1558="总计","",INDEX(主数据!A:AD,MATCH(J1558,主数据!A:A,0),9))</f>
        <v>华中大区公司</v>
      </c>
      <c r="C1558" t="str">
        <f>IF(K1558="","",INDEX(主数据!A:AD,MATCH(J1558,主数据!A:A,0),11))</f>
        <v>西安北区</v>
      </c>
      <c r="D1558" t="str">
        <f t="shared" si="96"/>
        <v>XA32公共能耗费用及其他标准方式0.88</v>
      </c>
      <c r="E1558" s="13" t="str">
        <f t="shared" si="98"/>
        <v>0.88</v>
      </c>
      <c r="F1558" s="13" t="str">
        <f>IF(E1558="","",IFERROR(IF(IF(K1558="","",INDEX(收费标合同信息维护!A:Q,MATCH(D1558,收费标合同信息维护!J:J,0),10))=D1558,"有","无"),"无"))</f>
        <v>无</v>
      </c>
      <c r="G1558" s="13" t="str">
        <f t="shared" si="97"/>
        <v/>
      </c>
      <c r="H1558" s="13" t="str">
        <f t="shared" si="99"/>
        <v/>
      </c>
      <c r="I1558" s="13" t="str">
        <f>IF(G1558="","",IFERROR(IF(IF(K1558="","",INDEX(收费标合同信息维护!A:Q,MATCH(G1558,收费标合同信息维护!M:M,0),13))=G1558,"有","无"),"无"))</f>
        <v/>
      </c>
      <c r="J1558" s="3" t="s">
        <v>3337</v>
      </c>
      <c r="K1558" s="3" t="s">
        <v>9920</v>
      </c>
      <c r="L1558" s="3" t="s">
        <v>6702</v>
      </c>
      <c r="M1558" s="3" t="s">
        <v>6703</v>
      </c>
      <c r="N1558" s="3" t="s">
        <v>6477</v>
      </c>
      <c r="O1558" s="3" t="s">
        <v>6478</v>
      </c>
      <c r="P1558" s="3" t="s">
        <v>9930</v>
      </c>
      <c r="Q1558" s="3" t="s">
        <v>6703</v>
      </c>
      <c r="R1558" s="3" t="s">
        <v>6484</v>
      </c>
      <c r="S1558" s="3" t="s">
        <v>6491</v>
      </c>
      <c r="T1558" s="3" t="s">
        <v>9925</v>
      </c>
      <c r="U1558" s="3" t="s">
        <v>154</v>
      </c>
      <c r="V1558" s="3" t="s">
        <v>9931</v>
      </c>
      <c r="W1558" s="3" t="s">
        <v>154</v>
      </c>
      <c r="X1558" s="3" t="s">
        <v>154</v>
      </c>
      <c r="Y1558" s="3" t="s">
        <v>154</v>
      </c>
      <c r="Z1558" s="3" t="s">
        <v>154</v>
      </c>
      <c r="AA1558" s="3" t="s">
        <v>154</v>
      </c>
      <c r="AB1558" s="3" t="s">
        <v>154</v>
      </c>
      <c r="AC1558" s="3" t="s">
        <v>154</v>
      </c>
      <c r="AD1558" s="3" t="s">
        <v>6151</v>
      </c>
      <c r="AE1558" s="3" t="s">
        <v>6151</v>
      </c>
      <c r="AF1558" s="3" t="s">
        <v>6040</v>
      </c>
      <c r="AG1558" s="3" t="s">
        <v>154</v>
      </c>
      <c r="AH1558" s="3" t="s">
        <v>6478</v>
      </c>
      <c r="AI1558" s="3" t="s">
        <v>6482</v>
      </c>
      <c r="AJ1558" s="3" t="s">
        <v>6078</v>
      </c>
    </row>
    <row r="1559" spans="1:36" ht="30">
      <c r="A1559" s="10">
        <v>1662</v>
      </c>
      <c r="B1559" t="str">
        <f>IF(K1559="总计","",INDEX(主数据!A:AD,MATCH(J1559,主数据!A:A,0),9))</f>
        <v>华中大区公司</v>
      </c>
      <c r="C1559" t="str">
        <f>IF(K1559="","",INDEX(主数据!A:AD,MATCH(J1559,主数据!A:A,0),11))</f>
        <v>西安北区</v>
      </c>
      <c r="D1559" t="str">
        <f t="shared" si="96"/>
        <v>XA32生活垃圾清运费-委托清运标准方式0.49</v>
      </c>
      <c r="E1559" s="13" t="str">
        <f t="shared" si="98"/>
        <v>0.49</v>
      </c>
      <c r="F1559" s="13" t="str">
        <f>IF(E1559="","",IFERROR(IF(IF(K1559="","",INDEX(收费标合同信息维护!A:Q,MATCH(D1559,收费标合同信息维护!J:J,0),10))=D1559,"有","无"),"无"))</f>
        <v>无</v>
      </c>
      <c r="G1559" s="13" t="str">
        <f t="shared" si="97"/>
        <v/>
      </c>
      <c r="H1559" s="13" t="str">
        <f t="shared" si="99"/>
        <v/>
      </c>
      <c r="I1559" s="13" t="str">
        <f>IF(G1559="","",IFERROR(IF(IF(K1559="","",INDEX(收费标合同信息维护!A:Q,MATCH(G1559,收费标合同信息维护!M:M,0),13))=G1559,"有","无"),"无"))</f>
        <v/>
      </c>
      <c r="J1559" s="3" t="s">
        <v>3337</v>
      </c>
      <c r="K1559" s="3" t="s">
        <v>9920</v>
      </c>
      <c r="L1559" s="3" t="s">
        <v>6630</v>
      </c>
      <c r="M1559" s="3" t="s">
        <v>6631</v>
      </c>
      <c r="N1559" s="3" t="s">
        <v>6477</v>
      </c>
      <c r="O1559" s="3" t="s">
        <v>6478</v>
      </c>
      <c r="P1559" s="3" t="s">
        <v>9932</v>
      </c>
      <c r="Q1559" s="3" t="s">
        <v>9933</v>
      </c>
      <c r="R1559" s="3" t="s">
        <v>6484</v>
      </c>
      <c r="S1559" s="3" t="s">
        <v>6491</v>
      </c>
      <c r="T1559" s="3" t="s">
        <v>9305</v>
      </c>
      <c r="U1559" s="3" t="s">
        <v>154</v>
      </c>
      <c r="V1559" s="3" t="s">
        <v>8936</v>
      </c>
      <c r="W1559" s="3" t="s">
        <v>154</v>
      </c>
      <c r="X1559" s="3" t="s">
        <v>154</v>
      </c>
      <c r="Y1559" s="3" t="s">
        <v>154</v>
      </c>
      <c r="Z1559" s="3" t="s">
        <v>154</v>
      </c>
      <c r="AA1559" s="3" t="s">
        <v>154</v>
      </c>
      <c r="AB1559" s="3" t="s">
        <v>154</v>
      </c>
      <c r="AC1559" s="3" t="s">
        <v>154</v>
      </c>
      <c r="AD1559" s="3" t="s">
        <v>6151</v>
      </c>
      <c r="AE1559" s="3" t="s">
        <v>6151</v>
      </c>
      <c r="AF1559" s="3" t="s">
        <v>6040</v>
      </c>
      <c r="AG1559" s="3" t="s">
        <v>154</v>
      </c>
      <c r="AH1559" s="3" t="s">
        <v>6478</v>
      </c>
      <c r="AI1559" s="3" t="s">
        <v>6482</v>
      </c>
      <c r="AJ1559" s="3" t="s">
        <v>16</v>
      </c>
    </row>
    <row r="1560" spans="1:36" ht="30">
      <c r="A1560" s="10">
        <v>1663</v>
      </c>
      <c r="B1560" t="str">
        <f>IF(K1560="总计","",INDEX(主数据!A:AD,MATCH(J1560,主数据!A:A,0),9))</f>
        <v>华中大区公司</v>
      </c>
      <c r="C1560" t="str">
        <f>IF(K1560="","",INDEX(主数据!A:AD,MATCH(J1560,主数据!A:A,0),11))</f>
        <v>西安北区</v>
      </c>
      <c r="D1560" t="str">
        <f t="shared" si="96"/>
        <v>XA32生活垃圾清运费-委托清运标准方式0.70</v>
      </c>
      <c r="E1560" s="13" t="str">
        <f t="shared" si="98"/>
        <v>0.70</v>
      </c>
      <c r="F1560" s="13" t="str">
        <f>IF(E1560="","",IFERROR(IF(IF(K1560="","",INDEX(收费标合同信息维护!A:Q,MATCH(D1560,收费标合同信息维护!J:J,0),10))=D1560,"有","无"),"无"))</f>
        <v>无</v>
      </c>
      <c r="G1560" s="13" t="str">
        <f t="shared" si="97"/>
        <v/>
      </c>
      <c r="H1560" s="13" t="str">
        <f t="shared" si="99"/>
        <v/>
      </c>
      <c r="I1560" s="13" t="str">
        <f>IF(G1560="","",IFERROR(IF(IF(K1560="","",INDEX(收费标合同信息维护!A:Q,MATCH(G1560,收费标合同信息维护!M:M,0),13))=G1560,"有","无"),"无"))</f>
        <v/>
      </c>
      <c r="J1560" s="3" t="s">
        <v>3337</v>
      </c>
      <c r="K1560" s="3" t="s">
        <v>9920</v>
      </c>
      <c r="L1560" s="3" t="s">
        <v>6630</v>
      </c>
      <c r="M1560" s="3" t="s">
        <v>6631</v>
      </c>
      <c r="N1560" s="3" t="s">
        <v>6477</v>
      </c>
      <c r="O1560" s="3" t="s">
        <v>6478</v>
      </c>
      <c r="P1560" s="3" t="s">
        <v>9934</v>
      </c>
      <c r="Q1560" s="3" t="s">
        <v>6632</v>
      </c>
      <c r="R1560" s="3" t="s">
        <v>6484</v>
      </c>
      <c r="S1560" s="3" t="s">
        <v>6491</v>
      </c>
      <c r="T1560" s="3" t="s">
        <v>9925</v>
      </c>
      <c r="U1560" s="3" t="s">
        <v>154</v>
      </c>
      <c r="V1560" s="3" t="s">
        <v>6949</v>
      </c>
      <c r="W1560" s="3" t="s">
        <v>154</v>
      </c>
      <c r="X1560" s="3" t="s">
        <v>154</v>
      </c>
      <c r="Y1560" s="3" t="s">
        <v>154</v>
      </c>
      <c r="Z1560" s="3" t="s">
        <v>154</v>
      </c>
      <c r="AA1560" s="3" t="s">
        <v>154</v>
      </c>
      <c r="AB1560" s="3" t="s">
        <v>154</v>
      </c>
      <c r="AC1560" s="3" t="s">
        <v>154</v>
      </c>
      <c r="AD1560" s="3" t="s">
        <v>6151</v>
      </c>
      <c r="AE1560" s="3" t="s">
        <v>6151</v>
      </c>
      <c r="AF1560" s="3" t="s">
        <v>6040</v>
      </c>
      <c r="AG1560" s="3" t="s">
        <v>154</v>
      </c>
      <c r="AH1560" s="3" t="s">
        <v>6478</v>
      </c>
      <c r="AI1560" s="3" t="s">
        <v>6482</v>
      </c>
      <c r="AJ1560" s="3" t="s">
        <v>8427</v>
      </c>
    </row>
    <row r="1561" spans="1:36" ht="30">
      <c r="A1561" s="10">
        <v>1664</v>
      </c>
      <c r="B1561" t="str">
        <f>IF(K1561="总计","",INDEX(主数据!A:AD,MATCH(J1561,主数据!A:A,0),9))</f>
        <v>华中大区公司</v>
      </c>
      <c r="C1561" t="str">
        <f>IF(K1561="","",INDEX(主数据!A:AD,MATCH(J1561,主数据!A:A,0),11))</f>
        <v>西安北区</v>
      </c>
      <c r="D1561" t="str">
        <f t="shared" si="96"/>
        <v>XA32生活垃圾清运费-委托清运标准方式0.80</v>
      </c>
      <c r="E1561" s="13" t="str">
        <f t="shared" si="98"/>
        <v>0.80</v>
      </c>
      <c r="F1561" s="13" t="str">
        <f>IF(E1561="","",IFERROR(IF(IF(K1561="","",INDEX(收费标合同信息维护!A:Q,MATCH(D1561,收费标合同信息维护!J:J,0),10))=D1561,"有","无"),"无"))</f>
        <v>无</v>
      </c>
      <c r="G1561" s="13" t="str">
        <f t="shared" si="97"/>
        <v/>
      </c>
      <c r="H1561" s="13" t="str">
        <f t="shared" si="99"/>
        <v/>
      </c>
      <c r="I1561" s="13" t="str">
        <f>IF(G1561="","",IFERROR(IF(IF(K1561="","",INDEX(收费标合同信息维护!A:Q,MATCH(G1561,收费标合同信息维护!M:M,0),13))=G1561,"有","无"),"无"))</f>
        <v/>
      </c>
      <c r="J1561" s="3" t="s">
        <v>3337</v>
      </c>
      <c r="K1561" s="3" t="s">
        <v>9920</v>
      </c>
      <c r="L1561" s="3" t="s">
        <v>6630</v>
      </c>
      <c r="M1561" s="3" t="s">
        <v>6631</v>
      </c>
      <c r="N1561" s="3" t="s">
        <v>6477</v>
      </c>
      <c r="O1561" s="3" t="s">
        <v>6478</v>
      </c>
      <c r="P1561" s="3" t="s">
        <v>9935</v>
      </c>
      <c r="Q1561" s="3" t="s">
        <v>9936</v>
      </c>
      <c r="R1561" s="3" t="s">
        <v>6484</v>
      </c>
      <c r="S1561" s="3" t="s">
        <v>6491</v>
      </c>
      <c r="T1561" s="3" t="s">
        <v>9925</v>
      </c>
      <c r="U1561" s="3" t="s">
        <v>154</v>
      </c>
      <c r="V1561" s="3" t="s">
        <v>6722</v>
      </c>
      <c r="W1561" s="3" t="s">
        <v>154</v>
      </c>
      <c r="X1561" s="3" t="s">
        <v>154</v>
      </c>
      <c r="Y1561" s="3" t="s">
        <v>154</v>
      </c>
      <c r="Z1561" s="3" t="s">
        <v>154</v>
      </c>
      <c r="AA1561" s="3" t="s">
        <v>154</v>
      </c>
      <c r="AB1561" s="3" t="s">
        <v>154</v>
      </c>
      <c r="AC1561" s="3" t="s">
        <v>154</v>
      </c>
      <c r="AD1561" s="3" t="s">
        <v>6151</v>
      </c>
      <c r="AE1561" s="3" t="s">
        <v>6151</v>
      </c>
      <c r="AF1561" s="3" t="s">
        <v>6040</v>
      </c>
      <c r="AG1561" s="3" t="s">
        <v>154</v>
      </c>
      <c r="AH1561" s="3" t="s">
        <v>6478</v>
      </c>
      <c r="AI1561" s="3" t="s">
        <v>6482</v>
      </c>
      <c r="AJ1561" s="3" t="s">
        <v>6033</v>
      </c>
    </row>
    <row r="1562" spans="1:36" ht="30">
      <c r="A1562" s="10">
        <v>1665</v>
      </c>
      <c r="B1562" t="str">
        <f>IF(K1562="总计","",INDEX(主数据!A:AD,MATCH(J1562,主数据!A:A,0),9))</f>
        <v>华中大区公司</v>
      </c>
      <c r="C1562" t="str">
        <f>IF(K1562="","",INDEX(主数据!A:AD,MATCH(J1562,主数据!A:A,0),11))</f>
        <v>西安北区</v>
      </c>
      <c r="D1562" t="str">
        <f t="shared" si="96"/>
        <v>XA32生活垃圾清运费-委托清运标准方式0.90</v>
      </c>
      <c r="E1562" s="13" t="str">
        <f t="shared" si="98"/>
        <v>0.90</v>
      </c>
      <c r="F1562" s="13" t="str">
        <f>IF(E1562="","",IFERROR(IF(IF(K1562="","",INDEX(收费标合同信息维护!A:Q,MATCH(D1562,收费标合同信息维护!J:J,0),10))=D1562,"有","无"),"无"))</f>
        <v>无</v>
      </c>
      <c r="G1562" s="13" t="str">
        <f t="shared" si="97"/>
        <v/>
      </c>
      <c r="H1562" s="13" t="str">
        <f t="shared" si="99"/>
        <v/>
      </c>
      <c r="I1562" s="13" t="str">
        <f>IF(G1562="","",IFERROR(IF(IF(K1562="","",INDEX(收费标合同信息维护!A:Q,MATCH(G1562,收费标合同信息维护!M:M,0),13))=G1562,"有","无"),"无"))</f>
        <v/>
      </c>
      <c r="J1562" s="3" t="s">
        <v>3337</v>
      </c>
      <c r="K1562" s="3" t="s">
        <v>9920</v>
      </c>
      <c r="L1562" s="3" t="s">
        <v>6630</v>
      </c>
      <c r="M1562" s="3" t="s">
        <v>6631</v>
      </c>
      <c r="N1562" s="3" t="s">
        <v>6477</v>
      </c>
      <c r="O1562" s="3" t="s">
        <v>6478</v>
      </c>
      <c r="P1562" s="3" t="s">
        <v>9937</v>
      </c>
      <c r="Q1562" s="3" t="s">
        <v>9938</v>
      </c>
      <c r="R1562" s="3" t="s">
        <v>6484</v>
      </c>
      <c r="S1562" s="3" t="s">
        <v>6491</v>
      </c>
      <c r="T1562" s="3" t="s">
        <v>9925</v>
      </c>
      <c r="U1562" s="3" t="s">
        <v>154</v>
      </c>
      <c r="V1562" s="3" t="s">
        <v>6979</v>
      </c>
      <c r="W1562" s="3" t="s">
        <v>154</v>
      </c>
      <c r="X1562" s="3" t="s">
        <v>154</v>
      </c>
      <c r="Y1562" s="3" t="s">
        <v>154</v>
      </c>
      <c r="Z1562" s="3" t="s">
        <v>154</v>
      </c>
      <c r="AA1562" s="3" t="s">
        <v>154</v>
      </c>
      <c r="AB1562" s="3" t="s">
        <v>154</v>
      </c>
      <c r="AC1562" s="3" t="s">
        <v>154</v>
      </c>
      <c r="AD1562" s="3" t="s">
        <v>6151</v>
      </c>
      <c r="AE1562" s="3" t="s">
        <v>6151</v>
      </c>
      <c r="AF1562" s="3" t="s">
        <v>154</v>
      </c>
      <c r="AG1562" s="3" t="s">
        <v>154</v>
      </c>
      <c r="AH1562" s="3" t="s">
        <v>6478</v>
      </c>
      <c r="AI1562" s="3" t="s">
        <v>6482</v>
      </c>
      <c r="AJ1562" s="3" t="s">
        <v>6489</v>
      </c>
    </row>
    <row r="1563" spans="1:36" ht="30">
      <c r="A1563" s="10">
        <v>1666</v>
      </c>
      <c r="B1563" t="str">
        <f>IF(K1563="总计","",INDEX(主数据!A:AD,MATCH(J1563,主数据!A:A,0),9))</f>
        <v>华中大区公司</v>
      </c>
      <c r="C1563" t="str">
        <f>IF(K1563="","",INDEX(主数据!A:AD,MATCH(J1563,主数据!A:A,0),11))</f>
        <v>西安北区</v>
      </c>
      <c r="D1563" t="str">
        <f t="shared" si="96"/>
        <v>XA32生活垃圾清运费-委托清运标准方式1.00</v>
      </c>
      <c r="E1563" s="13" t="str">
        <f t="shared" si="98"/>
        <v>1.00</v>
      </c>
      <c r="F1563" s="13" t="str">
        <f>IF(E1563="","",IFERROR(IF(IF(K1563="","",INDEX(收费标合同信息维护!A:Q,MATCH(D1563,收费标合同信息维护!J:J,0),10))=D1563,"有","无"),"无"))</f>
        <v>无</v>
      </c>
      <c r="G1563" s="13" t="str">
        <f t="shared" si="97"/>
        <v/>
      </c>
      <c r="H1563" s="13" t="str">
        <f t="shared" si="99"/>
        <v/>
      </c>
      <c r="I1563" s="13" t="str">
        <f>IF(G1563="","",IFERROR(IF(IF(K1563="","",INDEX(收费标合同信息维护!A:Q,MATCH(G1563,收费标合同信息维护!M:M,0),13))=G1563,"有","无"),"无"))</f>
        <v/>
      </c>
      <c r="J1563" s="3" t="s">
        <v>3337</v>
      </c>
      <c r="K1563" s="3" t="s">
        <v>9920</v>
      </c>
      <c r="L1563" s="3" t="s">
        <v>6630</v>
      </c>
      <c r="M1563" s="3" t="s">
        <v>6631</v>
      </c>
      <c r="N1563" s="3" t="s">
        <v>6477</v>
      </c>
      <c r="O1563" s="3" t="s">
        <v>6478</v>
      </c>
      <c r="P1563" s="3" t="s">
        <v>9939</v>
      </c>
      <c r="Q1563" s="3" t="s">
        <v>9940</v>
      </c>
      <c r="R1563" s="3" t="s">
        <v>6484</v>
      </c>
      <c r="S1563" s="3" t="s">
        <v>6491</v>
      </c>
      <c r="T1563" s="3" t="s">
        <v>6754</v>
      </c>
      <c r="U1563" s="3" t="s">
        <v>154</v>
      </c>
      <c r="V1563" s="3" t="s">
        <v>6737</v>
      </c>
      <c r="W1563" s="3" t="s">
        <v>154</v>
      </c>
      <c r="X1563" s="3" t="s">
        <v>154</v>
      </c>
      <c r="Y1563" s="3" t="s">
        <v>154</v>
      </c>
      <c r="Z1563" s="3" t="s">
        <v>154</v>
      </c>
      <c r="AA1563" s="3" t="s">
        <v>154</v>
      </c>
      <c r="AB1563" s="3" t="s">
        <v>154</v>
      </c>
      <c r="AC1563" s="3" t="s">
        <v>154</v>
      </c>
      <c r="AD1563" s="3" t="s">
        <v>6151</v>
      </c>
      <c r="AE1563" s="3" t="s">
        <v>6151</v>
      </c>
      <c r="AF1563" s="3" t="s">
        <v>6040</v>
      </c>
      <c r="AG1563" s="3" t="s">
        <v>154</v>
      </c>
      <c r="AH1563" s="3" t="s">
        <v>6478</v>
      </c>
      <c r="AI1563" s="3" t="s">
        <v>6482</v>
      </c>
      <c r="AJ1563" s="3" t="s">
        <v>6027</v>
      </c>
    </row>
    <row r="1564" spans="1:36" ht="30">
      <c r="A1564" s="10">
        <v>1667</v>
      </c>
      <c r="B1564" t="str">
        <f>IF(K1564="总计","",INDEX(主数据!A:AD,MATCH(J1564,主数据!A:A,0),9))</f>
        <v>华中大区公司</v>
      </c>
      <c r="C1564" t="str">
        <f>IF(K1564="","",INDEX(主数据!A:AD,MATCH(J1564,主数据!A:A,0),11))</f>
        <v>西安北区</v>
      </c>
      <c r="D1564" t="str">
        <f t="shared" si="96"/>
        <v>XA32生活垃圾清运费-委托清运标准方式1.10</v>
      </c>
      <c r="E1564" s="13" t="str">
        <f t="shared" si="98"/>
        <v>1.10</v>
      </c>
      <c r="F1564" s="13" t="str">
        <f>IF(E1564="","",IFERROR(IF(IF(K1564="","",INDEX(收费标合同信息维护!A:Q,MATCH(D1564,收费标合同信息维护!J:J,0),10))=D1564,"有","无"),"无"))</f>
        <v>无</v>
      </c>
      <c r="G1564" s="13" t="str">
        <f t="shared" si="97"/>
        <v/>
      </c>
      <c r="H1564" s="13" t="str">
        <f t="shared" si="99"/>
        <v/>
      </c>
      <c r="I1564" s="13" t="str">
        <f>IF(G1564="","",IFERROR(IF(IF(K1564="","",INDEX(收费标合同信息维护!A:Q,MATCH(G1564,收费标合同信息维护!M:M,0),13))=G1564,"有","无"),"无"))</f>
        <v/>
      </c>
      <c r="J1564" s="3" t="s">
        <v>3337</v>
      </c>
      <c r="K1564" s="3" t="s">
        <v>9920</v>
      </c>
      <c r="L1564" s="3" t="s">
        <v>6630</v>
      </c>
      <c r="M1564" s="3" t="s">
        <v>6631</v>
      </c>
      <c r="N1564" s="3" t="s">
        <v>6477</v>
      </c>
      <c r="O1564" s="3" t="s">
        <v>6478</v>
      </c>
      <c r="P1564" s="3" t="s">
        <v>9941</v>
      </c>
      <c r="Q1564" s="3" t="s">
        <v>9942</v>
      </c>
      <c r="R1564" s="3" t="s">
        <v>6484</v>
      </c>
      <c r="S1564" s="3" t="s">
        <v>6491</v>
      </c>
      <c r="T1564" s="3" t="s">
        <v>9925</v>
      </c>
      <c r="U1564" s="3" t="s">
        <v>154</v>
      </c>
      <c r="V1564" s="3" t="s">
        <v>6488</v>
      </c>
      <c r="W1564" s="3" t="s">
        <v>154</v>
      </c>
      <c r="X1564" s="3" t="s">
        <v>154</v>
      </c>
      <c r="Y1564" s="3" t="s">
        <v>154</v>
      </c>
      <c r="Z1564" s="3" t="s">
        <v>154</v>
      </c>
      <c r="AA1564" s="3" t="s">
        <v>154</v>
      </c>
      <c r="AB1564" s="3" t="s">
        <v>154</v>
      </c>
      <c r="AC1564" s="3" t="s">
        <v>154</v>
      </c>
      <c r="AD1564" s="3" t="s">
        <v>6151</v>
      </c>
      <c r="AE1564" s="3" t="s">
        <v>6151</v>
      </c>
      <c r="AF1564" s="3" t="s">
        <v>154</v>
      </c>
      <c r="AG1564" s="3" t="s">
        <v>154</v>
      </c>
      <c r="AH1564" s="3" t="s">
        <v>6478</v>
      </c>
      <c r="AI1564" s="3" t="s">
        <v>6482</v>
      </c>
      <c r="AJ1564" s="3" t="s">
        <v>6030</v>
      </c>
    </row>
    <row r="1565" spans="1:36" ht="30">
      <c r="A1565" s="10">
        <v>1668</v>
      </c>
      <c r="B1565" t="str">
        <f>IF(K1565="总计","",INDEX(主数据!A:AD,MATCH(J1565,主数据!A:A,0),9))</f>
        <v>华中大区公司</v>
      </c>
      <c r="C1565" t="str">
        <f>IF(K1565="","",INDEX(主数据!A:AD,MATCH(J1565,主数据!A:A,0),11))</f>
        <v>西安北区</v>
      </c>
      <c r="D1565" t="str">
        <f t="shared" si="96"/>
        <v>XA32生活垃圾清运费-委托清运标准方式1.20</v>
      </c>
      <c r="E1565" s="13" t="str">
        <f t="shared" si="98"/>
        <v>1.20</v>
      </c>
      <c r="F1565" s="13" t="str">
        <f>IF(E1565="","",IFERROR(IF(IF(K1565="","",INDEX(收费标合同信息维护!A:Q,MATCH(D1565,收费标合同信息维护!J:J,0),10))=D1565,"有","无"),"无"))</f>
        <v>无</v>
      </c>
      <c r="G1565" s="13" t="str">
        <f t="shared" si="97"/>
        <v/>
      </c>
      <c r="H1565" s="13" t="str">
        <f t="shared" si="99"/>
        <v/>
      </c>
      <c r="I1565" s="13" t="str">
        <f>IF(G1565="","",IFERROR(IF(IF(K1565="","",INDEX(收费标合同信息维护!A:Q,MATCH(G1565,收费标合同信息维护!M:M,0),13))=G1565,"有","无"),"无"))</f>
        <v/>
      </c>
      <c r="J1565" s="3" t="s">
        <v>3337</v>
      </c>
      <c r="K1565" s="3" t="s">
        <v>9920</v>
      </c>
      <c r="L1565" s="3" t="s">
        <v>6630</v>
      </c>
      <c r="M1565" s="3" t="s">
        <v>6631</v>
      </c>
      <c r="N1565" s="3" t="s">
        <v>6477</v>
      </c>
      <c r="O1565" s="3" t="s">
        <v>6478</v>
      </c>
      <c r="P1565" s="3" t="s">
        <v>9943</v>
      </c>
      <c r="Q1565" s="3" t="s">
        <v>9944</v>
      </c>
      <c r="R1565" s="3" t="s">
        <v>6484</v>
      </c>
      <c r="S1565" s="3" t="s">
        <v>6491</v>
      </c>
      <c r="T1565" s="3" t="s">
        <v>9925</v>
      </c>
      <c r="U1565" s="3" t="s">
        <v>154</v>
      </c>
      <c r="V1565" s="3" t="s">
        <v>6614</v>
      </c>
      <c r="W1565" s="3" t="s">
        <v>154</v>
      </c>
      <c r="X1565" s="3" t="s">
        <v>154</v>
      </c>
      <c r="Y1565" s="3" t="s">
        <v>154</v>
      </c>
      <c r="Z1565" s="3" t="s">
        <v>154</v>
      </c>
      <c r="AA1565" s="3" t="s">
        <v>154</v>
      </c>
      <c r="AB1565" s="3" t="s">
        <v>154</v>
      </c>
      <c r="AC1565" s="3" t="s">
        <v>154</v>
      </c>
      <c r="AD1565" s="3" t="s">
        <v>6151</v>
      </c>
      <c r="AE1565" s="3" t="s">
        <v>6151</v>
      </c>
      <c r="AF1565" s="3" t="s">
        <v>6040</v>
      </c>
      <c r="AG1565" s="3" t="s">
        <v>154</v>
      </c>
      <c r="AH1565" s="3" t="s">
        <v>6478</v>
      </c>
      <c r="AI1565" s="3" t="s">
        <v>6482</v>
      </c>
      <c r="AJ1565" s="3" t="s">
        <v>15</v>
      </c>
    </row>
    <row r="1566" spans="1:36" ht="15">
      <c r="A1566" s="10">
        <v>1669</v>
      </c>
      <c r="B1566" t="str">
        <f>IF(K1566="总计","",INDEX(主数据!A:AD,MATCH(J1566,主数据!A:A,0),9))</f>
        <v>华中大区公司</v>
      </c>
      <c r="C1566" t="str">
        <f>IF(K1566="","",INDEX(主数据!A:AD,MATCH(J1566,主数据!A:A,0),11))</f>
        <v>西安北区</v>
      </c>
      <c r="D1566" t="str">
        <f t="shared" si="96"/>
        <v>XA32电梯费标准方式1.05</v>
      </c>
      <c r="E1566" s="13" t="str">
        <f t="shared" si="98"/>
        <v>1.05</v>
      </c>
      <c r="F1566" s="13" t="str">
        <f>IF(E1566="","",IFERROR(IF(IF(K1566="","",INDEX(收费标合同信息维护!A:Q,MATCH(D1566,收费标合同信息维护!J:J,0),10))=D1566,"有","无"),"无"))</f>
        <v>无</v>
      </c>
      <c r="G1566" s="13" t="str">
        <f t="shared" si="97"/>
        <v/>
      </c>
      <c r="H1566" s="13" t="str">
        <f t="shared" si="99"/>
        <v/>
      </c>
      <c r="I1566" s="13" t="str">
        <f>IF(G1566="","",IFERROR(IF(IF(K1566="","",INDEX(收费标合同信息维护!A:Q,MATCH(G1566,收费标合同信息维护!M:M,0),13))=G1566,"有","无"),"无"))</f>
        <v/>
      </c>
      <c r="J1566" s="3" t="s">
        <v>3337</v>
      </c>
      <c r="K1566" s="3" t="s">
        <v>9920</v>
      </c>
      <c r="L1566" s="3" t="s">
        <v>7063</v>
      </c>
      <c r="M1566" s="3" t="s">
        <v>7064</v>
      </c>
      <c r="N1566" s="3" t="s">
        <v>6477</v>
      </c>
      <c r="O1566" s="3" t="s">
        <v>6478</v>
      </c>
      <c r="P1566" s="3" t="s">
        <v>9945</v>
      </c>
      <c r="Q1566" s="3" t="s">
        <v>9946</v>
      </c>
      <c r="R1566" s="3" t="s">
        <v>6484</v>
      </c>
      <c r="S1566" s="3" t="s">
        <v>6491</v>
      </c>
      <c r="T1566" s="3" t="s">
        <v>9305</v>
      </c>
      <c r="U1566" s="3" t="s">
        <v>154</v>
      </c>
      <c r="V1566" s="3" t="s">
        <v>8795</v>
      </c>
      <c r="W1566" s="3" t="s">
        <v>154</v>
      </c>
      <c r="X1566" s="3" t="s">
        <v>154</v>
      </c>
      <c r="Y1566" s="3" t="s">
        <v>154</v>
      </c>
      <c r="Z1566" s="3" t="s">
        <v>154</v>
      </c>
      <c r="AA1566" s="3" t="s">
        <v>154</v>
      </c>
      <c r="AB1566" s="3" t="s">
        <v>154</v>
      </c>
      <c r="AC1566" s="3" t="s">
        <v>154</v>
      </c>
      <c r="AD1566" s="3" t="s">
        <v>6151</v>
      </c>
      <c r="AE1566" s="3" t="s">
        <v>6151</v>
      </c>
      <c r="AF1566" s="3" t="s">
        <v>6040</v>
      </c>
      <c r="AG1566" s="3" t="s">
        <v>154</v>
      </c>
      <c r="AH1566" s="3" t="s">
        <v>6478</v>
      </c>
      <c r="AI1566" s="3" t="s">
        <v>6482</v>
      </c>
      <c r="AJ1566" s="3" t="s">
        <v>17</v>
      </c>
    </row>
    <row r="1567" spans="1:36" ht="15">
      <c r="A1567" s="10">
        <v>1670</v>
      </c>
      <c r="B1567" t="str">
        <f>IF(K1567="总计","",INDEX(主数据!A:AD,MATCH(J1567,主数据!A:A,0),9))</f>
        <v>华中大区公司</v>
      </c>
      <c r="C1567" t="str">
        <f>IF(K1567="","",INDEX(主数据!A:AD,MATCH(J1567,主数据!A:A,0),11))</f>
        <v>西安北区</v>
      </c>
      <c r="D1567" t="str">
        <f t="shared" si="96"/>
        <v>XA32电梯费标准方式1.50</v>
      </c>
      <c r="E1567" s="13" t="str">
        <f t="shared" si="98"/>
        <v>1.50</v>
      </c>
      <c r="F1567" s="13" t="str">
        <f>IF(E1567="","",IFERROR(IF(IF(K1567="","",INDEX(收费标合同信息维护!A:Q,MATCH(D1567,收费标合同信息维护!J:J,0),10))=D1567,"有","无"),"无"))</f>
        <v>无</v>
      </c>
      <c r="G1567" s="13" t="str">
        <f t="shared" si="97"/>
        <v/>
      </c>
      <c r="H1567" s="13" t="str">
        <f t="shared" si="99"/>
        <v/>
      </c>
      <c r="I1567" s="13" t="str">
        <f>IF(G1567="","",IFERROR(IF(IF(K1567="","",INDEX(收费标合同信息维护!A:Q,MATCH(G1567,收费标合同信息维护!M:M,0),13))=G1567,"有","无"),"无"))</f>
        <v/>
      </c>
      <c r="J1567" s="3" t="s">
        <v>3337</v>
      </c>
      <c r="K1567" s="3" t="s">
        <v>9920</v>
      </c>
      <c r="L1567" s="3" t="s">
        <v>7063</v>
      </c>
      <c r="M1567" s="3" t="s">
        <v>7064</v>
      </c>
      <c r="N1567" s="3" t="s">
        <v>6477</v>
      </c>
      <c r="O1567" s="3" t="s">
        <v>6478</v>
      </c>
      <c r="P1567" s="3" t="s">
        <v>9947</v>
      </c>
      <c r="Q1567" s="3" t="s">
        <v>7064</v>
      </c>
      <c r="R1567" s="3" t="s">
        <v>6484</v>
      </c>
      <c r="S1567" s="3" t="s">
        <v>6491</v>
      </c>
      <c r="T1567" s="3" t="s">
        <v>9925</v>
      </c>
      <c r="U1567" s="3" t="s">
        <v>154</v>
      </c>
      <c r="V1567" s="3" t="s">
        <v>6608</v>
      </c>
      <c r="W1567" s="3" t="s">
        <v>154</v>
      </c>
      <c r="X1567" s="3" t="s">
        <v>154</v>
      </c>
      <c r="Y1567" s="3" t="s">
        <v>154</v>
      </c>
      <c r="Z1567" s="3" t="s">
        <v>154</v>
      </c>
      <c r="AA1567" s="3" t="s">
        <v>154</v>
      </c>
      <c r="AB1567" s="3" t="s">
        <v>154</v>
      </c>
      <c r="AC1567" s="3" t="s">
        <v>154</v>
      </c>
      <c r="AD1567" s="3" t="s">
        <v>6151</v>
      </c>
      <c r="AE1567" s="3" t="s">
        <v>6151</v>
      </c>
      <c r="AF1567" s="3" t="s">
        <v>6040</v>
      </c>
      <c r="AG1567" s="3" t="s">
        <v>154</v>
      </c>
      <c r="AH1567" s="3" t="s">
        <v>6478</v>
      </c>
      <c r="AI1567" s="3" t="s">
        <v>6482</v>
      </c>
      <c r="AJ1567" s="3" t="s">
        <v>8427</v>
      </c>
    </row>
    <row r="1568" spans="1:36" ht="15">
      <c r="A1568" s="10">
        <v>1671</v>
      </c>
      <c r="B1568" t="str">
        <f>IF(K1568="总计","",INDEX(主数据!A:AD,MATCH(J1568,主数据!A:A,0),9))</f>
        <v>华西大区公司</v>
      </c>
      <c r="C1568" t="str">
        <f>IF(K1568="","",INDEX(主数据!A:AD,MATCH(J1568,主数据!A:A,0),11))</f>
        <v>乌鲁木齐城区</v>
      </c>
      <c r="D1568" t="str">
        <f t="shared" si="96"/>
        <v>XJ13物业服务费标准方式2.20</v>
      </c>
      <c r="E1568" s="13" t="str">
        <f t="shared" si="98"/>
        <v>2.20</v>
      </c>
      <c r="F1568" s="13" t="str">
        <f>IF(E1568="","",IFERROR(IF(IF(K1568="","",INDEX(收费标合同信息维护!A:Q,MATCH(D1568,收费标合同信息维护!J:J,0),10))=D1568,"有","无"),"无"))</f>
        <v>无</v>
      </c>
      <c r="G1568" s="13" t="str">
        <f t="shared" si="97"/>
        <v/>
      </c>
      <c r="H1568" s="13" t="str">
        <f t="shared" si="99"/>
        <v/>
      </c>
      <c r="I1568" s="13" t="str">
        <f>IF(G1568="","",IFERROR(IF(IF(K1568="","",INDEX(收费标合同信息维护!A:Q,MATCH(G1568,收费标合同信息维护!M:M,0),13))=G1568,"有","无"),"无"))</f>
        <v/>
      </c>
      <c r="J1568" s="3" t="s">
        <v>4049</v>
      </c>
      <c r="K1568" s="3" t="s">
        <v>9948</v>
      </c>
      <c r="L1568" s="3" t="s">
        <v>6025</v>
      </c>
      <c r="M1568" s="3" t="s">
        <v>6026</v>
      </c>
      <c r="N1568" s="3" t="s">
        <v>6477</v>
      </c>
      <c r="O1568" s="3" t="s">
        <v>6478</v>
      </c>
      <c r="P1568" s="3" t="s">
        <v>6646</v>
      </c>
      <c r="Q1568" s="3" t="s">
        <v>9949</v>
      </c>
      <c r="R1568" s="3" t="s">
        <v>6484</v>
      </c>
      <c r="S1568" s="3" t="s">
        <v>6491</v>
      </c>
      <c r="T1568" s="3" t="s">
        <v>7364</v>
      </c>
      <c r="U1568" s="3" t="s">
        <v>154</v>
      </c>
      <c r="V1568" s="3" t="s">
        <v>6863</v>
      </c>
      <c r="W1568" s="3" t="s">
        <v>154</v>
      </c>
      <c r="X1568" s="3" t="s">
        <v>154</v>
      </c>
      <c r="Y1568" s="3" t="s">
        <v>154</v>
      </c>
      <c r="Z1568" s="3" t="s">
        <v>154</v>
      </c>
      <c r="AA1568" s="3" t="s">
        <v>154</v>
      </c>
      <c r="AB1568" s="3" t="s">
        <v>154</v>
      </c>
      <c r="AC1568" s="3" t="s">
        <v>154</v>
      </c>
      <c r="AD1568" s="3" t="s">
        <v>6151</v>
      </c>
      <c r="AE1568" s="3" t="s">
        <v>6151</v>
      </c>
      <c r="AF1568" s="3" t="s">
        <v>6040</v>
      </c>
      <c r="AG1568" s="3" t="s">
        <v>154</v>
      </c>
      <c r="AH1568" s="3" t="s">
        <v>6478</v>
      </c>
      <c r="AI1568" s="3" t="s">
        <v>6482</v>
      </c>
      <c r="AJ1568" s="3" t="s">
        <v>9950</v>
      </c>
    </row>
    <row r="1569" spans="1:36" ht="15">
      <c r="A1569" s="10">
        <v>1672</v>
      </c>
      <c r="B1569" t="str">
        <f>IF(K1569="总计","",INDEX(主数据!A:AD,MATCH(J1569,主数据!A:A,0),9))</f>
        <v>华西大区公司</v>
      </c>
      <c r="C1569" t="str">
        <f>IF(K1569="","",INDEX(主数据!A:AD,MATCH(J1569,主数据!A:A,0),11))</f>
        <v>乌鲁木齐城区</v>
      </c>
      <c r="D1569" t="str">
        <f t="shared" si="96"/>
        <v>XJ13物业服务费标准方式4.80</v>
      </c>
      <c r="E1569" s="13" t="str">
        <f t="shared" si="98"/>
        <v>4.80</v>
      </c>
      <c r="F1569" s="13" t="str">
        <f>IF(E1569="","",IFERROR(IF(IF(K1569="","",INDEX(收费标合同信息维护!A:Q,MATCH(D1569,收费标合同信息维护!J:J,0),10))=D1569,"有","无"),"无"))</f>
        <v>无</v>
      </c>
      <c r="G1569" s="13" t="str">
        <f t="shared" si="97"/>
        <v/>
      </c>
      <c r="H1569" s="13" t="str">
        <f t="shared" si="99"/>
        <v/>
      </c>
      <c r="I1569" s="13" t="str">
        <f>IF(G1569="","",IFERROR(IF(IF(K1569="","",INDEX(收费标合同信息维护!A:Q,MATCH(G1569,收费标合同信息维护!M:M,0),13))=G1569,"有","无"),"无"))</f>
        <v/>
      </c>
      <c r="J1569" s="3" t="s">
        <v>4049</v>
      </c>
      <c r="K1569" s="3" t="s">
        <v>9948</v>
      </c>
      <c r="L1569" s="3" t="s">
        <v>6025</v>
      </c>
      <c r="M1569" s="3" t="s">
        <v>6026</v>
      </c>
      <c r="N1569" s="3" t="s">
        <v>6477</v>
      </c>
      <c r="O1569" s="3" t="s">
        <v>6478</v>
      </c>
      <c r="P1569" s="3" t="s">
        <v>6649</v>
      </c>
      <c r="Q1569" s="3" t="s">
        <v>7157</v>
      </c>
      <c r="R1569" s="3" t="s">
        <v>6484</v>
      </c>
      <c r="S1569" s="3" t="s">
        <v>6491</v>
      </c>
      <c r="T1569" s="3" t="s">
        <v>7364</v>
      </c>
      <c r="U1569" s="3" t="s">
        <v>154</v>
      </c>
      <c r="V1569" s="3" t="s">
        <v>6883</v>
      </c>
      <c r="W1569" s="3" t="s">
        <v>154</v>
      </c>
      <c r="X1569" s="3" t="s">
        <v>154</v>
      </c>
      <c r="Y1569" s="3" t="s">
        <v>154</v>
      </c>
      <c r="Z1569" s="3" t="s">
        <v>154</v>
      </c>
      <c r="AA1569" s="3" t="s">
        <v>154</v>
      </c>
      <c r="AB1569" s="3" t="s">
        <v>154</v>
      </c>
      <c r="AC1569" s="3" t="s">
        <v>154</v>
      </c>
      <c r="AD1569" s="3" t="s">
        <v>6151</v>
      </c>
      <c r="AE1569" s="3" t="s">
        <v>6151</v>
      </c>
      <c r="AF1569" s="3" t="s">
        <v>154</v>
      </c>
      <c r="AG1569" s="3" t="s">
        <v>154</v>
      </c>
      <c r="AH1569" s="3" t="s">
        <v>6478</v>
      </c>
      <c r="AI1569" s="3" t="s">
        <v>6482</v>
      </c>
      <c r="AJ1569" s="3" t="s">
        <v>6105</v>
      </c>
    </row>
    <row r="1570" spans="1:36" ht="15">
      <c r="A1570" s="10">
        <v>1673</v>
      </c>
      <c r="B1570" t="str">
        <f>IF(K1570="总计","",INDEX(主数据!A:AD,MATCH(J1570,主数据!A:A,0),9))</f>
        <v>华西大区公司</v>
      </c>
      <c r="C1570" t="str">
        <f>IF(K1570="","",INDEX(主数据!A:AD,MATCH(J1570,主数据!A:A,0),11))</f>
        <v>乌鲁木齐城区</v>
      </c>
      <c r="D1570" t="str">
        <f t="shared" si="96"/>
        <v>XJ13物业服务费标准方式4.50</v>
      </c>
      <c r="E1570" s="13" t="str">
        <f t="shared" si="98"/>
        <v>4.50</v>
      </c>
      <c r="F1570" s="13" t="str">
        <f>IF(E1570="","",IFERROR(IF(IF(K1570="","",INDEX(收费标合同信息维护!A:Q,MATCH(D1570,收费标合同信息维护!J:J,0),10))=D1570,"有","无"),"无"))</f>
        <v>无</v>
      </c>
      <c r="G1570" s="13" t="str">
        <f t="shared" si="97"/>
        <v/>
      </c>
      <c r="H1570" s="13" t="str">
        <f t="shared" si="99"/>
        <v/>
      </c>
      <c r="I1570" s="13" t="str">
        <f>IF(G1570="","",IFERROR(IF(IF(K1570="","",INDEX(收费标合同信息维护!A:Q,MATCH(G1570,收费标合同信息维护!M:M,0),13))=G1570,"有","无"),"无"))</f>
        <v/>
      </c>
      <c r="J1570" s="3" t="s">
        <v>4049</v>
      </c>
      <c r="K1570" s="3" t="s">
        <v>9948</v>
      </c>
      <c r="L1570" s="3" t="s">
        <v>6025</v>
      </c>
      <c r="M1570" s="3" t="s">
        <v>6026</v>
      </c>
      <c r="N1570" s="3" t="s">
        <v>6477</v>
      </c>
      <c r="O1570" s="3" t="s">
        <v>6478</v>
      </c>
      <c r="P1570" s="3" t="s">
        <v>6652</v>
      </c>
      <c r="Q1570" s="3" t="s">
        <v>9951</v>
      </c>
      <c r="R1570" s="3" t="s">
        <v>6484</v>
      </c>
      <c r="S1570" s="3" t="s">
        <v>6491</v>
      </c>
      <c r="T1570" s="3" t="s">
        <v>9046</v>
      </c>
      <c r="U1570" s="3" t="s">
        <v>154</v>
      </c>
      <c r="V1570" s="3" t="s">
        <v>6507</v>
      </c>
      <c r="W1570" s="3" t="s">
        <v>154</v>
      </c>
      <c r="X1570" s="3" t="s">
        <v>154</v>
      </c>
      <c r="Y1570" s="3" t="s">
        <v>154</v>
      </c>
      <c r="Z1570" s="3" t="s">
        <v>154</v>
      </c>
      <c r="AA1570" s="3" t="s">
        <v>154</v>
      </c>
      <c r="AB1570" s="3" t="s">
        <v>154</v>
      </c>
      <c r="AC1570" s="3" t="s">
        <v>154</v>
      </c>
      <c r="AD1570" s="3" t="s">
        <v>6151</v>
      </c>
      <c r="AE1570" s="3" t="s">
        <v>6151</v>
      </c>
      <c r="AF1570" s="3" t="s">
        <v>6040</v>
      </c>
      <c r="AG1570" s="3" t="s">
        <v>154</v>
      </c>
      <c r="AH1570" s="3" t="s">
        <v>6478</v>
      </c>
      <c r="AI1570" s="3" t="s">
        <v>6482</v>
      </c>
      <c r="AJ1570" s="3" t="s">
        <v>9952</v>
      </c>
    </row>
    <row r="1571" spans="1:36" ht="30">
      <c r="A1571" s="10">
        <v>1674</v>
      </c>
      <c r="B1571" t="str">
        <f>IF(K1571="总计","",INDEX(主数据!A:AD,MATCH(J1571,主数据!A:A,0),9))</f>
        <v>华西大区公司</v>
      </c>
      <c r="C1571" t="str">
        <f>IF(K1571="","",INDEX(主数据!A:AD,MATCH(J1571,主数据!A:A,0),11))</f>
        <v>乌鲁木齐城区</v>
      </c>
      <c r="D1571" t="str">
        <f t="shared" si="96"/>
        <v>XJ13开发商委托停车租赁费（临时）标准方式2.00</v>
      </c>
      <c r="E1571" s="13" t="str">
        <f t="shared" si="98"/>
        <v>2.00</v>
      </c>
      <c r="F1571" s="13" t="str">
        <f>IF(E1571="","",IFERROR(IF(IF(K1571="","",INDEX(收费标合同信息维护!A:Q,MATCH(D1571,收费标合同信息维护!J:J,0),10))=D1571,"有","无"),"无"))</f>
        <v>无</v>
      </c>
      <c r="G1571" s="13" t="str">
        <f t="shared" si="97"/>
        <v/>
      </c>
      <c r="H1571" s="13" t="str">
        <f t="shared" si="99"/>
        <v/>
      </c>
      <c r="I1571" s="13" t="str">
        <f>IF(G1571="","",IFERROR(IF(IF(K1571="","",INDEX(收费标合同信息维护!A:Q,MATCH(G1571,收费标合同信息维护!M:M,0),13))=G1571,"有","无"),"无"))</f>
        <v/>
      </c>
      <c r="J1571" s="3" t="s">
        <v>4049</v>
      </c>
      <c r="K1571" s="3" t="s">
        <v>9948</v>
      </c>
      <c r="L1571" s="3" t="s">
        <v>6919</v>
      </c>
      <c r="M1571" s="3" t="s">
        <v>6920</v>
      </c>
      <c r="N1571" s="3" t="s">
        <v>6477</v>
      </c>
      <c r="O1571" s="3" t="s">
        <v>6478</v>
      </c>
      <c r="P1571" s="3" t="s">
        <v>6919</v>
      </c>
      <c r="Q1571" s="3" t="s">
        <v>9953</v>
      </c>
      <c r="R1571" s="3" t="s">
        <v>6484</v>
      </c>
      <c r="S1571" s="3" t="s">
        <v>6485</v>
      </c>
      <c r="T1571" s="3" t="s">
        <v>9954</v>
      </c>
      <c r="U1571" s="3" t="s">
        <v>154</v>
      </c>
      <c r="V1571" s="3" t="s">
        <v>6686</v>
      </c>
      <c r="W1571" s="3" t="s">
        <v>154</v>
      </c>
      <c r="X1571" s="3" t="s">
        <v>154</v>
      </c>
      <c r="Y1571" s="3" t="s">
        <v>154</v>
      </c>
      <c r="Z1571" s="3" t="s">
        <v>154</v>
      </c>
      <c r="AA1571" s="3" t="s">
        <v>154</v>
      </c>
      <c r="AB1571" s="3" t="s">
        <v>154</v>
      </c>
      <c r="AC1571" s="3" t="s">
        <v>154</v>
      </c>
      <c r="AD1571" s="3" t="s">
        <v>6151</v>
      </c>
      <c r="AE1571" s="3" t="s">
        <v>6151</v>
      </c>
      <c r="AF1571" s="3" t="s">
        <v>154</v>
      </c>
      <c r="AG1571" s="3" t="s">
        <v>154</v>
      </c>
      <c r="AH1571" s="3" t="s">
        <v>6478</v>
      </c>
      <c r="AI1571" s="3" t="s">
        <v>6727</v>
      </c>
      <c r="AJ1571" s="3" t="s">
        <v>6489</v>
      </c>
    </row>
    <row r="1572" spans="1:36" ht="30">
      <c r="A1572" s="10">
        <v>1675</v>
      </c>
      <c r="B1572" t="str">
        <f>IF(K1572="总计","",INDEX(主数据!A:AD,MATCH(J1572,主数据!A:A,0),9))</f>
        <v>华西大区公司</v>
      </c>
      <c r="C1572" t="str">
        <f>IF(K1572="","",INDEX(主数据!A:AD,MATCH(J1572,主数据!A:A,0),11))</f>
        <v>乌鲁木齐城区</v>
      </c>
      <c r="D1572" t="str">
        <f t="shared" si="96"/>
        <v>XJ13开发商委托停车租赁费（固定）定额</v>
      </c>
      <c r="E1572" s="13" t="str">
        <f t="shared" si="98"/>
        <v/>
      </c>
      <c r="F1572" s="13" t="str">
        <f>IF(E1572="","",IFERROR(IF(IF(K1572="","",INDEX(收费标合同信息维护!A:Q,MATCH(D1572,收费标合同信息维护!J:J,0),10))=D1572,"有","无"),"无"))</f>
        <v/>
      </c>
      <c r="G1572" s="13" t="str">
        <f t="shared" si="97"/>
        <v>XJ13开发商委托停车租赁费（固定）定额300.00</v>
      </c>
      <c r="H1572" s="13" t="str">
        <f t="shared" si="99"/>
        <v>300.00</v>
      </c>
      <c r="I1572" s="13" t="str">
        <f>IF(G1572="","",IFERROR(IF(IF(K1572="","",INDEX(收费标合同信息维护!A:Q,MATCH(G1572,收费标合同信息维护!M:M,0),13))=G1572,"有","无"),"无"))</f>
        <v>无</v>
      </c>
      <c r="J1572" s="3" t="s">
        <v>4049</v>
      </c>
      <c r="K1572" s="3" t="s">
        <v>9948</v>
      </c>
      <c r="L1572" s="3" t="s">
        <v>6818</v>
      </c>
      <c r="M1572" s="3" t="s">
        <v>6819</v>
      </c>
      <c r="N1572" s="3" t="s">
        <v>6477</v>
      </c>
      <c r="O1572" s="3" t="s">
        <v>6478</v>
      </c>
      <c r="P1572" s="3" t="s">
        <v>6818</v>
      </c>
      <c r="Q1572" s="3" t="s">
        <v>9955</v>
      </c>
      <c r="R1572" s="3" t="s">
        <v>6490</v>
      </c>
      <c r="S1572" s="3" t="s">
        <v>6491</v>
      </c>
      <c r="T1572" s="3" t="s">
        <v>9954</v>
      </c>
      <c r="U1572" s="3" t="s">
        <v>154</v>
      </c>
      <c r="V1572" s="3" t="s">
        <v>154</v>
      </c>
      <c r="W1572" s="3" t="s">
        <v>6719</v>
      </c>
      <c r="X1572" s="3" t="s">
        <v>154</v>
      </c>
      <c r="Y1572" s="3" t="s">
        <v>154</v>
      </c>
      <c r="Z1572" s="3" t="s">
        <v>154</v>
      </c>
      <c r="AA1572" s="3" t="s">
        <v>154</v>
      </c>
      <c r="AB1572" s="3" t="s">
        <v>154</v>
      </c>
      <c r="AC1572" s="3" t="s">
        <v>154</v>
      </c>
      <c r="AD1572" s="3" t="s">
        <v>6151</v>
      </c>
      <c r="AE1572" s="3" t="s">
        <v>6151</v>
      </c>
      <c r="AF1572" s="3" t="s">
        <v>154</v>
      </c>
      <c r="AG1572" s="3" t="s">
        <v>154</v>
      </c>
      <c r="AH1572" s="3" t="s">
        <v>6478</v>
      </c>
      <c r="AI1572" s="3" t="s">
        <v>6727</v>
      </c>
      <c r="AJ1572" s="3" t="s">
        <v>6489</v>
      </c>
    </row>
    <row r="1573" spans="1:36" ht="30">
      <c r="A1573" s="10">
        <v>1676</v>
      </c>
      <c r="B1573" t="str">
        <f>IF(K1573="总计","",INDEX(主数据!A:AD,MATCH(J1573,主数据!A:A,0),9))</f>
        <v>华西大区公司</v>
      </c>
      <c r="C1573" t="str">
        <f>IF(K1573="","",INDEX(主数据!A:AD,MATCH(J1573,主数据!A:A,0),11))</f>
        <v>乌鲁木齐城区</v>
      </c>
      <c r="D1573" t="str">
        <f t="shared" si="96"/>
        <v>XJ13开发商委托停车管理费（固定）标准方式2.20</v>
      </c>
      <c r="E1573" s="13" t="str">
        <f t="shared" si="98"/>
        <v>2.20</v>
      </c>
      <c r="F1573" s="13" t="str">
        <f>IF(E1573="","",IFERROR(IF(IF(K1573="","",INDEX(收费标合同信息维护!A:Q,MATCH(D1573,收费标合同信息维护!J:J,0),10))=D1573,"有","无"),"无"))</f>
        <v>无</v>
      </c>
      <c r="G1573" s="13" t="str">
        <f t="shared" si="97"/>
        <v/>
      </c>
      <c r="H1573" s="13" t="str">
        <f t="shared" si="99"/>
        <v/>
      </c>
      <c r="I1573" s="13" t="str">
        <f>IF(G1573="","",IFERROR(IF(IF(K1573="","",INDEX(收费标合同信息维护!A:Q,MATCH(G1573,收费标合同信息维护!M:M,0),13))=G1573,"有","无"),"无"))</f>
        <v/>
      </c>
      <c r="J1573" s="3" t="s">
        <v>4049</v>
      </c>
      <c r="K1573" s="3" t="s">
        <v>9948</v>
      </c>
      <c r="L1573" s="3" t="s">
        <v>6512</v>
      </c>
      <c r="M1573" s="3" t="s">
        <v>6513</v>
      </c>
      <c r="N1573" s="3" t="s">
        <v>6477</v>
      </c>
      <c r="O1573" s="3" t="s">
        <v>6478</v>
      </c>
      <c r="P1573" s="3" t="s">
        <v>6512</v>
      </c>
      <c r="Q1573" s="3" t="s">
        <v>6513</v>
      </c>
      <c r="R1573" s="3" t="s">
        <v>6484</v>
      </c>
      <c r="S1573" s="3" t="s">
        <v>6491</v>
      </c>
      <c r="T1573" s="3" t="s">
        <v>9956</v>
      </c>
      <c r="U1573" s="3" t="s">
        <v>154</v>
      </c>
      <c r="V1573" s="3" t="s">
        <v>6863</v>
      </c>
      <c r="W1573" s="3" t="s">
        <v>154</v>
      </c>
      <c r="X1573" s="3" t="s">
        <v>154</v>
      </c>
      <c r="Y1573" s="3" t="s">
        <v>154</v>
      </c>
      <c r="Z1573" s="3" t="s">
        <v>154</v>
      </c>
      <c r="AA1573" s="3" t="s">
        <v>154</v>
      </c>
      <c r="AB1573" s="3" t="s">
        <v>154</v>
      </c>
      <c r="AC1573" s="3" t="s">
        <v>154</v>
      </c>
      <c r="AD1573" s="3" t="s">
        <v>6151</v>
      </c>
      <c r="AE1573" s="3" t="s">
        <v>6151</v>
      </c>
      <c r="AF1573" s="3" t="s">
        <v>154</v>
      </c>
      <c r="AG1573" s="3" t="s">
        <v>154</v>
      </c>
      <c r="AH1573" s="3" t="s">
        <v>6478</v>
      </c>
      <c r="AI1573" s="3" t="s">
        <v>6482</v>
      </c>
      <c r="AJ1573" s="3" t="s">
        <v>10</v>
      </c>
    </row>
    <row r="1574" spans="1:36" ht="15">
      <c r="A1574" s="10">
        <v>1677</v>
      </c>
      <c r="B1574" t="str">
        <f>IF(K1574="总计","",INDEX(主数据!A:AD,MATCH(J1574,主数据!A:A,0),9))</f>
        <v>华西大区公司</v>
      </c>
      <c r="C1574" t="str">
        <f>IF(K1574="","",INDEX(主数据!A:AD,MATCH(J1574,主数据!A:A,0),11))</f>
        <v>西宁城区</v>
      </c>
      <c r="D1574" t="str">
        <f t="shared" si="96"/>
        <v>YC39物业服务费标准方式2.80</v>
      </c>
      <c r="E1574" s="13" t="str">
        <f t="shared" si="98"/>
        <v>2.80</v>
      </c>
      <c r="F1574" s="13" t="str">
        <f>IF(E1574="","",IFERROR(IF(IF(K1574="","",INDEX(收费标合同信息维护!A:Q,MATCH(D1574,收费标合同信息维护!J:J,0),10))=D1574,"有","无"),"无"))</f>
        <v>无</v>
      </c>
      <c r="G1574" s="13" t="str">
        <f t="shared" si="97"/>
        <v/>
      </c>
      <c r="H1574" s="13" t="str">
        <f t="shared" si="99"/>
        <v/>
      </c>
      <c r="I1574" s="13" t="str">
        <f>IF(G1574="","",IFERROR(IF(IF(K1574="","",INDEX(收费标合同信息维护!A:Q,MATCH(G1574,收费标合同信息维护!M:M,0),13))=G1574,"有","无"),"无"))</f>
        <v/>
      </c>
      <c r="J1574" s="3" t="s">
        <v>3872</v>
      </c>
      <c r="K1574" s="3" t="s">
        <v>9957</v>
      </c>
      <c r="L1574" s="3" t="s">
        <v>6025</v>
      </c>
      <c r="M1574" s="3" t="s">
        <v>6026</v>
      </c>
      <c r="N1574" s="3" t="s">
        <v>6477</v>
      </c>
      <c r="O1574" s="3" t="s">
        <v>6478</v>
      </c>
      <c r="P1574" s="3" t="s">
        <v>6025</v>
      </c>
      <c r="Q1574" s="3" t="s">
        <v>9958</v>
      </c>
      <c r="R1574" s="3" t="s">
        <v>6484</v>
      </c>
      <c r="S1574" s="3" t="s">
        <v>6491</v>
      </c>
      <c r="T1574" s="3" t="s">
        <v>7084</v>
      </c>
      <c r="U1574" s="3" t="s">
        <v>154</v>
      </c>
      <c r="V1574" s="3" t="s">
        <v>6543</v>
      </c>
      <c r="W1574" s="3" t="s">
        <v>154</v>
      </c>
      <c r="X1574" s="3" t="s">
        <v>154</v>
      </c>
      <c r="Y1574" s="3" t="s">
        <v>154</v>
      </c>
      <c r="Z1574" s="3" t="s">
        <v>154</v>
      </c>
      <c r="AA1574" s="3" t="s">
        <v>154</v>
      </c>
      <c r="AB1574" s="3" t="s">
        <v>154</v>
      </c>
      <c r="AC1574" s="3" t="s">
        <v>154</v>
      </c>
      <c r="AD1574" s="3" t="s">
        <v>6151</v>
      </c>
      <c r="AE1574" s="3" t="s">
        <v>6151</v>
      </c>
      <c r="AF1574" s="3" t="s">
        <v>6040</v>
      </c>
      <c r="AG1574" s="3" t="s">
        <v>154</v>
      </c>
      <c r="AH1574" s="3" t="s">
        <v>6478</v>
      </c>
      <c r="AI1574" s="3" t="s">
        <v>6482</v>
      </c>
      <c r="AJ1574" s="3" t="s">
        <v>6086</v>
      </c>
    </row>
    <row r="1575" spans="1:36" ht="15">
      <c r="A1575" s="10">
        <v>1678</v>
      </c>
      <c r="B1575" t="str">
        <f>IF(K1575="总计","",INDEX(主数据!A:AD,MATCH(J1575,主数据!A:A,0),9))</f>
        <v>华西大区公司</v>
      </c>
      <c r="C1575" t="str">
        <f>IF(K1575="","",INDEX(主数据!A:AD,MATCH(J1575,主数据!A:A,0),11))</f>
        <v>西宁城区</v>
      </c>
      <c r="D1575" t="str">
        <f t="shared" si="96"/>
        <v>YC39物业服务费标准方式4.00</v>
      </c>
      <c r="E1575" s="13" t="str">
        <f t="shared" si="98"/>
        <v>4.00</v>
      </c>
      <c r="F1575" s="13" t="str">
        <f>IF(E1575="","",IFERROR(IF(IF(K1575="","",INDEX(收费标合同信息维护!A:Q,MATCH(D1575,收费标合同信息维护!J:J,0),10))=D1575,"有","无"),"无"))</f>
        <v>无</v>
      </c>
      <c r="G1575" s="13" t="str">
        <f t="shared" si="97"/>
        <v/>
      </c>
      <c r="H1575" s="13" t="str">
        <f t="shared" si="99"/>
        <v/>
      </c>
      <c r="I1575" s="13" t="str">
        <f>IF(G1575="","",IFERROR(IF(IF(K1575="","",INDEX(收费标合同信息维护!A:Q,MATCH(G1575,收费标合同信息维护!M:M,0),13))=G1575,"有","无"),"无"))</f>
        <v/>
      </c>
      <c r="J1575" s="3" t="s">
        <v>3872</v>
      </c>
      <c r="K1575" s="3" t="s">
        <v>9957</v>
      </c>
      <c r="L1575" s="3" t="s">
        <v>6025</v>
      </c>
      <c r="M1575" s="3" t="s">
        <v>6026</v>
      </c>
      <c r="N1575" s="3" t="s">
        <v>6477</v>
      </c>
      <c r="O1575" s="3" t="s">
        <v>6478</v>
      </c>
      <c r="P1575" s="3" t="s">
        <v>9959</v>
      </c>
      <c r="Q1575" s="3" t="s">
        <v>9960</v>
      </c>
      <c r="R1575" s="3" t="s">
        <v>6484</v>
      </c>
      <c r="S1575" s="3" t="s">
        <v>6491</v>
      </c>
      <c r="T1575" s="3" t="s">
        <v>7084</v>
      </c>
      <c r="U1575" s="3" t="s">
        <v>154</v>
      </c>
      <c r="V1575" s="3" t="s">
        <v>6755</v>
      </c>
      <c r="W1575" s="3" t="s">
        <v>154</v>
      </c>
      <c r="X1575" s="3" t="s">
        <v>154</v>
      </c>
      <c r="Y1575" s="3" t="s">
        <v>154</v>
      </c>
      <c r="Z1575" s="3" t="s">
        <v>154</v>
      </c>
      <c r="AA1575" s="3" t="s">
        <v>154</v>
      </c>
      <c r="AB1575" s="3" t="s">
        <v>154</v>
      </c>
      <c r="AC1575" s="3" t="s">
        <v>154</v>
      </c>
      <c r="AD1575" s="3" t="s">
        <v>6151</v>
      </c>
      <c r="AE1575" s="3" t="s">
        <v>6151</v>
      </c>
      <c r="AF1575" s="3" t="s">
        <v>6040</v>
      </c>
      <c r="AG1575" s="3" t="s">
        <v>154</v>
      </c>
      <c r="AH1575" s="3" t="s">
        <v>6478</v>
      </c>
      <c r="AI1575" s="3" t="s">
        <v>6482</v>
      </c>
      <c r="AJ1575" s="3" t="s">
        <v>9961</v>
      </c>
    </row>
    <row r="1576" spans="1:36" ht="15">
      <c r="A1576" s="10">
        <v>1679</v>
      </c>
      <c r="B1576" t="str">
        <f>IF(K1576="总计","",INDEX(主数据!A:AD,MATCH(J1576,主数据!A:A,0),9))</f>
        <v>华西大区公司</v>
      </c>
      <c r="C1576" t="str">
        <f>IF(K1576="","",INDEX(主数据!A:AD,MATCH(J1576,主数据!A:A,0),11))</f>
        <v>西宁城区</v>
      </c>
      <c r="D1576" t="str">
        <f t="shared" si="96"/>
        <v>YC39物业服务费标准方式2.20</v>
      </c>
      <c r="E1576" s="13" t="str">
        <f t="shared" si="98"/>
        <v>2.20</v>
      </c>
      <c r="F1576" s="13" t="str">
        <f>IF(E1576="","",IFERROR(IF(IF(K1576="","",INDEX(收费标合同信息维护!A:Q,MATCH(D1576,收费标合同信息维护!J:J,0),10))=D1576,"有","无"),"无"))</f>
        <v>无</v>
      </c>
      <c r="G1576" s="13" t="str">
        <f t="shared" si="97"/>
        <v/>
      </c>
      <c r="H1576" s="13" t="str">
        <f t="shared" si="99"/>
        <v/>
      </c>
      <c r="I1576" s="13" t="str">
        <f>IF(G1576="","",IFERROR(IF(IF(K1576="","",INDEX(收费标合同信息维护!A:Q,MATCH(G1576,收费标合同信息维护!M:M,0),13))=G1576,"有","无"),"无"))</f>
        <v/>
      </c>
      <c r="J1576" s="3" t="s">
        <v>3872</v>
      </c>
      <c r="K1576" s="3" t="s">
        <v>9957</v>
      </c>
      <c r="L1576" s="3" t="s">
        <v>6025</v>
      </c>
      <c r="M1576" s="3" t="s">
        <v>6026</v>
      </c>
      <c r="N1576" s="3" t="s">
        <v>6477</v>
      </c>
      <c r="O1576" s="3" t="s">
        <v>6478</v>
      </c>
      <c r="P1576" s="3" t="s">
        <v>9962</v>
      </c>
      <c r="Q1576" s="3" t="s">
        <v>9963</v>
      </c>
      <c r="R1576" s="3" t="s">
        <v>6484</v>
      </c>
      <c r="S1576" s="3" t="s">
        <v>6491</v>
      </c>
      <c r="T1576" s="3" t="s">
        <v>7084</v>
      </c>
      <c r="U1576" s="3" t="s">
        <v>154</v>
      </c>
      <c r="V1576" s="3" t="s">
        <v>6863</v>
      </c>
      <c r="W1576" s="3" t="s">
        <v>154</v>
      </c>
      <c r="X1576" s="3" t="s">
        <v>154</v>
      </c>
      <c r="Y1576" s="3" t="s">
        <v>154</v>
      </c>
      <c r="Z1576" s="3" t="s">
        <v>154</v>
      </c>
      <c r="AA1576" s="3" t="s">
        <v>154</v>
      </c>
      <c r="AB1576" s="3" t="s">
        <v>154</v>
      </c>
      <c r="AC1576" s="3" t="s">
        <v>154</v>
      </c>
      <c r="AD1576" s="3" t="s">
        <v>6151</v>
      </c>
      <c r="AE1576" s="3" t="s">
        <v>6151</v>
      </c>
      <c r="AF1576" s="3" t="s">
        <v>6040</v>
      </c>
      <c r="AG1576" s="3" t="s">
        <v>154</v>
      </c>
      <c r="AH1576" s="3" t="s">
        <v>6478</v>
      </c>
      <c r="AI1576" s="3" t="s">
        <v>6482</v>
      </c>
      <c r="AJ1576" s="3" t="s">
        <v>9964</v>
      </c>
    </row>
    <row r="1577" spans="1:36" ht="30">
      <c r="A1577" s="10">
        <v>1680</v>
      </c>
      <c r="B1577" t="str">
        <f>IF(K1577="总计","",INDEX(主数据!A:AD,MATCH(J1577,主数据!A:A,0),9))</f>
        <v>华西大区公司</v>
      </c>
      <c r="C1577" t="str">
        <f>IF(K1577="","",INDEX(主数据!A:AD,MATCH(J1577,主数据!A:A,0),11))</f>
        <v>西宁城区</v>
      </c>
      <c r="D1577" t="str">
        <f t="shared" si="96"/>
        <v>YC39小业主委托停车管理费（固定）定额90.00</v>
      </c>
      <c r="E1577" s="13" t="str">
        <f t="shared" si="98"/>
        <v>90.00</v>
      </c>
      <c r="F1577" s="13" t="str">
        <f>IF(E1577="","",IFERROR(IF(IF(K1577="","",INDEX(收费标合同信息维护!A:Q,MATCH(D1577,收费标合同信息维护!J:J,0),10))=D1577,"有","无"),"无"))</f>
        <v>无</v>
      </c>
      <c r="G1577" s="13" t="str">
        <f t="shared" si="97"/>
        <v>YC39小业主委托停车管理费（固定）定额90.00</v>
      </c>
      <c r="H1577" s="13" t="str">
        <f t="shared" si="99"/>
        <v>90.00</v>
      </c>
      <c r="I1577" s="13" t="str">
        <f>IF(G1577="","",IFERROR(IF(IF(K1577="","",INDEX(收费标合同信息维护!A:Q,MATCH(G1577,收费标合同信息维护!M:M,0),13))=G1577,"有","无"),"无"))</f>
        <v>无</v>
      </c>
      <c r="J1577" s="3" t="s">
        <v>3872</v>
      </c>
      <c r="K1577" s="3" t="s">
        <v>9957</v>
      </c>
      <c r="L1577" s="3" t="s">
        <v>7013</v>
      </c>
      <c r="M1577" s="3" t="s">
        <v>7014</v>
      </c>
      <c r="N1577" s="3" t="s">
        <v>6477</v>
      </c>
      <c r="O1577" s="3" t="s">
        <v>6478</v>
      </c>
      <c r="P1577" s="3" t="s">
        <v>7013</v>
      </c>
      <c r="Q1577" s="3" t="s">
        <v>7014</v>
      </c>
      <c r="R1577" s="3" t="s">
        <v>6490</v>
      </c>
      <c r="S1577" s="3" t="s">
        <v>6491</v>
      </c>
      <c r="T1577" s="3" t="s">
        <v>6691</v>
      </c>
      <c r="U1577" s="3" t="s">
        <v>154</v>
      </c>
      <c r="V1577" s="3" t="s">
        <v>7163</v>
      </c>
      <c r="W1577" s="3" t="s">
        <v>7163</v>
      </c>
      <c r="X1577" s="3" t="s">
        <v>154</v>
      </c>
      <c r="Y1577" s="3" t="s">
        <v>154</v>
      </c>
      <c r="Z1577" s="3" t="s">
        <v>154</v>
      </c>
      <c r="AA1577" s="3" t="s">
        <v>154</v>
      </c>
      <c r="AB1577" s="3" t="s">
        <v>154</v>
      </c>
      <c r="AC1577" s="3" t="s">
        <v>154</v>
      </c>
      <c r="AD1577" s="3" t="s">
        <v>6151</v>
      </c>
      <c r="AE1577" s="3" t="s">
        <v>6151</v>
      </c>
      <c r="AF1577" s="3" t="s">
        <v>6040</v>
      </c>
      <c r="AG1577" s="3" t="s">
        <v>154</v>
      </c>
      <c r="AH1577" s="3" t="s">
        <v>6478</v>
      </c>
      <c r="AI1577" s="3" t="s">
        <v>6482</v>
      </c>
      <c r="AJ1577" s="3" t="s">
        <v>17</v>
      </c>
    </row>
    <row r="1578" spans="1:36" ht="15">
      <c r="A1578" s="10">
        <v>1681</v>
      </c>
      <c r="B1578" t="str">
        <f>IF(K1578="总计","",INDEX(主数据!A:AD,MATCH(J1578,主数据!A:A,0),9))</f>
        <v>华西大区公司</v>
      </c>
      <c r="C1578" t="str">
        <f>IF(K1578="","",INDEX(主数据!A:AD,MATCH(J1578,主数据!A:A,0),11))</f>
        <v>西宁城区</v>
      </c>
      <c r="D1578" t="str">
        <f t="shared" si="96"/>
        <v>YC39电费标准方式1.20</v>
      </c>
      <c r="E1578" s="13" t="str">
        <f t="shared" si="98"/>
        <v>1.20</v>
      </c>
      <c r="F1578" s="13" t="str">
        <f>IF(E1578="","",IFERROR(IF(IF(K1578="","",INDEX(收费标合同信息维护!A:Q,MATCH(D1578,收费标合同信息维护!J:J,0),10))=D1578,"有","无"),"无"))</f>
        <v>无</v>
      </c>
      <c r="G1578" s="13" t="str">
        <f t="shared" si="97"/>
        <v/>
      </c>
      <c r="H1578" s="13" t="str">
        <f t="shared" si="99"/>
        <v/>
      </c>
      <c r="I1578" s="13" t="str">
        <f>IF(G1578="","",IFERROR(IF(IF(K1578="","",INDEX(收费标合同信息维护!A:Q,MATCH(G1578,收费标合同信息维护!M:M,0),13))=G1578,"有","无"),"无"))</f>
        <v/>
      </c>
      <c r="J1578" s="3" t="s">
        <v>3872</v>
      </c>
      <c r="K1578" s="3" t="s">
        <v>9957</v>
      </c>
      <c r="L1578" s="3" t="s">
        <v>6601</v>
      </c>
      <c r="M1578" s="3" t="s">
        <v>6602</v>
      </c>
      <c r="N1578" s="3" t="s">
        <v>6603</v>
      </c>
      <c r="O1578" s="3" t="s">
        <v>6478</v>
      </c>
      <c r="P1578" s="3" t="s">
        <v>6601</v>
      </c>
      <c r="Q1578" s="3" t="s">
        <v>9965</v>
      </c>
      <c r="R1578" s="3" t="s">
        <v>6484</v>
      </c>
      <c r="S1578" s="3" t="s">
        <v>6491</v>
      </c>
      <c r="T1578" s="3" t="s">
        <v>6548</v>
      </c>
      <c r="U1578" s="3" t="s">
        <v>154</v>
      </c>
      <c r="V1578" s="3" t="s">
        <v>6614</v>
      </c>
      <c r="W1578" s="3" t="s">
        <v>154</v>
      </c>
      <c r="X1578" s="3" t="s">
        <v>154</v>
      </c>
      <c r="Y1578" s="3" t="s">
        <v>154</v>
      </c>
      <c r="Z1578" s="3" t="s">
        <v>154</v>
      </c>
      <c r="AA1578" s="3" t="s">
        <v>154</v>
      </c>
      <c r="AB1578" s="3" t="s">
        <v>154</v>
      </c>
      <c r="AC1578" s="3" t="s">
        <v>154</v>
      </c>
      <c r="AD1578" s="3" t="s">
        <v>6151</v>
      </c>
      <c r="AE1578" s="3" t="s">
        <v>6151</v>
      </c>
      <c r="AF1578" s="3" t="s">
        <v>154</v>
      </c>
      <c r="AG1578" s="3" t="s">
        <v>154</v>
      </c>
      <c r="AH1578" s="3" t="s">
        <v>6478</v>
      </c>
      <c r="AI1578" s="3" t="s">
        <v>6482</v>
      </c>
      <c r="AJ1578" s="3" t="s">
        <v>6489</v>
      </c>
    </row>
    <row r="1579" spans="1:36" ht="30">
      <c r="A1579" s="10">
        <v>1682</v>
      </c>
      <c r="B1579" t="str">
        <f>IF(K1579="总计","",INDEX(主数据!A:AD,MATCH(J1579,主数据!A:A,0),9))</f>
        <v>华北大区公司</v>
      </c>
      <c r="C1579" t="str">
        <f>IF(K1579="","",INDEX(主数据!A:AD,MATCH(J1579,主数据!A:A,0),11))</f>
        <v>北京七城区</v>
      </c>
      <c r="D1579" t="str">
        <f t="shared" si="96"/>
        <v>BJ123物业服务费标准方式2.80</v>
      </c>
      <c r="E1579" s="13" t="str">
        <f t="shared" si="98"/>
        <v>2.80</v>
      </c>
      <c r="F1579" s="13" t="str">
        <f>IF(E1579="","",IFERROR(IF(IF(K1579="","",INDEX(收费标合同信息维护!A:Q,MATCH(D1579,收费标合同信息维护!J:J,0),10))=D1579,"有","无"),"无"))</f>
        <v>无</v>
      </c>
      <c r="G1579" s="13" t="str">
        <f t="shared" si="97"/>
        <v/>
      </c>
      <c r="H1579" s="13" t="str">
        <f t="shared" si="99"/>
        <v/>
      </c>
      <c r="I1579" s="13" t="str">
        <f>IF(G1579="","",IFERROR(IF(IF(K1579="","",INDEX(收费标合同信息维护!A:Q,MATCH(G1579,收费标合同信息维护!M:M,0),13))=G1579,"有","无"),"无"))</f>
        <v/>
      </c>
      <c r="J1579" s="3" t="s">
        <v>2315</v>
      </c>
      <c r="K1579" s="3" t="s">
        <v>9966</v>
      </c>
      <c r="L1579" s="3" t="s">
        <v>6025</v>
      </c>
      <c r="M1579" s="3" t="s">
        <v>6026</v>
      </c>
      <c r="N1579" s="3" t="s">
        <v>6477</v>
      </c>
      <c r="O1579" s="3" t="s">
        <v>6478</v>
      </c>
      <c r="P1579" s="3" t="s">
        <v>9967</v>
      </c>
      <c r="Q1579" s="3" t="s">
        <v>9381</v>
      </c>
      <c r="R1579" s="3" t="s">
        <v>6484</v>
      </c>
      <c r="S1579" s="3" t="s">
        <v>6491</v>
      </c>
      <c r="T1579" s="3" t="s">
        <v>6537</v>
      </c>
      <c r="U1579" s="3" t="s">
        <v>9968</v>
      </c>
      <c r="V1579" s="3" t="s">
        <v>6543</v>
      </c>
      <c r="W1579" s="3" t="s">
        <v>154</v>
      </c>
      <c r="X1579" s="3" t="s">
        <v>154</v>
      </c>
      <c r="Y1579" s="3" t="s">
        <v>154</v>
      </c>
      <c r="Z1579" s="3" t="s">
        <v>154</v>
      </c>
      <c r="AA1579" s="3" t="s">
        <v>154</v>
      </c>
      <c r="AB1579" s="3" t="s">
        <v>154</v>
      </c>
      <c r="AC1579" s="3" t="s">
        <v>154</v>
      </c>
      <c r="AD1579" s="3" t="s">
        <v>6151</v>
      </c>
      <c r="AE1579" s="3" t="s">
        <v>6151</v>
      </c>
      <c r="AF1579" s="3" t="s">
        <v>6040</v>
      </c>
      <c r="AG1579" s="3" t="s">
        <v>154</v>
      </c>
      <c r="AH1579" s="3" t="s">
        <v>6478</v>
      </c>
      <c r="AI1579" s="3" t="s">
        <v>6482</v>
      </c>
      <c r="AJ1579" s="3" t="s">
        <v>6032</v>
      </c>
    </row>
    <row r="1580" spans="1:36" ht="15">
      <c r="A1580" s="10">
        <v>1683</v>
      </c>
      <c r="B1580" t="str">
        <f>IF(K1580="总计","",INDEX(主数据!A:AD,MATCH(J1580,主数据!A:A,0),9))</f>
        <v>华北大区公司</v>
      </c>
      <c r="C1580" t="str">
        <f>IF(K1580="","",INDEX(主数据!A:AD,MATCH(J1580,主数据!A:A,0),11))</f>
        <v>北京六城区</v>
      </c>
      <c r="D1580" t="str">
        <f t="shared" si="96"/>
        <v>BJ151物业服务费标准方式1.92</v>
      </c>
      <c r="E1580" s="13" t="str">
        <f t="shared" si="98"/>
        <v>1.92</v>
      </c>
      <c r="F1580" s="13" t="str">
        <f>IF(E1580="","",IFERROR(IF(IF(K1580="","",INDEX(收费标合同信息维护!A:Q,MATCH(D1580,收费标合同信息维护!J:J,0),10))=D1580,"有","无"),"无"))</f>
        <v>无</v>
      </c>
      <c r="G1580" s="13" t="str">
        <f t="shared" si="97"/>
        <v/>
      </c>
      <c r="H1580" s="13" t="str">
        <f t="shared" si="99"/>
        <v/>
      </c>
      <c r="I1580" s="13" t="str">
        <f>IF(G1580="","",IFERROR(IF(IF(K1580="","",INDEX(收费标合同信息维护!A:Q,MATCH(G1580,收费标合同信息维护!M:M,0),13))=G1580,"有","无"),"无"))</f>
        <v/>
      </c>
      <c r="J1580" s="3" t="s">
        <v>3378</v>
      </c>
      <c r="K1580" s="3" t="s">
        <v>6308</v>
      </c>
      <c r="L1580" s="3" t="s">
        <v>6025</v>
      </c>
      <c r="M1580" s="3" t="s">
        <v>6026</v>
      </c>
      <c r="N1580" s="3" t="s">
        <v>6477</v>
      </c>
      <c r="O1580" s="3" t="s">
        <v>6478</v>
      </c>
      <c r="P1580" s="3" t="s">
        <v>9969</v>
      </c>
      <c r="Q1580" s="3" t="s">
        <v>9970</v>
      </c>
      <c r="R1580" s="3" t="s">
        <v>6484</v>
      </c>
      <c r="S1580" s="3" t="s">
        <v>6491</v>
      </c>
      <c r="T1580" s="3" t="s">
        <v>6506</v>
      </c>
      <c r="U1580" s="3" t="s">
        <v>154</v>
      </c>
      <c r="V1580" s="3" t="s">
        <v>9971</v>
      </c>
      <c r="W1580" s="3" t="s">
        <v>154</v>
      </c>
      <c r="X1580" s="3" t="s">
        <v>154</v>
      </c>
      <c r="Y1580" s="3" t="s">
        <v>154</v>
      </c>
      <c r="Z1580" s="3" t="s">
        <v>154</v>
      </c>
      <c r="AA1580" s="3" t="s">
        <v>154</v>
      </c>
      <c r="AB1580" s="3" t="s">
        <v>154</v>
      </c>
      <c r="AC1580" s="3" t="s">
        <v>154</v>
      </c>
      <c r="AD1580" s="3" t="s">
        <v>6151</v>
      </c>
      <c r="AE1580" s="3" t="s">
        <v>6151</v>
      </c>
      <c r="AF1580" s="3" t="s">
        <v>6040</v>
      </c>
      <c r="AG1580" s="3" t="s">
        <v>154</v>
      </c>
      <c r="AH1580" s="3" t="s">
        <v>6478</v>
      </c>
      <c r="AI1580" s="3" t="s">
        <v>6482</v>
      </c>
      <c r="AJ1580" s="3" t="s">
        <v>9972</v>
      </c>
    </row>
    <row r="1581" spans="1:36" ht="30">
      <c r="A1581" s="10">
        <v>1684</v>
      </c>
      <c r="B1581" t="str">
        <f>IF(K1581="总计","",INDEX(主数据!A:AD,MATCH(J1581,主数据!A:A,0),9))</f>
        <v>华北大区公司</v>
      </c>
      <c r="C1581" t="str">
        <f>IF(K1581="","",INDEX(主数据!A:AD,MATCH(J1581,主数据!A:A,0),11))</f>
        <v>北京六城区</v>
      </c>
      <c r="D1581" t="str">
        <f t="shared" si="96"/>
        <v>BJ151物业服务费标准方式3.50</v>
      </c>
      <c r="E1581" s="13" t="str">
        <f t="shared" si="98"/>
        <v>3.50</v>
      </c>
      <c r="F1581" s="13" t="str">
        <f>IF(E1581="","",IFERROR(IF(IF(K1581="","",INDEX(收费标合同信息维护!A:Q,MATCH(D1581,收费标合同信息维护!J:J,0),10))=D1581,"有","无"),"无"))</f>
        <v>无</v>
      </c>
      <c r="G1581" s="13" t="str">
        <f t="shared" si="97"/>
        <v/>
      </c>
      <c r="H1581" s="13" t="str">
        <f t="shared" si="99"/>
        <v/>
      </c>
      <c r="I1581" s="13" t="str">
        <f>IF(G1581="","",IFERROR(IF(IF(K1581="","",INDEX(收费标合同信息维护!A:Q,MATCH(G1581,收费标合同信息维护!M:M,0),13))=G1581,"有","无"),"无"))</f>
        <v/>
      </c>
      <c r="J1581" s="3" t="s">
        <v>3378</v>
      </c>
      <c r="K1581" s="3" t="s">
        <v>6308</v>
      </c>
      <c r="L1581" s="3" t="s">
        <v>6025</v>
      </c>
      <c r="M1581" s="3" t="s">
        <v>6026</v>
      </c>
      <c r="N1581" s="3" t="s">
        <v>6477</v>
      </c>
      <c r="O1581" s="3" t="s">
        <v>6478</v>
      </c>
      <c r="P1581" s="3" t="s">
        <v>9973</v>
      </c>
      <c r="Q1581" s="3" t="s">
        <v>9974</v>
      </c>
      <c r="R1581" s="3" t="s">
        <v>6484</v>
      </c>
      <c r="S1581" s="3" t="s">
        <v>6491</v>
      </c>
      <c r="T1581" s="3" t="s">
        <v>6506</v>
      </c>
      <c r="U1581" s="3" t="s">
        <v>154</v>
      </c>
      <c r="V1581" s="3" t="s">
        <v>6869</v>
      </c>
      <c r="W1581" s="3" t="s">
        <v>154</v>
      </c>
      <c r="X1581" s="3" t="s">
        <v>154</v>
      </c>
      <c r="Y1581" s="3" t="s">
        <v>154</v>
      </c>
      <c r="Z1581" s="3" t="s">
        <v>154</v>
      </c>
      <c r="AA1581" s="3" t="s">
        <v>154</v>
      </c>
      <c r="AB1581" s="3" t="s">
        <v>154</v>
      </c>
      <c r="AC1581" s="3" t="s">
        <v>154</v>
      </c>
      <c r="AD1581" s="3" t="s">
        <v>6151</v>
      </c>
      <c r="AE1581" s="3" t="s">
        <v>6151</v>
      </c>
      <c r="AF1581" s="3" t="s">
        <v>6040</v>
      </c>
      <c r="AG1581" s="3" t="s">
        <v>154</v>
      </c>
      <c r="AH1581" s="3" t="s">
        <v>6478</v>
      </c>
      <c r="AI1581" s="3" t="s">
        <v>6482</v>
      </c>
      <c r="AJ1581" s="3" t="s">
        <v>6430</v>
      </c>
    </row>
    <row r="1582" spans="1:36" ht="15">
      <c r="A1582" s="10">
        <v>1685</v>
      </c>
      <c r="B1582" t="str">
        <f>IF(K1582="总计","",INDEX(主数据!A:AD,MATCH(J1582,主数据!A:A,0),9))</f>
        <v>华北大区公司</v>
      </c>
      <c r="C1582" t="str">
        <f>IF(K1582="","",INDEX(主数据!A:AD,MATCH(J1582,主数据!A:A,0),11))</f>
        <v>北京六城区</v>
      </c>
      <c r="D1582" t="str">
        <f t="shared" si="96"/>
        <v>BJ151物业服务费标准方式2.50</v>
      </c>
      <c r="E1582" s="13" t="str">
        <f t="shared" si="98"/>
        <v>2.50</v>
      </c>
      <c r="F1582" s="13" t="str">
        <f>IF(E1582="","",IFERROR(IF(IF(K1582="","",INDEX(收费标合同信息维护!A:Q,MATCH(D1582,收费标合同信息维护!J:J,0),10))=D1582,"有","无"),"无"))</f>
        <v>无</v>
      </c>
      <c r="G1582" s="13" t="str">
        <f t="shared" si="97"/>
        <v/>
      </c>
      <c r="H1582" s="13" t="str">
        <f t="shared" si="99"/>
        <v/>
      </c>
      <c r="I1582" s="13" t="str">
        <f>IF(G1582="","",IFERROR(IF(IF(K1582="","",INDEX(收费标合同信息维护!A:Q,MATCH(G1582,收费标合同信息维护!M:M,0),13))=G1582,"有","无"),"无"))</f>
        <v/>
      </c>
      <c r="J1582" s="3" t="s">
        <v>3378</v>
      </c>
      <c r="K1582" s="3" t="s">
        <v>6308</v>
      </c>
      <c r="L1582" s="3" t="s">
        <v>6025</v>
      </c>
      <c r="M1582" s="3" t="s">
        <v>6026</v>
      </c>
      <c r="N1582" s="3" t="s">
        <v>6477</v>
      </c>
      <c r="O1582" s="3" t="s">
        <v>6478</v>
      </c>
      <c r="P1582" s="3" t="s">
        <v>9975</v>
      </c>
      <c r="Q1582" s="3" t="s">
        <v>9976</v>
      </c>
      <c r="R1582" s="3" t="s">
        <v>6484</v>
      </c>
      <c r="S1582" s="3" t="s">
        <v>6491</v>
      </c>
      <c r="T1582" s="3" t="s">
        <v>6506</v>
      </c>
      <c r="U1582" s="3" t="s">
        <v>154</v>
      </c>
      <c r="V1582" s="3" t="s">
        <v>6675</v>
      </c>
      <c r="W1582" s="3" t="s">
        <v>154</v>
      </c>
      <c r="X1582" s="3" t="s">
        <v>154</v>
      </c>
      <c r="Y1582" s="3" t="s">
        <v>154</v>
      </c>
      <c r="Z1582" s="3" t="s">
        <v>154</v>
      </c>
      <c r="AA1582" s="3" t="s">
        <v>154</v>
      </c>
      <c r="AB1582" s="3" t="s">
        <v>154</v>
      </c>
      <c r="AC1582" s="3" t="s">
        <v>154</v>
      </c>
      <c r="AD1582" s="3" t="s">
        <v>6151</v>
      </c>
      <c r="AE1582" s="3" t="s">
        <v>6151</v>
      </c>
      <c r="AF1582" s="3" t="s">
        <v>154</v>
      </c>
      <c r="AG1582" s="3" t="s">
        <v>154</v>
      </c>
      <c r="AH1582" s="3" t="s">
        <v>6478</v>
      </c>
      <c r="AI1582" s="3" t="s">
        <v>6482</v>
      </c>
      <c r="AJ1582" s="3" t="s">
        <v>6206</v>
      </c>
    </row>
    <row r="1583" spans="1:36" ht="30">
      <c r="A1583" s="10">
        <v>1686</v>
      </c>
      <c r="B1583" t="str">
        <f>IF(K1583="总计","",INDEX(主数据!A:AD,MATCH(J1583,主数据!A:A,0),9))</f>
        <v>华北大区公司</v>
      </c>
      <c r="C1583" t="str">
        <f>IF(K1583="","",INDEX(主数据!A:AD,MATCH(J1583,主数据!A:A,0),11))</f>
        <v>北京六城区</v>
      </c>
      <c r="D1583" t="str">
        <f t="shared" si="96"/>
        <v>BJ151物业服务费标准方式1.20</v>
      </c>
      <c r="E1583" s="13" t="str">
        <f t="shared" si="98"/>
        <v>1.20</v>
      </c>
      <c r="F1583" s="13" t="str">
        <f>IF(E1583="","",IFERROR(IF(IF(K1583="","",INDEX(收费标合同信息维护!A:Q,MATCH(D1583,收费标合同信息维护!J:J,0),10))=D1583,"有","无"),"无"))</f>
        <v>无</v>
      </c>
      <c r="G1583" s="13" t="str">
        <f t="shared" si="97"/>
        <v/>
      </c>
      <c r="H1583" s="13" t="str">
        <f t="shared" si="99"/>
        <v/>
      </c>
      <c r="I1583" s="13" t="str">
        <f>IF(G1583="","",IFERROR(IF(IF(K1583="","",INDEX(收费标合同信息维护!A:Q,MATCH(G1583,收费标合同信息维护!M:M,0),13))=G1583,"有","无"),"无"))</f>
        <v/>
      </c>
      <c r="J1583" s="3" t="s">
        <v>3378</v>
      </c>
      <c r="K1583" s="3" t="s">
        <v>6308</v>
      </c>
      <c r="L1583" s="3" t="s">
        <v>6025</v>
      </c>
      <c r="M1583" s="3" t="s">
        <v>6026</v>
      </c>
      <c r="N1583" s="3" t="s">
        <v>6477</v>
      </c>
      <c r="O1583" s="3" t="s">
        <v>6478</v>
      </c>
      <c r="P1583" s="3" t="s">
        <v>9977</v>
      </c>
      <c r="Q1583" s="3" t="s">
        <v>9978</v>
      </c>
      <c r="R1583" s="3" t="s">
        <v>6484</v>
      </c>
      <c r="S1583" s="3" t="s">
        <v>6491</v>
      </c>
      <c r="T1583" s="3" t="s">
        <v>6506</v>
      </c>
      <c r="U1583" s="3" t="s">
        <v>154</v>
      </c>
      <c r="V1583" s="3" t="s">
        <v>6614</v>
      </c>
      <c r="W1583" s="3" t="s">
        <v>154</v>
      </c>
      <c r="X1583" s="3" t="s">
        <v>154</v>
      </c>
      <c r="Y1583" s="3" t="s">
        <v>154</v>
      </c>
      <c r="Z1583" s="3" t="s">
        <v>154</v>
      </c>
      <c r="AA1583" s="3" t="s">
        <v>154</v>
      </c>
      <c r="AB1583" s="3" t="s">
        <v>154</v>
      </c>
      <c r="AC1583" s="3" t="s">
        <v>154</v>
      </c>
      <c r="AD1583" s="3" t="s">
        <v>6151</v>
      </c>
      <c r="AE1583" s="3" t="s">
        <v>6151</v>
      </c>
      <c r="AF1583" s="3" t="s">
        <v>154</v>
      </c>
      <c r="AG1583" s="3" t="s">
        <v>154</v>
      </c>
      <c r="AH1583" s="3" t="s">
        <v>6478</v>
      </c>
      <c r="AI1583" s="3" t="s">
        <v>6482</v>
      </c>
      <c r="AJ1583" s="3" t="s">
        <v>6489</v>
      </c>
    </row>
    <row r="1584" spans="1:36" ht="15">
      <c r="A1584" s="10">
        <v>1687</v>
      </c>
      <c r="B1584" t="str">
        <f>IF(K1584="总计","",INDEX(主数据!A:AD,MATCH(J1584,主数据!A:A,0),9))</f>
        <v>华北大区公司</v>
      </c>
      <c r="C1584" t="str">
        <f>IF(K1584="","",INDEX(主数据!A:AD,MATCH(J1584,主数据!A:A,0),11))</f>
        <v>北京六城区</v>
      </c>
      <c r="D1584" t="str">
        <f t="shared" si="96"/>
        <v>BJ151物业服务费标准方式1.25</v>
      </c>
      <c r="E1584" s="13" t="str">
        <f t="shared" si="98"/>
        <v>1.25</v>
      </c>
      <c r="F1584" s="13" t="str">
        <f>IF(E1584="","",IFERROR(IF(IF(K1584="","",INDEX(收费标合同信息维护!A:Q,MATCH(D1584,收费标合同信息维护!J:J,0),10))=D1584,"有","无"),"无"))</f>
        <v>无</v>
      </c>
      <c r="G1584" s="13" t="str">
        <f t="shared" si="97"/>
        <v/>
      </c>
      <c r="H1584" s="13" t="str">
        <f t="shared" si="99"/>
        <v/>
      </c>
      <c r="I1584" s="13" t="str">
        <f>IF(G1584="","",IFERROR(IF(IF(K1584="","",INDEX(收费标合同信息维护!A:Q,MATCH(G1584,收费标合同信息维护!M:M,0),13))=G1584,"有","无"),"无"))</f>
        <v/>
      </c>
      <c r="J1584" s="3" t="s">
        <v>3378</v>
      </c>
      <c r="K1584" s="3" t="s">
        <v>6308</v>
      </c>
      <c r="L1584" s="3" t="s">
        <v>6025</v>
      </c>
      <c r="M1584" s="3" t="s">
        <v>6026</v>
      </c>
      <c r="N1584" s="3" t="s">
        <v>6477</v>
      </c>
      <c r="O1584" s="3" t="s">
        <v>6478</v>
      </c>
      <c r="P1584" s="3" t="s">
        <v>9979</v>
      </c>
      <c r="Q1584" s="3" t="s">
        <v>9980</v>
      </c>
      <c r="R1584" s="3" t="s">
        <v>6484</v>
      </c>
      <c r="S1584" s="3" t="s">
        <v>6491</v>
      </c>
      <c r="T1584" s="3" t="s">
        <v>6506</v>
      </c>
      <c r="U1584" s="3" t="s">
        <v>154</v>
      </c>
      <c r="V1584" s="3" t="s">
        <v>8581</v>
      </c>
      <c r="W1584" s="3" t="s">
        <v>154</v>
      </c>
      <c r="X1584" s="3" t="s">
        <v>154</v>
      </c>
      <c r="Y1584" s="3" t="s">
        <v>154</v>
      </c>
      <c r="Z1584" s="3" t="s">
        <v>154</v>
      </c>
      <c r="AA1584" s="3" t="s">
        <v>154</v>
      </c>
      <c r="AB1584" s="3" t="s">
        <v>154</v>
      </c>
      <c r="AC1584" s="3" t="s">
        <v>154</v>
      </c>
      <c r="AD1584" s="3" t="s">
        <v>6151</v>
      </c>
      <c r="AE1584" s="3" t="s">
        <v>6151</v>
      </c>
      <c r="AF1584" s="3" t="s">
        <v>154</v>
      </c>
      <c r="AG1584" s="3" t="s">
        <v>154</v>
      </c>
      <c r="AH1584" s="3" t="s">
        <v>6478</v>
      </c>
      <c r="AI1584" s="3" t="s">
        <v>6482</v>
      </c>
      <c r="AJ1584" s="3" t="s">
        <v>6035</v>
      </c>
    </row>
    <row r="1585" spans="1:36" ht="15">
      <c r="A1585" s="10">
        <v>1688</v>
      </c>
      <c r="B1585" t="str">
        <f>IF(K1585="总计","",INDEX(主数据!A:AD,MATCH(J1585,主数据!A:A,0),9))</f>
        <v>华北大区公司</v>
      </c>
      <c r="C1585" t="str">
        <f>IF(K1585="","",INDEX(主数据!A:AD,MATCH(J1585,主数据!A:A,0),11))</f>
        <v>北京六城区</v>
      </c>
      <c r="D1585" t="str">
        <f t="shared" si="96"/>
        <v>BJ151物业服务费标准方式1.90</v>
      </c>
      <c r="E1585" s="13" t="str">
        <f t="shared" si="98"/>
        <v>1.90</v>
      </c>
      <c r="F1585" s="13" t="str">
        <f>IF(E1585="","",IFERROR(IF(IF(K1585="","",INDEX(收费标合同信息维护!A:Q,MATCH(D1585,收费标合同信息维护!J:J,0),10))=D1585,"有","无"),"无"))</f>
        <v>无</v>
      </c>
      <c r="G1585" s="13" t="str">
        <f t="shared" si="97"/>
        <v/>
      </c>
      <c r="H1585" s="13" t="str">
        <f t="shared" si="99"/>
        <v/>
      </c>
      <c r="I1585" s="13" t="str">
        <f>IF(G1585="","",IFERROR(IF(IF(K1585="","",INDEX(收费标合同信息维护!A:Q,MATCH(G1585,收费标合同信息维护!M:M,0),13))=G1585,"有","无"),"无"))</f>
        <v/>
      </c>
      <c r="J1585" s="3" t="s">
        <v>3378</v>
      </c>
      <c r="K1585" s="3" t="s">
        <v>6308</v>
      </c>
      <c r="L1585" s="3" t="s">
        <v>6025</v>
      </c>
      <c r="M1585" s="3" t="s">
        <v>6026</v>
      </c>
      <c r="N1585" s="3" t="s">
        <v>6477</v>
      </c>
      <c r="O1585" s="3" t="s">
        <v>6478</v>
      </c>
      <c r="P1585" s="3" t="s">
        <v>9981</v>
      </c>
      <c r="Q1585" s="3" t="s">
        <v>9982</v>
      </c>
      <c r="R1585" s="3" t="s">
        <v>6484</v>
      </c>
      <c r="S1585" s="3" t="s">
        <v>6491</v>
      </c>
      <c r="T1585" s="3" t="s">
        <v>6506</v>
      </c>
      <c r="U1585" s="3" t="s">
        <v>154</v>
      </c>
      <c r="V1585" s="3" t="s">
        <v>7605</v>
      </c>
      <c r="W1585" s="3" t="s">
        <v>154</v>
      </c>
      <c r="X1585" s="3" t="s">
        <v>154</v>
      </c>
      <c r="Y1585" s="3" t="s">
        <v>154</v>
      </c>
      <c r="Z1585" s="3" t="s">
        <v>154</v>
      </c>
      <c r="AA1585" s="3" t="s">
        <v>154</v>
      </c>
      <c r="AB1585" s="3" t="s">
        <v>154</v>
      </c>
      <c r="AC1585" s="3" t="s">
        <v>154</v>
      </c>
      <c r="AD1585" s="3" t="s">
        <v>6151</v>
      </c>
      <c r="AE1585" s="3" t="s">
        <v>6151</v>
      </c>
      <c r="AF1585" s="3" t="s">
        <v>154</v>
      </c>
      <c r="AG1585" s="3" t="s">
        <v>154</v>
      </c>
      <c r="AH1585" s="3" t="s">
        <v>6478</v>
      </c>
      <c r="AI1585" s="3" t="s">
        <v>6482</v>
      </c>
      <c r="AJ1585" s="3" t="s">
        <v>6489</v>
      </c>
    </row>
    <row r="1586" spans="1:36" ht="15">
      <c r="A1586" s="10">
        <v>1689</v>
      </c>
      <c r="B1586" t="str">
        <f>IF(K1586="总计","",INDEX(主数据!A:AD,MATCH(J1586,主数据!A:A,0),9))</f>
        <v>华北大区公司</v>
      </c>
      <c r="C1586" t="str">
        <f>IF(K1586="","",INDEX(主数据!A:AD,MATCH(J1586,主数据!A:A,0),11))</f>
        <v>北京六城区</v>
      </c>
      <c r="D1586" t="str">
        <f t="shared" si="96"/>
        <v>BJ151中央空调费标准方式3.00</v>
      </c>
      <c r="E1586" s="13" t="str">
        <f t="shared" si="98"/>
        <v>3.00</v>
      </c>
      <c r="F1586" s="13" t="str">
        <f>IF(E1586="","",IFERROR(IF(IF(K1586="","",INDEX(收费标合同信息维护!A:Q,MATCH(D1586,收费标合同信息维护!J:J,0),10))=D1586,"有","无"),"无"))</f>
        <v>无</v>
      </c>
      <c r="G1586" s="13" t="str">
        <f t="shared" si="97"/>
        <v/>
      </c>
      <c r="H1586" s="13" t="str">
        <f t="shared" si="99"/>
        <v/>
      </c>
      <c r="I1586" s="13" t="str">
        <f>IF(G1586="","",IFERROR(IF(IF(K1586="","",INDEX(收费标合同信息维护!A:Q,MATCH(G1586,收费标合同信息维护!M:M,0),13))=G1586,"有","无"),"无"))</f>
        <v/>
      </c>
      <c r="J1586" s="3" t="s">
        <v>3378</v>
      </c>
      <c r="K1586" s="3" t="s">
        <v>6308</v>
      </c>
      <c r="L1586" s="3" t="s">
        <v>6617</v>
      </c>
      <c r="M1586" s="3" t="s">
        <v>8841</v>
      </c>
      <c r="N1586" s="3" t="s">
        <v>6477</v>
      </c>
      <c r="O1586" s="3" t="s">
        <v>6478</v>
      </c>
      <c r="P1586" s="3" t="s">
        <v>9983</v>
      </c>
      <c r="Q1586" s="3" t="s">
        <v>9984</v>
      </c>
      <c r="R1586" s="3" t="s">
        <v>6484</v>
      </c>
      <c r="S1586" s="3" t="s">
        <v>6491</v>
      </c>
      <c r="T1586" s="3" t="s">
        <v>6506</v>
      </c>
      <c r="U1586" s="3" t="s">
        <v>154</v>
      </c>
      <c r="V1586" s="3" t="s">
        <v>6672</v>
      </c>
      <c r="W1586" s="3" t="s">
        <v>154</v>
      </c>
      <c r="X1586" s="3" t="s">
        <v>154</v>
      </c>
      <c r="Y1586" s="3" t="s">
        <v>154</v>
      </c>
      <c r="Z1586" s="3" t="s">
        <v>154</v>
      </c>
      <c r="AA1586" s="3" t="s">
        <v>154</v>
      </c>
      <c r="AB1586" s="3" t="s">
        <v>154</v>
      </c>
      <c r="AC1586" s="3" t="s">
        <v>154</v>
      </c>
      <c r="AD1586" s="3" t="s">
        <v>6151</v>
      </c>
      <c r="AE1586" s="3" t="s">
        <v>6151</v>
      </c>
      <c r="AF1586" s="3" t="s">
        <v>154</v>
      </c>
      <c r="AG1586" s="3" t="s">
        <v>154</v>
      </c>
      <c r="AH1586" s="3" t="s">
        <v>6478</v>
      </c>
      <c r="AI1586" s="3" t="s">
        <v>6482</v>
      </c>
      <c r="AJ1586" s="3" t="s">
        <v>6489</v>
      </c>
    </row>
    <row r="1587" spans="1:36" ht="15">
      <c r="A1587" s="10">
        <v>1690</v>
      </c>
      <c r="B1587" t="str">
        <f>IF(K1587="总计","",INDEX(主数据!A:AD,MATCH(J1587,主数据!A:A,0),9))</f>
        <v>华北大区公司</v>
      </c>
      <c r="C1587" t="str">
        <f>IF(K1587="","",INDEX(主数据!A:AD,MATCH(J1587,主数据!A:A,0),11))</f>
        <v>北京六城区</v>
      </c>
      <c r="D1587" t="str">
        <f t="shared" si="96"/>
        <v>BJ151中央空调费标准方式7.00</v>
      </c>
      <c r="E1587" s="13" t="str">
        <f t="shared" si="98"/>
        <v>7.00</v>
      </c>
      <c r="F1587" s="13" t="str">
        <f>IF(E1587="","",IFERROR(IF(IF(K1587="","",INDEX(收费标合同信息维护!A:Q,MATCH(D1587,收费标合同信息维护!J:J,0),10))=D1587,"有","无"),"无"))</f>
        <v>无</v>
      </c>
      <c r="G1587" s="13" t="str">
        <f t="shared" si="97"/>
        <v/>
      </c>
      <c r="H1587" s="13" t="str">
        <f t="shared" si="99"/>
        <v/>
      </c>
      <c r="I1587" s="13" t="str">
        <f>IF(G1587="","",IFERROR(IF(IF(K1587="","",INDEX(收费标合同信息维护!A:Q,MATCH(G1587,收费标合同信息维护!M:M,0),13))=G1587,"有","无"),"无"))</f>
        <v/>
      </c>
      <c r="J1587" s="3" t="s">
        <v>3378</v>
      </c>
      <c r="K1587" s="3" t="s">
        <v>6308</v>
      </c>
      <c r="L1587" s="3" t="s">
        <v>6617</v>
      </c>
      <c r="M1587" s="3" t="s">
        <v>8841</v>
      </c>
      <c r="N1587" s="3" t="s">
        <v>6477</v>
      </c>
      <c r="O1587" s="3" t="s">
        <v>6478</v>
      </c>
      <c r="P1587" s="3" t="s">
        <v>9985</v>
      </c>
      <c r="Q1587" s="3" t="s">
        <v>9986</v>
      </c>
      <c r="R1587" s="3" t="s">
        <v>6484</v>
      </c>
      <c r="S1587" s="3" t="s">
        <v>6491</v>
      </c>
      <c r="T1587" s="3" t="s">
        <v>6506</v>
      </c>
      <c r="U1587" s="3" t="s">
        <v>154</v>
      </c>
      <c r="V1587" s="3" t="s">
        <v>8606</v>
      </c>
      <c r="W1587" s="3" t="s">
        <v>154</v>
      </c>
      <c r="X1587" s="3" t="s">
        <v>154</v>
      </c>
      <c r="Y1587" s="3" t="s">
        <v>154</v>
      </c>
      <c r="Z1587" s="3" t="s">
        <v>154</v>
      </c>
      <c r="AA1587" s="3" t="s">
        <v>154</v>
      </c>
      <c r="AB1587" s="3" t="s">
        <v>154</v>
      </c>
      <c r="AC1587" s="3" t="s">
        <v>154</v>
      </c>
      <c r="AD1587" s="3" t="s">
        <v>6151</v>
      </c>
      <c r="AE1587" s="3" t="s">
        <v>6151</v>
      </c>
      <c r="AF1587" s="3" t="s">
        <v>154</v>
      </c>
      <c r="AG1587" s="3" t="s">
        <v>154</v>
      </c>
      <c r="AH1587" s="3" t="s">
        <v>6478</v>
      </c>
      <c r="AI1587" s="3" t="s">
        <v>6482</v>
      </c>
      <c r="AJ1587" s="3" t="s">
        <v>6489</v>
      </c>
    </row>
    <row r="1588" spans="1:36" ht="30">
      <c r="A1588" s="10">
        <v>1691</v>
      </c>
      <c r="B1588" t="str">
        <f>IF(K1588="总计","",INDEX(主数据!A:AD,MATCH(J1588,主数据!A:A,0),9))</f>
        <v>华北大区公司</v>
      </c>
      <c r="C1588" t="str">
        <f>IF(K1588="","",INDEX(主数据!A:AD,MATCH(J1588,主数据!A:A,0),11))</f>
        <v>北京六城区</v>
      </c>
      <c r="D1588" t="str">
        <f t="shared" si="96"/>
        <v>BJ151开发商委托停车管理费（固定）定额</v>
      </c>
      <c r="E1588" s="13" t="str">
        <f t="shared" si="98"/>
        <v/>
      </c>
      <c r="F1588" s="13" t="str">
        <f>IF(E1588="","",IFERROR(IF(IF(K1588="","",INDEX(收费标合同信息维护!A:Q,MATCH(D1588,收费标合同信息维护!J:J,0),10))=D1588,"有","无"),"无"))</f>
        <v/>
      </c>
      <c r="G1588" s="13" t="str">
        <f t="shared" si="97"/>
        <v>BJ151开发商委托停车管理费（固定）定额80.00</v>
      </c>
      <c r="H1588" s="13" t="str">
        <f t="shared" si="99"/>
        <v>80.00</v>
      </c>
      <c r="I1588" s="13" t="str">
        <f>IF(G1588="","",IFERROR(IF(IF(K1588="","",INDEX(收费标合同信息维护!A:Q,MATCH(G1588,收费标合同信息维护!M:M,0),13))=G1588,"有","无"),"无"))</f>
        <v>无</v>
      </c>
      <c r="J1588" s="3" t="s">
        <v>3378</v>
      </c>
      <c r="K1588" s="3" t="s">
        <v>6308</v>
      </c>
      <c r="L1588" s="3" t="s">
        <v>6512</v>
      </c>
      <c r="M1588" s="3" t="s">
        <v>6513</v>
      </c>
      <c r="N1588" s="3" t="s">
        <v>6477</v>
      </c>
      <c r="O1588" s="3" t="s">
        <v>6478</v>
      </c>
      <c r="P1588" s="3" t="s">
        <v>9987</v>
      </c>
      <c r="Q1588" s="3" t="s">
        <v>9988</v>
      </c>
      <c r="R1588" s="3" t="s">
        <v>6490</v>
      </c>
      <c r="S1588" s="3" t="s">
        <v>6491</v>
      </c>
      <c r="T1588" s="3" t="s">
        <v>6506</v>
      </c>
      <c r="U1588" s="3" t="s">
        <v>154</v>
      </c>
      <c r="V1588" s="3" t="s">
        <v>154</v>
      </c>
      <c r="W1588" s="3" t="s">
        <v>6521</v>
      </c>
      <c r="X1588" s="3" t="s">
        <v>154</v>
      </c>
      <c r="Y1588" s="3" t="s">
        <v>154</v>
      </c>
      <c r="Z1588" s="3" t="s">
        <v>154</v>
      </c>
      <c r="AA1588" s="3" t="s">
        <v>154</v>
      </c>
      <c r="AB1588" s="3" t="s">
        <v>154</v>
      </c>
      <c r="AC1588" s="3" t="s">
        <v>154</v>
      </c>
      <c r="AD1588" s="3" t="s">
        <v>6151</v>
      </c>
      <c r="AE1588" s="3" t="s">
        <v>6151</v>
      </c>
      <c r="AF1588" s="3" t="s">
        <v>154</v>
      </c>
      <c r="AG1588" s="3" t="s">
        <v>154</v>
      </c>
      <c r="AH1588" s="3" t="s">
        <v>6478</v>
      </c>
      <c r="AI1588" s="3" t="s">
        <v>6482</v>
      </c>
      <c r="AJ1588" s="3" t="s">
        <v>6489</v>
      </c>
    </row>
    <row r="1589" spans="1:36" ht="15">
      <c r="A1589" s="10">
        <v>1692</v>
      </c>
      <c r="B1589" t="str">
        <f>IF(K1589="总计","",INDEX(主数据!A:AD,MATCH(J1589,主数据!A:A,0),9))</f>
        <v>华北大区公司</v>
      </c>
      <c r="C1589" t="str">
        <f>IF(K1589="","",INDEX(主数据!A:AD,MATCH(J1589,主数据!A:A,0),11))</f>
        <v>北京六城区</v>
      </c>
      <c r="D1589" t="str">
        <f t="shared" si="96"/>
        <v>BJ151电费标准方式0.90</v>
      </c>
      <c r="E1589" s="13" t="str">
        <f t="shared" si="98"/>
        <v>0.90</v>
      </c>
      <c r="F1589" s="13" t="str">
        <f>IF(E1589="","",IFERROR(IF(IF(K1589="","",INDEX(收费标合同信息维护!A:Q,MATCH(D1589,收费标合同信息维护!J:J,0),10))=D1589,"有","无"),"无"))</f>
        <v>无</v>
      </c>
      <c r="G1589" s="13" t="str">
        <f t="shared" si="97"/>
        <v/>
      </c>
      <c r="H1589" s="13" t="str">
        <f t="shared" si="99"/>
        <v/>
      </c>
      <c r="I1589" s="13" t="str">
        <f>IF(G1589="","",IFERROR(IF(IF(K1589="","",INDEX(收费标合同信息维护!A:Q,MATCH(G1589,收费标合同信息维护!M:M,0),13))=G1589,"有","无"),"无"))</f>
        <v/>
      </c>
      <c r="J1589" s="3" t="s">
        <v>3378</v>
      </c>
      <c r="K1589" s="3" t="s">
        <v>6308</v>
      </c>
      <c r="L1589" s="3" t="s">
        <v>6601</v>
      </c>
      <c r="M1589" s="3" t="s">
        <v>6602</v>
      </c>
      <c r="N1589" s="3" t="s">
        <v>6603</v>
      </c>
      <c r="O1589" s="3" t="s">
        <v>6478</v>
      </c>
      <c r="P1589" s="3" t="s">
        <v>9989</v>
      </c>
      <c r="Q1589" s="3" t="s">
        <v>9990</v>
      </c>
      <c r="R1589" s="3" t="s">
        <v>6484</v>
      </c>
      <c r="S1589" s="3" t="s">
        <v>6491</v>
      </c>
      <c r="T1589" s="3" t="s">
        <v>9274</v>
      </c>
      <c r="U1589" s="3" t="s">
        <v>9991</v>
      </c>
      <c r="V1589" s="3" t="s">
        <v>6979</v>
      </c>
      <c r="W1589" s="3" t="s">
        <v>154</v>
      </c>
      <c r="X1589" s="3" t="s">
        <v>154</v>
      </c>
      <c r="Y1589" s="3" t="s">
        <v>154</v>
      </c>
      <c r="Z1589" s="3" t="s">
        <v>154</v>
      </c>
      <c r="AA1589" s="3" t="s">
        <v>154</v>
      </c>
      <c r="AB1589" s="3" t="s">
        <v>154</v>
      </c>
      <c r="AC1589" s="3" t="s">
        <v>154</v>
      </c>
      <c r="AD1589" s="3" t="s">
        <v>6151</v>
      </c>
      <c r="AE1589" s="3" t="s">
        <v>6151</v>
      </c>
      <c r="AF1589" s="3" t="s">
        <v>154</v>
      </c>
      <c r="AG1589" s="3" t="s">
        <v>154</v>
      </c>
      <c r="AH1589" s="3" t="s">
        <v>6478</v>
      </c>
      <c r="AI1589" s="3" t="s">
        <v>6482</v>
      </c>
      <c r="AJ1589" s="3" t="s">
        <v>6489</v>
      </c>
    </row>
    <row r="1590" spans="1:36" ht="15">
      <c r="A1590" s="10">
        <v>1693</v>
      </c>
      <c r="B1590" t="str">
        <f>IF(K1590="总计","",INDEX(主数据!A:AD,MATCH(J1590,主数据!A:A,0),9))</f>
        <v>华北大区公司</v>
      </c>
      <c r="C1590" t="str">
        <f>IF(K1590="","",INDEX(主数据!A:AD,MATCH(J1590,主数据!A:A,0),11))</f>
        <v>北京六城区</v>
      </c>
      <c r="D1590" t="str">
        <f t="shared" si="96"/>
        <v>BJ151电费标准方式0.90</v>
      </c>
      <c r="E1590" s="13" t="str">
        <f t="shared" si="98"/>
        <v>0.90</v>
      </c>
      <c r="F1590" s="13" t="str">
        <f>IF(E1590="","",IFERROR(IF(IF(K1590="","",INDEX(收费标合同信息维护!A:Q,MATCH(D1590,收费标合同信息维护!J:J,0),10))=D1590,"有","无"),"无"))</f>
        <v>无</v>
      </c>
      <c r="G1590" s="13" t="str">
        <f t="shared" si="97"/>
        <v/>
      </c>
      <c r="H1590" s="13" t="str">
        <f t="shared" si="99"/>
        <v/>
      </c>
      <c r="I1590" s="13" t="str">
        <f>IF(G1590="","",IFERROR(IF(IF(K1590="","",INDEX(收费标合同信息维护!A:Q,MATCH(G1590,收费标合同信息维护!M:M,0),13))=G1590,"有","无"),"无"))</f>
        <v/>
      </c>
      <c r="J1590" s="3" t="s">
        <v>3378</v>
      </c>
      <c r="K1590" s="3" t="s">
        <v>6308</v>
      </c>
      <c r="L1590" s="3" t="s">
        <v>6601</v>
      </c>
      <c r="M1590" s="3" t="s">
        <v>6602</v>
      </c>
      <c r="N1590" s="3" t="s">
        <v>6603</v>
      </c>
      <c r="O1590" s="3" t="s">
        <v>6478</v>
      </c>
      <c r="P1590" s="3" t="s">
        <v>9992</v>
      </c>
      <c r="Q1590" s="3" t="s">
        <v>9993</v>
      </c>
      <c r="R1590" s="3" t="s">
        <v>6484</v>
      </c>
      <c r="S1590" s="3" t="s">
        <v>6491</v>
      </c>
      <c r="T1590" s="3" t="s">
        <v>9274</v>
      </c>
      <c r="U1590" s="3" t="s">
        <v>9991</v>
      </c>
      <c r="V1590" s="3" t="s">
        <v>6979</v>
      </c>
      <c r="W1590" s="3" t="s">
        <v>154</v>
      </c>
      <c r="X1590" s="3" t="s">
        <v>154</v>
      </c>
      <c r="Y1590" s="3" t="s">
        <v>154</v>
      </c>
      <c r="Z1590" s="3" t="s">
        <v>154</v>
      </c>
      <c r="AA1590" s="3" t="s">
        <v>154</v>
      </c>
      <c r="AB1590" s="3" t="s">
        <v>154</v>
      </c>
      <c r="AC1590" s="3" t="s">
        <v>154</v>
      </c>
      <c r="AD1590" s="3" t="s">
        <v>6151</v>
      </c>
      <c r="AE1590" s="3" t="s">
        <v>6151</v>
      </c>
      <c r="AF1590" s="3" t="s">
        <v>154</v>
      </c>
      <c r="AG1590" s="3" t="s">
        <v>154</v>
      </c>
      <c r="AH1590" s="3" t="s">
        <v>6478</v>
      </c>
      <c r="AI1590" s="3" t="s">
        <v>6482</v>
      </c>
      <c r="AJ1590" s="3" t="s">
        <v>6489</v>
      </c>
    </row>
    <row r="1591" spans="1:36" ht="15">
      <c r="A1591" s="10">
        <v>1694</v>
      </c>
      <c r="B1591" t="str">
        <f>IF(K1591="总计","",INDEX(主数据!A:AD,MATCH(J1591,主数据!A:A,0),9))</f>
        <v>华北大区公司</v>
      </c>
      <c r="C1591" t="str">
        <f>IF(K1591="","",INDEX(主数据!A:AD,MATCH(J1591,主数据!A:A,0),11))</f>
        <v>北京六城区</v>
      </c>
      <c r="D1591" t="str">
        <f t="shared" si="96"/>
        <v>BJ151电费标准方式0.90</v>
      </c>
      <c r="E1591" s="13" t="str">
        <f t="shared" si="98"/>
        <v>0.90</v>
      </c>
      <c r="F1591" s="13" t="str">
        <f>IF(E1591="","",IFERROR(IF(IF(K1591="","",INDEX(收费标合同信息维护!A:Q,MATCH(D1591,收费标合同信息维护!J:J,0),10))=D1591,"有","无"),"无"))</f>
        <v>无</v>
      </c>
      <c r="G1591" s="13" t="str">
        <f t="shared" si="97"/>
        <v/>
      </c>
      <c r="H1591" s="13" t="str">
        <f t="shared" si="99"/>
        <v/>
      </c>
      <c r="I1591" s="13" t="str">
        <f>IF(G1591="","",IFERROR(IF(IF(K1591="","",INDEX(收费标合同信息维护!A:Q,MATCH(G1591,收费标合同信息维护!M:M,0),13))=G1591,"有","无"),"无"))</f>
        <v/>
      </c>
      <c r="J1591" s="3" t="s">
        <v>3378</v>
      </c>
      <c r="K1591" s="3" t="s">
        <v>6308</v>
      </c>
      <c r="L1591" s="3" t="s">
        <v>6601</v>
      </c>
      <c r="M1591" s="3" t="s">
        <v>6602</v>
      </c>
      <c r="N1591" s="3" t="s">
        <v>6603</v>
      </c>
      <c r="O1591" s="3" t="s">
        <v>6478</v>
      </c>
      <c r="P1591" s="3" t="s">
        <v>9994</v>
      </c>
      <c r="Q1591" s="3" t="s">
        <v>9995</v>
      </c>
      <c r="R1591" s="3" t="s">
        <v>6484</v>
      </c>
      <c r="S1591" s="3" t="s">
        <v>6491</v>
      </c>
      <c r="T1591" s="3" t="s">
        <v>9274</v>
      </c>
      <c r="U1591" s="3" t="s">
        <v>9991</v>
      </c>
      <c r="V1591" s="3" t="s">
        <v>6979</v>
      </c>
      <c r="W1591" s="3" t="s">
        <v>154</v>
      </c>
      <c r="X1591" s="3" t="s">
        <v>154</v>
      </c>
      <c r="Y1591" s="3" t="s">
        <v>154</v>
      </c>
      <c r="Z1591" s="3" t="s">
        <v>154</v>
      </c>
      <c r="AA1591" s="3" t="s">
        <v>154</v>
      </c>
      <c r="AB1591" s="3" t="s">
        <v>154</v>
      </c>
      <c r="AC1591" s="3" t="s">
        <v>154</v>
      </c>
      <c r="AD1591" s="3" t="s">
        <v>6151</v>
      </c>
      <c r="AE1591" s="3" t="s">
        <v>6151</v>
      </c>
      <c r="AF1591" s="3" t="s">
        <v>154</v>
      </c>
      <c r="AG1591" s="3" t="s">
        <v>154</v>
      </c>
      <c r="AH1591" s="3" t="s">
        <v>6478</v>
      </c>
      <c r="AI1591" s="3" t="s">
        <v>6482</v>
      </c>
      <c r="AJ1591" s="3" t="s">
        <v>6489</v>
      </c>
    </row>
    <row r="1592" spans="1:36" ht="30">
      <c r="A1592" s="10">
        <v>1695</v>
      </c>
      <c r="B1592" t="str">
        <f>IF(K1592="总计","",INDEX(主数据!A:AD,MATCH(J1592,主数据!A:A,0),9))</f>
        <v>华北大区公司</v>
      </c>
      <c r="C1592" t="str">
        <f>IF(K1592="","",INDEX(主数据!A:AD,MATCH(J1592,主数据!A:A,0),11))</f>
        <v>北京八城区</v>
      </c>
      <c r="D1592" t="str">
        <f t="shared" si="96"/>
        <v>BJ177物业服务费标准方式7.00</v>
      </c>
      <c r="E1592" s="13" t="str">
        <f t="shared" si="98"/>
        <v>7.00</v>
      </c>
      <c r="F1592" s="13" t="str">
        <f>IF(E1592="","",IFERROR(IF(IF(K1592="","",INDEX(收费标合同信息维护!A:Q,MATCH(D1592,收费标合同信息维护!J:J,0),10))=D1592,"有","无"),"无"))</f>
        <v>无</v>
      </c>
      <c r="G1592" s="13" t="str">
        <f t="shared" si="97"/>
        <v/>
      </c>
      <c r="H1592" s="13" t="str">
        <f t="shared" si="99"/>
        <v/>
      </c>
      <c r="I1592" s="13" t="str">
        <f>IF(G1592="","",IFERROR(IF(IF(K1592="","",INDEX(收费标合同信息维护!A:Q,MATCH(G1592,收费标合同信息维护!M:M,0),13))=G1592,"有","无"),"无"))</f>
        <v/>
      </c>
      <c r="J1592" s="3" t="s">
        <v>3845</v>
      </c>
      <c r="K1592" s="3" t="s">
        <v>6309</v>
      </c>
      <c r="L1592" s="3" t="s">
        <v>6025</v>
      </c>
      <c r="M1592" s="3" t="s">
        <v>6026</v>
      </c>
      <c r="N1592" s="3" t="s">
        <v>6477</v>
      </c>
      <c r="O1592" s="3" t="s">
        <v>6478</v>
      </c>
      <c r="P1592" s="3" t="s">
        <v>9996</v>
      </c>
      <c r="Q1592" s="3" t="s">
        <v>9996</v>
      </c>
      <c r="R1592" s="3" t="s">
        <v>6484</v>
      </c>
      <c r="S1592" s="3" t="s">
        <v>6491</v>
      </c>
      <c r="T1592" s="3" t="s">
        <v>6506</v>
      </c>
      <c r="U1592" s="3" t="s">
        <v>154</v>
      </c>
      <c r="V1592" s="3" t="s">
        <v>8606</v>
      </c>
      <c r="W1592" s="3" t="s">
        <v>154</v>
      </c>
      <c r="X1592" s="3" t="s">
        <v>154</v>
      </c>
      <c r="Y1592" s="3" t="s">
        <v>154</v>
      </c>
      <c r="Z1592" s="3" t="s">
        <v>154</v>
      </c>
      <c r="AA1592" s="3" t="s">
        <v>154</v>
      </c>
      <c r="AB1592" s="3" t="s">
        <v>154</v>
      </c>
      <c r="AC1592" s="3" t="s">
        <v>154</v>
      </c>
      <c r="AD1592" s="3" t="s">
        <v>6151</v>
      </c>
      <c r="AE1592" s="3" t="s">
        <v>6151</v>
      </c>
      <c r="AF1592" s="3" t="s">
        <v>154</v>
      </c>
      <c r="AG1592" s="3" t="s">
        <v>154</v>
      </c>
      <c r="AH1592" s="3" t="s">
        <v>6478</v>
      </c>
      <c r="AI1592" s="3" t="s">
        <v>6482</v>
      </c>
      <c r="AJ1592" s="3" t="s">
        <v>6086</v>
      </c>
    </row>
    <row r="1593" spans="1:36" ht="30">
      <c r="A1593" s="10">
        <v>1696</v>
      </c>
      <c r="B1593" t="str">
        <f>IF(K1593="总计","",INDEX(主数据!A:AD,MATCH(J1593,主数据!A:A,0),9))</f>
        <v>华北大区公司</v>
      </c>
      <c r="C1593" t="str">
        <f>IF(K1593="","",INDEX(主数据!A:AD,MATCH(J1593,主数据!A:A,0),11))</f>
        <v>北京八城区</v>
      </c>
      <c r="D1593" t="str">
        <f t="shared" si="96"/>
        <v>BJ177物业服务费标准方式10.00</v>
      </c>
      <c r="E1593" s="13" t="str">
        <f t="shared" si="98"/>
        <v>10.00</v>
      </c>
      <c r="F1593" s="13" t="str">
        <f>IF(E1593="","",IFERROR(IF(IF(K1593="","",INDEX(收费标合同信息维护!A:Q,MATCH(D1593,收费标合同信息维护!J:J,0),10))=D1593,"有","无"),"无"))</f>
        <v>无</v>
      </c>
      <c r="G1593" s="13" t="str">
        <f t="shared" si="97"/>
        <v/>
      </c>
      <c r="H1593" s="13" t="str">
        <f t="shared" si="99"/>
        <v/>
      </c>
      <c r="I1593" s="13" t="str">
        <f>IF(G1593="","",IFERROR(IF(IF(K1593="","",INDEX(收费标合同信息维护!A:Q,MATCH(G1593,收费标合同信息维护!M:M,0),13))=G1593,"有","无"),"无"))</f>
        <v/>
      </c>
      <c r="J1593" s="3" t="s">
        <v>3845</v>
      </c>
      <c r="K1593" s="3" t="s">
        <v>6309</v>
      </c>
      <c r="L1593" s="3" t="s">
        <v>6025</v>
      </c>
      <c r="M1593" s="3" t="s">
        <v>6026</v>
      </c>
      <c r="N1593" s="3" t="s">
        <v>6477</v>
      </c>
      <c r="O1593" s="3" t="s">
        <v>6478</v>
      </c>
      <c r="P1593" s="3" t="s">
        <v>9997</v>
      </c>
      <c r="Q1593" s="3" t="s">
        <v>9997</v>
      </c>
      <c r="R1593" s="3" t="s">
        <v>6484</v>
      </c>
      <c r="S1593" s="3" t="s">
        <v>6491</v>
      </c>
      <c r="T1593" s="3" t="s">
        <v>6506</v>
      </c>
      <c r="U1593" s="3" t="s">
        <v>154</v>
      </c>
      <c r="V1593" s="3" t="s">
        <v>6708</v>
      </c>
      <c r="W1593" s="3" t="s">
        <v>154</v>
      </c>
      <c r="X1593" s="3" t="s">
        <v>154</v>
      </c>
      <c r="Y1593" s="3" t="s">
        <v>154</v>
      </c>
      <c r="Z1593" s="3" t="s">
        <v>154</v>
      </c>
      <c r="AA1593" s="3" t="s">
        <v>154</v>
      </c>
      <c r="AB1593" s="3" t="s">
        <v>154</v>
      </c>
      <c r="AC1593" s="3" t="s">
        <v>154</v>
      </c>
      <c r="AD1593" s="3" t="s">
        <v>6151</v>
      </c>
      <c r="AE1593" s="3" t="s">
        <v>6151</v>
      </c>
      <c r="AF1593" s="3" t="s">
        <v>154</v>
      </c>
      <c r="AG1593" s="3" t="s">
        <v>154</v>
      </c>
      <c r="AH1593" s="3" t="s">
        <v>6478</v>
      </c>
      <c r="AI1593" s="3" t="s">
        <v>6482</v>
      </c>
      <c r="AJ1593" s="3" t="s">
        <v>13</v>
      </c>
    </row>
    <row r="1594" spans="1:36" ht="30">
      <c r="A1594" s="10">
        <v>1697</v>
      </c>
      <c r="B1594" t="str">
        <f>IF(K1594="总计","",INDEX(主数据!A:AD,MATCH(J1594,主数据!A:A,0),9))</f>
        <v>华北大区公司</v>
      </c>
      <c r="C1594" t="str">
        <f>IF(K1594="","",INDEX(主数据!A:AD,MATCH(J1594,主数据!A:A,0),11))</f>
        <v>北京八城区</v>
      </c>
      <c r="D1594" t="str">
        <f t="shared" si="96"/>
        <v>BJ177物业服务费标准方式8.02</v>
      </c>
      <c r="E1594" s="13" t="str">
        <f t="shared" si="98"/>
        <v>8.02</v>
      </c>
      <c r="F1594" s="13" t="str">
        <f>IF(E1594="","",IFERROR(IF(IF(K1594="","",INDEX(收费标合同信息维护!A:Q,MATCH(D1594,收费标合同信息维护!J:J,0),10))=D1594,"有","无"),"无"))</f>
        <v>无</v>
      </c>
      <c r="G1594" s="13" t="str">
        <f t="shared" si="97"/>
        <v/>
      </c>
      <c r="H1594" s="13" t="str">
        <f t="shared" si="99"/>
        <v/>
      </c>
      <c r="I1594" s="13" t="str">
        <f>IF(G1594="","",IFERROR(IF(IF(K1594="","",INDEX(收费标合同信息维护!A:Q,MATCH(G1594,收费标合同信息维护!M:M,0),13))=G1594,"有","无"),"无"))</f>
        <v/>
      </c>
      <c r="J1594" s="3" t="s">
        <v>3845</v>
      </c>
      <c r="K1594" s="3" t="s">
        <v>6309</v>
      </c>
      <c r="L1594" s="3" t="s">
        <v>6025</v>
      </c>
      <c r="M1594" s="3" t="s">
        <v>6026</v>
      </c>
      <c r="N1594" s="3" t="s">
        <v>6477</v>
      </c>
      <c r="O1594" s="3" t="s">
        <v>6478</v>
      </c>
      <c r="P1594" s="3" t="s">
        <v>9998</v>
      </c>
      <c r="Q1594" s="3" t="s">
        <v>9998</v>
      </c>
      <c r="R1594" s="3" t="s">
        <v>6484</v>
      </c>
      <c r="S1594" s="3" t="s">
        <v>6491</v>
      </c>
      <c r="T1594" s="3" t="s">
        <v>6506</v>
      </c>
      <c r="U1594" s="3" t="s">
        <v>154</v>
      </c>
      <c r="V1594" s="3" t="s">
        <v>9999</v>
      </c>
      <c r="W1594" s="3" t="s">
        <v>154</v>
      </c>
      <c r="X1594" s="3" t="s">
        <v>154</v>
      </c>
      <c r="Y1594" s="3" t="s">
        <v>154</v>
      </c>
      <c r="Z1594" s="3" t="s">
        <v>154</v>
      </c>
      <c r="AA1594" s="3" t="s">
        <v>154</v>
      </c>
      <c r="AB1594" s="3" t="s">
        <v>154</v>
      </c>
      <c r="AC1594" s="3" t="s">
        <v>154</v>
      </c>
      <c r="AD1594" s="3" t="s">
        <v>6151</v>
      </c>
      <c r="AE1594" s="3" t="s">
        <v>6151</v>
      </c>
      <c r="AF1594" s="3" t="s">
        <v>154</v>
      </c>
      <c r="AG1594" s="3" t="s">
        <v>154</v>
      </c>
      <c r="AH1594" s="3" t="s">
        <v>6478</v>
      </c>
      <c r="AI1594" s="3" t="s">
        <v>6482</v>
      </c>
      <c r="AJ1594" s="3" t="s">
        <v>6034</v>
      </c>
    </row>
    <row r="1595" spans="1:36" ht="30">
      <c r="A1595" s="10">
        <v>1698</v>
      </c>
      <c r="B1595" t="str">
        <f>IF(K1595="总计","",INDEX(主数据!A:AD,MATCH(J1595,主数据!A:A,0),9))</f>
        <v>华北大区公司</v>
      </c>
      <c r="C1595" t="str">
        <f>IF(K1595="","",INDEX(主数据!A:AD,MATCH(J1595,主数据!A:A,0),11))</f>
        <v>北京八城区</v>
      </c>
      <c r="D1595" t="str">
        <f t="shared" si="96"/>
        <v>BJ177空置物业费定额</v>
      </c>
      <c r="E1595" s="13" t="str">
        <f t="shared" si="98"/>
        <v/>
      </c>
      <c r="F1595" s="13" t="str">
        <f>IF(E1595="","",IFERROR(IF(IF(K1595="","",INDEX(收费标合同信息维护!A:Q,MATCH(D1595,收费标合同信息维护!J:J,0),10))=D1595,"有","无"),"无"))</f>
        <v/>
      </c>
      <c r="G1595" s="13" t="str">
        <f t="shared" si="97"/>
        <v>BJ177空置物业费定额400000.00</v>
      </c>
      <c r="H1595" s="13" t="str">
        <f t="shared" si="99"/>
        <v>400000.00</v>
      </c>
      <c r="I1595" s="13" t="str">
        <f>IF(G1595="","",IFERROR(IF(IF(K1595="","",INDEX(收费标合同信息维护!A:Q,MATCH(G1595,收费标合同信息维护!M:M,0),13))=G1595,"有","无"),"无"))</f>
        <v>无</v>
      </c>
      <c r="J1595" s="3" t="s">
        <v>3845</v>
      </c>
      <c r="K1595" s="3" t="s">
        <v>6309</v>
      </c>
      <c r="L1595" s="3" t="s">
        <v>6580</v>
      </c>
      <c r="M1595" s="3" t="s">
        <v>6581</v>
      </c>
      <c r="N1595" s="3" t="s">
        <v>6477</v>
      </c>
      <c r="O1595" s="3" t="s">
        <v>6478</v>
      </c>
      <c r="P1595" s="3" t="s">
        <v>6581</v>
      </c>
      <c r="Q1595" s="3" t="s">
        <v>6581</v>
      </c>
      <c r="R1595" s="3" t="s">
        <v>6490</v>
      </c>
      <c r="S1595" s="3" t="s">
        <v>6491</v>
      </c>
      <c r="T1595" s="3" t="s">
        <v>6506</v>
      </c>
      <c r="U1595" s="3" t="s">
        <v>154</v>
      </c>
      <c r="V1595" s="3" t="s">
        <v>154</v>
      </c>
      <c r="W1595" s="3" t="s">
        <v>10000</v>
      </c>
      <c r="X1595" s="3" t="s">
        <v>154</v>
      </c>
      <c r="Y1595" s="3" t="s">
        <v>154</v>
      </c>
      <c r="Z1595" s="3" t="s">
        <v>154</v>
      </c>
      <c r="AA1595" s="3" t="s">
        <v>154</v>
      </c>
      <c r="AB1595" s="3" t="s">
        <v>154</v>
      </c>
      <c r="AC1595" s="3" t="s">
        <v>154</v>
      </c>
      <c r="AD1595" s="3" t="s">
        <v>6151</v>
      </c>
      <c r="AE1595" s="3" t="s">
        <v>6151</v>
      </c>
      <c r="AF1595" s="3" t="s">
        <v>154</v>
      </c>
      <c r="AG1595" s="3" t="s">
        <v>154</v>
      </c>
      <c r="AH1595" s="3" t="s">
        <v>6478</v>
      </c>
      <c r="AI1595" s="3" t="s">
        <v>6482</v>
      </c>
      <c r="AJ1595" s="3" t="s">
        <v>6489</v>
      </c>
    </row>
    <row r="1596" spans="1:36" ht="15">
      <c r="A1596" s="10">
        <v>1699</v>
      </c>
      <c r="B1596" t="str">
        <f>IF(K1596="总计","",INDEX(主数据!A:AD,MATCH(J1596,主数据!A:A,0),9))</f>
        <v>华北大区公司</v>
      </c>
      <c r="C1596" t="str">
        <f>IF(K1596="","",INDEX(主数据!A:AD,MATCH(J1596,主数据!A:A,0),11))</f>
        <v>北京二城区</v>
      </c>
      <c r="D1596" t="str">
        <f t="shared" si="96"/>
        <v>BJ22物业服务费标准方式1.94</v>
      </c>
      <c r="E1596" s="13" t="str">
        <f t="shared" si="98"/>
        <v>1.94</v>
      </c>
      <c r="F1596" s="13" t="str">
        <f>IF(E1596="","",IFERROR(IF(IF(K1596="","",INDEX(收费标合同信息维护!A:Q,MATCH(D1596,收费标合同信息维护!J:J,0),10))=D1596,"有","无"),"无"))</f>
        <v>无</v>
      </c>
      <c r="G1596" s="13" t="str">
        <f t="shared" si="97"/>
        <v/>
      </c>
      <c r="H1596" s="13" t="str">
        <f t="shared" si="99"/>
        <v/>
      </c>
      <c r="I1596" s="13" t="str">
        <f>IF(G1596="","",IFERROR(IF(IF(K1596="","",INDEX(收费标合同信息维护!A:Q,MATCH(G1596,收费标合同信息维护!M:M,0),13))=G1596,"有","无"),"无"))</f>
        <v/>
      </c>
      <c r="J1596" s="3" t="s">
        <v>4316</v>
      </c>
      <c r="K1596" s="3" t="s">
        <v>6310</v>
      </c>
      <c r="L1596" s="3" t="s">
        <v>6025</v>
      </c>
      <c r="M1596" s="3" t="s">
        <v>6026</v>
      </c>
      <c r="N1596" s="3" t="s">
        <v>6477</v>
      </c>
      <c r="O1596" s="3" t="s">
        <v>6478</v>
      </c>
      <c r="P1596" s="3" t="s">
        <v>6025</v>
      </c>
      <c r="Q1596" s="3" t="s">
        <v>10001</v>
      </c>
      <c r="R1596" s="3" t="s">
        <v>6484</v>
      </c>
      <c r="S1596" s="3" t="s">
        <v>6491</v>
      </c>
      <c r="T1596" s="3" t="s">
        <v>6493</v>
      </c>
      <c r="U1596" s="3" t="s">
        <v>154</v>
      </c>
      <c r="V1596" s="3" t="s">
        <v>10002</v>
      </c>
      <c r="W1596" s="3" t="s">
        <v>154</v>
      </c>
      <c r="X1596" s="3" t="s">
        <v>154</v>
      </c>
      <c r="Y1596" s="3" t="s">
        <v>154</v>
      </c>
      <c r="Z1596" s="3" t="s">
        <v>154</v>
      </c>
      <c r="AA1596" s="3" t="s">
        <v>154</v>
      </c>
      <c r="AB1596" s="3" t="s">
        <v>154</v>
      </c>
      <c r="AC1596" s="3" t="s">
        <v>154</v>
      </c>
      <c r="AD1596" s="3" t="s">
        <v>6151</v>
      </c>
      <c r="AE1596" s="3" t="s">
        <v>6151</v>
      </c>
      <c r="AF1596" s="3" t="s">
        <v>154</v>
      </c>
      <c r="AG1596" s="3" t="s">
        <v>154</v>
      </c>
      <c r="AH1596" s="3" t="s">
        <v>6478</v>
      </c>
      <c r="AI1596" s="3" t="s">
        <v>6482</v>
      </c>
      <c r="AJ1596" s="3" t="s">
        <v>30</v>
      </c>
    </row>
    <row r="1597" spans="1:36" ht="15">
      <c r="A1597" s="10">
        <v>1700</v>
      </c>
      <c r="B1597" t="str">
        <f>IF(K1597="总计","",INDEX(主数据!A:AD,MATCH(J1597,主数据!A:A,0),9))</f>
        <v>华北大区公司</v>
      </c>
      <c r="C1597" t="str">
        <f>IF(K1597="","",INDEX(主数据!A:AD,MATCH(J1597,主数据!A:A,0),11))</f>
        <v>北京二城区</v>
      </c>
      <c r="D1597" t="str">
        <f t="shared" si="96"/>
        <v>BJ22物业服务费标准方式2.50</v>
      </c>
      <c r="E1597" s="13" t="str">
        <f t="shared" si="98"/>
        <v>2.50</v>
      </c>
      <c r="F1597" s="13" t="str">
        <f>IF(E1597="","",IFERROR(IF(IF(K1597="","",INDEX(收费标合同信息维护!A:Q,MATCH(D1597,收费标合同信息维护!J:J,0),10))=D1597,"有","无"),"无"))</f>
        <v>无</v>
      </c>
      <c r="G1597" s="13" t="str">
        <f t="shared" si="97"/>
        <v/>
      </c>
      <c r="H1597" s="13" t="str">
        <f t="shared" si="99"/>
        <v/>
      </c>
      <c r="I1597" s="13" t="str">
        <f>IF(G1597="","",IFERROR(IF(IF(K1597="","",INDEX(收费标合同信息维护!A:Q,MATCH(G1597,收费标合同信息维护!M:M,0),13))=G1597,"有","无"),"无"))</f>
        <v/>
      </c>
      <c r="J1597" s="3" t="s">
        <v>4316</v>
      </c>
      <c r="K1597" s="3" t="s">
        <v>6310</v>
      </c>
      <c r="L1597" s="3" t="s">
        <v>6025</v>
      </c>
      <c r="M1597" s="3" t="s">
        <v>6026</v>
      </c>
      <c r="N1597" s="3" t="s">
        <v>6477</v>
      </c>
      <c r="O1597" s="3" t="s">
        <v>6478</v>
      </c>
      <c r="P1597" s="3" t="s">
        <v>6794</v>
      </c>
      <c r="Q1597" s="3" t="s">
        <v>6687</v>
      </c>
      <c r="R1597" s="3" t="s">
        <v>6484</v>
      </c>
      <c r="S1597" s="3" t="s">
        <v>6485</v>
      </c>
      <c r="T1597" s="3" t="s">
        <v>6537</v>
      </c>
      <c r="U1597" s="3" t="s">
        <v>154</v>
      </c>
      <c r="V1597" s="3" t="s">
        <v>6675</v>
      </c>
      <c r="W1597" s="3" t="s">
        <v>154</v>
      </c>
      <c r="X1597" s="3" t="s">
        <v>154</v>
      </c>
      <c r="Y1597" s="3" t="s">
        <v>154</v>
      </c>
      <c r="Z1597" s="3" t="s">
        <v>154</v>
      </c>
      <c r="AA1597" s="3" t="s">
        <v>154</v>
      </c>
      <c r="AB1597" s="3" t="s">
        <v>154</v>
      </c>
      <c r="AC1597" s="3" t="s">
        <v>154</v>
      </c>
      <c r="AD1597" s="3" t="s">
        <v>6151</v>
      </c>
      <c r="AE1597" s="3" t="s">
        <v>6151</v>
      </c>
      <c r="AF1597" s="3" t="s">
        <v>154</v>
      </c>
      <c r="AG1597" s="3" t="s">
        <v>154</v>
      </c>
      <c r="AH1597" s="3" t="s">
        <v>6478</v>
      </c>
      <c r="AI1597" s="3" t="s">
        <v>6482</v>
      </c>
      <c r="AJ1597" s="3" t="s">
        <v>6221</v>
      </c>
    </row>
    <row r="1598" spans="1:36" ht="15">
      <c r="A1598" s="10">
        <v>1701</v>
      </c>
      <c r="B1598" t="str">
        <f>IF(K1598="总计","",INDEX(主数据!A:AD,MATCH(J1598,主数据!A:A,0),9))</f>
        <v>华北大区公司</v>
      </c>
      <c r="C1598" t="str">
        <f>IF(K1598="","",INDEX(主数据!A:AD,MATCH(J1598,主数据!A:A,0),11))</f>
        <v>北京二城区</v>
      </c>
      <c r="D1598" t="str">
        <f t="shared" si="96"/>
        <v>BJ22物业服务费标准方式2.10</v>
      </c>
      <c r="E1598" s="13" t="str">
        <f t="shared" si="98"/>
        <v>2.10</v>
      </c>
      <c r="F1598" s="13" t="str">
        <f>IF(E1598="","",IFERROR(IF(IF(K1598="","",INDEX(收费标合同信息维护!A:Q,MATCH(D1598,收费标合同信息维护!J:J,0),10))=D1598,"有","无"),"无"))</f>
        <v>无</v>
      </c>
      <c r="G1598" s="13" t="str">
        <f t="shared" si="97"/>
        <v/>
      </c>
      <c r="H1598" s="13" t="str">
        <f t="shared" si="99"/>
        <v/>
      </c>
      <c r="I1598" s="13" t="str">
        <f>IF(G1598="","",IFERROR(IF(IF(K1598="","",INDEX(收费标合同信息维护!A:Q,MATCH(G1598,收费标合同信息维护!M:M,0),13))=G1598,"有","无"),"无"))</f>
        <v/>
      </c>
      <c r="J1598" s="3" t="s">
        <v>4316</v>
      </c>
      <c r="K1598" s="3" t="s">
        <v>6310</v>
      </c>
      <c r="L1598" s="3" t="s">
        <v>6025</v>
      </c>
      <c r="M1598" s="3" t="s">
        <v>6026</v>
      </c>
      <c r="N1598" s="3" t="s">
        <v>6477</v>
      </c>
      <c r="O1598" s="3" t="s">
        <v>6478</v>
      </c>
      <c r="P1598" s="3" t="s">
        <v>7406</v>
      </c>
      <c r="Q1598" s="3" t="s">
        <v>10003</v>
      </c>
      <c r="R1598" s="3" t="s">
        <v>6484</v>
      </c>
      <c r="S1598" s="3" t="s">
        <v>6485</v>
      </c>
      <c r="T1598" s="3" t="s">
        <v>6537</v>
      </c>
      <c r="U1598" s="3" t="s">
        <v>154</v>
      </c>
      <c r="V1598" s="3" t="s">
        <v>8269</v>
      </c>
      <c r="W1598" s="3" t="s">
        <v>154</v>
      </c>
      <c r="X1598" s="3" t="s">
        <v>154</v>
      </c>
      <c r="Y1598" s="3" t="s">
        <v>154</v>
      </c>
      <c r="Z1598" s="3" t="s">
        <v>154</v>
      </c>
      <c r="AA1598" s="3" t="s">
        <v>154</v>
      </c>
      <c r="AB1598" s="3" t="s">
        <v>154</v>
      </c>
      <c r="AC1598" s="3" t="s">
        <v>154</v>
      </c>
      <c r="AD1598" s="3" t="s">
        <v>6151</v>
      </c>
      <c r="AE1598" s="3" t="s">
        <v>6151</v>
      </c>
      <c r="AF1598" s="3" t="s">
        <v>6040</v>
      </c>
      <c r="AG1598" s="3" t="s">
        <v>154</v>
      </c>
      <c r="AH1598" s="3" t="s">
        <v>6478</v>
      </c>
      <c r="AI1598" s="3" t="s">
        <v>6482</v>
      </c>
      <c r="AJ1598" s="3" t="s">
        <v>10004</v>
      </c>
    </row>
    <row r="1599" spans="1:36" ht="15">
      <c r="A1599" s="10">
        <v>1702</v>
      </c>
      <c r="B1599" t="str">
        <f>IF(K1599="总计","",INDEX(主数据!A:AD,MATCH(J1599,主数据!A:A,0),9))</f>
        <v>华北大区公司</v>
      </c>
      <c r="C1599" t="str">
        <f>IF(K1599="","",INDEX(主数据!A:AD,MATCH(J1599,主数据!A:A,0),11))</f>
        <v>北京二城区</v>
      </c>
      <c r="D1599" t="str">
        <f t="shared" si="96"/>
        <v>BJ22物业服务费标准方式1.70</v>
      </c>
      <c r="E1599" s="13" t="str">
        <f t="shared" si="98"/>
        <v>1.70</v>
      </c>
      <c r="F1599" s="13" t="str">
        <f>IF(E1599="","",IFERROR(IF(IF(K1599="","",INDEX(收费标合同信息维护!A:Q,MATCH(D1599,收费标合同信息维护!J:J,0),10))=D1599,"有","无"),"无"))</f>
        <v>无</v>
      </c>
      <c r="G1599" s="13" t="str">
        <f t="shared" si="97"/>
        <v/>
      </c>
      <c r="H1599" s="13" t="str">
        <f t="shared" si="99"/>
        <v/>
      </c>
      <c r="I1599" s="13" t="str">
        <f>IF(G1599="","",IFERROR(IF(IF(K1599="","",INDEX(收费标合同信息维护!A:Q,MATCH(G1599,收费标合同信息维护!M:M,0),13))=G1599,"有","无"),"无"))</f>
        <v/>
      </c>
      <c r="J1599" s="3" t="s">
        <v>4316</v>
      </c>
      <c r="K1599" s="3" t="s">
        <v>6310</v>
      </c>
      <c r="L1599" s="3" t="s">
        <v>6025</v>
      </c>
      <c r="M1599" s="3" t="s">
        <v>6026</v>
      </c>
      <c r="N1599" s="3" t="s">
        <v>6477</v>
      </c>
      <c r="O1599" s="3" t="s">
        <v>6478</v>
      </c>
      <c r="P1599" s="3" t="s">
        <v>6796</v>
      </c>
      <c r="Q1599" s="3" t="s">
        <v>10005</v>
      </c>
      <c r="R1599" s="3" t="s">
        <v>6484</v>
      </c>
      <c r="S1599" s="3" t="s">
        <v>6485</v>
      </c>
      <c r="T1599" s="3" t="s">
        <v>6537</v>
      </c>
      <c r="U1599" s="3" t="s">
        <v>154</v>
      </c>
      <c r="V1599" s="3" t="s">
        <v>9710</v>
      </c>
      <c r="W1599" s="3" t="s">
        <v>154</v>
      </c>
      <c r="X1599" s="3" t="s">
        <v>154</v>
      </c>
      <c r="Y1599" s="3" t="s">
        <v>154</v>
      </c>
      <c r="Z1599" s="3" t="s">
        <v>154</v>
      </c>
      <c r="AA1599" s="3" t="s">
        <v>154</v>
      </c>
      <c r="AB1599" s="3" t="s">
        <v>154</v>
      </c>
      <c r="AC1599" s="3" t="s">
        <v>154</v>
      </c>
      <c r="AD1599" s="3" t="s">
        <v>6151</v>
      </c>
      <c r="AE1599" s="3" t="s">
        <v>6151</v>
      </c>
      <c r="AF1599" s="3" t="s">
        <v>154</v>
      </c>
      <c r="AG1599" s="3" t="s">
        <v>154</v>
      </c>
      <c r="AH1599" s="3" t="s">
        <v>6478</v>
      </c>
      <c r="AI1599" s="3" t="s">
        <v>6482</v>
      </c>
      <c r="AJ1599" s="3" t="s">
        <v>10006</v>
      </c>
    </row>
    <row r="1600" spans="1:36" ht="15">
      <c r="A1600" s="10">
        <v>1703</v>
      </c>
      <c r="B1600" t="str">
        <f>IF(K1600="总计","",INDEX(主数据!A:AD,MATCH(J1600,主数据!A:A,0),9))</f>
        <v>华北大区公司</v>
      </c>
      <c r="C1600" t="str">
        <f>IF(K1600="","",INDEX(主数据!A:AD,MATCH(J1600,主数据!A:A,0),11))</f>
        <v>北京二城区</v>
      </c>
      <c r="D1600" t="str">
        <f t="shared" si="96"/>
        <v>BJ22物业服务费标准方式5.61</v>
      </c>
      <c r="E1600" s="13" t="str">
        <f t="shared" si="98"/>
        <v>5.61</v>
      </c>
      <c r="F1600" s="13" t="str">
        <f>IF(E1600="","",IFERROR(IF(IF(K1600="","",INDEX(收费标合同信息维护!A:Q,MATCH(D1600,收费标合同信息维护!J:J,0),10))=D1600,"有","无"),"无"))</f>
        <v>无</v>
      </c>
      <c r="G1600" s="13" t="str">
        <f t="shared" si="97"/>
        <v/>
      </c>
      <c r="H1600" s="13" t="str">
        <f t="shared" si="99"/>
        <v/>
      </c>
      <c r="I1600" s="13" t="str">
        <f>IF(G1600="","",IFERROR(IF(IF(K1600="","",INDEX(收费标合同信息维护!A:Q,MATCH(G1600,收费标合同信息维护!M:M,0),13))=G1600,"有","无"),"无"))</f>
        <v/>
      </c>
      <c r="J1600" s="3" t="s">
        <v>4316</v>
      </c>
      <c r="K1600" s="3" t="s">
        <v>6310</v>
      </c>
      <c r="L1600" s="3" t="s">
        <v>6025</v>
      </c>
      <c r="M1600" s="3" t="s">
        <v>6026</v>
      </c>
      <c r="N1600" s="3" t="s">
        <v>6477</v>
      </c>
      <c r="O1600" s="3" t="s">
        <v>6478</v>
      </c>
      <c r="P1600" s="3" t="s">
        <v>9319</v>
      </c>
      <c r="Q1600" s="3" t="s">
        <v>10007</v>
      </c>
      <c r="R1600" s="3" t="s">
        <v>6484</v>
      </c>
      <c r="S1600" s="3" t="s">
        <v>6485</v>
      </c>
      <c r="T1600" s="3" t="s">
        <v>6537</v>
      </c>
      <c r="U1600" s="3" t="s">
        <v>154</v>
      </c>
      <c r="V1600" s="3" t="s">
        <v>10008</v>
      </c>
      <c r="W1600" s="3" t="s">
        <v>154</v>
      </c>
      <c r="X1600" s="3" t="s">
        <v>154</v>
      </c>
      <c r="Y1600" s="3" t="s">
        <v>154</v>
      </c>
      <c r="Z1600" s="3" t="s">
        <v>154</v>
      </c>
      <c r="AA1600" s="3" t="s">
        <v>154</v>
      </c>
      <c r="AB1600" s="3" t="s">
        <v>154</v>
      </c>
      <c r="AC1600" s="3" t="s">
        <v>154</v>
      </c>
      <c r="AD1600" s="3" t="s">
        <v>6151</v>
      </c>
      <c r="AE1600" s="3" t="s">
        <v>6151</v>
      </c>
      <c r="AF1600" s="3" t="s">
        <v>154</v>
      </c>
      <c r="AG1600" s="3" t="s">
        <v>154</v>
      </c>
      <c r="AH1600" s="3" t="s">
        <v>6478</v>
      </c>
      <c r="AI1600" s="3" t="s">
        <v>6482</v>
      </c>
      <c r="AJ1600" s="3" t="s">
        <v>6032</v>
      </c>
    </row>
    <row r="1601" spans="1:36" ht="15">
      <c r="A1601" s="10">
        <v>1704</v>
      </c>
      <c r="B1601" t="str">
        <f>IF(K1601="总计","",INDEX(主数据!A:AD,MATCH(J1601,主数据!A:A,0),9))</f>
        <v>华北大区公司</v>
      </c>
      <c r="C1601" t="str">
        <f>IF(K1601="","",INDEX(主数据!A:AD,MATCH(J1601,主数据!A:A,0),11))</f>
        <v>北京二城区</v>
      </c>
      <c r="D1601" t="str">
        <f t="shared" si="96"/>
        <v>BJ22物业服务费标准方式3.88</v>
      </c>
      <c r="E1601" s="13" t="str">
        <f t="shared" si="98"/>
        <v>3.88</v>
      </c>
      <c r="F1601" s="13" t="str">
        <f>IF(E1601="","",IFERROR(IF(IF(K1601="","",INDEX(收费标合同信息维护!A:Q,MATCH(D1601,收费标合同信息维护!J:J,0),10))=D1601,"有","无"),"无"))</f>
        <v>无</v>
      </c>
      <c r="G1601" s="13" t="str">
        <f t="shared" si="97"/>
        <v/>
      </c>
      <c r="H1601" s="13" t="str">
        <f t="shared" si="99"/>
        <v/>
      </c>
      <c r="I1601" s="13" t="str">
        <f>IF(G1601="","",IFERROR(IF(IF(K1601="","",INDEX(收费标合同信息维护!A:Q,MATCH(G1601,收费标合同信息维护!M:M,0),13))=G1601,"有","无"),"无"))</f>
        <v/>
      </c>
      <c r="J1601" s="3" t="s">
        <v>4316</v>
      </c>
      <c r="K1601" s="3" t="s">
        <v>6310</v>
      </c>
      <c r="L1601" s="3" t="s">
        <v>6025</v>
      </c>
      <c r="M1601" s="3" t="s">
        <v>6026</v>
      </c>
      <c r="N1601" s="3" t="s">
        <v>6477</v>
      </c>
      <c r="O1601" s="3" t="s">
        <v>6478</v>
      </c>
      <c r="P1601" s="3" t="s">
        <v>9322</v>
      </c>
      <c r="Q1601" s="3" t="s">
        <v>10009</v>
      </c>
      <c r="R1601" s="3" t="s">
        <v>6484</v>
      </c>
      <c r="S1601" s="3" t="s">
        <v>6485</v>
      </c>
      <c r="T1601" s="3" t="s">
        <v>6537</v>
      </c>
      <c r="U1601" s="3" t="s">
        <v>154</v>
      </c>
      <c r="V1601" s="3" t="s">
        <v>10010</v>
      </c>
      <c r="W1601" s="3" t="s">
        <v>154</v>
      </c>
      <c r="X1601" s="3" t="s">
        <v>154</v>
      </c>
      <c r="Y1601" s="3" t="s">
        <v>154</v>
      </c>
      <c r="Z1601" s="3" t="s">
        <v>154</v>
      </c>
      <c r="AA1601" s="3" t="s">
        <v>154</v>
      </c>
      <c r="AB1601" s="3" t="s">
        <v>154</v>
      </c>
      <c r="AC1601" s="3" t="s">
        <v>154</v>
      </c>
      <c r="AD1601" s="3" t="s">
        <v>6151</v>
      </c>
      <c r="AE1601" s="3" t="s">
        <v>6151</v>
      </c>
      <c r="AF1601" s="3" t="s">
        <v>6040</v>
      </c>
      <c r="AG1601" s="3" t="s">
        <v>154</v>
      </c>
      <c r="AH1601" s="3" t="s">
        <v>6478</v>
      </c>
      <c r="AI1601" s="3" t="s">
        <v>6482</v>
      </c>
      <c r="AJ1601" s="3" t="s">
        <v>7176</v>
      </c>
    </row>
    <row r="1602" spans="1:36" ht="15">
      <c r="A1602" s="10">
        <v>1705</v>
      </c>
      <c r="B1602" t="str">
        <f>IF(K1602="总计","",INDEX(主数据!A:AD,MATCH(J1602,主数据!A:A,0),9))</f>
        <v>华北大区公司</v>
      </c>
      <c r="C1602" t="str">
        <f>IF(K1602="","",INDEX(主数据!A:AD,MATCH(J1602,主数据!A:A,0),11))</f>
        <v>北京二城区</v>
      </c>
      <c r="D1602" t="str">
        <f t="shared" ref="D1602:D1665" si="100">J1602&amp;M1602&amp;R1602&amp;E1602</f>
        <v>BJ22物业服务费标准方式4.50</v>
      </c>
      <c r="E1602" s="13" t="str">
        <f t="shared" si="98"/>
        <v>4.50</v>
      </c>
      <c r="F1602" s="13" t="str">
        <f>IF(E1602="","",IFERROR(IF(IF(K1602="","",INDEX(收费标合同信息维护!A:Q,MATCH(D1602,收费标合同信息维护!J:J,0),10))=D1602,"有","无"),"无"))</f>
        <v>无</v>
      </c>
      <c r="G1602" s="13" t="str">
        <f t="shared" ref="G1602:G1665" si="101">IF(W1602="","",J1602&amp;M1602&amp;R1602&amp;H1602)</f>
        <v/>
      </c>
      <c r="H1602" s="13" t="str">
        <f t="shared" si="99"/>
        <v/>
      </c>
      <c r="I1602" s="13" t="str">
        <f>IF(G1602="","",IFERROR(IF(IF(K1602="","",INDEX(收费标合同信息维护!A:Q,MATCH(G1602,收费标合同信息维护!M:M,0),13))=G1602,"有","无"),"无"))</f>
        <v/>
      </c>
      <c r="J1602" s="3" t="s">
        <v>4316</v>
      </c>
      <c r="K1602" s="3" t="s">
        <v>6310</v>
      </c>
      <c r="L1602" s="3" t="s">
        <v>6025</v>
      </c>
      <c r="M1602" s="3" t="s">
        <v>6026</v>
      </c>
      <c r="N1602" s="3" t="s">
        <v>6477</v>
      </c>
      <c r="O1602" s="3" t="s">
        <v>6478</v>
      </c>
      <c r="P1602" s="3" t="s">
        <v>9324</v>
      </c>
      <c r="Q1602" s="3" t="s">
        <v>10011</v>
      </c>
      <c r="R1602" s="3" t="s">
        <v>6484</v>
      </c>
      <c r="S1602" s="3" t="s">
        <v>6485</v>
      </c>
      <c r="T1602" s="3" t="s">
        <v>6537</v>
      </c>
      <c r="U1602" s="3" t="s">
        <v>154</v>
      </c>
      <c r="V1602" s="3" t="s">
        <v>6507</v>
      </c>
      <c r="W1602" s="3" t="s">
        <v>154</v>
      </c>
      <c r="X1602" s="3" t="s">
        <v>154</v>
      </c>
      <c r="Y1602" s="3" t="s">
        <v>154</v>
      </c>
      <c r="Z1602" s="3" t="s">
        <v>154</v>
      </c>
      <c r="AA1602" s="3" t="s">
        <v>154</v>
      </c>
      <c r="AB1602" s="3" t="s">
        <v>154</v>
      </c>
      <c r="AC1602" s="3" t="s">
        <v>154</v>
      </c>
      <c r="AD1602" s="3" t="s">
        <v>6151</v>
      </c>
      <c r="AE1602" s="3" t="s">
        <v>6151</v>
      </c>
      <c r="AF1602" s="3" t="s">
        <v>154</v>
      </c>
      <c r="AG1602" s="3" t="s">
        <v>154</v>
      </c>
      <c r="AH1602" s="3" t="s">
        <v>6478</v>
      </c>
      <c r="AI1602" s="3" t="s">
        <v>6482</v>
      </c>
      <c r="AJ1602" s="3" t="s">
        <v>12</v>
      </c>
    </row>
    <row r="1603" spans="1:36" ht="15">
      <c r="A1603" s="10">
        <v>1706</v>
      </c>
      <c r="B1603" t="str">
        <f>IF(K1603="总计","",INDEX(主数据!A:AD,MATCH(J1603,主数据!A:A,0),9))</f>
        <v>华北大区公司</v>
      </c>
      <c r="C1603" t="str">
        <f>IF(K1603="","",INDEX(主数据!A:AD,MATCH(J1603,主数据!A:A,0),11))</f>
        <v>北京二城区</v>
      </c>
      <c r="D1603" t="str">
        <f t="shared" si="100"/>
        <v>BJ22物业服务费标准方式1.94</v>
      </c>
      <c r="E1603" s="13" t="str">
        <f t="shared" ref="E1603:E1666" si="102">TEXT(IF(V1603="","",--V1603),"0.00")</f>
        <v>1.94</v>
      </c>
      <c r="F1603" s="13" t="str">
        <f>IF(E1603="","",IFERROR(IF(IF(K1603="","",INDEX(收费标合同信息维护!A:Q,MATCH(D1603,收费标合同信息维护!J:J,0),10))=D1603,"有","无"),"无"))</f>
        <v>无</v>
      </c>
      <c r="G1603" s="13" t="str">
        <f t="shared" si="101"/>
        <v/>
      </c>
      <c r="H1603" s="13" t="str">
        <f t="shared" ref="H1603:H1666" si="103">TEXT(IF(W1603="","",--W1603),"0.00")</f>
        <v/>
      </c>
      <c r="I1603" s="13" t="str">
        <f>IF(G1603="","",IFERROR(IF(IF(K1603="","",INDEX(收费标合同信息维护!A:Q,MATCH(G1603,收费标合同信息维护!M:M,0),13))=G1603,"有","无"),"无"))</f>
        <v/>
      </c>
      <c r="J1603" s="3" t="s">
        <v>4316</v>
      </c>
      <c r="K1603" s="3" t="s">
        <v>6310</v>
      </c>
      <c r="L1603" s="3" t="s">
        <v>6025</v>
      </c>
      <c r="M1603" s="3" t="s">
        <v>6026</v>
      </c>
      <c r="N1603" s="3" t="s">
        <v>6477</v>
      </c>
      <c r="O1603" s="3" t="s">
        <v>6478</v>
      </c>
      <c r="P1603" s="3" t="s">
        <v>9326</v>
      </c>
      <c r="Q1603" s="3" t="s">
        <v>10012</v>
      </c>
      <c r="R1603" s="3" t="s">
        <v>6484</v>
      </c>
      <c r="S1603" s="3" t="s">
        <v>6485</v>
      </c>
      <c r="T1603" s="3" t="s">
        <v>6537</v>
      </c>
      <c r="U1603" s="3" t="s">
        <v>154</v>
      </c>
      <c r="V1603" s="3" t="s">
        <v>10002</v>
      </c>
      <c r="W1603" s="3" t="s">
        <v>154</v>
      </c>
      <c r="X1603" s="3" t="s">
        <v>154</v>
      </c>
      <c r="Y1603" s="3" t="s">
        <v>154</v>
      </c>
      <c r="Z1603" s="3" t="s">
        <v>154</v>
      </c>
      <c r="AA1603" s="3" t="s">
        <v>154</v>
      </c>
      <c r="AB1603" s="3" t="s">
        <v>154</v>
      </c>
      <c r="AC1603" s="3" t="s">
        <v>154</v>
      </c>
      <c r="AD1603" s="3" t="s">
        <v>6151</v>
      </c>
      <c r="AE1603" s="3" t="s">
        <v>6151</v>
      </c>
      <c r="AF1603" s="3" t="s">
        <v>6040</v>
      </c>
      <c r="AG1603" s="3" t="s">
        <v>154</v>
      </c>
      <c r="AH1603" s="3" t="s">
        <v>6478</v>
      </c>
      <c r="AI1603" s="3" t="s">
        <v>6482</v>
      </c>
      <c r="AJ1603" s="3" t="s">
        <v>6031</v>
      </c>
    </row>
    <row r="1604" spans="1:36" ht="15">
      <c r="A1604" s="10">
        <v>1707</v>
      </c>
      <c r="B1604" t="str">
        <f>IF(K1604="总计","",INDEX(主数据!A:AD,MATCH(J1604,主数据!A:A,0),9))</f>
        <v>华北大区公司</v>
      </c>
      <c r="C1604" t="str">
        <f>IF(K1604="","",INDEX(主数据!A:AD,MATCH(J1604,主数据!A:A,0),11))</f>
        <v>北京二城区</v>
      </c>
      <c r="D1604" t="str">
        <f t="shared" si="100"/>
        <v>BJ22物业服务费标准方式1.70</v>
      </c>
      <c r="E1604" s="13" t="str">
        <f t="shared" si="102"/>
        <v>1.70</v>
      </c>
      <c r="F1604" s="13" t="str">
        <f>IF(E1604="","",IFERROR(IF(IF(K1604="","",INDEX(收费标合同信息维护!A:Q,MATCH(D1604,收费标合同信息维护!J:J,0),10))=D1604,"有","无"),"无"))</f>
        <v>无</v>
      </c>
      <c r="G1604" s="13" t="str">
        <f t="shared" si="101"/>
        <v/>
      </c>
      <c r="H1604" s="13" t="str">
        <f t="shared" si="103"/>
        <v/>
      </c>
      <c r="I1604" s="13" t="str">
        <f>IF(G1604="","",IFERROR(IF(IF(K1604="","",INDEX(收费标合同信息维护!A:Q,MATCH(G1604,收费标合同信息维护!M:M,0),13))=G1604,"有","无"),"无"))</f>
        <v/>
      </c>
      <c r="J1604" s="3" t="s">
        <v>4316</v>
      </c>
      <c r="K1604" s="3" t="s">
        <v>6310</v>
      </c>
      <c r="L1604" s="3" t="s">
        <v>6025</v>
      </c>
      <c r="M1604" s="3" t="s">
        <v>6026</v>
      </c>
      <c r="N1604" s="3" t="s">
        <v>6477</v>
      </c>
      <c r="O1604" s="3" t="s">
        <v>6478</v>
      </c>
      <c r="P1604" s="3" t="s">
        <v>10013</v>
      </c>
      <c r="Q1604" s="3" t="s">
        <v>10014</v>
      </c>
      <c r="R1604" s="3" t="s">
        <v>6484</v>
      </c>
      <c r="S1604" s="3" t="s">
        <v>6491</v>
      </c>
      <c r="T1604" s="3" t="s">
        <v>6537</v>
      </c>
      <c r="U1604" s="3" t="s">
        <v>154</v>
      </c>
      <c r="V1604" s="3" t="s">
        <v>9710</v>
      </c>
      <c r="W1604" s="3" t="s">
        <v>154</v>
      </c>
      <c r="X1604" s="3" t="s">
        <v>154</v>
      </c>
      <c r="Y1604" s="3" t="s">
        <v>154</v>
      </c>
      <c r="Z1604" s="3" t="s">
        <v>154</v>
      </c>
      <c r="AA1604" s="3" t="s">
        <v>154</v>
      </c>
      <c r="AB1604" s="3" t="s">
        <v>154</v>
      </c>
      <c r="AC1604" s="3" t="s">
        <v>154</v>
      </c>
      <c r="AD1604" s="3" t="s">
        <v>6151</v>
      </c>
      <c r="AE1604" s="3" t="s">
        <v>6151</v>
      </c>
      <c r="AF1604" s="3" t="s">
        <v>154</v>
      </c>
      <c r="AG1604" s="3" t="s">
        <v>154</v>
      </c>
      <c r="AH1604" s="3" t="s">
        <v>6478</v>
      </c>
      <c r="AI1604" s="3" t="s">
        <v>6482</v>
      </c>
      <c r="AJ1604" s="3" t="s">
        <v>6489</v>
      </c>
    </row>
    <row r="1605" spans="1:36" ht="15">
      <c r="A1605" s="10">
        <v>1708</v>
      </c>
      <c r="B1605" t="str">
        <f>IF(K1605="总计","",INDEX(主数据!A:AD,MATCH(J1605,主数据!A:A,0),9))</f>
        <v>华北大区公司</v>
      </c>
      <c r="C1605" t="str">
        <f>IF(K1605="","",INDEX(主数据!A:AD,MATCH(J1605,主数据!A:A,0),11))</f>
        <v>北京二城区</v>
      </c>
      <c r="D1605" t="str">
        <f t="shared" si="100"/>
        <v>BJ22物业服务费标准方式2.10</v>
      </c>
      <c r="E1605" s="13" t="str">
        <f t="shared" si="102"/>
        <v>2.10</v>
      </c>
      <c r="F1605" s="13" t="str">
        <f>IF(E1605="","",IFERROR(IF(IF(K1605="","",INDEX(收费标合同信息维护!A:Q,MATCH(D1605,收费标合同信息维护!J:J,0),10))=D1605,"有","无"),"无"))</f>
        <v>无</v>
      </c>
      <c r="G1605" s="13" t="str">
        <f t="shared" si="101"/>
        <v/>
      </c>
      <c r="H1605" s="13" t="str">
        <f t="shared" si="103"/>
        <v/>
      </c>
      <c r="I1605" s="13" t="str">
        <f>IF(G1605="","",IFERROR(IF(IF(K1605="","",INDEX(收费标合同信息维护!A:Q,MATCH(G1605,收费标合同信息维护!M:M,0),13))=G1605,"有","无"),"无"))</f>
        <v/>
      </c>
      <c r="J1605" s="3" t="s">
        <v>4316</v>
      </c>
      <c r="K1605" s="3" t="s">
        <v>6310</v>
      </c>
      <c r="L1605" s="3" t="s">
        <v>6025</v>
      </c>
      <c r="M1605" s="3" t="s">
        <v>6026</v>
      </c>
      <c r="N1605" s="3" t="s">
        <v>6477</v>
      </c>
      <c r="O1605" s="3" t="s">
        <v>6478</v>
      </c>
      <c r="P1605" s="3" t="s">
        <v>10015</v>
      </c>
      <c r="Q1605" s="3" t="s">
        <v>10016</v>
      </c>
      <c r="R1605" s="3" t="s">
        <v>6484</v>
      </c>
      <c r="S1605" s="3" t="s">
        <v>6491</v>
      </c>
      <c r="T1605" s="3" t="s">
        <v>6882</v>
      </c>
      <c r="U1605" s="3" t="s">
        <v>154</v>
      </c>
      <c r="V1605" s="3" t="s">
        <v>8269</v>
      </c>
      <c r="W1605" s="3" t="s">
        <v>154</v>
      </c>
      <c r="X1605" s="3" t="s">
        <v>154</v>
      </c>
      <c r="Y1605" s="3" t="s">
        <v>154</v>
      </c>
      <c r="Z1605" s="3" t="s">
        <v>154</v>
      </c>
      <c r="AA1605" s="3" t="s">
        <v>154</v>
      </c>
      <c r="AB1605" s="3" t="s">
        <v>154</v>
      </c>
      <c r="AC1605" s="3" t="s">
        <v>154</v>
      </c>
      <c r="AD1605" s="3" t="s">
        <v>6151</v>
      </c>
      <c r="AE1605" s="3" t="s">
        <v>6151</v>
      </c>
      <c r="AF1605" s="3" t="s">
        <v>154</v>
      </c>
      <c r="AG1605" s="3" t="s">
        <v>154</v>
      </c>
      <c r="AH1605" s="3" t="s">
        <v>6478</v>
      </c>
      <c r="AI1605" s="3" t="s">
        <v>6482</v>
      </c>
      <c r="AJ1605" s="3" t="s">
        <v>6033</v>
      </c>
    </row>
    <row r="1606" spans="1:36" ht="15">
      <c r="A1606" s="10">
        <v>1709</v>
      </c>
      <c r="B1606" t="str">
        <f>IF(K1606="总计","",INDEX(主数据!A:AD,MATCH(J1606,主数据!A:A,0),9))</f>
        <v>华北大区公司</v>
      </c>
      <c r="C1606" t="str">
        <f>IF(K1606="","",INDEX(主数据!A:AD,MATCH(J1606,主数据!A:A,0),11))</f>
        <v>北京二城区</v>
      </c>
      <c r="D1606" t="str">
        <f t="shared" si="100"/>
        <v>BJ22物业服务费标准方式2.50</v>
      </c>
      <c r="E1606" s="13" t="str">
        <f t="shared" si="102"/>
        <v>2.50</v>
      </c>
      <c r="F1606" s="13" t="str">
        <f>IF(E1606="","",IFERROR(IF(IF(K1606="","",INDEX(收费标合同信息维护!A:Q,MATCH(D1606,收费标合同信息维护!J:J,0),10))=D1606,"有","无"),"无"))</f>
        <v>无</v>
      </c>
      <c r="G1606" s="13" t="str">
        <f t="shared" si="101"/>
        <v/>
      </c>
      <c r="H1606" s="13" t="str">
        <f t="shared" si="103"/>
        <v/>
      </c>
      <c r="I1606" s="13" t="str">
        <f>IF(G1606="","",IFERROR(IF(IF(K1606="","",INDEX(收费标合同信息维护!A:Q,MATCH(G1606,收费标合同信息维护!M:M,0),13))=G1606,"有","无"),"无"))</f>
        <v/>
      </c>
      <c r="J1606" s="3" t="s">
        <v>4316</v>
      </c>
      <c r="K1606" s="3" t="s">
        <v>6310</v>
      </c>
      <c r="L1606" s="3" t="s">
        <v>6025</v>
      </c>
      <c r="M1606" s="3" t="s">
        <v>6026</v>
      </c>
      <c r="N1606" s="3" t="s">
        <v>6477</v>
      </c>
      <c r="O1606" s="3" t="s">
        <v>6478</v>
      </c>
      <c r="P1606" s="3" t="s">
        <v>10017</v>
      </c>
      <c r="Q1606" s="3" t="s">
        <v>10018</v>
      </c>
      <c r="R1606" s="3" t="s">
        <v>6484</v>
      </c>
      <c r="S1606" s="3" t="s">
        <v>6491</v>
      </c>
      <c r="T1606" s="3" t="s">
        <v>7319</v>
      </c>
      <c r="U1606" s="3" t="s">
        <v>154</v>
      </c>
      <c r="V1606" s="3" t="s">
        <v>6675</v>
      </c>
      <c r="W1606" s="3" t="s">
        <v>154</v>
      </c>
      <c r="X1606" s="3" t="s">
        <v>154</v>
      </c>
      <c r="Y1606" s="3" t="s">
        <v>154</v>
      </c>
      <c r="Z1606" s="3" t="s">
        <v>154</v>
      </c>
      <c r="AA1606" s="3" t="s">
        <v>154</v>
      </c>
      <c r="AB1606" s="3" t="s">
        <v>154</v>
      </c>
      <c r="AC1606" s="3" t="s">
        <v>154</v>
      </c>
      <c r="AD1606" s="3" t="s">
        <v>6151</v>
      </c>
      <c r="AE1606" s="3" t="s">
        <v>6151</v>
      </c>
      <c r="AF1606" s="3" t="s">
        <v>154</v>
      </c>
      <c r="AG1606" s="3" t="s">
        <v>154</v>
      </c>
      <c r="AH1606" s="3" t="s">
        <v>6478</v>
      </c>
      <c r="AI1606" s="3" t="s">
        <v>6482</v>
      </c>
      <c r="AJ1606" s="3" t="s">
        <v>6489</v>
      </c>
    </row>
    <row r="1607" spans="1:36" ht="15">
      <c r="A1607" s="10">
        <v>1710</v>
      </c>
      <c r="B1607" t="str">
        <f>IF(K1607="总计","",INDEX(主数据!A:AD,MATCH(J1607,主数据!A:A,0),9))</f>
        <v>华北大区公司</v>
      </c>
      <c r="C1607" t="str">
        <f>IF(K1607="","",INDEX(主数据!A:AD,MATCH(J1607,主数据!A:A,0),11))</f>
        <v>北京二城区</v>
      </c>
      <c r="D1607" t="str">
        <f t="shared" si="100"/>
        <v>BJ22物业服务费标准方式3.88</v>
      </c>
      <c r="E1607" s="13" t="str">
        <f t="shared" si="102"/>
        <v>3.88</v>
      </c>
      <c r="F1607" s="13" t="str">
        <f>IF(E1607="","",IFERROR(IF(IF(K1607="","",INDEX(收费标合同信息维护!A:Q,MATCH(D1607,收费标合同信息维护!J:J,0),10))=D1607,"有","无"),"无"))</f>
        <v>无</v>
      </c>
      <c r="G1607" s="13" t="str">
        <f t="shared" si="101"/>
        <v/>
      </c>
      <c r="H1607" s="13" t="str">
        <f t="shared" si="103"/>
        <v/>
      </c>
      <c r="I1607" s="13" t="str">
        <f>IF(G1607="","",IFERROR(IF(IF(K1607="","",INDEX(收费标合同信息维护!A:Q,MATCH(G1607,收费标合同信息维护!M:M,0),13))=G1607,"有","无"),"无"))</f>
        <v/>
      </c>
      <c r="J1607" s="3" t="s">
        <v>4316</v>
      </c>
      <c r="K1607" s="3" t="s">
        <v>6310</v>
      </c>
      <c r="L1607" s="3" t="s">
        <v>6025</v>
      </c>
      <c r="M1607" s="3" t="s">
        <v>6026</v>
      </c>
      <c r="N1607" s="3" t="s">
        <v>6477</v>
      </c>
      <c r="O1607" s="3" t="s">
        <v>6478</v>
      </c>
      <c r="P1607" s="3" t="s">
        <v>10019</v>
      </c>
      <c r="Q1607" s="3" t="s">
        <v>10020</v>
      </c>
      <c r="R1607" s="3" t="s">
        <v>6484</v>
      </c>
      <c r="S1607" s="3" t="s">
        <v>6491</v>
      </c>
      <c r="T1607" s="3" t="s">
        <v>6691</v>
      </c>
      <c r="U1607" s="3" t="s">
        <v>154</v>
      </c>
      <c r="V1607" s="3" t="s">
        <v>10010</v>
      </c>
      <c r="W1607" s="3" t="s">
        <v>154</v>
      </c>
      <c r="X1607" s="3" t="s">
        <v>154</v>
      </c>
      <c r="Y1607" s="3" t="s">
        <v>154</v>
      </c>
      <c r="Z1607" s="3" t="s">
        <v>154</v>
      </c>
      <c r="AA1607" s="3" t="s">
        <v>154</v>
      </c>
      <c r="AB1607" s="3" t="s">
        <v>154</v>
      </c>
      <c r="AC1607" s="3" t="s">
        <v>154</v>
      </c>
      <c r="AD1607" s="3" t="s">
        <v>6151</v>
      </c>
      <c r="AE1607" s="3" t="s">
        <v>6151</v>
      </c>
      <c r="AF1607" s="3" t="s">
        <v>6040</v>
      </c>
      <c r="AG1607" s="3" t="s">
        <v>154</v>
      </c>
      <c r="AH1607" s="3" t="s">
        <v>6478</v>
      </c>
      <c r="AI1607" s="3" t="s">
        <v>6482</v>
      </c>
      <c r="AJ1607" s="3" t="s">
        <v>6256</v>
      </c>
    </row>
    <row r="1608" spans="1:36" ht="15">
      <c r="A1608" s="10">
        <v>1711</v>
      </c>
      <c r="B1608" t="str">
        <f>IF(K1608="总计","",INDEX(主数据!A:AD,MATCH(J1608,主数据!A:A,0),9))</f>
        <v>华北大区公司</v>
      </c>
      <c r="C1608" t="str">
        <f>IF(K1608="","",INDEX(主数据!A:AD,MATCH(J1608,主数据!A:A,0),11))</f>
        <v>北京二城区</v>
      </c>
      <c r="D1608" t="str">
        <f t="shared" si="100"/>
        <v>BJ22物业服务费标准方式4.50</v>
      </c>
      <c r="E1608" s="13" t="str">
        <f t="shared" si="102"/>
        <v>4.50</v>
      </c>
      <c r="F1608" s="13" t="str">
        <f>IF(E1608="","",IFERROR(IF(IF(K1608="","",INDEX(收费标合同信息维护!A:Q,MATCH(D1608,收费标合同信息维护!J:J,0),10))=D1608,"有","无"),"无"))</f>
        <v>无</v>
      </c>
      <c r="G1608" s="13" t="str">
        <f t="shared" si="101"/>
        <v/>
      </c>
      <c r="H1608" s="13" t="str">
        <f t="shared" si="103"/>
        <v/>
      </c>
      <c r="I1608" s="13" t="str">
        <f>IF(G1608="","",IFERROR(IF(IF(K1608="","",INDEX(收费标合同信息维护!A:Q,MATCH(G1608,收费标合同信息维护!M:M,0),13))=G1608,"有","无"),"无"))</f>
        <v/>
      </c>
      <c r="J1608" s="3" t="s">
        <v>4316</v>
      </c>
      <c r="K1608" s="3" t="s">
        <v>6310</v>
      </c>
      <c r="L1608" s="3" t="s">
        <v>6025</v>
      </c>
      <c r="M1608" s="3" t="s">
        <v>6026</v>
      </c>
      <c r="N1608" s="3" t="s">
        <v>6477</v>
      </c>
      <c r="O1608" s="3" t="s">
        <v>6478</v>
      </c>
      <c r="P1608" s="3" t="s">
        <v>10021</v>
      </c>
      <c r="Q1608" s="3" t="s">
        <v>10022</v>
      </c>
      <c r="R1608" s="3" t="s">
        <v>6484</v>
      </c>
      <c r="S1608" s="3" t="s">
        <v>6491</v>
      </c>
      <c r="T1608" s="3" t="s">
        <v>7319</v>
      </c>
      <c r="U1608" s="3" t="s">
        <v>154</v>
      </c>
      <c r="V1608" s="3" t="s">
        <v>6507</v>
      </c>
      <c r="W1608" s="3" t="s">
        <v>154</v>
      </c>
      <c r="X1608" s="3" t="s">
        <v>154</v>
      </c>
      <c r="Y1608" s="3" t="s">
        <v>154</v>
      </c>
      <c r="Z1608" s="3" t="s">
        <v>154</v>
      </c>
      <c r="AA1608" s="3" t="s">
        <v>154</v>
      </c>
      <c r="AB1608" s="3" t="s">
        <v>154</v>
      </c>
      <c r="AC1608" s="3" t="s">
        <v>154</v>
      </c>
      <c r="AD1608" s="3" t="s">
        <v>6151</v>
      </c>
      <c r="AE1608" s="3" t="s">
        <v>6151</v>
      </c>
      <c r="AF1608" s="3" t="s">
        <v>154</v>
      </c>
      <c r="AG1608" s="3" t="s">
        <v>154</v>
      </c>
      <c r="AH1608" s="3" t="s">
        <v>6478</v>
      </c>
      <c r="AI1608" s="3" t="s">
        <v>6482</v>
      </c>
      <c r="AJ1608" s="3" t="s">
        <v>6030</v>
      </c>
    </row>
    <row r="1609" spans="1:36" ht="15">
      <c r="A1609" s="10">
        <v>1712</v>
      </c>
      <c r="B1609" t="str">
        <f>IF(K1609="总计","",INDEX(主数据!A:AD,MATCH(J1609,主数据!A:A,0),9))</f>
        <v>华北大区公司</v>
      </c>
      <c r="C1609" t="str">
        <f>IF(K1609="","",INDEX(主数据!A:AD,MATCH(J1609,主数据!A:A,0),11))</f>
        <v>北京二城区</v>
      </c>
      <c r="D1609" t="str">
        <f t="shared" si="100"/>
        <v>BJ22物业服务费标准方式3.88</v>
      </c>
      <c r="E1609" s="13" t="str">
        <f t="shared" si="102"/>
        <v>3.88</v>
      </c>
      <c r="F1609" s="13" t="str">
        <f>IF(E1609="","",IFERROR(IF(IF(K1609="","",INDEX(收费标合同信息维护!A:Q,MATCH(D1609,收费标合同信息维护!J:J,0),10))=D1609,"有","无"),"无"))</f>
        <v>无</v>
      </c>
      <c r="G1609" s="13" t="str">
        <f t="shared" si="101"/>
        <v/>
      </c>
      <c r="H1609" s="13" t="str">
        <f t="shared" si="103"/>
        <v/>
      </c>
      <c r="I1609" s="13" t="str">
        <f>IF(G1609="","",IFERROR(IF(IF(K1609="","",INDEX(收费标合同信息维护!A:Q,MATCH(G1609,收费标合同信息维护!M:M,0),13))=G1609,"有","无"),"无"))</f>
        <v/>
      </c>
      <c r="J1609" s="3" t="s">
        <v>4316</v>
      </c>
      <c r="K1609" s="3" t="s">
        <v>6310</v>
      </c>
      <c r="L1609" s="3" t="s">
        <v>6025</v>
      </c>
      <c r="M1609" s="3" t="s">
        <v>6026</v>
      </c>
      <c r="N1609" s="3" t="s">
        <v>6477</v>
      </c>
      <c r="O1609" s="3" t="s">
        <v>6478</v>
      </c>
      <c r="P1609" s="3" t="s">
        <v>10023</v>
      </c>
      <c r="Q1609" s="3" t="s">
        <v>10024</v>
      </c>
      <c r="R1609" s="3" t="s">
        <v>6484</v>
      </c>
      <c r="S1609" s="3" t="s">
        <v>6627</v>
      </c>
      <c r="T1609" s="3" t="s">
        <v>6915</v>
      </c>
      <c r="U1609" s="3" t="s">
        <v>154</v>
      </c>
      <c r="V1609" s="3" t="s">
        <v>10010</v>
      </c>
      <c r="W1609" s="3" t="s">
        <v>154</v>
      </c>
      <c r="X1609" s="3" t="s">
        <v>154</v>
      </c>
      <c r="Y1609" s="3" t="s">
        <v>154</v>
      </c>
      <c r="Z1609" s="3" t="s">
        <v>154</v>
      </c>
      <c r="AA1609" s="3" t="s">
        <v>154</v>
      </c>
      <c r="AB1609" s="3" t="s">
        <v>154</v>
      </c>
      <c r="AC1609" s="3" t="s">
        <v>154</v>
      </c>
      <c r="AD1609" s="3" t="s">
        <v>6151</v>
      </c>
      <c r="AE1609" s="3" t="s">
        <v>6151</v>
      </c>
      <c r="AF1609" s="3" t="s">
        <v>154</v>
      </c>
      <c r="AG1609" s="3" t="s">
        <v>154</v>
      </c>
      <c r="AH1609" s="3" t="s">
        <v>6478</v>
      </c>
      <c r="AI1609" s="3" t="s">
        <v>6482</v>
      </c>
      <c r="AJ1609" s="3" t="s">
        <v>6033</v>
      </c>
    </row>
    <row r="1610" spans="1:36" ht="15">
      <c r="A1610" s="10">
        <v>1713</v>
      </c>
      <c r="B1610" t="str">
        <f>IF(K1610="总计","",INDEX(主数据!A:AD,MATCH(J1610,主数据!A:A,0),9))</f>
        <v>华北大区公司</v>
      </c>
      <c r="C1610" t="str">
        <f>IF(K1610="","",INDEX(主数据!A:AD,MATCH(J1610,主数据!A:A,0),11))</f>
        <v>北京二城区</v>
      </c>
      <c r="D1610" t="str">
        <f t="shared" si="100"/>
        <v>BJ22物业服务费标准方式4.50</v>
      </c>
      <c r="E1610" s="13" t="str">
        <f t="shared" si="102"/>
        <v>4.50</v>
      </c>
      <c r="F1610" s="13" t="str">
        <f>IF(E1610="","",IFERROR(IF(IF(K1610="","",INDEX(收费标合同信息维护!A:Q,MATCH(D1610,收费标合同信息维护!J:J,0),10))=D1610,"有","无"),"无"))</f>
        <v>无</v>
      </c>
      <c r="G1610" s="13" t="str">
        <f t="shared" si="101"/>
        <v/>
      </c>
      <c r="H1610" s="13" t="str">
        <f t="shared" si="103"/>
        <v/>
      </c>
      <c r="I1610" s="13" t="str">
        <f>IF(G1610="","",IFERROR(IF(IF(K1610="","",INDEX(收费标合同信息维护!A:Q,MATCH(G1610,收费标合同信息维护!M:M,0),13))=G1610,"有","无"),"无"))</f>
        <v/>
      </c>
      <c r="J1610" s="3" t="s">
        <v>4316</v>
      </c>
      <c r="K1610" s="3" t="s">
        <v>6310</v>
      </c>
      <c r="L1610" s="3" t="s">
        <v>6025</v>
      </c>
      <c r="M1610" s="3" t="s">
        <v>6026</v>
      </c>
      <c r="N1610" s="3" t="s">
        <v>6477</v>
      </c>
      <c r="O1610" s="3" t="s">
        <v>6478</v>
      </c>
      <c r="P1610" s="3" t="s">
        <v>10025</v>
      </c>
      <c r="Q1610" s="3" t="s">
        <v>10026</v>
      </c>
      <c r="R1610" s="3" t="s">
        <v>6484</v>
      </c>
      <c r="S1610" s="3" t="s">
        <v>6485</v>
      </c>
      <c r="T1610" s="3" t="s">
        <v>10027</v>
      </c>
      <c r="U1610" s="3" t="s">
        <v>10028</v>
      </c>
      <c r="V1610" s="3" t="s">
        <v>6507</v>
      </c>
      <c r="W1610" s="3" t="s">
        <v>154</v>
      </c>
      <c r="X1610" s="3" t="s">
        <v>154</v>
      </c>
      <c r="Y1610" s="3" t="s">
        <v>154</v>
      </c>
      <c r="Z1610" s="3" t="s">
        <v>154</v>
      </c>
      <c r="AA1610" s="3" t="s">
        <v>154</v>
      </c>
      <c r="AB1610" s="3" t="s">
        <v>154</v>
      </c>
      <c r="AC1610" s="3" t="s">
        <v>154</v>
      </c>
      <c r="AD1610" s="3" t="s">
        <v>6151</v>
      </c>
      <c r="AE1610" s="3" t="s">
        <v>6151</v>
      </c>
      <c r="AF1610" s="3" t="s">
        <v>154</v>
      </c>
      <c r="AG1610" s="3" t="s">
        <v>154</v>
      </c>
      <c r="AH1610" s="3" t="s">
        <v>6478</v>
      </c>
      <c r="AI1610" s="3" t="s">
        <v>6482</v>
      </c>
      <c r="AJ1610" s="3" t="s">
        <v>6027</v>
      </c>
    </row>
    <row r="1611" spans="1:36" ht="30">
      <c r="A1611" s="10">
        <v>1714</v>
      </c>
      <c r="B1611" t="str">
        <f>IF(K1611="总计","",INDEX(主数据!A:AD,MATCH(J1611,主数据!A:A,0),9))</f>
        <v>华北大区公司</v>
      </c>
      <c r="C1611" t="str">
        <f>IF(K1611="","",INDEX(主数据!A:AD,MATCH(J1611,主数据!A:A,0),11))</f>
        <v>北京二城区</v>
      </c>
      <c r="D1611" t="str">
        <f t="shared" si="100"/>
        <v>BJ22生活垃圾清运费-委托清运直接录入</v>
      </c>
      <c r="E1611" s="13" t="str">
        <f t="shared" si="102"/>
        <v/>
      </c>
      <c r="F1611" s="13" t="str">
        <f>IF(E1611="","",IFERROR(IF(IF(K1611="","",INDEX(收费标合同信息维护!A:Q,MATCH(D1611,收费标合同信息维护!J:J,0),10))=D1611,"有","无"),"无"))</f>
        <v/>
      </c>
      <c r="G1611" s="13" t="str">
        <f t="shared" si="101"/>
        <v/>
      </c>
      <c r="H1611" s="13" t="str">
        <f t="shared" si="103"/>
        <v/>
      </c>
      <c r="I1611" s="13" t="str">
        <f>IF(G1611="","",IFERROR(IF(IF(K1611="","",INDEX(收费标合同信息维护!A:Q,MATCH(G1611,收费标合同信息维护!M:M,0),13))=G1611,"有","无"),"无"))</f>
        <v/>
      </c>
      <c r="J1611" s="3" t="s">
        <v>4316</v>
      </c>
      <c r="K1611" s="3" t="s">
        <v>6310</v>
      </c>
      <c r="L1611" s="3" t="s">
        <v>6630</v>
      </c>
      <c r="M1611" s="3" t="s">
        <v>6631</v>
      </c>
      <c r="N1611" s="3" t="s">
        <v>6477</v>
      </c>
      <c r="O1611" s="3" t="s">
        <v>6478</v>
      </c>
      <c r="P1611" s="3" t="s">
        <v>6630</v>
      </c>
      <c r="Q1611" s="3" t="s">
        <v>6632</v>
      </c>
      <c r="R1611" s="3" t="s">
        <v>6479</v>
      </c>
      <c r="S1611" s="3" t="s">
        <v>6480</v>
      </c>
      <c r="T1611" s="3" t="s">
        <v>6751</v>
      </c>
      <c r="U1611" s="3" t="s">
        <v>154</v>
      </c>
      <c r="V1611" s="3" t="s">
        <v>154</v>
      </c>
      <c r="W1611" s="3" t="s">
        <v>154</v>
      </c>
      <c r="X1611" s="3" t="s">
        <v>154</v>
      </c>
      <c r="Y1611" s="3" t="s">
        <v>154</v>
      </c>
      <c r="Z1611" s="3" t="s">
        <v>154</v>
      </c>
      <c r="AA1611" s="3" t="s">
        <v>154</v>
      </c>
      <c r="AB1611" s="3" t="s">
        <v>154</v>
      </c>
      <c r="AC1611" s="3" t="s">
        <v>154</v>
      </c>
      <c r="AD1611" s="3" t="s">
        <v>6151</v>
      </c>
      <c r="AE1611" s="3" t="s">
        <v>6151</v>
      </c>
      <c r="AF1611" s="3" t="s">
        <v>154</v>
      </c>
      <c r="AG1611" s="3" t="s">
        <v>154</v>
      </c>
      <c r="AH1611" s="3" t="s">
        <v>6478</v>
      </c>
      <c r="AI1611" s="3" t="s">
        <v>6482</v>
      </c>
      <c r="AJ1611" s="3" t="s">
        <v>6489</v>
      </c>
    </row>
    <row r="1612" spans="1:36" ht="15">
      <c r="A1612" s="10">
        <v>1715</v>
      </c>
      <c r="B1612" t="str">
        <f>IF(K1612="总计","",INDEX(主数据!A:AD,MATCH(J1612,主数据!A:A,0),9))</f>
        <v>华北大区公司</v>
      </c>
      <c r="C1612" t="str">
        <f>IF(K1612="","",INDEX(主数据!A:AD,MATCH(J1612,主数据!A:A,0),11))</f>
        <v>北京二城区</v>
      </c>
      <c r="D1612" t="str">
        <f t="shared" si="100"/>
        <v>BJ22自营停车费（临时）直接录入</v>
      </c>
      <c r="E1612" s="13" t="str">
        <f t="shared" si="102"/>
        <v/>
      </c>
      <c r="F1612" s="13" t="str">
        <f>IF(E1612="","",IFERROR(IF(IF(K1612="","",INDEX(收费标合同信息维护!A:Q,MATCH(D1612,收费标合同信息维护!J:J,0),10))=D1612,"有","无"),"无"))</f>
        <v/>
      </c>
      <c r="G1612" s="13" t="str">
        <f t="shared" si="101"/>
        <v/>
      </c>
      <c r="H1612" s="13" t="str">
        <f t="shared" si="103"/>
        <v/>
      </c>
      <c r="I1612" s="13" t="str">
        <f>IF(G1612="","",IFERROR(IF(IF(K1612="","",INDEX(收费标合同信息维护!A:Q,MATCH(G1612,收费标合同信息维护!M:M,0),13))=G1612,"有","无"),"无"))</f>
        <v/>
      </c>
      <c r="J1612" s="3" t="s">
        <v>4316</v>
      </c>
      <c r="K1612" s="3" t="s">
        <v>6310</v>
      </c>
      <c r="L1612" s="3" t="s">
        <v>8898</v>
      </c>
      <c r="M1612" s="3" t="s">
        <v>8899</v>
      </c>
      <c r="N1612" s="3" t="s">
        <v>6477</v>
      </c>
      <c r="O1612" s="3" t="s">
        <v>6597</v>
      </c>
      <c r="P1612" s="3" t="s">
        <v>8898</v>
      </c>
      <c r="Q1612" s="3" t="s">
        <v>8899</v>
      </c>
      <c r="R1612" s="3" t="s">
        <v>6479</v>
      </c>
      <c r="S1612" s="3" t="s">
        <v>6480</v>
      </c>
      <c r="T1612" s="3" t="s">
        <v>6751</v>
      </c>
      <c r="U1612" s="3" t="s">
        <v>6716</v>
      </c>
      <c r="V1612" s="3" t="s">
        <v>154</v>
      </c>
      <c r="W1612" s="3" t="s">
        <v>154</v>
      </c>
      <c r="X1612" s="3" t="s">
        <v>154</v>
      </c>
      <c r="Y1612" s="3" t="s">
        <v>154</v>
      </c>
      <c r="Z1612" s="3" t="s">
        <v>154</v>
      </c>
      <c r="AA1612" s="3" t="s">
        <v>154</v>
      </c>
      <c r="AB1612" s="3" t="s">
        <v>154</v>
      </c>
      <c r="AC1612" s="3" t="s">
        <v>154</v>
      </c>
      <c r="AD1612" s="3" t="s">
        <v>6151</v>
      </c>
      <c r="AE1612" s="3" t="s">
        <v>6151</v>
      </c>
      <c r="AF1612" s="3" t="s">
        <v>154</v>
      </c>
      <c r="AG1612" s="3" t="s">
        <v>154</v>
      </c>
      <c r="AH1612" s="3" t="s">
        <v>6478</v>
      </c>
      <c r="AI1612" s="3" t="s">
        <v>6482</v>
      </c>
      <c r="AJ1612" s="3" t="s">
        <v>6489</v>
      </c>
    </row>
    <row r="1613" spans="1:36" ht="15">
      <c r="A1613" s="10">
        <v>1716</v>
      </c>
      <c r="B1613" t="str">
        <f>IF(K1613="总计","",INDEX(主数据!A:AD,MATCH(J1613,主数据!A:A,0),9))</f>
        <v>华北大区公司</v>
      </c>
      <c r="C1613" t="str">
        <f>IF(K1613="","",INDEX(主数据!A:AD,MATCH(J1613,主数据!A:A,0),11))</f>
        <v>北京二城区</v>
      </c>
      <c r="D1613" t="str">
        <f t="shared" si="100"/>
        <v>BJ22场地管理费直接录入</v>
      </c>
      <c r="E1613" s="13" t="str">
        <f t="shared" si="102"/>
        <v/>
      </c>
      <c r="F1613" s="13" t="str">
        <f>IF(E1613="","",IFERROR(IF(IF(K1613="","",INDEX(收费标合同信息维护!A:Q,MATCH(D1613,收费标合同信息维护!J:J,0),10))=D1613,"有","无"),"无"))</f>
        <v/>
      </c>
      <c r="G1613" s="13" t="str">
        <f t="shared" si="101"/>
        <v/>
      </c>
      <c r="H1613" s="13" t="str">
        <f t="shared" si="103"/>
        <v/>
      </c>
      <c r="I1613" s="13" t="str">
        <f>IF(G1613="","",IFERROR(IF(IF(K1613="","",INDEX(收费标合同信息维护!A:Q,MATCH(G1613,收费标合同信息维护!M:M,0),13))=G1613,"有","无"),"无"))</f>
        <v/>
      </c>
      <c r="J1613" s="3" t="s">
        <v>4316</v>
      </c>
      <c r="K1613" s="3" t="s">
        <v>6310</v>
      </c>
      <c r="L1613" s="3" t="s">
        <v>6832</v>
      </c>
      <c r="M1613" s="3" t="s">
        <v>6833</v>
      </c>
      <c r="N1613" s="3" t="s">
        <v>6477</v>
      </c>
      <c r="O1613" s="3" t="s">
        <v>6478</v>
      </c>
      <c r="P1613" s="3" t="s">
        <v>6832</v>
      </c>
      <c r="Q1613" s="3" t="s">
        <v>6833</v>
      </c>
      <c r="R1613" s="3" t="s">
        <v>6479</v>
      </c>
      <c r="S1613" s="3" t="s">
        <v>6480</v>
      </c>
      <c r="T1613" s="3" t="s">
        <v>7100</v>
      </c>
      <c r="U1613" s="3" t="s">
        <v>154</v>
      </c>
      <c r="V1613" s="3" t="s">
        <v>154</v>
      </c>
      <c r="W1613" s="3" t="s">
        <v>154</v>
      </c>
      <c r="X1613" s="3" t="s">
        <v>154</v>
      </c>
      <c r="Y1613" s="3" t="s">
        <v>154</v>
      </c>
      <c r="Z1613" s="3" t="s">
        <v>154</v>
      </c>
      <c r="AA1613" s="3" t="s">
        <v>154</v>
      </c>
      <c r="AB1613" s="3" t="s">
        <v>154</v>
      </c>
      <c r="AC1613" s="3" t="s">
        <v>154</v>
      </c>
      <c r="AD1613" s="3" t="s">
        <v>6151</v>
      </c>
      <c r="AE1613" s="3" t="s">
        <v>6151</v>
      </c>
      <c r="AF1613" s="3" t="s">
        <v>154</v>
      </c>
      <c r="AG1613" s="3" t="s">
        <v>154</v>
      </c>
      <c r="AH1613" s="3" t="s">
        <v>6478</v>
      </c>
      <c r="AI1613" s="3" t="s">
        <v>6482</v>
      </c>
      <c r="AJ1613" s="3" t="s">
        <v>6489</v>
      </c>
    </row>
    <row r="1614" spans="1:36" ht="15">
      <c r="A1614" s="10">
        <v>1717</v>
      </c>
      <c r="B1614" t="str">
        <f>IF(K1614="总计","",INDEX(主数据!A:AD,MATCH(J1614,主数据!A:A,0),9))</f>
        <v>华北大区公司</v>
      </c>
      <c r="C1614" t="str">
        <f>IF(K1614="","",INDEX(主数据!A:AD,MATCH(J1614,主数据!A:A,0),11))</f>
        <v>北京二城区</v>
      </c>
      <c r="D1614" t="str">
        <f t="shared" si="100"/>
        <v>BJ22其他费用直接录入</v>
      </c>
      <c r="E1614" s="13" t="str">
        <f t="shared" si="102"/>
        <v/>
      </c>
      <c r="F1614" s="13" t="str">
        <f>IF(E1614="","",IFERROR(IF(IF(K1614="","",INDEX(收费标合同信息维护!A:Q,MATCH(D1614,收费标合同信息维护!J:J,0),10))=D1614,"有","无"),"无"))</f>
        <v/>
      </c>
      <c r="G1614" s="13" t="str">
        <f t="shared" si="101"/>
        <v/>
      </c>
      <c r="H1614" s="13" t="str">
        <f t="shared" si="103"/>
        <v/>
      </c>
      <c r="I1614" s="13" t="str">
        <f>IF(G1614="","",IFERROR(IF(IF(K1614="","",INDEX(收费标合同信息维护!A:Q,MATCH(G1614,收费标合同信息维护!M:M,0),13))=G1614,"有","无"),"无"))</f>
        <v/>
      </c>
      <c r="J1614" s="3" t="s">
        <v>4316</v>
      </c>
      <c r="K1614" s="3" t="s">
        <v>6310</v>
      </c>
      <c r="L1614" s="3" t="s">
        <v>6544</v>
      </c>
      <c r="M1614" s="3" t="s">
        <v>6545</v>
      </c>
      <c r="N1614" s="3" t="s">
        <v>6477</v>
      </c>
      <c r="O1614" s="3" t="s">
        <v>6478</v>
      </c>
      <c r="P1614" s="3" t="s">
        <v>6544</v>
      </c>
      <c r="Q1614" s="3" t="s">
        <v>6545</v>
      </c>
      <c r="R1614" s="3" t="s">
        <v>6479</v>
      </c>
      <c r="S1614" s="3" t="s">
        <v>6480</v>
      </c>
      <c r="T1614" s="3" t="s">
        <v>6751</v>
      </c>
      <c r="U1614" s="3" t="s">
        <v>154</v>
      </c>
      <c r="V1614" s="3" t="s">
        <v>154</v>
      </c>
      <c r="W1614" s="3" t="s">
        <v>154</v>
      </c>
      <c r="X1614" s="3" t="s">
        <v>154</v>
      </c>
      <c r="Y1614" s="3" t="s">
        <v>154</v>
      </c>
      <c r="Z1614" s="3" t="s">
        <v>154</v>
      </c>
      <c r="AA1614" s="3" t="s">
        <v>154</v>
      </c>
      <c r="AB1614" s="3" t="s">
        <v>154</v>
      </c>
      <c r="AC1614" s="3" t="s">
        <v>154</v>
      </c>
      <c r="AD1614" s="3" t="s">
        <v>6151</v>
      </c>
      <c r="AE1614" s="3" t="s">
        <v>6151</v>
      </c>
      <c r="AF1614" s="3" t="s">
        <v>154</v>
      </c>
      <c r="AG1614" s="3" t="s">
        <v>154</v>
      </c>
      <c r="AH1614" s="3" t="s">
        <v>6478</v>
      </c>
      <c r="AI1614" s="3" t="s">
        <v>6482</v>
      </c>
      <c r="AJ1614" s="3" t="s">
        <v>6489</v>
      </c>
    </row>
    <row r="1615" spans="1:36" ht="15">
      <c r="A1615" s="10">
        <v>1718</v>
      </c>
      <c r="B1615" t="str">
        <f>IF(K1615="总计","",INDEX(主数据!A:AD,MATCH(J1615,主数据!A:A,0),9))</f>
        <v>华北大区公司</v>
      </c>
      <c r="C1615" t="str">
        <f>IF(K1615="","",INDEX(主数据!A:AD,MATCH(J1615,主数据!A:A,0),11))</f>
        <v>北京二城区</v>
      </c>
      <c r="D1615" t="str">
        <f t="shared" si="100"/>
        <v>BJ22代收代付其他费用直接录入</v>
      </c>
      <c r="E1615" s="13" t="str">
        <f t="shared" si="102"/>
        <v/>
      </c>
      <c r="F1615" s="13" t="str">
        <f>IF(E1615="","",IFERROR(IF(IF(K1615="","",INDEX(收费标合同信息维护!A:Q,MATCH(D1615,收费标合同信息维护!J:J,0),10))=D1615,"有","无"),"无"))</f>
        <v/>
      </c>
      <c r="G1615" s="13" t="str">
        <f t="shared" si="101"/>
        <v/>
      </c>
      <c r="H1615" s="13" t="str">
        <f t="shared" si="103"/>
        <v/>
      </c>
      <c r="I1615" s="13" t="str">
        <f>IF(G1615="","",IFERROR(IF(IF(K1615="","",INDEX(收费标合同信息维护!A:Q,MATCH(G1615,收费标合同信息维护!M:M,0),13))=G1615,"有","无"),"无"))</f>
        <v/>
      </c>
      <c r="J1615" s="3" t="s">
        <v>4316</v>
      </c>
      <c r="K1615" s="3" t="s">
        <v>6310</v>
      </c>
      <c r="L1615" s="3" t="s">
        <v>6620</v>
      </c>
      <c r="M1615" s="3" t="s">
        <v>6621</v>
      </c>
      <c r="N1615" s="3" t="s">
        <v>6477</v>
      </c>
      <c r="O1615" s="3" t="s">
        <v>6478</v>
      </c>
      <c r="P1615" s="3" t="s">
        <v>6620</v>
      </c>
      <c r="Q1615" s="3" t="s">
        <v>6621</v>
      </c>
      <c r="R1615" s="3" t="s">
        <v>6479</v>
      </c>
      <c r="S1615" s="3" t="s">
        <v>6480</v>
      </c>
      <c r="T1615" s="3" t="s">
        <v>6751</v>
      </c>
      <c r="U1615" s="3" t="s">
        <v>6716</v>
      </c>
      <c r="V1615" s="3" t="s">
        <v>154</v>
      </c>
      <c r="W1615" s="3" t="s">
        <v>154</v>
      </c>
      <c r="X1615" s="3" t="s">
        <v>154</v>
      </c>
      <c r="Y1615" s="3" t="s">
        <v>154</v>
      </c>
      <c r="Z1615" s="3" t="s">
        <v>154</v>
      </c>
      <c r="AA1615" s="3" t="s">
        <v>154</v>
      </c>
      <c r="AB1615" s="3" t="s">
        <v>154</v>
      </c>
      <c r="AC1615" s="3" t="s">
        <v>154</v>
      </c>
      <c r="AD1615" s="3" t="s">
        <v>6151</v>
      </c>
      <c r="AE1615" s="3" t="s">
        <v>6151</v>
      </c>
      <c r="AF1615" s="3" t="s">
        <v>154</v>
      </c>
      <c r="AG1615" s="3" t="s">
        <v>154</v>
      </c>
      <c r="AH1615" s="3" t="s">
        <v>6478</v>
      </c>
      <c r="AI1615" s="3" t="s">
        <v>6482</v>
      </c>
      <c r="AJ1615" s="3" t="s">
        <v>6489</v>
      </c>
    </row>
    <row r="1616" spans="1:36" ht="15">
      <c r="A1616" s="10">
        <v>1719</v>
      </c>
      <c r="B1616" t="str">
        <f>IF(K1616="总计","",INDEX(主数据!A:AD,MATCH(J1616,主数据!A:A,0),9))</f>
        <v>华北大区公司</v>
      </c>
      <c r="C1616" t="str">
        <f>IF(K1616="","",INDEX(主数据!A:AD,MATCH(J1616,主数据!A:A,0),11))</f>
        <v>北京三城区</v>
      </c>
      <c r="D1616" t="str">
        <f t="shared" si="100"/>
        <v>BJ45物业服务费标准方式3.20</v>
      </c>
      <c r="E1616" s="13" t="str">
        <f t="shared" si="102"/>
        <v>3.20</v>
      </c>
      <c r="F1616" s="13" t="str">
        <f>IF(E1616="","",IFERROR(IF(IF(K1616="","",INDEX(收费标合同信息维护!A:Q,MATCH(D1616,收费标合同信息维护!J:J,0),10))=D1616,"有","无"),"无"))</f>
        <v>无</v>
      </c>
      <c r="G1616" s="13" t="str">
        <f t="shared" si="101"/>
        <v/>
      </c>
      <c r="H1616" s="13" t="str">
        <f t="shared" si="103"/>
        <v/>
      </c>
      <c r="I1616" s="13" t="str">
        <f>IF(G1616="","",IFERROR(IF(IF(K1616="","",INDEX(收费标合同信息维护!A:Q,MATCH(G1616,收费标合同信息维护!M:M,0),13))=G1616,"有","无"),"无"))</f>
        <v/>
      </c>
      <c r="J1616" s="3" t="s">
        <v>3076</v>
      </c>
      <c r="K1616" s="3" t="s">
        <v>6311</v>
      </c>
      <c r="L1616" s="3" t="s">
        <v>6025</v>
      </c>
      <c r="M1616" s="3" t="s">
        <v>6026</v>
      </c>
      <c r="N1616" s="3" t="s">
        <v>6477</v>
      </c>
      <c r="O1616" s="3" t="s">
        <v>6478</v>
      </c>
      <c r="P1616" s="3" t="s">
        <v>10029</v>
      </c>
      <c r="Q1616" s="3" t="s">
        <v>6856</v>
      </c>
      <c r="R1616" s="3" t="s">
        <v>6484</v>
      </c>
      <c r="S1616" s="3" t="s">
        <v>6491</v>
      </c>
      <c r="T1616" s="3" t="s">
        <v>6506</v>
      </c>
      <c r="U1616" s="3" t="s">
        <v>154</v>
      </c>
      <c r="V1616" s="3" t="s">
        <v>6857</v>
      </c>
      <c r="W1616" s="3" t="s">
        <v>154</v>
      </c>
      <c r="X1616" s="3" t="s">
        <v>154</v>
      </c>
      <c r="Y1616" s="3" t="s">
        <v>154</v>
      </c>
      <c r="Z1616" s="3" t="s">
        <v>154</v>
      </c>
      <c r="AA1616" s="3" t="s">
        <v>154</v>
      </c>
      <c r="AB1616" s="3" t="s">
        <v>154</v>
      </c>
      <c r="AC1616" s="3" t="s">
        <v>154</v>
      </c>
      <c r="AD1616" s="3" t="s">
        <v>6151</v>
      </c>
      <c r="AE1616" s="3" t="s">
        <v>6151</v>
      </c>
      <c r="AF1616" s="3" t="s">
        <v>154</v>
      </c>
      <c r="AG1616" s="3" t="s">
        <v>154</v>
      </c>
      <c r="AH1616" s="3" t="s">
        <v>6478</v>
      </c>
      <c r="AI1616" s="3" t="s">
        <v>6482</v>
      </c>
      <c r="AJ1616" s="3" t="s">
        <v>18159</v>
      </c>
    </row>
    <row r="1617" spans="1:36" ht="15">
      <c r="A1617" s="10">
        <v>1720</v>
      </c>
      <c r="B1617" t="str">
        <f>IF(K1617="总计","",INDEX(主数据!A:AD,MATCH(J1617,主数据!A:A,0),9))</f>
        <v>华北大区公司</v>
      </c>
      <c r="C1617" t="str">
        <f>IF(K1617="","",INDEX(主数据!A:AD,MATCH(J1617,主数据!A:A,0),11))</f>
        <v>北京三城区</v>
      </c>
      <c r="D1617" t="str">
        <f t="shared" si="100"/>
        <v>BJ45物业服务费标准方式1.60</v>
      </c>
      <c r="E1617" s="13" t="str">
        <f t="shared" si="102"/>
        <v>1.60</v>
      </c>
      <c r="F1617" s="13" t="str">
        <f>IF(E1617="","",IFERROR(IF(IF(K1617="","",INDEX(收费标合同信息维护!A:Q,MATCH(D1617,收费标合同信息维护!J:J,0),10))=D1617,"有","无"),"无"))</f>
        <v>无</v>
      </c>
      <c r="G1617" s="13" t="str">
        <f t="shared" si="101"/>
        <v/>
      </c>
      <c r="H1617" s="13" t="str">
        <f t="shared" si="103"/>
        <v/>
      </c>
      <c r="I1617" s="13" t="str">
        <f>IF(G1617="","",IFERROR(IF(IF(K1617="","",INDEX(收费标合同信息维护!A:Q,MATCH(G1617,收费标合同信息维护!M:M,0),13))=G1617,"有","无"),"无"))</f>
        <v/>
      </c>
      <c r="J1617" s="3" t="s">
        <v>3076</v>
      </c>
      <c r="K1617" s="3" t="s">
        <v>6311</v>
      </c>
      <c r="L1617" s="3" t="s">
        <v>6025</v>
      </c>
      <c r="M1617" s="3" t="s">
        <v>6026</v>
      </c>
      <c r="N1617" s="3" t="s">
        <v>6477</v>
      </c>
      <c r="O1617" s="3" t="s">
        <v>6478</v>
      </c>
      <c r="P1617" s="3" t="s">
        <v>10030</v>
      </c>
      <c r="Q1617" s="3" t="s">
        <v>10031</v>
      </c>
      <c r="R1617" s="3" t="s">
        <v>6484</v>
      </c>
      <c r="S1617" s="3" t="s">
        <v>6491</v>
      </c>
      <c r="T1617" s="3" t="s">
        <v>6506</v>
      </c>
      <c r="U1617" s="3" t="s">
        <v>154</v>
      </c>
      <c r="V1617" s="3" t="s">
        <v>9398</v>
      </c>
      <c r="W1617" s="3" t="s">
        <v>154</v>
      </c>
      <c r="X1617" s="3" t="s">
        <v>154</v>
      </c>
      <c r="Y1617" s="3" t="s">
        <v>154</v>
      </c>
      <c r="Z1617" s="3" t="s">
        <v>154</v>
      </c>
      <c r="AA1617" s="3" t="s">
        <v>154</v>
      </c>
      <c r="AB1617" s="3" t="s">
        <v>154</v>
      </c>
      <c r="AC1617" s="3" t="s">
        <v>154</v>
      </c>
      <c r="AD1617" s="3" t="s">
        <v>6151</v>
      </c>
      <c r="AE1617" s="3" t="s">
        <v>6151</v>
      </c>
      <c r="AF1617" s="3" t="s">
        <v>154</v>
      </c>
      <c r="AG1617" s="3" t="s">
        <v>154</v>
      </c>
      <c r="AH1617" s="3" t="s">
        <v>6478</v>
      </c>
      <c r="AI1617" s="3" t="s">
        <v>6482</v>
      </c>
      <c r="AJ1617" s="3" t="s">
        <v>6489</v>
      </c>
    </row>
    <row r="1618" spans="1:36" ht="30">
      <c r="A1618" s="10">
        <v>1721</v>
      </c>
      <c r="B1618" t="str">
        <f>IF(K1618="总计","",INDEX(主数据!A:AD,MATCH(J1618,主数据!A:A,0),9))</f>
        <v>华北大区公司</v>
      </c>
      <c r="C1618" t="str">
        <f>IF(K1618="","",INDEX(主数据!A:AD,MATCH(J1618,主数据!A:A,0),11))</f>
        <v>北京三城区</v>
      </c>
      <c r="D1618" t="str">
        <f t="shared" si="100"/>
        <v>BJ45生活垃圾清运费-委托清运标准方式5.50</v>
      </c>
      <c r="E1618" s="13" t="str">
        <f t="shared" si="102"/>
        <v>5.50</v>
      </c>
      <c r="F1618" s="13" t="str">
        <f>IF(E1618="","",IFERROR(IF(IF(K1618="","",INDEX(收费标合同信息维护!A:Q,MATCH(D1618,收费标合同信息维护!J:J,0),10))=D1618,"有","无"),"无"))</f>
        <v>无</v>
      </c>
      <c r="G1618" s="13" t="str">
        <f t="shared" si="101"/>
        <v/>
      </c>
      <c r="H1618" s="13" t="str">
        <f t="shared" si="103"/>
        <v/>
      </c>
      <c r="I1618" s="13" t="str">
        <f>IF(G1618="","",IFERROR(IF(IF(K1618="","",INDEX(收费标合同信息维护!A:Q,MATCH(G1618,收费标合同信息维护!M:M,0),13))=G1618,"有","无"),"无"))</f>
        <v/>
      </c>
      <c r="J1618" s="3" t="s">
        <v>3076</v>
      </c>
      <c r="K1618" s="3" t="s">
        <v>6311</v>
      </c>
      <c r="L1618" s="3" t="s">
        <v>6630</v>
      </c>
      <c r="M1618" s="3" t="s">
        <v>6631</v>
      </c>
      <c r="N1618" s="3" t="s">
        <v>6477</v>
      </c>
      <c r="O1618" s="3" t="s">
        <v>6478</v>
      </c>
      <c r="P1618" s="3" t="s">
        <v>10032</v>
      </c>
      <c r="Q1618" s="3" t="s">
        <v>10033</v>
      </c>
      <c r="R1618" s="3" t="s">
        <v>6484</v>
      </c>
      <c r="S1618" s="3" t="s">
        <v>6491</v>
      </c>
      <c r="T1618" s="3" t="s">
        <v>6506</v>
      </c>
      <c r="U1618" s="3" t="s">
        <v>154</v>
      </c>
      <c r="V1618" s="3" t="s">
        <v>6747</v>
      </c>
      <c r="W1618" s="3" t="s">
        <v>154</v>
      </c>
      <c r="X1618" s="3" t="s">
        <v>154</v>
      </c>
      <c r="Y1618" s="3" t="s">
        <v>154</v>
      </c>
      <c r="Z1618" s="3" t="s">
        <v>154</v>
      </c>
      <c r="AA1618" s="3" t="s">
        <v>154</v>
      </c>
      <c r="AB1618" s="3" t="s">
        <v>154</v>
      </c>
      <c r="AC1618" s="3" t="s">
        <v>154</v>
      </c>
      <c r="AD1618" s="3" t="s">
        <v>6151</v>
      </c>
      <c r="AE1618" s="3" t="s">
        <v>6151</v>
      </c>
      <c r="AF1618" s="3" t="s">
        <v>154</v>
      </c>
      <c r="AG1618" s="3" t="s">
        <v>154</v>
      </c>
      <c r="AH1618" s="3" t="s">
        <v>6478</v>
      </c>
      <c r="AI1618" s="3" t="s">
        <v>6482</v>
      </c>
      <c r="AJ1618" s="3" t="s">
        <v>18159</v>
      </c>
    </row>
    <row r="1619" spans="1:36" ht="15">
      <c r="A1619" s="10">
        <v>1722</v>
      </c>
      <c r="B1619" t="str">
        <f>IF(K1619="总计","",INDEX(主数据!A:AD,MATCH(J1619,主数据!A:A,0),9))</f>
        <v>华南大区公司</v>
      </c>
      <c r="C1619" t="str">
        <f>IF(K1619="","",INDEX(主数据!A:AD,MATCH(J1619,主数据!A:A,0),11))</f>
        <v>长沙西区</v>
      </c>
      <c r="D1619" t="str">
        <f t="shared" si="100"/>
        <v>CS45物业服务费标准方式1.98</v>
      </c>
      <c r="E1619" s="13" t="str">
        <f t="shared" si="102"/>
        <v>1.98</v>
      </c>
      <c r="F1619" s="13" t="str">
        <f>IF(E1619="","",IFERROR(IF(IF(K1619="","",INDEX(收费标合同信息维护!A:Q,MATCH(D1619,收费标合同信息维护!J:J,0),10))=D1619,"有","无"),"无"))</f>
        <v>无</v>
      </c>
      <c r="G1619" s="13" t="str">
        <f t="shared" si="101"/>
        <v/>
      </c>
      <c r="H1619" s="13" t="str">
        <f t="shared" si="103"/>
        <v/>
      </c>
      <c r="I1619" s="13" t="str">
        <f>IF(G1619="","",IFERROR(IF(IF(K1619="","",INDEX(收费标合同信息维护!A:Q,MATCH(G1619,收费标合同信息维护!M:M,0),13))=G1619,"有","无"),"无"))</f>
        <v/>
      </c>
      <c r="J1619" s="3" t="s">
        <v>3447</v>
      </c>
      <c r="K1619" s="3" t="s">
        <v>10034</v>
      </c>
      <c r="L1619" s="3" t="s">
        <v>6025</v>
      </c>
      <c r="M1619" s="3" t="s">
        <v>6026</v>
      </c>
      <c r="N1619" s="3" t="s">
        <v>6477</v>
      </c>
      <c r="O1619" s="3" t="s">
        <v>6478</v>
      </c>
      <c r="P1619" s="3" t="s">
        <v>10035</v>
      </c>
      <c r="Q1619" s="3" t="s">
        <v>10036</v>
      </c>
      <c r="R1619" s="3" t="s">
        <v>6484</v>
      </c>
      <c r="S1619" s="3" t="s">
        <v>6491</v>
      </c>
      <c r="T1619" s="3" t="s">
        <v>7075</v>
      </c>
      <c r="U1619" s="3" t="s">
        <v>7659</v>
      </c>
      <c r="V1619" s="3" t="s">
        <v>8741</v>
      </c>
      <c r="W1619" s="3" t="s">
        <v>154</v>
      </c>
      <c r="X1619" s="3" t="s">
        <v>154</v>
      </c>
      <c r="Y1619" s="3" t="s">
        <v>154</v>
      </c>
      <c r="Z1619" s="3" t="s">
        <v>154</v>
      </c>
      <c r="AA1619" s="3" t="s">
        <v>154</v>
      </c>
      <c r="AB1619" s="3" t="s">
        <v>154</v>
      </c>
      <c r="AC1619" s="3" t="s">
        <v>154</v>
      </c>
      <c r="AD1619" s="3" t="s">
        <v>6151</v>
      </c>
      <c r="AE1619" s="3" t="s">
        <v>6151</v>
      </c>
      <c r="AF1619" s="3" t="s">
        <v>6040</v>
      </c>
      <c r="AG1619" s="3" t="s">
        <v>154</v>
      </c>
      <c r="AH1619" s="3" t="s">
        <v>6478</v>
      </c>
      <c r="AI1619" s="3" t="s">
        <v>6482</v>
      </c>
      <c r="AJ1619" s="3" t="s">
        <v>6489</v>
      </c>
    </row>
    <row r="1620" spans="1:36" ht="15">
      <c r="A1620" s="10">
        <v>1723</v>
      </c>
      <c r="B1620" t="str">
        <f>IF(K1620="总计","",INDEX(主数据!A:AD,MATCH(J1620,主数据!A:A,0),9))</f>
        <v>华南大区公司</v>
      </c>
      <c r="C1620" t="str">
        <f>IF(K1620="","",INDEX(主数据!A:AD,MATCH(J1620,主数据!A:A,0),11))</f>
        <v>长沙西区</v>
      </c>
      <c r="D1620" t="str">
        <f t="shared" si="100"/>
        <v>CS45物业服务费标准方式2.98</v>
      </c>
      <c r="E1620" s="13" t="str">
        <f t="shared" si="102"/>
        <v>2.98</v>
      </c>
      <c r="F1620" s="13" t="str">
        <f>IF(E1620="","",IFERROR(IF(IF(K1620="","",INDEX(收费标合同信息维护!A:Q,MATCH(D1620,收费标合同信息维护!J:J,0),10))=D1620,"有","无"),"无"))</f>
        <v>无</v>
      </c>
      <c r="G1620" s="13" t="str">
        <f t="shared" si="101"/>
        <v/>
      </c>
      <c r="H1620" s="13" t="str">
        <f t="shared" si="103"/>
        <v/>
      </c>
      <c r="I1620" s="13" t="str">
        <f>IF(G1620="","",IFERROR(IF(IF(K1620="","",INDEX(收费标合同信息维护!A:Q,MATCH(G1620,收费标合同信息维护!M:M,0),13))=G1620,"有","无"),"无"))</f>
        <v/>
      </c>
      <c r="J1620" s="3" t="s">
        <v>3447</v>
      </c>
      <c r="K1620" s="3" t="s">
        <v>10034</v>
      </c>
      <c r="L1620" s="3" t="s">
        <v>6025</v>
      </c>
      <c r="M1620" s="3" t="s">
        <v>6026</v>
      </c>
      <c r="N1620" s="3" t="s">
        <v>6477</v>
      </c>
      <c r="O1620" s="3" t="s">
        <v>6478</v>
      </c>
      <c r="P1620" s="3" t="s">
        <v>10037</v>
      </c>
      <c r="Q1620" s="3" t="s">
        <v>10038</v>
      </c>
      <c r="R1620" s="3" t="s">
        <v>6484</v>
      </c>
      <c r="S1620" s="3" t="s">
        <v>6491</v>
      </c>
      <c r="T1620" s="3" t="s">
        <v>6633</v>
      </c>
      <c r="U1620" s="3" t="s">
        <v>6533</v>
      </c>
      <c r="V1620" s="3" t="s">
        <v>6808</v>
      </c>
      <c r="W1620" s="3" t="s">
        <v>154</v>
      </c>
      <c r="X1620" s="3" t="s">
        <v>154</v>
      </c>
      <c r="Y1620" s="3" t="s">
        <v>154</v>
      </c>
      <c r="Z1620" s="3" t="s">
        <v>154</v>
      </c>
      <c r="AA1620" s="3" t="s">
        <v>154</v>
      </c>
      <c r="AB1620" s="3" t="s">
        <v>154</v>
      </c>
      <c r="AC1620" s="3" t="s">
        <v>154</v>
      </c>
      <c r="AD1620" s="3" t="s">
        <v>6151</v>
      </c>
      <c r="AE1620" s="3" t="s">
        <v>6151</v>
      </c>
      <c r="AF1620" s="3" t="s">
        <v>6040</v>
      </c>
      <c r="AG1620" s="3" t="s">
        <v>154</v>
      </c>
      <c r="AH1620" s="3" t="s">
        <v>6478</v>
      </c>
      <c r="AI1620" s="3" t="s">
        <v>6482</v>
      </c>
      <c r="AJ1620" s="3" t="s">
        <v>6033</v>
      </c>
    </row>
    <row r="1621" spans="1:36" ht="15">
      <c r="A1621" s="10">
        <v>1724</v>
      </c>
      <c r="B1621" t="str">
        <f>IF(K1621="总计","",INDEX(主数据!A:AD,MATCH(J1621,主数据!A:A,0),9))</f>
        <v>华南大区公司</v>
      </c>
      <c r="C1621" t="str">
        <f>IF(K1621="","",INDEX(主数据!A:AD,MATCH(J1621,主数据!A:A,0),11))</f>
        <v>长沙西区</v>
      </c>
      <c r="D1621" t="str">
        <f t="shared" si="100"/>
        <v>CS45物业服务费标准方式5.58</v>
      </c>
      <c r="E1621" s="13" t="str">
        <f t="shared" si="102"/>
        <v>5.58</v>
      </c>
      <c r="F1621" s="13" t="str">
        <f>IF(E1621="","",IFERROR(IF(IF(K1621="","",INDEX(收费标合同信息维护!A:Q,MATCH(D1621,收费标合同信息维护!J:J,0),10))=D1621,"有","无"),"无"))</f>
        <v>无</v>
      </c>
      <c r="G1621" s="13" t="str">
        <f t="shared" si="101"/>
        <v/>
      </c>
      <c r="H1621" s="13" t="str">
        <f t="shared" si="103"/>
        <v/>
      </c>
      <c r="I1621" s="13" t="str">
        <f>IF(G1621="","",IFERROR(IF(IF(K1621="","",INDEX(收费标合同信息维护!A:Q,MATCH(G1621,收费标合同信息维护!M:M,0),13))=G1621,"有","无"),"无"))</f>
        <v/>
      </c>
      <c r="J1621" s="3" t="s">
        <v>3447</v>
      </c>
      <c r="K1621" s="3" t="s">
        <v>10034</v>
      </c>
      <c r="L1621" s="3" t="s">
        <v>6025</v>
      </c>
      <c r="M1621" s="3" t="s">
        <v>6026</v>
      </c>
      <c r="N1621" s="3" t="s">
        <v>6477</v>
      </c>
      <c r="O1621" s="3" t="s">
        <v>6478</v>
      </c>
      <c r="P1621" s="3" t="s">
        <v>10039</v>
      </c>
      <c r="Q1621" s="3" t="s">
        <v>10040</v>
      </c>
      <c r="R1621" s="3" t="s">
        <v>6484</v>
      </c>
      <c r="S1621" s="3" t="s">
        <v>6491</v>
      </c>
      <c r="T1621" s="3" t="s">
        <v>7084</v>
      </c>
      <c r="U1621" s="3" t="s">
        <v>7085</v>
      </c>
      <c r="V1621" s="3" t="s">
        <v>10041</v>
      </c>
      <c r="W1621" s="3" t="s">
        <v>154</v>
      </c>
      <c r="X1621" s="3" t="s">
        <v>154</v>
      </c>
      <c r="Y1621" s="3" t="s">
        <v>154</v>
      </c>
      <c r="Z1621" s="3" t="s">
        <v>154</v>
      </c>
      <c r="AA1621" s="3" t="s">
        <v>154</v>
      </c>
      <c r="AB1621" s="3" t="s">
        <v>154</v>
      </c>
      <c r="AC1621" s="3" t="s">
        <v>154</v>
      </c>
      <c r="AD1621" s="3" t="s">
        <v>6151</v>
      </c>
      <c r="AE1621" s="3" t="s">
        <v>6151</v>
      </c>
      <c r="AF1621" s="3" t="s">
        <v>6040</v>
      </c>
      <c r="AG1621" s="3" t="s">
        <v>154</v>
      </c>
      <c r="AH1621" s="3" t="s">
        <v>6478</v>
      </c>
      <c r="AI1621" s="3" t="s">
        <v>6482</v>
      </c>
      <c r="AJ1621" s="3" t="s">
        <v>6032</v>
      </c>
    </row>
    <row r="1622" spans="1:36" ht="30">
      <c r="A1622" s="10">
        <v>1725</v>
      </c>
      <c r="B1622" t="str">
        <f>IF(K1622="总计","",INDEX(主数据!A:AD,MATCH(J1622,主数据!A:A,0),9))</f>
        <v>华南大区公司</v>
      </c>
      <c r="C1622" t="str">
        <f>IF(K1622="","",INDEX(主数据!A:AD,MATCH(J1622,主数据!A:A,0),11))</f>
        <v>长沙西区</v>
      </c>
      <c r="D1622" t="str">
        <f t="shared" si="100"/>
        <v>CS45物业服务费标准方式1.98</v>
      </c>
      <c r="E1622" s="13" t="str">
        <f t="shared" si="102"/>
        <v>1.98</v>
      </c>
      <c r="F1622" s="13" t="str">
        <f>IF(E1622="","",IFERROR(IF(IF(K1622="","",INDEX(收费标合同信息维护!A:Q,MATCH(D1622,收费标合同信息维护!J:J,0),10))=D1622,"有","无"),"无"))</f>
        <v>无</v>
      </c>
      <c r="G1622" s="13" t="str">
        <f t="shared" si="101"/>
        <v/>
      </c>
      <c r="H1622" s="13" t="str">
        <f t="shared" si="103"/>
        <v/>
      </c>
      <c r="I1622" s="13" t="str">
        <f>IF(G1622="","",IFERROR(IF(IF(K1622="","",INDEX(收费标合同信息维护!A:Q,MATCH(G1622,收费标合同信息维护!M:M,0),13))=G1622,"有","无"),"无"))</f>
        <v/>
      </c>
      <c r="J1622" s="3" t="s">
        <v>3447</v>
      </c>
      <c r="K1622" s="3" t="s">
        <v>10034</v>
      </c>
      <c r="L1622" s="3" t="s">
        <v>6025</v>
      </c>
      <c r="M1622" s="3" t="s">
        <v>6026</v>
      </c>
      <c r="N1622" s="3" t="s">
        <v>6477</v>
      </c>
      <c r="O1622" s="3" t="s">
        <v>6478</v>
      </c>
      <c r="P1622" s="3" t="s">
        <v>10042</v>
      </c>
      <c r="Q1622" s="3" t="s">
        <v>10043</v>
      </c>
      <c r="R1622" s="3" t="s">
        <v>6484</v>
      </c>
      <c r="S1622" s="3" t="s">
        <v>6491</v>
      </c>
      <c r="T1622" s="3" t="s">
        <v>10044</v>
      </c>
      <c r="U1622" s="3" t="s">
        <v>10045</v>
      </c>
      <c r="V1622" s="3" t="s">
        <v>8741</v>
      </c>
      <c r="W1622" s="3" t="s">
        <v>154</v>
      </c>
      <c r="X1622" s="3" t="s">
        <v>154</v>
      </c>
      <c r="Y1622" s="3" t="s">
        <v>154</v>
      </c>
      <c r="Z1622" s="3" t="s">
        <v>154</v>
      </c>
      <c r="AA1622" s="3" t="s">
        <v>154</v>
      </c>
      <c r="AB1622" s="3" t="s">
        <v>154</v>
      </c>
      <c r="AC1622" s="3" t="s">
        <v>154</v>
      </c>
      <c r="AD1622" s="3" t="s">
        <v>6151</v>
      </c>
      <c r="AE1622" s="3" t="s">
        <v>6151</v>
      </c>
      <c r="AF1622" s="3" t="s">
        <v>154</v>
      </c>
      <c r="AG1622" s="3" t="s">
        <v>154</v>
      </c>
      <c r="AH1622" s="3" t="s">
        <v>6478</v>
      </c>
      <c r="AI1622" s="3" t="s">
        <v>6482</v>
      </c>
      <c r="AJ1622" s="3" t="s">
        <v>10046</v>
      </c>
    </row>
    <row r="1623" spans="1:36" ht="30">
      <c r="A1623" s="10">
        <v>1726</v>
      </c>
      <c r="B1623" t="str">
        <f>IF(K1623="总计","",INDEX(主数据!A:AD,MATCH(J1623,主数据!A:A,0),9))</f>
        <v>华南大区公司</v>
      </c>
      <c r="C1623" t="str">
        <f>IF(K1623="","",INDEX(主数据!A:AD,MATCH(J1623,主数据!A:A,0),11))</f>
        <v>长沙西区</v>
      </c>
      <c r="D1623" t="str">
        <f t="shared" si="100"/>
        <v>CS45物业服务费标准方式2.98</v>
      </c>
      <c r="E1623" s="13" t="str">
        <f t="shared" si="102"/>
        <v>2.98</v>
      </c>
      <c r="F1623" s="13" t="str">
        <f>IF(E1623="","",IFERROR(IF(IF(K1623="","",INDEX(收费标合同信息维护!A:Q,MATCH(D1623,收费标合同信息维护!J:J,0),10))=D1623,"有","无"),"无"))</f>
        <v>无</v>
      </c>
      <c r="G1623" s="13" t="str">
        <f t="shared" si="101"/>
        <v/>
      </c>
      <c r="H1623" s="13" t="str">
        <f t="shared" si="103"/>
        <v/>
      </c>
      <c r="I1623" s="13" t="str">
        <f>IF(G1623="","",IFERROR(IF(IF(K1623="","",INDEX(收费标合同信息维护!A:Q,MATCH(G1623,收费标合同信息维护!M:M,0),13))=G1623,"有","无"),"无"))</f>
        <v/>
      </c>
      <c r="J1623" s="3" t="s">
        <v>3447</v>
      </c>
      <c r="K1623" s="3" t="s">
        <v>10034</v>
      </c>
      <c r="L1623" s="3" t="s">
        <v>6025</v>
      </c>
      <c r="M1623" s="3" t="s">
        <v>6026</v>
      </c>
      <c r="N1623" s="3" t="s">
        <v>6477</v>
      </c>
      <c r="O1623" s="3" t="s">
        <v>6478</v>
      </c>
      <c r="P1623" s="3" t="s">
        <v>10047</v>
      </c>
      <c r="Q1623" s="3" t="s">
        <v>10048</v>
      </c>
      <c r="R1623" s="3" t="s">
        <v>6484</v>
      </c>
      <c r="S1623" s="3" t="s">
        <v>6491</v>
      </c>
      <c r="T1623" s="3" t="s">
        <v>6537</v>
      </c>
      <c r="U1623" s="3" t="s">
        <v>154</v>
      </c>
      <c r="V1623" s="3" t="s">
        <v>6808</v>
      </c>
      <c r="W1623" s="3" t="s">
        <v>154</v>
      </c>
      <c r="X1623" s="3" t="s">
        <v>154</v>
      </c>
      <c r="Y1623" s="3" t="s">
        <v>154</v>
      </c>
      <c r="Z1623" s="3" t="s">
        <v>154</v>
      </c>
      <c r="AA1623" s="3" t="s">
        <v>154</v>
      </c>
      <c r="AB1623" s="3" t="s">
        <v>154</v>
      </c>
      <c r="AC1623" s="3" t="s">
        <v>154</v>
      </c>
      <c r="AD1623" s="3" t="s">
        <v>6151</v>
      </c>
      <c r="AE1623" s="3" t="s">
        <v>6151</v>
      </c>
      <c r="AF1623" s="3" t="s">
        <v>6040</v>
      </c>
      <c r="AG1623" s="3" t="s">
        <v>154</v>
      </c>
      <c r="AH1623" s="3" t="s">
        <v>6478</v>
      </c>
      <c r="AI1623" s="3" t="s">
        <v>6482</v>
      </c>
      <c r="AJ1623" s="3" t="s">
        <v>10049</v>
      </c>
    </row>
    <row r="1624" spans="1:36" ht="30">
      <c r="A1624" s="10">
        <v>1727</v>
      </c>
      <c r="B1624" t="str">
        <f>IF(K1624="总计","",INDEX(主数据!A:AD,MATCH(J1624,主数据!A:A,0),9))</f>
        <v>华南大区公司</v>
      </c>
      <c r="C1624" t="str">
        <f>IF(K1624="","",INDEX(主数据!A:AD,MATCH(J1624,主数据!A:A,0),11))</f>
        <v>长沙西区</v>
      </c>
      <c r="D1624" t="str">
        <f t="shared" si="100"/>
        <v>CS45物业服务费标准方式1.67</v>
      </c>
      <c r="E1624" s="13" t="str">
        <f t="shared" si="102"/>
        <v>1.67</v>
      </c>
      <c r="F1624" s="13" t="str">
        <f>IF(E1624="","",IFERROR(IF(IF(K1624="","",INDEX(收费标合同信息维护!A:Q,MATCH(D1624,收费标合同信息维护!J:J,0),10))=D1624,"有","无"),"无"))</f>
        <v>无</v>
      </c>
      <c r="G1624" s="13" t="str">
        <f t="shared" si="101"/>
        <v/>
      </c>
      <c r="H1624" s="13" t="str">
        <f t="shared" si="103"/>
        <v/>
      </c>
      <c r="I1624" s="13" t="str">
        <f>IF(G1624="","",IFERROR(IF(IF(K1624="","",INDEX(收费标合同信息维护!A:Q,MATCH(G1624,收费标合同信息维护!M:M,0),13))=G1624,"有","无"),"无"))</f>
        <v/>
      </c>
      <c r="J1624" s="3" t="s">
        <v>3447</v>
      </c>
      <c r="K1624" s="3" t="s">
        <v>10034</v>
      </c>
      <c r="L1624" s="3" t="s">
        <v>6025</v>
      </c>
      <c r="M1624" s="3" t="s">
        <v>6026</v>
      </c>
      <c r="N1624" s="3" t="s">
        <v>6477</v>
      </c>
      <c r="O1624" s="3" t="s">
        <v>6478</v>
      </c>
      <c r="P1624" s="3" t="s">
        <v>10050</v>
      </c>
      <c r="Q1624" s="3" t="s">
        <v>10051</v>
      </c>
      <c r="R1624" s="3" t="s">
        <v>6484</v>
      </c>
      <c r="S1624" s="3" t="s">
        <v>6491</v>
      </c>
      <c r="T1624" s="3" t="s">
        <v>6537</v>
      </c>
      <c r="U1624" s="3" t="s">
        <v>154</v>
      </c>
      <c r="V1624" s="3" t="s">
        <v>10052</v>
      </c>
      <c r="W1624" s="3" t="s">
        <v>154</v>
      </c>
      <c r="X1624" s="3" t="s">
        <v>154</v>
      </c>
      <c r="Y1624" s="3" t="s">
        <v>154</v>
      </c>
      <c r="Z1624" s="3" t="s">
        <v>154</v>
      </c>
      <c r="AA1624" s="3" t="s">
        <v>154</v>
      </c>
      <c r="AB1624" s="3" t="s">
        <v>154</v>
      </c>
      <c r="AC1624" s="3" t="s">
        <v>154</v>
      </c>
      <c r="AD1624" s="3" t="s">
        <v>6151</v>
      </c>
      <c r="AE1624" s="3" t="s">
        <v>6151</v>
      </c>
      <c r="AF1624" s="3" t="s">
        <v>154</v>
      </c>
      <c r="AG1624" s="3" t="s">
        <v>154</v>
      </c>
      <c r="AH1624" s="3" t="s">
        <v>6478</v>
      </c>
      <c r="AI1624" s="3" t="s">
        <v>6482</v>
      </c>
      <c r="AJ1624" s="3" t="s">
        <v>6033</v>
      </c>
    </row>
    <row r="1625" spans="1:36" ht="30">
      <c r="A1625" s="10">
        <v>1728</v>
      </c>
      <c r="B1625" t="str">
        <f>IF(K1625="总计","",INDEX(主数据!A:AD,MATCH(J1625,主数据!A:A,0),9))</f>
        <v>华南大区公司</v>
      </c>
      <c r="C1625" t="str">
        <f>IF(K1625="","",INDEX(主数据!A:AD,MATCH(J1625,主数据!A:A,0),11))</f>
        <v>长沙西区</v>
      </c>
      <c r="D1625" t="str">
        <f t="shared" si="100"/>
        <v>CS45物业服务费标准方式5.58</v>
      </c>
      <c r="E1625" s="13" t="str">
        <f t="shared" si="102"/>
        <v>5.58</v>
      </c>
      <c r="F1625" s="13" t="str">
        <f>IF(E1625="","",IFERROR(IF(IF(K1625="","",INDEX(收费标合同信息维护!A:Q,MATCH(D1625,收费标合同信息维护!J:J,0),10))=D1625,"有","无"),"无"))</f>
        <v>无</v>
      </c>
      <c r="G1625" s="13" t="str">
        <f t="shared" si="101"/>
        <v/>
      </c>
      <c r="H1625" s="13" t="str">
        <f t="shared" si="103"/>
        <v/>
      </c>
      <c r="I1625" s="13" t="str">
        <f>IF(G1625="","",IFERROR(IF(IF(K1625="","",INDEX(收费标合同信息维护!A:Q,MATCH(G1625,收费标合同信息维护!M:M,0),13))=G1625,"有","无"),"无"))</f>
        <v/>
      </c>
      <c r="J1625" s="3" t="s">
        <v>3447</v>
      </c>
      <c r="K1625" s="3" t="s">
        <v>10034</v>
      </c>
      <c r="L1625" s="3" t="s">
        <v>6025</v>
      </c>
      <c r="M1625" s="3" t="s">
        <v>6026</v>
      </c>
      <c r="N1625" s="3" t="s">
        <v>6477</v>
      </c>
      <c r="O1625" s="3" t="s">
        <v>6478</v>
      </c>
      <c r="P1625" s="3" t="s">
        <v>10053</v>
      </c>
      <c r="Q1625" s="3" t="s">
        <v>10054</v>
      </c>
      <c r="R1625" s="3" t="s">
        <v>6484</v>
      </c>
      <c r="S1625" s="3" t="s">
        <v>6491</v>
      </c>
      <c r="T1625" s="3" t="s">
        <v>6537</v>
      </c>
      <c r="U1625" s="3" t="s">
        <v>154</v>
      </c>
      <c r="V1625" s="3" t="s">
        <v>10041</v>
      </c>
      <c r="W1625" s="3" t="s">
        <v>154</v>
      </c>
      <c r="X1625" s="3" t="s">
        <v>154</v>
      </c>
      <c r="Y1625" s="3" t="s">
        <v>154</v>
      </c>
      <c r="Z1625" s="3" t="s">
        <v>154</v>
      </c>
      <c r="AA1625" s="3" t="s">
        <v>154</v>
      </c>
      <c r="AB1625" s="3" t="s">
        <v>154</v>
      </c>
      <c r="AC1625" s="3" t="s">
        <v>154</v>
      </c>
      <c r="AD1625" s="3" t="s">
        <v>6151</v>
      </c>
      <c r="AE1625" s="3" t="s">
        <v>6151</v>
      </c>
      <c r="AF1625" s="3" t="s">
        <v>6040</v>
      </c>
      <c r="AG1625" s="3" t="s">
        <v>154</v>
      </c>
      <c r="AH1625" s="3" t="s">
        <v>6478</v>
      </c>
      <c r="AI1625" s="3" t="s">
        <v>6482</v>
      </c>
      <c r="AJ1625" s="3" t="s">
        <v>6050</v>
      </c>
    </row>
    <row r="1626" spans="1:36" ht="30">
      <c r="A1626" s="10">
        <v>1729</v>
      </c>
      <c r="B1626" t="str">
        <f>IF(K1626="总计","",INDEX(主数据!A:AD,MATCH(J1626,主数据!A:A,0),9))</f>
        <v>华南大区公司</v>
      </c>
      <c r="C1626" t="str">
        <f>IF(K1626="","",INDEX(主数据!A:AD,MATCH(J1626,主数据!A:A,0),11))</f>
        <v>长沙西区</v>
      </c>
      <c r="D1626" t="str">
        <f t="shared" si="100"/>
        <v>CS45物业服务费标准方式2.28</v>
      </c>
      <c r="E1626" s="13" t="str">
        <f t="shared" si="102"/>
        <v>2.28</v>
      </c>
      <c r="F1626" s="13" t="str">
        <f>IF(E1626="","",IFERROR(IF(IF(K1626="","",INDEX(收费标合同信息维护!A:Q,MATCH(D1626,收费标合同信息维护!J:J,0),10))=D1626,"有","无"),"无"))</f>
        <v>无</v>
      </c>
      <c r="G1626" s="13" t="str">
        <f t="shared" si="101"/>
        <v/>
      </c>
      <c r="H1626" s="13" t="str">
        <f t="shared" si="103"/>
        <v/>
      </c>
      <c r="I1626" s="13" t="str">
        <f>IF(G1626="","",IFERROR(IF(IF(K1626="","",INDEX(收费标合同信息维护!A:Q,MATCH(G1626,收费标合同信息维护!M:M,0),13))=G1626,"有","无"),"无"))</f>
        <v/>
      </c>
      <c r="J1626" s="3" t="s">
        <v>3447</v>
      </c>
      <c r="K1626" s="3" t="s">
        <v>10034</v>
      </c>
      <c r="L1626" s="3" t="s">
        <v>6025</v>
      </c>
      <c r="M1626" s="3" t="s">
        <v>6026</v>
      </c>
      <c r="N1626" s="3" t="s">
        <v>6477</v>
      </c>
      <c r="O1626" s="3" t="s">
        <v>6478</v>
      </c>
      <c r="P1626" s="3" t="s">
        <v>10055</v>
      </c>
      <c r="Q1626" s="3" t="s">
        <v>10056</v>
      </c>
      <c r="R1626" s="3" t="s">
        <v>6484</v>
      </c>
      <c r="S1626" s="3" t="s">
        <v>6491</v>
      </c>
      <c r="T1626" s="3" t="s">
        <v>6936</v>
      </c>
      <c r="U1626" s="3" t="s">
        <v>154</v>
      </c>
      <c r="V1626" s="3" t="s">
        <v>8509</v>
      </c>
      <c r="W1626" s="3" t="s">
        <v>154</v>
      </c>
      <c r="X1626" s="3" t="s">
        <v>154</v>
      </c>
      <c r="Y1626" s="3" t="s">
        <v>154</v>
      </c>
      <c r="Z1626" s="3" t="s">
        <v>154</v>
      </c>
      <c r="AA1626" s="3" t="s">
        <v>154</v>
      </c>
      <c r="AB1626" s="3" t="s">
        <v>154</v>
      </c>
      <c r="AC1626" s="3" t="s">
        <v>154</v>
      </c>
      <c r="AD1626" s="3" t="s">
        <v>6151</v>
      </c>
      <c r="AE1626" s="3" t="s">
        <v>6151</v>
      </c>
      <c r="AF1626" s="3" t="s">
        <v>154</v>
      </c>
      <c r="AG1626" s="3" t="s">
        <v>154</v>
      </c>
      <c r="AH1626" s="3" t="s">
        <v>6478</v>
      </c>
      <c r="AI1626" s="3" t="s">
        <v>6482</v>
      </c>
      <c r="AJ1626" s="3" t="s">
        <v>10057</v>
      </c>
    </row>
    <row r="1627" spans="1:36" ht="15">
      <c r="A1627" s="10">
        <v>1730</v>
      </c>
      <c r="B1627" t="str">
        <f>IF(K1627="总计","",INDEX(主数据!A:AD,MATCH(J1627,主数据!A:A,0),9))</f>
        <v>华东大区公司</v>
      </c>
      <c r="C1627" t="str">
        <f>IF(K1627="","",INDEX(主数据!A:AD,MATCH(J1627,主数据!A:A,0),11))</f>
        <v>合肥城区</v>
      </c>
      <c r="D1627" t="str">
        <f t="shared" si="100"/>
        <v>HF40物业服务费标准方式0.70</v>
      </c>
      <c r="E1627" s="13" t="str">
        <f t="shared" si="102"/>
        <v>0.70</v>
      </c>
      <c r="F1627" s="13" t="str">
        <f>IF(E1627="","",IFERROR(IF(IF(K1627="","",INDEX(收费标合同信息维护!A:Q,MATCH(D1627,收费标合同信息维护!J:J,0),10))=D1627,"有","无"),"无"))</f>
        <v>无</v>
      </c>
      <c r="G1627" s="13" t="str">
        <f t="shared" si="101"/>
        <v/>
      </c>
      <c r="H1627" s="13" t="str">
        <f t="shared" si="103"/>
        <v/>
      </c>
      <c r="I1627" s="13" t="str">
        <f>IF(G1627="","",IFERROR(IF(IF(K1627="","",INDEX(收费标合同信息维护!A:Q,MATCH(G1627,收费标合同信息维护!M:M,0),13))=G1627,"有","无"),"无"))</f>
        <v/>
      </c>
      <c r="J1627" s="3" t="s">
        <v>3866</v>
      </c>
      <c r="K1627" s="3" t="s">
        <v>10058</v>
      </c>
      <c r="L1627" s="3" t="s">
        <v>6025</v>
      </c>
      <c r="M1627" s="3" t="s">
        <v>6026</v>
      </c>
      <c r="N1627" s="3" t="s">
        <v>6477</v>
      </c>
      <c r="O1627" s="3" t="s">
        <v>6478</v>
      </c>
      <c r="P1627" s="3" t="s">
        <v>10059</v>
      </c>
      <c r="Q1627" s="3" t="s">
        <v>10060</v>
      </c>
      <c r="R1627" s="3" t="s">
        <v>6484</v>
      </c>
      <c r="S1627" s="3" t="s">
        <v>6491</v>
      </c>
      <c r="T1627" s="3" t="s">
        <v>6882</v>
      </c>
      <c r="U1627" s="3" t="s">
        <v>154</v>
      </c>
      <c r="V1627" s="3" t="s">
        <v>6949</v>
      </c>
      <c r="W1627" s="3" t="s">
        <v>154</v>
      </c>
      <c r="X1627" s="3" t="s">
        <v>154</v>
      </c>
      <c r="Y1627" s="3" t="s">
        <v>154</v>
      </c>
      <c r="Z1627" s="3" t="s">
        <v>154</v>
      </c>
      <c r="AA1627" s="3" t="s">
        <v>154</v>
      </c>
      <c r="AB1627" s="3" t="s">
        <v>154</v>
      </c>
      <c r="AC1627" s="3" t="s">
        <v>154</v>
      </c>
      <c r="AD1627" s="3" t="s">
        <v>6151</v>
      </c>
      <c r="AE1627" s="3" t="s">
        <v>6151</v>
      </c>
      <c r="AF1627" s="3" t="s">
        <v>154</v>
      </c>
      <c r="AG1627" s="3" t="s">
        <v>154</v>
      </c>
      <c r="AH1627" s="3" t="s">
        <v>6478</v>
      </c>
      <c r="AI1627" s="3" t="s">
        <v>6482</v>
      </c>
      <c r="AJ1627" s="3" t="s">
        <v>6222</v>
      </c>
    </row>
    <row r="1628" spans="1:36" ht="15">
      <c r="A1628" s="10">
        <v>1731</v>
      </c>
      <c r="B1628" t="str">
        <f>IF(K1628="总计","",INDEX(主数据!A:AD,MATCH(J1628,主数据!A:A,0),9))</f>
        <v>华东大区公司</v>
      </c>
      <c r="C1628" t="str">
        <f>IF(K1628="","",INDEX(主数据!A:AD,MATCH(J1628,主数据!A:A,0),11))</f>
        <v>合肥城区</v>
      </c>
      <c r="D1628" t="str">
        <f t="shared" si="100"/>
        <v>HF40物业服务费标准方式0.80</v>
      </c>
      <c r="E1628" s="13" t="str">
        <f t="shared" si="102"/>
        <v>0.80</v>
      </c>
      <c r="F1628" s="13" t="str">
        <f>IF(E1628="","",IFERROR(IF(IF(K1628="","",INDEX(收费标合同信息维护!A:Q,MATCH(D1628,收费标合同信息维护!J:J,0),10))=D1628,"有","无"),"无"))</f>
        <v>无</v>
      </c>
      <c r="G1628" s="13" t="str">
        <f t="shared" si="101"/>
        <v/>
      </c>
      <c r="H1628" s="13" t="str">
        <f t="shared" si="103"/>
        <v/>
      </c>
      <c r="I1628" s="13" t="str">
        <f>IF(G1628="","",IFERROR(IF(IF(K1628="","",INDEX(收费标合同信息维护!A:Q,MATCH(G1628,收费标合同信息维护!M:M,0),13))=G1628,"有","无"),"无"))</f>
        <v/>
      </c>
      <c r="J1628" s="3" t="s">
        <v>3866</v>
      </c>
      <c r="K1628" s="3" t="s">
        <v>10058</v>
      </c>
      <c r="L1628" s="3" t="s">
        <v>6025</v>
      </c>
      <c r="M1628" s="3" t="s">
        <v>6026</v>
      </c>
      <c r="N1628" s="3" t="s">
        <v>6477</v>
      </c>
      <c r="O1628" s="3" t="s">
        <v>6478</v>
      </c>
      <c r="P1628" s="3" t="s">
        <v>10061</v>
      </c>
      <c r="Q1628" s="3" t="s">
        <v>10062</v>
      </c>
      <c r="R1628" s="3" t="s">
        <v>6484</v>
      </c>
      <c r="S1628" s="3" t="s">
        <v>6491</v>
      </c>
      <c r="T1628" s="3" t="s">
        <v>6882</v>
      </c>
      <c r="U1628" s="3" t="s">
        <v>154</v>
      </c>
      <c r="V1628" s="3" t="s">
        <v>6722</v>
      </c>
      <c r="W1628" s="3" t="s">
        <v>154</v>
      </c>
      <c r="X1628" s="3" t="s">
        <v>154</v>
      </c>
      <c r="Y1628" s="3" t="s">
        <v>154</v>
      </c>
      <c r="Z1628" s="3" t="s">
        <v>154</v>
      </c>
      <c r="AA1628" s="3" t="s">
        <v>154</v>
      </c>
      <c r="AB1628" s="3" t="s">
        <v>154</v>
      </c>
      <c r="AC1628" s="3" t="s">
        <v>154</v>
      </c>
      <c r="AD1628" s="3" t="s">
        <v>6151</v>
      </c>
      <c r="AE1628" s="3" t="s">
        <v>6151</v>
      </c>
      <c r="AF1628" s="3" t="s">
        <v>154</v>
      </c>
      <c r="AG1628" s="3" t="s">
        <v>154</v>
      </c>
      <c r="AH1628" s="3" t="s">
        <v>6478</v>
      </c>
      <c r="AI1628" s="3" t="s">
        <v>6482</v>
      </c>
      <c r="AJ1628" s="3" t="s">
        <v>6183</v>
      </c>
    </row>
    <row r="1629" spans="1:36" ht="15">
      <c r="A1629" s="10">
        <v>1732</v>
      </c>
      <c r="B1629" t="str">
        <f>IF(K1629="总计","",INDEX(主数据!A:AD,MATCH(J1629,主数据!A:A,0),9))</f>
        <v>华东大区公司</v>
      </c>
      <c r="C1629" t="str">
        <f>IF(K1629="","",INDEX(主数据!A:AD,MATCH(J1629,主数据!A:A,0),11))</f>
        <v>合肥城区</v>
      </c>
      <c r="D1629" t="str">
        <f t="shared" si="100"/>
        <v>HF40物业服务费标准方式0.95</v>
      </c>
      <c r="E1629" s="13" t="str">
        <f t="shared" si="102"/>
        <v>0.95</v>
      </c>
      <c r="F1629" s="13" t="str">
        <f>IF(E1629="","",IFERROR(IF(IF(K1629="","",INDEX(收费标合同信息维护!A:Q,MATCH(D1629,收费标合同信息维护!J:J,0),10))=D1629,"有","无"),"无"))</f>
        <v>无</v>
      </c>
      <c r="G1629" s="13" t="str">
        <f t="shared" si="101"/>
        <v/>
      </c>
      <c r="H1629" s="13" t="str">
        <f t="shared" si="103"/>
        <v/>
      </c>
      <c r="I1629" s="13" t="str">
        <f>IF(G1629="","",IFERROR(IF(IF(K1629="","",INDEX(收费标合同信息维护!A:Q,MATCH(G1629,收费标合同信息维护!M:M,0),13))=G1629,"有","无"),"无"))</f>
        <v/>
      </c>
      <c r="J1629" s="3" t="s">
        <v>3866</v>
      </c>
      <c r="K1629" s="3" t="s">
        <v>10058</v>
      </c>
      <c r="L1629" s="3" t="s">
        <v>6025</v>
      </c>
      <c r="M1629" s="3" t="s">
        <v>6026</v>
      </c>
      <c r="N1629" s="3" t="s">
        <v>6477</v>
      </c>
      <c r="O1629" s="3" t="s">
        <v>6478</v>
      </c>
      <c r="P1629" s="3" t="s">
        <v>10063</v>
      </c>
      <c r="Q1629" s="3" t="s">
        <v>10064</v>
      </c>
      <c r="R1629" s="3" t="s">
        <v>6484</v>
      </c>
      <c r="S1629" s="3" t="s">
        <v>6491</v>
      </c>
      <c r="T1629" s="3" t="s">
        <v>6882</v>
      </c>
      <c r="U1629" s="3" t="s">
        <v>154</v>
      </c>
      <c r="V1629" s="3" t="s">
        <v>9078</v>
      </c>
      <c r="W1629" s="3" t="s">
        <v>154</v>
      </c>
      <c r="X1629" s="3" t="s">
        <v>154</v>
      </c>
      <c r="Y1629" s="3" t="s">
        <v>154</v>
      </c>
      <c r="Z1629" s="3" t="s">
        <v>154</v>
      </c>
      <c r="AA1629" s="3" t="s">
        <v>154</v>
      </c>
      <c r="AB1629" s="3" t="s">
        <v>154</v>
      </c>
      <c r="AC1629" s="3" t="s">
        <v>154</v>
      </c>
      <c r="AD1629" s="3" t="s">
        <v>6151</v>
      </c>
      <c r="AE1629" s="3" t="s">
        <v>6151</v>
      </c>
      <c r="AF1629" s="3" t="s">
        <v>154</v>
      </c>
      <c r="AG1629" s="3" t="s">
        <v>154</v>
      </c>
      <c r="AH1629" s="3" t="s">
        <v>6478</v>
      </c>
      <c r="AI1629" s="3" t="s">
        <v>6482</v>
      </c>
      <c r="AJ1629" s="3" t="s">
        <v>10065</v>
      </c>
    </row>
    <row r="1630" spans="1:36" ht="15">
      <c r="A1630" s="10">
        <v>1733</v>
      </c>
      <c r="B1630" t="str">
        <f>IF(K1630="总计","",INDEX(主数据!A:AD,MATCH(J1630,主数据!A:A,0),9))</f>
        <v>华东大区公司</v>
      </c>
      <c r="C1630" t="str">
        <f>IF(K1630="","",INDEX(主数据!A:AD,MATCH(J1630,主数据!A:A,0),11))</f>
        <v>合肥城区</v>
      </c>
      <c r="D1630" t="str">
        <f t="shared" si="100"/>
        <v>HF40物业服务费标准方式1.20</v>
      </c>
      <c r="E1630" s="13" t="str">
        <f t="shared" si="102"/>
        <v>1.20</v>
      </c>
      <c r="F1630" s="13" t="str">
        <f>IF(E1630="","",IFERROR(IF(IF(K1630="","",INDEX(收费标合同信息维护!A:Q,MATCH(D1630,收费标合同信息维护!J:J,0),10))=D1630,"有","无"),"无"))</f>
        <v>无</v>
      </c>
      <c r="G1630" s="13" t="str">
        <f t="shared" si="101"/>
        <v/>
      </c>
      <c r="H1630" s="13" t="str">
        <f t="shared" si="103"/>
        <v/>
      </c>
      <c r="I1630" s="13" t="str">
        <f>IF(G1630="","",IFERROR(IF(IF(K1630="","",INDEX(收费标合同信息维护!A:Q,MATCH(G1630,收费标合同信息维护!M:M,0),13))=G1630,"有","无"),"无"))</f>
        <v/>
      </c>
      <c r="J1630" s="3" t="s">
        <v>3866</v>
      </c>
      <c r="K1630" s="3" t="s">
        <v>10058</v>
      </c>
      <c r="L1630" s="3" t="s">
        <v>6025</v>
      </c>
      <c r="M1630" s="3" t="s">
        <v>6026</v>
      </c>
      <c r="N1630" s="3" t="s">
        <v>6477</v>
      </c>
      <c r="O1630" s="3" t="s">
        <v>6478</v>
      </c>
      <c r="P1630" s="3" t="s">
        <v>10066</v>
      </c>
      <c r="Q1630" s="3" t="s">
        <v>10067</v>
      </c>
      <c r="R1630" s="3" t="s">
        <v>6484</v>
      </c>
      <c r="S1630" s="3" t="s">
        <v>6491</v>
      </c>
      <c r="T1630" s="3" t="s">
        <v>7075</v>
      </c>
      <c r="U1630" s="3" t="s">
        <v>154</v>
      </c>
      <c r="V1630" s="3" t="s">
        <v>6614</v>
      </c>
      <c r="W1630" s="3" t="s">
        <v>154</v>
      </c>
      <c r="X1630" s="3" t="s">
        <v>154</v>
      </c>
      <c r="Y1630" s="3" t="s">
        <v>154</v>
      </c>
      <c r="Z1630" s="3" t="s">
        <v>154</v>
      </c>
      <c r="AA1630" s="3" t="s">
        <v>154</v>
      </c>
      <c r="AB1630" s="3" t="s">
        <v>154</v>
      </c>
      <c r="AC1630" s="3" t="s">
        <v>154</v>
      </c>
      <c r="AD1630" s="3" t="s">
        <v>6151</v>
      </c>
      <c r="AE1630" s="3" t="s">
        <v>6151</v>
      </c>
      <c r="AF1630" s="3" t="s">
        <v>6040</v>
      </c>
      <c r="AG1630" s="3" t="s">
        <v>154</v>
      </c>
      <c r="AH1630" s="3" t="s">
        <v>6478</v>
      </c>
      <c r="AI1630" s="3" t="s">
        <v>6482</v>
      </c>
      <c r="AJ1630" s="3" t="s">
        <v>10068</v>
      </c>
    </row>
    <row r="1631" spans="1:36" ht="15">
      <c r="A1631" s="10">
        <v>1734</v>
      </c>
      <c r="B1631" t="str">
        <f>IF(K1631="总计","",INDEX(主数据!A:AD,MATCH(J1631,主数据!A:A,0),9))</f>
        <v>华东大区公司</v>
      </c>
      <c r="C1631" t="str">
        <f>IF(K1631="","",INDEX(主数据!A:AD,MATCH(J1631,主数据!A:A,0),11))</f>
        <v>合肥城区</v>
      </c>
      <c r="D1631" t="str">
        <f t="shared" si="100"/>
        <v>HF40物业服务费标准方式1.80</v>
      </c>
      <c r="E1631" s="13" t="str">
        <f t="shared" si="102"/>
        <v>1.80</v>
      </c>
      <c r="F1631" s="13" t="str">
        <f>IF(E1631="","",IFERROR(IF(IF(K1631="","",INDEX(收费标合同信息维护!A:Q,MATCH(D1631,收费标合同信息维护!J:J,0),10))=D1631,"有","无"),"无"))</f>
        <v>无</v>
      </c>
      <c r="G1631" s="13" t="str">
        <f t="shared" si="101"/>
        <v/>
      </c>
      <c r="H1631" s="13" t="str">
        <f t="shared" si="103"/>
        <v/>
      </c>
      <c r="I1631" s="13" t="str">
        <f>IF(G1631="","",IFERROR(IF(IF(K1631="","",INDEX(收费标合同信息维护!A:Q,MATCH(G1631,收费标合同信息维护!M:M,0),13))=G1631,"有","无"),"无"))</f>
        <v/>
      </c>
      <c r="J1631" s="3" t="s">
        <v>3866</v>
      </c>
      <c r="K1631" s="3" t="s">
        <v>10058</v>
      </c>
      <c r="L1631" s="3" t="s">
        <v>6025</v>
      </c>
      <c r="M1631" s="3" t="s">
        <v>6026</v>
      </c>
      <c r="N1631" s="3" t="s">
        <v>6477</v>
      </c>
      <c r="O1631" s="3" t="s">
        <v>6478</v>
      </c>
      <c r="P1631" s="3" t="s">
        <v>10069</v>
      </c>
      <c r="Q1631" s="3" t="s">
        <v>10070</v>
      </c>
      <c r="R1631" s="3" t="s">
        <v>6484</v>
      </c>
      <c r="S1631" s="3" t="s">
        <v>6491</v>
      </c>
      <c r="T1631" s="3" t="s">
        <v>10071</v>
      </c>
      <c r="U1631" s="3" t="s">
        <v>154</v>
      </c>
      <c r="V1631" s="3" t="s">
        <v>6759</v>
      </c>
      <c r="W1631" s="3" t="s">
        <v>154</v>
      </c>
      <c r="X1631" s="3" t="s">
        <v>154</v>
      </c>
      <c r="Y1631" s="3" t="s">
        <v>154</v>
      </c>
      <c r="Z1631" s="3" t="s">
        <v>154</v>
      </c>
      <c r="AA1631" s="3" t="s">
        <v>154</v>
      </c>
      <c r="AB1631" s="3" t="s">
        <v>154</v>
      </c>
      <c r="AC1631" s="3" t="s">
        <v>154</v>
      </c>
      <c r="AD1631" s="3" t="s">
        <v>6151</v>
      </c>
      <c r="AE1631" s="3" t="s">
        <v>6151</v>
      </c>
      <c r="AF1631" s="3" t="s">
        <v>154</v>
      </c>
      <c r="AG1631" s="3" t="s">
        <v>154</v>
      </c>
      <c r="AH1631" s="3" t="s">
        <v>6478</v>
      </c>
      <c r="AI1631" s="3" t="s">
        <v>6482</v>
      </c>
      <c r="AJ1631" s="3" t="s">
        <v>6031</v>
      </c>
    </row>
    <row r="1632" spans="1:36" ht="15">
      <c r="A1632" s="10">
        <v>1735</v>
      </c>
      <c r="B1632" t="str">
        <f>IF(K1632="总计","",INDEX(主数据!A:AD,MATCH(J1632,主数据!A:A,0),9))</f>
        <v>华东大区公司</v>
      </c>
      <c r="C1632" t="str">
        <f>IF(K1632="","",INDEX(主数据!A:AD,MATCH(J1632,主数据!A:A,0),11))</f>
        <v>合肥城区</v>
      </c>
      <c r="D1632" t="str">
        <f t="shared" si="100"/>
        <v>HF40物业服务费标准方式1.80</v>
      </c>
      <c r="E1632" s="13" t="str">
        <f t="shared" si="102"/>
        <v>1.80</v>
      </c>
      <c r="F1632" s="13" t="str">
        <f>IF(E1632="","",IFERROR(IF(IF(K1632="","",INDEX(收费标合同信息维护!A:Q,MATCH(D1632,收费标合同信息维护!J:J,0),10))=D1632,"有","无"),"无"))</f>
        <v>无</v>
      </c>
      <c r="G1632" s="13" t="str">
        <f t="shared" si="101"/>
        <v/>
      </c>
      <c r="H1632" s="13" t="str">
        <f t="shared" si="103"/>
        <v/>
      </c>
      <c r="I1632" s="13" t="str">
        <f>IF(G1632="","",IFERROR(IF(IF(K1632="","",INDEX(收费标合同信息维护!A:Q,MATCH(G1632,收费标合同信息维护!M:M,0),13))=G1632,"有","无"),"无"))</f>
        <v/>
      </c>
      <c r="J1632" s="3" t="s">
        <v>3866</v>
      </c>
      <c r="K1632" s="3" t="s">
        <v>10058</v>
      </c>
      <c r="L1632" s="3" t="s">
        <v>6025</v>
      </c>
      <c r="M1632" s="3" t="s">
        <v>6026</v>
      </c>
      <c r="N1632" s="3" t="s">
        <v>6477</v>
      </c>
      <c r="O1632" s="3" t="s">
        <v>6478</v>
      </c>
      <c r="P1632" s="3" t="s">
        <v>10072</v>
      </c>
      <c r="Q1632" s="3" t="s">
        <v>10073</v>
      </c>
      <c r="R1632" s="3" t="s">
        <v>6484</v>
      </c>
      <c r="S1632" s="3" t="s">
        <v>6491</v>
      </c>
      <c r="T1632" s="3" t="s">
        <v>6882</v>
      </c>
      <c r="U1632" s="3" t="s">
        <v>154</v>
      </c>
      <c r="V1632" s="3" t="s">
        <v>6759</v>
      </c>
      <c r="W1632" s="3" t="s">
        <v>154</v>
      </c>
      <c r="X1632" s="3" t="s">
        <v>154</v>
      </c>
      <c r="Y1632" s="3" t="s">
        <v>154</v>
      </c>
      <c r="Z1632" s="3" t="s">
        <v>154</v>
      </c>
      <c r="AA1632" s="3" t="s">
        <v>154</v>
      </c>
      <c r="AB1632" s="3" t="s">
        <v>154</v>
      </c>
      <c r="AC1632" s="3" t="s">
        <v>154</v>
      </c>
      <c r="AD1632" s="3" t="s">
        <v>6151</v>
      </c>
      <c r="AE1632" s="3" t="s">
        <v>6151</v>
      </c>
      <c r="AF1632" s="3" t="s">
        <v>154</v>
      </c>
      <c r="AG1632" s="3" t="s">
        <v>154</v>
      </c>
      <c r="AH1632" s="3" t="s">
        <v>6478</v>
      </c>
      <c r="AI1632" s="3" t="s">
        <v>6482</v>
      </c>
      <c r="AJ1632" s="3" t="s">
        <v>6030</v>
      </c>
    </row>
    <row r="1633" spans="1:36" ht="15">
      <c r="A1633" s="10">
        <v>1736</v>
      </c>
      <c r="B1633" t="str">
        <f>IF(K1633="总计","",INDEX(主数据!A:AD,MATCH(J1633,主数据!A:A,0),9))</f>
        <v>华东大区公司</v>
      </c>
      <c r="C1633" t="str">
        <f>IF(K1633="","",INDEX(主数据!A:AD,MATCH(J1633,主数据!A:A,0),11))</f>
        <v>合肥城区</v>
      </c>
      <c r="D1633" t="str">
        <f t="shared" si="100"/>
        <v>HF40物业服务费标准方式1.20</v>
      </c>
      <c r="E1633" s="13" t="str">
        <f t="shared" si="102"/>
        <v>1.20</v>
      </c>
      <c r="F1633" s="13" t="str">
        <f>IF(E1633="","",IFERROR(IF(IF(K1633="","",INDEX(收费标合同信息维护!A:Q,MATCH(D1633,收费标合同信息维护!J:J,0),10))=D1633,"有","无"),"无"))</f>
        <v>无</v>
      </c>
      <c r="G1633" s="13" t="str">
        <f t="shared" si="101"/>
        <v/>
      </c>
      <c r="H1633" s="13" t="str">
        <f t="shared" si="103"/>
        <v/>
      </c>
      <c r="I1633" s="13" t="str">
        <f>IF(G1633="","",IFERROR(IF(IF(K1633="","",INDEX(收费标合同信息维护!A:Q,MATCH(G1633,收费标合同信息维护!M:M,0),13))=G1633,"有","无"),"无"))</f>
        <v/>
      </c>
      <c r="J1633" s="3" t="s">
        <v>3866</v>
      </c>
      <c r="K1633" s="3" t="s">
        <v>10058</v>
      </c>
      <c r="L1633" s="3" t="s">
        <v>6025</v>
      </c>
      <c r="M1633" s="3" t="s">
        <v>6026</v>
      </c>
      <c r="N1633" s="3" t="s">
        <v>6477</v>
      </c>
      <c r="O1633" s="3" t="s">
        <v>6478</v>
      </c>
      <c r="P1633" s="3" t="s">
        <v>10074</v>
      </c>
      <c r="Q1633" s="3" t="s">
        <v>10075</v>
      </c>
      <c r="R1633" s="3" t="s">
        <v>6484</v>
      </c>
      <c r="S1633" s="3" t="s">
        <v>6491</v>
      </c>
      <c r="T1633" s="3" t="s">
        <v>10071</v>
      </c>
      <c r="U1633" s="3" t="s">
        <v>154</v>
      </c>
      <c r="V1633" s="3" t="s">
        <v>6614</v>
      </c>
      <c r="W1633" s="3" t="s">
        <v>154</v>
      </c>
      <c r="X1633" s="3" t="s">
        <v>154</v>
      </c>
      <c r="Y1633" s="3" t="s">
        <v>154</v>
      </c>
      <c r="Z1633" s="3" t="s">
        <v>154</v>
      </c>
      <c r="AA1633" s="3" t="s">
        <v>154</v>
      </c>
      <c r="AB1633" s="3" t="s">
        <v>154</v>
      </c>
      <c r="AC1633" s="3" t="s">
        <v>154</v>
      </c>
      <c r="AD1633" s="3" t="s">
        <v>6151</v>
      </c>
      <c r="AE1633" s="3" t="s">
        <v>6151</v>
      </c>
      <c r="AF1633" s="3" t="s">
        <v>154</v>
      </c>
      <c r="AG1633" s="3" t="s">
        <v>154</v>
      </c>
      <c r="AH1633" s="3" t="s">
        <v>6478</v>
      </c>
      <c r="AI1633" s="3" t="s">
        <v>6482</v>
      </c>
      <c r="AJ1633" s="3" t="s">
        <v>38</v>
      </c>
    </row>
    <row r="1634" spans="1:36" ht="15">
      <c r="A1634" s="10">
        <v>1737</v>
      </c>
      <c r="B1634" t="str">
        <f>IF(K1634="总计","",INDEX(主数据!A:AD,MATCH(J1634,主数据!A:A,0),9))</f>
        <v>华北大区公司</v>
      </c>
      <c r="C1634" t="str">
        <f>IF(K1634="","",INDEX(主数据!A:AD,MATCH(J1634,主数据!A:A,0),11))</f>
        <v>银川城区</v>
      </c>
      <c r="D1634" t="str">
        <f t="shared" si="100"/>
        <v>YC19物业服务费标准方式2.17</v>
      </c>
      <c r="E1634" s="13" t="str">
        <f t="shared" si="102"/>
        <v>2.17</v>
      </c>
      <c r="F1634" s="13" t="str">
        <f>IF(E1634="","",IFERROR(IF(IF(K1634="","",INDEX(收费标合同信息维护!A:Q,MATCH(D1634,收费标合同信息维护!J:J,0),10))=D1634,"有","无"),"无"))</f>
        <v>无</v>
      </c>
      <c r="G1634" s="13" t="str">
        <f t="shared" si="101"/>
        <v/>
      </c>
      <c r="H1634" s="13" t="str">
        <f t="shared" si="103"/>
        <v/>
      </c>
      <c r="I1634" s="13" t="str">
        <f>IF(G1634="","",IFERROR(IF(IF(K1634="","",INDEX(收费标合同信息维护!A:Q,MATCH(G1634,收费标合同信息维护!M:M,0),13))=G1634,"有","无"),"无"))</f>
        <v/>
      </c>
      <c r="J1634" s="3" t="s">
        <v>4294</v>
      </c>
      <c r="K1634" s="3" t="s">
        <v>6312</v>
      </c>
      <c r="L1634" s="3" t="s">
        <v>6025</v>
      </c>
      <c r="M1634" s="3" t="s">
        <v>6026</v>
      </c>
      <c r="N1634" s="3" t="s">
        <v>6477</v>
      </c>
      <c r="O1634" s="3" t="s">
        <v>6478</v>
      </c>
      <c r="P1634" s="3" t="s">
        <v>6609</v>
      </c>
      <c r="Q1634" s="3" t="s">
        <v>9951</v>
      </c>
      <c r="R1634" s="3" t="s">
        <v>6484</v>
      </c>
      <c r="S1634" s="3" t="s">
        <v>7050</v>
      </c>
      <c r="T1634" s="3" t="s">
        <v>10076</v>
      </c>
      <c r="U1634" s="3" t="s">
        <v>154</v>
      </c>
      <c r="V1634" s="3" t="s">
        <v>10077</v>
      </c>
      <c r="W1634" s="3" t="s">
        <v>154</v>
      </c>
      <c r="X1634" s="3" t="s">
        <v>154</v>
      </c>
      <c r="Y1634" s="3" t="s">
        <v>154</v>
      </c>
      <c r="Z1634" s="3" t="s">
        <v>154</v>
      </c>
      <c r="AA1634" s="3" t="s">
        <v>154</v>
      </c>
      <c r="AB1634" s="3" t="s">
        <v>154</v>
      </c>
      <c r="AC1634" s="3" t="s">
        <v>154</v>
      </c>
      <c r="AD1634" s="3" t="s">
        <v>6151</v>
      </c>
      <c r="AE1634" s="3" t="s">
        <v>6151</v>
      </c>
      <c r="AF1634" s="3" t="s">
        <v>6040</v>
      </c>
      <c r="AG1634" s="3" t="s">
        <v>154</v>
      </c>
      <c r="AH1634" s="3" t="s">
        <v>6597</v>
      </c>
      <c r="AI1634" s="3" t="s">
        <v>6482</v>
      </c>
      <c r="AJ1634" s="3" t="s">
        <v>6489</v>
      </c>
    </row>
    <row r="1635" spans="1:36" ht="15">
      <c r="A1635" s="10">
        <v>1738</v>
      </c>
      <c r="B1635" t="str">
        <f>IF(K1635="总计","",INDEX(主数据!A:AD,MATCH(J1635,主数据!A:A,0),9))</f>
        <v>华北大区公司</v>
      </c>
      <c r="C1635" t="str">
        <f>IF(K1635="","",INDEX(主数据!A:AD,MATCH(J1635,主数据!A:A,0),11))</f>
        <v>银川城区</v>
      </c>
      <c r="D1635" t="str">
        <f t="shared" si="100"/>
        <v>YC19物业服务费标准方式1.45</v>
      </c>
      <c r="E1635" s="13" t="str">
        <f t="shared" si="102"/>
        <v>1.45</v>
      </c>
      <c r="F1635" s="13" t="str">
        <f>IF(E1635="","",IFERROR(IF(IF(K1635="","",INDEX(收费标合同信息维护!A:Q,MATCH(D1635,收费标合同信息维护!J:J,0),10))=D1635,"有","无"),"无"))</f>
        <v>无</v>
      </c>
      <c r="G1635" s="13" t="str">
        <f t="shared" si="101"/>
        <v/>
      </c>
      <c r="H1635" s="13" t="str">
        <f t="shared" si="103"/>
        <v/>
      </c>
      <c r="I1635" s="13" t="str">
        <f>IF(G1635="","",IFERROR(IF(IF(K1635="","",INDEX(收费标合同信息维护!A:Q,MATCH(G1635,收费标合同信息维护!M:M,0),13))=G1635,"有","无"),"无"))</f>
        <v/>
      </c>
      <c r="J1635" s="3" t="s">
        <v>4294</v>
      </c>
      <c r="K1635" s="3" t="s">
        <v>6312</v>
      </c>
      <c r="L1635" s="3" t="s">
        <v>6025</v>
      </c>
      <c r="M1635" s="3" t="s">
        <v>6026</v>
      </c>
      <c r="N1635" s="3" t="s">
        <v>6477</v>
      </c>
      <c r="O1635" s="3" t="s">
        <v>6478</v>
      </c>
      <c r="P1635" s="3" t="s">
        <v>6612</v>
      </c>
      <c r="Q1635" s="3" t="s">
        <v>10078</v>
      </c>
      <c r="R1635" s="3" t="s">
        <v>6484</v>
      </c>
      <c r="S1635" s="3" t="s">
        <v>8607</v>
      </c>
      <c r="T1635" s="3" t="s">
        <v>10079</v>
      </c>
      <c r="U1635" s="3" t="s">
        <v>154</v>
      </c>
      <c r="V1635" s="3" t="s">
        <v>8969</v>
      </c>
      <c r="W1635" s="3" t="s">
        <v>154</v>
      </c>
      <c r="X1635" s="3" t="s">
        <v>154</v>
      </c>
      <c r="Y1635" s="3" t="s">
        <v>154</v>
      </c>
      <c r="Z1635" s="3" t="s">
        <v>154</v>
      </c>
      <c r="AA1635" s="3" t="s">
        <v>154</v>
      </c>
      <c r="AB1635" s="3" t="s">
        <v>154</v>
      </c>
      <c r="AC1635" s="3" t="s">
        <v>154</v>
      </c>
      <c r="AD1635" s="3" t="s">
        <v>6151</v>
      </c>
      <c r="AE1635" s="3" t="s">
        <v>6151</v>
      </c>
      <c r="AF1635" s="3" t="s">
        <v>6040</v>
      </c>
      <c r="AG1635" s="3" t="s">
        <v>154</v>
      </c>
      <c r="AH1635" s="3" t="s">
        <v>6597</v>
      </c>
      <c r="AI1635" s="3" t="s">
        <v>6482</v>
      </c>
      <c r="AJ1635" s="3" t="s">
        <v>6489</v>
      </c>
    </row>
    <row r="1636" spans="1:36" ht="15">
      <c r="A1636" s="10">
        <v>1739</v>
      </c>
      <c r="B1636" t="str">
        <f>IF(K1636="总计","",INDEX(主数据!A:AD,MATCH(J1636,主数据!A:A,0),9))</f>
        <v>华北大区公司</v>
      </c>
      <c r="C1636" t="str">
        <f>IF(K1636="","",INDEX(主数据!A:AD,MATCH(J1636,主数据!A:A,0),11))</f>
        <v>银川城区</v>
      </c>
      <c r="D1636" t="str">
        <f t="shared" si="100"/>
        <v>YC19物业服务费标准方式1.45</v>
      </c>
      <c r="E1636" s="13" t="str">
        <f t="shared" si="102"/>
        <v>1.45</v>
      </c>
      <c r="F1636" s="13" t="str">
        <f>IF(E1636="","",IFERROR(IF(IF(K1636="","",INDEX(收费标合同信息维护!A:Q,MATCH(D1636,收费标合同信息维护!J:J,0),10))=D1636,"有","无"),"无"))</f>
        <v>无</v>
      </c>
      <c r="G1636" s="13" t="str">
        <f t="shared" si="101"/>
        <v/>
      </c>
      <c r="H1636" s="13" t="str">
        <f t="shared" si="103"/>
        <v/>
      </c>
      <c r="I1636" s="13" t="str">
        <f>IF(G1636="","",IFERROR(IF(IF(K1636="","",INDEX(收费标合同信息维护!A:Q,MATCH(G1636,收费标合同信息维护!M:M,0),13))=G1636,"有","无"),"无"))</f>
        <v/>
      </c>
      <c r="J1636" s="3" t="s">
        <v>4294</v>
      </c>
      <c r="K1636" s="3" t="s">
        <v>6312</v>
      </c>
      <c r="L1636" s="3" t="s">
        <v>6025</v>
      </c>
      <c r="M1636" s="3" t="s">
        <v>6026</v>
      </c>
      <c r="N1636" s="3" t="s">
        <v>6477</v>
      </c>
      <c r="O1636" s="3" t="s">
        <v>6478</v>
      </c>
      <c r="P1636" s="3" t="s">
        <v>6617</v>
      </c>
      <c r="Q1636" s="3" t="s">
        <v>7094</v>
      </c>
      <c r="R1636" s="3" t="s">
        <v>6484</v>
      </c>
      <c r="S1636" s="3" t="s">
        <v>7050</v>
      </c>
      <c r="T1636" s="3" t="s">
        <v>10076</v>
      </c>
      <c r="U1636" s="3" t="s">
        <v>154</v>
      </c>
      <c r="V1636" s="3" t="s">
        <v>8969</v>
      </c>
      <c r="W1636" s="3" t="s">
        <v>154</v>
      </c>
      <c r="X1636" s="3" t="s">
        <v>154</v>
      </c>
      <c r="Y1636" s="3" t="s">
        <v>154</v>
      </c>
      <c r="Z1636" s="3" t="s">
        <v>154</v>
      </c>
      <c r="AA1636" s="3" t="s">
        <v>154</v>
      </c>
      <c r="AB1636" s="3" t="s">
        <v>154</v>
      </c>
      <c r="AC1636" s="3" t="s">
        <v>154</v>
      </c>
      <c r="AD1636" s="3" t="s">
        <v>6151</v>
      </c>
      <c r="AE1636" s="3" t="s">
        <v>6151</v>
      </c>
      <c r="AF1636" s="3" t="s">
        <v>6040</v>
      </c>
      <c r="AG1636" s="3" t="s">
        <v>154</v>
      </c>
      <c r="AH1636" s="3" t="s">
        <v>6597</v>
      </c>
      <c r="AI1636" s="3" t="s">
        <v>6482</v>
      </c>
      <c r="AJ1636" s="3" t="s">
        <v>6489</v>
      </c>
    </row>
    <row r="1637" spans="1:36" ht="15">
      <c r="A1637" s="10">
        <v>1740</v>
      </c>
      <c r="B1637" t="str">
        <f>IF(K1637="总计","",INDEX(主数据!A:AD,MATCH(J1637,主数据!A:A,0),9))</f>
        <v>华北大区公司</v>
      </c>
      <c r="C1637" t="str">
        <f>IF(K1637="","",INDEX(主数据!A:AD,MATCH(J1637,主数据!A:A,0),11))</f>
        <v>银川城区</v>
      </c>
      <c r="D1637" t="str">
        <f t="shared" si="100"/>
        <v>YC19物业服务费直接录入</v>
      </c>
      <c r="E1637" s="13" t="str">
        <f t="shared" si="102"/>
        <v/>
      </c>
      <c r="F1637" s="13" t="str">
        <f>IF(E1637="","",IFERROR(IF(IF(K1637="","",INDEX(收费标合同信息维护!A:Q,MATCH(D1637,收费标合同信息维护!J:J,0),10))=D1637,"有","无"),"无"))</f>
        <v/>
      </c>
      <c r="G1637" s="13" t="str">
        <f t="shared" si="101"/>
        <v/>
      </c>
      <c r="H1637" s="13" t="str">
        <f t="shared" si="103"/>
        <v/>
      </c>
      <c r="I1637" s="13" t="str">
        <f>IF(G1637="","",IFERROR(IF(IF(K1637="","",INDEX(收费标合同信息维护!A:Q,MATCH(G1637,收费标合同信息维护!M:M,0),13))=G1637,"有","无"),"无"))</f>
        <v/>
      </c>
      <c r="J1637" s="3" t="s">
        <v>4294</v>
      </c>
      <c r="K1637" s="3" t="s">
        <v>6312</v>
      </c>
      <c r="L1637" s="3" t="s">
        <v>6025</v>
      </c>
      <c r="M1637" s="3" t="s">
        <v>6026</v>
      </c>
      <c r="N1637" s="3" t="s">
        <v>6477</v>
      </c>
      <c r="O1637" s="3" t="s">
        <v>6478</v>
      </c>
      <c r="P1637" s="3" t="s">
        <v>10080</v>
      </c>
      <c r="Q1637" s="3" t="s">
        <v>10081</v>
      </c>
      <c r="R1637" s="3" t="s">
        <v>6479</v>
      </c>
      <c r="S1637" s="3" t="s">
        <v>6480</v>
      </c>
      <c r="T1637" s="3" t="s">
        <v>6481</v>
      </c>
      <c r="U1637" s="3" t="s">
        <v>154</v>
      </c>
      <c r="V1637" s="3" t="s">
        <v>154</v>
      </c>
      <c r="W1637" s="3" t="s">
        <v>154</v>
      </c>
      <c r="X1637" s="3" t="s">
        <v>154</v>
      </c>
      <c r="Y1637" s="3" t="s">
        <v>154</v>
      </c>
      <c r="Z1637" s="3" t="s">
        <v>154</v>
      </c>
      <c r="AA1637" s="3" t="s">
        <v>154</v>
      </c>
      <c r="AB1637" s="3" t="s">
        <v>154</v>
      </c>
      <c r="AC1637" s="3" t="s">
        <v>154</v>
      </c>
      <c r="AD1637" s="3" t="s">
        <v>6151</v>
      </c>
      <c r="AE1637" s="3" t="s">
        <v>6151</v>
      </c>
      <c r="AF1637" s="3" t="s">
        <v>154</v>
      </c>
      <c r="AG1637" s="3" t="s">
        <v>154</v>
      </c>
      <c r="AH1637" s="3" t="s">
        <v>6597</v>
      </c>
      <c r="AI1637" s="3" t="s">
        <v>6482</v>
      </c>
      <c r="AJ1637" s="3" t="s">
        <v>6489</v>
      </c>
    </row>
    <row r="1638" spans="1:36" ht="15">
      <c r="A1638" s="10">
        <v>1741</v>
      </c>
      <c r="B1638" t="str">
        <f>IF(K1638="总计","",INDEX(主数据!A:AD,MATCH(J1638,主数据!A:A,0),9))</f>
        <v>华北大区公司</v>
      </c>
      <c r="C1638" t="str">
        <f>IF(K1638="","",INDEX(主数据!A:AD,MATCH(J1638,主数据!A:A,0),11))</f>
        <v>银川城区</v>
      </c>
      <c r="D1638" t="str">
        <f t="shared" si="100"/>
        <v>YC19物业服务费标准方式1.45</v>
      </c>
      <c r="E1638" s="13" t="str">
        <f t="shared" si="102"/>
        <v>1.45</v>
      </c>
      <c r="F1638" s="13" t="str">
        <f>IF(E1638="","",IFERROR(IF(IF(K1638="","",INDEX(收费标合同信息维护!A:Q,MATCH(D1638,收费标合同信息维护!J:J,0),10))=D1638,"有","无"),"无"))</f>
        <v>无</v>
      </c>
      <c r="G1638" s="13" t="str">
        <f t="shared" si="101"/>
        <v/>
      </c>
      <c r="H1638" s="13" t="str">
        <f t="shared" si="103"/>
        <v/>
      </c>
      <c r="I1638" s="13" t="str">
        <f>IF(G1638="","",IFERROR(IF(IF(K1638="","",INDEX(收费标合同信息维护!A:Q,MATCH(G1638,收费标合同信息维护!M:M,0),13))=G1638,"有","无"),"无"))</f>
        <v/>
      </c>
      <c r="J1638" s="3" t="s">
        <v>4294</v>
      </c>
      <c r="K1638" s="3" t="s">
        <v>6312</v>
      </c>
      <c r="L1638" s="3" t="s">
        <v>6025</v>
      </c>
      <c r="M1638" s="3" t="s">
        <v>6026</v>
      </c>
      <c r="N1638" s="3" t="s">
        <v>6477</v>
      </c>
      <c r="O1638" s="3" t="s">
        <v>6478</v>
      </c>
      <c r="P1638" s="3" t="s">
        <v>10082</v>
      </c>
      <c r="Q1638" s="3" t="s">
        <v>10083</v>
      </c>
      <c r="R1638" s="3" t="s">
        <v>6484</v>
      </c>
      <c r="S1638" s="3" t="s">
        <v>6485</v>
      </c>
      <c r="T1638" s="3" t="s">
        <v>7319</v>
      </c>
      <c r="U1638" s="3" t="s">
        <v>154</v>
      </c>
      <c r="V1638" s="3" t="s">
        <v>8969</v>
      </c>
      <c r="W1638" s="3" t="s">
        <v>154</v>
      </c>
      <c r="X1638" s="3" t="s">
        <v>154</v>
      </c>
      <c r="Y1638" s="3" t="s">
        <v>154</v>
      </c>
      <c r="Z1638" s="3" t="s">
        <v>154</v>
      </c>
      <c r="AA1638" s="3" t="s">
        <v>154</v>
      </c>
      <c r="AB1638" s="3" t="s">
        <v>154</v>
      </c>
      <c r="AC1638" s="3" t="s">
        <v>154</v>
      </c>
      <c r="AD1638" s="3" t="s">
        <v>6151</v>
      </c>
      <c r="AE1638" s="3" t="s">
        <v>6151</v>
      </c>
      <c r="AF1638" s="3" t="s">
        <v>6040</v>
      </c>
      <c r="AG1638" s="3" t="s">
        <v>154</v>
      </c>
      <c r="AH1638" s="3" t="s">
        <v>6597</v>
      </c>
      <c r="AI1638" s="3" t="s">
        <v>6482</v>
      </c>
      <c r="AJ1638" s="3" t="s">
        <v>6033</v>
      </c>
    </row>
    <row r="1639" spans="1:36" ht="15">
      <c r="A1639" s="10">
        <v>1742</v>
      </c>
      <c r="B1639" t="str">
        <f>IF(K1639="总计","",INDEX(主数据!A:AD,MATCH(J1639,主数据!A:A,0),9))</f>
        <v>华北大区公司</v>
      </c>
      <c r="C1639" t="str">
        <f>IF(K1639="","",INDEX(主数据!A:AD,MATCH(J1639,主数据!A:A,0),11))</f>
        <v>银川城区</v>
      </c>
      <c r="D1639" t="str">
        <f t="shared" si="100"/>
        <v>YC19物业服务费标准方式1.45</v>
      </c>
      <c r="E1639" s="13" t="str">
        <f t="shared" si="102"/>
        <v>1.45</v>
      </c>
      <c r="F1639" s="13" t="str">
        <f>IF(E1639="","",IFERROR(IF(IF(K1639="","",INDEX(收费标合同信息维护!A:Q,MATCH(D1639,收费标合同信息维护!J:J,0),10))=D1639,"有","无"),"无"))</f>
        <v>无</v>
      </c>
      <c r="G1639" s="13" t="str">
        <f t="shared" si="101"/>
        <v/>
      </c>
      <c r="H1639" s="13" t="str">
        <f t="shared" si="103"/>
        <v/>
      </c>
      <c r="I1639" s="13" t="str">
        <f>IF(G1639="","",IFERROR(IF(IF(K1639="","",INDEX(收费标合同信息维护!A:Q,MATCH(G1639,收费标合同信息维护!M:M,0),13))=G1639,"有","无"),"无"))</f>
        <v/>
      </c>
      <c r="J1639" s="3" t="s">
        <v>4294</v>
      </c>
      <c r="K1639" s="3" t="s">
        <v>6312</v>
      </c>
      <c r="L1639" s="3" t="s">
        <v>6025</v>
      </c>
      <c r="M1639" s="3" t="s">
        <v>6026</v>
      </c>
      <c r="N1639" s="3" t="s">
        <v>6477</v>
      </c>
      <c r="O1639" s="3" t="s">
        <v>6478</v>
      </c>
      <c r="P1639" s="3" t="s">
        <v>10084</v>
      </c>
      <c r="Q1639" s="3" t="s">
        <v>10085</v>
      </c>
      <c r="R1639" s="3" t="s">
        <v>6484</v>
      </c>
      <c r="S1639" s="3" t="s">
        <v>6485</v>
      </c>
      <c r="T1639" s="3" t="s">
        <v>6493</v>
      </c>
      <c r="U1639" s="3" t="s">
        <v>154</v>
      </c>
      <c r="V1639" s="3" t="s">
        <v>8969</v>
      </c>
      <c r="W1639" s="3" t="s">
        <v>154</v>
      </c>
      <c r="X1639" s="3" t="s">
        <v>154</v>
      </c>
      <c r="Y1639" s="3" t="s">
        <v>154</v>
      </c>
      <c r="Z1639" s="3" t="s">
        <v>154</v>
      </c>
      <c r="AA1639" s="3" t="s">
        <v>154</v>
      </c>
      <c r="AB1639" s="3" t="s">
        <v>154</v>
      </c>
      <c r="AC1639" s="3" t="s">
        <v>154</v>
      </c>
      <c r="AD1639" s="3" t="s">
        <v>6151</v>
      </c>
      <c r="AE1639" s="3" t="s">
        <v>6151</v>
      </c>
      <c r="AF1639" s="3" t="s">
        <v>6040</v>
      </c>
      <c r="AG1639" s="3" t="s">
        <v>154</v>
      </c>
      <c r="AH1639" s="3" t="s">
        <v>6597</v>
      </c>
      <c r="AI1639" s="3" t="s">
        <v>6482</v>
      </c>
      <c r="AJ1639" s="3" t="s">
        <v>22</v>
      </c>
    </row>
    <row r="1640" spans="1:36" ht="30">
      <c r="A1640" s="10">
        <v>1743</v>
      </c>
      <c r="B1640" t="str">
        <f>IF(K1640="总计","",INDEX(主数据!A:AD,MATCH(J1640,主数据!A:A,0),9))</f>
        <v>华北大区公司</v>
      </c>
      <c r="C1640" t="str">
        <f>IF(K1640="","",INDEX(主数据!A:AD,MATCH(J1640,主数据!A:A,0),11))</f>
        <v>银川城区</v>
      </c>
      <c r="D1640" t="str">
        <f t="shared" si="100"/>
        <v>YC19物业服务费标准方式2.17</v>
      </c>
      <c r="E1640" s="13" t="str">
        <f t="shared" si="102"/>
        <v>2.17</v>
      </c>
      <c r="F1640" s="13" t="str">
        <f>IF(E1640="","",IFERROR(IF(IF(K1640="","",INDEX(收费标合同信息维护!A:Q,MATCH(D1640,收费标合同信息维护!J:J,0),10))=D1640,"有","无"),"无"))</f>
        <v>无</v>
      </c>
      <c r="G1640" s="13" t="str">
        <f t="shared" si="101"/>
        <v/>
      </c>
      <c r="H1640" s="13" t="str">
        <f t="shared" si="103"/>
        <v/>
      </c>
      <c r="I1640" s="13" t="str">
        <f>IF(G1640="","",IFERROR(IF(IF(K1640="","",INDEX(收费标合同信息维护!A:Q,MATCH(G1640,收费标合同信息维护!M:M,0),13))=G1640,"有","无"),"无"))</f>
        <v/>
      </c>
      <c r="J1640" s="3" t="s">
        <v>4294</v>
      </c>
      <c r="K1640" s="3" t="s">
        <v>6312</v>
      </c>
      <c r="L1640" s="3" t="s">
        <v>6025</v>
      </c>
      <c r="M1640" s="3" t="s">
        <v>6026</v>
      </c>
      <c r="N1640" s="3" t="s">
        <v>6477</v>
      </c>
      <c r="O1640" s="3" t="s">
        <v>6478</v>
      </c>
      <c r="P1640" s="3" t="s">
        <v>10086</v>
      </c>
      <c r="Q1640" s="3" t="s">
        <v>10087</v>
      </c>
      <c r="R1640" s="3" t="s">
        <v>6484</v>
      </c>
      <c r="S1640" s="3" t="s">
        <v>6485</v>
      </c>
      <c r="T1640" s="3" t="s">
        <v>6493</v>
      </c>
      <c r="U1640" s="3" t="s">
        <v>154</v>
      </c>
      <c r="V1640" s="3" t="s">
        <v>10077</v>
      </c>
      <c r="W1640" s="3" t="s">
        <v>154</v>
      </c>
      <c r="X1640" s="3" t="s">
        <v>154</v>
      </c>
      <c r="Y1640" s="3" t="s">
        <v>154</v>
      </c>
      <c r="Z1640" s="3" t="s">
        <v>154</v>
      </c>
      <c r="AA1640" s="3" t="s">
        <v>154</v>
      </c>
      <c r="AB1640" s="3" t="s">
        <v>154</v>
      </c>
      <c r="AC1640" s="3" t="s">
        <v>154</v>
      </c>
      <c r="AD1640" s="3" t="s">
        <v>6151</v>
      </c>
      <c r="AE1640" s="3" t="s">
        <v>6151</v>
      </c>
      <c r="AF1640" s="3" t="s">
        <v>154</v>
      </c>
      <c r="AG1640" s="3" t="s">
        <v>154</v>
      </c>
      <c r="AH1640" s="3" t="s">
        <v>6597</v>
      </c>
      <c r="AI1640" s="3" t="s">
        <v>6482</v>
      </c>
      <c r="AJ1640" s="3" t="s">
        <v>6489</v>
      </c>
    </row>
    <row r="1641" spans="1:36" ht="15">
      <c r="A1641" s="10">
        <v>1744</v>
      </c>
      <c r="B1641" t="str">
        <f>IF(K1641="总计","",INDEX(主数据!A:AD,MATCH(J1641,主数据!A:A,0),9))</f>
        <v>华北大区公司</v>
      </c>
      <c r="C1641" t="str">
        <f>IF(K1641="","",INDEX(主数据!A:AD,MATCH(J1641,主数据!A:A,0),11))</f>
        <v>银川城区</v>
      </c>
      <c r="D1641" t="str">
        <f t="shared" si="100"/>
        <v>YC19物业服务费标准方式2.17</v>
      </c>
      <c r="E1641" s="13" t="str">
        <f t="shared" si="102"/>
        <v>2.17</v>
      </c>
      <c r="F1641" s="13" t="str">
        <f>IF(E1641="","",IFERROR(IF(IF(K1641="","",INDEX(收费标合同信息维护!A:Q,MATCH(D1641,收费标合同信息维护!J:J,0),10))=D1641,"有","无"),"无"))</f>
        <v>无</v>
      </c>
      <c r="G1641" s="13" t="str">
        <f t="shared" si="101"/>
        <v/>
      </c>
      <c r="H1641" s="13" t="str">
        <f t="shared" si="103"/>
        <v/>
      </c>
      <c r="I1641" s="13" t="str">
        <f>IF(G1641="","",IFERROR(IF(IF(K1641="","",INDEX(收费标合同信息维护!A:Q,MATCH(G1641,收费标合同信息维护!M:M,0),13))=G1641,"有","无"),"无"))</f>
        <v/>
      </c>
      <c r="J1641" s="3" t="s">
        <v>4294</v>
      </c>
      <c r="K1641" s="3" t="s">
        <v>6312</v>
      </c>
      <c r="L1641" s="3" t="s">
        <v>6025</v>
      </c>
      <c r="M1641" s="3" t="s">
        <v>6026</v>
      </c>
      <c r="N1641" s="3" t="s">
        <v>6477</v>
      </c>
      <c r="O1641" s="3" t="s">
        <v>6478</v>
      </c>
      <c r="P1641" s="3" t="s">
        <v>10088</v>
      </c>
      <c r="Q1641" s="3" t="s">
        <v>10089</v>
      </c>
      <c r="R1641" s="3" t="s">
        <v>6484</v>
      </c>
      <c r="S1641" s="3" t="s">
        <v>6627</v>
      </c>
      <c r="T1641" s="3" t="s">
        <v>6493</v>
      </c>
      <c r="U1641" s="3" t="s">
        <v>154</v>
      </c>
      <c r="V1641" s="3" t="s">
        <v>10077</v>
      </c>
      <c r="W1641" s="3" t="s">
        <v>154</v>
      </c>
      <c r="X1641" s="3" t="s">
        <v>154</v>
      </c>
      <c r="Y1641" s="3" t="s">
        <v>154</v>
      </c>
      <c r="Z1641" s="3" t="s">
        <v>154</v>
      </c>
      <c r="AA1641" s="3" t="s">
        <v>154</v>
      </c>
      <c r="AB1641" s="3" t="s">
        <v>154</v>
      </c>
      <c r="AC1641" s="3" t="s">
        <v>154</v>
      </c>
      <c r="AD1641" s="3" t="s">
        <v>6151</v>
      </c>
      <c r="AE1641" s="3" t="s">
        <v>6151</v>
      </c>
      <c r="AF1641" s="3" t="s">
        <v>154</v>
      </c>
      <c r="AG1641" s="3" t="s">
        <v>154</v>
      </c>
      <c r="AH1641" s="3" t="s">
        <v>6597</v>
      </c>
      <c r="AI1641" s="3" t="s">
        <v>6482</v>
      </c>
      <c r="AJ1641" s="3" t="s">
        <v>6489</v>
      </c>
    </row>
    <row r="1642" spans="1:36" ht="15">
      <c r="A1642" s="10">
        <v>1745</v>
      </c>
      <c r="B1642" t="str">
        <f>IF(K1642="总计","",INDEX(主数据!A:AD,MATCH(J1642,主数据!A:A,0),9))</f>
        <v>华北大区公司</v>
      </c>
      <c r="C1642" t="str">
        <f>IF(K1642="","",INDEX(主数据!A:AD,MATCH(J1642,主数据!A:A,0),11))</f>
        <v>银川城区</v>
      </c>
      <c r="D1642" t="str">
        <f t="shared" si="100"/>
        <v>YC19物业服务费标准方式1.45</v>
      </c>
      <c r="E1642" s="13" t="str">
        <f t="shared" si="102"/>
        <v>1.45</v>
      </c>
      <c r="F1642" s="13" t="str">
        <f>IF(E1642="","",IFERROR(IF(IF(K1642="","",INDEX(收费标合同信息维护!A:Q,MATCH(D1642,收费标合同信息维护!J:J,0),10))=D1642,"有","无"),"无"))</f>
        <v>无</v>
      </c>
      <c r="G1642" s="13" t="str">
        <f t="shared" si="101"/>
        <v/>
      </c>
      <c r="H1642" s="13" t="str">
        <f t="shared" si="103"/>
        <v/>
      </c>
      <c r="I1642" s="13" t="str">
        <f>IF(G1642="","",IFERROR(IF(IF(K1642="","",INDEX(收费标合同信息维护!A:Q,MATCH(G1642,收费标合同信息维护!M:M,0),13))=G1642,"有","无"),"无"))</f>
        <v/>
      </c>
      <c r="J1642" s="3" t="s">
        <v>4294</v>
      </c>
      <c r="K1642" s="3" t="s">
        <v>6312</v>
      </c>
      <c r="L1642" s="3" t="s">
        <v>6025</v>
      </c>
      <c r="M1642" s="3" t="s">
        <v>6026</v>
      </c>
      <c r="N1642" s="3" t="s">
        <v>6477</v>
      </c>
      <c r="O1642" s="3" t="s">
        <v>6478</v>
      </c>
      <c r="P1642" s="3" t="s">
        <v>10090</v>
      </c>
      <c r="Q1642" s="3" t="s">
        <v>10091</v>
      </c>
      <c r="R1642" s="3" t="s">
        <v>6484</v>
      </c>
      <c r="S1642" s="3" t="s">
        <v>6627</v>
      </c>
      <c r="T1642" s="3" t="s">
        <v>6493</v>
      </c>
      <c r="U1642" s="3" t="s">
        <v>154</v>
      </c>
      <c r="V1642" s="3" t="s">
        <v>8969</v>
      </c>
      <c r="W1642" s="3" t="s">
        <v>154</v>
      </c>
      <c r="X1642" s="3" t="s">
        <v>154</v>
      </c>
      <c r="Y1642" s="3" t="s">
        <v>154</v>
      </c>
      <c r="Z1642" s="3" t="s">
        <v>154</v>
      </c>
      <c r="AA1642" s="3" t="s">
        <v>154</v>
      </c>
      <c r="AB1642" s="3" t="s">
        <v>154</v>
      </c>
      <c r="AC1642" s="3" t="s">
        <v>154</v>
      </c>
      <c r="AD1642" s="3" t="s">
        <v>6151</v>
      </c>
      <c r="AE1642" s="3" t="s">
        <v>6151</v>
      </c>
      <c r="AF1642" s="3" t="s">
        <v>154</v>
      </c>
      <c r="AG1642" s="3" t="s">
        <v>154</v>
      </c>
      <c r="AH1642" s="3" t="s">
        <v>6597</v>
      </c>
      <c r="AI1642" s="3" t="s">
        <v>6482</v>
      </c>
      <c r="AJ1642" s="3" t="s">
        <v>6489</v>
      </c>
    </row>
    <row r="1643" spans="1:36" ht="30">
      <c r="A1643" s="10">
        <v>1746</v>
      </c>
      <c r="B1643" t="str">
        <f>IF(K1643="总计","",INDEX(主数据!A:AD,MATCH(J1643,主数据!A:A,0),9))</f>
        <v>华北大区公司</v>
      </c>
      <c r="C1643" t="str">
        <f>IF(K1643="","",INDEX(主数据!A:AD,MATCH(J1643,主数据!A:A,0),11))</f>
        <v>银川城区</v>
      </c>
      <c r="D1643" t="str">
        <f t="shared" si="100"/>
        <v>YC19物业服务费标准方式2.17</v>
      </c>
      <c r="E1643" s="13" t="str">
        <f t="shared" si="102"/>
        <v>2.17</v>
      </c>
      <c r="F1643" s="13" t="str">
        <f>IF(E1643="","",IFERROR(IF(IF(K1643="","",INDEX(收费标合同信息维护!A:Q,MATCH(D1643,收费标合同信息维护!J:J,0),10))=D1643,"有","无"),"无"))</f>
        <v>无</v>
      </c>
      <c r="G1643" s="13" t="str">
        <f t="shared" si="101"/>
        <v/>
      </c>
      <c r="H1643" s="13" t="str">
        <f t="shared" si="103"/>
        <v/>
      </c>
      <c r="I1643" s="13" t="str">
        <f>IF(G1643="","",IFERROR(IF(IF(K1643="","",INDEX(收费标合同信息维护!A:Q,MATCH(G1643,收费标合同信息维护!M:M,0),13))=G1643,"有","无"),"无"))</f>
        <v/>
      </c>
      <c r="J1643" s="3" t="s">
        <v>4294</v>
      </c>
      <c r="K1643" s="3" t="s">
        <v>6312</v>
      </c>
      <c r="L1643" s="3" t="s">
        <v>6025</v>
      </c>
      <c r="M1643" s="3" t="s">
        <v>6026</v>
      </c>
      <c r="N1643" s="3" t="s">
        <v>6477</v>
      </c>
      <c r="O1643" s="3" t="s">
        <v>6478</v>
      </c>
      <c r="P1643" s="3" t="s">
        <v>10092</v>
      </c>
      <c r="Q1643" s="3" t="s">
        <v>10093</v>
      </c>
      <c r="R1643" s="3" t="s">
        <v>6484</v>
      </c>
      <c r="S1643" s="3" t="s">
        <v>7060</v>
      </c>
      <c r="T1643" s="3" t="s">
        <v>6537</v>
      </c>
      <c r="U1643" s="3" t="s">
        <v>154</v>
      </c>
      <c r="V1643" s="3" t="s">
        <v>10077</v>
      </c>
      <c r="W1643" s="3" t="s">
        <v>154</v>
      </c>
      <c r="X1643" s="3" t="s">
        <v>154</v>
      </c>
      <c r="Y1643" s="3" t="s">
        <v>154</v>
      </c>
      <c r="Z1643" s="3" t="s">
        <v>154</v>
      </c>
      <c r="AA1643" s="3" t="s">
        <v>154</v>
      </c>
      <c r="AB1643" s="3" t="s">
        <v>154</v>
      </c>
      <c r="AC1643" s="3" t="s">
        <v>154</v>
      </c>
      <c r="AD1643" s="3" t="s">
        <v>6151</v>
      </c>
      <c r="AE1643" s="3" t="s">
        <v>6151</v>
      </c>
      <c r="AF1643" s="3" t="s">
        <v>6040</v>
      </c>
      <c r="AG1643" s="3" t="s">
        <v>154</v>
      </c>
      <c r="AH1643" s="3" t="s">
        <v>6597</v>
      </c>
      <c r="AI1643" s="3" t="s">
        <v>6482</v>
      </c>
      <c r="AJ1643" s="3" t="s">
        <v>6489</v>
      </c>
    </row>
    <row r="1644" spans="1:36" ht="15">
      <c r="A1644" s="10">
        <v>1747</v>
      </c>
      <c r="B1644" t="str">
        <f>IF(K1644="总计","",INDEX(主数据!A:AD,MATCH(J1644,主数据!A:A,0),9))</f>
        <v>华北大区公司</v>
      </c>
      <c r="C1644" t="str">
        <f>IF(K1644="","",INDEX(主数据!A:AD,MATCH(J1644,主数据!A:A,0),11))</f>
        <v>银川城区</v>
      </c>
      <c r="D1644" t="str">
        <f t="shared" si="100"/>
        <v>YC19物业服务费标准方式2.17</v>
      </c>
      <c r="E1644" s="13" t="str">
        <f t="shared" si="102"/>
        <v>2.17</v>
      </c>
      <c r="F1644" s="13" t="str">
        <f>IF(E1644="","",IFERROR(IF(IF(K1644="","",INDEX(收费标合同信息维护!A:Q,MATCH(D1644,收费标合同信息维护!J:J,0),10))=D1644,"有","无"),"无"))</f>
        <v>无</v>
      </c>
      <c r="G1644" s="13" t="str">
        <f t="shared" si="101"/>
        <v/>
      </c>
      <c r="H1644" s="13" t="str">
        <f t="shared" si="103"/>
        <v/>
      </c>
      <c r="I1644" s="13" t="str">
        <f>IF(G1644="","",IFERROR(IF(IF(K1644="","",INDEX(收费标合同信息维护!A:Q,MATCH(G1644,收费标合同信息维护!M:M,0),13))=G1644,"有","无"),"无"))</f>
        <v/>
      </c>
      <c r="J1644" s="3" t="s">
        <v>4294</v>
      </c>
      <c r="K1644" s="3" t="s">
        <v>6312</v>
      </c>
      <c r="L1644" s="3" t="s">
        <v>6025</v>
      </c>
      <c r="M1644" s="3" t="s">
        <v>6026</v>
      </c>
      <c r="N1644" s="3" t="s">
        <v>6477</v>
      </c>
      <c r="O1644" s="3" t="s">
        <v>6478</v>
      </c>
      <c r="P1644" s="3" t="s">
        <v>10094</v>
      </c>
      <c r="Q1644" s="3" t="s">
        <v>10095</v>
      </c>
      <c r="R1644" s="3" t="s">
        <v>6484</v>
      </c>
      <c r="S1644" s="3" t="s">
        <v>6491</v>
      </c>
      <c r="T1644" s="3" t="s">
        <v>10079</v>
      </c>
      <c r="U1644" s="3" t="s">
        <v>154</v>
      </c>
      <c r="V1644" s="3" t="s">
        <v>10077</v>
      </c>
      <c r="W1644" s="3" t="s">
        <v>154</v>
      </c>
      <c r="X1644" s="3" t="s">
        <v>154</v>
      </c>
      <c r="Y1644" s="3" t="s">
        <v>154</v>
      </c>
      <c r="Z1644" s="3" t="s">
        <v>154</v>
      </c>
      <c r="AA1644" s="3" t="s">
        <v>154</v>
      </c>
      <c r="AB1644" s="3" t="s">
        <v>154</v>
      </c>
      <c r="AC1644" s="3" t="s">
        <v>154</v>
      </c>
      <c r="AD1644" s="3" t="s">
        <v>6151</v>
      </c>
      <c r="AE1644" s="3" t="s">
        <v>6151</v>
      </c>
      <c r="AF1644" s="3" t="s">
        <v>6040</v>
      </c>
      <c r="AG1644" s="3" t="s">
        <v>154</v>
      </c>
      <c r="AH1644" s="3" t="s">
        <v>6478</v>
      </c>
      <c r="AI1644" s="3" t="s">
        <v>6482</v>
      </c>
      <c r="AJ1644" s="3" t="s">
        <v>7276</v>
      </c>
    </row>
    <row r="1645" spans="1:36" ht="15">
      <c r="A1645" s="10">
        <v>1748</v>
      </c>
      <c r="B1645" t="str">
        <f>IF(K1645="总计","",INDEX(主数据!A:AD,MATCH(J1645,主数据!A:A,0),9))</f>
        <v>华北大区公司</v>
      </c>
      <c r="C1645" t="str">
        <f>IF(K1645="","",INDEX(主数据!A:AD,MATCH(J1645,主数据!A:A,0),11))</f>
        <v>银川城区</v>
      </c>
      <c r="D1645" t="str">
        <f t="shared" si="100"/>
        <v>YC19物业服务费标准方式1.45</v>
      </c>
      <c r="E1645" s="13" t="str">
        <f t="shared" si="102"/>
        <v>1.45</v>
      </c>
      <c r="F1645" s="13" t="str">
        <f>IF(E1645="","",IFERROR(IF(IF(K1645="","",INDEX(收费标合同信息维护!A:Q,MATCH(D1645,收费标合同信息维护!J:J,0),10))=D1645,"有","无"),"无"))</f>
        <v>无</v>
      </c>
      <c r="G1645" s="13" t="str">
        <f t="shared" si="101"/>
        <v/>
      </c>
      <c r="H1645" s="13" t="str">
        <f t="shared" si="103"/>
        <v/>
      </c>
      <c r="I1645" s="13" t="str">
        <f>IF(G1645="","",IFERROR(IF(IF(K1645="","",INDEX(收费标合同信息维护!A:Q,MATCH(G1645,收费标合同信息维护!M:M,0),13))=G1645,"有","无"),"无"))</f>
        <v/>
      </c>
      <c r="J1645" s="3" t="s">
        <v>4294</v>
      </c>
      <c r="K1645" s="3" t="s">
        <v>6312</v>
      </c>
      <c r="L1645" s="3" t="s">
        <v>6025</v>
      </c>
      <c r="M1645" s="3" t="s">
        <v>6026</v>
      </c>
      <c r="N1645" s="3" t="s">
        <v>6477</v>
      </c>
      <c r="O1645" s="3" t="s">
        <v>6478</v>
      </c>
      <c r="P1645" s="3" t="s">
        <v>8197</v>
      </c>
      <c r="Q1645" s="3" t="s">
        <v>8197</v>
      </c>
      <c r="R1645" s="3" t="s">
        <v>6484</v>
      </c>
      <c r="S1645" s="3" t="s">
        <v>6491</v>
      </c>
      <c r="T1645" s="3" t="s">
        <v>7279</v>
      </c>
      <c r="U1645" s="3" t="s">
        <v>154</v>
      </c>
      <c r="V1645" s="3" t="s">
        <v>8969</v>
      </c>
      <c r="W1645" s="3" t="s">
        <v>154</v>
      </c>
      <c r="X1645" s="3" t="s">
        <v>154</v>
      </c>
      <c r="Y1645" s="3" t="s">
        <v>154</v>
      </c>
      <c r="Z1645" s="3" t="s">
        <v>154</v>
      </c>
      <c r="AA1645" s="3" t="s">
        <v>154</v>
      </c>
      <c r="AB1645" s="3" t="s">
        <v>154</v>
      </c>
      <c r="AC1645" s="3" t="s">
        <v>154</v>
      </c>
      <c r="AD1645" s="3" t="s">
        <v>6151</v>
      </c>
      <c r="AE1645" s="3" t="s">
        <v>6151</v>
      </c>
      <c r="AF1645" s="3" t="s">
        <v>6040</v>
      </c>
      <c r="AG1645" s="3" t="s">
        <v>154</v>
      </c>
      <c r="AH1645" s="3" t="s">
        <v>6478</v>
      </c>
      <c r="AI1645" s="3" t="s">
        <v>6482</v>
      </c>
      <c r="AJ1645" s="3" t="s">
        <v>10096</v>
      </c>
    </row>
    <row r="1646" spans="1:36" ht="15">
      <c r="A1646" s="10">
        <v>1749</v>
      </c>
      <c r="B1646" t="str">
        <f>IF(K1646="总计","",INDEX(主数据!A:AD,MATCH(J1646,主数据!A:A,0),9))</f>
        <v>华北大区公司</v>
      </c>
      <c r="C1646" t="str">
        <f>IF(K1646="","",INDEX(主数据!A:AD,MATCH(J1646,主数据!A:A,0),11))</f>
        <v>银川城区</v>
      </c>
      <c r="D1646" t="str">
        <f t="shared" si="100"/>
        <v>YC19非自有房屋租赁直接录入</v>
      </c>
      <c r="E1646" s="13" t="str">
        <f t="shared" si="102"/>
        <v/>
      </c>
      <c r="F1646" s="13" t="str">
        <f>IF(E1646="","",IFERROR(IF(IF(K1646="","",INDEX(收费标合同信息维护!A:Q,MATCH(D1646,收费标合同信息维护!J:J,0),10))=D1646,"有","无"),"无"))</f>
        <v/>
      </c>
      <c r="G1646" s="13" t="str">
        <f t="shared" si="101"/>
        <v/>
      </c>
      <c r="H1646" s="13" t="str">
        <f t="shared" si="103"/>
        <v/>
      </c>
      <c r="I1646" s="13" t="str">
        <f>IF(G1646="","",IFERROR(IF(IF(K1646="","",INDEX(收费标合同信息维护!A:Q,MATCH(G1646,收费标合同信息维护!M:M,0),13))=G1646,"有","无"),"无"))</f>
        <v/>
      </c>
      <c r="J1646" s="3" t="s">
        <v>4294</v>
      </c>
      <c r="K1646" s="3" t="s">
        <v>6312</v>
      </c>
      <c r="L1646" s="3" t="s">
        <v>6699</v>
      </c>
      <c r="M1646" s="3" t="s">
        <v>6700</v>
      </c>
      <c r="N1646" s="3" t="s">
        <v>6477</v>
      </c>
      <c r="O1646" s="3" t="s">
        <v>6478</v>
      </c>
      <c r="P1646" s="3" t="s">
        <v>10097</v>
      </c>
      <c r="Q1646" s="3" t="s">
        <v>10098</v>
      </c>
      <c r="R1646" s="3" t="s">
        <v>6479</v>
      </c>
      <c r="S1646" s="3" t="s">
        <v>6480</v>
      </c>
      <c r="T1646" s="3" t="s">
        <v>6481</v>
      </c>
      <c r="U1646" s="3" t="s">
        <v>154</v>
      </c>
      <c r="V1646" s="3" t="s">
        <v>154</v>
      </c>
      <c r="W1646" s="3" t="s">
        <v>154</v>
      </c>
      <c r="X1646" s="3" t="s">
        <v>154</v>
      </c>
      <c r="Y1646" s="3" t="s">
        <v>154</v>
      </c>
      <c r="Z1646" s="3" t="s">
        <v>154</v>
      </c>
      <c r="AA1646" s="3" t="s">
        <v>154</v>
      </c>
      <c r="AB1646" s="3" t="s">
        <v>154</v>
      </c>
      <c r="AC1646" s="3" t="s">
        <v>154</v>
      </c>
      <c r="AD1646" s="3" t="s">
        <v>6151</v>
      </c>
      <c r="AE1646" s="3" t="s">
        <v>6151</v>
      </c>
      <c r="AF1646" s="3" t="s">
        <v>154</v>
      </c>
      <c r="AG1646" s="3" t="s">
        <v>154</v>
      </c>
      <c r="AH1646" s="3" t="s">
        <v>6478</v>
      </c>
      <c r="AI1646" s="3" t="s">
        <v>6482</v>
      </c>
      <c r="AJ1646" s="3" t="s">
        <v>6489</v>
      </c>
    </row>
    <row r="1647" spans="1:36" ht="30">
      <c r="A1647" s="10">
        <v>1750</v>
      </c>
      <c r="B1647" t="str">
        <f>IF(K1647="总计","",INDEX(主数据!A:AD,MATCH(J1647,主数据!A:A,0),9))</f>
        <v>华北大区公司</v>
      </c>
      <c r="C1647" t="str">
        <f>IF(K1647="","",INDEX(主数据!A:AD,MATCH(J1647,主数据!A:A,0),11))</f>
        <v>银川城区</v>
      </c>
      <c r="D1647" t="str">
        <f t="shared" si="100"/>
        <v>YC19公共服务费标准方式2.17</v>
      </c>
      <c r="E1647" s="13" t="str">
        <f t="shared" si="102"/>
        <v>2.17</v>
      </c>
      <c r="F1647" s="13" t="str">
        <f>IF(E1647="","",IFERROR(IF(IF(K1647="","",INDEX(收费标合同信息维护!A:Q,MATCH(D1647,收费标合同信息维护!J:J,0),10))=D1647,"有","无"),"无"))</f>
        <v>无</v>
      </c>
      <c r="G1647" s="13" t="str">
        <f t="shared" si="101"/>
        <v/>
      </c>
      <c r="H1647" s="13" t="str">
        <f t="shared" si="103"/>
        <v/>
      </c>
      <c r="I1647" s="13" t="str">
        <f>IF(G1647="","",IFERROR(IF(IF(K1647="","",INDEX(收费标合同信息维护!A:Q,MATCH(G1647,收费标合同信息维护!M:M,0),13))=G1647,"有","无"),"无"))</f>
        <v/>
      </c>
      <c r="J1647" s="3" t="s">
        <v>4294</v>
      </c>
      <c r="K1647" s="3" t="s">
        <v>6312</v>
      </c>
      <c r="L1647" s="3" t="s">
        <v>7004</v>
      </c>
      <c r="M1647" s="3" t="s">
        <v>9471</v>
      </c>
      <c r="N1647" s="3" t="s">
        <v>6477</v>
      </c>
      <c r="O1647" s="3" t="s">
        <v>6478</v>
      </c>
      <c r="P1647" s="3" t="s">
        <v>10099</v>
      </c>
      <c r="Q1647" s="3" t="s">
        <v>10100</v>
      </c>
      <c r="R1647" s="3" t="s">
        <v>6484</v>
      </c>
      <c r="S1647" s="3" t="s">
        <v>7060</v>
      </c>
      <c r="T1647" s="3" t="s">
        <v>6537</v>
      </c>
      <c r="U1647" s="3" t="s">
        <v>154</v>
      </c>
      <c r="V1647" s="3" t="s">
        <v>10077</v>
      </c>
      <c r="W1647" s="3" t="s">
        <v>154</v>
      </c>
      <c r="X1647" s="3" t="s">
        <v>154</v>
      </c>
      <c r="Y1647" s="3" t="s">
        <v>154</v>
      </c>
      <c r="Z1647" s="3" t="s">
        <v>154</v>
      </c>
      <c r="AA1647" s="3" t="s">
        <v>154</v>
      </c>
      <c r="AB1647" s="3" t="s">
        <v>154</v>
      </c>
      <c r="AC1647" s="3" t="s">
        <v>154</v>
      </c>
      <c r="AD1647" s="3" t="s">
        <v>6151</v>
      </c>
      <c r="AE1647" s="3" t="s">
        <v>6151</v>
      </c>
      <c r="AF1647" s="3" t="s">
        <v>154</v>
      </c>
      <c r="AG1647" s="3" t="s">
        <v>154</v>
      </c>
      <c r="AH1647" s="3" t="s">
        <v>6597</v>
      </c>
      <c r="AI1647" s="3" t="s">
        <v>6482</v>
      </c>
      <c r="AJ1647" s="3" t="s">
        <v>6489</v>
      </c>
    </row>
    <row r="1648" spans="1:36" ht="15">
      <c r="A1648" s="10">
        <v>1751</v>
      </c>
      <c r="B1648" t="str">
        <f>IF(K1648="总计","",INDEX(主数据!A:AD,MATCH(J1648,主数据!A:A,0),9))</f>
        <v>华北大区公司</v>
      </c>
      <c r="C1648" t="str">
        <f>IF(K1648="","",INDEX(主数据!A:AD,MATCH(J1648,主数据!A:A,0),11))</f>
        <v>银川城区</v>
      </c>
      <c r="D1648" t="str">
        <f t="shared" si="100"/>
        <v>YC19委托停车费（固定）直接录入90.00</v>
      </c>
      <c r="E1648" s="13" t="str">
        <f t="shared" si="102"/>
        <v>90.00</v>
      </c>
      <c r="F1648" s="13" t="str">
        <f>IF(E1648="","",IFERROR(IF(IF(K1648="","",INDEX(收费标合同信息维护!A:Q,MATCH(D1648,收费标合同信息维护!J:J,0),10))=D1648,"有","无"),"无"))</f>
        <v>无</v>
      </c>
      <c r="G1648" s="13" t="str">
        <f t="shared" si="101"/>
        <v/>
      </c>
      <c r="H1648" s="13" t="str">
        <f t="shared" si="103"/>
        <v/>
      </c>
      <c r="I1648" s="13" t="str">
        <f>IF(G1648="","",IFERROR(IF(IF(K1648="","",INDEX(收费标合同信息维护!A:Q,MATCH(G1648,收费标合同信息维护!M:M,0),13))=G1648,"有","无"),"无"))</f>
        <v/>
      </c>
      <c r="J1648" s="3" t="s">
        <v>4294</v>
      </c>
      <c r="K1648" s="3" t="s">
        <v>6312</v>
      </c>
      <c r="L1648" s="3" t="s">
        <v>7341</v>
      </c>
      <c r="M1648" s="3" t="s">
        <v>7342</v>
      </c>
      <c r="N1648" s="3" t="s">
        <v>6477</v>
      </c>
      <c r="O1648" s="3" t="s">
        <v>6597</v>
      </c>
      <c r="P1648" s="3" t="s">
        <v>10101</v>
      </c>
      <c r="Q1648" s="3" t="s">
        <v>7342</v>
      </c>
      <c r="R1648" s="3" t="s">
        <v>6479</v>
      </c>
      <c r="S1648" s="3" t="s">
        <v>6480</v>
      </c>
      <c r="T1648" s="3" t="s">
        <v>6481</v>
      </c>
      <c r="U1648" s="3" t="s">
        <v>6716</v>
      </c>
      <c r="V1648" s="3" t="s">
        <v>7163</v>
      </c>
      <c r="W1648" s="3" t="s">
        <v>154</v>
      </c>
      <c r="X1648" s="3" t="s">
        <v>154</v>
      </c>
      <c r="Y1648" s="3" t="s">
        <v>154</v>
      </c>
      <c r="Z1648" s="3" t="s">
        <v>154</v>
      </c>
      <c r="AA1648" s="3" t="s">
        <v>154</v>
      </c>
      <c r="AB1648" s="3" t="s">
        <v>154</v>
      </c>
      <c r="AC1648" s="3" t="s">
        <v>154</v>
      </c>
      <c r="AD1648" s="3" t="s">
        <v>6151</v>
      </c>
      <c r="AE1648" s="3" t="s">
        <v>6151</v>
      </c>
      <c r="AF1648" s="3" t="s">
        <v>154</v>
      </c>
      <c r="AG1648" s="3" t="s">
        <v>154</v>
      </c>
      <c r="AH1648" s="3" t="s">
        <v>6478</v>
      </c>
      <c r="AI1648" s="3" t="s">
        <v>6482</v>
      </c>
      <c r="AJ1648" s="3" t="s">
        <v>18</v>
      </c>
    </row>
    <row r="1649" spans="1:36" ht="15">
      <c r="A1649" s="10">
        <v>1752</v>
      </c>
      <c r="B1649" t="str">
        <f>IF(K1649="总计","",INDEX(主数据!A:AD,MATCH(J1649,主数据!A:A,0),9))</f>
        <v>华北大区公司</v>
      </c>
      <c r="C1649" t="str">
        <f>IF(K1649="","",INDEX(主数据!A:AD,MATCH(J1649,主数据!A:A,0),11))</f>
        <v>银川城区</v>
      </c>
      <c r="D1649" t="str">
        <f t="shared" si="100"/>
        <v>YC19电梯费定额</v>
      </c>
      <c r="E1649" s="13" t="str">
        <f t="shared" si="102"/>
        <v/>
      </c>
      <c r="F1649" s="13" t="str">
        <f>IF(E1649="","",IFERROR(IF(IF(K1649="","",INDEX(收费标合同信息维护!A:Q,MATCH(D1649,收费标合同信息维护!J:J,0),10))=D1649,"有","无"),"无"))</f>
        <v/>
      </c>
      <c r="G1649" s="13" t="str">
        <f t="shared" si="101"/>
        <v>YC19电梯费定额56.00</v>
      </c>
      <c r="H1649" s="13" t="str">
        <f t="shared" si="103"/>
        <v>56.00</v>
      </c>
      <c r="I1649" s="13" t="str">
        <f>IF(G1649="","",IFERROR(IF(IF(K1649="","",INDEX(收费标合同信息维护!A:Q,MATCH(G1649,收费标合同信息维护!M:M,0),13))=G1649,"有","无"),"无"))</f>
        <v>无</v>
      </c>
      <c r="J1649" s="3" t="s">
        <v>4294</v>
      </c>
      <c r="K1649" s="3" t="s">
        <v>6312</v>
      </c>
      <c r="L1649" s="3" t="s">
        <v>7063</v>
      </c>
      <c r="M1649" s="3" t="s">
        <v>7064</v>
      </c>
      <c r="N1649" s="3" t="s">
        <v>6477</v>
      </c>
      <c r="O1649" s="3" t="s">
        <v>6478</v>
      </c>
      <c r="P1649" s="3" t="s">
        <v>10102</v>
      </c>
      <c r="Q1649" s="3" t="s">
        <v>10103</v>
      </c>
      <c r="R1649" s="3" t="s">
        <v>6490</v>
      </c>
      <c r="S1649" s="3" t="s">
        <v>6491</v>
      </c>
      <c r="T1649" s="3" t="s">
        <v>6537</v>
      </c>
      <c r="U1649" s="3" t="s">
        <v>154</v>
      </c>
      <c r="V1649" s="3" t="s">
        <v>154</v>
      </c>
      <c r="W1649" s="3" t="s">
        <v>10104</v>
      </c>
      <c r="X1649" s="3" t="s">
        <v>154</v>
      </c>
      <c r="Y1649" s="3" t="s">
        <v>154</v>
      </c>
      <c r="Z1649" s="3" t="s">
        <v>154</v>
      </c>
      <c r="AA1649" s="3" t="s">
        <v>154</v>
      </c>
      <c r="AB1649" s="3" t="s">
        <v>154</v>
      </c>
      <c r="AC1649" s="3" t="s">
        <v>154</v>
      </c>
      <c r="AD1649" s="3" t="s">
        <v>6151</v>
      </c>
      <c r="AE1649" s="3" t="s">
        <v>6151</v>
      </c>
      <c r="AF1649" s="3" t="s">
        <v>6040</v>
      </c>
      <c r="AG1649" s="3" t="s">
        <v>154</v>
      </c>
      <c r="AH1649" s="3" t="s">
        <v>6478</v>
      </c>
      <c r="AI1649" s="3" t="s">
        <v>6482</v>
      </c>
      <c r="AJ1649" s="3" t="s">
        <v>10105</v>
      </c>
    </row>
    <row r="1650" spans="1:36" ht="15">
      <c r="A1650" s="10">
        <v>1753</v>
      </c>
      <c r="B1650" t="str">
        <f>IF(K1650="总计","",INDEX(主数据!A:AD,MATCH(J1650,主数据!A:A,0),9))</f>
        <v>华北大区公司</v>
      </c>
      <c r="C1650" t="str">
        <f>IF(K1650="","",INDEX(主数据!A:AD,MATCH(J1650,主数据!A:A,0),11))</f>
        <v>银川城区</v>
      </c>
      <c r="D1650" t="str">
        <f t="shared" si="100"/>
        <v>YC19电梯费定额</v>
      </c>
      <c r="E1650" s="13" t="str">
        <f t="shared" si="102"/>
        <v/>
      </c>
      <c r="F1650" s="13" t="str">
        <f>IF(E1650="","",IFERROR(IF(IF(K1650="","",INDEX(收费标合同信息维护!A:Q,MATCH(D1650,收费标合同信息维护!J:J,0),10))=D1650,"有","无"),"无"))</f>
        <v/>
      </c>
      <c r="G1650" s="13" t="str">
        <f t="shared" si="101"/>
        <v>YC19电梯费定额63.00</v>
      </c>
      <c r="H1650" s="13" t="str">
        <f t="shared" si="103"/>
        <v>63.00</v>
      </c>
      <c r="I1650" s="13" t="str">
        <f>IF(G1650="","",IFERROR(IF(IF(K1650="","",INDEX(收费标合同信息维护!A:Q,MATCH(G1650,收费标合同信息维护!M:M,0),13))=G1650,"有","无"),"无"))</f>
        <v>无</v>
      </c>
      <c r="J1650" s="3" t="s">
        <v>4294</v>
      </c>
      <c r="K1650" s="3" t="s">
        <v>6312</v>
      </c>
      <c r="L1650" s="3" t="s">
        <v>7063</v>
      </c>
      <c r="M1650" s="3" t="s">
        <v>7064</v>
      </c>
      <c r="N1650" s="3" t="s">
        <v>6477</v>
      </c>
      <c r="O1650" s="3" t="s">
        <v>6478</v>
      </c>
      <c r="P1650" s="3" t="s">
        <v>10106</v>
      </c>
      <c r="Q1650" s="3" t="s">
        <v>10107</v>
      </c>
      <c r="R1650" s="3" t="s">
        <v>6490</v>
      </c>
      <c r="S1650" s="3" t="s">
        <v>6491</v>
      </c>
      <c r="T1650" s="3" t="s">
        <v>6537</v>
      </c>
      <c r="U1650" s="3" t="s">
        <v>154</v>
      </c>
      <c r="V1650" s="3" t="s">
        <v>154</v>
      </c>
      <c r="W1650" s="3" t="s">
        <v>10108</v>
      </c>
      <c r="X1650" s="3" t="s">
        <v>154</v>
      </c>
      <c r="Y1650" s="3" t="s">
        <v>154</v>
      </c>
      <c r="Z1650" s="3" t="s">
        <v>154</v>
      </c>
      <c r="AA1650" s="3" t="s">
        <v>154</v>
      </c>
      <c r="AB1650" s="3" t="s">
        <v>154</v>
      </c>
      <c r="AC1650" s="3" t="s">
        <v>154</v>
      </c>
      <c r="AD1650" s="3" t="s">
        <v>6151</v>
      </c>
      <c r="AE1650" s="3" t="s">
        <v>6151</v>
      </c>
      <c r="AF1650" s="3" t="s">
        <v>6040</v>
      </c>
      <c r="AG1650" s="3" t="s">
        <v>154</v>
      </c>
      <c r="AH1650" s="3" t="s">
        <v>6478</v>
      </c>
      <c r="AI1650" s="3" t="s">
        <v>6482</v>
      </c>
      <c r="AJ1650" s="3" t="s">
        <v>6056</v>
      </c>
    </row>
    <row r="1651" spans="1:36" ht="15">
      <c r="A1651" s="10">
        <v>1754</v>
      </c>
      <c r="B1651" t="str">
        <f>IF(K1651="总计","",INDEX(主数据!A:AD,MATCH(J1651,主数据!A:A,0),9))</f>
        <v>华北大区公司</v>
      </c>
      <c r="C1651" t="str">
        <f>IF(K1651="","",INDEX(主数据!A:AD,MATCH(J1651,主数据!A:A,0),11))</f>
        <v>银川城区</v>
      </c>
      <c r="D1651" t="str">
        <f t="shared" si="100"/>
        <v>YC19电梯费定额</v>
      </c>
      <c r="E1651" s="13" t="str">
        <f t="shared" si="102"/>
        <v/>
      </c>
      <c r="F1651" s="13" t="str">
        <f>IF(E1651="","",IFERROR(IF(IF(K1651="","",INDEX(收费标合同信息维护!A:Q,MATCH(D1651,收费标合同信息维护!J:J,0),10))=D1651,"有","无"),"无"))</f>
        <v/>
      </c>
      <c r="G1651" s="13" t="str">
        <f t="shared" si="101"/>
        <v>YC19电梯费定额73.00</v>
      </c>
      <c r="H1651" s="13" t="str">
        <f t="shared" si="103"/>
        <v>73.00</v>
      </c>
      <c r="I1651" s="13" t="str">
        <f>IF(G1651="","",IFERROR(IF(IF(K1651="","",INDEX(收费标合同信息维护!A:Q,MATCH(G1651,收费标合同信息维护!M:M,0),13))=G1651,"有","无"),"无"))</f>
        <v>无</v>
      </c>
      <c r="J1651" s="3" t="s">
        <v>4294</v>
      </c>
      <c r="K1651" s="3" t="s">
        <v>6312</v>
      </c>
      <c r="L1651" s="3" t="s">
        <v>7063</v>
      </c>
      <c r="M1651" s="3" t="s">
        <v>7064</v>
      </c>
      <c r="N1651" s="3" t="s">
        <v>6477</v>
      </c>
      <c r="O1651" s="3" t="s">
        <v>6478</v>
      </c>
      <c r="P1651" s="3" t="s">
        <v>10109</v>
      </c>
      <c r="Q1651" s="3" t="s">
        <v>10110</v>
      </c>
      <c r="R1651" s="3" t="s">
        <v>6490</v>
      </c>
      <c r="S1651" s="3" t="s">
        <v>6491</v>
      </c>
      <c r="T1651" s="3" t="s">
        <v>6537</v>
      </c>
      <c r="U1651" s="3" t="s">
        <v>154</v>
      </c>
      <c r="V1651" s="3" t="s">
        <v>154</v>
      </c>
      <c r="W1651" s="3" t="s">
        <v>10111</v>
      </c>
      <c r="X1651" s="3" t="s">
        <v>154</v>
      </c>
      <c r="Y1651" s="3" t="s">
        <v>154</v>
      </c>
      <c r="Z1651" s="3" t="s">
        <v>154</v>
      </c>
      <c r="AA1651" s="3" t="s">
        <v>154</v>
      </c>
      <c r="AB1651" s="3" t="s">
        <v>154</v>
      </c>
      <c r="AC1651" s="3" t="s">
        <v>154</v>
      </c>
      <c r="AD1651" s="3" t="s">
        <v>6151</v>
      </c>
      <c r="AE1651" s="3" t="s">
        <v>6151</v>
      </c>
      <c r="AF1651" s="3" t="s">
        <v>6040</v>
      </c>
      <c r="AG1651" s="3" t="s">
        <v>154</v>
      </c>
      <c r="AH1651" s="3" t="s">
        <v>6478</v>
      </c>
      <c r="AI1651" s="3" t="s">
        <v>6482</v>
      </c>
      <c r="AJ1651" s="3" t="s">
        <v>6255</v>
      </c>
    </row>
    <row r="1652" spans="1:36" ht="15">
      <c r="A1652" s="10">
        <v>1755</v>
      </c>
      <c r="B1652" t="str">
        <f>IF(K1652="总计","",INDEX(主数据!A:AD,MATCH(J1652,主数据!A:A,0),9))</f>
        <v>华北大区公司</v>
      </c>
      <c r="C1652" t="str">
        <f>IF(K1652="","",INDEX(主数据!A:AD,MATCH(J1652,主数据!A:A,0),11))</f>
        <v>银川城区</v>
      </c>
      <c r="D1652" t="str">
        <f t="shared" si="100"/>
        <v>YC19电梯费定额</v>
      </c>
      <c r="E1652" s="13" t="str">
        <f t="shared" si="102"/>
        <v/>
      </c>
      <c r="F1652" s="13" t="str">
        <f>IF(E1652="","",IFERROR(IF(IF(K1652="","",INDEX(收费标合同信息维护!A:Q,MATCH(D1652,收费标合同信息维护!J:J,0),10))=D1652,"有","无"),"无"))</f>
        <v/>
      </c>
      <c r="G1652" s="13" t="str">
        <f t="shared" si="101"/>
        <v>YC19电梯费定额83.00</v>
      </c>
      <c r="H1652" s="13" t="str">
        <f t="shared" si="103"/>
        <v>83.00</v>
      </c>
      <c r="I1652" s="13" t="str">
        <f>IF(G1652="","",IFERROR(IF(IF(K1652="","",INDEX(收费标合同信息维护!A:Q,MATCH(G1652,收费标合同信息维护!M:M,0),13))=G1652,"有","无"),"无"))</f>
        <v>无</v>
      </c>
      <c r="J1652" s="3" t="s">
        <v>4294</v>
      </c>
      <c r="K1652" s="3" t="s">
        <v>6312</v>
      </c>
      <c r="L1652" s="3" t="s">
        <v>7063</v>
      </c>
      <c r="M1652" s="3" t="s">
        <v>7064</v>
      </c>
      <c r="N1652" s="3" t="s">
        <v>6477</v>
      </c>
      <c r="O1652" s="3" t="s">
        <v>6478</v>
      </c>
      <c r="P1652" s="3" t="s">
        <v>10112</v>
      </c>
      <c r="Q1652" s="3" t="s">
        <v>10113</v>
      </c>
      <c r="R1652" s="3" t="s">
        <v>6490</v>
      </c>
      <c r="S1652" s="3" t="s">
        <v>6491</v>
      </c>
      <c r="T1652" s="3" t="s">
        <v>6537</v>
      </c>
      <c r="U1652" s="3" t="s">
        <v>154</v>
      </c>
      <c r="V1652" s="3" t="s">
        <v>154</v>
      </c>
      <c r="W1652" s="3" t="s">
        <v>10114</v>
      </c>
      <c r="X1652" s="3" t="s">
        <v>154</v>
      </c>
      <c r="Y1652" s="3" t="s">
        <v>154</v>
      </c>
      <c r="Z1652" s="3" t="s">
        <v>154</v>
      </c>
      <c r="AA1652" s="3" t="s">
        <v>154</v>
      </c>
      <c r="AB1652" s="3" t="s">
        <v>154</v>
      </c>
      <c r="AC1652" s="3" t="s">
        <v>154</v>
      </c>
      <c r="AD1652" s="3" t="s">
        <v>6151</v>
      </c>
      <c r="AE1652" s="3" t="s">
        <v>6151</v>
      </c>
      <c r="AF1652" s="3" t="s">
        <v>6040</v>
      </c>
      <c r="AG1652" s="3" t="s">
        <v>154</v>
      </c>
      <c r="AH1652" s="3" t="s">
        <v>6478</v>
      </c>
      <c r="AI1652" s="3" t="s">
        <v>6482</v>
      </c>
      <c r="AJ1652" s="3" t="s">
        <v>9084</v>
      </c>
    </row>
    <row r="1653" spans="1:36" ht="15">
      <c r="A1653" s="10">
        <v>1756</v>
      </c>
      <c r="B1653" t="str">
        <f>IF(K1653="总计","",INDEX(主数据!A:AD,MATCH(J1653,主数据!A:A,0),9))</f>
        <v>华北大区公司</v>
      </c>
      <c r="C1653" t="str">
        <f>IF(K1653="","",INDEX(主数据!A:AD,MATCH(J1653,主数据!A:A,0),11))</f>
        <v>银川城区</v>
      </c>
      <c r="D1653" t="str">
        <f t="shared" si="100"/>
        <v>YC19电梯费定额</v>
      </c>
      <c r="E1653" s="13" t="str">
        <f t="shared" si="102"/>
        <v/>
      </c>
      <c r="F1653" s="13" t="str">
        <f>IF(E1653="","",IFERROR(IF(IF(K1653="","",INDEX(收费标合同信息维护!A:Q,MATCH(D1653,收费标合同信息维护!J:J,0),10))=D1653,"有","无"),"无"))</f>
        <v/>
      </c>
      <c r="G1653" s="13" t="str">
        <f t="shared" si="101"/>
        <v>YC19电梯费定额93.00</v>
      </c>
      <c r="H1653" s="13" t="str">
        <f t="shared" si="103"/>
        <v>93.00</v>
      </c>
      <c r="I1653" s="13" t="str">
        <f>IF(G1653="","",IFERROR(IF(IF(K1653="","",INDEX(收费标合同信息维护!A:Q,MATCH(G1653,收费标合同信息维护!M:M,0),13))=G1653,"有","无"),"无"))</f>
        <v>无</v>
      </c>
      <c r="J1653" s="3" t="s">
        <v>4294</v>
      </c>
      <c r="K1653" s="3" t="s">
        <v>6312</v>
      </c>
      <c r="L1653" s="3" t="s">
        <v>7063</v>
      </c>
      <c r="M1653" s="3" t="s">
        <v>7064</v>
      </c>
      <c r="N1653" s="3" t="s">
        <v>6477</v>
      </c>
      <c r="O1653" s="3" t="s">
        <v>6478</v>
      </c>
      <c r="P1653" s="3" t="s">
        <v>10115</v>
      </c>
      <c r="Q1653" s="3" t="s">
        <v>10116</v>
      </c>
      <c r="R1653" s="3" t="s">
        <v>6490</v>
      </c>
      <c r="S1653" s="3" t="s">
        <v>6491</v>
      </c>
      <c r="T1653" s="3" t="s">
        <v>6537</v>
      </c>
      <c r="U1653" s="3" t="s">
        <v>154</v>
      </c>
      <c r="V1653" s="3" t="s">
        <v>154</v>
      </c>
      <c r="W1653" s="3" t="s">
        <v>10117</v>
      </c>
      <c r="X1653" s="3" t="s">
        <v>154</v>
      </c>
      <c r="Y1653" s="3" t="s">
        <v>154</v>
      </c>
      <c r="Z1653" s="3" t="s">
        <v>154</v>
      </c>
      <c r="AA1653" s="3" t="s">
        <v>154</v>
      </c>
      <c r="AB1653" s="3" t="s">
        <v>154</v>
      </c>
      <c r="AC1653" s="3" t="s">
        <v>154</v>
      </c>
      <c r="AD1653" s="3" t="s">
        <v>6151</v>
      </c>
      <c r="AE1653" s="3" t="s">
        <v>6151</v>
      </c>
      <c r="AF1653" s="3" t="s">
        <v>6040</v>
      </c>
      <c r="AG1653" s="3" t="s">
        <v>154</v>
      </c>
      <c r="AH1653" s="3" t="s">
        <v>6478</v>
      </c>
      <c r="AI1653" s="3" t="s">
        <v>6482</v>
      </c>
      <c r="AJ1653" s="3" t="s">
        <v>8427</v>
      </c>
    </row>
    <row r="1654" spans="1:36" ht="15">
      <c r="A1654" s="10">
        <v>1757</v>
      </c>
      <c r="B1654" t="str">
        <f>IF(K1654="总计","",INDEX(主数据!A:AD,MATCH(J1654,主数据!A:A,0),9))</f>
        <v>华北大区公司</v>
      </c>
      <c r="C1654" t="str">
        <f>IF(K1654="","",INDEX(主数据!A:AD,MATCH(J1654,主数据!A:A,0),11))</f>
        <v>银川城区</v>
      </c>
      <c r="D1654" t="str">
        <f t="shared" si="100"/>
        <v>YC19电梯费定额</v>
      </c>
      <c r="E1654" s="13" t="str">
        <f t="shared" si="102"/>
        <v/>
      </c>
      <c r="F1654" s="13" t="str">
        <f>IF(E1654="","",IFERROR(IF(IF(K1654="","",INDEX(收费标合同信息维护!A:Q,MATCH(D1654,收费标合同信息维护!J:J,0),10))=D1654,"有","无"),"无"))</f>
        <v/>
      </c>
      <c r="G1654" s="13" t="str">
        <f t="shared" si="101"/>
        <v>YC19电梯费定额99.00</v>
      </c>
      <c r="H1654" s="13" t="str">
        <f t="shared" si="103"/>
        <v>99.00</v>
      </c>
      <c r="I1654" s="13" t="str">
        <f>IF(G1654="","",IFERROR(IF(IF(K1654="","",INDEX(收费标合同信息维护!A:Q,MATCH(G1654,收费标合同信息维护!M:M,0),13))=G1654,"有","无"),"无"))</f>
        <v>无</v>
      </c>
      <c r="J1654" s="3" t="s">
        <v>4294</v>
      </c>
      <c r="K1654" s="3" t="s">
        <v>6312</v>
      </c>
      <c r="L1654" s="3" t="s">
        <v>7063</v>
      </c>
      <c r="M1654" s="3" t="s">
        <v>7064</v>
      </c>
      <c r="N1654" s="3" t="s">
        <v>6477</v>
      </c>
      <c r="O1654" s="3" t="s">
        <v>6478</v>
      </c>
      <c r="P1654" s="3" t="s">
        <v>10118</v>
      </c>
      <c r="Q1654" s="3" t="s">
        <v>10119</v>
      </c>
      <c r="R1654" s="3" t="s">
        <v>6490</v>
      </c>
      <c r="S1654" s="3" t="s">
        <v>6491</v>
      </c>
      <c r="T1654" s="3" t="s">
        <v>6537</v>
      </c>
      <c r="U1654" s="3" t="s">
        <v>154</v>
      </c>
      <c r="V1654" s="3" t="s">
        <v>154</v>
      </c>
      <c r="W1654" s="3" t="s">
        <v>10120</v>
      </c>
      <c r="X1654" s="3" t="s">
        <v>154</v>
      </c>
      <c r="Y1654" s="3" t="s">
        <v>154</v>
      </c>
      <c r="Z1654" s="3" t="s">
        <v>154</v>
      </c>
      <c r="AA1654" s="3" t="s">
        <v>154</v>
      </c>
      <c r="AB1654" s="3" t="s">
        <v>154</v>
      </c>
      <c r="AC1654" s="3" t="s">
        <v>154</v>
      </c>
      <c r="AD1654" s="3" t="s">
        <v>6151</v>
      </c>
      <c r="AE1654" s="3" t="s">
        <v>6151</v>
      </c>
      <c r="AF1654" s="3" t="s">
        <v>6040</v>
      </c>
      <c r="AG1654" s="3" t="s">
        <v>154</v>
      </c>
      <c r="AH1654" s="3" t="s">
        <v>6478</v>
      </c>
      <c r="AI1654" s="3" t="s">
        <v>6482</v>
      </c>
      <c r="AJ1654" s="3" t="s">
        <v>6433</v>
      </c>
    </row>
    <row r="1655" spans="1:36" ht="15">
      <c r="A1655" s="10">
        <v>1758</v>
      </c>
      <c r="B1655" t="str">
        <f>IF(K1655="总计","",INDEX(主数据!A:AD,MATCH(J1655,主数据!A:A,0),9))</f>
        <v>华北大区公司</v>
      </c>
      <c r="C1655" t="str">
        <f>IF(K1655="","",INDEX(主数据!A:AD,MATCH(J1655,主数据!A:A,0),11))</f>
        <v>银川城区</v>
      </c>
      <c r="D1655" t="str">
        <f t="shared" si="100"/>
        <v>YC19电梯费定额</v>
      </c>
      <c r="E1655" s="13" t="str">
        <f t="shared" si="102"/>
        <v/>
      </c>
      <c r="F1655" s="13" t="str">
        <f>IF(E1655="","",IFERROR(IF(IF(K1655="","",INDEX(收费标合同信息维护!A:Q,MATCH(D1655,收费标合同信息维护!J:J,0),10))=D1655,"有","无"),"无"))</f>
        <v/>
      </c>
      <c r="G1655" s="13" t="str">
        <f t="shared" si="101"/>
        <v>YC19电梯费定额102.00</v>
      </c>
      <c r="H1655" s="13" t="str">
        <f t="shared" si="103"/>
        <v>102.00</v>
      </c>
      <c r="I1655" s="13" t="str">
        <f>IF(G1655="","",IFERROR(IF(IF(K1655="","",INDEX(收费标合同信息维护!A:Q,MATCH(G1655,收费标合同信息维护!M:M,0),13))=G1655,"有","无"),"无"))</f>
        <v>无</v>
      </c>
      <c r="J1655" s="3" t="s">
        <v>4294</v>
      </c>
      <c r="K1655" s="3" t="s">
        <v>6312</v>
      </c>
      <c r="L1655" s="3" t="s">
        <v>7063</v>
      </c>
      <c r="M1655" s="3" t="s">
        <v>7064</v>
      </c>
      <c r="N1655" s="3" t="s">
        <v>6477</v>
      </c>
      <c r="O1655" s="3" t="s">
        <v>6478</v>
      </c>
      <c r="P1655" s="3" t="s">
        <v>10121</v>
      </c>
      <c r="Q1655" s="3" t="s">
        <v>10122</v>
      </c>
      <c r="R1655" s="3" t="s">
        <v>6490</v>
      </c>
      <c r="S1655" s="3" t="s">
        <v>6491</v>
      </c>
      <c r="T1655" s="3" t="s">
        <v>6537</v>
      </c>
      <c r="U1655" s="3" t="s">
        <v>154</v>
      </c>
      <c r="V1655" s="3" t="s">
        <v>154</v>
      </c>
      <c r="W1655" s="3" t="s">
        <v>10123</v>
      </c>
      <c r="X1655" s="3" t="s">
        <v>154</v>
      </c>
      <c r="Y1655" s="3" t="s">
        <v>154</v>
      </c>
      <c r="Z1655" s="3" t="s">
        <v>154</v>
      </c>
      <c r="AA1655" s="3" t="s">
        <v>154</v>
      </c>
      <c r="AB1655" s="3" t="s">
        <v>154</v>
      </c>
      <c r="AC1655" s="3" t="s">
        <v>154</v>
      </c>
      <c r="AD1655" s="3" t="s">
        <v>6151</v>
      </c>
      <c r="AE1655" s="3" t="s">
        <v>6151</v>
      </c>
      <c r="AF1655" s="3" t="s">
        <v>6040</v>
      </c>
      <c r="AG1655" s="3" t="s">
        <v>154</v>
      </c>
      <c r="AH1655" s="3" t="s">
        <v>6478</v>
      </c>
      <c r="AI1655" s="3" t="s">
        <v>6482</v>
      </c>
      <c r="AJ1655" s="3" t="s">
        <v>6044</v>
      </c>
    </row>
    <row r="1656" spans="1:36" ht="15">
      <c r="A1656" s="10">
        <v>1759</v>
      </c>
      <c r="B1656" t="str">
        <f>IF(K1656="总计","",INDEX(主数据!A:AD,MATCH(J1656,主数据!A:A,0),9))</f>
        <v>华北大区公司</v>
      </c>
      <c r="C1656" t="str">
        <f>IF(K1656="","",INDEX(主数据!A:AD,MATCH(J1656,主数据!A:A,0),11))</f>
        <v>银川城区</v>
      </c>
      <c r="D1656" t="str">
        <f t="shared" si="100"/>
        <v>YC19电梯费定额</v>
      </c>
      <c r="E1656" s="13" t="str">
        <f t="shared" si="102"/>
        <v/>
      </c>
      <c r="F1656" s="13" t="str">
        <f>IF(E1656="","",IFERROR(IF(IF(K1656="","",INDEX(收费标合同信息维护!A:Q,MATCH(D1656,收费标合同信息维护!J:J,0),10))=D1656,"有","无"),"无"))</f>
        <v/>
      </c>
      <c r="G1656" s="13" t="str">
        <f t="shared" si="101"/>
        <v>YC19电梯费定额105.00</v>
      </c>
      <c r="H1656" s="13" t="str">
        <f t="shared" si="103"/>
        <v>105.00</v>
      </c>
      <c r="I1656" s="13" t="str">
        <f>IF(G1656="","",IFERROR(IF(IF(K1656="","",INDEX(收费标合同信息维护!A:Q,MATCH(G1656,收费标合同信息维护!M:M,0),13))=G1656,"有","无"),"无"))</f>
        <v>无</v>
      </c>
      <c r="J1656" s="3" t="s">
        <v>4294</v>
      </c>
      <c r="K1656" s="3" t="s">
        <v>6312</v>
      </c>
      <c r="L1656" s="3" t="s">
        <v>7063</v>
      </c>
      <c r="M1656" s="3" t="s">
        <v>7064</v>
      </c>
      <c r="N1656" s="3" t="s">
        <v>6477</v>
      </c>
      <c r="O1656" s="3" t="s">
        <v>6478</v>
      </c>
      <c r="P1656" s="3" t="s">
        <v>10124</v>
      </c>
      <c r="Q1656" s="3" t="s">
        <v>10125</v>
      </c>
      <c r="R1656" s="3" t="s">
        <v>6490</v>
      </c>
      <c r="S1656" s="3" t="s">
        <v>6491</v>
      </c>
      <c r="T1656" s="3" t="s">
        <v>6537</v>
      </c>
      <c r="U1656" s="3" t="s">
        <v>154</v>
      </c>
      <c r="V1656" s="3" t="s">
        <v>154</v>
      </c>
      <c r="W1656" s="3" t="s">
        <v>10126</v>
      </c>
      <c r="X1656" s="3" t="s">
        <v>154</v>
      </c>
      <c r="Y1656" s="3" t="s">
        <v>154</v>
      </c>
      <c r="Z1656" s="3" t="s">
        <v>154</v>
      </c>
      <c r="AA1656" s="3" t="s">
        <v>154</v>
      </c>
      <c r="AB1656" s="3" t="s">
        <v>154</v>
      </c>
      <c r="AC1656" s="3" t="s">
        <v>154</v>
      </c>
      <c r="AD1656" s="3" t="s">
        <v>6151</v>
      </c>
      <c r="AE1656" s="3" t="s">
        <v>6151</v>
      </c>
      <c r="AF1656" s="3" t="s">
        <v>6040</v>
      </c>
      <c r="AG1656" s="3" t="s">
        <v>154</v>
      </c>
      <c r="AH1656" s="3" t="s">
        <v>6478</v>
      </c>
      <c r="AI1656" s="3" t="s">
        <v>6482</v>
      </c>
      <c r="AJ1656" s="3" t="s">
        <v>6139</v>
      </c>
    </row>
    <row r="1657" spans="1:36" ht="15">
      <c r="A1657" s="10">
        <v>1760</v>
      </c>
      <c r="B1657" t="str">
        <f>IF(K1657="总计","",INDEX(主数据!A:AD,MATCH(J1657,主数据!A:A,0),9))</f>
        <v>华北大区公司</v>
      </c>
      <c r="C1657" t="str">
        <f>IF(K1657="","",INDEX(主数据!A:AD,MATCH(J1657,主数据!A:A,0),11))</f>
        <v>银川城区</v>
      </c>
      <c r="D1657" t="str">
        <f t="shared" si="100"/>
        <v>YC19电梯费定额</v>
      </c>
      <c r="E1657" s="13" t="str">
        <f t="shared" si="102"/>
        <v/>
      </c>
      <c r="F1657" s="13" t="str">
        <f>IF(E1657="","",IFERROR(IF(IF(K1657="","",INDEX(收费标合同信息维护!A:Q,MATCH(D1657,收费标合同信息维护!J:J,0),10))=D1657,"有","无"),"无"))</f>
        <v/>
      </c>
      <c r="G1657" s="13" t="str">
        <f t="shared" si="101"/>
        <v>YC19电梯费定额56.00</v>
      </c>
      <c r="H1657" s="13" t="str">
        <f t="shared" si="103"/>
        <v>56.00</v>
      </c>
      <c r="I1657" s="13" t="str">
        <f>IF(G1657="","",IFERROR(IF(IF(K1657="","",INDEX(收费标合同信息维护!A:Q,MATCH(G1657,收费标合同信息维护!M:M,0),13))=G1657,"有","无"),"无"))</f>
        <v>无</v>
      </c>
      <c r="J1657" s="3" t="s">
        <v>4294</v>
      </c>
      <c r="K1657" s="3" t="s">
        <v>6312</v>
      </c>
      <c r="L1657" s="3" t="s">
        <v>7063</v>
      </c>
      <c r="M1657" s="3" t="s">
        <v>7064</v>
      </c>
      <c r="N1657" s="3" t="s">
        <v>6477</v>
      </c>
      <c r="O1657" s="3" t="s">
        <v>6478</v>
      </c>
      <c r="P1657" s="3" t="s">
        <v>10127</v>
      </c>
      <c r="Q1657" s="3" t="s">
        <v>10128</v>
      </c>
      <c r="R1657" s="3" t="s">
        <v>6490</v>
      </c>
      <c r="S1657" s="3" t="s">
        <v>6485</v>
      </c>
      <c r="T1657" s="3" t="s">
        <v>6537</v>
      </c>
      <c r="U1657" s="3" t="s">
        <v>154</v>
      </c>
      <c r="V1657" s="3" t="s">
        <v>154</v>
      </c>
      <c r="W1657" s="3" t="s">
        <v>10104</v>
      </c>
      <c r="X1657" s="3" t="s">
        <v>154</v>
      </c>
      <c r="Y1657" s="3" t="s">
        <v>154</v>
      </c>
      <c r="Z1657" s="3" t="s">
        <v>154</v>
      </c>
      <c r="AA1657" s="3" t="s">
        <v>154</v>
      </c>
      <c r="AB1657" s="3" t="s">
        <v>154</v>
      </c>
      <c r="AC1657" s="3" t="s">
        <v>154</v>
      </c>
      <c r="AD1657" s="3" t="s">
        <v>6151</v>
      </c>
      <c r="AE1657" s="3" t="s">
        <v>6151</v>
      </c>
      <c r="AF1657" s="3" t="s">
        <v>6040</v>
      </c>
      <c r="AG1657" s="3" t="s">
        <v>154</v>
      </c>
      <c r="AH1657" s="3" t="s">
        <v>6597</v>
      </c>
      <c r="AI1657" s="3" t="s">
        <v>6482</v>
      </c>
      <c r="AJ1657" s="3" t="s">
        <v>6489</v>
      </c>
    </row>
    <row r="1658" spans="1:36" ht="15">
      <c r="A1658" s="10">
        <v>1761</v>
      </c>
      <c r="B1658" t="str">
        <f>IF(K1658="总计","",INDEX(主数据!A:AD,MATCH(J1658,主数据!A:A,0),9))</f>
        <v>华北大区公司</v>
      </c>
      <c r="C1658" t="str">
        <f>IF(K1658="","",INDEX(主数据!A:AD,MATCH(J1658,主数据!A:A,0),11))</f>
        <v>银川城区</v>
      </c>
      <c r="D1658" t="str">
        <f t="shared" si="100"/>
        <v>YC19电梯费定额</v>
      </c>
      <c r="E1658" s="13" t="str">
        <f t="shared" si="102"/>
        <v/>
      </c>
      <c r="F1658" s="13" t="str">
        <f>IF(E1658="","",IFERROR(IF(IF(K1658="","",INDEX(收费标合同信息维护!A:Q,MATCH(D1658,收费标合同信息维护!J:J,0),10))=D1658,"有","无"),"无"))</f>
        <v/>
      </c>
      <c r="G1658" s="13" t="str">
        <f t="shared" si="101"/>
        <v>YC19电梯费定额108.00</v>
      </c>
      <c r="H1658" s="13" t="str">
        <f t="shared" si="103"/>
        <v>108.00</v>
      </c>
      <c r="I1658" s="13" t="str">
        <f>IF(G1658="","",IFERROR(IF(IF(K1658="","",INDEX(收费标合同信息维护!A:Q,MATCH(G1658,收费标合同信息维护!M:M,0),13))=G1658,"有","无"),"无"))</f>
        <v>无</v>
      </c>
      <c r="J1658" s="3" t="s">
        <v>4294</v>
      </c>
      <c r="K1658" s="3" t="s">
        <v>6312</v>
      </c>
      <c r="L1658" s="3" t="s">
        <v>7063</v>
      </c>
      <c r="M1658" s="3" t="s">
        <v>7064</v>
      </c>
      <c r="N1658" s="3" t="s">
        <v>6477</v>
      </c>
      <c r="O1658" s="3" t="s">
        <v>6478</v>
      </c>
      <c r="P1658" s="3" t="s">
        <v>10129</v>
      </c>
      <c r="Q1658" s="3" t="s">
        <v>10130</v>
      </c>
      <c r="R1658" s="3" t="s">
        <v>6490</v>
      </c>
      <c r="S1658" s="3" t="s">
        <v>6491</v>
      </c>
      <c r="T1658" s="3" t="s">
        <v>6537</v>
      </c>
      <c r="U1658" s="3" t="s">
        <v>154</v>
      </c>
      <c r="V1658" s="3" t="s">
        <v>154</v>
      </c>
      <c r="W1658" s="3" t="s">
        <v>8647</v>
      </c>
      <c r="X1658" s="3" t="s">
        <v>154</v>
      </c>
      <c r="Y1658" s="3" t="s">
        <v>154</v>
      </c>
      <c r="Z1658" s="3" t="s">
        <v>154</v>
      </c>
      <c r="AA1658" s="3" t="s">
        <v>154</v>
      </c>
      <c r="AB1658" s="3" t="s">
        <v>154</v>
      </c>
      <c r="AC1658" s="3" t="s">
        <v>154</v>
      </c>
      <c r="AD1658" s="3" t="s">
        <v>6151</v>
      </c>
      <c r="AE1658" s="3" t="s">
        <v>6151</v>
      </c>
      <c r="AF1658" s="3" t="s">
        <v>6040</v>
      </c>
      <c r="AG1658" s="3" t="s">
        <v>154</v>
      </c>
      <c r="AH1658" s="3" t="s">
        <v>6478</v>
      </c>
      <c r="AI1658" s="3" t="s">
        <v>6482</v>
      </c>
      <c r="AJ1658" s="3" t="s">
        <v>45</v>
      </c>
    </row>
    <row r="1659" spans="1:36" ht="15">
      <c r="A1659" s="10">
        <v>1762</v>
      </c>
      <c r="B1659" t="str">
        <f>IF(K1659="总计","",INDEX(主数据!A:AD,MATCH(J1659,主数据!A:A,0),9))</f>
        <v>华北大区公司</v>
      </c>
      <c r="C1659" t="str">
        <f>IF(K1659="","",INDEX(主数据!A:AD,MATCH(J1659,主数据!A:A,0),11))</f>
        <v>银川城区</v>
      </c>
      <c r="D1659" t="str">
        <f t="shared" si="100"/>
        <v>YC19电梯费定额</v>
      </c>
      <c r="E1659" s="13" t="str">
        <f t="shared" si="102"/>
        <v/>
      </c>
      <c r="F1659" s="13" t="str">
        <f>IF(E1659="","",IFERROR(IF(IF(K1659="","",INDEX(收费标合同信息维护!A:Q,MATCH(D1659,收费标合同信息维护!J:J,0),10))=D1659,"有","无"),"无"))</f>
        <v/>
      </c>
      <c r="G1659" s="13" t="str">
        <f t="shared" si="101"/>
        <v>YC19电梯费定额111.00</v>
      </c>
      <c r="H1659" s="13" t="str">
        <f t="shared" si="103"/>
        <v>111.00</v>
      </c>
      <c r="I1659" s="13" t="str">
        <f>IF(G1659="","",IFERROR(IF(IF(K1659="","",INDEX(收费标合同信息维护!A:Q,MATCH(G1659,收费标合同信息维护!M:M,0),13))=G1659,"有","无"),"无"))</f>
        <v>无</v>
      </c>
      <c r="J1659" s="3" t="s">
        <v>4294</v>
      </c>
      <c r="K1659" s="3" t="s">
        <v>6312</v>
      </c>
      <c r="L1659" s="3" t="s">
        <v>7063</v>
      </c>
      <c r="M1659" s="3" t="s">
        <v>7064</v>
      </c>
      <c r="N1659" s="3" t="s">
        <v>6477</v>
      </c>
      <c r="O1659" s="3" t="s">
        <v>6478</v>
      </c>
      <c r="P1659" s="3" t="s">
        <v>10131</v>
      </c>
      <c r="Q1659" s="3" t="s">
        <v>10132</v>
      </c>
      <c r="R1659" s="3" t="s">
        <v>6490</v>
      </c>
      <c r="S1659" s="3" t="s">
        <v>6491</v>
      </c>
      <c r="T1659" s="3" t="s">
        <v>6537</v>
      </c>
      <c r="U1659" s="3" t="s">
        <v>154</v>
      </c>
      <c r="V1659" s="3" t="s">
        <v>154</v>
      </c>
      <c r="W1659" s="3" t="s">
        <v>10133</v>
      </c>
      <c r="X1659" s="3" t="s">
        <v>154</v>
      </c>
      <c r="Y1659" s="3" t="s">
        <v>154</v>
      </c>
      <c r="Z1659" s="3" t="s">
        <v>154</v>
      </c>
      <c r="AA1659" s="3" t="s">
        <v>154</v>
      </c>
      <c r="AB1659" s="3" t="s">
        <v>154</v>
      </c>
      <c r="AC1659" s="3" t="s">
        <v>154</v>
      </c>
      <c r="AD1659" s="3" t="s">
        <v>6151</v>
      </c>
      <c r="AE1659" s="3" t="s">
        <v>6151</v>
      </c>
      <c r="AF1659" s="3" t="s">
        <v>6040</v>
      </c>
      <c r="AG1659" s="3" t="s">
        <v>154</v>
      </c>
      <c r="AH1659" s="3" t="s">
        <v>6478</v>
      </c>
      <c r="AI1659" s="3" t="s">
        <v>6482</v>
      </c>
      <c r="AJ1659" s="3" t="s">
        <v>32</v>
      </c>
    </row>
    <row r="1660" spans="1:36" ht="15">
      <c r="A1660" s="10">
        <v>1763</v>
      </c>
      <c r="B1660" t="str">
        <f>IF(K1660="总计","",INDEX(主数据!A:AD,MATCH(J1660,主数据!A:A,0),9))</f>
        <v>华北大区公司</v>
      </c>
      <c r="C1660" t="str">
        <f>IF(K1660="","",INDEX(主数据!A:AD,MATCH(J1660,主数据!A:A,0),11))</f>
        <v>银川城区</v>
      </c>
      <c r="D1660" t="str">
        <f t="shared" si="100"/>
        <v>YC19电梯费定额</v>
      </c>
      <c r="E1660" s="13" t="str">
        <f t="shared" si="102"/>
        <v/>
      </c>
      <c r="F1660" s="13" t="str">
        <f>IF(E1660="","",IFERROR(IF(IF(K1660="","",INDEX(收费标合同信息维护!A:Q,MATCH(D1660,收费标合同信息维护!J:J,0),10))=D1660,"有","无"),"无"))</f>
        <v/>
      </c>
      <c r="G1660" s="13" t="str">
        <f t="shared" si="101"/>
        <v>YC19电梯费定额114.00</v>
      </c>
      <c r="H1660" s="13" t="str">
        <f t="shared" si="103"/>
        <v>114.00</v>
      </c>
      <c r="I1660" s="13" t="str">
        <f>IF(G1660="","",IFERROR(IF(IF(K1660="","",INDEX(收费标合同信息维护!A:Q,MATCH(G1660,收费标合同信息维护!M:M,0),13))=G1660,"有","无"),"无"))</f>
        <v>无</v>
      </c>
      <c r="J1660" s="3" t="s">
        <v>4294</v>
      </c>
      <c r="K1660" s="3" t="s">
        <v>6312</v>
      </c>
      <c r="L1660" s="3" t="s">
        <v>7063</v>
      </c>
      <c r="M1660" s="3" t="s">
        <v>7064</v>
      </c>
      <c r="N1660" s="3" t="s">
        <v>6477</v>
      </c>
      <c r="O1660" s="3" t="s">
        <v>6478</v>
      </c>
      <c r="P1660" s="3" t="s">
        <v>10134</v>
      </c>
      <c r="Q1660" s="3" t="s">
        <v>10135</v>
      </c>
      <c r="R1660" s="3" t="s">
        <v>6490</v>
      </c>
      <c r="S1660" s="3" t="s">
        <v>6491</v>
      </c>
      <c r="T1660" s="3" t="s">
        <v>6537</v>
      </c>
      <c r="U1660" s="3" t="s">
        <v>154</v>
      </c>
      <c r="V1660" s="3" t="s">
        <v>154</v>
      </c>
      <c r="W1660" s="3" t="s">
        <v>10136</v>
      </c>
      <c r="X1660" s="3" t="s">
        <v>154</v>
      </c>
      <c r="Y1660" s="3" t="s">
        <v>154</v>
      </c>
      <c r="Z1660" s="3" t="s">
        <v>154</v>
      </c>
      <c r="AA1660" s="3" t="s">
        <v>154</v>
      </c>
      <c r="AB1660" s="3" t="s">
        <v>154</v>
      </c>
      <c r="AC1660" s="3" t="s">
        <v>154</v>
      </c>
      <c r="AD1660" s="3" t="s">
        <v>6151</v>
      </c>
      <c r="AE1660" s="3" t="s">
        <v>6151</v>
      </c>
      <c r="AF1660" s="3" t="s">
        <v>6040</v>
      </c>
      <c r="AG1660" s="3" t="s">
        <v>154</v>
      </c>
      <c r="AH1660" s="3" t="s">
        <v>6478</v>
      </c>
      <c r="AI1660" s="3" t="s">
        <v>6482</v>
      </c>
      <c r="AJ1660" s="3" t="s">
        <v>24</v>
      </c>
    </row>
    <row r="1661" spans="1:36" ht="15">
      <c r="A1661" s="10">
        <v>1764</v>
      </c>
      <c r="B1661" t="str">
        <f>IF(K1661="总计","",INDEX(主数据!A:AD,MATCH(J1661,主数据!A:A,0),9))</f>
        <v>华北大区公司</v>
      </c>
      <c r="C1661" t="str">
        <f>IF(K1661="","",INDEX(主数据!A:AD,MATCH(J1661,主数据!A:A,0),11))</f>
        <v>银川城区</v>
      </c>
      <c r="D1661" t="str">
        <f t="shared" si="100"/>
        <v>YC19电梯费定额</v>
      </c>
      <c r="E1661" s="13" t="str">
        <f t="shared" si="102"/>
        <v/>
      </c>
      <c r="F1661" s="13" t="str">
        <f>IF(E1661="","",IFERROR(IF(IF(K1661="","",INDEX(收费标合同信息维护!A:Q,MATCH(D1661,收费标合同信息维护!J:J,0),10))=D1661,"有","无"),"无"))</f>
        <v/>
      </c>
      <c r="G1661" s="13" t="str">
        <f t="shared" si="101"/>
        <v>YC19电梯费定额117.00</v>
      </c>
      <c r="H1661" s="13" t="str">
        <f t="shared" si="103"/>
        <v>117.00</v>
      </c>
      <c r="I1661" s="13" t="str">
        <f>IF(G1661="","",IFERROR(IF(IF(K1661="","",INDEX(收费标合同信息维护!A:Q,MATCH(G1661,收费标合同信息维护!M:M,0),13))=G1661,"有","无"),"无"))</f>
        <v>无</v>
      </c>
      <c r="J1661" s="3" t="s">
        <v>4294</v>
      </c>
      <c r="K1661" s="3" t="s">
        <v>6312</v>
      </c>
      <c r="L1661" s="3" t="s">
        <v>7063</v>
      </c>
      <c r="M1661" s="3" t="s">
        <v>7064</v>
      </c>
      <c r="N1661" s="3" t="s">
        <v>6477</v>
      </c>
      <c r="O1661" s="3" t="s">
        <v>6478</v>
      </c>
      <c r="P1661" s="3" t="s">
        <v>10137</v>
      </c>
      <c r="Q1661" s="3" t="s">
        <v>10138</v>
      </c>
      <c r="R1661" s="3" t="s">
        <v>6490</v>
      </c>
      <c r="S1661" s="3" t="s">
        <v>6491</v>
      </c>
      <c r="T1661" s="3" t="s">
        <v>6537</v>
      </c>
      <c r="U1661" s="3" t="s">
        <v>154</v>
      </c>
      <c r="V1661" s="3" t="s">
        <v>154</v>
      </c>
      <c r="W1661" s="3" t="s">
        <v>10139</v>
      </c>
      <c r="X1661" s="3" t="s">
        <v>154</v>
      </c>
      <c r="Y1661" s="3" t="s">
        <v>154</v>
      </c>
      <c r="Z1661" s="3" t="s">
        <v>154</v>
      </c>
      <c r="AA1661" s="3" t="s">
        <v>154</v>
      </c>
      <c r="AB1661" s="3" t="s">
        <v>154</v>
      </c>
      <c r="AC1661" s="3" t="s">
        <v>154</v>
      </c>
      <c r="AD1661" s="3" t="s">
        <v>6151</v>
      </c>
      <c r="AE1661" s="3" t="s">
        <v>6151</v>
      </c>
      <c r="AF1661" s="3" t="s">
        <v>6040</v>
      </c>
      <c r="AG1661" s="3" t="s">
        <v>154</v>
      </c>
      <c r="AH1661" s="3" t="s">
        <v>6478</v>
      </c>
      <c r="AI1661" s="3" t="s">
        <v>6482</v>
      </c>
      <c r="AJ1661" s="3" t="s">
        <v>24</v>
      </c>
    </row>
    <row r="1662" spans="1:36" ht="15">
      <c r="A1662" s="10">
        <v>1765</v>
      </c>
      <c r="B1662" t="str">
        <f>IF(K1662="总计","",INDEX(主数据!A:AD,MATCH(J1662,主数据!A:A,0),9))</f>
        <v>华北大区公司</v>
      </c>
      <c r="C1662" t="str">
        <f>IF(K1662="","",INDEX(主数据!A:AD,MATCH(J1662,主数据!A:A,0),11))</f>
        <v>银川城区</v>
      </c>
      <c r="D1662" t="str">
        <f t="shared" si="100"/>
        <v>YC19电梯费定额</v>
      </c>
      <c r="E1662" s="13" t="str">
        <f t="shared" si="102"/>
        <v/>
      </c>
      <c r="F1662" s="13" t="str">
        <f>IF(E1662="","",IFERROR(IF(IF(K1662="","",INDEX(收费标合同信息维护!A:Q,MATCH(D1662,收费标合同信息维护!J:J,0),10))=D1662,"有","无"),"无"))</f>
        <v/>
      </c>
      <c r="G1662" s="13" t="str">
        <f t="shared" si="101"/>
        <v>YC19电梯费定额120.00</v>
      </c>
      <c r="H1662" s="13" t="str">
        <f t="shared" si="103"/>
        <v>120.00</v>
      </c>
      <c r="I1662" s="13" t="str">
        <f>IF(G1662="","",IFERROR(IF(IF(K1662="","",INDEX(收费标合同信息维护!A:Q,MATCH(G1662,收费标合同信息维护!M:M,0),13))=G1662,"有","无"),"无"))</f>
        <v>无</v>
      </c>
      <c r="J1662" s="3" t="s">
        <v>4294</v>
      </c>
      <c r="K1662" s="3" t="s">
        <v>6312</v>
      </c>
      <c r="L1662" s="3" t="s">
        <v>7063</v>
      </c>
      <c r="M1662" s="3" t="s">
        <v>7064</v>
      </c>
      <c r="N1662" s="3" t="s">
        <v>6477</v>
      </c>
      <c r="O1662" s="3" t="s">
        <v>6478</v>
      </c>
      <c r="P1662" s="3" t="s">
        <v>10140</v>
      </c>
      <c r="Q1662" s="3" t="s">
        <v>10141</v>
      </c>
      <c r="R1662" s="3" t="s">
        <v>6490</v>
      </c>
      <c r="S1662" s="3" t="s">
        <v>6491</v>
      </c>
      <c r="T1662" s="3" t="s">
        <v>6537</v>
      </c>
      <c r="U1662" s="3" t="s">
        <v>154</v>
      </c>
      <c r="V1662" s="3" t="s">
        <v>154</v>
      </c>
      <c r="W1662" s="3" t="s">
        <v>6518</v>
      </c>
      <c r="X1662" s="3" t="s">
        <v>154</v>
      </c>
      <c r="Y1662" s="3" t="s">
        <v>154</v>
      </c>
      <c r="Z1662" s="3" t="s">
        <v>154</v>
      </c>
      <c r="AA1662" s="3" t="s">
        <v>154</v>
      </c>
      <c r="AB1662" s="3" t="s">
        <v>154</v>
      </c>
      <c r="AC1662" s="3" t="s">
        <v>154</v>
      </c>
      <c r="AD1662" s="3" t="s">
        <v>6151</v>
      </c>
      <c r="AE1662" s="3" t="s">
        <v>6151</v>
      </c>
      <c r="AF1662" s="3" t="s">
        <v>6040</v>
      </c>
      <c r="AG1662" s="3" t="s">
        <v>154</v>
      </c>
      <c r="AH1662" s="3" t="s">
        <v>6478</v>
      </c>
      <c r="AI1662" s="3" t="s">
        <v>6482</v>
      </c>
      <c r="AJ1662" s="3" t="s">
        <v>24</v>
      </c>
    </row>
    <row r="1663" spans="1:36" ht="15">
      <c r="A1663" s="10">
        <v>1766</v>
      </c>
      <c r="B1663" t="str">
        <f>IF(K1663="总计","",INDEX(主数据!A:AD,MATCH(J1663,主数据!A:A,0),9))</f>
        <v>华北大区公司</v>
      </c>
      <c r="C1663" t="str">
        <f>IF(K1663="","",INDEX(主数据!A:AD,MATCH(J1663,主数据!A:A,0),11))</f>
        <v>银川城区</v>
      </c>
      <c r="D1663" t="str">
        <f t="shared" si="100"/>
        <v>YC19电梯费定额</v>
      </c>
      <c r="E1663" s="13" t="str">
        <f t="shared" si="102"/>
        <v/>
      </c>
      <c r="F1663" s="13" t="str">
        <f>IF(E1663="","",IFERROR(IF(IF(K1663="","",INDEX(收费标合同信息维护!A:Q,MATCH(D1663,收费标合同信息维护!J:J,0),10))=D1663,"有","无"),"无"))</f>
        <v/>
      </c>
      <c r="G1663" s="13" t="str">
        <f t="shared" si="101"/>
        <v>YC19电梯费定额123.00</v>
      </c>
      <c r="H1663" s="13" t="str">
        <f t="shared" si="103"/>
        <v>123.00</v>
      </c>
      <c r="I1663" s="13" t="str">
        <f>IF(G1663="","",IFERROR(IF(IF(K1663="","",INDEX(收费标合同信息维护!A:Q,MATCH(G1663,收费标合同信息维护!M:M,0),13))=G1663,"有","无"),"无"))</f>
        <v>无</v>
      </c>
      <c r="J1663" s="3" t="s">
        <v>4294</v>
      </c>
      <c r="K1663" s="3" t="s">
        <v>6312</v>
      </c>
      <c r="L1663" s="3" t="s">
        <v>7063</v>
      </c>
      <c r="M1663" s="3" t="s">
        <v>7064</v>
      </c>
      <c r="N1663" s="3" t="s">
        <v>6477</v>
      </c>
      <c r="O1663" s="3" t="s">
        <v>6478</v>
      </c>
      <c r="P1663" s="3" t="s">
        <v>10142</v>
      </c>
      <c r="Q1663" s="3" t="s">
        <v>10143</v>
      </c>
      <c r="R1663" s="3" t="s">
        <v>6490</v>
      </c>
      <c r="S1663" s="3" t="s">
        <v>6491</v>
      </c>
      <c r="T1663" s="3" t="s">
        <v>6537</v>
      </c>
      <c r="U1663" s="3" t="s">
        <v>154</v>
      </c>
      <c r="V1663" s="3" t="s">
        <v>154</v>
      </c>
      <c r="W1663" s="3" t="s">
        <v>10144</v>
      </c>
      <c r="X1663" s="3" t="s">
        <v>154</v>
      </c>
      <c r="Y1663" s="3" t="s">
        <v>154</v>
      </c>
      <c r="Z1663" s="3" t="s">
        <v>154</v>
      </c>
      <c r="AA1663" s="3" t="s">
        <v>154</v>
      </c>
      <c r="AB1663" s="3" t="s">
        <v>154</v>
      </c>
      <c r="AC1663" s="3" t="s">
        <v>154</v>
      </c>
      <c r="AD1663" s="3" t="s">
        <v>6151</v>
      </c>
      <c r="AE1663" s="3" t="s">
        <v>6151</v>
      </c>
      <c r="AF1663" s="3" t="s">
        <v>6040</v>
      </c>
      <c r="AG1663" s="3" t="s">
        <v>154</v>
      </c>
      <c r="AH1663" s="3" t="s">
        <v>6478</v>
      </c>
      <c r="AI1663" s="3" t="s">
        <v>6482</v>
      </c>
      <c r="AJ1663" s="3" t="s">
        <v>23</v>
      </c>
    </row>
    <row r="1664" spans="1:36" ht="15">
      <c r="A1664" s="10">
        <v>1767</v>
      </c>
      <c r="B1664" t="str">
        <f>IF(K1664="总计","",INDEX(主数据!A:AD,MATCH(J1664,主数据!A:A,0),9))</f>
        <v>华北大区公司</v>
      </c>
      <c r="C1664" t="str">
        <f>IF(K1664="","",INDEX(主数据!A:AD,MATCH(J1664,主数据!A:A,0),11))</f>
        <v>银川城区</v>
      </c>
      <c r="D1664" t="str">
        <f t="shared" si="100"/>
        <v>YC19电梯费定额</v>
      </c>
      <c r="E1664" s="13" t="str">
        <f t="shared" si="102"/>
        <v/>
      </c>
      <c r="F1664" s="13" t="str">
        <f>IF(E1664="","",IFERROR(IF(IF(K1664="","",INDEX(收费标合同信息维护!A:Q,MATCH(D1664,收费标合同信息维护!J:J,0),10))=D1664,"有","无"),"无"))</f>
        <v/>
      </c>
      <c r="G1664" s="13" t="str">
        <f t="shared" si="101"/>
        <v>YC19电梯费定额126.00</v>
      </c>
      <c r="H1664" s="13" t="str">
        <f t="shared" si="103"/>
        <v>126.00</v>
      </c>
      <c r="I1664" s="13" t="str">
        <f>IF(G1664="","",IFERROR(IF(IF(K1664="","",INDEX(收费标合同信息维护!A:Q,MATCH(G1664,收费标合同信息维护!M:M,0),13))=G1664,"有","无"),"无"))</f>
        <v>无</v>
      </c>
      <c r="J1664" s="3" t="s">
        <v>4294</v>
      </c>
      <c r="K1664" s="3" t="s">
        <v>6312</v>
      </c>
      <c r="L1664" s="3" t="s">
        <v>7063</v>
      </c>
      <c r="M1664" s="3" t="s">
        <v>7064</v>
      </c>
      <c r="N1664" s="3" t="s">
        <v>6477</v>
      </c>
      <c r="O1664" s="3" t="s">
        <v>6478</v>
      </c>
      <c r="P1664" s="3" t="s">
        <v>10145</v>
      </c>
      <c r="Q1664" s="3" t="s">
        <v>10146</v>
      </c>
      <c r="R1664" s="3" t="s">
        <v>6490</v>
      </c>
      <c r="S1664" s="3" t="s">
        <v>6491</v>
      </c>
      <c r="T1664" s="3" t="s">
        <v>6537</v>
      </c>
      <c r="U1664" s="3" t="s">
        <v>154</v>
      </c>
      <c r="V1664" s="3" t="s">
        <v>154</v>
      </c>
      <c r="W1664" s="3" t="s">
        <v>10147</v>
      </c>
      <c r="X1664" s="3" t="s">
        <v>154</v>
      </c>
      <c r="Y1664" s="3" t="s">
        <v>154</v>
      </c>
      <c r="Z1664" s="3" t="s">
        <v>154</v>
      </c>
      <c r="AA1664" s="3" t="s">
        <v>154</v>
      </c>
      <c r="AB1664" s="3" t="s">
        <v>154</v>
      </c>
      <c r="AC1664" s="3" t="s">
        <v>154</v>
      </c>
      <c r="AD1664" s="3" t="s">
        <v>6151</v>
      </c>
      <c r="AE1664" s="3" t="s">
        <v>6151</v>
      </c>
      <c r="AF1664" s="3" t="s">
        <v>6040</v>
      </c>
      <c r="AG1664" s="3" t="s">
        <v>154</v>
      </c>
      <c r="AH1664" s="3" t="s">
        <v>6478</v>
      </c>
      <c r="AI1664" s="3" t="s">
        <v>6482</v>
      </c>
      <c r="AJ1664" s="3" t="s">
        <v>24</v>
      </c>
    </row>
    <row r="1665" spans="1:36" ht="15">
      <c r="A1665" s="10">
        <v>1768</v>
      </c>
      <c r="B1665" t="str">
        <f>IF(K1665="总计","",INDEX(主数据!A:AD,MATCH(J1665,主数据!A:A,0),9))</f>
        <v>华北大区公司</v>
      </c>
      <c r="C1665" t="str">
        <f>IF(K1665="","",INDEX(主数据!A:AD,MATCH(J1665,主数据!A:A,0),11))</f>
        <v>银川城区</v>
      </c>
      <c r="D1665" t="str">
        <f t="shared" si="100"/>
        <v>YC19电梯费定额</v>
      </c>
      <c r="E1665" s="13" t="str">
        <f t="shared" si="102"/>
        <v/>
      </c>
      <c r="F1665" s="13" t="str">
        <f>IF(E1665="","",IFERROR(IF(IF(K1665="","",INDEX(收费标合同信息维护!A:Q,MATCH(D1665,收费标合同信息维护!J:J,0),10))=D1665,"有","无"),"无"))</f>
        <v/>
      </c>
      <c r="G1665" s="13" t="str">
        <f t="shared" si="101"/>
        <v>YC19电梯费定额129.00</v>
      </c>
      <c r="H1665" s="13" t="str">
        <f t="shared" si="103"/>
        <v>129.00</v>
      </c>
      <c r="I1665" s="13" t="str">
        <f>IF(G1665="","",IFERROR(IF(IF(K1665="","",INDEX(收费标合同信息维护!A:Q,MATCH(G1665,收费标合同信息维护!M:M,0),13))=G1665,"有","无"),"无"))</f>
        <v>无</v>
      </c>
      <c r="J1665" s="3" t="s">
        <v>4294</v>
      </c>
      <c r="K1665" s="3" t="s">
        <v>6312</v>
      </c>
      <c r="L1665" s="3" t="s">
        <v>7063</v>
      </c>
      <c r="M1665" s="3" t="s">
        <v>7064</v>
      </c>
      <c r="N1665" s="3" t="s">
        <v>6477</v>
      </c>
      <c r="O1665" s="3" t="s">
        <v>6478</v>
      </c>
      <c r="P1665" s="3" t="s">
        <v>10148</v>
      </c>
      <c r="Q1665" s="3" t="s">
        <v>10149</v>
      </c>
      <c r="R1665" s="3" t="s">
        <v>6490</v>
      </c>
      <c r="S1665" s="3" t="s">
        <v>6491</v>
      </c>
      <c r="T1665" s="3" t="s">
        <v>6537</v>
      </c>
      <c r="U1665" s="3" t="s">
        <v>154</v>
      </c>
      <c r="V1665" s="3" t="s">
        <v>154</v>
      </c>
      <c r="W1665" s="3" t="s">
        <v>10150</v>
      </c>
      <c r="X1665" s="3" t="s">
        <v>154</v>
      </c>
      <c r="Y1665" s="3" t="s">
        <v>154</v>
      </c>
      <c r="Z1665" s="3" t="s">
        <v>154</v>
      </c>
      <c r="AA1665" s="3" t="s">
        <v>154</v>
      </c>
      <c r="AB1665" s="3" t="s">
        <v>154</v>
      </c>
      <c r="AC1665" s="3" t="s">
        <v>154</v>
      </c>
      <c r="AD1665" s="3" t="s">
        <v>6151</v>
      </c>
      <c r="AE1665" s="3" t="s">
        <v>6151</v>
      </c>
      <c r="AF1665" s="3" t="s">
        <v>6040</v>
      </c>
      <c r="AG1665" s="3" t="s">
        <v>154</v>
      </c>
      <c r="AH1665" s="3" t="s">
        <v>6478</v>
      </c>
      <c r="AI1665" s="3" t="s">
        <v>6482</v>
      </c>
      <c r="AJ1665" s="3" t="s">
        <v>24</v>
      </c>
    </row>
    <row r="1666" spans="1:36" ht="15">
      <c r="A1666" s="10">
        <v>1769</v>
      </c>
      <c r="B1666" t="str">
        <f>IF(K1666="总计","",INDEX(主数据!A:AD,MATCH(J1666,主数据!A:A,0),9))</f>
        <v>华北大区公司</v>
      </c>
      <c r="C1666" t="str">
        <f>IF(K1666="","",INDEX(主数据!A:AD,MATCH(J1666,主数据!A:A,0),11))</f>
        <v>银川城区</v>
      </c>
      <c r="D1666" t="str">
        <f t="shared" ref="D1666:D1729" si="104">J1666&amp;M1666&amp;R1666&amp;E1666</f>
        <v>YC19电梯费定额</v>
      </c>
      <c r="E1666" s="13" t="str">
        <f t="shared" si="102"/>
        <v/>
      </c>
      <c r="F1666" s="13" t="str">
        <f>IF(E1666="","",IFERROR(IF(IF(K1666="","",INDEX(收费标合同信息维护!A:Q,MATCH(D1666,收费标合同信息维护!J:J,0),10))=D1666,"有","无"),"无"))</f>
        <v/>
      </c>
      <c r="G1666" s="13" t="str">
        <f t="shared" ref="G1666:G1729" si="105">IF(W1666="","",J1666&amp;M1666&amp;R1666&amp;H1666)</f>
        <v>YC19电梯费定额132.00</v>
      </c>
      <c r="H1666" s="13" t="str">
        <f t="shared" si="103"/>
        <v>132.00</v>
      </c>
      <c r="I1666" s="13" t="str">
        <f>IF(G1666="","",IFERROR(IF(IF(K1666="","",INDEX(收费标合同信息维护!A:Q,MATCH(G1666,收费标合同信息维护!M:M,0),13))=G1666,"有","无"),"无"))</f>
        <v>无</v>
      </c>
      <c r="J1666" s="3" t="s">
        <v>4294</v>
      </c>
      <c r="K1666" s="3" t="s">
        <v>6312</v>
      </c>
      <c r="L1666" s="3" t="s">
        <v>7063</v>
      </c>
      <c r="M1666" s="3" t="s">
        <v>7064</v>
      </c>
      <c r="N1666" s="3" t="s">
        <v>6477</v>
      </c>
      <c r="O1666" s="3" t="s">
        <v>6478</v>
      </c>
      <c r="P1666" s="3" t="s">
        <v>10151</v>
      </c>
      <c r="Q1666" s="3" t="s">
        <v>10152</v>
      </c>
      <c r="R1666" s="3" t="s">
        <v>6490</v>
      </c>
      <c r="S1666" s="3" t="s">
        <v>6491</v>
      </c>
      <c r="T1666" s="3" t="s">
        <v>6537</v>
      </c>
      <c r="U1666" s="3" t="s">
        <v>154</v>
      </c>
      <c r="V1666" s="3" t="s">
        <v>154</v>
      </c>
      <c r="W1666" s="3" t="s">
        <v>10153</v>
      </c>
      <c r="X1666" s="3" t="s">
        <v>154</v>
      </c>
      <c r="Y1666" s="3" t="s">
        <v>154</v>
      </c>
      <c r="Z1666" s="3" t="s">
        <v>154</v>
      </c>
      <c r="AA1666" s="3" t="s">
        <v>154</v>
      </c>
      <c r="AB1666" s="3" t="s">
        <v>154</v>
      </c>
      <c r="AC1666" s="3" t="s">
        <v>154</v>
      </c>
      <c r="AD1666" s="3" t="s">
        <v>6151</v>
      </c>
      <c r="AE1666" s="3" t="s">
        <v>6151</v>
      </c>
      <c r="AF1666" s="3" t="s">
        <v>6040</v>
      </c>
      <c r="AG1666" s="3" t="s">
        <v>154</v>
      </c>
      <c r="AH1666" s="3" t="s">
        <v>6478</v>
      </c>
      <c r="AI1666" s="3" t="s">
        <v>6482</v>
      </c>
      <c r="AJ1666" s="3" t="s">
        <v>24</v>
      </c>
    </row>
    <row r="1667" spans="1:36" ht="15">
      <c r="A1667" s="10">
        <v>1770</v>
      </c>
      <c r="B1667" t="str">
        <f>IF(K1667="总计","",INDEX(主数据!A:AD,MATCH(J1667,主数据!A:A,0),9))</f>
        <v>华北大区公司</v>
      </c>
      <c r="C1667" t="str">
        <f>IF(K1667="","",INDEX(主数据!A:AD,MATCH(J1667,主数据!A:A,0),11))</f>
        <v>银川城区</v>
      </c>
      <c r="D1667" t="str">
        <f t="shared" si="104"/>
        <v>YC19电梯费定额</v>
      </c>
      <c r="E1667" s="13" t="str">
        <f t="shared" ref="E1667:E1730" si="106">TEXT(IF(V1667="","",--V1667),"0.00")</f>
        <v/>
      </c>
      <c r="F1667" s="13" t="str">
        <f>IF(E1667="","",IFERROR(IF(IF(K1667="","",INDEX(收费标合同信息维护!A:Q,MATCH(D1667,收费标合同信息维护!J:J,0),10))=D1667,"有","无"),"无"))</f>
        <v/>
      </c>
      <c r="G1667" s="13" t="str">
        <f t="shared" si="105"/>
        <v>YC19电梯费定额63.00</v>
      </c>
      <c r="H1667" s="13" t="str">
        <f t="shared" ref="H1667:H1730" si="107">TEXT(IF(W1667="","",--W1667),"0.00")</f>
        <v>63.00</v>
      </c>
      <c r="I1667" s="13" t="str">
        <f>IF(G1667="","",IFERROR(IF(IF(K1667="","",INDEX(收费标合同信息维护!A:Q,MATCH(G1667,收费标合同信息维护!M:M,0),13))=G1667,"有","无"),"无"))</f>
        <v>无</v>
      </c>
      <c r="J1667" s="3" t="s">
        <v>4294</v>
      </c>
      <c r="K1667" s="3" t="s">
        <v>6312</v>
      </c>
      <c r="L1667" s="3" t="s">
        <v>7063</v>
      </c>
      <c r="M1667" s="3" t="s">
        <v>7064</v>
      </c>
      <c r="N1667" s="3" t="s">
        <v>6477</v>
      </c>
      <c r="O1667" s="3" t="s">
        <v>6478</v>
      </c>
      <c r="P1667" s="3" t="s">
        <v>10154</v>
      </c>
      <c r="Q1667" s="3" t="s">
        <v>10155</v>
      </c>
      <c r="R1667" s="3" t="s">
        <v>6490</v>
      </c>
      <c r="S1667" s="3" t="s">
        <v>6485</v>
      </c>
      <c r="T1667" s="3" t="s">
        <v>6537</v>
      </c>
      <c r="U1667" s="3" t="s">
        <v>154</v>
      </c>
      <c r="V1667" s="3" t="s">
        <v>154</v>
      </c>
      <c r="W1667" s="3" t="s">
        <v>10108</v>
      </c>
      <c r="X1667" s="3" t="s">
        <v>154</v>
      </c>
      <c r="Y1667" s="3" t="s">
        <v>154</v>
      </c>
      <c r="Z1667" s="3" t="s">
        <v>154</v>
      </c>
      <c r="AA1667" s="3" t="s">
        <v>154</v>
      </c>
      <c r="AB1667" s="3" t="s">
        <v>154</v>
      </c>
      <c r="AC1667" s="3" t="s">
        <v>154</v>
      </c>
      <c r="AD1667" s="3" t="s">
        <v>6151</v>
      </c>
      <c r="AE1667" s="3" t="s">
        <v>6151</v>
      </c>
      <c r="AF1667" s="3" t="s">
        <v>6040</v>
      </c>
      <c r="AG1667" s="3" t="s">
        <v>154</v>
      </c>
      <c r="AH1667" s="3" t="s">
        <v>6597</v>
      </c>
      <c r="AI1667" s="3" t="s">
        <v>6482</v>
      </c>
      <c r="AJ1667" s="3" t="s">
        <v>6489</v>
      </c>
    </row>
    <row r="1668" spans="1:36" ht="15">
      <c r="A1668" s="10">
        <v>1771</v>
      </c>
      <c r="B1668" t="str">
        <f>IF(K1668="总计","",INDEX(主数据!A:AD,MATCH(J1668,主数据!A:A,0),9))</f>
        <v>华北大区公司</v>
      </c>
      <c r="C1668" t="str">
        <f>IF(K1668="","",INDEX(主数据!A:AD,MATCH(J1668,主数据!A:A,0),11))</f>
        <v>银川城区</v>
      </c>
      <c r="D1668" t="str">
        <f t="shared" si="104"/>
        <v>YC19电梯费定额</v>
      </c>
      <c r="E1668" s="13" t="str">
        <f t="shared" si="106"/>
        <v/>
      </c>
      <c r="F1668" s="13" t="str">
        <f>IF(E1668="","",IFERROR(IF(IF(K1668="","",INDEX(收费标合同信息维护!A:Q,MATCH(D1668,收费标合同信息维护!J:J,0),10))=D1668,"有","无"),"无"))</f>
        <v/>
      </c>
      <c r="G1668" s="13" t="str">
        <f t="shared" si="105"/>
        <v>YC19电梯费定额73.00</v>
      </c>
      <c r="H1668" s="13" t="str">
        <f t="shared" si="107"/>
        <v>73.00</v>
      </c>
      <c r="I1668" s="13" t="str">
        <f>IF(G1668="","",IFERROR(IF(IF(K1668="","",INDEX(收费标合同信息维护!A:Q,MATCH(G1668,收费标合同信息维护!M:M,0),13))=G1668,"有","无"),"无"))</f>
        <v>无</v>
      </c>
      <c r="J1668" s="3" t="s">
        <v>4294</v>
      </c>
      <c r="K1668" s="3" t="s">
        <v>6312</v>
      </c>
      <c r="L1668" s="3" t="s">
        <v>7063</v>
      </c>
      <c r="M1668" s="3" t="s">
        <v>7064</v>
      </c>
      <c r="N1668" s="3" t="s">
        <v>6477</v>
      </c>
      <c r="O1668" s="3" t="s">
        <v>6478</v>
      </c>
      <c r="P1668" s="3" t="s">
        <v>10156</v>
      </c>
      <c r="Q1668" s="3" t="s">
        <v>10157</v>
      </c>
      <c r="R1668" s="3" t="s">
        <v>6490</v>
      </c>
      <c r="S1668" s="3" t="s">
        <v>6485</v>
      </c>
      <c r="T1668" s="3" t="s">
        <v>6537</v>
      </c>
      <c r="U1668" s="3" t="s">
        <v>154</v>
      </c>
      <c r="V1668" s="3" t="s">
        <v>154</v>
      </c>
      <c r="W1668" s="3" t="s">
        <v>10111</v>
      </c>
      <c r="X1668" s="3" t="s">
        <v>154</v>
      </c>
      <c r="Y1668" s="3" t="s">
        <v>154</v>
      </c>
      <c r="Z1668" s="3" t="s">
        <v>154</v>
      </c>
      <c r="AA1668" s="3" t="s">
        <v>154</v>
      </c>
      <c r="AB1668" s="3" t="s">
        <v>154</v>
      </c>
      <c r="AC1668" s="3" t="s">
        <v>154</v>
      </c>
      <c r="AD1668" s="3" t="s">
        <v>6151</v>
      </c>
      <c r="AE1668" s="3" t="s">
        <v>6151</v>
      </c>
      <c r="AF1668" s="3" t="s">
        <v>154</v>
      </c>
      <c r="AG1668" s="3" t="s">
        <v>154</v>
      </c>
      <c r="AH1668" s="3" t="s">
        <v>6597</v>
      </c>
      <c r="AI1668" s="3" t="s">
        <v>6482</v>
      </c>
      <c r="AJ1668" s="3" t="s">
        <v>6489</v>
      </c>
    </row>
    <row r="1669" spans="1:36" ht="15">
      <c r="A1669" s="10">
        <v>1772</v>
      </c>
      <c r="B1669" t="str">
        <f>IF(K1669="总计","",INDEX(主数据!A:AD,MATCH(J1669,主数据!A:A,0),9))</f>
        <v>华北大区公司</v>
      </c>
      <c r="C1669" t="str">
        <f>IF(K1669="","",INDEX(主数据!A:AD,MATCH(J1669,主数据!A:A,0),11))</f>
        <v>银川城区</v>
      </c>
      <c r="D1669" t="str">
        <f t="shared" si="104"/>
        <v>YC19电梯费定额</v>
      </c>
      <c r="E1669" s="13" t="str">
        <f t="shared" si="106"/>
        <v/>
      </c>
      <c r="F1669" s="13" t="str">
        <f>IF(E1669="","",IFERROR(IF(IF(K1669="","",INDEX(收费标合同信息维护!A:Q,MATCH(D1669,收费标合同信息维护!J:J,0),10))=D1669,"有","无"),"无"))</f>
        <v/>
      </c>
      <c r="G1669" s="13" t="str">
        <f t="shared" si="105"/>
        <v>YC19电梯费定额83.00</v>
      </c>
      <c r="H1669" s="13" t="str">
        <f t="shared" si="107"/>
        <v>83.00</v>
      </c>
      <c r="I1669" s="13" t="str">
        <f>IF(G1669="","",IFERROR(IF(IF(K1669="","",INDEX(收费标合同信息维护!A:Q,MATCH(G1669,收费标合同信息维护!M:M,0),13))=G1669,"有","无"),"无"))</f>
        <v>无</v>
      </c>
      <c r="J1669" s="3" t="s">
        <v>4294</v>
      </c>
      <c r="K1669" s="3" t="s">
        <v>6312</v>
      </c>
      <c r="L1669" s="3" t="s">
        <v>7063</v>
      </c>
      <c r="M1669" s="3" t="s">
        <v>7064</v>
      </c>
      <c r="N1669" s="3" t="s">
        <v>6477</v>
      </c>
      <c r="O1669" s="3" t="s">
        <v>6478</v>
      </c>
      <c r="P1669" s="3" t="s">
        <v>10158</v>
      </c>
      <c r="Q1669" s="3" t="s">
        <v>10159</v>
      </c>
      <c r="R1669" s="3" t="s">
        <v>6490</v>
      </c>
      <c r="S1669" s="3" t="s">
        <v>6485</v>
      </c>
      <c r="T1669" s="3" t="s">
        <v>6537</v>
      </c>
      <c r="U1669" s="3" t="s">
        <v>154</v>
      </c>
      <c r="V1669" s="3" t="s">
        <v>154</v>
      </c>
      <c r="W1669" s="3" t="s">
        <v>10114</v>
      </c>
      <c r="X1669" s="3" t="s">
        <v>154</v>
      </c>
      <c r="Y1669" s="3" t="s">
        <v>154</v>
      </c>
      <c r="Z1669" s="3" t="s">
        <v>154</v>
      </c>
      <c r="AA1669" s="3" t="s">
        <v>154</v>
      </c>
      <c r="AB1669" s="3" t="s">
        <v>154</v>
      </c>
      <c r="AC1669" s="3" t="s">
        <v>154</v>
      </c>
      <c r="AD1669" s="3" t="s">
        <v>6151</v>
      </c>
      <c r="AE1669" s="3" t="s">
        <v>6151</v>
      </c>
      <c r="AF1669" s="3" t="s">
        <v>6040</v>
      </c>
      <c r="AG1669" s="3" t="s">
        <v>154</v>
      </c>
      <c r="AH1669" s="3" t="s">
        <v>6597</v>
      </c>
      <c r="AI1669" s="3" t="s">
        <v>6482</v>
      </c>
      <c r="AJ1669" s="3" t="s">
        <v>6489</v>
      </c>
    </row>
    <row r="1670" spans="1:36" ht="15">
      <c r="A1670" s="10">
        <v>1773</v>
      </c>
      <c r="B1670" t="str">
        <f>IF(K1670="总计","",INDEX(主数据!A:AD,MATCH(J1670,主数据!A:A,0),9))</f>
        <v>华北大区公司</v>
      </c>
      <c r="C1670" t="str">
        <f>IF(K1670="","",INDEX(主数据!A:AD,MATCH(J1670,主数据!A:A,0),11))</f>
        <v>银川城区</v>
      </c>
      <c r="D1670" t="str">
        <f t="shared" si="104"/>
        <v>YC19电梯费定额</v>
      </c>
      <c r="E1670" s="13" t="str">
        <f t="shared" si="106"/>
        <v/>
      </c>
      <c r="F1670" s="13" t="str">
        <f>IF(E1670="","",IFERROR(IF(IF(K1670="","",INDEX(收费标合同信息维护!A:Q,MATCH(D1670,收费标合同信息维护!J:J,0),10))=D1670,"有","无"),"无"))</f>
        <v/>
      </c>
      <c r="G1670" s="13" t="str">
        <f t="shared" si="105"/>
        <v>YC19电梯费定额93.00</v>
      </c>
      <c r="H1670" s="13" t="str">
        <f t="shared" si="107"/>
        <v>93.00</v>
      </c>
      <c r="I1670" s="13" t="str">
        <f>IF(G1670="","",IFERROR(IF(IF(K1670="","",INDEX(收费标合同信息维护!A:Q,MATCH(G1670,收费标合同信息维护!M:M,0),13))=G1670,"有","无"),"无"))</f>
        <v>无</v>
      </c>
      <c r="J1670" s="3" t="s">
        <v>4294</v>
      </c>
      <c r="K1670" s="3" t="s">
        <v>6312</v>
      </c>
      <c r="L1670" s="3" t="s">
        <v>7063</v>
      </c>
      <c r="M1670" s="3" t="s">
        <v>7064</v>
      </c>
      <c r="N1670" s="3" t="s">
        <v>6477</v>
      </c>
      <c r="O1670" s="3" t="s">
        <v>6478</v>
      </c>
      <c r="P1670" s="3" t="s">
        <v>10160</v>
      </c>
      <c r="Q1670" s="3" t="s">
        <v>10161</v>
      </c>
      <c r="R1670" s="3" t="s">
        <v>6490</v>
      </c>
      <c r="S1670" s="3" t="s">
        <v>6485</v>
      </c>
      <c r="T1670" s="3" t="s">
        <v>6537</v>
      </c>
      <c r="U1670" s="3" t="s">
        <v>154</v>
      </c>
      <c r="V1670" s="3" t="s">
        <v>154</v>
      </c>
      <c r="W1670" s="3" t="s">
        <v>10117</v>
      </c>
      <c r="X1670" s="3" t="s">
        <v>154</v>
      </c>
      <c r="Y1670" s="3" t="s">
        <v>154</v>
      </c>
      <c r="Z1670" s="3" t="s">
        <v>154</v>
      </c>
      <c r="AA1670" s="3" t="s">
        <v>154</v>
      </c>
      <c r="AB1670" s="3" t="s">
        <v>154</v>
      </c>
      <c r="AC1670" s="3" t="s">
        <v>154</v>
      </c>
      <c r="AD1670" s="3" t="s">
        <v>6151</v>
      </c>
      <c r="AE1670" s="3" t="s">
        <v>6151</v>
      </c>
      <c r="AF1670" s="3" t="s">
        <v>6040</v>
      </c>
      <c r="AG1670" s="3" t="s">
        <v>154</v>
      </c>
      <c r="AH1670" s="3" t="s">
        <v>6597</v>
      </c>
      <c r="AI1670" s="3" t="s">
        <v>6482</v>
      </c>
      <c r="AJ1670" s="3" t="s">
        <v>6489</v>
      </c>
    </row>
    <row r="1671" spans="1:36" ht="15">
      <c r="A1671" s="10">
        <v>1774</v>
      </c>
      <c r="B1671" t="str">
        <f>IF(K1671="总计","",INDEX(主数据!A:AD,MATCH(J1671,主数据!A:A,0),9))</f>
        <v>华北大区公司</v>
      </c>
      <c r="C1671" t="str">
        <f>IF(K1671="","",INDEX(主数据!A:AD,MATCH(J1671,主数据!A:A,0),11))</f>
        <v>银川城区</v>
      </c>
      <c r="D1671" t="str">
        <f t="shared" si="104"/>
        <v>YC19电梯费定额</v>
      </c>
      <c r="E1671" s="13" t="str">
        <f t="shared" si="106"/>
        <v/>
      </c>
      <c r="F1671" s="13" t="str">
        <f>IF(E1671="","",IFERROR(IF(IF(K1671="","",INDEX(收费标合同信息维护!A:Q,MATCH(D1671,收费标合同信息维护!J:J,0),10))=D1671,"有","无"),"无"))</f>
        <v/>
      </c>
      <c r="G1671" s="13" t="str">
        <f t="shared" si="105"/>
        <v>YC19电梯费定额99.00</v>
      </c>
      <c r="H1671" s="13" t="str">
        <f t="shared" si="107"/>
        <v>99.00</v>
      </c>
      <c r="I1671" s="13" t="str">
        <f>IF(G1671="","",IFERROR(IF(IF(K1671="","",INDEX(收费标合同信息维护!A:Q,MATCH(G1671,收费标合同信息维护!M:M,0),13))=G1671,"有","无"),"无"))</f>
        <v>无</v>
      </c>
      <c r="J1671" s="3" t="s">
        <v>4294</v>
      </c>
      <c r="K1671" s="3" t="s">
        <v>6312</v>
      </c>
      <c r="L1671" s="3" t="s">
        <v>7063</v>
      </c>
      <c r="M1671" s="3" t="s">
        <v>7064</v>
      </c>
      <c r="N1671" s="3" t="s">
        <v>6477</v>
      </c>
      <c r="O1671" s="3" t="s">
        <v>6478</v>
      </c>
      <c r="P1671" s="3" t="s">
        <v>10162</v>
      </c>
      <c r="Q1671" s="3" t="s">
        <v>10163</v>
      </c>
      <c r="R1671" s="3" t="s">
        <v>6490</v>
      </c>
      <c r="S1671" s="3" t="s">
        <v>6485</v>
      </c>
      <c r="T1671" s="3" t="s">
        <v>6537</v>
      </c>
      <c r="U1671" s="3" t="s">
        <v>154</v>
      </c>
      <c r="V1671" s="3" t="s">
        <v>154</v>
      </c>
      <c r="W1671" s="3" t="s">
        <v>10120</v>
      </c>
      <c r="X1671" s="3" t="s">
        <v>154</v>
      </c>
      <c r="Y1671" s="3" t="s">
        <v>154</v>
      </c>
      <c r="Z1671" s="3" t="s">
        <v>154</v>
      </c>
      <c r="AA1671" s="3" t="s">
        <v>154</v>
      </c>
      <c r="AB1671" s="3" t="s">
        <v>154</v>
      </c>
      <c r="AC1671" s="3" t="s">
        <v>154</v>
      </c>
      <c r="AD1671" s="3" t="s">
        <v>6151</v>
      </c>
      <c r="AE1671" s="3" t="s">
        <v>6151</v>
      </c>
      <c r="AF1671" s="3" t="s">
        <v>154</v>
      </c>
      <c r="AG1671" s="3" t="s">
        <v>154</v>
      </c>
      <c r="AH1671" s="3" t="s">
        <v>6597</v>
      </c>
      <c r="AI1671" s="3" t="s">
        <v>6482</v>
      </c>
      <c r="AJ1671" s="3" t="s">
        <v>6489</v>
      </c>
    </row>
    <row r="1672" spans="1:36" ht="15">
      <c r="A1672" s="10">
        <v>1775</v>
      </c>
      <c r="B1672" t="str">
        <f>IF(K1672="总计","",INDEX(主数据!A:AD,MATCH(J1672,主数据!A:A,0),9))</f>
        <v>华北大区公司</v>
      </c>
      <c r="C1672" t="str">
        <f>IF(K1672="","",INDEX(主数据!A:AD,MATCH(J1672,主数据!A:A,0),11))</f>
        <v>银川城区</v>
      </c>
      <c r="D1672" t="str">
        <f t="shared" si="104"/>
        <v>YC19电梯费定额</v>
      </c>
      <c r="E1672" s="13" t="str">
        <f t="shared" si="106"/>
        <v/>
      </c>
      <c r="F1672" s="13" t="str">
        <f>IF(E1672="","",IFERROR(IF(IF(K1672="","",INDEX(收费标合同信息维护!A:Q,MATCH(D1672,收费标合同信息维护!J:J,0),10))=D1672,"有","无"),"无"))</f>
        <v/>
      </c>
      <c r="G1672" s="13" t="str">
        <f t="shared" si="105"/>
        <v>YC19电梯费定额102.00</v>
      </c>
      <c r="H1672" s="13" t="str">
        <f t="shared" si="107"/>
        <v>102.00</v>
      </c>
      <c r="I1672" s="13" t="str">
        <f>IF(G1672="","",IFERROR(IF(IF(K1672="","",INDEX(收费标合同信息维护!A:Q,MATCH(G1672,收费标合同信息维护!M:M,0),13))=G1672,"有","无"),"无"))</f>
        <v>无</v>
      </c>
      <c r="J1672" s="3" t="s">
        <v>4294</v>
      </c>
      <c r="K1672" s="3" t="s">
        <v>6312</v>
      </c>
      <c r="L1672" s="3" t="s">
        <v>7063</v>
      </c>
      <c r="M1672" s="3" t="s">
        <v>7064</v>
      </c>
      <c r="N1672" s="3" t="s">
        <v>6477</v>
      </c>
      <c r="O1672" s="3" t="s">
        <v>6478</v>
      </c>
      <c r="P1672" s="3" t="s">
        <v>10164</v>
      </c>
      <c r="Q1672" s="3" t="s">
        <v>10165</v>
      </c>
      <c r="R1672" s="3" t="s">
        <v>6490</v>
      </c>
      <c r="S1672" s="3" t="s">
        <v>6485</v>
      </c>
      <c r="T1672" s="3" t="s">
        <v>6537</v>
      </c>
      <c r="U1672" s="3" t="s">
        <v>154</v>
      </c>
      <c r="V1672" s="3" t="s">
        <v>154</v>
      </c>
      <c r="W1672" s="3" t="s">
        <v>10123</v>
      </c>
      <c r="X1672" s="3" t="s">
        <v>154</v>
      </c>
      <c r="Y1672" s="3" t="s">
        <v>154</v>
      </c>
      <c r="Z1672" s="3" t="s">
        <v>154</v>
      </c>
      <c r="AA1672" s="3" t="s">
        <v>154</v>
      </c>
      <c r="AB1672" s="3" t="s">
        <v>154</v>
      </c>
      <c r="AC1672" s="3" t="s">
        <v>154</v>
      </c>
      <c r="AD1672" s="3" t="s">
        <v>6151</v>
      </c>
      <c r="AE1672" s="3" t="s">
        <v>6151</v>
      </c>
      <c r="AF1672" s="3" t="s">
        <v>154</v>
      </c>
      <c r="AG1672" s="3" t="s">
        <v>154</v>
      </c>
      <c r="AH1672" s="3" t="s">
        <v>6597</v>
      </c>
      <c r="AI1672" s="3" t="s">
        <v>6482</v>
      </c>
      <c r="AJ1672" s="3" t="s">
        <v>6489</v>
      </c>
    </row>
    <row r="1673" spans="1:36" ht="15">
      <c r="A1673" s="10">
        <v>1776</v>
      </c>
      <c r="B1673" t="str">
        <f>IF(K1673="总计","",INDEX(主数据!A:AD,MATCH(J1673,主数据!A:A,0),9))</f>
        <v>华北大区公司</v>
      </c>
      <c r="C1673" t="str">
        <f>IF(K1673="","",INDEX(主数据!A:AD,MATCH(J1673,主数据!A:A,0),11))</f>
        <v>银川城区</v>
      </c>
      <c r="D1673" t="str">
        <f t="shared" si="104"/>
        <v>YC19电梯费定额</v>
      </c>
      <c r="E1673" s="13" t="str">
        <f t="shared" si="106"/>
        <v/>
      </c>
      <c r="F1673" s="13" t="str">
        <f>IF(E1673="","",IFERROR(IF(IF(K1673="","",INDEX(收费标合同信息维护!A:Q,MATCH(D1673,收费标合同信息维护!J:J,0),10))=D1673,"有","无"),"无"))</f>
        <v/>
      </c>
      <c r="G1673" s="13" t="str">
        <f t="shared" si="105"/>
        <v>YC19电梯费定额105.00</v>
      </c>
      <c r="H1673" s="13" t="str">
        <f t="shared" si="107"/>
        <v>105.00</v>
      </c>
      <c r="I1673" s="13" t="str">
        <f>IF(G1673="","",IFERROR(IF(IF(K1673="","",INDEX(收费标合同信息维护!A:Q,MATCH(G1673,收费标合同信息维护!M:M,0),13))=G1673,"有","无"),"无"))</f>
        <v>无</v>
      </c>
      <c r="J1673" s="3" t="s">
        <v>4294</v>
      </c>
      <c r="K1673" s="3" t="s">
        <v>6312</v>
      </c>
      <c r="L1673" s="3" t="s">
        <v>7063</v>
      </c>
      <c r="M1673" s="3" t="s">
        <v>7064</v>
      </c>
      <c r="N1673" s="3" t="s">
        <v>6477</v>
      </c>
      <c r="O1673" s="3" t="s">
        <v>6478</v>
      </c>
      <c r="P1673" s="3" t="s">
        <v>10166</v>
      </c>
      <c r="Q1673" s="3" t="s">
        <v>10167</v>
      </c>
      <c r="R1673" s="3" t="s">
        <v>6490</v>
      </c>
      <c r="S1673" s="3" t="s">
        <v>6485</v>
      </c>
      <c r="T1673" s="3" t="s">
        <v>6537</v>
      </c>
      <c r="U1673" s="3" t="s">
        <v>154</v>
      </c>
      <c r="V1673" s="3" t="s">
        <v>154</v>
      </c>
      <c r="W1673" s="3" t="s">
        <v>10126</v>
      </c>
      <c r="X1673" s="3" t="s">
        <v>154</v>
      </c>
      <c r="Y1673" s="3" t="s">
        <v>154</v>
      </c>
      <c r="Z1673" s="3" t="s">
        <v>154</v>
      </c>
      <c r="AA1673" s="3" t="s">
        <v>154</v>
      </c>
      <c r="AB1673" s="3" t="s">
        <v>154</v>
      </c>
      <c r="AC1673" s="3" t="s">
        <v>154</v>
      </c>
      <c r="AD1673" s="3" t="s">
        <v>6151</v>
      </c>
      <c r="AE1673" s="3" t="s">
        <v>6151</v>
      </c>
      <c r="AF1673" s="3" t="s">
        <v>154</v>
      </c>
      <c r="AG1673" s="3" t="s">
        <v>154</v>
      </c>
      <c r="AH1673" s="3" t="s">
        <v>6597</v>
      </c>
      <c r="AI1673" s="3" t="s">
        <v>6482</v>
      </c>
      <c r="AJ1673" s="3" t="s">
        <v>6489</v>
      </c>
    </row>
    <row r="1674" spans="1:36" ht="15">
      <c r="A1674" s="10">
        <v>1777</v>
      </c>
      <c r="B1674" t="str">
        <f>IF(K1674="总计","",INDEX(主数据!A:AD,MATCH(J1674,主数据!A:A,0),9))</f>
        <v>华北大区公司</v>
      </c>
      <c r="C1674" t="str">
        <f>IF(K1674="","",INDEX(主数据!A:AD,MATCH(J1674,主数据!A:A,0),11))</f>
        <v>银川城区</v>
      </c>
      <c r="D1674" t="str">
        <f t="shared" si="104"/>
        <v>YC19电梯费定额</v>
      </c>
      <c r="E1674" s="13" t="str">
        <f t="shared" si="106"/>
        <v/>
      </c>
      <c r="F1674" s="13" t="str">
        <f>IF(E1674="","",IFERROR(IF(IF(K1674="","",INDEX(收费标合同信息维护!A:Q,MATCH(D1674,收费标合同信息维护!J:J,0),10))=D1674,"有","无"),"无"))</f>
        <v/>
      </c>
      <c r="G1674" s="13" t="str">
        <f t="shared" si="105"/>
        <v>YC19电梯费定额108.00</v>
      </c>
      <c r="H1674" s="13" t="str">
        <f t="shared" si="107"/>
        <v>108.00</v>
      </c>
      <c r="I1674" s="13" t="str">
        <f>IF(G1674="","",IFERROR(IF(IF(K1674="","",INDEX(收费标合同信息维护!A:Q,MATCH(G1674,收费标合同信息维护!M:M,0),13))=G1674,"有","无"),"无"))</f>
        <v>无</v>
      </c>
      <c r="J1674" s="3" t="s">
        <v>4294</v>
      </c>
      <c r="K1674" s="3" t="s">
        <v>6312</v>
      </c>
      <c r="L1674" s="3" t="s">
        <v>7063</v>
      </c>
      <c r="M1674" s="3" t="s">
        <v>7064</v>
      </c>
      <c r="N1674" s="3" t="s">
        <v>6477</v>
      </c>
      <c r="O1674" s="3" t="s">
        <v>6478</v>
      </c>
      <c r="P1674" s="3" t="s">
        <v>10168</v>
      </c>
      <c r="Q1674" s="3" t="s">
        <v>10169</v>
      </c>
      <c r="R1674" s="3" t="s">
        <v>6490</v>
      </c>
      <c r="S1674" s="3" t="s">
        <v>6485</v>
      </c>
      <c r="T1674" s="3" t="s">
        <v>6537</v>
      </c>
      <c r="U1674" s="3" t="s">
        <v>154</v>
      </c>
      <c r="V1674" s="3" t="s">
        <v>154</v>
      </c>
      <c r="W1674" s="3" t="s">
        <v>8647</v>
      </c>
      <c r="X1674" s="3" t="s">
        <v>154</v>
      </c>
      <c r="Y1674" s="3" t="s">
        <v>154</v>
      </c>
      <c r="Z1674" s="3" t="s">
        <v>154</v>
      </c>
      <c r="AA1674" s="3" t="s">
        <v>154</v>
      </c>
      <c r="AB1674" s="3" t="s">
        <v>154</v>
      </c>
      <c r="AC1674" s="3" t="s">
        <v>154</v>
      </c>
      <c r="AD1674" s="3" t="s">
        <v>6151</v>
      </c>
      <c r="AE1674" s="3" t="s">
        <v>6151</v>
      </c>
      <c r="AF1674" s="3" t="s">
        <v>154</v>
      </c>
      <c r="AG1674" s="3" t="s">
        <v>154</v>
      </c>
      <c r="AH1674" s="3" t="s">
        <v>6597</v>
      </c>
      <c r="AI1674" s="3" t="s">
        <v>6482</v>
      </c>
      <c r="AJ1674" s="3" t="s">
        <v>6489</v>
      </c>
    </row>
    <row r="1675" spans="1:36" ht="15">
      <c r="A1675" s="10">
        <v>1778</v>
      </c>
      <c r="B1675" t="str">
        <f>IF(K1675="总计","",INDEX(主数据!A:AD,MATCH(J1675,主数据!A:A,0),9))</f>
        <v>华北大区公司</v>
      </c>
      <c r="C1675" t="str">
        <f>IF(K1675="","",INDEX(主数据!A:AD,MATCH(J1675,主数据!A:A,0),11))</f>
        <v>银川城区</v>
      </c>
      <c r="D1675" t="str">
        <f t="shared" si="104"/>
        <v>YC19电梯费定额</v>
      </c>
      <c r="E1675" s="13" t="str">
        <f t="shared" si="106"/>
        <v/>
      </c>
      <c r="F1675" s="13" t="str">
        <f>IF(E1675="","",IFERROR(IF(IF(K1675="","",INDEX(收费标合同信息维护!A:Q,MATCH(D1675,收费标合同信息维护!J:J,0),10))=D1675,"有","无"),"无"))</f>
        <v/>
      </c>
      <c r="G1675" s="13" t="str">
        <f t="shared" si="105"/>
        <v>YC19电梯费定额111.00</v>
      </c>
      <c r="H1675" s="13" t="str">
        <f t="shared" si="107"/>
        <v>111.00</v>
      </c>
      <c r="I1675" s="13" t="str">
        <f>IF(G1675="","",IFERROR(IF(IF(K1675="","",INDEX(收费标合同信息维护!A:Q,MATCH(G1675,收费标合同信息维护!M:M,0),13))=G1675,"有","无"),"无"))</f>
        <v>无</v>
      </c>
      <c r="J1675" s="3" t="s">
        <v>4294</v>
      </c>
      <c r="K1675" s="3" t="s">
        <v>6312</v>
      </c>
      <c r="L1675" s="3" t="s">
        <v>7063</v>
      </c>
      <c r="M1675" s="3" t="s">
        <v>7064</v>
      </c>
      <c r="N1675" s="3" t="s">
        <v>6477</v>
      </c>
      <c r="O1675" s="3" t="s">
        <v>6478</v>
      </c>
      <c r="P1675" s="3" t="s">
        <v>10170</v>
      </c>
      <c r="Q1675" s="3" t="s">
        <v>10171</v>
      </c>
      <c r="R1675" s="3" t="s">
        <v>6490</v>
      </c>
      <c r="S1675" s="3" t="s">
        <v>6485</v>
      </c>
      <c r="T1675" s="3" t="s">
        <v>6537</v>
      </c>
      <c r="U1675" s="3" t="s">
        <v>154</v>
      </c>
      <c r="V1675" s="3" t="s">
        <v>154</v>
      </c>
      <c r="W1675" s="3" t="s">
        <v>10133</v>
      </c>
      <c r="X1675" s="3" t="s">
        <v>154</v>
      </c>
      <c r="Y1675" s="3" t="s">
        <v>154</v>
      </c>
      <c r="Z1675" s="3" t="s">
        <v>154</v>
      </c>
      <c r="AA1675" s="3" t="s">
        <v>154</v>
      </c>
      <c r="AB1675" s="3" t="s">
        <v>154</v>
      </c>
      <c r="AC1675" s="3" t="s">
        <v>154</v>
      </c>
      <c r="AD1675" s="3" t="s">
        <v>6151</v>
      </c>
      <c r="AE1675" s="3" t="s">
        <v>6151</v>
      </c>
      <c r="AF1675" s="3" t="s">
        <v>154</v>
      </c>
      <c r="AG1675" s="3" t="s">
        <v>154</v>
      </c>
      <c r="AH1675" s="3" t="s">
        <v>6597</v>
      </c>
      <c r="AI1675" s="3" t="s">
        <v>6482</v>
      </c>
      <c r="AJ1675" s="3" t="s">
        <v>6489</v>
      </c>
    </row>
    <row r="1676" spans="1:36" ht="15">
      <c r="A1676" s="10">
        <v>1779</v>
      </c>
      <c r="B1676" t="str">
        <f>IF(K1676="总计","",INDEX(主数据!A:AD,MATCH(J1676,主数据!A:A,0),9))</f>
        <v>华北大区公司</v>
      </c>
      <c r="C1676" t="str">
        <f>IF(K1676="","",INDEX(主数据!A:AD,MATCH(J1676,主数据!A:A,0),11))</f>
        <v>银川城区</v>
      </c>
      <c r="D1676" t="str">
        <f t="shared" si="104"/>
        <v>YC19电梯费定额</v>
      </c>
      <c r="E1676" s="13" t="str">
        <f t="shared" si="106"/>
        <v/>
      </c>
      <c r="F1676" s="13" t="str">
        <f>IF(E1676="","",IFERROR(IF(IF(K1676="","",INDEX(收费标合同信息维护!A:Q,MATCH(D1676,收费标合同信息维护!J:J,0),10))=D1676,"有","无"),"无"))</f>
        <v/>
      </c>
      <c r="G1676" s="13" t="str">
        <f t="shared" si="105"/>
        <v>YC19电梯费定额114.00</v>
      </c>
      <c r="H1676" s="13" t="str">
        <f t="shared" si="107"/>
        <v>114.00</v>
      </c>
      <c r="I1676" s="13" t="str">
        <f>IF(G1676="","",IFERROR(IF(IF(K1676="","",INDEX(收费标合同信息维护!A:Q,MATCH(G1676,收费标合同信息维护!M:M,0),13))=G1676,"有","无"),"无"))</f>
        <v>无</v>
      </c>
      <c r="J1676" s="3" t="s">
        <v>4294</v>
      </c>
      <c r="K1676" s="3" t="s">
        <v>6312</v>
      </c>
      <c r="L1676" s="3" t="s">
        <v>7063</v>
      </c>
      <c r="M1676" s="3" t="s">
        <v>7064</v>
      </c>
      <c r="N1676" s="3" t="s">
        <v>6477</v>
      </c>
      <c r="O1676" s="3" t="s">
        <v>6478</v>
      </c>
      <c r="P1676" s="3" t="s">
        <v>10172</v>
      </c>
      <c r="Q1676" s="3" t="s">
        <v>10173</v>
      </c>
      <c r="R1676" s="3" t="s">
        <v>6490</v>
      </c>
      <c r="S1676" s="3" t="s">
        <v>6485</v>
      </c>
      <c r="T1676" s="3" t="s">
        <v>6537</v>
      </c>
      <c r="U1676" s="3" t="s">
        <v>154</v>
      </c>
      <c r="V1676" s="3" t="s">
        <v>154</v>
      </c>
      <c r="W1676" s="3" t="s">
        <v>10136</v>
      </c>
      <c r="X1676" s="3" t="s">
        <v>154</v>
      </c>
      <c r="Y1676" s="3" t="s">
        <v>154</v>
      </c>
      <c r="Z1676" s="3" t="s">
        <v>154</v>
      </c>
      <c r="AA1676" s="3" t="s">
        <v>154</v>
      </c>
      <c r="AB1676" s="3" t="s">
        <v>154</v>
      </c>
      <c r="AC1676" s="3" t="s">
        <v>154</v>
      </c>
      <c r="AD1676" s="3" t="s">
        <v>6151</v>
      </c>
      <c r="AE1676" s="3" t="s">
        <v>6151</v>
      </c>
      <c r="AF1676" s="3" t="s">
        <v>154</v>
      </c>
      <c r="AG1676" s="3" t="s">
        <v>154</v>
      </c>
      <c r="AH1676" s="3" t="s">
        <v>6597</v>
      </c>
      <c r="AI1676" s="3" t="s">
        <v>6482</v>
      </c>
      <c r="AJ1676" s="3" t="s">
        <v>6489</v>
      </c>
    </row>
    <row r="1677" spans="1:36" ht="15">
      <c r="A1677" s="10">
        <v>1780</v>
      </c>
      <c r="B1677" t="str">
        <f>IF(K1677="总计","",INDEX(主数据!A:AD,MATCH(J1677,主数据!A:A,0),9))</f>
        <v>华北大区公司</v>
      </c>
      <c r="C1677" t="str">
        <f>IF(K1677="","",INDEX(主数据!A:AD,MATCH(J1677,主数据!A:A,0),11))</f>
        <v>银川城区</v>
      </c>
      <c r="D1677" t="str">
        <f t="shared" si="104"/>
        <v>YC19电梯费定额</v>
      </c>
      <c r="E1677" s="13" t="str">
        <f t="shared" si="106"/>
        <v/>
      </c>
      <c r="F1677" s="13" t="str">
        <f>IF(E1677="","",IFERROR(IF(IF(K1677="","",INDEX(收费标合同信息维护!A:Q,MATCH(D1677,收费标合同信息维护!J:J,0),10))=D1677,"有","无"),"无"))</f>
        <v/>
      </c>
      <c r="G1677" s="13" t="str">
        <f t="shared" si="105"/>
        <v>YC19电梯费定额117.00</v>
      </c>
      <c r="H1677" s="13" t="str">
        <f t="shared" si="107"/>
        <v>117.00</v>
      </c>
      <c r="I1677" s="13" t="str">
        <f>IF(G1677="","",IFERROR(IF(IF(K1677="","",INDEX(收费标合同信息维护!A:Q,MATCH(G1677,收费标合同信息维护!M:M,0),13))=G1677,"有","无"),"无"))</f>
        <v>无</v>
      </c>
      <c r="J1677" s="3" t="s">
        <v>4294</v>
      </c>
      <c r="K1677" s="3" t="s">
        <v>6312</v>
      </c>
      <c r="L1677" s="3" t="s">
        <v>7063</v>
      </c>
      <c r="M1677" s="3" t="s">
        <v>7064</v>
      </c>
      <c r="N1677" s="3" t="s">
        <v>6477</v>
      </c>
      <c r="O1677" s="3" t="s">
        <v>6478</v>
      </c>
      <c r="P1677" s="3" t="s">
        <v>10174</v>
      </c>
      <c r="Q1677" s="3" t="s">
        <v>10175</v>
      </c>
      <c r="R1677" s="3" t="s">
        <v>6490</v>
      </c>
      <c r="S1677" s="3" t="s">
        <v>6485</v>
      </c>
      <c r="T1677" s="3" t="s">
        <v>6537</v>
      </c>
      <c r="U1677" s="3" t="s">
        <v>154</v>
      </c>
      <c r="V1677" s="3" t="s">
        <v>154</v>
      </c>
      <c r="W1677" s="3" t="s">
        <v>10139</v>
      </c>
      <c r="X1677" s="3" t="s">
        <v>154</v>
      </c>
      <c r="Y1677" s="3" t="s">
        <v>154</v>
      </c>
      <c r="Z1677" s="3" t="s">
        <v>154</v>
      </c>
      <c r="AA1677" s="3" t="s">
        <v>154</v>
      </c>
      <c r="AB1677" s="3" t="s">
        <v>154</v>
      </c>
      <c r="AC1677" s="3" t="s">
        <v>154</v>
      </c>
      <c r="AD1677" s="3" t="s">
        <v>6151</v>
      </c>
      <c r="AE1677" s="3" t="s">
        <v>6151</v>
      </c>
      <c r="AF1677" s="3" t="s">
        <v>154</v>
      </c>
      <c r="AG1677" s="3" t="s">
        <v>154</v>
      </c>
      <c r="AH1677" s="3" t="s">
        <v>6597</v>
      </c>
      <c r="AI1677" s="3" t="s">
        <v>6482</v>
      </c>
      <c r="AJ1677" s="3" t="s">
        <v>6489</v>
      </c>
    </row>
    <row r="1678" spans="1:36" ht="15">
      <c r="A1678" s="10">
        <v>1781</v>
      </c>
      <c r="B1678" t="str">
        <f>IF(K1678="总计","",INDEX(主数据!A:AD,MATCH(J1678,主数据!A:A,0),9))</f>
        <v>华北大区公司</v>
      </c>
      <c r="C1678" t="str">
        <f>IF(K1678="","",INDEX(主数据!A:AD,MATCH(J1678,主数据!A:A,0),11))</f>
        <v>银川城区</v>
      </c>
      <c r="D1678" t="str">
        <f t="shared" si="104"/>
        <v>YC19电梯费定额</v>
      </c>
      <c r="E1678" s="13" t="str">
        <f t="shared" si="106"/>
        <v/>
      </c>
      <c r="F1678" s="13" t="str">
        <f>IF(E1678="","",IFERROR(IF(IF(K1678="","",INDEX(收费标合同信息维护!A:Q,MATCH(D1678,收费标合同信息维护!J:J,0),10))=D1678,"有","无"),"无"))</f>
        <v/>
      </c>
      <c r="G1678" s="13" t="str">
        <f t="shared" si="105"/>
        <v>YC19电梯费定额120.00</v>
      </c>
      <c r="H1678" s="13" t="str">
        <f t="shared" si="107"/>
        <v>120.00</v>
      </c>
      <c r="I1678" s="13" t="str">
        <f>IF(G1678="","",IFERROR(IF(IF(K1678="","",INDEX(收费标合同信息维护!A:Q,MATCH(G1678,收费标合同信息维护!M:M,0),13))=G1678,"有","无"),"无"))</f>
        <v>无</v>
      </c>
      <c r="J1678" s="3" t="s">
        <v>4294</v>
      </c>
      <c r="K1678" s="3" t="s">
        <v>6312</v>
      </c>
      <c r="L1678" s="3" t="s">
        <v>7063</v>
      </c>
      <c r="M1678" s="3" t="s">
        <v>7064</v>
      </c>
      <c r="N1678" s="3" t="s">
        <v>6477</v>
      </c>
      <c r="O1678" s="3" t="s">
        <v>6478</v>
      </c>
      <c r="P1678" s="3" t="s">
        <v>10176</v>
      </c>
      <c r="Q1678" s="3" t="s">
        <v>10177</v>
      </c>
      <c r="R1678" s="3" t="s">
        <v>6490</v>
      </c>
      <c r="S1678" s="3" t="s">
        <v>6485</v>
      </c>
      <c r="T1678" s="3" t="s">
        <v>6537</v>
      </c>
      <c r="U1678" s="3" t="s">
        <v>154</v>
      </c>
      <c r="V1678" s="3" t="s">
        <v>154</v>
      </c>
      <c r="W1678" s="3" t="s">
        <v>6518</v>
      </c>
      <c r="X1678" s="3" t="s">
        <v>154</v>
      </c>
      <c r="Y1678" s="3" t="s">
        <v>154</v>
      </c>
      <c r="Z1678" s="3" t="s">
        <v>154</v>
      </c>
      <c r="AA1678" s="3" t="s">
        <v>154</v>
      </c>
      <c r="AB1678" s="3" t="s">
        <v>154</v>
      </c>
      <c r="AC1678" s="3" t="s">
        <v>154</v>
      </c>
      <c r="AD1678" s="3" t="s">
        <v>6151</v>
      </c>
      <c r="AE1678" s="3" t="s">
        <v>6151</v>
      </c>
      <c r="AF1678" s="3" t="s">
        <v>154</v>
      </c>
      <c r="AG1678" s="3" t="s">
        <v>154</v>
      </c>
      <c r="AH1678" s="3" t="s">
        <v>6597</v>
      </c>
      <c r="AI1678" s="3" t="s">
        <v>6482</v>
      </c>
      <c r="AJ1678" s="3" t="s">
        <v>6489</v>
      </c>
    </row>
    <row r="1679" spans="1:36" ht="15">
      <c r="A1679" s="10">
        <v>1782</v>
      </c>
      <c r="B1679" t="str">
        <f>IF(K1679="总计","",INDEX(主数据!A:AD,MATCH(J1679,主数据!A:A,0),9))</f>
        <v>华北大区公司</v>
      </c>
      <c r="C1679" t="str">
        <f>IF(K1679="","",INDEX(主数据!A:AD,MATCH(J1679,主数据!A:A,0),11))</f>
        <v>银川城区</v>
      </c>
      <c r="D1679" t="str">
        <f t="shared" si="104"/>
        <v>YC19电梯费定额</v>
      </c>
      <c r="E1679" s="13" t="str">
        <f t="shared" si="106"/>
        <v/>
      </c>
      <c r="F1679" s="13" t="str">
        <f>IF(E1679="","",IFERROR(IF(IF(K1679="","",INDEX(收费标合同信息维护!A:Q,MATCH(D1679,收费标合同信息维护!J:J,0),10))=D1679,"有","无"),"无"))</f>
        <v/>
      </c>
      <c r="G1679" s="13" t="str">
        <f t="shared" si="105"/>
        <v>YC19电梯费定额123.00</v>
      </c>
      <c r="H1679" s="13" t="str">
        <f t="shared" si="107"/>
        <v>123.00</v>
      </c>
      <c r="I1679" s="13" t="str">
        <f>IF(G1679="","",IFERROR(IF(IF(K1679="","",INDEX(收费标合同信息维护!A:Q,MATCH(G1679,收费标合同信息维护!M:M,0),13))=G1679,"有","无"),"无"))</f>
        <v>无</v>
      </c>
      <c r="J1679" s="3" t="s">
        <v>4294</v>
      </c>
      <c r="K1679" s="3" t="s">
        <v>6312</v>
      </c>
      <c r="L1679" s="3" t="s">
        <v>7063</v>
      </c>
      <c r="M1679" s="3" t="s">
        <v>7064</v>
      </c>
      <c r="N1679" s="3" t="s">
        <v>6477</v>
      </c>
      <c r="O1679" s="3" t="s">
        <v>6478</v>
      </c>
      <c r="P1679" s="3" t="s">
        <v>10178</v>
      </c>
      <c r="Q1679" s="3" t="s">
        <v>10179</v>
      </c>
      <c r="R1679" s="3" t="s">
        <v>6490</v>
      </c>
      <c r="S1679" s="3" t="s">
        <v>6485</v>
      </c>
      <c r="T1679" s="3" t="s">
        <v>6537</v>
      </c>
      <c r="U1679" s="3" t="s">
        <v>154</v>
      </c>
      <c r="V1679" s="3" t="s">
        <v>154</v>
      </c>
      <c r="W1679" s="3" t="s">
        <v>10144</v>
      </c>
      <c r="X1679" s="3" t="s">
        <v>154</v>
      </c>
      <c r="Y1679" s="3" t="s">
        <v>154</v>
      </c>
      <c r="Z1679" s="3" t="s">
        <v>154</v>
      </c>
      <c r="AA1679" s="3" t="s">
        <v>154</v>
      </c>
      <c r="AB1679" s="3" t="s">
        <v>154</v>
      </c>
      <c r="AC1679" s="3" t="s">
        <v>154</v>
      </c>
      <c r="AD1679" s="3" t="s">
        <v>6151</v>
      </c>
      <c r="AE1679" s="3" t="s">
        <v>6151</v>
      </c>
      <c r="AF1679" s="3" t="s">
        <v>154</v>
      </c>
      <c r="AG1679" s="3" t="s">
        <v>154</v>
      </c>
      <c r="AH1679" s="3" t="s">
        <v>6597</v>
      </c>
      <c r="AI1679" s="3" t="s">
        <v>6482</v>
      </c>
      <c r="AJ1679" s="3" t="s">
        <v>6489</v>
      </c>
    </row>
    <row r="1680" spans="1:36" ht="15">
      <c r="A1680" s="10">
        <v>1783</v>
      </c>
      <c r="B1680" t="str">
        <f>IF(K1680="总计","",INDEX(主数据!A:AD,MATCH(J1680,主数据!A:A,0),9))</f>
        <v>华北大区公司</v>
      </c>
      <c r="C1680" t="str">
        <f>IF(K1680="","",INDEX(主数据!A:AD,MATCH(J1680,主数据!A:A,0),11))</f>
        <v>银川城区</v>
      </c>
      <c r="D1680" t="str">
        <f t="shared" si="104"/>
        <v>YC19电梯费定额</v>
      </c>
      <c r="E1680" s="13" t="str">
        <f t="shared" si="106"/>
        <v/>
      </c>
      <c r="F1680" s="13" t="str">
        <f>IF(E1680="","",IFERROR(IF(IF(K1680="","",INDEX(收费标合同信息维护!A:Q,MATCH(D1680,收费标合同信息维护!J:J,0),10))=D1680,"有","无"),"无"))</f>
        <v/>
      </c>
      <c r="G1680" s="13" t="str">
        <f t="shared" si="105"/>
        <v>YC19电梯费定额126.00</v>
      </c>
      <c r="H1680" s="13" t="str">
        <f t="shared" si="107"/>
        <v>126.00</v>
      </c>
      <c r="I1680" s="13" t="str">
        <f>IF(G1680="","",IFERROR(IF(IF(K1680="","",INDEX(收费标合同信息维护!A:Q,MATCH(G1680,收费标合同信息维护!M:M,0),13))=G1680,"有","无"),"无"))</f>
        <v>无</v>
      </c>
      <c r="J1680" s="3" t="s">
        <v>4294</v>
      </c>
      <c r="K1680" s="3" t="s">
        <v>6312</v>
      </c>
      <c r="L1680" s="3" t="s">
        <v>7063</v>
      </c>
      <c r="M1680" s="3" t="s">
        <v>7064</v>
      </c>
      <c r="N1680" s="3" t="s">
        <v>6477</v>
      </c>
      <c r="O1680" s="3" t="s">
        <v>6478</v>
      </c>
      <c r="P1680" s="3" t="s">
        <v>10180</v>
      </c>
      <c r="Q1680" s="3" t="s">
        <v>10181</v>
      </c>
      <c r="R1680" s="3" t="s">
        <v>6490</v>
      </c>
      <c r="S1680" s="3" t="s">
        <v>6485</v>
      </c>
      <c r="T1680" s="3" t="s">
        <v>6537</v>
      </c>
      <c r="U1680" s="3" t="s">
        <v>154</v>
      </c>
      <c r="V1680" s="3" t="s">
        <v>154</v>
      </c>
      <c r="W1680" s="3" t="s">
        <v>10147</v>
      </c>
      <c r="X1680" s="3" t="s">
        <v>154</v>
      </c>
      <c r="Y1680" s="3" t="s">
        <v>154</v>
      </c>
      <c r="Z1680" s="3" t="s">
        <v>154</v>
      </c>
      <c r="AA1680" s="3" t="s">
        <v>154</v>
      </c>
      <c r="AB1680" s="3" t="s">
        <v>154</v>
      </c>
      <c r="AC1680" s="3" t="s">
        <v>154</v>
      </c>
      <c r="AD1680" s="3" t="s">
        <v>6151</v>
      </c>
      <c r="AE1680" s="3" t="s">
        <v>6151</v>
      </c>
      <c r="AF1680" s="3" t="s">
        <v>154</v>
      </c>
      <c r="AG1680" s="3" t="s">
        <v>154</v>
      </c>
      <c r="AH1680" s="3" t="s">
        <v>6597</v>
      </c>
      <c r="AI1680" s="3" t="s">
        <v>6482</v>
      </c>
      <c r="AJ1680" s="3" t="s">
        <v>6489</v>
      </c>
    </row>
    <row r="1681" spans="1:36" ht="15">
      <c r="A1681" s="10">
        <v>1784</v>
      </c>
      <c r="B1681" t="str">
        <f>IF(K1681="总计","",INDEX(主数据!A:AD,MATCH(J1681,主数据!A:A,0),9))</f>
        <v>华北大区公司</v>
      </c>
      <c r="C1681" t="str">
        <f>IF(K1681="","",INDEX(主数据!A:AD,MATCH(J1681,主数据!A:A,0),11))</f>
        <v>银川城区</v>
      </c>
      <c r="D1681" t="str">
        <f t="shared" si="104"/>
        <v>YC19电梯费定额</v>
      </c>
      <c r="E1681" s="13" t="str">
        <f t="shared" si="106"/>
        <v/>
      </c>
      <c r="F1681" s="13" t="str">
        <f>IF(E1681="","",IFERROR(IF(IF(K1681="","",INDEX(收费标合同信息维护!A:Q,MATCH(D1681,收费标合同信息维护!J:J,0),10))=D1681,"有","无"),"无"))</f>
        <v/>
      </c>
      <c r="G1681" s="13" t="str">
        <f t="shared" si="105"/>
        <v>YC19电梯费定额129.00</v>
      </c>
      <c r="H1681" s="13" t="str">
        <f t="shared" si="107"/>
        <v>129.00</v>
      </c>
      <c r="I1681" s="13" t="str">
        <f>IF(G1681="","",IFERROR(IF(IF(K1681="","",INDEX(收费标合同信息维护!A:Q,MATCH(G1681,收费标合同信息维护!M:M,0),13))=G1681,"有","无"),"无"))</f>
        <v>无</v>
      </c>
      <c r="J1681" s="3" t="s">
        <v>4294</v>
      </c>
      <c r="K1681" s="3" t="s">
        <v>6312</v>
      </c>
      <c r="L1681" s="3" t="s">
        <v>7063</v>
      </c>
      <c r="M1681" s="3" t="s">
        <v>7064</v>
      </c>
      <c r="N1681" s="3" t="s">
        <v>6477</v>
      </c>
      <c r="O1681" s="3" t="s">
        <v>6478</v>
      </c>
      <c r="P1681" s="3" t="s">
        <v>10182</v>
      </c>
      <c r="Q1681" s="3" t="s">
        <v>10183</v>
      </c>
      <c r="R1681" s="3" t="s">
        <v>6490</v>
      </c>
      <c r="S1681" s="3" t="s">
        <v>6485</v>
      </c>
      <c r="T1681" s="3" t="s">
        <v>6537</v>
      </c>
      <c r="U1681" s="3" t="s">
        <v>154</v>
      </c>
      <c r="V1681" s="3" t="s">
        <v>154</v>
      </c>
      <c r="W1681" s="3" t="s">
        <v>10150</v>
      </c>
      <c r="X1681" s="3" t="s">
        <v>154</v>
      </c>
      <c r="Y1681" s="3" t="s">
        <v>154</v>
      </c>
      <c r="Z1681" s="3" t="s">
        <v>154</v>
      </c>
      <c r="AA1681" s="3" t="s">
        <v>154</v>
      </c>
      <c r="AB1681" s="3" t="s">
        <v>154</v>
      </c>
      <c r="AC1681" s="3" t="s">
        <v>154</v>
      </c>
      <c r="AD1681" s="3" t="s">
        <v>6151</v>
      </c>
      <c r="AE1681" s="3" t="s">
        <v>6151</v>
      </c>
      <c r="AF1681" s="3" t="s">
        <v>154</v>
      </c>
      <c r="AG1681" s="3" t="s">
        <v>154</v>
      </c>
      <c r="AH1681" s="3" t="s">
        <v>6597</v>
      </c>
      <c r="AI1681" s="3" t="s">
        <v>6482</v>
      </c>
      <c r="AJ1681" s="3" t="s">
        <v>6489</v>
      </c>
    </row>
    <row r="1682" spans="1:36" ht="15">
      <c r="A1682" s="10">
        <v>1785</v>
      </c>
      <c r="B1682" t="str">
        <f>IF(K1682="总计","",INDEX(主数据!A:AD,MATCH(J1682,主数据!A:A,0),9))</f>
        <v>华北大区公司</v>
      </c>
      <c r="C1682" t="str">
        <f>IF(K1682="","",INDEX(主数据!A:AD,MATCH(J1682,主数据!A:A,0),11))</f>
        <v>银川城区</v>
      </c>
      <c r="D1682" t="str">
        <f t="shared" si="104"/>
        <v>YC19电梯费定额</v>
      </c>
      <c r="E1682" s="13" t="str">
        <f t="shared" si="106"/>
        <v/>
      </c>
      <c r="F1682" s="13" t="str">
        <f>IF(E1682="","",IFERROR(IF(IF(K1682="","",INDEX(收费标合同信息维护!A:Q,MATCH(D1682,收费标合同信息维护!J:J,0),10))=D1682,"有","无"),"无"))</f>
        <v/>
      </c>
      <c r="G1682" s="13" t="str">
        <f t="shared" si="105"/>
        <v>YC19电梯费定额132.00</v>
      </c>
      <c r="H1682" s="13" t="str">
        <f t="shared" si="107"/>
        <v>132.00</v>
      </c>
      <c r="I1682" s="13" t="str">
        <f>IF(G1682="","",IFERROR(IF(IF(K1682="","",INDEX(收费标合同信息维护!A:Q,MATCH(G1682,收费标合同信息维护!M:M,0),13))=G1682,"有","无"),"无"))</f>
        <v>无</v>
      </c>
      <c r="J1682" s="3" t="s">
        <v>4294</v>
      </c>
      <c r="K1682" s="3" t="s">
        <v>6312</v>
      </c>
      <c r="L1682" s="3" t="s">
        <v>7063</v>
      </c>
      <c r="M1682" s="3" t="s">
        <v>7064</v>
      </c>
      <c r="N1682" s="3" t="s">
        <v>6477</v>
      </c>
      <c r="O1682" s="3" t="s">
        <v>6478</v>
      </c>
      <c r="P1682" s="3" t="s">
        <v>10184</v>
      </c>
      <c r="Q1682" s="3" t="s">
        <v>10185</v>
      </c>
      <c r="R1682" s="3" t="s">
        <v>6490</v>
      </c>
      <c r="S1682" s="3" t="s">
        <v>6485</v>
      </c>
      <c r="T1682" s="3" t="s">
        <v>6537</v>
      </c>
      <c r="U1682" s="3" t="s">
        <v>154</v>
      </c>
      <c r="V1682" s="3" t="s">
        <v>154</v>
      </c>
      <c r="W1682" s="3" t="s">
        <v>10153</v>
      </c>
      <c r="X1682" s="3" t="s">
        <v>154</v>
      </c>
      <c r="Y1682" s="3" t="s">
        <v>154</v>
      </c>
      <c r="Z1682" s="3" t="s">
        <v>154</v>
      </c>
      <c r="AA1682" s="3" t="s">
        <v>154</v>
      </c>
      <c r="AB1682" s="3" t="s">
        <v>154</v>
      </c>
      <c r="AC1682" s="3" t="s">
        <v>154</v>
      </c>
      <c r="AD1682" s="3" t="s">
        <v>6151</v>
      </c>
      <c r="AE1682" s="3" t="s">
        <v>6151</v>
      </c>
      <c r="AF1682" s="3" t="s">
        <v>154</v>
      </c>
      <c r="AG1682" s="3" t="s">
        <v>154</v>
      </c>
      <c r="AH1682" s="3" t="s">
        <v>6597</v>
      </c>
      <c r="AI1682" s="3" t="s">
        <v>6482</v>
      </c>
      <c r="AJ1682" s="3" t="s">
        <v>6489</v>
      </c>
    </row>
    <row r="1683" spans="1:36" ht="15">
      <c r="A1683" s="10">
        <v>1786</v>
      </c>
      <c r="B1683" t="str">
        <f>IF(K1683="总计","",INDEX(主数据!A:AD,MATCH(J1683,主数据!A:A,0),9))</f>
        <v>华北大区公司</v>
      </c>
      <c r="C1683" t="str">
        <f>IF(K1683="","",INDEX(主数据!A:AD,MATCH(J1683,主数据!A:A,0),11))</f>
        <v>银川城区</v>
      </c>
      <c r="D1683" t="str">
        <f t="shared" si="104"/>
        <v>YC19电梯费直接录入</v>
      </c>
      <c r="E1683" s="13" t="str">
        <f t="shared" si="106"/>
        <v/>
      </c>
      <c r="F1683" s="13" t="str">
        <f>IF(E1683="","",IFERROR(IF(IF(K1683="","",INDEX(收费标合同信息维护!A:Q,MATCH(D1683,收费标合同信息维护!J:J,0),10))=D1683,"有","无"),"无"))</f>
        <v/>
      </c>
      <c r="G1683" s="13" t="str">
        <f t="shared" si="105"/>
        <v/>
      </c>
      <c r="H1683" s="13" t="str">
        <f t="shared" si="107"/>
        <v/>
      </c>
      <c r="I1683" s="13" t="str">
        <f>IF(G1683="","",IFERROR(IF(IF(K1683="","",INDEX(收费标合同信息维护!A:Q,MATCH(G1683,收费标合同信息维护!M:M,0),13))=G1683,"有","无"),"无"))</f>
        <v/>
      </c>
      <c r="J1683" s="3" t="s">
        <v>4294</v>
      </c>
      <c r="K1683" s="3" t="s">
        <v>6312</v>
      </c>
      <c r="L1683" s="3" t="s">
        <v>7063</v>
      </c>
      <c r="M1683" s="3" t="s">
        <v>7064</v>
      </c>
      <c r="N1683" s="3" t="s">
        <v>6477</v>
      </c>
      <c r="O1683" s="3" t="s">
        <v>6478</v>
      </c>
      <c r="P1683" s="3" t="s">
        <v>10186</v>
      </c>
      <c r="Q1683" s="3" t="s">
        <v>7064</v>
      </c>
      <c r="R1683" s="3" t="s">
        <v>6479</v>
      </c>
      <c r="S1683" s="3" t="s">
        <v>6480</v>
      </c>
      <c r="T1683" s="3" t="s">
        <v>6481</v>
      </c>
      <c r="U1683" s="3" t="s">
        <v>154</v>
      </c>
      <c r="V1683" s="3" t="s">
        <v>154</v>
      </c>
      <c r="W1683" s="3" t="s">
        <v>154</v>
      </c>
      <c r="X1683" s="3" t="s">
        <v>154</v>
      </c>
      <c r="Y1683" s="3" t="s">
        <v>154</v>
      </c>
      <c r="Z1683" s="3" t="s">
        <v>154</v>
      </c>
      <c r="AA1683" s="3" t="s">
        <v>154</v>
      </c>
      <c r="AB1683" s="3" t="s">
        <v>154</v>
      </c>
      <c r="AC1683" s="3" t="s">
        <v>154</v>
      </c>
      <c r="AD1683" s="3" t="s">
        <v>6151</v>
      </c>
      <c r="AE1683" s="3" t="s">
        <v>6151</v>
      </c>
      <c r="AF1683" s="3" t="s">
        <v>154</v>
      </c>
      <c r="AG1683" s="3" t="s">
        <v>154</v>
      </c>
      <c r="AH1683" s="3" t="s">
        <v>6478</v>
      </c>
      <c r="AI1683" s="3" t="s">
        <v>6482</v>
      </c>
      <c r="AJ1683" s="3" t="s">
        <v>6069</v>
      </c>
    </row>
    <row r="1684" spans="1:36" ht="15">
      <c r="A1684" s="10">
        <v>1787</v>
      </c>
      <c r="B1684" t="str">
        <f>IF(K1684="总计","",INDEX(主数据!A:AD,MATCH(J1684,主数据!A:A,0),9))</f>
        <v>华北大区公司</v>
      </c>
      <c r="C1684" t="str">
        <f>IF(K1684="","",INDEX(主数据!A:AD,MATCH(J1684,主数据!A:A,0),11))</f>
        <v>银川城区</v>
      </c>
      <c r="D1684" t="str">
        <f t="shared" si="104"/>
        <v>YC19电梯费直接录入</v>
      </c>
      <c r="E1684" s="13" t="str">
        <f t="shared" si="106"/>
        <v/>
      </c>
      <c r="F1684" s="13" t="str">
        <f>IF(E1684="","",IFERROR(IF(IF(K1684="","",INDEX(收费标合同信息维护!A:Q,MATCH(D1684,收费标合同信息维护!J:J,0),10))=D1684,"有","无"),"无"))</f>
        <v/>
      </c>
      <c r="G1684" s="13" t="str">
        <f t="shared" si="105"/>
        <v/>
      </c>
      <c r="H1684" s="13" t="str">
        <f t="shared" si="107"/>
        <v/>
      </c>
      <c r="I1684" s="13" t="str">
        <f>IF(G1684="","",IFERROR(IF(IF(K1684="","",INDEX(收费标合同信息维护!A:Q,MATCH(G1684,收费标合同信息维护!M:M,0),13))=G1684,"有","无"),"无"))</f>
        <v/>
      </c>
      <c r="J1684" s="3" t="s">
        <v>4294</v>
      </c>
      <c r="K1684" s="3" t="s">
        <v>6312</v>
      </c>
      <c r="L1684" s="3" t="s">
        <v>7063</v>
      </c>
      <c r="M1684" s="3" t="s">
        <v>7064</v>
      </c>
      <c r="N1684" s="3" t="s">
        <v>6477</v>
      </c>
      <c r="O1684" s="3" t="s">
        <v>6478</v>
      </c>
      <c r="P1684" s="3" t="s">
        <v>10187</v>
      </c>
      <c r="Q1684" s="3" t="s">
        <v>7064</v>
      </c>
      <c r="R1684" s="3" t="s">
        <v>6479</v>
      </c>
      <c r="S1684" s="3" t="s">
        <v>6480</v>
      </c>
      <c r="T1684" s="3" t="s">
        <v>6704</v>
      </c>
      <c r="U1684" s="3" t="s">
        <v>154</v>
      </c>
      <c r="V1684" s="3" t="s">
        <v>154</v>
      </c>
      <c r="W1684" s="3" t="s">
        <v>154</v>
      </c>
      <c r="X1684" s="3" t="s">
        <v>154</v>
      </c>
      <c r="Y1684" s="3" t="s">
        <v>154</v>
      </c>
      <c r="Z1684" s="3" t="s">
        <v>154</v>
      </c>
      <c r="AA1684" s="3" t="s">
        <v>154</v>
      </c>
      <c r="AB1684" s="3" t="s">
        <v>154</v>
      </c>
      <c r="AC1684" s="3" t="s">
        <v>154</v>
      </c>
      <c r="AD1684" s="3" t="s">
        <v>6151</v>
      </c>
      <c r="AE1684" s="3" t="s">
        <v>6151</v>
      </c>
      <c r="AF1684" s="3" t="s">
        <v>154</v>
      </c>
      <c r="AG1684" s="3" t="s">
        <v>154</v>
      </c>
      <c r="AH1684" s="3" t="s">
        <v>6478</v>
      </c>
      <c r="AI1684" s="3" t="s">
        <v>6482</v>
      </c>
      <c r="AJ1684" s="3" t="s">
        <v>18</v>
      </c>
    </row>
    <row r="1685" spans="1:36" ht="15">
      <c r="A1685" s="10">
        <v>1788</v>
      </c>
      <c r="B1685" t="str">
        <f>IF(K1685="总计","",INDEX(主数据!A:AD,MATCH(J1685,主数据!A:A,0),9))</f>
        <v>华北大区公司</v>
      </c>
      <c r="C1685" t="str">
        <f>IF(K1685="","",INDEX(主数据!A:AD,MATCH(J1685,主数据!A:A,0),11))</f>
        <v>银川城区</v>
      </c>
      <c r="D1685" t="str">
        <f t="shared" si="104"/>
        <v>YC19其他费用直接录入</v>
      </c>
      <c r="E1685" s="13" t="str">
        <f t="shared" si="106"/>
        <v/>
      </c>
      <c r="F1685" s="13" t="str">
        <f>IF(E1685="","",IFERROR(IF(IF(K1685="","",INDEX(收费标合同信息维护!A:Q,MATCH(D1685,收费标合同信息维护!J:J,0),10))=D1685,"有","无"),"无"))</f>
        <v/>
      </c>
      <c r="G1685" s="13" t="str">
        <f t="shared" si="105"/>
        <v/>
      </c>
      <c r="H1685" s="13" t="str">
        <f t="shared" si="107"/>
        <v/>
      </c>
      <c r="I1685" s="13" t="str">
        <f>IF(G1685="","",IFERROR(IF(IF(K1685="","",INDEX(收费标合同信息维护!A:Q,MATCH(G1685,收费标合同信息维护!M:M,0),13))=G1685,"有","无"),"无"))</f>
        <v/>
      </c>
      <c r="J1685" s="3" t="s">
        <v>4294</v>
      </c>
      <c r="K1685" s="3" t="s">
        <v>6312</v>
      </c>
      <c r="L1685" s="3" t="s">
        <v>6544</v>
      </c>
      <c r="M1685" s="3" t="s">
        <v>6545</v>
      </c>
      <c r="N1685" s="3" t="s">
        <v>6477</v>
      </c>
      <c r="O1685" s="3" t="s">
        <v>6478</v>
      </c>
      <c r="P1685" s="3" t="s">
        <v>10188</v>
      </c>
      <c r="Q1685" s="3" t="s">
        <v>10189</v>
      </c>
      <c r="R1685" s="3" t="s">
        <v>6479</v>
      </c>
      <c r="S1685" s="3" t="s">
        <v>6480</v>
      </c>
      <c r="T1685" s="3" t="s">
        <v>6704</v>
      </c>
      <c r="U1685" s="3" t="s">
        <v>154</v>
      </c>
      <c r="V1685" s="3" t="s">
        <v>154</v>
      </c>
      <c r="W1685" s="3" t="s">
        <v>154</v>
      </c>
      <c r="X1685" s="3" t="s">
        <v>154</v>
      </c>
      <c r="Y1685" s="3" t="s">
        <v>154</v>
      </c>
      <c r="Z1685" s="3" t="s">
        <v>154</v>
      </c>
      <c r="AA1685" s="3" t="s">
        <v>154</v>
      </c>
      <c r="AB1685" s="3" t="s">
        <v>154</v>
      </c>
      <c r="AC1685" s="3" t="s">
        <v>154</v>
      </c>
      <c r="AD1685" s="3" t="s">
        <v>6151</v>
      </c>
      <c r="AE1685" s="3" t="s">
        <v>6151</v>
      </c>
      <c r="AF1685" s="3" t="s">
        <v>154</v>
      </c>
      <c r="AG1685" s="3" t="s">
        <v>154</v>
      </c>
      <c r="AH1685" s="3" t="s">
        <v>6478</v>
      </c>
      <c r="AI1685" s="3" t="s">
        <v>6482</v>
      </c>
      <c r="AJ1685" s="3" t="s">
        <v>6489</v>
      </c>
    </row>
    <row r="1686" spans="1:36" ht="15">
      <c r="A1686" s="10">
        <v>1789</v>
      </c>
      <c r="B1686" t="str">
        <f>IF(K1686="总计","",INDEX(主数据!A:AD,MATCH(J1686,主数据!A:A,0),9))</f>
        <v>华北大区公司</v>
      </c>
      <c r="C1686" t="str">
        <f>IF(K1686="","",INDEX(主数据!A:AD,MATCH(J1686,主数据!A:A,0),11))</f>
        <v>银川城区</v>
      </c>
      <c r="D1686" t="str">
        <f t="shared" si="104"/>
        <v>YC19其他费用直接录入</v>
      </c>
      <c r="E1686" s="13" t="str">
        <f t="shared" si="106"/>
        <v/>
      </c>
      <c r="F1686" s="13" t="str">
        <f>IF(E1686="","",IFERROR(IF(IF(K1686="","",INDEX(收费标合同信息维护!A:Q,MATCH(D1686,收费标合同信息维护!J:J,0),10))=D1686,"有","无"),"无"))</f>
        <v/>
      </c>
      <c r="G1686" s="13" t="str">
        <f t="shared" si="105"/>
        <v/>
      </c>
      <c r="H1686" s="13" t="str">
        <f t="shared" si="107"/>
        <v/>
      </c>
      <c r="I1686" s="13" t="str">
        <f>IF(G1686="","",IFERROR(IF(IF(K1686="","",INDEX(收费标合同信息维护!A:Q,MATCH(G1686,收费标合同信息维护!M:M,0),13))=G1686,"有","无"),"无"))</f>
        <v/>
      </c>
      <c r="J1686" s="3" t="s">
        <v>4294</v>
      </c>
      <c r="K1686" s="3" t="s">
        <v>6312</v>
      </c>
      <c r="L1686" s="3" t="s">
        <v>6544</v>
      </c>
      <c r="M1686" s="3" t="s">
        <v>6545</v>
      </c>
      <c r="N1686" s="3" t="s">
        <v>6477</v>
      </c>
      <c r="O1686" s="3" t="s">
        <v>6478</v>
      </c>
      <c r="P1686" s="3" t="s">
        <v>10190</v>
      </c>
      <c r="Q1686" s="3" t="s">
        <v>6545</v>
      </c>
      <c r="R1686" s="3" t="s">
        <v>6479</v>
      </c>
      <c r="S1686" s="3" t="s">
        <v>6480</v>
      </c>
      <c r="T1686" s="3" t="s">
        <v>6481</v>
      </c>
      <c r="U1686" s="3" t="s">
        <v>154</v>
      </c>
      <c r="V1686" s="3" t="s">
        <v>154</v>
      </c>
      <c r="W1686" s="3" t="s">
        <v>154</v>
      </c>
      <c r="X1686" s="3" t="s">
        <v>154</v>
      </c>
      <c r="Y1686" s="3" t="s">
        <v>154</v>
      </c>
      <c r="Z1686" s="3" t="s">
        <v>154</v>
      </c>
      <c r="AA1686" s="3" t="s">
        <v>154</v>
      </c>
      <c r="AB1686" s="3" t="s">
        <v>154</v>
      </c>
      <c r="AC1686" s="3" t="s">
        <v>154</v>
      </c>
      <c r="AD1686" s="3" t="s">
        <v>6151</v>
      </c>
      <c r="AE1686" s="3" t="s">
        <v>6151</v>
      </c>
      <c r="AF1686" s="3" t="s">
        <v>154</v>
      </c>
      <c r="AG1686" s="3" t="s">
        <v>154</v>
      </c>
      <c r="AH1686" s="3" t="s">
        <v>6478</v>
      </c>
      <c r="AI1686" s="3" t="s">
        <v>6482</v>
      </c>
      <c r="AJ1686" s="3" t="s">
        <v>6489</v>
      </c>
    </row>
    <row r="1687" spans="1:36" ht="30">
      <c r="A1687" s="10">
        <v>1790</v>
      </c>
      <c r="B1687" t="str">
        <f>IF(K1687="总计","",INDEX(主数据!A:AD,MATCH(J1687,主数据!A:A,0),9))</f>
        <v>华北大区公司</v>
      </c>
      <c r="C1687" t="str">
        <f>IF(K1687="","",INDEX(主数据!A:AD,MATCH(J1687,主数据!A:A,0),11))</f>
        <v>银川城区</v>
      </c>
      <c r="D1687" t="str">
        <f t="shared" si="104"/>
        <v>YC19自来水费（充值型-简易征收）直接录入</v>
      </c>
      <c r="E1687" s="13" t="str">
        <f t="shared" si="106"/>
        <v/>
      </c>
      <c r="F1687" s="13" t="str">
        <f>IF(E1687="","",IFERROR(IF(IF(K1687="","",INDEX(收费标合同信息维护!A:Q,MATCH(D1687,收费标合同信息维护!J:J,0),10))=D1687,"有","无"),"无"))</f>
        <v/>
      </c>
      <c r="G1687" s="13" t="str">
        <f t="shared" si="105"/>
        <v/>
      </c>
      <c r="H1687" s="13" t="str">
        <f t="shared" si="107"/>
        <v/>
      </c>
      <c r="I1687" s="13" t="str">
        <f>IF(G1687="","",IFERROR(IF(IF(K1687="","",INDEX(收费标合同信息维护!A:Q,MATCH(G1687,收费标合同信息维护!M:M,0),13))=G1687,"有","无"),"无"))</f>
        <v/>
      </c>
      <c r="J1687" s="3" t="s">
        <v>4294</v>
      </c>
      <c r="K1687" s="3" t="s">
        <v>6312</v>
      </c>
      <c r="L1687" s="3" t="s">
        <v>6966</v>
      </c>
      <c r="M1687" s="3" t="s">
        <v>6967</v>
      </c>
      <c r="N1687" s="3" t="s">
        <v>6477</v>
      </c>
      <c r="O1687" s="3" t="s">
        <v>6478</v>
      </c>
      <c r="P1687" s="3" t="s">
        <v>8209</v>
      </c>
      <c r="Q1687" s="3" t="s">
        <v>6723</v>
      </c>
      <c r="R1687" s="3" t="s">
        <v>6479</v>
      </c>
      <c r="S1687" s="3" t="s">
        <v>6480</v>
      </c>
      <c r="T1687" s="3" t="s">
        <v>6481</v>
      </c>
      <c r="U1687" s="3" t="s">
        <v>154</v>
      </c>
      <c r="V1687" s="3" t="s">
        <v>154</v>
      </c>
      <c r="W1687" s="3" t="s">
        <v>154</v>
      </c>
      <c r="X1687" s="3" t="s">
        <v>154</v>
      </c>
      <c r="Y1687" s="3" t="s">
        <v>154</v>
      </c>
      <c r="Z1687" s="3" t="s">
        <v>154</v>
      </c>
      <c r="AA1687" s="3" t="s">
        <v>154</v>
      </c>
      <c r="AB1687" s="3" t="s">
        <v>154</v>
      </c>
      <c r="AC1687" s="3" t="s">
        <v>154</v>
      </c>
      <c r="AD1687" s="3" t="s">
        <v>6151</v>
      </c>
      <c r="AE1687" s="3" t="s">
        <v>6151</v>
      </c>
      <c r="AF1687" s="3" t="s">
        <v>154</v>
      </c>
      <c r="AG1687" s="3" t="s">
        <v>154</v>
      </c>
      <c r="AH1687" s="3" t="s">
        <v>6478</v>
      </c>
      <c r="AI1687" s="3" t="s">
        <v>6482</v>
      </c>
      <c r="AJ1687" s="3" t="s">
        <v>18</v>
      </c>
    </row>
    <row r="1688" spans="1:36" ht="15">
      <c r="A1688" s="10">
        <v>1791</v>
      </c>
      <c r="B1688" t="str">
        <f>IF(K1688="总计","",INDEX(主数据!A:AD,MATCH(J1688,主数据!A:A,0),9))</f>
        <v>华北大区公司</v>
      </c>
      <c r="C1688" t="str">
        <f>IF(K1688="","",INDEX(主数据!A:AD,MATCH(J1688,主数据!A:A,0),11))</f>
        <v>银川城区</v>
      </c>
      <c r="D1688" t="str">
        <f t="shared" si="104"/>
        <v>YC19代收代付其他费用直接录入3.50</v>
      </c>
      <c r="E1688" s="13" t="str">
        <f t="shared" si="106"/>
        <v>3.50</v>
      </c>
      <c r="F1688" s="13" t="str">
        <f>IF(E1688="","",IFERROR(IF(IF(K1688="","",INDEX(收费标合同信息维护!A:Q,MATCH(D1688,收费标合同信息维护!J:J,0),10))=D1688,"有","无"),"无"))</f>
        <v>无</v>
      </c>
      <c r="G1688" s="13" t="str">
        <f t="shared" si="105"/>
        <v/>
      </c>
      <c r="H1688" s="13" t="str">
        <f t="shared" si="107"/>
        <v/>
      </c>
      <c r="I1688" s="13" t="str">
        <f>IF(G1688="","",IFERROR(IF(IF(K1688="","",INDEX(收费标合同信息维护!A:Q,MATCH(G1688,收费标合同信息维护!M:M,0),13))=G1688,"有","无"),"无"))</f>
        <v/>
      </c>
      <c r="J1688" s="3" t="s">
        <v>4294</v>
      </c>
      <c r="K1688" s="3" t="s">
        <v>6312</v>
      </c>
      <c r="L1688" s="3" t="s">
        <v>6620</v>
      </c>
      <c r="M1688" s="3" t="s">
        <v>6621</v>
      </c>
      <c r="N1688" s="3" t="s">
        <v>6477</v>
      </c>
      <c r="O1688" s="3" t="s">
        <v>6478</v>
      </c>
      <c r="P1688" s="3" t="s">
        <v>10191</v>
      </c>
      <c r="Q1688" s="3" t="s">
        <v>8543</v>
      </c>
      <c r="R1688" s="3" t="s">
        <v>6479</v>
      </c>
      <c r="S1688" s="3" t="s">
        <v>6480</v>
      </c>
      <c r="T1688" s="3" t="s">
        <v>6481</v>
      </c>
      <c r="U1688" s="3" t="s">
        <v>6716</v>
      </c>
      <c r="V1688" s="3" t="s">
        <v>6869</v>
      </c>
      <c r="W1688" s="3" t="s">
        <v>154</v>
      </c>
      <c r="X1688" s="3" t="s">
        <v>154</v>
      </c>
      <c r="Y1688" s="3" t="s">
        <v>154</v>
      </c>
      <c r="Z1688" s="3" t="s">
        <v>154</v>
      </c>
      <c r="AA1688" s="3" t="s">
        <v>154</v>
      </c>
      <c r="AB1688" s="3" t="s">
        <v>154</v>
      </c>
      <c r="AC1688" s="3" t="s">
        <v>154</v>
      </c>
      <c r="AD1688" s="3" t="s">
        <v>6151</v>
      </c>
      <c r="AE1688" s="3" t="s">
        <v>6151</v>
      </c>
      <c r="AF1688" s="3" t="s">
        <v>154</v>
      </c>
      <c r="AG1688" s="3" t="s">
        <v>154</v>
      </c>
      <c r="AH1688" s="3" t="s">
        <v>6478</v>
      </c>
      <c r="AI1688" s="3" t="s">
        <v>6482</v>
      </c>
      <c r="AJ1688" s="3" t="s">
        <v>17</v>
      </c>
    </row>
    <row r="1689" spans="1:36" ht="15">
      <c r="A1689" s="10">
        <v>1792</v>
      </c>
      <c r="B1689" t="str">
        <f>IF(K1689="总计","",INDEX(主数据!A:AD,MATCH(J1689,主数据!A:A,0),9))</f>
        <v>华北大区公司</v>
      </c>
      <c r="C1689" t="str">
        <f>IF(K1689="","",INDEX(主数据!A:AD,MATCH(J1689,主数据!A:A,0),11))</f>
        <v>银川城区</v>
      </c>
      <c r="D1689" t="str">
        <f t="shared" si="104"/>
        <v>YC19代收代付其他费用直接录入</v>
      </c>
      <c r="E1689" s="13" t="str">
        <f t="shared" si="106"/>
        <v/>
      </c>
      <c r="F1689" s="13" t="str">
        <f>IF(E1689="","",IFERROR(IF(IF(K1689="","",INDEX(收费标合同信息维护!A:Q,MATCH(D1689,收费标合同信息维护!J:J,0),10))=D1689,"有","无"),"无"))</f>
        <v/>
      </c>
      <c r="G1689" s="13" t="str">
        <f t="shared" si="105"/>
        <v/>
      </c>
      <c r="H1689" s="13" t="str">
        <f t="shared" si="107"/>
        <v/>
      </c>
      <c r="I1689" s="13" t="str">
        <f>IF(G1689="","",IFERROR(IF(IF(K1689="","",INDEX(收费标合同信息维护!A:Q,MATCH(G1689,收费标合同信息维护!M:M,0),13))=G1689,"有","无"),"无"))</f>
        <v/>
      </c>
      <c r="J1689" s="3" t="s">
        <v>4294</v>
      </c>
      <c r="K1689" s="3" t="s">
        <v>6312</v>
      </c>
      <c r="L1689" s="3" t="s">
        <v>6620</v>
      </c>
      <c r="M1689" s="3" t="s">
        <v>6621</v>
      </c>
      <c r="N1689" s="3" t="s">
        <v>6477</v>
      </c>
      <c r="O1689" s="3" t="s">
        <v>6478</v>
      </c>
      <c r="P1689" s="3" t="s">
        <v>8210</v>
      </c>
      <c r="Q1689" s="3" t="s">
        <v>8211</v>
      </c>
      <c r="R1689" s="3" t="s">
        <v>6479</v>
      </c>
      <c r="S1689" s="3" t="s">
        <v>6480</v>
      </c>
      <c r="T1689" s="3" t="s">
        <v>6481</v>
      </c>
      <c r="U1689" s="3" t="s">
        <v>6716</v>
      </c>
      <c r="V1689" s="3" t="s">
        <v>154</v>
      </c>
      <c r="W1689" s="3" t="s">
        <v>154</v>
      </c>
      <c r="X1689" s="3" t="s">
        <v>154</v>
      </c>
      <c r="Y1689" s="3" t="s">
        <v>154</v>
      </c>
      <c r="Z1689" s="3" t="s">
        <v>154</v>
      </c>
      <c r="AA1689" s="3" t="s">
        <v>154</v>
      </c>
      <c r="AB1689" s="3" t="s">
        <v>154</v>
      </c>
      <c r="AC1689" s="3" t="s">
        <v>154</v>
      </c>
      <c r="AD1689" s="3" t="s">
        <v>6151</v>
      </c>
      <c r="AE1689" s="3" t="s">
        <v>6151</v>
      </c>
      <c r="AF1689" s="3" t="s">
        <v>154</v>
      </c>
      <c r="AG1689" s="3" t="s">
        <v>154</v>
      </c>
      <c r="AH1689" s="3" t="s">
        <v>6478</v>
      </c>
      <c r="AI1689" s="3" t="s">
        <v>6482</v>
      </c>
      <c r="AJ1689" s="3" t="s">
        <v>18</v>
      </c>
    </row>
    <row r="1690" spans="1:36" ht="15">
      <c r="A1690" s="10">
        <v>1793</v>
      </c>
      <c r="B1690" t="str">
        <f>IF(K1690="总计","",INDEX(主数据!A:AD,MATCH(J1690,主数据!A:A,0),9))</f>
        <v>华北大区公司</v>
      </c>
      <c r="C1690" t="str">
        <f>IF(K1690="","",INDEX(主数据!A:AD,MATCH(J1690,主数据!A:A,0),11))</f>
        <v>银川城区</v>
      </c>
      <c r="D1690" t="str">
        <f t="shared" si="104"/>
        <v>YC19空置物业费标准方式30.00</v>
      </c>
      <c r="E1690" s="13" t="str">
        <f t="shared" si="106"/>
        <v>30.00</v>
      </c>
      <c r="F1690" s="13" t="str">
        <f>IF(E1690="","",IFERROR(IF(IF(K1690="","",INDEX(收费标合同信息维护!A:Q,MATCH(D1690,收费标合同信息维护!J:J,0),10))=D1690,"有","无"),"无"))</f>
        <v>无</v>
      </c>
      <c r="G1690" s="13" t="str">
        <f t="shared" si="105"/>
        <v/>
      </c>
      <c r="H1690" s="13" t="str">
        <f t="shared" si="107"/>
        <v/>
      </c>
      <c r="I1690" s="13" t="str">
        <f>IF(G1690="","",IFERROR(IF(IF(K1690="","",INDEX(收费标合同信息维护!A:Q,MATCH(G1690,收费标合同信息维护!M:M,0),13))=G1690,"有","无"),"无"))</f>
        <v/>
      </c>
      <c r="J1690" s="3" t="s">
        <v>4294</v>
      </c>
      <c r="K1690" s="3" t="s">
        <v>6312</v>
      </c>
      <c r="L1690" s="3" t="s">
        <v>6580</v>
      </c>
      <c r="M1690" s="3" t="s">
        <v>6581</v>
      </c>
      <c r="N1690" s="3" t="s">
        <v>6477</v>
      </c>
      <c r="O1690" s="3" t="s">
        <v>6478</v>
      </c>
      <c r="P1690" s="3" t="s">
        <v>10192</v>
      </c>
      <c r="Q1690" s="3" t="s">
        <v>10192</v>
      </c>
      <c r="R1690" s="3" t="s">
        <v>6484</v>
      </c>
      <c r="S1690" s="3" t="s">
        <v>6485</v>
      </c>
      <c r="T1690" s="3" t="s">
        <v>6751</v>
      </c>
      <c r="U1690" s="3" t="s">
        <v>7030</v>
      </c>
      <c r="V1690" s="3" t="s">
        <v>6710</v>
      </c>
      <c r="W1690" s="3" t="s">
        <v>154</v>
      </c>
      <c r="X1690" s="3" t="s">
        <v>154</v>
      </c>
      <c r="Y1690" s="3" t="s">
        <v>154</v>
      </c>
      <c r="Z1690" s="3" t="s">
        <v>154</v>
      </c>
      <c r="AA1690" s="3" t="s">
        <v>154</v>
      </c>
      <c r="AB1690" s="3" t="s">
        <v>154</v>
      </c>
      <c r="AC1690" s="3" t="s">
        <v>154</v>
      </c>
      <c r="AD1690" s="3" t="s">
        <v>6151</v>
      </c>
      <c r="AE1690" s="3" t="s">
        <v>6151</v>
      </c>
      <c r="AF1690" s="3" t="s">
        <v>154</v>
      </c>
      <c r="AG1690" s="3" t="s">
        <v>154</v>
      </c>
      <c r="AH1690" s="3" t="s">
        <v>6597</v>
      </c>
      <c r="AI1690" s="3" t="s">
        <v>6482</v>
      </c>
      <c r="AJ1690" s="3" t="s">
        <v>6489</v>
      </c>
    </row>
    <row r="1691" spans="1:36" ht="15">
      <c r="A1691" s="10">
        <v>1794</v>
      </c>
      <c r="B1691" t="str">
        <f>IF(K1691="总计","",INDEX(主数据!A:AD,MATCH(J1691,主数据!A:A,0),9))</f>
        <v>华北大区公司</v>
      </c>
      <c r="C1691" t="str">
        <f>IF(K1691="","",INDEX(主数据!A:AD,MATCH(J1691,主数据!A:A,0),11))</f>
        <v>银川城区</v>
      </c>
      <c r="D1691" t="str">
        <f t="shared" si="104"/>
        <v>YC19空置物业费标准方式30.00</v>
      </c>
      <c r="E1691" s="13" t="str">
        <f t="shared" si="106"/>
        <v>30.00</v>
      </c>
      <c r="F1691" s="13" t="str">
        <f>IF(E1691="","",IFERROR(IF(IF(K1691="","",INDEX(收费标合同信息维护!A:Q,MATCH(D1691,收费标合同信息维护!J:J,0),10))=D1691,"有","无"),"无"))</f>
        <v>无</v>
      </c>
      <c r="G1691" s="13" t="str">
        <f t="shared" si="105"/>
        <v/>
      </c>
      <c r="H1691" s="13" t="str">
        <f t="shared" si="107"/>
        <v/>
      </c>
      <c r="I1691" s="13" t="str">
        <f>IF(G1691="","",IFERROR(IF(IF(K1691="","",INDEX(收费标合同信息维护!A:Q,MATCH(G1691,收费标合同信息维护!M:M,0),13))=G1691,"有","无"),"无"))</f>
        <v/>
      </c>
      <c r="J1691" s="3" t="s">
        <v>4294</v>
      </c>
      <c r="K1691" s="3" t="s">
        <v>6312</v>
      </c>
      <c r="L1691" s="3" t="s">
        <v>6580</v>
      </c>
      <c r="M1691" s="3" t="s">
        <v>6581</v>
      </c>
      <c r="N1691" s="3" t="s">
        <v>6477</v>
      </c>
      <c r="O1691" s="3" t="s">
        <v>6478</v>
      </c>
      <c r="P1691" s="3" t="s">
        <v>10193</v>
      </c>
      <c r="Q1691" s="3" t="s">
        <v>10194</v>
      </c>
      <c r="R1691" s="3" t="s">
        <v>6484</v>
      </c>
      <c r="S1691" s="3" t="s">
        <v>6491</v>
      </c>
      <c r="T1691" s="3" t="s">
        <v>6587</v>
      </c>
      <c r="U1691" s="3" t="s">
        <v>6555</v>
      </c>
      <c r="V1691" s="3" t="s">
        <v>6710</v>
      </c>
      <c r="W1691" s="3" t="s">
        <v>154</v>
      </c>
      <c r="X1691" s="3" t="s">
        <v>154</v>
      </c>
      <c r="Y1691" s="3" t="s">
        <v>154</v>
      </c>
      <c r="Z1691" s="3" t="s">
        <v>154</v>
      </c>
      <c r="AA1691" s="3" t="s">
        <v>154</v>
      </c>
      <c r="AB1691" s="3" t="s">
        <v>154</v>
      </c>
      <c r="AC1691" s="3" t="s">
        <v>154</v>
      </c>
      <c r="AD1691" s="3" t="s">
        <v>6151</v>
      </c>
      <c r="AE1691" s="3" t="s">
        <v>6151</v>
      </c>
      <c r="AF1691" s="3" t="s">
        <v>154</v>
      </c>
      <c r="AG1691" s="3" t="s">
        <v>154</v>
      </c>
      <c r="AH1691" s="3" t="s">
        <v>6597</v>
      </c>
      <c r="AI1691" s="3" t="s">
        <v>6482</v>
      </c>
      <c r="AJ1691" s="3" t="s">
        <v>6489</v>
      </c>
    </row>
    <row r="1692" spans="1:36" ht="15">
      <c r="A1692" s="10">
        <v>1795</v>
      </c>
      <c r="B1692" t="str">
        <f>IF(K1692="总计","",INDEX(主数据!A:AD,MATCH(J1692,主数据!A:A,0),9))</f>
        <v>华北大区公司</v>
      </c>
      <c r="C1692" t="str">
        <f>IF(K1692="","",INDEX(主数据!A:AD,MATCH(J1692,主数据!A:A,0),11))</f>
        <v>银川城区</v>
      </c>
      <c r="D1692" t="str">
        <f t="shared" si="104"/>
        <v>YC19空置物业费直接录入</v>
      </c>
      <c r="E1692" s="13" t="str">
        <f t="shared" si="106"/>
        <v/>
      </c>
      <c r="F1692" s="13" t="str">
        <f>IF(E1692="","",IFERROR(IF(IF(K1692="","",INDEX(收费标合同信息维护!A:Q,MATCH(D1692,收费标合同信息维护!J:J,0),10))=D1692,"有","无"),"无"))</f>
        <v/>
      </c>
      <c r="G1692" s="13" t="str">
        <f t="shared" si="105"/>
        <v/>
      </c>
      <c r="H1692" s="13" t="str">
        <f t="shared" si="107"/>
        <v/>
      </c>
      <c r="I1692" s="13" t="str">
        <f>IF(G1692="","",IFERROR(IF(IF(K1692="","",INDEX(收费标合同信息维护!A:Q,MATCH(G1692,收费标合同信息维护!M:M,0),13))=G1692,"有","无"),"无"))</f>
        <v/>
      </c>
      <c r="J1692" s="3" t="s">
        <v>4294</v>
      </c>
      <c r="K1692" s="3" t="s">
        <v>6312</v>
      </c>
      <c r="L1692" s="3" t="s">
        <v>6580</v>
      </c>
      <c r="M1692" s="3" t="s">
        <v>6581</v>
      </c>
      <c r="N1692" s="3" t="s">
        <v>6477</v>
      </c>
      <c r="O1692" s="3" t="s">
        <v>6478</v>
      </c>
      <c r="P1692" s="3" t="s">
        <v>10195</v>
      </c>
      <c r="Q1692" s="3" t="s">
        <v>6581</v>
      </c>
      <c r="R1692" s="3" t="s">
        <v>6479</v>
      </c>
      <c r="S1692" s="3" t="s">
        <v>6480</v>
      </c>
      <c r="T1692" s="3" t="s">
        <v>6481</v>
      </c>
      <c r="U1692" s="3" t="s">
        <v>154</v>
      </c>
      <c r="V1692" s="3" t="s">
        <v>154</v>
      </c>
      <c r="W1692" s="3" t="s">
        <v>154</v>
      </c>
      <c r="X1692" s="3" t="s">
        <v>154</v>
      </c>
      <c r="Y1692" s="3" t="s">
        <v>154</v>
      </c>
      <c r="Z1692" s="3" t="s">
        <v>154</v>
      </c>
      <c r="AA1692" s="3" t="s">
        <v>154</v>
      </c>
      <c r="AB1692" s="3" t="s">
        <v>154</v>
      </c>
      <c r="AC1692" s="3" t="s">
        <v>154</v>
      </c>
      <c r="AD1692" s="3" t="s">
        <v>6151</v>
      </c>
      <c r="AE1692" s="3" t="s">
        <v>6151</v>
      </c>
      <c r="AF1692" s="3" t="s">
        <v>154</v>
      </c>
      <c r="AG1692" s="3" t="s">
        <v>154</v>
      </c>
      <c r="AH1692" s="3" t="s">
        <v>6597</v>
      </c>
      <c r="AI1692" s="3" t="s">
        <v>6482</v>
      </c>
      <c r="AJ1692" s="3" t="s">
        <v>6489</v>
      </c>
    </row>
    <row r="1693" spans="1:36" ht="30">
      <c r="A1693" s="10">
        <v>1796</v>
      </c>
      <c r="B1693" t="str">
        <f>IF(K1693="总计","",INDEX(主数据!A:AD,MATCH(J1693,主数据!A:A,0),9))</f>
        <v>华西大区公司</v>
      </c>
      <c r="C1693" t="str">
        <f>IF(K1693="","",INDEX(主数据!A:AD,MATCH(J1693,主数据!A:A,0),11))</f>
        <v>成都西北区</v>
      </c>
      <c r="D1693" t="str">
        <f t="shared" si="104"/>
        <v>CD34销售中心物业费直接录入</v>
      </c>
      <c r="E1693" s="13" t="str">
        <f t="shared" si="106"/>
        <v/>
      </c>
      <c r="F1693" s="13" t="str">
        <f>IF(E1693="","",IFERROR(IF(IF(K1693="","",INDEX(收费标合同信息维护!A:Q,MATCH(D1693,收费标合同信息维护!J:J,0),10))=D1693,"有","无"),"无"))</f>
        <v/>
      </c>
      <c r="G1693" s="13" t="str">
        <f t="shared" si="105"/>
        <v/>
      </c>
      <c r="H1693" s="13" t="str">
        <f t="shared" si="107"/>
        <v/>
      </c>
      <c r="I1693" s="13" t="str">
        <f>IF(G1693="","",IFERROR(IF(IF(K1693="","",INDEX(收费标合同信息维护!A:Q,MATCH(G1693,收费标合同信息维护!M:M,0),13))=G1693,"有","无"),"无"))</f>
        <v/>
      </c>
      <c r="J1693" s="3" t="s">
        <v>2912</v>
      </c>
      <c r="K1693" s="3" t="s">
        <v>10196</v>
      </c>
      <c r="L1693" s="3" t="s">
        <v>6638</v>
      </c>
      <c r="M1693" s="3" t="s">
        <v>6639</v>
      </c>
      <c r="N1693" s="3" t="s">
        <v>6477</v>
      </c>
      <c r="O1693" s="3" t="s">
        <v>6478</v>
      </c>
      <c r="P1693" s="3" t="s">
        <v>10197</v>
      </c>
      <c r="Q1693" s="3" t="s">
        <v>7202</v>
      </c>
      <c r="R1693" s="3" t="s">
        <v>6479</v>
      </c>
      <c r="S1693" s="3" t="s">
        <v>6480</v>
      </c>
      <c r="T1693" s="3" t="s">
        <v>10198</v>
      </c>
      <c r="U1693" s="3" t="s">
        <v>154</v>
      </c>
      <c r="V1693" s="3" t="s">
        <v>154</v>
      </c>
      <c r="W1693" s="3" t="s">
        <v>154</v>
      </c>
      <c r="X1693" s="3" t="s">
        <v>154</v>
      </c>
      <c r="Y1693" s="3" t="s">
        <v>154</v>
      </c>
      <c r="Z1693" s="3" t="s">
        <v>154</v>
      </c>
      <c r="AA1693" s="3" t="s">
        <v>154</v>
      </c>
      <c r="AB1693" s="3" t="s">
        <v>154</v>
      </c>
      <c r="AC1693" s="3" t="s">
        <v>154</v>
      </c>
      <c r="AD1693" s="3" t="s">
        <v>6151</v>
      </c>
      <c r="AE1693" s="3" t="s">
        <v>6151</v>
      </c>
      <c r="AF1693" s="3" t="s">
        <v>154</v>
      </c>
      <c r="AG1693" s="3" t="s">
        <v>154</v>
      </c>
      <c r="AH1693" s="3" t="s">
        <v>6478</v>
      </c>
      <c r="AI1693" s="3" t="s">
        <v>6482</v>
      </c>
      <c r="AJ1693" s="3" t="s">
        <v>6033</v>
      </c>
    </row>
    <row r="1694" spans="1:36" ht="15">
      <c r="A1694" s="10">
        <v>1797</v>
      </c>
      <c r="B1694" t="str">
        <f>IF(K1694="总计","",INDEX(主数据!A:AD,MATCH(J1694,主数据!A:A,0),9))</f>
        <v>华西大区公司</v>
      </c>
      <c r="C1694" t="str">
        <f>IF(K1694="","",INDEX(主数据!A:AD,MATCH(J1694,主数据!A:A,0),11))</f>
        <v>成都东区</v>
      </c>
      <c r="D1694" t="str">
        <f t="shared" si="104"/>
        <v>CD54物业服务费直接录入</v>
      </c>
      <c r="E1694" s="13" t="str">
        <f t="shared" si="106"/>
        <v/>
      </c>
      <c r="F1694" s="13" t="str">
        <f>IF(E1694="","",IFERROR(IF(IF(K1694="","",INDEX(收费标合同信息维护!A:Q,MATCH(D1694,收费标合同信息维护!J:J,0),10))=D1694,"有","无"),"无"))</f>
        <v/>
      </c>
      <c r="G1694" s="13" t="str">
        <f t="shared" si="105"/>
        <v/>
      </c>
      <c r="H1694" s="13" t="str">
        <f t="shared" si="107"/>
        <v/>
      </c>
      <c r="I1694" s="13" t="str">
        <f>IF(G1694="","",IFERROR(IF(IF(K1694="","",INDEX(收费标合同信息维护!A:Q,MATCH(G1694,收费标合同信息维护!M:M,0),13))=G1694,"有","无"),"无"))</f>
        <v/>
      </c>
      <c r="J1694" s="3" t="s">
        <v>3490</v>
      </c>
      <c r="K1694" s="3" t="s">
        <v>10199</v>
      </c>
      <c r="L1694" s="3" t="s">
        <v>6025</v>
      </c>
      <c r="M1694" s="3" t="s">
        <v>6026</v>
      </c>
      <c r="N1694" s="3" t="s">
        <v>6477</v>
      </c>
      <c r="O1694" s="3" t="s">
        <v>6478</v>
      </c>
      <c r="P1694" s="3" t="s">
        <v>10200</v>
      </c>
      <c r="Q1694" s="3" t="s">
        <v>10201</v>
      </c>
      <c r="R1694" s="3" t="s">
        <v>6479</v>
      </c>
      <c r="S1694" s="3" t="s">
        <v>6480</v>
      </c>
      <c r="T1694" s="3" t="s">
        <v>10202</v>
      </c>
      <c r="U1694" s="3" t="s">
        <v>154</v>
      </c>
      <c r="V1694" s="3" t="s">
        <v>154</v>
      </c>
      <c r="W1694" s="3" t="s">
        <v>154</v>
      </c>
      <c r="X1694" s="3" t="s">
        <v>154</v>
      </c>
      <c r="Y1694" s="3" t="s">
        <v>154</v>
      </c>
      <c r="Z1694" s="3" t="s">
        <v>154</v>
      </c>
      <c r="AA1694" s="3" t="s">
        <v>154</v>
      </c>
      <c r="AB1694" s="3" t="s">
        <v>154</v>
      </c>
      <c r="AC1694" s="3" t="s">
        <v>154</v>
      </c>
      <c r="AD1694" s="3" t="s">
        <v>6151</v>
      </c>
      <c r="AE1694" s="3" t="s">
        <v>6151</v>
      </c>
      <c r="AF1694" s="3" t="s">
        <v>154</v>
      </c>
      <c r="AG1694" s="3" t="s">
        <v>154</v>
      </c>
      <c r="AH1694" s="3" t="s">
        <v>6478</v>
      </c>
      <c r="AI1694" s="3" t="s">
        <v>6482</v>
      </c>
      <c r="AJ1694" s="3" t="s">
        <v>6489</v>
      </c>
    </row>
    <row r="1695" spans="1:36" ht="15">
      <c r="A1695" s="10">
        <v>1798</v>
      </c>
      <c r="B1695" t="str">
        <f>IF(K1695="总计","",INDEX(主数据!A:AD,MATCH(J1695,主数据!A:A,0),9))</f>
        <v>华西大区公司</v>
      </c>
      <c r="C1695" t="str">
        <f>IF(K1695="","",INDEX(主数据!A:AD,MATCH(J1695,主数据!A:A,0),11))</f>
        <v>成都东区</v>
      </c>
      <c r="D1695" t="str">
        <f t="shared" si="104"/>
        <v>CD54销售中心物业费定额</v>
      </c>
      <c r="E1695" s="13" t="str">
        <f t="shared" si="106"/>
        <v/>
      </c>
      <c r="F1695" s="13" t="str">
        <f>IF(E1695="","",IFERROR(IF(IF(K1695="","",INDEX(收费标合同信息维护!A:Q,MATCH(D1695,收费标合同信息维护!J:J,0),10))=D1695,"有","无"),"无"))</f>
        <v/>
      </c>
      <c r="G1695" s="13" t="str">
        <f t="shared" si="105"/>
        <v>CD54销售中心物业费定额88904.00</v>
      </c>
      <c r="H1695" s="13" t="str">
        <f t="shared" si="107"/>
        <v>88904.00</v>
      </c>
      <c r="I1695" s="13" t="str">
        <f>IF(G1695="","",IFERROR(IF(IF(K1695="","",INDEX(收费标合同信息维护!A:Q,MATCH(G1695,收费标合同信息维护!M:M,0),13))=G1695,"有","无"),"无"))</f>
        <v>无</v>
      </c>
      <c r="J1695" s="3" t="s">
        <v>3490</v>
      </c>
      <c r="K1695" s="3" t="s">
        <v>10199</v>
      </c>
      <c r="L1695" s="3" t="s">
        <v>6638</v>
      </c>
      <c r="M1695" s="3" t="s">
        <v>6639</v>
      </c>
      <c r="N1695" s="3" t="s">
        <v>6477</v>
      </c>
      <c r="O1695" s="3" t="s">
        <v>6478</v>
      </c>
      <c r="P1695" s="3" t="s">
        <v>10203</v>
      </c>
      <c r="Q1695" s="3" t="s">
        <v>7202</v>
      </c>
      <c r="R1695" s="3" t="s">
        <v>6490</v>
      </c>
      <c r="S1695" s="3" t="s">
        <v>6491</v>
      </c>
      <c r="T1695" s="3" t="s">
        <v>6514</v>
      </c>
      <c r="U1695" s="3" t="s">
        <v>154</v>
      </c>
      <c r="V1695" s="3" t="s">
        <v>154</v>
      </c>
      <c r="W1695" s="3" t="s">
        <v>10204</v>
      </c>
      <c r="X1695" s="3" t="s">
        <v>154</v>
      </c>
      <c r="Y1695" s="3" t="s">
        <v>154</v>
      </c>
      <c r="Z1695" s="3" t="s">
        <v>154</v>
      </c>
      <c r="AA1695" s="3" t="s">
        <v>154</v>
      </c>
      <c r="AB1695" s="3" t="s">
        <v>154</v>
      </c>
      <c r="AC1695" s="3" t="s">
        <v>154</v>
      </c>
      <c r="AD1695" s="3" t="s">
        <v>6151</v>
      </c>
      <c r="AE1695" s="3" t="s">
        <v>6151</v>
      </c>
      <c r="AF1695" s="3" t="s">
        <v>154</v>
      </c>
      <c r="AG1695" s="3" t="s">
        <v>154</v>
      </c>
      <c r="AH1695" s="3" t="s">
        <v>6478</v>
      </c>
      <c r="AI1695" s="3" t="s">
        <v>6482</v>
      </c>
      <c r="AJ1695" s="3" t="s">
        <v>6489</v>
      </c>
    </row>
    <row r="1696" spans="1:36" ht="15">
      <c r="A1696" s="10">
        <v>1799</v>
      </c>
      <c r="B1696" t="str">
        <f>IF(K1696="总计","",INDEX(主数据!A:AD,MATCH(J1696,主数据!A:A,0),9))</f>
        <v>华北大区公司</v>
      </c>
      <c r="C1696" t="str">
        <f>IF(K1696="","",INDEX(主数据!A:AD,MATCH(J1696,主数据!A:A,0),11))</f>
        <v>华为IFM西南区管理处</v>
      </c>
      <c r="D1696" t="str">
        <f t="shared" si="104"/>
        <v>CD58物业服务费定额</v>
      </c>
      <c r="E1696" s="13" t="str">
        <f t="shared" si="106"/>
        <v/>
      </c>
      <c r="F1696" s="13" t="str">
        <f>IF(E1696="","",IFERROR(IF(IF(K1696="","",INDEX(收费标合同信息维护!A:Q,MATCH(D1696,收费标合同信息维护!J:J,0),10))=D1696,"有","无"),"无"))</f>
        <v/>
      </c>
      <c r="G1696" s="13" t="str">
        <f t="shared" si="105"/>
        <v>CD58物业服务费定额131213.68</v>
      </c>
      <c r="H1696" s="13" t="str">
        <f t="shared" si="107"/>
        <v>131213.68</v>
      </c>
      <c r="I1696" s="13" t="str">
        <f>IF(G1696="","",IFERROR(IF(IF(K1696="","",INDEX(收费标合同信息维护!A:Q,MATCH(G1696,收费标合同信息维护!M:M,0),13))=G1696,"有","无"),"无"))</f>
        <v>无</v>
      </c>
      <c r="J1696" s="3" t="s">
        <v>3677</v>
      </c>
      <c r="K1696" s="3" t="s">
        <v>10205</v>
      </c>
      <c r="L1696" s="3" t="s">
        <v>6025</v>
      </c>
      <c r="M1696" s="3" t="s">
        <v>6026</v>
      </c>
      <c r="N1696" s="3" t="s">
        <v>6477</v>
      </c>
      <c r="O1696" s="3" t="s">
        <v>6478</v>
      </c>
      <c r="P1696" s="3" t="s">
        <v>6025</v>
      </c>
      <c r="Q1696" s="3" t="s">
        <v>6026</v>
      </c>
      <c r="R1696" s="3" t="s">
        <v>6490</v>
      </c>
      <c r="S1696" s="3" t="s">
        <v>6491</v>
      </c>
      <c r="T1696" s="3" t="s">
        <v>6537</v>
      </c>
      <c r="U1696" s="3" t="s">
        <v>7085</v>
      </c>
      <c r="V1696" s="3" t="s">
        <v>154</v>
      </c>
      <c r="W1696" s="3" t="s">
        <v>10206</v>
      </c>
      <c r="X1696" s="3" t="s">
        <v>154</v>
      </c>
      <c r="Y1696" s="3" t="s">
        <v>154</v>
      </c>
      <c r="Z1696" s="3" t="s">
        <v>154</v>
      </c>
      <c r="AA1696" s="3" t="s">
        <v>154</v>
      </c>
      <c r="AB1696" s="3" t="s">
        <v>154</v>
      </c>
      <c r="AC1696" s="3" t="s">
        <v>154</v>
      </c>
      <c r="AD1696" s="3" t="s">
        <v>6151</v>
      </c>
      <c r="AE1696" s="3" t="s">
        <v>6151</v>
      </c>
      <c r="AF1696" s="3" t="s">
        <v>6040</v>
      </c>
      <c r="AG1696" s="3" t="s">
        <v>154</v>
      </c>
      <c r="AH1696" s="3" t="s">
        <v>6597</v>
      </c>
      <c r="AI1696" s="3" t="s">
        <v>6482</v>
      </c>
      <c r="AJ1696" s="3" t="s">
        <v>6033</v>
      </c>
    </row>
    <row r="1697" spans="1:36" ht="30">
      <c r="A1697" s="10">
        <v>1800</v>
      </c>
      <c r="B1697" t="str">
        <f>IF(K1697="总计","",INDEX(主数据!A:AD,MATCH(J1697,主数据!A:A,0),9))</f>
        <v>华北大区公司</v>
      </c>
      <c r="C1697" t="str">
        <f>IF(K1697="","",INDEX(主数据!A:AD,MATCH(J1697,主数据!A:A,0),11))</f>
        <v>华为IFM北方区管理处</v>
      </c>
      <c r="D1697" t="str">
        <f t="shared" si="104"/>
        <v>JN29销售中心物业费直接录入</v>
      </c>
      <c r="E1697" s="13" t="str">
        <f t="shared" si="106"/>
        <v/>
      </c>
      <c r="F1697" s="13" t="str">
        <f>IF(E1697="","",IFERROR(IF(IF(K1697="","",INDEX(收费标合同信息维护!A:Q,MATCH(D1697,收费标合同信息维护!J:J,0),10))=D1697,"有","无"),"无"))</f>
        <v/>
      </c>
      <c r="G1697" s="13" t="str">
        <f t="shared" si="105"/>
        <v/>
      </c>
      <c r="H1697" s="13" t="str">
        <f t="shared" si="107"/>
        <v/>
      </c>
      <c r="I1697" s="13" t="str">
        <f>IF(G1697="","",IFERROR(IF(IF(K1697="","",INDEX(收费标合同信息维护!A:Q,MATCH(G1697,收费标合同信息维护!M:M,0),13))=G1697,"有","无"),"无"))</f>
        <v/>
      </c>
      <c r="J1697" s="3" t="s">
        <v>3486</v>
      </c>
      <c r="K1697" s="3" t="s">
        <v>10207</v>
      </c>
      <c r="L1697" s="3" t="s">
        <v>6638</v>
      </c>
      <c r="M1697" s="3" t="s">
        <v>6639</v>
      </c>
      <c r="N1697" s="3" t="s">
        <v>6477</v>
      </c>
      <c r="O1697" s="3" t="s">
        <v>6478</v>
      </c>
      <c r="P1697" s="3" t="s">
        <v>10208</v>
      </c>
      <c r="Q1697" s="3" t="s">
        <v>6639</v>
      </c>
      <c r="R1697" s="3" t="s">
        <v>6479</v>
      </c>
      <c r="S1697" s="3" t="s">
        <v>6480</v>
      </c>
      <c r="T1697" s="3" t="s">
        <v>7266</v>
      </c>
      <c r="U1697" s="3" t="s">
        <v>154</v>
      </c>
      <c r="V1697" s="3" t="s">
        <v>154</v>
      </c>
      <c r="W1697" s="3" t="s">
        <v>154</v>
      </c>
      <c r="X1697" s="3" t="s">
        <v>154</v>
      </c>
      <c r="Y1697" s="3" t="s">
        <v>154</v>
      </c>
      <c r="Z1697" s="3" t="s">
        <v>154</v>
      </c>
      <c r="AA1697" s="3" t="s">
        <v>154</v>
      </c>
      <c r="AB1697" s="3" t="s">
        <v>154</v>
      </c>
      <c r="AC1697" s="3" t="s">
        <v>154</v>
      </c>
      <c r="AD1697" s="3" t="s">
        <v>6151</v>
      </c>
      <c r="AE1697" s="3" t="s">
        <v>6151</v>
      </c>
      <c r="AF1697" s="3" t="s">
        <v>154</v>
      </c>
      <c r="AG1697" s="3" t="s">
        <v>154</v>
      </c>
      <c r="AH1697" s="3" t="s">
        <v>6478</v>
      </c>
      <c r="AI1697" s="3" t="s">
        <v>6482</v>
      </c>
      <c r="AJ1697" s="3" t="s">
        <v>6033</v>
      </c>
    </row>
    <row r="1698" spans="1:36" ht="30">
      <c r="A1698" s="10">
        <v>1801</v>
      </c>
      <c r="B1698" t="str">
        <f>IF(K1698="总计","",INDEX(主数据!A:AD,MATCH(J1698,主数据!A:A,0),9))</f>
        <v>华北大区公司</v>
      </c>
      <c r="C1698" t="str">
        <f>IF(K1698="","",INDEX(主数据!A:AD,MATCH(J1698,主数据!A:A,0),11))</f>
        <v>华为IFM北方区管理处</v>
      </c>
      <c r="D1698" t="str">
        <f t="shared" si="104"/>
        <v>NM98物业服务费定额</v>
      </c>
      <c r="E1698" s="13" t="str">
        <f t="shared" si="106"/>
        <v/>
      </c>
      <c r="F1698" s="13" t="str">
        <f>IF(E1698="","",IFERROR(IF(IF(K1698="","",INDEX(收费标合同信息维护!A:Q,MATCH(D1698,收费标合同信息维护!J:J,0),10))=D1698,"有","无"),"无"))</f>
        <v/>
      </c>
      <c r="G1698" s="13" t="str">
        <f t="shared" si="105"/>
        <v>NM98物业服务费定额119744.61</v>
      </c>
      <c r="H1698" s="13" t="str">
        <f t="shared" si="107"/>
        <v>119744.61</v>
      </c>
      <c r="I1698" s="13" t="str">
        <f>IF(G1698="","",IFERROR(IF(IF(K1698="","",INDEX(收费标合同信息维护!A:Q,MATCH(G1698,收费标合同信息维护!M:M,0),13))=G1698,"有","无"),"无"))</f>
        <v>无</v>
      </c>
      <c r="J1698" s="3" t="s">
        <v>3480</v>
      </c>
      <c r="K1698" s="3" t="s">
        <v>10209</v>
      </c>
      <c r="L1698" s="3" t="s">
        <v>6025</v>
      </c>
      <c r="M1698" s="3" t="s">
        <v>6026</v>
      </c>
      <c r="N1698" s="3" t="s">
        <v>6477</v>
      </c>
      <c r="O1698" s="3" t="s">
        <v>6478</v>
      </c>
      <c r="P1698" s="3" t="s">
        <v>6025</v>
      </c>
      <c r="Q1698" s="3" t="s">
        <v>7043</v>
      </c>
      <c r="R1698" s="3" t="s">
        <v>6490</v>
      </c>
      <c r="S1698" s="3" t="s">
        <v>6491</v>
      </c>
      <c r="T1698" s="3" t="s">
        <v>7127</v>
      </c>
      <c r="U1698" s="3" t="s">
        <v>154</v>
      </c>
      <c r="V1698" s="3" t="s">
        <v>154</v>
      </c>
      <c r="W1698" s="3" t="s">
        <v>10210</v>
      </c>
      <c r="X1698" s="3" t="s">
        <v>154</v>
      </c>
      <c r="Y1698" s="3" t="s">
        <v>154</v>
      </c>
      <c r="Z1698" s="3" t="s">
        <v>154</v>
      </c>
      <c r="AA1698" s="3" t="s">
        <v>154</v>
      </c>
      <c r="AB1698" s="3" t="s">
        <v>154</v>
      </c>
      <c r="AC1698" s="3" t="s">
        <v>154</v>
      </c>
      <c r="AD1698" s="3" t="s">
        <v>6151</v>
      </c>
      <c r="AE1698" s="3" t="s">
        <v>6151</v>
      </c>
      <c r="AF1698" s="3" t="s">
        <v>6040</v>
      </c>
      <c r="AG1698" s="3" t="s">
        <v>154</v>
      </c>
      <c r="AH1698" s="3" t="s">
        <v>6478</v>
      </c>
      <c r="AI1698" s="3" t="s">
        <v>6482</v>
      </c>
      <c r="AJ1698" s="3" t="s">
        <v>6033</v>
      </c>
    </row>
    <row r="1699" spans="1:36" ht="30">
      <c r="A1699" s="10">
        <v>1802</v>
      </c>
      <c r="B1699" t="str">
        <f>IF(K1699="总计","",INDEX(主数据!A:AD,MATCH(J1699,主数据!A:A,0),9))</f>
        <v>华北大区公司</v>
      </c>
      <c r="C1699" t="str">
        <f>IF(K1699="","",INDEX(主数据!A:AD,MATCH(J1699,主数据!A:A,0),11))</f>
        <v>华为IFM北方区管理处</v>
      </c>
      <c r="D1699" t="str">
        <f t="shared" si="104"/>
        <v>NM98物业服务费定额</v>
      </c>
      <c r="E1699" s="13" t="str">
        <f t="shared" si="106"/>
        <v/>
      </c>
      <c r="F1699" s="13" t="str">
        <f>IF(E1699="","",IFERROR(IF(IF(K1699="","",INDEX(收费标合同信息维护!A:Q,MATCH(D1699,收费标合同信息维护!J:J,0),10))=D1699,"有","无"),"无"))</f>
        <v/>
      </c>
      <c r="G1699" s="13" t="str">
        <f t="shared" si="105"/>
        <v>NM98物业服务费定额57056.45</v>
      </c>
      <c r="H1699" s="13" t="str">
        <f t="shared" si="107"/>
        <v>57056.45</v>
      </c>
      <c r="I1699" s="13" t="str">
        <f>IF(G1699="","",IFERROR(IF(IF(K1699="","",INDEX(收费标合同信息维护!A:Q,MATCH(G1699,收费标合同信息维护!M:M,0),13))=G1699,"有","无"),"无"))</f>
        <v>无</v>
      </c>
      <c r="J1699" s="3" t="s">
        <v>3480</v>
      </c>
      <c r="K1699" s="3" t="s">
        <v>10209</v>
      </c>
      <c r="L1699" s="3" t="s">
        <v>6025</v>
      </c>
      <c r="M1699" s="3" t="s">
        <v>6026</v>
      </c>
      <c r="N1699" s="3" t="s">
        <v>6477</v>
      </c>
      <c r="O1699" s="3" t="s">
        <v>6478</v>
      </c>
      <c r="P1699" s="3" t="s">
        <v>10211</v>
      </c>
      <c r="Q1699" s="3" t="s">
        <v>6026</v>
      </c>
      <c r="R1699" s="3" t="s">
        <v>6490</v>
      </c>
      <c r="S1699" s="3" t="s">
        <v>6491</v>
      </c>
      <c r="T1699" s="3" t="s">
        <v>6633</v>
      </c>
      <c r="U1699" s="3" t="s">
        <v>6533</v>
      </c>
      <c r="V1699" s="3" t="s">
        <v>154</v>
      </c>
      <c r="W1699" s="3" t="s">
        <v>10212</v>
      </c>
      <c r="X1699" s="3" t="s">
        <v>154</v>
      </c>
      <c r="Y1699" s="3" t="s">
        <v>154</v>
      </c>
      <c r="Z1699" s="3" t="s">
        <v>154</v>
      </c>
      <c r="AA1699" s="3" t="s">
        <v>154</v>
      </c>
      <c r="AB1699" s="3" t="s">
        <v>154</v>
      </c>
      <c r="AC1699" s="3" t="s">
        <v>154</v>
      </c>
      <c r="AD1699" s="3" t="s">
        <v>6151</v>
      </c>
      <c r="AE1699" s="3" t="s">
        <v>6151</v>
      </c>
      <c r="AF1699" s="3" t="s">
        <v>154</v>
      </c>
      <c r="AG1699" s="3" t="s">
        <v>154</v>
      </c>
      <c r="AH1699" s="3" t="s">
        <v>6478</v>
      </c>
      <c r="AI1699" s="3" t="s">
        <v>6482</v>
      </c>
      <c r="AJ1699" s="3" t="s">
        <v>6489</v>
      </c>
    </row>
    <row r="1700" spans="1:36" ht="15">
      <c r="A1700" s="10">
        <v>1803</v>
      </c>
      <c r="B1700" t="str">
        <f>IF(K1700="总计","",INDEX(主数据!A:AD,MATCH(J1700,主数据!A:A,0),9))</f>
        <v>环渤海大区公司</v>
      </c>
      <c r="C1700" t="str">
        <f>IF(K1700="","",INDEX(主数据!A:AD,MATCH(J1700,主数据!A:A,0),11))</f>
        <v>天津生态城城区</v>
      </c>
      <c r="D1700" t="str">
        <f t="shared" si="104"/>
        <v>TJ90物业服务费标准方式3.90</v>
      </c>
      <c r="E1700" s="13" t="str">
        <f t="shared" si="106"/>
        <v>3.90</v>
      </c>
      <c r="F1700" s="13" t="str">
        <f>IF(E1700="","",IFERROR(IF(IF(K1700="","",INDEX(收费标合同信息维护!A:Q,MATCH(D1700,收费标合同信息维护!J:J,0),10))=D1700,"有","无"),"无"))</f>
        <v>无</v>
      </c>
      <c r="G1700" s="13" t="str">
        <f t="shared" si="105"/>
        <v/>
      </c>
      <c r="H1700" s="13" t="str">
        <f t="shared" si="107"/>
        <v/>
      </c>
      <c r="I1700" s="13" t="str">
        <f>IF(G1700="","",IFERROR(IF(IF(K1700="","",INDEX(收费标合同信息维护!A:Q,MATCH(G1700,收费标合同信息维护!M:M,0),13))=G1700,"有","无"),"无"))</f>
        <v/>
      </c>
      <c r="J1700" s="3" t="s">
        <v>3971</v>
      </c>
      <c r="K1700" s="3" t="s">
        <v>10213</v>
      </c>
      <c r="L1700" s="3" t="s">
        <v>6025</v>
      </c>
      <c r="M1700" s="3" t="s">
        <v>6026</v>
      </c>
      <c r="N1700" s="3" t="s">
        <v>6477</v>
      </c>
      <c r="O1700" s="3" t="s">
        <v>6478</v>
      </c>
      <c r="P1700" s="3" t="s">
        <v>10214</v>
      </c>
      <c r="Q1700" s="3" t="s">
        <v>10215</v>
      </c>
      <c r="R1700" s="3" t="s">
        <v>6484</v>
      </c>
      <c r="S1700" s="3" t="s">
        <v>6491</v>
      </c>
      <c r="T1700" s="3" t="s">
        <v>7218</v>
      </c>
      <c r="U1700" s="3" t="s">
        <v>154</v>
      </c>
      <c r="V1700" s="3" t="s">
        <v>8642</v>
      </c>
      <c r="W1700" s="3" t="s">
        <v>154</v>
      </c>
      <c r="X1700" s="3" t="s">
        <v>154</v>
      </c>
      <c r="Y1700" s="3" t="s">
        <v>154</v>
      </c>
      <c r="Z1700" s="3" t="s">
        <v>154</v>
      </c>
      <c r="AA1700" s="3" t="s">
        <v>154</v>
      </c>
      <c r="AB1700" s="3" t="s">
        <v>154</v>
      </c>
      <c r="AC1700" s="3" t="s">
        <v>154</v>
      </c>
      <c r="AD1700" s="3" t="s">
        <v>6151</v>
      </c>
      <c r="AE1700" s="3" t="s">
        <v>6151</v>
      </c>
      <c r="AF1700" s="3" t="s">
        <v>154</v>
      </c>
      <c r="AG1700" s="3" t="s">
        <v>154</v>
      </c>
      <c r="AH1700" s="3" t="s">
        <v>6478</v>
      </c>
      <c r="AI1700" s="3" t="s">
        <v>6482</v>
      </c>
      <c r="AJ1700" s="3" t="s">
        <v>6187</v>
      </c>
    </row>
    <row r="1701" spans="1:36" ht="15">
      <c r="A1701" s="10">
        <v>1804</v>
      </c>
      <c r="B1701" t="str">
        <f>IF(K1701="总计","",INDEX(主数据!A:AD,MATCH(J1701,主数据!A:A,0),9))</f>
        <v>环渤海大区公司</v>
      </c>
      <c r="C1701" t="str">
        <f>IF(K1701="","",INDEX(主数据!A:AD,MATCH(J1701,主数据!A:A,0),11))</f>
        <v>天津生态城城区</v>
      </c>
      <c r="D1701" t="str">
        <f t="shared" si="104"/>
        <v>TJ90物业服务费直接录入</v>
      </c>
      <c r="E1701" s="13" t="str">
        <f t="shared" si="106"/>
        <v/>
      </c>
      <c r="F1701" s="13" t="str">
        <f>IF(E1701="","",IFERROR(IF(IF(K1701="","",INDEX(收费标合同信息维护!A:Q,MATCH(D1701,收费标合同信息维护!J:J,0),10))=D1701,"有","无"),"无"))</f>
        <v/>
      </c>
      <c r="G1701" s="13" t="str">
        <f t="shared" si="105"/>
        <v/>
      </c>
      <c r="H1701" s="13" t="str">
        <f t="shared" si="107"/>
        <v/>
      </c>
      <c r="I1701" s="13" t="str">
        <f>IF(G1701="","",IFERROR(IF(IF(K1701="","",INDEX(收费标合同信息维护!A:Q,MATCH(G1701,收费标合同信息维护!M:M,0),13))=G1701,"有","无"),"无"))</f>
        <v/>
      </c>
      <c r="J1701" s="3" t="s">
        <v>3971</v>
      </c>
      <c r="K1701" s="3" t="s">
        <v>10213</v>
      </c>
      <c r="L1701" s="3" t="s">
        <v>6025</v>
      </c>
      <c r="M1701" s="3" t="s">
        <v>6026</v>
      </c>
      <c r="N1701" s="3" t="s">
        <v>6477</v>
      </c>
      <c r="O1701" s="3" t="s">
        <v>6478</v>
      </c>
      <c r="P1701" s="3" t="s">
        <v>10216</v>
      </c>
      <c r="Q1701" s="3" t="s">
        <v>7816</v>
      </c>
      <c r="R1701" s="3" t="s">
        <v>6479</v>
      </c>
      <c r="S1701" s="3" t="s">
        <v>6480</v>
      </c>
      <c r="T1701" s="3" t="s">
        <v>7218</v>
      </c>
      <c r="U1701" s="3" t="s">
        <v>154</v>
      </c>
      <c r="V1701" s="3" t="s">
        <v>154</v>
      </c>
      <c r="W1701" s="3" t="s">
        <v>154</v>
      </c>
      <c r="X1701" s="3" t="s">
        <v>154</v>
      </c>
      <c r="Y1701" s="3" t="s">
        <v>154</v>
      </c>
      <c r="Z1701" s="3" t="s">
        <v>154</v>
      </c>
      <c r="AA1701" s="3" t="s">
        <v>154</v>
      </c>
      <c r="AB1701" s="3" t="s">
        <v>154</v>
      </c>
      <c r="AC1701" s="3" t="s">
        <v>154</v>
      </c>
      <c r="AD1701" s="3" t="s">
        <v>6151</v>
      </c>
      <c r="AE1701" s="3" t="s">
        <v>6151</v>
      </c>
      <c r="AF1701" s="3" t="s">
        <v>154</v>
      </c>
      <c r="AG1701" s="3" t="s">
        <v>154</v>
      </c>
      <c r="AH1701" s="3" t="s">
        <v>6478</v>
      </c>
      <c r="AI1701" s="3" t="s">
        <v>6482</v>
      </c>
      <c r="AJ1701" s="3" t="s">
        <v>6275</v>
      </c>
    </row>
    <row r="1702" spans="1:36" ht="15">
      <c r="A1702" s="10">
        <v>1805</v>
      </c>
      <c r="B1702" t="str">
        <f>IF(K1702="总计","",INDEX(主数据!A:AD,MATCH(J1702,主数据!A:A,0),9))</f>
        <v>环渤海大区公司</v>
      </c>
      <c r="C1702" t="str">
        <f>IF(K1702="","",INDEX(主数据!A:AD,MATCH(J1702,主数据!A:A,0),11))</f>
        <v>天津生态城城区</v>
      </c>
      <c r="D1702" t="str">
        <f t="shared" si="104"/>
        <v>TJ90电费标准方式1.10</v>
      </c>
      <c r="E1702" s="13" t="str">
        <f t="shared" si="106"/>
        <v>1.10</v>
      </c>
      <c r="F1702" s="13" t="str">
        <f>IF(E1702="","",IFERROR(IF(IF(K1702="","",INDEX(收费标合同信息维护!A:Q,MATCH(D1702,收费标合同信息维护!J:J,0),10))=D1702,"有","无"),"无"))</f>
        <v>无</v>
      </c>
      <c r="G1702" s="13" t="str">
        <f t="shared" si="105"/>
        <v/>
      </c>
      <c r="H1702" s="13" t="str">
        <f t="shared" si="107"/>
        <v/>
      </c>
      <c r="I1702" s="13" t="str">
        <f>IF(G1702="","",IFERROR(IF(IF(K1702="","",INDEX(收费标合同信息维护!A:Q,MATCH(G1702,收费标合同信息维护!M:M,0),13))=G1702,"有","无"),"无"))</f>
        <v/>
      </c>
      <c r="J1702" s="3" t="s">
        <v>3971</v>
      </c>
      <c r="K1702" s="3" t="s">
        <v>10213</v>
      </c>
      <c r="L1702" s="3" t="s">
        <v>6601</v>
      </c>
      <c r="M1702" s="3" t="s">
        <v>6602</v>
      </c>
      <c r="N1702" s="3" t="s">
        <v>6603</v>
      </c>
      <c r="O1702" s="3" t="s">
        <v>6478</v>
      </c>
      <c r="P1702" s="3" t="s">
        <v>10217</v>
      </c>
      <c r="Q1702" s="3" t="s">
        <v>10218</v>
      </c>
      <c r="R1702" s="3" t="s">
        <v>6484</v>
      </c>
      <c r="S1702" s="3" t="s">
        <v>6491</v>
      </c>
      <c r="T1702" s="3" t="s">
        <v>6684</v>
      </c>
      <c r="U1702" s="3" t="s">
        <v>154</v>
      </c>
      <c r="V1702" s="3" t="s">
        <v>6488</v>
      </c>
      <c r="W1702" s="3" t="s">
        <v>154</v>
      </c>
      <c r="X1702" s="3" t="s">
        <v>154</v>
      </c>
      <c r="Y1702" s="3" t="s">
        <v>154</v>
      </c>
      <c r="Z1702" s="3" t="s">
        <v>154</v>
      </c>
      <c r="AA1702" s="3" t="s">
        <v>154</v>
      </c>
      <c r="AB1702" s="3" t="s">
        <v>154</v>
      </c>
      <c r="AC1702" s="3" t="s">
        <v>154</v>
      </c>
      <c r="AD1702" s="3" t="s">
        <v>6151</v>
      </c>
      <c r="AE1702" s="3" t="s">
        <v>6151</v>
      </c>
      <c r="AF1702" s="3" t="s">
        <v>154</v>
      </c>
      <c r="AG1702" s="3" t="s">
        <v>154</v>
      </c>
      <c r="AH1702" s="3" t="s">
        <v>6478</v>
      </c>
      <c r="AI1702" s="3" t="s">
        <v>6482</v>
      </c>
      <c r="AJ1702" s="3" t="s">
        <v>6489</v>
      </c>
    </row>
    <row r="1703" spans="1:36" ht="15">
      <c r="A1703" s="10">
        <v>1806</v>
      </c>
      <c r="B1703" t="str">
        <f>IF(K1703="总计","",INDEX(主数据!A:AD,MATCH(J1703,主数据!A:A,0),9))</f>
        <v>华北大区公司</v>
      </c>
      <c r="C1703" t="str">
        <f>IF(K1703="","",INDEX(主数据!A:AD,MATCH(J1703,主数据!A:A,0),11))</f>
        <v>华为IFM西南区管理处</v>
      </c>
      <c r="D1703" t="str">
        <f t="shared" si="104"/>
        <v>YC35物业服务费定额</v>
      </c>
      <c r="E1703" s="13" t="str">
        <f t="shared" si="106"/>
        <v/>
      </c>
      <c r="F1703" s="13" t="str">
        <f>IF(E1703="","",IFERROR(IF(IF(K1703="","",INDEX(收费标合同信息维护!A:Q,MATCH(D1703,收费标合同信息维护!J:J,0),10))=D1703,"有","无"),"无"))</f>
        <v/>
      </c>
      <c r="G1703" s="13" t="str">
        <f t="shared" si="105"/>
        <v>YC35物业服务费定额59406.71</v>
      </c>
      <c r="H1703" s="13" t="str">
        <f t="shared" si="107"/>
        <v>59406.71</v>
      </c>
      <c r="I1703" s="13" t="str">
        <f>IF(G1703="","",IFERROR(IF(IF(K1703="","",INDEX(收费标合同信息维护!A:Q,MATCH(G1703,收费标合同信息维护!M:M,0),13))=G1703,"有","无"),"无"))</f>
        <v>无</v>
      </c>
      <c r="J1703" s="3" t="s">
        <v>3499</v>
      </c>
      <c r="K1703" s="3" t="s">
        <v>10219</v>
      </c>
      <c r="L1703" s="3" t="s">
        <v>6025</v>
      </c>
      <c r="M1703" s="3" t="s">
        <v>6026</v>
      </c>
      <c r="N1703" s="3" t="s">
        <v>6477</v>
      </c>
      <c r="O1703" s="3" t="s">
        <v>6478</v>
      </c>
      <c r="P1703" s="3" t="s">
        <v>6025</v>
      </c>
      <c r="Q1703" s="3" t="s">
        <v>6026</v>
      </c>
      <c r="R1703" s="3" t="s">
        <v>6490</v>
      </c>
      <c r="S1703" s="3" t="s">
        <v>6491</v>
      </c>
      <c r="T1703" s="3" t="s">
        <v>6633</v>
      </c>
      <c r="U1703" s="3" t="s">
        <v>154</v>
      </c>
      <c r="V1703" s="3" t="s">
        <v>154</v>
      </c>
      <c r="W1703" s="3" t="s">
        <v>10220</v>
      </c>
      <c r="X1703" s="3" t="s">
        <v>154</v>
      </c>
      <c r="Y1703" s="3" t="s">
        <v>154</v>
      </c>
      <c r="Z1703" s="3" t="s">
        <v>154</v>
      </c>
      <c r="AA1703" s="3" t="s">
        <v>154</v>
      </c>
      <c r="AB1703" s="3" t="s">
        <v>154</v>
      </c>
      <c r="AC1703" s="3" t="s">
        <v>154</v>
      </c>
      <c r="AD1703" s="3" t="s">
        <v>6151</v>
      </c>
      <c r="AE1703" s="3" t="s">
        <v>6151</v>
      </c>
      <c r="AF1703" s="3" t="s">
        <v>154</v>
      </c>
      <c r="AG1703" s="3" t="s">
        <v>154</v>
      </c>
      <c r="AH1703" s="3" t="s">
        <v>6597</v>
      </c>
      <c r="AI1703" s="3" t="s">
        <v>6482</v>
      </c>
      <c r="AJ1703" s="3" t="s">
        <v>6033</v>
      </c>
    </row>
    <row r="1704" spans="1:36" ht="15">
      <c r="A1704" s="10">
        <v>1807</v>
      </c>
      <c r="B1704" t="str">
        <f>IF(K1704="总计","",INDEX(主数据!A:AD,MATCH(J1704,主数据!A:A,0),9))</f>
        <v>华北大区公司</v>
      </c>
      <c r="C1704" t="str">
        <f>IF(K1704="","",INDEX(主数据!A:AD,MATCH(J1704,主数据!A:A,0),11))</f>
        <v>北京三城区</v>
      </c>
      <c r="D1704" t="str">
        <f t="shared" si="104"/>
        <v>BJ12物业服务费标准方式1.00</v>
      </c>
      <c r="E1704" s="13" t="str">
        <f t="shared" si="106"/>
        <v>1.00</v>
      </c>
      <c r="F1704" s="13" t="str">
        <f>IF(E1704="","",IFERROR(IF(IF(K1704="","",INDEX(收费标合同信息维护!A:Q,MATCH(D1704,收费标合同信息维护!J:J,0),10))=D1704,"有","无"),"无"))</f>
        <v>无</v>
      </c>
      <c r="G1704" s="13" t="str">
        <f t="shared" si="105"/>
        <v/>
      </c>
      <c r="H1704" s="13" t="str">
        <f t="shared" si="107"/>
        <v/>
      </c>
      <c r="I1704" s="13" t="str">
        <f>IF(G1704="","",IFERROR(IF(IF(K1704="","",INDEX(收费标合同信息维护!A:Q,MATCH(G1704,收费标合同信息维护!M:M,0),13))=G1704,"有","无"),"无"))</f>
        <v/>
      </c>
      <c r="J1704" s="3" t="s">
        <v>2525</v>
      </c>
      <c r="K1704" s="3" t="s">
        <v>6374</v>
      </c>
      <c r="L1704" s="3" t="s">
        <v>6025</v>
      </c>
      <c r="M1704" s="3" t="s">
        <v>6026</v>
      </c>
      <c r="N1704" s="3" t="s">
        <v>6477</v>
      </c>
      <c r="O1704" s="3" t="s">
        <v>6478</v>
      </c>
      <c r="P1704" s="3" t="s">
        <v>10221</v>
      </c>
      <c r="Q1704" s="3" t="s">
        <v>6845</v>
      </c>
      <c r="R1704" s="3" t="s">
        <v>6484</v>
      </c>
      <c r="S1704" s="3" t="s">
        <v>6491</v>
      </c>
      <c r="T1704" s="3" t="s">
        <v>6506</v>
      </c>
      <c r="U1704" s="3" t="s">
        <v>154</v>
      </c>
      <c r="V1704" s="3" t="s">
        <v>6737</v>
      </c>
      <c r="W1704" s="3" t="s">
        <v>154</v>
      </c>
      <c r="X1704" s="3" t="s">
        <v>154</v>
      </c>
      <c r="Y1704" s="3" t="s">
        <v>154</v>
      </c>
      <c r="Z1704" s="3" t="s">
        <v>154</v>
      </c>
      <c r="AA1704" s="3" t="s">
        <v>154</v>
      </c>
      <c r="AB1704" s="3" t="s">
        <v>154</v>
      </c>
      <c r="AC1704" s="3" t="s">
        <v>154</v>
      </c>
      <c r="AD1704" s="3" t="s">
        <v>6151</v>
      </c>
      <c r="AE1704" s="3" t="s">
        <v>6151</v>
      </c>
      <c r="AF1704" s="3" t="s">
        <v>154</v>
      </c>
      <c r="AG1704" s="3" t="s">
        <v>154</v>
      </c>
      <c r="AH1704" s="3" t="s">
        <v>6478</v>
      </c>
      <c r="AI1704" s="3" t="s">
        <v>6482</v>
      </c>
      <c r="AJ1704" s="3" t="s">
        <v>6033</v>
      </c>
    </row>
    <row r="1705" spans="1:36" ht="15">
      <c r="A1705" s="10">
        <v>1808</v>
      </c>
      <c r="B1705" t="str">
        <f>IF(K1705="总计","",INDEX(主数据!A:AD,MATCH(J1705,主数据!A:A,0),9))</f>
        <v>华北大区公司</v>
      </c>
      <c r="C1705" t="str">
        <f>IF(K1705="","",INDEX(主数据!A:AD,MATCH(J1705,主数据!A:A,0),11))</f>
        <v>北京三城区</v>
      </c>
      <c r="D1705" t="str">
        <f t="shared" si="104"/>
        <v>BJ12物业服务费标准方式17.58</v>
      </c>
      <c r="E1705" s="13" t="str">
        <f t="shared" si="106"/>
        <v>17.58</v>
      </c>
      <c r="F1705" s="13" t="str">
        <f>IF(E1705="","",IFERROR(IF(IF(K1705="","",INDEX(收费标合同信息维护!A:Q,MATCH(D1705,收费标合同信息维护!J:J,0),10))=D1705,"有","无"),"无"))</f>
        <v>无</v>
      </c>
      <c r="G1705" s="13" t="str">
        <f t="shared" si="105"/>
        <v/>
      </c>
      <c r="H1705" s="13" t="str">
        <f t="shared" si="107"/>
        <v/>
      </c>
      <c r="I1705" s="13" t="str">
        <f>IF(G1705="","",IFERROR(IF(IF(K1705="","",INDEX(收费标合同信息维护!A:Q,MATCH(G1705,收费标合同信息维护!M:M,0),13))=G1705,"有","无"),"无"))</f>
        <v/>
      </c>
      <c r="J1705" s="3" t="s">
        <v>2525</v>
      </c>
      <c r="K1705" s="3" t="s">
        <v>6374</v>
      </c>
      <c r="L1705" s="3" t="s">
        <v>6025</v>
      </c>
      <c r="M1705" s="3" t="s">
        <v>6026</v>
      </c>
      <c r="N1705" s="3" t="s">
        <v>6477</v>
      </c>
      <c r="O1705" s="3" t="s">
        <v>6478</v>
      </c>
      <c r="P1705" s="3" t="s">
        <v>10222</v>
      </c>
      <c r="Q1705" s="3" t="s">
        <v>10223</v>
      </c>
      <c r="R1705" s="3" t="s">
        <v>6484</v>
      </c>
      <c r="S1705" s="3" t="s">
        <v>6491</v>
      </c>
      <c r="T1705" s="3" t="s">
        <v>6506</v>
      </c>
      <c r="U1705" s="3" t="s">
        <v>154</v>
      </c>
      <c r="V1705" s="3" t="s">
        <v>10224</v>
      </c>
      <c r="W1705" s="3" t="s">
        <v>154</v>
      </c>
      <c r="X1705" s="3" t="s">
        <v>154</v>
      </c>
      <c r="Y1705" s="3" t="s">
        <v>154</v>
      </c>
      <c r="Z1705" s="3" t="s">
        <v>154</v>
      </c>
      <c r="AA1705" s="3" t="s">
        <v>154</v>
      </c>
      <c r="AB1705" s="3" t="s">
        <v>154</v>
      </c>
      <c r="AC1705" s="3" t="s">
        <v>154</v>
      </c>
      <c r="AD1705" s="3" t="s">
        <v>6151</v>
      </c>
      <c r="AE1705" s="3" t="s">
        <v>6151</v>
      </c>
      <c r="AF1705" s="3" t="s">
        <v>154</v>
      </c>
      <c r="AG1705" s="3" t="s">
        <v>154</v>
      </c>
      <c r="AH1705" s="3" t="s">
        <v>6478</v>
      </c>
      <c r="AI1705" s="3" t="s">
        <v>6482</v>
      </c>
      <c r="AJ1705" s="3" t="s">
        <v>6033</v>
      </c>
    </row>
    <row r="1706" spans="1:36" ht="15">
      <c r="A1706" s="10">
        <v>1809</v>
      </c>
      <c r="B1706" t="str">
        <f>IF(K1706="总计","",INDEX(主数据!A:AD,MATCH(J1706,主数据!A:A,0),9))</f>
        <v>华北大区公司</v>
      </c>
      <c r="C1706" t="str">
        <f>IF(K1706="","",INDEX(主数据!A:AD,MATCH(J1706,主数据!A:A,0),11))</f>
        <v>北京三城区</v>
      </c>
      <c r="D1706" t="str">
        <f t="shared" si="104"/>
        <v>BJ12物业服务费标准方式18.78</v>
      </c>
      <c r="E1706" s="13" t="str">
        <f t="shared" si="106"/>
        <v>18.78</v>
      </c>
      <c r="F1706" s="13" t="str">
        <f>IF(E1706="","",IFERROR(IF(IF(K1706="","",INDEX(收费标合同信息维护!A:Q,MATCH(D1706,收费标合同信息维护!J:J,0),10))=D1706,"有","无"),"无"))</f>
        <v>无</v>
      </c>
      <c r="G1706" s="13" t="str">
        <f t="shared" si="105"/>
        <v/>
      </c>
      <c r="H1706" s="13" t="str">
        <f t="shared" si="107"/>
        <v/>
      </c>
      <c r="I1706" s="13" t="str">
        <f>IF(G1706="","",IFERROR(IF(IF(K1706="","",INDEX(收费标合同信息维护!A:Q,MATCH(G1706,收费标合同信息维护!M:M,0),13))=G1706,"有","无"),"无"))</f>
        <v/>
      </c>
      <c r="J1706" s="3" t="s">
        <v>2525</v>
      </c>
      <c r="K1706" s="3" t="s">
        <v>6374</v>
      </c>
      <c r="L1706" s="3" t="s">
        <v>6025</v>
      </c>
      <c r="M1706" s="3" t="s">
        <v>6026</v>
      </c>
      <c r="N1706" s="3" t="s">
        <v>6477</v>
      </c>
      <c r="O1706" s="3" t="s">
        <v>6478</v>
      </c>
      <c r="P1706" s="3" t="s">
        <v>10225</v>
      </c>
      <c r="Q1706" s="3" t="s">
        <v>10226</v>
      </c>
      <c r="R1706" s="3" t="s">
        <v>6484</v>
      </c>
      <c r="S1706" s="3" t="s">
        <v>6491</v>
      </c>
      <c r="T1706" s="3" t="s">
        <v>6506</v>
      </c>
      <c r="U1706" s="3" t="s">
        <v>154</v>
      </c>
      <c r="V1706" s="3" t="s">
        <v>10227</v>
      </c>
      <c r="W1706" s="3" t="s">
        <v>154</v>
      </c>
      <c r="X1706" s="3" t="s">
        <v>154</v>
      </c>
      <c r="Y1706" s="3" t="s">
        <v>154</v>
      </c>
      <c r="Z1706" s="3" t="s">
        <v>154</v>
      </c>
      <c r="AA1706" s="3" t="s">
        <v>154</v>
      </c>
      <c r="AB1706" s="3" t="s">
        <v>154</v>
      </c>
      <c r="AC1706" s="3" t="s">
        <v>154</v>
      </c>
      <c r="AD1706" s="3" t="s">
        <v>6151</v>
      </c>
      <c r="AE1706" s="3" t="s">
        <v>6151</v>
      </c>
      <c r="AF1706" s="3" t="s">
        <v>154</v>
      </c>
      <c r="AG1706" s="3" t="s">
        <v>154</v>
      </c>
      <c r="AH1706" s="3" t="s">
        <v>6478</v>
      </c>
      <c r="AI1706" s="3" t="s">
        <v>6482</v>
      </c>
      <c r="AJ1706" s="3" t="s">
        <v>6091</v>
      </c>
    </row>
    <row r="1707" spans="1:36" ht="15">
      <c r="A1707" s="10">
        <v>1810</v>
      </c>
      <c r="B1707" t="str">
        <f>IF(K1707="总计","",INDEX(主数据!A:AD,MATCH(J1707,主数据!A:A,0),9))</f>
        <v>华北大区公司</v>
      </c>
      <c r="C1707" t="str">
        <f>IF(K1707="","",INDEX(主数据!A:AD,MATCH(J1707,主数据!A:A,0),11))</f>
        <v>北京三城区</v>
      </c>
      <c r="D1707" t="str">
        <f t="shared" si="104"/>
        <v>BJ12物业服务费标准方式2.90</v>
      </c>
      <c r="E1707" s="13" t="str">
        <f t="shared" si="106"/>
        <v>2.90</v>
      </c>
      <c r="F1707" s="13" t="str">
        <f>IF(E1707="","",IFERROR(IF(IF(K1707="","",INDEX(收费标合同信息维护!A:Q,MATCH(D1707,收费标合同信息维护!J:J,0),10))=D1707,"有","无"),"无"))</f>
        <v>无</v>
      </c>
      <c r="G1707" s="13" t="str">
        <f t="shared" si="105"/>
        <v/>
      </c>
      <c r="H1707" s="13" t="str">
        <f t="shared" si="107"/>
        <v/>
      </c>
      <c r="I1707" s="13" t="str">
        <f>IF(G1707="","",IFERROR(IF(IF(K1707="","",INDEX(收费标合同信息维护!A:Q,MATCH(G1707,收费标合同信息维护!M:M,0),13))=G1707,"有","无"),"无"))</f>
        <v/>
      </c>
      <c r="J1707" s="3" t="s">
        <v>2525</v>
      </c>
      <c r="K1707" s="3" t="s">
        <v>6374</v>
      </c>
      <c r="L1707" s="3" t="s">
        <v>6025</v>
      </c>
      <c r="M1707" s="3" t="s">
        <v>6026</v>
      </c>
      <c r="N1707" s="3" t="s">
        <v>6477</v>
      </c>
      <c r="O1707" s="3" t="s">
        <v>6478</v>
      </c>
      <c r="P1707" s="3" t="s">
        <v>10228</v>
      </c>
      <c r="Q1707" s="3" t="s">
        <v>10229</v>
      </c>
      <c r="R1707" s="3" t="s">
        <v>6484</v>
      </c>
      <c r="S1707" s="3" t="s">
        <v>6491</v>
      </c>
      <c r="T1707" s="3" t="s">
        <v>6506</v>
      </c>
      <c r="U1707" s="3" t="s">
        <v>154</v>
      </c>
      <c r="V1707" s="3" t="s">
        <v>8666</v>
      </c>
      <c r="W1707" s="3" t="s">
        <v>154</v>
      </c>
      <c r="X1707" s="3" t="s">
        <v>154</v>
      </c>
      <c r="Y1707" s="3" t="s">
        <v>154</v>
      </c>
      <c r="Z1707" s="3" t="s">
        <v>154</v>
      </c>
      <c r="AA1707" s="3" t="s">
        <v>154</v>
      </c>
      <c r="AB1707" s="3" t="s">
        <v>154</v>
      </c>
      <c r="AC1707" s="3" t="s">
        <v>154</v>
      </c>
      <c r="AD1707" s="3" t="s">
        <v>6151</v>
      </c>
      <c r="AE1707" s="3" t="s">
        <v>6151</v>
      </c>
      <c r="AF1707" s="3" t="s">
        <v>154</v>
      </c>
      <c r="AG1707" s="3" t="s">
        <v>154</v>
      </c>
      <c r="AH1707" s="3" t="s">
        <v>6478</v>
      </c>
      <c r="AI1707" s="3" t="s">
        <v>6482</v>
      </c>
      <c r="AJ1707" s="3" t="s">
        <v>10230</v>
      </c>
    </row>
    <row r="1708" spans="1:36" ht="15">
      <c r="A1708" s="10">
        <v>1811</v>
      </c>
      <c r="B1708" t="str">
        <f>IF(K1708="总计","",INDEX(主数据!A:AD,MATCH(J1708,主数据!A:A,0),9))</f>
        <v>华北大区公司</v>
      </c>
      <c r="C1708" t="str">
        <f>IF(K1708="","",INDEX(主数据!A:AD,MATCH(J1708,主数据!A:A,0),11))</f>
        <v>北京三城区</v>
      </c>
      <c r="D1708" t="str">
        <f t="shared" si="104"/>
        <v>BJ12物业服务费标准方式3.00</v>
      </c>
      <c r="E1708" s="13" t="str">
        <f t="shared" si="106"/>
        <v>3.00</v>
      </c>
      <c r="F1708" s="13" t="str">
        <f>IF(E1708="","",IFERROR(IF(IF(K1708="","",INDEX(收费标合同信息维护!A:Q,MATCH(D1708,收费标合同信息维护!J:J,0),10))=D1708,"有","无"),"无"))</f>
        <v>无</v>
      </c>
      <c r="G1708" s="13" t="str">
        <f t="shared" si="105"/>
        <v/>
      </c>
      <c r="H1708" s="13" t="str">
        <f t="shared" si="107"/>
        <v/>
      </c>
      <c r="I1708" s="13" t="str">
        <f>IF(G1708="","",IFERROR(IF(IF(K1708="","",INDEX(收费标合同信息维护!A:Q,MATCH(G1708,收费标合同信息维护!M:M,0),13))=G1708,"有","无"),"无"))</f>
        <v/>
      </c>
      <c r="J1708" s="3" t="s">
        <v>2525</v>
      </c>
      <c r="K1708" s="3" t="s">
        <v>6374</v>
      </c>
      <c r="L1708" s="3" t="s">
        <v>6025</v>
      </c>
      <c r="M1708" s="3" t="s">
        <v>6026</v>
      </c>
      <c r="N1708" s="3" t="s">
        <v>6477</v>
      </c>
      <c r="O1708" s="3" t="s">
        <v>6478</v>
      </c>
      <c r="P1708" s="3" t="s">
        <v>10231</v>
      </c>
      <c r="Q1708" s="3" t="s">
        <v>8892</v>
      </c>
      <c r="R1708" s="3" t="s">
        <v>6484</v>
      </c>
      <c r="S1708" s="3" t="s">
        <v>6491</v>
      </c>
      <c r="T1708" s="3" t="s">
        <v>6506</v>
      </c>
      <c r="U1708" s="3" t="s">
        <v>154</v>
      </c>
      <c r="V1708" s="3" t="s">
        <v>6672</v>
      </c>
      <c r="W1708" s="3" t="s">
        <v>154</v>
      </c>
      <c r="X1708" s="3" t="s">
        <v>154</v>
      </c>
      <c r="Y1708" s="3" t="s">
        <v>154</v>
      </c>
      <c r="Z1708" s="3" t="s">
        <v>154</v>
      </c>
      <c r="AA1708" s="3" t="s">
        <v>154</v>
      </c>
      <c r="AB1708" s="3" t="s">
        <v>154</v>
      </c>
      <c r="AC1708" s="3" t="s">
        <v>154</v>
      </c>
      <c r="AD1708" s="3" t="s">
        <v>6151</v>
      </c>
      <c r="AE1708" s="3" t="s">
        <v>6151</v>
      </c>
      <c r="AF1708" s="3" t="s">
        <v>154</v>
      </c>
      <c r="AG1708" s="3" t="s">
        <v>154</v>
      </c>
      <c r="AH1708" s="3" t="s">
        <v>6478</v>
      </c>
      <c r="AI1708" s="3" t="s">
        <v>6482</v>
      </c>
      <c r="AJ1708" s="3" t="s">
        <v>24</v>
      </c>
    </row>
    <row r="1709" spans="1:36" ht="15">
      <c r="A1709" s="10">
        <v>1812</v>
      </c>
      <c r="B1709" t="str">
        <f>IF(K1709="总计","",INDEX(主数据!A:AD,MATCH(J1709,主数据!A:A,0),9))</f>
        <v>华北大区公司</v>
      </c>
      <c r="C1709" t="str">
        <f>IF(K1709="","",INDEX(主数据!A:AD,MATCH(J1709,主数据!A:A,0),11))</f>
        <v>北京三城区</v>
      </c>
      <c r="D1709" t="str">
        <f t="shared" si="104"/>
        <v>BJ12物业服务费标准方式3.50</v>
      </c>
      <c r="E1709" s="13" t="str">
        <f t="shared" si="106"/>
        <v>3.50</v>
      </c>
      <c r="F1709" s="13" t="str">
        <f>IF(E1709="","",IFERROR(IF(IF(K1709="","",INDEX(收费标合同信息维护!A:Q,MATCH(D1709,收费标合同信息维护!J:J,0),10))=D1709,"有","无"),"无"))</f>
        <v>无</v>
      </c>
      <c r="G1709" s="13" t="str">
        <f t="shared" si="105"/>
        <v/>
      </c>
      <c r="H1709" s="13" t="str">
        <f t="shared" si="107"/>
        <v/>
      </c>
      <c r="I1709" s="13" t="str">
        <f>IF(G1709="","",IFERROR(IF(IF(K1709="","",INDEX(收费标合同信息维护!A:Q,MATCH(G1709,收费标合同信息维护!M:M,0),13))=G1709,"有","无"),"无"))</f>
        <v/>
      </c>
      <c r="J1709" s="3" t="s">
        <v>2525</v>
      </c>
      <c r="K1709" s="3" t="s">
        <v>6374</v>
      </c>
      <c r="L1709" s="3" t="s">
        <v>6025</v>
      </c>
      <c r="M1709" s="3" t="s">
        <v>6026</v>
      </c>
      <c r="N1709" s="3" t="s">
        <v>6477</v>
      </c>
      <c r="O1709" s="3" t="s">
        <v>6478</v>
      </c>
      <c r="P1709" s="3" t="s">
        <v>10232</v>
      </c>
      <c r="Q1709" s="3" t="s">
        <v>10233</v>
      </c>
      <c r="R1709" s="3" t="s">
        <v>6484</v>
      </c>
      <c r="S1709" s="3" t="s">
        <v>6491</v>
      </c>
      <c r="T1709" s="3" t="s">
        <v>6506</v>
      </c>
      <c r="U1709" s="3" t="s">
        <v>154</v>
      </c>
      <c r="V1709" s="3" t="s">
        <v>6869</v>
      </c>
      <c r="W1709" s="3" t="s">
        <v>154</v>
      </c>
      <c r="X1709" s="3" t="s">
        <v>154</v>
      </c>
      <c r="Y1709" s="3" t="s">
        <v>154</v>
      </c>
      <c r="Z1709" s="3" t="s">
        <v>154</v>
      </c>
      <c r="AA1709" s="3" t="s">
        <v>154</v>
      </c>
      <c r="AB1709" s="3" t="s">
        <v>154</v>
      </c>
      <c r="AC1709" s="3" t="s">
        <v>154</v>
      </c>
      <c r="AD1709" s="3" t="s">
        <v>6151</v>
      </c>
      <c r="AE1709" s="3" t="s">
        <v>6151</v>
      </c>
      <c r="AF1709" s="3" t="s">
        <v>154</v>
      </c>
      <c r="AG1709" s="3" t="s">
        <v>154</v>
      </c>
      <c r="AH1709" s="3" t="s">
        <v>6478</v>
      </c>
      <c r="AI1709" s="3" t="s">
        <v>6482</v>
      </c>
      <c r="AJ1709" s="3" t="s">
        <v>6032</v>
      </c>
    </row>
    <row r="1710" spans="1:36" ht="15">
      <c r="A1710" s="10">
        <v>1813</v>
      </c>
      <c r="B1710" t="str">
        <f>IF(K1710="总计","",INDEX(主数据!A:AD,MATCH(J1710,主数据!A:A,0),9))</f>
        <v>华北大区公司</v>
      </c>
      <c r="C1710" t="str">
        <f>IF(K1710="","",INDEX(主数据!A:AD,MATCH(J1710,主数据!A:A,0),11))</f>
        <v>北京三城区</v>
      </c>
      <c r="D1710" t="str">
        <f t="shared" si="104"/>
        <v>BJ12物业服务费标准方式6.00</v>
      </c>
      <c r="E1710" s="13" t="str">
        <f t="shared" si="106"/>
        <v>6.00</v>
      </c>
      <c r="F1710" s="13" t="str">
        <f>IF(E1710="","",IFERROR(IF(IF(K1710="","",INDEX(收费标合同信息维护!A:Q,MATCH(D1710,收费标合同信息维护!J:J,0),10))=D1710,"有","无"),"无"))</f>
        <v>无</v>
      </c>
      <c r="G1710" s="13" t="str">
        <f t="shared" si="105"/>
        <v/>
      </c>
      <c r="H1710" s="13" t="str">
        <f t="shared" si="107"/>
        <v/>
      </c>
      <c r="I1710" s="13" t="str">
        <f>IF(G1710="","",IFERROR(IF(IF(K1710="","",INDEX(收费标合同信息维护!A:Q,MATCH(G1710,收费标合同信息维护!M:M,0),13))=G1710,"有","无"),"无"))</f>
        <v/>
      </c>
      <c r="J1710" s="3" t="s">
        <v>2525</v>
      </c>
      <c r="K1710" s="3" t="s">
        <v>6374</v>
      </c>
      <c r="L1710" s="3" t="s">
        <v>6025</v>
      </c>
      <c r="M1710" s="3" t="s">
        <v>6026</v>
      </c>
      <c r="N1710" s="3" t="s">
        <v>6477</v>
      </c>
      <c r="O1710" s="3" t="s">
        <v>6478</v>
      </c>
      <c r="P1710" s="3" t="s">
        <v>10234</v>
      </c>
      <c r="Q1710" s="3" t="s">
        <v>10235</v>
      </c>
      <c r="R1710" s="3" t="s">
        <v>6484</v>
      </c>
      <c r="S1710" s="3" t="s">
        <v>6491</v>
      </c>
      <c r="T1710" s="3" t="s">
        <v>6506</v>
      </c>
      <c r="U1710" s="3" t="s">
        <v>154</v>
      </c>
      <c r="V1710" s="3" t="s">
        <v>6634</v>
      </c>
      <c r="W1710" s="3" t="s">
        <v>154</v>
      </c>
      <c r="X1710" s="3" t="s">
        <v>154</v>
      </c>
      <c r="Y1710" s="3" t="s">
        <v>154</v>
      </c>
      <c r="Z1710" s="3" t="s">
        <v>154</v>
      </c>
      <c r="AA1710" s="3" t="s">
        <v>154</v>
      </c>
      <c r="AB1710" s="3" t="s">
        <v>154</v>
      </c>
      <c r="AC1710" s="3" t="s">
        <v>154</v>
      </c>
      <c r="AD1710" s="3" t="s">
        <v>6151</v>
      </c>
      <c r="AE1710" s="3" t="s">
        <v>6151</v>
      </c>
      <c r="AF1710" s="3" t="s">
        <v>154</v>
      </c>
      <c r="AG1710" s="3" t="s">
        <v>154</v>
      </c>
      <c r="AH1710" s="3" t="s">
        <v>6478</v>
      </c>
      <c r="AI1710" s="3" t="s">
        <v>6482</v>
      </c>
      <c r="AJ1710" s="3" t="s">
        <v>6038</v>
      </c>
    </row>
    <row r="1711" spans="1:36" ht="15">
      <c r="A1711" s="10">
        <v>1814</v>
      </c>
      <c r="B1711" t="str">
        <f>IF(K1711="总计","",INDEX(主数据!A:AD,MATCH(J1711,主数据!A:A,0),9))</f>
        <v>华北大区公司</v>
      </c>
      <c r="C1711" t="str">
        <f>IF(K1711="","",INDEX(主数据!A:AD,MATCH(J1711,主数据!A:A,0),11))</f>
        <v>北京三城区</v>
      </c>
      <c r="D1711" t="str">
        <f t="shared" si="104"/>
        <v>BJ12物业服务费标准方式8.00</v>
      </c>
      <c r="E1711" s="13" t="str">
        <f t="shared" si="106"/>
        <v>8.00</v>
      </c>
      <c r="F1711" s="13" t="str">
        <f>IF(E1711="","",IFERROR(IF(IF(K1711="","",INDEX(收费标合同信息维护!A:Q,MATCH(D1711,收费标合同信息维护!J:J,0),10))=D1711,"有","无"),"无"))</f>
        <v>无</v>
      </c>
      <c r="G1711" s="13" t="str">
        <f t="shared" si="105"/>
        <v/>
      </c>
      <c r="H1711" s="13" t="str">
        <f t="shared" si="107"/>
        <v/>
      </c>
      <c r="I1711" s="13" t="str">
        <f>IF(G1711="","",IFERROR(IF(IF(K1711="","",INDEX(收费标合同信息维护!A:Q,MATCH(G1711,收费标合同信息维护!M:M,0),13))=G1711,"有","无"),"无"))</f>
        <v/>
      </c>
      <c r="J1711" s="3" t="s">
        <v>2525</v>
      </c>
      <c r="K1711" s="3" t="s">
        <v>6374</v>
      </c>
      <c r="L1711" s="3" t="s">
        <v>6025</v>
      </c>
      <c r="M1711" s="3" t="s">
        <v>6026</v>
      </c>
      <c r="N1711" s="3" t="s">
        <v>6477</v>
      </c>
      <c r="O1711" s="3" t="s">
        <v>6478</v>
      </c>
      <c r="P1711" s="3" t="s">
        <v>10236</v>
      </c>
      <c r="Q1711" s="3" t="s">
        <v>9323</v>
      </c>
      <c r="R1711" s="3" t="s">
        <v>6484</v>
      </c>
      <c r="S1711" s="3" t="s">
        <v>6491</v>
      </c>
      <c r="T1711" s="3" t="s">
        <v>6506</v>
      </c>
      <c r="U1711" s="3" t="s">
        <v>154</v>
      </c>
      <c r="V1711" s="3" t="s">
        <v>6851</v>
      </c>
      <c r="W1711" s="3" t="s">
        <v>154</v>
      </c>
      <c r="X1711" s="3" t="s">
        <v>154</v>
      </c>
      <c r="Y1711" s="3" t="s">
        <v>154</v>
      </c>
      <c r="Z1711" s="3" t="s">
        <v>154</v>
      </c>
      <c r="AA1711" s="3" t="s">
        <v>154</v>
      </c>
      <c r="AB1711" s="3" t="s">
        <v>154</v>
      </c>
      <c r="AC1711" s="3" t="s">
        <v>154</v>
      </c>
      <c r="AD1711" s="3" t="s">
        <v>6151</v>
      </c>
      <c r="AE1711" s="3" t="s">
        <v>6151</v>
      </c>
      <c r="AF1711" s="3" t="s">
        <v>154</v>
      </c>
      <c r="AG1711" s="3" t="s">
        <v>154</v>
      </c>
      <c r="AH1711" s="3" t="s">
        <v>6478</v>
      </c>
      <c r="AI1711" s="3" t="s">
        <v>6482</v>
      </c>
      <c r="AJ1711" s="3" t="s">
        <v>13</v>
      </c>
    </row>
    <row r="1712" spans="1:36" ht="15">
      <c r="A1712" s="10">
        <v>1815</v>
      </c>
      <c r="B1712" t="str">
        <f>IF(K1712="总计","",INDEX(主数据!A:AD,MATCH(J1712,主数据!A:A,0),9))</f>
        <v>华北大区公司</v>
      </c>
      <c r="C1712" t="str">
        <f>IF(K1712="","",INDEX(主数据!A:AD,MATCH(J1712,主数据!A:A,0),11))</f>
        <v>北京三城区</v>
      </c>
      <c r="D1712" t="str">
        <f t="shared" si="104"/>
        <v>BJ12物业服务费标准方式8.03</v>
      </c>
      <c r="E1712" s="13" t="str">
        <f t="shared" si="106"/>
        <v>8.03</v>
      </c>
      <c r="F1712" s="13" t="str">
        <f>IF(E1712="","",IFERROR(IF(IF(K1712="","",INDEX(收费标合同信息维护!A:Q,MATCH(D1712,收费标合同信息维护!J:J,0),10))=D1712,"有","无"),"无"))</f>
        <v>无</v>
      </c>
      <c r="G1712" s="13" t="str">
        <f t="shared" si="105"/>
        <v/>
      </c>
      <c r="H1712" s="13" t="str">
        <f t="shared" si="107"/>
        <v/>
      </c>
      <c r="I1712" s="13" t="str">
        <f>IF(G1712="","",IFERROR(IF(IF(K1712="","",INDEX(收费标合同信息维护!A:Q,MATCH(G1712,收费标合同信息维护!M:M,0),13))=G1712,"有","无"),"无"))</f>
        <v/>
      </c>
      <c r="J1712" s="3" t="s">
        <v>2525</v>
      </c>
      <c r="K1712" s="3" t="s">
        <v>6374</v>
      </c>
      <c r="L1712" s="3" t="s">
        <v>6025</v>
      </c>
      <c r="M1712" s="3" t="s">
        <v>6026</v>
      </c>
      <c r="N1712" s="3" t="s">
        <v>6477</v>
      </c>
      <c r="O1712" s="3" t="s">
        <v>6478</v>
      </c>
      <c r="P1712" s="3" t="s">
        <v>10237</v>
      </c>
      <c r="Q1712" s="3" t="s">
        <v>10238</v>
      </c>
      <c r="R1712" s="3" t="s">
        <v>6484</v>
      </c>
      <c r="S1712" s="3" t="s">
        <v>6491</v>
      </c>
      <c r="T1712" s="3" t="s">
        <v>6506</v>
      </c>
      <c r="U1712" s="3" t="s">
        <v>154</v>
      </c>
      <c r="V1712" s="3" t="s">
        <v>10239</v>
      </c>
      <c r="W1712" s="3" t="s">
        <v>154</v>
      </c>
      <c r="X1712" s="3" t="s">
        <v>154</v>
      </c>
      <c r="Y1712" s="3" t="s">
        <v>154</v>
      </c>
      <c r="Z1712" s="3" t="s">
        <v>154</v>
      </c>
      <c r="AA1712" s="3" t="s">
        <v>154</v>
      </c>
      <c r="AB1712" s="3" t="s">
        <v>154</v>
      </c>
      <c r="AC1712" s="3" t="s">
        <v>154</v>
      </c>
      <c r="AD1712" s="3" t="s">
        <v>6151</v>
      </c>
      <c r="AE1712" s="3" t="s">
        <v>6151</v>
      </c>
      <c r="AF1712" s="3" t="s">
        <v>154</v>
      </c>
      <c r="AG1712" s="3" t="s">
        <v>154</v>
      </c>
      <c r="AH1712" s="3" t="s">
        <v>6478</v>
      </c>
      <c r="AI1712" s="3" t="s">
        <v>6482</v>
      </c>
      <c r="AJ1712" s="3" t="s">
        <v>10</v>
      </c>
    </row>
    <row r="1713" spans="1:36" ht="15">
      <c r="A1713" s="10">
        <v>1816</v>
      </c>
      <c r="B1713" t="str">
        <f>IF(K1713="总计","",INDEX(主数据!A:AD,MATCH(J1713,主数据!A:A,0),9))</f>
        <v>华北大区公司</v>
      </c>
      <c r="C1713" t="str">
        <f>IF(K1713="","",INDEX(主数据!A:AD,MATCH(J1713,主数据!A:A,0),11))</f>
        <v>北京三城区</v>
      </c>
      <c r="D1713" t="str">
        <f t="shared" si="104"/>
        <v>BJ12物业服务费标准方式10.00</v>
      </c>
      <c r="E1713" s="13" t="str">
        <f t="shared" si="106"/>
        <v>10.00</v>
      </c>
      <c r="F1713" s="13" t="str">
        <f>IF(E1713="","",IFERROR(IF(IF(K1713="","",INDEX(收费标合同信息维护!A:Q,MATCH(D1713,收费标合同信息维护!J:J,0),10))=D1713,"有","无"),"无"))</f>
        <v>无</v>
      </c>
      <c r="G1713" s="13" t="str">
        <f t="shared" si="105"/>
        <v/>
      </c>
      <c r="H1713" s="13" t="str">
        <f t="shared" si="107"/>
        <v/>
      </c>
      <c r="I1713" s="13" t="str">
        <f>IF(G1713="","",IFERROR(IF(IF(K1713="","",INDEX(收费标合同信息维护!A:Q,MATCH(G1713,收费标合同信息维护!M:M,0),13))=G1713,"有","无"),"无"))</f>
        <v/>
      </c>
      <c r="J1713" s="3" t="s">
        <v>2525</v>
      </c>
      <c r="K1713" s="3" t="s">
        <v>6374</v>
      </c>
      <c r="L1713" s="3" t="s">
        <v>6025</v>
      </c>
      <c r="M1713" s="3" t="s">
        <v>6026</v>
      </c>
      <c r="N1713" s="3" t="s">
        <v>6477</v>
      </c>
      <c r="O1713" s="3" t="s">
        <v>6478</v>
      </c>
      <c r="P1713" s="3" t="s">
        <v>10240</v>
      </c>
      <c r="Q1713" s="3" t="s">
        <v>9315</v>
      </c>
      <c r="R1713" s="3" t="s">
        <v>6484</v>
      </c>
      <c r="S1713" s="3" t="s">
        <v>6491</v>
      </c>
      <c r="T1713" s="3" t="s">
        <v>6506</v>
      </c>
      <c r="U1713" s="3" t="s">
        <v>154</v>
      </c>
      <c r="V1713" s="3" t="s">
        <v>6708</v>
      </c>
      <c r="W1713" s="3" t="s">
        <v>154</v>
      </c>
      <c r="X1713" s="3" t="s">
        <v>154</v>
      </c>
      <c r="Y1713" s="3" t="s">
        <v>154</v>
      </c>
      <c r="Z1713" s="3" t="s">
        <v>154</v>
      </c>
      <c r="AA1713" s="3" t="s">
        <v>154</v>
      </c>
      <c r="AB1713" s="3" t="s">
        <v>154</v>
      </c>
      <c r="AC1713" s="3" t="s">
        <v>154</v>
      </c>
      <c r="AD1713" s="3" t="s">
        <v>6151</v>
      </c>
      <c r="AE1713" s="3" t="s">
        <v>6151</v>
      </c>
      <c r="AF1713" s="3" t="s">
        <v>154</v>
      </c>
      <c r="AG1713" s="3" t="s">
        <v>154</v>
      </c>
      <c r="AH1713" s="3" t="s">
        <v>6478</v>
      </c>
      <c r="AI1713" s="3" t="s">
        <v>6482</v>
      </c>
      <c r="AJ1713" s="3" t="s">
        <v>24</v>
      </c>
    </row>
    <row r="1714" spans="1:36" ht="15">
      <c r="A1714" s="10">
        <v>1817</v>
      </c>
      <c r="B1714" t="str">
        <f>IF(K1714="总计","",INDEX(主数据!A:AD,MATCH(J1714,主数据!A:A,0),9))</f>
        <v>华北大区公司</v>
      </c>
      <c r="C1714" t="str">
        <f>IF(K1714="","",INDEX(主数据!A:AD,MATCH(J1714,主数据!A:A,0),11))</f>
        <v>北京三城区</v>
      </c>
      <c r="D1714" t="str">
        <f t="shared" si="104"/>
        <v>BJ12物业服务费标准方式15.87</v>
      </c>
      <c r="E1714" s="13" t="str">
        <f t="shared" si="106"/>
        <v>15.87</v>
      </c>
      <c r="F1714" s="13" t="str">
        <f>IF(E1714="","",IFERROR(IF(IF(K1714="","",INDEX(收费标合同信息维护!A:Q,MATCH(D1714,收费标合同信息维护!J:J,0),10))=D1714,"有","无"),"无"))</f>
        <v>无</v>
      </c>
      <c r="G1714" s="13" t="str">
        <f t="shared" si="105"/>
        <v/>
      </c>
      <c r="H1714" s="13" t="str">
        <f t="shared" si="107"/>
        <v/>
      </c>
      <c r="I1714" s="13" t="str">
        <f>IF(G1714="","",IFERROR(IF(IF(K1714="","",INDEX(收费标合同信息维护!A:Q,MATCH(G1714,收费标合同信息维护!M:M,0),13))=G1714,"有","无"),"无"))</f>
        <v/>
      </c>
      <c r="J1714" s="3" t="s">
        <v>2525</v>
      </c>
      <c r="K1714" s="3" t="s">
        <v>6374</v>
      </c>
      <c r="L1714" s="3" t="s">
        <v>6025</v>
      </c>
      <c r="M1714" s="3" t="s">
        <v>6026</v>
      </c>
      <c r="N1714" s="3" t="s">
        <v>6477</v>
      </c>
      <c r="O1714" s="3" t="s">
        <v>6478</v>
      </c>
      <c r="P1714" s="3" t="s">
        <v>10241</v>
      </c>
      <c r="Q1714" s="3" t="s">
        <v>10242</v>
      </c>
      <c r="R1714" s="3" t="s">
        <v>6484</v>
      </c>
      <c r="S1714" s="3" t="s">
        <v>6491</v>
      </c>
      <c r="T1714" s="3" t="s">
        <v>6506</v>
      </c>
      <c r="U1714" s="3" t="s">
        <v>154</v>
      </c>
      <c r="V1714" s="3" t="s">
        <v>10243</v>
      </c>
      <c r="W1714" s="3" t="s">
        <v>154</v>
      </c>
      <c r="X1714" s="3" t="s">
        <v>154</v>
      </c>
      <c r="Y1714" s="3" t="s">
        <v>154</v>
      </c>
      <c r="Z1714" s="3" t="s">
        <v>154</v>
      </c>
      <c r="AA1714" s="3" t="s">
        <v>154</v>
      </c>
      <c r="AB1714" s="3" t="s">
        <v>154</v>
      </c>
      <c r="AC1714" s="3" t="s">
        <v>154</v>
      </c>
      <c r="AD1714" s="3" t="s">
        <v>6151</v>
      </c>
      <c r="AE1714" s="3" t="s">
        <v>6151</v>
      </c>
      <c r="AF1714" s="3" t="s">
        <v>154</v>
      </c>
      <c r="AG1714" s="3" t="s">
        <v>154</v>
      </c>
      <c r="AH1714" s="3" t="s">
        <v>6478</v>
      </c>
      <c r="AI1714" s="3" t="s">
        <v>6482</v>
      </c>
      <c r="AJ1714" s="3" t="s">
        <v>6033</v>
      </c>
    </row>
    <row r="1715" spans="1:36" ht="15">
      <c r="A1715" s="10">
        <v>1818</v>
      </c>
      <c r="B1715" t="str">
        <f>IF(K1715="总计","",INDEX(主数据!A:AD,MATCH(J1715,主数据!A:A,0),9))</f>
        <v>华北大区公司</v>
      </c>
      <c r="C1715" t="str">
        <f>IF(K1715="","",INDEX(主数据!A:AD,MATCH(J1715,主数据!A:A,0),11))</f>
        <v>北京三城区</v>
      </c>
      <c r="D1715" t="str">
        <f t="shared" si="104"/>
        <v>BJ12物业服务费标准方式16.50</v>
      </c>
      <c r="E1715" s="13" t="str">
        <f t="shared" si="106"/>
        <v>16.50</v>
      </c>
      <c r="F1715" s="13" t="str">
        <f>IF(E1715="","",IFERROR(IF(IF(K1715="","",INDEX(收费标合同信息维护!A:Q,MATCH(D1715,收费标合同信息维护!J:J,0),10))=D1715,"有","无"),"无"))</f>
        <v>无</v>
      </c>
      <c r="G1715" s="13" t="str">
        <f t="shared" si="105"/>
        <v/>
      </c>
      <c r="H1715" s="13" t="str">
        <f t="shared" si="107"/>
        <v/>
      </c>
      <c r="I1715" s="13" t="str">
        <f>IF(G1715="","",IFERROR(IF(IF(K1715="","",INDEX(收费标合同信息维护!A:Q,MATCH(G1715,收费标合同信息维护!M:M,0),13))=G1715,"有","无"),"无"))</f>
        <v/>
      </c>
      <c r="J1715" s="3" t="s">
        <v>2525</v>
      </c>
      <c r="K1715" s="3" t="s">
        <v>6374</v>
      </c>
      <c r="L1715" s="3" t="s">
        <v>6025</v>
      </c>
      <c r="M1715" s="3" t="s">
        <v>6026</v>
      </c>
      <c r="N1715" s="3" t="s">
        <v>6477</v>
      </c>
      <c r="O1715" s="3" t="s">
        <v>6478</v>
      </c>
      <c r="P1715" s="3" t="s">
        <v>10244</v>
      </c>
      <c r="Q1715" s="3" t="s">
        <v>10245</v>
      </c>
      <c r="R1715" s="3" t="s">
        <v>6484</v>
      </c>
      <c r="S1715" s="3" t="s">
        <v>6491</v>
      </c>
      <c r="T1715" s="3" t="s">
        <v>6506</v>
      </c>
      <c r="U1715" s="3" t="s">
        <v>154</v>
      </c>
      <c r="V1715" s="3" t="s">
        <v>10246</v>
      </c>
      <c r="W1715" s="3" t="s">
        <v>154</v>
      </c>
      <c r="X1715" s="3" t="s">
        <v>154</v>
      </c>
      <c r="Y1715" s="3" t="s">
        <v>154</v>
      </c>
      <c r="Z1715" s="3" t="s">
        <v>154</v>
      </c>
      <c r="AA1715" s="3" t="s">
        <v>154</v>
      </c>
      <c r="AB1715" s="3" t="s">
        <v>154</v>
      </c>
      <c r="AC1715" s="3" t="s">
        <v>154</v>
      </c>
      <c r="AD1715" s="3" t="s">
        <v>6151</v>
      </c>
      <c r="AE1715" s="3" t="s">
        <v>6151</v>
      </c>
      <c r="AF1715" s="3" t="s">
        <v>154</v>
      </c>
      <c r="AG1715" s="3" t="s">
        <v>154</v>
      </c>
      <c r="AH1715" s="3" t="s">
        <v>6478</v>
      </c>
      <c r="AI1715" s="3" t="s">
        <v>6482</v>
      </c>
      <c r="AJ1715" s="3" t="s">
        <v>6032</v>
      </c>
    </row>
    <row r="1716" spans="1:36" ht="30">
      <c r="A1716" s="10">
        <v>1819</v>
      </c>
      <c r="B1716" t="str">
        <f>IF(K1716="总计","",INDEX(主数据!A:AD,MATCH(J1716,主数据!A:A,0),9))</f>
        <v>华北大区公司</v>
      </c>
      <c r="C1716" t="str">
        <f>IF(K1716="","",INDEX(主数据!A:AD,MATCH(J1716,主数据!A:A,0),11))</f>
        <v>北京三城区</v>
      </c>
      <c r="D1716" t="str">
        <f t="shared" si="104"/>
        <v>BJ12生活垃圾清运费-委托清运定额</v>
      </c>
      <c r="E1716" s="13" t="str">
        <f t="shared" si="106"/>
        <v/>
      </c>
      <c r="F1716" s="13" t="str">
        <f>IF(E1716="","",IFERROR(IF(IF(K1716="","",INDEX(收费标合同信息维护!A:Q,MATCH(D1716,收费标合同信息维护!J:J,0),10))=D1716,"有","无"),"无"))</f>
        <v/>
      </c>
      <c r="G1716" s="13" t="str">
        <f t="shared" si="105"/>
        <v>BJ12生活垃圾清运费-委托清运定额2.50</v>
      </c>
      <c r="H1716" s="13" t="str">
        <f t="shared" si="107"/>
        <v>2.50</v>
      </c>
      <c r="I1716" s="13" t="str">
        <f>IF(G1716="","",IFERROR(IF(IF(K1716="","",INDEX(收费标合同信息维护!A:Q,MATCH(G1716,收费标合同信息维护!M:M,0),13))=G1716,"有","无"),"无"))</f>
        <v>无</v>
      </c>
      <c r="J1716" s="3" t="s">
        <v>2525</v>
      </c>
      <c r="K1716" s="3" t="s">
        <v>6374</v>
      </c>
      <c r="L1716" s="3" t="s">
        <v>6630</v>
      </c>
      <c r="M1716" s="3" t="s">
        <v>6631</v>
      </c>
      <c r="N1716" s="3" t="s">
        <v>6477</v>
      </c>
      <c r="O1716" s="3" t="s">
        <v>6478</v>
      </c>
      <c r="P1716" s="3" t="s">
        <v>10247</v>
      </c>
      <c r="Q1716" s="3" t="s">
        <v>6632</v>
      </c>
      <c r="R1716" s="3" t="s">
        <v>6490</v>
      </c>
      <c r="S1716" s="3" t="s">
        <v>6491</v>
      </c>
      <c r="T1716" s="3" t="s">
        <v>6506</v>
      </c>
      <c r="U1716" s="3" t="s">
        <v>154</v>
      </c>
      <c r="V1716" s="3" t="s">
        <v>154</v>
      </c>
      <c r="W1716" s="3" t="s">
        <v>6675</v>
      </c>
      <c r="X1716" s="3" t="s">
        <v>154</v>
      </c>
      <c r="Y1716" s="3" t="s">
        <v>154</v>
      </c>
      <c r="Z1716" s="3" t="s">
        <v>154</v>
      </c>
      <c r="AA1716" s="3" t="s">
        <v>154</v>
      </c>
      <c r="AB1716" s="3" t="s">
        <v>154</v>
      </c>
      <c r="AC1716" s="3" t="s">
        <v>154</v>
      </c>
      <c r="AD1716" s="3" t="s">
        <v>6151</v>
      </c>
      <c r="AE1716" s="3" t="s">
        <v>6151</v>
      </c>
      <c r="AF1716" s="3" t="s">
        <v>154</v>
      </c>
      <c r="AG1716" s="3" t="s">
        <v>154</v>
      </c>
      <c r="AH1716" s="3" t="s">
        <v>6478</v>
      </c>
      <c r="AI1716" s="3" t="s">
        <v>6482</v>
      </c>
      <c r="AJ1716" s="3" t="s">
        <v>10230</v>
      </c>
    </row>
    <row r="1717" spans="1:36" ht="30">
      <c r="A1717" s="10">
        <v>1820</v>
      </c>
      <c r="B1717" t="str">
        <f>IF(K1717="总计","",INDEX(主数据!A:AD,MATCH(J1717,主数据!A:A,0),9))</f>
        <v>华北大区公司</v>
      </c>
      <c r="C1717" t="str">
        <f>IF(K1717="","",INDEX(主数据!A:AD,MATCH(J1717,主数据!A:A,0),11))</f>
        <v>北京三城区</v>
      </c>
      <c r="D1717" t="str">
        <f t="shared" si="104"/>
        <v>BJ12其他费用标准方式0.27</v>
      </c>
      <c r="E1717" s="13" t="str">
        <f t="shared" si="106"/>
        <v>0.27</v>
      </c>
      <c r="F1717" s="13" t="str">
        <f>IF(E1717="","",IFERROR(IF(IF(K1717="","",INDEX(收费标合同信息维护!A:Q,MATCH(D1717,收费标合同信息维护!J:J,0),10))=D1717,"有","无"),"无"))</f>
        <v>无</v>
      </c>
      <c r="G1717" s="13" t="str">
        <f t="shared" si="105"/>
        <v/>
      </c>
      <c r="H1717" s="13" t="str">
        <f t="shared" si="107"/>
        <v/>
      </c>
      <c r="I1717" s="13" t="str">
        <f>IF(G1717="","",IFERROR(IF(IF(K1717="","",INDEX(收费标合同信息维护!A:Q,MATCH(G1717,收费标合同信息维护!M:M,0),13))=G1717,"有","无"),"无"))</f>
        <v/>
      </c>
      <c r="J1717" s="3" t="s">
        <v>2525</v>
      </c>
      <c r="K1717" s="3" t="s">
        <v>6374</v>
      </c>
      <c r="L1717" s="3" t="s">
        <v>6544</v>
      </c>
      <c r="M1717" s="3" t="s">
        <v>6545</v>
      </c>
      <c r="N1717" s="3" t="s">
        <v>6477</v>
      </c>
      <c r="O1717" s="3" t="s">
        <v>6478</v>
      </c>
      <c r="P1717" s="3" t="s">
        <v>10248</v>
      </c>
      <c r="Q1717" s="3" t="s">
        <v>10249</v>
      </c>
      <c r="R1717" s="3" t="s">
        <v>6484</v>
      </c>
      <c r="S1717" s="3" t="s">
        <v>6491</v>
      </c>
      <c r="T1717" s="3" t="s">
        <v>6506</v>
      </c>
      <c r="U1717" s="3" t="s">
        <v>154</v>
      </c>
      <c r="V1717" s="3" t="s">
        <v>10250</v>
      </c>
      <c r="W1717" s="3" t="s">
        <v>154</v>
      </c>
      <c r="X1717" s="3" t="s">
        <v>154</v>
      </c>
      <c r="Y1717" s="3" t="s">
        <v>154</v>
      </c>
      <c r="Z1717" s="3" t="s">
        <v>154</v>
      </c>
      <c r="AA1717" s="3" t="s">
        <v>154</v>
      </c>
      <c r="AB1717" s="3" t="s">
        <v>154</v>
      </c>
      <c r="AC1717" s="3" t="s">
        <v>154</v>
      </c>
      <c r="AD1717" s="3" t="s">
        <v>6151</v>
      </c>
      <c r="AE1717" s="3" t="s">
        <v>6151</v>
      </c>
      <c r="AF1717" s="3" t="s">
        <v>154</v>
      </c>
      <c r="AG1717" s="3" t="s">
        <v>154</v>
      </c>
      <c r="AH1717" s="3" t="s">
        <v>6478</v>
      </c>
      <c r="AI1717" s="3" t="s">
        <v>6482</v>
      </c>
      <c r="AJ1717" s="3" t="s">
        <v>10230</v>
      </c>
    </row>
    <row r="1718" spans="1:36" ht="15">
      <c r="A1718" s="10">
        <v>1821</v>
      </c>
      <c r="B1718" t="str">
        <f>IF(K1718="总计","",INDEX(主数据!A:AD,MATCH(J1718,主数据!A:A,0),9))</f>
        <v>华北大区公司</v>
      </c>
      <c r="C1718" t="str">
        <f>IF(K1718="","",INDEX(主数据!A:AD,MATCH(J1718,主数据!A:A,0),11))</f>
        <v>北京三城区</v>
      </c>
      <c r="D1718" t="str">
        <f t="shared" si="104"/>
        <v>BJ12电费标准方式0.87</v>
      </c>
      <c r="E1718" s="13" t="str">
        <f t="shared" si="106"/>
        <v>0.87</v>
      </c>
      <c r="F1718" s="13" t="str">
        <f>IF(E1718="","",IFERROR(IF(IF(K1718="","",INDEX(收费标合同信息维护!A:Q,MATCH(D1718,收费标合同信息维护!J:J,0),10))=D1718,"有","无"),"无"))</f>
        <v>无</v>
      </c>
      <c r="G1718" s="13" t="str">
        <f t="shared" si="105"/>
        <v/>
      </c>
      <c r="H1718" s="13" t="str">
        <f t="shared" si="107"/>
        <v/>
      </c>
      <c r="I1718" s="13" t="str">
        <f>IF(G1718="","",IFERROR(IF(IF(K1718="","",INDEX(收费标合同信息维护!A:Q,MATCH(G1718,收费标合同信息维护!M:M,0),13))=G1718,"有","无"),"无"))</f>
        <v/>
      </c>
      <c r="J1718" s="3" t="s">
        <v>2525</v>
      </c>
      <c r="K1718" s="3" t="s">
        <v>6374</v>
      </c>
      <c r="L1718" s="3" t="s">
        <v>6601</v>
      </c>
      <c r="M1718" s="3" t="s">
        <v>6602</v>
      </c>
      <c r="N1718" s="3" t="s">
        <v>6603</v>
      </c>
      <c r="O1718" s="3" t="s">
        <v>6478</v>
      </c>
      <c r="P1718" s="3" t="s">
        <v>10251</v>
      </c>
      <c r="Q1718" s="3" t="s">
        <v>10252</v>
      </c>
      <c r="R1718" s="3" t="s">
        <v>6484</v>
      </c>
      <c r="S1718" s="3" t="s">
        <v>6491</v>
      </c>
      <c r="T1718" s="3" t="s">
        <v>8601</v>
      </c>
      <c r="U1718" s="3" t="s">
        <v>154</v>
      </c>
      <c r="V1718" s="3" t="s">
        <v>10253</v>
      </c>
      <c r="W1718" s="3" t="s">
        <v>154</v>
      </c>
      <c r="X1718" s="3" t="s">
        <v>154</v>
      </c>
      <c r="Y1718" s="3" t="s">
        <v>154</v>
      </c>
      <c r="Z1718" s="3" t="s">
        <v>154</v>
      </c>
      <c r="AA1718" s="3" t="s">
        <v>154</v>
      </c>
      <c r="AB1718" s="3" t="s">
        <v>154</v>
      </c>
      <c r="AC1718" s="3" t="s">
        <v>154</v>
      </c>
      <c r="AD1718" s="3" t="s">
        <v>6151</v>
      </c>
      <c r="AE1718" s="3" t="s">
        <v>6151</v>
      </c>
      <c r="AF1718" s="3" t="s">
        <v>154</v>
      </c>
      <c r="AG1718" s="3" t="s">
        <v>154</v>
      </c>
      <c r="AH1718" s="3" t="s">
        <v>6478</v>
      </c>
      <c r="AI1718" s="3" t="s">
        <v>6482</v>
      </c>
      <c r="AJ1718" s="3" t="s">
        <v>6489</v>
      </c>
    </row>
    <row r="1719" spans="1:36" ht="15">
      <c r="A1719" s="10">
        <v>1822</v>
      </c>
      <c r="B1719" t="str">
        <f>IF(K1719="总计","",INDEX(主数据!A:AD,MATCH(J1719,主数据!A:A,0),9))</f>
        <v>华北大区公司</v>
      </c>
      <c r="C1719" t="str">
        <f>IF(K1719="","",INDEX(主数据!A:AD,MATCH(J1719,主数据!A:A,0),11))</f>
        <v>北京三城区</v>
      </c>
      <c r="D1719" t="str">
        <f t="shared" si="104"/>
        <v>BJ12电费标准方式1.13</v>
      </c>
      <c r="E1719" s="13" t="str">
        <f t="shared" si="106"/>
        <v>1.13</v>
      </c>
      <c r="F1719" s="13" t="str">
        <f>IF(E1719="","",IFERROR(IF(IF(K1719="","",INDEX(收费标合同信息维护!A:Q,MATCH(D1719,收费标合同信息维护!J:J,0),10))=D1719,"有","无"),"无"))</f>
        <v>无</v>
      </c>
      <c r="G1719" s="13" t="str">
        <f t="shared" si="105"/>
        <v/>
      </c>
      <c r="H1719" s="13" t="str">
        <f t="shared" si="107"/>
        <v/>
      </c>
      <c r="I1719" s="13" t="str">
        <f>IF(G1719="","",IFERROR(IF(IF(K1719="","",INDEX(收费标合同信息维护!A:Q,MATCH(G1719,收费标合同信息维护!M:M,0),13))=G1719,"有","无"),"无"))</f>
        <v/>
      </c>
      <c r="J1719" s="3" t="s">
        <v>2525</v>
      </c>
      <c r="K1719" s="3" t="s">
        <v>6374</v>
      </c>
      <c r="L1719" s="3" t="s">
        <v>6601</v>
      </c>
      <c r="M1719" s="3" t="s">
        <v>6602</v>
      </c>
      <c r="N1719" s="3" t="s">
        <v>6603</v>
      </c>
      <c r="O1719" s="3" t="s">
        <v>6478</v>
      </c>
      <c r="P1719" s="3" t="s">
        <v>10254</v>
      </c>
      <c r="Q1719" s="3" t="s">
        <v>10255</v>
      </c>
      <c r="R1719" s="3" t="s">
        <v>6484</v>
      </c>
      <c r="S1719" s="3" t="s">
        <v>6491</v>
      </c>
      <c r="T1719" s="3" t="s">
        <v>8601</v>
      </c>
      <c r="U1719" s="3" t="s">
        <v>154</v>
      </c>
      <c r="V1719" s="3" t="s">
        <v>10256</v>
      </c>
      <c r="W1719" s="3" t="s">
        <v>154</v>
      </c>
      <c r="X1719" s="3" t="s">
        <v>154</v>
      </c>
      <c r="Y1719" s="3" t="s">
        <v>154</v>
      </c>
      <c r="Z1719" s="3" t="s">
        <v>154</v>
      </c>
      <c r="AA1719" s="3" t="s">
        <v>154</v>
      </c>
      <c r="AB1719" s="3" t="s">
        <v>154</v>
      </c>
      <c r="AC1719" s="3" t="s">
        <v>154</v>
      </c>
      <c r="AD1719" s="3" t="s">
        <v>6151</v>
      </c>
      <c r="AE1719" s="3" t="s">
        <v>6151</v>
      </c>
      <c r="AF1719" s="3" t="s">
        <v>154</v>
      </c>
      <c r="AG1719" s="3" t="s">
        <v>154</v>
      </c>
      <c r="AH1719" s="3" t="s">
        <v>6478</v>
      </c>
      <c r="AI1719" s="3" t="s">
        <v>6482</v>
      </c>
      <c r="AJ1719" s="3" t="s">
        <v>6489</v>
      </c>
    </row>
    <row r="1720" spans="1:36" ht="15">
      <c r="A1720" s="10">
        <v>1823</v>
      </c>
      <c r="B1720" t="str">
        <f>IF(K1720="总计","",INDEX(主数据!A:AD,MATCH(J1720,主数据!A:A,0),9))</f>
        <v>华北大区公司</v>
      </c>
      <c r="C1720" t="str">
        <f>IF(K1720="","",INDEX(主数据!A:AD,MATCH(J1720,主数据!A:A,0),11))</f>
        <v>北京三城区</v>
      </c>
      <c r="D1720" t="str">
        <f t="shared" si="104"/>
        <v>BJ12电费标准方式1.23</v>
      </c>
      <c r="E1720" s="13" t="str">
        <f t="shared" si="106"/>
        <v>1.23</v>
      </c>
      <c r="F1720" s="13" t="str">
        <f>IF(E1720="","",IFERROR(IF(IF(K1720="","",INDEX(收费标合同信息维护!A:Q,MATCH(D1720,收费标合同信息维护!J:J,0),10))=D1720,"有","无"),"无"))</f>
        <v>无</v>
      </c>
      <c r="G1720" s="13" t="str">
        <f t="shared" si="105"/>
        <v/>
      </c>
      <c r="H1720" s="13" t="str">
        <f t="shared" si="107"/>
        <v/>
      </c>
      <c r="I1720" s="13" t="str">
        <f>IF(G1720="","",IFERROR(IF(IF(K1720="","",INDEX(收费标合同信息维护!A:Q,MATCH(G1720,收费标合同信息维护!M:M,0),13))=G1720,"有","无"),"无"))</f>
        <v/>
      </c>
      <c r="J1720" s="3" t="s">
        <v>2525</v>
      </c>
      <c r="K1720" s="3" t="s">
        <v>6374</v>
      </c>
      <c r="L1720" s="3" t="s">
        <v>6601</v>
      </c>
      <c r="M1720" s="3" t="s">
        <v>6602</v>
      </c>
      <c r="N1720" s="3" t="s">
        <v>6603</v>
      </c>
      <c r="O1720" s="3" t="s">
        <v>6478</v>
      </c>
      <c r="P1720" s="3" t="s">
        <v>10257</v>
      </c>
      <c r="Q1720" s="3" t="s">
        <v>10258</v>
      </c>
      <c r="R1720" s="3" t="s">
        <v>6484</v>
      </c>
      <c r="S1720" s="3" t="s">
        <v>6491</v>
      </c>
      <c r="T1720" s="3" t="s">
        <v>8601</v>
      </c>
      <c r="U1720" s="3" t="s">
        <v>154</v>
      </c>
      <c r="V1720" s="3" t="s">
        <v>10259</v>
      </c>
      <c r="W1720" s="3" t="s">
        <v>154</v>
      </c>
      <c r="X1720" s="3" t="s">
        <v>154</v>
      </c>
      <c r="Y1720" s="3" t="s">
        <v>154</v>
      </c>
      <c r="Z1720" s="3" t="s">
        <v>154</v>
      </c>
      <c r="AA1720" s="3" t="s">
        <v>154</v>
      </c>
      <c r="AB1720" s="3" t="s">
        <v>154</v>
      </c>
      <c r="AC1720" s="3" t="s">
        <v>154</v>
      </c>
      <c r="AD1720" s="3" t="s">
        <v>6151</v>
      </c>
      <c r="AE1720" s="3" t="s">
        <v>6151</v>
      </c>
      <c r="AF1720" s="3" t="s">
        <v>154</v>
      </c>
      <c r="AG1720" s="3" t="s">
        <v>154</v>
      </c>
      <c r="AH1720" s="3" t="s">
        <v>6478</v>
      </c>
      <c r="AI1720" s="3" t="s">
        <v>6482</v>
      </c>
      <c r="AJ1720" s="3" t="s">
        <v>6489</v>
      </c>
    </row>
    <row r="1721" spans="1:36" ht="15">
      <c r="A1721" s="10">
        <v>1824</v>
      </c>
      <c r="B1721" t="str">
        <f>IF(K1721="总计","",INDEX(主数据!A:AD,MATCH(J1721,主数据!A:A,0),9))</f>
        <v>华北大区公司</v>
      </c>
      <c r="C1721" t="str">
        <f>IF(K1721="","",INDEX(主数据!A:AD,MATCH(J1721,主数据!A:A,0),11))</f>
        <v>北京三城区</v>
      </c>
      <c r="D1721" t="str">
        <f t="shared" si="104"/>
        <v>BJ12自来水费（简易征收）标准方式9.50</v>
      </c>
      <c r="E1721" s="13" t="str">
        <f t="shared" si="106"/>
        <v>9.50</v>
      </c>
      <c r="F1721" s="13" t="str">
        <f>IF(E1721="","",IFERROR(IF(IF(K1721="","",INDEX(收费标合同信息维护!A:Q,MATCH(D1721,收费标合同信息维护!J:J,0),10))=D1721,"有","无"),"无"))</f>
        <v>无</v>
      </c>
      <c r="G1721" s="13" t="str">
        <f t="shared" si="105"/>
        <v/>
      </c>
      <c r="H1721" s="13" t="str">
        <f t="shared" si="107"/>
        <v/>
      </c>
      <c r="I1721" s="13" t="str">
        <f>IF(G1721="","",IFERROR(IF(IF(K1721="","",INDEX(收费标合同信息维护!A:Q,MATCH(G1721,收费标合同信息维护!M:M,0),13))=G1721,"有","无"),"无"))</f>
        <v/>
      </c>
      <c r="J1721" s="3" t="s">
        <v>2525</v>
      </c>
      <c r="K1721" s="3" t="s">
        <v>6374</v>
      </c>
      <c r="L1721" s="3" t="s">
        <v>6615</v>
      </c>
      <c r="M1721" s="3" t="s">
        <v>6616</v>
      </c>
      <c r="N1721" s="3" t="s">
        <v>6603</v>
      </c>
      <c r="O1721" s="3" t="s">
        <v>6478</v>
      </c>
      <c r="P1721" s="3" t="s">
        <v>10260</v>
      </c>
      <c r="Q1721" s="3" t="s">
        <v>10261</v>
      </c>
      <c r="R1721" s="3" t="s">
        <v>6484</v>
      </c>
      <c r="S1721" s="3" t="s">
        <v>6491</v>
      </c>
      <c r="T1721" s="3" t="s">
        <v>8601</v>
      </c>
      <c r="U1721" s="3" t="s">
        <v>154</v>
      </c>
      <c r="V1721" s="3" t="s">
        <v>6619</v>
      </c>
      <c r="W1721" s="3" t="s">
        <v>154</v>
      </c>
      <c r="X1721" s="3" t="s">
        <v>154</v>
      </c>
      <c r="Y1721" s="3" t="s">
        <v>154</v>
      </c>
      <c r="Z1721" s="3" t="s">
        <v>154</v>
      </c>
      <c r="AA1721" s="3" t="s">
        <v>154</v>
      </c>
      <c r="AB1721" s="3" t="s">
        <v>154</v>
      </c>
      <c r="AC1721" s="3" t="s">
        <v>154</v>
      </c>
      <c r="AD1721" s="3" t="s">
        <v>6151</v>
      </c>
      <c r="AE1721" s="3" t="s">
        <v>6151</v>
      </c>
      <c r="AF1721" s="3" t="s">
        <v>154</v>
      </c>
      <c r="AG1721" s="3" t="s">
        <v>154</v>
      </c>
      <c r="AH1721" s="3" t="s">
        <v>6478</v>
      </c>
      <c r="AI1721" s="3" t="s">
        <v>6482</v>
      </c>
      <c r="AJ1721" s="3" t="s">
        <v>6489</v>
      </c>
    </row>
    <row r="1722" spans="1:36" ht="15">
      <c r="A1722" s="10">
        <v>1825</v>
      </c>
      <c r="B1722" t="str">
        <f>IF(K1722="总计","",INDEX(主数据!A:AD,MATCH(J1722,主数据!A:A,0),9))</f>
        <v>华北大区公司</v>
      </c>
      <c r="C1722" t="str">
        <f>IF(K1722="","",INDEX(主数据!A:AD,MATCH(J1722,主数据!A:A,0),11))</f>
        <v>北京八城区</v>
      </c>
      <c r="D1722" t="str">
        <f t="shared" si="104"/>
        <v>BJ166物业服务费标准方式13.00</v>
      </c>
      <c r="E1722" s="13" t="str">
        <f t="shared" si="106"/>
        <v>13.00</v>
      </c>
      <c r="F1722" s="13" t="str">
        <f>IF(E1722="","",IFERROR(IF(IF(K1722="","",INDEX(收费标合同信息维护!A:Q,MATCH(D1722,收费标合同信息维护!J:J,0),10))=D1722,"有","无"),"无"))</f>
        <v>无</v>
      </c>
      <c r="G1722" s="13" t="str">
        <f t="shared" si="105"/>
        <v/>
      </c>
      <c r="H1722" s="13" t="str">
        <f t="shared" si="107"/>
        <v/>
      </c>
      <c r="I1722" s="13" t="str">
        <f>IF(G1722="","",IFERROR(IF(IF(K1722="","",INDEX(收费标合同信息维护!A:Q,MATCH(G1722,收费标合同信息维护!M:M,0),13))=G1722,"有","无"),"无"))</f>
        <v/>
      </c>
      <c r="J1722" s="3" t="s">
        <v>3602</v>
      </c>
      <c r="K1722" s="3" t="s">
        <v>6375</v>
      </c>
      <c r="L1722" s="3" t="s">
        <v>6025</v>
      </c>
      <c r="M1722" s="3" t="s">
        <v>6026</v>
      </c>
      <c r="N1722" s="3" t="s">
        <v>6477</v>
      </c>
      <c r="O1722" s="3" t="s">
        <v>6478</v>
      </c>
      <c r="P1722" s="3" t="s">
        <v>10262</v>
      </c>
      <c r="Q1722" s="3" t="s">
        <v>10263</v>
      </c>
      <c r="R1722" s="3" t="s">
        <v>6484</v>
      </c>
      <c r="S1722" s="3" t="s">
        <v>6491</v>
      </c>
      <c r="T1722" s="3" t="s">
        <v>6506</v>
      </c>
      <c r="U1722" s="3" t="s">
        <v>154</v>
      </c>
      <c r="V1722" s="3" t="s">
        <v>9115</v>
      </c>
      <c r="W1722" s="3" t="s">
        <v>154</v>
      </c>
      <c r="X1722" s="3" t="s">
        <v>154</v>
      </c>
      <c r="Y1722" s="3" t="s">
        <v>154</v>
      </c>
      <c r="Z1722" s="3" t="s">
        <v>154</v>
      </c>
      <c r="AA1722" s="3" t="s">
        <v>154</v>
      </c>
      <c r="AB1722" s="3" t="s">
        <v>154</v>
      </c>
      <c r="AC1722" s="3" t="s">
        <v>154</v>
      </c>
      <c r="AD1722" s="3" t="s">
        <v>6151</v>
      </c>
      <c r="AE1722" s="3" t="s">
        <v>6151</v>
      </c>
      <c r="AF1722" s="3" t="s">
        <v>154</v>
      </c>
      <c r="AG1722" s="3" t="s">
        <v>154</v>
      </c>
      <c r="AH1722" s="3" t="s">
        <v>6478</v>
      </c>
      <c r="AI1722" s="3" t="s">
        <v>6482</v>
      </c>
      <c r="AJ1722" s="3" t="s">
        <v>10264</v>
      </c>
    </row>
    <row r="1723" spans="1:36" ht="15">
      <c r="A1723" s="10">
        <v>1826</v>
      </c>
      <c r="B1723" t="str">
        <f>IF(K1723="总计","",INDEX(主数据!A:AD,MATCH(J1723,主数据!A:A,0),9))</f>
        <v>华北大区公司</v>
      </c>
      <c r="C1723" t="str">
        <f>IF(K1723="","",INDEX(主数据!A:AD,MATCH(J1723,主数据!A:A,0),11))</f>
        <v>北京八城区</v>
      </c>
      <c r="D1723" t="str">
        <f t="shared" si="104"/>
        <v>BJ166物业服务费标准方式8.00</v>
      </c>
      <c r="E1723" s="13" t="str">
        <f t="shared" si="106"/>
        <v>8.00</v>
      </c>
      <c r="F1723" s="13" t="str">
        <f>IF(E1723="","",IFERROR(IF(IF(K1723="","",INDEX(收费标合同信息维护!A:Q,MATCH(D1723,收费标合同信息维护!J:J,0),10))=D1723,"有","无"),"无"))</f>
        <v>无</v>
      </c>
      <c r="G1723" s="13" t="str">
        <f t="shared" si="105"/>
        <v/>
      </c>
      <c r="H1723" s="13" t="str">
        <f t="shared" si="107"/>
        <v/>
      </c>
      <c r="I1723" s="13" t="str">
        <f>IF(G1723="","",IFERROR(IF(IF(K1723="","",INDEX(收费标合同信息维护!A:Q,MATCH(G1723,收费标合同信息维护!M:M,0),13))=G1723,"有","无"),"无"))</f>
        <v/>
      </c>
      <c r="J1723" s="3" t="s">
        <v>3602</v>
      </c>
      <c r="K1723" s="3" t="s">
        <v>6375</v>
      </c>
      <c r="L1723" s="3" t="s">
        <v>6025</v>
      </c>
      <c r="M1723" s="3" t="s">
        <v>6026</v>
      </c>
      <c r="N1723" s="3" t="s">
        <v>6477</v>
      </c>
      <c r="O1723" s="3" t="s">
        <v>6478</v>
      </c>
      <c r="P1723" s="3" t="s">
        <v>10265</v>
      </c>
      <c r="Q1723" s="3" t="s">
        <v>10266</v>
      </c>
      <c r="R1723" s="3" t="s">
        <v>6484</v>
      </c>
      <c r="S1723" s="3" t="s">
        <v>6491</v>
      </c>
      <c r="T1723" s="3" t="s">
        <v>6506</v>
      </c>
      <c r="U1723" s="3" t="s">
        <v>154</v>
      </c>
      <c r="V1723" s="3" t="s">
        <v>6851</v>
      </c>
      <c r="W1723" s="3" t="s">
        <v>154</v>
      </c>
      <c r="X1723" s="3" t="s">
        <v>154</v>
      </c>
      <c r="Y1723" s="3" t="s">
        <v>154</v>
      </c>
      <c r="Z1723" s="3" t="s">
        <v>154</v>
      </c>
      <c r="AA1723" s="3" t="s">
        <v>154</v>
      </c>
      <c r="AB1723" s="3" t="s">
        <v>154</v>
      </c>
      <c r="AC1723" s="3" t="s">
        <v>154</v>
      </c>
      <c r="AD1723" s="3" t="s">
        <v>6151</v>
      </c>
      <c r="AE1723" s="3" t="s">
        <v>6151</v>
      </c>
      <c r="AF1723" s="3" t="s">
        <v>154</v>
      </c>
      <c r="AG1723" s="3" t="s">
        <v>154</v>
      </c>
      <c r="AH1723" s="3" t="s">
        <v>6478</v>
      </c>
      <c r="AI1723" s="3" t="s">
        <v>6482</v>
      </c>
      <c r="AJ1723" s="3" t="s">
        <v>10267</v>
      </c>
    </row>
    <row r="1724" spans="1:36" ht="15">
      <c r="A1724" s="10">
        <v>1827</v>
      </c>
      <c r="B1724" t="str">
        <f>IF(K1724="总计","",INDEX(主数据!A:AD,MATCH(J1724,主数据!A:A,0),9))</f>
        <v>华北大区公司</v>
      </c>
      <c r="C1724" t="str">
        <f>IF(K1724="","",INDEX(主数据!A:AD,MATCH(J1724,主数据!A:A,0),11))</f>
        <v>北京八城区</v>
      </c>
      <c r="D1724" t="str">
        <f t="shared" si="104"/>
        <v>BJ166物业服务费标准方式17.00</v>
      </c>
      <c r="E1724" s="13" t="str">
        <f t="shared" si="106"/>
        <v>17.00</v>
      </c>
      <c r="F1724" s="13" t="str">
        <f>IF(E1724="","",IFERROR(IF(IF(K1724="","",INDEX(收费标合同信息维护!A:Q,MATCH(D1724,收费标合同信息维护!J:J,0),10))=D1724,"有","无"),"无"))</f>
        <v>无</v>
      </c>
      <c r="G1724" s="13" t="str">
        <f t="shared" si="105"/>
        <v/>
      </c>
      <c r="H1724" s="13" t="str">
        <f t="shared" si="107"/>
        <v/>
      </c>
      <c r="I1724" s="13" t="str">
        <f>IF(G1724="","",IFERROR(IF(IF(K1724="","",INDEX(收费标合同信息维护!A:Q,MATCH(G1724,收费标合同信息维护!M:M,0),13))=G1724,"有","无"),"无"))</f>
        <v/>
      </c>
      <c r="J1724" s="3" t="s">
        <v>3602</v>
      </c>
      <c r="K1724" s="3" t="s">
        <v>6375</v>
      </c>
      <c r="L1724" s="3" t="s">
        <v>6025</v>
      </c>
      <c r="M1724" s="3" t="s">
        <v>6026</v>
      </c>
      <c r="N1724" s="3" t="s">
        <v>6477</v>
      </c>
      <c r="O1724" s="3" t="s">
        <v>6478</v>
      </c>
      <c r="P1724" s="3" t="s">
        <v>10268</v>
      </c>
      <c r="Q1724" s="3" t="s">
        <v>10269</v>
      </c>
      <c r="R1724" s="3" t="s">
        <v>6484</v>
      </c>
      <c r="S1724" s="3" t="s">
        <v>6491</v>
      </c>
      <c r="T1724" s="3" t="s">
        <v>6506</v>
      </c>
      <c r="U1724" s="3" t="s">
        <v>154</v>
      </c>
      <c r="V1724" s="3" t="s">
        <v>10270</v>
      </c>
      <c r="W1724" s="3" t="s">
        <v>154</v>
      </c>
      <c r="X1724" s="3" t="s">
        <v>154</v>
      </c>
      <c r="Y1724" s="3" t="s">
        <v>154</v>
      </c>
      <c r="Z1724" s="3" t="s">
        <v>154</v>
      </c>
      <c r="AA1724" s="3" t="s">
        <v>154</v>
      </c>
      <c r="AB1724" s="3" t="s">
        <v>154</v>
      </c>
      <c r="AC1724" s="3" t="s">
        <v>154</v>
      </c>
      <c r="AD1724" s="3" t="s">
        <v>6151</v>
      </c>
      <c r="AE1724" s="3" t="s">
        <v>6151</v>
      </c>
      <c r="AF1724" s="3" t="s">
        <v>154</v>
      </c>
      <c r="AG1724" s="3" t="s">
        <v>154</v>
      </c>
      <c r="AH1724" s="3" t="s">
        <v>6478</v>
      </c>
      <c r="AI1724" s="3" t="s">
        <v>6482</v>
      </c>
      <c r="AJ1724" s="3" t="s">
        <v>6230</v>
      </c>
    </row>
    <row r="1725" spans="1:36" ht="15">
      <c r="A1725" s="10">
        <v>1828</v>
      </c>
      <c r="B1725" t="str">
        <f>IF(K1725="总计","",INDEX(主数据!A:AD,MATCH(J1725,主数据!A:A,0),9))</f>
        <v>华北大区公司</v>
      </c>
      <c r="C1725" t="str">
        <f>IF(K1725="","",INDEX(主数据!A:AD,MATCH(J1725,主数据!A:A,0),11))</f>
        <v>北京八城区</v>
      </c>
      <c r="D1725" t="str">
        <f t="shared" si="104"/>
        <v>BJ166中央空调费标准方式7.50</v>
      </c>
      <c r="E1725" s="13" t="str">
        <f t="shared" si="106"/>
        <v>7.50</v>
      </c>
      <c r="F1725" s="13" t="str">
        <f>IF(E1725="","",IFERROR(IF(IF(K1725="","",INDEX(收费标合同信息维护!A:Q,MATCH(D1725,收费标合同信息维护!J:J,0),10))=D1725,"有","无"),"无"))</f>
        <v>无</v>
      </c>
      <c r="G1725" s="13" t="str">
        <f t="shared" si="105"/>
        <v/>
      </c>
      <c r="H1725" s="13" t="str">
        <f t="shared" si="107"/>
        <v/>
      </c>
      <c r="I1725" s="13" t="str">
        <f>IF(G1725="","",IFERROR(IF(IF(K1725="","",INDEX(收费标合同信息维护!A:Q,MATCH(G1725,收费标合同信息维护!M:M,0),13))=G1725,"有","无"),"无"))</f>
        <v/>
      </c>
      <c r="J1725" s="3" t="s">
        <v>3602</v>
      </c>
      <c r="K1725" s="3" t="s">
        <v>6375</v>
      </c>
      <c r="L1725" s="3" t="s">
        <v>6617</v>
      </c>
      <c r="M1725" s="3" t="s">
        <v>8841</v>
      </c>
      <c r="N1725" s="3" t="s">
        <v>6477</v>
      </c>
      <c r="O1725" s="3" t="s">
        <v>6478</v>
      </c>
      <c r="P1725" s="3" t="s">
        <v>10271</v>
      </c>
      <c r="Q1725" s="3" t="s">
        <v>8841</v>
      </c>
      <c r="R1725" s="3" t="s">
        <v>6484</v>
      </c>
      <c r="S1725" s="3" t="s">
        <v>6491</v>
      </c>
      <c r="T1725" s="3" t="s">
        <v>6506</v>
      </c>
      <c r="U1725" s="3" t="s">
        <v>154</v>
      </c>
      <c r="V1725" s="3" t="s">
        <v>8595</v>
      </c>
      <c r="W1725" s="3" t="s">
        <v>154</v>
      </c>
      <c r="X1725" s="3" t="s">
        <v>154</v>
      </c>
      <c r="Y1725" s="3" t="s">
        <v>154</v>
      </c>
      <c r="Z1725" s="3" t="s">
        <v>154</v>
      </c>
      <c r="AA1725" s="3" t="s">
        <v>154</v>
      </c>
      <c r="AB1725" s="3" t="s">
        <v>154</v>
      </c>
      <c r="AC1725" s="3" t="s">
        <v>154</v>
      </c>
      <c r="AD1725" s="3" t="s">
        <v>6151</v>
      </c>
      <c r="AE1725" s="3" t="s">
        <v>6151</v>
      </c>
      <c r="AF1725" s="3" t="s">
        <v>154</v>
      </c>
      <c r="AG1725" s="3" t="s">
        <v>154</v>
      </c>
      <c r="AH1725" s="3" t="s">
        <v>6478</v>
      </c>
      <c r="AI1725" s="3" t="s">
        <v>6482</v>
      </c>
      <c r="AJ1725" s="3" t="s">
        <v>6200</v>
      </c>
    </row>
    <row r="1726" spans="1:36" ht="15">
      <c r="A1726" s="10">
        <v>1829</v>
      </c>
      <c r="B1726" t="str">
        <f>IF(K1726="总计","",INDEX(主数据!A:AD,MATCH(J1726,主数据!A:A,0),9))</f>
        <v>华北大区公司</v>
      </c>
      <c r="C1726" t="str">
        <f>IF(K1726="","",INDEX(主数据!A:AD,MATCH(J1726,主数据!A:A,0),11))</f>
        <v>北京八城区</v>
      </c>
      <c r="D1726" t="str">
        <f t="shared" si="104"/>
        <v>BJ166商业供暖标准方式10.00</v>
      </c>
      <c r="E1726" s="13" t="str">
        <f t="shared" si="106"/>
        <v>10.00</v>
      </c>
      <c r="F1726" s="13" t="str">
        <f>IF(E1726="","",IFERROR(IF(IF(K1726="","",INDEX(收费标合同信息维护!A:Q,MATCH(D1726,收费标合同信息维护!J:J,0),10))=D1726,"有","无"),"无"))</f>
        <v>无</v>
      </c>
      <c r="G1726" s="13" t="str">
        <f t="shared" si="105"/>
        <v/>
      </c>
      <c r="H1726" s="13" t="str">
        <f t="shared" si="107"/>
        <v/>
      </c>
      <c r="I1726" s="13" t="str">
        <f>IF(G1726="","",IFERROR(IF(IF(K1726="","",INDEX(收费标合同信息维护!A:Q,MATCH(G1726,收费标合同信息维护!M:M,0),13))=G1726,"有","无"),"无"))</f>
        <v/>
      </c>
      <c r="J1726" s="3" t="s">
        <v>3602</v>
      </c>
      <c r="K1726" s="3" t="s">
        <v>6375</v>
      </c>
      <c r="L1726" s="3" t="s">
        <v>6622</v>
      </c>
      <c r="M1726" s="3" t="s">
        <v>8598</v>
      </c>
      <c r="N1726" s="3" t="s">
        <v>6477</v>
      </c>
      <c r="O1726" s="3" t="s">
        <v>6478</v>
      </c>
      <c r="P1726" s="3" t="s">
        <v>10272</v>
      </c>
      <c r="Q1726" s="3" t="s">
        <v>8598</v>
      </c>
      <c r="R1726" s="3" t="s">
        <v>6484</v>
      </c>
      <c r="S1726" s="3" t="s">
        <v>6491</v>
      </c>
      <c r="T1726" s="3" t="s">
        <v>6506</v>
      </c>
      <c r="U1726" s="3" t="s">
        <v>10273</v>
      </c>
      <c r="V1726" s="3" t="s">
        <v>6708</v>
      </c>
      <c r="W1726" s="3" t="s">
        <v>154</v>
      </c>
      <c r="X1726" s="3" t="s">
        <v>154</v>
      </c>
      <c r="Y1726" s="3" t="s">
        <v>154</v>
      </c>
      <c r="Z1726" s="3" t="s">
        <v>154</v>
      </c>
      <c r="AA1726" s="3" t="s">
        <v>154</v>
      </c>
      <c r="AB1726" s="3" t="s">
        <v>154</v>
      </c>
      <c r="AC1726" s="3" t="s">
        <v>154</v>
      </c>
      <c r="AD1726" s="3" t="s">
        <v>6151</v>
      </c>
      <c r="AE1726" s="3" t="s">
        <v>6151</v>
      </c>
      <c r="AF1726" s="3" t="s">
        <v>154</v>
      </c>
      <c r="AG1726" s="3" t="s">
        <v>154</v>
      </c>
      <c r="AH1726" s="3" t="s">
        <v>6478</v>
      </c>
      <c r="AI1726" s="3" t="s">
        <v>6482</v>
      </c>
      <c r="AJ1726" s="3" t="s">
        <v>10274</v>
      </c>
    </row>
    <row r="1727" spans="1:36" ht="15">
      <c r="A1727" s="10">
        <v>1830</v>
      </c>
      <c r="B1727" t="str">
        <f>IF(K1727="总计","",INDEX(主数据!A:AD,MATCH(J1727,主数据!A:A,0),9))</f>
        <v>华北大区公司</v>
      </c>
      <c r="C1727" t="str">
        <f>IF(K1727="","",INDEX(主数据!A:AD,MATCH(J1727,主数据!A:A,0),11))</f>
        <v>北京八城区</v>
      </c>
      <c r="D1727" t="str">
        <f t="shared" si="104"/>
        <v>BJ166商业供暖标准方式5.00</v>
      </c>
      <c r="E1727" s="13" t="str">
        <f t="shared" si="106"/>
        <v>5.00</v>
      </c>
      <c r="F1727" s="13" t="str">
        <f>IF(E1727="","",IFERROR(IF(IF(K1727="","",INDEX(收费标合同信息维护!A:Q,MATCH(D1727,收费标合同信息维护!J:J,0),10))=D1727,"有","无"),"无"))</f>
        <v>无</v>
      </c>
      <c r="G1727" s="13" t="str">
        <f t="shared" si="105"/>
        <v/>
      </c>
      <c r="H1727" s="13" t="str">
        <f t="shared" si="107"/>
        <v/>
      </c>
      <c r="I1727" s="13" t="str">
        <f>IF(G1727="","",IFERROR(IF(IF(K1727="","",INDEX(收费标合同信息维护!A:Q,MATCH(G1727,收费标合同信息维护!M:M,0),13))=G1727,"有","无"),"无"))</f>
        <v/>
      </c>
      <c r="J1727" s="3" t="s">
        <v>3602</v>
      </c>
      <c r="K1727" s="3" t="s">
        <v>6375</v>
      </c>
      <c r="L1727" s="3" t="s">
        <v>6622</v>
      </c>
      <c r="M1727" s="3" t="s">
        <v>8598</v>
      </c>
      <c r="N1727" s="3" t="s">
        <v>6477</v>
      </c>
      <c r="O1727" s="3" t="s">
        <v>6478</v>
      </c>
      <c r="P1727" s="3" t="s">
        <v>10275</v>
      </c>
      <c r="Q1727" s="3" t="s">
        <v>7000</v>
      </c>
      <c r="R1727" s="3" t="s">
        <v>6484</v>
      </c>
      <c r="S1727" s="3" t="s">
        <v>6491</v>
      </c>
      <c r="T1727" s="3" t="s">
        <v>10276</v>
      </c>
      <c r="U1727" s="3" t="s">
        <v>10277</v>
      </c>
      <c r="V1727" s="3" t="s">
        <v>6744</v>
      </c>
      <c r="W1727" s="3" t="s">
        <v>154</v>
      </c>
      <c r="X1727" s="3" t="s">
        <v>154</v>
      </c>
      <c r="Y1727" s="3" t="s">
        <v>154</v>
      </c>
      <c r="Z1727" s="3" t="s">
        <v>154</v>
      </c>
      <c r="AA1727" s="3" t="s">
        <v>154</v>
      </c>
      <c r="AB1727" s="3" t="s">
        <v>154</v>
      </c>
      <c r="AC1727" s="3" t="s">
        <v>154</v>
      </c>
      <c r="AD1727" s="3" t="s">
        <v>6151</v>
      </c>
      <c r="AE1727" s="3" t="s">
        <v>6151</v>
      </c>
      <c r="AF1727" s="3" t="s">
        <v>154</v>
      </c>
      <c r="AG1727" s="3" t="s">
        <v>154</v>
      </c>
      <c r="AH1727" s="3" t="s">
        <v>6478</v>
      </c>
      <c r="AI1727" s="3" t="s">
        <v>6482</v>
      </c>
      <c r="AJ1727" s="3" t="s">
        <v>6489</v>
      </c>
    </row>
    <row r="1728" spans="1:36" ht="30">
      <c r="A1728" s="10">
        <v>1831</v>
      </c>
      <c r="B1728" t="str">
        <f>IF(K1728="总计","",INDEX(主数据!A:AD,MATCH(J1728,主数据!A:A,0),9))</f>
        <v>华北大区公司</v>
      </c>
      <c r="C1728" t="str">
        <f>IF(K1728="","",INDEX(主数据!A:AD,MATCH(J1728,主数据!A:A,0),11))</f>
        <v>北京八城区</v>
      </c>
      <c r="D1728" t="str">
        <f t="shared" si="104"/>
        <v>BJ166生活垃圾清运费-委托清运标准方式5.00</v>
      </c>
      <c r="E1728" s="13" t="str">
        <f t="shared" si="106"/>
        <v>5.00</v>
      </c>
      <c r="F1728" s="13" t="str">
        <f>IF(E1728="","",IFERROR(IF(IF(K1728="","",INDEX(收费标合同信息维护!A:Q,MATCH(D1728,收费标合同信息维护!J:J,0),10))=D1728,"有","无"),"无"))</f>
        <v>无</v>
      </c>
      <c r="G1728" s="13" t="str">
        <f t="shared" si="105"/>
        <v/>
      </c>
      <c r="H1728" s="13" t="str">
        <f t="shared" si="107"/>
        <v/>
      </c>
      <c r="I1728" s="13" t="str">
        <f>IF(G1728="","",IFERROR(IF(IF(K1728="","",INDEX(收费标合同信息维护!A:Q,MATCH(G1728,收费标合同信息维护!M:M,0),13))=G1728,"有","无"),"无"))</f>
        <v/>
      </c>
      <c r="J1728" s="3" t="s">
        <v>3602</v>
      </c>
      <c r="K1728" s="3" t="s">
        <v>6375</v>
      </c>
      <c r="L1728" s="3" t="s">
        <v>6630</v>
      </c>
      <c r="M1728" s="3" t="s">
        <v>6631</v>
      </c>
      <c r="N1728" s="3" t="s">
        <v>6477</v>
      </c>
      <c r="O1728" s="3" t="s">
        <v>6478</v>
      </c>
      <c r="P1728" s="3" t="s">
        <v>10278</v>
      </c>
      <c r="Q1728" s="3" t="s">
        <v>6631</v>
      </c>
      <c r="R1728" s="3" t="s">
        <v>6484</v>
      </c>
      <c r="S1728" s="3" t="s">
        <v>6491</v>
      </c>
      <c r="T1728" s="3" t="s">
        <v>6506</v>
      </c>
      <c r="U1728" s="3" t="s">
        <v>154</v>
      </c>
      <c r="V1728" s="3" t="s">
        <v>6744</v>
      </c>
      <c r="W1728" s="3" t="s">
        <v>154</v>
      </c>
      <c r="X1728" s="3" t="s">
        <v>154</v>
      </c>
      <c r="Y1728" s="3" t="s">
        <v>154</v>
      </c>
      <c r="Z1728" s="3" t="s">
        <v>154</v>
      </c>
      <c r="AA1728" s="3" t="s">
        <v>154</v>
      </c>
      <c r="AB1728" s="3" t="s">
        <v>154</v>
      </c>
      <c r="AC1728" s="3" t="s">
        <v>154</v>
      </c>
      <c r="AD1728" s="3" t="s">
        <v>6151</v>
      </c>
      <c r="AE1728" s="3" t="s">
        <v>6151</v>
      </c>
      <c r="AF1728" s="3" t="s">
        <v>154</v>
      </c>
      <c r="AG1728" s="3" t="s">
        <v>154</v>
      </c>
      <c r="AH1728" s="3" t="s">
        <v>6478</v>
      </c>
      <c r="AI1728" s="3" t="s">
        <v>6482</v>
      </c>
      <c r="AJ1728" s="3" t="s">
        <v>10279</v>
      </c>
    </row>
    <row r="1729" spans="1:36" ht="15">
      <c r="A1729" s="10">
        <v>1832</v>
      </c>
      <c r="B1729" t="str">
        <f>IF(K1729="总计","",INDEX(主数据!A:AD,MATCH(J1729,主数据!A:A,0),9))</f>
        <v>华北大区公司</v>
      </c>
      <c r="C1729" t="str">
        <f>IF(K1729="","",INDEX(主数据!A:AD,MATCH(J1729,主数据!A:A,0),11))</f>
        <v>北京二城区</v>
      </c>
      <c r="D1729" t="str">
        <f t="shared" si="104"/>
        <v>BJ43物业服务费直接录入</v>
      </c>
      <c r="E1729" s="13" t="str">
        <f t="shared" si="106"/>
        <v/>
      </c>
      <c r="F1729" s="13" t="str">
        <f>IF(E1729="","",IFERROR(IF(IF(K1729="","",INDEX(收费标合同信息维护!A:Q,MATCH(D1729,收费标合同信息维护!J:J,0),10))=D1729,"有","无"),"无"))</f>
        <v/>
      </c>
      <c r="G1729" s="13" t="str">
        <f t="shared" si="105"/>
        <v/>
      </c>
      <c r="H1729" s="13" t="str">
        <f t="shared" si="107"/>
        <v/>
      </c>
      <c r="I1729" s="13" t="str">
        <f>IF(G1729="","",IFERROR(IF(IF(K1729="","",INDEX(收费标合同信息维护!A:Q,MATCH(G1729,收费标合同信息维护!M:M,0),13))=G1729,"有","无"),"无"))</f>
        <v/>
      </c>
      <c r="J1729" s="3" t="s">
        <v>3014</v>
      </c>
      <c r="K1729" s="3" t="s">
        <v>6320</v>
      </c>
      <c r="L1729" s="3" t="s">
        <v>6025</v>
      </c>
      <c r="M1729" s="3" t="s">
        <v>6026</v>
      </c>
      <c r="N1729" s="3" t="s">
        <v>6477</v>
      </c>
      <c r="O1729" s="3" t="s">
        <v>6478</v>
      </c>
      <c r="P1729" s="3" t="s">
        <v>10280</v>
      </c>
      <c r="Q1729" s="3" t="s">
        <v>10281</v>
      </c>
      <c r="R1729" s="3" t="s">
        <v>6479</v>
      </c>
      <c r="S1729" s="3" t="s">
        <v>6480</v>
      </c>
      <c r="T1729" s="3" t="s">
        <v>7100</v>
      </c>
      <c r="U1729" s="3" t="s">
        <v>154</v>
      </c>
      <c r="V1729" s="3" t="s">
        <v>154</v>
      </c>
      <c r="W1729" s="3" t="s">
        <v>154</v>
      </c>
      <c r="X1729" s="3" t="s">
        <v>154</v>
      </c>
      <c r="Y1729" s="3" t="s">
        <v>154</v>
      </c>
      <c r="Z1729" s="3" t="s">
        <v>154</v>
      </c>
      <c r="AA1729" s="3" t="s">
        <v>154</v>
      </c>
      <c r="AB1729" s="3" t="s">
        <v>154</v>
      </c>
      <c r="AC1729" s="3" t="s">
        <v>154</v>
      </c>
      <c r="AD1729" s="3" t="s">
        <v>6151</v>
      </c>
      <c r="AE1729" s="3" t="s">
        <v>6151</v>
      </c>
      <c r="AF1729" s="3" t="s">
        <v>154</v>
      </c>
      <c r="AG1729" s="3" t="s">
        <v>154</v>
      </c>
      <c r="AH1729" s="3" t="s">
        <v>6478</v>
      </c>
      <c r="AI1729" s="3" t="s">
        <v>6482</v>
      </c>
      <c r="AJ1729" s="3" t="s">
        <v>8281</v>
      </c>
    </row>
    <row r="1730" spans="1:36" ht="15">
      <c r="A1730" s="10">
        <v>1833</v>
      </c>
      <c r="B1730" t="str">
        <f>IF(K1730="总计","",INDEX(主数据!A:AD,MATCH(J1730,主数据!A:A,0),9))</f>
        <v>华北大区公司</v>
      </c>
      <c r="C1730" t="str">
        <f>IF(K1730="","",INDEX(主数据!A:AD,MATCH(J1730,主数据!A:A,0),11))</f>
        <v>北京二城区</v>
      </c>
      <c r="D1730" t="str">
        <f t="shared" ref="D1730:D1793" si="108">J1730&amp;M1730&amp;R1730&amp;E1730</f>
        <v>BJ43物业服务费标准方式1.90</v>
      </c>
      <c r="E1730" s="13" t="str">
        <f t="shared" si="106"/>
        <v>1.90</v>
      </c>
      <c r="F1730" s="13" t="str">
        <f>IF(E1730="","",IFERROR(IF(IF(K1730="","",INDEX(收费标合同信息维护!A:Q,MATCH(D1730,收费标合同信息维护!J:J,0),10))=D1730,"有","无"),"无"))</f>
        <v>无</v>
      </c>
      <c r="G1730" s="13" t="str">
        <f t="shared" ref="G1730:G1793" si="109">IF(W1730="","",J1730&amp;M1730&amp;R1730&amp;H1730)</f>
        <v/>
      </c>
      <c r="H1730" s="13" t="str">
        <f t="shared" si="107"/>
        <v/>
      </c>
      <c r="I1730" s="13" t="str">
        <f>IF(G1730="","",IFERROR(IF(IF(K1730="","",INDEX(收费标合同信息维护!A:Q,MATCH(G1730,收费标合同信息维护!M:M,0),13))=G1730,"有","无"),"无"))</f>
        <v/>
      </c>
      <c r="J1730" s="3" t="s">
        <v>3014</v>
      </c>
      <c r="K1730" s="3" t="s">
        <v>6320</v>
      </c>
      <c r="L1730" s="3" t="s">
        <v>6025</v>
      </c>
      <c r="M1730" s="3" t="s">
        <v>6026</v>
      </c>
      <c r="N1730" s="3" t="s">
        <v>6477</v>
      </c>
      <c r="O1730" s="3" t="s">
        <v>6478</v>
      </c>
      <c r="P1730" s="3" t="s">
        <v>10282</v>
      </c>
      <c r="Q1730" s="3" t="s">
        <v>10283</v>
      </c>
      <c r="R1730" s="3" t="s">
        <v>6484</v>
      </c>
      <c r="S1730" s="3" t="s">
        <v>6485</v>
      </c>
      <c r="T1730" s="3" t="s">
        <v>6496</v>
      </c>
      <c r="U1730" s="3" t="s">
        <v>154</v>
      </c>
      <c r="V1730" s="3" t="s">
        <v>7605</v>
      </c>
      <c r="W1730" s="3" t="s">
        <v>154</v>
      </c>
      <c r="X1730" s="3" t="s">
        <v>154</v>
      </c>
      <c r="Y1730" s="3" t="s">
        <v>154</v>
      </c>
      <c r="Z1730" s="3" t="s">
        <v>154</v>
      </c>
      <c r="AA1730" s="3" t="s">
        <v>154</v>
      </c>
      <c r="AB1730" s="3" t="s">
        <v>154</v>
      </c>
      <c r="AC1730" s="3" t="s">
        <v>154</v>
      </c>
      <c r="AD1730" s="3" t="s">
        <v>6151</v>
      </c>
      <c r="AE1730" s="3" t="s">
        <v>6151</v>
      </c>
      <c r="AF1730" s="3" t="s">
        <v>154</v>
      </c>
      <c r="AG1730" s="3" t="s">
        <v>154</v>
      </c>
      <c r="AH1730" s="3" t="s">
        <v>6478</v>
      </c>
      <c r="AI1730" s="3" t="s">
        <v>6482</v>
      </c>
      <c r="AJ1730" s="3" t="s">
        <v>10284</v>
      </c>
    </row>
    <row r="1731" spans="1:36" ht="15">
      <c r="A1731" s="10">
        <v>1834</v>
      </c>
      <c r="B1731" t="str">
        <f>IF(K1731="总计","",INDEX(主数据!A:AD,MATCH(J1731,主数据!A:A,0),9))</f>
        <v>华北大区公司</v>
      </c>
      <c r="C1731" t="str">
        <f>IF(K1731="","",INDEX(主数据!A:AD,MATCH(J1731,主数据!A:A,0),11))</f>
        <v>北京二城区</v>
      </c>
      <c r="D1731" t="str">
        <f t="shared" si="108"/>
        <v>BJ43物业服务费标准方式1.00</v>
      </c>
      <c r="E1731" s="13" t="str">
        <f t="shared" ref="E1731:E1794" si="110">TEXT(IF(V1731="","",--V1731),"0.00")</f>
        <v>1.00</v>
      </c>
      <c r="F1731" s="13" t="str">
        <f>IF(E1731="","",IFERROR(IF(IF(K1731="","",INDEX(收费标合同信息维护!A:Q,MATCH(D1731,收费标合同信息维护!J:J,0),10))=D1731,"有","无"),"无"))</f>
        <v>无</v>
      </c>
      <c r="G1731" s="13" t="str">
        <f t="shared" si="109"/>
        <v/>
      </c>
      <c r="H1731" s="13" t="str">
        <f t="shared" ref="H1731:H1794" si="111">TEXT(IF(W1731="","",--W1731),"0.00")</f>
        <v/>
      </c>
      <c r="I1731" s="13" t="str">
        <f>IF(G1731="","",IFERROR(IF(IF(K1731="","",INDEX(收费标合同信息维护!A:Q,MATCH(G1731,收费标合同信息维护!M:M,0),13))=G1731,"有","无"),"无"))</f>
        <v/>
      </c>
      <c r="J1731" s="3" t="s">
        <v>3014</v>
      </c>
      <c r="K1731" s="3" t="s">
        <v>6320</v>
      </c>
      <c r="L1731" s="3" t="s">
        <v>6025</v>
      </c>
      <c r="M1731" s="3" t="s">
        <v>6026</v>
      </c>
      <c r="N1731" s="3" t="s">
        <v>6477</v>
      </c>
      <c r="O1731" s="3" t="s">
        <v>6478</v>
      </c>
      <c r="P1731" s="3" t="s">
        <v>10285</v>
      </c>
      <c r="Q1731" s="3" t="s">
        <v>10286</v>
      </c>
      <c r="R1731" s="3" t="s">
        <v>6484</v>
      </c>
      <c r="S1731" s="3" t="s">
        <v>6485</v>
      </c>
      <c r="T1731" s="3" t="s">
        <v>6496</v>
      </c>
      <c r="U1731" s="3" t="s">
        <v>154</v>
      </c>
      <c r="V1731" s="3" t="s">
        <v>6737</v>
      </c>
      <c r="W1731" s="3" t="s">
        <v>154</v>
      </c>
      <c r="X1731" s="3" t="s">
        <v>154</v>
      </c>
      <c r="Y1731" s="3" t="s">
        <v>154</v>
      </c>
      <c r="Z1731" s="3" t="s">
        <v>154</v>
      </c>
      <c r="AA1731" s="3" t="s">
        <v>154</v>
      </c>
      <c r="AB1731" s="3" t="s">
        <v>154</v>
      </c>
      <c r="AC1731" s="3" t="s">
        <v>154</v>
      </c>
      <c r="AD1731" s="3" t="s">
        <v>6151</v>
      </c>
      <c r="AE1731" s="3" t="s">
        <v>6151</v>
      </c>
      <c r="AF1731" s="3" t="s">
        <v>154</v>
      </c>
      <c r="AG1731" s="3" t="s">
        <v>154</v>
      </c>
      <c r="AH1731" s="3" t="s">
        <v>6478</v>
      </c>
      <c r="AI1731" s="3" t="s">
        <v>6482</v>
      </c>
      <c r="AJ1731" s="3" t="s">
        <v>6033</v>
      </c>
    </row>
    <row r="1732" spans="1:36" ht="15">
      <c r="A1732" s="10">
        <v>1835</v>
      </c>
      <c r="B1732" t="str">
        <f>IF(K1732="总计","",INDEX(主数据!A:AD,MATCH(J1732,主数据!A:A,0),9))</f>
        <v>华北大区公司</v>
      </c>
      <c r="C1732" t="str">
        <f>IF(K1732="","",INDEX(主数据!A:AD,MATCH(J1732,主数据!A:A,0),11))</f>
        <v>北京二城区</v>
      </c>
      <c r="D1732" t="str">
        <f t="shared" si="108"/>
        <v>BJ43物业服务费标准方式3.50</v>
      </c>
      <c r="E1732" s="13" t="str">
        <f t="shared" si="110"/>
        <v>3.50</v>
      </c>
      <c r="F1732" s="13" t="str">
        <f>IF(E1732="","",IFERROR(IF(IF(K1732="","",INDEX(收费标合同信息维护!A:Q,MATCH(D1732,收费标合同信息维护!J:J,0),10))=D1732,"有","无"),"无"))</f>
        <v>无</v>
      </c>
      <c r="G1732" s="13" t="str">
        <f t="shared" si="109"/>
        <v/>
      </c>
      <c r="H1732" s="13" t="str">
        <f t="shared" si="111"/>
        <v/>
      </c>
      <c r="I1732" s="13" t="str">
        <f>IF(G1732="","",IFERROR(IF(IF(K1732="","",INDEX(收费标合同信息维护!A:Q,MATCH(G1732,收费标合同信息维护!M:M,0),13))=G1732,"有","无"),"无"))</f>
        <v/>
      </c>
      <c r="J1732" s="3" t="s">
        <v>3014</v>
      </c>
      <c r="K1732" s="3" t="s">
        <v>6320</v>
      </c>
      <c r="L1732" s="3" t="s">
        <v>6025</v>
      </c>
      <c r="M1732" s="3" t="s">
        <v>6026</v>
      </c>
      <c r="N1732" s="3" t="s">
        <v>6477</v>
      </c>
      <c r="O1732" s="3" t="s">
        <v>6478</v>
      </c>
      <c r="P1732" s="3" t="s">
        <v>10287</v>
      </c>
      <c r="Q1732" s="3" t="s">
        <v>10288</v>
      </c>
      <c r="R1732" s="3" t="s">
        <v>6484</v>
      </c>
      <c r="S1732" s="3" t="s">
        <v>6485</v>
      </c>
      <c r="T1732" s="3" t="s">
        <v>6496</v>
      </c>
      <c r="U1732" s="3" t="s">
        <v>154</v>
      </c>
      <c r="V1732" s="3" t="s">
        <v>6869</v>
      </c>
      <c r="W1732" s="3" t="s">
        <v>154</v>
      </c>
      <c r="X1732" s="3" t="s">
        <v>154</v>
      </c>
      <c r="Y1732" s="3" t="s">
        <v>154</v>
      </c>
      <c r="Z1732" s="3" t="s">
        <v>154</v>
      </c>
      <c r="AA1732" s="3" t="s">
        <v>154</v>
      </c>
      <c r="AB1732" s="3" t="s">
        <v>154</v>
      </c>
      <c r="AC1732" s="3" t="s">
        <v>154</v>
      </c>
      <c r="AD1732" s="3" t="s">
        <v>6151</v>
      </c>
      <c r="AE1732" s="3" t="s">
        <v>6151</v>
      </c>
      <c r="AF1732" s="3" t="s">
        <v>154</v>
      </c>
      <c r="AG1732" s="3" t="s">
        <v>154</v>
      </c>
      <c r="AH1732" s="3" t="s">
        <v>6478</v>
      </c>
      <c r="AI1732" s="3" t="s">
        <v>6482</v>
      </c>
      <c r="AJ1732" s="3" t="s">
        <v>6032</v>
      </c>
    </row>
    <row r="1733" spans="1:36" ht="15">
      <c r="A1733" s="10">
        <v>1836</v>
      </c>
      <c r="B1733" t="str">
        <f>IF(K1733="总计","",INDEX(主数据!A:AD,MATCH(J1733,主数据!A:A,0),9))</f>
        <v>华北大区公司</v>
      </c>
      <c r="C1733" t="str">
        <f>IF(K1733="","",INDEX(主数据!A:AD,MATCH(J1733,主数据!A:A,0),11))</f>
        <v>北京二城区</v>
      </c>
      <c r="D1733" t="str">
        <f t="shared" si="108"/>
        <v>BJ43物业服务费标准方式3.00</v>
      </c>
      <c r="E1733" s="13" t="str">
        <f t="shared" si="110"/>
        <v>3.00</v>
      </c>
      <c r="F1733" s="13" t="str">
        <f>IF(E1733="","",IFERROR(IF(IF(K1733="","",INDEX(收费标合同信息维护!A:Q,MATCH(D1733,收费标合同信息维护!J:J,0),10))=D1733,"有","无"),"无"))</f>
        <v>无</v>
      </c>
      <c r="G1733" s="13" t="str">
        <f t="shared" si="109"/>
        <v/>
      </c>
      <c r="H1733" s="13" t="str">
        <f t="shared" si="111"/>
        <v/>
      </c>
      <c r="I1733" s="13" t="str">
        <f>IF(G1733="","",IFERROR(IF(IF(K1733="","",INDEX(收费标合同信息维护!A:Q,MATCH(G1733,收费标合同信息维护!M:M,0),13))=G1733,"有","无"),"无"))</f>
        <v/>
      </c>
      <c r="J1733" s="3" t="s">
        <v>3014</v>
      </c>
      <c r="K1733" s="3" t="s">
        <v>6320</v>
      </c>
      <c r="L1733" s="3" t="s">
        <v>6025</v>
      </c>
      <c r="M1733" s="3" t="s">
        <v>6026</v>
      </c>
      <c r="N1733" s="3" t="s">
        <v>6477</v>
      </c>
      <c r="O1733" s="3" t="s">
        <v>6478</v>
      </c>
      <c r="P1733" s="3" t="s">
        <v>10289</v>
      </c>
      <c r="Q1733" s="3" t="s">
        <v>10290</v>
      </c>
      <c r="R1733" s="3" t="s">
        <v>6484</v>
      </c>
      <c r="S1733" s="3" t="s">
        <v>6485</v>
      </c>
      <c r="T1733" s="3" t="s">
        <v>6496</v>
      </c>
      <c r="U1733" s="3" t="s">
        <v>154</v>
      </c>
      <c r="V1733" s="3" t="s">
        <v>6672</v>
      </c>
      <c r="W1733" s="3" t="s">
        <v>154</v>
      </c>
      <c r="X1733" s="3" t="s">
        <v>154</v>
      </c>
      <c r="Y1733" s="3" t="s">
        <v>154</v>
      </c>
      <c r="Z1733" s="3" t="s">
        <v>154</v>
      </c>
      <c r="AA1733" s="3" t="s">
        <v>154</v>
      </c>
      <c r="AB1733" s="3" t="s">
        <v>154</v>
      </c>
      <c r="AC1733" s="3" t="s">
        <v>154</v>
      </c>
      <c r="AD1733" s="3" t="s">
        <v>6151</v>
      </c>
      <c r="AE1733" s="3" t="s">
        <v>6151</v>
      </c>
      <c r="AF1733" s="3" t="s">
        <v>154</v>
      </c>
      <c r="AG1733" s="3" t="s">
        <v>154</v>
      </c>
      <c r="AH1733" s="3" t="s">
        <v>6478</v>
      </c>
      <c r="AI1733" s="3" t="s">
        <v>6482</v>
      </c>
      <c r="AJ1733" s="3" t="s">
        <v>6038</v>
      </c>
    </row>
    <row r="1734" spans="1:36" ht="15">
      <c r="A1734" s="10">
        <v>1837</v>
      </c>
      <c r="B1734" t="str">
        <f>IF(K1734="总计","",INDEX(主数据!A:AD,MATCH(J1734,主数据!A:A,0),9))</f>
        <v>华北大区公司</v>
      </c>
      <c r="C1734" t="str">
        <f>IF(K1734="","",INDEX(主数据!A:AD,MATCH(J1734,主数据!A:A,0),11))</f>
        <v>北京二城区</v>
      </c>
      <c r="D1734" t="str">
        <f t="shared" si="108"/>
        <v>BJ43物业服务费标准方式4.00</v>
      </c>
      <c r="E1734" s="13" t="str">
        <f t="shared" si="110"/>
        <v>4.00</v>
      </c>
      <c r="F1734" s="13" t="str">
        <f>IF(E1734="","",IFERROR(IF(IF(K1734="","",INDEX(收费标合同信息维护!A:Q,MATCH(D1734,收费标合同信息维护!J:J,0),10))=D1734,"有","无"),"无"))</f>
        <v>无</v>
      </c>
      <c r="G1734" s="13" t="str">
        <f t="shared" si="109"/>
        <v/>
      </c>
      <c r="H1734" s="13" t="str">
        <f t="shared" si="111"/>
        <v/>
      </c>
      <c r="I1734" s="13" t="str">
        <f>IF(G1734="","",IFERROR(IF(IF(K1734="","",INDEX(收费标合同信息维护!A:Q,MATCH(G1734,收费标合同信息维护!M:M,0),13))=G1734,"有","无"),"无"))</f>
        <v/>
      </c>
      <c r="J1734" s="3" t="s">
        <v>3014</v>
      </c>
      <c r="K1734" s="3" t="s">
        <v>6320</v>
      </c>
      <c r="L1734" s="3" t="s">
        <v>6025</v>
      </c>
      <c r="M1734" s="3" t="s">
        <v>6026</v>
      </c>
      <c r="N1734" s="3" t="s">
        <v>6477</v>
      </c>
      <c r="O1734" s="3" t="s">
        <v>6478</v>
      </c>
      <c r="P1734" s="3" t="s">
        <v>10291</v>
      </c>
      <c r="Q1734" s="3" t="s">
        <v>10292</v>
      </c>
      <c r="R1734" s="3" t="s">
        <v>6484</v>
      </c>
      <c r="S1734" s="3" t="s">
        <v>6485</v>
      </c>
      <c r="T1734" s="3" t="s">
        <v>6496</v>
      </c>
      <c r="U1734" s="3" t="s">
        <v>154</v>
      </c>
      <c r="V1734" s="3" t="s">
        <v>6755</v>
      </c>
      <c r="W1734" s="3" t="s">
        <v>154</v>
      </c>
      <c r="X1734" s="3" t="s">
        <v>154</v>
      </c>
      <c r="Y1734" s="3" t="s">
        <v>154</v>
      </c>
      <c r="Z1734" s="3" t="s">
        <v>154</v>
      </c>
      <c r="AA1734" s="3" t="s">
        <v>154</v>
      </c>
      <c r="AB1734" s="3" t="s">
        <v>154</v>
      </c>
      <c r="AC1734" s="3" t="s">
        <v>154</v>
      </c>
      <c r="AD1734" s="3" t="s">
        <v>6151</v>
      </c>
      <c r="AE1734" s="3" t="s">
        <v>6151</v>
      </c>
      <c r="AF1734" s="3" t="s">
        <v>154</v>
      </c>
      <c r="AG1734" s="3" t="s">
        <v>154</v>
      </c>
      <c r="AH1734" s="3" t="s">
        <v>6478</v>
      </c>
      <c r="AI1734" s="3" t="s">
        <v>6482</v>
      </c>
      <c r="AJ1734" s="3" t="s">
        <v>12</v>
      </c>
    </row>
    <row r="1735" spans="1:36" ht="30">
      <c r="A1735" s="10">
        <v>1838</v>
      </c>
      <c r="B1735" t="str">
        <f>IF(K1735="总计","",INDEX(主数据!A:AD,MATCH(J1735,主数据!A:A,0),9))</f>
        <v>华北大区公司</v>
      </c>
      <c r="C1735" t="str">
        <f>IF(K1735="","",INDEX(主数据!A:AD,MATCH(J1735,主数据!A:A,0),11))</f>
        <v>北京二城区</v>
      </c>
      <c r="D1735" t="str">
        <f t="shared" si="108"/>
        <v>BJ43业委会委托停车管理费（固定）定额150.00</v>
      </c>
      <c r="E1735" s="13" t="str">
        <f t="shared" si="110"/>
        <v>150.00</v>
      </c>
      <c r="F1735" s="13" t="str">
        <f>IF(E1735="","",IFERROR(IF(IF(K1735="","",INDEX(收费标合同信息维护!A:Q,MATCH(D1735,收费标合同信息维护!J:J,0),10))=D1735,"有","无"),"无"))</f>
        <v>无</v>
      </c>
      <c r="G1735" s="13" t="str">
        <f t="shared" si="109"/>
        <v>BJ43业委会委托停车管理费（固定）定额133.34</v>
      </c>
      <c r="H1735" s="13" t="str">
        <f t="shared" si="111"/>
        <v>133.34</v>
      </c>
      <c r="I1735" s="13" t="str">
        <f>IF(G1735="","",IFERROR(IF(IF(K1735="","",INDEX(收费标合同信息维护!A:Q,MATCH(G1735,收费标合同信息维护!M:M,0),13))=G1735,"有","无"),"无"))</f>
        <v>无</v>
      </c>
      <c r="J1735" s="3" t="s">
        <v>3014</v>
      </c>
      <c r="K1735" s="3" t="s">
        <v>6320</v>
      </c>
      <c r="L1735" s="3" t="s">
        <v>7877</v>
      </c>
      <c r="M1735" s="3" t="s">
        <v>7878</v>
      </c>
      <c r="N1735" s="3" t="s">
        <v>6477</v>
      </c>
      <c r="O1735" s="3" t="s">
        <v>6478</v>
      </c>
      <c r="P1735" s="3" t="s">
        <v>10293</v>
      </c>
      <c r="Q1735" s="3" t="s">
        <v>9139</v>
      </c>
      <c r="R1735" s="3" t="s">
        <v>6490</v>
      </c>
      <c r="S1735" s="3" t="s">
        <v>6491</v>
      </c>
      <c r="T1735" s="3" t="s">
        <v>6506</v>
      </c>
      <c r="U1735" s="3" t="s">
        <v>154</v>
      </c>
      <c r="V1735" s="3" t="s">
        <v>8442</v>
      </c>
      <c r="W1735" s="3" t="s">
        <v>10294</v>
      </c>
      <c r="X1735" s="3" t="s">
        <v>154</v>
      </c>
      <c r="Y1735" s="3" t="s">
        <v>154</v>
      </c>
      <c r="Z1735" s="3" t="s">
        <v>154</v>
      </c>
      <c r="AA1735" s="3" t="s">
        <v>154</v>
      </c>
      <c r="AB1735" s="3" t="s">
        <v>154</v>
      </c>
      <c r="AC1735" s="3" t="s">
        <v>154</v>
      </c>
      <c r="AD1735" s="3" t="s">
        <v>6151</v>
      </c>
      <c r="AE1735" s="3" t="s">
        <v>6151</v>
      </c>
      <c r="AF1735" s="3" t="s">
        <v>154</v>
      </c>
      <c r="AG1735" s="3" t="s">
        <v>154</v>
      </c>
      <c r="AH1735" s="3" t="s">
        <v>6478</v>
      </c>
      <c r="AI1735" s="3" t="s">
        <v>6482</v>
      </c>
      <c r="AJ1735" s="3" t="s">
        <v>6033</v>
      </c>
    </row>
    <row r="1736" spans="1:36" ht="30">
      <c r="A1736" s="10">
        <v>1839</v>
      </c>
      <c r="B1736" t="str">
        <f>IF(K1736="总计","",INDEX(主数据!A:AD,MATCH(J1736,主数据!A:A,0),9))</f>
        <v>华北大区公司</v>
      </c>
      <c r="C1736" t="str">
        <f>IF(K1736="","",INDEX(主数据!A:AD,MATCH(J1736,主数据!A:A,0),11))</f>
        <v>北京二城区</v>
      </c>
      <c r="D1736" t="str">
        <f t="shared" si="108"/>
        <v>BJ43业委会委托停车管理费（固定）定额</v>
      </c>
      <c r="E1736" s="13" t="str">
        <f t="shared" si="110"/>
        <v/>
      </c>
      <c r="F1736" s="13" t="str">
        <f>IF(E1736="","",IFERROR(IF(IF(K1736="","",INDEX(收费标合同信息维护!A:Q,MATCH(D1736,收费标合同信息维护!J:J,0),10))=D1736,"有","无"),"无"))</f>
        <v/>
      </c>
      <c r="G1736" s="13" t="str">
        <f t="shared" si="109"/>
        <v>BJ43业委会委托停车管理费（固定）定额150.00</v>
      </c>
      <c r="H1736" s="13" t="str">
        <f t="shared" si="111"/>
        <v>150.00</v>
      </c>
      <c r="I1736" s="13" t="str">
        <f>IF(G1736="","",IFERROR(IF(IF(K1736="","",INDEX(收费标合同信息维护!A:Q,MATCH(G1736,收费标合同信息维护!M:M,0),13))=G1736,"有","无"),"无"))</f>
        <v>无</v>
      </c>
      <c r="J1736" s="3" t="s">
        <v>3014</v>
      </c>
      <c r="K1736" s="3" t="s">
        <v>6320</v>
      </c>
      <c r="L1736" s="3" t="s">
        <v>7877</v>
      </c>
      <c r="M1736" s="3" t="s">
        <v>7878</v>
      </c>
      <c r="N1736" s="3" t="s">
        <v>6477</v>
      </c>
      <c r="O1736" s="3" t="s">
        <v>6478</v>
      </c>
      <c r="P1736" s="3" t="s">
        <v>18160</v>
      </c>
      <c r="Q1736" s="3" t="s">
        <v>18161</v>
      </c>
      <c r="R1736" s="3" t="s">
        <v>6490</v>
      </c>
      <c r="S1736" s="3" t="s">
        <v>6491</v>
      </c>
      <c r="T1736" s="3" t="s">
        <v>6506</v>
      </c>
      <c r="U1736" s="3" t="s">
        <v>154</v>
      </c>
      <c r="V1736" s="3" t="s">
        <v>154</v>
      </c>
      <c r="W1736" s="3" t="s">
        <v>8442</v>
      </c>
      <c r="X1736" s="3" t="s">
        <v>154</v>
      </c>
      <c r="Y1736" s="3" t="s">
        <v>154</v>
      </c>
      <c r="Z1736" s="3" t="s">
        <v>154</v>
      </c>
      <c r="AA1736" s="3" t="s">
        <v>154</v>
      </c>
      <c r="AB1736" s="3" t="s">
        <v>154</v>
      </c>
      <c r="AC1736" s="3" t="s">
        <v>154</v>
      </c>
      <c r="AD1736" s="3" t="s">
        <v>6151</v>
      </c>
      <c r="AE1736" s="3" t="s">
        <v>6151</v>
      </c>
      <c r="AF1736" s="3" t="s">
        <v>154</v>
      </c>
      <c r="AG1736" s="3" t="s">
        <v>154</v>
      </c>
      <c r="AH1736" s="3" t="s">
        <v>6478</v>
      </c>
      <c r="AI1736" s="3" t="s">
        <v>6482</v>
      </c>
      <c r="AJ1736" s="3" t="s">
        <v>6033</v>
      </c>
    </row>
    <row r="1737" spans="1:36" ht="30">
      <c r="A1737" s="10">
        <v>1840</v>
      </c>
      <c r="B1737" t="str">
        <f>IF(K1737="总计","",INDEX(主数据!A:AD,MATCH(J1737,主数据!A:A,0),9))</f>
        <v>华北大区公司</v>
      </c>
      <c r="C1737" t="str">
        <f>IF(K1737="","",INDEX(主数据!A:AD,MATCH(J1737,主数据!A:A,0),11))</f>
        <v>北京三城区</v>
      </c>
      <c r="D1737" t="str">
        <f t="shared" si="108"/>
        <v>BJ82物业服务费标准方式4.48</v>
      </c>
      <c r="E1737" s="13" t="str">
        <f t="shared" si="110"/>
        <v>4.48</v>
      </c>
      <c r="F1737" s="13" t="str">
        <f>IF(E1737="","",IFERROR(IF(IF(K1737="","",INDEX(收费标合同信息维护!A:Q,MATCH(D1737,收费标合同信息维护!J:J,0),10))=D1737,"有","无"),"无"))</f>
        <v>无</v>
      </c>
      <c r="G1737" s="13" t="str">
        <f t="shared" si="109"/>
        <v/>
      </c>
      <c r="H1737" s="13" t="str">
        <f t="shared" si="111"/>
        <v/>
      </c>
      <c r="I1737" s="13" t="str">
        <f>IF(G1737="","",IFERROR(IF(IF(K1737="","",INDEX(收费标合同信息维护!A:Q,MATCH(G1737,收费标合同信息维护!M:M,0),13))=G1737,"有","无"),"无"))</f>
        <v/>
      </c>
      <c r="J1737" s="3" t="s">
        <v>4620</v>
      </c>
      <c r="K1737" s="3" t="s">
        <v>6376</v>
      </c>
      <c r="L1737" s="3" t="s">
        <v>6025</v>
      </c>
      <c r="M1737" s="3" t="s">
        <v>6026</v>
      </c>
      <c r="N1737" s="3" t="s">
        <v>6477</v>
      </c>
      <c r="O1737" s="3" t="s">
        <v>6478</v>
      </c>
      <c r="P1737" s="3" t="s">
        <v>10318</v>
      </c>
      <c r="Q1737" s="3" t="s">
        <v>18162</v>
      </c>
      <c r="R1737" s="3" t="s">
        <v>6484</v>
      </c>
      <c r="S1737" s="3" t="s">
        <v>6491</v>
      </c>
      <c r="T1737" s="3" t="s">
        <v>6506</v>
      </c>
      <c r="U1737" s="3" t="s">
        <v>154</v>
      </c>
      <c r="V1737" s="3" t="s">
        <v>10295</v>
      </c>
      <c r="W1737" s="3" t="s">
        <v>154</v>
      </c>
      <c r="X1737" s="3" t="s">
        <v>154</v>
      </c>
      <c r="Y1737" s="3" t="s">
        <v>154</v>
      </c>
      <c r="Z1737" s="3" t="s">
        <v>154</v>
      </c>
      <c r="AA1737" s="3" t="s">
        <v>154</v>
      </c>
      <c r="AB1737" s="3" t="s">
        <v>154</v>
      </c>
      <c r="AC1737" s="3" t="s">
        <v>154</v>
      </c>
      <c r="AD1737" s="3" t="s">
        <v>6151</v>
      </c>
      <c r="AE1737" s="3" t="s">
        <v>6151</v>
      </c>
      <c r="AF1737" s="3" t="s">
        <v>154</v>
      </c>
      <c r="AG1737" s="3" t="s">
        <v>154</v>
      </c>
      <c r="AH1737" s="3" t="s">
        <v>6478</v>
      </c>
      <c r="AI1737" s="3" t="s">
        <v>6482</v>
      </c>
      <c r="AJ1737" s="3" t="s">
        <v>10299</v>
      </c>
    </row>
    <row r="1738" spans="1:36" ht="15">
      <c r="A1738" s="10">
        <v>1841</v>
      </c>
      <c r="B1738" t="str">
        <f>IF(K1738="总计","",INDEX(主数据!A:AD,MATCH(J1738,主数据!A:A,0),9))</f>
        <v>华北大区公司</v>
      </c>
      <c r="C1738" t="str">
        <f>IF(K1738="","",INDEX(主数据!A:AD,MATCH(J1738,主数据!A:A,0),11))</f>
        <v>北京三城区</v>
      </c>
      <c r="D1738" t="str">
        <f t="shared" si="108"/>
        <v>BJ82物业服务费标准方式1.50</v>
      </c>
      <c r="E1738" s="13" t="str">
        <f t="shared" si="110"/>
        <v>1.50</v>
      </c>
      <c r="F1738" s="13" t="str">
        <f>IF(E1738="","",IFERROR(IF(IF(K1738="","",INDEX(收费标合同信息维护!A:Q,MATCH(D1738,收费标合同信息维护!J:J,0),10))=D1738,"有","无"),"无"))</f>
        <v>无</v>
      </c>
      <c r="G1738" s="13" t="str">
        <f t="shared" si="109"/>
        <v/>
      </c>
      <c r="H1738" s="13" t="str">
        <f t="shared" si="111"/>
        <v/>
      </c>
      <c r="I1738" s="13" t="str">
        <f>IF(G1738="","",IFERROR(IF(IF(K1738="","",INDEX(收费标合同信息维护!A:Q,MATCH(G1738,收费标合同信息维护!M:M,0),13))=G1738,"有","无"),"无"))</f>
        <v/>
      </c>
      <c r="J1738" s="3" t="s">
        <v>4620</v>
      </c>
      <c r="K1738" s="3" t="s">
        <v>6376</v>
      </c>
      <c r="L1738" s="3" t="s">
        <v>6025</v>
      </c>
      <c r="M1738" s="3" t="s">
        <v>6026</v>
      </c>
      <c r="N1738" s="3" t="s">
        <v>6477</v>
      </c>
      <c r="O1738" s="3" t="s">
        <v>6478</v>
      </c>
      <c r="P1738" s="3" t="s">
        <v>10296</v>
      </c>
      <c r="Q1738" s="3" t="s">
        <v>10297</v>
      </c>
      <c r="R1738" s="3" t="s">
        <v>6484</v>
      </c>
      <c r="S1738" s="3" t="s">
        <v>6491</v>
      </c>
      <c r="T1738" s="3" t="s">
        <v>6506</v>
      </c>
      <c r="U1738" s="3" t="s">
        <v>154</v>
      </c>
      <c r="V1738" s="3" t="s">
        <v>6608</v>
      </c>
      <c r="W1738" s="3" t="s">
        <v>154</v>
      </c>
      <c r="X1738" s="3" t="s">
        <v>154</v>
      </c>
      <c r="Y1738" s="3" t="s">
        <v>154</v>
      </c>
      <c r="Z1738" s="3" t="s">
        <v>154</v>
      </c>
      <c r="AA1738" s="3" t="s">
        <v>154</v>
      </c>
      <c r="AB1738" s="3" t="s">
        <v>154</v>
      </c>
      <c r="AC1738" s="3" t="s">
        <v>154</v>
      </c>
      <c r="AD1738" s="3" t="s">
        <v>6151</v>
      </c>
      <c r="AE1738" s="3" t="s">
        <v>6151</v>
      </c>
      <c r="AF1738" s="3" t="s">
        <v>154</v>
      </c>
      <c r="AG1738" s="3" t="s">
        <v>154</v>
      </c>
      <c r="AH1738" s="3" t="s">
        <v>6478</v>
      </c>
      <c r="AI1738" s="3" t="s">
        <v>6482</v>
      </c>
      <c r="AJ1738" s="3" t="s">
        <v>6033</v>
      </c>
    </row>
    <row r="1739" spans="1:36" ht="15">
      <c r="A1739" s="10">
        <v>1842</v>
      </c>
      <c r="B1739" t="str">
        <f>IF(K1739="总计","",INDEX(主数据!A:AD,MATCH(J1739,主数据!A:A,0),9))</f>
        <v>华北大区公司</v>
      </c>
      <c r="C1739" t="str">
        <f>IF(K1739="","",INDEX(主数据!A:AD,MATCH(J1739,主数据!A:A,0),11))</f>
        <v>北京三城区</v>
      </c>
      <c r="D1739" t="str">
        <f t="shared" si="108"/>
        <v>BJ82物业服务费标准方式4.48</v>
      </c>
      <c r="E1739" s="13" t="str">
        <f t="shared" si="110"/>
        <v>4.48</v>
      </c>
      <c r="F1739" s="13" t="str">
        <f>IF(E1739="","",IFERROR(IF(IF(K1739="","",INDEX(收费标合同信息维护!A:Q,MATCH(D1739,收费标合同信息维护!J:J,0),10))=D1739,"有","无"),"无"))</f>
        <v>无</v>
      </c>
      <c r="G1739" s="13" t="str">
        <f t="shared" si="109"/>
        <v/>
      </c>
      <c r="H1739" s="13" t="str">
        <f t="shared" si="111"/>
        <v/>
      </c>
      <c r="I1739" s="13" t="str">
        <f>IF(G1739="","",IFERROR(IF(IF(K1739="","",INDEX(收费标合同信息维护!A:Q,MATCH(G1739,收费标合同信息维护!M:M,0),13))=G1739,"有","无"),"无"))</f>
        <v/>
      </c>
      <c r="J1739" s="3" t="s">
        <v>4620</v>
      </c>
      <c r="K1739" s="3" t="s">
        <v>6376</v>
      </c>
      <c r="L1739" s="3" t="s">
        <v>6025</v>
      </c>
      <c r="M1739" s="3" t="s">
        <v>6026</v>
      </c>
      <c r="N1739" s="3" t="s">
        <v>6477</v>
      </c>
      <c r="O1739" s="3" t="s">
        <v>6478</v>
      </c>
      <c r="P1739" s="3" t="s">
        <v>10300</v>
      </c>
      <c r="Q1739" s="3" t="s">
        <v>10301</v>
      </c>
      <c r="R1739" s="3" t="s">
        <v>6484</v>
      </c>
      <c r="S1739" s="3" t="s">
        <v>6485</v>
      </c>
      <c r="T1739" s="3" t="s">
        <v>6493</v>
      </c>
      <c r="U1739" s="3" t="s">
        <v>7034</v>
      </c>
      <c r="V1739" s="3" t="s">
        <v>10295</v>
      </c>
      <c r="W1739" s="3" t="s">
        <v>154</v>
      </c>
      <c r="X1739" s="3" t="s">
        <v>154</v>
      </c>
      <c r="Y1739" s="3" t="s">
        <v>154</v>
      </c>
      <c r="Z1739" s="3" t="s">
        <v>154</v>
      </c>
      <c r="AA1739" s="3" t="s">
        <v>154</v>
      </c>
      <c r="AB1739" s="3" t="s">
        <v>154</v>
      </c>
      <c r="AC1739" s="3" t="s">
        <v>154</v>
      </c>
      <c r="AD1739" s="3" t="s">
        <v>6151</v>
      </c>
      <c r="AE1739" s="3" t="s">
        <v>6151</v>
      </c>
      <c r="AF1739" s="3" t="s">
        <v>154</v>
      </c>
      <c r="AG1739" s="3" t="s">
        <v>154</v>
      </c>
      <c r="AH1739" s="3" t="s">
        <v>6597</v>
      </c>
      <c r="AI1739" s="3" t="s">
        <v>6482</v>
      </c>
      <c r="AJ1739" s="3" t="s">
        <v>8981</v>
      </c>
    </row>
    <row r="1740" spans="1:36" ht="15">
      <c r="A1740" s="10">
        <v>1843</v>
      </c>
      <c r="B1740" t="str">
        <f>IF(K1740="总计","",INDEX(主数据!A:AD,MATCH(J1740,主数据!A:A,0),9))</f>
        <v>华北大区公司</v>
      </c>
      <c r="C1740" t="str">
        <f>IF(K1740="","",INDEX(主数据!A:AD,MATCH(J1740,主数据!A:A,0),11))</f>
        <v>北京三城区</v>
      </c>
      <c r="D1740" t="str">
        <f t="shared" si="108"/>
        <v>BJ82物业服务费标准方式1.50</v>
      </c>
      <c r="E1740" s="13" t="str">
        <f t="shared" si="110"/>
        <v>1.50</v>
      </c>
      <c r="F1740" s="13" t="str">
        <f>IF(E1740="","",IFERROR(IF(IF(K1740="","",INDEX(收费标合同信息维护!A:Q,MATCH(D1740,收费标合同信息维护!J:J,0),10))=D1740,"有","无"),"无"))</f>
        <v>无</v>
      </c>
      <c r="G1740" s="13" t="str">
        <f t="shared" si="109"/>
        <v/>
      </c>
      <c r="H1740" s="13" t="str">
        <f t="shared" si="111"/>
        <v/>
      </c>
      <c r="I1740" s="13" t="str">
        <f>IF(G1740="","",IFERROR(IF(IF(K1740="","",INDEX(收费标合同信息维护!A:Q,MATCH(G1740,收费标合同信息维护!M:M,0),13))=G1740,"有","无"),"无"))</f>
        <v/>
      </c>
      <c r="J1740" s="3" t="s">
        <v>4620</v>
      </c>
      <c r="K1740" s="3" t="s">
        <v>6376</v>
      </c>
      <c r="L1740" s="3" t="s">
        <v>6025</v>
      </c>
      <c r="M1740" s="3" t="s">
        <v>6026</v>
      </c>
      <c r="N1740" s="3" t="s">
        <v>6477</v>
      </c>
      <c r="O1740" s="3" t="s">
        <v>6478</v>
      </c>
      <c r="P1740" s="3" t="s">
        <v>10302</v>
      </c>
      <c r="Q1740" s="3" t="s">
        <v>10303</v>
      </c>
      <c r="R1740" s="3" t="s">
        <v>6484</v>
      </c>
      <c r="S1740" s="3" t="s">
        <v>6485</v>
      </c>
      <c r="T1740" s="3" t="s">
        <v>6493</v>
      </c>
      <c r="U1740" s="3" t="s">
        <v>7034</v>
      </c>
      <c r="V1740" s="3" t="s">
        <v>6608</v>
      </c>
      <c r="W1740" s="3" t="s">
        <v>154</v>
      </c>
      <c r="X1740" s="3" t="s">
        <v>154</v>
      </c>
      <c r="Y1740" s="3" t="s">
        <v>154</v>
      </c>
      <c r="Z1740" s="3" t="s">
        <v>154</v>
      </c>
      <c r="AA1740" s="3" t="s">
        <v>154</v>
      </c>
      <c r="AB1740" s="3" t="s">
        <v>154</v>
      </c>
      <c r="AC1740" s="3" t="s">
        <v>154</v>
      </c>
      <c r="AD1740" s="3" t="s">
        <v>6151</v>
      </c>
      <c r="AE1740" s="3" t="s">
        <v>6151</v>
      </c>
      <c r="AF1740" s="3" t="s">
        <v>154</v>
      </c>
      <c r="AG1740" s="3" t="s">
        <v>154</v>
      </c>
      <c r="AH1740" s="3" t="s">
        <v>6597</v>
      </c>
      <c r="AI1740" s="3" t="s">
        <v>6482</v>
      </c>
      <c r="AJ1740" s="3" t="s">
        <v>6033</v>
      </c>
    </row>
    <row r="1741" spans="1:36" ht="15">
      <c r="A1741" s="10">
        <v>1844</v>
      </c>
      <c r="B1741" t="str">
        <f>IF(K1741="总计","",INDEX(主数据!A:AD,MATCH(J1741,主数据!A:A,0),9))</f>
        <v>华北大区公司</v>
      </c>
      <c r="C1741" t="str">
        <f>IF(K1741="","",INDEX(主数据!A:AD,MATCH(J1741,主数据!A:A,0),11))</f>
        <v>北京三城区</v>
      </c>
      <c r="D1741" t="str">
        <f t="shared" si="108"/>
        <v>BJ82物业服务费标准方式4.48</v>
      </c>
      <c r="E1741" s="13" t="str">
        <f t="shared" si="110"/>
        <v>4.48</v>
      </c>
      <c r="F1741" s="13" t="str">
        <f>IF(E1741="","",IFERROR(IF(IF(K1741="","",INDEX(收费标合同信息维护!A:Q,MATCH(D1741,收费标合同信息维护!J:J,0),10))=D1741,"有","无"),"无"))</f>
        <v>无</v>
      </c>
      <c r="G1741" s="13" t="str">
        <f t="shared" si="109"/>
        <v/>
      </c>
      <c r="H1741" s="13" t="str">
        <f t="shared" si="111"/>
        <v/>
      </c>
      <c r="I1741" s="13" t="str">
        <f>IF(G1741="","",IFERROR(IF(IF(K1741="","",INDEX(收费标合同信息维护!A:Q,MATCH(G1741,收费标合同信息维护!M:M,0),13))=G1741,"有","无"),"无"))</f>
        <v/>
      </c>
      <c r="J1741" s="3" t="s">
        <v>4620</v>
      </c>
      <c r="K1741" s="3" t="s">
        <v>6376</v>
      </c>
      <c r="L1741" s="3" t="s">
        <v>6025</v>
      </c>
      <c r="M1741" s="3" t="s">
        <v>6026</v>
      </c>
      <c r="N1741" s="3" t="s">
        <v>6477</v>
      </c>
      <c r="O1741" s="3" t="s">
        <v>6478</v>
      </c>
      <c r="P1741" s="3" t="s">
        <v>10304</v>
      </c>
      <c r="Q1741" s="3" t="s">
        <v>10305</v>
      </c>
      <c r="R1741" s="3" t="s">
        <v>6484</v>
      </c>
      <c r="S1741" s="3" t="s">
        <v>6485</v>
      </c>
      <c r="T1741" s="3" t="s">
        <v>6496</v>
      </c>
      <c r="U1741" s="3" t="s">
        <v>154</v>
      </c>
      <c r="V1741" s="3" t="s">
        <v>10295</v>
      </c>
      <c r="W1741" s="3" t="s">
        <v>154</v>
      </c>
      <c r="X1741" s="3" t="s">
        <v>154</v>
      </c>
      <c r="Y1741" s="3" t="s">
        <v>154</v>
      </c>
      <c r="Z1741" s="3" t="s">
        <v>154</v>
      </c>
      <c r="AA1741" s="3" t="s">
        <v>154</v>
      </c>
      <c r="AB1741" s="3" t="s">
        <v>154</v>
      </c>
      <c r="AC1741" s="3" t="s">
        <v>154</v>
      </c>
      <c r="AD1741" s="3" t="s">
        <v>6151</v>
      </c>
      <c r="AE1741" s="3" t="s">
        <v>6151</v>
      </c>
      <c r="AF1741" s="3" t="s">
        <v>154</v>
      </c>
      <c r="AG1741" s="3" t="s">
        <v>154</v>
      </c>
      <c r="AH1741" s="3" t="s">
        <v>6597</v>
      </c>
      <c r="AI1741" s="3" t="s">
        <v>6482</v>
      </c>
      <c r="AJ1741" s="3" t="s">
        <v>6435</v>
      </c>
    </row>
    <row r="1742" spans="1:36" ht="15">
      <c r="A1742" s="10">
        <v>1845</v>
      </c>
      <c r="B1742" t="str">
        <f>IF(K1742="总计","",INDEX(主数据!A:AD,MATCH(J1742,主数据!A:A,0),9))</f>
        <v>华北大区公司</v>
      </c>
      <c r="C1742" t="str">
        <f>IF(K1742="","",INDEX(主数据!A:AD,MATCH(J1742,主数据!A:A,0),11))</f>
        <v>北京三城区</v>
      </c>
      <c r="D1742" t="str">
        <f t="shared" si="108"/>
        <v>BJ82供暖费（代收代付）直接录入</v>
      </c>
      <c r="E1742" s="13" t="str">
        <f t="shared" si="110"/>
        <v/>
      </c>
      <c r="F1742" s="13" t="str">
        <f>IF(E1742="","",IFERROR(IF(IF(K1742="","",INDEX(收费标合同信息维护!A:Q,MATCH(D1742,收费标合同信息维护!J:J,0),10))=D1742,"有","无"),"无"))</f>
        <v/>
      </c>
      <c r="G1742" s="13" t="str">
        <f t="shared" si="109"/>
        <v/>
      </c>
      <c r="H1742" s="13" t="str">
        <f t="shared" si="111"/>
        <v/>
      </c>
      <c r="I1742" s="13" t="str">
        <f>IF(G1742="","",IFERROR(IF(IF(K1742="","",INDEX(收费标合同信息维护!A:Q,MATCH(G1742,收费标合同信息维护!M:M,0),13))=G1742,"有","无"),"无"))</f>
        <v/>
      </c>
      <c r="J1742" s="3" t="s">
        <v>4620</v>
      </c>
      <c r="K1742" s="3" t="s">
        <v>6376</v>
      </c>
      <c r="L1742" s="3" t="s">
        <v>6609</v>
      </c>
      <c r="M1742" s="3" t="s">
        <v>6750</v>
      </c>
      <c r="N1742" s="3" t="s">
        <v>6477</v>
      </c>
      <c r="O1742" s="3" t="s">
        <v>6478</v>
      </c>
      <c r="P1742" s="3" t="s">
        <v>10306</v>
      </c>
      <c r="Q1742" s="3" t="s">
        <v>10307</v>
      </c>
      <c r="R1742" s="3" t="s">
        <v>6479</v>
      </c>
      <c r="S1742" s="3" t="s">
        <v>6480</v>
      </c>
      <c r="T1742" s="3" t="s">
        <v>10298</v>
      </c>
      <c r="U1742" s="3" t="s">
        <v>6716</v>
      </c>
      <c r="V1742" s="3" t="s">
        <v>154</v>
      </c>
      <c r="W1742" s="3" t="s">
        <v>154</v>
      </c>
      <c r="X1742" s="3" t="s">
        <v>154</v>
      </c>
      <c r="Y1742" s="3" t="s">
        <v>154</v>
      </c>
      <c r="Z1742" s="3" t="s">
        <v>154</v>
      </c>
      <c r="AA1742" s="3" t="s">
        <v>154</v>
      </c>
      <c r="AB1742" s="3" t="s">
        <v>154</v>
      </c>
      <c r="AC1742" s="3" t="s">
        <v>154</v>
      </c>
      <c r="AD1742" s="3" t="s">
        <v>6151</v>
      </c>
      <c r="AE1742" s="3" t="s">
        <v>6151</v>
      </c>
      <c r="AF1742" s="3" t="s">
        <v>154</v>
      </c>
      <c r="AG1742" s="3" t="s">
        <v>154</v>
      </c>
      <c r="AH1742" s="3" t="s">
        <v>6478</v>
      </c>
      <c r="AI1742" s="3" t="s">
        <v>6727</v>
      </c>
      <c r="AJ1742" s="3" t="s">
        <v>6435</v>
      </c>
    </row>
    <row r="1743" spans="1:36" ht="15">
      <c r="A1743" s="10">
        <v>1846</v>
      </c>
      <c r="B1743" t="str">
        <f>IF(K1743="总计","",INDEX(主数据!A:AD,MATCH(J1743,主数据!A:A,0),9))</f>
        <v>华北大区公司</v>
      </c>
      <c r="C1743" t="str">
        <f>IF(K1743="","",INDEX(主数据!A:AD,MATCH(J1743,主数据!A:A,0),11))</f>
        <v>北京三城区</v>
      </c>
      <c r="D1743" t="str">
        <f t="shared" si="108"/>
        <v>BJ82公共水费直接录入</v>
      </c>
      <c r="E1743" s="13" t="str">
        <f t="shared" si="110"/>
        <v/>
      </c>
      <c r="F1743" s="13" t="str">
        <f>IF(E1743="","",IFERROR(IF(IF(K1743="","",INDEX(收费标合同信息维护!A:Q,MATCH(D1743,收费标合同信息维护!J:J,0),10))=D1743,"有","无"),"无"))</f>
        <v/>
      </c>
      <c r="G1743" s="13" t="str">
        <f t="shared" si="109"/>
        <v/>
      </c>
      <c r="H1743" s="13" t="str">
        <f t="shared" si="111"/>
        <v/>
      </c>
      <c r="I1743" s="13" t="str">
        <f>IF(G1743="","",IFERROR(IF(IF(K1743="","",INDEX(收费标合同信息维护!A:Q,MATCH(G1743,收费标合同信息维护!M:M,0),13))=G1743,"有","无"),"无"))</f>
        <v/>
      </c>
      <c r="J1743" s="3" t="s">
        <v>4620</v>
      </c>
      <c r="K1743" s="3" t="s">
        <v>6376</v>
      </c>
      <c r="L1743" s="3" t="s">
        <v>6985</v>
      </c>
      <c r="M1743" s="3" t="s">
        <v>7158</v>
      </c>
      <c r="N1743" s="3" t="s">
        <v>6477</v>
      </c>
      <c r="O1743" s="3" t="s">
        <v>6478</v>
      </c>
      <c r="P1743" s="3" t="s">
        <v>10308</v>
      </c>
      <c r="Q1743" s="3" t="s">
        <v>6723</v>
      </c>
      <c r="R1743" s="3" t="s">
        <v>6479</v>
      </c>
      <c r="S1743" s="3" t="s">
        <v>6480</v>
      </c>
      <c r="T1743" s="3" t="s">
        <v>7100</v>
      </c>
      <c r="U1743" s="3" t="s">
        <v>154</v>
      </c>
      <c r="V1743" s="3" t="s">
        <v>154</v>
      </c>
      <c r="W1743" s="3" t="s">
        <v>154</v>
      </c>
      <c r="X1743" s="3" t="s">
        <v>154</v>
      </c>
      <c r="Y1743" s="3" t="s">
        <v>154</v>
      </c>
      <c r="Z1743" s="3" t="s">
        <v>154</v>
      </c>
      <c r="AA1743" s="3" t="s">
        <v>154</v>
      </c>
      <c r="AB1743" s="3" t="s">
        <v>154</v>
      </c>
      <c r="AC1743" s="3" t="s">
        <v>154</v>
      </c>
      <c r="AD1743" s="3" t="s">
        <v>6151</v>
      </c>
      <c r="AE1743" s="3" t="s">
        <v>6151</v>
      </c>
      <c r="AF1743" s="3" t="s">
        <v>154</v>
      </c>
      <c r="AG1743" s="3" t="s">
        <v>154</v>
      </c>
      <c r="AH1743" s="3" t="s">
        <v>6478</v>
      </c>
      <c r="AI1743" s="3" t="s">
        <v>6727</v>
      </c>
      <c r="AJ1743" s="3" t="s">
        <v>10309</v>
      </c>
    </row>
    <row r="1744" spans="1:36" ht="15">
      <c r="A1744" s="10">
        <v>1847</v>
      </c>
      <c r="B1744" t="str">
        <f>IF(K1744="总计","",INDEX(主数据!A:AD,MATCH(J1744,主数据!A:A,0),9))</f>
        <v>华北大区公司</v>
      </c>
      <c r="C1744" t="str">
        <f>IF(K1744="","",INDEX(主数据!A:AD,MATCH(J1744,主数据!A:A,0),11))</f>
        <v>北京三城区</v>
      </c>
      <c r="D1744" t="str">
        <f t="shared" si="108"/>
        <v>BJ82公共电费直接录入</v>
      </c>
      <c r="E1744" s="13" t="str">
        <f t="shared" si="110"/>
        <v/>
      </c>
      <c r="F1744" s="13" t="str">
        <f>IF(E1744="","",IFERROR(IF(IF(K1744="","",INDEX(收费标合同信息维护!A:Q,MATCH(D1744,收费标合同信息维护!J:J,0),10))=D1744,"有","无"),"无"))</f>
        <v/>
      </c>
      <c r="G1744" s="13" t="str">
        <f t="shared" si="109"/>
        <v/>
      </c>
      <c r="H1744" s="13" t="str">
        <f t="shared" si="111"/>
        <v/>
      </c>
      <c r="I1744" s="13" t="str">
        <f>IF(G1744="","",IFERROR(IF(IF(K1744="","",INDEX(收费标合同信息维护!A:Q,MATCH(G1744,收费标合同信息维护!M:M,0),13))=G1744,"有","无"),"无"))</f>
        <v/>
      </c>
      <c r="J1744" s="3" t="s">
        <v>4620</v>
      </c>
      <c r="K1744" s="3" t="s">
        <v>6376</v>
      </c>
      <c r="L1744" s="3" t="s">
        <v>6826</v>
      </c>
      <c r="M1744" s="3" t="s">
        <v>7076</v>
      </c>
      <c r="N1744" s="3" t="s">
        <v>6477</v>
      </c>
      <c r="O1744" s="3" t="s">
        <v>6478</v>
      </c>
      <c r="P1744" s="3" t="s">
        <v>10310</v>
      </c>
      <c r="Q1744" s="3" t="s">
        <v>6602</v>
      </c>
      <c r="R1744" s="3" t="s">
        <v>6479</v>
      </c>
      <c r="S1744" s="3" t="s">
        <v>6480</v>
      </c>
      <c r="T1744" s="3" t="s">
        <v>7100</v>
      </c>
      <c r="U1744" s="3" t="s">
        <v>154</v>
      </c>
      <c r="V1744" s="3" t="s">
        <v>154</v>
      </c>
      <c r="W1744" s="3" t="s">
        <v>154</v>
      </c>
      <c r="X1744" s="3" t="s">
        <v>154</v>
      </c>
      <c r="Y1744" s="3" t="s">
        <v>154</v>
      </c>
      <c r="Z1744" s="3" t="s">
        <v>154</v>
      </c>
      <c r="AA1744" s="3" t="s">
        <v>154</v>
      </c>
      <c r="AB1744" s="3" t="s">
        <v>154</v>
      </c>
      <c r="AC1744" s="3" t="s">
        <v>154</v>
      </c>
      <c r="AD1744" s="3" t="s">
        <v>6151</v>
      </c>
      <c r="AE1744" s="3" t="s">
        <v>6151</v>
      </c>
      <c r="AF1744" s="3" t="s">
        <v>154</v>
      </c>
      <c r="AG1744" s="3" t="s">
        <v>154</v>
      </c>
      <c r="AH1744" s="3" t="s">
        <v>6478</v>
      </c>
      <c r="AI1744" s="3" t="s">
        <v>6727</v>
      </c>
      <c r="AJ1744" s="3" t="s">
        <v>6073</v>
      </c>
    </row>
    <row r="1745" spans="1:36" ht="15">
      <c r="A1745" s="10">
        <v>1848</v>
      </c>
      <c r="B1745" t="str">
        <f>IF(K1745="总计","",INDEX(主数据!A:AD,MATCH(J1745,主数据!A:A,0),9))</f>
        <v>华北大区公司</v>
      </c>
      <c r="C1745" t="str">
        <f>IF(K1745="","",INDEX(主数据!A:AD,MATCH(J1745,主数据!A:A,0),11))</f>
        <v>北京三城区</v>
      </c>
      <c r="D1745" t="str">
        <f t="shared" si="108"/>
        <v>BJ82委托停车费（固定）直接录入</v>
      </c>
      <c r="E1745" s="13" t="str">
        <f t="shared" si="110"/>
        <v/>
      </c>
      <c r="F1745" s="13" t="str">
        <f>IF(E1745="","",IFERROR(IF(IF(K1745="","",INDEX(收费标合同信息维护!A:Q,MATCH(D1745,收费标合同信息维护!J:J,0),10))=D1745,"有","无"),"无"))</f>
        <v/>
      </c>
      <c r="G1745" s="13" t="str">
        <f t="shared" si="109"/>
        <v/>
      </c>
      <c r="H1745" s="13" t="str">
        <f t="shared" si="111"/>
        <v/>
      </c>
      <c r="I1745" s="13" t="str">
        <f>IF(G1745="","",IFERROR(IF(IF(K1745="","",INDEX(收费标合同信息维护!A:Q,MATCH(G1745,收费标合同信息维护!M:M,0),13))=G1745,"有","无"),"无"))</f>
        <v/>
      </c>
      <c r="J1745" s="3" t="s">
        <v>4620</v>
      </c>
      <c r="K1745" s="3" t="s">
        <v>6376</v>
      </c>
      <c r="L1745" s="3" t="s">
        <v>7341</v>
      </c>
      <c r="M1745" s="3" t="s">
        <v>7342</v>
      </c>
      <c r="N1745" s="3" t="s">
        <v>6477</v>
      </c>
      <c r="O1745" s="3" t="s">
        <v>6597</v>
      </c>
      <c r="P1745" s="3" t="s">
        <v>10311</v>
      </c>
      <c r="Q1745" s="3" t="s">
        <v>8889</v>
      </c>
      <c r="R1745" s="3" t="s">
        <v>6479</v>
      </c>
      <c r="S1745" s="3" t="s">
        <v>6480</v>
      </c>
      <c r="T1745" s="3" t="s">
        <v>10298</v>
      </c>
      <c r="U1745" s="3" t="s">
        <v>6716</v>
      </c>
      <c r="V1745" s="3" t="s">
        <v>154</v>
      </c>
      <c r="W1745" s="3" t="s">
        <v>154</v>
      </c>
      <c r="X1745" s="3" t="s">
        <v>154</v>
      </c>
      <c r="Y1745" s="3" t="s">
        <v>154</v>
      </c>
      <c r="Z1745" s="3" t="s">
        <v>154</v>
      </c>
      <c r="AA1745" s="3" t="s">
        <v>154</v>
      </c>
      <c r="AB1745" s="3" t="s">
        <v>154</v>
      </c>
      <c r="AC1745" s="3" t="s">
        <v>154</v>
      </c>
      <c r="AD1745" s="3" t="s">
        <v>6151</v>
      </c>
      <c r="AE1745" s="3" t="s">
        <v>6151</v>
      </c>
      <c r="AF1745" s="3" t="s">
        <v>154</v>
      </c>
      <c r="AG1745" s="3" t="s">
        <v>154</v>
      </c>
      <c r="AH1745" s="3" t="s">
        <v>6478</v>
      </c>
      <c r="AI1745" s="3" t="s">
        <v>6727</v>
      </c>
      <c r="AJ1745" s="3" t="s">
        <v>10312</v>
      </c>
    </row>
    <row r="1746" spans="1:36" ht="15">
      <c r="A1746" s="10">
        <v>1849</v>
      </c>
      <c r="B1746" t="str">
        <f>IF(K1746="总计","",INDEX(主数据!A:AD,MATCH(J1746,主数据!A:A,0),9))</f>
        <v>华北大区公司</v>
      </c>
      <c r="C1746" t="str">
        <f>IF(K1746="","",INDEX(主数据!A:AD,MATCH(J1746,主数据!A:A,0),11))</f>
        <v>北京三城区</v>
      </c>
      <c r="D1746" t="str">
        <f t="shared" si="108"/>
        <v>BJ82其他费用直接录入</v>
      </c>
      <c r="E1746" s="13" t="str">
        <f t="shared" si="110"/>
        <v/>
      </c>
      <c r="F1746" s="13" t="str">
        <f>IF(E1746="","",IFERROR(IF(IF(K1746="","",INDEX(收费标合同信息维护!A:Q,MATCH(D1746,收费标合同信息维护!J:J,0),10))=D1746,"有","无"),"无"))</f>
        <v/>
      </c>
      <c r="G1746" s="13" t="str">
        <f t="shared" si="109"/>
        <v/>
      </c>
      <c r="H1746" s="13" t="str">
        <f t="shared" si="111"/>
        <v/>
      </c>
      <c r="I1746" s="13" t="str">
        <f>IF(G1746="","",IFERROR(IF(IF(K1746="","",INDEX(收费标合同信息维护!A:Q,MATCH(G1746,收费标合同信息维护!M:M,0),13))=G1746,"有","无"),"无"))</f>
        <v/>
      </c>
      <c r="J1746" s="3" t="s">
        <v>4620</v>
      </c>
      <c r="K1746" s="3" t="s">
        <v>6376</v>
      </c>
      <c r="L1746" s="3" t="s">
        <v>6544</v>
      </c>
      <c r="M1746" s="3" t="s">
        <v>6545</v>
      </c>
      <c r="N1746" s="3" t="s">
        <v>6477</v>
      </c>
      <c r="O1746" s="3" t="s">
        <v>6478</v>
      </c>
      <c r="P1746" s="3" t="s">
        <v>10313</v>
      </c>
      <c r="Q1746" s="3" t="s">
        <v>8993</v>
      </c>
      <c r="R1746" s="3" t="s">
        <v>6479</v>
      </c>
      <c r="S1746" s="3" t="s">
        <v>6480</v>
      </c>
      <c r="T1746" s="3" t="s">
        <v>7100</v>
      </c>
      <c r="U1746" s="3" t="s">
        <v>154</v>
      </c>
      <c r="V1746" s="3" t="s">
        <v>154</v>
      </c>
      <c r="W1746" s="3" t="s">
        <v>154</v>
      </c>
      <c r="X1746" s="3" t="s">
        <v>154</v>
      </c>
      <c r="Y1746" s="3" t="s">
        <v>154</v>
      </c>
      <c r="Z1746" s="3" t="s">
        <v>154</v>
      </c>
      <c r="AA1746" s="3" t="s">
        <v>154</v>
      </c>
      <c r="AB1746" s="3" t="s">
        <v>154</v>
      </c>
      <c r="AC1746" s="3" t="s">
        <v>154</v>
      </c>
      <c r="AD1746" s="3" t="s">
        <v>6151</v>
      </c>
      <c r="AE1746" s="3" t="s">
        <v>6151</v>
      </c>
      <c r="AF1746" s="3" t="s">
        <v>154</v>
      </c>
      <c r="AG1746" s="3" t="s">
        <v>154</v>
      </c>
      <c r="AH1746" s="3" t="s">
        <v>6478</v>
      </c>
      <c r="AI1746" s="3" t="s">
        <v>6727</v>
      </c>
      <c r="AJ1746" s="3" t="s">
        <v>10314</v>
      </c>
    </row>
    <row r="1747" spans="1:36" ht="15">
      <c r="A1747" s="10">
        <v>1850</v>
      </c>
      <c r="B1747" t="str">
        <f>IF(K1747="总计","",INDEX(主数据!A:AD,MATCH(J1747,主数据!A:A,0),9))</f>
        <v>华北大区公司</v>
      </c>
      <c r="C1747" t="str">
        <f>IF(K1747="","",INDEX(主数据!A:AD,MATCH(J1747,主数据!A:A,0),11))</f>
        <v>北京三城区</v>
      </c>
      <c r="D1747" t="str">
        <f t="shared" si="108"/>
        <v>BJ82热水费直接录入</v>
      </c>
      <c r="E1747" s="13" t="str">
        <f t="shared" si="110"/>
        <v/>
      </c>
      <c r="F1747" s="13" t="str">
        <f>IF(E1747="","",IFERROR(IF(IF(K1747="","",INDEX(收费标合同信息维护!A:Q,MATCH(D1747,收费标合同信息维护!J:J,0),10))=D1747,"有","无"),"无"))</f>
        <v/>
      </c>
      <c r="G1747" s="13" t="str">
        <f t="shared" si="109"/>
        <v/>
      </c>
      <c r="H1747" s="13" t="str">
        <f t="shared" si="111"/>
        <v/>
      </c>
      <c r="I1747" s="13" t="str">
        <f>IF(G1747="","",IFERROR(IF(IF(K1747="","",INDEX(收费标合同信息维护!A:Q,MATCH(G1747,收费标合同信息维护!M:M,0),13))=G1747,"有","无"),"无"))</f>
        <v/>
      </c>
      <c r="J1747" s="3" t="s">
        <v>4620</v>
      </c>
      <c r="K1747" s="3" t="s">
        <v>6376</v>
      </c>
      <c r="L1747" s="3" t="s">
        <v>10315</v>
      </c>
      <c r="M1747" s="3" t="s">
        <v>10316</v>
      </c>
      <c r="N1747" s="3" t="s">
        <v>6477</v>
      </c>
      <c r="O1747" s="3" t="s">
        <v>6478</v>
      </c>
      <c r="P1747" s="3" t="s">
        <v>10317</v>
      </c>
      <c r="Q1747" s="3" t="s">
        <v>10316</v>
      </c>
      <c r="R1747" s="3" t="s">
        <v>6479</v>
      </c>
      <c r="S1747" s="3" t="s">
        <v>6480</v>
      </c>
      <c r="T1747" s="3" t="s">
        <v>7100</v>
      </c>
      <c r="U1747" s="3" t="s">
        <v>154</v>
      </c>
      <c r="V1747" s="3" t="s">
        <v>154</v>
      </c>
      <c r="W1747" s="3" t="s">
        <v>154</v>
      </c>
      <c r="X1747" s="3" t="s">
        <v>154</v>
      </c>
      <c r="Y1747" s="3" t="s">
        <v>154</v>
      </c>
      <c r="Z1747" s="3" t="s">
        <v>154</v>
      </c>
      <c r="AA1747" s="3" t="s">
        <v>154</v>
      </c>
      <c r="AB1747" s="3" t="s">
        <v>154</v>
      </c>
      <c r="AC1747" s="3" t="s">
        <v>154</v>
      </c>
      <c r="AD1747" s="3" t="s">
        <v>6151</v>
      </c>
      <c r="AE1747" s="3" t="s">
        <v>6151</v>
      </c>
      <c r="AF1747" s="3" t="s">
        <v>154</v>
      </c>
      <c r="AG1747" s="3" t="s">
        <v>154</v>
      </c>
      <c r="AH1747" s="3" t="s">
        <v>6478</v>
      </c>
      <c r="AI1747" s="3" t="s">
        <v>6727</v>
      </c>
      <c r="AJ1747" s="3" t="s">
        <v>6435</v>
      </c>
    </row>
    <row r="1748" spans="1:36" ht="15">
      <c r="A1748" s="10">
        <v>1851</v>
      </c>
      <c r="B1748" t="str">
        <f>IF(K1748="总计","",INDEX(主数据!A:AD,MATCH(J1748,主数据!A:A,0),9))</f>
        <v>华南大区公司</v>
      </c>
      <c r="C1748" t="str">
        <f>IF(K1748="","",INDEX(主数据!A:AD,MATCH(J1748,主数据!A:A,0),11))</f>
        <v>福州东区</v>
      </c>
      <c r="D1748" t="str">
        <f t="shared" si="108"/>
        <v>FZ14物业服务费标准方式0.68</v>
      </c>
      <c r="E1748" s="13" t="str">
        <f t="shared" si="110"/>
        <v>0.68</v>
      </c>
      <c r="F1748" s="13" t="str">
        <f>IF(E1748="","",IFERROR(IF(IF(K1748="","",INDEX(收费标合同信息维护!A:Q,MATCH(D1748,收费标合同信息维护!J:J,0),10))=D1748,"有","无"),"无"))</f>
        <v>无</v>
      </c>
      <c r="G1748" s="13" t="str">
        <f t="shared" si="109"/>
        <v/>
      </c>
      <c r="H1748" s="13" t="str">
        <f t="shared" si="111"/>
        <v/>
      </c>
      <c r="I1748" s="13" t="str">
        <f>IF(G1748="","",IFERROR(IF(IF(K1748="","",INDEX(收费标合同信息维护!A:Q,MATCH(G1748,收费标合同信息维护!M:M,0),13))=G1748,"有","无"),"无"))</f>
        <v/>
      </c>
      <c r="J1748" s="3" t="s">
        <v>2726</v>
      </c>
      <c r="K1748" s="3" t="s">
        <v>10319</v>
      </c>
      <c r="L1748" s="3" t="s">
        <v>6025</v>
      </c>
      <c r="M1748" s="3" t="s">
        <v>6026</v>
      </c>
      <c r="N1748" s="3" t="s">
        <v>6477</v>
      </c>
      <c r="O1748" s="3" t="s">
        <v>6478</v>
      </c>
      <c r="P1748" s="3" t="s">
        <v>6025</v>
      </c>
      <c r="Q1748" s="3" t="s">
        <v>10320</v>
      </c>
      <c r="R1748" s="3" t="s">
        <v>6484</v>
      </c>
      <c r="S1748" s="3" t="s">
        <v>6491</v>
      </c>
      <c r="T1748" s="3" t="s">
        <v>6481</v>
      </c>
      <c r="U1748" s="3" t="s">
        <v>154</v>
      </c>
      <c r="V1748" s="3" t="s">
        <v>10321</v>
      </c>
      <c r="W1748" s="3" t="s">
        <v>154</v>
      </c>
      <c r="X1748" s="3" t="s">
        <v>154</v>
      </c>
      <c r="Y1748" s="3" t="s">
        <v>154</v>
      </c>
      <c r="Z1748" s="3" t="s">
        <v>154</v>
      </c>
      <c r="AA1748" s="3" t="s">
        <v>154</v>
      </c>
      <c r="AB1748" s="3" t="s">
        <v>154</v>
      </c>
      <c r="AC1748" s="3" t="s">
        <v>154</v>
      </c>
      <c r="AD1748" s="3" t="s">
        <v>6151</v>
      </c>
      <c r="AE1748" s="3" t="s">
        <v>6151</v>
      </c>
      <c r="AF1748" s="3" t="s">
        <v>154</v>
      </c>
      <c r="AG1748" s="3" t="s">
        <v>154</v>
      </c>
      <c r="AH1748" s="3" t="s">
        <v>6478</v>
      </c>
      <c r="AI1748" s="3" t="s">
        <v>6482</v>
      </c>
      <c r="AJ1748" s="3" t="s">
        <v>6198</v>
      </c>
    </row>
    <row r="1749" spans="1:36" ht="15">
      <c r="A1749" s="10">
        <v>1852</v>
      </c>
      <c r="B1749" t="str">
        <f>IF(K1749="总计","",INDEX(主数据!A:AD,MATCH(J1749,主数据!A:A,0),9))</f>
        <v>华南大区公司</v>
      </c>
      <c r="C1749" t="str">
        <f>IF(K1749="","",INDEX(主数据!A:AD,MATCH(J1749,主数据!A:A,0),11))</f>
        <v>福州东区</v>
      </c>
      <c r="D1749" t="str">
        <f t="shared" si="108"/>
        <v>FZ14物业服务费标准方式1.08</v>
      </c>
      <c r="E1749" s="13" t="str">
        <f t="shared" si="110"/>
        <v>1.08</v>
      </c>
      <c r="F1749" s="13" t="str">
        <f>IF(E1749="","",IFERROR(IF(IF(K1749="","",INDEX(收费标合同信息维护!A:Q,MATCH(D1749,收费标合同信息维护!J:J,0),10))=D1749,"有","无"),"无"))</f>
        <v>无</v>
      </c>
      <c r="G1749" s="13" t="str">
        <f t="shared" si="109"/>
        <v/>
      </c>
      <c r="H1749" s="13" t="str">
        <f t="shared" si="111"/>
        <v/>
      </c>
      <c r="I1749" s="13" t="str">
        <f>IF(G1749="","",IFERROR(IF(IF(K1749="","",INDEX(收费标合同信息维护!A:Q,MATCH(G1749,收费标合同信息维护!M:M,0),13))=G1749,"有","无"),"无"))</f>
        <v/>
      </c>
      <c r="J1749" s="3" t="s">
        <v>2726</v>
      </c>
      <c r="K1749" s="3" t="s">
        <v>10319</v>
      </c>
      <c r="L1749" s="3" t="s">
        <v>6025</v>
      </c>
      <c r="M1749" s="3" t="s">
        <v>6026</v>
      </c>
      <c r="N1749" s="3" t="s">
        <v>6477</v>
      </c>
      <c r="O1749" s="3" t="s">
        <v>6478</v>
      </c>
      <c r="P1749" s="3" t="s">
        <v>6794</v>
      </c>
      <c r="Q1749" s="3" t="s">
        <v>10322</v>
      </c>
      <c r="R1749" s="3" t="s">
        <v>6484</v>
      </c>
      <c r="S1749" s="3" t="s">
        <v>6491</v>
      </c>
      <c r="T1749" s="3" t="s">
        <v>6481</v>
      </c>
      <c r="U1749" s="3" t="s">
        <v>154</v>
      </c>
      <c r="V1749" s="3" t="s">
        <v>6975</v>
      </c>
      <c r="W1749" s="3" t="s">
        <v>154</v>
      </c>
      <c r="X1749" s="3" t="s">
        <v>154</v>
      </c>
      <c r="Y1749" s="3" t="s">
        <v>154</v>
      </c>
      <c r="Z1749" s="3" t="s">
        <v>154</v>
      </c>
      <c r="AA1749" s="3" t="s">
        <v>154</v>
      </c>
      <c r="AB1749" s="3" t="s">
        <v>154</v>
      </c>
      <c r="AC1749" s="3" t="s">
        <v>154</v>
      </c>
      <c r="AD1749" s="3" t="s">
        <v>6151</v>
      </c>
      <c r="AE1749" s="3" t="s">
        <v>6151</v>
      </c>
      <c r="AF1749" s="3" t="s">
        <v>154</v>
      </c>
      <c r="AG1749" s="3" t="s">
        <v>154</v>
      </c>
      <c r="AH1749" s="3" t="s">
        <v>6478</v>
      </c>
      <c r="AI1749" s="3" t="s">
        <v>6482</v>
      </c>
      <c r="AJ1749" s="3" t="s">
        <v>10323</v>
      </c>
    </row>
    <row r="1750" spans="1:36" ht="15">
      <c r="A1750" s="10">
        <v>1853</v>
      </c>
      <c r="B1750" t="str">
        <f>IF(K1750="总计","",INDEX(主数据!A:AD,MATCH(J1750,主数据!A:A,0),9))</f>
        <v>华南大区公司</v>
      </c>
      <c r="C1750" t="str">
        <f>IF(K1750="","",INDEX(主数据!A:AD,MATCH(J1750,主数据!A:A,0),11))</f>
        <v>福州东区</v>
      </c>
      <c r="D1750" t="str">
        <f t="shared" si="108"/>
        <v>FZ14物业服务费标准方式1.65</v>
      </c>
      <c r="E1750" s="13" t="str">
        <f t="shared" si="110"/>
        <v>1.65</v>
      </c>
      <c r="F1750" s="13" t="str">
        <f>IF(E1750="","",IFERROR(IF(IF(K1750="","",INDEX(收费标合同信息维护!A:Q,MATCH(D1750,收费标合同信息维护!J:J,0),10))=D1750,"有","无"),"无"))</f>
        <v>无</v>
      </c>
      <c r="G1750" s="13" t="str">
        <f t="shared" si="109"/>
        <v/>
      </c>
      <c r="H1750" s="13" t="str">
        <f t="shared" si="111"/>
        <v/>
      </c>
      <c r="I1750" s="13" t="str">
        <f>IF(G1750="","",IFERROR(IF(IF(K1750="","",INDEX(收费标合同信息维护!A:Q,MATCH(G1750,收费标合同信息维护!M:M,0),13))=G1750,"有","无"),"无"))</f>
        <v/>
      </c>
      <c r="J1750" s="3" t="s">
        <v>2726</v>
      </c>
      <c r="K1750" s="3" t="s">
        <v>10319</v>
      </c>
      <c r="L1750" s="3" t="s">
        <v>6025</v>
      </c>
      <c r="M1750" s="3" t="s">
        <v>6026</v>
      </c>
      <c r="N1750" s="3" t="s">
        <v>6477</v>
      </c>
      <c r="O1750" s="3" t="s">
        <v>6478</v>
      </c>
      <c r="P1750" s="3" t="s">
        <v>7406</v>
      </c>
      <c r="Q1750" s="3" t="s">
        <v>10324</v>
      </c>
      <c r="R1750" s="3" t="s">
        <v>6484</v>
      </c>
      <c r="S1750" s="3" t="s">
        <v>6491</v>
      </c>
      <c r="T1750" s="3" t="s">
        <v>6481</v>
      </c>
      <c r="U1750" s="3" t="s">
        <v>154</v>
      </c>
      <c r="V1750" s="3" t="s">
        <v>9613</v>
      </c>
      <c r="W1750" s="3" t="s">
        <v>154</v>
      </c>
      <c r="X1750" s="3" t="s">
        <v>154</v>
      </c>
      <c r="Y1750" s="3" t="s">
        <v>154</v>
      </c>
      <c r="Z1750" s="3" t="s">
        <v>154</v>
      </c>
      <c r="AA1750" s="3" t="s">
        <v>154</v>
      </c>
      <c r="AB1750" s="3" t="s">
        <v>154</v>
      </c>
      <c r="AC1750" s="3" t="s">
        <v>154</v>
      </c>
      <c r="AD1750" s="3" t="s">
        <v>6151</v>
      </c>
      <c r="AE1750" s="3" t="s">
        <v>6151</v>
      </c>
      <c r="AF1750" s="3" t="s">
        <v>154</v>
      </c>
      <c r="AG1750" s="3" t="s">
        <v>154</v>
      </c>
      <c r="AH1750" s="3" t="s">
        <v>6478</v>
      </c>
      <c r="AI1750" s="3" t="s">
        <v>6482</v>
      </c>
      <c r="AJ1750" s="3" t="s">
        <v>6408</v>
      </c>
    </row>
    <row r="1751" spans="1:36" ht="15">
      <c r="A1751" s="10">
        <v>1854</v>
      </c>
      <c r="B1751" t="str">
        <f>IF(K1751="总计","",INDEX(主数据!A:AD,MATCH(J1751,主数据!A:A,0),9))</f>
        <v>华南大区公司</v>
      </c>
      <c r="C1751" t="str">
        <f>IF(K1751="","",INDEX(主数据!A:AD,MATCH(J1751,主数据!A:A,0),11))</f>
        <v>福州东区</v>
      </c>
      <c r="D1751" t="str">
        <f t="shared" si="108"/>
        <v>FZ14物业服务费直接录入</v>
      </c>
      <c r="E1751" s="13" t="str">
        <f t="shared" si="110"/>
        <v/>
      </c>
      <c r="F1751" s="13" t="str">
        <f>IF(E1751="","",IFERROR(IF(IF(K1751="","",INDEX(收费标合同信息维护!A:Q,MATCH(D1751,收费标合同信息维护!J:J,0),10))=D1751,"有","无"),"无"))</f>
        <v/>
      </c>
      <c r="G1751" s="13" t="str">
        <f t="shared" si="109"/>
        <v/>
      </c>
      <c r="H1751" s="13" t="str">
        <f t="shared" si="111"/>
        <v/>
      </c>
      <c r="I1751" s="13" t="str">
        <f>IF(G1751="","",IFERROR(IF(IF(K1751="","",INDEX(收费标合同信息维护!A:Q,MATCH(G1751,收费标合同信息维护!M:M,0),13))=G1751,"有","无"),"无"))</f>
        <v/>
      </c>
      <c r="J1751" s="3" t="s">
        <v>2726</v>
      </c>
      <c r="K1751" s="3" t="s">
        <v>10319</v>
      </c>
      <c r="L1751" s="3" t="s">
        <v>6025</v>
      </c>
      <c r="M1751" s="3" t="s">
        <v>6026</v>
      </c>
      <c r="N1751" s="3" t="s">
        <v>6477</v>
      </c>
      <c r="O1751" s="3" t="s">
        <v>6478</v>
      </c>
      <c r="P1751" s="3" t="s">
        <v>6796</v>
      </c>
      <c r="Q1751" s="3" t="s">
        <v>10325</v>
      </c>
      <c r="R1751" s="3" t="s">
        <v>6479</v>
      </c>
      <c r="S1751" s="3" t="s">
        <v>6480</v>
      </c>
      <c r="T1751" s="3" t="s">
        <v>6481</v>
      </c>
      <c r="U1751" s="3" t="s">
        <v>154</v>
      </c>
      <c r="V1751" s="3" t="s">
        <v>154</v>
      </c>
      <c r="W1751" s="3" t="s">
        <v>154</v>
      </c>
      <c r="X1751" s="3" t="s">
        <v>154</v>
      </c>
      <c r="Y1751" s="3" t="s">
        <v>154</v>
      </c>
      <c r="Z1751" s="3" t="s">
        <v>154</v>
      </c>
      <c r="AA1751" s="3" t="s">
        <v>154</v>
      </c>
      <c r="AB1751" s="3" t="s">
        <v>154</v>
      </c>
      <c r="AC1751" s="3" t="s">
        <v>154</v>
      </c>
      <c r="AD1751" s="3" t="s">
        <v>6151</v>
      </c>
      <c r="AE1751" s="3" t="s">
        <v>6151</v>
      </c>
      <c r="AF1751" s="3" t="s">
        <v>154</v>
      </c>
      <c r="AG1751" s="3" t="s">
        <v>154</v>
      </c>
      <c r="AH1751" s="3" t="s">
        <v>6478</v>
      </c>
      <c r="AI1751" s="3" t="s">
        <v>6482</v>
      </c>
      <c r="AJ1751" s="3" t="s">
        <v>6489</v>
      </c>
    </row>
    <row r="1752" spans="1:36" ht="15">
      <c r="A1752" s="10">
        <v>1855</v>
      </c>
      <c r="B1752" t="str">
        <f>IF(K1752="总计","",INDEX(主数据!A:AD,MATCH(J1752,主数据!A:A,0),9))</f>
        <v>华南大区公司</v>
      </c>
      <c r="C1752" t="str">
        <f>IF(K1752="","",INDEX(主数据!A:AD,MATCH(J1752,主数据!A:A,0),11))</f>
        <v>福州东区</v>
      </c>
      <c r="D1752" t="str">
        <f t="shared" si="108"/>
        <v>FZ14物业服务费定额</v>
      </c>
      <c r="E1752" s="13" t="str">
        <f t="shared" si="110"/>
        <v/>
      </c>
      <c r="F1752" s="13" t="str">
        <f>IF(E1752="","",IFERROR(IF(IF(K1752="","",INDEX(收费标合同信息维护!A:Q,MATCH(D1752,收费标合同信息维护!J:J,0),10))=D1752,"有","无"),"无"))</f>
        <v/>
      </c>
      <c r="G1752" s="13" t="str">
        <f t="shared" si="109"/>
        <v>FZ14物业服务费定额1808.40</v>
      </c>
      <c r="H1752" s="13" t="str">
        <f t="shared" si="111"/>
        <v>1808.40</v>
      </c>
      <c r="I1752" s="13" t="str">
        <f>IF(G1752="","",IFERROR(IF(IF(K1752="","",INDEX(收费标合同信息维护!A:Q,MATCH(G1752,收费标合同信息维护!M:M,0),13))=G1752,"有","无"),"无"))</f>
        <v>无</v>
      </c>
      <c r="J1752" s="3" t="s">
        <v>2726</v>
      </c>
      <c r="K1752" s="3" t="s">
        <v>10319</v>
      </c>
      <c r="L1752" s="3" t="s">
        <v>6025</v>
      </c>
      <c r="M1752" s="3" t="s">
        <v>6026</v>
      </c>
      <c r="N1752" s="3" t="s">
        <v>6477</v>
      </c>
      <c r="O1752" s="3" t="s">
        <v>6478</v>
      </c>
      <c r="P1752" s="3" t="s">
        <v>9319</v>
      </c>
      <c r="Q1752" s="3" t="s">
        <v>10326</v>
      </c>
      <c r="R1752" s="3" t="s">
        <v>6490</v>
      </c>
      <c r="S1752" s="3" t="s">
        <v>6491</v>
      </c>
      <c r="T1752" s="3" t="s">
        <v>6800</v>
      </c>
      <c r="U1752" s="3" t="s">
        <v>154</v>
      </c>
      <c r="V1752" s="3" t="s">
        <v>154</v>
      </c>
      <c r="W1752" s="3" t="s">
        <v>10327</v>
      </c>
      <c r="X1752" s="3" t="s">
        <v>154</v>
      </c>
      <c r="Y1752" s="3" t="s">
        <v>154</v>
      </c>
      <c r="Z1752" s="3" t="s">
        <v>154</v>
      </c>
      <c r="AA1752" s="3" t="s">
        <v>154</v>
      </c>
      <c r="AB1752" s="3" t="s">
        <v>154</v>
      </c>
      <c r="AC1752" s="3" t="s">
        <v>154</v>
      </c>
      <c r="AD1752" s="3" t="s">
        <v>6151</v>
      </c>
      <c r="AE1752" s="3" t="s">
        <v>6151</v>
      </c>
      <c r="AF1752" s="3" t="s">
        <v>6040</v>
      </c>
      <c r="AG1752" s="3" t="s">
        <v>154</v>
      </c>
      <c r="AH1752" s="3" t="s">
        <v>6478</v>
      </c>
      <c r="AI1752" s="3" t="s">
        <v>6482</v>
      </c>
      <c r="AJ1752" s="3" t="s">
        <v>6033</v>
      </c>
    </row>
    <row r="1753" spans="1:36" ht="15">
      <c r="A1753" s="10">
        <v>1856</v>
      </c>
      <c r="B1753" t="str">
        <f>IF(K1753="总计","",INDEX(主数据!A:AD,MATCH(J1753,主数据!A:A,0),9))</f>
        <v>华南大区公司</v>
      </c>
      <c r="C1753" t="str">
        <f>IF(K1753="","",INDEX(主数据!A:AD,MATCH(J1753,主数据!A:A,0),11))</f>
        <v>福州东区</v>
      </c>
      <c r="D1753" t="str">
        <f t="shared" si="108"/>
        <v>FZ14物业服务费直接录入</v>
      </c>
      <c r="E1753" s="13" t="str">
        <f t="shared" si="110"/>
        <v/>
      </c>
      <c r="F1753" s="13" t="str">
        <f>IF(E1753="","",IFERROR(IF(IF(K1753="","",INDEX(收费标合同信息维护!A:Q,MATCH(D1753,收费标合同信息维护!J:J,0),10))=D1753,"有","无"),"无"))</f>
        <v/>
      </c>
      <c r="G1753" s="13" t="str">
        <f t="shared" si="109"/>
        <v/>
      </c>
      <c r="H1753" s="13" t="str">
        <f t="shared" si="111"/>
        <v/>
      </c>
      <c r="I1753" s="13" t="str">
        <f>IF(G1753="","",IFERROR(IF(IF(K1753="","",INDEX(收费标合同信息维护!A:Q,MATCH(G1753,收费标合同信息维护!M:M,0),13))=G1753,"有","无"),"无"))</f>
        <v/>
      </c>
      <c r="J1753" s="3" t="s">
        <v>2726</v>
      </c>
      <c r="K1753" s="3" t="s">
        <v>10319</v>
      </c>
      <c r="L1753" s="3" t="s">
        <v>6025</v>
      </c>
      <c r="M1753" s="3" t="s">
        <v>6026</v>
      </c>
      <c r="N1753" s="3" t="s">
        <v>6477</v>
      </c>
      <c r="O1753" s="3" t="s">
        <v>6478</v>
      </c>
      <c r="P1753" s="3" t="s">
        <v>9324</v>
      </c>
      <c r="Q1753" s="3" t="s">
        <v>6026</v>
      </c>
      <c r="R1753" s="3" t="s">
        <v>6479</v>
      </c>
      <c r="S1753" s="3" t="s">
        <v>6480</v>
      </c>
      <c r="T1753" s="3" t="s">
        <v>6644</v>
      </c>
      <c r="U1753" s="3" t="s">
        <v>154</v>
      </c>
      <c r="V1753" s="3" t="s">
        <v>154</v>
      </c>
      <c r="W1753" s="3" t="s">
        <v>154</v>
      </c>
      <c r="X1753" s="3" t="s">
        <v>154</v>
      </c>
      <c r="Y1753" s="3" t="s">
        <v>154</v>
      </c>
      <c r="Z1753" s="3" t="s">
        <v>154</v>
      </c>
      <c r="AA1753" s="3" t="s">
        <v>154</v>
      </c>
      <c r="AB1753" s="3" t="s">
        <v>154</v>
      </c>
      <c r="AC1753" s="3" t="s">
        <v>154</v>
      </c>
      <c r="AD1753" s="3" t="s">
        <v>6151</v>
      </c>
      <c r="AE1753" s="3" t="s">
        <v>6151</v>
      </c>
      <c r="AF1753" s="3" t="s">
        <v>154</v>
      </c>
      <c r="AG1753" s="3" t="s">
        <v>154</v>
      </c>
      <c r="AH1753" s="3" t="s">
        <v>6478</v>
      </c>
      <c r="AI1753" s="3" t="s">
        <v>6482</v>
      </c>
      <c r="AJ1753" s="3" t="s">
        <v>10328</v>
      </c>
    </row>
    <row r="1754" spans="1:36" ht="15">
      <c r="A1754" s="10">
        <v>1857</v>
      </c>
      <c r="B1754" t="str">
        <f>IF(K1754="总计","",INDEX(主数据!A:AD,MATCH(J1754,主数据!A:A,0),9))</f>
        <v>华南大区公司</v>
      </c>
      <c r="C1754" t="str">
        <f>IF(K1754="","",INDEX(主数据!A:AD,MATCH(J1754,主数据!A:A,0),11))</f>
        <v>福州东区</v>
      </c>
      <c r="D1754" t="str">
        <f t="shared" si="108"/>
        <v>FZ14非自有房屋租赁直接录入</v>
      </c>
      <c r="E1754" s="13" t="str">
        <f t="shared" si="110"/>
        <v/>
      </c>
      <c r="F1754" s="13" t="str">
        <f>IF(E1754="","",IFERROR(IF(IF(K1754="","",INDEX(收费标合同信息维护!A:Q,MATCH(D1754,收费标合同信息维护!J:J,0),10))=D1754,"有","无"),"无"))</f>
        <v/>
      </c>
      <c r="G1754" s="13" t="str">
        <f t="shared" si="109"/>
        <v/>
      </c>
      <c r="H1754" s="13" t="str">
        <f t="shared" si="111"/>
        <v/>
      </c>
      <c r="I1754" s="13" t="str">
        <f>IF(G1754="","",IFERROR(IF(IF(K1754="","",INDEX(收费标合同信息维护!A:Q,MATCH(G1754,收费标合同信息维护!M:M,0),13))=G1754,"有","无"),"无"))</f>
        <v/>
      </c>
      <c r="J1754" s="3" t="s">
        <v>2726</v>
      </c>
      <c r="K1754" s="3" t="s">
        <v>10319</v>
      </c>
      <c r="L1754" s="3" t="s">
        <v>6699</v>
      </c>
      <c r="M1754" s="3" t="s">
        <v>6700</v>
      </c>
      <c r="N1754" s="3" t="s">
        <v>6477</v>
      </c>
      <c r="O1754" s="3" t="s">
        <v>6478</v>
      </c>
      <c r="P1754" s="3" t="s">
        <v>6699</v>
      </c>
      <c r="Q1754" s="3" t="s">
        <v>10098</v>
      </c>
      <c r="R1754" s="3" t="s">
        <v>6479</v>
      </c>
      <c r="S1754" s="3" t="s">
        <v>6480</v>
      </c>
      <c r="T1754" s="3" t="s">
        <v>6481</v>
      </c>
      <c r="U1754" s="3" t="s">
        <v>154</v>
      </c>
      <c r="V1754" s="3" t="s">
        <v>154</v>
      </c>
      <c r="W1754" s="3" t="s">
        <v>154</v>
      </c>
      <c r="X1754" s="3" t="s">
        <v>154</v>
      </c>
      <c r="Y1754" s="3" t="s">
        <v>154</v>
      </c>
      <c r="Z1754" s="3" t="s">
        <v>154</v>
      </c>
      <c r="AA1754" s="3" t="s">
        <v>154</v>
      </c>
      <c r="AB1754" s="3" t="s">
        <v>154</v>
      </c>
      <c r="AC1754" s="3" t="s">
        <v>154</v>
      </c>
      <c r="AD1754" s="3" t="s">
        <v>6151</v>
      </c>
      <c r="AE1754" s="3" t="s">
        <v>6151</v>
      </c>
      <c r="AF1754" s="3" t="s">
        <v>154</v>
      </c>
      <c r="AG1754" s="3" t="s">
        <v>154</v>
      </c>
      <c r="AH1754" s="3" t="s">
        <v>6478</v>
      </c>
      <c r="AI1754" s="3" t="s">
        <v>6482</v>
      </c>
      <c r="AJ1754" s="3" t="s">
        <v>6489</v>
      </c>
    </row>
    <row r="1755" spans="1:36" ht="15">
      <c r="A1755" s="10">
        <v>1858</v>
      </c>
      <c r="B1755" t="str">
        <f>IF(K1755="总计","",INDEX(主数据!A:AD,MATCH(J1755,主数据!A:A,0),9))</f>
        <v>华南大区公司</v>
      </c>
      <c r="C1755" t="str">
        <f>IF(K1755="","",INDEX(主数据!A:AD,MATCH(J1755,主数据!A:A,0),11))</f>
        <v>福州东区</v>
      </c>
      <c r="D1755" t="str">
        <f t="shared" si="108"/>
        <v>FZ14公共能耗费用及其他定额</v>
      </c>
      <c r="E1755" s="13" t="str">
        <f t="shared" si="110"/>
        <v/>
      </c>
      <c r="F1755" s="13" t="str">
        <f>IF(E1755="","",IFERROR(IF(IF(K1755="","",INDEX(收费标合同信息维护!A:Q,MATCH(D1755,收费标合同信息维护!J:J,0),10))=D1755,"有","无"),"无"))</f>
        <v/>
      </c>
      <c r="G1755" s="13" t="str">
        <f t="shared" si="109"/>
        <v>FZ14公共能耗费用及其他定额10.00</v>
      </c>
      <c r="H1755" s="13" t="str">
        <f t="shared" si="111"/>
        <v>10.00</v>
      </c>
      <c r="I1755" s="13" t="str">
        <f>IF(G1755="","",IFERROR(IF(IF(K1755="","",INDEX(收费标合同信息维护!A:Q,MATCH(G1755,收费标合同信息维护!M:M,0),13))=G1755,"有","无"),"无"))</f>
        <v>无</v>
      </c>
      <c r="J1755" s="3" t="s">
        <v>2726</v>
      </c>
      <c r="K1755" s="3" t="s">
        <v>10319</v>
      </c>
      <c r="L1755" s="3" t="s">
        <v>6702</v>
      </c>
      <c r="M1755" s="3" t="s">
        <v>6703</v>
      </c>
      <c r="N1755" s="3" t="s">
        <v>6477</v>
      </c>
      <c r="O1755" s="3" t="s">
        <v>6478</v>
      </c>
      <c r="P1755" s="3" t="s">
        <v>6702</v>
      </c>
      <c r="Q1755" s="3" t="s">
        <v>6703</v>
      </c>
      <c r="R1755" s="3" t="s">
        <v>6490</v>
      </c>
      <c r="S1755" s="3" t="s">
        <v>6491</v>
      </c>
      <c r="T1755" s="3" t="s">
        <v>6915</v>
      </c>
      <c r="U1755" s="3" t="s">
        <v>154</v>
      </c>
      <c r="V1755" s="3" t="s">
        <v>154</v>
      </c>
      <c r="W1755" s="3" t="s">
        <v>6708</v>
      </c>
      <c r="X1755" s="3" t="s">
        <v>154</v>
      </c>
      <c r="Y1755" s="3" t="s">
        <v>154</v>
      </c>
      <c r="Z1755" s="3" t="s">
        <v>154</v>
      </c>
      <c r="AA1755" s="3" t="s">
        <v>154</v>
      </c>
      <c r="AB1755" s="3" t="s">
        <v>154</v>
      </c>
      <c r="AC1755" s="3" t="s">
        <v>154</v>
      </c>
      <c r="AD1755" s="3" t="s">
        <v>6151</v>
      </c>
      <c r="AE1755" s="3" t="s">
        <v>6151</v>
      </c>
      <c r="AF1755" s="3" t="s">
        <v>154</v>
      </c>
      <c r="AG1755" s="3" t="s">
        <v>154</v>
      </c>
      <c r="AH1755" s="3" t="s">
        <v>6478</v>
      </c>
      <c r="AI1755" s="3" t="s">
        <v>6482</v>
      </c>
      <c r="AJ1755" s="3" t="s">
        <v>10329</v>
      </c>
    </row>
    <row r="1756" spans="1:36" ht="15">
      <c r="A1756" s="10">
        <v>1859</v>
      </c>
      <c r="B1756" t="str">
        <f>IF(K1756="总计","",INDEX(主数据!A:AD,MATCH(J1756,主数据!A:A,0),9))</f>
        <v>华南大区公司</v>
      </c>
      <c r="C1756" t="str">
        <f>IF(K1756="","",INDEX(主数据!A:AD,MATCH(J1756,主数据!A:A,0),11))</f>
        <v>福州东区</v>
      </c>
      <c r="D1756" t="str">
        <f t="shared" si="108"/>
        <v>FZ14自营停车费（固定）直接录入</v>
      </c>
      <c r="E1756" s="13" t="str">
        <f t="shared" si="110"/>
        <v/>
      </c>
      <c r="F1756" s="13" t="str">
        <f>IF(E1756="","",IFERROR(IF(IF(K1756="","",INDEX(收费标合同信息维护!A:Q,MATCH(D1756,收费标合同信息维护!J:J,0),10))=D1756,"有","无"),"无"))</f>
        <v/>
      </c>
      <c r="G1756" s="13" t="str">
        <f t="shared" si="109"/>
        <v/>
      </c>
      <c r="H1756" s="13" t="str">
        <f t="shared" si="111"/>
        <v/>
      </c>
      <c r="I1756" s="13" t="str">
        <f>IF(G1756="","",IFERROR(IF(IF(K1756="","",INDEX(收费标合同信息维护!A:Q,MATCH(G1756,收费标合同信息维护!M:M,0),13))=G1756,"有","无"),"无"))</f>
        <v/>
      </c>
      <c r="J1756" s="3" t="s">
        <v>2726</v>
      </c>
      <c r="K1756" s="3" t="s">
        <v>10319</v>
      </c>
      <c r="L1756" s="3" t="s">
        <v>6714</v>
      </c>
      <c r="M1756" s="3" t="s">
        <v>6715</v>
      </c>
      <c r="N1756" s="3" t="s">
        <v>6477</v>
      </c>
      <c r="O1756" s="3" t="s">
        <v>6597</v>
      </c>
      <c r="P1756" s="3" t="s">
        <v>6714</v>
      </c>
      <c r="Q1756" s="3" t="s">
        <v>6715</v>
      </c>
      <c r="R1756" s="3" t="s">
        <v>6479</v>
      </c>
      <c r="S1756" s="3" t="s">
        <v>6480</v>
      </c>
      <c r="T1756" s="3" t="s">
        <v>6481</v>
      </c>
      <c r="U1756" s="3" t="s">
        <v>6716</v>
      </c>
      <c r="V1756" s="3" t="s">
        <v>154</v>
      </c>
      <c r="W1756" s="3" t="s">
        <v>154</v>
      </c>
      <c r="X1756" s="3" t="s">
        <v>154</v>
      </c>
      <c r="Y1756" s="3" t="s">
        <v>154</v>
      </c>
      <c r="Z1756" s="3" t="s">
        <v>154</v>
      </c>
      <c r="AA1756" s="3" t="s">
        <v>154</v>
      </c>
      <c r="AB1756" s="3" t="s">
        <v>154</v>
      </c>
      <c r="AC1756" s="3" t="s">
        <v>154</v>
      </c>
      <c r="AD1756" s="3" t="s">
        <v>6151</v>
      </c>
      <c r="AE1756" s="3" t="s">
        <v>6151</v>
      </c>
      <c r="AF1756" s="3" t="s">
        <v>154</v>
      </c>
      <c r="AG1756" s="3" t="s">
        <v>154</v>
      </c>
      <c r="AH1756" s="3" t="s">
        <v>6478</v>
      </c>
      <c r="AI1756" s="3" t="s">
        <v>6482</v>
      </c>
      <c r="AJ1756" s="3" t="s">
        <v>6489</v>
      </c>
    </row>
    <row r="1757" spans="1:36" ht="15">
      <c r="A1757" s="10">
        <v>1860</v>
      </c>
      <c r="B1757" t="str">
        <f>IF(K1757="总计","",INDEX(主数据!A:AD,MATCH(J1757,主数据!A:A,0),9))</f>
        <v>华南大区公司</v>
      </c>
      <c r="C1757" t="str">
        <f>IF(K1757="","",INDEX(主数据!A:AD,MATCH(J1757,主数据!A:A,0),11))</f>
        <v>福州东区</v>
      </c>
      <c r="D1757" t="str">
        <f t="shared" si="108"/>
        <v>FZ14自营停车费（临时）直接录入</v>
      </c>
      <c r="E1757" s="13" t="str">
        <f t="shared" si="110"/>
        <v/>
      </c>
      <c r="F1757" s="13" t="str">
        <f>IF(E1757="","",IFERROR(IF(IF(K1757="","",INDEX(收费标合同信息维护!A:Q,MATCH(D1757,收费标合同信息维护!J:J,0),10))=D1757,"有","无"),"无"))</f>
        <v/>
      </c>
      <c r="G1757" s="13" t="str">
        <f t="shared" si="109"/>
        <v/>
      </c>
      <c r="H1757" s="13" t="str">
        <f t="shared" si="111"/>
        <v/>
      </c>
      <c r="I1757" s="13" t="str">
        <f>IF(G1757="","",IFERROR(IF(IF(K1757="","",INDEX(收费标合同信息维护!A:Q,MATCH(G1757,收费标合同信息维护!M:M,0),13))=G1757,"有","无"),"无"))</f>
        <v/>
      </c>
      <c r="J1757" s="3" t="s">
        <v>2726</v>
      </c>
      <c r="K1757" s="3" t="s">
        <v>10319</v>
      </c>
      <c r="L1757" s="3" t="s">
        <v>8898</v>
      </c>
      <c r="M1757" s="3" t="s">
        <v>8899</v>
      </c>
      <c r="N1757" s="3" t="s">
        <v>6477</v>
      </c>
      <c r="O1757" s="3" t="s">
        <v>6597</v>
      </c>
      <c r="P1757" s="3" t="s">
        <v>8898</v>
      </c>
      <c r="Q1757" s="3" t="s">
        <v>8899</v>
      </c>
      <c r="R1757" s="3" t="s">
        <v>6479</v>
      </c>
      <c r="S1757" s="3" t="s">
        <v>6480</v>
      </c>
      <c r="T1757" s="3" t="s">
        <v>6481</v>
      </c>
      <c r="U1757" s="3" t="s">
        <v>6716</v>
      </c>
      <c r="V1757" s="3" t="s">
        <v>154</v>
      </c>
      <c r="W1757" s="3" t="s">
        <v>154</v>
      </c>
      <c r="X1757" s="3" t="s">
        <v>154</v>
      </c>
      <c r="Y1757" s="3" t="s">
        <v>154</v>
      </c>
      <c r="Z1757" s="3" t="s">
        <v>154</v>
      </c>
      <c r="AA1757" s="3" t="s">
        <v>154</v>
      </c>
      <c r="AB1757" s="3" t="s">
        <v>154</v>
      </c>
      <c r="AC1757" s="3" t="s">
        <v>154</v>
      </c>
      <c r="AD1757" s="3" t="s">
        <v>6151</v>
      </c>
      <c r="AE1757" s="3" t="s">
        <v>6151</v>
      </c>
      <c r="AF1757" s="3" t="s">
        <v>154</v>
      </c>
      <c r="AG1757" s="3" t="s">
        <v>154</v>
      </c>
      <c r="AH1757" s="3" t="s">
        <v>6478</v>
      </c>
      <c r="AI1757" s="3" t="s">
        <v>6482</v>
      </c>
      <c r="AJ1757" s="3" t="s">
        <v>6489</v>
      </c>
    </row>
    <row r="1758" spans="1:36" ht="15">
      <c r="A1758" s="10">
        <v>1861</v>
      </c>
      <c r="B1758" t="str">
        <f>IF(K1758="总计","",INDEX(主数据!A:AD,MATCH(J1758,主数据!A:A,0),9))</f>
        <v>华南大区公司</v>
      </c>
      <c r="C1758" t="str">
        <f>IF(K1758="","",INDEX(主数据!A:AD,MATCH(J1758,主数据!A:A,0),11))</f>
        <v>福州东区</v>
      </c>
      <c r="D1758" t="str">
        <f t="shared" si="108"/>
        <v>FZ14电梯费直接录入</v>
      </c>
      <c r="E1758" s="13" t="str">
        <f t="shared" si="110"/>
        <v/>
      </c>
      <c r="F1758" s="13" t="str">
        <f>IF(E1758="","",IFERROR(IF(IF(K1758="","",INDEX(收费标合同信息维护!A:Q,MATCH(D1758,收费标合同信息维护!J:J,0),10))=D1758,"有","无"),"无"))</f>
        <v/>
      </c>
      <c r="G1758" s="13" t="str">
        <f t="shared" si="109"/>
        <v/>
      </c>
      <c r="H1758" s="13" t="str">
        <f t="shared" si="111"/>
        <v/>
      </c>
      <c r="I1758" s="13" t="str">
        <f>IF(G1758="","",IFERROR(IF(IF(K1758="","",INDEX(收费标合同信息维护!A:Q,MATCH(G1758,收费标合同信息维护!M:M,0),13))=G1758,"有","无"),"无"))</f>
        <v/>
      </c>
      <c r="J1758" s="3" t="s">
        <v>2726</v>
      </c>
      <c r="K1758" s="3" t="s">
        <v>10319</v>
      </c>
      <c r="L1758" s="3" t="s">
        <v>7063</v>
      </c>
      <c r="M1758" s="3" t="s">
        <v>7064</v>
      </c>
      <c r="N1758" s="3" t="s">
        <v>6477</v>
      </c>
      <c r="O1758" s="3" t="s">
        <v>6478</v>
      </c>
      <c r="P1758" s="3" t="s">
        <v>7063</v>
      </c>
      <c r="Q1758" s="3" t="s">
        <v>10330</v>
      </c>
      <c r="R1758" s="3" t="s">
        <v>6479</v>
      </c>
      <c r="S1758" s="3" t="s">
        <v>6480</v>
      </c>
      <c r="T1758" s="3" t="s">
        <v>6644</v>
      </c>
      <c r="U1758" s="3" t="s">
        <v>154</v>
      </c>
      <c r="V1758" s="3" t="s">
        <v>154</v>
      </c>
      <c r="W1758" s="3" t="s">
        <v>154</v>
      </c>
      <c r="X1758" s="3" t="s">
        <v>154</v>
      </c>
      <c r="Y1758" s="3" t="s">
        <v>154</v>
      </c>
      <c r="Z1758" s="3" t="s">
        <v>154</v>
      </c>
      <c r="AA1758" s="3" t="s">
        <v>154</v>
      </c>
      <c r="AB1758" s="3" t="s">
        <v>154</v>
      </c>
      <c r="AC1758" s="3" t="s">
        <v>154</v>
      </c>
      <c r="AD1758" s="3" t="s">
        <v>6151</v>
      </c>
      <c r="AE1758" s="3" t="s">
        <v>6151</v>
      </c>
      <c r="AF1758" s="3" t="s">
        <v>154</v>
      </c>
      <c r="AG1758" s="3" t="s">
        <v>154</v>
      </c>
      <c r="AH1758" s="3" t="s">
        <v>6478</v>
      </c>
      <c r="AI1758" s="3" t="s">
        <v>6482</v>
      </c>
      <c r="AJ1758" s="3" t="s">
        <v>6489</v>
      </c>
    </row>
    <row r="1759" spans="1:36" ht="15">
      <c r="A1759" s="10">
        <v>1862</v>
      </c>
      <c r="B1759" t="str">
        <f>IF(K1759="总计","",INDEX(主数据!A:AD,MATCH(J1759,主数据!A:A,0),9))</f>
        <v>华南大区公司</v>
      </c>
      <c r="C1759" t="str">
        <f>IF(K1759="","",INDEX(主数据!A:AD,MATCH(J1759,主数据!A:A,0),11))</f>
        <v>福州东区</v>
      </c>
      <c r="D1759" t="str">
        <f t="shared" si="108"/>
        <v>FZ14电梯费定额</v>
      </c>
      <c r="E1759" s="13" t="str">
        <f t="shared" si="110"/>
        <v/>
      </c>
      <c r="F1759" s="13" t="str">
        <f>IF(E1759="","",IFERROR(IF(IF(K1759="","",INDEX(收费标合同信息维护!A:Q,MATCH(D1759,收费标合同信息维护!J:J,0),10))=D1759,"有","无"),"无"))</f>
        <v/>
      </c>
      <c r="G1759" s="13" t="str">
        <f t="shared" si="109"/>
        <v>FZ14电梯费定额7.80</v>
      </c>
      <c r="H1759" s="13" t="str">
        <f t="shared" si="111"/>
        <v>7.80</v>
      </c>
      <c r="I1759" s="13" t="str">
        <f>IF(G1759="","",IFERROR(IF(IF(K1759="","",INDEX(收费标合同信息维护!A:Q,MATCH(G1759,收费标合同信息维护!M:M,0),13))=G1759,"有","无"),"无"))</f>
        <v>无</v>
      </c>
      <c r="J1759" s="3" t="s">
        <v>2726</v>
      </c>
      <c r="K1759" s="3" t="s">
        <v>10319</v>
      </c>
      <c r="L1759" s="3" t="s">
        <v>7063</v>
      </c>
      <c r="M1759" s="3" t="s">
        <v>7064</v>
      </c>
      <c r="N1759" s="3" t="s">
        <v>6477</v>
      </c>
      <c r="O1759" s="3" t="s">
        <v>6478</v>
      </c>
      <c r="P1759" s="3" t="s">
        <v>10331</v>
      </c>
      <c r="Q1759" s="3" t="s">
        <v>10332</v>
      </c>
      <c r="R1759" s="3" t="s">
        <v>6490</v>
      </c>
      <c r="S1759" s="3" t="s">
        <v>6491</v>
      </c>
      <c r="T1759" s="3" t="s">
        <v>6848</v>
      </c>
      <c r="U1759" s="3" t="s">
        <v>154</v>
      </c>
      <c r="V1759" s="3" t="s">
        <v>154</v>
      </c>
      <c r="W1759" s="3" t="s">
        <v>8305</v>
      </c>
      <c r="X1759" s="3" t="s">
        <v>154</v>
      </c>
      <c r="Y1759" s="3" t="s">
        <v>154</v>
      </c>
      <c r="Z1759" s="3" t="s">
        <v>154</v>
      </c>
      <c r="AA1759" s="3" t="s">
        <v>154</v>
      </c>
      <c r="AB1759" s="3" t="s">
        <v>154</v>
      </c>
      <c r="AC1759" s="3" t="s">
        <v>154</v>
      </c>
      <c r="AD1759" s="3" t="s">
        <v>6151</v>
      </c>
      <c r="AE1759" s="3" t="s">
        <v>6151</v>
      </c>
      <c r="AF1759" s="3" t="s">
        <v>154</v>
      </c>
      <c r="AG1759" s="3" t="s">
        <v>154</v>
      </c>
      <c r="AH1759" s="3" t="s">
        <v>6597</v>
      </c>
      <c r="AI1759" s="3" t="s">
        <v>6482</v>
      </c>
      <c r="AJ1759" s="3" t="s">
        <v>36</v>
      </c>
    </row>
    <row r="1760" spans="1:36" ht="15">
      <c r="A1760" s="10">
        <v>1863</v>
      </c>
      <c r="B1760" t="str">
        <f>IF(K1760="总计","",INDEX(主数据!A:AD,MATCH(J1760,主数据!A:A,0),9))</f>
        <v>华南大区公司</v>
      </c>
      <c r="C1760" t="str">
        <f>IF(K1760="","",INDEX(主数据!A:AD,MATCH(J1760,主数据!A:A,0),11))</f>
        <v>福州东区</v>
      </c>
      <c r="D1760" t="str">
        <f t="shared" si="108"/>
        <v>FZ14电梯费定额</v>
      </c>
      <c r="E1760" s="13" t="str">
        <f t="shared" si="110"/>
        <v/>
      </c>
      <c r="F1760" s="13" t="str">
        <f>IF(E1760="","",IFERROR(IF(IF(K1760="","",INDEX(收费标合同信息维护!A:Q,MATCH(D1760,收费标合同信息维护!J:J,0),10))=D1760,"有","无"),"无"))</f>
        <v/>
      </c>
      <c r="G1760" s="13" t="str">
        <f t="shared" si="109"/>
        <v>FZ14电梯费定额18.60</v>
      </c>
      <c r="H1760" s="13" t="str">
        <f t="shared" si="111"/>
        <v>18.60</v>
      </c>
      <c r="I1760" s="13" t="str">
        <f>IF(G1760="","",IFERROR(IF(IF(K1760="","",INDEX(收费标合同信息维护!A:Q,MATCH(G1760,收费标合同信息维护!M:M,0),13))=G1760,"有","无"),"无"))</f>
        <v>无</v>
      </c>
      <c r="J1760" s="3" t="s">
        <v>2726</v>
      </c>
      <c r="K1760" s="3" t="s">
        <v>10319</v>
      </c>
      <c r="L1760" s="3" t="s">
        <v>7063</v>
      </c>
      <c r="M1760" s="3" t="s">
        <v>7064</v>
      </c>
      <c r="N1760" s="3" t="s">
        <v>6477</v>
      </c>
      <c r="O1760" s="3" t="s">
        <v>6478</v>
      </c>
      <c r="P1760" s="3" t="s">
        <v>10333</v>
      </c>
      <c r="Q1760" s="3" t="s">
        <v>10334</v>
      </c>
      <c r="R1760" s="3" t="s">
        <v>6490</v>
      </c>
      <c r="S1760" s="3" t="s">
        <v>6491</v>
      </c>
      <c r="T1760" s="3" t="s">
        <v>6848</v>
      </c>
      <c r="U1760" s="3" t="s">
        <v>154</v>
      </c>
      <c r="V1760" s="3" t="s">
        <v>154</v>
      </c>
      <c r="W1760" s="3" t="s">
        <v>10335</v>
      </c>
      <c r="X1760" s="3" t="s">
        <v>154</v>
      </c>
      <c r="Y1760" s="3" t="s">
        <v>154</v>
      </c>
      <c r="Z1760" s="3" t="s">
        <v>154</v>
      </c>
      <c r="AA1760" s="3" t="s">
        <v>154</v>
      </c>
      <c r="AB1760" s="3" t="s">
        <v>154</v>
      </c>
      <c r="AC1760" s="3" t="s">
        <v>154</v>
      </c>
      <c r="AD1760" s="3" t="s">
        <v>6151</v>
      </c>
      <c r="AE1760" s="3" t="s">
        <v>6151</v>
      </c>
      <c r="AF1760" s="3" t="s">
        <v>154</v>
      </c>
      <c r="AG1760" s="3" t="s">
        <v>154</v>
      </c>
      <c r="AH1760" s="3" t="s">
        <v>6597</v>
      </c>
      <c r="AI1760" s="3" t="s">
        <v>6482</v>
      </c>
      <c r="AJ1760" s="3" t="s">
        <v>36</v>
      </c>
    </row>
    <row r="1761" spans="1:36" ht="15">
      <c r="A1761" s="10">
        <v>1864</v>
      </c>
      <c r="B1761" t="str">
        <f>IF(K1761="总计","",INDEX(主数据!A:AD,MATCH(J1761,主数据!A:A,0),9))</f>
        <v>华南大区公司</v>
      </c>
      <c r="C1761" t="str">
        <f>IF(K1761="","",INDEX(主数据!A:AD,MATCH(J1761,主数据!A:A,0),11))</f>
        <v>福州东区</v>
      </c>
      <c r="D1761" t="str">
        <f t="shared" si="108"/>
        <v>FZ14电梯费定额</v>
      </c>
      <c r="E1761" s="13" t="str">
        <f t="shared" si="110"/>
        <v/>
      </c>
      <c r="F1761" s="13" t="str">
        <f>IF(E1761="","",IFERROR(IF(IF(K1761="","",INDEX(收费标合同信息维护!A:Q,MATCH(D1761,收费标合同信息维护!J:J,0),10))=D1761,"有","无"),"无"))</f>
        <v/>
      </c>
      <c r="G1761" s="13" t="str">
        <f t="shared" si="109"/>
        <v>FZ14电梯费定额9.00</v>
      </c>
      <c r="H1761" s="13" t="str">
        <f t="shared" si="111"/>
        <v>9.00</v>
      </c>
      <c r="I1761" s="13" t="str">
        <f>IF(G1761="","",IFERROR(IF(IF(K1761="","",INDEX(收费标合同信息维护!A:Q,MATCH(G1761,收费标合同信息维护!M:M,0),13))=G1761,"有","无"),"无"))</f>
        <v>无</v>
      </c>
      <c r="J1761" s="3" t="s">
        <v>2726</v>
      </c>
      <c r="K1761" s="3" t="s">
        <v>10319</v>
      </c>
      <c r="L1761" s="3" t="s">
        <v>7063</v>
      </c>
      <c r="M1761" s="3" t="s">
        <v>7064</v>
      </c>
      <c r="N1761" s="3" t="s">
        <v>6477</v>
      </c>
      <c r="O1761" s="3" t="s">
        <v>6478</v>
      </c>
      <c r="P1761" s="3" t="s">
        <v>10336</v>
      </c>
      <c r="Q1761" s="3" t="s">
        <v>10337</v>
      </c>
      <c r="R1761" s="3" t="s">
        <v>6490</v>
      </c>
      <c r="S1761" s="3" t="s">
        <v>6491</v>
      </c>
      <c r="T1761" s="3" t="s">
        <v>6848</v>
      </c>
      <c r="U1761" s="3" t="s">
        <v>154</v>
      </c>
      <c r="V1761" s="3" t="s">
        <v>154</v>
      </c>
      <c r="W1761" s="3" t="s">
        <v>9120</v>
      </c>
      <c r="X1761" s="3" t="s">
        <v>154</v>
      </c>
      <c r="Y1761" s="3" t="s">
        <v>154</v>
      </c>
      <c r="Z1761" s="3" t="s">
        <v>154</v>
      </c>
      <c r="AA1761" s="3" t="s">
        <v>154</v>
      </c>
      <c r="AB1761" s="3" t="s">
        <v>154</v>
      </c>
      <c r="AC1761" s="3" t="s">
        <v>154</v>
      </c>
      <c r="AD1761" s="3" t="s">
        <v>6151</v>
      </c>
      <c r="AE1761" s="3" t="s">
        <v>6151</v>
      </c>
      <c r="AF1761" s="3" t="s">
        <v>154</v>
      </c>
      <c r="AG1761" s="3" t="s">
        <v>154</v>
      </c>
      <c r="AH1761" s="3" t="s">
        <v>6597</v>
      </c>
      <c r="AI1761" s="3" t="s">
        <v>6482</v>
      </c>
      <c r="AJ1761" s="3" t="s">
        <v>36</v>
      </c>
    </row>
    <row r="1762" spans="1:36" ht="15">
      <c r="A1762" s="10">
        <v>1865</v>
      </c>
      <c r="B1762" t="str">
        <f>IF(K1762="总计","",INDEX(主数据!A:AD,MATCH(J1762,主数据!A:A,0),9))</f>
        <v>华南大区公司</v>
      </c>
      <c r="C1762" t="str">
        <f>IF(K1762="","",INDEX(主数据!A:AD,MATCH(J1762,主数据!A:A,0),11))</f>
        <v>福州东区</v>
      </c>
      <c r="D1762" t="str">
        <f t="shared" si="108"/>
        <v>FZ14电梯费定额</v>
      </c>
      <c r="E1762" s="13" t="str">
        <f t="shared" si="110"/>
        <v/>
      </c>
      <c r="F1762" s="13" t="str">
        <f>IF(E1762="","",IFERROR(IF(IF(K1762="","",INDEX(收费标合同信息维护!A:Q,MATCH(D1762,收费标合同信息维护!J:J,0),10))=D1762,"有","无"),"无"))</f>
        <v/>
      </c>
      <c r="G1762" s="13" t="str">
        <f t="shared" si="109"/>
        <v>FZ14电梯费定额10.20</v>
      </c>
      <c r="H1762" s="13" t="str">
        <f t="shared" si="111"/>
        <v>10.20</v>
      </c>
      <c r="I1762" s="13" t="str">
        <f>IF(G1762="","",IFERROR(IF(IF(K1762="","",INDEX(收费标合同信息维护!A:Q,MATCH(G1762,收费标合同信息维护!M:M,0),13))=G1762,"有","无"),"无"))</f>
        <v>无</v>
      </c>
      <c r="J1762" s="3" t="s">
        <v>2726</v>
      </c>
      <c r="K1762" s="3" t="s">
        <v>10319</v>
      </c>
      <c r="L1762" s="3" t="s">
        <v>7063</v>
      </c>
      <c r="M1762" s="3" t="s">
        <v>7064</v>
      </c>
      <c r="N1762" s="3" t="s">
        <v>6477</v>
      </c>
      <c r="O1762" s="3" t="s">
        <v>6478</v>
      </c>
      <c r="P1762" s="3" t="s">
        <v>10338</v>
      </c>
      <c r="Q1762" s="3" t="s">
        <v>10339</v>
      </c>
      <c r="R1762" s="3" t="s">
        <v>6490</v>
      </c>
      <c r="S1762" s="3" t="s">
        <v>6491</v>
      </c>
      <c r="T1762" s="3" t="s">
        <v>6848</v>
      </c>
      <c r="U1762" s="3" t="s">
        <v>154</v>
      </c>
      <c r="V1762" s="3" t="s">
        <v>154</v>
      </c>
      <c r="W1762" s="3" t="s">
        <v>10340</v>
      </c>
      <c r="X1762" s="3" t="s">
        <v>154</v>
      </c>
      <c r="Y1762" s="3" t="s">
        <v>154</v>
      </c>
      <c r="Z1762" s="3" t="s">
        <v>154</v>
      </c>
      <c r="AA1762" s="3" t="s">
        <v>154</v>
      </c>
      <c r="AB1762" s="3" t="s">
        <v>154</v>
      </c>
      <c r="AC1762" s="3" t="s">
        <v>154</v>
      </c>
      <c r="AD1762" s="3" t="s">
        <v>6151</v>
      </c>
      <c r="AE1762" s="3" t="s">
        <v>6151</v>
      </c>
      <c r="AF1762" s="3" t="s">
        <v>154</v>
      </c>
      <c r="AG1762" s="3" t="s">
        <v>154</v>
      </c>
      <c r="AH1762" s="3" t="s">
        <v>6597</v>
      </c>
      <c r="AI1762" s="3" t="s">
        <v>6482</v>
      </c>
      <c r="AJ1762" s="3" t="s">
        <v>36</v>
      </c>
    </row>
    <row r="1763" spans="1:36" ht="15">
      <c r="A1763" s="10">
        <v>1866</v>
      </c>
      <c r="B1763" t="str">
        <f>IF(K1763="总计","",INDEX(主数据!A:AD,MATCH(J1763,主数据!A:A,0),9))</f>
        <v>华南大区公司</v>
      </c>
      <c r="C1763" t="str">
        <f>IF(K1763="","",INDEX(主数据!A:AD,MATCH(J1763,主数据!A:A,0),11))</f>
        <v>福州东区</v>
      </c>
      <c r="D1763" t="str">
        <f t="shared" si="108"/>
        <v>FZ14电梯费定额</v>
      </c>
      <c r="E1763" s="13" t="str">
        <f t="shared" si="110"/>
        <v/>
      </c>
      <c r="F1763" s="13" t="str">
        <f>IF(E1763="","",IFERROR(IF(IF(K1763="","",INDEX(收费标合同信息维护!A:Q,MATCH(D1763,收费标合同信息维护!J:J,0),10))=D1763,"有","无"),"无"))</f>
        <v/>
      </c>
      <c r="G1763" s="13" t="str">
        <f t="shared" si="109"/>
        <v>FZ14电梯费定额11.40</v>
      </c>
      <c r="H1763" s="13" t="str">
        <f t="shared" si="111"/>
        <v>11.40</v>
      </c>
      <c r="I1763" s="13" t="str">
        <f>IF(G1763="","",IFERROR(IF(IF(K1763="","",INDEX(收费标合同信息维护!A:Q,MATCH(G1763,收费标合同信息维护!M:M,0),13))=G1763,"有","无"),"无"))</f>
        <v>无</v>
      </c>
      <c r="J1763" s="3" t="s">
        <v>2726</v>
      </c>
      <c r="K1763" s="3" t="s">
        <v>10319</v>
      </c>
      <c r="L1763" s="3" t="s">
        <v>7063</v>
      </c>
      <c r="M1763" s="3" t="s">
        <v>7064</v>
      </c>
      <c r="N1763" s="3" t="s">
        <v>6477</v>
      </c>
      <c r="O1763" s="3" t="s">
        <v>6478</v>
      </c>
      <c r="P1763" s="3" t="s">
        <v>10341</v>
      </c>
      <c r="Q1763" s="3" t="s">
        <v>10342</v>
      </c>
      <c r="R1763" s="3" t="s">
        <v>6490</v>
      </c>
      <c r="S1763" s="3" t="s">
        <v>6491</v>
      </c>
      <c r="T1763" s="3" t="s">
        <v>6848</v>
      </c>
      <c r="U1763" s="3" t="s">
        <v>154</v>
      </c>
      <c r="V1763" s="3" t="s">
        <v>154</v>
      </c>
      <c r="W1763" s="3" t="s">
        <v>10343</v>
      </c>
      <c r="X1763" s="3" t="s">
        <v>154</v>
      </c>
      <c r="Y1763" s="3" t="s">
        <v>154</v>
      </c>
      <c r="Z1763" s="3" t="s">
        <v>154</v>
      </c>
      <c r="AA1763" s="3" t="s">
        <v>154</v>
      </c>
      <c r="AB1763" s="3" t="s">
        <v>154</v>
      </c>
      <c r="AC1763" s="3" t="s">
        <v>154</v>
      </c>
      <c r="AD1763" s="3" t="s">
        <v>6151</v>
      </c>
      <c r="AE1763" s="3" t="s">
        <v>6151</v>
      </c>
      <c r="AF1763" s="3" t="s">
        <v>154</v>
      </c>
      <c r="AG1763" s="3" t="s">
        <v>154</v>
      </c>
      <c r="AH1763" s="3" t="s">
        <v>6597</v>
      </c>
      <c r="AI1763" s="3" t="s">
        <v>6482</v>
      </c>
      <c r="AJ1763" s="3" t="s">
        <v>36</v>
      </c>
    </row>
    <row r="1764" spans="1:36" ht="15">
      <c r="A1764" s="10">
        <v>1867</v>
      </c>
      <c r="B1764" t="str">
        <f>IF(K1764="总计","",INDEX(主数据!A:AD,MATCH(J1764,主数据!A:A,0),9))</f>
        <v>华南大区公司</v>
      </c>
      <c r="C1764" t="str">
        <f>IF(K1764="","",INDEX(主数据!A:AD,MATCH(J1764,主数据!A:A,0),11))</f>
        <v>福州东区</v>
      </c>
      <c r="D1764" t="str">
        <f t="shared" si="108"/>
        <v>FZ14电梯费定额</v>
      </c>
      <c r="E1764" s="13" t="str">
        <f t="shared" si="110"/>
        <v/>
      </c>
      <c r="F1764" s="13" t="str">
        <f>IF(E1764="","",IFERROR(IF(IF(K1764="","",INDEX(收费标合同信息维护!A:Q,MATCH(D1764,收费标合同信息维护!J:J,0),10))=D1764,"有","无"),"无"))</f>
        <v/>
      </c>
      <c r="G1764" s="13" t="str">
        <f t="shared" si="109"/>
        <v>FZ14电梯费定额12.60</v>
      </c>
      <c r="H1764" s="13" t="str">
        <f t="shared" si="111"/>
        <v>12.60</v>
      </c>
      <c r="I1764" s="13" t="str">
        <f>IF(G1764="","",IFERROR(IF(IF(K1764="","",INDEX(收费标合同信息维护!A:Q,MATCH(G1764,收费标合同信息维护!M:M,0),13))=G1764,"有","无"),"无"))</f>
        <v>无</v>
      </c>
      <c r="J1764" s="3" t="s">
        <v>2726</v>
      </c>
      <c r="K1764" s="3" t="s">
        <v>10319</v>
      </c>
      <c r="L1764" s="3" t="s">
        <v>7063</v>
      </c>
      <c r="M1764" s="3" t="s">
        <v>7064</v>
      </c>
      <c r="N1764" s="3" t="s">
        <v>6477</v>
      </c>
      <c r="O1764" s="3" t="s">
        <v>6478</v>
      </c>
      <c r="P1764" s="3" t="s">
        <v>10344</v>
      </c>
      <c r="Q1764" s="3" t="s">
        <v>10345</v>
      </c>
      <c r="R1764" s="3" t="s">
        <v>6490</v>
      </c>
      <c r="S1764" s="3" t="s">
        <v>6491</v>
      </c>
      <c r="T1764" s="3" t="s">
        <v>6848</v>
      </c>
      <c r="U1764" s="3" t="s">
        <v>154</v>
      </c>
      <c r="V1764" s="3" t="s">
        <v>154</v>
      </c>
      <c r="W1764" s="3" t="s">
        <v>10346</v>
      </c>
      <c r="X1764" s="3" t="s">
        <v>154</v>
      </c>
      <c r="Y1764" s="3" t="s">
        <v>154</v>
      </c>
      <c r="Z1764" s="3" t="s">
        <v>154</v>
      </c>
      <c r="AA1764" s="3" t="s">
        <v>154</v>
      </c>
      <c r="AB1764" s="3" t="s">
        <v>154</v>
      </c>
      <c r="AC1764" s="3" t="s">
        <v>154</v>
      </c>
      <c r="AD1764" s="3" t="s">
        <v>6151</v>
      </c>
      <c r="AE1764" s="3" t="s">
        <v>6151</v>
      </c>
      <c r="AF1764" s="3" t="s">
        <v>154</v>
      </c>
      <c r="AG1764" s="3" t="s">
        <v>154</v>
      </c>
      <c r="AH1764" s="3" t="s">
        <v>6597</v>
      </c>
      <c r="AI1764" s="3" t="s">
        <v>6482</v>
      </c>
      <c r="AJ1764" s="3" t="s">
        <v>36</v>
      </c>
    </row>
    <row r="1765" spans="1:36" ht="15">
      <c r="A1765" s="10">
        <v>1868</v>
      </c>
      <c r="B1765" t="str">
        <f>IF(K1765="总计","",INDEX(主数据!A:AD,MATCH(J1765,主数据!A:A,0),9))</f>
        <v>华南大区公司</v>
      </c>
      <c r="C1765" t="str">
        <f>IF(K1765="","",INDEX(主数据!A:AD,MATCH(J1765,主数据!A:A,0),11))</f>
        <v>福州东区</v>
      </c>
      <c r="D1765" t="str">
        <f t="shared" si="108"/>
        <v>FZ14电梯费定额</v>
      </c>
      <c r="E1765" s="13" t="str">
        <f t="shared" si="110"/>
        <v/>
      </c>
      <c r="F1765" s="13" t="str">
        <f>IF(E1765="","",IFERROR(IF(IF(K1765="","",INDEX(收费标合同信息维护!A:Q,MATCH(D1765,收费标合同信息维护!J:J,0),10))=D1765,"有","无"),"无"))</f>
        <v/>
      </c>
      <c r="G1765" s="13" t="str">
        <f t="shared" si="109"/>
        <v>FZ14电梯费定额13.80</v>
      </c>
      <c r="H1765" s="13" t="str">
        <f t="shared" si="111"/>
        <v>13.80</v>
      </c>
      <c r="I1765" s="13" t="str">
        <f>IF(G1765="","",IFERROR(IF(IF(K1765="","",INDEX(收费标合同信息维护!A:Q,MATCH(G1765,收费标合同信息维护!M:M,0),13))=G1765,"有","无"),"无"))</f>
        <v>无</v>
      </c>
      <c r="J1765" s="3" t="s">
        <v>2726</v>
      </c>
      <c r="K1765" s="3" t="s">
        <v>10319</v>
      </c>
      <c r="L1765" s="3" t="s">
        <v>7063</v>
      </c>
      <c r="M1765" s="3" t="s">
        <v>7064</v>
      </c>
      <c r="N1765" s="3" t="s">
        <v>6477</v>
      </c>
      <c r="O1765" s="3" t="s">
        <v>6478</v>
      </c>
      <c r="P1765" s="3" t="s">
        <v>10347</v>
      </c>
      <c r="Q1765" s="3" t="s">
        <v>10348</v>
      </c>
      <c r="R1765" s="3" t="s">
        <v>6490</v>
      </c>
      <c r="S1765" s="3" t="s">
        <v>6491</v>
      </c>
      <c r="T1765" s="3" t="s">
        <v>6848</v>
      </c>
      <c r="U1765" s="3" t="s">
        <v>154</v>
      </c>
      <c r="V1765" s="3" t="s">
        <v>154</v>
      </c>
      <c r="W1765" s="3" t="s">
        <v>9317</v>
      </c>
      <c r="X1765" s="3" t="s">
        <v>154</v>
      </c>
      <c r="Y1765" s="3" t="s">
        <v>154</v>
      </c>
      <c r="Z1765" s="3" t="s">
        <v>154</v>
      </c>
      <c r="AA1765" s="3" t="s">
        <v>154</v>
      </c>
      <c r="AB1765" s="3" t="s">
        <v>154</v>
      </c>
      <c r="AC1765" s="3" t="s">
        <v>154</v>
      </c>
      <c r="AD1765" s="3" t="s">
        <v>6151</v>
      </c>
      <c r="AE1765" s="3" t="s">
        <v>6151</v>
      </c>
      <c r="AF1765" s="3" t="s">
        <v>154</v>
      </c>
      <c r="AG1765" s="3" t="s">
        <v>154</v>
      </c>
      <c r="AH1765" s="3" t="s">
        <v>6597</v>
      </c>
      <c r="AI1765" s="3" t="s">
        <v>6482</v>
      </c>
      <c r="AJ1765" s="3" t="s">
        <v>36</v>
      </c>
    </row>
    <row r="1766" spans="1:36" ht="15">
      <c r="A1766" s="10">
        <v>1869</v>
      </c>
      <c r="B1766" t="str">
        <f>IF(K1766="总计","",INDEX(主数据!A:AD,MATCH(J1766,主数据!A:A,0),9))</f>
        <v>华南大区公司</v>
      </c>
      <c r="C1766" t="str">
        <f>IF(K1766="","",INDEX(主数据!A:AD,MATCH(J1766,主数据!A:A,0),11))</f>
        <v>福州东区</v>
      </c>
      <c r="D1766" t="str">
        <f t="shared" si="108"/>
        <v>FZ14电梯费定额</v>
      </c>
      <c r="E1766" s="13" t="str">
        <f t="shared" si="110"/>
        <v/>
      </c>
      <c r="F1766" s="13" t="str">
        <f>IF(E1766="","",IFERROR(IF(IF(K1766="","",INDEX(收费标合同信息维护!A:Q,MATCH(D1766,收费标合同信息维护!J:J,0),10))=D1766,"有","无"),"无"))</f>
        <v/>
      </c>
      <c r="G1766" s="13" t="str">
        <f t="shared" si="109"/>
        <v>FZ14电梯费定额15.00</v>
      </c>
      <c r="H1766" s="13" t="str">
        <f t="shared" si="111"/>
        <v>15.00</v>
      </c>
      <c r="I1766" s="13" t="str">
        <f>IF(G1766="","",IFERROR(IF(IF(K1766="","",INDEX(收费标合同信息维护!A:Q,MATCH(G1766,收费标合同信息维护!M:M,0),13))=G1766,"有","无"),"无"))</f>
        <v>无</v>
      </c>
      <c r="J1766" s="3" t="s">
        <v>2726</v>
      </c>
      <c r="K1766" s="3" t="s">
        <v>10319</v>
      </c>
      <c r="L1766" s="3" t="s">
        <v>7063</v>
      </c>
      <c r="M1766" s="3" t="s">
        <v>7064</v>
      </c>
      <c r="N1766" s="3" t="s">
        <v>6477</v>
      </c>
      <c r="O1766" s="3" t="s">
        <v>6478</v>
      </c>
      <c r="P1766" s="3" t="s">
        <v>10349</v>
      </c>
      <c r="Q1766" s="3" t="s">
        <v>10350</v>
      </c>
      <c r="R1766" s="3" t="s">
        <v>6490</v>
      </c>
      <c r="S1766" s="3" t="s">
        <v>6491</v>
      </c>
      <c r="T1766" s="3" t="s">
        <v>6848</v>
      </c>
      <c r="U1766" s="3" t="s">
        <v>154</v>
      </c>
      <c r="V1766" s="3" t="s">
        <v>154</v>
      </c>
      <c r="W1766" s="3" t="s">
        <v>6709</v>
      </c>
      <c r="X1766" s="3" t="s">
        <v>154</v>
      </c>
      <c r="Y1766" s="3" t="s">
        <v>154</v>
      </c>
      <c r="Z1766" s="3" t="s">
        <v>154</v>
      </c>
      <c r="AA1766" s="3" t="s">
        <v>154</v>
      </c>
      <c r="AB1766" s="3" t="s">
        <v>154</v>
      </c>
      <c r="AC1766" s="3" t="s">
        <v>154</v>
      </c>
      <c r="AD1766" s="3" t="s">
        <v>6151</v>
      </c>
      <c r="AE1766" s="3" t="s">
        <v>6151</v>
      </c>
      <c r="AF1766" s="3" t="s">
        <v>154</v>
      </c>
      <c r="AG1766" s="3" t="s">
        <v>154</v>
      </c>
      <c r="AH1766" s="3" t="s">
        <v>6597</v>
      </c>
      <c r="AI1766" s="3" t="s">
        <v>6482</v>
      </c>
      <c r="AJ1766" s="3" t="s">
        <v>36</v>
      </c>
    </row>
    <row r="1767" spans="1:36" ht="15">
      <c r="A1767" s="10">
        <v>1870</v>
      </c>
      <c r="B1767" t="str">
        <f>IF(K1767="总计","",INDEX(主数据!A:AD,MATCH(J1767,主数据!A:A,0),9))</f>
        <v>华南大区公司</v>
      </c>
      <c r="C1767" t="str">
        <f>IF(K1767="","",INDEX(主数据!A:AD,MATCH(J1767,主数据!A:A,0),11))</f>
        <v>福州东区</v>
      </c>
      <c r="D1767" t="str">
        <f t="shared" si="108"/>
        <v>FZ14电梯费定额</v>
      </c>
      <c r="E1767" s="13" t="str">
        <f t="shared" si="110"/>
        <v/>
      </c>
      <c r="F1767" s="13" t="str">
        <f>IF(E1767="","",IFERROR(IF(IF(K1767="","",INDEX(收费标合同信息维护!A:Q,MATCH(D1767,收费标合同信息维护!J:J,0),10))=D1767,"有","无"),"无"))</f>
        <v/>
      </c>
      <c r="G1767" s="13" t="str">
        <f t="shared" si="109"/>
        <v>FZ14电梯费定额16.20</v>
      </c>
      <c r="H1767" s="13" t="str">
        <f t="shared" si="111"/>
        <v>16.20</v>
      </c>
      <c r="I1767" s="13" t="str">
        <f>IF(G1767="","",IFERROR(IF(IF(K1767="","",INDEX(收费标合同信息维护!A:Q,MATCH(G1767,收费标合同信息维护!M:M,0),13))=G1767,"有","无"),"无"))</f>
        <v>无</v>
      </c>
      <c r="J1767" s="3" t="s">
        <v>2726</v>
      </c>
      <c r="K1767" s="3" t="s">
        <v>10319</v>
      </c>
      <c r="L1767" s="3" t="s">
        <v>7063</v>
      </c>
      <c r="M1767" s="3" t="s">
        <v>7064</v>
      </c>
      <c r="N1767" s="3" t="s">
        <v>6477</v>
      </c>
      <c r="O1767" s="3" t="s">
        <v>6478</v>
      </c>
      <c r="P1767" s="3" t="s">
        <v>10351</v>
      </c>
      <c r="Q1767" s="3" t="s">
        <v>10352</v>
      </c>
      <c r="R1767" s="3" t="s">
        <v>6490</v>
      </c>
      <c r="S1767" s="3" t="s">
        <v>6491</v>
      </c>
      <c r="T1767" s="3" t="s">
        <v>6848</v>
      </c>
      <c r="U1767" s="3" t="s">
        <v>154</v>
      </c>
      <c r="V1767" s="3" t="s">
        <v>154</v>
      </c>
      <c r="W1767" s="3" t="s">
        <v>10353</v>
      </c>
      <c r="X1767" s="3" t="s">
        <v>154</v>
      </c>
      <c r="Y1767" s="3" t="s">
        <v>154</v>
      </c>
      <c r="Z1767" s="3" t="s">
        <v>154</v>
      </c>
      <c r="AA1767" s="3" t="s">
        <v>154</v>
      </c>
      <c r="AB1767" s="3" t="s">
        <v>154</v>
      </c>
      <c r="AC1767" s="3" t="s">
        <v>154</v>
      </c>
      <c r="AD1767" s="3" t="s">
        <v>6151</v>
      </c>
      <c r="AE1767" s="3" t="s">
        <v>6151</v>
      </c>
      <c r="AF1767" s="3" t="s">
        <v>154</v>
      </c>
      <c r="AG1767" s="3" t="s">
        <v>154</v>
      </c>
      <c r="AH1767" s="3" t="s">
        <v>6597</v>
      </c>
      <c r="AI1767" s="3" t="s">
        <v>6482</v>
      </c>
      <c r="AJ1767" s="3" t="s">
        <v>36</v>
      </c>
    </row>
    <row r="1768" spans="1:36" ht="15">
      <c r="A1768" s="10">
        <v>1871</v>
      </c>
      <c r="B1768" t="str">
        <f>IF(K1768="总计","",INDEX(主数据!A:AD,MATCH(J1768,主数据!A:A,0),9))</f>
        <v>华南大区公司</v>
      </c>
      <c r="C1768" t="str">
        <f>IF(K1768="","",INDEX(主数据!A:AD,MATCH(J1768,主数据!A:A,0),11))</f>
        <v>福州东区</v>
      </c>
      <c r="D1768" t="str">
        <f t="shared" si="108"/>
        <v>FZ14电梯费直接录入</v>
      </c>
      <c r="E1768" s="13" t="str">
        <f t="shared" si="110"/>
        <v/>
      </c>
      <c r="F1768" s="13" t="str">
        <f>IF(E1768="","",IFERROR(IF(IF(K1768="","",INDEX(收费标合同信息维护!A:Q,MATCH(D1768,收费标合同信息维护!J:J,0),10))=D1768,"有","无"),"无"))</f>
        <v/>
      </c>
      <c r="G1768" s="13" t="str">
        <f t="shared" si="109"/>
        <v/>
      </c>
      <c r="H1768" s="13" t="str">
        <f t="shared" si="111"/>
        <v/>
      </c>
      <c r="I1768" s="13" t="str">
        <f>IF(G1768="","",IFERROR(IF(IF(K1768="","",INDEX(收费标合同信息维护!A:Q,MATCH(G1768,收费标合同信息维护!M:M,0),13))=G1768,"有","无"),"无"))</f>
        <v/>
      </c>
      <c r="J1768" s="3" t="s">
        <v>2726</v>
      </c>
      <c r="K1768" s="3" t="s">
        <v>10319</v>
      </c>
      <c r="L1768" s="3" t="s">
        <v>7063</v>
      </c>
      <c r="M1768" s="3" t="s">
        <v>7064</v>
      </c>
      <c r="N1768" s="3" t="s">
        <v>6477</v>
      </c>
      <c r="O1768" s="3" t="s">
        <v>6478</v>
      </c>
      <c r="P1768" s="3" t="s">
        <v>10354</v>
      </c>
      <c r="Q1768" s="3" t="s">
        <v>7064</v>
      </c>
      <c r="R1768" s="3" t="s">
        <v>6479</v>
      </c>
      <c r="S1768" s="3" t="s">
        <v>6480</v>
      </c>
      <c r="T1768" s="3" t="s">
        <v>6481</v>
      </c>
      <c r="U1768" s="3" t="s">
        <v>154</v>
      </c>
      <c r="V1768" s="3" t="s">
        <v>154</v>
      </c>
      <c r="W1768" s="3" t="s">
        <v>154</v>
      </c>
      <c r="X1768" s="3" t="s">
        <v>154</v>
      </c>
      <c r="Y1768" s="3" t="s">
        <v>154</v>
      </c>
      <c r="Z1768" s="3" t="s">
        <v>154</v>
      </c>
      <c r="AA1768" s="3" t="s">
        <v>154</v>
      </c>
      <c r="AB1768" s="3" t="s">
        <v>154</v>
      </c>
      <c r="AC1768" s="3" t="s">
        <v>154</v>
      </c>
      <c r="AD1768" s="3" t="s">
        <v>6151</v>
      </c>
      <c r="AE1768" s="3" t="s">
        <v>6151</v>
      </c>
      <c r="AF1768" s="3" t="s">
        <v>154</v>
      </c>
      <c r="AG1768" s="3" t="s">
        <v>154</v>
      </c>
      <c r="AH1768" s="3" t="s">
        <v>6597</v>
      </c>
      <c r="AI1768" s="3" t="s">
        <v>6482</v>
      </c>
      <c r="AJ1768" s="3" t="s">
        <v>10355</v>
      </c>
    </row>
    <row r="1769" spans="1:36" ht="15">
      <c r="A1769" s="10">
        <v>1872</v>
      </c>
      <c r="B1769" t="str">
        <f>IF(K1769="总计","",INDEX(主数据!A:AD,MATCH(J1769,主数据!A:A,0),9))</f>
        <v>华南大区公司</v>
      </c>
      <c r="C1769" t="str">
        <f>IF(K1769="","",INDEX(主数据!A:AD,MATCH(J1769,主数据!A:A,0),11))</f>
        <v>福州东区</v>
      </c>
      <c r="D1769" t="str">
        <f t="shared" si="108"/>
        <v>FZ14其他费用直接录入</v>
      </c>
      <c r="E1769" s="13" t="str">
        <f t="shared" si="110"/>
        <v/>
      </c>
      <c r="F1769" s="13" t="str">
        <f>IF(E1769="","",IFERROR(IF(IF(K1769="","",INDEX(收费标合同信息维护!A:Q,MATCH(D1769,收费标合同信息维护!J:J,0),10))=D1769,"有","无"),"无"))</f>
        <v/>
      </c>
      <c r="G1769" s="13" t="str">
        <f t="shared" si="109"/>
        <v/>
      </c>
      <c r="H1769" s="13" t="str">
        <f t="shared" si="111"/>
        <v/>
      </c>
      <c r="I1769" s="13" t="str">
        <f>IF(G1769="","",IFERROR(IF(IF(K1769="","",INDEX(收费标合同信息维护!A:Q,MATCH(G1769,收费标合同信息维护!M:M,0),13))=G1769,"有","无"),"无"))</f>
        <v/>
      </c>
      <c r="J1769" s="3" t="s">
        <v>2726</v>
      </c>
      <c r="K1769" s="3" t="s">
        <v>10319</v>
      </c>
      <c r="L1769" s="3" t="s">
        <v>6544</v>
      </c>
      <c r="M1769" s="3" t="s">
        <v>6545</v>
      </c>
      <c r="N1769" s="3" t="s">
        <v>6477</v>
      </c>
      <c r="O1769" s="3" t="s">
        <v>6478</v>
      </c>
      <c r="P1769" s="3" t="s">
        <v>6544</v>
      </c>
      <c r="Q1769" s="3" t="s">
        <v>6545</v>
      </c>
      <c r="R1769" s="3" t="s">
        <v>6479</v>
      </c>
      <c r="S1769" s="3" t="s">
        <v>6480</v>
      </c>
      <c r="T1769" s="3" t="s">
        <v>6481</v>
      </c>
      <c r="U1769" s="3" t="s">
        <v>154</v>
      </c>
      <c r="V1769" s="3" t="s">
        <v>154</v>
      </c>
      <c r="W1769" s="3" t="s">
        <v>154</v>
      </c>
      <c r="X1769" s="3" t="s">
        <v>154</v>
      </c>
      <c r="Y1769" s="3" t="s">
        <v>154</v>
      </c>
      <c r="Z1769" s="3" t="s">
        <v>154</v>
      </c>
      <c r="AA1769" s="3" t="s">
        <v>154</v>
      </c>
      <c r="AB1769" s="3" t="s">
        <v>154</v>
      </c>
      <c r="AC1769" s="3" t="s">
        <v>154</v>
      </c>
      <c r="AD1769" s="3" t="s">
        <v>6151</v>
      </c>
      <c r="AE1769" s="3" t="s">
        <v>6151</v>
      </c>
      <c r="AF1769" s="3" t="s">
        <v>154</v>
      </c>
      <c r="AG1769" s="3" t="s">
        <v>154</v>
      </c>
      <c r="AH1769" s="3" t="s">
        <v>6478</v>
      </c>
      <c r="AI1769" s="3" t="s">
        <v>6482</v>
      </c>
      <c r="AJ1769" s="3" t="s">
        <v>6489</v>
      </c>
    </row>
    <row r="1770" spans="1:36" ht="15">
      <c r="A1770" s="10">
        <v>1873</v>
      </c>
      <c r="B1770" t="str">
        <f>IF(K1770="总计","",INDEX(主数据!A:AD,MATCH(J1770,主数据!A:A,0),9))</f>
        <v>华南大区公司</v>
      </c>
      <c r="C1770" t="str">
        <f>IF(K1770="","",INDEX(主数据!A:AD,MATCH(J1770,主数据!A:A,0),11))</f>
        <v>福州东区</v>
      </c>
      <c r="D1770" t="str">
        <f t="shared" si="108"/>
        <v>FZ14公摊费直接录入</v>
      </c>
      <c r="E1770" s="13" t="str">
        <f t="shared" si="110"/>
        <v/>
      </c>
      <c r="F1770" s="13" t="str">
        <f>IF(E1770="","",IFERROR(IF(IF(K1770="","",INDEX(收费标合同信息维护!A:Q,MATCH(D1770,收费标合同信息维护!J:J,0),10))=D1770,"有","无"),"无"))</f>
        <v/>
      </c>
      <c r="G1770" s="13" t="str">
        <f t="shared" si="109"/>
        <v/>
      </c>
      <c r="H1770" s="13" t="str">
        <f t="shared" si="111"/>
        <v/>
      </c>
      <c r="I1770" s="13" t="str">
        <f>IF(G1770="","",IFERROR(IF(IF(K1770="","",INDEX(收费标合同信息维护!A:Q,MATCH(G1770,收费标合同信息维护!M:M,0),13))=G1770,"有","无"),"无"))</f>
        <v/>
      </c>
      <c r="J1770" s="3" t="s">
        <v>2726</v>
      </c>
      <c r="K1770" s="3" t="s">
        <v>10319</v>
      </c>
      <c r="L1770" s="3" t="s">
        <v>6738</v>
      </c>
      <c r="M1770" s="3" t="s">
        <v>6739</v>
      </c>
      <c r="N1770" s="3" t="s">
        <v>6477</v>
      </c>
      <c r="O1770" s="3" t="s">
        <v>6597</v>
      </c>
      <c r="P1770" s="3" t="s">
        <v>6738</v>
      </c>
      <c r="Q1770" s="3" t="s">
        <v>10356</v>
      </c>
      <c r="R1770" s="3" t="s">
        <v>6479</v>
      </c>
      <c r="S1770" s="3" t="s">
        <v>6480</v>
      </c>
      <c r="T1770" s="3" t="s">
        <v>6644</v>
      </c>
      <c r="U1770" s="3" t="s">
        <v>6716</v>
      </c>
      <c r="V1770" s="3" t="s">
        <v>154</v>
      </c>
      <c r="W1770" s="3" t="s">
        <v>154</v>
      </c>
      <c r="X1770" s="3" t="s">
        <v>154</v>
      </c>
      <c r="Y1770" s="3" t="s">
        <v>154</v>
      </c>
      <c r="Z1770" s="3" t="s">
        <v>154</v>
      </c>
      <c r="AA1770" s="3" t="s">
        <v>154</v>
      </c>
      <c r="AB1770" s="3" t="s">
        <v>154</v>
      </c>
      <c r="AC1770" s="3" t="s">
        <v>154</v>
      </c>
      <c r="AD1770" s="3" t="s">
        <v>6151</v>
      </c>
      <c r="AE1770" s="3" t="s">
        <v>6151</v>
      </c>
      <c r="AF1770" s="3" t="s">
        <v>154</v>
      </c>
      <c r="AG1770" s="3" t="s">
        <v>154</v>
      </c>
      <c r="AH1770" s="3" t="s">
        <v>6478</v>
      </c>
      <c r="AI1770" s="3" t="s">
        <v>6482</v>
      </c>
      <c r="AJ1770" s="3" t="s">
        <v>6489</v>
      </c>
    </row>
    <row r="1771" spans="1:36" ht="15">
      <c r="A1771" s="10">
        <v>1874</v>
      </c>
      <c r="B1771" t="str">
        <f>IF(K1771="总计","",INDEX(主数据!A:AD,MATCH(J1771,主数据!A:A,0),9))</f>
        <v>华南大区公司</v>
      </c>
      <c r="C1771" t="str">
        <f>IF(K1771="","",INDEX(主数据!A:AD,MATCH(J1771,主数据!A:A,0),11))</f>
        <v>福州东区</v>
      </c>
      <c r="D1771" t="str">
        <f t="shared" si="108"/>
        <v>FZ14公摊费定额</v>
      </c>
      <c r="E1771" s="13" t="str">
        <f t="shared" si="110"/>
        <v/>
      </c>
      <c r="F1771" s="13" t="str">
        <f>IF(E1771="","",IFERROR(IF(IF(K1771="","",INDEX(收费标合同信息维护!A:Q,MATCH(D1771,收费标合同信息维护!J:J,0),10))=D1771,"有","无"),"无"))</f>
        <v/>
      </c>
      <c r="G1771" s="13" t="str">
        <f t="shared" si="109"/>
        <v>FZ14公摊费定额10.00</v>
      </c>
      <c r="H1771" s="13" t="str">
        <f t="shared" si="111"/>
        <v>10.00</v>
      </c>
      <c r="I1771" s="13" t="str">
        <f>IF(G1771="","",IFERROR(IF(IF(K1771="","",INDEX(收费标合同信息维护!A:Q,MATCH(G1771,收费标合同信息维护!M:M,0),13))=G1771,"有","无"),"无"))</f>
        <v>无</v>
      </c>
      <c r="J1771" s="3" t="s">
        <v>2726</v>
      </c>
      <c r="K1771" s="3" t="s">
        <v>10319</v>
      </c>
      <c r="L1771" s="3" t="s">
        <v>6738</v>
      </c>
      <c r="M1771" s="3" t="s">
        <v>6739</v>
      </c>
      <c r="N1771" s="3" t="s">
        <v>6477</v>
      </c>
      <c r="O1771" s="3" t="s">
        <v>6597</v>
      </c>
      <c r="P1771" s="3" t="s">
        <v>10357</v>
      </c>
      <c r="Q1771" s="3" t="s">
        <v>10358</v>
      </c>
      <c r="R1771" s="3" t="s">
        <v>6490</v>
      </c>
      <c r="S1771" s="3" t="s">
        <v>6491</v>
      </c>
      <c r="T1771" s="3" t="s">
        <v>6848</v>
      </c>
      <c r="U1771" s="3" t="s">
        <v>6716</v>
      </c>
      <c r="V1771" s="3" t="s">
        <v>154</v>
      </c>
      <c r="W1771" s="3" t="s">
        <v>6708</v>
      </c>
      <c r="X1771" s="3" t="s">
        <v>154</v>
      </c>
      <c r="Y1771" s="3" t="s">
        <v>154</v>
      </c>
      <c r="Z1771" s="3" t="s">
        <v>154</v>
      </c>
      <c r="AA1771" s="3" t="s">
        <v>154</v>
      </c>
      <c r="AB1771" s="3" t="s">
        <v>154</v>
      </c>
      <c r="AC1771" s="3" t="s">
        <v>154</v>
      </c>
      <c r="AD1771" s="3" t="s">
        <v>6151</v>
      </c>
      <c r="AE1771" s="3" t="s">
        <v>6151</v>
      </c>
      <c r="AF1771" s="3" t="s">
        <v>154</v>
      </c>
      <c r="AG1771" s="3" t="s">
        <v>154</v>
      </c>
      <c r="AH1771" s="3" t="s">
        <v>6478</v>
      </c>
      <c r="AI1771" s="3" t="s">
        <v>6482</v>
      </c>
      <c r="AJ1771" s="3" t="s">
        <v>10329</v>
      </c>
    </row>
    <row r="1772" spans="1:36" ht="15">
      <c r="A1772" s="10">
        <v>1875</v>
      </c>
      <c r="B1772" t="str">
        <f>IF(K1772="总计","",INDEX(主数据!A:AD,MATCH(J1772,主数据!A:A,0),9))</f>
        <v>华南大区公司</v>
      </c>
      <c r="C1772" t="str">
        <f>IF(K1772="","",INDEX(主数据!A:AD,MATCH(J1772,主数据!A:A,0),11))</f>
        <v>福州东区</v>
      </c>
      <c r="D1772" t="str">
        <f t="shared" si="108"/>
        <v>FZ14公摊费直接录入</v>
      </c>
      <c r="E1772" s="13" t="str">
        <f t="shared" si="110"/>
        <v/>
      </c>
      <c r="F1772" s="13" t="str">
        <f>IF(E1772="","",IFERROR(IF(IF(K1772="","",INDEX(收费标合同信息维护!A:Q,MATCH(D1772,收费标合同信息维护!J:J,0),10))=D1772,"有","无"),"无"))</f>
        <v/>
      </c>
      <c r="G1772" s="13" t="str">
        <f t="shared" si="109"/>
        <v/>
      </c>
      <c r="H1772" s="13" t="str">
        <f t="shared" si="111"/>
        <v/>
      </c>
      <c r="I1772" s="13" t="str">
        <f>IF(G1772="","",IFERROR(IF(IF(K1772="","",INDEX(收费标合同信息维护!A:Q,MATCH(G1772,收费标合同信息维护!M:M,0),13))=G1772,"有","无"),"无"))</f>
        <v/>
      </c>
      <c r="J1772" s="3" t="s">
        <v>2726</v>
      </c>
      <c r="K1772" s="3" t="s">
        <v>10319</v>
      </c>
      <c r="L1772" s="3" t="s">
        <v>6738</v>
      </c>
      <c r="M1772" s="3" t="s">
        <v>6739</v>
      </c>
      <c r="N1772" s="3" t="s">
        <v>6477</v>
      </c>
      <c r="O1772" s="3" t="s">
        <v>6597</v>
      </c>
      <c r="P1772" s="3" t="s">
        <v>10359</v>
      </c>
      <c r="Q1772" s="3" t="s">
        <v>6739</v>
      </c>
      <c r="R1772" s="3" t="s">
        <v>6479</v>
      </c>
      <c r="S1772" s="3" t="s">
        <v>6480</v>
      </c>
      <c r="T1772" s="3" t="s">
        <v>6481</v>
      </c>
      <c r="U1772" s="3" t="s">
        <v>6716</v>
      </c>
      <c r="V1772" s="3" t="s">
        <v>154</v>
      </c>
      <c r="W1772" s="3" t="s">
        <v>154</v>
      </c>
      <c r="X1772" s="3" t="s">
        <v>154</v>
      </c>
      <c r="Y1772" s="3" t="s">
        <v>154</v>
      </c>
      <c r="Z1772" s="3" t="s">
        <v>154</v>
      </c>
      <c r="AA1772" s="3" t="s">
        <v>154</v>
      </c>
      <c r="AB1772" s="3" t="s">
        <v>154</v>
      </c>
      <c r="AC1772" s="3" t="s">
        <v>154</v>
      </c>
      <c r="AD1772" s="3" t="s">
        <v>6151</v>
      </c>
      <c r="AE1772" s="3" t="s">
        <v>6151</v>
      </c>
      <c r="AF1772" s="3" t="s">
        <v>154</v>
      </c>
      <c r="AG1772" s="3" t="s">
        <v>154</v>
      </c>
      <c r="AH1772" s="3" t="s">
        <v>6478</v>
      </c>
      <c r="AI1772" s="3" t="s">
        <v>6482</v>
      </c>
      <c r="AJ1772" s="3" t="s">
        <v>6298</v>
      </c>
    </row>
    <row r="1773" spans="1:36" ht="15">
      <c r="A1773" s="10">
        <v>1876</v>
      </c>
      <c r="B1773" t="str">
        <f>IF(K1773="总计","",INDEX(主数据!A:AD,MATCH(J1773,主数据!A:A,0),9))</f>
        <v>华东大区公司</v>
      </c>
      <c r="C1773" t="str">
        <f>IF(K1773="","",INDEX(主数据!A:AD,MATCH(J1773,主数据!A:A,0),11))</f>
        <v>上海西区</v>
      </c>
      <c r="D1773" t="str">
        <f t="shared" si="108"/>
        <v>SH45物业服务费标准方式1.85</v>
      </c>
      <c r="E1773" s="13" t="str">
        <f t="shared" si="110"/>
        <v>1.85</v>
      </c>
      <c r="F1773" s="13" t="str">
        <f>IF(E1773="","",IFERROR(IF(IF(K1773="","",INDEX(收费标合同信息维护!A:Q,MATCH(D1773,收费标合同信息维护!J:J,0),10))=D1773,"有","无"),"无"))</f>
        <v>无</v>
      </c>
      <c r="G1773" s="13" t="str">
        <f t="shared" si="109"/>
        <v/>
      </c>
      <c r="H1773" s="13" t="str">
        <f t="shared" si="111"/>
        <v/>
      </c>
      <c r="I1773" s="13" t="str">
        <f>IF(G1773="","",IFERROR(IF(IF(K1773="","",INDEX(收费标合同信息维护!A:Q,MATCH(G1773,收费标合同信息维护!M:M,0),13))=G1773,"有","无"),"无"))</f>
        <v/>
      </c>
      <c r="J1773" s="3" t="s">
        <v>3108</v>
      </c>
      <c r="K1773" s="3" t="s">
        <v>10360</v>
      </c>
      <c r="L1773" s="3" t="s">
        <v>6025</v>
      </c>
      <c r="M1773" s="3" t="s">
        <v>6026</v>
      </c>
      <c r="N1773" s="3" t="s">
        <v>6477</v>
      </c>
      <c r="O1773" s="3" t="s">
        <v>6478</v>
      </c>
      <c r="P1773" s="3" t="s">
        <v>10361</v>
      </c>
      <c r="Q1773" s="3" t="s">
        <v>10362</v>
      </c>
      <c r="R1773" s="3" t="s">
        <v>6484</v>
      </c>
      <c r="S1773" s="3" t="s">
        <v>6491</v>
      </c>
      <c r="T1773" s="3" t="s">
        <v>10363</v>
      </c>
      <c r="U1773" s="3" t="s">
        <v>154</v>
      </c>
      <c r="V1773" s="3" t="s">
        <v>10364</v>
      </c>
      <c r="W1773" s="3" t="s">
        <v>154</v>
      </c>
      <c r="X1773" s="3" t="s">
        <v>154</v>
      </c>
      <c r="Y1773" s="3" t="s">
        <v>154</v>
      </c>
      <c r="Z1773" s="3" t="s">
        <v>154</v>
      </c>
      <c r="AA1773" s="3" t="s">
        <v>154</v>
      </c>
      <c r="AB1773" s="3" t="s">
        <v>154</v>
      </c>
      <c r="AC1773" s="3" t="s">
        <v>154</v>
      </c>
      <c r="AD1773" s="3" t="s">
        <v>6151</v>
      </c>
      <c r="AE1773" s="3" t="s">
        <v>6151</v>
      </c>
      <c r="AF1773" s="3" t="s">
        <v>154</v>
      </c>
      <c r="AG1773" s="3" t="s">
        <v>154</v>
      </c>
      <c r="AH1773" s="3" t="s">
        <v>6478</v>
      </c>
      <c r="AI1773" s="3" t="s">
        <v>6482</v>
      </c>
      <c r="AJ1773" s="3" t="s">
        <v>10365</v>
      </c>
    </row>
    <row r="1774" spans="1:36" ht="15">
      <c r="A1774" s="10">
        <v>1877</v>
      </c>
      <c r="B1774" t="str">
        <f>IF(K1774="总计","",INDEX(主数据!A:AD,MATCH(J1774,主数据!A:A,0),9))</f>
        <v>华东大区公司</v>
      </c>
      <c r="C1774" t="str">
        <f>IF(K1774="","",INDEX(主数据!A:AD,MATCH(J1774,主数据!A:A,0),11))</f>
        <v>上海西区</v>
      </c>
      <c r="D1774" t="str">
        <f t="shared" si="108"/>
        <v>SH45物业服务费标准方式1.45</v>
      </c>
      <c r="E1774" s="13" t="str">
        <f t="shared" si="110"/>
        <v>1.45</v>
      </c>
      <c r="F1774" s="13" t="str">
        <f>IF(E1774="","",IFERROR(IF(IF(K1774="","",INDEX(收费标合同信息维护!A:Q,MATCH(D1774,收费标合同信息维护!J:J,0),10))=D1774,"有","无"),"无"))</f>
        <v>无</v>
      </c>
      <c r="G1774" s="13" t="str">
        <f t="shared" si="109"/>
        <v/>
      </c>
      <c r="H1774" s="13" t="str">
        <f t="shared" si="111"/>
        <v/>
      </c>
      <c r="I1774" s="13" t="str">
        <f>IF(G1774="","",IFERROR(IF(IF(K1774="","",INDEX(收费标合同信息维护!A:Q,MATCH(G1774,收费标合同信息维护!M:M,0),13))=G1774,"有","无"),"无"))</f>
        <v/>
      </c>
      <c r="J1774" s="3" t="s">
        <v>3108</v>
      </c>
      <c r="K1774" s="3" t="s">
        <v>10360</v>
      </c>
      <c r="L1774" s="3" t="s">
        <v>6025</v>
      </c>
      <c r="M1774" s="3" t="s">
        <v>6026</v>
      </c>
      <c r="N1774" s="3" t="s">
        <v>6477</v>
      </c>
      <c r="O1774" s="3" t="s">
        <v>6478</v>
      </c>
      <c r="P1774" s="3" t="s">
        <v>10366</v>
      </c>
      <c r="Q1774" s="3" t="s">
        <v>10367</v>
      </c>
      <c r="R1774" s="3" t="s">
        <v>6484</v>
      </c>
      <c r="S1774" s="3" t="s">
        <v>6491</v>
      </c>
      <c r="T1774" s="3" t="s">
        <v>10363</v>
      </c>
      <c r="U1774" s="3" t="s">
        <v>154</v>
      </c>
      <c r="V1774" s="3" t="s">
        <v>8969</v>
      </c>
      <c r="W1774" s="3" t="s">
        <v>154</v>
      </c>
      <c r="X1774" s="3" t="s">
        <v>154</v>
      </c>
      <c r="Y1774" s="3" t="s">
        <v>154</v>
      </c>
      <c r="Z1774" s="3" t="s">
        <v>154</v>
      </c>
      <c r="AA1774" s="3" t="s">
        <v>154</v>
      </c>
      <c r="AB1774" s="3" t="s">
        <v>154</v>
      </c>
      <c r="AC1774" s="3" t="s">
        <v>154</v>
      </c>
      <c r="AD1774" s="3" t="s">
        <v>6151</v>
      </c>
      <c r="AE1774" s="3" t="s">
        <v>6151</v>
      </c>
      <c r="AF1774" s="3" t="s">
        <v>154</v>
      </c>
      <c r="AG1774" s="3" t="s">
        <v>154</v>
      </c>
      <c r="AH1774" s="3" t="s">
        <v>6478</v>
      </c>
      <c r="AI1774" s="3" t="s">
        <v>6482</v>
      </c>
      <c r="AJ1774" s="3" t="s">
        <v>44</v>
      </c>
    </row>
    <row r="1775" spans="1:36" ht="15">
      <c r="A1775" s="10">
        <v>1878</v>
      </c>
      <c r="B1775" t="str">
        <f>IF(K1775="总计","",INDEX(主数据!A:AD,MATCH(J1775,主数据!A:A,0),9))</f>
        <v>华东大区公司</v>
      </c>
      <c r="C1775" t="str">
        <f>IF(K1775="","",INDEX(主数据!A:AD,MATCH(J1775,主数据!A:A,0),11))</f>
        <v>上海西区</v>
      </c>
      <c r="D1775" t="str">
        <f t="shared" si="108"/>
        <v>SH45物业服务费标准方式2.70</v>
      </c>
      <c r="E1775" s="13" t="str">
        <f t="shared" si="110"/>
        <v>2.70</v>
      </c>
      <c r="F1775" s="13" t="str">
        <f>IF(E1775="","",IFERROR(IF(IF(K1775="","",INDEX(收费标合同信息维护!A:Q,MATCH(D1775,收费标合同信息维护!J:J,0),10))=D1775,"有","无"),"无"))</f>
        <v>无</v>
      </c>
      <c r="G1775" s="13" t="str">
        <f t="shared" si="109"/>
        <v/>
      </c>
      <c r="H1775" s="13" t="str">
        <f t="shared" si="111"/>
        <v/>
      </c>
      <c r="I1775" s="13" t="str">
        <f>IF(G1775="","",IFERROR(IF(IF(K1775="","",INDEX(收费标合同信息维护!A:Q,MATCH(G1775,收费标合同信息维护!M:M,0),13))=G1775,"有","无"),"无"))</f>
        <v/>
      </c>
      <c r="J1775" s="3" t="s">
        <v>3108</v>
      </c>
      <c r="K1775" s="3" t="s">
        <v>10360</v>
      </c>
      <c r="L1775" s="3" t="s">
        <v>6025</v>
      </c>
      <c r="M1775" s="3" t="s">
        <v>6026</v>
      </c>
      <c r="N1775" s="3" t="s">
        <v>6477</v>
      </c>
      <c r="O1775" s="3" t="s">
        <v>6478</v>
      </c>
      <c r="P1775" s="3" t="s">
        <v>10368</v>
      </c>
      <c r="Q1775" s="3" t="s">
        <v>10369</v>
      </c>
      <c r="R1775" s="3" t="s">
        <v>6484</v>
      </c>
      <c r="S1775" s="3" t="s">
        <v>6491</v>
      </c>
      <c r="T1775" s="3" t="s">
        <v>10363</v>
      </c>
      <c r="U1775" s="3" t="s">
        <v>154</v>
      </c>
      <c r="V1775" s="3" t="s">
        <v>6860</v>
      </c>
      <c r="W1775" s="3" t="s">
        <v>154</v>
      </c>
      <c r="X1775" s="3" t="s">
        <v>154</v>
      </c>
      <c r="Y1775" s="3" t="s">
        <v>154</v>
      </c>
      <c r="Z1775" s="3" t="s">
        <v>154</v>
      </c>
      <c r="AA1775" s="3" t="s">
        <v>154</v>
      </c>
      <c r="AB1775" s="3" t="s">
        <v>154</v>
      </c>
      <c r="AC1775" s="3" t="s">
        <v>154</v>
      </c>
      <c r="AD1775" s="3" t="s">
        <v>6151</v>
      </c>
      <c r="AE1775" s="3" t="s">
        <v>6151</v>
      </c>
      <c r="AF1775" s="3" t="s">
        <v>154</v>
      </c>
      <c r="AG1775" s="3" t="s">
        <v>154</v>
      </c>
      <c r="AH1775" s="3" t="s">
        <v>6478</v>
      </c>
      <c r="AI1775" s="3" t="s">
        <v>6482</v>
      </c>
      <c r="AJ1775" s="3" t="s">
        <v>6203</v>
      </c>
    </row>
    <row r="1776" spans="1:36" ht="15">
      <c r="A1776" s="10">
        <v>1879</v>
      </c>
      <c r="B1776" t="str">
        <f>IF(K1776="总计","",INDEX(主数据!A:AD,MATCH(J1776,主数据!A:A,0),9))</f>
        <v>华东大区公司</v>
      </c>
      <c r="C1776" t="str">
        <f>IF(K1776="","",INDEX(主数据!A:AD,MATCH(J1776,主数据!A:A,0),11))</f>
        <v>上海西区</v>
      </c>
      <c r="D1776" t="str">
        <f t="shared" si="108"/>
        <v>SH45物业服务费标准方式2.90</v>
      </c>
      <c r="E1776" s="13" t="str">
        <f t="shared" si="110"/>
        <v>2.90</v>
      </c>
      <c r="F1776" s="13" t="str">
        <f>IF(E1776="","",IFERROR(IF(IF(K1776="","",INDEX(收费标合同信息维护!A:Q,MATCH(D1776,收费标合同信息维护!J:J,0),10))=D1776,"有","无"),"无"))</f>
        <v>无</v>
      </c>
      <c r="G1776" s="13" t="str">
        <f t="shared" si="109"/>
        <v/>
      </c>
      <c r="H1776" s="13" t="str">
        <f t="shared" si="111"/>
        <v/>
      </c>
      <c r="I1776" s="13" t="str">
        <f>IF(G1776="","",IFERROR(IF(IF(K1776="","",INDEX(收费标合同信息维护!A:Q,MATCH(G1776,收费标合同信息维护!M:M,0),13))=G1776,"有","无"),"无"))</f>
        <v/>
      </c>
      <c r="J1776" s="3" t="s">
        <v>3108</v>
      </c>
      <c r="K1776" s="3" t="s">
        <v>10360</v>
      </c>
      <c r="L1776" s="3" t="s">
        <v>6025</v>
      </c>
      <c r="M1776" s="3" t="s">
        <v>6026</v>
      </c>
      <c r="N1776" s="3" t="s">
        <v>6477</v>
      </c>
      <c r="O1776" s="3" t="s">
        <v>6478</v>
      </c>
      <c r="P1776" s="3" t="s">
        <v>10370</v>
      </c>
      <c r="Q1776" s="3" t="s">
        <v>6677</v>
      </c>
      <c r="R1776" s="3" t="s">
        <v>6484</v>
      </c>
      <c r="S1776" s="3" t="s">
        <v>6491</v>
      </c>
      <c r="T1776" s="3" t="s">
        <v>10363</v>
      </c>
      <c r="U1776" s="3" t="s">
        <v>154</v>
      </c>
      <c r="V1776" s="3" t="s">
        <v>8666</v>
      </c>
      <c r="W1776" s="3" t="s">
        <v>154</v>
      </c>
      <c r="X1776" s="3" t="s">
        <v>154</v>
      </c>
      <c r="Y1776" s="3" t="s">
        <v>154</v>
      </c>
      <c r="Z1776" s="3" t="s">
        <v>154</v>
      </c>
      <c r="AA1776" s="3" t="s">
        <v>154</v>
      </c>
      <c r="AB1776" s="3" t="s">
        <v>154</v>
      </c>
      <c r="AC1776" s="3" t="s">
        <v>154</v>
      </c>
      <c r="AD1776" s="3" t="s">
        <v>6151</v>
      </c>
      <c r="AE1776" s="3" t="s">
        <v>6151</v>
      </c>
      <c r="AF1776" s="3" t="s">
        <v>154</v>
      </c>
      <c r="AG1776" s="3" t="s">
        <v>154</v>
      </c>
      <c r="AH1776" s="3" t="s">
        <v>6478</v>
      </c>
      <c r="AI1776" s="3" t="s">
        <v>6482</v>
      </c>
      <c r="AJ1776" s="3" t="s">
        <v>11</v>
      </c>
    </row>
    <row r="1777" spans="1:36" ht="30">
      <c r="A1777" s="10">
        <v>1880</v>
      </c>
      <c r="B1777" t="str">
        <f>IF(K1777="总计","",INDEX(主数据!A:AD,MATCH(J1777,主数据!A:A,0),9))</f>
        <v>华东大区公司</v>
      </c>
      <c r="C1777" t="str">
        <f>IF(K1777="","",INDEX(主数据!A:AD,MATCH(J1777,主数据!A:A,0),11))</f>
        <v>上海西区</v>
      </c>
      <c r="D1777" t="str">
        <f t="shared" si="108"/>
        <v>SH45物业服务费直接录入</v>
      </c>
      <c r="E1777" s="13" t="str">
        <f t="shared" si="110"/>
        <v/>
      </c>
      <c r="F1777" s="13" t="str">
        <f>IF(E1777="","",IFERROR(IF(IF(K1777="","",INDEX(收费标合同信息维护!A:Q,MATCH(D1777,收费标合同信息维护!J:J,0),10))=D1777,"有","无"),"无"))</f>
        <v/>
      </c>
      <c r="G1777" s="13" t="str">
        <f t="shared" si="109"/>
        <v/>
      </c>
      <c r="H1777" s="13" t="str">
        <f t="shared" si="111"/>
        <v/>
      </c>
      <c r="I1777" s="13" t="str">
        <f>IF(G1777="","",IFERROR(IF(IF(K1777="","",INDEX(收费标合同信息维护!A:Q,MATCH(G1777,收费标合同信息维护!M:M,0),13))=G1777,"有","无"),"无"))</f>
        <v/>
      </c>
      <c r="J1777" s="3" t="s">
        <v>3108</v>
      </c>
      <c r="K1777" s="3" t="s">
        <v>10360</v>
      </c>
      <c r="L1777" s="3" t="s">
        <v>6025</v>
      </c>
      <c r="M1777" s="3" t="s">
        <v>6026</v>
      </c>
      <c r="N1777" s="3" t="s">
        <v>6477</v>
      </c>
      <c r="O1777" s="3" t="s">
        <v>6478</v>
      </c>
      <c r="P1777" s="3" t="s">
        <v>10371</v>
      </c>
      <c r="Q1777" s="3" t="s">
        <v>10372</v>
      </c>
      <c r="R1777" s="3" t="s">
        <v>6479</v>
      </c>
      <c r="S1777" s="3" t="s">
        <v>6480</v>
      </c>
      <c r="T1777" s="3" t="s">
        <v>10363</v>
      </c>
      <c r="U1777" s="3" t="s">
        <v>154</v>
      </c>
      <c r="V1777" s="3" t="s">
        <v>154</v>
      </c>
      <c r="W1777" s="3" t="s">
        <v>154</v>
      </c>
      <c r="X1777" s="3" t="s">
        <v>154</v>
      </c>
      <c r="Y1777" s="3" t="s">
        <v>154</v>
      </c>
      <c r="Z1777" s="3" t="s">
        <v>154</v>
      </c>
      <c r="AA1777" s="3" t="s">
        <v>154</v>
      </c>
      <c r="AB1777" s="3" t="s">
        <v>154</v>
      </c>
      <c r="AC1777" s="3" t="s">
        <v>154</v>
      </c>
      <c r="AD1777" s="3" t="s">
        <v>6151</v>
      </c>
      <c r="AE1777" s="3" t="s">
        <v>6151</v>
      </c>
      <c r="AF1777" s="3" t="s">
        <v>154</v>
      </c>
      <c r="AG1777" s="3" t="s">
        <v>154</v>
      </c>
      <c r="AH1777" s="3" t="s">
        <v>6478</v>
      </c>
      <c r="AI1777" s="3" t="s">
        <v>6482</v>
      </c>
      <c r="AJ1777" s="3" t="s">
        <v>10373</v>
      </c>
    </row>
    <row r="1778" spans="1:36" ht="15">
      <c r="A1778" s="10">
        <v>1881</v>
      </c>
      <c r="B1778" t="str">
        <f>IF(K1778="总计","",INDEX(主数据!A:AD,MATCH(J1778,主数据!A:A,0),9))</f>
        <v>华东大区公司</v>
      </c>
      <c r="C1778" t="str">
        <f>IF(K1778="","",INDEX(主数据!A:AD,MATCH(J1778,主数据!A:A,0),11))</f>
        <v>上海东区</v>
      </c>
      <c r="D1778" t="str">
        <f t="shared" si="108"/>
        <v>SH51物业服务费标准方式2.80</v>
      </c>
      <c r="E1778" s="13" t="str">
        <f t="shared" si="110"/>
        <v>2.80</v>
      </c>
      <c r="F1778" s="13" t="str">
        <f>IF(E1778="","",IFERROR(IF(IF(K1778="","",INDEX(收费标合同信息维护!A:Q,MATCH(D1778,收费标合同信息维护!J:J,0),10))=D1778,"有","无"),"无"))</f>
        <v>无</v>
      </c>
      <c r="G1778" s="13" t="str">
        <f t="shared" si="109"/>
        <v/>
      </c>
      <c r="H1778" s="13" t="str">
        <f t="shared" si="111"/>
        <v/>
      </c>
      <c r="I1778" s="13" t="str">
        <f>IF(G1778="","",IFERROR(IF(IF(K1778="","",INDEX(收费标合同信息维护!A:Q,MATCH(G1778,收费标合同信息维护!M:M,0),13))=G1778,"有","无"),"无"))</f>
        <v/>
      </c>
      <c r="J1778" s="3" t="s">
        <v>4510</v>
      </c>
      <c r="K1778" s="3" t="s">
        <v>10374</v>
      </c>
      <c r="L1778" s="3" t="s">
        <v>6025</v>
      </c>
      <c r="M1778" s="3" t="s">
        <v>6026</v>
      </c>
      <c r="N1778" s="3" t="s">
        <v>6477</v>
      </c>
      <c r="O1778" s="3" t="s">
        <v>6478</v>
      </c>
      <c r="P1778" s="3" t="s">
        <v>10375</v>
      </c>
      <c r="Q1778" s="3" t="s">
        <v>6685</v>
      </c>
      <c r="R1778" s="3" t="s">
        <v>6484</v>
      </c>
      <c r="S1778" s="3" t="s">
        <v>6491</v>
      </c>
      <c r="T1778" s="3" t="s">
        <v>10376</v>
      </c>
      <c r="U1778" s="3" t="s">
        <v>154</v>
      </c>
      <c r="V1778" s="3" t="s">
        <v>6543</v>
      </c>
      <c r="W1778" s="3" t="s">
        <v>154</v>
      </c>
      <c r="X1778" s="3" t="s">
        <v>154</v>
      </c>
      <c r="Y1778" s="3" t="s">
        <v>154</v>
      </c>
      <c r="Z1778" s="3" t="s">
        <v>154</v>
      </c>
      <c r="AA1778" s="3" t="s">
        <v>154</v>
      </c>
      <c r="AB1778" s="3" t="s">
        <v>154</v>
      </c>
      <c r="AC1778" s="3" t="s">
        <v>154</v>
      </c>
      <c r="AD1778" s="3" t="s">
        <v>6151</v>
      </c>
      <c r="AE1778" s="3" t="s">
        <v>6151</v>
      </c>
      <c r="AF1778" s="3" t="s">
        <v>154</v>
      </c>
      <c r="AG1778" s="3" t="s">
        <v>154</v>
      </c>
      <c r="AH1778" s="3" t="s">
        <v>6478</v>
      </c>
      <c r="AI1778" s="3" t="s">
        <v>6482</v>
      </c>
      <c r="AJ1778" s="3" t="s">
        <v>10377</v>
      </c>
    </row>
    <row r="1779" spans="1:36" ht="15">
      <c r="A1779" s="10">
        <v>1882</v>
      </c>
      <c r="B1779" t="str">
        <f>IF(K1779="总计","",INDEX(主数据!A:AD,MATCH(J1779,主数据!A:A,0),9))</f>
        <v>华东大区公司</v>
      </c>
      <c r="C1779" t="str">
        <f>IF(K1779="","",INDEX(主数据!A:AD,MATCH(J1779,主数据!A:A,0),11))</f>
        <v>上海东区</v>
      </c>
      <c r="D1779" t="str">
        <f t="shared" si="108"/>
        <v>SH51物业服务费标准方式1.40</v>
      </c>
      <c r="E1779" s="13" t="str">
        <f t="shared" si="110"/>
        <v>1.40</v>
      </c>
      <c r="F1779" s="13" t="str">
        <f>IF(E1779="","",IFERROR(IF(IF(K1779="","",INDEX(收费标合同信息维护!A:Q,MATCH(D1779,收费标合同信息维护!J:J,0),10))=D1779,"有","无"),"无"))</f>
        <v>无</v>
      </c>
      <c r="G1779" s="13" t="str">
        <f t="shared" si="109"/>
        <v/>
      </c>
      <c r="H1779" s="13" t="str">
        <f t="shared" si="111"/>
        <v/>
      </c>
      <c r="I1779" s="13" t="str">
        <f>IF(G1779="","",IFERROR(IF(IF(K1779="","",INDEX(收费标合同信息维护!A:Q,MATCH(G1779,收费标合同信息维护!M:M,0),13))=G1779,"有","无"),"无"))</f>
        <v/>
      </c>
      <c r="J1779" s="3" t="s">
        <v>4510</v>
      </c>
      <c r="K1779" s="3" t="s">
        <v>10374</v>
      </c>
      <c r="L1779" s="3" t="s">
        <v>6025</v>
      </c>
      <c r="M1779" s="3" t="s">
        <v>6026</v>
      </c>
      <c r="N1779" s="3" t="s">
        <v>6477</v>
      </c>
      <c r="O1779" s="3" t="s">
        <v>6478</v>
      </c>
      <c r="P1779" s="3" t="s">
        <v>10378</v>
      </c>
      <c r="Q1779" s="3" t="s">
        <v>10379</v>
      </c>
      <c r="R1779" s="3" t="s">
        <v>6484</v>
      </c>
      <c r="S1779" s="3" t="s">
        <v>6491</v>
      </c>
      <c r="T1779" s="3" t="s">
        <v>10376</v>
      </c>
      <c r="U1779" s="3" t="s">
        <v>154</v>
      </c>
      <c r="V1779" s="3" t="s">
        <v>9083</v>
      </c>
      <c r="W1779" s="3" t="s">
        <v>154</v>
      </c>
      <c r="X1779" s="3" t="s">
        <v>154</v>
      </c>
      <c r="Y1779" s="3" t="s">
        <v>154</v>
      </c>
      <c r="Z1779" s="3" t="s">
        <v>154</v>
      </c>
      <c r="AA1779" s="3" t="s">
        <v>154</v>
      </c>
      <c r="AB1779" s="3" t="s">
        <v>154</v>
      </c>
      <c r="AC1779" s="3" t="s">
        <v>154</v>
      </c>
      <c r="AD1779" s="3" t="s">
        <v>6151</v>
      </c>
      <c r="AE1779" s="3" t="s">
        <v>6151</v>
      </c>
      <c r="AF1779" s="3" t="s">
        <v>154</v>
      </c>
      <c r="AG1779" s="3" t="s">
        <v>154</v>
      </c>
      <c r="AH1779" s="3" t="s">
        <v>6478</v>
      </c>
      <c r="AI1779" s="3" t="s">
        <v>6482</v>
      </c>
      <c r="AJ1779" s="3" t="s">
        <v>32</v>
      </c>
    </row>
    <row r="1780" spans="1:36" ht="15">
      <c r="A1780" s="10">
        <v>1883</v>
      </c>
      <c r="B1780" t="str">
        <f>IF(K1780="总计","",INDEX(主数据!A:AD,MATCH(J1780,主数据!A:A,0),9))</f>
        <v>华东大区公司</v>
      </c>
      <c r="C1780" t="str">
        <f>IF(K1780="","",INDEX(主数据!A:AD,MATCH(J1780,主数据!A:A,0),11))</f>
        <v>上海东区</v>
      </c>
      <c r="D1780" t="str">
        <f t="shared" si="108"/>
        <v>SH51物业服务费标准方式4.50</v>
      </c>
      <c r="E1780" s="13" t="str">
        <f t="shared" si="110"/>
        <v>4.50</v>
      </c>
      <c r="F1780" s="13" t="str">
        <f>IF(E1780="","",IFERROR(IF(IF(K1780="","",INDEX(收费标合同信息维护!A:Q,MATCH(D1780,收费标合同信息维护!J:J,0),10))=D1780,"有","无"),"无"))</f>
        <v>无</v>
      </c>
      <c r="G1780" s="13" t="str">
        <f t="shared" si="109"/>
        <v/>
      </c>
      <c r="H1780" s="13" t="str">
        <f t="shared" si="111"/>
        <v/>
      </c>
      <c r="I1780" s="13" t="str">
        <f>IF(G1780="","",IFERROR(IF(IF(K1780="","",INDEX(收费标合同信息维护!A:Q,MATCH(G1780,收费标合同信息维护!M:M,0),13))=G1780,"有","无"),"无"))</f>
        <v/>
      </c>
      <c r="J1780" s="3" t="s">
        <v>4510</v>
      </c>
      <c r="K1780" s="3" t="s">
        <v>10374</v>
      </c>
      <c r="L1780" s="3" t="s">
        <v>6025</v>
      </c>
      <c r="M1780" s="3" t="s">
        <v>6026</v>
      </c>
      <c r="N1780" s="3" t="s">
        <v>6477</v>
      </c>
      <c r="O1780" s="3" t="s">
        <v>6478</v>
      </c>
      <c r="P1780" s="3" t="s">
        <v>10380</v>
      </c>
      <c r="Q1780" s="3" t="s">
        <v>9960</v>
      </c>
      <c r="R1780" s="3" t="s">
        <v>6484</v>
      </c>
      <c r="S1780" s="3" t="s">
        <v>6491</v>
      </c>
      <c r="T1780" s="3" t="s">
        <v>10376</v>
      </c>
      <c r="U1780" s="3" t="s">
        <v>154</v>
      </c>
      <c r="V1780" s="3" t="s">
        <v>6507</v>
      </c>
      <c r="W1780" s="3" t="s">
        <v>154</v>
      </c>
      <c r="X1780" s="3" t="s">
        <v>154</v>
      </c>
      <c r="Y1780" s="3" t="s">
        <v>154</v>
      </c>
      <c r="Z1780" s="3" t="s">
        <v>154</v>
      </c>
      <c r="AA1780" s="3" t="s">
        <v>154</v>
      </c>
      <c r="AB1780" s="3" t="s">
        <v>154</v>
      </c>
      <c r="AC1780" s="3" t="s">
        <v>154</v>
      </c>
      <c r="AD1780" s="3" t="s">
        <v>6151</v>
      </c>
      <c r="AE1780" s="3" t="s">
        <v>6151</v>
      </c>
      <c r="AF1780" s="3" t="s">
        <v>154</v>
      </c>
      <c r="AG1780" s="3" t="s">
        <v>154</v>
      </c>
      <c r="AH1780" s="3" t="s">
        <v>6478</v>
      </c>
      <c r="AI1780" s="3" t="s">
        <v>6482</v>
      </c>
      <c r="AJ1780" s="3" t="s">
        <v>16</v>
      </c>
    </row>
    <row r="1781" spans="1:36" ht="30">
      <c r="A1781" s="10">
        <v>1884</v>
      </c>
      <c r="B1781" t="str">
        <f>IF(K1781="总计","",INDEX(主数据!A:AD,MATCH(J1781,主数据!A:A,0),9))</f>
        <v>华南大区公司</v>
      </c>
      <c r="C1781" t="str">
        <f>IF(K1781="","",INDEX(主数据!A:AD,MATCH(J1781,主数据!A:A,0),11))</f>
        <v>深圳东区</v>
      </c>
      <c r="D1781" t="str">
        <f t="shared" si="108"/>
        <v>SZ1401物业服务费标准方式3.05</v>
      </c>
      <c r="E1781" s="13" t="str">
        <f t="shared" si="110"/>
        <v>3.05</v>
      </c>
      <c r="F1781" s="13" t="str">
        <f>IF(E1781="","",IFERROR(IF(IF(K1781="","",INDEX(收费标合同信息维护!A:Q,MATCH(D1781,收费标合同信息维护!J:J,0),10))=D1781,"有","无"),"无"))</f>
        <v>无</v>
      </c>
      <c r="G1781" s="13" t="str">
        <f t="shared" si="109"/>
        <v/>
      </c>
      <c r="H1781" s="13" t="str">
        <f t="shared" si="111"/>
        <v/>
      </c>
      <c r="I1781" s="13" t="str">
        <f>IF(G1781="","",IFERROR(IF(IF(K1781="","",INDEX(收费标合同信息维护!A:Q,MATCH(G1781,收费标合同信息维护!M:M,0),13))=G1781,"有","无"),"无"))</f>
        <v/>
      </c>
      <c r="J1781" s="3" t="s">
        <v>4394</v>
      </c>
      <c r="K1781" s="3" t="s">
        <v>10381</v>
      </c>
      <c r="L1781" s="3" t="s">
        <v>6025</v>
      </c>
      <c r="M1781" s="3" t="s">
        <v>6026</v>
      </c>
      <c r="N1781" s="3" t="s">
        <v>6477</v>
      </c>
      <c r="O1781" s="3" t="s">
        <v>6478</v>
      </c>
      <c r="P1781" s="3" t="s">
        <v>5248</v>
      </c>
      <c r="Q1781" s="3" t="s">
        <v>10382</v>
      </c>
      <c r="R1781" s="3" t="s">
        <v>6484</v>
      </c>
      <c r="S1781" s="3" t="s">
        <v>6491</v>
      </c>
      <c r="T1781" s="3" t="s">
        <v>7411</v>
      </c>
      <c r="U1781" s="3" t="s">
        <v>154</v>
      </c>
      <c r="V1781" s="3" t="s">
        <v>10383</v>
      </c>
      <c r="W1781" s="3" t="s">
        <v>154</v>
      </c>
      <c r="X1781" s="3" t="s">
        <v>154</v>
      </c>
      <c r="Y1781" s="3" t="s">
        <v>154</v>
      </c>
      <c r="Z1781" s="3" t="s">
        <v>154</v>
      </c>
      <c r="AA1781" s="3" t="s">
        <v>154</v>
      </c>
      <c r="AB1781" s="3" t="s">
        <v>154</v>
      </c>
      <c r="AC1781" s="3" t="s">
        <v>154</v>
      </c>
      <c r="AD1781" s="3" t="s">
        <v>6151</v>
      </c>
      <c r="AE1781" s="3" t="s">
        <v>6151</v>
      </c>
      <c r="AF1781" s="3" t="s">
        <v>154</v>
      </c>
      <c r="AG1781" s="3" t="s">
        <v>154</v>
      </c>
      <c r="AH1781" s="3" t="s">
        <v>6478</v>
      </c>
      <c r="AI1781" s="3" t="s">
        <v>6482</v>
      </c>
      <c r="AJ1781" s="3" t="s">
        <v>10384</v>
      </c>
    </row>
    <row r="1782" spans="1:36" ht="15">
      <c r="A1782" s="10">
        <v>1885</v>
      </c>
      <c r="B1782" t="str">
        <f>IF(K1782="总计","",INDEX(主数据!A:AD,MATCH(J1782,主数据!A:A,0),9))</f>
        <v>华南大区公司</v>
      </c>
      <c r="C1782" t="str">
        <f>IF(K1782="","",INDEX(主数据!A:AD,MATCH(J1782,主数据!A:A,0),11))</f>
        <v>深圳东区</v>
      </c>
      <c r="D1782" t="str">
        <f t="shared" si="108"/>
        <v>SZ1401维修基金标准方式0.25</v>
      </c>
      <c r="E1782" s="13" t="str">
        <f t="shared" si="110"/>
        <v>0.25</v>
      </c>
      <c r="F1782" s="13" t="str">
        <f>IF(E1782="","",IFERROR(IF(IF(K1782="","",INDEX(收费标合同信息维护!A:Q,MATCH(D1782,收费标合同信息维护!J:J,0),10))=D1782,"有","无"),"无"))</f>
        <v>无</v>
      </c>
      <c r="G1782" s="13" t="str">
        <f t="shared" si="109"/>
        <v/>
      </c>
      <c r="H1782" s="13" t="str">
        <f t="shared" si="111"/>
        <v/>
      </c>
      <c r="I1782" s="13" t="str">
        <f>IF(G1782="","",IFERROR(IF(IF(K1782="","",INDEX(收费标合同信息维护!A:Q,MATCH(G1782,收费标合同信息维护!M:M,0),13))=G1782,"有","无"),"无"))</f>
        <v/>
      </c>
      <c r="J1782" s="3" t="s">
        <v>4394</v>
      </c>
      <c r="K1782" s="3" t="s">
        <v>10381</v>
      </c>
      <c r="L1782" s="3" t="s">
        <v>6696</v>
      </c>
      <c r="M1782" s="3" t="s">
        <v>6697</v>
      </c>
      <c r="N1782" s="3" t="s">
        <v>6477</v>
      </c>
      <c r="O1782" s="3" t="s">
        <v>6478</v>
      </c>
      <c r="P1782" s="3" t="s">
        <v>10385</v>
      </c>
      <c r="Q1782" s="3" t="s">
        <v>10386</v>
      </c>
      <c r="R1782" s="3" t="s">
        <v>6484</v>
      </c>
      <c r="S1782" s="3" t="s">
        <v>6491</v>
      </c>
      <c r="T1782" s="3" t="s">
        <v>7411</v>
      </c>
      <c r="U1782" s="3" t="s">
        <v>154</v>
      </c>
      <c r="V1782" s="3" t="s">
        <v>6766</v>
      </c>
      <c r="W1782" s="3" t="s">
        <v>154</v>
      </c>
      <c r="X1782" s="3" t="s">
        <v>154</v>
      </c>
      <c r="Y1782" s="3" t="s">
        <v>154</v>
      </c>
      <c r="Z1782" s="3" t="s">
        <v>154</v>
      </c>
      <c r="AA1782" s="3" t="s">
        <v>154</v>
      </c>
      <c r="AB1782" s="3" t="s">
        <v>154</v>
      </c>
      <c r="AC1782" s="3" t="s">
        <v>154</v>
      </c>
      <c r="AD1782" s="3" t="s">
        <v>6151</v>
      </c>
      <c r="AE1782" s="3" t="s">
        <v>6151</v>
      </c>
      <c r="AF1782" s="3" t="s">
        <v>154</v>
      </c>
      <c r="AG1782" s="3" t="s">
        <v>154</v>
      </c>
      <c r="AH1782" s="3" t="s">
        <v>6478</v>
      </c>
      <c r="AI1782" s="3" t="s">
        <v>6482</v>
      </c>
      <c r="AJ1782" s="3" t="s">
        <v>10384</v>
      </c>
    </row>
    <row r="1783" spans="1:36" ht="30">
      <c r="A1783" s="10">
        <v>1886</v>
      </c>
      <c r="B1783" t="str">
        <f>IF(K1783="总计","",INDEX(主数据!A:AD,MATCH(J1783,主数据!A:A,0),9))</f>
        <v>华南大区公司</v>
      </c>
      <c r="C1783" t="str">
        <f>IF(K1783="","",INDEX(主数据!A:AD,MATCH(J1783,主数据!A:A,0),11))</f>
        <v>深圳东区</v>
      </c>
      <c r="D1783" t="str">
        <f t="shared" si="108"/>
        <v>SZ1401生活垃圾消纳费（仪表）定额阶梯0.00</v>
      </c>
      <c r="E1783" s="13" t="str">
        <f t="shared" si="110"/>
        <v>0.00</v>
      </c>
      <c r="F1783" s="13" t="str">
        <f>IF(E1783="","",IFERROR(IF(IF(K1783="","",INDEX(收费标合同信息维护!A:Q,MATCH(D1783,收费标合同信息维护!J:J,0),10))=D1783,"有","无"),"无"))</f>
        <v>无</v>
      </c>
      <c r="G1783" s="13" t="str">
        <f t="shared" si="109"/>
        <v/>
      </c>
      <c r="H1783" s="13" t="str">
        <f t="shared" si="111"/>
        <v/>
      </c>
      <c r="I1783" s="13" t="str">
        <f>IF(G1783="","",IFERROR(IF(IF(K1783="","",INDEX(收费标合同信息维护!A:Q,MATCH(G1783,收费标合同信息维护!M:M,0),13))=G1783,"有","无"),"无"))</f>
        <v/>
      </c>
      <c r="J1783" s="3" t="s">
        <v>4394</v>
      </c>
      <c r="K1783" s="3" t="s">
        <v>10381</v>
      </c>
      <c r="L1783" s="3" t="s">
        <v>6705</v>
      </c>
      <c r="M1783" s="3" t="s">
        <v>6706</v>
      </c>
      <c r="N1783" s="3" t="s">
        <v>6603</v>
      </c>
      <c r="O1783" s="3" t="s">
        <v>6478</v>
      </c>
      <c r="P1783" s="3" t="s">
        <v>10387</v>
      </c>
      <c r="Q1783" s="3" t="s">
        <v>10388</v>
      </c>
      <c r="R1783" s="3" t="s">
        <v>6707</v>
      </c>
      <c r="S1783" s="3" t="s">
        <v>6491</v>
      </c>
      <c r="T1783" s="3" t="s">
        <v>7411</v>
      </c>
      <c r="U1783" s="3" t="s">
        <v>154</v>
      </c>
      <c r="V1783" s="3" t="s">
        <v>7933</v>
      </c>
      <c r="W1783" s="3" t="s">
        <v>154</v>
      </c>
      <c r="X1783" s="3" t="s">
        <v>10390</v>
      </c>
      <c r="Y1783" s="3" t="s">
        <v>10389</v>
      </c>
      <c r="Z1783" s="3" t="s">
        <v>154</v>
      </c>
      <c r="AA1783" s="3" t="s">
        <v>154</v>
      </c>
      <c r="AB1783" s="3" t="s">
        <v>154</v>
      </c>
      <c r="AC1783" s="3" t="s">
        <v>154</v>
      </c>
      <c r="AD1783" s="3" t="s">
        <v>6151</v>
      </c>
      <c r="AE1783" s="3" t="s">
        <v>6151</v>
      </c>
      <c r="AF1783" s="3" t="s">
        <v>154</v>
      </c>
      <c r="AG1783" s="3" t="s">
        <v>154</v>
      </c>
      <c r="AH1783" s="3" t="s">
        <v>6597</v>
      </c>
      <c r="AI1783" s="3" t="s">
        <v>6482</v>
      </c>
      <c r="AJ1783" s="3" t="s">
        <v>6489</v>
      </c>
    </row>
    <row r="1784" spans="1:36" ht="30">
      <c r="A1784" s="10">
        <v>1887</v>
      </c>
      <c r="B1784" t="str">
        <f>IF(K1784="总计","",INDEX(主数据!A:AD,MATCH(J1784,主数据!A:A,0),9))</f>
        <v>华南大区公司</v>
      </c>
      <c r="C1784" t="str">
        <f>IF(K1784="","",INDEX(主数据!A:AD,MATCH(J1784,主数据!A:A,0),11))</f>
        <v>深圳东区</v>
      </c>
      <c r="D1784" t="str">
        <f t="shared" si="108"/>
        <v>SZ1401生活垃圾消纳费（仪表）标准方式0.24</v>
      </c>
      <c r="E1784" s="13" t="str">
        <f t="shared" si="110"/>
        <v>0.24</v>
      </c>
      <c r="F1784" s="13" t="str">
        <f>IF(E1784="","",IFERROR(IF(IF(K1784="","",INDEX(收费标合同信息维护!A:Q,MATCH(D1784,收费标合同信息维护!J:J,0),10))=D1784,"有","无"),"无"))</f>
        <v>无</v>
      </c>
      <c r="G1784" s="13" t="str">
        <f t="shared" si="109"/>
        <v/>
      </c>
      <c r="H1784" s="13" t="str">
        <f t="shared" si="111"/>
        <v/>
      </c>
      <c r="I1784" s="13" t="str">
        <f>IF(G1784="","",IFERROR(IF(IF(K1784="","",INDEX(收费标合同信息维护!A:Q,MATCH(G1784,收费标合同信息维护!M:M,0),13))=G1784,"有","无"),"无"))</f>
        <v/>
      </c>
      <c r="J1784" s="3" t="s">
        <v>4394</v>
      </c>
      <c r="K1784" s="3" t="s">
        <v>10381</v>
      </c>
      <c r="L1784" s="3" t="s">
        <v>6705</v>
      </c>
      <c r="M1784" s="3" t="s">
        <v>6706</v>
      </c>
      <c r="N1784" s="3" t="s">
        <v>6603</v>
      </c>
      <c r="O1784" s="3" t="s">
        <v>6478</v>
      </c>
      <c r="P1784" s="3" t="s">
        <v>10391</v>
      </c>
      <c r="Q1784" s="3" t="s">
        <v>10392</v>
      </c>
      <c r="R1784" s="3" t="s">
        <v>6484</v>
      </c>
      <c r="S1784" s="3" t="s">
        <v>6491</v>
      </c>
      <c r="T1784" s="3" t="s">
        <v>7239</v>
      </c>
      <c r="U1784" s="3" t="s">
        <v>154</v>
      </c>
      <c r="V1784" s="3" t="s">
        <v>6899</v>
      </c>
      <c r="W1784" s="3" t="s">
        <v>154</v>
      </c>
      <c r="X1784" s="3" t="s">
        <v>154</v>
      </c>
      <c r="Y1784" s="3" t="s">
        <v>154</v>
      </c>
      <c r="Z1784" s="3" t="s">
        <v>154</v>
      </c>
      <c r="AA1784" s="3" t="s">
        <v>154</v>
      </c>
      <c r="AB1784" s="3" t="s">
        <v>154</v>
      </c>
      <c r="AC1784" s="3" t="s">
        <v>154</v>
      </c>
      <c r="AD1784" s="3" t="s">
        <v>6151</v>
      </c>
      <c r="AE1784" s="3" t="s">
        <v>6151</v>
      </c>
      <c r="AF1784" s="3" t="s">
        <v>154</v>
      </c>
      <c r="AG1784" s="3" t="s">
        <v>154</v>
      </c>
      <c r="AH1784" s="3" t="s">
        <v>6478</v>
      </c>
      <c r="AI1784" s="3" t="s">
        <v>6482</v>
      </c>
      <c r="AJ1784" s="3" t="s">
        <v>6489</v>
      </c>
    </row>
    <row r="1785" spans="1:36" ht="30">
      <c r="A1785" s="10">
        <v>1888</v>
      </c>
      <c r="B1785" t="str">
        <f>IF(K1785="总计","",INDEX(主数据!A:AD,MATCH(J1785,主数据!A:A,0),9))</f>
        <v>华南大区公司</v>
      </c>
      <c r="C1785" t="str">
        <f>IF(K1785="","",INDEX(主数据!A:AD,MATCH(J1785,主数据!A:A,0),11))</f>
        <v>深圳东区</v>
      </c>
      <c r="D1785" t="str">
        <f t="shared" si="108"/>
        <v>SZ1401生活垃圾消纳费（仪表）标准方式0.53</v>
      </c>
      <c r="E1785" s="13" t="str">
        <f t="shared" si="110"/>
        <v>0.53</v>
      </c>
      <c r="F1785" s="13" t="str">
        <f>IF(E1785="","",IFERROR(IF(IF(K1785="","",INDEX(收费标合同信息维护!A:Q,MATCH(D1785,收费标合同信息维护!J:J,0),10))=D1785,"有","无"),"无"))</f>
        <v>无</v>
      </c>
      <c r="G1785" s="13" t="str">
        <f t="shared" si="109"/>
        <v/>
      </c>
      <c r="H1785" s="13" t="str">
        <f t="shared" si="111"/>
        <v/>
      </c>
      <c r="I1785" s="13" t="str">
        <f>IF(G1785="","",IFERROR(IF(IF(K1785="","",INDEX(收费标合同信息维护!A:Q,MATCH(G1785,收费标合同信息维护!M:M,0),13))=G1785,"有","无"),"无"))</f>
        <v/>
      </c>
      <c r="J1785" s="3" t="s">
        <v>4394</v>
      </c>
      <c r="K1785" s="3" t="s">
        <v>10381</v>
      </c>
      <c r="L1785" s="3" t="s">
        <v>6705</v>
      </c>
      <c r="M1785" s="3" t="s">
        <v>6706</v>
      </c>
      <c r="N1785" s="3" t="s">
        <v>6603</v>
      </c>
      <c r="O1785" s="3" t="s">
        <v>6478</v>
      </c>
      <c r="P1785" s="3" t="s">
        <v>10393</v>
      </c>
      <c r="Q1785" s="3" t="s">
        <v>10394</v>
      </c>
      <c r="R1785" s="3" t="s">
        <v>6484</v>
      </c>
      <c r="S1785" s="3" t="s">
        <v>6491</v>
      </c>
      <c r="T1785" s="3" t="s">
        <v>7075</v>
      </c>
      <c r="U1785" s="3" t="s">
        <v>154</v>
      </c>
      <c r="V1785" s="3" t="s">
        <v>6903</v>
      </c>
      <c r="W1785" s="3" t="s">
        <v>154</v>
      </c>
      <c r="X1785" s="3" t="s">
        <v>154</v>
      </c>
      <c r="Y1785" s="3" t="s">
        <v>154</v>
      </c>
      <c r="Z1785" s="3" t="s">
        <v>154</v>
      </c>
      <c r="AA1785" s="3" t="s">
        <v>154</v>
      </c>
      <c r="AB1785" s="3" t="s">
        <v>154</v>
      </c>
      <c r="AC1785" s="3" t="s">
        <v>154</v>
      </c>
      <c r="AD1785" s="3" t="s">
        <v>6151</v>
      </c>
      <c r="AE1785" s="3" t="s">
        <v>6151</v>
      </c>
      <c r="AF1785" s="3" t="s">
        <v>154</v>
      </c>
      <c r="AG1785" s="3" t="s">
        <v>154</v>
      </c>
      <c r="AH1785" s="3" t="s">
        <v>6478</v>
      </c>
      <c r="AI1785" s="3" t="s">
        <v>6482</v>
      </c>
      <c r="AJ1785" s="3" t="s">
        <v>6489</v>
      </c>
    </row>
    <row r="1786" spans="1:36" ht="15">
      <c r="A1786" s="10">
        <v>1889</v>
      </c>
      <c r="B1786" t="str">
        <f>IF(K1786="总计","",INDEX(主数据!A:AD,MATCH(J1786,主数据!A:A,0),9))</f>
        <v>华南大区公司</v>
      </c>
      <c r="C1786" t="str">
        <f>IF(K1786="","",INDEX(主数据!A:AD,MATCH(J1786,主数据!A:A,0),11))</f>
        <v>深圳东区</v>
      </c>
      <c r="D1786" t="str">
        <f t="shared" si="108"/>
        <v>SZ1401二次供水服务费标准方式0.20</v>
      </c>
      <c r="E1786" s="13" t="str">
        <f t="shared" si="110"/>
        <v>0.20</v>
      </c>
      <c r="F1786" s="13" t="str">
        <f>IF(E1786="","",IFERROR(IF(IF(K1786="","",INDEX(收费标合同信息维护!A:Q,MATCH(D1786,收费标合同信息维护!J:J,0),10))=D1786,"有","无"),"无"))</f>
        <v>无</v>
      </c>
      <c r="G1786" s="13" t="str">
        <f t="shared" si="109"/>
        <v/>
      </c>
      <c r="H1786" s="13" t="str">
        <f t="shared" si="111"/>
        <v/>
      </c>
      <c r="I1786" s="13" t="str">
        <f>IF(G1786="","",IFERROR(IF(IF(K1786="","",INDEX(收费标合同信息维护!A:Q,MATCH(G1786,收费标合同信息维护!M:M,0),13))=G1786,"有","无"),"无"))</f>
        <v/>
      </c>
      <c r="J1786" s="3" t="s">
        <v>4394</v>
      </c>
      <c r="K1786" s="3" t="s">
        <v>10381</v>
      </c>
      <c r="L1786" s="3" t="s">
        <v>10395</v>
      </c>
      <c r="M1786" s="3" t="s">
        <v>10396</v>
      </c>
      <c r="N1786" s="3" t="s">
        <v>6603</v>
      </c>
      <c r="O1786" s="3" t="s">
        <v>6478</v>
      </c>
      <c r="P1786" s="3" t="s">
        <v>10397</v>
      </c>
      <c r="Q1786" s="3" t="s">
        <v>10398</v>
      </c>
      <c r="R1786" s="3" t="s">
        <v>6484</v>
      </c>
      <c r="S1786" s="3" t="s">
        <v>6491</v>
      </c>
      <c r="T1786" s="3" t="s">
        <v>6587</v>
      </c>
      <c r="U1786" s="3" t="s">
        <v>154</v>
      </c>
      <c r="V1786" s="3" t="s">
        <v>10399</v>
      </c>
      <c r="W1786" s="3" t="s">
        <v>154</v>
      </c>
      <c r="X1786" s="3" t="s">
        <v>154</v>
      </c>
      <c r="Y1786" s="3" t="s">
        <v>154</v>
      </c>
      <c r="Z1786" s="3" t="s">
        <v>154</v>
      </c>
      <c r="AA1786" s="3" t="s">
        <v>154</v>
      </c>
      <c r="AB1786" s="3" t="s">
        <v>154</v>
      </c>
      <c r="AC1786" s="3" t="s">
        <v>154</v>
      </c>
      <c r="AD1786" s="3" t="s">
        <v>6151</v>
      </c>
      <c r="AE1786" s="3" t="s">
        <v>6151</v>
      </c>
      <c r="AF1786" s="3" t="s">
        <v>154</v>
      </c>
      <c r="AG1786" s="3" t="s">
        <v>154</v>
      </c>
      <c r="AH1786" s="3" t="s">
        <v>6478</v>
      </c>
      <c r="AI1786" s="3" t="s">
        <v>6482</v>
      </c>
      <c r="AJ1786" s="3" t="s">
        <v>6489</v>
      </c>
    </row>
    <row r="1787" spans="1:36" ht="15">
      <c r="A1787" s="10">
        <v>1890</v>
      </c>
      <c r="B1787" t="str">
        <f>IF(K1787="总计","",INDEX(主数据!A:AD,MATCH(J1787,主数据!A:A,0),9))</f>
        <v>华南大区公司</v>
      </c>
      <c r="C1787" t="str">
        <f>IF(K1787="","",INDEX(主数据!A:AD,MATCH(J1787,主数据!A:A,0),11))</f>
        <v>深圳东区</v>
      </c>
      <c r="D1787" t="str">
        <f t="shared" si="108"/>
        <v>SZ1401电费标准方式1.10</v>
      </c>
      <c r="E1787" s="13" t="str">
        <f t="shared" si="110"/>
        <v>1.10</v>
      </c>
      <c r="F1787" s="13" t="str">
        <f>IF(E1787="","",IFERROR(IF(IF(K1787="","",INDEX(收费标合同信息维护!A:Q,MATCH(D1787,收费标合同信息维护!J:J,0),10))=D1787,"有","无"),"无"))</f>
        <v>无</v>
      </c>
      <c r="G1787" s="13" t="str">
        <f t="shared" si="109"/>
        <v/>
      </c>
      <c r="H1787" s="13" t="str">
        <f t="shared" si="111"/>
        <v/>
      </c>
      <c r="I1787" s="13" t="str">
        <f>IF(G1787="","",IFERROR(IF(IF(K1787="","",INDEX(收费标合同信息维护!A:Q,MATCH(G1787,收费标合同信息维护!M:M,0),13))=G1787,"有","无"),"无"))</f>
        <v/>
      </c>
      <c r="J1787" s="3" t="s">
        <v>4394</v>
      </c>
      <c r="K1787" s="3" t="s">
        <v>10381</v>
      </c>
      <c r="L1787" s="3" t="s">
        <v>6601</v>
      </c>
      <c r="M1787" s="3" t="s">
        <v>6602</v>
      </c>
      <c r="N1787" s="3" t="s">
        <v>6603</v>
      </c>
      <c r="O1787" s="3" t="s">
        <v>6478</v>
      </c>
      <c r="P1787" s="3" t="s">
        <v>10400</v>
      </c>
      <c r="Q1787" s="3" t="s">
        <v>10401</v>
      </c>
      <c r="R1787" s="3" t="s">
        <v>6484</v>
      </c>
      <c r="S1787" s="3" t="s">
        <v>6491</v>
      </c>
      <c r="T1787" s="3" t="s">
        <v>7411</v>
      </c>
      <c r="U1787" s="3" t="s">
        <v>154</v>
      </c>
      <c r="V1787" s="3" t="s">
        <v>6488</v>
      </c>
      <c r="W1787" s="3" t="s">
        <v>154</v>
      </c>
      <c r="X1787" s="3" t="s">
        <v>154</v>
      </c>
      <c r="Y1787" s="3" t="s">
        <v>154</v>
      </c>
      <c r="Z1787" s="3" t="s">
        <v>154</v>
      </c>
      <c r="AA1787" s="3" t="s">
        <v>154</v>
      </c>
      <c r="AB1787" s="3" t="s">
        <v>154</v>
      </c>
      <c r="AC1787" s="3" t="s">
        <v>154</v>
      </c>
      <c r="AD1787" s="3" t="s">
        <v>6151</v>
      </c>
      <c r="AE1787" s="3" t="s">
        <v>6151</v>
      </c>
      <c r="AF1787" s="3" t="s">
        <v>154</v>
      </c>
      <c r="AG1787" s="3" t="s">
        <v>154</v>
      </c>
      <c r="AH1787" s="3" t="s">
        <v>6478</v>
      </c>
      <c r="AI1787" s="3" t="s">
        <v>6482</v>
      </c>
      <c r="AJ1787" s="3" t="s">
        <v>6489</v>
      </c>
    </row>
    <row r="1788" spans="1:36" ht="15">
      <c r="A1788" s="10">
        <v>1891</v>
      </c>
      <c r="B1788" t="str">
        <f>IF(K1788="总计","",INDEX(主数据!A:AD,MATCH(J1788,主数据!A:A,0),9))</f>
        <v>华南大区公司</v>
      </c>
      <c r="C1788" t="str">
        <f>IF(K1788="","",INDEX(主数据!A:AD,MATCH(J1788,主数据!A:A,0),11))</f>
        <v>深圳东区</v>
      </c>
      <c r="D1788" t="str">
        <f t="shared" si="108"/>
        <v>SZ1401自来水费（简易征收）阶梯方式2.67</v>
      </c>
      <c r="E1788" s="13" t="str">
        <f t="shared" si="110"/>
        <v>2.67</v>
      </c>
      <c r="F1788" s="13" t="str">
        <f>IF(E1788="","",IFERROR(IF(IF(K1788="","",INDEX(收费标合同信息维护!A:Q,MATCH(D1788,收费标合同信息维护!J:J,0),10))=D1788,"有","无"),"无"))</f>
        <v>无</v>
      </c>
      <c r="G1788" s="13" t="str">
        <f t="shared" si="109"/>
        <v/>
      </c>
      <c r="H1788" s="13" t="str">
        <f t="shared" si="111"/>
        <v/>
      </c>
      <c r="I1788" s="13" t="str">
        <f>IF(G1788="","",IFERROR(IF(IF(K1788="","",INDEX(收费标合同信息维护!A:Q,MATCH(G1788,收费标合同信息维护!M:M,0),13))=G1788,"有","无"),"无"))</f>
        <v/>
      </c>
      <c r="J1788" s="3" t="s">
        <v>4394</v>
      </c>
      <c r="K1788" s="3" t="s">
        <v>10381</v>
      </c>
      <c r="L1788" s="3" t="s">
        <v>6615</v>
      </c>
      <c r="M1788" s="3" t="s">
        <v>6616</v>
      </c>
      <c r="N1788" s="3" t="s">
        <v>6603</v>
      </c>
      <c r="O1788" s="3" t="s">
        <v>6478</v>
      </c>
      <c r="P1788" s="3" t="s">
        <v>10402</v>
      </c>
      <c r="Q1788" s="3" t="s">
        <v>10403</v>
      </c>
      <c r="R1788" s="3" t="s">
        <v>6720</v>
      </c>
      <c r="S1788" s="3" t="s">
        <v>6491</v>
      </c>
      <c r="T1788" s="3" t="s">
        <v>7411</v>
      </c>
      <c r="U1788" s="3" t="s">
        <v>154</v>
      </c>
      <c r="V1788" s="3" t="s">
        <v>6724</v>
      </c>
      <c r="W1788" s="3" t="s">
        <v>154</v>
      </c>
      <c r="X1788" s="3" t="s">
        <v>6725</v>
      </c>
      <c r="Y1788" s="3" t="s">
        <v>6954</v>
      </c>
      <c r="Z1788" s="3" t="s">
        <v>6049</v>
      </c>
      <c r="AA1788" s="3" t="s">
        <v>6955</v>
      </c>
      <c r="AB1788" s="3" t="s">
        <v>154</v>
      </c>
      <c r="AC1788" s="3" t="s">
        <v>154</v>
      </c>
      <c r="AD1788" s="3" t="s">
        <v>6151</v>
      </c>
      <c r="AE1788" s="3" t="s">
        <v>6151</v>
      </c>
      <c r="AF1788" s="3" t="s">
        <v>154</v>
      </c>
      <c r="AG1788" s="3" t="s">
        <v>154</v>
      </c>
      <c r="AH1788" s="3" t="s">
        <v>6478</v>
      </c>
      <c r="AI1788" s="3" t="s">
        <v>6482</v>
      </c>
      <c r="AJ1788" s="3" t="s">
        <v>6489</v>
      </c>
    </row>
    <row r="1789" spans="1:36" ht="30">
      <c r="A1789" s="10">
        <v>1892</v>
      </c>
      <c r="B1789" t="str">
        <f>IF(K1789="总计","",INDEX(主数据!A:AD,MATCH(J1789,主数据!A:A,0),9))</f>
        <v>华南大区公司</v>
      </c>
      <c r="C1789" t="str">
        <f>IF(K1789="","",INDEX(主数据!A:AD,MATCH(J1789,主数据!A:A,0),11))</f>
        <v>深圳东区</v>
      </c>
      <c r="D1789" t="str">
        <f t="shared" si="108"/>
        <v>SZ1401自来水费（简易征收）标准方式16.17</v>
      </c>
      <c r="E1789" s="13" t="str">
        <f t="shared" si="110"/>
        <v>16.17</v>
      </c>
      <c r="F1789" s="13" t="str">
        <f>IF(E1789="","",IFERROR(IF(IF(K1789="","",INDEX(收费标合同信息维护!A:Q,MATCH(D1789,收费标合同信息维护!J:J,0),10))=D1789,"有","无"),"无"))</f>
        <v>无</v>
      </c>
      <c r="G1789" s="13" t="str">
        <f t="shared" si="109"/>
        <v/>
      </c>
      <c r="H1789" s="13" t="str">
        <f t="shared" si="111"/>
        <v/>
      </c>
      <c r="I1789" s="13" t="str">
        <f>IF(G1789="","",IFERROR(IF(IF(K1789="","",INDEX(收费标合同信息维护!A:Q,MATCH(G1789,收费标合同信息维护!M:M,0),13))=G1789,"有","无"),"无"))</f>
        <v/>
      </c>
      <c r="J1789" s="3" t="s">
        <v>4394</v>
      </c>
      <c r="K1789" s="3" t="s">
        <v>10381</v>
      </c>
      <c r="L1789" s="3" t="s">
        <v>6615</v>
      </c>
      <c r="M1789" s="3" t="s">
        <v>6616</v>
      </c>
      <c r="N1789" s="3" t="s">
        <v>6603</v>
      </c>
      <c r="O1789" s="3" t="s">
        <v>6478</v>
      </c>
      <c r="P1789" s="3" t="s">
        <v>10404</v>
      </c>
      <c r="Q1789" s="3" t="s">
        <v>10405</v>
      </c>
      <c r="R1789" s="3" t="s">
        <v>6484</v>
      </c>
      <c r="S1789" s="3" t="s">
        <v>6491</v>
      </c>
      <c r="T1789" s="3" t="s">
        <v>7239</v>
      </c>
      <c r="U1789" s="3" t="s">
        <v>154</v>
      </c>
      <c r="V1789" s="3" t="s">
        <v>10406</v>
      </c>
      <c r="W1789" s="3" t="s">
        <v>154</v>
      </c>
      <c r="X1789" s="3" t="s">
        <v>154</v>
      </c>
      <c r="Y1789" s="3" t="s">
        <v>154</v>
      </c>
      <c r="Z1789" s="3" t="s">
        <v>154</v>
      </c>
      <c r="AA1789" s="3" t="s">
        <v>154</v>
      </c>
      <c r="AB1789" s="3" t="s">
        <v>154</v>
      </c>
      <c r="AC1789" s="3" t="s">
        <v>154</v>
      </c>
      <c r="AD1789" s="3" t="s">
        <v>6151</v>
      </c>
      <c r="AE1789" s="3" t="s">
        <v>6151</v>
      </c>
      <c r="AF1789" s="3" t="s">
        <v>154</v>
      </c>
      <c r="AG1789" s="3" t="s">
        <v>154</v>
      </c>
      <c r="AH1789" s="3" t="s">
        <v>6478</v>
      </c>
      <c r="AI1789" s="3" t="s">
        <v>6482</v>
      </c>
      <c r="AJ1789" s="3" t="s">
        <v>6489</v>
      </c>
    </row>
    <row r="1790" spans="1:36" ht="30">
      <c r="A1790" s="10">
        <v>1893</v>
      </c>
      <c r="B1790" t="str">
        <f>IF(K1790="总计","",INDEX(主数据!A:AD,MATCH(J1790,主数据!A:A,0),9))</f>
        <v>华南大区公司</v>
      </c>
      <c r="C1790" t="str">
        <f>IF(K1790="","",INDEX(主数据!A:AD,MATCH(J1790,主数据!A:A,0),11))</f>
        <v>深圳东区</v>
      </c>
      <c r="D1790" t="str">
        <f t="shared" si="108"/>
        <v>SZ1401自来水费（简易征收）标准方式3.77</v>
      </c>
      <c r="E1790" s="13" t="str">
        <f t="shared" si="110"/>
        <v>3.77</v>
      </c>
      <c r="F1790" s="13" t="str">
        <f>IF(E1790="","",IFERROR(IF(IF(K1790="","",INDEX(收费标合同信息维护!A:Q,MATCH(D1790,收费标合同信息维护!J:J,0),10))=D1790,"有","无"),"无"))</f>
        <v>无</v>
      </c>
      <c r="G1790" s="13" t="str">
        <f t="shared" si="109"/>
        <v/>
      </c>
      <c r="H1790" s="13" t="str">
        <f t="shared" si="111"/>
        <v/>
      </c>
      <c r="I1790" s="13" t="str">
        <f>IF(G1790="","",IFERROR(IF(IF(K1790="","",INDEX(收费标合同信息维护!A:Q,MATCH(G1790,收费标合同信息维护!M:M,0),13))=G1790,"有","无"),"无"))</f>
        <v/>
      </c>
      <c r="J1790" s="3" t="s">
        <v>4394</v>
      </c>
      <c r="K1790" s="3" t="s">
        <v>10381</v>
      </c>
      <c r="L1790" s="3" t="s">
        <v>6615</v>
      </c>
      <c r="M1790" s="3" t="s">
        <v>6616</v>
      </c>
      <c r="N1790" s="3" t="s">
        <v>6603</v>
      </c>
      <c r="O1790" s="3" t="s">
        <v>6478</v>
      </c>
      <c r="P1790" s="3" t="s">
        <v>10407</v>
      </c>
      <c r="Q1790" s="3" t="s">
        <v>10408</v>
      </c>
      <c r="R1790" s="3" t="s">
        <v>6484</v>
      </c>
      <c r="S1790" s="3" t="s">
        <v>6491</v>
      </c>
      <c r="T1790" s="3" t="s">
        <v>7239</v>
      </c>
      <c r="U1790" s="3" t="s">
        <v>154</v>
      </c>
      <c r="V1790" s="3" t="s">
        <v>6958</v>
      </c>
      <c r="W1790" s="3" t="s">
        <v>154</v>
      </c>
      <c r="X1790" s="3" t="s">
        <v>154</v>
      </c>
      <c r="Y1790" s="3" t="s">
        <v>154</v>
      </c>
      <c r="Z1790" s="3" t="s">
        <v>154</v>
      </c>
      <c r="AA1790" s="3" t="s">
        <v>154</v>
      </c>
      <c r="AB1790" s="3" t="s">
        <v>154</v>
      </c>
      <c r="AC1790" s="3" t="s">
        <v>154</v>
      </c>
      <c r="AD1790" s="3" t="s">
        <v>6151</v>
      </c>
      <c r="AE1790" s="3" t="s">
        <v>6151</v>
      </c>
      <c r="AF1790" s="3" t="s">
        <v>154</v>
      </c>
      <c r="AG1790" s="3" t="s">
        <v>154</v>
      </c>
      <c r="AH1790" s="3" t="s">
        <v>6478</v>
      </c>
      <c r="AI1790" s="3" t="s">
        <v>6482</v>
      </c>
      <c r="AJ1790" s="3" t="s">
        <v>6489</v>
      </c>
    </row>
    <row r="1791" spans="1:36" ht="15">
      <c r="A1791" s="10">
        <v>1894</v>
      </c>
      <c r="B1791" t="str">
        <f>IF(K1791="总计","",INDEX(主数据!A:AD,MATCH(J1791,主数据!A:A,0),9))</f>
        <v>华南大区公司</v>
      </c>
      <c r="C1791" t="str">
        <f>IF(K1791="","",INDEX(主数据!A:AD,MATCH(J1791,主数据!A:A,0),11))</f>
        <v>深圳东区</v>
      </c>
      <c r="D1791" t="str">
        <f t="shared" si="108"/>
        <v>SZ1401排水费（仪表）阶梯方式0.81</v>
      </c>
      <c r="E1791" s="13" t="str">
        <f t="shared" si="110"/>
        <v>0.81</v>
      </c>
      <c r="F1791" s="13" t="str">
        <f>IF(E1791="","",IFERROR(IF(IF(K1791="","",INDEX(收费标合同信息维护!A:Q,MATCH(D1791,收费标合同信息维护!J:J,0),10))=D1791,"有","无"),"无"))</f>
        <v>无</v>
      </c>
      <c r="G1791" s="13" t="str">
        <f t="shared" si="109"/>
        <v/>
      </c>
      <c r="H1791" s="13" t="str">
        <f t="shared" si="111"/>
        <v/>
      </c>
      <c r="I1791" s="13" t="str">
        <f>IF(G1791="","",IFERROR(IF(IF(K1791="","",INDEX(收费标合同信息维护!A:Q,MATCH(G1791,收费标合同信息维护!M:M,0),13))=G1791,"有","无"),"无"))</f>
        <v/>
      </c>
      <c r="J1791" s="3" t="s">
        <v>4394</v>
      </c>
      <c r="K1791" s="3" t="s">
        <v>10381</v>
      </c>
      <c r="L1791" s="3" t="s">
        <v>6971</v>
      </c>
      <c r="M1791" s="3" t="s">
        <v>6972</v>
      </c>
      <c r="N1791" s="3" t="s">
        <v>6603</v>
      </c>
      <c r="O1791" s="3" t="s">
        <v>6478</v>
      </c>
      <c r="P1791" s="3" t="s">
        <v>10409</v>
      </c>
      <c r="Q1791" s="3" t="s">
        <v>10410</v>
      </c>
      <c r="R1791" s="3" t="s">
        <v>6720</v>
      </c>
      <c r="S1791" s="3" t="s">
        <v>6491</v>
      </c>
      <c r="T1791" s="3" t="s">
        <v>7411</v>
      </c>
      <c r="U1791" s="3" t="s">
        <v>154</v>
      </c>
      <c r="V1791" s="3" t="s">
        <v>6978</v>
      </c>
      <c r="W1791" s="3" t="s">
        <v>154</v>
      </c>
      <c r="X1791" s="3" t="s">
        <v>6725</v>
      </c>
      <c r="Y1791" s="3" t="s">
        <v>6979</v>
      </c>
      <c r="Z1791" s="3" t="s">
        <v>6049</v>
      </c>
      <c r="AA1791" s="3" t="s">
        <v>6980</v>
      </c>
      <c r="AB1791" s="3" t="s">
        <v>154</v>
      </c>
      <c r="AC1791" s="3" t="s">
        <v>154</v>
      </c>
      <c r="AD1791" s="3" t="s">
        <v>6151</v>
      </c>
      <c r="AE1791" s="3" t="s">
        <v>6151</v>
      </c>
      <c r="AF1791" s="3" t="s">
        <v>154</v>
      </c>
      <c r="AG1791" s="3" t="s">
        <v>154</v>
      </c>
      <c r="AH1791" s="3" t="s">
        <v>6478</v>
      </c>
      <c r="AI1791" s="3" t="s">
        <v>6482</v>
      </c>
      <c r="AJ1791" s="3" t="s">
        <v>6489</v>
      </c>
    </row>
    <row r="1792" spans="1:36" ht="30">
      <c r="A1792" s="10">
        <v>1895</v>
      </c>
      <c r="B1792" t="str">
        <f>IF(K1792="总计","",INDEX(主数据!A:AD,MATCH(J1792,主数据!A:A,0),9))</f>
        <v>华南大区公司</v>
      </c>
      <c r="C1792" t="str">
        <f>IF(K1792="","",INDEX(主数据!A:AD,MATCH(J1792,主数据!A:A,0),11))</f>
        <v>深圳东区</v>
      </c>
      <c r="D1792" t="str">
        <f t="shared" si="108"/>
        <v>SZ1401排水费（仪表）标准方式1.80</v>
      </c>
      <c r="E1792" s="13" t="str">
        <f t="shared" si="110"/>
        <v>1.80</v>
      </c>
      <c r="F1792" s="13" t="str">
        <f>IF(E1792="","",IFERROR(IF(IF(K1792="","",INDEX(收费标合同信息维护!A:Q,MATCH(D1792,收费标合同信息维护!J:J,0),10))=D1792,"有","无"),"无"))</f>
        <v>无</v>
      </c>
      <c r="G1792" s="13" t="str">
        <f t="shared" si="109"/>
        <v/>
      </c>
      <c r="H1792" s="13" t="str">
        <f t="shared" si="111"/>
        <v/>
      </c>
      <c r="I1792" s="13" t="str">
        <f>IF(G1792="","",IFERROR(IF(IF(K1792="","",INDEX(收费标合同信息维护!A:Q,MATCH(G1792,收费标合同信息维护!M:M,0),13))=G1792,"有","无"),"无"))</f>
        <v/>
      </c>
      <c r="J1792" s="3" t="s">
        <v>4394</v>
      </c>
      <c r="K1792" s="3" t="s">
        <v>10381</v>
      </c>
      <c r="L1792" s="3" t="s">
        <v>6971</v>
      </c>
      <c r="M1792" s="3" t="s">
        <v>6972</v>
      </c>
      <c r="N1792" s="3" t="s">
        <v>6603</v>
      </c>
      <c r="O1792" s="3" t="s">
        <v>6478</v>
      </c>
      <c r="P1792" s="3" t="s">
        <v>10411</v>
      </c>
      <c r="Q1792" s="3" t="s">
        <v>10412</v>
      </c>
      <c r="R1792" s="3" t="s">
        <v>6484</v>
      </c>
      <c r="S1792" s="3" t="s">
        <v>6491</v>
      </c>
      <c r="T1792" s="3" t="s">
        <v>7239</v>
      </c>
      <c r="U1792" s="3" t="s">
        <v>154</v>
      </c>
      <c r="V1792" s="3" t="s">
        <v>6759</v>
      </c>
      <c r="W1792" s="3" t="s">
        <v>154</v>
      </c>
      <c r="X1792" s="3" t="s">
        <v>154</v>
      </c>
      <c r="Y1792" s="3" t="s">
        <v>154</v>
      </c>
      <c r="Z1792" s="3" t="s">
        <v>154</v>
      </c>
      <c r="AA1792" s="3" t="s">
        <v>154</v>
      </c>
      <c r="AB1792" s="3" t="s">
        <v>154</v>
      </c>
      <c r="AC1792" s="3" t="s">
        <v>154</v>
      </c>
      <c r="AD1792" s="3" t="s">
        <v>6151</v>
      </c>
      <c r="AE1792" s="3" t="s">
        <v>6151</v>
      </c>
      <c r="AF1792" s="3" t="s">
        <v>154</v>
      </c>
      <c r="AG1792" s="3" t="s">
        <v>154</v>
      </c>
      <c r="AH1792" s="3" t="s">
        <v>6478</v>
      </c>
      <c r="AI1792" s="3" t="s">
        <v>6482</v>
      </c>
      <c r="AJ1792" s="3" t="s">
        <v>6489</v>
      </c>
    </row>
    <row r="1793" spans="1:36" ht="30">
      <c r="A1793" s="10">
        <v>1896</v>
      </c>
      <c r="B1793" t="str">
        <f>IF(K1793="总计","",INDEX(主数据!A:AD,MATCH(J1793,主数据!A:A,0),9))</f>
        <v>华南大区公司</v>
      </c>
      <c r="C1793" t="str">
        <f>IF(K1793="","",INDEX(主数据!A:AD,MATCH(J1793,主数据!A:A,0),11))</f>
        <v>深圳东区</v>
      </c>
      <c r="D1793" t="str">
        <f t="shared" si="108"/>
        <v>SZ1401排水费（仪表）标准方式1.08</v>
      </c>
      <c r="E1793" s="13" t="str">
        <f t="shared" si="110"/>
        <v>1.08</v>
      </c>
      <c r="F1793" s="13" t="str">
        <f>IF(E1793="","",IFERROR(IF(IF(K1793="","",INDEX(收费标合同信息维护!A:Q,MATCH(D1793,收费标合同信息维护!J:J,0),10))=D1793,"有","无"),"无"))</f>
        <v>无</v>
      </c>
      <c r="G1793" s="13" t="str">
        <f t="shared" si="109"/>
        <v/>
      </c>
      <c r="H1793" s="13" t="str">
        <f t="shared" si="111"/>
        <v/>
      </c>
      <c r="I1793" s="13" t="str">
        <f>IF(G1793="","",IFERROR(IF(IF(K1793="","",INDEX(收费标合同信息维护!A:Q,MATCH(G1793,收费标合同信息维护!M:M,0),13))=G1793,"有","无"),"无"))</f>
        <v/>
      </c>
      <c r="J1793" s="3" t="s">
        <v>4394</v>
      </c>
      <c r="K1793" s="3" t="s">
        <v>10381</v>
      </c>
      <c r="L1793" s="3" t="s">
        <v>6971</v>
      </c>
      <c r="M1793" s="3" t="s">
        <v>6972</v>
      </c>
      <c r="N1793" s="3" t="s">
        <v>6603</v>
      </c>
      <c r="O1793" s="3" t="s">
        <v>6478</v>
      </c>
      <c r="P1793" s="3" t="s">
        <v>10413</v>
      </c>
      <c r="Q1793" s="3" t="s">
        <v>10414</v>
      </c>
      <c r="R1793" s="3" t="s">
        <v>6484</v>
      </c>
      <c r="S1793" s="3" t="s">
        <v>6491</v>
      </c>
      <c r="T1793" s="3" t="s">
        <v>7239</v>
      </c>
      <c r="U1793" s="3" t="s">
        <v>154</v>
      </c>
      <c r="V1793" s="3" t="s">
        <v>6975</v>
      </c>
      <c r="W1793" s="3" t="s">
        <v>154</v>
      </c>
      <c r="X1793" s="3" t="s">
        <v>154</v>
      </c>
      <c r="Y1793" s="3" t="s">
        <v>154</v>
      </c>
      <c r="Z1793" s="3" t="s">
        <v>154</v>
      </c>
      <c r="AA1793" s="3" t="s">
        <v>154</v>
      </c>
      <c r="AB1793" s="3" t="s">
        <v>154</v>
      </c>
      <c r="AC1793" s="3" t="s">
        <v>154</v>
      </c>
      <c r="AD1793" s="3" t="s">
        <v>6151</v>
      </c>
      <c r="AE1793" s="3" t="s">
        <v>6151</v>
      </c>
      <c r="AF1793" s="3" t="s">
        <v>154</v>
      </c>
      <c r="AG1793" s="3" t="s">
        <v>154</v>
      </c>
      <c r="AH1793" s="3" t="s">
        <v>6478</v>
      </c>
      <c r="AI1793" s="3" t="s">
        <v>6482</v>
      </c>
      <c r="AJ1793" s="3" t="s">
        <v>6489</v>
      </c>
    </row>
    <row r="1794" spans="1:36" ht="30">
      <c r="A1794" s="10">
        <v>1897</v>
      </c>
      <c r="B1794" t="str">
        <f>IF(K1794="总计","",INDEX(主数据!A:AD,MATCH(J1794,主数据!A:A,0),9))</f>
        <v>华南大区公司</v>
      </c>
      <c r="C1794" t="str">
        <f>IF(K1794="","",INDEX(主数据!A:AD,MATCH(J1794,主数据!A:A,0),11))</f>
        <v>深圳东区</v>
      </c>
      <c r="D1794" t="str">
        <f t="shared" ref="D1794:D1857" si="112">J1794&amp;M1794&amp;R1794&amp;E1794</f>
        <v>SZ1401水费增值税标准方式0.20</v>
      </c>
      <c r="E1794" s="13" t="str">
        <f t="shared" si="110"/>
        <v>0.20</v>
      </c>
      <c r="F1794" s="13" t="str">
        <f>IF(E1794="","",IFERROR(IF(IF(K1794="","",INDEX(收费标合同信息维护!A:Q,MATCH(D1794,收费标合同信息维护!J:J,0),10))=D1794,"有","无"),"无"))</f>
        <v>无</v>
      </c>
      <c r="G1794" s="13" t="str">
        <f t="shared" ref="G1794:G1857" si="113">IF(W1794="","",J1794&amp;M1794&amp;R1794&amp;H1794)</f>
        <v/>
      </c>
      <c r="H1794" s="13" t="str">
        <f t="shared" si="111"/>
        <v/>
      </c>
      <c r="I1794" s="13" t="str">
        <f>IF(G1794="","",IFERROR(IF(IF(K1794="","",INDEX(收费标合同信息维护!A:Q,MATCH(G1794,收费标合同信息维护!M:M,0),13))=G1794,"有","无"),"无"))</f>
        <v/>
      </c>
      <c r="J1794" s="3" t="s">
        <v>4394</v>
      </c>
      <c r="K1794" s="3" t="s">
        <v>10381</v>
      </c>
      <c r="L1794" s="3" t="s">
        <v>6761</v>
      </c>
      <c r="M1794" s="3" t="s">
        <v>6762</v>
      </c>
      <c r="N1794" s="3" t="s">
        <v>6603</v>
      </c>
      <c r="O1794" s="3" t="s">
        <v>6597</v>
      </c>
      <c r="P1794" s="3" t="s">
        <v>10415</v>
      </c>
      <c r="Q1794" s="3" t="s">
        <v>10416</v>
      </c>
      <c r="R1794" s="3" t="s">
        <v>6484</v>
      </c>
      <c r="S1794" s="3" t="s">
        <v>6491</v>
      </c>
      <c r="T1794" s="3" t="s">
        <v>7239</v>
      </c>
      <c r="U1794" s="3" t="s">
        <v>6716</v>
      </c>
      <c r="V1794" s="3" t="s">
        <v>10399</v>
      </c>
      <c r="W1794" s="3" t="s">
        <v>154</v>
      </c>
      <c r="X1794" s="3" t="s">
        <v>154</v>
      </c>
      <c r="Y1794" s="3" t="s">
        <v>154</v>
      </c>
      <c r="Z1794" s="3" t="s">
        <v>154</v>
      </c>
      <c r="AA1794" s="3" t="s">
        <v>154</v>
      </c>
      <c r="AB1794" s="3" t="s">
        <v>154</v>
      </c>
      <c r="AC1794" s="3" t="s">
        <v>154</v>
      </c>
      <c r="AD1794" s="3" t="s">
        <v>6151</v>
      </c>
      <c r="AE1794" s="3" t="s">
        <v>6151</v>
      </c>
      <c r="AF1794" s="3" t="s">
        <v>154</v>
      </c>
      <c r="AG1794" s="3" t="s">
        <v>154</v>
      </c>
      <c r="AH1794" s="3" t="s">
        <v>6478</v>
      </c>
      <c r="AI1794" s="3" t="s">
        <v>6482</v>
      </c>
      <c r="AJ1794" s="3" t="s">
        <v>6489</v>
      </c>
    </row>
    <row r="1795" spans="1:36" ht="15">
      <c r="A1795" s="10">
        <v>1898</v>
      </c>
      <c r="B1795" t="str">
        <f>IF(K1795="总计","",INDEX(主数据!A:AD,MATCH(J1795,主数据!A:A,0),9))</f>
        <v>华南大区公司</v>
      </c>
      <c r="C1795" t="str">
        <f>IF(K1795="","",INDEX(主数据!A:AD,MATCH(J1795,主数据!A:A,0),11))</f>
        <v>深圳东区</v>
      </c>
      <c r="D1795" t="str">
        <f t="shared" si="112"/>
        <v>SZ17物业服务费直接录入</v>
      </c>
      <c r="E1795" s="13" t="str">
        <f t="shared" ref="E1795:E1858" si="114">TEXT(IF(V1795="","",--V1795),"0.00")</f>
        <v/>
      </c>
      <c r="F1795" s="13" t="str">
        <f>IF(E1795="","",IFERROR(IF(IF(K1795="","",INDEX(收费标合同信息维护!A:Q,MATCH(D1795,收费标合同信息维护!J:J,0),10))=D1795,"有","无"),"无"))</f>
        <v/>
      </c>
      <c r="G1795" s="13" t="str">
        <f t="shared" si="113"/>
        <v/>
      </c>
      <c r="H1795" s="13" t="str">
        <f t="shared" ref="H1795:H1858" si="115">TEXT(IF(W1795="","",--W1795),"0.00")</f>
        <v/>
      </c>
      <c r="I1795" s="13" t="str">
        <f>IF(G1795="","",IFERROR(IF(IF(K1795="","",INDEX(收费标合同信息维护!A:Q,MATCH(G1795,收费标合同信息维护!M:M,0),13))=G1795,"有","无"),"无"))</f>
        <v/>
      </c>
      <c r="J1795" s="3" t="s">
        <v>2929</v>
      </c>
      <c r="K1795" s="3" t="s">
        <v>10417</v>
      </c>
      <c r="L1795" s="3" t="s">
        <v>6025</v>
      </c>
      <c r="M1795" s="3" t="s">
        <v>6026</v>
      </c>
      <c r="N1795" s="3" t="s">
        <v>6477</v>
      </c>
      <c r="O1795" s="3" t="s">
        <v>6478</v>
      </c>
      <c r="P1795" s="3" t="s">
        <v>10418</v>
      </c>
      <c r="Q1795" s="3" t="s">
        <v>10419</v>
      </c>
      <c r="R1795" s="3" t="s">
        <v>6479</v>
      </c>
      <c r="S1795" s="3" t="s">
        <v>6480</v>
      </c>
      <c r="T1795" s="3" t="s">
        <v>7411</v>
      </c>
      <c r="U1795" s="3" t="s">
        <v>154</v>
      </c>
      <c r="V1795" s="3" t="s">
        <v>154</v>
      </c>
      <c r="W1795" s="3" t="s">
        <v>154</v>
      </c>
      <c r="X1795" s="3" t="s">
        <v>154</v>
      </c>
      <c r="Y1795" s="3" t="s">
        <v>154</v>
      </c>
      <c r="Z1795" s="3" t="s">
        <v>154</v>
      </c>
      <c r="AA1795" s="3" t="s">
        <v>154</v>
      </c>
      <c r="AB1795" s="3" t="s">
        <v>154</v>
      </c>
      <c r="AC1795" s="3" t="s">
        <v>154</v>
      </c>
      <c r="AD1795" s="3" t="s">
        <v>6151</v>
      </c>
      <c r="AE1795" s="3" t="s">
        <v>6151</v>
      </c>
      <c r="AF1795" s="3" t="s">
        <v>154</v>
      </c>
      <c r="AG1795" s="3" t="s">
        <v>154</v>
      </c>
      <c r="AH1795" s="3" t="s">
        <v>6597</v>
      </c>
      <c r="AI1795" s="3" t="s">
        <v>6482</v>
      </c>
      <c r="AJ1795" s="3" t="s">
        <v>44</v>
      </c>
    </row>
    <row r="1796" spans="1:36" ht="15">
      <c r="A1796" s="10">
        <v>1899</v>
      </c>
      <c r="B1796" t="str">
        <f>IF(K1796="总计","",INDEX(主数据!A:AD,MATCH(J1796,主数据!A:A,0),9))</f>
        <v>华南大区公司</v>
      </c>
      <c r="C1796" t="str">
        <f>IF(K1796="","",INDEX(主数据!A:AD,MATCH(J1796,主数据!A:A,0),11))</f>
        <v>深圳东区</v>
      </c>
      <c r="D1796" t="str">
        <f t="shared" si="112"/>
        <v>SZ17物业服务费定额</v>
      </c>
      <c r="E1796" s="13" t="str">
        <f t="shared" si="114"/>
        <v/>
      </c>
      <c r="F1796" s="13" t="str">
        <f>IF(E1796="","",IFERROR(IF(IF(K1796="","",INDEX(收费标合同信息维护!A:Q,MATCH(D1796,收费标合同信息维护!J:J,0),10))=D1796,"有","无"),"无"))</f>
        <v/>
      </c>
      <c r="G1796" s="13" t="str">
        <f t="shared" si="113"/>
        <v>SZ17物业服务费定额200.00</v>
      </c>
      <c r="H1796" s="13" t="str">
        <f t="shared" si="115"/>
        <v>200.00</v>
      </c>
      <c r="I1796" s="13" t="str">
        <f>IF(G1796="","",IFERROR(IF(IF(K1796="","",INDEX(收费标合同信息维护!A:Q,MATCH(G1796,收费标合同信息维护!M:M,0),13))=G1796,"有","无"),"无"))</f>
        <v>无</v>
      </c>
      <c r="J1796" s="3" t="s">
        <v>2929</v>
      </c>
      <c r="K1796" s="3" t="s">
        <v>10417</v>
      </c>
      <c r="L1796" s="3" t="s">
        <v>6025</v>
      </c>
      <c r="M1796" s="3" t="s">
        <v>6026</v>
      </c>
      <c r="N1796" s="3" t="s">
        <v>6477</v>
      </c>
      <c r="O1796" s="3" t="s">
        <v>6478</v>
      </c>
      <c r="P1796" s="3" t="s">
        <v>10420</v>
      </c>
      <c r="Q1796" s="3" t="s">
        <v>10421</v>
      </c>
      <c r="R1796" s="3" t="s">
        <v>6490</v>
      </c>
      <c r="S1796" s="3" t="s">
        <v>6491</v>
      </c>
      <c r="T1796" s="3" t="s">
        <v>6915</v>
      </c>
      <c r="U1796" s="3" t="s">
        <v>154</v>
      </c>
      <c r="V1796" s="3" t="s">
        <v>154</v>
      </c>
      <c r="W1796" s="3" t="s">
        <v>6698</v>
      </c>
      <c r="X1796" s="3" t="s">
        <v>154</v>
      </c>
      <c r="Y1796" s="3" t="s">
        <v>154</v>
      </c>
      <c r="Z1796" s="3" t="s">
        <v>154</v>
      </c>
      <c r="AA1796" s="3" t="s">
        <v>154</v>
      </c>
      <c r="AB1796" s="3" t="s">
        <v>154</v>
      </c>
      <c r="AC1796" s="3" t="s">
        <v>154</v>
      </c>
      <c r="AD1796" s="3" t="s">
        <v>6151</v>
      </c>
      <c r="AE1796" s="3" t="s">
        <v>6151</v>
      </c>
      <c r="AF1796" s="3" t="s">
        <v>154</v>
      </c>
      <c r="AG1796" s="3" t="s">
        <v>154</v>
      </c>
      <c r="AH1796" s="3" t="s">
        <v>6478</v>
      </c>
      <c r="AI1796" s="3" t="s">
        <v>6482</v>
      </c>
      <c r="AJ1796" s="3" t="s">
        <v>6032</v>
      </c>
    </row>
    <row r="1797" spans="1:36" ht="15">
      <c r="A1797" s="10">
        <v>1900</v>
      </c>
      <c r="B1797" t="str">
        <f>IF(K1797="总计","",INDEX(主数据!A:AD,MATCH(J1797,主数据!A:A,0),9))</f>
        <v>华南大区公司</v>
      </c>
      <c r="C1797" t="str">
        <f>IF(K1797="","",INDEX(主数据!A:AD,MATCH(J1797,主数据!A:A,0),11))</f>
        <v>深圳东区</v>
      </c>
      <c r="D1797" t="str">
        <f t="shared" si="112"/>
        <v>SZ17物业服务费定额</v>
      </c>
      <c r="E1797" s="13" t="str">
        <f t="shared" si="114"/>
        <v/>
      </c>
      <c r="F1797" s="13" t="str">
        <f>IF(E1797="","",IFERROR(IF(IF(K1797="","",INDEX(收费标合同信息维护!A:Q,MATCH(D1797,收费标合同信息维护!J:J,0),10))=D1797,"有","无"),"无"))</f>
        <v/>
      </c>
      <c r="G1797" s="13" t="str">
        <f t="shared" si="113"/>
        <v>SZ17物业服务费定额115.00</v>
      </c>
      <c r="H1797" s="13" t="str">
        <f t="shared" si="115"/>
        <v>115.00</v>
      </c>
      <c r="I1797" s="13" t="str">
        <f>IF(G1797="","",IFERROR(IF(IF(K1797="","",INDEX(收费标合同信息维护!A:Q,MATCH(G1797,收费标合同信息维护!M:M,0),13))=G1797,"有","无"),"无"))</f>
        <v>无</v>
      </c>
      <c r="J1797" s="3" t="s">
        <v>2929</v>
      </c>
      <c r="K1797" s="3" t="s">
        <v>10417</v>
      </c>
      <c r="L1797" s="3" t="s">
        <v>6025</v>
      </c>
      <c r="M1797" s="3" t="s">
        <v>6026</v>
      </c>
      <c r="N1797" s="3" t="s">
        <v>6477</v>
      </c>
      <c r="O1797" s="3" t="s">
        <v>6478</v>
      </c>
      <c r="P1797" s="3" t="s">
        <v>10422</v>
      </c>
      <c r="Q1797" s="3" t="s">
        <v>10423</v>
      </c>
      <c r="R1797" s="3" t="s">
        <v>6490</v>
      </c>
      <c r="S1797" s="3" t="s">
        <v>6491</v>
      </c>
      <c r="T1797" s="3" t="s">
        <v>6915</v>
      </c>
      <c r="U1797" s="3" t="s">
        <v>154</v>
      </c>
      <c r="V1797" s="3" t="s">
        <v>154</v>
      </c>
      <c r="W1797" s="3" t="s">
        <v>10424</v>
      </c>
      <c r="X1797" s="3" t="s">
        <v>154</v>
      </c>
      <c r="Y1797" s="3" t="s">
        <v>154</v>
      </c>
      <c r="Z1797" s="3" t="s">
        <v>154</v>
      </c>
      <c r="AA1797" s="3" t="s">
        <v>154</v>
      </c>
      <c r="AB1797" s="3" t="s">
        <v>154</v>
      </c>
      <c r="AC1797" s="3" t="s">
        <v>154</v>
      </c>
      <c r="AD1797" s="3" t="s">
        <v>6151</v>
      </c>
      <c r="AE1797" s="3" t="s">
        <v>6151</v>
      </c>
      <c r="AF1797" s="3" t="s">
        <v>154</v>
      </c>
      <c r="AG1797" s="3" t="s">
        <v>154</v>
      </c>
      <c r="AH1797" s="3" t="s">
        <v>6478</v>
      </c>
      <c r="AI1797" s="3" t="s">
        <v>6482</v>
      </c>
      <c r="AJ1797" s="3" t="s">
        <v>6033</v>
      </c>
    </row>
    <row r="1798" spans="1:36" ht="30">
      <c r="A1798" s="10">
        <v>1901</v>
      </c>
      <c r="B1798" t="str">
        <f>IF(K1798="总计","",INDEX(主数据!A:AD,MATCH(J1798,主数据!A:A,0),9))</f>
        <v>华南大区公司</v>
      </c>
      <c r="C1798" t="str">
        <f>IF(K1798="","",INDEX(主数据!A:AD,MATCH(J1798,主数据!A:A,0),11))</f>
        <v>深圳东区</v>
      </c>
      <c r="D1798" t="str">
        <f t="shared" si="112"/>
        <v>SZ17物业服务费标准方式1.20</v>
      </c>
      <c r="E1798" s="13" t="str">
        <f t="shared" si="114"/>
        <v>1.20</v>
      </c>
      <c r="F1798" s="13" t="str">
        <f>IF(E1798="","",IFERROR(IF(IF(K1798="","",INDEX(收费标合同信息维护!A:Q,MATCH(D1798,收费标合同信息维护!J:J,0),10))=D1798,"有","无"),"无"))</f>
        <v>无</v>
      </c>
      <c r="G1798" s="13" t="str">
        <f t="shared" si="113"/>
        <v/>
      </c>
      <c r="H1798" s="13" t="str">
        <f t="shared" si="115"/>
        <v/>
      </c>
      <c r="I1798" s="13" t="str">
        <f>IF(G1798="","",IFERROR(IF(IF(K1798="","",INDEX(收费标合同信息维护!A:Q,MATCH(G1798,收费标合同信息维护!M:M,0),13))=G1798,"有","无"),"无"))</f>
        <v/>
      </c>
      <c r="J1798" s="3" t="s">
        <v>2929</v>
      </c>
      <c r="K1798" s="3" t="s">
        <v>10417</v>
      </c>
      <c r="L1798" s="3" t="s">
        <v>6025</v>
      </c>
      <c r="M1798" s="3" t="s">
        <v>6026</v>
      </c>
      <c r="N1798" s="3" t="s">
        <v>6477</v>
      </c>
      <c r="O1798" s="3" t="s">
        <v>6478</v>
      </c>
      <c r="P1798" s="3" t="s">
        <v>10425</v>
      </c>
      <c r="Q1798" s="3" t="s">
        <v>10426</v>
      </c>
      <c r="R1798" s="3" t="s">
        <v>6484</v>
      </c>
      <c r="S1798" s="3" t="s">
        <v>6491</v>
      </c>
      <c r="T1798" s="3" t="s">
        <v>7100</v>
      </c>
      <c r="U1798" s="3" t="s">
        <v>154</v>
      </c>
      <c r="V1798" s="3" t="s">
        <v>6614</v>
      </c>
      <c r="W1798" s="3" t="s">
        <v>154</v>
      </c>
      <c r="X1798" s="3" t="s">
        <v>154</v>
      </c>
      <c r="Y1798" s="3" t="s">
        <v>154</v>
      </c>
      <c r="Z1798" s="3" t="s">
        <v>154</v>
      </c>
      <c r="AA1798" s="3" t="s">
        <v>154</v>
      </c>
      <c r="AB1798" s="3" t="s">
        <v>154</v>
      </c>
      <c r="AC1798" s="3" t="s">
        <v>154</v>
      </c>
      <c r="AD1798" s="3" t="s">
        <v>6151</v>
      </c>
      <c r="AE1798" s="3" t="s">
        <v>6151</v>
      </c>
      <c r="AF1798" s="3" t="s">
        <v>154</v>
      </c>
      <c r="AG1798" s="3" t="s">
        <v>154</v>
      </c>
      <c r="AH1798" s="3" t="s">
        <v>6478</v>
      </c>
      <c r="AI1798" s="3" t="s">
        <v>6482</v>
      </c>
      <c r="AJ1798" s="3" t="s">
        <v>10427</v>
      </c>
    </row>
    <row r="1799" spans="1:36" ht="15">
      <c r="A1799" s="10">
        <v>1902</v>
      </c>
      <c r="B1799" t="str">
        <f>IF(K1799="总计","",INDEX(主数据!A:AD,MATCH(J1799,主数据!A:A,0),9))</f>
        <v>华南大区公司</v>
      </c>
      <c r="C1799" t="str">
        <f>IF(K1799="","",INDEX(主数据!A:AD,MATCH(J1799,主数据!A:A,0),11))</f>
        <v>深圳东区</v>
      </c>
      <c r="D1799" t="str">
        <f t="shared" si="112"/>
        <v>SZ17物业服务费标准方式2.10</v>
      </c>
      <c r="E1799" s="13" t="str">
        <f t="shared" si="114"/>
        <v>2.10</v>
      </c>
      <c r="F1799" s="13" t="str">
        <f>IF(E1799="","",IFERROR(IF(IF(K1799="","",INDEX(收费标合同信息维护!A:Q,MATCH(D1799,收费标合同信息维护!J:J,0),10))=D1799,"有","无"),"无"))</f>
        <v>无</v>
      </c>
      <c r="G1799" s="13" t="str">
        <f t="shared" si="113"/>
        <v/>
      </c>
      <c r="H1799" s="13" t="str">
        <f t="shared" si="115"/>
        <v/>
      </c>
      <c r="I1799" s="13" t="str">
        <f>IF(G1799="","",IFERROR(IF(IF(K1799="","",INDEX(收费标合同信息维护!A:Q,MATCH(G1799,收费标合同信息维护!M:M,0),13))=G1799,"有","无"),"无"))</f>
        <v/>
      </c>
      <c r="J1799" s="3" t="s">
        <v>2929</v>
      </c>
      <c r="K1799" s="3" t="s">
        <v>10417</v>
      </c>
      <c r="L1799" s="3" t="s">
        <v>6025</v>
      </c>
      <c r="M1799" s="3" t="s">
        <v>6026</v>
      </c>
      <c r="N1799" s="3" t="s">
        <v>6477</v>
      </c>
      <c r="O1799" s="3" t="s">
        <v>6478</v>
      </c>
      <c r="P1799" s="3" t="s">
        <v>10428</v>
      </c>
      <c r="Q1799" s="3" t="s">
        <v>9054</v>
      </c>
      <c r="R1799" s="3" t="s">
        <v>6484</v>
      </c>
      <c r="S1799" s="3" t="s">
        <v>6491</v>
      </c>
      <c r="T1799" s="3" t="s">
        <v>7100</v>
      </c>
      <c r="U1799" s="3" t="s">
        <v>154</v>
      </c>
      <c r="V1799" s="3" t="s">
        <v>8269</v>
      </c>
      <c r="W1799" s="3" t="s">
        <v>154</v>
      </c>
      <c r="X1799" s="3" t="s">
        <v>154</v>
      </c>
      <c r="Y1799" s="3" t="s">
        <v>154</v>
      </c>
      <c r="Z1799" s="3" t="s">
        <v>154</v>
      </c>
      <c r="AA1799" s="3" t="s">
        <v>154</v>
      </c>
      <c r="AB1799" s="3" t="s">
        <v>154</v>
      </c>
      <c r="AC1799" s="3" t="s">
        <v>154</v>
      </c>
      <c r="AD1799" s="3" t="s">
        <v>6151</v>
      </c>
      <c r="AE1799" s="3" t="s">
        <v>6151</v>
      </c>
      <c r="AF1799" s="3" t="s">
        <v>154</v>
      </c>
      <c r="AG1799" s="3" t="s">
        <v>154</v>
      </c>
      <c r="AH1799" s="3" t="s">
        <v>6478</v>
      </c>
      <c r="AI1799" s="3" t="s">
        <v>6482</v>
      </c>
      <c r="AJ1799" s="3" t="s">
        <v>12</v>
      </c>
    </row>
    <row r="1800" spans="1:36" ht="30">
      <c r="A1800" s="10">
        <v>1903</v>
      </c>
      <c r="B1800" t="str">
        <f>IF(K1800="总计","",INDEX(主数据!A:AD,MATCH(J1800,主数据!A:A,0),9))</f>
        <v>华南大区公司</v>
      </c>
      <c r="C1800" t="str">
        <f>IF(K1800="","",INDEX(主数据!A:AD,MATCH(J1800,主数据!A:A,0),11))</f>
        <v>深圳东区</v>
      </c>
      <c r="D1800" t="str">
        <f t="shared" si="112"/>
        <v>SZ17物业服务费标准方式2.30</v>
      </c>
      <c r="E1800" s="13" t="str">
        <f t="shared" si="114"/>
        <v>2.30</v>
      </c>
      <c r="F1800" s="13" t="str">
        <f>IF(E1800="","",IFERROR(IF(IF(K1800="","",INDEX(收费标合同信息维护!A:Q,MATCH(D1800,收费标合同信息维护!J:J,0),10))=D1800,"有","无"),"无"))</f>
        <v>无</v>
      </c>
      <c r="G1800" s="13" t="str">
        <f t="shared" si="113"/>
        <v/>
      </c>
      <c r="H1800" s="13" t="str">
        <f t="shared" si="115"/>
        <v/>
      </c>
      <c r="I1800" s="13" t="str">
        <f>IF(G1800="","",IFERROR(IF(IF(K1800="","",INDEX(收费标合同信息维护!A:Q,MATCH(G1800,收费标合同信息维护!M:M,0),13))=G1800,"有","无"),"无"))</f>
        <v/>
      </c>
      <c r="J1800" s="3" t="s">
        <v>2929</v>
      </c>
      <c r="K1800" s="3" t="s">
        <v>10417</v>
      </c>
      <c r="L1800" s="3" t="s">
        <v>6025</v>
      </c>
      <c r="M1800" s="3" t="s">
        <v>6026</v>
      </c>
      <c r="N1800" s="3" t="s">
        <v>6477</v>
      </c>
      <c r="O1800" s="3" t="s">
        <v>6478</v>
      </c>
      <c r="P1800" s="3" t="s">
        <v>10429</v>
      </c>
      <c r="Q1800" s="3" t="s">
        <v>10430</v>
      </c>
      <c r="R1800" s="3" t="s">
        <v>6484</v>
      </c>
      <c r="S1800" s="3" t="s">
        <v>6491</v>
      </c>
      <c r="T1800" s="3" t="s">
        <v>7100</v>
      </c>
      <c r="U1800" s="3" t="s">
        <v>154</v>
      </c>
      <c r="V1800" s="3" t="s">
        <v>7313</v>
      </c>
      <c r="W1800" s="3" t="s">
        <v>154</v>
      </c>
      <c r="X1800" s="3" t="s">
        <v>154</v>
      </c>
      <c r="Y1800" s="3" t="s">
        <v>154</v>
      </c>
      <c r="Z1800" s="3" t="s">
        <v>154</v>
      </c>
      <c r="AA1800" s="3" t="s">
        <v>154</v>
      </c>
      <c r="AB1800" s="3" t="s">
        <v>154</v>
      </c>
      <c r="AC1800" s="3" t="s">
        <v>154</v>
      </c>
      <c r="AD1800" s="3" t="s">
        <v>6151</v>
      </c>
      <c r="AE1800" s="3" t="s">
        <v>6151</v>
      </c>
      <c r="AF1800" s="3" t="s">
        <v>154</v>
      </c>
      <c r="AG1800" s="3" t="s">
        <v>154</v>
      </c>
      <c r="AH1800" s="3" t="s">
        <v>6478</v>
      </c>
      <c r="AI1800" s="3" t="s">
        <v>6482</v>
      </c>
      <c r="AJ1800" s="3" t="s">
        <v>6031</v>
      </c>
    </row>
    <row r="1801" spans="1:36" ht="15">
      <c r="A1801" s="10">
        <v>1904</v>
      </c>
      <c r="B1801" t="str">
        <f>IF(K1801="总计","",INDEX(主数据!A:AD,MATCH(J1801,主数据!A:A,0),9))</f>
        <v>华南大区公司</v>
      </c>
      <c r="C1801" t="str">
        <f>IF(K1801="","",INDEX(主数据!A:AD,MATCH(J1801,主数据!A:A,0),11))</f>
        <v>深圳东区</v>
      </c>
      <c r="D1801" t="str">
        <f t="shared" si="112"/>
        <v>SZ17物业服务费直接录入</v>
      </c>
      <c r="E1801" s="13" t="str">
        <f t="shared" si="114"/>
        <v/>
      </c>
      <c r="F1801" s="13" t="str">
        <f>IF(E1801="","",IFERROR(IF(IF(K1801="","",INDEX(收费标合同信息维护!A:Q,MATCH(D1801,收费标合同信息维护!J:J,0),10))=D1801,"有","无"),"无"))</f>
        <v/>
      </c>
      <c r="G1801" s="13" t="str">
        <f t="shared" si="113"/>
        <v/>
      </c>
      <c r="H1801" s="13" t="str">
        <f t="shared" si="115"/>
        <v/>
      </c>
      <c r="I1801" s="13" t="str">
        <f>IF(G1801="","",IFERROR(IF(IF(K1801="","",INDEX(收费标合同信息维护!A:Q,MATCH(G1801,收费标合同信息维护!M:M,0),13))=G1801,"有","无"),"无"))</f>
        <v/>
      </c>
      <c r="J1801" s="3" t="s">
        <v>2929</v>
      </c>
      <c r="K1801" s="3" t="s">
        <v>10417</v>
      </c>
      <c r="L1801" s="3" t="s">
        <v>6025</v>
      </c>
      <c r="M1801" s="3" t="s">
        <v>6026</v>
      </c>
      <c r="N1801" s="3" t="s">
        <v>6477</v>
      </c>
      <c r="O1801" s="3" t="s">
        <v>6478</v>
      </c>
      <c r="P1801" s="3" t="s">
        <v>10431</v>
      </c>
      <c r="Q1801" s="3" t="s">
        <v>10432</v>
      </c>
      <c r="R1801" s="3" t="s">
        <v>6479</v>
      </c>
      <c r="S1801" s="3" t="s">
        <v>6480</v>
      </c>
      <c r="T1801" s="3" t="s">
        <v>6882</v>
      </c>
      <c r="U1801" s="3" t="s">
        <v>154</v>
      </c>
      <c r="V1801" s="3" t="s">
        <v>154</v>
      </c>
      <c r="W1801" s="3" t="s">
        <v>154</v>
      </c>
      <c r="X1801" s="3" t="s">
        <v>154</v>
      </c>
      <c r="Y1801" s="3" t="s">
        <v>154</v>
      </c>
      <c r="Z1801" s="3" t="s">
        <v>154</v>
      </c>
      <c r="AA1801" s="3" t="s">
        <v>154</v>
      </c>
      <c r="AB1801" s="3" t="s">
        <v>154</v>
      </c>
      <c r="AC1801" s="3" t="s">
        <v>154</v>
      </c>
      <c r="AD1801" s="3" t="s">
        <v>6151</v>
      </c>
      <c r="AE1801" s="3" t="s">
        <v>6151</v>
      </c>
      <c r="AF1801" s="3" t="s">
        <v>154</v>
      </c>
      <c r="AG1801" s="3" t="s">
        <v>154</v>
      </c>
      <c r="AH1801" s="3" t="s">
        <v>6478</v>
      </c>
      <c r="AI1801" s="3" t="s">
        <v>6482</v>
      </c>
      <c r="AJ1801" s="3" t="s">
        <v>6032</v>
      </c>
    </row>
    <row r="1802" spans="1:36" ht="15">
      <c r="A1802" s="10">
        <v>1905</v>
      </c>
      <c r="B1802" t="str">
        <f>IF(K1802="总计","",INDEX(主数据!A:AD,MATCH(J1802,主数据!A:A,0),9))</f>
        <v>华南大区公司</v>
      </c>
      <c r="C1802" t="str">
        <f>IF(K1802="","",INDEX(主数据!A:AD,MATCH(J1802,主数据!A:A,0),11))</f>
        <v>深圳东区</v>
      </c>
      <c r="D1802" t="str">
        <f t="shared" si="112"/>
        <v>SZ17维修基金标准方式0.15</v>
      </c>
      <c r="E1802" s="13" t="str">
        <f t="shared" si="114"/>
        <v>0.15</v>
      </c>
      <c r="F1802" s="13" t="str">
        <f>IF(E1802="","",IFERROR(IF(IF(K1802="","",INDEX(收费标合同信息维护!A:Q,MATCH(D1802,收费标合同信息维护!J:J,0),10))=D1802,"有","无"),"无"))</f>
        <v>无</v>
      </c>
      <c r="G1802" s="13" t="str">
        <f t="shared" si="113"/>
        <v/>
      </c>
      <c r="H1802" s="13" t="str">
        <f t="shared" si="115"/>
        <v/>
      </c>
      <c r="I1802" s="13" t="str">
        <f>IF(G1802="","",IFERROR(IF(IF(K1802="","",INDEX(收费标合同信息维护!A:Q,MATCH(G1802,收费标合同信息维护!M:M,0),13))=G1802,"有","无"),"无"))</f>
        <v/>
      </c>
      <c r="J1802" s="3" t="s">
        <v>2929</v>
      </c>
      <c r="K1802" s="3" t="s">
        <v>10417</v>
      </c>
      <c r="L1802" s="3" t="s">
        <v>6696</v>
      </c>
      <c r="M1802" s="3" t="s">
        <v>6697</v>
      </c>
      <c r="N1802" s="3" t="s">
        <v>6477</v>
      </c>
      <c r="O1802" s="3" t="s">
        <v>6478</v>
      </c>
      <c r="P1802" s="3" t="s">
        <v>10433</v>
      </c>
      <c r="Q1802" s="3" t="s">
        <v>6697</v>
      </c>
      <c r="R1802" s="3" t="s">
        <v>6484</v>
      </c>
      <c r="S1802" s="3" t="s">
        <v>6491</v>
      </c>
      <c r="T1802" s="3" t="s">
        <v>7100</v>
      </c>
      <c r="U1802" s="3" t="s">
        <v>154</v>
      </c>
      <c r="V1802" s="3" t="s">
        <v>6891</v>
      </c>
      <c r="W1802" s="3" t="s">
        <v>154</v>
      </c>
      <c r="X1802" s="3" t="s">
        <v>154</v>
      </c>
      <c r="Y1802" s="3" t="s">
        <v>154</v>
      </c>
      <c r="Z1802" s="3" t="s">
        <v>154</v>
      </c>
      <c r="AA1802" s="3" t="s">
        <v>154</v>
      </c>
      <c r="AB1802" s="3" t="s">
        <v>154</v>
      </c>
      <c r="AC1802" s="3" t="s">
        <v>154</v>
      </c>
      <c r="AD1802" s="3" t="s">
        <v>6151</v>
      </c>
      <c r="AE1802" s="3" t="s">
        <v>6151</v>
      </c>
      <c r="AF1802" s="3" t="s">
        <v>154</v>
      </c>
      <c r="AG1802" s="3" t="s">
        <v>154</v>
      </c>
      <c r="AH1802" s="3" t="s">
        <v>6478</v>
      </c>
      <c r="AI1802" s="3" t="s">
        <v>6482</v>
      </c>
      <c r="AJ1802" s="3" t="s">
        <v>8896</v>
      </c>
    </row>
    <row r="1803" spans="1:36" ht="15">
      <c r="A1803" s="10">
        <v>1906</v>
      </c>
      <c r="B1803" t="str">
        <f>IF(K1803="总计","",INDEX(主数据!A:AD,MATCH(J1803,主数据!A:A,0),9))</f>
        <v>华南大区公司</v>
      </c>
      <c r="C1803" t="str">
        <f>IF(K1803="","",INDEX(主数据!A:AD,MATCH(J1803,主数据!A:A,0),11))</f>
        <v>深圳东区</v>
      </c>
      <c r="D1803" t="str">
        <f t="shared" si="112"/>
        <v>SZ17非自有房屋租赁直接录入</v>
      </c>
      <c r="E1803" s="13" t="str">
        <f t="shared" si="114"/>
        <v/>
      </c>
      <c r="F1803" s="13" t="str">
        <f>IF(E1803="","",IFERROR(IF(IF(K1803="","",INDEX(收费标合同信息维护!A:Q,MATCH(D1803,收费标合同信息维护!J:J,0),10))=D1803,"有","无"),"无"))</f>
        <v/>
      </c>
      <c r="G1803" s="13" t="str">
        <f t="shared" si="113"/>
        <v/>
      </c>
      <c r="H1803" s="13" t="str">
        <f t="shared" si="115"/>
        <v/>
      </c>
      <c r="I1803" s="13" t="str">
        <f>IF(G1803="","",IFERROR(IF(IF(K1803="","",INDEX(收费标合同信息维护!A:Q,MATCH(G1803,收费标合同信息维护!M:M,0),13))=G1803,"有","无"),"无"))</f>
        <v/>
      </c>
      <c r="J1803" s="3" t="s">
        <v>2929</v>
      </c>
      <c r="K1803" s="3" t="s">
        <v>10417</v>
      </c>
      <c r="L1803" s="3" t="s">
        <v>6699</v>
      </c>
      <c r="M1803" s="3" t="s">
        <v>6700</v>
      </c>
      <c r="N1803" s="3" t="s">
        <v>6477</v>
      </c>
      <c r="O1803" s="3" t="s">
        <v>6478</v>
      </c>
      <c r="P1803" s="3" t="s">
        <v>10434</v>
      </c>
      <c r="Q1803" s="3" t="s">
        <v>10098</v>
      </c>
      <c r="R1803" s="3" t="s">
        <v>6479</v>
      </c>
      <c r="S1803" s="3" t="s">
        <v>6480</v>
      </c>
      <c r="T1803" s="3" t="s">
        <v>7411</v>
      </c>
      <c r="U1803" s="3" t="s">
        <v>154</v>
      </c>
      <c r="V1803" s="3" t="s">
        <v>154</v>
      </c>
      <c r="W1803" s="3" t="s">
        <v>154</v>
      </c>
      <c r="X1803" s="3" t="s">
        <v>154</v>
      </c>
      <c r="Y1803" s="3" t="s">
        <v>154</v>
      </c>
      <c r="Z1803" s="3" t="s">
        <v>154</v>
      </c>
      <c r="AA1803" s="3" t="s">
        <v>154</v>
      </c>
      <c r="AB1803" s="3" t="s">
        <v>154</v>
      </c>
      <c r="AC1803" s="3" t="s">
        <v>154</v>
      </c>
      <c r="AD1803" s="3" t="s">
        <v>6151</v>
      </c>
      <c r="AE1803" s="3" t="s">
        <v>6151</v>
      </c>
      <c r="AF1803" s="3" t="s">
        <v>154</v>
      </c>
      <c r="AG1803" s="3" t="s">
        <v>154</v>
      </c>
      <c r="AH1803" s="3" t="s">
        <v>6478</v>
      </c>
      <c r="AI1803" s="3" t="s">
        <v>6482</v>
      </c>
      <c r="AJ1803" s="3" t="s">
        <v>46</v>
      </c>
    </row>
    <row r="1804" spans="1:36" ht="15">
      <c r="A1804" s="10">
        <v>1907</v>
      </c>
      <c r="B1804" t="str">
        <f>IF(K1804="总计","",INDEX(主数据!A:AD,MATCH(J1804,主数据!A:A,0),9))</f>
        <v>华南大区公司</v>
      </c>
      <c r="C1804" t="str">
        <f>IF(K1804="","",INDEX(主数据!A:AD,MATCH(J1804,主数据!A:A,0),11))</f>
        <v>深圳东区</v>
      </c>
      <c r="D1804" t="str">
        <f t="shared" si="112"/>
        <v>SZ17非自有房屋租赁定额</v>
      </c>
      <c r="E1804" s="13" t="str">
        <f t="shared" si="114"/>
        <v/>
      </c>
      <c r="F1804" s="13" t="str">
        <f>IF(E1804="","",IFERROR(IF(IF(K1804="","",INDEX(收费标合同信息维护!A:Q,MATCH(D1804,收费标合同信息维护!J:J,0),10))=D1804,"有","无"),"无"))</f>
        <v/>
      </c>
      <c r="G1804" s="13" t="str">
        <f t="shared" si="113"/>
        <v>SZ17非自有房屋租赁定额550.00</v>
      </c>
      <c r="H1804" s="13" t="str">
        <f t="shared" si="115"/>
        <v>550.00</v>
      </c>
      <c r="I1804" s="13" t="str">
        <f>IF(G1804="","",IFERROR(IF(IF(K1804="","",INDEX(收费标合同信息维护!A:Q,MATCH(G1804,收费标合同信息维护!M:M,0),13))=G1804,"有","无"),"无"))</f>
        <v>无</v>
      </c>
      <c r="J1804" s="3" t="s">
        <v>2929</v>
      </c>
      <c r="K1804" s="3" t="s">
        <v>10417</v>
      </c>
      <c r="L1804" s="3" t="s">
        <v>6699</v>
      </c>
      <c r="M1804" s="3" t="s">
        <v>6700</v>
      </c>
      <c r="N1804" s="3" t="s">
        <v>6477</v>
      </c>
      <c r="O1804" s="3" t="s">
        <v>6478</v>
      </c>
      <c r="P1804" s="3" t="s">
        <v>10435</v>
      </c>
      <c r="Q1804" s="3" t="s">
        <v>10436</v>
      </c>
      <c r="R1804" s="3" t="s">
        <v>6490</v>
      </c>
      <c r="S1804" s="3" t="s">
        <v>6491</v>
      </c>
      <c r="T1804" s="3" t="s">
        <v>7127</v>
      </c>
      <c r="U1804" s="3" t="s">
        <v>154</v>
      </c>
      <c r="V1804" s="3" t="s">
        <v>154</v>
      </c>
      <c r="W1804" s="3" t="s">
        <v>10437</v>
      </c>
      <c r="X1804" s="3" t="s">
        <v>154</v>
      </c>
      <c r="Y1804" s="3" t="s">
        <v>154</v>
      </c>
      <c r="Z1804" s="3" t="s">
        <v>154</v>
      </c>
      <c r="AA1804" s="3" t="s">
        <v>154</v>
      </c>
      <c r="AB1804" s="3" t="s">
        <v>154</v>
      </c>
      <c r="AC1804" s="3" t="s">
        <v>154</v>
      </c>
      <c r="AD1804" s="3" t="s">
        <v>6151</v>
      </c>
      <c r="AE1804" s="3" t="s">
        <v>6151</v>
      </c>
      <c r="AF1804" s="3" t="s">
        <v>154</v>
      </c>
      <c r="AG1804" s="3" t="s">
        <v>154</v>
      </c>
      <c r="AH1804" s="3" t="s">
        <v>6478</v>
      </c>
      <c r="AI1804" s="3" t="s">
        <v>6482</v>
      </c>
      <c r="AJ1804" s="3" t="s">
        <v>6033</v>
      </c>
    </row>
    <row r="1805" spans="1:36" ht="15">
      <c r="A1805" s="10">
        <v>1908</v>
      </c>
      <c r="B1805" t="str">
        <f>IF(K1805="总计","",INDEX(主数据!A:AD,MATCH(J1805,主数据!A:A,0),9))</f>
        <v>华南大区公司</v>
      </c>
      <c r="C1805" t="str">
        <f>IF(K1805="","",INDEX(主数据!A:AD,MATCH(J1805,主数据!A:A,0),11))</f>
        <v>深圳东区</v>
      </c>
      <c r="D1805" t="str">
        <f t="shared" si="112"/>
        <v>SZ17非自有房屋租赁定额</v>
      </c>
      <c r="E1805" s="13" t="str">
        <f t="shared" si="114"/>
        <v/>
      </c>
      <c r="F1805" s="13" t="str">
        <f>IF(E1805="","",IFERROR(IF(IF(K1805="","",INDEX(收费标合同信息维护!A:Q,MATCH(D1805,收费标合同信息维护!J:J,0),10))=D1805,"有","无"),"无"))</f>
        <v/>
      </c>
      <c r="G1805" s="13" t="str">
        <f t="shared" si="113"/>
        <v>SZ17非自有房屋租赁定额1000.00</v>
      </c>
      <c r="H1805" s="13" t="str">
        <f t="shared" si="115"/>
        <v>1000.00</v>
      </c>
      <c r="I1805" s="13" t="str">
        <f>IF(G1805="","",IFERROR(IF(IF(K1805="","",INDEX(收费标合同信息维护!A:Q,MATCH(G1805,收费标合同信息维护!M:M,0),13))=G1805,"有","无"),"无"))</f>
        <v>无</v>
      </c>
      <c r="J1805" s="3" t="s">
        <v>2929</v>
      </c>
      <c r="K1805" s="3" t="s">
        <v>10417</v>
      </c>
      <c r="L1805" s="3" t="s">
        <v>6699</v>
      </c>
      <c r="M1805" s="3" t="s">
        <v>6700</v>
      </c>
      <c r="N1805" s="3" t="s">
        <v>6477</v>
      </c>
      <c r="O1805" s="3" t="s">
        <v>6478</v>
      </c>
      <c r="P1805" s="3" t="s">
        <v>10438</v>
      </c>
      <c r="Q1805" s="3" t="s">
        <v>10439</v>
      </c>
      <c r="R1805" s="3" t="s">
        <v>6490</v>
      </c>
      <c r="S1805" s="3" t="s">
        <v>6491</v>
      </c>
      <c r="T1805" s="3" t="s">
        <v>7127</v>
      </c>
      <c r="U1805" s="3" t="s">
        <v>154</v>
      </c>
      <c r="V1805" s="3" t="s">
        <v>154</v>
      </c>
      <c r="W1805" s="3" t="s">
        <v>7552</v>
      </c>
      <c r="X1805" s="3" t="s">
        <v>154</v>
      </c>
      <c r="Y1805" s="3" t="s">
        <v>154</v>
      </c>
      <c r="Z1805" s="3" t="s">
        <v>154</v>
      </c>
      <c r="AA1805" s="3" t="s">
        <v>154</v>
      </c>
      <c r="AB1805" s="3" t="s">
        <v>154</v>
      </c>
      <c r="AC1805" s="3" t="s">
        <v>154</v>
      </c>
      <c r="AD1805" s="3" t="s">
        <v>6151</v>
      </c>
      <c r="AE1805" s="3" t="s">
        <v>6151</v>
      </c>
      <c r="AF1805" s="3" t="s">
        <v>154</v>
      </c>
      <c r="AG1805" s="3" t="s">
        <v>154</v>
      </c>
      <c r="AH1805" s="3" t="s">
        <v>6478</v>
      </c>
      <c r="AI1805" s="3" t="s">
        <v>6482</v>
      </c>
      <c r="AJ1805" s="3" t="s">
        <v>6033</v>
      </c>
    </row>
    <row r="1806" spans="1:36" ht="15">
      <c r="A1806" s="10">
        <v>1909</v>
      </c>
      <c r="B1806" t="str">
        <f>IF(K1806="总计","",INDEX(主数据!A:AD,MATCH(J1806,主数据!A:A,0),9))</f>
        <v>华南大区公司</v>
      </c>
      <c r="C1806" t="str">
        <f>IF(K1806="","",INDEX(主数据!A:AD,MATCH(J1806,主数据!A:A,0),11))</f>
        <v>深圳东区</v>
      </c>
      <c r="D1806" t="str">
        <f t="shared" si="112"/>
        <v>SZ17非自有房屋租赁定额</v>
      </c>
      <c r="E1806" s="13" t="str">
        <f t="shared" si="114"/>
        <v/>
      </c>
      <c r="F1806" s="13" t="str">
        <f>IF(E1806="","",IFERROR(IF(IF(K1806="","",INDEX(收费标合同信息维护!A:Q,MATCH(D1806,收费标合同信息维护!J:J,0),10))=D1806,"有","无"),"无"))</f>
        <v/>
      </c>
      <c r="G1806" s="13" t="str">
        <f t="shared" si="113"/>
        <v>SZ17非自有房屋租赁定额1035.00</v>
      </c>
      <c r="H1806" s="13" t="str">
        <f t="shared" si="115"/>
        <v>1035.00</v>
      </c>
      <c r="I1806" s="13" t="str">
        <f>IF(G1806="","",IFERROR(IF(IF(K1806="","",INDEX(收费标合同信息维护!A:Q,MATCH(G1806,收费标合同信息维护!M:M,0),13))=G1806,"有","无"),"无"))</f>
        <v>无</v>
      </c>
      <c r="J1806" s="3" t="s">
        <v>2929</v>
      </c>
      <c r="K1806" s="3" t="s">
        <v>10417</v>
      </c>
      <c r="L1806" s="3" t="s">
        <v>6699</v>
      </c>
      <c r="M1806" s="3" t="s">
        <v>6700</v>
      </c>
      <c r="N1806" s="3" t="s">
        <v>6477</v>
      </c>
      <c r="O1806" s="3" t="s">
        <v>6478</v>
      </c>
      <c r="P1806" s="3" t="s">
        <v>10440</v>
      </c>
      <c r="Q1806" s="3" t="s">
        <v>10441</v>
      </c>
      <c r="R1806" s="3" t="s">
        <v>6490</v>
      </c>
      <c r="S1806" s="3" t="s">
        <v>6491</v>
      </c>
      <c r="T1806" s="3" t="s">
        <v>7127</v>
      </c>
      <c r="U1806" s="3" t="s">
        <v>154</v>
      </c>
      <c r="V1806" s="3" t="s">
        <v>154</v>
      </c>
      <c r="W1806" s="3" t="s">
        <v>10442</v>
      </c>
      <c r="X1806" s="3" t="s">
        <v>154</v>
      </c>
      <c r="Y1806" s="3" t="s">
        <v>154</v>
      </c>
      <c r="Z1806" s="3" t="s">
        <v>154</v>
      </c>
      <c r="AA1806" s="3" t="s">
        <v>154</v>
      </c>
      <c r="AB1806" s="3" t="s">
        <v>154</v>
      </c>
      <c r="AC1806" s="3" t="s">
        <v>154</v>
      </c>
      <c r="AD1806" s="3" t="s">
        <v>6151</v>
      </c>
      <c r="AE1806" s="3" t="s">
        <v>6151</v>
      </c>
      <c r="AF1806" s="3" t="s">
        <v>154</v>
      </c>
      <c r="AG1806" s="3" t="s">
        <v>154</v>
      </c>
      <c r="AH1806" s="3" t="s">
        <v>6478</v>
      </c>
      <c r="AI1806" s="3" t="s">
        <v>6482</v>
      </c>
      <c r="AJ1806" s="3" t="s">
        <v>6032</v>
      </c>
    </row>
    <row r="1807" spans="1:36" ht="15">
      <c r="A1807" s="10">
        <v>1910</v>
      </c>
      <c r="B1807" t="str">
        <f>IF(K1807="总计","",INDEX(主数据!A:AD,MATCH(J1807,主数据!A:A,0),9))</f>
        <v>华南大区公司</v>
      </c>
      <c r="C1807" t="str">
        <f>IF(K1807="","",INDEX(主数据!A:AD,MATCH(J1807,主数据!A:A,0),11))</f>
        <v>深圳东区</v>
      </c>
      <c r="D1807" t="str">
        <f t="shared" si="112"/>
        <v>SZ17非自有房屋租赁定额</v>
      </c>
      <c r="E1807" s="13" t="str">
        <f t="shared" si="114"/>
        <v/>
      </c>
      <c r="F1807" s="13" t="str">
        <f>IF(E1807="","",IFERROR(IF(IF(K1807="","",INDEX(收费标合同信息维护!A:Q,MATCH(D1807,收费标合同信息维护!J:J,0),10))=D1807,"有","无"),"无"))</f>
        <v/>
      </c>
      <c r="G1807" s="13" t="str">
        <f t="shared" si="113"/>
        <v>SZ17非自有房屋租赁定额1100.00</v>
      </c>
      <c r="H1807" s="13" t="str">
        <f t="shared" si="115"/>
        <v>1100.00</v>
      </c>
      <c r="I1807" s="13" t="str">
        <f>IF(G1807="","",IFERROR(IF(IF(K1807="","",INDEX(收费标合同信息维护!A:Q,MATCH(G1807,收费标合同信息维护!M:M,0),13))=G1807,"有","无"),"无"))</f>
        <v>无</v>
      </c>
      <c r="J1807" s="3" t="s">
        <v>2929</v>
      </c>
      <c r="K1807" s="3" t="s">
        <v>10417</v>
      </c>
      <c r="L1807" s="3" t="s">
        <v>6699</v>
      </c>
      <c r="M1807" s="3" t="s">
        <v>6700</v>
      </c>
      <c r="N1807" s="3" t="s">
        <v>6477</v>
      </c>
      <c r="O1807" s="3" t="s">
        <v>6478</v>
      </c>
      <c r="P1807" s="3" t="s">
        <v>10443</v>
      </c>
      <c r="Q1807" s="3" t="s">
        <v>10444</v>
      </c>
      <c r="R1807" s="3" t="s">
        <v>6490</v>
      </c>
      <c r="S1807" s="3" t="s">
        <v>6491</v>
      </c>
      <c r="T1807" s="3" t="s">
        <v>7127</v>
      </c>
      <c r="U1807" s="3" t="s">
        <v>154</v>
      </c>
      <c r="V1807" s="3" t="s">
        <v>154</v>
      </c>
      <c r="W1807" s="3" t="s">
        <v>9309</v>
      </c>
      <c r="X1807" s="3" t="s">
        <v>154</v>
      </c>
      <c r="Y1807" s="3" t="s">
        <v>154</v>
      </c>
      <c r="Z1807" s="3" t="s">
        <v>154</v>
      </c>
      <c r="AA1807" s="3" t="s">
        <v>154</v>
      </c>
      <c r="AB1807" s="3" t="s">
        <v>154</v>
      </c>
      <c r="AC1807" s="3" t="s">
        <v>154</v>
      </c>
      <c r="AD1807" s="3" t="s">
        <v>6151</v>
      </c>
      <c r="AE1807" s="3" t="s">
        <v>6151</v>
      </c>
      <c r="AF1807" s="3" t="s">
        <v>154</v>
      </c>
      <c r="AG1807" s="3" t="s">
        <v>154</v>
      </c>
      <c r="AH1807" s="3" t="s">
        <v>6478</v>
      </c>
      <c r="AI1807" s="3" t="s">
        <v>6482</v>
      </c>
      <c r="AJ1807" s="3" t="s">
        <v>6033</v>
      </c>
    </row>
    <row r="1808" spans="1:36" ht="15">
      <c r="A1808" s="10">
        <v>1911</v>
      </c>
      <c r="B1808" t="str">
        <f>IF(K1808="总计","",INDEX(主数据!A:AD,MATCH(J1808,主数据!A:A,0),9))</f>
        <v>华南大区公司</v>
      </c>
      <c r="C1808" t="str">
        <f>IF(K1808="","",INDEX(主数据!A:AD,MATCH(J1808,主数据!A:A,0),11))</f>
        <v>深圳东区</v>
      </c>
      <c r="D1808" t="str">
        <f t="shared" si="112"/>
        <v>SZ17非自有房屋租赁定额</v>
      </c>
      <c r="E1808" s="13" t="str">
        <f t="shared" si="114"/>
        <v/>
      </c>
      <c r="F1808" s="13" t="str">
        <f>IF(E1808="","",IFERROR(IF(IF(K1808="","",INDEX(收费标合同信息维护!A:Q,MATCH(D1808,收费标合同信息维护!J:J,0),10))=D1808,"有","无"),"无"))</f>
        <v/>
      </c>
      <c r="G1808" s="13" t="str">
        <f t="shared" si="113"/>
        <v>SZ17非自有房屋租赁定额1140.00</v>
      </c>
      <c r="H1808" s="13" t="str">
        <f t="shared" si="115"/>
        <v>1140.00</v>
      </c>
      <c r="I1808" s="13" t="str">
        <f>IF(G1808="","",IFERROR(IF(IF(K1808="","",INDEX(收费标合同信息维护!A:Q,MATCH(G1808,收费标合同信息维护!M:M,0),13))=G1808,"有","无"),"无"))</f>
        <v>无</v>
      </c>
      <c r="J1808" s="3" t="s">
        <v>2929</v>
      </c>
      <c r="K1808" s="3" t="s">
        <v>10417</v>
      </c>
      <c r="L1808" s="3" t="s">
        <v>6699</v>
      </c>
      <c r="M1808" s="3" t="s">
        <v>6700</v>
      </c>
      <c r="N1808" s="3" t="s">
        <v>6477</v>
      </c>
      <c r="O1808" s="3" t="s">
        <v>6478</v>
      </c>
      <c r="P1808" s="3" t="s">
        <v>10445</v>
      </c>
      <c r="Q1808" s="3" t="s">
        <v>10446</v>
      </c>
      <c r="R1808" s="3" t="s">
        <v>6490</v>
      </c>
      <c r="S1808" s="3" t="s">
        <v>6491</v>
      </c>
      <c r="T1808" s="3" t="s">
        <v>7127</v>
      </c>
      <c r="U1808" s="3" t="s">
        <v>154</v>
      </c>
      <c r="V1808" s="3" t="s">
        <v>154</v>
      </c>
      <c r="W1808" s="3" t="s">
        <v>10447</v>
      </c>
      <c r="X1808" s="3" t="s">
        <v>154</v>
      </c>
      <c r="Y1808" s="3" t="s">
        <v>154</v>
      </c>
      <c r="Z1808" s="3" t="s">
        <v>154</v>
      </c>
      <c r="AA1808" s="3" t="s">
        <v>154</v>
      </c>
      <c r="AB1808" s="3" t="s">
        <v>154</v>
      </c>
      <c r="AC1808" s="3" t="s">
        <v>154</v>
      </c>
      <c r="AD1808" s="3" t="s">
        <v>6151</v>
      </c>
      <c r="AE1808" s="3" t="s">
        <v>6151</v>
      </c>
      <c r="AF1808" s="3" t="s">
        <v>154</v>
      </c>
      <c r="AG1808" s="3" t="s">
        <v>154</v>
      </c>
      <c r="AH1808" s="3" t="s">
        <v>6478</v>
      </c>
      <c r="AI1808" s="3" t="s">
        <v>6482</v>
      </c>
      <c r="AJ1808" s="3" t="s">
        <v>6033</v>
      </c>
    </row>
    <row r="1809" spans="1:36" ht="15">
      <c r="A1809" s="10">
        <v>1912</v>
      </c>
      <c r="B1809" t="str">
        <f>IF(K1809="总计","",INDEX(主数据!A:AD,MATCH(J1809,主数据!A:A,0),9))</f>
        <v>华南大区公司</v>
      </c>
      <c r="C1809" t="str">
        <f>IF(K1809="","",INDEX(主数据!A:AD,MATCH(J1809,主数据!A:A,0),11))</f>
        <v>深圳东区</v>
      </c>
      <c r="D1809" t="str">
        <f t="shared" si="112"/>
        <v>SZ17非自有房屋租赁定额</v>
      </c>
      <c r="E1809" s="13" t="str">
        <f t="shared" si="114"/>
        <v/>
      </c>
      <c r="F1809" s="13" t="str">
        <f>IF(E1809="","",IFERROR(IF(IF(K1809="","",INDEX(收费标合同信息维护!A:Q,MATCH(D1809,收费标合同信息维护!J:J,0),10))=D1809,"有","无"),"无"))</f>
        <v/>
      </c>
      <c r="G1809" s="13" t="str">
        <f t="shared" si="113"/>
        <v>SZ17非自有房屋租赁定额1270.00</v>
      </c>
      <c r="H1809" s="13" t="str">
        <f t="shared" si="115"/>
        <v>1270.00</v>
      </c>
      <c r="I1809" s="13" t="str">
        <f>IF(G1809="","",IFERROR(IF(IF(K1809="","",INDEX(收费标合同信息维护!A:Q,MATCH(G1809,收费标合同信息维护!M:M,0),13))=G1809,"有","无"),"无"))</f>
        <v>无</v>
      </c>
      <c r="J1809" s="3" t="s">
        <v>2929</v>
      </c>
      <c r="K1809" s="3" t="s">
        <v>10417</v>
      </c>
      <c r="L1809" s="3" t="s">
        <v>6699</v>
      </c>
      <c r="M1809" s="3" t="s">
        <v>6700</v>
      </c>
      <c r="N1809" s="3" t="s">
        <v>6477</v>
      </c>
      <c r="O1809" s="3" t="s">
        <v>6478</v>
      </c>
      <c r="P1809" s="3" t="s">
        <v>10448</v>
      </c>
      <c r="Q1809" s="3" t="s">
        <v>10449</v>
      </c>
      <c r="R1809" s="3" t="s">
        <v>6490</v>
      </c>
      <c r="S1809" s="3" t="s">
        <v>6491</v>
      </c>
      <c r="T1809" s="3" t="s">
        <v>7127</v>
      </c>
      <c r="U1809" s="3" t="s">
        <v>154</v>
      </c>
      <c r="V1809" s="3" t="s">
        <v>154</v>
      </c>
      <c r="W1809" s="3" t="s">
        <v>10450</v>
      </c>
      <c r="X1809" s="3" t="s">
        <v>154</v>
      </c>
      <c r="Y1809" s="3" t="s">
        <v>154</v>
      </c>
      <c r="Z1809" s="3" t="s">
        <v>154</v>
      </c>
      <c r="AA1809" s="3" t="s">
        <v>154</v>
      </c>
      <c r="AB1809" s="3" t="s">
        <v>154</v>
      </c>
      <c r="AC1809" s="3" t="s">
        <v>154</v>
      </c>
      <c r="AD1809" s="3" t="s">
        <v>6151</v>
      </c>
      <c r="AE1809" s="3" t="s">
        <v>6151</v>
      </c>
      <c r="AF1809" s="3" t="s">
        <v>154</v>
      </c>
      <c r="AG1809" s="3" t="s">
        <v>154</v>
      </c>
      <c r="AH1809" s="3" t="s">
        <v>6478</v>
      </c>
      <c r="AI1809" s="3" t="s">
        <v>6482</v>
      </c>
      <c r="AJ1809" s="3" t="s">
        <v>6033</v>
      </c>
    </row>
    <row r="1810" spans="1:36" ht="15">
      <c r="A1810" s="10">
        <v>1913</v>
      </c>
      <c r="B1810" t="str">
        <f>IF(K1810="总计","",INDEX(主数据!A:AD,MATCH(J1810,主数据!A:A,0),9))</f>
        <v>华南大区公司</v>
      </c>
      <c r="C1810" t="str">
        <f>IF(K1810="","",INDEX(主数据!A:AD,MATCH(J1810,主数据!A:A,0),11))</f>
        <v>深圳东区</v>
      </c>
      <c r="D1810" t="str">
        <f t="shared" si="112"/>
        <v>SZ17非自有房屋租赁定额</v>
      </c>
      <c r="E1810" s="13" t="str">
        <f t="shared" si="114"/>
        <v/>
      </c>
      <c r="F1810" s="13" t="str">
        <f>IF(E1810="","",IFERROR(IF(IF(K1810="","",INDEX(收费标合同信息维护!A:Q,MATCH(D1810,收费标合同信息维护!J:J,0),10))=D1810,"有","无"),"无"))</f>
        <v/>
      </c>
      <c r="G1810" s="13" t="str">
        <f t="shared" si="113"/>
        <v>SZ17非自有房屋租赁定额1600.00</v>
      </c>
      <c r="H1810" s="13" t="str">
        <f t="shared" si="115"/>
        <v>1600.00</v>
      </c>
      <c r="I1810" s="13" t="str">
        <f>IF(G1810="","",IFERROR(IF(IF(K1810="","",INDEX(收费标合同信息维护!A:Q,MATCH(G1810,收费标合同信息维护!M:M,0),13))=G1810,"有","无"),"无"))</f>
        <v>无</v>
      </c>
      <c r="J1810" s="3" t="s">
        <v>2929</v>
      </c>
      <c r="K1810" s="3" t="s">
        <v>10417</v>
      </c>
      <c r="L1810" s="3" t="s">
        <v>6699</v>
      </c>
      <c r="M1810" s="3" t="s">
        <v>6700</v>
      </c>
      <c r="N1810" s="3" t="s">
        <v>6477</v>
      </c>
      <c r="O1810" s="3" t="s">
        <v>6478</v>
      </c>
      <c r="P1810" s="3" t="s">
        <v>10451</v>
      </c>
      <c r="Q1810" s="3" t="s">
        <v>10452</v>
      </c>
      <c r="R1810" s="3" t="s">
        <v>6490</v>
      </c>
      <c r="S1810" s="3" t="s">
        <v>6491</v>
      </c>
      <c r="T1810" s="3" t="s">
        <v>7127</v>
      </c>
      <c r="U1810" s="3" t="s">
        <v>154</v>
      </c>
      <c r="V1810" s="3" t="s">
        <v>154</v>
      </c>
      <c r="W1810" s="3" t="s">
        <v>10453</v>
      </c>
      <c r="X1810" s="3" t="s">
        <v>154</v>
      </c>
      <c r="Y1810" s="3" t="s">
        <v>154</v>
      </c>
      <c r="Z1810" s="3" t="s">
        <v>154</v>
      </c>
      <c r="AA1810" s="3" t="s">
        <v>154</v>
      </c>
      <c r="AB1810" s="3" t="s">
        <v>154</v>
      </c>
      <c r="AC1810" s="3" t="s">
        <v>154</v>
      </c>
      <c r="AD1810" s="3" t="s">
        <v>6151</v>
      </c>
      <c r="AE1810" s="3" t="s">
        <v>6151</v>
      </c>
      <c r="AF1810" s="3" t="s">
        <v>154</v>
      </c>
      <c r="AG1810" s="3" t="s">
        <v>154</v>
      </c>
      <c r="AH1810" s="3" t="s">
        <v>6478</v>
      </c>
      <c r="AI1810" s="3" t="s">
        <v>6482</v>
      </c>
      <c r="AJ1810" s="3" t="s">
        <v>6038</v>
      </c>
    </row>
    <row r="1811" spans="1:36" ht="15">
      <c r="A1811" s="10">
        <v>1914</v>
      </c>
      <c r="B1811" t="str">
        <f>IF(K1811="总计","",INDEX(主数据!A:AD,MATCH(J1811,主数据!A:A,0),9))</f>
        <v>华南大区公司</v>
      </c>
      <c r="C1811" t="str">
        <f>IF(K1811="","",INDEX(主数据!A:AD,MATCH(J1811,主数据!A:A,0),11))</f>
        <v>深圳东区</v>
      </c>
      <c r="D1811" t="str">
        <f t="shared" si="112"/>
        <v>SZ17非自有房屋租赁定额</v>
      </c>
      <c r="E1811" s="13" t="str">
        <f t="shared" si="114"/>
        <v/>
      </c>
      <c r="F1811" s="13" t="str">
        <f>IF(E1811="","",IFERROR(IF(IF(K1811="","",INDEX(收费标合同信息维护!A:Q,MATCH(D1811,收费标合同信息维护!J:J,0),10))=D1811,"有","无"),"无"))</f>
        <v/>
      </c>
      <c r="G1811" s="13" t="str">
        <f t="shared" si="113"/>
        <v>SZ17非自有房屋租赁定额1890.00</v>
      </c>
      <c r="H1811" s="13" t="str">
        <f t="shared" si="115"/>
        <v>1890.00</v>
      </c>
      <c r="I1811" s="13" t="str">
        <f>IF(G1811="","",IFERROR(IF(IF(K1811="","",INDEX(收费标合同信息维护!A:Q,MATCH(G1811,收费标合同信息维护!M:M,0),13))=G1811,"有","无"),"无"))</f>
        <v>无</v>
      </c>
      <c r="J1811" s="3" t="s">
        <v>2929</v>
      </c>
      <c r="K1811" s="3" t="s">
        <v>10417</v>
      </c>
      <c r="L1811" s="3" t="s">
        <v>6699</v>
      </c>
      <c r="M1811" s="3" t="s">
        <v>6700</v>
      </c>
      <c r="N1811" s="3" t="s">
        <v>6477</v>
      </c>
      <c r="O1811" s="3" t="s">
        <v>6478</v>
      </c>
      <c r="P1811" s="3" t="s">
        <v>10454</v>
      </c>
      <c r="Q1811" s="3" t="s">
        <v>10455</v>
      </c>
      <c r="R1811" s="3" t="s">
        <v>6490</v>
      </c>
      <c r="S1811" s="3" t="s">
        <v>6491</v>
      </c>
      <c r="T1811" s="3" t="s">
        <v>7127</v>
      </c>
      <c r="U1811" s="3" t="s">
        <v>154</v>
      </c>
      <c r="V1811" s="3" t="s">
        <v>154</v>
      </c>
      <c r="W1811" s="3" t="s">
        <v>10456</v>
      </c>
      <c r="X1811" s="3" t="s">
        <v>154</v>
      </c>
      <c r="Y1811" s="3" t="s">
        <v>154</v>
      </c>
      <c r="Z1811" s="3" t="s">
        <v>154</v>
      </c>
      <c r="AA1811" s="3" t="s">
        <v>154</v>
      </c>
      <c r="AB1811" s="3" t="s">
        <v>154</v>
      </c>
      <c r="AC1811" s="3" t="s">
        <v>154</v>
      </c>
      <c r="AD1811" s="3" t="s">
        <v>6151</v>
      </c>
      <c r="AE1811" s="3" t="s">
        <v>6151</v>
      </c>
      <c r="AF1811" s="3" t="s">
        <v>154</v>
      </c>
      <c r="AG1811" s="3" t="s">
        <v>154</v>
      </c>
      <c r="AH1811" s="3" t="s">
        <v>6478</v>
      </c>
      <c r="AI1811" s="3" t="s">
        <v>6482</v>
      </c>
      <c r="AJ1811" s="3" t="s">
        <v>6033</v>
      </c>
    </row>
    <row r="1812" spans="1:36" ht="15">
      <c r="A1812" s="10">
        <v>1915</v>
      </c>
      <c r="B1812" t="str">
        <f>IF(K1812="总计","",INDEX(主数据!A:AD,MATCH(J1812,主数据!A:A,0),9))</f>
        <v>华南大区公司</v>
      </c>
      <c r="C1812" t="str">
        <f>IF(K1812="","",INDEX(主数据!A:AD,MATCH(J1812,主数据!A:A,0),11))</f>
        <v>深圳东区</v>
      </c>
      <c r="D1812" t="str">
        <f t="shared" si="112"/>
        <v>SZ17非自有房屋租赁定额</v>
      </c>
      <c r="E1812" s="13" t="str">
        <f t="shared" si="114"/>
        <v/>
      </c>
      <c r="F1812" s="13" t="str">
        <f>IF(E1812="","",IFERROR(IF(IF(K1812="","",INDEX(收费标合同信息维护!A:Q,MATCH(D1812,收费标合同信息维护!J:J,0),10))=D1812,"有","无"),"无"))</f>
        <v/>
      </c>
      <c r="G1812" s="13" t="str">
        <f t="shared" si="113"/>
        <v>SZ17非自有房屋租赁定额1970.00</v>
      </c>
      <c r="H1812" s="13" t="str">
        <f t="shared" si="115"/>
        <v>1970.00</v>
      </c>
      <c r="I1812" s="13" t="str">
        <f>IF(G1812="","",IFERROR(IF(IF(K1812="","",INDEX(收费标合同信息维护!A:Q,MATCH(G1812,收费标合同信息维护!M:M,0),13))=G1812,"有","无"),"无"))</f>
        <v>无</v>
      </c>
      <c r="J1812" s="3" t="s">
        <v>2929</v>
      </c>
      <c r="K1812" s="3" t="s">
        <v>10417</v>
      </c>
      <c r="L1812" s="3" t="s">
        <v>6699</v>
      </c>
      <c r="M1812" s="3" t="s">
        <v>6700</v>
      </c>
      <c r="N1812" s="3" t="s">
        <v>6477</v>
      </c>
      <c r="O1812" s="3" t="s">
        <v>6478</v>
      </c>
      <c r="P1812" s="3" t="s">
        <v>10457</v>
      </c>
      <c r="Q1812" s="3" t="s">
        <v>10458</v>
      </c>
      <c r="R1812" s="3" t="s">
        <v>6490</v>
      </c>
      <c r="S1812" s="3" t="s">
        <v>6491</v>
      </c>
      <c r="T1812" s="3" t="s">
        <v>7127</v>
      </c>
      <c r="U1812" s="3" t="s">
        <v>154</v>
      </c>
      <c r="V1812" s="3" t="s">
        <v>154</v>
      </c>
      <c r="W1812" s="3" t="s">
        <v>10459</v>
      </c>
      <c r="X1812" s="3" t="s">
        <v>154</v>
      </c>
      <c r="Y1812" s="3" t="s">
        <v>154</v>
      </c>
      <c r="Z1812" s="3" t="s">
        <v>154</v>
      </c>
      <c r="AA1812" s="3" t="s">
        <v>154</v>
      </c>
      <c r="AB1812" s="3" t="s">
        <v>154</v>
      </c>
      <c r="AC1812" s="3" t="s">
        <v>154</v>
      </c>
      <c r="AD1812" s="3" t="s">
        <v>6151</v>
      </c>
      <c r="AE1812" s="3" t="s">
        <v>6151</v>
      </c>
      <c r="AF1812" s="3" t="s">
        <v>154</v>
      </c>
      <c r="AG1812" s="3" t="s">
        <v>154</v>
      </c>
      <c r="AH1812" s="3" t="s">
        <v>6478</v>
      </c>
      <c r="AI1812" s="3" t="s">
        <v>6482</v>
      </c>
      <c r="AJ1812" s="3" t="s">
        <v>6032</v>
      </c>
    </row>
    <row r="1813" spans="1:36" ht="15">
      <c r="A1813" s="10">
        <v>1916</v>
      </c>
      <c r="B1813" t="str">
        <f>IF(K1813="总计","",INDEX(主数据!A:AD,MATCH(J1813,主数据!A:A,0),9))</f>
        <v>华南大区公司</v>
      </c>
      <c r="C1813" t="str">
        <f>IF(K1813="","",INDEX(主数据!A:AD,MATCH(J1813,主数据!A:A,0),11))</f>
        <v>深圳东区</v>
      </c>
      <c r="D1813" t="str">
        <f t="shared" si="112"/>
        <v>SZ17非自有房屋租赁定额</v>
      </c>
      <c r="E1813" s="13" t="str">
        <f t="shared" si="114"/>
        <v/>
      </c>
      <c r="F1813" s="13" t="str">
        <f>IF(E1813="","",IFERROR(IF(IF(K1813="","",INDEX(收费标合同信息维护!A:Q,MATCH(D1813,收费标合同信息维护!J:J,0),10))=D1813,"有","无"),"无"))</f>
        <v/>
      </c>
      <c r="G1813" s="13" t="str">
        <f t="shared" si="113"/>
        <v>SZ17非自有房屋租赁定额2000.00</v>
      </c>
      <c r="H1813" s="13" t="str">
        <f t="shared" si="115"/>
        <v>2000.00</v>
      </c>
      <c r="I1813" s="13" t="str">
        <f>IF(G1813="","",IFERROR(IF(IF(K1813="","",INDEX(收费标合同信息维护!A:Q,MATCH(G1813,收费标合同信息维护!M:M,0),13))=G1813,"有","无"),"无"))</f>
        <v>无</v>
      </c>
      <c r="J1813" s="3" t="s">
        <v>2929</v>
      </c>
      <c r="K1813" s="3" t="s">
        <v>10417</v>
      </c>
      <c r="L1813" s="3" t="s">
        <v>6699</v>
      </c>
      <c r="M1813" s="3" t="s">
        <v>6700</v>
      </c>
      <c r="N1813" s="3" t="s">
        <v>6477</v>
      </c>
      <c r="O1813" s="3" t="s">
        <v>6478</v>
      </c>
      <c r="P1813" s="3" t="s">
        <v>10460</v>
      </c>
      <c r="Q1813" s="3" t="s">
        <v>10461</v>
      </c>
      <c r="R1813" s="3" t="s">
        <v>6490</v>
      </c>
      <c r="S1813" s="3" t="s">
        <v>6491</v>
      </c>
      <c r="T1813" s="3" t="s">
        <v>6936</v>
      </c>
      <c r="U1813" s="3" t="s">
        <v>154</v>
      </c>
      <c r="V1813" s="3" t="s">
        <v>154</v>
      </c>
      <c r="W1813" s="3" t="s">
        <v>10462</v>
      </c>
      <c r="X1813" s="3" t="s">
        <v>154</v>
      </c>
      <c r="Y1813" s="3" t="s">
        <v>154</v>
      </c>
      <c r="Z1813" s="3" t="s">
        <v>154</v>
      </c>
      <c r="AA1813" s="3" t="s">
        <v>154</v>
      </c>
      <c r="AB1813" s="3" t="s">
        <v>154</v>
      </c>
      <c r="AC1813" s="3" t="s">
        <v>154</v>
      </c>
      <c r="AD1813" s="3" t="s">
        <v>6151</v>
      </c>
      <c r="AE1813" s="3" t="s">
        <v>6151</v>
      </c>
      <c r="AF1813" s="3" t="s">
        <v>154</v>
      </c>
      <c r="AG1813" s="3" t="s">
        <v>154</v>
      </c>
      <c r="AH1813" s="3" t="s">
        <v>6478</v>
      </c>
      <c r="AI1813" s="3" t="s">
        <v>6482</v>
      </c>
      <c r="AJ1813" s="3" t="s">
        <v>6032</v>
      </c>
    </row>
    <row r="1814" spans="1:36" ht="15">
      <c r="A1814" s="10">
        <v>1917</v>
      </c>
      <c r="B1814" t="str">
        <f>IF(K1814="总计","",INDEX(主数据!A:AD,MATCH(J1814,主数据!A:A,0),9))</f>
        <v>华南大区公司</v>
      </c>
      <c r="C1814" t="str">
        <f>IF(K1814="","",INDEX(主数据!A:AD,MATCH(J1814,主数据!A:A,0),11))</f>
        <v>深圳东区</v>
      </c>
      <c r="D1814" t="str">
        <f t="shared" si="112"/>
        <v>SZ17非自有房屋租赁定额</v>
      </c>
      <c r="E1814" s="13" t="str">
        <f t="shared" si="114"/>
        <v/>
      </c>
      <c r="F1814" s="13" t="str">
        <f>IF(E1814="","",IFERROR(IF(IF(K1814="","",INDEX(收费标合同信息维护!A:Q,MATCH(D1814,收费标合同信息维护!J:J,0),10))=D1814,"有","无"),"无"))</f>
        <v/>
      </c>
      <c r="G1814" s="13" t="str">
        <f t="shared" si="113"/>
        <v>SZ17非自有房屋租赁定额2002.00</v>
      </c>
      <c r="H1814" s="13" t="str">
        <f t="shared" si="115"/>
        <v>2002.00</v>
      </c>
      <c r="I1814" s="13" t="str">
        <f>IF(G1814="","",IFERROR(IF(IF(K1814="","",INDEX(收费标合同信息维护!A:Q,MATCH(G1814,收费标合同信息维护!M:M,0),13))=G1814,"有","无"),"无"))</f>
        <v>无</v>
      </c>
      <c r="J1814" s="3" t="s">
        <v>2929</v>
      </c>
      <c r="K1814" s="3" t="s">
        <v>10417</v>
      </c>
      <c r="L1814" s="3" t="s">
        <v>6699</v>
      </c>
      <c r="M1814" s="3" t="s">
        <v>6700</v>
      </c>
      <c r="N1814" s="3" t="s">
        <v>6477</v>
      </c>
      <c r="O1814" s="3" t="s">
        <v>6478</v>
      </c>
      <c r="P1814" s="3" t="s">
        <v>10463</v>
      </c>
      <c r="Q1814" s="3" t="s">
        <v>10464</v>
      </c>
      <c r="R1814" s="3" t="s">
        <v>6490</v>
      </c>
      <c r="S1814" s="3" t="s">
        <v>6491</v>
      </c>
      <c r="T1814" s="3" t="s">
        <v>7127</v>
      </c>
      <c r="U1814" s="3" t="s">
        <v>154</v>
      </c>
      <c r="V1814" s="3" t="s">
        <v>154</v>
      </c>
      <c r="W1814" s="3" t="s">
        <v>10465</v>
      </c>
      <c r="X1814" s="3" t="s">
        <v>154</v>
      </c>
      <c r="Y1814" s="3" t="s">
        <v>154</v>
      </c>
      <c r="Z1814" s="3" t="s">
        <v>154</v>
      </c>
      <c r="AA1814" s="3" t="s">
        <v>154</v>
      </c>
      <c r="AB1814" s="3" t="s">
        <v>154</v>
      </c>
      <c r="AC1814" s="3" t="s">
        <v>154</v>
      </c>
      <c r="AD1814" s="3" t="s">
        <v>6151</v>
      </c>
      <c r="AE1814" s="3" t="s">
        <v>6151</v>
      </c>
      <c r="AF1814" s="3" t="s">
        <v>154</v>
      </c>
      <c r="AG1814" s="3" t="s">
        <v>154</v>
      </c>
      <c r="AH1814" s="3" t="s">
        <v>6478</v>
      </c>
      <c r="AI1814" s="3" t="s">
        <v>6482</v>
      </c>
      <c r="AJ1814" s="3" t="s">
        <v>6033</v>
      </c>
    </row>
    <row r="1815" spans="1:36" ht="15">
      <c r="A1815" s="10">
        <v>1918</v>
      </c>
      <c r="B1815" t="str">
        <f>IF(K1815="总计","",INDEX(主数据!A:AD,MATCH(J1815,主数据!A:A,0),9))</f>
        <v>华南大区公司</v>
      </c>
      <c r="C1815" t="str">
        <f>IF(K1815="","",INDEX(主数据!A:AD,MATCH(J1815,主数据!A:A,0),11))</f>
        <v>深圳东区</v>
      </c>
      <c r="D1815" t="str">
        <f t="shared" si="112"/>
        <v>SZ17非自有房屋租赁定额</v>
      </c>
      <c r="E1815" s="13" t="str">
        <f t="shared" si="114"/>
        <v/>
      </c>
      <c r="F1815" s="13" t="str">
        <f>IF(E1815="","",IFERROR(IF(IF(K1815="","",INDEX(收费标合同信息维护!A:Q,MATCH(D1815,收费标合同信息维护!J:J,0),10))=D1815,"有","无"),"无"))</f>
        <v/>
      </c>
      <c r="G1815" s="13" t="str">
        <f t="shared" si="113"/>
        <v>SZ17非自有房屋租赁定额2100.00</v>
      </c>
      <c r="H1815" s="13" t="str">
        <f t="shared" si="115"/>
        <v>2100.00</v>
      </c>
      <c r="I1815" s="13" t="str">
        <f>IF(G1815="","",IFERROR(IF(IF(K1815="","",INDEX(收费标合同信息维护!A:Q,MATCH(G1815,收费标合同信息维护!M:M,0),13))=G1815,"有","无"),"无"))</f>
        <v>无</v>
      </c>
      <c r="J1815" s="3" t="s">
        <v>2929</v>
      </c>
      <c r="K1815" s="3" t="s">
        <v>10417</v>
      </c>
      <c r="L1815" s="3" t="s">
        <v>6699</v>
      </c>
      <c r="M1815" s="3" t="s">
        <v>6700</v>
      </c>
      <c r="N1815" s="3" t="s">
        <v>6477</v>
      </c>
      <c r="O1815" s="3" t="s">
        <v>6478</v>
      </c>
      <c r="P1815" s="3" t="s">
        <v>10466</v>
      </c>
      <c r="Q1815" s="3" t="s">
        <v>10467</v>
      </c>
      <c r="R1815" s="3" t="s">
        <v>6490</v>
      </c>
      <c r="S1815" s="3" t="s">
        <v>6491</v>
      </c>
      <c r="T1815" s="3" t="s">
        <v>7127</v>
      </c>
      <c r="U1815" s="3" t="s">
        <v>154</v>
      </c>
      <c r="V1815" s="3" t="s">
        <v>154</v>
      </c>
      <c r="W1815" s="3" t="s">
        <v>10468</v>
      </c>
      <c r="X1815" s="3" t="s">
        <v>154</v>
      </c>
      <c r="Y1815" s="3" t="s">
        <v>154</v>
      </c>
      <c r="Z1815" s="3" t="s">
        <v>154</v>
      </c>
      <c r="AA1815" s="3" t="s">
        <v>154</v>
      </c>
      <c r="AB1815" s="3" t="s">
        <v>154</v>
      </c>
      <c r="AC1815" s="3" t="s">
        <v>154</v>
      </c>
      <c r="AD1815" s="3" t="s">
        <v>6151</v>
      </c>
      <c r="AE1815" s="3" t="s">
        <v>6151</v>
      </c>
      <c r="AF1815" s="3" t="s">
        <v>154</v>
      </c>
      <c r="AG1815" s="3" t="s">
        <v>154</v>
      </c>
      <c r="AH1815" s="3" t="s">
        <v>6478</v>
      </c>
      <c r="AI1815" s="3" t="s">
        <v>6482</v>
      </c>
      <c r="AJ1815" s="3" t="s">
        <v>6033</v>
      </c>
    </row>
    <row r="1816" spans="1:36" ht="15">
      <c r="A1816" s="10">
        <v>1919</v>
      </c>
      <c r="B1816" t="str">
        <f>IF(K1816="总计","",INDEX(主数据!A:AD,MATCH(J1816,主数据!A:A,0),9))</f>
        <v>华南大区公司</v>
      </c>
      <c r="C1816" t="str">
        <f>IF(K1816="","",INDEX(主数据!A:AD,MATCH(J1816,主数据!A:A,0),11))</f>
        <v>深圳东区</v>
      </c>
      <c r="D1816" t="str">
        <f t="shared" si="112"/>
        <v>SZ17非自有房屋租赁定额</v>
      </c>
      <c r="E1816" s="13" t="str">
        <f t="shared" si="114"/>
        <v/>
      </c>
      <c r="F1816" s="13" t="str">
        <f>IF(E1816="","",IFERROR(IF(IF(K1816="","",INDEX(收费标合同信息维护!A:Q,MATCH(D1816,收费标合同信息维护!J:J,0),10))=D1816,"有","无"),"无"))</f>
        <v/>
      </c>
      <c r="G1816" s="13" t="str">
        <f t="shared" si="113"/>
        <v>SZ17非自有房屋租赁定额2280.00</v>
      </c>
      <c r="H1816" s="13" t="str">
        <f t="shared" si="115"/>
        <v>2280.00</v>
      </c>
      <c r="I1816" s="13" t="str">
        <f>IF(G1816="","",IFERROR(IF(IF(K1816="","",INDEX(收费标合同信息维护!A:Q,MATCH(G1816,收费标合同信息维护!M:M,0),13))=G1816,"有","无"),"无"))</f>
        <v>无</v>
      </c>
      <c r="J1816" s="3" t="s">
        <v>2929</v>
      </c>
      <c r="K1816" s="3" t="s">
        <v>10417</v>
      </c>
      <c r="L1816" s="3" t="s">
        <v>6699</v>
      </c>
      <c r="M1816" s="3" t="s">
        <v>6700</v>
      </c>
      <c r="N1816" s="3" t="s">
        <v>6477</v>
      </c>
      <c r="O1816" s="3" t="s">
        <v>6478</v>
      </c>
      <c r="P1816" s="3" t="s">
        <v>10469</v>
      </c>
      <c r="Q1816" s="3" t="s">
        <v>10470</v>
      </c>
      <c r="R1816" s="3" t="s">
        <v>6490</v>
      </c>
      <c r="S1816" s="3" t="s">
        <v>6491</v>
      </c>
      <c r="T1816" s="3" t="s">
        <v>7127</v>
      </c>
      <c r="U1816" s="3" t="s">
        <v>154</v>
      </c>
      <c r="V1816" s="3" t="s">
        <v>154</v>
      </c>
      <c r="W1816" s="3" t="s">
        <v>10471</v>
      </c>
      <c r="X1816" s="3" t="s">
        <v>154</v>
      </c>
      <c r="Y1816" s="3" t="s">
        <v>154</v>
      </c>
      <c r="Z1816" s="3" t="s">
        <v>154</v>
      </c>
      <c r="AA1816" s="3" t="s">
        <v>154</v>
      </c>
      <c r="AB1816" s="3" t="s">
        <v>154</v>
      </c>
      <c r="AC1816" s="3" t="s">
        <v>154</v>
      </c>
      <c r="AD1816" s="3" t="s">
        <v>6151</v>
      </c>
      <c r="AE1816" s="3" t="s">
        <v>6151</v>
      </c>
      <c r="AF1816" s="3" t="s">
        <v>154</v>
      </c>
      <c r="AG1816" s="3" t="s">
        <v>154</v>
      </c>
      <c r="AH1816" s="3" t="s">
        <v>6478</v>
      </c>
      <c r="AI1816" s="3" t="s">
        <v>6482</v>
      </c>
      <c r="AJ1816" s="3" t="s">
        <v>6033</v>
      </c>
    </row>
    <row r="1817" spans="1:36" ht="15">
      <c r="A1817" s="10">
        <v>1920</v>
      </c>
      <c r="B1817" t="str">
        <f>IF(K1817="总计","",INDEX(主数据!A:AD,MATCH(J1817,主数据!A:A,0),9))</f>
        <v>华南大区公司</v>
      </c>
      <c r="C1817" t="str">
        <f>IF(K1817="","",INDEX(主数据!A:AD,MATCH(J1817,主数据!A:A,0),11))</f>
        <v>深圳东区</v>
      </c>
      <c r="D1817" t="str">
        <f t="shared" si="112"/>
        <v>SZ17非自有房屋租赁定额</v>
      </c>
      <c r="E1817" s="13" t="str">
        <f t="shared" si="114"/>
        <v/>
      </c>
      <c r="F1817" s="13" t="str">
        <f>IF(E1817="","",IFERROR(IF(IF(K1817="","",INDEX(收费标合同信息维护!A:Q,MATCH(D1817,收费标合同信息维护!J:J,0),10))=D1817,"有","无"),"无"))</f>
        <v/>
      </c>
      <c r="G1817" s="13" t="str">
        <f t="shared" si="113"/>
        <v>SZ17非自有房屋租赁定额2300.00</v>
      </c>
      <c r="H1817" s="13" t="str">
        <f t="shared" si="115"/>
        <v>2300.00</v>
      </c>
      <c r="I1817" s="13" t="str">
        <f>IF(G1817="","",IFERROR(IF(IF(K1817="","",INDEX(收费标合同信息维护!A:Q,MATCH(G1817,收费标合同信息维护!M:M,0),13))=G1817,"有","无"),"无"))</f>
        <v>无</v>
      </c>
      <c r="J1817" s="3" t="s">
        <v>2929</v>
      </c>
      <c r="K1817" s="3" t="s">
        <v>10417</v>
      </c>
      <c r="L1817" s="3" t="s">
        <v>6699</v>
      </c>
      <c r="M1817" s="3" t="s">
        <v>6700</v>
      </c>
      <c r="N1817" s="3" t="s">
        <v>6477</v>
      </c>
      <c r="O1817" s="3" t="s">
        <v>6478</v>
      </c>
      <c r="P1817" s="3" t="s">
        <v>10472</v>
      </c>
      <c r="Q1817" s="3" t="s">
        <v>10473</v>
      </c>
      <c r="R1817" s="3" t="s">
        <v>6490</v>
      </c>
      <c r="S1817" s="3" t="s">
        <v>6491</v>
      </c>
      <c r="T1817" s="3" t="s">
        <v>7127</v>
      </c>
      <c r="U1817" s="3" t="s">
        <v>154</v>
      </c>
      <c r="V1817" s="3" t="s">
        <v>154</v>
      </c>
      <c r="W1817" s="3" t="s">
        <v>10474</v>
      </c>
      <c r="X1817" s="3" t="s">
        <v>154</v>
      </c>
      <c r="Y1817" s="3" t="s">
        <v>154</v>
      </c>
      <c r="Z1817" s="3" t="s">
        <v>154</v>
      </c>
      <c r="AA1817" s="3" t="s">
        <v>154</v>
      </c>
      <c r="AB1817" s="3" t="s">
        <v>154</v>
      </c>
      <c r="AC1817" s="3" t="s">
        <v>154</v>
      </c>
      <c r="AD1817" s="3" t="s">
        <v>6151</v>
      </c>
      <c r="AE1817" s="3" t="s">
        <v>6151</v>
      </c>
      <c r="AF1817" s="3" t="s">
        <v>154</v>
      </c>
      <c r="AG1817" s="3" t="s">
        <v>154</v>
      </c>
      <c r="AH1817" s="3" t="s">
        <v>6478</v>
      </c>
      <c r="AI1817" s="3" t="s">
        <v>6482</v>
      </c>
      <c r="AJ1817" s="3" t="s">
        <v>6033</v>
      </c>
    </row>
    <row r="1818" spans="1:36" ht="15">
      <c r="A1818" s="10">
        <v>1921</v>
      </c>
      <c r="B1818" t="str">
        <f>IF(K1818="总计","",INDEX(主数据!A:AD,MATCH(J1818,主数据!A:A,0),9))</f>
        <v>华南大区公司</v>
      </c>
      <c r="C1818" t="str">
        <f>IF(K1818="","",INDEX(主数据!A:AD,MATCH(J1818,主数据!A:A,0),11))</f>
        <v>深圳东区</v>
      </c>
      <c r="D1818" t="str">
        <f t="shared" si="112"/>
        <v>SZ17非自有房屋租赁定额</v>
      </c>
      <c r="E1818" s="13" t="str">
        <f t="shared" si="114"/>
        <v/>
      </c>
      <c r="F1818" s="13" t="str">
        <f>IF(E1818="","",IFERROR(IF(IF(K1818="","",INDEX(收费标合同信息维护!A:Q,MATCH(D1818,收费标合同信息维护!J:J,0),10))=D1818,"有","无"),"无"))</f>
        <v/>
      </c>
      <c r="G1818" s="13" t="str">
        <f t="shared" si="113"/>
        <v>SZ17非自有房屋租赁定额2350.00</v>
      </c>
      <c r="H1818" s="13" t="str">
        <f t="shared" si="115"/>
        <v>2350.00</v>
      </c>
      <c r="I1818" s="13" t="str">
        <f>IF(G1818="","",IFERROR(IF(IF(K1818="","",INDEX(收费标合同信息维护!A:Q,MATCH(G1818,收费标合同信息维护!M:M,0),13))=G1818,"有","无"),"无"))</f>
        <v>无</v>
      </c>
      <c r="J1818" s="3" t="s">
        <v>2929</v>
      </c>
      <c r="K1818" s="3" t="s">
        <v>10417</v>
      </c>
      <c r="L1818" s="3" t="s">
        <v>6699</v>
      </c>
      <c r="M1818" s="3" t="s">
        <v>6700</v>
      </c>
      <c r="N1818" s="3" t="s">
        <v>6477</v>
      </c>
      <c r="O1818" s="3" t="s">
        <v>6478</v>
      </c>
      <c r="P1818" s="3" t="s">
        <v>10475</v>
      </c>
      <c r="Q1818" s="3" t="s">
        <v>10476</v>
      </c>
      <c r="R1818" s="3" t="s">
        <v>6490</v>
      </c>
      <c r="S1818" s="3" t="s">
        <v>6491</v>
      </c>
      <c r="T1818" s="3" t="s">
        <v>7127</v>
      </c>
      <c r="U1818" s="3" t="s">
        <v>154</v>
      </c>
      <c r="V1818" s="3" t="s">
        <v>154</v>
      </c>
      <c r="W1818" s="3" t="s">
        <v>10477</v>
      </c>
      <c r="X1818" s="3" t="s">
        <v>154</v>
      </c>
      <c r="Y1818" s="3" t="s">
        <v>154</v>
      </c>
      <c r="Z1818" s="3" t="s">
        <v>154</v>
      </c>
      <c r="AA1818" s="3" t="s">
        <v>154</v>
      </c>
      <c r="AB1818" s="3" t="s">
        <v>154</v>
      </c>
      <c r="AC1818" s="3" t="s">
        <v>154</v>
      </c>
      <c r="AD1818" s="3" t="s">
        <v>6151</v>
      </c>
      <c r="AE1818" s="3" t="s">
        <v>6151</v>
      </c>
      <c r="AF1818" s="3" t="s">
        <v>154</v>
      </c>
      <c r="AG1818" s="3" t="s">
        <v>154</v>
      </c>
      <c r="AH1818" s="3" t="s">
        <v>6478</v>
      </c>
      <c r="AI1818" s="3" t="s">
        <v>6482</v>
      </c>
      <c r="AJ1818" s="3" t="s">
        <v>6032</v>
      </c>
    </row>
    <row r="1819" spans="1:36" ht="15">
      <c r="A1819" s="10">
        <v>1922</v>
      </c>
      <c r="B1819" t="str">
        <f>IF(K1819="总计","",INDEX(主数据!A:AD,MATCH(J1819,主数据!A:A,0),9))</f>
        <v>华南大区公司</v>
      </c>
      <c r="C1819" t="str">
        <f>IF(K1819="","",INDEX(主数据!A:AD,MATCH(J1819,主数据!A:A,0),11))</f>
        <v>深圳东区</v>
      </c>
      <c r="D1819" t="str">
        <f t="shared" si="112"/>
        <v>SZ17非自有房屋租赁定额</v>
      </c>
      <c r="E1819" s="13" t="str">
        <f t="shared" si="114"/>
        <v/>
      </c>
      <c r="F1819" s="13" t="str">
        <f>IF(E1819="","",IFERROR(IF(IF(K1819="","",INDEX(收费标合同信息维护!A:Q,MATCH(D1819,收费标合同信息维护!J:J,0),10))=D1819,"有","无"),"无"))</f>
        <v/>
      </c>
      <c r="G1819" s="13" t="str">
        <f t="shared" si="113"/>
        <v>SZ17非自有房屋租赁定额2380.00</v>
      </c>
      <c r="H1819" s="13" t="str">
        <f t="shared" si="115"/>
        <v>2380.00</v>
      </c>
      <c r="I1819" s="13" t="str">
        <f>IF(G1819="","",IFERROR(IF(IF(K1819="","",INDEX(收费标合同信息维护!A:Q,MATCH(G1819,收费标合同信息维护!M:M,0),13))=G1819,"有","无"),"无"))</f>
        <v>无</v>
      </c>
      <c r="J1819" s="3" t="s">
        <v>2929</v>
      </c>
      <c r="K1819" s="3" t="s">
        <v>10417</v>
      </c>
      <c r="L1819" s="3" t="s">
        <v>6699</v>
      </c>
      <c r="M1819" s="3" t="s">
        <v>6700</v>
      </c>
      <c r="N1819" s="3" t="s">
        <v>6477</v>
      </c>
      <c r="O1819" s="3" t="s">
        <v>6478</v>
      </c>
      <c r="P1819" s="3" t="s">
        <v>10478</v>
      </c>
      <c r="Q1819" s="3" t="s">
        <v>10479</v>
      </c>
      <c r="R1819" s="3" t="s">
        <v>6490</v>
      </c>
      <c r="S1819" s="3" t="s">
        <v>6491</v>
      </c>
      <c r="T1819" s="3" t="s">
        <v>7127</v>
      </c>
      <c r="U1819" s="3" t="s">
        <v>154</v>
      </c>
      <c r="V1819" s="3" t="s">
        <v>154</v>
      </c>
      <c r="W1819" s="3" t="s">
        <v>10480</v>
      </c>
      <c r="X1819" s="3" t="s">
        <v>154</v>
      </c>
      <c r="Y1819" s="3" t="s">
        <v>154</v>
      </c>
      <c r="Z1819" s="3" t="s">
        <v>154</v>
      </c>
      <c r="AA1819" s="3" t="s">
        <v>154</v>
      </c>
      <c r="AB1819" s="3" t="s">
        <v>154</v>
      </c>
      <c r="AC1819" s="3" t="s">
        <v>154</v>
      </c>
      <c r="AD1819" s="3" t="s">
        <v>6151</v>
      </c>
      <c r="AE1819" s="3" t="s">
        <v>6151</v>
      </c>
      <c r="AF1819" s="3" t="s">
        <v>154</v>
      </c>
      <c r="AG1819" s="3" t="s">
        <v>154</v>
      </c>
      <c r="AH1819" s="3" t="s">
        <v>6478</v>
      </c>
      <c r="AI1819" s="3" t="s">
        <v>6482</v>
      </c>
      <c r="AJ1819" s="3" t="s">
        <v>6032</v>
      </c>
    </row>
    <row r="1820" spans="1:36" ht="15">
      <c r="A1820" s="10">
        <v>1923</v>
      </c>
      <c r="B1820" t="str">
        <f>IF(K1820="总计","",INDEX(主数据!A:AD,MATCH(J1820,主数据!A:A,0),9))</f>
        <v>华南大区公司</v>
      </c>
      <c r="C1820" t="str">
        <f>IF(K1820="","",INDEX(主数据!A:AD,MATCH(J1820,主数据!A:A,0),11))</f>
        <v>深圳东区</v>
      </c>
      <c r="D1820" t="str">
        <f t="shared" si="112"/>
        <v>SZ17非自有房屋租赁定额</v>
      </c>
      <c r="E1820" s="13" t="str">
        <f t="shared" si="114"/>
        <v/>
      </c>
      <c r="F1820" s="13" t="str">
        <f>IF(E1820="","",IFERROR(IF(IF(K1820="","",INDEX(收费标合同信息维护!A:Q,MATCH(D1820,收费标合同信息维护!J:J,0),10))=D1820,"有","无"),"无"))</f>
        <v/>
      </c>
      <c r="G1820" s="13" t="str">
        <f t="shared" si="113"/>
        <v>SZ17非自有房屋租赁定额2510.00</v>
      </c>
      <c r="H1820" s="13" t="str">
        <f t="shared" si="115"/>
        <v>2510.00</v>
      </c>
      <c r="I1820" s="13" t="str">
        <f>IF(G1820="","",IFERROR(IF(IF(K1820="","",INDEX(收费标合同信息维护!A:Q,MATCH(G1820,收费标合同信息维护!M:M,0),13))=G1820,"有","无"),"无"))</f>
        <v>无</v>
      </c>
      <c r="J1820" s="3" t="s">
        <v>2929</v>
      </c>
      <c r="K1820" s="3" t="s">
        <v>10417</v>
      </c>
      <c r="L1820" s="3" t="s">
        <v>6699</v>
      </c>
      <c r="M1820" s="3" t="s">
        <v>6700</v>
      </c>
      <c r="N1820" s="3" t="s">
        <v>6477</v>
      </c>
      <c r="O1820" s="3" t="s">
        <v>6478</v>
      </c>
      <c r="P1820" s="3" t="s">
        <v>10481</v>
      </c>
      <c r="Q1820" s="3" t="s">
        <v>10482</v>
      </c>
      <c r="R1820" s="3" t="s">
        <v>6490</v>
      </c>
      <c r="S1820" s="3" t="s">
        <v>6491</v>
      </c>
      <c r="T1820" s="3" t="s">
        <v>7127</v>
      </c>
      <c r="U1820" s="3" t="s">
        <v>154</v>
      </c>
      <c r="V1820" s="3" t="s">
        <v>154</v>
      </c>
      <c r="W1820" s="3" t="s">
        <v>10483</v>
      </c>
      <c r="X1820" s="3" t="s">
        <v>154</v>
      </c>
      <c r="Y1820" s="3" t="s">
        <v>154</v>
      </c>
      <c r="Z1820" s="3" t="s">
        <v>154</v>
      </c>
      <c r="AA1820" s="3" t="s">
        <v>154</v>
      </c>
      <c r="AB1820" s="3" t="s">
        <v>154</v>
      </c>
      <c r="AC1820" s="3" t="s">
        <v>154</v>
      </c>
      <c r="AD1820" s="3" t="s">
        <v>6151</v>
      </c>
      <c r="AE1820" s="3" t="s">
        <v>6151</v>
      </c>
      <c r="AF1820" s="3" t="s">
        <v>154</v>
      </c>
      <c r="AG1820" s="3" t="s">
        <v>154</v>
      </c>
      <c r="AH1820" s="3" t="s">
        <v>6478</v>
      </c>
      <c r="AI1820" s="3" t="s">
        <v>6482</v>
      </c>
      <c r="AJ1820" s="3" t="s">
        <v>6033</v>
      </c>
    </row>
    <row r="1821" spans="1:36" ht="15">
      <c r="A1821" s="10">
        <v>1924</v>
      </c>
      <c r="B1821" t="str">
        <f>IF(K1821="总计","",INDEX(主数据!A:AD,MATCH(J1821,主数据!A:A,0),9))</f>
        <v>华南大区公司</v>
      </c>
      <c r="C1821" t="str">
        <f>IF(K1821="","",INDEX(主数据!A:AD,MATCH(J1821,主数据!A:A,0),11))</f>
        <v>深圳东区</v>
      </c>
      <c r="D1821" t="str">
        <f t="shared" si="112"/>
        <v>SZ17非自有房屋租赁定额</v>
      </c>
      <c r="E1821" s="13" t="str">
        <f t="shared" si="114"/>
        <v/>
      </c>
      <c r="F1821" s="13" t="str">
        <f>IF(E1821="","",IFERROR(IF(IF(K1821="","",INDEX(收费标合同信息维护!A:Q,MATCH(D1821,收费标合同信息维护!J:J,0),10))=D1821,"有","无"),"无"))</f>
        <v/>
      </c>
      <c r="G1821" s="13" t="str">
        <f t="shared" si="113"/>
        <v>SZ17非自有房屋租赁定额2620.00</v>
      </c>
      <c r="H1821" s="13" t="str">
        <f t="shared" si="115"/>
        <v>2620.00</v>
      </c>
      <c r="I1821" s="13" t="str">
        <f>IF(G1821="","",IFERROR(IF(IF(K1821="","",INDEX(收费标合同信息维护!A:Q,MATCH(G1821,收费标合同信息维护!M:M,0),13))=G1821,"有","无"),"无"))</f>
        <v>无</v>
      </c>
      <c r="J1821" s="3" t="s">
        <v>2929</v>
      </c>
      <c r="K1821" s="3" t="s">
        <v>10417</v>
      </c>
      <c r="L1821" s="3" t="s">
        <v>6699</v>
      </c>
      <c r="M1821" s="3" t="s">
        <v>6700</v>
      </c>
      <c r="N1821" s="3" t="s">
        <v>6477</v>
      </c>
      <c r="O1821" s="3" t="s">
        <v>6478</v>
      </c>
      <c r="P1821" s="3" t="s">
        <v>10484</v>
      </c>
      <c r="Q1821" s="3" t="s">
        <v>10485</v>
      </c>
      <c r="R1821" s="3" t="s">
        <v>6490</v>
      </c>
      <c r="S1821" s="3" t="s">
        <v>6491</v>
      </c>
      <c r="T1821" s="3" t="s">
        <v>7127</v>
      </c>
      <c r="U1821" s="3" t="s">
        <v>154</v>
      </c>
      <c r="V1821" s="3" t="s">
        <v>154</v>
      </c>
      <c r="W1821" s="3" t="s">
        <v>10486</v>
      </c>
      <c r="X1821" s="3" t="s">
        <v>154</v>
      </c>
      <c r="Y1821" s="3" t="s">
        <v>154</v>
      </c>
      <c r="Z1821" s="3" t="s">
        <v>154</v>
      </c>
      <c r="AA1821" s="3" t="s">
        <v>154</v>
      </c>
      <c r="AB1821" s="3" t="s">
        <v>154</v>
      </c>
      <c r="AC1821" s="3" t="s">
        <v>154</v>
      </c>
      <c r="AD1821" s="3" t="s">
        <v>6151</v>
      </c>
      <c r="AE1821" s="3" t="s">
        <v>6151</v>
      </c>
      <c r="AF1821" s="3" t="s">
        <v>154</v>
      </c>
      <c r="AG1821" s="3" t="s">
        <v>154</v>
      </c>
      <c r="AH1821" s="3" t="s">
        <v>6478</v>
      </c>
      <c r="AI1821" s="3" t="s">
        <v>6482</v>
      </c>
      <c r="AJ1821" s="3" t="s">
        <v>6038</v>
      </c>
    </row>
    <row r="1822" spans="1:36" ht="15">
      <c r="A1822" s="10">
        <v>1925</v>
      </c>
      <c r="B1822" t="str">
        <f>IF(K1822="总计","",INDEX(主数据!A:AD,MATCH(J1822,主数据!A:A,0),9))</f>
        <v>华南大区公司</v>
      </c>
      <c r="C1822" t="str">
        <f>IF(K1822="","",INDEX(主数据!A:AD,MATCH(J1822,主数据!A:A,0),11))</f>
        <v>深圳东区</v>
      </c>
      <c r="D1822" t="str">
        <f t="shared" si="112"/>
        <v>SZ17非自有房屋租赁定额</v>
      </c>
      <c r="E1822" s="13" t="str">
        <f t="shared" si="114"/>
        <v/>
      </c>
      <c r="F1822" s="13" t="str">
        <f>IF(E1822="","",IFERROR(IF(IF(K1822="","",INDEX(收费标合同信息维护!A:Q,MATCH(D1822,收费标合同信息维护!J:J,0),10))=D1822,"有","无"),"无"))</f>
        <v/>
      </c>
      <c r="G1822" s="13" t="str">
        <f t="shared" si="113"/>
        <v>SZ17非自有房屋租赁定额2800.00</v>
      </c>
      <c r="H1822" s="13" t="str">
        <f t="shared" si="115"/>
        <v>2800.00</v>
      </c>
      <c r="I1822" s="13" t="str">
        <f>IF(G1822="","",IFERROR(IF(IF(K1822="","",INDEX(收费标合同信息维护!A:Q,MATCH(G1822,收费标合同信息维护!M:M,0),13))=G1822,"有","无"),"无"))</f>
        <v>无</v>
      </c>
      <c r="J1822" s="3" t="s">
        <v>2929</v>
      </c>
      <c r="K1822" s="3" t="s">
        <v>10417</v>
      </c>
      <c r="L1822" s="3" t="s">
        <v>6699</v>
      </c>
      <c r="M1822" s="3" t="s">
        <v>6700</v>
      </c>
      <c r="N1822" s="3" t="s">
        <v>6477</v>
      </c>
      <c r="O1822" s="3" t="s">
        <v>6478</v>
      </c>
      <c r="P1822" s="3" t="s">
        <v>10487</v>
      </c>
      <c r="Q1822" s="3" t="s">
        <v>10488</v>
      </c>
      <c r="R1822" s="3" t="s">
        <v>6490</v>
      </c>
      <c r="S1822" s="3" t="s">
        <v>6491</v>
      </c>
      <c r="T1822" s="3" t="s">
        <v>7127</v>
      </c>
      <c r="U1822" s="3" t="s">
        <v>154</v>
      </c>
      <c r="V1822" s="3" t="s">
        <v>154</v>
      </c>
      <c r="W1822" s="3" t="s">
        <v>10489</v>
      </c>
      <c r="X1822" s="3" t="s">
        <v>154</v>
      </c>
      <c r="Y1822" s="3" t="s">
        <v>154</v>
      </c>
      <c r="Z1822" s="3" t="s">
        <v>154</v>
      </c>
      <c r="AA1822" s="3" t="s">
        <v>154</v>
      </c>
      <c r="AB1822" s="3" t="s">
        <v>154</v>
      </c>
      <c r="AC1822" s="3" t="s">
        <v>154</v>
      </c>
      <c r="AD1822" s="3" t="s">
        <v>6151</v>
      </c>
      <c r="AE1822" s="3" t="s">
        <v>6151</v>
      </c>
      <c r="AF1822" s="3" t="s">
        <v>154</v>
      </c>
      <c r="AG1822" s="3" t="s">
        <v>154</v>
      </c>
      <c r="AH1822" s="3" t="s">
        <v>6478</v>
      </c>
      <c r="AI1822" s="3" t="s">
        <v>6482</v>
      </c>
      <c r="AJ1822" s="3" t="s">
        <v>6033</v>
      </c>
    </row>
    <row r="1823" spans="1:36" ht="15">
      <c r="A1823" s="10">
        <v>1926</v>
      </c>
      <c r="B1823" t="str">
        <f>IF(K1823="总计","",INDEX(主数据!A:AD,MATCH(J1823,主数据!A:A,0),9))</f>
        <v>华南大区公司</v>
      </c>
      <c r="C1823" t="str">
        <f>IF(K1823="","",INDEX(主数据!A:AD,MATCH(J1823,主数据!A:A,0),11))</f>
        <v>深圳东区</v>
      </c>
      <c r="D1823" t="str">
        <f t="shared" si="112"/>
        <v>SZ17非自有房屋租赁定额</v>
      </c>
      <c r="E1823" s="13" t="str">
        <f t="shared" si="114"/>
        <v/>
      </c>
      <c r="F1823" s="13" t="str">
        <f>IF(E1823="","",IFERROR(IF(IF(K1823="","",INDEX(收费标合同信息维护!A:Q,MATCH(D1823,收费标合同信息维护!J:J,0),10))=D1823,"有","无"),"无"))</f>
        <v/>
      </c>
      <c r="G1823" s="13" t="str">
        <f t="shared" si="113"/>
        <v>SZ17非自有房屋租赁定额3000.00</v>
      </c>
      <c r="H1823" s="13" t="str">
        <f t="shared" si="115"/>
        <v>3000.00</v>
      </c>
      <c r="I1823" s="13" t="str">
        <f>IF(G1823="","",IFERROR(IF(IF(K1823="","",INDEX(收费标合同信息维护!A:Q,MATCH(G1823,收费标合同信息维护!M:M,0),13))=G1823,"有","无"),"无"))</f>
        <v>无</v>
      </c>
      <c r="J1823" s="3" t="s">
        <v>2929</v>
      </c>
      <c r="K1823" s="3" t="s">
        <v>10417</v>
      </c>
      <c r="L1823" s="3" t="s">
        <v>6699</v>
      </c>
      <c r="M1823" s="3" t="s">
        <v>6700</v>
      </c>
      <c r="N1823" s="3" t="s">
        <v>6477</v>
      </c>
      <c r="O1823" s="3" t="s">
        <v>6478</v>
      </c>
      <c r="P1823" s="3" t="s">
        <v>10490</v>
      </c>
      <c r="Q1823" s="3" t="s">
        <v>10491</v>
      </c>
      <c r="R1823" s="3" t="s">
        <v>6490</v>
      </c>
      <c r="S1823" s="3" t="s">
        <v>6491</v>
      </c>
      <c r="T1823" s="3" t="s">
        <v>7127</v>
      </c>
      <c r="U1823" s="3" t="s">
        <v>154</v>
      </c>
      <c r="V1823" s="3" t="s">
        <v>154</v>
      </c>
      <c r="W1823" s="3" t="s">
        <v>10492</v>
      </c>
      <c r="X1823" s="3" t="s">
        <v>154</v>
      </c>
      <c r="Y1823" s="3" t="s">
        <v>154</v>
      </c>
      <c r="Z1823" s="3" t="s">
        <v>154</v>
      </c>
      <c r="AA1823" s="3" t="s">
        <v>154</v>
      </c>
      <c r="AB1823" s="3" t="s">
        <v>154</v>
      </c>
      <c r="AC1823" s="3" t="s">
        <v>154</v>
      </c>
      <c r="AD1823" s="3" t="s">
        <v>6151</v>
      </c>
      <c r="AE1823" s="3" t="s">
        <v>6151</v>
      </c>
      <c r="AF1823" s="3" t="s">
        <v>154</v>
      </c>
      <c r="AG1823" s="3" t="s">
        <v>154</v>
      </c>
      <c r="AH1823" s="3" t="s">
        <v>6478</v>
      </c>
      <c r="AI1823" s="3" t="s">
        <v>6482</v>
      </c>
      <c r="AJ1823" s="3" t="s">
        <v>6033</v>
      </c>
    </row>
    <row r="1824" spans="1:36" ht="15">
      <c r="A1824" s="10">
        <v>1927</v>
      </c>
      <c r="B1824" t="str">
        <f>IF(K1824="总计","",INDEX(主数据!A:AD,MATCH(J1824,主数据!A:A,0),9))</f>
        <v>华南大区公司</v>
      </c>
      <c r="C1824" t="str">
        <f>IF(K1824="","",INDEX(主数据!A:AD,MATCH(J1824,主数据!A:A,0),11))</f>
        <v>深圳东区</v>
      </c>
      <c r="D1824" t="str">
        <f t="shared" si="112"/>
        <v>SZ17非自有房屋租赁定额</v>
      </c>
      <c r="E1824" s="13" t="str">
        <f t="shared" si="114"/>
        <v/>
      </c>
      <c r="F1824" s="13" t="str">
        <f>IF(E1824="","",IFERROR(IF(IF(K1824="","",INDEX(收费标合同信息维护!A:Q,MATCH(D1824,收费标合同信息维护!J:J,0),10))=D1824,"有","无"),"无"))</f>
        <v/>
      </c>
      <c r="G1824" s="13" t="str">
        <f t="shared" si="113"/>
        <v>SZ17非自有房屋租赁定额3080.00</v>
      </c>
      <c r="H1824" s="13" t="str">
        <f t="shared" si="115"/>
        <v>3080.00</v>
      </c>
      <c r="I1824" s="13" t="str">
        <f>IF(G1824="","",IFERROR(IF(IF(K1824="","",INDEX(收费标合同信息维护!A:Q,MATCH(G1824,收费标合同信息维护!M:M,0),13))=G1824,"有","无"),"无"))</f>
        <v>无</v>
      </c>
      <c r="J1824" s="3" t="s">
        <v>2929</v>
      </c>
      <c r="K1824" s="3" t="s">
        <v>10417</v>
      </c>
      <c r="L1824" s="3" t="s">
        <v>6699</v>
      </c>
      <c r="M1824" s="3" t="s">
        <v>6700</v>
      </c>
      <c r="N1824" s="3" t="s">
        <v>6477</v>
      </c>
      <c r="O1824" s="3" t="s">
        <v>6478</v>
      </c>
      <c r="P1824" s="3" t="s">
        <v>10493</v>
      </c>
      <c r="Q1824" s="3" t="s">
        <v>10494</v>
      </c>
      <c r="R1824" s="3" t="s">
        <v>6490</v>
      </c>
      <c r="S1824" s="3" t="s">
        <v>6491</v>
      </c>
      <c r="T1824" s="3" t="s">
        <v>7127</v>
      </c>
      <c r="U1824" s="3" t="s">
        <v>154</v>
      </c>
      <c r="V1824" s="3" t="s">
        <v>154</v>
      </c>
      <c r="W1824" s="3" t="s">
        <v>10495</v>
      </c>
      <c r="X1824" s="3" t="s">
        <v>154</v>
      </c>
      <c r="Y1824" s="3" t="s">
        <v>154</v>
      </c>
      <c r="Z1824" s="3" t="s">
        <v>154</v>
      </c>
      <c r="AA1824" s="3" t="s">
        <v>154</v>
      </c>
      <c r="AB1824" s="3" t="s">
        <v>154</v>
      </c>
      <c r="AC1824" s="3" t="s">
        <v>154</v>
      </c>
      <c r="AD1824" s="3" t="s">
        <v>6151</v>
      </c>
      <c r="AE1824" s="3" t="s">
        <v>6151</v>
      </c>
      <c r="AF1824" s="3" t="s">
        <v>154</v>
      </c>
      <c r="AG1824" s="3" t="s">
        <v>154</v>
      </c>
      <c r="AH1824" s="3" t="s">
        <v>6478</v>
      </c>
      <c r="AI1824" s="3" t="s">
        <v>6482</v>
      </c>
      <c r="AJ1824" s="3" t="s">
        <v>6033</v>
      </c>
    </row>
    <row r="1825" spans="1:36" ht="15">
      <c r="A1825" s="10">
        <v>1928</v>
      </c>
      <c r="B1825" t="str">
        <f>IF(K1825="总计","",INDEX(主数据!A:AD,MATCH(J1825,主数据!A:A,0),9))</f>
        <v>华南大区公司</v>
      </c>
      <c r="C1825" t="str">
        <f>IF(K1825="","",INDEX(主数据!A:AD,MATCH(J1825,主数据!A:A,0),11))</f>
        <v>深圳东区</v>
      </c>
      <c r="D1825" t="str">
        <f t="shared" si="112"/>
        <v>SZ17非自有房屋租赁定额</v>
      </c>
      <c r="E1825" s="13" t="str">
        <f t="shared" si="114"/>
        <v/>
      </c>
      <c r="F1825" s="13" t="str">
        <f>IF(E1825="","",IFERROR(IF(IF(K1825="","",INDEX(收费标合同信息维护!A:Q,MATCH(D1825,收费标合同信息维护!J:J,0),10))=D1825,"有","无"),"无"))</f>
        <v/>
      </c>
      <c r="G1825" s="13" t="str">
        <f t="shared" si="113"/>
        <v>SZ17非自有房屋租赁定额3230.00</v>
      </c>
      <c r="H1825" s="13" t="str">
        <f t="shared" si="115"/>
        <v>3230.00</v>
      </c>
      <c r="I1825" s="13" t="str">
        <f>IF(G1825="","",IFERROR(IF(IF(K1825="","",INDEX(收费标合同信息维护!A:Q,MATCH(G1825,收费标合同信息维护!M:M,0),13))=G1825,"有","无"),"无"))</f>
        <v>无</v>
      </c>
      <c r="J1825" s="3" t="s">
        <v>2929</v>
      </c>
      <c r="K1825" s="3" t="s">
        <v>10417</v>
      </c>
      <c r="L1825" s="3" t="s">
        <v>6699</v>
      </c>
      <c r="M1825" s="3" t="s">
        <v>6700</v>
      </c>
      <c r="N1825" s="3" t="s">
        <v>6477</v>
      </c>
      <c r="O1825" s="3" t="s">
        <v>6478</v>
      </c>
      <c r="P1825" s="3" t="s">
        <v>10496</v>
      </c>
      <c r="Q1825" s="3" t="s">
        <v>10497</v>
      </c>
      <c r="R1825" s="3" t="s">
        <v>6490</v>
      </c>
      <c r="S1825" s="3" t="s">
        <v>6491</v>
      </c>
      <c r="T1825" s="3" t="s">
        <v>7127</v>
      </c>
      <c r="U1825" s="3" t="s">
        <v>154</v>
      </c>
      <c r="V1825" s="3" t="s">
        <v>154</v>
      </c>
      <c r="W1825" s="3" t="s">
        <v>10498</v>
      </c>
      <c r="X1825" s="3" t="s">
        <v>154</v>
      </c>
      <c r="Y1825" s="3" t="s">
        <v>154</v>
      </c>
      <c r="Z1825" s="3" t="s">
        <v>154</v>
      </c>
      <c r="AA1825" s="3" t="s">
        <v>154</v>
      </c>
      <c r="AB1825" s="3" t="s">
        <v>154</v>
      </c>
      <c r="AC1825" s="3" t="s">
        <v>154</v>
      </c>
      <c r="AD1825" s="3" t="s">
        <v>6151</v>
      </c>
      <c r="AE1825" s="3" t="s">
        <v>6151</v>
      </c>
      <c r="AF1825" s="3" t="s">
        <v>154</v>
      </c>
      <c r="AG1825" s="3" t="s">
        <v>154</v>
      </c>
      <c r="AH1825" s="3" t="s">
        <v>6478</v>
      </c>
      <c r="AI1825" s="3" t="s">
        <v>6482</v>
      </c>
      <c r="AJ1825" s="3" t="s">
        <v>6033</v>
      </c>
    </row>
    <row r="1826" spans="1:36" ht="15">
      <c r="A1826" s="10">
        <v>1929</v>
      </c>
      <c r="B1826" t="str">
        <f>IF(K1826="总计","",INDEX(主数据!A:AD,MATCH(J1826,主数据!A:A,0),9))</f>
        <v>华南大区公司</v>
      </c>
      <c r="C1826" t="str">
        <f>IF(K1826="","",INDEX(主数据!A:AD,MATCH(J1826,主数据!A:A,0),11))</f>
        <v>深圳东区</v>
      </c>
      <c r="D1826" t="str">
        <f t="shared" si="112"/>
        <v>SZ17非自有房屋租赁定额</v>
      </c>
      <c r="E1826" s="13" t="str">
        <f t="shared" si="114"/>
        <v/>
      </c>
      <c r="F1826" s="13" t="str">
        <f>IF(E1826="","",IFERROR(IF(IF(K1826="","",INDEX(收费标合同信息维护!A:Q,MATCH(D1826,收费标合同信息维护!J:J,0),10))=D1826,"有","无"),"无"))</f>
        <v/>
      </c>
      <c r="G1826" s="13" t="str">
        <f t="shared" si="113"/>
        <v>SZ17非自有房屋租赁定额3390.00</v>
      </c>
      <c r="H1826" s="13" t="str">
        <f t="shared" si="115"/>
        <v>3390.00</v>
      </c>
      <c r="I1826" s="13" t="str">
        <f>IF(G1826="","",IFERROR(IF(IF(K1826="","",INDEX(收费标合同信息维护!A:Q,MATCH(G1826,收费标合同信息维护!M:M,0),13))=G1826,"有","无"),"无"))</f>
        <v>无</v>
      </c>
      <c r="J1826" s="3" t="s">
        <v>2929</v>
      </c>
      <c r="K1826" s="3" t="s">
        <v>10417</v>
      </c>
      <c r="L1826" s="3" t="s">
        <v>6699</v>
      </c>
      <c r="M1826" s="3" t="s">
        <v>6700</v>
      </c>
      <c r="N1826" s="3" t="s">
        <v>6477</v>
      </c>
      <c r="O1826" s="3" t="s">
        <v>6478</v>
      </c>
      <c r="P1826" s="3" t="s">
        <v>10499</v>
      </c>
      <c r="Q1826" s="3" t="s">
        <v>10500</v>
      </c>
      <c r="R1826" s="3" t="s">
        <v>6490</v>
      </c>
      <c r="S1826" s="3" t="s">
        <v>6491</v>
      </c>
      <c r="T1826" s="3" t="s">
        <v>7127</v>
      </c>
      <c r="U1826" s="3" t="s">
        <v>154</v>
      </c>
      <c r="V1826" s="3" t="s">
        <v>154</v>
      </c>
      <c r="W1826" s="3" t="s">
        <v>10501</v>
      </c>
      <c r="X1826" s="3" t="s">
        <v>154</v>
      </c>
      <c r="Y1826" s="3" t="s">
        <v>154</v>
      </c>
      <c r="Z1826" s="3" t="s">
        <v>154</v>
      </c>
      <c r="AA1826" s="3" t="s">
        <v>154</v>
      </c>
      <c r="AB1826" s="3" t="s">
        <v>154</v>
      </c>
      <c r="AC1826" s="3" t="s">
        <v>154</v>
      </c>
      <c r="AD1826" s="3" t="s">
        <v>6151</v>
      </c>
      <c r="AE1826" s="3" t="s">
        <v>6151</v>
      </c>
      <c r="AF1826" s="3" t="s">
        <v>154</v>
      </c>
      <c r="AG1826" s="3" t="s">
        <v>154</v>
      </c>
      <c r="AH1826" s="3" t="s">
        <v>6478</v>
      </c>
      <c r="AI1826" s="3" t="s">
        <v>6482</v>
      </c>
      <c r="AJ1826" s="3" t="s">
        <v>6033</v>
      </c>
    </row>
    <row r="1827" spans="1:36" ht="15">
      <c r="A1827" s="10">
        <v>1930</v>
      </c>
      <c r="B1827" t="str">
        <f>IF(K1827="总计","",INDEX(主数据!A:AD,MATCH(J1827,主数据!A:A,0),9))</f>
        <v>华南大区公司</v>
      </c>
      <c r="C1827" t="str">
        <f>IF(K1827="","",INDEX(主数据!A:AD,MATCH(J1827,主数据!A:A,0),11))</f>
        <v>深圳东区</v>
      </c>
      <c r="D1827" t="str">
        <f t="shared" si="112"/>
        <v>SZ17非自有房屋租赁定额</v>
      </c>
      <c r="E1827" s="13" t="str">
        <f t="shared" si="114"/>
        <v/>
      </c>
      <c r="F1827" s="13" t="str">
        <f>IF(E1827="","",IFERROR(IF(IF(K1827="","",INDEX(收费标合同信息维护!A:Q,MATCH(D1827,收费标合同信息维护!J:J,0),10))=D1827,"有","无"),"无"))</f>
        <v/>
      </c>
      <c r="G1827" s="13" t="str">
        <f t="shared" si="113"/>
        <v>SZ17非自有房屋租赁定额4300.00</v>
      </c>
      <c r="H1827" s="13" t="str">
        <f t="shared" si="115"/>
        <v>4300.00</v>
      </c>
      <c r="I1827" s="13" t="str">
        <f>IF(G1827="","",IFERROR(IF(IF(K1827="","",INDEX(收费标合同信息维护!A:Q,MATCH(G1827,收费标合同信息维护!M:M,0),13))=G1827,"有","无"),"无"))</f>
        <v>无</v>
      </c>
      <c r="J1827" s="3" t="s">
        <v>2929</v>
      </c>
      <c r="K1827" s="3" t="s">
        <v>10417</v>
      </c>
      <c r="L1827" s="3" t="s">
        <v>6699</v>
      </c>
      <c r="M1827" s="3" t="s">
        <v>6700</v>
      </c>
      <c r="N1827" s="3" t="s">
        <v>6477</v>
      </c>
      <c r="O1827" s="3" t="s">
        <v>6478</v>
      </c>
      <c r="P1827" s="3" t="s">
        <v>10502</v>
      </c>
      <c r="Q1827" s="3" t="s">
        <v>10503</v>
      </c>
      <c r="R1827" s="3" t="s">
        <v>6490</v>
      </c>
      <c r="S1827" s="3" t="s">
        <v>6491</v>
      </c>
      <c r="T1827" s="3" t="s">
        <v>7127</v>
      </c>
      <c r="U1827" s="3" t="s">
        <v>154</v>
      </c>
      <c r="V1827" s="3" t="s">
        <v>154</v>
      </c>
      <c r="W1827" s="3" t="s">
        <v>10504</v>
      </c>
      <c r="X1827" s="3" t="s">
        <v>154</v>
      </c>
      <c r="Y1827" s="3" t="s">
        <v>154</v>
      </c>
      <c r="Z1827" s="3" t="s">
        <v>154</v>
      </c>
      <c r="AA1827" s="3" t="s">
        <v>154</v>
      </c>
      <c r="AB1827" s="3" t="s">
        <v>154</v>
      </c>
      <c r="AC1827" s="3" t="s">
        <v>154</v>
      </c>
      <c r="AD1827" s="3" t="s">
        <v>6151</v>
      </c>
      <c r="AE1827" s="3" t="s">
        <v>6151</v>
      </c>
      <c r="AF1827" s="3" t="s">
        <v>154</v>
      </c>
      <c r="AG1827" s="3" t="s">
        <v>154</v>
      </c>
      <c r="AH1827" s="3" t="s">
        <v>6478</v>
      </c>
      <c r="AI1827" s="3" t="s">
        <v>6482</v>
      </c>
      <c r="AJ1827" s="3" t="s">
        <v>6033</v>
      </c>
    </row>
    <row r="1828" spans="1:36" ht="15">
      <c r="A1828" s="10">
        <v>1931</v>
      </c>
      <c r="B1828" t="str">
        <f>IF(K1828="总计","",INDEX(主数据!A:AD,MATCH(J1828,主数据!A:A,0),9))</f>
        <v>华南大区公司</v>
      </c>
      <c r="C1828" t="str">
        <f>IF(K1828="","",INDEX(主数据!A:AD,MATCH(J1828,主数据!A:A,0),11))</f>
        <v>深圳东区</v>
      </c>
      <c r="D1828" t="str">
        <f t="shared" si="112"/>
        <v>SZ17非自有房屋租赁定额</v>
      </c>
      <c r="E1828" s="13" t="str">
        <f t="shared" si="114"/>
        <v/>
      </c>
      <c r="F1828" s="13" t="str">
        <f>IF(E1828="","",IFERROR(IF(IF(K1828="","",INDEX(收费标合同信息维护!A:Q,MATCH(D1828,收费标合同信息维护!J:J,0),10))=D1828,"有","无"),"无"))</f>
        <v/>
      </c>
      <c r="G1828" s="13" t="str">
        <f t="shared" si="113"/>
        <v>SZ17非自有房屋租赁定额4490.00</v>
      </c>
      <c r="H1828" s="13" t="str">
        <f t="shared" si="115"/>
        <v>4490.00</v>
      </c>
      <c r="I1828" s="13" t="str">
        <f>IF(G1828="","",IFERROR(IF(IF(K1828="","",INDEX(收费标合同信息维护!A:Q,MATCH(G1828,收费标合同信息维护!M:M,0),13))=G1828,"有","无"),"无"))</f>
        <v>无</v>
      </c>
      <c r="J1828" s="3" t="s">
        <v>2929</v>
      </c>
      <c r="K1828" s="3" t="s">
        <v>10417</v>
      </c>
      <c r="L1828" s="3" t="s">
        <v>6699</v>
      </c>
      <c r="M1828" s="3" t="s">
        <v>6700</v>
      </c>
      <c r="N1828" s="3" t="s">
        <v>6477</v>
      </c>
      <c r="O1828" s="3" t="s">
        <v>6478</v>
      </c>
      <c r="P1828" s="3" t="s">
        <v>10505</v>
      </c>
      <c r="Q1828" s="3" t="s">
        <v>10506</v>
      </c>
      <c r="R1828" s="3" t="s">
        <v>6490</v>
      </c>
      <c r="S1828" s="3" t="s">
        <v>6491</v>
      </c>
      <c r="T1828" s="3" t="s">
        <v>7127</v>
      </c>
      <c r="U1828" s="3" t="s">
        <v>154</v>
      </c>
      <c r="V1828" s="3" t="s">
        <v>154</v>
      </c>
      <c r="W1828" s="3" t="s">
        <v>10507</v>
      </c>
      <c r="X1828" s="3" t="s">
        <v>154</v>
      </c>
      <c r="Y1828" s="3" t="s">
        <v>154</v>
      </c>
      <c r="Z1828" s="3" t="s">
        <v>154</v>
      </c>
      <c r="AA1828" s="3" t="s">
        <v>154</v>
      </c>
      <c r="AB1828" s="3" t="s">
        <v>154</v>
      </c>
      <c r="AC1828" s="3" t="s">
        <v>154</v>
      </c>
      <c r="AD1828" s="3" t="s">
        <v>6151</v>
      </c>
      <c r="AE1828" s="3" t="s">
        <v>6151</v>
      </c>
      <c r="AF1828" s="3" t="s">
        <v>154</v>
      </c>
      <c r="AG1828" s="3" t="s">
        <v>154</v>
      </c>
      <c r="AH1828" s="3" t="s">
        <v>6478</v>
      </c>
      <c r="AI1828" s="3" t="s">
        <v>6482</v>
      </c>
      <c r="AJ1828" s="3" t="s">
        <v>6033</v>
      </c>
    </row>
    <row r="1829" spans="1:36" ht="15">
      <c r="A1829" s="10">
        <v>1932</v>
      </c>
      <c r="B1829" t="str">
        <f>IF(K1829="总计","",INDEX(主数据!A:AD,MATCH(J1829,主数据!A:A,0),9))</f>
        <v>华南大区公司</v>
      </c>
      <c r="C1829" t="str">
        <f>IF(K1829="","",INDEX(主数据!A:AD,MATCH(J1829,主数据!A:A,0),11))</f>
        <v>深圳东区</v>
      </c>
      <c r="D1829" t="str">
        <f t="shared" si="112"/>
        <v>SZ17非自有房屋租赁定额</v>
      </c>
      <c r="E1829" s="13" t="str">
        <f t="shared" si="114"/>
        <v/>
      </c>
      <c r="F1829" s="13" t="str">
        <f>IF(E1829="","",IFERROR(IF(IF(K1829="","",INDEX(收费标合同信息维护!A:Q,MATCH(D1829,收费标合同信息维护!J:J,0),10))=D1829,"有","无"),"无"))</f>
        <v/>
      </c>
      <c r="G1829" s="13" t="str">
        <f t="shared" si="113"/>
        <v>SZ17非自有房屋租赁定额4980.00</v>
      </c>
      <c r="H1829" s="13" t="str">
        <f t="shared" si="115"/>
        <v>4980.00</v>
      </c>
      <c r="I1829" s="13" t="str">
        <f>IF(G1829="","",IFERROR(IF(IF(K1829="","",INDEX(收费标合同信息维护!A:Q,MATCH(G1829,收费标合同信息维护!M:M,0),13))=G1829,"有","无"),"无"))</f>
        <v>无</v>
      </c>
      <c r="J1829" s="3" t="s">
        <v>2929</v>
      </c>
      <c r="K1829" s="3" t="s">
        <v>10417</v>
      </c>
      <c r="L1829" s="3" t="s">
        <v>6699</v>
      </c>
      <c r="M1829" s="3" t="s">
        <v>6700</v>
      </c>
      <c r="N1829" s="3" t="s">
        <v>6477</v>
      </c>
      <c r="O1829" s="3" t="s">
        <v>6478</v>
      </c>
      <c r="P1829" s="3" t="s">
        <v>10508</v>
      </c>
      <c r="Q1829" s="3" t="s">
        <v>10509</v>
      </c>
      <c r="R1829" s="3" t="s">
        <v>6490</v>
      </c>
      <c r="S1829" s="3" t="s">
        <v>6491</v>
      </c>
      <c r="T1829" s="3" t="s">
        <v>7127</v>
      </c>
      <c r="U1829" s="3" t="s">
        <v>154</v>
      </c>
      <c r="V1829" s="3" t="s">
        <v>154</v>
      </c>
      <c r="W1829" s="3" t="s">
        <v>10510</v>
      </c>
      <c r="X1829" s="3" t="s">
        <v>154</v>
      </c>
      <c r="Y1829" s="3" t="s">
        <v>154</v>
      </c>
      <c r="Z1829" s="3" t="s">
        <v>154</v>
      </c>
      <c r="AA1829" s="3" t="s">
        <v>154</v>
      </c>
      <c r="AB1829" s="3" t="s">
        <v>154</v>
      </c>
      <c r="AC1829" s="3" t="s">
        <v>154</v>
      </c>
      <c r="AD1829" s="3" t="s">
        <v>6151</v>
      </c>
      <c r="AE1829" s="3" t="s">
        <v>6151</v>
      </c>
      <c r="AF1829" s="3" t="s">
        <v>154</v>
      </c>
      <c r="AG1829" s="3" t="s">
        <v>154</v>
      </c>
      <c r="AH1829" s="3" t="s">
        <v>6478</v>
      </c>
      <c r="AI1829" s="3" t="s">
        <v>6482</v>
      </c>
      <c r="AJ1829" s="3" t="s">
        <v>6489</v>
      </c>
    </row>
    <row r="1830" spans="1:36" ht="15">
      <c r="A1830" s="10">
        <v>1933</v>
      </c>
      <c r="B1830" t="str">
        <f>IF(K1830="总计","",INDEX(主数据!A:AD,MATCH(J1830,主数据!A:A,0),9))</f>
        <v>华南大区公司</v>
      </c>
      <c r="C1830" t="str">
        <f>IF(K1830="","",INDEX(主数据!A:AD,MATCH(J1830,主数据!A:A,0),11))</f>
        <v>深圳东区</v>
      </c>
      <c r="D1830" t="str">
        <f t="shared" si="112"/>
        <v>SZ17非自有房屋租赁定额</v>
      </c>
      <c r="E1830" s="13" t="str">
        <f t="shared" si="114"/>
        <v/>
      </c>
      <c r="F1830" s="13" t="str">
        <f>IF(E1830="","",IFERROR(IF(IF(K1830="","",INDEX(收费标合同信息维护!A:Q,MATCH(D1830,收费标合同信息维护!J:J,0),10))=D1830,"有","无"),"无"))</f>
        <v/>
      </c>
      <c r="G1830" s="13" t="str">
        <f t="shared" si="113"/>
        <v>SZ17非自有房屋租赁定额6050.00</v>
      </c>
      <c r="H1830" s="13" t="str">
        <f t="shared" si="115"/>
        <v>6050.00</v>
      </c>
      <c r="I1830" s="13" t="str">
        <f>IF(G1830="","",IFERROR(IF(IF(K1830="","",INDEX(收费标合同信息维护!A:Q,MATCH(G1830,收费标合同信息维护!M:M,0),13))=G1830,"有","无"),"无"))</f>
        <v>无</v>
      </c>
      <c r="J1830" s="3" t="s">
        <v>2929</v>
      </c>
      <c r="K1830" s="3" t="s">
        <v>10417</v>
      </c>
      <c r="L1830" s="3" t="s">
        <v>6699</v>
      </c>
      <c r="M1830" s="3" t="s">
        <v>6700</v>
      </c>
      <c r="N1830" s="3" t="s">
        <v>6477</v>
      </c>
      <c r="O1830" s="3" t="s">
        <v>6478</v>
      </c>
      <c r="P1830" s="3" t="s">
        <v>10511</v>
      </c>
      <c r="Q1830" s="3" t="s">
        <v>10512</v>
      </c>
      <c r="R1830" s="3" t="s">
        <v>6490</v>
      </c>
      <c r="S1830" s="3" t="s">
        <v>6491</v>
      </c>
      <c r="T1830" s="3" t="s">
        <v>7127</v>
      </c>
      <c r="U1830" s="3" t="s">
        <v>154</v>
      </c>
      <c r="V1830" s="3" t="s">
        <v>154</v>
      </c>
      <c r="W1830" s="3" t="s">
        <v>10513</v>
      </c>
      <c r="X1830" s="3" t="s">
        <v>154</v>
      </c>
      <c r="Y1830" s="3" t="s">
        <v>154</v>
      </c>
      <c r="Z1830" s="3" t="s">
        <v>154</v>
      </c>
      <c r="AA1830" s="3" t="s">
        <v>154</v>
      </c>
      <c r="AB1830" s="3" t="s">
        <v>154</v>
      </c>
      <c r="AC1830" s="3" t="s">
        <v>154</v>
      </c>
      <c r="AD1830" s="3" t="s">
        <v>6151</v>
      </c>
      <c r="AE1830" s="3" t="s">
        <v>6151</v>
      </c>
      <c r="AF1830" s="3" t="s">
        <v>154</v>
      </c>
      <c r="AG1830" s="3" t="s">
        <v>154</v>
      </c>
      <c r="AH1830" s="3" t="s">
        <v>6478</v>
      </c>
      <c r="AI1830" s="3" t="s">
        <v>6482</v>
      </c>
      <c r="AJ1830" s="3" t="s">
        <v>6033</v>
      </c>
    </row>
    <row r="1831" spans="1:36" ht="15">
      <c r="A1831" s="10">
        <v>1934</v>
      </c>
      <c r="B1831" t="str">
        <f>IF(K1831="总计","",INDEX(主数据!A:AD,MATCH(J1831,主数据!A:A,0),9))</f>
        <v>华南大区公司</v>
      </c>
      <c r="C1831" t="str">
        <f>IF(K1831="","",INDEX(主数据!A:AD,MATCH(J1831,主数据!A:A,0),11))</f>
        <v>深圳东区</v>
      </c>
      <c r="D1831" t="str">
        <f t="shared" si="112"/>
        <v>SZ17非自有房屋租赁定额</v>
      </c>
      <c r="E1831" s="13" t="str">
        <f t="shared" si="114"/>
        <v/>
      </c>
      <c r="F1831" s="13" t="str">
        <f>IF(E1831="","",IFERROR(IF(IF(K1831="","",INDEX(收费标合同信息维护!A:Q,MATCH(D1831,收费标合同信息维护!J:J,0),10))=D1831,"有","无"),"无"))</f>
        <v/>
      </c>
      <c r="G1831" s="13" t="str">
        <f t="shared" si="113"/>
        <v>SZ17非自有房屋租赁定额5480.00</v>
      </c>
      <c r="H1831" s="13" t="str">
        <f t="shared" si="115"/>
        <v>5480.00</v>
      </c>
      <c r="I1831" s="13" t="str">
        <f>IF(G1831="","",IFERROR(IF(IF(K1831="","",INDEX(收费标合同信息维护!A:Q,MATCH(G1831,收费标合同信息维护!M:M,0),13))=G1831,"有","无"),"无"))</f>
        <v>无</v>
      </c>
      <c r="J1831" s="3" t="s">
        <v>2929</v>
      </c>
      <c r="K1831" s="3" t="s">
        <v>10417</v>
      </c>
      <c r="L1831" s="3" t="s">
        <v>6699</v>
      </c>
      <c r="M1831" s="3" t="s">
        <v>6700</v>
      </c>
      <c r="N1831" s="3" t="s">
        <v>6477</v>
      </c>
      <c r="O1831" s="3" t="s">
        <v>6478</v>
      </c>
      <c r="P1831" s="3" t="s">
        <v>10514</v>
      </c>
      <c r="Q1831" s="3" t="s">
        <v>10515</v>
      </c>
      <c r="R1831" s="3" t="s">
        <v>6490</v>
      </c>
      <c r="S1831" s="3" t="s">
        <v>6491</v>
      </c>
      <c r="T1831" s="3" t="s">
        <v>7084</v>
      </c>
      <c r="U1831" s="3" t="s">
        <v>154</v>
      </c>
      <c r="V1831" s="3" t="s">
        <v>154</v>
      </c>
      <c r="W1831" s="3" t="s">
        <v>10516</v>
      </c>
      <c r="X1831" s="3" t="s">
        <v>154</v>
      </c>
      <c r="Y1831" s="3" t="s">
        <v>154</v>
      </c>
      <c r="Z1831" s="3" t="s">
        <v>154</v>
      </c>
      <c r="AA1831" s="3" t="s">
        <v>154</v>
      </c>
      <c r="AB1831" s="3" t="s">
        <v>154</v>
      </c>
      <c r="AC1831" s="3" t="s">
        <v>154</v>
      </c>
      <c r="AD1831" s="3" t="s">
        <v>6151</v>
      </c>
      <c r="AE1831" s="3" t="s">
        <v>6151</v>
      </c>
      <c r="AF1831" s="3" t="s">
        <v>154</v>
      </c>
      <c r="AG1831" s="3" t="s">
        <v>154</v>
      </c>
      <c r="AH1831" s="3" t="s">
        <v>6478</v>
      </c>
      <c r="AI1831" s="3" t="s">
        <v>6482</v>
      </c>
      <c r="AJ1831" s="3" t="s">
        <v>6033</v>
      </c>
    </row>
    <row r="1832" spans="1:36" ht="15">
      <c r="A1832" s="10">
        <v>1935</v>
      </c>
      <c r="B1832" t="str">
        <f>IF(K1832="总计","",INDEX(主数据!A:AD,MATCH(J1832,主数据!A:A,0),9))</f>
        <v>华南大区公司</v>
      </c>
      <c r="C1832" t="str">
        <f>IF(K1832="","",INDEX(主数据!A:AD,MATCH(J1832,主数据!A:A,0),11))</f>
        <v>深圳东区</v>
      </c>
      <c r="D1832" t="str">
        <f t="shared" si="112"/>
        <v>SZ17非自有房屋租赁定额4000.00</v>
      </c>
      <c r="E1832" s="13" t="str">
        <f t="shared" si="114"/>
        <v>4000.00</v>
      </c>
      <c r="F1832" s="13" t="str">
        <f>IF(E1832="","",IFERROR(IF(IF(K1832="","",INDEX(收费标合同信息维护!A:Q,MATCH(D1832,收费标合同信息维护!J:J,0),10))=D1832,"有","无"),"无"))</f>
        <v>无</v>
      </c>
      <c r="G1832" s="13" t="str">
        <f t="shared" si="113"/>
        <v>SZ17非自有房屋租赁定额4000.00</v>
      </c>
      <c r="H1832" s="13" t="str">
        <f t="shared" si="115"/>
        <v>4000.00</v>
      </c>
      <c r="I1832" s="13" t="str">
        <f>IF(G1832="","",IFERROR(IF(IF(K1832="","",INDEX(收费标合同信息维护!A:Q,MATCH(G1832,收费标合同信息维护!M:M,0),13))=G1832,"有","无"),"无"))</f>
        <v>无</v>
      </c>
      <c r="J1832" s="3" t="s">
        <v>2929</v>
      </c>
      <c r="K1832" s="3" t="s">
        <v>10417</v>
      </c>
      <c r="L1832" s="3" t="s">
        <v>6699</v>
      </c>
      <c r="M1832" s="3" t="s">
        <v>6700</v>
      </c>
      <c r="N1832" s="3" t="s">
        <v>6477</v>
      </c>
      <c r="O1832" s="3" t="s">
        <v>6478</v>
      </c>
      <c r="P1832" s="3" t="s">
        <v>10517</v>
      </c>
      <c r="Q1832" s="3" t="s">
        <v>10518</v>
      </c>
      <c r="R1832" s="3" t="s">
        <v>6490</v>
      </c>
      <c r="S1832" s="3" t="s">
        <v>6491</v>
      </c>
      <c r="T1832" s="3" t="s">
        <v>6510</v>
      </c>
      <c r="U1832" s="3" t="s">
        <v>154</v>
      </c>
      <c r="V1832" s="3" t="s">
        <v>10519</v>
      </c>
      <c r="W1832" s="3" t="s">
        <v>10519</v>
      </c>
      <c r="X1832" s="3" t="s">
        <v>154</v>
      </c>
      <c r="Y1832" s="3" t="s">
        <v>154</v>
      </c>
      <c r="Z1832" s="3" t="s">
        <v>154</v>
      </c>
      <c r="AA1832" s="3" t="s">
        <v>154</v>
      </c>
      <c r="AB1832" s="3" t="s">
        <v>154</v>
      </c>
      <c r="AC1832" s="3" t="s">
        <v>154</v>
      </c>
      <c r="AD1832" s="3" t="s">
        <v>6151</v>
      </c>
      <c r="AE1832" s="3" t="s">
        <v>6151</v>
      </c>
      <c r="AF1832" s="3" t="s">
        <v>154</v>
      </c>
      <c r="AG1832" s="3" t="s">
        <v>154</v>
      </c>
      <c r="AH1832" s="3" t="s">
        <v>6478</v>
      </c>
      <c r="AI1832" s="3" t="s">
        <v>6482</v>
      </c>
      <c r="AJ1832" s="3" t="s">
        <v>6033</v>
      </c>
    </row>
    <row r="1833" spans="1:36" ht="30">
      <c r="A1833" s="10">
        <v>1936</v>
      </c>
      <c r="B1833" t="str">
        <f>IF(K1833="总计","",INDEX(主数据!A:AD,MATCH(J1833,主数据!A:A,0),9))</f>
        <v>华南大区公司</v>
      </c>
      <c r="C1833" t="str">
        <f>IF(K1833="","",INDEX(主数据!A:AD,MATCH(J1833,主数据!A:A,0),11))</f>
        <v>深圳东区</v>
      </c>
      <c r="D1833" t="str">
        <f t="shared" si="112"/>
        <v>SZ17生活垃圾消纳费（非仪表）直接录入</v>
      </c>
      <c r="E1833" s="13" t="str">
        <f t="shared" si="114"/>
        <v/>
      </c>
      <c r="F1833" s="13" t="str">
        <f>IF(E1833="","",IFERROR(IF(IF(K1833="","",INDEX(收费标合同信息维护!A:Q,MATCH(D1833,收费标合同信息维护!J:J,0),10))=D1833,"有","无"),"无"))</f>
        <v/>
      </c>
      <c r="G1833" s="13" t="str">
        <f t="shared" si="113"/>
        <v/>
      </c>
      <c r="H1833" s="13" t="str">
        <f t="shared" si="115"/>
        <v/>
      </c>
      <c r="I1833" s="13" t="str">
        <f>IF(G1833="","",IFERROR(IF(IF(K1833="","",INDEX(收费标合同信息维护!A:Q,MATCH(G1833,收费标合同信息维护!M:M,0),13))=G1833,"有","无"),"无"))</f>
        <v/>
      </c>
      <c r="J1833" s="3" t="s">
        <v>2929</v>
      </c>
      <c r="K1833" s="3" t="s">
        <v>10417</v>
      </c>
      <c r="L1833" s="3" t="s">
        <v>6906</v>
      </c>
      <c r="M1833" s="3" t="s">
        <v>6907</v>
      </c>
      <c r="N1833" s="3" t="s">
        <v>6477</v>
      </c>
      <c r="O1833" s="3" t="s">
        <v>6478</v>
      </c>
      <c r="P1833" s="3" t="s">
        <v>10520</v>
      </c>
      <c r="Q1833" s="3" t="s">
        <v>10521</v>
      </c>
      <c r="R1833" s="3" t="s">
        <v>6479</v>
      </c>
      <c r="S1833" s="3" t="s">
        <v>6480</v>
      </c>
      <c r="T1833" s="3" t="s">
        <v>7411</v>
      </c>
      <c r="U1833" s="3" t="s">
        <v>154</v>
      </c>
      <c r="V1833" s="3" t="s">
        <v>154</v>
      </c>
      <c r="W1833" s="3" t="s">
        <v>154</v>
      </c>
      <c r="X1833" s="3" t="s">
        <v>154</v>
      </c>
      <c r="Y1833" s="3" t="s">
        <v>154</v>
      </c>
      <c r="Z1833" s="3" t="s">
        <v>154</v>
      </c>
      <c r="AA1833" s="3" t="s">
        <v>154</v>
      </c>
      <c r="AB1833" s="3" t="s">
        <v>154</v>
      </c>
      <c r="AC1833" s="3" t="s">
        <v>154</v>
      </c>
      <c r="AD1833" s="3" t="s">
        <v>6151</v>
      </c>
      <c r="AE1833" s="3" t="s">
        <v>6151</v>
      </c>
      <c r="AF1833" s="3" t="s">
        <v>154</v>
      </c>
      <c r="AG1833" s="3" t="s">
        <v>154</v>
      </c>
      <c r="AH1833" s="3" t="s">
        <v>6478</v>
      </c>
      <c r="AI1833" s="3" t="s">
        <v>6482</v>
      </c>
      <c r="AJ1833" s="3" t="s">
        <v>44</v>
      </c>
    </row>
    <row r="1834" spans="1:36" ht="15">
      <c r="A1834" s="10">
        <v>1937</v>
      </c>
      <c r="B1834" t="str">
        <f>IF(K1834="总计","",INDEX(主数据!A:AD,MATCH(J1834,主数据!A:A,0),9))</f>
        <v>华南大区公司</v>
      </c>
      <c r="C1834" t="str">
        <f>IF(K1834="","",INDEX(主数据!A:AD,MATCH(J1834,主数据!A:A,0),11))</f>
        <v>深圳东区</v>
      </c>
      <c r="D1834" t="str">
        <f t="shared" si="112"/>
        <v>SZ17排水费直接录入</v>
      </c>
      <c r="E1834" s="13" t="str">
        <f t="shared" si="114"/>
        <v/>
      </c>
      <c r="F1834" s="13" t="str">
        <f>IF(E1834="","",IFERROR(IF(IF(K1834="","",INDEX(收费标合同信息维护!A:Q,MATCH(D1834,收费标合同信息维护!J:J,0),10))=D1834,"有","无"),"无"))</f>
        <v/>
      </c>
      <c r="G1834" s="13" t="str">
        <f t="shared" si="113"/>
        <v/>
      </c>
      <c r="H1834" s="13" t="str">
        <f t="shared" si="115"/>
        <v/>
      </c>
      <c r="I1834" s="13" t="str">
        <f>IF(G1834="","",IFERROR(IF(IF(K1834="","",INDEX(收费标合同信息维护!A:Q,MATCH(G1834,收费标合同信息维护!M:M,0),13))=G1834,"有","无"),"无"))</f>
        <v/>
      </c>
      <c r="J1834" s="3" t="s">
        <v>2929</v>
      </c>
      <c r="K1834" s="3" t="s">
        <v>10417</v>
      </c>
      <c r="L1834" s="3" t="s">
        <v>6959</v>
      </c>
      <c r="M1834" s="3" t="s">
        <v>6960</v>
      </c>
      <c r="N1834" s="3" t="s">
        <v>6477</v>
      </c>
      <c r="O1834" s="3" t="s">
        <v>6478</v>
      </c>
      <c r="P1834" s="3" t="s">
        <v>10522</v>
      </c>
      <c r="Q1834" s="3" t="s">
        <v>10523</v>
      </c>
      <c r="R1834" s="3" t="s">
        <v>6479</v>
      </c>
      <c r="S1834" s="3" t="s">
        <v>6480</v>
      </c>
      <c r="T1834" s="3" t="s">
        <v>7411</v>
      </c>
      <c r="U1834" s="3" t="s">
        <v>154</v>
      </c>
      <c r="V1834" s="3" t="s">
        <v>154</v>
      </c>
      <c r="W1834" s="3" t="s">
        <v>154</v>
      </c>
      <c r="X1834" s="3" t="s">
        <v>154</v>
      </c>
      <c r="Y1834" s="3" t="s">
        <v>154</v>
      </c>
      <c r="Z1834" s="3" t="s">
        <v>154</v>
      </c>
      <c r="AA1834" s="3" t="s">
        <v>154</v>
      </c>
      <c r="AB1834" s="3" t="s">
        <v>154</v>
      </c>
      <c r="AC1834" s="3" t="s">
        <v>154</v>
      </c>
      <c r="AD1834" s="3" t="s">
        <v>6151</v>
      </c>
      <c r="AE1834" s="3" t="s">
        <v>6151</v>
      </c>
      <c r="AF1834" s="3" t="s">
        <v>154</v>
      </c>
      <c r="AG1834" s="3" t="s">
        <v>154</v>
      </c>
      <c r="AH1834" s="3" t="s">
        <v>6478</v>
      </c>
      <c r="AI1834" s="3" t="s">
        <v>6482</v>
      </c>
      <c r="AJ1834" s="3" t="s">
        <v>44</v>
      </c>
    </row>
    <row r="1835" spans="1:36" ht="15">
      <c r="A1835" s="10">
        <v>1938</v>
      </c>
      <c r="B1835" t="str">
        <f>IF(K1835="总计","",INDEX(主数据!A:AD,MATCH(J1835,主数据!A:A,0),9))</f>
        <v>华南大区公司</v>
      </c>
      <c r="C1835" t="str">
        <f>IF(K1835="","",INDEX(主数据!A:AD,MATCH(J1835,主数据!A:A,0),11))</f>
        <v>深圳东区</v>
      </c>
      <c r="D1835" t="str">
        <f t="shared" si="112"/>
        <v>SZ17电费（充值型）直接录入</v>
      </c>
      <c r="E1835" s="13" t="str">
        <f t="shared" si="114"/>
        <v/>
      </c>
      <c r="F1835" s="13" t="str">
        <f>IF(E1835="","",IFERROR(IF(IF(K1835="","",INDEX(收费标合同信息维护!A:Q,MATCH(D1835,收费标合同信息维护!J:J,0),10))=D1835,"有","无"),"无"))</f>
        <v/>
      </c>
      <c r="G1835" s="13" t="str">
        <f t="shared" si="113"/>
        <v/>
      </c>
      <c r="H1835" s="13" t="str">
        <f t="shared" si="115"/>
        <v/>
      </c>
      <c r="I1835" s="13" t="str">
        <f>IF(G1835="","",IFERROR(IF(IF(K1835="","",INDEX(收费标合同信息维护!A:Q,MATCH(G1835,收费标合同信息维护!M:M,0),13))=G1835,"有","无"),"无"))</f>
        <v/>
      </c>
      <c r="J1835" s="3" t="s">
        <v>2929</v>
      </c>
      <c r="K1835" s="3" t="s">
        <v>10417</v>
      </c>
      <c r="L1835" s="3" t="s">
        <v>6733</v>
      </c>
      <c r="M1835" s="3" t="s">
        <v>6734</v>
      </c>
      <c r="N1835" s="3" t="s">
        <v>6477</v>
      </c>
      <c r="O1835" s="3" t="s">
        <v>6478</v>
      </c>
      <c r="P1835" s="3" t="s">
        <v>10524</v>
      </c>
      <c r="Q1835" s="3" t="s">
        <v>10525</v>
      </c>
      <c r="R1835" s="3" t="s">
        <v>6479</v>
      </c>
      <c r="S1835" s="3" t="s">
        <v>6480</v>
      </c>
      <c r="T1835" s="3" t="s">
        <v>7411</v>
      </c>
      <c r="U1835" s="3" t="s">
        <v>154</v>
      </c>
      <c r="V1835" s="3" t="s">
        <v>154</v>
      </c>
      <c r="W1835" s="3" t="s">
        <v>154</v>
      </c>
      <c r="X1835" s="3" t="s">
        <v>154</v>
      </c>
      <c r="Y1835" s="3" t="s">
        <v>154</v>
      </c>
      <c r="Z1835" s="3" t="s">
        <v>154</v>
      </c>
      <c r="AA1835" s="3" t="s">
        <v>154</v>
      </c>
      <c r="AB1835" s="3" t="s">
        <v>154</v>
      </c>
      <c r="AC1835" s="3" t="s">
        <v>154</v>
      </c>
      <c r="AD1835" s="3" t="s">
        <v>6151</v>
      </c>
      <c r="AE1835" s="3" t="s">
        <v>6151</v>
      </c>
      <c r="AF1835" s="3" t="s">
        <v>154</v>
      </c>
      <c r="AG1835" s="3" t="s">
        <v>154</v>
      </c>
      <c r="AH1835" s="3" t="s">
        <v>6478</v>
      </c>
      <c r="AI1835" s="3" t="s">
        <v>6482</v>
      </c>
      <c r="AJ1835" s="3" t="s">
        <v>44</v>
      </c>
    </row>
    <row r="1836" spans="1:36" ht="30">
      <c r="A1836" s="10">
        <v>1939</v>
      </c>
      <c r="B1836" t="str">
        <f>IF(K1836="总计","",INDEX(主数据!A:AD,MATCH(J1836,主数据!A:A,0),9))</f>
        <v>华南大区公司</v>
      </c>
      <c r="C1836" t="str">
        <f>IF(K1836="","",INDEX(主数据!A:AD,MATCH(J1836,主数据!A:A,0),11))</f>
        <v>深圳东区</v>
      </c>
      <c r="D1836" t="str">
        <f t="shared" si="112"/>
        <v>SZ17自来水费（充值型-简易征收）直接录入</v>
      </c>
      <c r="E1836" s="13" t="str">
        <f t="shared" si="114"/>
        <v/>
      </c>
      <c r="F1836" s="13" t="str">
        <f>IF(E1836="","",IFERROR(IF(IF(K1836="","",INDEX(收费标合同信息维护!A:Q,MATCH(D1836,收费标合同信息维护!J:J,0),10))=D1836,"有","无"),"无"))</f>
        <v/>
      </c>
      <c r="G1836" s="13" t="str">
        <f t="shared" si="113"/>
        <v/>
      </c>
      <c r="H1836" s="13" t="str">
        <f t="shared" si="115"/>
        <v/>
      </c>
      <c r="I1836" s="13" t="str">
        <f>IF(G1836="","",IFERROR(IF(IF(K1836="","",INDEX(收费标合同信息维护!A:Q,MATCH(G1836,收费标合同信息维护!M:M,0),13))=G1836,"有","无"),"无"))</f>
        <v/>
      </c>
      <c r="J1836" s="3" t="s">
        <v>2929</v>
      </c>
      <c r="K1836" s="3" t="s">
        <v>10417</v>
      </c>
      <c r="L1836" s="3" t="s">
        <v>6966</v>
      </c>
      <c r="M1836" s="3" t="s">
        <v>6967</v>
      </c>
      <c r="N1836" s="3" t="s">
        <v>6477</v>
      </c>
      <c r="O1836" s="3" t="s">
        <v>6478</v>
      </c>
      <c r="P1836" s="3" t="s">
        <v>10526</v>
      </c>
      <c r="Q1836" s="3" t="s">
        <v>10527</v>
      </c>
      <c r="R1836" s="3" t="s">
        <v>6479</v>
      </c>
      <c r="S1836" s="3" t="s">
        <v>6480</v>
      </c>
      <c r="T1836" s="3" t="s">
        <v>7411</v>
      </c>
      <c r="U1836" s="3" t="s">
        <v>154</v>
      </c>
      <c r="V1836" s="3" t="s">
        <v>154</v>
      </c>
      <c r="W1836" s="3" t="s">
        <v>154</v>
      </c>
      <c r="X1836" s="3" t="s">
        <v>154</v>
      </c>
      <c r="Y1836" s="3" t="s">
        <v>154</v>
      </c>
      <c r="Z1836" s="3" t="s">
        <v>154</v>
      </c>
      <c r="AA1836" s="3" t="s">
        <v>154</v>
      </c>
      <c r="AB1836" s="3" t="s">
        <v>154</v>
      </c>
      <c r="AC1836" s="3" t="s">
        <v>154</v>
      </c>
      <c r="AD1836" s="3" t="s">
        <v>6151</v>
      </c>
      <c r="AE1836" s="3" t="s">
        <v>6151</v>
      </c>
      <c r="AF1836" s="3" t="s">
        <v>154</v>
      </c>
      <c r="AG1836" s="3" t="s">
        <v>154</v>
      </c>
      <c r="AH1836" s="3" t="s">
        <v>6478</v>
      </c>
      <c r="AI1836" s="3" t="s">
        <v>6482</v>
      </c>
      <c r="AJ1836" s="3" t="s">
        <v>44</v>
      </c>
    </row>
    <row r="1837" spans="1:36" ht="15">
      <c r="A1837" s="10">
        <v>1940</v>
      </c>
      <c r="B1837" t="str">
        <f>IF(K1837="总计","",INDEX(主数据!A:AD,MATCH(J1837,主数据!A:A,0),9))</f>
        <v>华南大区公司</v>
      </c>
      <c r="C1837" t="str">
        <f>IF(K1837="","",INDEX(主数据!A:AD,MATCH(J1837,主数据!A:A,0),11))</f>
        <v>深圳东区</v>
      </c>
      <c r="D1837" t="str">
        <f t="shared" si="112"/>
        <v>SZ51物业服务费标准方式3.30</v>
      </c>
      <c r="E1837" s="13" t="str">
        <f t="shared" si="114"/>
        <v>3.30</v>
      </c>
      <c r="F1837" s="13" t="str">
        <f>IF(E1837="","",IFERROR(IF(IF(K1837="","",INDEX(收费标合同信息维护!A:Q,MATCH(D1837,收费标合同信息维护!J:J,0),10))=D1837,"有","无"),"无"))</f>
        <v>无</v>
      </c>
      <c r="G1837" s="13" t="str">
        <f t="shared" si="113"/>
        <v/>
      </c>
      <c r="H1837" s="13" t="str">
        <f t="shared" si="115"/>
        <v/>
      </c>
      <c r="I1837" s="13" t="str">
        <f>IF(G1837="","",IFERROR(IF(IF(K1837="","",INDEX(收费标合同信息维护!A:Q,MATCH(G1837,收费标合同信息维护!M:M,0),13))=G1837,"有","无"),"无"))</f>
        <v/>
      </c>
      <c r="J1837" s="3" t="s">
        <v>3074</v>
      </c>
      <c r="K1837" s="3" t="s">
        <v>10528</v>
      </c>
      <c r="L1837" s="3" t="s">
        <v>6025</v>
      </c>
      <c r="M1837" s="3" t="s">
        <v>6026</v>
      </c>
      <c r="N1837" s="3" t="s">
        <v>6477</v>
      </c>
      <c r="O1837" s="3" t="s">
        <v>6478</v>
      </c>
      <c r="P1837" s="3" t="s">
        <v>10529</v>
      </c>
      <c r="Q1837" s="3" t="s">
        <v>6026</v>
      </c>
      <c r="R1837" s="3" t="s">
        <v>6484</v>
      </c>
      <c r="S1837" s="3" t="s">
        <v>6491</v>
      </c>
      <c r="T1837" s="3" t="s">
        <v>7411</v>
      </c>
      <c r="U1837" s="3" t="s">
        <v>154</v>
      </c>
      <c r="V1837" s="3" t="s">
        <v>6732</v>
      </c>
      <c r="W1837" s="3" t="s">
        <v>154</v>
      </c>
      <c r="X1837" s="3" t="s">
        <v>154</v>
      </c>
      <c r="Y1837" s="3" t="s">
        <v>154</v>
      </c>
      <c r="Z1837" s="3" t="s">
        <v>154</v>
      </c>
      <c r="AA1837" s="3" t="s">
        <v>154</v>
      </c>
      <c r="AB1837" s="3" t="s">
        <v>154</v>
      </c>
      <c r="AC1837" s="3" t="s">
        <v>154</v>
      </c>
      <c r="AD1837" s="3" t="s">
        <v>6151</v>
      </c>
      <c r="AE1837" s="3" t="s">
        <v>6151</v>
      </c>
      <c r="AF1837" s="3" t="s">
        <v>154</v>
      </c>
      <c r="AG1837" s="3" t="s">
        <v>154</v>
      </c>
      <c r="AH1837" s="3" t="s">
        <v>6478</v>
      </c>
      <c r="AI1837" s="3" t="s">
        <v>6482</v>
      </c>
      <c r="AJ1837" s="3" t="s">
        <v>6043</v>
      </c>
    </row>
    <row r="1838" spans="1:36" ht="15">
      <c r="A1838" s="10">
        <v>1941</v>
      </c>
      <c r="B1838" t="str">
        <f>IF(K1838="总计","",INDEX(主数据!A:AD,MATCH(J1838,主数据!A:A,0),9))</f>
        <v>华南大区公司</v>
      </c>
      <c r="C1838" t="str">
        <f>IF(K1838="","",INDEX(主数据!A:AD,MATCH(J1838,主数据!A:A,0),11))</f>
        <v>深圳东区</v>
      </c>
      <c r="D1838" t="str">
        <f t="shared" si="112"/>
        <v>SZ51物业服务费直接录入</v>
      </c>
      <c r="E1838" s="13" t="str">
        <f t="shared" si="114"/>
        <v/>
      </c>
      <c r="F1838" s="13" t="str">
        <f>IF(E1838="","",IFERROR(IF(IF(K1838="","",INDEX(收费标合同信息维护!A:Q,MATCH(D1838,收费标合同信息维护!J:J,0),10))=D1838,"有","无"),"无"))</f>
        <v/>
      </c>
      <c r="G1838" s="13" t="str">
        <f t="shared" si="113"/>
        <v/>
      </c>
      <c r="H1838" s="13" t="str">
        <f t="shared" si="115"/>
        <v/>
      </c>
      <c r="I1838" s="13" t="str">
        <f>IF(G1838="","",IFERROR(IF(IF(K1838="","",INDEX(收费标合同信息维护!A:Q,MATCH(G1838,收费标合同信息维护!M:M,0),13))=G1838,"有","无"),"无"))</f>
        <v/>
      </c>
      <c r="J1838" s="3" t="s">
        <v>3074</v>
      </c>
      <c r="K1838" s="3" t="s">
        <v>10528</v>
      </c>
      <c r="L1838" s="3" t="s">
        <v>6025</v>
      </c>
      <c r="M1838" s="3" t="s">
        <v>6026</v>
      </c>
      <c r="N1838" s="3" t="s">
        <v>6477</v>
      </c>
      <c r="O1838" s="3" t="s">
        <v>6478</v>
      </c>
      <c r="P1838" s="3" t="s">
        <v>10530</v>
      </c>
      <c r="Q1838" s="3" t="s">
        <v>10432</v>
      </c>
      <c r="R1838" s="3" t="s">
        <v>6479</v>
      </c>
      <c r="S1838" s="3" t="s">
        <v>6480</v>
      </c>
      <c r="T1838" s="3" t="s">
        <v>7100</v>
      </c>
      <c r="U1838" s="3" t="s">
        <v>154</v>
      </c>
      <c r="V1838" s="3" t="s">
        <v>154</v>
      </c>
      <c r="W1838" s="3" t="s">
        <v>154</v>
      </c>
      <c r="X1838" s="3" t="s">
        <v>154</v>
      </c>
      <c r="Y1838" s="3" t="s">
        <v>154</v>
      </c>
      <c r="Z1838" s="3" t="s">
        <v>154</v>
      </c>
      <c r="AA1838" s="3" t="s">
        <v>154</v>
      </c>
      <c r="AB1838" s="3" t="s">
        <v>154</v>
      </c>
      <c r="AC1838" s="3" t="s">
        <v>154</v>
      </c>
      <c r="AD1838" s="3" t="s">
        <v>6151</v>
      </c>
      <c r="AE1838" s="3" t="s">
        <v>6151</v>
      </c>
      <c r="AF1838" s="3" t="s">
        <v>154</v>
      </c>
      <c r="AG1838" s="3" t="s">
        <v>154</v>
      </c>
      <c r="AH1838" s="3" t="s">
        <v>6478</v>
      </c>
      <c r="AI1838" s="3" t="s">
        <v>6482</v>
      </c>
      <c r="AJ1838" s="3" t="s">
        <v>6043</v>
      </c>
    </row>
    <row r="1839" spans="1:36" ht="15">
      <c r="A1839" s="10">
        <v>1942</v>
      </c>
      <c r="B1839" t="str">
        <f>IF(K1839="总计","",INDEX(主数据!A:AD,MATCH(J1839,主数据!A:A,0),9))</f>
        <v>华南大区公司</v>
      </c>
      <c r="C1839" t="str">
        <f>IF(K1839="","",INDEX(主数据!A:AD,MATCH(J1839,主数据!A:A,0),11))</f>
        <v>深圳东区</v>
      </c>
      <c r="D1839" t="str">
        <f t="shared" si="112"/>
        <v>SZ51维修基金直接录入</v>
      </c>
      <c r="E1839" s="13" t="str">
        <f t="shared" si="114"/>
        <v/>
      </c>
      <c r="F1839" s="13" t="str">
        <f>IF(E1839="","",IFERROR(IF(IF(K1839="","",INDEX(收费标合同信息维护!A:Q,MATCH(D1839,收费标合同信息维护!J:J,0),10))=D1839,"有","无"),"无"))</f>
        <v/>
      </c>
      <c r="G1839" s="13" t="str">
        <f t="shared" si="113"/>
        <v/>
      </c>
      <c r="H1839" s="13" t="str">
        <f t="shared" si="115"/>
        <v/>
      </c>
      <c r="I1839" s="13" t="str">
        <f>IF(G1839="","",IFERROR(IF(IF(K1839="","",INDEX(收费标合同信息维护!A:Q,MATCH(G1839,收费标合同信息维护!M:M,0),13))=G1839,"有","无"),"无"))</f>
        <v/>
      </c>
      <c r="J1839" s="3" t="s">
        <v>3074</v>
      </c>
      <c r="K1839" s="3" t="s">
        <v>10528</v>
      </c>
      <c r="L1839" s="3" t="s">
        <v>6696</v>
      </c>
      <c r="M1839" s="3" t="s">
        <v>6697</v>
      </c>
      <c r="N1839" s="3" t="s">
        <v>6477</v>
      </c>
      <c r="O1839" s="3" t="s">
        <v>6478</v>
      </c>
      <c r="P1839" s="3" t="s">
        <v>10531</v>
      </c>
      <c r="Q1839" s="3" t="s">
        <v>10532</v>
      </c>
      <c r="R1839" s="3" t="s">
        <v>6479</v>
      </c>
      <c r="S1839" s="3" t="s">
        <v>6480</v>
      </c>
      <c r="T1839" s="3" t="s">
        <v>7411</v>
      </c>
      <c r="U1839" s="3" t="s">
        <v>154</v>
      </c>
      <c r="V1839" s="3" t="s">
        <v>154</v>
      </c>
      <c r="W1839" s="3" t="s">
        <v>154</v>
      </c>
      <c r="X1839" s="3" t="s">
        <v>154</v>
      </c>
      <c r="Y1839" s="3" t="s">
        <v>154</v>
      </c>
      <c r="Z1839" s="3" t="s">
        <v>154</v>
      </c>
      <c r="AA1839" s="3" t="s">
        <v>154</v>
      </c>
      <c r="AB1839" s="3" t="s">
        <v>154</v>
      </c>
      <c r="AC1839" s="3" t="s">
        <v>154</v>
      </c>
      <c r="AD1839" s="3" t="s">
        <v>6151</v>
      </c>
      <c r="AE1839" s="3" t="s">
        <v>6151</v>
      </c>
      <c r="AF1839" s="3" t="s">
        <v>154</v>
      </c>
      <c r="AG1839" s="3" t="s">
        <v>154</v>
      </c>
      <c r="AH1839" s="3" t="s">
        <v>6478</v>
      </c>
      <c r="AI1839" s="3" t="s">
        <v>6482</v>
      </c>
      <c r="AJ1839" s="3" t="s">
        <v>6489</v>
      </c>
    </row>
    <row r="1840" spans="1:36" ht="15">
      <c r="A1840" s="10">
        <v>1943</v>
      </c>
      <c r="B1840" t="str">
        <f>IF(K1840="总计","",INDEX(主数据!A:AD,MATCH(J1840,主数据!A:A,0),9))</f>
        <v>华南大区公司</v>
      </c>
      <c r="C1840" t="str">
        <f>IF(K1840="","",INDEX(主数据!A:AD,MATCH(J1840,主数据!A:A,0),11))</f>
        <v>深圳东区</v>
      </c>
      <c r="D1840" t="str">
        <f t="shared" si="112"/>
        <v>SZ51维修基金定额</v>
      </c>
      <c r="E1840" s="13" t="str">
        <f t="shared" si="114"/>
        <v/>
      </c>
      <c r="F1840" s="13" t="str">
        <f>IF(E1840="","",IFERROR(IF(IF(K1840="","",INDEX(收费标合同信息维护!A:Q,MATCH(D1840,收费标合同信息维护!J:J,0),10))=D1840,"有","无"),"无"))</f>
        <v/>
      </c>
      <c r="G1840" s="13" t="str">
        <f t="shared" si="113"/>
        <v>SZ51维修基金定额0.25</v>
      </c>
      <c r="H1840" s="13" t="str">
        <f t="shared" si="115"/>
        <v>0.25</v>
      </c>
      <c r="I1840" s="13" t="str">
        <f>IF(G1840="","",IFERROR(IF(IF(K1840="","",INDEX(收费标合同信息维护!A:Q,MATCH(G1840,收费标合同信息维护!M:M,0),13))=G1840,"有","无"),"无"))</f>
        <v>无</v>
      </c>
      <c r="J1840" s="3" t="s">
        <v>3074</v>
      </c>
      <c r="K1840" s="3" t="s">
        <v>10528</v>
      </c>
      <c r="L1840" s="3" t="s">
        <v>6696</v>
      </c>
      <c r="M1840" s="3" t="s">
        <v>6697</v>
      </c>
      <c r="N1840" s="3" t="s">
        <v>6477</v>
      </c>
      <c r="O1840" s="3" t="s">
        <v>6478</v>
      </c>
      <c r="P1840" s="3" t="s">
        <v>10533</v>
      </c>
      <c r="Q1840" s="3" t="s">
        <v>10534</v>
      </c>
      <c r="R1840" s="3" t="s">
        <v>6490</v>
      </c>
      <c r="S1840" s="3" t="s">
        <v>6491</v>
      </c>
      <c r="T1840" s="3" t="s">
        <v>7411</v>
      </c>
      <c r="U1840" s="3" t="s">
        <v>154</v>
      </c>
      <c r="V1840" s="3" t="s">
        <v>154</v>
      </c>
      <c r="W1840" s="3" t="s">
        <v>6766</v>
      </c>
      <c r="X1840" s="3" t="s">
        <v>154</v>
      </c>
      <c r="Y1840" s="3" t="s">
        <v>154</v>
      </c>
      <c r="Z1840" s="3" t="s">
        <v>154</v>
      </c>
      <c r="AA1840" s="3" t="s">
        <v>154</v>
      </c>
      <c r="AB1840" s="3" t="s">
        <v>154</v>
      </c>
      <c r="AC1840" s="3" t="s">
        <v>154</v>
      </c>
      <c r="AD1840" s="3" t="s">
        <v>6151</v>
      </c>
      <c r="AE1840" s="3" t="s">
        <v>6151</v>
      </c>
      <c r="AF1840" s="3" t="s">
        <v>154</v>
      </c>
      <c r="AG1840" s="3" t="s">
        <v>154</v>
      </c>
      <c r="AH1840" s="3" t="s">
        <v>6478</v>
      </c>
      <c r="AI1840" s="3" t="s">
        <v>6482</v>
      </c>
      <c r="AJ1840" s="3" t="s">
        <v>6489</v>
      </c>
    </row>
    <row r="1841" spans="1:36" ht="15">
      <c r="A1841" s="10">
        <v>1944</v>
      </c>
      <c r="B1841" t="str">
        <f>IF(K1841="总计","",INDEX(主数据!A:AD,MATCH(J1841,主数据!A:A,0),9))</f>
        <v>华南大区公司</v>
      </c>
      <c r="C1841" t="str">
        <f>IF(K1841="","",INDEX(主数据!A:AD,MATCH(J1841,主数据!A:A,0),11))</f>
        <v>深圳东区</v>
      </c>
      <c r="D1841" t="str">
        <f t="shared" si="112"/>
        <v>SZ51维修基金标准方式0.25</v>
      </c>
      <c r="E1841" s="13" t="str">
        <f t="shared" si="114"/>
        <v>0.25</v>
      </c>
      <c r="F1841" s="13" t="str">
        <f>IF(E1841="","",IFERROR(IF(IF(K1841="","",INDEX(收费标合同信息维护!A:Q,MATCH(D1841,收费标合同信息维护!J:J,0),10))=D1841,"有","无"),"无"))</f>
        <v>无</v>
      </c>
      <c r="G1841" s="13" t="str">
        <f t="shared" si="113"/>
        <v/>
      </c>
      <c r="H1841" s="13" t="str">
        <f t="shared" si="115"/>
        <v/>
      </c>
      <c r="I1841" s="13" t="str">
        <f>IF(G1841="","",IFERROR(IF(IF(K1841="","",INDEX(收费标合同信息维护!A:Q,MATCH(G1841,收费标合同信息维护!M:M,0),13))=G1841,"有","无"),"无"))</f>
        <v/>
      </c>
      <c r="J1841" s="3" t="s">
        <v>3074</v>
      </c>
      <c r="K1841" s="3" t="s">
        <v>10528</v>
      </c>
      <c r="L1841" s="3" t="s">
        <v>6696</v>
      </c>
      <c r="M1841" s="3" t="s">
        <v>6697</v>
      </c>
      <c r="N1841" s="3" t="s">
        <v>6477</v>
      </c>
      <c r="O1841" s="3" t="s">
        <v>6478</v>
      </c>
      <c r="P1841" s="3" t="s">
        <v>10535</v>
      </c>
      <c r="Q1841" s="3" t="s">
        <v>10534</v>
      </c>
      <c r="R1841" s="3" t="s">
        <v>6484</v>
      </c>
      <c r="S1841" s="3" t="s">
        <v>6491</v>
      </c>
      <c r="T1841" s="3" t="s">
        <v>7411</v>
      </c>
      <c r="U1841" s="3" t="s">
        <v>154</v>
      </c>
      <c r="V1841" s="3" t="s">
        <v>6766</v>
      </c>
      <c r="W1841" s="3" t="s">
        <v>154</v>
      </c>
      <c r="X1841" s="3" t="s">
        <v>154</v>
      </c>
      <c r="Y1841" s="3" t="s">
        <v>154</v>
      </c>
      <c r="Z1841" s="3" t="s">
        <v>154</v>
      </c>
      <c r="AA1841" s="3" t="s">
        <v>154</v>
      </c>
      <c r="AB1841" s="3" t="s">
        <v>154</v>
      </c>
      <c r="AC1841" s="3" t="s">
        <v>154</v>
      </c>
      <c r="AD1841" s="3" t="s">
        <v>6151</v>
      </c>
      <c r="AE1841" s="3" t="s">
        <v>6151</v>
      </c>
      <c r="AF1841" s="3" t="s">
        <v>154</v>
      </c>
      <c r="AG1841" s="3" t="s">
        <v>154</v>
      </c>
      <c r="AH1841" s="3" t="s">
        <v>6478</v>
      </c>
      <c r="AI1841" s="3" t="s">
        <v>6482</v>
      </c>
      <c r="AJ1841" s="3" t="s">
        <v>6043</v>
      </c>
    </row>
    <row r="1842" spans="1:36" ht="30">
      <c r="A1842" s="10">
        <v>1945</v>
      </c>
      <c r="B1842" t="str">
        <f>IF(K1842="总计","",INDEX(主数据!A:AD,MATCH(J1842,主数据!A:A,0),9))</f>
        <v>华南大区公司</v>
      </c>
      <c r="C1842" t="str">
        <f>IF(K1842="","",INDEX(主数据!A:AD,MATCH(J1842,主数据!A:A,0),11))</f>
        <v>深圳东区</v>
      </c>
      <c r="D1842" t="str">
        <f t="shared" si="112"/>
        <v>SZ51生活垃圾消纳费（仪表）标准方式0.53</v>
      </c>
      <c r="E1842" s="13" t="str">
        <f t="shared" si="114"/>
        <v>0.53</v>
      </c>
      <c r="F1842" s="13" t="str">
        <f>IF(E1842="","",IFERROR(IF(IF(K1842="","",INDEX(收费标合同信息维护!A:Q,MATCH(D1842,收费标合同信息维护!J:J,0),10))=D1842,"有","无"),"无"))</f>
        <v>无</v>
      </c>
      <c r="G1842" s="13" t="str">
        <f t="shared" si="113"/>
        <v/>
      </c>
      <c r="H1842" s="13" t="str">
        <f t="shared" si="115"/>
        <v/>
      </c>
      <c r="I1842" s="13" t="str">
        <f>IF(G1842="","",IFERROR(IF(IF(K1842="","",INDEX(收费标合同信息维护!A:Q,MATCH(G1842,收费标合同信息维护!M:M,0),13))=G1842,"有","无"),"无"))</f>
        <v/>
      </c>
      <c r="J1842" s="3" t="s">
        <v>3074</v>
      </c>
      <c r="K1842" s="3" t="s">
        <v>10528</v>
      </c>
      <c r="L1842" s="3" t="s">
        <v>6705</v>
      </c>
      <c r="M1842" s="3" t="s">
        <v>6706</v>
      </c>
      <c r="N1842" s="3" t="s">
        <v>6603</v>
      </c>
      <c r="O1842" s="3" t="s">
        <v>6478</v>
      </c>
      <c r="P1842" s="3" t="s">
        <v>10536</v>
      </c>
      <c r="Q1842" s="3" t="s">
        <v>10537</v>
      </c>
      <c r="R1842" s="3" t="s">
        <v>6484</v>
      </c>
      <c r="S1842" s="3" t="s">
        <v>6491</v>
      </c>
      <c r="T1842" s="3" t="s">
        <v>7075</v>
      </c>
      <c r="U1842" s="3" t="s">
        <v>154</v>
      </c>
      <c r="V1842" s="3" t="s">
        <v>6903</v>
      </c>
      <c r="W1842" s="3" t="s">
        <v>154</v>
      </c>
      <c r="X1842" s="3" t="s">
        <v>154</v>
      </c>
      <c r="Y1842" s="3" t="s">
        <v>154</v>
      </c>
      <c r="Z1842" s="3" t="s">
        <v>154</v>
      </c>
      <c r="AA1842" s="3" t="s">
        <v>154</v>
      </c>
      <c r="AB1842" s="3" t="s">
        <v>154</v>
      </c>
      <c r="AC1842" s="3" t="s">
        <v>154</v>
      </c>
      <c r="AD1842" s="3" t="s">
        <v>6151</v>
      </c>
      <c r="AE1842" s="3" t="s">
        <v>6151</v>
      </c>
      <c r="AF1842" s="3" t="s">
        <v>154</v>
      </c>
      <c r="AG1842" s="3" t="s">
        <v>154</v>
      </c>
      <c r="AH1842" s="3" t="s">
        <v>6478</v>
      </c>
      <c r="AI1842" s="3" t="s">
        <v>6482</v>
      </c>
      <c r="AJ1842" s="3" t="s">
        <v>6489</v>
      </c>
    </row>
    <row r="1843" spans="1:36" ht="30">
      <c r="A1843" s="10">
        <v>1946</v>
      </c>
      <c r="B1843" t="str">
        <f>IF(K1843="总计","",INDEX(主数据!A:AD,MATCH(J1843,主数据!A:A,0),9))</f>
        <v>华南大区公司</v>
      </c>
      <c r="C1843" t="str">
        <f>IF(K1843="","",INDEX(主数据!A:AD,MATCH(J1843,主数据!A:A,0),11))</f>
        <v>深圳东区</v>
      </c>
      <c r="D1843" t="str">
        <f t="shared" si="112"/>
        <v>SZ51生活垃圾消纳费（仪表）定额阶梯0.00</v>
      </c>
      <c r="E1843" s="13" t="str">
        <f t="shared" si="114"/>
        <v>0.00</v>
      </c>
      <c r="F1843" s="13" t="str">
        <f>IF(E1843="","",IFERROR(IF(IF(K1843="","",INDEX(收费标合同信息维护!A:Q,MATCH(D1843,收费标合同信息维护!J:J,0),10))=D1843,"有","无"),"无"))</f>
        <v>无</v>
      </c>
      <c r="G1843" s="13" t="str">
        <f t="shared" si="113"/>
        <v/>
      </c>
      <c r="H1843" s="13" t="str">
        <f t="shared" si="115"/>
        <v/>
      </c>
      <c r="I1843" s="13" t="str">
        <f>IF(G1843="","",IFERROR(IF(IF(K1843="","",INDEX(收费标合同信息维护!A:Q,MATCH(G1843,收费标合同信息维护!M:M,0),13))=G1843,"有","无"),"无"))</f>
        <v/>
      </c>
      <c r="J1843" s="3" t="s">
        <v>3074</v>
      </c>
      <c r="K1843" s="3" t="s">
        <v>10528</v>
      </c>
      <c r="L1843" s="3" t="s">
        <v>6705</v>
      </c>
      <c r="M1843" s="3" t="s">
        <v>6706</v>
      </c>
      <c r="N1843" s="3" t="s">
        <v>6603</v>
      </c>
      <c r="O1843" s="3" t="s">
        <v>6478</v>
      </c>
      <c r="P1843" s="3" t="s">
        <v>10538</v>
      </c>
      <c r="Q1843" s="3" t="s">
        <v>10539</v>
      </c>
      <c r="R1843" s="3" t="s">
        <v>6707</v>
      </c>
      <c r="S1843" s="3" t="s">
        <v>6491</v>
      </c>
      <c r="T1843" s="3" t="s">
        <v>7100</v>
      </c>
      <c r="U1843" s="3" t="s">
        <v>154</v>
      </c>
      <c r="V1843" s="3" t="s">
        <v>7933</v>
      </c>
      <c r="W1843" s="3" t="s">
        <v>154</v>
      </c>
      <c r="X1843" s="3" t="s">
        <v>10390</v>
      </c>
      <c r="Y1843" s="3" t="s">
        <v>10389</v>
      </c>
      <c r="Z1843" s="3" t="s">
        <v>154</v>
      </c>
      <c r="AA1843" s="3" t="s">
        <v>154</v>
      </c>
      <c r="AB1843" s="3" t="s">
        <v>154</v>
      </c>
      <c r="AC1843" s="3" t="s">
        <v>154</v>
      </c>
      <c r="AD1843" s="3" t="s">
        <v>6151</v>
      </c>
      <c r="AE1843" s="3" t="s">
        <v>6151</v>
      </c>
      <c r="AF1843" s="3" t="s">
        <v>154</v>
      </c>
      <c r="AG1843" s="3" t="s">
        <v>154</v>
      </c>
      <c r="AH1843" s="3" t="s">
        <v>6597</v>
      </c>
      <c r="AI1843" s="3" t="s">
        <v>6482</v>
      </c>
      <c r="AJ1843" s="3" t="s">
        <v>6489</v>
      </c>
    </row>
    <row r="1844" spans="1:36" ht="30">
      <c r="A1844" s="10">
        <v>1947</v>
      </c>
      <c r="B1844" t="str">
        <f>IF(K1844="总计","",INDEX(主数据!A:AD,MATCH(J1844,主数据!A:A,0),9))</f>
        <v>华南大区公司</v>
      </c>
      <c r="C1844" t="str">
        <f>IF(K1844="","",INDEX(主数据!A:AD,MATCH(J1844,主数据!A:A,0),11))</f>
        <v>深圳东区</v>
      </c>
      <c r="D1844" t="str">
        <f t="shared" si="112"/>
        <v>SZ51生活垃圾消纳费（仪表）阶梯方式0.81</v>
      </c>
      <c r="E1844" s="13" t="str">
        <f t="shared" si="114"/>
        <v>0.81</v>
      </c>
      <c r="F1844" s="13" t="str">
        <f>IF(E1844="","",IFERROR(IF(IF(K1844="","",INDEX(收费标合同信息维护!A:Q,MATCH(D1844,收费标合同信息维护!J:J,0),10))=D1844,"有","无"),"无"))</f>
        <v>无</v>
      </c>
      <c r="G1844" s="13" t="str">
        <f t="shared" si="113"/>
        <v/>
      </c>
      <c r="H1844" s="13" t="str">
        <f t="shared" si="115"/>
        <v/>
      </c>
      <c r="I1844" s="13" t="str">
        <f>IF(G1844="","",IFERROR(IF(IF(K1844="","",INDEX(收费标合同信息维护!A:Q,MATCH(G1844,收费标合同信息维护!M:M,0),13))=G1844,"有","无"),"无"))</f>
        <v/>
      </c>
      <c r="J1844" s="3" t="s">
        <v>3074</v>
      </c>
      <c r="K1844" s="3" t="s">
        <v>10528</v>
      </c>
      <c r="L1844" s="3" t="s">
        <v>6705</v>
      </c>
      <c r="M1844" s="3" t="s">
        <v>6706</v>
      </c>
      <c r="N1844" s="3" t="s">
        <v>6603</v>
      </c>
      <c r="O1844" s="3" t="s">
        <v>6478</v>
      </c>
      <c r="P1844" s="3" t="s">
        <v>10540</v>
      </c>
      <c r="Q1844" s="3" t="s">
        <v>6960</v>
      </c>
      <c r="R1844" s="3" t="s">
        <v>6720</v>
      </c>
      <c r="S1844" s="3" t="s">
        <v>6491</v>
      </c>
      <c r="T1844" s="3" t="s">
        <v>7100</v>
      </c>
      <c r="U1844" s="3" t="s">
        <v>154</v>
      </c>
      <c r="V1844" s="3" t="s">
        <v>6978</v>
      </c>
      <c r="W1844" s="3" t="s">
        <v>154</v>
      </c>
      <c r="X1844" s="3" t="s">
        <v>10541</v>
      </c>
      <c r="Y1844" s="3" t="s">
        <v>6979</v>
      </c>
      <c r="Z1844" s="3" t="s">
        <v>10542</v>
      </c>
      <c r="AA1844" s="3" t="s">
        <v>6980</v>
      </c>
      <c r="AB1844" s="3" t="s">
        <v>154</v>
      </c>
      <c r="AC1844" s="3" t="s">
        <v>154</v>
      </c>
      <c r="AD1844" s="3" t="s">
        <v>6151</v>
      </c>
      <c r="AE1844" s="3" t="s">
        <v>6151</v>
      </c>
      <c r="AF1844" s="3" t="s">
        <v>154</v>
      </c>
      <c r="AG1844" s="3" t="s">
        <v>154</v>
      </c>
      <c r="AH1844" s="3" t="s">
        <v>6478</v>
      </c>
      <c r="AI1844" s="3" t="s">
        <v>6727</v>
      </c>
      <c r="AJ1844" s="3" t="s">
        <v>6489</v>
      </c>
    </row>
    <row r="1845" spans="1:36" ht="15">
      <c r="A1845" s="10">
        <v>1948</v>
      </c>
      <c r="B1845" t="str">
        <f>IF(K1845="总计","",INDEX(主数据!A:AD,MATCH(J1845,主数据!A:A,0),9))</f>
        <v>华南大区公司</v>
      </c>
      <c r="C1845" t="str">
        <f>IF(K1845="","",INDEX(主数据!A:AD,MATCH(J1845,主数据!A:A,0),11))</f>
        <v>深圳东区</v>
      </c>
      <c r="D1845" t="str">
        <f t="shared" si="112"/>
        <v>SZ51自营停车费（固定）定额</v>
      </c>
      <c r="E1845" s="13" t="str">
        <f t="shared" si="114"/>
        <v/>
      </c>
      <c r="F1845" s="13" t="str">
        <f>IF(E1845="","",IFERROR(IF(IF(K1845="","",INDEX(收费标合同信息维护!A:Q,MATCH(D1845,收费标合同信息维护!J:J,0),10))=D1845,"有","无"),"无"))</f>
        <v/>
      </c>
      <c r="G1845" s="13" t="str">
        <f t="shared" si="113"/>
        <v>SZ51自营停车费（固定）定额90.00</v>
      </c>
      <c r="H1845" s="13" t="str">
        <f t="shared" si="115"/>
        <v>90.00</v>
      </c>
      <c r="I1845" s="13" t="str">
        <f>IF(G1845="","",IFERROR(IF(IF(K1845="","",INDEX(收费标合同信息维护!A:Q,MATCH(G1845,收费标合同信息维护!M:M,0),13))=G1845,"有","无"),"无"))</f>
        <v>无</v>
      </c>
      <c r="J1845" s="3" t="s">
        <v>3074</v>
      </c>
      <c r="K1845" s="3" t="s">
        <v>10528</v>
      </c>
      <c r="L1845" s="3" t="s">
        <v>6714</v>
      </c>
      <c r="M1845" s="3" t="s">
        <v>6715</v>
      </c>
      <c r="N1845" s="3" t="s">
        <v>6477</v>
      </c>
      <c r="O1845" s="3" t="s">
        <v>6597</v>
      </c>
      <c r="P1845" s="3" t="s">
        <v>10543</v>
      </c>
      <c r="Q1845" s="3" t="s">
        <v>10544</v>
      </c>
      <c r="R1845" s="3" t="s">
        <v>6490</v>
      </c>
      <c r="S1845" s="3" t="s">
        <v>6491</v>
      </c>
      <c r="T1845" s="3" t="s">
        <v>7411</v>
      </c>
      <c r="U1845" s="3" t="s">
        <v>6716</v>
      </c>
      <c r="V1845" s="3" t="s">
        <v>154</v>
      </c>
      <c r="W1845" s="3" t="s">
        <v>7163</v>
      </c>
      <c r="X1845" s="3" t="s">
        <v>154</v>
      </c>
      <c r="Y1845" s="3" t="s">
        <v>154</v>
      </c>
      <c r="Z1845" s="3" t="s">
        <v>154</v>
      </c>
      <c r="AA1845" s="3" t="s">
        <v>154</v>
      </c>
      <c r="AB1845" s="3" t="s">
        <v>154</v>
      </c>
      <c r="AC1845" s="3" t="s">
        <v>154</v>
      </c>
      <c r="AD1845" s="3" t="s">
        <v>6151</v>
      </c>
      <c r="AE1845" s="3" t="s">
        <v>6151</v>
      </c>
      <c r="AF1845" s="3" t="s">
        <v>154</v>
      </c>
      <c r="AG1845" s="3" t="s">
        <v>154</v>
      </c>
      <c r="AH1845" s="3" t="s">
        <v>6478</v>
      </c>
      <c r="AI1845" s="3" t="s">
        <v>6482</v>
      </c>
      <c r="AJ1845" s="3" t="s">
        <v>6489</v>
      </c>
    </row>
    <row r="1846" spans="1:36" ht="15">
      <c r="A1846" s="10">
        <v>1949</v>
      </c>
      <c r="B1846" t="str">
        <f>IF(K1846="总计","",INDEX(主数据!A:AD,MATCH(J1846,主数据!A:A,0),9))</f>
        <v>华南大区公司</v>
      </c>
      <c r="C1846" t="str">
        <f>IF(K1846="","",INDEX(主数据!A:AD,MATCH(J1846,主数据!A:A,0),11))</f>
        <v>深圳东区</v>
      </c>
      <c r="D1846" t="str">
        <f t="shared" si="112"/>
        <v>SZ51自营停车费（固定）定额</v>
      </c>
      <c r="E1846" s="13" t="str">
        <f t="shared" si="114"/>
        <v/>
      </c>
      <c r="F1846" s="13" t="str">
        <f>IF(E1846="","",IFERROR(IF(IF(K1846="","",INDEX(收费标合同信息维护!A:Q,MATCH(D1846,收费标合同信息维护!J:J,0),10))=D1846,"有","无"),"无"))</f>
        <v/>
      </c>
      <c r="G1846" s="13" t="str">
        <f t="shared" si="113"/>
        <v>SZ51自营停车费（固定）定额180.00</v>
      </c>
      <c r="H1846" s="13" t="str">
        <f t="shared" si="115"/>
        <v>180.00</v>
      </c>
      <c r="I1846" s="13" t="str">
        <f>IF(G1846="","",IFERROR(IF(IF(K1846="","",INDEX(收费标合同信息维护!A:Q,MATCH(G1846,收费标合同信息维护!M:M,0),13))=G1846,"有","无"),"无"))</f>
        <v>无</v>
      </c>
      <c r="J1846" s="3" t="s">
        <v>3074</v>
      </c>
      <c r="K1846" s="3" t="s">
        <v>10528</v>
      </c>
      <c r="L1846" s="3" t="s">
        <v>6714</v>
      </c>
      <c r="M1846" s="3" t="s">
        <v>6715</v>
      </c>
      <c r="N1846" s="3" t="s">
        <v>6477</v>
      </c>
      <c r="O1846" s="3" t="s">
        <v>6597</v>
      </c>
      <c r="P1846" s="3" t="s">
        <v>10545</v>
      </c>
      <c r="Q1846" s="3" t="s">
        <v>10546</v>
      </c>
      <c r="R1846" s="3" t="s">
        <v>6490</v>
      </c>
      <c r="S1846" s="3" t="s">
        <v>6491</v>
      </c>
      <c r="T1846" s="3" t="s">
        <v>7411</v>
      </c>
      <c r="U1846" s="3" t="s">
        <v>6716</v>
      </c>
      <c r="V1846" s="3" t="s">
        <v>154</v>
      </c>
      <c r="W1846" s="3" t="s">
        <v>6515</v>
      </c>
      <c r="X1846" s="3" t="s">
        <v>154</v>
      </c>
      <c r="Y1846" s="3" t="s">
        <v>154</v>
      </c>
      <c r="Z1846" s="3" t="s">
        <v>154</v>
      </c>
      <c r="AA1846" s="3" t="s">
        <v>154</v>
      </c>
      <c r="AB1846" s="3" t="s">
        <v>154</v>
      </c>
      <c r="AC1846" s="3" t="s">
        <v>154</v>
      </c>
      <c r="AD1846" s="3" t="s">
        <v>6151</v>
      </c>
      <c r="AE1846" s="3" t="s">
        <v>6151</v>
      </c>
      <c r="AF1846" s="3" t="s">
        <v>154</v>
      </c>
      <c r="AG1846" s="3" t="s">
        <v>154</v>
      </c>
      <c r="AH1846" s="3" t="s">
        <v>6478</v>
      </c>
      <c r="AI1846" s="3" t="s">
        <v>6482</v>
      </c>
      <c r="AJ1846" s="3" t="s">
        <v>6489</v>
      </c>
    </row>
    <row r="1847" spans="1:36" ht="15">
      <c r="A1847" s="10">
        <v>1950</v>
      </c>
      <c r="B1847" t="str">
        <f>IF(K1847="总计","",INDEX(主数据!A:AD,MATCH(J1847,主数据!A:A,0),9))</f>
        <v>华南大区公司</v>
      </c>
      <c r="C1847" t="str">
        <f>IF(K1847="","",INDEX(主数据!A:AD,MATCH(J1847,主数据!A:A,0),11))</f>
        <v>深圳东区</v>
      </c>
      <c r="D1847" t="str">
        <f t="shared" si="112"/>
        <v>SZ51自营停车费（固定）定额</v>
      </c>
      <c r="E1847" s="13" t="str">
        <f t="shared" si="114"/>
        <v/>
      </c>
      <c r="F1847" s="13" t="str">
        <f>IF(E1847="","",IFERROR(IF(IF(K1847="","",INDEX(收费标合同信息维护!A:Q,MATCH(D1847,收费标合同信息维护!J:J,0),10))=D1847,"有","无"),"无"))</f>
        <v/>
      </c>
      <c r="G1847" s="13" t="str">
        <f t="shared" si="113"/>
        <v>SZ51自营停车费（固定）定额360.00</v>
      </c>
      <c r="H1847" s="13" t="str">
        <f t="shared" si="115"/>
        <v>360.00</v>
      </c>
      <c r="I1847" s="13" t="str">
        <f>IF(G1847="","",IFERROR(IF(IF(K1847="","",INDEX(收费标合同信息维护!A:Q,MATCH(G1847,收费标合同信息维护!M:M,0),13))=G1847,"有","无"),"无"))</f>
        <v>无</v>
      </c>
      <c r="J1847" s="3" t="s">
        <v>3074</v>
      </c>
      <c r="K1847" s="3" t="s">
        <v>10528</v>
      </c>
      <c r="L1847" s="3" t="s">
        <v>6714</v>
      </c>
      <c r="M1847" s="3" t="s">
        <v>6715</v>
      </c>
      <c r="N1847" s="3" t="s">
        <v>6477</v>
      </c>
      <c r="O1847" s="3" t="s">
        <v>6597</v>
      </c>
      <c r="P1847" s="3" t="s">
        <v>10547</v>
      </c>
      <c r="Q1847" s="3" t="s">
        <v>10548</v>
      </c>
      <c r="R1847" s="3" t="s">
        <v>6490</v>
      </c>
      <c r="S1847" s="3" t="s">
        <v>6491</v>
      </c>
      <c r="T1847" s="3" t="s">
        <v>7411</v>
      </c>
      <c r="U1847" s="3" t="s">
        <v>6716</v>
      </c>
      <c r="V1847" s="3" t="s">
        <v>154</v>
      </c>
      <c r="W1847" s="3" t="s">
        <v>9443</v>
      </c>
      <c r="X1847" s="3" t="s">
        <v>154</v>
      </c>
      <c r="Y1847" s="3" t="s">
        <v>154</v>
      </c>
      <c r="Z1847" s="3" t="s">
        <v>154</v>
      </c>
      <c r="AA1847" s="3" t="s">
        <v>154</v>
      </c>
      <c r="AB1847" s="3" t="s">
        <v>154</v>
      </c>
      <c r="AC1847" s="3" t="s">
        <v>154</v>
      </c>
      <c r="AD1847" s="3" t="s">
        <v>6151</v>
      </c>
      <c r="AE1847" s="3" t="s">
        <v>6151</v>
      </c>
      <c r="AF1847" s="3" t="s">
        <v>154</v>
      </c>
      <c r="AG1847" s="3" t="s">
        <v>154</v>
      </c>
      <c r="AH1847" s="3" t="s">
        <v>6478</v>
      </c>
      <c r="AI1847" s="3" t="s">
        <v>6482</v>
      </c>
      <c r="AJ1847" s="3" t="s">
        <v>6489</v>
      </c>
    </row>
    <row r="1848" spans="1:36" ht="15">
      <c r="A1848" s="10">
        <v>1951</v>
      </c>
      <c r="B1848" t="str">
        <f>IF(K1848="总计","",INDEX(主数据!A:AD,MATCH(J1848,主数据!A:A,0),9))</f>
        <v>华南大区公司</v>
      </c>
      <c r="C1848" t="str">
        <f>IF(K1848="","",INDEX(主数据!A:AD,MATCH(J1848,主数据!A:A,0),11))</f>
        <v>深圳东区</v>
      </c>
      <c r="D1848" t="str">
        <f t="shared" si="112"/>
        <v>SZ51自营停车费（临时）直接录入</v>
      </c>
      <c r="E1848" s="13" t="str">
        <f t="shared" si="114"/>
        <v/>
      </c>
      <c r="F1848" s="13" t="str">
        <f>IF(E1848="","",IFERROR(IF(IF(K1848="","",INDEX(收费标合同信息维护!A:Q,MATCH(D1848,收费标合同信息维护!J:J,0),10))=D1848,"有","无"),"无"))</f>
        <v/>
      </c>
      <c r="G1848" s="13" t="str">
        <f t="shared" si="113"/>
        <v/>
      </c>
      <c r="H1848" s="13" t="str">
        <f t="shared" si="115"/>
        <v/>
      </c>
      <c r="I1848" s="13" t="str">
        <f>IF(G1848="","",IFERROR(IF(IF(K1848="","",INDEX(收费标合同信息维护!A:Q,MATCH(G1848,收费标合同信息维护!M:M,0),13))=G1848,"有","无"),"无"))</f>
        <v/>
      </c>
      <c r="J1848" s="3" t="s">
        <v>3074</v>
      </c>
      <c r="K1848" s="3" t="s">
        <v>10528</v>
      </c>
      <c r="L1848" s="3" t="s">
        <v>8898</v>
      </c>
      <c r="M1848" s="3" t="s">
        <v>8899</v>
      </c>
      <c r="N1848" s="3" t="s">
        <v>6477</v>
      </c>
      <c r="O1848" s="3" t="s">
        <v>6597</v>
      </c>
      <c r="P1848" s="3" t="s">
        <v>10549</v>
      </c>
      <c r="Q1848" s="3" t="s">
        <v>6905</v>
      </c>
      <c r="R1848" s="3" t="s">
        <v>6479</v>
      </c>
      <c r="S1848" s="3" t="s">
        <v>6480</v>
      </c>
      <c r="T1848" s="3" t="s">
        <v>6754</v>
      </c>
      <c r="U1848" s="3" t="s">
        <v>6716</v>
      </c>
      <c r="V1848" s="3" t="s">
        <v>154</v>
      </c>
      <c r="W1848" s="3" t="s">
        <v>154</v>
      </c>
      <c r="X1848" s="3" t="s">
        <v>154</v>
      </c>
      <c r="Y1848" s="3" t="s">
        <v>154</v>
      </c>
      <c r="Z1848" s="3" t="s">
        <v>154</v>
      </c>
      <c r="AA1848" s="3" t="s">
        <v>154</v>
      </c>
      <c r="AB1848" s="3" t="s">
        <v>154</v>
      </c>
      <c r="AC1848" s="3" t="s">
        <v>154</v>
      </c>
      <c r="AD1848" s="3" t="s">
        <v>6151</v>
      </c>
      <c r="AE1848" s="3" t="s">
        <v>6151</v>
      </c>
      <c r="AF1848" s="3" t="s">
        <v>154</v>
      </c>
      <c r="AG1848" s="3" t="s">
        <v>154</v>
      </c>
      <c r="AH1848" s="3" t="s">
        <v>6478</v>
      </c>
      <c r="AI1848" s="3" t="s">
        <v>6482</v>
      </c>
      <c r="AJ1848" s="3" t="s">
        <v>6042</v>
      </c>
    </row>
    <row r="1849" spans="1:36" ht="15">
      <c r="A1849" s="10">
        <v>1952</v>
      </c>
      <c r="B1849" t="str">
        <f>IF(K1849="总计","",INDEX(主数据!A:AD,MATCH(J1849,主数据!A:A,0),9))</f>
        <v>华南大区公司</v>
      </c>
      <c r="C1849" t="str">
        <f>IF(K1849="","",INDEX(主数据!A:AD,MATCH(J1849,主数据!A:A,0),11))</f>
        <v>深圳东区</v>
      </c>
      <c r="D1849" t="str">
        <f t="shared" si="112"/>
        <v>SZ51自营停车费（临时）定额</v>
      </c>
      <c r="E1849" s="13" t="str">
        <f t="shared" si="114"/>
        <v/>
      </c>
      <c r="F1849" s="13" t="str">
        <f>IF(E1849="","",IFERROR(IF(IF(K1849="","",INDEX(收费标合同信息维护!A:Q,MATCH(D1849,收费标合同信息维护!J:J,0),10))=D1849,"有","无"),"无"))</f>
        <v/>
      </c>
      <c r="G1849" s="13" t="str">
        <f t="shared" si="113"/>
        <v>SZ51自营停车费（临时）定额110.00</v>
      </c>
      <c r="H1849" s="13" t="str">
        <f t="shared" si="115"/>
        <v>110.00</v>
      </c>
      <c r="I1849" s="13" t="str">
        <f>IF(G1849="","",IFERROR(IF(IF(K1849="","",INDEX(收费标合同信息维护!A:Q,MATCH(G1849,收费标合同信息维护!M:M,0),13))=G1849,"有","无"),"无"))</f>
        <v>无</v>
      </c>
      <c r="J1849" s="3" t="s">
        <v>3074</v>
      </c>
      <c r="K1849" s="3" t="s">
        <v>10528</v>
      </c>
      <c r="L1849" s="3" t="s">
        <v>8898</v>
      </c>
      <c r="M1849" s="3" t="s">
        <v>8899</v>
      </c>
      <c r="N1849" s="3" t="s">
        <v>6477</v>
      </c>
      <c r="O1849" s="3" t="s">
        <v>6597</v>
      </c>
      <c r="P1849" s="3" t="s">
        <v>10550</v>
      </c>
      <c r="Q1849" s="3" t="s">
        <v>10551</v>
      </c>
      <c r="R1849" s="3" t="s">
        <v>6490</v>
      </c>
      <c r="S1849" s="3" t="s">
        <v>6491</v>
      </c>
      <c r="T1849" s="3" t="s">
        <v>7411</v>
      </c>
      <c r="U1849" s="3" t="s">
        <v>6716</v>
      </c>
      <c r="V1849" s="3" t="s">
        <v>154</v>
      </c>
      <c r="W1849" s="3" t="s">
        <v>10552</v>
      </c>
      <c r="X1849" s="3" t="s">
        <v>154</v>
      </c>
      <c r="Y1849" s="3" t="s">
        <v>154</v>
      </c>
      <c r="Z1849" s="3" t="s">
        <v>154</v>
      </c>
      <c r="AA1849" s="3" t="s">
        <v>154</v>
      </c>
      <c r="AB1849" s="3" t="s">
        <v>154</v>
      </c>
      <c r="AC1849" s="3" t="s">
        <v>154</v>
      </c>
      <c r="AD1849" s="3" t="s">
        <v>6151</v>
      </c>
      <c r="AE1849" s="3" t="s">
        <v>6151</v>
      </c>
      <c r="AF1849" s="3" t="s">
        <v>154</v>
      </c>
      <c r="AG1849" s="3" t="s">
        <v>154</v>
      </c>
      <c r="AH1849" s="3" t="s">
        <v>6478</v>
      </c>
      <c r="AI1849" s="3" t="s">
        <v>6482</v>
      </c>
      <c r="AJ1849" s="3" t="s">
        <v>6033</v>
      </c>
    </row>
    <row r="1850" spans="1:36" ht="15">
      <c r="A1850" s="10">
        <v>1953</v>
      </c>
      <c r="B1850" t="str">
        <f>IF(K1850="总计","",INDEX(主数据!A:AD,MATCH(J1850,主数据!A:A,0),9))</f>
        <v>华南大区公司</v>
      </c>
      <c r="C1850" t="str">
        <f>IF(K1850="","",INDEX(主数据!A:AD,MATCH(J1850,主数据!A:A,0),11))</f>
        <v>深圳东区</v>
      </c>
      <c r="D1850" t="str">
        <f t="shared" si="112"/>
        <v>SZ51自营停车费（临时）定额</v>
      </c>
      <c r="E1850" s="13" t="str">
        <f t="shared" si="114"/>
        <v/>
      </c>
      <c r="F1850" s="13" t="str">
        <f>IF(E1850="","",IFERROR(IF(IF(K1850="","",INDEX(收费标合同信息维护!A:Q,MATCH(D1850,收费标合同信息维护!J:J,0),10))=D1850,"有","无"),"无"))</f>
        <v/>
      </c>
      <c r="G1850" s="13" t="str">
        <f t="shared" si="113"/>
        <v>SZ51自营停车费（临时）定额1870.00</v>
      </c>
      <c r="H1850" s="13" t="str">
        <f t="shared" si="115"/>
        <v>1870.00</v>
      </c>
      <c r="I1850" s="13" t="str">
        <f>IF(G1850="","",IFERROR(IF(IF(K1850="","",INDEX(收费标合同信息维护!A:Q,MATCH(G1850,收费标合同信息维护!M:M,0),13))=G1850,"有","无"),"无"))</f>
        <v>无</v>
      </c>
      <c r="J1850" s="3" t="s">
        <v>3074</v>
      </c>
      <c r="K1850" s="3" t="s">
        <v>10528</v>
      </c>
      <c r="L1850" s="3" t="s">
        <v>8898</v>
      </c>
      <c r="M1850" s="3" t="s">
        <v>8899</v>
      </c>
      <c r="N1850" s="3" t="s">
        <v>6477</v>
      </c>
      <c r="O1850" s="3" t="s">
        <v>6597</v>
      </c>
      <c r="P1850" s="3" t="s">
        <v>10553</v>
      </c>
      <c r="Q1850" s="3" t="s">
        <v>10554</v>
      </c>
      <c r="R1850" s="3" t="s">
        <v>6490</v>
      </c>
      <c r="S1850" s="3" t="s">
        <v>6491</v>
      </c>
      <c r="T1850" s="3" t="s">
        <v>6661</v>
      </c>
      <c r="U1850" s="3" t="s">
        <v>6694</v>
      </c>
      <c r="V1850" s="3" t="s">
        <v>154</v>
      </c>
      <c r="W1850" s="3" t="s">
        <v>10555</v>
      </c>
      <c r="X1850" s="3" t="s">
        <v>154</v>
      </c>
      <c r="Y1850" s="3" t="s">
        <v>154</v>
      </c>
      <c r="Z1850" s="3" t="s">
        <v>154</v>
      </c>
      <c r="AA1850" s="3" t="s">
        <v>154</v>
      </c>
      <c r="AB1850" s="3" t="s">
        <v>154</v>
      </c>
      <c r="AC1850" s="3" t="s">
        <v>154</v>
      </c>
      <c r="AD1850" s="3" t="s">
        <v>6151</v>
      </c>
      <c r="AE1850" s="3" t="s">
        <v>6151</v>
      </c>
      <c r="AF1850" s="3" t="s">
        <v>154</v>
      </c>
      <c r="AG1850" s="3" t="s">
        <v>154</v>
      </c>
      <c r="AH1850" s="3" t="s">
        <v>6478</v>
      </c>
      <c r="AI1850" s="3" t="s">
        <v>6482</v>
      </c>
      <c r="AJ1850" s="3" t="s">
        <v>6489</v>
      </c>
    </row>
    <row r="1851" spans="1:36" ht="15">
      <c r="A1851" s="10">
        <v>1954</v>
      </c>
      <c r="B1851" t="str">
        <f>IF(K1851="总计","",INDEX(主数据!A:AD,MATCH(J1851,主数据!A:A,0),9))</f>
        <v>华南大区公司</v>
      </c>
      <c r="C1851" t="str">
        <f>IF(K1851="","",INDEX(主数据!A:AD,MATCH(J1851,主数据!A:A,0),11))</f>
        <v>深圳东区</v>
      </c>
      <c r="D1851" t="str">
        <f t="shared" si="112"/>
        <v>SZ51自营停车费（临时）定额</v>
      </c>
      <c r="E1851" s="13" t="str">
        <f t="shared" si="114"/>
        <v/>
      </c>
      <c r="F1851" s="13" t="str">
        <f>IF(E1851="","",IFERROR(IF(IF(K1851="","",INDEX(收费标合同信息维护!A:Q,MATCH(D1851,收费标合同信息维护!J:J,0),10))=D1851,"有","无"),"无"))</f>
        <v/>
      </c>
      <c r="G1851" s="13" t="str">
        <f t="shared" si="113"/>
        <v>SZ51自营停车费（临时）定额220.00</v>
      </c>
      <c r="H1851" s="13" t="str">
        <f t="shared" si="115"/>
        <v>220.00</v>
      </c>
      <c r="I1851" s="13" t="str">
        <f>IF(G1851="","",IFERROR(IF(IF(K1851="","",INDEX(收费标合同信息维护!A:Q,MATCH(G1851,收费标合同信息维护!M:M,0),13))=G1851,"有","无"),"无"))</f>
        <v>无</v>
      </c>
      <c r="J1851" s="3" t="s">
        <v>3074</v>
      </c>
      <c r="K1851" s="3" t="s">
        <v>10528</v>
      </c>
      <c r="L1851" s="3" t="s">
        <v>8898</v>
      </c>
      <c r="M1851" s="3" t="s">
        <v>8899</v>
      </c>
      <c r="N1851" s="3" t="s">
        <v>6477</v>
      </c>
      <c r="O1851" s="3" t="s">
        <v>6597</v>
      </c>
      <c r="P1851" s="3" t="s">
        <v>10556</v>
      </c>
      <c r="Q1851" s="3" t="s">
        <v>10557</v>
      </c>
      <c r="R1851" s="3" t="s">
        <v>6490</v>
      </c>
      <c r="S1851" s="3" t="s">
        <v>6491</v>
      </c>
      <c r="T1851" s="3" t="s">
        <v>7411</v>
      </c>
      <c r="U1851" s="3" t="s">
        <v>6716</v>
      </c>
      <c r="V1851" s="3" t="s">
        <v>154</v>
      </c>
      <c r="W1851" s="3" t="s">
        <v>10558</v>
      </c>
      <c r="X1851" s="3" t="s">
        <v>154</v>
      </c>
      <c r="Y1851" s="3" t="s">
        <v>154</v>
      </c>
      <c r="Z1851" s="3" t="s">
        <v>154</v>
      </c>
      <c r="AA1851" s="3" t="s">
        <v>154</v>
      </c>
      <c r="AB1851" s="3" t="s">
        <v>154</v>
      </c>
      <c r="AC1851" s="3" t="s">
        <v>154</v>
      </c>
      <c r="AD1851" s="3" t="s">
        <v>6151</v>
      </c>
      <c r="AE1851" s="3" t="s">
        <v>6151</v>
      </c>
      <c r="AF1851" s="3" t="s">
        <v>154</v>
      </c>
      <c r="AG1851" s="3" t="s">
        <v>154</v>
      </c>
      <c r="AH1851" s="3" t="s">
        <v>6478</v>
      </c>
      <c r="AI1851" s="3" t="s">
        <v>6482</v>
      </c>
      <c r="AJ1851" s="3" t="s">
        <v>6489</v>
      </c>
    </row>
    <row r="1852" spans="1:36" ht="30">
      <c r="A1852" s="10">
        <v>1955</v>
      </c>
      <c r="B1852" t="str">
        <f>IF(K1852="总计","",INDEX(主数据!A:AD,MATCH(J1852,主数据!A:A,0),9))</f>
        <v>华南大区公司</v>
      </c>
      <c r="C1852" t="str">
        <f>IF(K1852="","",INDEX(主数据!A:AD,MATCH(J1852,主数据!A:A,0),11))</f>
        <v>深圳东区</v>
      </c>
      <c r="D1852" t="str">
        <f t="shared" si="112"/>
        <v>SZ51自营停车管理费（固定）定额</v>
      </c>
      <c r="E1852" s="13" t="str">
        <f t="shared" si="114"/>
        <v/>
      </c>
      <c r="F1852" s="13" t="str">
        <f>IF(E1852="","",IFERROR(IF(IF(K1852="","",INDEX(收费标合同信息维护!A:Q,MATCH(D1852,收费标合同信息维护!J:J,0),10))=D1852,"有","无"),"无"))</f>
        <v/>
      </c>
      <c r="G1852" s="13" t="str">
        <f t="shared" si="113"/>
        <v>SZ51自营停车管理费（固定）定额360.00</v>
      </c>
      <c r="H1852" s="13" t="str">
        <f t="shared" si="115"/>
        <v>360.00</v>
      </c>
      <c r="I1852" s="13" t="str">
        <f>IF(G1852="","",IFERROR(IF(IF(K1852="","",INDEX(收费标合同信息维护!A:Q,MATCH(G1852,收费标合同信息维护!M:M,0),13))=G1852,"有","无"),"无"))</f>
        <v>无</v>
      </c>
      <c r="J1852" s="3" t="s">
        <v>3074</v>
      </c>
      <c r="K1852" s="3" t="s">
        <v>10528</v>
      </c>
      <c r="L1852" s="3" t="s">
        <v>6815</v>
      </c>
      <c r="M1852" s="3" t="s">
        <v>6816</v>
      </c>
      <c r="N1852" s="3" t="s">
        <v>6477</v>
      </c>
      <c r="O1852" s="3" t="s">
        <v>6478</v>
      </c>
      <c r="P1852" s="3" t="s">
        <v>10559</v>
      </c>
      <c r="Q1852" s="3" t="s">
        <v>10560</v>
      </c>
      <c r="R1852" s="3" t="s">
        <v>6490</v>
      </c>
      <c r="S1852" s="3" t="s">
        <v>6491</v>
      </c>
      <c r="T1852" s="3" t="s">
        <v>6587</v>
      </c>
      <c r="U1852" s="3" t="s">
        <v>6533</v>
      </c>
      <c r="V1852" s="3" t="s">
        <v>154</v>
      </c>
      <c r="W1852" s="3" t="s">
        <v>9443</v>
      </c>
      <c r="X1852" s="3" t="s">
        <v>154</v>
      </c>
      <c r="Y1852" s="3" t="s">
        <v>154</v>
      </c>
      <c r="Z1852" s="3" t="s">
        <v>154</v>
      </c>
      <c r="AA1852" s="3" t="s">
        <v>154</v>
      </c>
      <c r="AB1852" s="3" t="s">
        <v>154</v>
      </c>
      <c r="AC1852" s="3" t="s">
        <v>154</v>
      </c>
      <c r="AD1852" s="3" t="s">
        <v>6151</v>
      </c>
      <c r="AE1852" s="3" t="s">
        <v>6151</v>
      </c>
      <c r="AF1852" s="3" t="s">
        <v>154</v>
      </c>
      <c r="AG1852" s="3" t="s">
        <v>154</v>
      </c>
      <c r="AH1852" s="3" t="s">
        <v>6478</v>
      </c>
      <c r="AI1852" s="3" t="s">
        <v>6482</v>
      </c>
      <c r="AJ1852" s="3" t="s">
        <v>6027</v>
      </c>
    </row>
    <row r="1853" spans="1:36" ht="30">
      <c r="A1853" s="10">
        <v>1956</v>
      </c>
      <c r="B1853" t="str">
        <f>IF(K1853="总计","",INDEX(主数据!A:AD,MATCH(J1853,主数据!A:A,0),9))</f>
        <v>华南大区公司</v>
      </c>
      <c r="C1853" t="str">
        <f>IF(K1853="","",INDEX(主数据!A:AD,MATCH(J1853,主数据!A:A,0),11))</f>
        <v>深圳东区</v>
      </c>
      <c r="D1853" t="str">
        <f t="shared" si="112"/>
        <v>SZ51自营停车管理费（固定）定额</v>
      </c>
      <c r="E1853" s="13" t="str">
        <f t="shared" si="114"/>
        <v/>
      </c>
      <c r="F1853" s="13" t="str">
        <f>IF(E1853="","",IFERROR(IF(IF(K1853="","",INDEX(收费标合同信息维护!A:Q,MATCH(D1853,收费标合同信息维护!J:J,0),10))=D1853,"有","无"),"无"))</f>
        <v/>
      </c>
      <c r="G1853" s="13" t="str">
        <f t="shared" si="113"/>
        <v>SZ51自营停车管理费（固定）定额540.00</v>
      </c>
      <c r="H1853" s="13" t="str">
        <f t="shared" si="115"/>
        <v>540.00</v>
      </c>
      <c r="I1853" s="13" t="str">
        <f>IF(G1853="","",IFERROR(IF(IF(K1853="","",INDEX(收费标合同信息维护!A:Q,MATCH(G1853,收费标合同信息维护!M:M,0),13))=G1853,"有","无"),"无"))</f>
        <v>无</v>
      </c>
      <c r="J1853" s="3" t="s">
        <v>3074</v>
      </c>
      <c r="K1853" s="3" t="s">
        <v>10528</v>
      </c>
      <c r="L1853" s="3" t="s">
        <v>6815</v>
      </c>
      <c r="M1853" s="3" t="s">
        <v>6816</v>
      </c>
      <c r="N1853" s="3" t="s">
        <v>6477</v>
      </c>
      <c r="O1853" s="3" t="s">
        <v>6478</v>
      </c>
      <c r="P1853" s="3" t="s">
        <v>10561</v>
      </c>
      <c r="Q1853" s="3" t="s">
        <v>10562</v>
      </c>
      <c r="R1853" s="3" t="s">
        <v>6490</v>
      </c>
      <c r="S1853" s="3" t="s">
        <v>6491</v>
      </c>
      <c r="T1853" s="3" t="s">
        <v>6587</v>
      </c>
      <c r="U1853" s="3" t="s">
        <v>6533</v>
      </c>
      <c r="V1853" s="3" t="s">
        <v>154</v>
      </c>
      <c r="W1853" s="3" t="s">
        <v>10563</v>
      </c>
      <c r="X1853" s="3" t="s">
        <v>154</v>
      </c>
      <c r="Y1853" s="3" t="s">
        <v>154</v>
      </c>
      <c r="Z1853" s="3" t="s">
        <v>154</v>
      </c>
      <c r="AA1853" s="3" t="s">
        <v>154</v>
      </c>
      <c r="AB1853" s="3" t="s">
        <v>154</v>
      </c>
      <c r="AC1853" s="3" t="s">
        <v>154</v>
      </c>
      <c r="AD1853" s="3" t="s">
        <v>6151</v>
      </c>
      <c r="AE1853" s="3" t="s">
        <v>6151</v>
      </c>
      <c r="AF1853" s="3" t="s">
        <v>154</v>
      </c>
      <c r="AG1853" s="3" t="s">
        <v>154</v>
      </c>
      <c r="AH1853" s="3" t="s">
        <v>6478</v>
      </c>
      <c r="AI1853" s="3" t="s">
        <v>6482</v>
      </c>
      <c r="AJ1853" s="3" t="s">
        <v>6489</v>
      </c>
    </row>
    <row r="1854" spans="1:36" ht="30">
      <c r="A1854" s="10">
        <v>1957</v>
      </c>
      <c r="B1854" t="str">
        <f>IF(K1854="总计","",INDEX(主数据!A:AD,MATCH(J1854,主数据!A:A,0),9))</f>
        <v>华南大区公司</v>
      </c>
      <c r="C1854" t="str">
        <f>IF(K1854="","",INDEX(主数据!A:AD,MATCH(J1854,主数据!A:A,0),11))</f>
        <v>深圳东区</v>
      </c>
      <c r="D1854" t="str">
        <f t="shared" si="112"/>
        <v>SZ51自营停车管理费（固定）定额</v>
      </c>
      <c r="E1854" s="13" t="str">
        <f t="shared" si="114"/>
        <v/>
      </c>
      <c r="F1854" s="13" t="str">
        <f>IF(E1854="","",IFERROR(IF(IF(K1854="","",INDEX(收费标合同信息维护!A:Q,MATCH(D1854,收费标合同信息维护!J:J,0),10))=D1854,"有","无"),"无"))</f>
        <v/>
      </c>
      <c r="G1854" s="13" t="str">
        <f t="shared" si="113"/>
        <v>SZ51自营停车管理费（固定）定额1440.00</v>
      </c>
      <c r="H1854" s="13" t="str">
        <f t="shared" si="115"/>
        <v>1440.00</v>
      </c>
      <c r="I1854" s="13" t="str">
        <f>IF(G1854="","",IFERROR(IF(IF(K1854="","",INDEX(收费标合同信息维护!A:Q,MATCH(G1854,收费标合同信息维护!M:M,0),13))=G1854,"有","无"),"无"))</f>
        <v>无</v>
      </c>
      <c r="J1854" s="3" t="s">
        <v>3074</v>
      </c>
      <c r="K1854" s="3" t="s">
        <v>10528</v>
      </c>
      <c r="L1854" s="3" t="s">
        <v>6815</v>
      </c>
      <c r="M1854" s="3" t="s">
        <v>6816</v>
      </c>
      <c r="N1854" s="3" t="s">
        <v>6477</v>
      </c>
      <c r="O1854" s="3" t="s">
        <v>6478</v>
      </c>
      <c r="P1854" s="3" t="s">
        <v>10564</v>
      </c>
      <c r="Q1854" s="3" t="s">
        <v>10565</v>
      </c>
      <c r="R1854" s="3" t="s">
        <v>6490</v>
      </c>
      <c r="S1854" s="3" t="s">
        <v>6491</v>
      </c>
      <c r="T1854" s="3" t="s">
        <v>6587</v>
      </c>
      <c r="U1854" s="3" t="s">
        <v>6533</v>
      </c>
      <c r="V1854" s="3" t="s">
        <v>154</v>
      </c>
      <c r="W1854" s="3" t="s">
        <v>10566</v>
      </c>
      <c r="X1854" s="3" t="s">
        <v>154</v>
      </c>
      <c r="Y1854" s="3" t="s">
        <v>154</v>
      </c>
      <c r="Z1854" s="3" t="s">
        <v>154</v>
      </c>
      <c r="AA1854" s="3" t="s">
        <v>154</v>
      </c>
      <c r="AB1854" s="3" t="s">
        <v>154</v>
      </c>
      <c r="AC1854" s="3" t="s">
        <v>154</v>
      </c>
      <c r="AD1854" s="3" t="s">
        <v>6151</v>
      </c>
      <c r="AE1854" s="3" t="s">
        <v>6151</v>
      </c>
      <c r="AF1854" s="3" t="s">
        <v>154</v>
      </c>
      <c r="AG1854" s="3" t="s">
        <v>154</v>
      </c>
      <c r="AH1854" s="3" t="s">
        <v>6478</v>
      </c>
      <c r="AI1854" s="3" t="s">
        <v>6482</v>
      </c>
      <c r="AJ1854" s="3" t="s">
        <v>6489</v>
      </c>
    </row>
    <row r="1855" spans="1:36" ht="30">
      <c r="A1855" s="10">
        <v>1958</v>
      </c>
      <c r="B1855" t="str">
        <f>IF(K1855="总计","",INDEX(主数据!A:AD,MATCH(J1855,主数据!A:A,0),9))</f>
        <v>华南大区公司</v>
      </c>
      <c r="C1855" t="str">
        <f>IF(K1855="","",INDEX(主数据!A:AD,MATCH(J1855,主数据!A:A,0),11))</f>
        <v>深圳东区</v>
      </c>
      <c r="D1855" t="str">
        <f t="shared" si="112"/>
        <v>SZ51自营停车管理费（固定）定额</v>
      </c>
      <c r="E1855" s="13" t="str">
        <f t="shared" si="114"/>
        <v/>
      </c>
      <c r="F1855" s="13" t="str">
        <f>IF(E1855="","",IFERROR(IF(IF(K1855="","",INDEX(收费标合同信息维护!A:Q,MATCH(D1855,收费标合同信息维护!J:J,0),10))=D1855,"有","无"),"无"))</f>
        <v/>
      </c>
      <c r="G1855" s="13" t="str">
        <f t="shared" si="113"/>
        <v>SZ51自营停车管理费（固定）定额112.26</v>
      </c>
      <c r="H1855" s="13" t="str">
        <f t="shared" si="115"/>
        <v>112.26</v>
      </c>
      <c r="I1855" s="13" t="str">
        <f>IF(G1855="","",IFERROR(IF(IF(K1855="","",INDEX(收费标合同信息维护!A:Q,MATCH(G1855,收费标合同信息维护!M:M,0),13))=G1855,"有","无"),"无"))</f>
        <v>无</v>
      </c>
      <c r="J1855" s="3" t="s">
        <v>3074</v>
      </c>
      <c r="K1855" s="3" t="s">
        <v>10528</v>
      </c>
      <c r="L1855" s="3" t="s">
        <v>6815</v>
      </c>
      <c r="M1855" s="3" t="s">
        <v>6816</v>
      </c>
      <c r="N1855" s="3" t="s">
        <v>6477</v>
      </c>
      <c r="O1855" s="3" t="s">
        <v>6478</v>
      </c>
      <c r="P1855" s="3" t="s">
        <v>10567</v>
      </c>
      <c r="Q1855" s="3" t="s">
        <v>10568</v>
      </c>
      <c r="R1855" s="3" t="s">
        <v>6490</v>
      </c>
      <c r="S1855" s="3" t="s">
        <v>6491</v>
      </c>
      <c r="T1855" s="3" t="s">
        <v>6587</v>
      </c>
      <c r="U1855" s="3" t="s">
        <v>6533</v>
      </c>
      <c r="V1855" s="3" t="s">
        <v>154</v>
      </c>
      <c r="W1855" s="3" t="s">
        <v>10569</v>
      </c>
      <c r="X1855" s="3" t="s">
        <v>154</v>
      </c>
      <c r="Y1855" s="3" t="s">
        <v>154</v>
      </c>
      <c r="Z1855" s="3" t="s">
        <v>154</v>
      </c>
      <c r="AA1855" s="3" t="s">
        <v>154</v>
      </c>
      <c r="AB1855" s="3" t="s">
        <v>154</v>
      </c>
      <c r="AC1855" s="3" t="s">
        <v>154</v>
      </c>
      <c r="AD1855" s="3" t="s">
        <v>6151</v>
      </c>
      <c r="AE1855" s="3" t="s">
        <v>6151</v>
      </c>
      <c r="AF1855" s="3" t="s">
        <v>154</v>
      </c>
      <c r="AG1855" s="3" t="s">
        <v>154</v>
      </c>
      <c r="AH1855" s="3" t="s">
        <v>6478</v>
      </c>
      <c r="AI1855" s="3" t="s">
        <v>6482</v>
      </c>
      <c r="AJ1855" s="3" t="s">
        <v>6489</v>
      </c>
    </row>
    <row r="1856" spans="1:36" ht="30">
      <c r="A1856" s="10">
        <v>1959</v>
      </c>
      <c r="B1856" t="str">
        <f>IF(K1856="总计","",INDEX(主数据!A:AD,MATCH(J1856,主数据!A:A,0),9))</f>
        <v>华南大区公司</v>
      </c>
      <c r="C1856" t="str">
        <f>IF(K1856="","",INDEX(主数据!A:AD,MATCH(J1856,主数据!A:A,0),11))</f>
        <v>深圳东区</v>
      </c>
      <c r="D1856" t="str">
        <f t="shared" si="112"/>
        <v>SZ51自营停车管理费（固定）定额</v>
      </c>
      <c r="E1856" s="13" t="str">
        <f t="shared" si="114"/>
        <v/>
      </c>
      <c r="F1856" s="13" t="str">
        <f>IF(E1856="","",IFERROR(IF(IF(K1856="","",INDEX(收费标合同信息维护!A:Q,MATCH(D1856,收费标合同信息维护!J:J,0),10))=D1856,"有","无"),"无"))</f>
        <v/>
      </c>
      <c r="G1856" s="13" t="str">
        <f t="shared" si="113"/>
        <v>SZ51自营停车管理费（固定）定额270.00</v>
      </c>
      <c r="H1856" s="13" t="str">
        <f t="shared" si="115"/>
        <v>270.00</v>
      </c>
      <c r="I1856" s="13" t="str">
        <f>IF(G1856="","",IFERROR(IF(IF(K1856="","",INDEX(收费标合同信息维护!A:Q,MATCH(G1856,收费标合同信息维护!M:M,0),13))=G1856,"有","无"),"无"))</f>
        <v>无</v>
      </c>
      <c r="J1856" s="3" t="s">
        <v>3074</v>
      </c>
      <c r="K1856" s="3" t="s">
        <v>10528</v>
      </c>
      <c r="L1856" s="3" t="s">
        <v>6815</v>
      </c>
      <c r="M1856" s="3" t="s">
        <v>6816</v>
      </c>
      <c r="N1856" s="3" t="s">
        <v>6477</v>
      </c>
      <c r="O1856" s="3" t="s">
        <v>6478</v>
      </c>
      <c r="P1856" s="3" t="s">
        <v>10570</v>
      </c>
      <c r="Q1856" s="3" t="s">
        <v>10571</v>
      </c>
      <c r="R1856" s="3" t="s">
        <v>6490</v>
      </c>
      <c r="S1856" s="3" t="s">
        <v>6491</v>
      </c>
      <c r="T1856" s="3" t="s">
        <v>6587</v>
      </c>
      <c r="U1856" s="3" t="s">
        <v>6533</v>
      </c>
      <c r="V1856" s="3" t="s">
        <v>154</v>
      </c>
      <c r="W1856" s="3" t="s">
        <v>9393</v>
      </c>
      <c r="X1856" s="3" t="s">
        <v>154</v>
      </c>
      <c r="Y1856" s="3" t="s">
        <v>154</v>
      </c>
      <c r="Z1856" s="3" t="s">
        <v>154</v>
      </c>
      <c r="AA1856" s="3" t="s">
        <v>154</v>
      </c>
      <c r="AB1856" s="3" t="s">
        <v>154</v>
      </c>
      <c r="AC1856" s="3" t="s">
        <v>154</v>
      </c>
      <c r="AD1856" s="3" t="s">
        <v>6151</v>
      </c>
      <c r="AE1856" s="3" t="s">
        <v>6151</v>
      </c>
      <c r="AF1856" s="3" t="s">
        <v>154</v>
      </c>
      <c r="AG1856" s="3" t="s">
        <v>154</v>
      </c>
      <c r="AH1856" s="3" t="s">
        <v>6478</v>
      </c>
      <c r="AI1856" s="3" t="s">
        <v>6482</v>
      </c>
      <c r="AJ1856" s="3" t="s">
        <v>6033</v>
      </c>
    </row>
    <row r="1857" spans="1:36" ht="30">
      <c r="A1857" s="10">
        <v>1960</v>
      </c>
      <c r="B1857" t="str">
        <f>IF(K1857="总计","",INDEX(主数据!A:AD,MATCH(J1857,主数据!A:A,0),9))</f>
        <v>华南大区公司</v>
      </c>
      <c r="C1857" t="str">
        <f>IF(K1857="","",INDEX(主数据!A:AD,MATCH(J1857,主数据!A:A,0),11))</f>
        <v>深圳东区</v>
      </c>
      <c r="D1857" t="str">
        <f t="shared" si="112"/>
        <v>SZ51自营停车管理费（固定）定额</v>
      </c>
      <c r="E1857" s="13" t="str">
        <f t="shared" si="114"/>
        <v/>
      </c>
      <c r="F1857" s="13" t="str">
        <f>IF(E1857="","",IFERROR(IF(IF(K1857="","",INDEX(收费标合同信息维护!A:Q,MATCH(D1857,收费标合同信息维护!J:J,0),10))=D1857,"有","无"),"无"))</f>
        <v/>
      </c>
      <c r="G1857" s="13" t="str">
        <f t="shared" si="113"/>
        <v>SZ51自营停车管理费（固定）定额90.00</v>
      </c>
      <c r="H1857" s="13" t="str">
        <f t="shared" si="115"/>
        <v>90.00</v>
      </c>
      <c r="I1857" s="13" t="str">
        <f>IF(G1857="","",IFERROR(IF(IF(K1857="","",INDEX(收费标合同信息维护!A:Q,MATCH(G1857,收费标合同信息维护!M:M,0),13))=G1857,"有","无"),"无"))</f>
        <v>无</v>
      </c>
      <c r="J1857" s="3" t="s">
        <v>3074</v>
      </c>
      <c r="K1857" s="3" t="s">
        <v>10528</v>
      </c>
      <c r="L1857" s="3" t="s">
        <v>6815</v>
      </c>
      <c r="M1857" s="3" t="s">
        <v>6816</v>
      </c>
      <c r="N1857" s="3" t="s">
        <v>6477</v>
      </c>
      <c r="O1857" s="3" t="s">
        <v>6478</v>
      </c>
      <c r="P1857" s="3" t="s">
        <v>10572</v>
      </c>
      <c r="Q1857" s="3" t="s">
        <v>10573</v>
      </c>
      <c r="R1857" s="3" t="s">
        <v>6490</v>
      </c>
      <c r="S1857" s="3" t="s">
        <v>6491</v>
      </c>
      <c r="T1857" s="3" t="s">
        <v>6537</v>
      </c>
      <c r="U1857" s="3" t="s">
        <v>154</v>
      </c>
      <c r="V1857" s="3" t="s">
        <v>154</v>
      </c>
      <c r="W1857" s="3" t="s">
        <v>7163</v>
      </c>
      <c r="X1857" s="3" t="s">
        <v>154</v>
      </c>
      <c r="Y1857" s="3" t="s">
        <v>154</v>
      </c>
      <c r="Z1857" s="3" t="s">
        <v>154</v>
      </c>
      <c r="AA1857" s="3" t="s">
        <v>154</v>
      </c>
      <c r="AB1857" s="3" t="s">
        <v>154</v>
      </c>
      <c r="AC1857" s="3" t="s">
        <v>154</v>
      </c>
      <c r="AD1857" s="3" t="s">
        <v>6151</v>
      </c>
      <c r="AE1857" s="3" t="s">
        <v>6151</v>
      </c>
      <c r="AF1857" s="3" t="s">
        <v>154</v>
      </c>
      <c r="AG1857" s="3" t="s">
        <v>154</v>
      </c>
      <c r="AH1857" s="3" t="s">
        <v>6478</v>
      </c>
      <c r="AI1857" s="3" t="s">
        <v>6482</v>
      </c>
      <c r="AJ1857" s="3" t="s">
        <v>14</v>
      </c>
    </row>
    <row r="1858" spans="1:36" ht="30">
      <c r="A1858" s="10">
        <v>1961</v>
      </c>
      <c r="B1858" t="str">
        <f>IF(K1858="总计","",INDEX(主数据!A:AD,MATCH(J1858,主数据!A:A,0),9))</f>
        <v>华南大区公司</v>
      </c>
      <c r="C1858" t="str">
        <f>IF(K1858="","",INDEX(主数据!A:AD,MATCH(J1858,主数据!A:A,0),11))</f>
        <v>深圳东区</v>
      </c>
      <c r="D1858" t="str">
        <f t="shared" ref="D1858:D1921" si="116">J1858&amp;M1858&amp;R1858&amp;E1858</f>
        <v>SZ51自营停车管理费（固定）定额</v>
      </c>
      <c r="E1858" s="13" t="str">
        <f t="shared" si="114"/>
        <v/>
      </c>
      <c r="F1858" s="13" t="str">
        <f>IF(E1858="","",IFERROR(IF(IF(K1858="","",INDEX(收费标合同信息维护!A:Q,MATCH(D1858,收费标合同信息维护!J:J,0),10))=D1858,"有","无"),"无"))</f>
        <v/>
      </c>
      <c r="G1858" s="13" t="str">
        <f t="shared" ref="G1858:G1921" si="117">IF(W1858="","",J1858&amp;M1858&amp;R1858&amp;H1858)</f>
        <v>SZ51自营停车管理费（固定）定额180.00</v>
      </c>
      <c r="H1858" s="13" t="str">
        <f t="shared" si="115"/>
        <v>180.00</v>
      </c>
      <c r="I1858" s="13" t="str">
        <f>IF(G1858="","",IFERROR(IF(IF(K1858="","",INDEX(收费标合同信息维护!A:Q,MATCH(G1858,收费标合同信息维护!M:M,0),13))=G1858,"有","无"),"无"))</f>
        <v>无</v>
      </c>
      <c r="J1858" s="3" t="s">
        <v>3074</v>
      </c>
      <c r="K1858" s="3" t="s">
        <v>10528</v>
      </c>
      <c r="L1858" s="3" t="s">
        <v>6815</v>
      </c>
      <c r="M1858" s="3" t="s">
        <v>6816</v>
      </c>
      <c r="N1858" s="3" t="s">
        <v>6477</v>
      </c>
      <c r="O1858" s="3" t="s">
        <v>6478</v>
      </c>
      <c r="P1858" s="3" t="s">
        <v>10574</v>
      </c>
      <c r="Q1858" s="3" t="s">
        <v>10575</v>
      </c>
      <c r="R1858" s="3" t="s">
        <v>6490</v>
      </c>
      <c r="S1858" s="3" t="s">
        <v>6491</v>
      </c>
      <c r="T1858" s="3" t="s">
        <v>6537</v>
      </c>
      <c r="U1858" s="3" t="s">
        <v>154</v>
      </c>
      <c r="V1858" s="3" t="s">
        <v>154</v>
      </c>
      <c r="W1858" s="3" t="s">
        <v>6515</v>
      </c>
      <c r="X1858" s="3" t="s">
        <v>154</v>
      </c>
      <c r="Y1858" s="3" t="s">
        <v>154</v>
      </c>
      <c r="Z1858" s="3" t="s">
        <v>154</v>
      </c>
      <c r="AA1858" s="3" t="s">
        <v>154</v>
      </c>
      <c r="AB1858" s="3" t="s">
        <v>154</v>
      </c>
      <c r="AC1858" s="3" t="s">
        <v>154</v>
      </c>
      <c r="AD1858" s="3" t="s">
        <v>6151</v>
      </c>
      <c r="AE1858" s="3" t="s">
        <v>6151</v>
      </c>
      <c r="AF1858" s="3" t="s">
        <v>154</v>
      </c>
      <c r="AG1858" s="3" t="s">
        <v>154</v>
      </c>
      <c r="AH1858" s="3" t="s">
        <v>6478</v>
      </c>
      <c r="AI1858" s="3" t="s">
        <v>6482</v>
      </c>
      <c r="AJ1858" s="3" t="s">
        <v>6032</v>
      </c>
    </row>
    <row r="1859" spans="1:36" ht="30">
      <c r="A1859" s="10">
        <v>1962</v>
      </c>
      <c r="B1859" t="str">
        <f>IF(K1859="总计","",INDEX(主数据!A:AD,MATCH(J1859,主数据!A:A,0),9))</f>
        <v>华南大区公司</v>
      </c>
      <c r="C1859" t="str">
        <f>IF(K1859="","",INDEX(主数据!A:AD,MATCH(J1859,主数据!A:A,0),11))</f>
        <v>深圳东区</v>
      </c>
      <c r="D1859" t="str">
        <f t="shared" si="116"/>
        <v>SZ51自营停车管理费（固定）定额</v>
      </c>
      <c r="E1859" s="13" t="str">
        <f t="shared" ref="E1859:E1922" si="118">TEXT(IF(V1859="","",--V1859),"0.00")</f>
        <v/>
      </c>
      <c r="F1859" s="13" t="str">
        <f>IF(E1859="","",IFERROR(IF(IF(K1859="","",INDEX(收费标合同信息维护!A:Q,MATCH(D1859,收费标合同信息维护!J:J,0),10))=D1859,"有","无"),"无"))</f>
        <v/>
      </c>
      <c r="G1859" s="13" t="str">
        <f t="shared" si="117"/>
        <v>SZ51自营停车管理费（固定）定额360.00</v>
      </c>
      <c r="H1859" s="13" t="str">
        <f t="shared" ref="H1859:H1922" si="119">TEXT(IF(W1859="","",--W1859),"0.00")</f>
        <v>360.00</v>
      </c>
      <c r="I1859" s="13" t="str">
        <f>IF(G1859="","",IFERROR(IF(IF(K1859="","",INDEX(收费标合同信息维护!A:Q,MATCH(G1859,收费标合同信息维护!M:M,0),13))=G1859,"有","无"),"无"))</f>
        <v>无</v>
      </c>
      <c r="J1859" s="3" t="s">
        <v>3074</v>
      </c>
      <c r="K1859" s="3" t="s">
        <v>10528</v>
      </c>
      <c r="L1859" s="3" t="s">
        <v>6815</v>
      </c>
      <c r="M1859" s="3" t="s">
        <v>6816</v>
      </c>
      <c r="N1859" s="3" t="s">
        <v>6477</v>
      </c>
      <c r="O1859" s="3" t="s">
        <v>6478</v>
      </c>
      <c r="P1859" s="3" t="s">
        <v>10576</v>
      </c>
      <c r="Q1859" s="3" t="s">
        <v>10577</v>
      </c>
      <c r="R1859" s="3" t="s">
        <v>6490</v>
      </c>
      <c r="S1859" s="3" t="s">
        <v>6491</v>
      </c>
      <c r="T1859" s="3" t="s">
        <v>6537</v>
      </c>
      <c r="U1859" s="3" t="s">
        <v>154</v>
      </c>
      <c r="V1859" s="3" t="s">
        <v>154</v>
      </c>
      <c r="W1859" s="3" t="s">
        <v>9443</v>
      </c>
      <c r="X1859" s="3" t="s">
        <v>154</v>
      </c>
      <c r="Y1859" s="3" t="s">
        <v>154</v>
      </c>
      <c r="Z1859" s="3" t="s">
        <v>154</v>
      </c>
      <c r="AA1859" s="3" t="s">
        <v>154</v>
      </c>
      <c r="AB1859" s="3" t="s">
        <v>154</v>
      </c>
      <c r="AC1859" s="3" t="s">
        <v>154</v>
      </c>
      <c r="AD1859" s="3" t="s">
        <v>6151</v>
      </c>
      <c r="AE1859" s="3" t="s">
        <v>6151</v>
      </c>
      <c r="AF1859" s="3" t="s">
        <v>154</v>
      </c>
      <c r="AG1859" s="3" t="s">
        <v>154</v>
      </c>
      <c r="AH1859" s="3" t="s">
        <v>6478</v>
      </c>
      <c r="AI1859" s="3" t="s">
        <v>6482</v>
      </c>
      <c r="AJ1859" s="3" t="s">
        <v>6033</v>
      </c>
    </row>
    <row r="1860" spans="1:36" ht="30">
      <c r="A1860" s="10">
        <v>1963</v>
      </c>
      <c r="B1860" t="str">
        <f>IF(K1860="总计","",INDEX(主数据!A:AD,MATCH(J1860,主数据!A:A,0),9))</f>
        <v>华南大区公司</v>
      </c>
      <c r="C1860" t="str">
        <f>IF(K1860="","",INDEX(主数据!A:AD,MATCH(J1860,主数据!A:A,0),11))</f>
        <v>深圳东区</v>
      </c>
      <c r="D1860" t="str">
        <f t="shared" si="116"/>
        <v>SZ51自营停车租赁费（固定）定额</v>
      </c>
      <c r="E1860" s="13" t="str">
        <f t="shared" si="118"/>
        <v/>
      </c>
      <c r="F1860" s="13" t="str">
        <f>IF(E1860="","",IFERROR(IF(IF(K1860="","",INDEX(收费标合同信息维护!A:Q,MATCH(D1860,收费标合同信息维护!J:J,0),10))=D1860,"有","无"),"无"))</f>
        <v/>
      </c>
      <c r="G1860" s="13" t="str">
        <f t="shared" si="117"/>
        <v>SZ51自营停车租赁费（固定）定额330.00</v>
      </c>
      <c r="H1860" s="13" t="str">
        <f t="shared" si="119"/>
        <v>330.00</v>
      </c>
      <c r="I1860" s="13" t="str">
        <f>IF(G1860="","",IFERROR(IF(IF(K1860="","",INDEX(收费标合同信息维护!A:Q,MATCH(G1860,收费标合同信息维护!M:M,0),13))=G1860,"有","无"),"无"))</f>
        <v>无</v>
      </c>
      <c r="J1860" s="3" t="s">
        <v>3074</v>
      </c>
      <c r="K1860" s="3" t="s">
        <v>10528</v>
      </c>
      <c r="L1860" s="3" t="s">
        <v>10578</v>
      </c>
      <c r="M1860" s="3" t="s">
        <v>10579</v>
      </c>
      <c r="N1860" s="3" t="s">
        <v>6477</v>
      </c>
      <c r="O1860" s="3" t="s">
        <v>6478</v>
      </c>
      <c r="P1860" s="3" t="s">
        <v>10580</v>
      </c>
      <c r="Q1860" s="3" t="s">
        <v>10581</v>
      </c>
      <c r="R1860" s="3" t="s">
        <v>6490</v>
      </c>
      <c r="S1860" s="3" t="s">
        <v>6491</v>
      </c>
      <c r="T1860" s="3" t="s">
        <v>6587</v>
      </c>
      <c r="U1860" s="3" t="s">
        <v>6533</v>
      </c>
      <c r="V1860" s="3" t="s">
        <v>154</v>
      </c>
      <c r="W1860" s="3" t="s">
        <v>9255</v>
      </c>
      <c r="X1860" s="3" t="s">
        <v>154</v>
      </c>
      <c r="Y1860" s="3" t="s">
        <v>154</v>
      </c>
      <c r="Z1860" s="3" t="s">
        <v>154</v>
      </c>
      <c r="AA1860" s="3" t="s">
        <v>154</v>
      </c>
      <c r="AB1860" s="3" t="s">
        <v>154</v>
      </c>
      <c r="AC1860" s="3" t="s">
        <v>154</v>
      </c>
      <c r="AD1860" s="3" t="s">
        <v>6151</v>
      </c>
      <c r="AE1860" s="3" t="s">
        <v>6151</v>
      </c>
      <c r="AF1860" s="3" t="s">
        <v>154</v>
      </c>
      <c r="AG1860" s="3" t="s">
        <v>154</v>
      </c>
      <c r="AH1860" s="3" t="s">
        <v>6478</v>
      </c>
      <c r="AI1860" s="3" t="s">
        <v>6482</v>
      </c>
      <c r="AJ1860" s="3" t="s">
        <v>6489</v>
      </c>
    </row>
    <row r="1861" spans="1:36" ht="30">
      <c r="A1861" s="10">
        <v>1964</v>
      </c>
      <c r="B1861" t="str">
        <f>IF(K1861="总计","",INDEX(主数据!A:AD,MATCH(J1861,主数据!A:A,0),9))</f>
        <v>华南大区公司</v>
      </c>
      <c r="C1861" t="str">
        <f>IF(K1861="","",INDEX(主数据!A:AD,MATCH(J1861,主数据!A:A,0),11))</f>
        <v>深圳东区</v>
      </c>
      <c r="D1861" t="str">
        <f t="shared" si="116"/>
        <v>SZ51自营停车租赁费（固定）定额</v>
      </c>
      <c r="E1861" s="13" t="str">
        <f t="shared" si="118"/>
        <v/>
      </c>
      <c r="F1861" s="13" t="str">
        <f>IF(E1861="","",IFERROR(IF(IF(K1861="","",INDEX(收费标合同信息维护!A:Q,MATCH(D1861,收费标合同信息维护!J:J,0),10))=D1861,"有","无"),"无"))</f>
        <v/>
      </c>
      <c r="G1861" s="13" t="str">
        <f t="shared" si="117"/>
        <v>SZ51自营停车租赁费（固定）定额440.00</v>
      </c>
      <c r="H1861" s="13" t="str">
        <f t="shared" si="119"/>
        <v>440.00</v>
      </c>
      <c r="I1861" s="13" t="str">
        <f>IF(G1861="","",IFERROR(IF(IF(K1861="","",INDEX(收费标合同信息维护!A:Q,MATCH(G1861,收费标合同信息维护!M:M,0),13))=G1861,"有","无"),"无"))</f>
        <v>无</v>
      </c>
      <c r="J1861" s="3" t="s">
        <v>3074</v>
      </c>
      <c r="K1861" s="3" t="s">
        <v>10528</v>
      </c>
      <c r="L1861" s="3" t="s">
        <v>10578</v>
      </c>
      <c r="M1861" s="3" t="s">
        <v>10579</v>
      </c>
      <c r="N1861" s="3" t="s">
        <v>6477</v>
      </c>
      <c r="O1861" s="3" t="s">
        <v>6478</v>
      </c>
      <c r="P1861" s="3" t="s">
        <v>10582</v>
      </c>
      <c r="Q1861" s="3" t="s">
        <v>10583</v>
      </c>
      <c r="R1861" s="3" t="s">
        <v>6490</v>
      </c>
      <c r="S1861" s="3" t="s">
        <v>6491</v>
      </c>
      <c r="T1861" s="3" t="s">
        <v>6587</v>
      </c>
      <c r="U1861" s="3" t="s">
        <v>6533</v>
      </c>
      <c r="V1861" s="3" t="s">
        <v>154</v>
      </c>
      <c r="W1861" s="3" t="s">
        <v>10584</v>
      </c>
      <c r="X1861" s="3" t="s">
        <v>154</v>
      </c>
      <c r="Y1861" s="3" t="s">
        <v>154</v>
      </c>
      <c r="Z1861" s="3" t="s">
        <v>154</v>
      </c>
      <c r="AA1861" s="3" t="s">
        <v>154</v>
      </c>
      <c r="AB1861" s="3" t="s">
        <v>154</v>
      </c>
      <c r="AC1861" s="3" t="s">
        <v>154</v>
      </c>
      <c r="AD1861" s="3" t="s">
        <v>6151</v>
      </c>
      <c r="AE1861" s="3" t="s">
        <v>6151</v>
      </c>
      <c r="AF1861" s="3" t="s">
        <v>154</v>
      </c>
      <c r="AG1861" s="3" t="s">
        <v>154</v>
      </c>
      <c r="AH1861" s="3" t="s">
        <v>6478</v>
      </c>
      <c r="AI1861" s="3" t="s">
        <v>6482</v>
      </c>
      <c r="AJ1861" s="3" t="s">
        <v>6489</v>
      </c>
    </row>
    <row r="1862" spans="1:36" ht="30">
      <c r="A1862" s="10">
        <v>1965</v>
      </c>
      <c r="B1862" t="str">
        <f>IF(K1862="总计","",INDEX(主数据!A:AD,MATCH(J1862,主数据!A:A,0),9))</f>
        <v>华南大区公司</v>
      </c>
      <c r="C1862" t="str">
        <f>IF(K1862="","",INDEX(主数据!A:AD,MATCH(J1862,主数据!A:A,0),11))</f>
        <v>深圳东区</v>
      </c>
      <c r="D1862" t="str">
        <f t="shared" si="116"/>
        <v>SZ51自营停车租赁费（固定）定额</v>
      </c>
      <c r="E1862" s="13" t="str">
        <f t="shared" si="118"/>
        <v/>
      </c>
      <c r="F1862" s="13" t="str">
        <f>IF(E1862="","",IFERROR(IF(IF(K1862="","",INDEX(收费标合同信息维护!A:Q,MATCH(D1862,收费标合同信息维护!J:J,0),10))=D1862,"有","无"),"无"))</f>
        <v/>
      </c>
      <c r="G1862" s="13" t="str">
        <f t="shared" si="117"/>
        <v>SZ51自营停车租赁费（固定）定额550.00</v>
      </c>
      <c r="H1862" s="13" t="str">
        <f t="shared" si="119"/>
        <v>550.00</v>
      </c>
      <c r="I1862" s="13" t="str">
        <f>IF(G1862="","",IFERROR(IF(IF(K1862="","",INDEX(收费标合同信息维护!A:Q,MATCH(G1862,收费标合同信息维护!M:M,0),13))=G1862,"有","无"),"无"))</f>
        <v>无</v>
      </c>
      <c r="J1862" s="3" t="s">
        <v>3074</v>
      </c>
      <c r="K1862" s="3" t="s">
        <v>10528</v>
      </c>
      <c r="L1862" s="3" t="s">
        <v>10578</v>
      </c>
      <c r="M1862" s="3" t="s">
        <v>10579</v>
      </c>
      <c r="N1862" s="3" t="s">
        <v>6477</v>
      </c>
      <c r="O1862" s="3" t="s">
        <v>6478</v>
      </c>
      <c r="P1862" s="3" t="s">
        <v>10585</v>
      </c>
      <c r="Q1862" s="3" t="s">
        <v>10586</v>
      </c>
      <c r="R1862" s="3" t="s">
        <v>6490</v>
      </c>
      <c r="S1862" s="3" t="s">
        <v>6491</v>
      </c>
      <c r="T1862" s="3" t="s">
        <v>6587</v>
      </c>
      <c r="U1862" s="3" t="s">
        <v>6533</v>
      </c>
      <c r="V1862" s="3" t="s">
        <v>154</v>
      </c>
      <c r="W1862" s="3" t="s">
        <v>10437</v>
      </c>
      <c r="X1862" s="3" t="s">
        <v>154</v>
      </c>
      <c r="Y1862" s="3" t="s">
        <v>154</v>
      </c>
      <c r="Z1862" s="3" t="s">
        <v>154</v>
      </c>
      <c r="AA1862" s="3" t="s">
        <v>154</v>
      </c>
      <c r="AB1862" s="3" t="s">
        <v>154</v>
      </c>
      <c r="AC1862" s="3" t="s">
        <v>154</v>
      </c>
      <c r="AD1862" s="3" t="s">
        <v>6151</v>
      </c>
      <c r="AE1862" s="3" t="s">
        <v>6151</v>
      </c>
      <c r="AF1862" s="3" t="s">
        <v>154</v>
      </c>
      <c r="AG1862" s="3" t="s">
        <v>154</v>
      </c>
      <c r="AH1862" s="3" t="s">
        <v>6478</v>
      </c>
      <c r="AI1862" s="3" t="s">
        <v>6482</v>
      </c>
      <c r="AJ1862" s="3" t="s">
        <v>6489</v>
      </c>
    </row>
    <row r="1863" spans="1:36" ht="30">
      <c r="A1863" s="10">
        <v>1966</v>
      </c>
      <c r="B1863" t="str">
        <f>IF(K1863="总计","",INDEX(主数据!A:AD,MATCH(J1863,主数据!A:A,0),9))</f>
        <v>华南大区公司</v>
      </c>
      <c r="C1863" t="str">
        <f>IF(K1863="","",INDEX(主数据!A:AD,MATCH(J1863,主数据!A:A,0),11))</f>
        <v>深圳东区</v>
      </c>
      <c r="D1863" t="str">
        <f t="shared" si="116"/>
        <v>SZ51自营停车租赁费（固定）定额</v>
      </c>
      <c r="E1863" s="13" t="str">
        <f t="shared" si="118"/>
        <v/>
      </c>
      <c r="F1863" s="13" t="str">
        <f>IF(E1863="","",IFERROR(IF(IF(K1863="","",INDEX(收费标合同信息维护!A:Q,MATCH(D1863,收费标合同信息维护!J:J,0),10))=D1863,"有","无"),"无"))</f>
        <v/>
      </c>
      <c r="G1863" s="13" t="str">
        <f t="shared" si="117"/>
        <v>SZ51自营停车租赁费（固定）定额660.00</v>
      </c>
      <c r="H1863" s="13" t="str">
        <f t="shared" si="119"/>
        <v>660.00</v>
      </c>
      <c r="I1863" s="13" t="str">
        <f>IF(G1863="","",IFERROR(IF(IF(K1863="","",INDEX(收费标合同信息维护!A:Q,MATCH(G1863,收费标合同信息维护!M:M,0),13))=G1863,"有","无"),"无"))</f>
        <v>无</v>
      </c>
      <c r="J1863" s="3" t="s">
        <v>3074</v>
      </c>
      <c r="K1863" s="3" t="s">
        <v>10528</v>
      </c>
      <c r="L1863" s="3" t="s">
        <v>10578</v>
      </c>
      <c r="M1863" s="3" t="s">
        <v>10579</v>
      </c>
      <c r="N1863" s="3" t="s">
        <v>6477</v>
      </c>
      <c r="O1863" s="3" t="s">
        <v>6478</v>
      </c>
      <c r="P1863" s="3" t="s">
        <v>10587</v>
      </c>
      <c r="Q1863" s="3" t="s">
        <v>10588</v>
      </c>
      <c r="R1863" s="3" t="s">
        <v>6490</v>
      </c>
      <c r="S1863" s="3" t="s">
        <v>6491</v>
      </c>
      <c r="T1863" s="3" t="s">
        <v>6587</v>
      </c>
      <c r="U1863" s="3" t="s">
        <v>6533</v>
      </c>
      <c r="V1863" s="3" t="s">
        <v>154</v>
      </c>
      <c r="W1863" s="3" t="s">
        <v>9265</v>
      </c>
      <c r="X1863" s="3" t="s">
        <v>154</v>
      </c>
      <c r="Y1863" s="3" t="s">
        <v>154</v>
      </c>
      <c r="Z1863" s="3" t="s">
        <v>154</v>
      </c>
      <c r="AA1863" s="3" t="s">
        <v>154</v>
      </c>
      <c r="AB1863" s="3" t="s">
        <v>154</v>
      </c>
      <c r="AC1863" s="3" t="s">
        <v>154</v>
      </c>
      <c r="AD1863" s="3" t="s">
        <v>6151</v>
      </c>
      <c r="AE1863" s="3" t="s">
        <v>6151</v>
      </c>
      <c r="AF1863" s="3" t="s">
        <v>154</v>
      </c>
      <c r="AG1863" s="3" t="s">
        <v>154</v>
      </c>
      <c r="AH1863" s="3" t="s">
        <v>6478</v>
      </c>
      <c r="AI1863" s="3" t="s">
        <v>6482</v>
      </c>
      <c r="AJ1863" s="3" t="s">
        <v>6489</v>
      </c>
    </row>
    <row r="1864" spans="1:36" ht="30">
      <c r="A1864" s="10">
        <v>1967</v>
      </c>
      <c r="B1864" t="str">
        <f>IF(K1864="总计","",INDEX(主数据!A:AD,MATCH(J1864,主数据!A:A,0),9))</f>
        <v>华南大区公司</v>
      </c>
      <c r="C1864" t="str">
        <f>IF(K1864="","",INDEX(主数据!A:AD,MATCH(J1864,主数据!A:A,0),11))</f>
        <v>深圳东区</v>
      </c>
      <c r="D1864" t="str">
        <f t="shared" si="116"/>
        <v>SZ51自营停车租赁费（固定）定额</v>
      </c>
      <c r="E1864" s="13" t="str">
        <f t="shared" si="118"/>
        <v/>
      </c>
      <c r="F1864" s="13" t="str">
        <f>IF(E1864="","",IFERROR(IF(IF(K1864="","",INDEX(收费标合同信息维护!A:Q,MATCH(D1864,收费标合同信息维护!J:J,0),10))=D1864,"有","无"),"无"))</f>
        <v/>
      </c>
      <c r="G1864" s="13" t="str">
        <f t="shared" si="117"/>
        <v>SZ51自营停车租赁费（固定）定额110.00</v>
      </c>
      <c r="H1864" s="13" t="str">
        <f t="shared" si="119"/>
        <v>110.00</v>
      </c>
      <c r="I1864" s="13" t="str">
        <f>IF(G1864="","",IFERROR(IF(IF(K1864="","",INDEX(收费标合同信息维护!A:Q,MATCH(G1864,收费标合同信息维护!M:M,0),13))=G1864,"有","无"),"无"))</f>
        <v>无</v>
      </c>
      <c r="J1864" s="3" t="s">
        <v>3074</v>
      </c>
      <c r="K1864" s="3" t="s">
        <v>10528</v>
      </c>
      <c r="L1864" s="3" t="s">
        <v>10578</v>
      </c>
      <c r="M1864" s="3" t="s">
        <v>10579</v>
      </c>
      <c r="N1864" s="3" t="s">
        <v>6477</v>
      </c>
      <c r="O1864" s="3" t="s">
        <v>6478</v>
      </c>
      <c r="P1864" s="3" t="s">
        <v>10589</v>
      </c>
      <c r="Q1864" s="3" t="s">
        <v>10590</v>
      </c>
      <c r="R1864" s="3" t="s">
        <v>6490</v>
      </c>
      <c r="S1864" s="3" t="s">
        <v>6491</v>
      </c>
      <c r="T1864" s="3" t="s">
        <v>6537</v>
      </c>
      <c r="U1864" s="3" t="s">
        <v>154</v>
      </c>
      <c r="V1864" s="3" t="s">
        <v>154</v>
      </c>
      <c r="W1864" s="3" t="s">
        <v>10552</v>
      </c>
      <c r="X1864" s="3" t="s">
        <v>154</v>
      </c>
      <c r="Y1864" s="3" t="s">
        <v>154</v>
      </c>
      <c r="Z1864" s="3" t="s">
        <v>154</v>
      </c>
      <c r="AA1864" s="3" t="s">
        <v>154</v>
      </c>
      <c r="AB1864" s="3" t="s">
        <v>154</v>
      </c>
      <c r="AC1864" s="3" t="s">
        <v>154</v>
      </c>
      <c r="AD1864" s="3" t="s">
        <v>6151</v>
      </c>
      <c r="AE1864" s="3" t="s">
        <v>6151</v>
      </c>
      <c r="AF1864" s="3" t="s">
        <v>154</v>
      </c>
      <c r="AG1864" s="3" t="s">
        <v>154</v>
      </c>
      <c r="AH1864" s="3" t="s">
        <v>6478</v>
      </c>
      <c r="AI1864" s="3" t="s">
        <v>6482</v>
      </c>
      <c r="AJ1864" s="3" t="s">
        <v>11</v>
      </c>
    </row>
    <row r="1865" spans="1:36" ht="30">
      <c r="A1865" s="10">
        <v>1968</v>
      </c>
      <c r="B1865" t="str">
        <f>IF(K1865="总计","",INDEX(主数据!A:AD,MATCH(J1865,主数据!A:A,0),9))</f>
        <v>华南大区公司</v>
      </c>
      <c r="C1865" t="str">
        <f>IF(K1865="","",INDEX(主数据!A:AD,MATCH(J1865,主数据!A:A,0),11))</f>
        <v>深圳东区</v>
      </c>
      <c r="D1865" t="str">
        <f t="shared" si="116"/>
        <v>SZ51自营停车租赁费（固定）定额</v>
      </c>
      <c r="E1865" s="13" t="str">
        <f t="shared" si="118"/>
        <v/>
      </c>
      <c r="F1865" s="13" t="str">
        <f>IF(E1865="","",IFERROR(IF(IF(K1865="","",INDEX(收费标合同信息维护!A:Q,MATCH(D1865,收费标合同信息维护!J:J,0),10))=D1865,"有","无"),"无"))</f>
        <v/>
      </c>
      <c r="G1865" s="13" t="str">
        <f t="shared" si="117"/>
        <v>SZ51自营停车租赁费（固定）定额220.00</v>
      </c>
      <c r="H1865" s="13" t="str">
        <f t="shared" si="119"/>
        <v>220.00</v>
      </c>
      <c r="I1865" s="13" t="str">
        <f>IF(G1865="","",IFERROR(IF(IF(K1865="","",INDEX(收费标合同信息维护!A:Q,MATCH(G1865,收费标合同信息维护!M:M,0),13))=G1865,"有","无"),"无"))</f>
        <v>无</v>
      </c>
      <c r="J1865" s="3" t="s">
        <v>3074</v>
      </c>
      <c r="K1865" s="3" t="s">
        <v>10528</v>
      </c>
      <c r="L1865" s="3" t="s">
        <v>10578</v>
      </c>
      <c r="M1865" s="3" t="s">
        <v>10579</v>
      </c>
      <c r="N1865" s="3" t="s">
        <v>6477</v>
      </c>
      <c r="O1865" s="3" t="s">
        <v>6478</v>
      </c>
      <c r="P1865" s="3" t="s">
        <v>10591</v>
      </c>
      <c r="Q1865" s="3" t="s">
        <v>10592</v>
      </c>
      <c r="R1865" s="3" t="s">
        <v>6490</v>
      </c>
      <c r="S1865" s="3" t="s">
        <v>6491</v>
      </c>
      <c r="T1865" s="3" t="s">
        <v>6537</v>
      </c>
      <c r="U1865" s="3" t="s">
        <v>154</v>
      </c>
      <c r="V1865" s="3" t="s">
        <v>154</v>
      </c>
      <c r="W1865" s="3" t="s">
        <v>10558</v>
      </c>
      <c r="X1865" s="3" t="s">
        <v>154</v>
      </c>
      <c r="Y1865" s="3" t="s">
        <v>154</v>
      </c>
      <c r="Z1865" s="3" t="s">
        <v>154</v>
      </c>
      <c r="AA1865" s="3" t="s">
        <v>154</v>
      </c>
      <c r="AB1865" s="3" t="s">
        <v>154</v>
      </c>
      <c r="AC1865" s="3" t="s">
        <v>154</v>
      </c>
      <c r="AD1865" s="3" t="s">
        <v>6151</v>
      </c>
      <c r="AE1865" s="3" t="s">
        <v>6151</v>
      </c>
      <c r="AF1865" s="3" t="s">
        <v>154</v>
      </c>
      <c r="AG1865" s="3" t="s">
        <v>154</v>
      </c>
      <c r="AH1865" s="3" t="s">
        <v>6478</v>
      </c>
      <c r="AI1865" s="3" t="s">
        <v>6482</v>
      </c>
      <c r="AJ1865" s="3" t="s">
        <v>6489</v>
      </c>
    </row>
    <row r="1866" spans="1:36" ht="30">
      <c r="A1866" s="10">
        <v>1969</v>
      </c>
      <c r="B1866" t="str">
        <f>IF(K1866="总计","",INDEX(主数据!A:AD,MATCH(J1866,主数据!A:A,0),9))</f>
        <v>华南大区公司</v>
      </c>
      <c r="C1866" t="str">
        <f>IF(K1866="","",INDEX(主数据!A:AD,MATCH(J1866,主数据!A:A,0),11))</f>
        <v>深圳东区</v>
      </c>
      <c r="D1866" t="str">
        <f t="shared" si="116"/>
        <v>SZ51自营停车租赁费（固定）定额</v>
      </c>
      <c r="E1866" s="13" t="str">
        <f t="shared" si="118"/>
        <v/>
      </c>
      <c r="F1866" s="13" t="str">
        <f>IF(E1866="","",IFERROR(IF(IF(K1866="","",INDEX(收费标合同信息维护!A:Q,MATCH(D1866,收费标合同信息维护!J:J,0),10))=D1866,"有","无"),"无"))</f>
        <v/>
      </c>
      <c r="G1866" s="13" t="str">
        <f t="shared" si="117"/>
        <v>SZ51自营停车租赁费（固定）定额330.00</v>
      </c>
      <c r="H1866" s="13" t="str">
        <f t="shared" si="119"/>
        <v>330.00</v>
      </c>
      <c r="I1866" s="13" t="str">
        <f>IF(G1866="","",IFERROR(IF(IF(K1866="","",INDEX(收费标合同信息维护!A:Q,MATCH(G1866,收费标合同信息维护!M:M,0),13))=G1866,"有","无"),"无"))</f>
        <v>无</v>
      </c>
      <c r="J1866" s="3" t="s">
        <v>3074</v>
      </c>
      <c r="K1866" s="3" t="s">
        <v>10528</v>
      </c>
      <c r="L1866" s="3" t="s">
        <v>10578</v>
      </c>
      <c r="M1866" s="3" t="s">
        <v>10579</v>
      </c>
      <c r="N1866" s="3" t="s">
        <v>6477</v>
      </c>
      <c r="O1866" s="3" t="s">
        <v>6478</v>
      </c>
      <c r="P1866" s="3" t="s">
        <v>10593</v>
      </c>
      <c r="Q1866" s="3" t="s">
        <v>10594</v>
      </c>
      <c r="R1866" s="3" t="s">
        <v>6490</v>
      </c>
      <c r="S1866" s="3" t="s">
        <v>6491</v>
      </c>
      <c r="T1866" s="3" t="s">
        <v>6691</v>
      </c>
      <c r="U1866" s="3" t="s">
        <v>154</v>
      </c>
      <c r="V1866" s="3" t="s">
        <v>154</v>
      </c>
      <c r="W1866" s="3" t="s">
        <v>9255</v>
      </c>
      <c r="X1866" s="3" t="s">
        <v>154</v>
      </c>
      <c r="Y1866" s="3" t="s">
        <v>154</v>
      </c>
      <c r="Z1866" s="3" t="s">
        <v>154</v>
      </c>
      <c r="AA1866" s="3" t="s">
        <v>154</v>
      </c>
      <c r="AB1866" s="3" t="s">
        <v>154</v>
      </c>
      <c r="AC1866" s="3" t="s">
        <v>154</v>
      </c>
      <c r="AD1866" s="3" t="s">
        <v>6151</v>
      </c>
      <c r="AE1866" s="3" t="s">
        <v>6151</v>
      </c>
      <c r="AF1866" s="3" t="s">
        <v>154</v>
      </c>
      <c r="AG1866" s="3" t="s">
        <v>154</v>
      </c>
      <c r="AH1866" s="3" t="s">
        <v>6478</v>
      </c>
      <c r="AI1866" s="3" t="s">
        <v>6482</v>
      </c>
      <c r="AJ1866" s="3" t="s">
        <v>6033</v>
      </c>
    </row>
    <row r="1867" spans="1:36" ht="15">
      <c r="A1867" s="10">
        <v>1970</v>
      </c>
      <c r="B1867" t="str">
        <f>IF(K1867="总计","",INDEX(主数据!A:AD,MATCH(J1867,主数据!A:A,0),9))</f>
        <v>华南大区公司</v>
      </c>
      <c r="C1867" t="str">
        <f>IF(K1867="","",INDEX(主数据!A:AD,MATCH(J1867,主数据!A:A,0),11))</f>
        <v>深圳东区</v>
      </c>
      <c r="D1867" t="str">
        <f t="shared" si="116"/>
        <v>SZ51自来水费（简易征收）阶梯方式2.67</v>
      </c>
      <c r="E1867" s="13" t="str">
        <f t="shared" si="118"/>
        <v>2.67</v>
      </c>
      <c r="F1867" s="13" t="str">
        <f>IF(E1867="","",IFERROR(IF(IF(K1867="","",INDEX(收费标合同信息维护!A:Q,MATCH(D1867,收费标合同信息维护!J:J,0),10))=D1867,"有","无"),"无"))</f>
        <v>无</v>
      </c>
      <c r="G1867" s="13" t="str">
        <f t="shared" si="117"/>
        <v/>
      </c>
      <c r="H1867" s="13" t="str">
        <f t="shared" si="119"/>
        <v/>
      </c>
      <c r="I1867" s="13" t="str">
        <f>IF(G1867="","",IFERROR(IF(IF(K1867="","",INDEX(收费标合同信息维护!A:Q,MATCH(G1867,收费标合同信息维护!M:M,0),13))=G1867,"有","无"),"无"))</f>
        <v/>
      </c>
      <c r="J1867" s="3" t="s">
        <v>3074</v>
      </c>
      <c r="K1867" s="3" t="s">
        <v>10528</v>
      </c>
      <c r="L1867" s="3" t="s">
        <v>6615</v>
      </c>
      <c r="M1867" s="3" t="s">
        <v>6616</v>
      </c>
      <c r="N1867" s="3" t="s">
        <v>6603</v>
      </c>
      <c r="O1867" s="3" t="s">
        <v>6478</v>
      </c>
      <c r="P1867" s="3" t="s">
        <v>10595</v>
      </c>
      <c r="Q1867" s="3" t="s">
        <v>6723</v>
      </c>
      <c r="R1867" s="3" t="s">
        <v>6720</v>
      </c>
      <c r="S1867" s="3" t="s">
        <v>6491</v>
      </c>
      <c r="T1867" s="3" t="s">
        <v>7100</v>
      </c>
      <c r="U1867" s="3" t="s">
        <v>154</v>
      </c>
      <c r="V1867" s="3" t="s">
        <v>6724</v>
      </c>
      <c r="W1867" s="3" t="s">
        <v>154</v>
      </c>
      <c r="X1867" s="3" t="s">
        <v>6725</v>
      </c>
      <c r="Y1867" s="3" t="s">
        <v>6954</v>
      </c>
      <c r="Z1867" s="3" t="s">
        <v>6049</v>
      </c>
      <c r="AA1867" s="3" t="s">
        <v>6955</v>
      </c>
      <c r="AB1867" s="3" t="s">
        <v>154</v>
      </c>
      <c r="AC1867" s="3" t="s">
        <v>154</v>
      </c>
      <c r="AD1867" s="3" t="s">
        <v>6151</v>
      </c>
      <c r="AE1867" s="3" t="s">
        <v>6151</v>
      </c>
      <c r="AF1867" s="3" t="s">
        <v>154</v>
      </c>
      <c r="AG1867" s="3" t="s">
        <v>154</v>
      </c>
      <c r="AH1867" s="3" t="s">
        <v>6478</v>
      </c>
      <c r="AI1867" s="3" t="s">
        <v>6482</v>
      </c>
      <c r="AJ1867" s="3" t="s">
        <v>6489</v>
      </c>
    </row>
    <row r="1868" spans="1:36" ht="15">
      <c r="A1868" s="10">
        <v>1971</v>
      </c>
      <c r="B1868" t="str">
        <f>IF(K1868="总计","",INDEX(主数据!A:AD,MATCH(J1868,主数据!A:A,0),9))</f>
        <v>华南大区公司</v>
      </c>
      <c r="C1868" t="str">
        <f>IF(K1868="","",INDEX(主数据!A:AD,MATCH(J1868,主数据!A:A,0),11))</f>
        <v>深圳东区</v>
      </c>
      <c r="D1868" t="str">
        <f t="shared" si="116"/>
        <v>SZ51排水费直接录入</v>
      </c>
      <c r="E1868" s="13" t="str">
        <f t="shared" si="118"/>
        <v/>
      </c>
      <c r="F1868" s="13" t="str">
        <f>IF(E1868="","",IFERROR(IF(IF(K1868="","",INDEX(收费标合同信息维护!A:Q,MATCH(D1868,收费标合同信息维护!J:J,0),10))=D1868,"有","无"),"无"))</f>
        <v/>
      </c>
      <c r="G1868" s="13" t="str">
        <f t="shared" si="117"/>
        <v/>
      </c>
      <c r="H1868" s="13" t="str">
        <f t="shared" si="119"/>
        <v/>
      </c>
      <c r="I1868" s="13" t="str">
        <f>IF(G1868="","",IFERROR(IF(IF(K1868="","",INDEX(收费标合同信息维护!A:Q,MATCH(G1868,收费标合同信息维护!M:M,0),13))=G1868,"有","无"),"无"))</f>
        <v/>
      </c>
      <c r="J1868" s="3" t="s">
        <v>3074</v>
      </c>
      <c r="K1868" s="3" t="s">
        <v>10528</v>
      </c>
      <c r="L1868" s="3" t="s">
        <v>6959</v>
      </c>
      <c r="M1868" s="3" t="s">
        <v>6960</v>
      </c>
      <c r="N1868" s="3" t="s">
        <v>6477</v>
      </c>
      <c r="O1868" s="3" t="s">
        <v>6478</v>
      </c>
      <c r="P1868" s="3" t="s">
        <v>10596</v>
      </c>
      <c r="Q1868" s="3" t="s">
        <v>10597</v>
      </c>
      <c r="R1868" s="3" t="s">
        <v>6479</v>
      </c>
      <c r="S1868" s="3" t="s">
        <v>6480</v>
      </c>
      <c r="T1868" s="3" t="s">
        <v>7100</v>
      </c>
      <c r="U1868" s="3" t="s">
        <v>154</v>
      </c>
      <c r="V1868" s="3" t="s">
        <v>154</v>
      </c>
      <c r="W1868" s="3" t="s">
        <v>154</v>
      </c>
      <c r="X1868" s="3" t="s">
        <v>154</v>
      </c>
      <c r="Y1868" s="3" t="s">
        <v>154</v>
      </c>
      <c r="Z1868" s="3" t="s">
        <v>154</v>
      </c>
      <c r="AA1868" s="3" t="s">
        <v>154</v>
      </c>
      <c r="AB1868" s="3" t="s">
        <v>154</v>
      </c>
      <c r="AC1868" s="3" t="s">
        <v>154</v>
      </c>
      <c r="AD1868" s="3" t="s">
        <v>6151</v>
      </c>
      <c r="AE1868" s="3" t="s">
        <v>6151</v>
      </c>
      <c r="AF1868" s="3" t="s">
        <v>154</v>
      </c>
      <c r="AG1868" s="3" t="s">
        <v>154</v>
      </c>
      <c r="AH1868" s="3" t="s">
        <v>6478</v>
      </c>
      <c r="AI1868" s="3" t="s">
        <v>6482</v>
      </c>
      <c r="AJ1868" s="3" t="s">
        <v>6043</v>
      </c>
    </row>
    <row r="1869" spans="1:36" ht="30">
      <c r="A1869" s="10">
        <v>1972</v>
      </c>
      <c r="B1869" t="str">
        <f>IF(K1869="总计","",INDEX(主数据!A:AD,MATCH(J1869,主数据!A:A,0),9))</f>
        <v>华南大区公司</v>
      </c>
      <c r="C1869" t="str">
        <f>IF(K1869="","",INDEX(主数据!A:AD,MATCH(J1869,主数据!A:A,0),11))</f>
        <v>深圳东区</v>
      </c>
      <c r="D1869" t="str">
        <f t="shared" si="116"/>
        <v>SZ51自来水费（充值型-简易征收）直接录入</v>
      </c>
      <c r="E1869" s="13" t="str">
        <f t="shared" si="118"/>
        <v/>
      </c>
      <c r="F1869" s="13" t="str">
        <f>IF(E1869="","",IFERROR(IF(IF(K1869="","",INDEX(收费标合同信息维护!A:Q,MATCH(D1869,收费标合同信息维护!J:J,0),10))=D1869,"有","无"),"无"))</f>
        <v/>
      </c>
      <c r="G1869" s="13" t="str">
        <f t="shared" si="117"/>
        <v/>
      </c>
      <c r="H1869" s="13" t="str">
        <f t="shared" si="119"/>
        <v/>
      </c>
      <c r="I1869" s="13" t="str">
        <f>IF(G1869="","",IFERROR(IF(IF(K1869="","",INDEX(收费标合同信息维护!A:Q,MATCH(G1869,收费标合同信息维护!M:M,0),13))=G1869,"有","无"),"无"))</f>
        <v/>
      </c>
      <c r="J1869" s="3" t="s">
        <v>3074</v>
      </c>
      <c r="K1869" s="3" t="s">
        <v>10528</v>
      </c>
      <c r="L1869" s="3" t="s">
        <v>6966</v>
      </c>
      <c r="M1869" s="3" t="s">
        <v>6967</v>
      </c>
      <c r="N1869" s="3" t="s">
        <v>6477</v>
      </c>
      <c r="O1869" s="3" t="s">
        <v>6478</v>
      </c>
      <c r="P1869" s="3" t="s">
        <v>10598</v>
      </c>
      <c r="Q1869" s="3" t="s">
        <v>10599</v>
      </c>
      <c r="R1869" s="3" t="s">
        <v>6479</v>
      </c>
      <c r="S1869" s="3" t="s">
        <v>6480</v>
      </c>
      <c r="T1869" s="3" t="s">
        <v>7100</v>
      </c>
      <c r="U1869" s="3" t="s">
        <v>154</v>
      </c>
      <c r="V1869" s="3" t="s">
        <v>154</v>
      </c>
      <c r="W1869" s="3" t="s">
        <v>154</v>
      </c>
      <c r="X1869" s="3" t="s">
        <v>154</v>
      </c>
      <c r="Y1869" s="3" t="s">
        <v>154</v>
      </c>
      <c r="Z1869" s="3" t="s">
        <v>154</v>
      </c>
      <c r="AA1869" s="3" t="s">
        <v>154</v>
      </c>
      <c r="AB1869" s="3" t="s">
        <v>154</v>
      </c>
      <c r="AC1869" s="3" t="s">
        <v>154</v>
      </c>
      <c r="AD1869" s="3" t="s">
        <v>6151</v>
      </c>
      <c r="AE1869" s="3" t="s">
        <v>6151</v>
      </c>
      <c r="AF1869" s="3" t="s">
        <v>154</v>
      </c>
      <c r="AG1869" s="3" t="s">
        <v>154</v>
      </c>
      <c r="AH1869" s="3" t="s">
        <v>6478</v>
      </c>
      <c r="AI1869" s="3" t="s">
        <v>6482</v>
      </c>
      <c r="AJ1869" s="3" t="s">
        <v>6043</v>
      </c>
    </row>
    <row r="1870" spans="1:36" ht="15">
      <c r="A1870" s="10">
        <v>1973</v>
      </c>
      <c r="B1870" t="str">
        <f>IF(K1870="总计","",INDEX(主数据!A:AD,MATCH(J1870,主数据!A:A,0),9))</f>
        <v>华南大区公司</v>
      </c>
      <c r="C1870" t="str">
        <f>IF(K1870="","",INDEX(主数据!A:AD,MATCH(J1870,主数据!A:A,0),11))</f>
        <v>深圳东区</v>
      </c>
      <c r="D1870" t="str">
        <f t="shared" si="116"/>
        <v>SZ51排水费（仪表）阶梯方式0.81</v>
      </c>
      <c r="E1870" s="13" t="str">
        <f t="shared" si="118"/>
        <v>0.81</v>
      </c>
      <c r="F1870" s="13" t="str">
        <f>IF(E1870="","",IFERROR(IF(IF(K1870="","",INDEX(收费标合同信息维护!A:Q,MATCH(D1870,收费标合同信息维护!J:J,0),10))=D1870,"有","无"),"无"))</f>
        <v>无</v>
      </c>
      <c r="G1870" s="13" t="str">
        <f t="shared" si="117"/>
        <v/>
      </c>
      <c r="H1870" s="13" t="str">
        <f t="shared" si="119"/>
        <v/>
      </c>
      <c r="I1870" s="13" t="str">
        <f>IF(G1870="","",IFERROR(IF(IF(K1870="","",INDEX(收费标合同信息维护!A:Q,MATCH(G1870,收费标合同信息维护!M:M,0),13))=G1870,"有","无"),"无"))</f>
        <v/>
      </c>
      <c r="J1870" s="3" t="s">
        <v>3074</v>
      </c>
      <c r="K1870" s="3" t="s">
        <v>10528</v>
      </c>
      <c r="L1870" s="3" t="s">
        <v>6971</v>
      </c>
      <c r="M1870" s="3" t="s">
        <v>6972</v>
      </c>
      <c r="N1870" s="3" t="s">
        <v>6603</v>
      </c>
      <c r="O1870" s="3" t="s">
        <v>6478</v>
      </c>
      <c r="P1870" s="3" t="s">
        <v>10600</v>
      </c>
      <c r="Q1870" s="3" t="s">
        <v>6960</v>
      </c>
      <c r="R1870" s="3" t="s">
        <v>6720</v>
      </c>
      <c r="S1870" s="3" t="s">
        <v>6491</v>
      </c>
      <c r="T1870" s="3" t="s">
        <v>7411</v>
      </c>
      <c r="U1870" s="3" t="s">
        <v>154</v>
      </c>
      <c r="V1870" s="3" t="s">
        <v>6978</v>
      </c>
      <c r="W1870" s="3" t="s">
        <v>154</v>
      </c>
      <c r="X1870" s="3" t="s">
        <v>6725</v>
      </c>
      <c r="Y1870" s="3" t="s">
        <v>6979</v>
      </c>
      <c r="Z1870" s="3" t="s">
        <v>6049</v>
      </c>
      <c r="AA1870" s="3" t="s">
        <v>6980</v>
      </c>
      <c r="AB1870" s="3" t="s">
        <v>154</v>
      </c>
      <c r="AC1870" s="3" t="s">
        <v>154</v>
      </c>
      <c r="AD1870" s="3" t="s">
        <v>6151</v>
      </c>
      <c r="AE1870" s="3" t="s">
        <v>6151</v>
      </c>
      <c r="AF1870" s="3" t="s">
        <v>154</v>
      </c>
      <c r="AG1870" s="3" t="s">
        <v>154</v>
      </c>
      <c r="AH1870" s="3" t="s">
        <v>6478</v>
      </c>
      <c r="AI1870" s="3" t="s">
        <v>6482</v>
      </c>
      <c r="AJ1870" s="3" t="s">
        <v>6489</v>
      </c>
    </row>
    <row r="1871" spans="1:36" ht="15">
      <c r="A1871" s="10">
        <v>1974</v>
      </c>
      <c r="B1871" t="str">
        <f>IF(K1871="总计","",INDEX(主数据!A:AD,MATCH(J1871,主数据!A:A,0),9))</f>
        <v>华南大区公司</v>
      </c>
      <c r="C1871" t="str">
        <f>IF(K1871="","",INDEX(主数据!A:AD,MATCH(J1871,主数据!A:A,0),11))</f>
        <v>贵州城区</v>
      </c>
      <c r="D1871" t="str">
        <f t="shared" si="116"/>
        <v>SZ67物业服务费定额</v>
      </c>
      <c r="E1871" s="13" t="str">
        <f t="shared" si="118"/>
        <v/>
      </c>
      <c r="F1871" s="13" t="str">
        <f>IF(E1871="","",IFERROR(IF(IF(K1871="","",INDEX(收费标合同信息维护!A:Q,MATCH(D1871,收费标合同信息维护!J:J,0),10))=D1871,"有","无"),"无"))</f>
        <v/>
      </c>
      <c r="G1871" s="13" t="str">
        <f t="shared" si="117"/>
        <v>SZ67物业服务费定额83647.25</v>
      </c>
      <c r="H1871" s="13" t="str">
        <f t="shared" si="119"/>
        <v>83647.25</v>
      </c>
      <c r="I1871" s="13" t="str">
        <f>IF(G1871="","",IFERROR(IF(IF(K1871="","",INDEX(收费标合同信息维护!A:Q,MATCH(G1871,收费标合同信息维护!M:M,0),13))=G1871,"有","无"),"无"))</f>
        <v>无</v>
      </c>
      <c r="J1871" s="3" t="s">
        <v>4473</v>
      </c>
      <c r="K1871" s="3" t="s">
        <v>10601</v>
      </c>
      <c r="L1871" s="3" t="s">
        <v>6025</v>
      </c>
      <c r="M1871" s="3" t="s">
        <v>6026</v>
      </c>
      <c r="N1871" s="3" t="s">
        <v>6477</v>
      </c>
      <c r="O1871" s="3" t="s">
        <v>6478</v>
      </c>
      <c r="P1871" s="3" t="s">
        <v>6721</v>
      </c>
      <c r="Q1871" s="3" t="s">
        <v>10602</v>
      </c>
      <c r="R1871" s="3" t="s">
        <v>6490</v>
      </c>
      <c r="S1871" s="3" t="s">
        <v>6491</v>
      </c>
      <c r="T1871" s="3" t="s">
        <v>6690</v>
      </c>
      <c r="U1871" s="3" t="s">
        <v>154</v>
      </c>
      <c r="V1871" s="3" t="s">
        <v>154</v>
      </c>
      <c r="W1871" s="3" t="s">
        <v>10603</v>
      </c>
      <c r="X1871" s="3" t="s">
        <v>154</v>
      </c>
      <c r="Y1871" s="3" t="s">
        <v>154</v>
      </c>
      <c r="Z1871" s="3" t="s">
        <v>154</v>
      </c>
      <c r="AA1871" s="3" t="s">
        <v>154</v>
      </c>
      <c r="AB1871" s="3" t="s">
        <v>154</v>
      </c>
      <c r="AC1871" s="3" t="s">
        <v>154</v>
      </c>
      <c r="AD1871" s="3" t="s">
        <v>6151</v>
      </c>
      <c r="AE1871" s="3" t="s">
        <v>6151</v>
      </c>
      <c r="AF1871" s="3" t="s">
        <v>6040</v>
      </c>
      <c r="AG1871" s="3" t="s">
        <v>154</v>
      </c>
      <c r="AH1871" s="3" t="s">
        <v>6478</v>
      </c>
      <c r="AI1871" s="3" t="s">
        <v>6482</v>
      </c>
      <c r="AJ1871" s="3" t="s">
        <v>6033</v>
      </c>
    </row>
    <row r="1872" spans="1:36" ht="15">
      <c r="A1872" s="10">
        <v>1975</v>
      </c>
      <c r="B1872" t="str">
        <f>IF(K1872="总计","",INDEX(主数据!A:AD,MATCH(J1872,主数据!A:A,0),9))</f>
        <v>华南大区公司</v>
      </c>
      <c r="C1872" t="str">
        <f>IF(K1872="","",INDEX(主数据!A:AD,MATCH(J1872,主数据!A:A,0),11))</f>
        <v>贵州城区</v>
      </c>
      <c r="D1872" t="str">
        <f t="shared" si="116"/>
        <v>SZ67物业服务费直接录入</v>
      </c>
      <c r="E1872" s="13" t="str">
        <f t="shared" si="118"/>
        <v/>
      </c>
      <c r="F1872" s="13" t="str">
        <f>IF(E1872="","",IFERROR(IF(IF(K1872="","",INDEX(收费标合同信息维护!A:Q,MATCH(D1872,收费标合同信息维护!J:J,0),10))=D1872,"有","无"),"无"))</f>
        <v/>
      </c>
      <c r="G1872" s="13" t="str">
        <f t="shared" si="117"/>
        <v/>
      </c>
      <c r="H1872" s="13" t="str">
        <f t="shared" si="119"/>
        <v/>
      </c>
      <c r="I1872" s="13" t="str">
        <f>IF(G1872="","",IFERROR(IF(IF(K1872="","",INDEX(收费标合同信息维护!A:Q,MATCH(G1872,收费标合同信息维护!M:M,0),13))=G1872,"有","无"),"无"))</f>
        <v/>
      </c>
      <c r="J1872" s="3" t="s">
        <v>4473</v>
      </c>
      <c r="K1872" s="3" t="s">
        <v>10601</v>
      </c>
      <c r="L1872" s="3" t="s">
        <v>6025</v>
      </c>
      <c r="M1872" s="3" t="s">
        <v>6026</v>
      </c>
      <c r="N1872" s="3" t="s">
        <v>6477</v>
      </c>
      <c r="O1872" s="3" t="s">
        <v>6478</v>
      </c>
      <c r="P1872" s="3" t="s">
        <v>6033</v>
      </c>
      <c r="Q1872" s="3" t="s">
        <v>6685</v>
      </c>
      <c r="R1872" s="3" t="s">
        <v>6479</v>
      </c>
      <c r="S1872" s="3" t="s">
        <v>6480</v>
      </c>
      <c r="T1872" s="3" t="s">
        <v>8198</v>
      </c>
      <c r="U1872" s="3" t="s">
        <v>154</v>
      </c>
      <c r="V1872" s="3" t="s">
        <v>154</v>
      </c>
      <c r="W1872" s="3" t="s">
        <v>154</v>
      </c>
      <c r="X1872" s="3" t="s">
        <v>154</v>
      </c>
      <c r="Y1872" s="3" t="s">
        <v>154</v>
      </c>
      <c r="Z1872" s="3" t="s">
        <v>154</v>
      </c>
      <c r="AA1872" s="3" t="s">
        <v>154</v>
      </c>
      <c r="AB1872" s="3" t="s">
        <v>154</v>
      </c>
      <c r="AC1872" s="3" t="s">
        <v>154</v>
      </c>
      <c r="AD1872" s="3" t="s">
        <v>6151</v>
      </c>
      <c r="AE1872" s="3" t="s">
        <v>6151</v>
      </c>
      <c r="AF1872" s="3" t="s">
        <v>154</v>
      </c>
      <c r="AG1872" s="3" t="s">
        <v>154</v>
      </c>
      <c r="AH1872" s="3" t="s">
        <v>6478</v>
      </c>
      <c r="AI1872" s="3" t="s">
        <v>6482</v>
      </c>
      <c r="AJ1872" s="3" t="s">
        <v>6489</v>
      </c>
    </row>
    <row r="1873" spans="1:36" ht="15">
      <c r="A1873" s="10">
        <v>1976</v>
      </c>
      <c r="B1873" t="str">
        <f>IF(K1873="总计","",INDEX(主数据!A:AD,MATCH(J1873,主数据!A:A,0),9))</f>
        <v>华南大区公司</v>
      </c>
      <c r="C1873" t="str">
        <f>IF(K1873="","",INDEX(主数据!A:AD,MATCH(J1873,主数据!A:A,0),11))</f>
        <v>贵州城区</v>
      </c>
      <c r="D1873" t="str">
        <f t="shared" si="116"/>
        <v>SZ67电费标准方式1.02</v>
      </c>
      <c r="E1873" s="13" t="str">
        <f t="shared" si="118"/>
        <v>1.02</v>
      </c>
      <c r="F1873" s="13" t="str">
        <f>IF(E1873="","",IFERROR(IF(IF(K1873="","",INDEX(收费标合同信息维护!A:Q,MATCH(D1873,收费标合同信息维护!J:J,0),10))=D1873,"有","无"),"无"))</f>
        <v>无</v>
      </c>
      <c r="G1873" s="13" t="str">
        <f t="shared" si="117"/>
        <v/>
      </c>
      <c r="H1873" s="13" t="str">
        <f t="shared" si="119"/>
        <v/>
      </c>
      <c r="I1873" s="13" t="str">
        <f>IF(G1873="","",IFERROR(IF(IF(K1873="","",INDEX(收费标合同信息维护!A:Q,MATCH(G1873,收费标合同信息维护!M:M,0),13))=G1873,"有","无"),"无"))</f>
        <v/>
      </c>
      <c r="J1873" s="3" t="s">
        <v>4473</v>
      </c>
      <c r="K1873" s="3" t="s">
        <v>10601</v>
      </c>
      <c r="L1873" s="3" t="s">
        <v>6601</v>
      </c>
      <c r="M1873" s="3" t="s">
        <v>6602</v>
      </c>
      <c r="N1873" s="3" t="s">
        <v>6603</v>
      </c>
      <c r="O1873" s="3" t="s">
        <v>6478</v>
      </c>
      <c r="P1873" s="3" t="s">
        <v>6032</v>
      </c>
      <c r="Q1873" s="3" t="s">
        <v>6602</v>
      </c>
      <c r="R1873" s="3" t="s">
        <v>6484</v>
      </c>
      <c r="S1873" s="3" t="s">
        <v>6491</v>
      </c>
      <c r="T1873" s="3" t="s">
        <v>9838</v>
      </c>
      <c r="U1873" s="3" t="s">
        <v>154</v>
      </c>
      <c r="V1873" s="3" t="s">
        <v>10604</v>
      </c>
      <c r="W1873" s="3" t="s">
        <v>154</v>
      </c>
      <c r="X1873" s="3" t="s">
        <v>154</v>
      </c>
      <c r="Y1873" s="3" t="s">
        <v>154</v>
      </c>
      <c r="Z1873" s="3" t="s">
        <v>154</v>
      </c>
      <c r="AA1873" s="3" t="s">
        <v>154</v>
      </c>
      <c r="AB1873" s="3" t="s">
        <v>154</v>
      </c>
      <c r="AC1873" s="3" t="s">
        <v>154</v>
      </c>
      <c r="AD1873" s="3" t="s">
        <v>6151</v>
      </c>
      <c r="AE1873" s="3" t="s">
        <v>6151</v>
      </c>
      <c r="AF1873" s="3" t="s">
        <v>154</v>
      </c>
      <c r="AG1873" s="3" t="s">
        <v>154</v>
      </c>
      <c r="AH1873" s="3" t="s">
        <v>6478</v>
      </c>
      <c r="AI1873" s="3" t="s">
        <v>6482</v>
      </c>
      <c r="AJ1873" s="3" t="s">
        <v>6489</v>
      </c>
    </row>
    <row r="1874" spans="1:36" ht="15">
      <c r="A1874" s="10">
        <v>1977</v>
      </c>
      <c r="B1874" t="str">
        <f>IF(K1874="总计","",INDEX(主数据!A:AD,MATCH(J1874,主数据!A:A,0),9))</f>
        <v>华南大区公司</v>
      </c>
      <c r="C1874" t="str">
        <f>IF(K1874="","",INDEX(主数据!A:AD,MATCH(J1874,主数据!A:A,0),11))</f>
        <v>贵州城区</v>
      </c>
      <c r="D1874" t="str">
        <f t="shared" si="116"/>
        <v>SZ67自来水费（简易征收）标准方式2.76</v>
      </c>
      <c r="E1874" s="13" t="str">
        <f t="shared" si="118"/>
        <v>2.76</v>
      </c>
      <c r="F1874" s="13" t="str">
        <f>IF(E1874="","",IFERROR(IF(IF(K1874="","",INDEX(收费标合同信息维护!A:Q,MATCH(D1874,收费标合同信息维护!J:J,0),10))=D1874,"有","无"),"无"))</f>
        <v>无</v>
      </c>
      <c r="G1874" s="13" t="str">
        <f t="shared" si="117"/>
        <v/>
      </c>
      <c r="H1874" s="13" t="str">
        <f t="shared" si="119"/>
        <v/>
      </c>
      <c r="I1874" s="13" t="str">
        <f>IF(G1874="","",IFERROR(IF(IF(K1874="","",INDEX(收费标合同信息维护!A:Q,MATCH(G1874,收费标合同信息维护!M:M,0),13))=G1874,"有","无"),"无"))</f>
        <v/>
      </c>
      <c r="J1874" s="3" t="s">
        <v>4473</v>
      </c>
      <c r="K1874" s="3" t="s">
        <v>10601</v>
      </c>
      <c r="L1874" s="3" t="s">
        <v>6615</v>
      </c>
      <c r="M1874" s="3" t="s">
        <v>6616</v>
      </c>
      <c r="N1874" s="3" t="s">
        <v>6603</v>
      </c>
      <c r="O1874" s="3" t="s">
        <v>6478</v>
      </c>
      <c r="P1874" s="3" t="s">
        <v>6027</v>
      </c>
      <c r="Q1874" s="3" t="s">
        <v>6723</v>
      </c>
      <c r="R1874" s="3" t="s">
        <v>6484</v>
      </c>
      <c r="S1874" s="3" t="s">
        <v>6491</v>
      </c>
      <c r="T1874" s="3" t="s">
        <v>9838</v>
      </c>
      <c r="U1874" s="3" t="s">
        <v>154</v>
      </c>
      <c r="V1874" s="3" t="s">
        <v>10605</v>
      </c>
      <c r="W1874" s="3" t="s">
        <v>154</v>
      </c>
      <c r="X1874" s="3" t="s">
        <v>154</v>
      </c>
      <c r="Y1874" s="3" t="s">
        <v>154</v>
      </c>
      <c r="Z1874" s="3" t="s">
        <v>154</v>
      </c>
      <c r="AA1874" s="3" t="s">
        <v>154</v>
      </c>
      <c r="AB1874" s="3" t="s">
        <v>154</v>
      </c>
      <c r="AC1874" s="3" t="s">
        <v>154</v>
      </c>
      <c r="AD1874" s="3" t="s">
        <v>6151</v>
      </c>
      <c r="AE1874" s="3" t="s">
        <v>6151</v>
      </c>
      <c r="AF1874" s="3" t="s">
        <v>154</v>
      </c>
      <c r="AG1874" s="3" t="s">
        <v>154</v>
      </c>
      <c r="AH1874" s="3" t="s">
        <v>6478</v>
      </c>
      <c r="AI1874" s="3" t="s">
        <v>6482</v>
      </c>
      <c r="AJ1874" s="3" t="s">
        <v>6489</v>
      </c>
    </row>
    <row r="1875" spans="1:36" ht="15">
      <c r="A1875" s="10">
        <v>1978</v>
      </c>
      <c r="B1875" t="str">
        <f>IF(K1875="总计","",INDEX(主数据!A:AD,MATCH(J1875,主数据!A:A,0),9))</f>
        <v>华南大区公司</v>
      </c>
      <c r="C1875" t="str">
        <f>IF(K1875="","",INDEX(主数据!A:AD,MATCH(J1875,主数据!A:A,0),11))</f>
        <v>贵州城区</v>
      </c>
      <c r="D1875" t="str">
        <f t="shared" si="116"/>
        <v>SZ67电费（充值型）直接录入</v>
      </c>
      <c r="E1875" s="13" t="str">
        <f t="shared" si="118"/>
        <v/>
      </c>
      <c r="F1875" s="13" t="str">
        <f>IF(E1875="","",IFERROR(IF(IF(K1875="","",INDEX(收费标合同信息维护!A:Q,MATCH(D1875,收费标合同信息维护!J:J,0),10))=D1875,"有","无"),"无"))</f>
        <v/>
      </c>
      <c r="G1875" s="13" t="str">
        <f t="shared" si="117"/>
        <v/>
      </c>
      <c r="H1875" s="13" t="str">
        <f t="shared" si="119"/>
        <v/>
      </c>
      <c r="I1875" s="13" t="str">
        <f>IF(G1875="","",IFERROR(IF(IF(K1875="","",INDEX(收费标合同信息维护!A:Q,MATCH(G1875,收费标合同信息维护!M:M,0),13))=G1875,"有","无"),"无"))</f>
        <v/>
      </c>
      <c r="J1875" s="3" t="s">
        <v>4473</v>
      </c>
      <c r="K1875" s="3" t="s">
        <v>10601</v>
      </c>
      <c r="L1875" s="3" t="s">
        <v>6733</v>
      </c>
      <c r="M1875" s="3" t="s">
        <v>6734</v>
      </c>
      <c r="N1875" s="3" t="s">
        <v>6477</v>
      </c>
      <c r="O1875" s="3" t="s">
        <v>6478</v>
      </c>
      <c r="P1875" s="3" t="s">
        <v>6031</v>
      </c>
      <c r="Q1875" s="3" t="s">
        <v>10606</v>
      </c>
      <c r="R1875" s="3" t="s">
        <v>6479</v>
      </c>
      <c r="S1875" s="3" t="s">
        <v>6480</v>
      </c>
      <c r="T1875" s="3" t="s">
        <v>7100</v>
      </c>
      <c r="U1875" s="3" t="s">
        <v>154</v>
      </c>
      <c r="V1875" s="3" t="s">
        <v>154</v>
      </c>
      <c r="W1875" s="3" t="s">
        <v>154</v>
      </c>
      <c r="X1875" s="3" t="s">
        <v>154</v>
      </c>
      <c r="Y1875" s="3" t="s">
        <v>154</v>
      </c>
      <c r="Z1875" s="3" t="s">
        <v>154</v>
      </c>
      <c r="AA1875" s="3" t="s">
        <v>154</v>
      </c>
      <c r="AB1875" s="3" t="s">
        <v>154</v>
      </c>
      <c r="AC1875" s="3" t="s">
        <v>154</v>
      </c>
      <c r="AD1875" s="3" t="s">
        <v>6151</v>
      </c>
      <c r="AE1875" s="3" t="s">
        <v>6151</v>
      </c>
      <c r="AF1875" s="3" t="s">
        <v>154</v>
      </c>
      <c r="AG1875" s="3" t="s">
        <v>154</v>
      </c>
      <c r="AH1875" s="3" t="s">
        <v>6597</v>
      </c>
      <c r="AI1875" s="3" t="s">
        <v>6482</v>
      </c>
      <c r="AJ1875" s="3" t="s">
        <v>6033</v>
      </c>
    </row>
    <row r="1876" spans="1:36" ht="15">
      <c r="A1876" s="10">
        <v>1979</v>
      </c>
      <c r="B1876" t="str">
        <f>IF(K1876="总计","",INDEX(主数据!A:AD,MATCH(J1876,主数据!A:A,0),9))</f>
        <v>华南大区公司</v>
      </c>
      <c r="C1876" t="str">
        <f>IF(K1876="","",INDEX(主数据!A:AD,MATCH(J1876,主数据!A:A,0),11))</f>
        <v>贵州城区</v>
      </c>
      <c r="D1876" t="str">
        <f t="shared" si="116"/>
        <v>SZ67补贴款定额</v>
      </c>
      <c r="E1876" s="13" t="str">
        <f t="shared" si="118"/>
        <v/>
      </c>
      <c r="F1876" s="13" t="str">
        <f>IF(E1876="","",IFERROR(IF(IF(K1876="","",INDEX(收费标合同信息维护!A:Q,MATCH(D1876,收费标合同信息维护!J:J,0),10))=D1876,"有","无"),"无"))</f>
        <v/>
      </c>
      <c r="G1876" s="13" t="str">
        <f t="shared" si="117"/>
        <v>SZ67补贴款定额14463.70</v>
      </c>
      <c r="H1876" s="13" t="str">
        <f t="shared" si="119"/>
        <v>14463.70</v>
      </c>
      <c r="I1876" s="13" t="str">
        <f>IF(G1876="","",IFERROR(IF(IF(K1876="","",INDEX(收费标合同信息维护!A:Q,MATCH(G1876,收费标合同信息维护!M:M,0),13))=G1876,"有","无"),"无"))</f>
        <v>无</v>
      </c>
      <c r="J1876" s="3" t="s">
        <v>4473</v>
      </c>
      <c r="K1876" s="3" t="s">
        <v>10601</v>
      </c>
      <c r="L1876" s="3" t="s">
        <v>6557</v>
      </c>
      <c r="M1876" s="3" t="s">
        <v>6558</v>
      </c>
      <c r="N1876" s="3" t="s">
        <v>6477</v>
      </c>
      <c r="O1876" s="3" t="s">
        <v>6478</v>
      </c>
      <c r="P1876" s="3" t="s">
        <v>1</v>
      </c>
      <c r="Q1876" s="3" t="s">
        <v>6026</v>
      </c>
      <c r="R1876" s="3" t="s">
        <v>6490</v>
      </c>
      <c r="S1876" s="3" t="s">
        <v>6491</v>
      </c>
      <c r="T1876" s="3" t="s">
        <v>6537</v>
      </c>
      <c r="U1876" s="3" t="s">
        <v>7530</v>
      </c>
      <c r="V1876" s="3" t="s">
        <v>154</v>
      </c>
      <c r="W1876" s="3" t="s">
        <v>10607</v>
      </c>
      <c r="X1876" s="3" t="s">
        <v>154</v>
      </c>
      <c r="Y1876" s="3" t="s">
        <v>154</v>
      </c>
      <c r="Z1876" s="3" t="s">
        <v>154</v>
      </c>
      <c r="AA1876" s="3" t="s">
        <v>154</v>
      </c>
      <c r="AB1876" s="3" t="s">
        <v>154</v>
      </c>
      <c r="AC1876" s="3" t="s">
        <v>154</v>
      </c>
      <c r="AD1876" s="3" t="s">
        <v>6151</v>
      </c>
      <c r="AE1876" s="3" t="s">
        <v>6151</v>
      </c>
      <c r="AF1876" s="3" t="s">
        <v>154</v>
      </c>
      <c r="AG1876" s="3" t="s">
        <v>154</v>
      </c>
      <c r="AH1876" s="3" t="s">
        <v>6478</v>
      </c>
      <c r="AI1876" s="3" t="s">
        <v>6482</v>
      </c>
      <c r="AJ1876" s="3" t="s">
        <v>6489</v>
      </c>
    </row>
    <row r="1877" spans="1:36" ht="30">
      <c r="A1877" s="10">
        <v>1980</v>
      </c>
      <c r="B1877" t="str">
        <f>IF(K1877="总计","",INDEX(主数据!A:AD,MATCH(J1877,主数据!A:A,0),9))</f>
        <v>华北大区公司</v>
      </c>
      <c r="C1877" t="str">
        <f>IF(K1877="","",INDEX(主数据!A:AD,MATCH(J1877,主数据!A:A,0),11))</f>
        <v>北京五城区</v>
      </c>
      <c r="D1877" t="str">
        <f t="shared" si="116"/>
        <v>TC-SJ02开发商委托停车管理费（固定）直接录入</v>
      </c>
      <c r="E1877" s="13" t="str">
        <f t="shared" si="118"/>
        <v/>
      </c>
      <c r="F1877" s="13" t="str">
        <f>IF(E1877="","",IFERROR(IF(IF(K1877="","",INDEX(收费标合同信息维护!A:Q,MATCH(D1877,收费标合同信息维护!J:J,0),10))=D1877,"有","无"),"无"))</f>
        <v/>
      </c>
      <c r="G1877" s="13" t="str">
        <f t="shared" si="117"/>
        <v/>
      </c>
      <c r="H1877" s="13" t="str">
        <f t="shared" si="119"/>
        <v/>
      </c>
      <c r="I1877" s="13" t="str">
        <f>IF(G1877="","",IFERROR(IF(IF(K1877="","",INDEX(收费标合同信息维护!A:Q,MATCH(G1877,收费标合同信息维护!M:M,0),13))=G1877,"有","无"),"无"))</f>
        <v/>
      </c>
      <c r="J1877" s="3" t="s">
        <v>4681</v>
      </c>
      <c r="K1877" s="3" t="s">
        <v>10608</v>
      </c>
      <c r="L1877" s="3" t="s">
        <v>6512</v>
      </c>
      <c r="M1877" s="3" t="s">
        <v>6513</v>
      </c>
      <c r="N1877" s="3" t="s">
        <v>6477</v>
      </c>
      <c r="O1877" s="3" t="s">
        <v>6478</v>
      </c>
      <c r="P1877" s="3" t="s">
        <v>6512</v>
      </c>
      <c r="Q1877" s="3" t="s">
        <v>6513</v>
      </c>
      <c r="R1877" s="3" t="s">
        <v>6479</v>
      </c>
      <c r="S1877" s="3" t="s">
        <v>6480</v>
      </c>
      <c r="T1877" s="3" t="s">
        <v>6506</v>
      </c>
      <c r="U1877" s="3" t="s">
        <v>154</v>
      </c>
      <c r="V1877" s="3" t="s">
        <v>154</v>
      </c>
      <c r="W1877" s="3" t="s">
        <v>154</v>
      </c>
      <c r="X1877" s="3" t="s">
        <v>154</v>
      </c>
      <c r="Y1877" s="3" t="s">
        <v>154</v>
      </c>
      <c r="Z1877" s="3" t="s">
        <v>154</v>
      </c>
      <c r="AA1877" s="3" t="s">
        <v>154</v>
      </c>
      <c r="AB1877" s="3" t="s">
        <v>154</v>
      </c>
      <c r="AC1877" s="3" t="s">
        <v>154</v>
      </c>
      <c r="AD1877" s="3" t="s">
        <v>6151</v>
      </c>
      <c r="AE1877" s="3" t="s">
        <v>6151</v>
      </c>
      <c r="AF1877" s="3" t="s">
        <v>154</v>
      </c>
      <c r="AG1877" s="3" t="s">
        <v>154</v>
      </c>
      <c r="AH1877" s="3" t="s">
        <v>6597</v>
      </c>
      <c r="AI1877" s="3" t="s">
        <v>6482</v>
      </c>
      <c r="AJ1877" s="3" t="s">
        <v>6489</v>
      </c>
    </row>
    <row r="1878" spans="1:36" ht="30">
      <c r="A1878" s="10">
        <v>1981</v>
      </c>
      <c r="B1878" t="str">
        <f>IF(K1878="总计","",INDEX(主数据!A:AD,MATCH(J1878,主数据!A:A,0),9))</f>
        <v>华北大区公司</v>
      </c>
      <c r="C1878" t="str">
        <f>IF(K1878="","",INDEX(主数据!A:AD,MATCH(J1878,主数据!A:A,0),11))</f>
        <v>北京五城区</v>
      </c>
      <c r="D1878" t="str">
        <f t="shared" si="116"/>
        <v>TC-SJ02开发商委托停车管理费（固定）定额</v>
      </c>
      <c r="E1878" s="13" t="str">
        <f t="shared" si="118"/>
        <v/>
      </c>
      <c r="F1878" s="13" t="str">
        <f>IF(E1878="","",IFERROR(IF(IF(K1878="","",INDEX(收费标合同信息维护!A:Q,MATCH(D1878,收费标合同信息维护!J:J,0),10))=D1878,"有","无"),"无"))</f>
        <v/>
      </c>
      <c r="G1878" s="13" t="str">
        <f t="shared" si="117"/>
        <v>TC-SJ02开发商委托停车管理费（固定）定额150.00</v>
      </c>
      <c r="H1878" s="13" t="str">
        <f t="shared" si="119"/>
        <v>150.00</v>
      </c>
      <c r="I1878" s="13" t="str">
        <f>IF(G1878="","",IFERROR(IF(IF(K1878="","",INDEX(收费标合同信息维护!A:Q,MATCH(G1878,收费标合同信息维护!M:M,0),13))=G1878,"有","无"),"无"))</f>
        <v>无</v>
      </c>
      <c r="J1878" s="3" t="s">
        <v>4681</v>
      </c>
      <c r="K1878" s="3" t="s">
        <v>10608</v>
      </c>
      <c r="L1878" s="3" t="s">
        <v>6512</v>
      </c>
      <c r="M1878" s="3" t="s">
        <v>6513</v>
      </c>
      <c r="N1878" s="3" t="s">
        <v>6477</v>
      </c>
      <c r="O1878" s="3" t="s">
        <v>6478</v>
      </c>
      <c r="P1878" s="3" t="s">
        <v>18163</v>
      </c>
      <c r="Q1878" s="3" t="s">
        <v>18164</v>
      </c>
      <c r="R1878" s="3" t="s">
        <v>6490</v>
      </c>
      <c r="S1878" s="3" t="s">
        <v>6491</v>
      </c>
      <c r="T1878" s="3" t="s">
        <v>6506</v>
      </c>
      <c r="U1878" s="3" t="s">
        <v>154</v>
      </c>
      <c r="V1878" s="3" t="s">
        <v>154</v>
      </c>
      <c r="W1878" s="3" t="s">
        <v>8442</v>
      </c>
      <c r="X1878" s="3" t="s">
        <v>154</v>
      </c>
      <c r="Y1878" s="3" t="s">
        <v>154</v>
      </c>
      <c r="Z1878" s="3" t="s">
        <v>154</v>
      </c>
      <c r="AA1878" s="3" t="s">
        <v>154</v>
      </c>
      <c r="AB1878" s="3" t="s">
        <v>154</v>
      </c>
      <c r="AC1878" s="3" t="s">
        <v>154</v>
      </c>
      <c r="AD1878" s="3" t="s">
        <v>6151</v>
      </c>
      <c r="AE1878" s="3" t="s">
        <v>6151</v>
      </c>
      <c r="AF1878" s="3" t="s">
        <v>154</v>
      </c>
      <c r="AG1878" s="3" t="s">
        <v>154</v>
      </c>
      <c r="AH1878" s="3" t="s">
        <v>6478</v>
      </c>
      <c r="AI1878" s="3" t="s">
        <v>6482</v>
      </c>
      <c r="AJ1878" s="3" t="s">
        <v>6100</v>
      </c>
    </row>
    <row r="1879" spans="1:36" ht="15">
      <c r="A1879" s="10">
        <v>1982</v>
      </c>
      <c r="B1879" t="str">
        <f>IF(K1879="总计","",INDEX(主数据!A:AD,MATCH(J1879,主数据!A:A,0),9))</f>
        <v>华北大区公司</v>
      </c>
      <c r="C1879" t="str">
        <f>IF(K1879="","",INDEX(主数据!A:AD,MATCH(J1879,主数据!A:A,0),11))</f>
        <v>北京七城区</v>
      </c>
      <c r="D1879" t="str">
        <f t="shared" si="116"/>
        <v>BJ58物业服务费标准方式1.57</v>
      </c>
      <c r="E1879" s="13" t="str">
        <f t="shared" si="118"/>
        <v>1.57</v>
      </c>
      <c r="F1879" s="13" t="str">
        <f>IF(E1879="","",IFERROR(IF(IF(K1879="","",INDEX(收费标合同信息维护!A:Q,MATCH(D1879,收费标合同信息维护!J:J,0),10))=D1879,"有","无"),"无"))</f>
        <v>无</v>
      </c>
      <c r="G1879" s="13" t="str">
        <f t="shared" si="117"/>
        <v/>
      </c>
      <c r="H1879" s="13" t="str">
        <f t="shared" si="119"/>
        <v/>
      </c>
      <c r="I1879" s="13" t="str">
        <f>IF(G1879="","",IFERROR(IF(IF(K1879="","",INDEX(收费标合同信息维护!A:Q,MATCH(G1879,收费标合同信息维护!M:M,0),13))=G1879,"有","无"),"无"))</f>
        <v/>
      </c>
      <c r="J1879" s="3" t="s">
        <v>4521</v>
      </c>
      <c r="K1879" s="3" t="s">
        <v>6369</v>
      </c>
      <c r="L1879" s="3" t="s">
        <v>6025</v>
      </c>
      <c r="M1879" s="3" t="s">
        <v>6026</v>
      </c>
      <c r="N1879" s="3" t="s">
        <v>6477</v>
      </c>
      <c r="O1879" s="3" t="s">
        <v>6478</v>
      </c>
      <c r="P1879" s="3" t="s">
        <v>18165</v>
      </c>
      <c r="Q1879" s="3" t="s">
        <v>8451</v>
      </c>
      <c r="R1879" s="3" t="s">
        <v>6484</v>
      </c>
      <c r="S1879" s="3" t="s">
        <v>6491</v>
      </c>
      <c r="T1879" s="3" t="s">
        <v>6506</v>
      </c>
      <c r="U1879" s="3" t="s">
        <v>154</v>
      </c>
      <c r="V1879" s="3" t="s">
        <v>10609</v>
      </c>
      <c r="W1879" s="3" t="s">
        <v>154</v>
      </c>
      <c r="X1879" s="3" t="s">
        <v>154</v>
      </c>
      <c r="Y1879" s="3" t="s">
        <v>154</v>
      </c>
      <c r="Z1879" s="3" t="s">
        <v>154</v>
      </c>
      <c r="AA1879" s="3" t="s">
        <v>154</v>
      </c>
      <c r="AB1879" s="3" t="s">
        <v>154</v>
      </c>
      <c r="AC1879" s="3" t="s">
        <v>154</v>
      </c>
      <c r="AD1879" s="3" t="s">
        <v>6151</v>
      </c>
      <c r="AE1879" s="3" t="s">
        <v>6151</v>
      </c>
      <c r="AF1879" s="3" t="s">
        <v>154</v>
      </c>
      <c r="AG1879" s="3" t="s">
        <v>154</v>
      </c>
      <c r="AH1879" s="3" t="s">
        <v>6478</v>
      </c>
      <c r="AI1879" s="3" t="s">
        <v>6482</v>
      </c>
      <c r="AJ1879" s="3" t="s">
        <v>10610</v>
      </c>
    </row>
    <row r="1880" spans="1:36" ht="15">
      <c r="A1880" s="10">
        <v>1983</v>
      </c>
      <c r="B1880" t="str">
        <f>IF(K1880="总计","",INDEX(主数据!A:AD,MATCH(J1880,主数据!A:A,0),9))</f>
        <v>华北大区公司</v>
      </c>
      <c r="C1880" t="str">
        <f>IF(K1880="","",INDEX(主数据!A:AD,MATCH(J1880,主数据!A:A,0),11))</f>
        <v>北京七城区</v>
      </c>
      <c r="D1880" t="str">
        <f t="shared" si="116"/>
        <v>BJ58物业服务费定额</v>
      </c>
      <c r="E1880" s="13" t="str">
        <f t="shared" si="118"/>
        <v/>
      </c>
      <c r="F1880" s="13" t="str">
        <f>IF(E1880="","",IFERROR(IF(IF(K1880="","",INDEX(收费标合同信息维护!A:Q,MATCH(D1880,收费标合同信息维护!J:J,0),10))=D1880,"有","无"),"无"))</f>
        <v/>
      </c>
      <c r="G1880" s="13" t="str">
        <f t="shared" si="117"/>
        <v>BJ58物业服务费定额16666.67</v>
      </c>
      <c r="H1880" s="13" t="str">
        <f t="shared" si="119"/>
        <v>16666.67</v>
      </c>
      <c r="I1880" s="13" t="str">
        <f>IF(G1880="","",IFERROR(IF(IF(K1880="","",INDEX(收费标合同信息维护!A:Q,MATCH(G1880,收费标合同信息维护!M:M,0),13))=G1880,"有","无"),"无"))</f>
        <v>无</v>
      </c>
      <c r="J1880" s="3" t="s">
        <v>4521</v>
      </c>
      <c r="K1880" s="3" t="s">
        <v>6369</v>
      </c>
      <c r="L1880" s="3" t="s">
        <v>6025</v>
      </c>
      <c r="M1880" s="3" t="s">
        <v>6026</v>
      </c>
      <c r="N1880" s="3" t="s">
        <v>6477</v>
      </c>
      <c r="O1880" s="3" t="s">
        <v>6478</v>
      </c>
      <c r="P1880" s="3" t="s">
        <v>18166</v>
      </c>
      <c r="Q1880" s="3" t="s">
        <v>8484</v>
      </c>
      <c r="R1880" s="3" t="s">
        <v>6490</v>
      </c>
      <c r="S1880" s="3" t="s">
        <v>6491</v>
      </c>
      <c r="T1880" s="3" t="s">
        <v>6506</v>
      </c>
      <c r="U1880" s="3" t="s">
        <v>154</v>
      </c>
      <c r="V1880" s="3" t="s">
        <v>154</v>
      </c>
      <c r="W1880" s="3" t="s">
        <v>18167</v>
      </c>
      <c r="X1880" s="3" t="s">
        <v>154</v>
      </c>
      <c r="Y1880" s="3" t="s">
        <v>154</v>
      </c>
      <c r="Z1880" s="3" t="s">
        <v>154</v>
      </c>
      <c r="AA1880" s="3" t="s">
        <v>154</v>
      </c>
      <c r="AB1880" s="3" t="s">
        <v>154</v>
      </c>
      <c r="AC1880" s="3" t="s">
        <v>154</v>
      </c>
      <c r="AD1880" s="3" t="s">
        <v>6151</v>
      </c>
      <c r="AE1880" s="3" t="s">
        <v>6151</v>
      </c>
      <c r="AF1880" s="3" t="s">
        <v>154</v>
      </c>
      <c r="AG1880" s="3" t="s">
        <v>154</v>
      </c>
      <c r="AH1880" s="3" t="s">
        <v>6478</v>
      </c>
      <c r="AI1880" s="3" t="s">
        <v>6482</v>
      </c>
      <c r="AJ1880" s="3" t="s">
        <v>6033</v>
      </c>
    </row>
    <row r="1881" spans="1:36" ht="15">
      <c r="A1881" s="10">
        <v>1984</v>
      </c>
      <c r="B1881" t="str">
        <f>IF(K1881="总计","",INDEX(主数据!A:AD,MATCH(J1881,主数据!A:A,0),9))</f>
        <v>华北大区公司</v>
      </c>
      <c r="C1881" t="str">
        <f>IF(K1881="","",INDEX(主数据!A:AD,MATCH(J1881,主数据!A:A,0),11))</f>
        <v>北京七城区</v>
      </c>
      <c r="D1881" t="str">
        <f t="shared" si="116"/>
        <v>BJ58物业服务费定额</v>
      </c>
      <c r="E1881" s="13" t="str">
        <f t="shared" si="118"/>
        <v/>
      </c>
      <c r="F1881" s="13" t="str">
        <f>IF(E1881="","",IFERROR(IF(IF(K1881="","",INDEX(收费标合同信息维护!A:Q,MATCH(D1881,收费标合同信息维护!J:J,0),10))=D1881,"有","无"),"无"))</f>
        <v/>
      </c>
      <c r="G1881" s="13" t="str">
        <f t="shared" si="117"/>
        <v>BJ58物业服务费定额2083.33</v>
      </c>
      <c r="H1881" s="13" t="str">
        <f t="shared" si="119"/>
        <v>2083.33</v>
      </c>
      <c r="I1881" s="13" t="str">
        <f>IF(G1881="","",IFERROR(IF(IF(K1881="","",INDEX(收费标合同信息维护!A:Q,MATCH(G1881,收费标合同信息维护!M:M,0),13))=G1881,"有","无"),"无"))</f>
        <v>无</v>
      </c>
      <c r="J1881" s="3" t="s">
        <v>4521</v>
      </c>
      <c r="K1881" s="3" t="s">
        <v>6369</v>
      </c>
      <c r="L1881" s="3" t="s">
        <v>6025</v>
      </c>
      <c r="M1881" s="3" t="s">
        <v>6026</v>
      </c>
      <c r="N1881" s="3" t="s">
        <v>6477</v>
      </c>
      <c r="O1881" s="3" t="s">
        <v>6478</v>
      </c>
      <c r="P1881" s="3" t="s">
        <v>18168</v>
      </c>
      <c r="Q1881" s="3" t="s">
        <v>8263</v>
      </c>
      <c r="R1881" s="3" t="s">
        <v>6490</v>
      </c>
      <c r="S1881" s="3" t="s">
        <v>6491</v>
      </c>
      <c r="T1881" s="3" t="s">
        <v>6506</v>
      </c>
      <c r="U1881" s="3" t="s">
        <v>154</v>
      </c>
      <c r="V1881" s="3" t="s">
        <v>154</v>
      </c>
      <c r="W1881" s="3" t="s">
        <v>18169</v>
      </c>
      <c r="X1881" s="3" t="s">
        <v>154</v>
      </c>
      <c r="Y1881" s="3" t="s">
        <v>154</v>
      </c>
      <c r="Z1881" s="3" t="s">
        <v>154</v>
      </c>
      <c r="AA1881" s="3" t="s">
        <v>154</v>
      </c>
      <c r="AB1881" s="3" t="s">
        <v>154</v>
      </c>
      <c r="AC1881" s="3" t="s">
        <v>154</v>
      </c>
      <c r="AD1881" s="3" t="s">
        <v>6151</v>
      </c>
      <c r="AE1881" s="3" t="s">
        <v>6151</v>
      </c>
      <c r="AF1881" s="3" t="s">
        <v>154</v>
      </c>
      <c r="AG1881" s="3" t="s">
        <v>154</v>
      </c>
      <c r="AH1881" s="3" t="s">
        <v>6478</v>
      </c>
      <c r="AI1881" s="3" t="s">
        <v>6482</v>
      </c>
      <c r="AJ1881" s="3" t="s">
        <v>6489</v>
      </c>
    </row>
    <row r="1882" spans="1:36" ht="15">
      <c r="A1882" s="10">
        <v>1985</v>
      </c>
      <c r="B1882" t="str">
        <f>IF(K1882="总计","",INDEX(主数据!A:AD,MATCH(J1882,主数据!A:A,0),9))</f>
        <v>华南大区公司</v>
      </c>
      <c r="C1882" t="str">
        <f>IF(K1882="","",INDEX(主数据!A:AD,MATCH(J1882,主数据!A:A,0),11))</f>
        <v>深圳西区</v>
      </c>
      <c r="D1882" t="str">
        <f t="shared" si="116"/>
        <v>SZ24物业服务费标准方式2.60</v>
      </c>
      <c r="E1882" s="13" t="str">
        <f t="shared" si="118"/>
        <v>2.60</v>
      </c>
      <c r="F1882" s="13" t="str">
        <f>IF(E1882="","",IFERROR(IF(IF(K1882="","",INDEX(收费标合同信息维护!A:Q,MATCH(D1882,收费标合同信息维护!J:J,0),10))=D1882,"有","无"),"无"))</f>
        <v>无</v>
      </c>
      <c r="G1882" s="13" t="str">
        <f t="shared" si="117"/>
        <v/>
      </c>
      <c r="H1882" s="13" t="str">
        <f t="shared" si="119"/>
        <v/>
      </c>
      <c r="I1882" s="13" t="str">
        <f>IF(G1882="","",IFERROR(IF(IF(K1882="","",INDEX(收费标合同信息维护!A:Q,MATCH(G1882,收费标合同信息维护!M:M,0),13))=G1882,"有","无"),"无"))</f>
        <v/>
      </c>
      <c r="J1882" s="3" t="s">
        <v>2998</v>
      </c>
      <c r="K1882" s="3" t="s">
        <v>10611</v>
      </c>
      <c r="L1882" s="3" t="s">
        <v>6025</v>
      </c>
      <c r="M1882" s="3" t="s">
        <v>6026</v>
      </c>
      <c r="N1882" s="3" t="s">
        <v>6477</v>
      </c>
      <c r="O1882" s="3" t="s">
        <v>6478</v>
      </c>
      <c r="P1882" s="3" t="s">
        <v>10612</v>
      </c>
      <c r="Q1882" s="3" t="s">
        <v>8670</v>
      </c>
      <c r="R1882" s="3" t="s">
        <v>6484</v>
      </c>
      <c r="S1882" s="3" t="s">
        <v>6491</v>
      </c>
      <c r="T1882" s="3" t="s">
        <v>7411</v>
      </c>
      <c r="U1882" s="3" t="s">
        <v>10613</v>
      </c>
      <c r="V1882" s="3" t="s">
        <v>9155</v>
      </c>
      <c r="W1882" s="3" t="s">
        <v>154</v>
      </c>
      <c r="X1882" s="3" t="s">
        <v>154</v>
      </c>
      <c r="Y1882" s="3" t="s">
        <v>154</v>
      </c>
      <c r="Z1882" s="3" t="s">
        <v>154</v>
      </c>
      <c r="AA1882" s="3" t="s">
        <v>154</v>
      </c>
      <c r="AB1882" s="3" t="s">
        <v>154</v>
      </c>
      <c r="AC1882" s="3" t="s">
        <v>154</v>
      </c>
      <c r="AD1882" s="3" t="s">
        <v>6151</v>
      </c>
      <c r="AE1882" s="3" t="s">
        <v>6151</v>
      </c>
      <c r="AF1882" s="3" t="s">
        <v>154</v>
      </c>
      <c r="AG1882" s="3" t="s">
        <v>154</v>
      </c>
      <c r="AH1882" s="3" t="s">
        <v>6478</v>
      </c>
      <c r="AI1882" s="3" t="s">
        <v>6482</v>
      </c>
      <c r="AJ1882" s="3" t="s">
        <v>10614</v>
      </c>
    </row>
    <row r="1883" spans="1:36" ht="15">
      <c r="A1883" s="10">
        <v>1986</v>
      </c>
      <c r="B1883" t="str">
        <f>IF(K1883="总计","",INDEX(主数据!A:AD,MATCH(J1883,主数据!A:A,0),9))</f>
        <v>华南大区公司</v>
      </c>
      <c r="C1883" t="str">
        <f>IF(K1883="","",INDEX(主数据!A:AD,MATCH(J1883,主数据!A:A,0),11))</f>
        <v>深圳西区</v>
      </c>
      <c r="D1883" t="str">
        <f t="shared" si="116"/>
        <v>SZ24物业服务费标准方式4.68</v>
      </c>
      <c r="E1883" s="13" t="str">
        <f t="shared" si="118"/>
        <v>4.68</v>
      </c>
      <c r="F1883" s="13" t="str">
        <f>IF(E1883="","",IFERROR(IF(IF(K1883="","",INDEX(收费标合同信息维护!A:Q,MATCH(D1883,收费标合同信息维护!J:J,0),10))=D1883,"有","无"),"无"))</f>
        <v>无</v>
      </c>
      <c r="G1883" s="13" t="str">
        <f t="shared" si="117"/>
        <v/>
      </c>
      <c r="H1883" s="13" t="str">
        <f t="shared" si="119"/>
        <v/>
      </c>
      <c r="I1883" s="13" t="str">
        <f>IF(G1883="","",IFERROR(IF(IF(K1883="","",INDEX(收费标合同信息维护!A:Q,MATCH(G1883,收费标合同信息维护!M:M,0),13))=G1883,"有","无"),"无"))</f>
        <v/>
      </c>
      <c r="J1883" s="3" t="s">
        <v>2998</v>
      </c>
      <c r="K1883" s="3" t="s">
        <v>10611</v>
      </c>
      <c r="L1883" s="3" t="s">
        <v>6025</v>
      </c>
      <c r="M1883" s="3" t="s">
        <v>6026</v>
      </c>
      <c r="N1883" s="3" t="s">
        <v>6477</v>
      </c>
      <c r="O1883" s="3" t="s">
        <v>6478</v>
      </c>
      <c r="P1883" s="3" t="s">
        <v>10615</v>
      </c>
      <c r="Q1883" s="3" t="s">
        <v>10616</v>
      </c>
      <c r="R1883" s="3" t="s">
        <v>6484</v>
      </c>
      <c r="S1883" s="3" t="s">
        <v>6491</v>
      </c>
      <c r="T1883" s="3" t="s">
        <v>6848</v>
      </c>
      <c r="U1883" s="3" t="s">
        <v>10617</v>
      </c>
      <c r="V1883" s="3" t="s">
        <v>10618</v>
      </c>
      <c r="W1883" s="3" t="s">
        <v>154</v>
      </c>
      <c r="X1883" s="3" t="s">
        <v>154</v>
      </c>
      <c r="Y1883" s="3" t="s">
        <v>154</v>
      </c>
      <c r="Z1883" s="3" t="s">
        <v>154</v>
      </c>
      <c r="AA1883" s="3" t="s">
        <v>154</v>
      </c>
      <c r="AB1883" s="3" t="s">
        <v>154</v>
      </c>
      <c r="AC1883" s="3" t="s">
        <v>154</v>
      </c>
      <c r="AD1883" s="3" t="s">
        <v>6151</v>
      </c>
      <c r="AE1883" s="3" t="s">
        <v>6151</v>
      </c>
      <c r="AF1883" s="3" t="s">
        <v>154</v>
      </c>
      <c r="AG1883" s="3" t="s">
        <v>154</v>
      </c>
      <c r="AH1883" s="3" t="s">
        <v>6478</v>
      </c>
      <c r="AI1883" s="3" t="s">
        <v>6482</v>
      </c>
      <c r="AJ1883" s="3" t="s">
        <v>6033</v>
      </c>
    </row>
    <row r="1884" spans="1:36" ht="15">
      <c r="A1884" s="10">
        <v>1987</v>
      </c>
      <c r="B1884" t="str">
        <f>IF(K1884="总计","",INDEX(主数据!A:AD,MATCH(J1884,主数据!A:A,0),9))</f>
        <v>华南大区公司</v>
      </c>
      <c r="C1884" t="str">
        <f>IF(K1884="","",INDEX(主数据!A:AD,MATCH(J1884,主数据!A:A,0),11))</f>
        <v>深圳西区</v>
      </c>
      <c r="D1884" t="str">
        <f t="shared" si="116"/>
        <v>SZ24维修基金标准方式0.25</v>
      </c>
      <c r="E1884" s="13" t="str">
        <f t="shared" si="118"/>
        <v>0.25</v>
      </c>
      <c r="F1884" s="13" t="str">
        <f>IF(E1884="","",IFERROR(IF(IF(K1884="","",INDEX(收费标合同信息维护!A:Q,MATCH(D1884,收费标合同信息维护!J:J,0),10))=D1884,"有","无"),"无"))</f>
        <v>无</v>
      </c>
      <c r="G1884" s="13" t="str">
        <f t="shared" si="117"/>
        <v/>
      </c>
      <c r="H1884" s="13" t="str">
        <f t="shared" si="119"/>
        <v/>
      </c>
      <c r="I1884" s="13" t="str">
        <f>IF(G1884="","",IFERROR(IF(IF(K1884="","",INDEX(收费标合同信息维护!A:Q,MATCH(G1884,收费标合同信息维护!M:M,0),13))=G1884,"有","无"),"无"))</f>
        <v/>
      </c>
      <c r="J1884" s="3" t="s">
        <v>2998</v>
      </c>
      <c r="K1884" s="3" t="s">
        <v>10611</v>
      </c>
      <c r="L1884" s="3" t="s">
        <v>6696</v>
      </c>
      <c r="M1884" s="3" t="s">
        <v>6697</v>
      </c>
      <c r="N1884" s="3" t="s">
        <v>6477</v>
      </c>
      <c r="O1884" s="3" t="s">
        <v>6478</v>
      </c>
      <c r="P1884" s="3" t="s">
        <v>10619</v>
      </c>
      <c r="Q1884" s="3" t="s">
        <v>6697</v>
      </c>
      <c r="R1884" s="3" t="s">
        <v>6484</v>
      </c>
      <c r="S1884" s="3" t="s">
        <v>6491</v>
      </c>
      <c r="T1884" s="3" t="s">
        <v>7411</v>
      </c>
      <c r="U1884" s="3" t="s">
        <v>10613</v>
      </c>
      <c r="V1884" s="3" t="s">
        <v>6766</v>
      </c>
      <c r="W1884" s="3" t="s">
        <v>154</v>
      </c>
      <c r="X1884" s="3" t="s">
        <v>154</v>
      </c>
      <c r="Y1884" s="3" t="s">
        <v>154</v>
      </c>
      <c r="Z1884" s="3" t="s">
        <v>154</v>
      </c>
      <c r="AA1884" s="3" t="s">
        <v>154</v>
      </c>
      <c r="AB1884" s="3" t="s">
        <v>154</v>
      </c>
      <c r="AC1884" s="3" t="s">
        <v>154</v>
      </c>
      <c r="AD1884" s="3" t="s">
        <v>6151</v>
      </c>
      <c r="AE1884" s="3" t="s">
        <v>6151</v>
      </c>
      <c r="AF1884" s="3" t="s">
        <v>154</v>
      </c>
      <c r="AG1884" s="3" t="s">
        <v>154</v>
      </c>
      <c r="AH1884" s="3" t="s">
        <v>6478</v>
      </c>
      <c r="AI1884" s="3" t="s">
        <v>6482</v>
      </c>
      <c r="AJ1884" s="3" t="s">
        <v>10620</v>
      </c>
    </row>
    <row r="1885" spans="1:36" ht="30">
      <c r="A1885" s="10">
        <v>1988</v>
      </c>
      <c r="B1885" t="str">
        <f>IF(K1885="总计","",INDEX(主数据!A:AD,MATCH(J1885,主数据!A:A,0),9))</f>
        <v>华南大区公司</v>
      </c>
      <c r="C1885" t="str">
        <f>IF(K1885="","",INDEX(主数据!A:AD,MATCH(J1885,主数据!A:A,0),11))</f>
        <v>深圳西区</v>
      </c>
      <c r="D1885" t="str">
        <f t="shared" si="116"/>
        <v>SZ24生活垃圾消纳费（仪表）标准方式0.53</v>
      </c>
      <c r="E1885" s="13" t="str">
        <f t="shared" si="118"/>
        <v>0.53</v>
      </c>
      <c r="F1885" s="13" t="str">
        <f>IF(E1885="","",IFERROR(IF(IF(K1885="","",INDEX(收费标合同信息维护!A:Q,MATCH(D1885,收费标合同信息维护!J:J,0),10))=D1885,"有","无"),"无"))</f>
        <v>无</v>
      </c>
      <c r="G1885" s="13" t="str">
        <f t="shared" si="117"/>
        <v/>
      </c>
      <c r="H1885" s="13" t="str">
        <f t="shared" si="119"/>
        <v/>
      </c>
      <c r="I1885" s="13" t="str">
        <f>IF(G1885="","",IFERROR(IF(IF(K1885="","",INDEX(收费标合同信息维护!A:Q,MATCH(G1885,收费标合同信息维护!M:M,0),13))=G1885,"有","无"),"无"))</f>
        <v/>
      </c>
      <c r="J1885" s="3" t="s">
        <v>2998</v>
      </c>
      <c r="K1885" s="3" t="s">
        <v>10611</v>
      </c>
      <c r="L1885" s="3" t="s">
        <v>6705</v>
      </c>
      <c r="M1885" s="3" t="s">
        <v>6706</v>
      </c>
      <c r="N1885" s="3" t="s">
        <v>6603</v>
      </c>
      <c r="O1885" s="3" t="s">
        <v>6478</v>
      </c>
      <c r="P1885" s="3" t="s">
        <v>10621</v>
      </c>
      <c r="Q1885" s="3" t="s">
        <v>10622</v>
      </c>
      <c r="R1885" s="3" t="s">
        <v>6484</v>
      </c>
      <c r="S1885" s="3" t="s">
        <v>6491</v>
      </c>
      <c r="T1885" s="3" t="s">
        <v>7570</v>
      </c>
      <c r="U1885" s="3" t="s">
        <v>10623</v>
      </c>
      <c r="V1885" s="3" t="s">
        <v>6903</v>
      </c>
      <c r="W1885" s="3" t="s">
        <v>154</v>
      </c>
      <c r="X1885" s="3" t="s">
        <v>154</v>
      </c>
      <c r="Y1885" s="3" t="s">
        <v>154</v>
      </c>
      <c r="Z1885" s="3" t="s">
        <v>154</v>
      </c>
      <c r="AA1885" s="3" t="s">
        <v>154</v>
      </c>
      <c r="AB1885" s="3" t="s">
        <v>154</v>
      </c>
      <c r="AC1885" s="3" t="s">
        <v>154</v>
      </c>
      <c r="AD1885" s="3" t="s">
        <v>6151</v>
      </c>
      <c r="AE1885" s="3" t="s">
        <v>6151</v>
      </c>
      <c r="AF1885" s="3" t="s">
        <v>154</v>
      </c>
      <c r="AG1885" s="3" t="s">
        <v>154</v>
      </c>
      <c r="AH1885" s="3" t="s">
        <v>6478</v>
      </c>
      <c r="AI1885" s="3" t="s">
        <v>6482</v>
      </c>
      <c r="AJ1885" s="3" t="s">
        <v>6489</v>
      </c>
    </row>
    <row r="1886" spans="1:36" ht="15">
      <c r="A1886" s="10">
        <v>1989</v>
      </c>
      <c r="B1886" t="str">
        <f>IF(K1886="总计","",INDEX(主数据!A:AD,MATCH(J1886,主数据!A:A,0),9))</f>
        <v>华南大区公司</v>
      </c>
      <c r="C1886" t="str">
        <f>IF(K1886="","",INDEX(主数据!A:AD,MATCH(J1886,主数据!A:A,0),11))</f>
        <v>深圳西区</v>
      </c>
      <c r="D1886" t="str">
        <f t="shared" si="116"/>
        <v>SZ24电费标准方式0.76</v>
      </c>
      <c r="E1886" s="13" t="str">
        <f t="shared" si="118"/>
        <v>0.76</v>
      </c>
      <c r="F1886" s="13" t="str">
        <f>IF(E1886="","",IFERROR(IF(IF(K1886="","",INDEX(收费标合同信息维护!A:Q,MATCH(D1886,收费标合同信息维护!J:J,0),10))=D1886,"有","无"),"无"))</f>
        <v>无</v>
      </c>
      <c r="G1886" s="13" t="str">
        <f t="shared" si="117"/>
        <v/>
      </c>
      <c r="H1886" s="13" t="str">
        <f t="shared" si="119"/>
        <v/>
      </c>
      <c r="I1886" s="13" t="str">
        <f>IF(G1886="","",IFERROR(IF(IF(K1886="","",INDEX(收费标合同信息维护!A:Q,MATCH(G1886,收费标合同信息维护!M:M,0),13))=G1886,"有","无"),"无"))</f>
        <v/>
      </c>
      <c r="J1886" s="3" t="s">
        <v>2998</v>
      </c>
      <c r="K1886" s="3" t="s">
        <v>10611</v>
      </c>
      <c r="L1886" s="3" t="s">
        <v>6601</v>
      </c>
      <c r="M1886" s="3" t="s">
        <v>6602</v>
      </c>
      <c r="N1886" s="3" t="s">
        <v>6603</v>
      </c>
      <c r="O1886" s="3" t="s">
        <v>6478</v>
      </c>
      <c r="P1886" s="3" t="s">
        <v>10624</v>
      </c>
      <c r="Q1886" s="3" t="s">
        <v>9064</v>
      </c>
      <c r="R1886" s="3" t="s">
        <v>6484</v>
      </c>
      <c r="S1886" s="3" t="s">
        <v>6491</v>
      </c>
      <c r="T1886" s="3" t="s">
        <v>6684</v>
      </c>
      <c r="U1886" s="3" t="s">
        <v>10625</v>
      </c>
      <c r="V1886" s="3" t="s">
        <v>10626</v>
      </c>
      <c r="W1886" s="3" t="s">
        <v>154</v>
      </c>
      <c r="X1886" s="3" t="s">
        <v>154</v>
      </c>
      <c r="Y1886" s="3" t="s">
        <v>154</v>
      </c>
      <c r="Z1886" s="3" t="s">
        <v>154</v>
      </c>
      <c r="AA1886" s="3" t="s">
        <v>154</v>
      </c>
      <c r="AB1886" s="3" t="s">
        <v>154</v>
      </c>
      <c r="AC1886" s="3" t="s">
        <v>154</v>
      </c>
      <c r="AD1886" s="3" t="s">
        <v>6151</v>
      </c>
      <c r="AE1886" s="3" t="s">
        <v>6151</v>
      </c>
      <c r="AF1886" s="3" t="s">
        <v>154</v>
      </c>
      <c r="AG1886" s="3" t="s">
        <v>154</v>
      </c>
      <c r="AH1886" s="3" t="s">
        <v>6478</v>
      </c>
      <c r="AI1886" s="3" t="s">
        <v>6482</v>
      </c>
      <c r="AJ1886" s="3" t="s">
        <v>6489</v>
      </c>
    </row>
    <row r="1887" spans="1:36" ht="15">
      <c r="A1887" s="10">
        <v>1990</v>
      </c>
      <c r="B1887" t="str">
        <f>IF(K1887="总计","",INDEX(主数据!A:AD,MATCH(J1887,主数据!A:A,0),9))</f>
        <v>华南大区公司</v>
      </c>
      <c r="C1887" t="str">
        <f>IF(K1887="","",INDEX(主数据!A:AD,MATCH(J1887,主数据!A:A,0),11))</f>
        <v>深圳西区</v>
      </c>
      <c r="D1887" t="str">
        <f t="shared" si="116"/>
        <v>SZ24电费标准方式1.06</v>
      </c>
      <c r="E1887" s="13" t="str">
        <f t="shared" si="118"/>
        <v>1.06</v>
      </c>
      <c r="F1887" s="13" t="str">
        <f>IF(E1887="","",IFERROR(IF(IF(K1887="","",INDEX(收费标合同信息维护!A:Q,MATCH(D1887,收费标合同信息维护!J:J,0),10))=D1887,"有","无"),"无"))</f>
        <v>无</v>
      </c>
      <c r="G1887" s="13" t="str">
        <f t="shared" si="117"/>
        <v/>
      </c>
      <c r="H1887" s="13" t="str">
        <f t="shared" si="119"/>
        <v/>
      </c>
      <c r="I1887" s="13" t="str">
        <f>IF(G1887="","",IFERROR(IF(IF(K1887="","",INDEX(收费标合同信息维护!A:Q,MATCH(G1887,收费标合同信息维护!M:M,0),13))=G1887,"有","无"),"无"))</f>
        <v/>
      </c>
      <c r="J1887" s="3" t="s">
        <v>2998</v>
      </c>
      <c r="K1887" s="3" t="s">
        <v>10611</v>
      </c>
      <c r="L1887" s="3" t="s">
        <v>6601</v>
      </c>
      <c r="M1887" s="3" t="s">
        <v>6602</v>
      </c>
      <c r="N1887" s="3" t="s">
        <v>6603</v>
      </c>
      <c r="O1887" s="3" t="s">
        <v>6478</v>
      </c>
      <c r="P1887" s="3" t="s">
        <v>10627</v>
      </c>
      <c r="Q1887" s="3" t="s">
        <v>10628</v>
      </c>
      <c r="R1887" s="3" t="s">
        <v>6484</v>
      </c>
      <c r="S1887" s="3" t="s">
        <v>6491</v>
      </c>
      <c r="T1887" s="3" t="s">
        <v>6902</v>
      </c>
      <c r="U1887" s="3" t="s">
        <v>10629</v>
      </c>
      <c r="V1887" s="3" t="s">
        <v>10630</v>
      </c>
      <c r="W1887" s="3" t="s">
        <v>154</v>
      </c>
      <c r="X1887" s="3" t="s">
        <v>154</v>
      </c>
      <c r="Y1887" s="3" t="s">
        <v>154</v>
      </c>
      <c r="Z1887" s="3" t="s">
        <v>154</v>
      </c>
      <c r="AA1887" s="3" t="s">
        <v>154</v>
      </c>
      <c r="AB1887" s="3" t="s">
        <v>154</v>
      </c>
      <c r="AC1887" s="3" t="s">
        <v>154</v>
      </c>
      <c r="AD1887" s="3" t="s">
        <v>6151</v>
      </c>
      <c r="AE1887" s="3" t="s">
        <v>6151</v>
      </c>
      <c r="AF1887" s="3" t="s">
        <v>154</v>
      </c>
      <c r="AG1887" s="3" t="s">
        <v>154</v>
      </c>
      <c r="AH1887" s="3" t="s">
        <v>6478</v>
      </c>
      <c r="AI1887" s="3" t="s">
        <v>6482</v>
      </c>
      <c r="AJ1887" s="3" t="s">
        <v>6489</v>
      </c>
    </row>
    <row r="1888" spans="1:36" ht="15">
      <c r="A1888" s="10">
        <v>1991</v>
      </c>
      <c r="B1888" t="str">
        <f>IF(K1888="总计","",INDEX(主数据!A:AD,MATCH(J1888,主数据!A:A,0),9))</f>
        <v>华南大区公司</v>
      </c>
      <c r="C1888" t="str">
        <f>IF(K1888="","",INDEX(主数据!A:AD,MATCH(J1888,主数据!A:A,0),11))</f>
        <v>深圳西区</v>
      </c>
      <c r="D1888" t="str">
        <f t="shared" si="116"/>
        <v>SZ24电费标准方式1.15</v>
      </c>
      <c r="E1888" s="13" t="str">
        <f t="shared" si="118"/>
        <v>1.15</v>
      </c>
      <c r="F1888" s="13" t="str">
        <f>IF(E1888="","",IFERROR(IF(IF(K1888="","",INDEX(收费标合同信息维护!A:Q,MATCH(D1888,收费标合同信息维护!J:J,0),10))=D1888,"有","无"),"无"))</f>
        <v>无</v>
      </c>
      <c r="G1888" s="13" t="str">
        <f t="shared" si="117"/>
        <v/>
      </c>
      <c r="H1888" s="13" t="str">
        <f t="shared" si="119"/>
        <v/>
      </c>
      <c r="I1888" s="13" t="str">
        <f>IF(G1888="","",IFERROR(IF(IF(K1888="","",INDEX(收费标合同信息维护!A:Q,MATCH(G1888,收费标合同信息维护!M:M,0),13))=G1888,"有","无"),"无"))</f>
        <v/>
      </c>
      <c r="J1888" s="3" t="s">
        <v>2998</v>
      </c>
      <c r="K1888" s="3" t="s">
        <v>10611</v>
      </c>
      <c r="L1888" s="3" t="s">
        <v>6601</v>
      </c>
      <c r="M1888" s="3" t="s">
        <v>6602</v>
      </c>
      <c r="N1888" s="3" t="s">
        <v>6603</v>
      </c>
      <c r="O1888" s="3" t="s">
        <v>6478</v>
      </c>
      <c r="P1888" s="3" t="s">
        <v>10631</v>
      </c>
      <c r="Q1888" s="3" t="s">
        <v>10632</v>
      </c>
      <c r="R1888" s="3" t="s">
        <v>6484</v>
      </c>
      <c r="S1888" s="3" t="s">
        <v>6491</v>
      </c>
      <c r="T1888" s="3" t="s">
        <v>6514</v>
      </c>
      <c r="U1888" s="3" t="s">
        <v>10625</v>
      </c>
      <c r="V1888" s="3" t="s">
        <v>7929</v>
      </c>
      <c r="W1888" s="3" t="s">
        <v>154</v>
      </c>
      <c r="X1888" s="3" t="s">
        <v>154</v>
      </c>
      <c r="Y1888" s="3" t="s">
        <v>154</v>
      </c>
      <c r="Z1888" s="3" t="s">
        <v>154</v>
      </c>
      <c r="AA1888" s="3" t="s">
        <v>154</v>
      </c>
      <c r="AB1888" s="3" t="s">
        <v>154</v>
      </c>
      <c r="AC1888" s="3" t="s">
        <v>154</v>
      </c>
      <c r="AD1888" s="3" t="s">
        <v>6151</v>
      </c>
      <c r="AE1888" s="3" t="s">
        <v>6151</v>
      </c>
      <c r="AF1888" s="3" t="s">
        <v>154</v>
      </c>
      <c r="AG1888" s="3" t="s">
        <v>154</v>
      </c>
      <c r="AH1888" s="3" t="s">
        <v>6478</v>
      </c>
      <c r="AI1888" s="3" t="s">
        <v>6482</v>
      </c>
      <c r="AJ1888" s="3" t="s">
        <v>6489</v>
      </c>
    </row>
    <row r="1889" spans="1:36" ht="15">
      <c r="A1889" s="10">
        <v>1992</v>
      </c>
      <c r="B1889" t="str">
        <f>IF(K1889="总计","",INDEX(主数据!A:AD,MATCH(J1889,主数据!A:A,0),9))</f>
        <v>华南大区公司</v>
      </c>
      <c r="C1889" t="str">
        <f>IF(K1889="","",INDEX(主数据!A:AD,MATCH(J1889,主数据!A:A,0),11))</f>
        <v>深圳西区</v>
      </c>
      <c r="D1889" t="str">
        <f t="shared" si="116"/>
        <v>SZ24电费标准方式1.10</v>
      </c>
      <c r="E1889" s="13" t="str">
        <f t="shared" si="118"/>
        <v>1.10</v>
      </c>
      <c r="F1889" s="13" t="str">
        <f>IF(E1889="","",IFERROR(IF(IF(K1889="","",INDEX(收费标合同信息维护!A:Q,MATCH(D1889,收费标合同信息维护!J:J,0),10))=D1889,"有","无"),"无"))</f>
        <v>无</v>
      </c>
      <c r="G1889" s="13" t="str">
        <f t="shared" si="117"/>
        <v/>
      </c>
      <c r="H1889" s="13" t="str">
        <f t="shared" si="119"/>
        <v/>
      </c>
      <c r="I1889" s="13" t="str">
        <f>IF(G1889="","",IFERROR(IF(IF(K1889="","",INDEX(收费标合同信息维护!A:Q,MATCH(G1889,收费标合同信息维护!M:M,0),13))=G1889,"有","无"),"无"))</f>
        <v/>
      </c>
      <c r="J1889" s="3" t="s">
        <v>2998</v>
      </c>
      <c r="K1889" s="3" t="s">
        <v>10611</v>
      </c>
      <c r="L1889" s="3" t="s">
        <v>6601</v>
      </c>
      <c r="M1889" s="3" t="s">
        <v>6602</v>
      </c>
      <c r="N1889" s="3" t="s">
        <v>6603</v>
      </c>
      <c r="O1889" s="3" t="s">
        <v>6478</v>
      </c>
      <c r="P1889" s="3" t="s">
        <v>10633</v>
      </c>
      <c r="Q1889" s="3" t="s">
        <v>10634</v>
      </c>
      <c r="R1889" s="3" t="s">
        <v>6484</v>
      </c>
      <c r="S1889" s="3" t="s">
        <v>6491</v>
      </c>
      <c r="T1889" s="3" t="s">
        <v>6902</v>
      </c>
      <c r="U1889" s="3" t="s">
        <v>10625</v>
      </c>
      <c r="V1889" s="3" t="s">
        <v>6488</v>
      </c>
      <c r="W1889" s="3" t="s">
        <v>154</v>
      </c>
      <c r="X1889" s="3" t="s">
        <v>154</v>
      </c>
      <c r="Y1889" s="3" t="s">
        <v>154</v>
      </c>
      <c r="Z1889" s="3" t="s">
        <v>154</v>
      </c>
      <c r="AA1889" s="3" t="s">
        <v>154</v>
      </c>
      <c r="AB1889" s="3" t="s">
        <v>154</v>
      </c>
      <c r="AC1889" s="3" t="s">
        <v>154</v>
      </c>
      <c r="AD1889" s="3" t="s">
        <v>6151</v>
      </c>
      <c r="AE1889" s="3" t="s">
        <v>6151</v>
      </c>
      <c r="AF1889" s="3" t="s">
        <v>154</v>
      </c>
      <c r="AG1889" s="3" t="s">
        <v>154</v>
      </c>
      <c r="AH1889" s="3" t="s">
        <v>6478</v>
      </c>
      <c r="AI1889" s="3" t="s">
        <v>6482</v>
      </c>
      <c r="AJ1889" s="3" t="s">
        <v>6489</v>
      </c>
    </row>
    <row r="1890" spans="1:36" ht="15">
      <c r="A1890" s="10">
        <v>1993</v>
      </c>
      <c r="B1890" t="str">
        <f>IF(K1890="总计","",INDEX(主数据!A:AD,MATCH(J1890,主数据!A:A,0),9))</f>
        <v>华南大区公司</v>
      </c>
      <c r="C1890" t="str">
        <f>IF(K1890="","",INDEX(主数据!A:AD,MATCH(J1890,主数据!A:A,0),11))</f>
        <v>深圳西区</v>
      </c>
      <c r="D1890" t="str">
        <f t="shared" si="116"/>
        <v>SZ24电费标准方式0.76</v>
      </c>
      <c r="E1890" s="13" t="str">
        <f t="shared" si="118"/>
        <v>0.76</v>
      </c>
      <c r="F1890" s="13" t="str">
        <f>IF(E1890="","",IFERROR(IF(IF(K1890="","",INDEX(收费标合同信息维护!A:Q,MATCH(D1890,收费标合同信息维护!J:J,0),10))=D1890,"有","无"),"无"))</f>
        <v>无</v>
      </c>
      <c r="G1890" s="13" t="str">
        <f t="shared" si="117"/>
        <v/>
      </c>
      <c r="H1890" s="13" t="str">
        <f t="shared" si="119"/>
        <v/>
      </c>
      <c r="I1890" s="13" t="str">
        <f>IF(G1890="","",IFERROR(IF(IF(K1890="","",INDEX(收费标合同信息维护!A:Q,MATCH(G1890,收费标合同信息维护!M:M,0),13))=G1890,"有","无"),"无"))</f>
        <v/>
      </c>
      <c r="J1890" s="3" t="s">
        <v>2998</v>
      </c>
      <c r="K1890" s="3" t="s">
        <v>10611</v>
      </c>
      <c r="L1890" s="3" t="s">
        <v>6601</v>
      </c>
      <c r="M1890" s="3" t="s">
        <v>6602</v>
      </c>
      <c r="N1890" s="3" t="s">
        <v>6603</v>
      </c>
      <c r="O1890" s="3" t="s">
        <v>6478</v>
      </c>
      <c r="P1890" s="3" t="s">
        <v>10635</v>
      </c>
      <c r="Q1890" s="3" t="s">
        <v>10636</v>
      </c>
      <c r="R1890" s="3" t="s">
        <v>6484</v>
      </c>
      <c r="S1890" s="3" t="s">
        <v>6491</v>
      </c>
      <c r="T1890" s="3" t="s">
        <v>6902</v>
      </c>
      <c r="U1890" s="3" t="s">
        <v>10637</v>
      </c>
      <c r="V1890" s="3" t="s">
        <v>10626</v>
      </c>
      <c r="W1890" s="3" t="s">
        <v>154</v>
      </c>
      <c r="X1890" s="3" t="s">
        <v>154</v>
      </c>
      <c r="Y1890" s="3" t="s">
        <v>154</v>
      </c>
      <c r="Z1890" s="3" t="s">
        <v>154</v>
      </c>
      <c r="AA1890" s="3" t="s">
        <v>154</v>
      </c>
      <c r="AB1890" s="3" t="s">
        <v>154</v>
      </c>
      <c r="AC1890" s="3" t="s">
        <v>154</v>
      </c>
      <c r="AD1890" s="3" t="s">
        <v>6151</v>
      </c>
      <c r="AE1890" s="3" t="s">
        <v>6151</v>
      </c>
      <c r="AF1890" s="3" t="s">
        <v>154</v>
      </c>
      <c r="AG1890" s="3" t="s">
        <v>154</v>
      </c>
      <c r="AH1890" s="3" t="s">
        <v>6478</v>
      </c>
      <c r="AI1890" s="3" t="s">
        <v>6482</v>
      </c>
      <c r="AJ1890" s="3" t="s">
        <v>6489</v>
      </c>
    </row>
    <row r="1891" spans="1:36" ht="15">
      <c r="A1891" s="10">
        <v>1994</v>
      </c>
      <c r="B1891" t="str">
        <f>IF(K1891="总计","",INDEX(主数据!A:AD,MATCH(J1891,主数据!A:A,0),9))</f>
        <v>华南大区公司</v>
      </c>
      <c r="C1891" t="str">
        <f>IF(K1891="","",INDEX(主数据!A:AD,MATCH(J1891,主数据!A:A,0),11))</f>
        <v>深圳西区</v>
      </c>
      <c r="D1891" t="str">
        <f t="shared" si="116"/>
        <v>SZ24自来水费（简易征收）阶梯方式2.67</v>
      </c>
      <c r="E1891" s="13" t="str">
        <f t="shared" si="118"/>
        <v>2.67</v>
      </c>
      <c r="F1891" s="13" t="str">
        <f>IF(E1891="","",IFERROR(IF(IF(K1891="","",INDEX(收费标合同信息维护!A:Q,MATCH(D1891,收费标合同信息维护!J:J,0),10))=D1891,"有","无"),"无"))</f>
        <v>无</v>
      </c>
      <c r="G1891" s="13" t="str">
        <f t="shared" si="117"/>
        <v/>
      </c>
      <c r="H1891" s="13" t="str">
        <f t="shared" si="119"/>
        <v/>
      </c>
      <c r="I1891" s="13" t="str">
        <f>IF(G1891="","",IFERROR(IF(IF(K1891="","",INDEX(收费标合同信息维护!A:Q,MATCH(G1891,收费标合同信息维护!M:M,0),13))=G1891,"有","无"),"无"))</f>
        <v/>
      </c>
      <c r="J1891" s="3" t="s">
        <v>2998</v>
      </c>
      <c r="K1891" s="3" t="s">
        <v>10611</v>
      </c>
      <c r="L1891" s="3" t="s">
        <v>6615</v>
      </c>
      <c r="M1891" s="3" t="s">
        <v>6616</v>
      </c>
      <c r="N1891" s="3" t="s">
        <v>6603</v>
      </c>
      <c r="O1891" s="3" t="s">
        <v>6478</v>
      </c>
      <c r="P1891" s="3" t="s">
        <v>10638</v>
      </c>
      <c r="Q1891" s="3" t="s">
        <v>9069</v>
      </c>
      <c r="R1891" s="3" t="s">
        <v>6720</v>
      </c>
      <c r="S1891" s="3" t="s">
        <v>6491</v>
      </c>
      <c r="T1891" s="3" t="s">
        <v>7411</v>
      </c>
      <c r="U1891" s="3" t="s">
        <v>10613</v>
      </c>
      <c r="V1891" s="3" t="s">
        <v>6724</v>
      </c>
      <c r="W1891" s="3" t="s">
        <v>154</v>
      </c>
      <c r="X1891" s="3" t="s">
        <v>6725</v>
      </c>
      <c r="Y1891" s="3" t="s">
        <v>6954</v>
      </c>
      <c r="Z1891" s="3" t="s">
        <v>6049</v>
      </c>
      <c r="AA1891" s="3" t="s">
        <v>6955</v>
      </c>
      <c r="AB1891" s="3" t="s">
        <v>154</v>
      </c>
      <c r="AC1891" s="3" t="s">
        <v>154</v>
      </c>
      <c r="AD1891" s="3" t="s">
        <v>6151</v>
      </c>
      <c r="AE1891" s="3" t="s">
        <v>6151</v>
      </c>
      <c r="AF1891" s="3" t="s">
        <v>154</v>
      </c>
      <c r="AG1891" s="3" t="s">
        <v>154</v>
      </c>
      <c r="AH1891" s="3" t="s">
        <v>6478</v>
      </c>
      <c r="AI1891" s="3" t="s">
        <v>6482</v>
      </c>
      <c r="AJ1891" s="3" t="s">
        <v>6489</v>
      </c>
    </row>
    <row r="1892" spans="1:36" ht="15">
      <c r="A1892" s="10">
        <v>1995</v>
      </c>
      <c r="B1892" t="str">
        <f>IF(K1892="总计","",INDEX(主数据!A:AD,MATCH(J1892,主数据!A:A,0),9))</f>
        <v>华南大区公司</v>
      </c>
      <c r="C1892" t="str">
        <f>IF(K1892="","",INDEX(主数据!A:AD,MATCH(J1892,主数据!A:A,0),11))</f>
        <v>深圳西区</v>
      </c>
      <c r="D1892" t="str">
        <f t="shared" si="116"/>
        <v>SZ24自来水费（简易征收）标准方式5.24</v>
      </c>
      <c r="E1892" s="13" t="str">
        <f t="shared" si="118"/>
        <v>5.24</v>
      </c>
      <c r="F1892" s="13" t="str">
        <f>IF(E1892="","",IFERROR(IF(IF(K1892="","",INDEX(收费标合同信息维护!A:Q,MATCH(D1892,收费标合同信息维护!J:J,0),10))=D1892,"有","无"),"无"))</f>
        <v>无</v>
      </c>
      <c r="G1892" s="13" t="str">
        <f t="shared" si="117"/>
        <v/>
      </c>
      <c r="H1892" s="13" t="str">
        <f t="shared" si="119"/>
        <v/>
      </c>
      <c r="I1892" s="13" t="str">
        <f>IF(G1892="","",IFERROR(IF(IF(K1892="","",INDEX(收费标合同信息维护!A:Q,MATCH(G1892,收费标合同信息维护!M:M,0),13))=G1892,"有","无"),"无"))</f>
        <v/>
      </c>
      <c r="J1892" s="3" t="s">
        <v>2998</v>
      </c>
      <c r="K1892" s="3" t="s">
        <v>10611</v>
      </c>
      <c r="L1892" s="3" t="s">
        <v>6615</v>
      </c>
      <c r="M1892" s="3" t="s">
        <v>6616</v>
      </c>
      <c r="N1892" s="3" t="s">
        <v>6603</v>
      </c>
      <c r="O1892" s="3" t="s">
        <v>6478</v>
      </c>
      <c r="P1892" s="3" t="s">
        <v>10639</v>
      </c>
      <c r="Q1892" s="3" t="s">
        <v>8698</v>
      </c>
      <c r="R1892" s="3" t="s">
        <v>6484</v>
      </c>
      <c r="S1892" s="3" t="s">
        <v>6491</v>
      </c>
      <c r="T1892" s="3" t="s">
        <v>6684</v>
      </c>
      <c r="U1892" s="3" t="s">
        <v>10625</v>
      </c>
      <c r="V1892" s="3" t="s">
        <v>10640</v>
      </c>
      <c r="W1892" s="3" t="s">
        <v>154</v>
      </c>
      <c r="X1892" s="3" t="s">
        <v>154</v>
      </c>
      <c r="Y1892" s="3" t="s">
        <v>154</v>
      </c>
      <c r="Z1892" s="3" t="s">
        <v>154</v>
      </c>
      <c r="AA1892" s="3" t="s">
        <v>154</v>
      </c>
      <c r="AB1892" s="3" t="s">
        <v>154</v>
      </c>
      <c r="AC1892" s="3" t="s">
        <v>154</v>
      </c>
      <c r="AD1892" s="3" t="s">
        <v>6151</v>
      </c>
      <c r="AE1892" s="3" t="s">
        <v>6151</v>
      </c>
      <c r="AF1892" s="3" t="s">
        <v>154</v>
      </c>
      <c r="AG1892" s="3" t="s">
        <v>154</v>
      </c>
      <c r="AH1892" s="3" t="s">
        <v>6478</v>
      </c>
      <c r="AI1892" s="3" t="s">
        <v>6482</v>
      </c>
      <c r="AJ1892" s="3" t="s">
        <v>6489</v>
      </c>
    </row>
    <row r="1893" spans="1:36" ht="15">
      <c r="A1893" s="10">
        <v>1996</v>
      </c>
      <c r="B1893" t="str">
        <f>IF(K1893="总计","",INDEX(主数据!A:AD,MATCH(J1893,主数据!A:A,0),9))</f>
        <v>华南大区公司</v>
      </c>
      <c r="C1893" t="str">
        <f>IF(K1893="","",INDEX(主数据!A:AD,MATCH(J1893,主数据!A:A,0),11))</f>
        <v>深圳西区</v>
      </c>
      <c r="D1893" t="str">
        <f t="shared" si="116"/>
        <v>SZ24排水费（仪表）阶梯方式0.81</v>
      </c>
      <c r="E1893" s="13" t="str">
        <f t="shared" si="118"/>
        <v>0.81</v>
      </c>
      <c r="F1893" s="13" t="str">
        <f>IF(E1893="","",IFERROR(IF(IF(K1893="","",INDEX(收费标合同信息维护!A:Q,MATCH(D1893,收费标合同信息维护!J:J,0),10))=D1893,"有","无"),"无"))</f>
        <v>无</v>
      </c>
      <c r="G1893" s="13" t="str">
        <f t="shared" si="117"/>
        <v/>
      </c>
      <c r="H1893" s="13" t="str">
        <f t="shared" si="119"/>
        <v/>
      </c>
      <c r="I1893" s="13" t="str">
        <f>IF(G1893="","",IFERROR(IF(IF(K1893="","",INDEX(收费标合同信息维护!A:Q,MATCH(G1893,收费标合同信息维护!M:M,0),13))=G1893,"有","无"),"无"))</f>
        <v/>
      </c>
      <c r="J1893" s="3" t="s">
        <v>2998</v>
      </c>
      <c r="K1893" s="3" t="s">
        <v>10611</v>
      </c>
      <c r="L1893" s="3" t="s">
        <v>6971</v>
      </c>
      <c r="M1893" s="3" t="s">
        <v>6972</v>
      </c>
      <c r="N1893" s="3" t="s">
        <v>6603</v>
      </c>
      <c r="O1893" s="3" t="s">
        <v>6478</v>
      </c>
      <c r="P1893" s="3" t="s">
        <v>10641</v>
      </c>
      <c r="Q1893" s="3" t="s">
        <v>10642</v>
      </c>
      <c r="R1893" s="3" t="s">
        <v>6720</v>
      </c>
      <c r="S1893" s="3" t="s">
        <v>6491</v>
      </c>
      <c r="T1893" s="3" t="s">
        <v>7411</v>
      </c>
      <c r="U1893" s="3" t="s">
        <v>10613</v>
      </c>
      <c r="V1893" s="3" t="s">
        <v>6978</v>
      </c>
      <c r="W1893" s="3" t="s">
        <v>154</v>
      </c>
      <c r="X1893" s="3" t="s">
        <v>6725</v>
      </c>
      <c r="Y1893" s="3" t="s">
        <v>6979</v>
      </c>
      <c r="Z1893" s="3" t="s">
        <v>6049</v>
      </c>
      <c r="AA1893" s="3" t="s">
        <v>6980</v>
      </c>
      <c r="AB1893" s="3" t="s">
        <v>154</v>
      </c>
      <c r="AC1893" s="3" t="s">
        <v>154</v>
      </c>
      <c r="AD1893" s="3" t="s">
        <v>6151</v>
      </c>
      <c r="AE1893" s="3" t="s">
        <v>6151</v>
      </c>
      <c r="AF1893" s="3" t="s">
        <v>154</v>
      </c>
      <c r="AG1893" s="3" t="s">
        <v>154</v>
      </c>
      <c r="AH1893" s="3" t="s">
        <v>6478</v>
      </c>
      <c r="AI1893" s="3" t="s">
        <v>6482</v>
      </c>
      <c r="AJ1893" s="3" t="s">
        <v>6489</v>
      </c>
    </row>
    <row r="1894" spans="1:36" ht="15">
      <c r="A1894" s="10">
        <v>1997</v>
      </c>
      <c r="B1894" t="str">
        <f>IF(K1894="总计","",INDEX(主数据!A:AD,MATCH(J1894,主数据!A:A,0),9))</f>
        <v>环渤海大区公司</v>
      </c>
      <c r="C1894" t="str">
        <f>IF(K1894="","",INDEX(主数据!A:AD,MATCH(J1894,主数据!A:A,0),11))</f>
        <v>天津东区</v>
      </c>
      <c r="D1894" t="str">
        <f t="shared" si="116"/>
        <v>TJ79物业服务费标准方式2.20</v>
      </c>
      <c r="E1894" s="13" t="str">
        <f t="shared" si="118"/>
        <v>2.20</v>
      </c>
      <c r="F1894" s="13" t="str">
        <f>IF(E1894="","",IFERROR(IF(IF(K1894="","",INDEX(收费标合同信息维护!A:Q,MATCH(D1894,收费标合同信息维护!J:J,0),10))=D1894,"有","无"),"无"))</f>
        <v>无</v>
      </c>
      <c r="G1894" s="13" t="str">
        <f t="shared" si="117"/>
        <v/>
      </c>
      <c r="H1894" s="13" t="str">
        <f t="shared" si="119"/>
        <v/>
      </c>
      <c r="I1894" s="13" t="str">
        <f>IF(G1894="","",IFERROR(IF(IF(K1894="","",INDEX(收费标合同信息维护!A:Q,MATCH(G1894,收费标合同信息维护!M:M,0),13))=G1894,"有","无"),"无"))</f>
        <v/>
      </c>
      <c r="J1894" s="3" t="s">
        <v>3517</v>
      </c>
      <c r="K1894" s="3" t="s">
        <v>10643</v>
      </c>
      <c r="L1894" s="3" t="s">
        <v>6025</v>
      </c>
      <c r="M1894" s="3" t="s">
        <v>6026</v>
      </c>
      <c r="N1894" s="3" t="s">
        <v>6477</v>
      </c>
      <c r="O1894" s="3" t="s">
        <v>6478</v>
      </c>
      <c r="P1894" s="3" t="s">
        <v>10644</v>
      </c>
      <c r="Q1894" s="3" t="s">
        <v>10645</v>
      </c>
      <c r="R1894" s="3" t="s">
        <v>6484</v>
      </c>
      <c r="S1894" s="3" t="s">
        <v>6491</v>
      </c>
      <c r="T1894" s="3" t="s">
        <v>6493</v>
      </c>
      <c r="U1894" s="3" t="s">
        <v>154</v>
      </c>
      <c r="V1894" s="3" t="s">
        <v>6863</v>
      </c>
      <c r="W1894" s="3" t="s">
        <v>154</v>
      </c>
      <c r="X1894" s="3" t="s">
        <v>154</v>
      </c>
      <c r="Y1894" s="3" t="s">
        <v>154</v>
      </c>
      <c r="Z1894" s="3" t="s">
        <v>154</v>
      </c>
      <c r="AA1894" s="3" t="s">
        <v>154</v>
      </c>
      <c r="AB1894" s="3" t="s">
        <v>154</v>
      </c>
      <c r="AC1894" s="3" t="s">
        <v>154</v>
      </c>
      <c r="AD1894" s="3" t="s">
        <v>6151</v>
      </c>
      <c r="AE1894" s="3" t="s">
        <v>6151</v>
      </c>
      <c r="AF1894" s="3" t="s">
        <v>6040</v>
      </c>
      <c r="AG1894" s="3" t="s">
        <v>154</v>
      </c>
      <c r="AH1894" s="3" t="s">
        <v>6478</v>
      </c>
      <c r="AI1894" s="3" t="s">
        <v>6482</v>
      </c>
      <c r="AJ1894" s="3" t="s">
        <v>6206</v>
      </c>
    </row>
    <row r="1895" spans="1:36" ht="15">
      <c r="A1895" s="10">
        <v>1998</v>
      </c>
      <c r="B1895" t="str">
        <f>IF(K1895="总计","",INDEX(主数据!A:AD,MATCH(J1895,主数据!A:A,0),9))</f>
        <v>环渤海大区公司</v>
      </c>
      <c r="C1895" t="str">
        <f>IF(K1895="","",INDEX(主数据!A:AD,MATCH(J1895,主数据!A:A,0),11))</f>
        <v>天津东区</v>
      </c>
      <c r="D1895" t="str">
        <f t="shared" si="116"/>
        <v>TJ79物业服务费标准方式2.55</v>
      </c>
      <c r="E1895" s="13" t="str">
        <f t="shared" si="118"/>
        <v>2.55</v>
      </c>
      <c r="F1895" s="13" t="str">
        <f>IF(E1895="","",IFERROR(IF(IF(K1895="","",INDEX(收费标合同信息维护!A:Q,MATCH(D1895,收费标合同信息维护!J:J,0),10))=D1895,"有","无"),"无"))</f>
        <v>无</v>
      </c>
      <c r="G1895" s="13" t="str">
        <f t="shared" si="117"/>
        <v/>
      </c>
      <c r="H1895" s="13" t="str">
        <f t="shared" si="119"/>
        <v/>
      </c>
      <c r="I1895" s="13" t="str">
        <f>IF(G1895="","",IFERROR(IF(IF(K1895="","",INDEX(收费标合同信息维护!A:Q,MATCH(G1895,收费标合同信息维护!M:M,0),13))=G1895,"有","无"),"无"))</f>
        <v/>
      </c>
      <c r="J1895" s="3" t="s">
        <v>3517</v>
      </c>
      <c r="K1895" s="3" t="s">
        <v>10643</v>
      </c>
      <c r="L1895" s="3" t="s">
        <v>6025</v>
      </c>
      <c r="M1895" s="3" t="s">
        <v>6026</v>
      </c>
      <c r="N1895" s="3" t="s">
        <v>6477</v>
      </c>
      <c r="O1895" s="3" t="s">
        <v>6478</v>
      </c>
      <c r="P1895" s="3" t="s">
        <v>10646</v>
      </c>
      <c r="Q1895" s="3" t="s">
        <v>10647</v>
      </c>
      <c r="R1895" s="3" t="s">
        <v>6484</v>
      </c>
      <c r="S1895" s="3" t="s">
        <v>6491</v>
      </c>
      <c r="T1895" s="3" t="s">
        <v>6493</v>
      </c>
      <c r="U1895" s="3" t="s">
        <v>154</v>
      </c>
      <c r="V1895" s="3" t="s">
        <v>6497</v>
      </c>
      <c r="W1895" s="3" t="s">
        <v>154</v>
      </c>
      <c r="X1895" s="3" t="s">
        <v>154</v>
      </c>
      <c r="Y1895" s="3" t="s">
        <v>154</v>
      </c>
      <c r="Z1895" s="3" t="s">
        <v>154</v>
      </c>
      <c r="AA1895" s="3" t="s">
        <v>154</v>
      </c>
      <c r="AB1895" s="3" t="s">
        <v>154</v>
      </c>
      <c r="AC1895" s="3" t="s">
        <v>154</v>
      </c>
      <c r="AD1895" s="3" t="s">
        <v>6151</v>
      </c>
      <c r="AE1895" s="3" t="s">
        <v>6151</v>
      </c>
      <c r="AF1895" s="3" t="s">
        <v>6040</v>
      </c>
      <c r="AG1895" s="3" t="s">
        <v>154</v>
      </c>
      <c r="AH1895" s="3" t="s">
        <v>6478</v>
      </c>
      <c r="AI1895" s="3" t="s">
        <v>6482</v>
      </c>
      <c r="AJ1895" s="3" t="s">
        <v>10648</v>
      </c>
    </row>
    <row r="1896" spans="1:36" ht="15">
      <c r="A1896" s="10">
        <v>1999</v>
      </c>
      <c r="B1896" t="str">
        <f>IF(K1896="总计","",INDEX(主数据!A:AD,MATCH(J1896,主数据!A:A,0),9))</f>
        <v>环渤海大区公司</v>
      </c>
      <c r="C1896" t="str">
        <f>IF(K1896="","",INDEX(主数据!A:AD,MATCH(J1896,主数据!A:A,0),11))</f>
        <v>天津东区</v>
      </c>
      <c r="D1896" t="str">
        <f t="shared" si="116"/>
        <v>TJ79物业服务费直接录入</v>
      </c>
      <c r="E1896" s="13" t="str">
        <f t="shared" si="118"/>
        <v/>
      </c>
      <c r="F1896" s="13" t="str">
        <f>IF(E1896="","",IFERROR(IF(IF(K1896="","",INDEX(收费标合同信息维护!A:Q,MATCH(D1896,收费标合同信息维护!J:J,0),10))=D1896,"有","无"),"无"))</f>
        <v/>
      </c>
      <c r="G1896" s="13" t="str">
        <f t="shared" si="117"/>
        <v/>
      </c>
      <c r="H1896" s="13" t="str">
        <f t="shared" si="119"/>
        <v/>
      </c>
      <c r="I1896" s="13" t="str">
        <f>IF(G1896="","",IFERROR(IF(IF(K1896="","",INDEX(收费标合同信息维护!A:Q,MATCH(G1896,收费标合同信息维护!M:M,0),13))=G1896,"有","无"),"无"))</f>
        <v/>
      </c>
      <c r="J1896" s="3" t="s">
        <v>3517</v>
      </c>
      <c r="K1896" s="3" t="s">
        <v>10643</v>
      </c>
      <c r="L1896" s="3" t="s">
        <v>6025</v>
      </c>
      <c r="M1896" s="3" t="s">
        <v>6026</v>
      </c>
      <c r="N1896" s="3" t="s">
        <v>6477</v>
      </c>
      <c r="O1896" s="3" t="s">
        <v>6478</v>
      </c>
      <c r="P1896" s="3" t="s">
        <v>10649</v>
      </c>
      <c r="Q1896" s="3" t="s">
        <v>10650</v>
      </c>
      <c r="R1896" s="3" t="s">
        <v>6479</v>
      </c>
      <c r="S1896" s="3" t="s">
        <v>6480</v>
      </c>
      <c r="T1896" s="3" t="s">
        <v>6751</v>
      </c>
      <c r="U1896" s="3" t="s">
        <v>154</v>
      </c>
      <c r="V1896" s="3" t="s">
        <v>154</v>
      </c>
      <c r="W1896" s="3" t="s">
        <v>154</v>
      </c>
      <c r="X1896" s="3" t="s">
        <v>154</v>
      </c>
      <c r="Y1896" s="3" t="s">
        <v>154</v>
      </c>
      <c r="Z1896" s="3" t="s">
        <v>154</v>
      </c>
      <c r="AA1896" s="3" t="s">
        <v>154</v>
      </c>
      <c r="AB1896" s="3" t="s">
        <v>154</v>
      </c>
      <c r="AC1896" s="3" t="s">
        <v>154</v>
      </c>
      <c r="AD1896" s="3" t="s">
        <v>6151</v>
      </c>
      <c r="AE1896" s="3" t="s">
        <v>6151</v>
      </c>
      <c r="AF1896" s="3" t="s">
        <v>154</v>
      </c>
      <c r="AG1896" s="3" t="s">
        <v>154</v>
      </c>
      <c r="AH1896" s="3" t="s">
        <v>6478</v>
      </c>
      <c r="AI1896" s="3" t="s">
        <v>6482</v>
      </c>
      <c r="AJ1896" s="3" t="s">
        <v>10651</v>
      </c>
    </row>
    <row r="1897" spans="1:36" ht="15">
      <c r="A1897" s="10">
        <v>2000</v>
      </c>
      <c r="B1897" t="str">
        <f>IF(K1897="总计","",INDEX(主数据!A:AD,MATCH(J1897,主数据!A:A,0),9))</f>
        <v>环渤海大区公司</v>
      </c>
      <c r="C1897" t="str">
        <f>IF(K1897="","",INDEX(主数据!A:AD,MATCH(J1897,主数据!A:A,0),11))</f>
        <v>天津东区</v>
      </c>
      <c r="D1897" t="str">
        <f t="shared" si="116"/>
        <v>TJ79物业服务费标准方式2.40</v>
      </c>
      <c r="E1897" s="13" t="str">
        <f t="shared" si="118"/>
        <v>2.40</v>
      </c>
      <c r="F1897" s="13" t="str">
        <f>IF(E1897="","",IFERROR(IF(IF(K1897="","",INDEX(收费标合同信息维护!A:Q,MATCH(D1897,收费标合同信息维护!J:J,0),10))=D1897,"有","无"),"无"))</f>
        <v>无</v>
      </c>
      <c r="G1897" s="13" t="str">
        <f t="shared" si="117"/>
        <v/>
      </c>
      <c r="H1897" s="13" t="str">
        <f t="shared" si="119"/>
        <v/>
      </c>
      <c r="I1897" s="13" t="str">
        <f>IF(G1897="","",IFERROR(IF(IF(K1897="","",INDEX(收费标合同信息维护!A:Q,MATCH(G1897,收费标合同信息维护!M:M,0),13))=G1897,"有","无"),"无"))</f>
        <v/>
      </c>
      <c r="J1897" s="3" t="s">
        <v>3517</v>
      </c>
      <c r="K1897" s="3" t="s">
        <v>10643</v>
      </c>
      <c r="L1897" s="3" t="s">
        <v>6025</v>
      </c>
      <c r="M1897" s="3" t="s">
        <v>6026</v>
      </c>
      <c r="N1897" s="3" t="s">
        <v>6477</v>
      </c>
      <c r="O1897" s="3" t="s">
        <v>6478</v>
      </c>
      <c r="P1897" s="3" t="s">
        <v>10652</v>
      </c>
      <c r="Q1897" s="3" t="s">
        <v>10653</v>
      </c>
      <c r="R1897" s="3" t="s">
        <v>6484</v>
      </c>
      <c r="S1897" s="3" t="s">
        <v>6491</v>
      </c>
      <c r="T1897" s="3" t="s">
        <v>6493</v>
      </c>
      <c r="U1897" s="3" t="s">
        <v>154</v>
      </c>
      <c r="V1897" s="3" t="s">
        <v>6765</v>
      </c>
      <c r="W1897" s="3" t="s">
        <v>154</v>
      </c>
      <c r="X1897" s="3" t="s">
        <v>154</v>
      </c>
      <c r="Y1897" s="3" t="s">
        <v>154</v>
      </c>
      <c r="Z1897" s="3" t="s">
        <v>154</v>
      </c>
      <c r="AA1897" s="3" t="s">
        <v>154</v>
      </c>
      <c r="AB1897" s="3" t="s">
        <v>154</v>
      </c>
      <c r="AC1897" s="3" t="s">
        <v>154</v>
      </c>
      <c r="AD1897" s="3" t="s">
        <v>6151</v>
      </c>
      <c r="AE1897" s="3" t="s">
        <v>6151</v>
      </c>
      <c r="AF1897" s="3" t="s">
        <v>6040</v>
      </c>
      <c r="AG1897" s="3" t="s">
        <v>154</v>
      </c>
      <c r="AH1897" s="3" t="s">
        <v>6478</v>
      </c>
      <c r="AI1897" s="3" t="s">
        <v>6482</v>
      </c>
      <c r="AJ1897" s="3" t="s">
        <v>6099</v>
      </c>
    </row>
    <row r="1898" spans="1:36" ht="15">
      <c r="A1898" s="10">
        <v>2001</v>
      </c>
      <c r="B1898" t="str">
        <f>IF(K1898="总计","",INDEX(主数据!A:AD,MATCH(J1898,主数据!A:A,0),9))</f>
        <v>环渤海大区公司</v>
      </c>
      <c r="C1898" t="str">
        <f>IF(K1898="","",INDEX(主数据!A:AD,MATCH(J1898,主数据!A:A,0),11))</f>
        <v>天津东区</v>
      </c>
      <c r="D1898" t="str">
        <f t="shared" si="116"/>
        <v>TJ79物业服务费标准方式3.50</v>
      </c>
      <c r="E1898" s="13" t="str">
        <f t="shared" si="118"/>
        <v>3.50</v>
      </c>
      <c r="F1898" s="13" t="str">
        <f>IF(E1898="","",IFERROR(IF(IF(K1898="","",INDEX(收费标合同信息维护!A:Q,MATCH(D1898,收费标合同信息维护!J:J,0),10))=D1898,"有","无"),"无"))</f>
        <v>无</v>
      </c>
      <c r="G1898" s="13" t="str">
        <f t="shared" si="117"/>
        <v/>
      </c>
      <c r="H1898" s="13" t="str">
        <f t="shared" si="119"/>
        <v/>
      </c>
      <c r="I1898" s="13" t="str">
        <f>IF(G1898="","",IFERROR(IF(IF(K1898="","",INDEX(收费标合同信息维护!A:Q,MATCH(G1898,收费标合同信息维护!M:M,0),13))=G1898,"有","无"),"无"))</f>
        <v/>
      </c>
      <c r="J1898" s="3" t="s">
        <v>3517</v>
      </c>
      <c r="K1898" s="3" t="s">
        <v>10643</v>
      </c>
      <c r="L1898" s="3" t="s">
        <v>6025</v>
      </c>
      <c r="M1898" s="3" t="s">
        <v>6026</v>
      </c>
      <c r="N1898" s="3" t="s">
        <v>6477</v>
      </c>
      <c r="O1898" s="3" t="s">
        <v>6478</v>
      </c>
      <c r="P1898" s="3" t="s">
        <v>10654</v>
      </c>
      <c r="Q1898" s="3" t="s">
        <v>10655</v>
      </c>
      <c r="R1898" s="3" t="s">
        <v>6484</v>
      </c>
      <c r="S1898" s="3" t="s">
        <v>6491</v>
      </c>
      <c r="T1898" s="3" t="s">
        <v>6486</v>
      </c>
      <c r="U1898" s="3" t="s">
        <v>154</v>
      </c>
      <c r="V1898" s="3" t="s">
        <v>6869</v>
      </c>
      <c r="W1898" s="3" t="s">
        <v>154</v>
      </c>
      <c r="X1898" s="3" t="s">
        <v>154</v>
      </c>
      <c r="Y1898" s="3" t="s">
        <v>154</v>
      </c>
      <c r="Z1898" s="3" t="s">
        <v>154</v>
      </c>
      <c r="AA1898" s="3" t="s">
        <v>154</v>
      </c>
      <c r="AB1898" s="3" t="s">
        <v>154</v>
      </c>
      <c r="AC1898" s="3" t="s">
        <v>154</v>
      </c>
      <c r="AD1898" s="3" t="s">
        <v>6151</v>
      </c>
      <c r="AE1898" s="3" t="s">
        <v>6151</v>
      </c>
      <c r="AF1898" s="3" t="s">
        <v>6040</v>
      </c>
      <c r="AG1898" s="3" t="s">
        <v>154</v>
      </c>
      <c r="AH1898" s="3" t="s">
        <v>6478</v>
      </c>
      <c r="AI1898" s="3" t="s">
        <v>6482</v>
      </c>
      <c r="AJ1898" s="3" t="s">
        <v>6406</v>
      </c>
    </row>
    <row r="1899" spans="1:36" ht="15">
      <c r="A1899" s="10">
        <v>2002</v>
      </c>
      <c r="B1899" t="str">
        <f>IF(K1899="总计","",INDEX(主数据!A:AD,MATCH(J1899,主数据!A:A,0),9))</f>
        <v>环渤海大区公司</v>
      </c>
      <c r="C1899" t="str">
        <f>IF(K1899="","",INDEX(主数据!A:AD,MATCH(J1899,主数据!A:A,0),11))</f>
        <v>天津东区</v>
      </c>
      <c r="D1899" t="str">
        <f t="shared" si="116"/>
        <v>TJ79物业服务费标准方式3.60</v>
      </c>
      <c r="E1899" s="13" t="str">
        <f t="shared" si="118"/>
        <v>3.60</v>
      </c>
      <c r="F1899" s="13" t="str">
        <f>IF(E1899="","",IFERROR(IF(IF(K1899="","",INDEX(收费标合同信息维护!A:Q,MATCH(D1899,收费标合同信息维护!J:J,0),10))=D1899,"有","无"),"无"))</f>
        <v>无</v>
      </c>
      <c r="G1899" s="13" t="str">
        <f t="shared" si="117"/>
        <v/>
      </c>
      <c r="H1899" s="13" t="str">
        <f t="shared" si="119"/>
        <v/>
      </c>
      <c r="I1899" s="13" t="str">
        <f>IF(G1899="","",IFERROR(IF(IF(K1899="","",INDEX(收费标合同信息维护!A:Q,MATCH(G1899,收费标合同信息维护!M:M,0),13))=G1899,"有","无"),"无"))</f>
        <v/>
      </c>
      <c r="J1899" s="3" t="s">
        <v>3517</v>
      </c>
      <c r="K1899" s="3" t="s">
        <v>10643</v>
      </c>
      <c r="L1899" s="3" t="s">
        <v>6025</v>
      </c>
      <c r="M1899" s="3" t="s">
        <v>6026</v>
      </c>
      <c r="N1899" s="3" t="s">
        <v>6477</v>
      </c>
      <c r="O1899" s="3" t="s">
        <v>6478</v>
      </c>
      <c r="P1899" s="3" t="s">
        <v>10656</v>
      </c>
      <c r="Q1899" s="3" t="s">
        <v>10657</v>
      </c>
      <c r="R1899" s="3" t="s">
        <v>6484</v>
      </c>
      <c r="S1899" s="3" t="s">
        <v>6491</v>
      </c>
      <c r="T1899" s="3" t="s">
        <v>6486</v>
      </c>
      <c r="U1899" s="3" t="s">
        <v>154</v>
      </c>
      <c r="V1899" s="3" t="s">
        <v>6876</v>
      </c>
      <c r="W1899" s="3" t="s">
        <v>154</v>
      </c>
      <c r="X1899" s="3" t="s">
        <v>154</v>
      </c>
      <c r="Y1899" s="3" t="s">
        <v>154</v>
      </c>
      <c r="Z1899" s="3" t="s">
        <v>154</v>
      </c>
      <c r="AA1899" s="3" t="s">
        <v>154</v>
      </c>
      <c r="AB1899" s="3" t="s">
        <v>154</v>
      </c>
      <c r="AC1899" s="3" t="s">
        <v>154</v>
      </c>
      <c r="AD1899" s="3" t="s">
        <v>6151</v>
      </c>
      <c r="AE1899" s="3" t="s">
        <v>6151</v>
      </c>
      <c r="AF1899" s="3" t="s">
        <v>6040</v>
      </c>
      <c r="AG1899" s="3" t="s">
        <v>154</v>
      </c>
      <c r="AH1899" s="3" t="s">
        <v>6478</v>
      </c>
      <c r="AI1899" s="3" t="s">
        <v>6482</v>
      </c>
      <c r="AJ1899" s="3" t="s">
        <v>47</v>
      </c>
    </row>
    <row r="1900" spans="1:36" ht="15">
      <c r="A1900" s="10">
        <v>2003</v>
      </c>
      <c r="B1900" t="str">
        <f>IF(K1900="总计","",INDEX(主数据!A:AD,MATCH(J1900,主数据!A:A,0),9))</f>
        <v>环渤海大区公司</v>
      </c>
      <c r="C1900" t="str">
        <f>IF(K1900="","",INDEX(主数据!A:AD,MATCH(J1900,主数据!A:A,0),11))</f>
        <v>天津东区</v>
      </c>
      <c r="D1900" t="str">
        <f t="shared" si="116"/>
        <v>TJ79物业服务费标准方式8.50</v>
      </c>
      <c r="E1900" s="13" t="str">
        <f t="shared" si="118"/>
        <v>8.50</v>
      </c>
      <c r="F1900" s="13" t="str">
        <f>IF(E1900="","",IFERROR(IF(IF(K1900="","",INDEX(收费标合同信息维护!A:Q,MATCH(D1900,收费标合同信息维护!J:J,0),10))=D1900,"有","无"),"无"))</f>
        <v>无</v>
      </c>
      <c r="G1900" s="13" t="str">
        <f t="shared" si="117"/>
        <v/>
      </c>
      <c r="H1900" s="13" t="str">
        <f t="shared" si="119"/>
        <v/>
      </c>
      <c r="I1900" s="13" t="str">
        <f>IF(G1900="","",IFERROR(IF(IF(K1900="","",INDEX(收费标合同信息维护!A:Q,MATCH(G1900,收费标合同信息维护!M:M,0),13))=G1900,"有","无"),"无"))</f>
        <v/>
      </c>
      <c r="J1900" s="3" t="s">
        <v>3517</v>
      </c>
      <c r="K1900" s="3" t="s">
        <v>10643</v>
      </c>
      <c r="L1900" s="3" t="s">
        <v>6025</v>
      </c>
      <c r="M1900" s="3" t="s">
        <v>6026</v>
      </c>
      <c r="N1900" s="3" t="s">
        <v>6477</v>
      </c>
      <c r="O1900" s="3" t="s">
        <v>6478</v>
      </c>
      <c r="P1900" s="3" t="s">
        <v>10658</v>
      </c>
      <c r="Q1900" s="3" t="s">
        <v>10659</v>
      </c>
      <c r="R1900" s="3" t="s">
        <v>6484</v>
      </c>
      <c r="S1900" s="3" t="s">
        <v>6491</v>
      </c>
      <c r="T1900" s="3" t="s">
        <v>6486</v>
      </c>
      <c r="U1900" s="3" t="s">
        <v>154</v>
      </c>
      <c r="V1900" s="3" t="s">
        <v>6782</v>
      </c>
      <c r="W1900" s="3" t="s">
        <v>154</v>
      </c>
      <c r="X1900" s="3" t="s">
        <v>154</v>
      </c>
      <c r="Y1900" s="3" t="s">
        <v>154</v>
      </c>
      <c r="Z1900" s="3" t="s">
        <v>154</v>
      </c>
      <c r="AA1900" s="3" t="s">
        <v>154</v>
      </c>
      <c r="AB1900" s="3" t="s">
        <v>154</v>
      </c>
      <c r="AC1900" s="3" t="s">
        <v>154</v>
      </c>
      <c r="AD1900" s="3" t="s">
        <v>6151</v>
      </c>
      <c r="AE1900" s="3" t="s">
        <v>6151</v>
      </c>
      <c r="AF1900" s="3" t="s">
        <v>6040</v>
      </c>
      <c r="AG1900" s="3" t="s">
        <v>154</v>
      </c>
      <c r="AH1900" s="3" t="s">
        <v>6478</v>
      </c>
      <c r="AI1900" s="3" t="s">
        <v>6482</v>
      </c>
      <c r="AJ1900" s="3" t="s">
        <v>10660</v>
      </c>
    </row>
    <row r="1901" spans="1:36" ht="15">
      <c r="A1901" s="10">
        <v>2004</v>
      </c>
      <c r="B1901" t="str">
        <f>IF(K1901="总计","",INDEX(主数据!A:AD,MATCH(J1901,主数据!A:A,0),9))</f>
        <v>环渤海大区公司</v>
      </c>
      <c r="C1901" t="str">
        <f>IF(K1901="","",INDEX(主数据!A:AD,MATCH(J1901,主数据!A:A,0),11))</f>
        <v>天津东区</v>
      </c>
      <c r="D1901" t="str">
        <f t="shared" si="116"/>
        <v>TJ79物业服务费定额</v>
      </c>
      <c r="E1901" s="13" t="str">
        <f t="shared" si="118"/>
        <v/>
      </c>
      <c r="F1901" s="13" t="str">
        <f>IF(E1901="","",IFERROR(IF(IF(K1901="","",INDEX(收费标合同信息维护!A:Q,MATCH(D1901,收费标合同信息维护!J:J,0),10))=D1901,"有","无"),"无"))</f>
        <v/>
      </c>
      <c r="G1901" s="13" t="str">
        <f t="shared" si="117"/>
        <v>TJ79物业服务费定额44428.49</v>
      </c>
      <c r="H1901" s="13" t="str">
        <f t="shared" si="119"/>
        <v>44428.49</v>
      </c>
      <c r="I1901" s="13" t="str">
        <f>IF(G1901="","",IFERROR(IF(IF(K1901="","",INDEX(收费标合同信息维护!A:Q,MATCH(G1901,收费标合同信息维护!M:M,0),13))=G1901,"有","无"),"无"))</f>
        <v>无</v>
      </c>
      <c r="J1901" s="3" t="s">
        <v>3517</v>
      </c>
      <c r="K1901" s="3" t="s">
        <v>10643</v>
      </c>
      <c r="L1901" s="3" t="s">
        <v>6025</v>
      </c>
      <c r="M1901" s="3" t="s">
        <v>6026</v>
      </c>
      <c r="N1901" s="3" t="s">
        <v>6477</v>
      </c>
      <c r="O1901" s="3" t="s">
        <v>6478</v>
      </c>
      <c r="P1901" s="3" t="s">
        <v>10661</v>
      </c>
      <c r="Q1901" s="3" t="s">
        <v>10661</v>
      </c>
      <c r="R1901" s="3" t="s">
        <v>6490</v>
      </c>
      <c r="S1901" s="3" t="s">
        <v>6491</v>
      </c>
      <c r="T1901" s="3" t="s">
        <v>6590</v>
      </c>
      <c r="U1901" s="3" t="s">
        <v>6511</v>
      </c>
      <c r="V1901" s="3" t="s">
        <v>154</v>
      </c>
      <c r="W1901" s="3" t="s">
        <v>10662</v>
      </c>
      <c r="X1901" s="3" t="s">
        <v>154</v>
      </c>
      <c r="Y1901" s="3" t="s">
        <v>154</v>
      </c>
      <c r="Z1901" s="3" t="s">
        <v>154</v>
      </c>
      <c r="AA1901" s="3" t="s">
        <v>154</v>
      </c>
      <c r="AB1901" s="3" t="s">
        <v>154</v>
      </c>
      <c r="AC1901" s="3" t="s">
        <v>154</v>
      </c>
      <c r="AD1901" s="3" t="s">
        <v>6151</v>
      </c>
      <c r="AE1901" s="3" t="s">
        <v>6151</v>
      </c>
      <c r="AF1901" s="3" t="s">
        <v>6040</v>
      </c>
      <c r="AG1901" s="3" t="s">
        <v>154</v>
      </c>
      <c r="AH1901" s="3" t="s">
        <v>6597</v>
      </c>
      <c r="AI1901" s="3" t="s">
        <v>6482</v>
      </c>
      <c r="AJ1901" s="3" t="s">
        <v>6033</v>
      </c>
    </row>
    <row r="1902" spans="1:36" ht="30">
      <c r="A1902" s="10">
        <v>2005</v>
      </c>
      <c r="B1902" t="str">
        <f>IF(K1902="总计","",INDEX(主数据!A:AD,MATCH(J1902,主数据!A:A,0),9))</f>
        <v>环渤海大区公司</v>
      </c>
      <c r="C1902" t="str">
        <f>IF(K1902="","",INDEX(主数据!A:AD,MATCH(J1902,主数据!A:A,0),11))</f>
        <v>天津东区</v>
      </c>
      <c r="D1902" t="str">
        <f t="shared" si="116"/>
        <v>TJ79小业主委托停车管理费（固定）定额120.00</v>
      </c>
      <c r="E1902" s="13" t="str">
        <f t="shared" si="118"/>
        <v>120.00</v>
      </c>
      <c r="F1902" s="13" t="str">
        <f>IF(E1902="","",IFERROR(IF(IF(K1902="","",INDEX(收费标合同信息维护!A:Q,MATCH(D1902,收费标合同信息维护!J:J,0),10))=D1902,"有","无"),"无"))</f>
        <v>无</v>
      </c>
      <c r="G1902" s="13" t="str">
        <f t="shared" si="117"/>
        <v>TJ79小业主委托停车管理费（固定）定额120.00</v>
      </c>
      <c r="H1902" s="13" t="str">
        <f t="shared" si="119"/>
        <v>120.00</v>
      </c>
      <c r="I1902" s="13" t="str">
        <f>IF(G1902="","",IFERROR(IF(IF(K1902="","",INDEX(收费标合同信息维护!A:Q,MATCH(G1902,收费标合同信息维护!M:M,0),13))=G1902,"有","无"),"无"))</f>
        <v>无</v>
      </c>
      <c r="J1902" s="3" t="s">
        <v>3517</v>
      </c>
      <c r="K1902" s="3" t="s">
        <v>10643</v>
      </c>
      <c r="L1902" s="3" t="s">
        <v>7013</v>
      </c>
      <c r="M1902" s="3" t="s">
        <v>7014</v>
      </c>
      <c r="N1902" s="3" t="s">
        <v>6477</v>
      </c>
      <c r="O1902" s="3" t="s">
        <v>6478</v>
      </c>
      <c r="P1902" s="3" t="s">
        <v>10663</v>
      </c>
      <c r="Q1902" s="3" t="s">
        <v>10664</v>
      </c>
      <c r="R1902" s="3" t="s">
        <v>6490</v>
      </c>
      <c r="S1902" s="3" t="s">
        <v>6491</v>
      </c>
      <c r="T1902" s="3" t="s">
        <v>6936</v>
      </c>
      <c r="U1902" s="3" t="s">
        <v>154</v>
      </c>
      <c r="V1902" s="3" t="s">
        <v>6518</v>
      </c>
      <c r="W1902" s="3" t="s">
        <v>6518</v>
      </c>
      <c r="X1902" s="3" t="s">
        <v>154</v>
      </c>
      <c r="Y1902" s="3" t="s">
        <v>154</v>
      </c>
      <c r="Z1902" s="3" t="s">
        <v>154</v>
      </c>
      <c r="AA1902" s="3" t="s">
        <v>154</v>
      </c>
      <c r="AB1902" s="3" t="s">
        <v>154</v>
      </c>
      <c r="AC1902" s="3" t="s">
        <v>154</v>
      </c>
      <c r="AD1902" s="3" t="s">
        <v>6151</v>
      </c>
      <c r="AE1902" s="3" t="s">
        <v>6151</v>
      </c>
      <c r="AF1902" s="3" t="s">
        <v>6040</v>
      </c>
      <c r="AG1902" s="3" t="s">
        <v>154</v>
      </c>
      <c r="AH1902" s="3" t="s">
        <v>6478</v>
      </c>
      <c r="AI1902" s="3" t="s">
        <v>6482</v>
      </c>
      <c r="AJ1902" s="3" t="s">
        <v>6145</v>
      </c>
    </row>
    <row r="1903" spans="1:36" ht="15">
      <c r="A1903" s="10">
        <v>2006</v>
      </c>
      <c r="B1903" t="str">
        <f>IF(K1903="总计","",INDEX(主数据!A:AD,MATCH(J1903,主数据!A:A,0),9))</f>
        <v>环渤海大区公司</v>
      </c>
      <c r="C1903" t="str">
        <f>IF(K1903="","",INDEX(主数据!A:AD,MATCH(J1903,主数据!A:A,0),11))</f>
        <v>天津东区</v>
      </c>
      <c r="D1903" t="str">
        <f t="shared" si="116"/>
        <v>TJ79空置物业费定额</v>
      </c>
      <c r="E1903" s="13" t="str">
        <f t="shared" si="118"/>
        <v/>
      </c>
      <c r="F1903" s="13" t="str">
        <f>IF(E1903="","",IFERROR(IF(IF(K1903="","",INDEX(收费标合同信息维护!A:Q,MATCH(D1903,收费标合同信息维护!J:J,0),10))=D1903,"有","无"),"无"))</f>
        <v/>
      </c>
      <c r="G1903" s="13" t="str">
        <f t="shared" si="117"/>
        <v>TJ79空置物业费定额44428.49</v>
      </c>
      <c r="H1903" s="13" t="str">
        <f t="shared" si="119"/>
        <v>44428.49</v>
      </c>
      <c r="I1903" s="13" t="str">
        <f>IF(G1903="","",IFERROR(IF(IF(K1903="","",INDEX(收费标合同信息维护!A:Q,MATCH(G1903,收费标合同信息维护!M:M,0),13))=G1903,"有","无"),"无"))</f>
        <v>无</v>
      </c>
      <c r="J1903" s="3" t="s">
        <v>3517</v>
      </c>
      <c r="K1903" s="3" t="s">
        <v>10643</v>
      </c>
      <c r="L1903" s="3" t="s">
        <v>6580</v>
      </c>
      <c r="M1903" s="3" t="s">
        <v>6581</v>
      </c>
      <c r="N1903" s="3" t="s">
        <v>6477</v>
      </c>
      <c r="O1903" s="3" t="s">
        <v>6478</v>
      </c>
      <c r="P1903" s="3" t="s">
        <v>10665</v>
      </c>
      <c r="Q1903" s="3" t="s">
        <v>10665</v>
      </c>
      <c r="R1903" s="3" t="s">
        <v>6490</v>
      </c>
      <c r="S1903" s="3" t="s">
        <v>6491</v>
      </c>
      <c r="T1903" s="3" t="s">
        <v>7001</v>
      </c>
      <c r="U1903" s="3" t="s">
        <v>6511</v>
      </c>
      <c r="V1903" s="3" t="s">
        <v>154</v>
      </c>
      <c r="W1903" s="3" t="s">
        <v>10662</v>
      </c>
      <c r="X1903" s="3" t="s">
        <v>154</v>
      </c>
      <c r="Y1903" s="3" t="s">
        <v>154</v>
      </c>
      <c r="Z1903" s="3" t="s">
        <v>154</v>
      </c>
      <c r="AA1903" s="3" t="s">
        <v>154</v>
      </c>
      <c r="AB1903" s="3" t="s">
        <v>154</v>
      </c>
      <c r="AC1903" s="3" t="s">
        <v>154</v>
      </c>
      <c r="AD1903" s="3" t="s">
        <v>6151</v>
      </c>
      <c r="AE1903" s="3" t="s">
        <v>6151</v>
      </c>
      <c r="AF1903" s="3" t="s">
        <v>6040</v>
      </c>
      <c r="AG1903" s="3" t="s">
        <v>154</v>
      </c>
      <c r="AH1903" s="3" t="s">
        <v>6478</v>
      </c>
      <c r="AI1903" s="3" t="s">
        <v>6482</v>
      </c>
      <c r="AJ1903" s="3" t="s">
        <v>6033</v>
      </c>
    </row>
    <row r="1904" spans="1:36" ht="30">
      <c r="A1904" s="10">
        <v>2007</v>
      </c>
      <c r="B1904" t="str">
        <f>IF(K1904="总计","",INDEX(主数据!A:AD,MATCH(J1904,主数据!A:A,0),9))</f>
        <v>华中大区公司</v>
      </c>
      <c r="C1904" t="str">
        <f>IF(K1904="","",INDEX(主数据!A:AD,MATCH(J1904,主数据!A:A,0),11))</f>
        <v>武汉北区</v>
      </c>
      <c r="D1904" t="str">
        <f t="shared" si="116"/>
        <v>WH48物业服务费标准方式2.80</v>
      </c>
      <c r="E1904" s="13" t="str">
        <f t="shared" si="118"/>
        <v>2.80</v>
      </c>
      <c r="F1904" s="13" t="str">
        <f>IF(E1904="","",IFERROR(IF(IF(K1904="","",INDEX(收费标合同信息维护!A:Q,MATCH(D1904,收费标合同信息维护!J:J,0),10))=D1904,"有","无"),"无"))</f>
        <v>无</v>
      </c>
      <c r="G1904" s="13" t="str">
        <f t="shared" si="117"/>
        <v/>
      </c>
      <c r="H1904" s="13" t="str">
        <f t="shared" si="119"/>
        <v/>
      </c>
      <c r="I1904" s="13" t="str">
        <f>IF(G1904="","",IFERROR(IF(IF(K1904="","",INDEX(收费标合同信息维护!A:Q,MATCH(G1904,收费标合同信息维护!M:M,0),13))=G1904,"有","无"),"无"))</f>
        <v/>
      </c>
      <c r="J1904" s="3" t="s">
        <v>3847</v>
      </c>
      <c r="K1904" s="3" t="s">
        <v>10666</v>
      </c>
      <c r="L1904" s="3" t="s">
        <v>6025</v>
      </c>
      <c r="M1904" s="3" t="s">
        <v>6026</v>
      </c>
      <c r="N1904" s="3" t="s">
        <v>6477</v>
      </c>
      <c r="O1904" s="3" t="s">
        <v>6478</v>
      </c>
      <c r="P1904" s="3" t="s">
        <v>10667</v>
      </c>
      <c r="Q1904" s="3" t="s">
        <v>6483</v>
      </c>
      <c r="R1904" s="3" t="s">
        <v>6484</v>
      </c>
      <c r="S1904" s="3" t="s">
        <v>6491</v>
      </c>
      <c r="T1904" s="3" t="s">
        <v>6882</v>
      </c>
      <c r="U1904" s="3" t="s">
        <v>154</v>
      </c>
      <c r="V1904" s="3" t="s">
        <v>6543</v>
      </c>
      <c r="W1904" s="3" t="s">
        <v>154</v>
      </c>
      <c r="X1904" s="3" t="s">
        <v>154</v>
      </c>
      <c r="Y1904" s="3" t="s">
        <v>154</v>
      </c>
      <c r="Z1904" s="3" t="s">
        <v>154</v>
      </c>
      <c r="AA1904" s="3" t="s">
        <v>154</v>
      </c>
      <c r="AB1904" s="3" t="s">
        <v>154</v>
      </c>
      <c r="AC1904" s="3" t="s">
        <v>154</v>
      </c>
      <c r="AD1904" s="3" t="s">
        <v>6151</v>
      </c>
      <c r="AE1904" s="3" t="s">
        <v>6151</v>
      </c>
      <c r="AF1904" s="3" t="s">
        <v>6040</v>
      </c>
      <c r="AG1904" s="3" t="s">
        <v>154</v>
      </c>
      <c r="AH1904" s="3" t="s">
        <v>6478</v>
      </c>
      <c r="AI1904" s="3" t="s">
        <v>6482</v>
      </c>
      <c r="AJ1904" s="3" t="s">
        <v>10668</v>
      </c>
    </row>
    <row r="1905" spans="1:36" ht="30">
      <c r="A1905" s="10">
        <v>2008</v>
      </c>
      <c r="B1905" t="str">
        <f>IF(K1905="总计","",INDEX(主数据!A:AD,MATCH(J1905,主数据!A:A,0),9))</f>
        <v>华中大区公司</v>
      </c>
      <c r="C1905" t="str">
        <f>IF(K1905="","",INDEX(主数据!A:AD,MATCH(J1905,主数据!A:A,0),11))</f>
        <v>武汉北区</v>
      </c>
      <c r="D1905" t="str">
        <f t="shared" si="116"/>
        <v>WH48物业服务费标准方式6.50</v>
      </c>
      <c r="E1905" s="13" t="str">
        <f t="shared" si="118"/>
        <v>6.50</v>
      </c>
      <c r="F1905" s="13" t="str">
        <f>IF(E1905="","",IFERROR(IF(IF(K1905="","",INDEX(收费标合同信息维护!A:Q,MATCH(D1905,收费标合同信息维护!J:J,0),10))=D1905,"有","无"),"无"))</f>
        <v>无</v>
      </c>
      <c r="G1905" s="13" t="str">
        <f t="shared" si="117"/>
        <v/>
      </c>
      <c r="H1905" s="13" t="str">
        <f t="shared" si="119"/>
        <v/>
      </c>
      <c r="I1905" s="13" t="str">
        <f>IF(G1905="","",IFERROR(IF(IF(K1905="","",INDEX(收费标合同信息维护!A:Q,MATCH(G1905,收费标合同信息维护!M:M,0),13))=G1905,"有","无"),"无"))</f>
        <v/>
      </c>
      <c r="J1905" s="3" t="s">
        <v>3847</v>
      </c>
      <c r="K1905" s="3" t="s">
        <v>10666</v>
      </c>
      <c r="L1905" s="3" t="s">
        <v>6025</v>
      </c>
      <c r="M1905" s="3" t="s">
        <v>6026</v>
      </c>
      <c r="N1905" s="3" t="s">
        <v>6477</v>
      </c>
      <c r="O1905" s="3" t="s">
        <v>6478</v>
      </c>
      <c r="P1905" s="3" t="s">
        <v>10669</v>
      </c>
      <c r="Q1905" s="3" t="s">
        <v>6677</v>
      </c>
      <c r="R1905" s="3" t="s">
        <v>6484</v>
      </c>
      <c r="S1905" s="3" t="s">
        <v>6491</v>
      </c>
      <c r="T1905" s="3" t="s">
        <v>6882</v>
      </c>
      <c r="U1905" s="3" t="s">
        <v>154</v>
      </c>
      <c r="V1905" s="3" t="s">
        <v>6787</v>
      </c>
      <c r="W1905" s="3" t="s">
        <v>154</v>
      </c>
      <c r="X1905" s="3" t="s">
        <v>154</v>
      </c>
      <c r="Y1905" s="3" t="s">
        <v>154</v>
      </c>
      <c r="Z1905" s="3" t="s">
        <v>154</v>
      </c>
      <c r="AA1905" s="3" t="s">
        <v>154</v>
      </c>
      <c r="AB1905" s="3" t="s">
        <v>154</v>
      </c>
      <c r="AC1905" s="3" t="s">
        <v>154</v>
      </c>
      <c r="AD1905" s="3" t="s">
        <v>6151</v>
      </c>
      <c r="AE1905" s="3" t="s">
        <v>6151</v>
      </c>
      <c r="AF1905" s="3" t="s">
        <v>154</v>
      </c>
      <c r="AG1905" s="3" t="s">
        <v>154</v>
      </c>
      <c r="AH1905" s="3" t="s">
        <v>6478</v>
      </c>
      <c r="AI1905" s="3" t="s">
        <v>6482</v>
      </c>
      <c r="AJ1905" s="3" t="s">
        <v>30</v>
      </c>
    </row>
    <row r="1906" spans="1:36" ht="30">
      <c r="A1906" s="10">
        <v>2009</v>
      </c>
      <c r="B1906" t="str">
        <f>IF(K1906="总计","",INDEX(主数据!A:AD,MATCH(J1906,主数据!A:A,0),9))</f>
        <v>华中大区公司</v>
      </c>
      <c r="C1906" t="str">
        <f>IF(K1906="","",INDEX(主数据!A:AD,MATCH(J1906,主数据!A:A,0),11))</f>
        <v>武汉北区</v>
      </c>
      <c r="D1906" t="str">
        <f t="shared" si="116"/>
        <v>WH48物业服务费标准方式1.96</v>
      </c>
      <c r="E1906" s="13" t="str">
        <f t="shared" si="118"/>
        <v>1.96</v>
      </c>
      <c r="F1906" s="13" t="str">
        <f>IF(E1906="","",IFERROR(IF(IF(K1906="","",INDEX(收费标合同信息维护!A:Q,MATCH(D1906,收费标合同信息维护!J:J,0),10))=D1906,"有","无"),"无"))</f>
        <v>无</v>
      </c>
      <c r="G1906" s="13" t="str">
        <f t="shared" si="117"/>
        <v/>
      </c>
      <c r="H1906" s="13" t="str">
        <f t="shared" si="119"/>
        <v/>
      </c>
      <c r="I1906" s="13" t="str">
        <f>IF(G1906="","",IFERROR(IF(IF(K1906="","",INDEX(收费标合同信息维护!A:Q,MATCH(G1906,收费标合同信息维护!M:M,0),13))=G1906,"有","无"),"无"))</f>
        <v/>
      </c>
      <c r="J1906" s="3" t="s">
        <v>3847</v>
      </c>
      <c r="K1906" s="3" t="s">
        <v>10666</v>
      </c>
      <c r="L1906" s="3" t="s">
        <v>6025</v>
      </c>
      <c r="M1906" s="3" t="s">
        <v>6026</v>
      </c>
      <c r="N1906" s="3" t="s">
        <v>6477</v>
      </c>
      <c r="O1906" s="3" t="s">
        <v>6478</v>
      </c>
      <c r="P1906" s="3" t="s">
        <v>10670</v>
      </c>
      <c r="Q1906" s="3" t="s">
        <v>10671</v>
      </c>
      <c r="R1906" s="3" t="s">
        <v>6484</v>
      </c>
      <c r="S1906" s="3" t="s">
        <v>6491</v>
      </c>
      <c r="T1906" s="3" t="s">
        <v>6514</v>
      </c>
      <c r="U1906" s="3" t="s">
        <v>6538</v>
      </c>
      <c r="V1906" s="3" t="s">
        <v>9360</v>
      </c>
      <c r="W1906" s="3" t="s">
        <v>154</v>
      </c>
      <c r="X1906" s="3" t="s">
        <v>154</v>
      </c>
      <c r="Y1906" s="3" t="s">
        <v>154</v>
      </c>
      <c r="Z1906" s="3" t="s">
        <v>154</v>
      </c>
      <c r="AA1906" s="3" t="s">
        <v>154</v>
      </c>
      <c r="AB1906" s="3" t="s">
        <v>154</v>
      </c>
      <c r="AC1906" s="3" t="s">
        <v>154</v>
      </c>
      <c r="AD1906" s="3" t="s">
        <v>6151</v>
      </c>
      <c r="AE1906" s="3" t="s">
        <v>6151</v>
      </c>
      <c r="AF1906" s="3" t="s">
        <v>154</v>
      </c>
      <c r="AG1906" s="3" t="s">
        <v>154</v>
      </c>
      <c r="AH1906" s="3" t="s">
        <v>6478</v>
      </c>
      <c r="AI1906" s="3" t="s">
        <v>6482</v>
      </c>
      <c r="AJ1906" s="3" t="s">
        <v>6489</v>
      </c>
    </row>
    <row r="1907" spans="1:36" ht="30">
      <c r="A1907" s="10">
        <v>2010</v>
      </c>
      <c r="B1907" t="str">
        <f>IF(K1907="总计","",INDEX(主数据!A:AD,MATCH(J1907,主数据!A:A,0),9))</f>
        <v>华中大区公司</v>
      </c>
      <c r="C1907" t="str">
        <f>IF(K1907="","",INDEX(主数据!A:AD,MATCH(J1907,主数据!A:A,0),11))</f>
        <v>武汉北区</v>
      </c>
      <c r="D1907" t="str">
        <f t="shared" si="116"/>
        <v>WH48开发商委托停车管理费（固定）定额</v>
      </c>
      <c r="E1907" s="13" t="str">
        <f t="shared" si="118"/>
        <v/>
      </c>
      <c r="F1907" s="13" t="str">
        <f>IF(E1907="","",IFERROR(IF(IF(K1907="","",INDEX(收费标合同信息维护!A:Q,MATCH(D1907,收费标合同信息维护!J:J,0),10))=D1907,"有","无"),"无"))</f>
        <v/>
      </c>
      <c r="G1907" s="13" t="str">
        <f t="shared" si="117"/>
        <v>WH48开发商委托停车管理费（固定）定额96.00</v>
      </c>
      <c r="H1907" s="13" t="str">
        <f t="shared" si="119"/>
        <v>96.00</v>
      </c>
      <c r="I1907" s="13" t="str">
        <f>IF(G1907="","",IFERROR(IF(IF(K1907="","",INDEX(收费标合同信息维护!A:Q,MATCH(G1907,收费标合同信息维护!M:M,0),13))=G1907,"有","无"),"无"))</f>
        <v>无</v>
      </c>
      <c r="J1907" s="3" t="s">
        <v>3847</v>
      </c>
      <c r="K1907" s="3" t="s">
        <v>10666</v>
      </c>
      <c r="L1907" s="3" t="s">
        <v>6512</v>
      </c>
      <c r="M1907" s="3" t="s">
        <v>6513</v>
      </c>
      <c r="N1907" s="3" t="s">
        <v>6477</v>
      </c>
      <c r="O1907" s="3" t="s">
        <v>6478</v>
      </c>
      <c r="P1907" s="3" t="s">
        <v>10672</v>
      </c>
      <c r="Q1907" s="3" t="s">
        <v>6513</v>
      </c>
      <c r="R1907" s="3" t="s">
        <v>6490</v>
      </c>
      <c r="S1907" s="3" t="s">
        <v>6491</v>
      </c>
      <c r="T1907" s="3" t="s">
        <v>6486</v>
      </c>
      <c r="U1907" s="3" t="s">
        <v>154</v>
      </c>
      <c r="V1907" s="3" t="s">
        <v>154</v>
      </c>
      <c r="W1907" s="3" t="s">
        <v>10673</v>
      </c>
      <c r="X1907" s="3" t="s">
        <v>154</v>
      </c>
      <c r="Y1907" s="3" t="s">
        <v>154</v>
      </c>
      <c r="Z1907" s="3" t="s">
        <v>154</v>
      </c>
      <c r="AA1907" s="3" t="s">
        <v>154</v>
      </c>
      <c r="AB1907" s="3" t="s">
        <v>154</v>
      </c>
      <c r="AC1907" s="3" t="s">
        <v>154</v>
      </c>
      <c r="AD1907" s="3" t="s">
        <v>6151</v>
      </c>
      <c r="AE1907" s="3" t="s">
        <v>6151</v>
      </c>
      <c r="AF1907" s="3" t="s">
        <v>6040</v>
      </c>
      <c r="AG1907" s="3" t="s">
        <v>154</v>
      </c>
      <c r="AH1907" s="3" t="s">
        <v>6478</v>
      </c>
      <c r="AI1907" s="3" t="s">
        <v>6482</v>
      </c>
      <c r="AJ1907" s="3" t="s">
        <v>6197</v>
      </c>
    </row>
    <row r="1908" spans="1:36" ht="15">
      <c r="A1908" s="10">
        <v>2011</v>
      </c>
      <c r="B1908" t="str">
        <f>IF(K1908="总计","",INDEX(主数据!A:AD,MATCH(J1908,主数据!A:A,0),9))</f>
        <v>华北大区公司</v>
      </c>
      <c r="C1908" t="str">
        <f>IF(K1908="","",INDEX(主数据!A:AD,MATCH(J1908,主数据!A:A,0),11))</f>
        <v>北京七城区</v>
      </c>
      <c r="D1908" t="str">
        <f t="shared" si="116"/>
        <v>BJ75物业服务费直接录入</v>
      </c>
      <c r="E1908" s="13" t="str">
        <f t="shared" si="118"/>
        <v/>
      </c>
      <c r="F1908" s="13" t="str">
        <f>IF(E1908="","",IFERROR(IF(IF(K1908="","",INDEX(收费标合同信息维护!A:Q,MATCH(D1908,收费标合同信息维护!J:J,0),10))=D1908,"有","无"),"无"))</f>
        <v/>
      </c>
      <c r="G1908" s="13" t="str">
        <f t="shared" si="117"/>
        <v/>
      </c>
      <c r="H1908" s="13" t="str">
        <f t="shared" si="119"/>
        <v/>
      </c>
      <c r="I1908" s="13" t="str">
        <f>IF(G1908="","",IFERROR(IF(IF(K1908="","",INDEX(收费标合同信息维护!A:Q,MATCH(G1908,收费标合同信息维护!M:M,0),13))=G1908,"有","无"),"无"))</f>
        <v/>
      </c>
      <c r="J1908" s="3" t="s">
        <v>2956</v>
      </c>
      <c r="K1908" s="3" t="s">
        <v>10674</v>
      </c>
      <c r="L1908" s="3" t="s">
        <v>6025</v>
      </c>
      <c r="M1908" s="3" t="s">
        <v>6026</v>
      </c>
      <c r="N1908" s="3" t="s">
        <v>6477</v>
      </c>
      <c r="O1908" s="3" t="s">
        <v>6478</v>
      </c>
      <c r="P1908" s="3" t="s">
        <v>6025</v>
      </c>
      <c r="Q1908" s="3" t="s">
        <v>6026</v>
      </c>
      <c r="R1908" s="3" t="s">
        <v>6479</v>
      </c>
      <c r="S1908" s="3" t="s">
        <v>6480</v>
      </c>
      <c r="T1908" s="3" t="s">
        <v>6493</v>
      </c>
      <c r="U1908" s="3" t="s">
        <v>7034</v>
      </c>
      <c r="V1908" s="3" t="s">
        <v>154</v>
      </c>
      <c r="W1908" s="3" t="s">
        <v>154</v>
      </c>
      <c r="X1908" s="3" t="s">
        <v>154</v>
      </c>
      <c r="Y1908" s="3" t="s">
        <v>154</v>
      </c>
      <c r="Z1908" s="3" t="s">
        <v>154</v>
      </c>
      <c r="AA1908" s="3" t="s">
        <v>154</v>
      </c>
      <c r="AB1908" s="3" t="s">
        <v>154</v>
      </c>
      <c r="AC1908" s="3" t="s">
        <v>154</v>
      </c>
      <c r="AD1908" s="3" t="s">
        <v>6151</v>
      </c>
      <c r="AE1908" s="3" t="s">
        <v>6151</v>
      </c>
      <c r="AF1908" s="3" t="s">
        <v>154</v>
      </c>
      <c r="AG1908" s="3" t="s">
        <v>154</v>
      </c>
      <c r="AH1908" s="3" t="s">
        <v>6478</v>
      </c>
      <c r="AI1908" s="3" t="s">
        <v>6482</v>
      </c>
      <c r="AJ1908" s="3" t="s">
        <v>6407</v>
      </c>
    </row>
    <row r="1909" spans="1:36" ht="15">
      <c r="A1909" s="10">
        <v>2012</v>
      </c>
      <c r="B1909" t="str">
        <f>IF(K1909="总计","",INDEX(主数据!A:AD,MATCH(J1909,主数据!A:A,0),9))</f>
        <v>华西大区公司</v>
      </c>
      <c r="C1909" t="str">
        <f>IF(K1909="","",INDEX(主数据!A:AD,MATCH(J1909,主数据!A:A,0),11))</f>
        <v>成都东区</v>
      </c>
      <c r="D1909" t="str">
        <f t="shared" si="116"/>
        <v>CD35物业服务费标准方式2.60</v>
      </c>
      <c r="E1909" s="13" t="str">
        <f t="shared" si="118"/>
        <v>2.60</v>
      </c>
      <c r="F1909" s="13" t="str">
        <f>IF(E1909="","",IFERROR(IF(IF(K1909="","",INDEX(收费标合同信息维护!A:Q,MATCH(D1909,收费标合同信息维护!J:J,0),10))=D1909,"有","无"),"无"))</f>
        <v>无</v>
      </c>
      <c r="G1909" s="13" t="str">
        <f t="shared" si="117"/>
        <v/>
      </c>
      <c r="H1909" s="13" t="str">
        <f t="shared" si="119"/>
        <v/>
      </c>
      <c r="I1909" s="13" t="str">
        <f>IF(G1909="","",IFERROR(IF(IF(K1909="","",INDEX(收费标合同信息维护!A:Q,MATCH(G1909,收费标合同信息维护!M:M,0),13))=G1909,"有","无"),"无"))</f>
        <v/>
      </c>
      <c r="J1909" s="3" t="s">
        <v>2500</v>
      </c>
      <c r="K1909" s="3" t="s">
        <v>10675</v>
      </c>
      <c r="L1909" s="3" t="s">
        <v>6025</v>
      </c>
      <c r="M1909" s="3" t="s">
        <v>6026</v>
      </c>
      <c r="N1909" s="3" t="s">
        <v>6477</v>
      </c>
      <c r="O1909" s="3" t="s">
        <v>6478</v>
      </c>
      <c r="P1909" s="3" t="s">
        <v>10676</v>
      </c>
      <c r="Q1909" s="3" t="s">
        <v>10677</v>
      </c>
      <c r="R1909" s="3" t="s">
        <v>6484</v>
      </c>
      <c r="S1909" s="3" t="s">
        <v>6491</v>
      </c>
      <c r="T1909" s="3" t="s">
        <v>6506</v>
      </c>
      <c r="U1909" s="3" t="s">
        <v>154</v>
      </c>
      <c r="V1909" s="3" t="s">
        <v>9155</v>
      </c>
      <c r="W1909" s="3" t="s">
        <v>154</v>
      </c>
      <c r="X1909" s="3" t="s">
        <v>154</v>
      </c>
      <c r="Y1909" s="3" t="s">
        <v>154</v>
      </c>
      <c r="Z1909" s="3" t="s">
        <v>154</v>
      </c>
      <c r="AA1909" s="3" t="s">
        <v>154</v>
      </c>
      <c r="AB1909" s="3" t="s">
        <v>154</v>
      </c>
      <c r="AC1909" s="3" t="s">
        <v>154</v>
      </c>
      <c r="AD1909" s="3" t="s">
        <v>6151</v>
      </c>
      <c r="AE1909" s="3" t="s">
        <v>6151</v>
      </c>
      <c r="AF1909" s="3" t="s">
        <v>154</v>
      </c>
      <c r="AG1909" s="3" t="s">
        <v>154</v>
      </c>
      <c r="AH1909" s="3" t="s">
        <v>6478</v>
      </c>
      <c r="AI1909" s="3" t="s">
        <v>6482</v>
      </c>
      <c r="AJ1909" s="3" t="s">
        <v>10678</v>
      </c>
    </row>
    <row r="1910" spans="1:36" ht="30">
      <c r="A1910" s="10">
        <v>2013</v>
      </c>
      <c r="B1910" t="str">
        <f>IF(K1910="总计","",INDEX(主数据!A:AD,MATCH(J1910,主数据!A:A,0),9))</f>
        <v>华西大区公司</v>
      </c>
      <c r="C1910" t="str">
        <f>IF(K1910="","",INDEX(主数据!A:AD,MATCH(J1910,主数据!A:A,0),11))</f>
        <v>成都东区</v>
      </c>
      <c r="D1910" t="str">
        <f t="shared" si="116"/>
        <v>CD35物业服务费标准方式5.00</v>
      </c>
      <c r="E1910" s="13" t="str">
        <f t="shared" si="118"/>
        <v>5.00</v>
      </c>
      <c r="F1910" s="13" t="str">
        <f>IF(E1910="","",IFERROR(IF(IF(K1910="","",INDEX(收费标合同信息维护!A:Q,MATCH(D1910,收费标合同信息维护!J:J,0),10))=D1910,"有","无"),"无"))</f>
        <v>无</v>
      </c>
      <c r="G1910" s="13" t="str">
        <f t="shared" si="117"/>
        <v/>
      </c>
      <c r="H1910" s="13" t="str">
        <f t="shared" si="119"/>
        <v/>
      </c>
      <c r="I1910" s="13" t="str">
        <f>IF(G1910="","",IFERROR(IF(IF(K1910="","",INDEX(收费标合同信息维护!A:Q,MATCH(G1910,收费标合同信息维护!M:M,0),13))=G1910,"有","无"),"无"))</f>
        <v/>
      </c>
      <c r="J1910" s="3" t="s">
        <v>2500</v>
      </c>
      <c r="K1910" s="3" t="s">
        <v>10675</v>
      </c>
      <c r="L1910" s="3" t="s">
        <v>6025</v>
      </c>
      <c r="M1910" s="3" t="s">
        <v>6026</v>
      </c>
      <c r="N1910" s="3" t="s">
        <v>6477</v>
      </c>
      <c r="O1910" s="3" t="s">
        <v>6478</v>
      </c>
      <c r="P1910" s="3" t="s">
        <v>10679</v>
      </c>
      <c r="Q1910" s="3" t="s">
        <v>10680</v>
      </c>
      <c r="R1910" s="3" t="s">
        <v>6484</v>
      </c>
      <c r="S1910" s="3" t="s">
        <v>6491</v>
      </c>
      <c r="T1910" s="3" t="s">
        <v>6506</v>
      </c>
      <c r="U1910" s="3" t="s">
        <v>154</v>
      </c>
      <c r="V1910" s="3" t="s">
        <v>6744</v>
      </c>
      <c r="W1910" s="3" t="s">
        <v>154</v>
      </c>
      <c r="X1910" s="3" t="s">
        <v>154</v>
      </c>
      <c r="Y1910" s="3" t="s">
        <v>154</v>
      </c>
      <c r="Z1910" s="3" t="s">
        <v>154</v>
      </c>
      <c r="AA1910" s="3" t="s">
        <v>154</v>
      </c>
      <c r="AB1910" s="3" t="s">
        <v>154</v>
      </c>
      <c r="AC1910" s="3" t="s">
        <v>154</v>
      </c>
      <c r="AD1910" s="3" t="s">
        <v>6151</v>
      </c>
      <c r="AE1910" s="3" t="s">
        <v>6151</v>
      </c>
      <c r="AF1910" s="3" t="s">
        <v>154</v>
      </c>
      <c r="AG1910" s="3" t="s">
        <v>154</v>
      </c>
      <c r="AH1910" s="3" t="s">
        <v>6478</v>
      </c>
      <c r="AI1910" s="3" t="s">
        <v>6482</v>
      </c>
      <c r="AJ1910" s="3" t="s">
        <v>10681</v>
      </c>
    </row>
    <row r="1911" spans="1:36" ht="15">
      <c r="A1911" s="10">
        <v>2014</v>
      </c>
      <c r="B1911" t="str">
        <f>IF(K1911="总计","",INDEX(主数据!A:AD,MATCH(J1911,主数据!A:A,0),9))</f>
        <v>华西大区公司</v>
      </c>
      <c r="C1911" t="str">
        <f>IF(K1911="","",INDEX(主数据!A:AD,MATCH(J1911,主数据!A:A,0),11))</f>
        <v>成都东区</v>
      </c>
      <c r="D1911" t="str">
        <f t="shared" si="116"/>
        <v>CD35物业服务费标准方式6.00</v>
      </c>
      <c r="E1911" s="13" t="str">
        <f t="shared" si="118"/>
        <v>6.00</v>
      </c>
      <c r="F1911" s="13" t="str">
        <f>IF(E1911="","",IFERROR(IF(IF(K1911="","",INDEX(收费标合同信息维护!A:Q,MATCH(D1911,收费标合同信息维护!J:J,0),10))=D1911,"有","无"),"无"))</f>
        <v>无</v>
      </c>
      <c r="G1911" s="13" t="str">
        <f t="shared" si="117"/>
        <v/>
      </c>
      <c r="H1911" s="13" t="str">
        <f t="shared" si="119"/>
        <v/>
      </c>
      <c r="I1911" s="13" t="str">
        <f>IF(G1911="","",IFERROR(IF(IF(K1911="","",INDEX(收费标合同信息维护!A:Q,MATCH(G1911,收费标合同信息维护!M:M,0),13))=G1911,"有","无"),"无"))</f>
        <v/>
      </c>
      <c r="J1911" s="3" t="s">
        <v>2500</v>
      </c>
      <c r="K1911" s="3" t="s">
        <v>10675</v>
      </c>
      <c r="L1911" s="3" t="s">
        <v>6025</v>
      </c>
      <c r="M1911" s="3" t="s">
        <v>6026</v>
      </c>
      <c r="N1911" s="3" t="s">
        <v>6477</v>
      </c>
      <c r="O1911" s="3" t="s">
        <v>6478</v>
      </c>
      <c r="P1911" s="3" t="s">
        <v>10682</v>
      </c>
      <c r="Q1911" s="3" t="s">
        <v>10683</v>
      </c>
      <c r="R1911" s="3" t="s">
        <v>6484</v>
      </c>
      <c r="S1911" s="3" t="s">
        <v>6491</v>
      </c>
      <c r="T1911" s="3" t="s">
        <v>6506</v>
      </c>
      <c r="U1911" s="3" t="s">
        <v>154</v>
      </c>
      <c r="V1911" s="3" t="s">
        <v>6634</v>
      </c>
      <c r="W1911" s="3" t="s">
        <v>154</v>
      </c>
      <c r="X1911" s="3" t="s">
        <v>154</v>
      </c>
      <c r="Y1911" s="3" t="s">
        <v>154</v>
      </c>
      <c r="Z1911" s="3" t="s">
        <v>154</v>
      </c>
      <c r="AA1911" s="3" t="s">
        <v>154</v>
      </c>
      <c r="AB1911" s="3" t="s">
        <v>154</v>
      </c>
      <c r="AC1911" s="3" t="s">
        <v>154</v>
      </c>
      <c r="AD1911" s="3" t="s">
        <v>6151</v>
      </c>
      <c r="AE1911" s="3" t="s">
        <v>6151</v>
      </c>
      <c r="AF1911" s="3" t="s">
        <v>154</v>
      </c>
      <c r="AG1911" s="3" t="s">
        <v>154</v>
      </c>
      <c r="AH1911" s="3" t="s">
        <v>6478</v>
      </c>
      <c r="AI1911" s="3" t="s">
        <v>6482</v>
      </c>
      <c r="AJ1911" s="3" t="s">
        <v>21</v>
      </c>
    </row>
    <row r="1912" spans="1:36" ht="30">
      <c r="A1912" s="10">
        <v>2015</v>
      </c>
      <c r="B1912" t="str">
        <f>IF(K1912="总计","",INDEX(主数据!A:AD,MATCH(J1912,主数据!A:A,0),9))</f>
        <v>华西大区公司</v>
      </c>
      <c r="C1912" t="str">
        <f>IF(K1912="","",INDEX(主数据!A:AD,MATCH(J1912,主数据!A:A,0),11))</f>
        <v>成都东区</v>
      </c>
      <c r="D1912" t="str">
        <f t="shared" si="116"/>
        <v>CD35生活垃圾清运费-委托清运定额</v>
      </c>
      <c r="E1912" s="13" t="str">
        <f t="shared" si="118"/>
        <v/>
      </c>
      <c r="F1912" s="13" t="str">
        <f>IF(E1912="","",IFERROR(IF(IF(K1912="","",INDEX(收费标合同信息维护!A:Q,MATCH(D1912,收费标合同信息维护!J:J,0),10))=D1912,"有","无"),"无"))</f>
        <v/>
      </c>
      <c r="G1912" s="13" t="str">
        <f t="shared" si="117"/>
        <v>CD35生活垃圾清运费-委托清运定额8.00</v>
      </c>
      <c r="H1912" s="13" t="str">
        <f t="shared" si="119"/>
        <v>8.00</v>
      </c>
      <c r="I1912" s="13" t="str">
        <f>IF(G1912="","",IFERROR(IF(IF(K1912="","",INDEX(收费标合同信息维护!A:Q,MATCH(G1912,收费标合同信息维护!M:M,0),13))=G1912,"有","无"),"无"))</f>
        <v>无</v>
      </c>
      <c r="J1912" s="3" t="s">
        <v>2500</v>
      </c>
      <c r="K1912" s="3" t="s">
        <v>10675</v>
      </c>
      <c r="L1912" s="3" t="s">
        <v>6630</v>
      </c>
      <c r="M1912" s="3" t="s">
        <v>6631</v>
      </c>
      <c r="N1912" s="3" t="s">
        <v>6477</v>
      </c>
      <c r="O1912" s="3" t="s">
        <v>6478</v>
      </c>
      <c r="P1912" s="3" t="s">
        <v>10684</v>
      </c>
      <c r="Q1912" s="3" t="s">
        <v>6632</v>
      </c>
      <c r="R1912" s="3" t="s">
        <v>6490</v>
      </c>
      <c r="S1912" s="3" t="s">
        <v>6491</v>
      </c>
      <c r="T1912" s="3" t="s">
        <v>9308</v>
      </c>
      <c r="U1912" s="3" t="s">
        <v>154</v>
      </c>
      <c r="V1912" s="3" t="s">
        <v>154</v>
      </c>
      <c r="W1912" s="3" t="s">
        <v>6851</v>
      </c>
      <c r="X1912" s="3" t="s">
        <v>154</v>
      </c>
      <c r="Y1912" s="3" t="s">
        <v>154</v>
      </c>
      <c r="Z1912" s="3" t="s">
        <v>154</v>
      </c>
      <c r="AA1912" s="3" t="s">
        <v>154</v>
      </c>
      <c r="AB1912" s="3" t="s">
        <v>154</v>
      </c>
      <c r="AC1912" s="3" t="s">
        <v>154</v>
      </c>
      <c r="AD1912" s="3" t="s">
        <v>6151</v>
      </c>
      <c r="AE1912" s="3" t="s">
        <v>6151</v>
      </c>
      <c r="AF1912" s="3" t="s">
        <v>154</v>
      </c>
      <c r="AG1912" s="3" t="s">
        <v>154</v>
      </c>
      <c r="AH1912" s="3" t="s">
        <v>6478</v>
      </c>
      <c r="AI1912" s="3" t="s">
        <v>6482</v>
      </c>
      <c r="AJ1912" s="3" t="s">
        <v>10678</v>
      </c>
    </row>
    <row r="1913" spans="1:36" ht="30">
      <c r="A1913" s="10">
        <v>2016</v>
      </c>
      <c r="B1913" t="str">
        <f>IF(K1913="总计","",INDEX(主数据!A:AD,MATCH(J1913,主数据!A:A,0),9))</f>
        <v>华西大区公司</v>
      </c>
      <c r="C1913" t="str">
        <f>IF(K1913="","",INDEX(主数据!A:AD,MATCH(J1913,主数据!A:A,0),11))</f>
        <v>成都东区</v>
      </c>
      <c r="D1913" t="str">
        <f t="shared" si="116"/>
        <v>CD35小业主委托停车管理费（固定）定额</v>
      </c>
      <c r="E1913" s="13" t="str">
        <f t="shared" si="118"/>
        <v/>
      </c>
      <c r="F1913" s="13" t="str">
        <f>IF(E1913="","",IFERROR(IF(IF(K1913="","",INDEX(收费标合同信息维护!A:Q,MATCH(D1913,收费标合同信息维护!J:J,0),10))=D1913,"有","无"),"无"))</f>
        <v/>
      </c>
      <c r="G1913" s="13" t="str">
        <f t="shared" si="117"/>
        <v>CD35小业主委托停车管理费（固定）定额80.00</v>
      </c>
      <c r="H1913" s="13" t="str">
        <f t="shared" si="119"/>
        <v>80.00</v>
      </c>
      <c r="I1913" s="13" t="str">
        <f>IF(G1913="","",IFERROR(IF(IF(K1913="","",INDEX(收费标合同信息维护!A:Q,MATCH(G1913,收费标合同信息维护!M:M,0),13))=G1913,"有","无"),"无"))</f>
        <v>无</v>
      </c>
      <c r="J1913" s="3" t="s">
        <v>2500</v>
      </c>
      <c r="K1913" s="3" t="s">
        <v>10675</v>
      </c>
      <c r="L1913" s="3" t="s">
        <v>7013</v>
      </c>
      <c r="M1913" s="3" t="s">
        <v>7014</v>
      </c>
      <c r="N1913" s="3" t="s">
        <v>6477</v>
      </c>
      <c r="O1913" s="3" t="s">
        <v>6478</v>
      </c>
      <c r="P1913" s="3" t="s">
        <v>10685</v>
      </c>
      <c r="Q1913" s="3" t="s">
        <v>7162</v>
      </c>
      <c r="R1913" s="3" t="s">
        <v>6490</v>
      </c>
      <c r="S1913" s="3" t="s">
        <v>6491</v>
      </c>
      <c r="T1913" s="3" t="s">
        <v>6800</v>
      </c>
      <c r="U1913" s="3" t="s">
        <v>154</v>
      </c>
      <c r="V1913" s="3" t="s">
        <v>154</v>
      </c>
      <c r="W1913" s="3" t="s">
        <v>6521</v>
      </c>
      <c r="X1913" s="3" t="s">
        <v>154</v>
      </c>
      <c r="Y1913" s="3" t="s">
        <v>154</v>
      </c>
      <c r="Z1913" s="3" t="s">
        <v>154</v>
      </c>
      <c r="AA1913" s="3" t="s">
        <v>154</v>
      </c>
      <c r="AB1913" s="3" t="s">
        <v>154</v>
      </c>
      <c r="AC1913" s="3" t="s">
        <v>154</v>
      </c>
      <c r="AD1913" s="3" t="s">
        <v>6151</v>
      </c>
      <c r="AE1913" s="3" t="s">
        <v>6151</v>
      </c>
      <c r="AF1913" s="3" t="s">
        <v>154</v>
      </c>
      <c r="AG1913" s="3" t="s">
        <v>154</v>
      </c>
      <c r="AH1913" s="3" t="s">
        <v>6478</v>
      </c>
      <c r="AI1913" s="3" t="s">
        <v>6482</v>
      </c>
      <c r="AJ1913" s="3" t="s">
        <v>18170</v>
      </c>
    </row>
    <row r="1914" spans="1:36" ht="30">
      <c r="A1914" s="10">
        <v>2017</v>
      </c>
      <c r="B1914" t="str">
        <f>IF(K1914="总计","",INDEX(主数据!A:AD,MATCH(J1914,主数据!A:A,0),9))</f>
        <v>华西大区公司</v>
      </c>
      <c r="C1914" t="str">
        <f>IF(K1914="","",INDEX(主数据!A:AD,MATCH(J1914,主数据!A:A,0),11))</f>
        <v>成都东区</v>
      </c>
      <c r="D1914" t="str">
        <f t="shared" si="116"/>
        <v>CD35小业主委托停车管理费（固定）定额</v>
      </c>
      <c r="E1914" s="13" t="str">
        <f t="shared" si="118"/>
        <v/>
      </c>
      <c r="F1914" s="13" t="str">
        <f>IF(E1914="","",IFERROR(IF(IF(K1914="","",INDEX(收费标合同信息维护!A:Q,MATCH(D1914,收费标合同信息维护!J:J,0),10))=D1914,"有","无"),"无"))</f>
        <v/>
      </c>
      <c r="G1914" s="13" t="str">
        <f t="shared" si="117"/>
        <v>CD35小业主委托停车管理费（固定）定额160.00</v>
      </c>
      <c r="H1914" s="13" t="str">
        <f t="shared" si="119"/>
        <v>160.00</v>
      </c>
      <c r="I1914" s="13" t="str">
        <f>IF(G1914="","",IFERROR(IF(IF(K1914="","",INDEX(收费标合同信息维护!A:Q,MATCH(G1914,收费标合同信息维护!M:M,0),13))=G1914,"有","无"),"无"))</f>
        <v>无</v>
      </c>
      <c r="J1914" s="3" t="s">
        <v>2500</v>
      </c>
      <c r="K1914" s="3" t="s">
        <v>10675</v>
      </c>
      <c r="L1914" s="3" t="s">
        <v>7013</v>
      </c>
      <c r="M1914" s="3" t="s">
        <v>7014</v>
      </c>
      <c r="N1914" s="3" t="s">
        <v>6477</v>
      </c>
      <c r="O1914" s="3" t="s">
        <v>6478</v>
      </c>
      <c r="P1914" s="3" t="s">
        <v>10686</v>
      </c>
      <c r="Q1914" s="3" t="s">
        <v>10687</v>
      </c>
      <c r="R1914" s="3" t="s">
        <v>6490</v>
      </c>
      <c r="S1914" s="3" t="s">
        <v>6491</v>
      </c>
      <c r="T1914" s="3" t="s">
        <v>6537</v>
      </c>
      <c r="U1914" s="3" t="s">
        <v>154</v>
      </c>
      <c r="V1914" s="3" t="s">
        <v>154</v>
      </c>
      <c r="W1914" s="3" t="s">
        <v>9895</v>
      </c>
      <c r="X1914" s="3" t="s">
        <v>154</v>
      </c>
      <c r="Y1914" s="3" t="s">
        <v>154</v>
      </c>
      <c r="Z1914" s="3" t="s">
        <v>154</v>
      </c>
      <c r="AA1914" s="3" t="s">
        <v>154</v>
      </c>
      <c r="AB1914" s="3" t="s">
        <v>154</v>
      </c>
      <c r="AC1914" s="3" t="s">
        <v>154</v>
      </c>
      <c r="AD1914" s="3" t="s">
        <v>6151</v>
      </c>
      <c r="AE1914" s="3" t="s">
        <v>6151</v>
      </c>
      <c r="AF1914" s="3" t="s">
        <v>154</v>
      </c>
      <c r="AG1914" s="3" t="s">
        <v>154</v>
      </c>
      <c r="AH1914" s="3" t="s">
        <v>6478</v>
      </c>
      <c r="AI1914" s="3" t="s">
        <v>6482</v>
      </c>
      <c r="AJ1914" s="3" t="s">
        <v>23</v>
      </c>
    </row>
    <row r="1915" spans="1:36" ht="15">
      <c r="A1915" s="10">
        <v>2018</v>
      </c>
      <c r="B1915" t="str">
        <f>IF(K1915="总计","",INDEX(主数据!A:AD,MATCH(J1915,主数据!A:A,0),9))</f>
        <v>华西大区公司</v>
      </c>
      <c r="C1915" t="str">
        <f>IF(K1915="","",INDEX(主数据!A:AD,MATCH(J1915,主数据!A:A,0),11))</f>
        <v>成都东区</v>
      </c>
      <c r="D1915" t="str">
        <f t="shared" si="116"/>
        <v>CD35电费标准方式0.86</v>
      </c>
      <c r="E1915" s="13" t="str">
        <f t="shared" si="118"/>
        <v>0.86</v>
      </c>
      <c r="F1915" s="13" t="str">
        <f>IF(E1915="","",IFERROR(IF(IF(K1915="","",INDEX(收费标合同信息维护!A:Q,MATCH(D1915,收费标合同信息维护!J:J,0),10))=D1915,"有","无"),"无"))</f>
        <v>无</v>
      </c>
      <c r="G1915" s="13" t="str">
        <f t="shared" si="117"/>
        <v/>
      </c>
      <c r="H1915" s="13" t="str">
        <f t="shared" si="119"/>
        <v/>
      </c>
      <c r="I1915" s="13" t="str">
        <f>IF(G1915="","",IFERROR(IF(IF(K1915="","",INDEX(收费标合同信息维护!A:Q,MATCH(G1915,收费标合同信息维护!M:M,0),13))=G1915,"有","无"),"无"))</f>
        <v/>
      </c>
      <c r="J1915" s="3" t="s">
        <v>2500</v>
      </c>
      <c r="K1915" s="3" t="s">
        <v>10675</v>
      </c>
      <c r="L1915" s="3" t="s">
        <v>6601</v>
      </c>
      <c r="M1915" s="3" t="s">
        <v>6602</v>
      </c>
      <c r="N1915" s="3" t="s">
        <v>6603</v>
      </c>
      <c r="O1915" s="3" t="s">
        <v>6478</v>
      </c>
      <c r="P1915" s="3" t="s">
        <v>8696</v>
      </c>
      <c r="Q1915" s="3" t="s">
        <v>9705</v>
      </c>
      <c r="R1915" s="3" t="s">
        <v>6484</v>
      </c>
      <c r="S1915" s="3" t="s">
        <v>6491</v>
      </c>
      <c r="T1915" s="3" t="s">
        <v>6915</v>
      </c>
      <c r="U1915" s="3" t="s">
        <v>154</v>
      </c>
      <c r="V1915" s="3" t="s">
        <v>8661</v>
      </c>
      <c r="W1915" s="3" t="s">
        <v>154</v>
      </c>
      <c r="X1915" s="3" t="s">
        <v>154</v>
      </c>
      <c r="Y1915" s="3" t="s">
        <v>154</v>
      </c>
      <c r="Z1915" s="3" t="s">
        <v>154</v>
      </c>
      <c r="AA1915" s="3" t="s">
        <v>154</v>
      </c>
      <c r="AB1915" s="3" t="s">
        <v>154</v>
      </c>
      <c r="AC1915" s="3" t="s">
        <v>154</v>
      </c>
      <c r="AD1915" s="3" t="s">
        <v>6151</v>
      </c>
      <c r="AE1915" s="3" t="s">
        <v>6151</v>
      </c>
      <c r="AF1915" s="3" t="s">
        <v>154</v>
      </c>
      <c r="AG1915" s="3" t="s">
        <v>154</v>
      </c>
      <c r="AH1915" s="3" t="s">
        <v>6478</v>
      </c>
      <c r="AI1915" s="3" t="s">
        <v>6482</v>
      </c>
      <c r="AJ1915" s="3" t="s">
        <v>6489</v>
      </c>
    </row>
    <row r="1916" spans="1:36" ht="15">
      <c r="A1916" s="10">
        <v>2019</v>
      </c>
      <c r="B1916" t="str">
        <f>IF(K1916="总计","",INDEX(主数据!A:AD,MATCH(J1916,主数据!A:A,0),9))</f>
        <v>华西大区公司</v>
      </c>
      <c r="C1916" t="str">
        <f>IF(K1916="","",INDEX(主数据!A:AD,MATCH(J1916,主数据!A:A,0),11))</f>
        <v>成都东区</v>
      </c>
      <c r="D1916" t="str">
        <f t="shared" si="116"/>
        <v>CD35电费标准方式1.50</v>
      </c>
      <c r="E1916" s="13" t="str">
        <f t="shared" si="118"/>
        <v>1.50</v>
      </c>
      <c r="F1916" s="13" t="str">
        <f>IF(E1916="","",IFERROR(IF(IF(K1916="","",INDEX(收费标合同信息维护!A:Q,MATCH(D1916,收费标合同信息维护!J:J,0),10))=D1916,"有","无"),"无"))</f>
        <v>无</v>
      </c>
      <c r="G1916" s="13" t="str">
        <f t="shared" si="117"/>
        <v/>
      </c>
      <c r="H1916" s="13" t="str">
        <f t="shared" si="119"/>
        <v/>
      </c>
      <c r="I1916" s="13" t="str">
        <f>IF(G1916="","",IFERROR(IF(IF(K1916="","",INDEX(收费标合同信息维护!A:Q,MATCH(G1916,收费标合同信息维护!M:M,0),13))=G1916,"有","无"),"无"))</f>
        <v/>
      </c>
      <c r="J1916" s="3" t="s">
        <v>2500</v>
      </c>
      <c r="K1916" s="3" t="s">
        <v>10675</v>
      </c>
      <c r="L1916" s="3" t="s">
        <v>6601</v>
      </c>
      <c r="M1916" s="3" t="s">
        <v>6602</v>
      </c>
      <c r="N1916" s="3" t="s">
        <v>6603</v>
      </c>
      <c r="O1916" s="3" t="s">
        <v>6478</v>
      </c>
      <c r="P1916" s="3" t="s">
        <v>10688</v>
      </c>
      <c r="Q1916" s="3" t="s">
        <v>10689</v>
      </c>
      <c r="R1916" s="3" t="s">
        <v>6484</v>
      </c>
      <c r="S1916" s="3" t="s">
        <v>6491</v>
      </c>
      <c r="T1916" s="3" t="s">
        <v>7127</v>
      </c>
      <c r="U1916" s="3" t="s">
        <v>154</v>
      </c>
      <c r="V1916" s="3" t="s">
        <v>6608</v>
      </c>
      <c r="W1916" s="3" t="s">
        <v>154</v>
      </c>
      <c r="X1916" s="3" t="s">
        <v>154</v>
      </c>
      <c r="Y1916" s="3" t="s">
        <v>154</v>
      </c>
      <c r="Z1916" s="3" t="s">
        <v>154</v>
      </c>
      <c r="AA1916" s="3" t="s">
        <v>154</v>
      </c>
      <c r="AB1916" s="3" t="s">
        <v>154</v>
      </c>
      <c r="AC1916" s="3" t="s">
        <v>154</v>
      </c>
      <c r="AD1916" s="3" t="s">
        <v>6151</v>
      </c>
      <c r="AE1916" s="3" t="s">
        <v>6151</v>
      </c>
      <c r="AF1916" s="3" t="s">
        <v>154</v>
      </c>
      <c r="AG1916" s="3" t="s">
        <v>154</v>
      </c>
      <c r="AH1916" s="3" t="s">
        <v>6478</v>
      </c>
      <c r="AI1916" s="3" t="s">
        <v>6482</v>
      </c>
      <c r="AJ1916" s="3" t="s">
        <v>6489</v>
      </c>
    </row>
    <row r="1917" spans="1:36" ht="15">
      <c r="A1917" s="10">
        <v>2020</v>
      </c>
      <c r="B1917" t="str">
        <f>IF(K1917="总计","",INDEX(主数据!A:AD,MATCH(J1917,主数据!A:A,0),9))</f>
        <v>华西大区公司</v>
      </c>
      <c r="C1917" t="str">
        <f>IF(K1917="","",INDEX(主数据!A:AD,MATCH(J1917,主数据!A:A,0),11))</f>
        <v>成都东区</v>
      </c>
      <c r="D1917" t="str">
        <f t="shared" si="116"/>
        <v>CD35电费标准方式1.10</v>
      </c>
      <c r="E1917" s="13" t="str">
        <f t="shared" si="118"/>
        <v>1.10</v>
      </c>
      <c r="F1917" s="13" t="str">
        <f>IF(E1917="","",IFERROR(IF(IF(K1917="","",INDEX(收费标合同信息维护!A:Q,MATCH(D1917,收费标合同信息维护!J:J,0),10))=D1917,"有","无"),"无"))</f>
        <v>无</v>
      </c>
      <c r="G1917" s="13" t="str">
        <f t="shared" si="117"/>
        <v/>
      </c>
      <c r="H1917" s="13" t="str">
        <f t="shared" si="119"/>
        <v/>
      </c>
      <c r="I1917" s="13" t="str">
        <f>IF(G1917="","",IFERROR(IF(IF(K1917="","",INDEX(收费标合同信息维护!A:Q,MATCH(G1917,收费标合同信息维护!M:M,0),13))=G1917,"有","无"),"无"))</f>
        <v/>
      </c>
      <c r="J1917" s="3" t="s">
        <v>2500</v>
      </c>
      <c r="K1917" s="3" t="s">
        <v>10675</v>
      </c>
      <c r="L1917" s="3" t="s">
        <v>6601</v>
      </c>
      <c r="M1917" s="3" t="s">
        <v>6602</v>
      </c>
      <c r="N1917" s="3" t="s">
        <v>6603</v>
      </c>
      <c r="O1917" s="3" t="s">
        <v>6478</v>
      </c>
      <c r="P1917" s="3" t="s">
        <v>10690</v>
      </c>
      <c r="Q1917" s="3" t="s">
        <v>10691</v>
      </c>
      <c r="R1917" s="3" t="s">
        <v>6484</v>
      </c>
      <c r="S1917" s="3" t="s">
        <v>6491</v>
      </c>
      <c r="T1917" s="3" t="s">
        <v>7127</v>
      </c>
      <c r="U1917" s="3" t="s">
        <v>154</v>
      </c>
      <c r="V1917" s="3" t="s">
        <v>6488</v>
      </c>
      <c r="W1917" s="3" t="s">
        <v>154</v>
      </c>
      <c r="X1917" s="3" t="s">
        <v>154</v>
      </c>
      <c r="Y1917" s="3" t="s">
        <v>154</v>
      </c>
      <c r="Z1917" s="3" t="s">
        <v>154</v>
      </c>
      <c r="AA1917" s="3" t="s">
        <v>154</v>
      </c>
      <c r="AB1917" s="3" t="s">
        <v>154</v>
      </c>
      <c r="AC1917" s="3" t="s">
        <v>154</v>
      </c>
      <c r="AD1917" s="3" t="s">
        <v>6151</v>
      </c>
      <c r="AE1917" s="3" t="s">
        <v>6151</v>
      </c>
      <c r="AF1917" s="3" t="s">
        <v>154</v>
      </c>
      <c r="AG1917" s="3" t="s">
        <v>154</v>
      </c>
      <c r="AH1917" s="3" t="s">
        <v>6478</v>
      </c>
      <c r="AI1917" s="3" t="s">
        <v>6482</v>
      </c>
      <c r="AJ1917" s="3" t="s">
        <v>6489</v>
      </c>
    </row>
    <row r="1918" spans="1:36" ht="15">
      <c r="A1918" s="10">
        <v>2021</v>
      </c>
      <c r="B1918" t="str">
        <f>IF(K1918="总计","",INDEX(主数据!A:AD,MATCH(J1918,主数据!A:A,0),9))</f>
        <v>华西大区公司</v>
      </c>
      <c r="C1918" t="str">
        <f>IF(K1918="","",INDEX(主数据!A:AD,MATCH(J1918,主数据!A:A,0),11))</f>
        <v>成都东区</v>
      </c>
      <c r="D1918" t="str">
        <f t="shared" si="116"/>
        <v>CD35电费标准方式1.19</v>
      </c>
      <c r="E1918" s="13" t="str">
        <f t="shared" si="118"/>
        <v>1.19</v>
      </c>
      <c r="F1918" s="13" t="str">
        <f>IF(E1918="","",IFERROR(IF(IF(K1918="","",INDEX(收费标合同信息维护!A:Q,MATCH(D1918,收费标合同信息维护!J:J,0),10))=D1918,"有","无"),"无"))</f>
        <v>无</v>
      </c>
      <c r="G1918" s="13" t="str">
        <f t="shared" si="117"/>
        <v/>
      </c>
      <c r="H1918" s="13" t="str">
        <f t="shared" si="119"/>
        <v/>
      </c>
      <c r="I1918" s="13" t="str">
        <f>IF(G1918="","",IFERROR(IF(IF(K1918="","",INDEX(收费标合同信息维护!A:Q,MATCH(G1918,收费标合同信息维护!M:M,0),13))=G1918,"有","无"),"无"))</f>
        <v/>
      </c>
      <c r="J1918" s="3" t="s">
        <v>2500</v>
      </c>
      <c r="K1918" s="3" t="s">
        <v>10675</v>
      </c>
      <c r="L1918" s="3" t="s">
        <v>6601</v>
      </c>
      <c r="M1918" s="3" t="s">
        <v>6602</v>
      </c>
      <c r="N1918" s="3" t="s">
        <v>6603</v>
      </c>
      <c r="O1918" s="3" t="s">
        <v>6478</v>
      </c>
      <c r="P1918" s="3" t="s">
        <v>10692</v>
      </c>
      <c r="Q1918" s="3" t="s">
        <v>10693</v>
      </c>
      <c r="R1918" s="3" t="s">
        <v>6484</v>
      </c>
      <c r="S1918" s="3" t="s">
        <v>6491</v>
      </c>
      <c r="T1918" s="3" t="s">
        <v>6510</v>
      </c>
      <c r="U1918" s="3" t="s">
        <v>154</v>
      </c>
      <c r="V1918" s="3" t="s">
        <v>8879</v>
      </c>
      <c r="W1918" s="3" t="s">
        <v>154</v>
      </c>
      <c r="X1918" s="3" t="s">
        <v>154</v>
      </c>
      <c r="Y1918" s="3" t="s">
        <v>154</v>
      </c>
      <c r="Z1918" s="3" t="s">
        <v>154</v>
      </c>
      <c r="AA1918" s="3" t="s">
        <v>154</v>
      </c>
      <c r="AB1918" s="3" t="s">
        <v>154</v>
      </c>
      <c r="AC1918" s="3" t="s">
        <v>154</v>
      </c>
      <c r="AD1918" s="3" t="s">
        <v>6151</v>
      </c>
      <c r="AE1918" s="3" t="s">
        <v>6151</v>
      </c>
      <c r="AF1918" s="3" t="s">
        <v>154</v>
      </c>
      <c r="AG1918" s="3" t="s">
        <v>154</v>
      </c>
      <c r="AH1918" s="3" t="s">
        <v>6478</v>
      </c>
      <c r="AI1918" s="3" t="s">
        <v>6482</v>
      </c>
      <c r="AJ1918" s="3" t="s">
        <v>6489</v>
      </c>
    </row>
    <row r="1919" spans="1:36" ht="15">
      <c r="A1919" s="10">
        <v>2022</v>
      </c>
      <c r="B1919" t="str">
        <f>IF(K1919="总计","",INDEX(主数据!A:AD,MATCH(J1919,主数据!A:A,0),9))</f>
        <v>华西大区公司</v>
      </c>
      <c r="C1919" t="str">
        <f>IF(K1919="","",INDEX(主数据!A:AD,MATCH(J1919,主数据!A:A,0),11))</f>
        <v>成都东区</v>
      </c>
      <c r="D1919" t="str">
        <f t="shared" si="116"/>
        <v>CD35自来水费（简易征收）标准方式3.03</v>
      </c>
      <c r="E1919" s="13" t="str">
        <f t="shared" si="118"/>
        <v>3.03</v>
      </c>
      <c r="F1919" s="13" t="str">
        <f>IF(E1919="","",IFERROR(IF(IF(K1919="","",INDEX(收费标合同信息维护!A:Q,MATCH(D1919,收费标合同信息维护!J:J,0),10))=D1919,"有","无"),"无"))</f>
        <v>无</v>
      </c>
      <c r="G1919" s="13" t="str">
        <f t="shared" si="117"/>
        <v/>
      </c>
      <c r="H1919" s="13" t="str">
        <f t="shared" si="119"/>
        <v/>
      </c>
      <c r="I1919" s="13" t="str">
        <f>IF(G1919="","",IFERROR(IF(IF(K1919="","",INDEX(收费标合同信息维护!A:Q,MATCH(G1919,收费标合同信息维护!M:M,0),13))=G1919,"有","无"),"无"))</f>
        <v/>
      </c>
      <c r="J1919" s="3" t="s">
        <v>2500</v>
      </c>
      <c r="K1919" s="3" t="s">
        <v>10675</v>
      </c>
      <c r="L1919" s="3" t="s">
        <v>6615</v>
      </c>
      <c r="M1919" s="3" t="s">
        <v>6616</v>
      </c>
      <c r="N1919" s="3" t="s">
        <v>6603</v>
      </c>
      <c r="O1919" s="3" t="s">
        <v>6478</v>
      </c>
      <c r="P1919" s="3" t="s">
        <v>10694</v>
      </c>
      <c r="Q1919" s="3" t="s">
        <v>10695</v>
      </c>
      <c r="R1919" s="3" t="s">
        <v>6484</v>
      </c>
      <c r="S1919" s="3" t="s">
        <v>6491</v>
      </c>
      <c r="T1919" s="3" t="s">
        <v>6493</v>
      </c>
      <c r="U1919" s="3" t="s">
        <v>154</v>
      </c>
      <c r="V1919" s="3" t="s">
        <v>6769</v>
      </c>
      <c r="W1919" s="3" t="s">
        <v>154</v>
      </c>
      <c r="X1919" s="3" t="s">
        <v>154</v>
      </c>
      <c r="Y1919" s="3" t="s">
        <v>154</v>
      </c>
      <c r="Z1919" s="3" t="s">
        <v>154</v>
      </c>
      <c r="AA1919" s="3" t="s">
        <v>154</v>
      </c>
      <c r="AB1919" s="3" t="s">
        <v>154</v>
      </c>
      <c r="AC1919" s="3" t="s">
        <v>154</v>
      </c>
      <c r="AD1919" s="3" t="s">
        <v>6151</v>
      </c>
      <c r="AE1919" s="3" t="s">
        <v>6151</v>
      </c>
      <c r="AF1919" s="3" t="s">
        <v>154</v>
      </c>
      <c r="AG1919" s="3" t="s">
        <v>154</v>
      </c>
      <c r="AH1919" s="3" t="s">
        <v>6478</v>
      </c>
      <c r="AI1919" s="3" t="s">
        <v>6482</v>
      </c>
      <c r="AJ1919" s="3" t="s">
        <v>6489</v>
      </c>
    </row>
    <row r="1920" spans="1:36" ht="15">
      <c r="A1920" s="10">
        <v>2023</v>
      </c>
      <c r="B1920" t="str">
        <f>IF(K1920="总计","",INDEX(主数据!A:AD,MATCH(J1920,主数据!A:A,0),9))</f>
        <v>华西大区公司</v>
      </c>
      <c r="C1920" t="str">
        <f>IF(K1920="","",INDEX(主数据!A:AD,MATCH(J1920,主数据!A:A,0),11))</f>
        <v>成都东区</v>
      </c>
      <c r="D1920" t="str">
        <f t="shared" si="116"/>
        <v>CD35自来水费（简易征收）标准方式4.73</v>
      </c>
      <c r="E1920" s="13" t="str">
        <f t="shared" si="118"/>
        <v>4.73</v>
      </c>
      <c r="F1920" s="13" t="str">
        <f>IF(E1920="","",IFERROR(IF(IF(K1920="","",INDEX(收费标合同信息维护!A:Q,MATCH(D1920,收费标合同信息维护!J:J,0),10))=D1920,"有","无"),"无"))</f>
        <v>无</v>
      </c>
      <c r="G1920" s="13" t="str">
        <f t="shared" si="117"/>
        <v/>
      </c>
      <c r="H1920" s="13" t="str">
        <f t="shared" si="119"/>
        <v/>
      </c>
      <c r="I1920" s="13" t="str">
        <f>IF(G1920="","",IFERROR(IF(IF(K1920="","",INDEX(收费标合同信息维护!A:Q,MATCH(G1920,收费标合同信息维护!M:M,0),13))=G1920,"有","无"),"无"))</f>
        <v/>
      </c>
      <c r="J1920" s="3" t="s">
        <v>2500</v>
      </c>
      <c r="K1920" s="3" t="s">
        <v>10675</v>
      </c>
      <c r="L1920" s="3" t="s">
        <v>6615</v>
      </c>
      <c r="M1920" s="3" t="s">
        <v>6616</v>
      </c>
      <c r="N1920" s="3" t="s">
        <v>6603</v>
      </c>
      <c r="O1920" s="3" t="s">
        <v>6478</v>
      </c>
      <c r="P1920" s="3" t="s">
        <v>10696</v>
      </c>
      <c r="Q1920" s="3" t="s">
        <v>10697</v>
      </c>
      <c r="R1920" s="3" t="s">
        <v>6484</v>
      </c>
      <c r="S1920" s="3" t="s">
        <v>6491</v>
      </c>
      <c r="T1920" s="3" t="s">
        <v>7025</v>
      </c>
      <c r="U1920" s="3" t="s">
        <v>154</v>
      </c>
      <c r="V1920" s="3" t="s">
        <v>10698</v>
      </c>
      <c r="W1920" s="3" t="s">
        <v>154</v>
      </c>
      <c r="X1920" s="3" t="s">
        <v>154</v>
      </c>
      <c r="Y1920" s="3" t="s">
        <v>154</v>
      </c>
      <c r="Z1920" s="3" t="s">
        <v>154</v>
      </c>
      <c r="AA1920" s="3" t="s">
        <v>154</v>
      </c>
      <c r="AB1920" s="3" t="s">
        <v>154</v>
      </c>
      <c r="AC1920" s="3" t="s">
        <v>154</v>
      </c>
      <c r="AD1920" s="3" t="s">
        <v>6151</v>
      </c>
      <c r="AE1920" s="3" t="s">
        <v>6151</v>
      </c>
      <c r="AF1920" s="3" t="s">
        <v>154</v>
      </c>
      <c r="AG1920" s="3" t="s">
        <v>154</v>
      </c>
      <c r="AH1920" s="3" t="s">
        <v>6478</v>
      </c>
      <c r="AI1920" s="3" t="s">
        <v>6482</v>
      </c>
      <c r="AJ1920" s="3" t="s">
        <v>6489</v>
      </c>
    </row>
    <row r="1921" spans="1:36" ht="30">
      <c r="A1921" s="10">
        <v>2024</v>
      </c>
      <c r="B1921" t="str">
        <f>IF(K1921="总计","",INDEX(主数据!A:AD,MATCH(J1921,主数据!A:A,0),9))</f>
        <v>华西大区公司</v>
      </c>
      <c r="C1921" t="str">
        <f>IF(K1921="","",INDEX(主数据!A:AD,MATCH(J1921,主数据!A:A,0),11))</f>
        <v>成都西北区</v>
      </c>
      <c r="D1921" t="str">
        <f t="shared" si="116"/>
        <v>CD56物业服务费标准方式7.00</v>
      </c>
      <c r="E1921" s="13" t="str">
        <f t="shared" si="118"/>
        <v>7.00</v>
      </c>
      <c r="F1921" s="13" t="str">
        <f>IF(E1921="","",IFERROR(IF(IF(K1921="","",INDEX(收费标合同信息维护!A:Q,MATCH(D1921,收费标合同信息维护!J:J,0),10))=D1921,"有","无"),"无"))</f>
        <v>无</v>
      </c>
      <c r="G1921" s="13" t="str">
        <f t="shared" si="117"/>
        <v/>
      </c>
      <c r="H1921" s="13" t="str">
        <f t="shared" si="119"/>
        <v/>
      </c>
      <c r="I1921" s="13" t="str">
        <f>IF(G1921="","",IFERROR(IF(IF(K1921="","",INDEX(收费标合同信息维护!A:Q,MATCH(G1921,收费标合同信息维护!M:M,0),13))=G1921,"有","无"),"无"))</f>
        <v/>
      </c>
      <c r="J1921" s="3" t="s">
        <v>3616</v>
      </c>
      <c r="K1921" s="3" t="s">
        <v>10699</v>
      </c>
      <c r="L1921" s="3" t="s">
        <v>6025</v>
      </c>
      <c r="M1921" s="3" t="s">
        <v>6026</v>
      </c>
      <c r="N1921" s="3" t="s">
        <v>6477</v>
      </c>
      <c r="O1921" s="3" t="s">
        <v>6478</v>
      </c>
      <c r="P1921" s="3" t="s">
        <v>10700</v>
      </c>
      <c r="Q1921" s="3" t="s">
        <v>10701</v>
      </c>
      <c r="R1921" s="3" t="s">
        <v>6484</v>
      </c>
      <c r="S1921" s="3" t="s">
        <v>6627</v>
      </c>
      <c r="T1921" s="3" t="s">
        <v>7025</v>
      </c>
      <c r="U1921" s="3" t="s">
        <v>154</v>
      </c>
      <c r="V1921" s="3" t="s">
        <v>8606</v>
      </c>
      <c r="W1921" s="3" t="s">
        <v>154</v>
      </c>
      <c r="X1921" s="3" t="s">
        <v>154</v>
      </c>
      <c r="Y1921" s="3" t="s">
        <v>154</v>
      </c>
      <c r="Z1921" s="3" t="s">
        <v>154</v>
      </c>
      <c r="AA1921" s="3" t="s">
        <v>154</v>
      </c>
      <c r="AB1921" s="3" t="s">
        <v>154</v>
      </c>
      <c r="AC1921" s="3" t="s">
        <v>154</v>
      </c>
      <c r="AD1921" s="3" t="s">
        <v>6151</v>
      </c>
      <c r="AE1921" s="3" t="s">
        <v>6151</v>
      </c>
      <c r="AF1921" s="3" t="s">
        <v>6040</v>
      </c>
      <c r="AG1921" s="3" t="s">
        <v>154</v>
      </c>
      <c r="AH1921" s="3" t="s">
        <v>6478</v>
      </c>
      <c r="AI1921" s="3" t="s">
        <v>6482</v>
      </c>
      <c r="AJ1921" s="3" t="s">
        <v>42</v>
      </c>
    </row>
    <row r="1922" spans="1:36" ht="15">
      <c r="A1922" s="10">
        <v>2025</v>
      </c>
      <c r="B1922" t="str">
        <f>IF(K1922="总计","",INDEX(主数据!A:AD,MATCH(J1922,主数据!A:A,0),9))</f>
        <v>华西大区公司</v>
      </c>
      <c r="C1922" t="str">
        <f>IF(K1922="","",INDEX(主数据!A:AD,MATCH(J1922,主数据!A:A,0),11))</f>
        <v>成都西北区</v>
      </c>
      <c r="D1922" t="str">
        <f t="shared" ref="D1922:D1985" si="120">J1922&amp;M1922&amp;R1922&amp;E1922</f>
        <v>CD56物业服务费标准方式4.50</v>
      </c>
      <c r="E1922" s="13" t="str">
        <f t="shared" si="118"/>
        <v>4.50</v>
      </c>
      <c r="F1922" s="13" t="str">
        <f>IF(E1922="","",IFERROR(IF(IF(K1922="","",INDEX(收费标合同信息维护!A:Q,MATCH(D1922,收费标合同信息维护!J:J,0),10))=D1922,"有","无"),"无"))</f>
        <v>无</v>
      </c>
      <c r="G1922" s="13" t="str">
        <f t="shared" ref="G1922:G1985" si="121">IF(W1922="","",J1922&amp;M1922&amp;R1922&amp;H1922)</f>
        <v/>
      </c>
      <c r="H1922" s="13" t="str">
        <f t="shared" si="119"/>
        <v/>
      </c>
      <c r="I1922" s="13" t="str">
        <f>IF(G1922="","",IFERROR(IF(IF(K1922="","",INDEX(收费标合同信息维护!A:Q,MATCH(G1922,收费标合同信息维护!M:M,0),13))=G1922,"有","无"),"无"))</f>
        <v/>
      </c>
      <c r="J1922" s="3" t="s">
        <v>3616</v>
      </c>
      <c r="K1922" s="3" t="s">
        <v>10699</v>
      </c>
      <c r="L1922" s="3" t="s">
        <v>6025</v>
      </c>
      <c r="M1922" s="3" t="s">
        <v>6026</v>
      </c>
      <c r="N1922" s="3" t="s">
        <v>6477</v>
      </c>
      <c r="O1922" s="3" t="s">
        <v>6478</v>
      </c>
      <c r="P1922" s="3" t="s">
        <v>10702</v>
      </c>
      <c r="Q1922" s="3" t="s">
        <v>10703</v>
      </c>
      <c r="R1922" s="3" t="s">
        <v>6484</v>
      </c>
      <c r="S1922" s="3" t="s">
        <v>6627</v>
      </c>
      <c r="T1922" s="3" t="s">
        <v>7029</v>
      </c>
      <c r="U1922" s="3" t="s">
        <v>154</v>
      </c>
      <c r="V1922" s="3" t="s">
        <v>6507</v>
      </c>
      <c r="W1922" s="3" t="s">
        <v>154</v>
      </c>
      <c r="X1922" s="3" t="s">
        <v>154</v>
      </c>
      <c r="Y1922" s="3" t="s">
        <v>154</v>
      </c>
      <c r="Z1922" s="3" t="s">
        <v>154</v>
      </c>
      <c r="AA1922" s="3" t="s">
        <v>154</v>
      </c>
      <c r="AB1922" s="3" t="s">
        <v>154</v>
      </c>
      <c r="AC1922" s="3" t="s">
        <v>154</v>
      </c>
      <c r="AD1922" s="3" t="s">
        <v>6151</v>
      </c>
      <c r="AE1922" s="3" t="s">
        <v>6151</v>
      </c>
      <c r="AF1922" s="3" t="s">
        <v>6040</v>
      </c>
      <c r="AG1922" s="3" t="s">
        <v>154</v>
      </c>
      <c r="AH1922" s="3" t="s">
        <v>6478</v>
      </c>
      <c r="AI1922" s="3" t="s">
        <v>6482</v>
      </c>
      <c r="AJ1922" s="3" t="s">
        <v>10704</v>
      </c>
    </row>
    <row r="1923" spans="1:36" ht="15">
      <c r="A1923" s="10">
        <v>2026</v>
      </c>
      <c r="B1923" t="str">
        <f>IF(K1923="总计","",INDEX(主数据!A:AD,MATCH(J1923,主数据!A:A,0),9))</f>
        <v>华西大区公司</v>
      </c>
      <c r="C1923" t="str">
        <f>IF(K1923="","",INDEX(主数据!A:AD,MATCH(J1923,主数据!A:A,0),11))</f>
        <v>成都西北区</v>
      </c>
      <c r="D1923" t="str">
        <f t="shared" si="120"/>
        <v>CD56物业服务费标准方式4.50</v>
      </c>
      <c r="E1923" s="13" t="str">
        <f t="shared" ref="E1923:E1986" si="122">TEXT(IF(V1923="","",--V1923),"0.00")</f>
        <v>4.50</v>
      </c>
      <c r="F1923" s="13" t="str">
        <f>IF(E1923="","",IFERROR(IF(IF(K1923="","",INDEX(收费标合同信息维护!A:Q,MATCH(D1923,收费标合同信息维护!J:J,0),10))=D1923,"有","无"),"无"))</f>
        <v>无</v>
      </c>
      <c r="G1923" s="13" t="str">
        <f t="shared" si="121"/>
        <v/>
      </c>
      <c r="H1923" s="13" t="str">
        <f t="shared" ref="H1923:H1986" si="123">TEXT(IF(W1923="","",--W1923),"0.00")</f>
        <v/>
      </c>
      <c r="I1923" s="13" t="str">
        <f>IF(G1923="","",IFERROR(IF(IF(K1923="","",INDEX(收费标合同信息维护!A:Q,MATCH(G1923,收费标合同信息维护!M:M,0),13))=G1923,"有","无"),"无"))</f>
        <v/>
      </c>
      <c r="J1923" s="3" t="s">
        <v>3616</v>
      </c>
      <c r="K1923" s="3" t="s">
        <v>10699</v>
      </c>
      <c r="L1923" s="3" t="s">
        <v>6025</v>
      </c>
      <c r="M1923" s="3" t="s">
        <v>6026</v>
      </c>
      <c r="N1923" s="3" t="s">
        <v>6477</v>
      </c>
      <c r="O1923" s="3" t="s">
        <v>6478</v>
      </c>
      <c r="P1923" s="3" t="s">
        <v>10705</v>
      </c>
      <c r="Q1923" s="3" t="s">
        <v>10706</v>
      </c>
      <c r="R1923" s="3" t="s">
        <v>6484</v>
      </c>
      <c r="S1923" s="3" t="s">
        <v>6491</v>
      </c>
      <c r="T1923" s="3" t="s">
        <v>6506</v>
      </c>
      <c r="U1923" s="3" t="s">
        <v>154</v>
      </c>
      <c r="V1923" s="3" t="s">
        <v>6507</v>
      </c>
      <c r="W1923" s="3" t="s">
        <v>154</v>
      </c>
      <c r="X1923" s="3" t="s">
        <v>154</v>
      </c>
      <c r="Y1923" s="3" t="s">
        <v>154</v>
      </c>
      <c r="Z1923" s="3" t="s">
        <v>154</v>
      </c>
      <c r="AA1923" s="3" t="s">
        <v>154</v>
      </c>
      <c r="AB1923" s="3" t="s">
        <v>154</v>
      </c>
      <c r="AC1923" s="3" t="s">
        <v>154</v>
      </c>
      <c r="AD1923" s="3" t="s">
        <v>6151</v>
      </c>
      <c r="AE1923" s="3" t="s">
        <v>6151</v>
      </c>
      <c r="AF1923" s="3" t="s">
        <v>154</v>
      </c>
      <c r="AG1923" s="3" t="s">
        <v>154</v>
      </c>
      <c r="AH1923" s="3" t="s">
        <v>6478</v>
      </c>
      <c r="AI1923" s="3" t="s">
        <v>6482</v>
      </c>
      <c r="AJ1923" s="3" t="s">
        <v>6489</v>
      </c>
    </row>
    <row r="1924" spans="1:36" ht="15">
      <c r="A1924" s="10">
        <v>2027</v>
      </c>
      <c r="B1924" t="str">
        <f>IF(K1924="总计","",INDEX(主数据!A:AD,MATCH(J1924,主数据!A:A,0),9))</f>
        <v>华西大区公司</v>
      </c>
      <c r="C1924" t="str">
        <f>IF(K1924="","",INDEX(主数据!A:AD,MATCH(J1924,主数据!A:A,0),11))</f>
        <v>成都西北区</v>
      </c>
      <c r="D1924" t="str">
        <f t="shared" si="120"/>
        <v>CD56物业服务费标准方式7.00</v>
      </c>
      <c r="E1924" s="13" t="str">
        <f t="shared" si="122"/>
        <v>7.00</v>
      </c>
      <c r="F1924" s="13" t="str">
        <f>IF(E1924="","",IFERROR(IF(IF(K1924="","",INDEX(收费标合同信息维护!A:Q,MATCH(D1924,收费标合同信息维护!J:J,0),10))=D1924,"有","无"),"无"))</f>
        <v>无</v>
      </c>
      <c r="G1924" s="13" t="str">
        <f t="shared" si="121"/>
        <v/>
      </c>
      <c r="H1924" s="13" t="str">
        <f t="shared" si="123"/>
        <v/>
      </c>
      <c r="I1924" s="13" t="str">
        <f>IF(G1924="","",IFERROR(IF(IF(K1924="","",INDEX(收费标合同信息维护!A:Q,MATCH(G1924,收费标合同信息维护!M:M,0),13))=G1924,"有","无"),"无"))</f>
        <v/>
      </c>
      <c r="J1924" s="3" t="s">
        <v>3616</v>
      </c>
      <c r="K1924" s="3" t="s">
        <v>10699</v>
      </c>
      <c r="L1924" s="3" t="s">
        <v>6025</v>
      </c>
      <c r="M1924" s="3" t="s">
        <v>6026</v>
      </c>
      <c r="N1924" s="3" t="s">
        <v>6477</v>
      </c>
      <c r="O1924" s="3" t="s">
        <v>6478</v>
      </c>
      <c r="P1924" s="3" t="s">
        <v>6677</v>
      </c>
      <c r="Q1924" s="3" t="s">
        <v>6677</v>
      </c>
      <c r="R1924" s="3" t="s">
        <v>6484</v>
      </c>
      <c r="S1924" s="3" t="s">
        <v>6491</v>
      </c>
      <c r="T1924" s="3" t="s">
        <v>6506</v>
      </c>
      <c r="U1924" s="3" t="s">
        <v>154</v>
      </c>
      <c r="V1924" s="3" t="s">
        <v>8606</v>
      </c>
      <c r="W1924" s="3" t="s">
        <v>154</v>
      </c>
      <c r="X1924" s="3" t="s">
        <v>154</v>
      </c>
      <c r="Y1924" s="3" t="s">
        <v>154</v>
      </c>
      <c r="Z1924" s="3" t="s">
        <v>154</v>
      </c>
      <c r="AA1924" s="3" t="s">
        <v>154</v>
      </c>
      <c r="AB1924" s="3" t="s">
        <v>154</v>
      </c>
      <c r="AC1924" s="3" t="s">
        <v>154</v>
      </c>
      <c r="AD1924" s="3" t="s">
        <v>6151</v>
      </c>
      <c r="AE1924" s="3" t="s">
        <v>6151</v>
      </c>
      <c r="AF1924" s="3" t="s">
        <v>154</v>
      </c>
      <c r="AG1924" s="3" t="s">
        <v>154</v>
      </c>
      <c r="AH1924" s="3" t="s">
        <v>6478</v>
      </c>
      <c r="AI1924" s="3" t="s">
        <v>6482</v>
      </c>
      <c r="AJ1924" s="3" t="s">
        <v>6489</v>
      </c>
    </row>
    <row r="1925" spans="1:36" ht="30">
      <c r="A1925" s="10">
        <v>2028</v>
      </c>
      <c r="B1925" t="str">
        <f>IF(K1925="总计","",INDEX(主数据!A:AD,MATCH(J1925,主数据!A:A,0),9))</f>
        <v>华西大区公司</v>
      </c>
      <c r="C1925" t="str">
        <f>IF(K1925="","",INDEX(主数据!A:AD,MATCH(J1925,主数据!A:A,0),11))</f>
        <v>成都西北区</v>
      </c>
      <c r="D1925" t="str">
        <f t="shared" si="120"/>
        <v>CD56生活垃圾清运费-委托清运定额</v>
      </c>
      <c r="E1925" s="13" t="str">
        <f t="shared" si="122"/>
        <v/>
      </c>
      <c r="F1925" s="13" t="str">
        <f>IF(E1925="","",IFERROR(IF(IF(K1925="","",INDEX(收费标合同信息维护!A:Q,MATCH(D1925,收费标合同信息维护!J:J,0),10))=D1925,"有","无"),"无"))</f>
        <v/>
      </c>
      <c r="G1925" s="13" t="str">
        <f t="shared" si="121"/>
        <v>CD56生活垃圾清运费-委托清运定额18.00</v>
      </c>
      <c r="H1925" s="13" t="str">
        <f t="shared" si="123"/>
        <v>18.00</v>
      </c>
      <c r="I1925" s="13" t="str">
        <f>IF(G1925="","",IFERROR(IF(IF(K1925="","",INDEX(收费标合同信息维护!A:Q,MATCH(G1925,收费标合同信息维护!M:M,0),13))=G1925,"有","无"),"无"))</f>
        <v>无</v>
      </c>
      <c r="J1925" s="3" t="s">
        <v>3616</v>
      </c>
      <c r="K1925" s="3" t="s">
        <v>10699</v>
      </c>
      <c r="L1925" s="3" t="s">
        <v>6630</v>
      </c>
      <c r="M1925" s="3" t="s">
        <v>6631</v>
      </c>
      <c r="N1925" s="3" t="s">
        <v>6477</v>
      </c>
      <c r="O1925" s="3" t="s">
        <v>6478</v>
      </c>
      <c r="P1925" s="3" t="s">
        <v>10707</v>
      </c>
      <c r="Q1925" s="3" t="s">
        <v>10708</v>
      </c>
      <c r="R1925" s="3" t="s">
        <v>6490</v>
      </c>
      <c r="S1925" s="3" t="s">
        <v>6491</v>
      </c>
      <c r="T1925" s="3" t="s">
        <v>6510</v>
      </c>
      <c r="U1925" s="3" t="s">
        <v>154</v>
      </c>
      <c r="V1925" s="3" t="s">
        <v>154</v>
      </c>
      <c r="W1925" s="3" t="s">
        <v>8650</v>
      </c>
      <c r="X1925" s="3" t="s">
        <v>154</v>
      </c>
      <c r="Y1925" s="3" t="s">
        <v>154</v>
      </c>
      <c r="Z1925" s="3" t="s">
        <v>154</v>
      </c>
      <c r="AA1925" s="3" t="s">
        <v>154</v>
      </c>
      <c r="AB1925" s="3" t="s">
        <v>154</v>
      </c>
      <c r="AC1925" s="3" t="s">
        <v>154</v>
      </c>
      <c r="AD1925" s="3" t="s">
        <v>6151</v>
      </c>
      <c r="AE1925" s="3" t="s">
        <v>6151</v>
      </c>
      <c r="AF1925" s="3" t="s">
        <v>154</v>
      </c>
      <c r="AG1925" s="3" t="s">
        <v>154</v>
      </c>
      <c r="AH1925" s="3" t="s">
        <v>6478</v>
      </c>
      <c r="AI1925" s="3" t="s">
        <v>6482</v>
      </c>
      <c r="AJ1925" s="3" t="s">
        <v>6031</v>
      </c>
    </row>
    <row r="1926" spans="1:36" ht="30">
      <c r="A1926" s="10">
        <v>2029</v>
      </c>
      <c r="B1926" t="str">
        <f>IF(K1926="总计","",INDEX(主数据!A:AD,MATCH(J1926,主数据!A:A,0),9))</f>
        <v>华西大区公司</v>
      </c>
      <c r="C1926" t="str">
        <f>IF(K1926="","",INDEX(主数据!A:AD,MATCH(J1926,主数据!A:A,0),11))</f>
        <v>成都西北区</v>
      </c>
      <c r="D1926" t="str">
        <f t="shared" si="120"/>
        <v>CD56生活垃圾清运费-委托清运定额</v>
      </c>
      <c r="E1926" s="13" t="str">
        <f t="shared" si="122"/>
        <v/>
      </c>
      <c r="F1926" s="13" t="str">
        <f>IF(E1926="","",IFERROR(IF(IF(K1926="","",INDEX(收费标合同信息维护!A:Q,MATCH(D1926,收费标合同信息维护!J:J,0),10))=D1926,"有","无"),"无"))</f>
        <v/>
      </c>
      <c r="G1926" s="13" t="str">
        <f t="shared" si="121"/>
        <v>CD56生活垃圾清运费-委托清运定额8.00</v>
      </c>
      <c r="H1926" s="13" t="str">
        <f t="shared" si="123"/>
        <v>8.00</v>
      </c>
      <c r="I1926" s="13" t="str">
        <f>IF(G1926="","",IFERROR(IF(IF(K1926="","",INDEX(收费标合同信息维护!A:Q,MATCH(G1926,收费标合同信息维护!M:M,0),13))=G1926,"有","无"),"无"))</f>
        <v>无</v>
      </c>
      <c r="J1926" s="3" t="s">
        <v>3616</v>
      </c>
      <c r="K1926" s="3" t="s">
        <v>10699</v>
      </c>
      <c r="L1926" s="3" t="s">
        <v>6630</v>
      </c>
      <c r="M1926" s="3" t="s">
        <v>6631</v>
      </c>
      <c r="N1926" s="3" t="s">
        <v>6477</v>
      </c>
      <c r="O1926" s="3" t="s">
        <v>6478</v>
      </c>
      <c r="P1926" s="3" t="s">
        <v>10709</v>
      </c>
      <c r="Q1926" s="3" t="s">
        <v>10710</v>
      </c>
      <c r="R1926" s="3" t="s">
        <v>6490</v>
      </c>
      <c r="S1926" s="3" t="s">
        <v>6491</v>
      </c>
      <c r="T1926" s="3" t="s">
        <v>6510</v>
      </c>
      <c r="U1926" s="3" t="s">
        <v>154</v>
      </c>
      <c r="V1926" s="3" t="s">
        <v>154</v>
      </c>
      <c r="W1926" s="3" t="s">
        <v>6851</v>
      </c>
      <c r="X1926" s="3" t="s">
        <v>154</v>
      </c>
      <c r="Y1926" s="3" t="s">
        <v>154</v>
      </c>
      <c r="Z1926" s="3" t="s">
        <v>154</v>
      </c>
      <c r="AA1926" s="3" t="s">
        <v>154</v>
      </c>
      <c r="AB1926" s="3" t="s">
        <v>154</v>
      </c>
      <c r="AC1926" s="3" t="s">
        <v>154</v>
      </c>
      <c r="AD1926" s="3" t="s">
        <v>6151</v>
      </c>
      <c r="AE1926" s="3" t="s">
        <v>6151</v>
      </c>
      <c r="AF1926" s="3" t="s">
        <v>154</v>
      </c>
      <c r="AG1926" s="3" t="s">
        <v>154</v>
      </c>
      <c r="AH1926" s="3" t="s">
        <v>6478</v>
      </c>
      <c r="AI1926" s="3" t="s">
        <v>6482</v>
      </c>
      <c r="AJ1926" s="3" t="s">
        <v>10711</v>
      </c>
    </row>
    <row r="1927" spans="1:36" ht="30">
      <c r="A1927" s="10">
        <v>2030</v>
      </c>
      <c r="B1927" t="str">
        <f>IF(K1927="总计","",INDEX(主数据!A:AD,MATCH(J1927,主数据!A:A,0),9))</f>
        <v>华西大区公司</v>
      </c>
      <c r="C1927" t="str">
        <f>IF(K1927="","",INDEX(主数据!A:AD,MATCH(J1927,主数据!A:A,0),11))</f>
        <v>成都西北区</v>
      </c>
      <c r="D1927" t="str">
        <f t="shared" si="120"/>
        <v>CD56开发商委托停车租赁费（固定）定额</v>
      </c>
      <c r="E1927" s="13" t="str">
        <f t="shared" si="122"/>
        <v/>
      </c>
      <c r="F1927" s="13" t="str">
        <f>IF(E1927="","",IFERROR(IF(IF(K1927="","",INDEX(收费标合同信息维护!A:Q,MATCH(D1927,收费标合同信息维护!J:J,0),10))=D1927,"有","无"),"无"))</f>
        <v/>
      </c>
      <c r="G1927" s="13" t="str">
        <f t="shared" si="121"/>
        <v>CD56开发商委托停车租赁费（固定）定额100.00</v>
      </c>
      <c r="H1927" s="13" t="str">
        <f t="shared" si="123"/>
        <v>100.00</v>
      </c>
      <c r="I1927" s="13" t="str">
        <f>IF(G1927="","",IFERROR(IF(IF(K1927="","",INDEX(收费标合同信息维护!A:Q,MATCH(G1927,收费标合同信息维护!M:M,0),13))=G1927,"有","无"),"无"))</f>
        <v>无</v>
      </c>
      <c r="J1927" s="3" t="s">
        <v>3616</v>
      </c>
      <c r="K1927" s="3" t="s">
        <v>10699</v>
      </c>
      <c r="L1927" s="3" t="s">
        <v>6818</v>
      </c>
      <c r="M1927" s="3" t="s">
        <v>6819</v>
      </c>
      <c r="N1927" s="3" t="s">
        <v>6477</v>
      </c>
      <c r="O1927" s="3" t="s">
        <v>6478</v>
      </c>
      <c r="P1927" s="3" t="s">
        <v>10712</v>
      </c>
      <c r="Q1927" s="3" t="s">
        <v>10713</v>
      </c>
      <c r="R1927" s="3" t="s">
        <v>6490</v>
      </c>
      <c r="S1927" s="3" t="s">
        <v>6491</v>
      </c>
      <c r="T1927" s="3" t="s">
        <v>6548</v>
      </c>
      <c r="U1927" s="3" t="s">
        <v>154</v>
      </c>
      <c r="V1927" s="3" t="s">
        <v>154</v>
      </c>
      <c r="W1927" s="3" t="s">
        <v>6743</v>
      </c>
      <c r="X1927" s="3" t="s">
        <v>154</v>
      </c>
      <c r="Y1927" s="3" t="s">
        <v>154</v>
      </c>
      <c r="Z1927" s="3" t="s">
        <v>154</v>
      </c>
      <c r="AA1927" s="3" t="s">
        <v>154</v>
      </c>
      <c r="AB1927" s="3" t="s">
        <v>154</v>
      </c>
      <c r="AC1927" s="3" t="s">
        <v>154</v>
      </c>
      <c r="AD1927" s="3" t="s">
        <v>6151</v>
      </c>
      <c r="AE1927" s="3" t="s">
        <v>6151</v>
      </c>
      <c r="AF1927" s="3" t="s">
        <v>6040</v>
      </c>
      <c r="AG1927" s="3" t="s">
        <v>154</v>
      </c>
      <c r="AH1927" s="3" t="s">
        <v>6478</v>
      </c>
      <c r="AI1927" s="3" t="s">
        <v>6482</v>
      </c>
      <c r="AJ1927" s="3" t="s">
        <v>23</v>
      </c>
    </row>
    <row r="1928" spans="1:36" ht="30">
      <c r="A1928" s="10">
        <v>2031</v>
      </c>
      <c r="B1928" t="str">
        <f>IF(K1928="总计","",INDEX(主数据!A:AD,MATCH(J1928,主数据!A:A,0),9))</f>
        <v>华西大区公司</v>
      </c>
      <c r="C1928" t="str">
        <f>IF(K1928="","",INDEX(主数据!A:AD,MATCH(J1928,主数据!A:A,0),11))</f>
        <v>成都西北区</v>
      </c>
      <c r="D1928" t="str">
        <f t="shared" si="120"/>
        <v>CD56小业主委托停车管理费（固定）定额</v>
      </c>
      <c r="E1928" s="13" t="str">
        <f t="shared" si="122"/>
        <v/>
      </c>
      <c r="F1928" s="13" t="str">
        <f>IF(E1928="","",IFERROR(IF(IF(K1928="","",INDEX(收费标合同信息维护!A:Q,MATCH(D1928,收费标合同信息维护!J:J,0),10))=D1928,"有","无"),"无"))</f>
        <v/>
      </c>
      <c r="G1928" s="13" t="str">
        <f t="shared" si="121"/>
        <v>CD56小业主委托停车管理费（固定）定额100.00</v>
      </c>
      <c r="H1928" s="13" t="str">
        <f t="shared" si="123"/>
        <v>100.00</v>
      </c>
      <c r="I1928" s="13" t="str">
        <f>IF(G1928="","",IFERROR(IF(IF(K1928="","",INDEX(收费标合同信息维护!A:Q,MATCH(G1928,收费标合同信息维护!M:M,0),13))=G1928,"有","无"),"无"))</f>
        <v>无</v>
      </c>
      <c r="J1928" s="3" t="s">
        <v>3616</v>
      </c>
      <c r="K1928" s="3" t="s">
        <v>10699</v>
      </c>
      <c r="L1928" s="3" t="s">
        <v>7013</v>
      </c>
      <c r="M1928" s="3" t="s">
        <v>7014</v>
      </c>
      <c r="N1928" s="3" t="s">
        <v>6477</v>
      </c>
      <c r="O1928" s="3" t="s">
        <v>6478</v>
      </c>
      <c r="P1928" s="3" t="s">
        <v>10714</v>
      </c>
      <c r="Q1928" s="3" t="s">
        <v>7014</v>
      </c>
      <c r="R1928" s="3" t="s">
        <v>6490</v>
      </c>
      <c r="S1928" s="3" t="s">
        <v>6491</v>
      </c>
      <c r="T1928" s="3" t="s">
        <v>6800</v>
      </c>
      <c r="U1928" s="3" t="s">
        <v>154</v>
      </c>
      <c r="V1928" s="3" t="s">
        <v>154</v>
      </c>
      <c r="W1928" s="3" t="s">
        <v>6743</v>
      </c>
      <c r="X1928" s="3" t="s">
        <v>154</v>
      </c>
      <c r="Y1928" s="3" t="s">
        <v>154</v>
      </c>
      <c r="Z1928" s="3" t="s">
        <v>154</v>
      </c>
      <c r="AA1928" s="3" t="s">
        <v>154</v>
      </c>
      <c r="AB1928" s="3" t="s">
        <v>154</v>
      </c>
      <c r="AC1928" s="3" t="s">
        <v>154</v>
      </c>
      <c r="AD1928" s="3" t="s">
        <v>6151</v>
      </c>
      <c r="AE1928" s="3" t="s">
        <v>6151</v>
      </c>
      <c r="AF1928" s="3" t="s">
        <v>6040</v>
      </c>
      <c r="AG1928" s="3" t="s">
        <v>154</v>
      </c>
      <c r="AH1928" s="3" t="s">
        <v>6478</v>
      </c>
      <c r="AI1928" s="3" t="s">
        <v>6482</v>
      </c>
      <c r="AJ1928" s="3" t="s">
        <v>18171</v>
      </c>
    </row>
    <row r="1929" spans="1:36" ht="30">
      <c r="A1929" s="10">
        <v>2032</v>
      </c>
      <c r="B1929" t="str">
        <f>IF(K1929="总计","",INDEX(主数据!A:AD,MATCH(J1929,主数据!A:A,0),9))</f>
        <v>华西大区公司</v>
      </c>
      <c r="C1929" t="str">
        <f>IF(K1929="","",INDEX(主数据!A:AD,MATCH(J1929,主数据!A:A,0),11))</f>
        <v>成都西北区</v>
      </c>
      <c r="D1929" t="str">
        <f t="shared" si="120"/>
        <v>CD56小业主委托停车管理费（固定）定额</v>
      </c>
      <c r="E1929" s="13" t="str">
        <f t="shared" si="122"/>
        <v/>
      </c>
      <c r="F1929" s="13" t="str">
        <f>IF(E1929="","",IFERROR(IF(IF(K1929="","",INDEX(收费标合同信息维护!A:Q,MATCH(D1929,收费标合同信息维护!J:J,0),10))=D1929,"有","无"),"无"))</f>
        <v/>
      </c>
      <c r="G1929" s="13" t="str">
        <f t="shared" si="121"/>
        <v>CD56小业主委托停车管理费（固定）定额200.00</v>
      </c>
      <c r="H1929" s="13" t="str">
        <f t="shared" si="123"/>
        <v>200.00</v>
      </c>
      <c r="I1929" s="13" t="str">
        <f>IF(G1929="","",IFERROR(IF(IF(K1929="","",INDEX(收费标合同信息维护!A:Q,MATCH(G1929,收费标合同信息维护!M:M,0),13))=G1929,"有","无"),"无"))</f>
        <v>无</v>
      </c>
      <c r="J1929" s="3" t="s">
        <v>3616</v>
      </c>
      <c r="K1929" s="3" t="s">
        <v>10699</v>
      </c>
      <c r="L1929" s="3" t="s">
        <v>7013</v>
      </c>
      <c r="M1929" s="3" t="s">
        <v>7014</v>
      </c>
      <c r="N1929" s="3" t="s">
        <v>6477</v>
      </c>
      <c r="O1929" s="3" t="s">
        <v>6478</v>
      </c>
      <c r="P1929" s="3" t="s">
        <v>10716</v>
      </c>
      <c r="Q1929" s="3" t="s">
        <v>10717</v>
      </c>
      <c r="R1929" s="3" t="s">
        <v>6490</v>
      </c>
      <c r="S1929" s="3" t="s">
        <v>6491</v>
      </c>
      <c r="T1929" s="3" t="s">
        <v>6690</v>
      </c>
      <c r="U1929" s="3" t="s">
        <v>154</v>
      </c>
      <c r="V1929" s="3" t="s">
        <v>154</v>
      </c>
      <c r="W1929" s="3" t="s">
        <v>6698</v>
      </c>
      <c r="X1929" s="3" t="s">
        <v>154</v>
      </c>
      <c r="Y1929" s="3" t="s">
        <v>154</v>
      </c>
      <c r="Z1929" s="3" t="s">
        <v>154</v>
      </c>
      <c r="AA1929" s="3" t="s">
        <v>154</v>
      </c>
      <c r="AB1929" s="3" t="s">
        <v>154</v>
      </c>
      <c r="AC1929" s="3" t="s">
        <v>154</v>
      </c>
      <c r="AD1929" s="3" t="s">
        <v>6151</v>
      </c>
      <c r="AE1929" s="3" t="s">
        <v>6151</v>
      </c>
      <c r="AF1929" s="3" t="s">
        <v>6040</v>
      </c>
      <c r="AG1929" s="3" t="s">
        <v>154</v>
      </c>
      <c r="AH1929" s="3" t="s">
        <v>6478</v>
      </c>
      <c r="AI1929" s="3" t="s">
        <v>6482</v>
      </c>
      <c r="AJ1929" s="3" t="s">
        <v>23</v>
      </c>
    </row>
    <row r="1930" spans="1:36" ht="30">
      <c r="A1930" s="10">
        <v>2033</v>
      </c>
      <c r="B1930" t="str">
        <f>IF(K1930="总计","",INDEX(主数据!A:AD,MATCH(J1930,主数据!A:A,0),9))</f>
        <v>华西大区公司</v>
      </c>
      <c r="C1930" t="str">
        <f>IF(K1930="","",INDEX(主数据!A:AD,MATCH(J1930,主数据!A:A,0),11))</f>
        <v>成都西北区</v>
      </c>
      <c r="D1930" t="str">
        <f t="shared" si="120"/>
        <v>CD56小业主委托停车管理费（固定）定额</v>
      </c>
      <c r="E1930" s="13" t="str">
        <f t="shared" si="122"/>
        <v/>
      </c>
      <c r="F1930" s="13" t="str">
        <f>IF(E1930="","",IFERROR(IF(IF(K1930="","",INDEX(收费标合同信息维护!A:Q,MATCH(D1930,收费标合同信息维护!J:J,0),10))=D1930,"有","无"),"无"))</f>
        <v/>
      </c>
      <c r="G1930" s="13" t="str">
        <f t="shared" si="121"/>
        <v>CD56小业主委托停车管理费（固定）定额300.00</v>
      </c>
      <c r="H1930" s="13" t="str">
        <f t="shared" si="123"/>
        <v>300.00</v>
      </c>
      <c r="I1930" s="13" t="str">
        <f>IF(G1930="","",IFERROR(IF(IF(K1930="","",INDEX(收费标合同信息维护!A:Q,MATCH(G1930,收费标合同信息维护!M:M,0),13))=G1930,"有","无"),"无"))</f>
        <v>无</v>
      </c>
      <c r="J1930" s="3" t="s">
        <v>3616</v>
      </c>
      <c r="K1930" s="3" t="s">
        <v>10699</v>
      </c>
      <c r="L1930" s="3" t="s">
        <v>7013</v>
      </c>
      <c r="M1930" s="3" t="s">
        <v>7014</v>
      </c>
      <c r="N1930" s="3" t="s">
        <v>6477</v>
      </c>
      <c r="O1930" s="3" t="s">
        <v>6478</v>
      </c>
      <c r="P1930" s="3" t="s">
        <v>10718</v>
      </c>
      <c r="Q1930" s="3" t="s">
        <v>10719</v>
      </c>
      <c r="R1930" s="3" t="s">
        <v>6490</v>
      </c>
      <c r="S1930" s="3" t="s">
        <v>6491</v>
      </c>
      <c r="T1930" s="3" t="s">
        <v>6690</v>
      </c>
      <c r="U1930" s="3" t="s">
        <v>154</v>
      </c>
      <c r="V1930" s="3" t="s">
        <v>154</v>
      </c>
      <c r="W1930" s="3" t="s">
        <v>6719</v>
      </c>
      <c r="X1930" s="3" t="s">
        <v>154</v>
      </c>
      <c r="Y1930" s="3" t="s">
        <v>154</v>
      </c>
      <c r="Z1930" s="3" t="s">
        <v>154</v>
      </c>
      <c r="AA1930" s="3" t="s">
        <v>154</v>
      </c>
      <c r="AB1930" s="3" t="s">
        <v>154</v>
      </c>
      <c r="AC1930" s="3" t="s">
        <v>154</v>
      </c>
      <c r="AD1930" s="3" t="s">
        <v>6151</v>
      </c>
      <c r="AE1930" s="3" t="s">
        <v>6151</v>
      </c>
      <c r="AF1930" s="3" t="s">
        <v>6040</v>
      </c>
      <c r="AG1930" s="3" t="s">
        <v>154</v>
      </c>
      <c r="AH1930" s="3" t="s">
        <v>6478</v>
      </c>
      <c r="AI1930" s="3" t="s">
        <v>6482</v>
      </c>
      <c r="AJ1930" s="3" t="s">
        <v>6032</v>
      </c>
    </row>
    <row r="1931" spans="1:36" ht="15">
      <c r="A1931" s="10">
        <v>2034</v>
      </c>
      <c r="B1931" t="str">
        <f>IF(K1931="总计","",INDEX(主数据!A:AD,MATCH(J1931,主数据!A:A,0),9))</f>
        <v>华西大区公司</v>
      </c>
      <c r="C1931" t="str">
        <f>IF(K1931="","",INDEX(主数据!A:AD,MATCH(J1931,主数据!A:A,0),11))</f>
        <v>成都西北区</v>
      </c>
      <c r="D1931" t="str">
        <f t="shared" si="120"/>
        <v>CD56电费标准方式0.86</v>
      </c>
      <c r="E1931" s="13" t="str">
        <f t="shared" si="122"/>
        <v>0.86</v>
      </c>
      <c r="F1931" s="13" t="str">
        <f>IF(E1931="","",IFERROR(IF(IF(K1931="","",INDEX(收费标合同信息维护!A:Q,MATCH(D1931,收费标合同信息维护!J:J,0),10))=D1931,"有","无"),"无"))</f>
        <v>无</v>
      </c>
      <c r="G1931" s="13" t="str">
        <f t="shared" si="121"/>
        <v/>
      </c>
      <c r="H1931" s="13" t="str">
        <f t="shared" si="123"/>
        <v/>
      </c>
      <c r="I1931" s="13" t="str">
        <f>IF(G1931="","",IFERROR(IF(IF(K1931="","",INDEX(收费标合同信息维护!A:Q,MATCH(G1931,收费标合同信息维护!M:M,0),13))=G1931,"有","无"),"无"))</f>
        <v/>
      </c>
      <c r="J1931" s="3" t="s">
        <v>3616</v>
      </c>
      <c r="K1931" s="3" t="s">
        <v>10699</v>
      </c>
      <c r="L1931" s="3" t="s">
        <v>6601</v>
      </c>
      <c r="M1931" s="3" t="s">
        <v>6602</v>
      </c>
      <c r="N1931" s="3" t="s">
        <v>6603</v>
      </c>
      <c r="O1931" s="3" t="s">
        <v>6478</v>
      </c>
      <c r="P1931" s="3" t="s">
        <v>8696</v>
      </c>
      <c r="Q1931" s="3" t="s">
        <v>8660</v>
      </c>
      <c r="R1931" s="3" t="s">
        <v>6484</v>
      </c>
      <c r="S1931" s="3" t="s">
        <v>6491</v>
      </c>
      <c r="T1931" s="3" t="s">
        <v>6915</v>
      </c>
      <c r="U1931" s="3" t="s">
        <v>154</v>
      </c>
      <c r="V1931" s="3" t="s">
        <v>8661</v>
      </c>
      <c r="W1931" s="3" t="s">
        <v>154</v>
      </c>
      <c r="X1931" s="3" t="s">
        <v>154</v>
      </c>
      <c r="Y1931" s="3" t="s">
        <v>154</v>
      </c>
      <c r="Z1931" s="3" t="s">
        <v>154</v>
      </c>
      <c r="AA1931" s="3" t="s">
        <v>154</v>
      </c>
      <c r="AB1931" s="3" t="s">
        <v>154</v>
      </c>
      <c r="AC1931" s="3" t="s">
        <v>154</v>
      </c>
      <c r="AD1931" s="3" t="s">
        <v>6151</v>
      </c>
      <c r="AE1931" s="3" t="s">
        <v>6151</v>
      </c>
      <c r="AF1931" s="3" t="s">
        <v>154</v>
      </c>
      <c r="AG1931" s="3" t="s">
        <v>154</v>
      </c>
      <c r="AH1931" s="3" t="s">
        <v>6478</v>
      </c>
      <c r="AI1931" s="3" t="s">
        <v>6482</v>
      </c>
      <c r="AJ1931" s="3" t="s">
        <v>6489</v>
      </c>
    </row>
    <row r="1932" spans="1:36" ht="15">
      <c r="A1932" s="10">
        <v>2035</v>
      </c>
      <c r="B1932" t="str">
        <f>IF(K1932="总计","",INDEX(主数据!A:AD,MATCH(J1932,主数据!A:A,0),9))</f>
        <v>华西大区公司</v>
      </c>
      <c r="C1932" t="str">
        <f>IF(K1932="","",INDEX(主数据!A:AD,MATCH(J1932,主数据!A:A,0),11))</f>
        <v>成都西北区</v>
      </c>
      <c r="D1932" t="str">
        <f t="shared" si="120"/>
        <v>CD56自来水费（简易征收）标准方式3.03</v>
      </c>
      <c r="E1932" s="13" t="str">
        <f t="shared" si="122"/>
        <v>3.03</v>
      </c>
      <c r="F1932" s="13" t="str">
        <f>IF(E1932="","",IFERROR(IF(IF(K1932="","",INDEX(收费标合同信息维护!A:Q,MATCH(D1932,收费标合同信息维护!J:J,0),10))=D1932,"有","无"),"无"))</f>
        <v>无</v>
      </c>
      <c r="G1932" s="13" t="str">
        <f t="shared" si="121"/>
        <v/>
      </c>
      <c r="H1932" s="13" t="str">
        <f t="shared" si="123"/>
        <v/>
      </c>
      <c r="I1932" s="13" t="str">
        <f>IF(G1932="","",IFERROR(IF(IF(K1932="","",INDEX(收费标合同信息维护!A:Q,MATCH(G1932,收费标合同信息维护!M:M,0),13))=G1932,"有","无"),"无"))</f>
        <v/>
      </c>
      <c r="J1932" s="3" t="s">
        <v>3616</v>
      </c>
      <c r="K1932" s="3" t="s">
        <v>10699</v>
      </c>
      <c r="L1932" s="3" t="s">
        <v>6615</v>
      </c>
      <c r="M1932" s="3" t="s">
        <v>6616</v>
      </c>
      <c r="N1932" s="3" t="s">
        <v>6603</v>
      </c>
      <c r="O1932" s="3" t="s">
        <v>6478</v>
      </c>
      <c r="P1932" s="3" t="s">
        <v>10720</v>
      </c>
      <c r="Q1932" s="3" t="s">
        <v>10721</v>
      </c>
      <c r="R1932" s="3" t="s">
        <v>6484</v>
      </c>
      <c r="S1932" s="3" t="s">
        <v>6491</v>
      </c>
      <c r="T1932" s="3" t="s">
        <v>7996</v>
      </c>
      <c r="U1932" s="3" t="s">
        <v>154</v>
      </c>
      <c r="V1932" s="3" t="s">
        <v>6769</v>
      </c>
      <c r="W1932" s="3" t="s">
        <v>154</v>
      </c>
      <c r="X1932" s="3" t="s">
        <v>154</v>
      </c>
      <c r="Y1932" s="3" t="s">
        <v>154</v>
      </c>
      <c r="Z1932" s="3" t="s">
        <v>154</v>
      </c>
      <c r="AA1932" s="3" t="s">
        <v>154</v>
      </c>
      <c r="AB1932" s="3" t="s">
        <v>154</v>
      </c>
      <c r="AC1932" s="3" t="s">
        <v>154</v>
      </c>
      <c r="AD1932" s="3" t="s">
        <v>6151</v>
      </c>
      <c r="AE1932" s="3" t="s">
        <v>6151</v>
      </c>
      <c r="AF1932" s="3" t="s">
        <v>154</v>
      </c>
      <c r="AG1932" s="3" t="s">
        <v>154</v>
      </c>
      <c r="AH1932" s="3" t="s">
        <v>6478</v>
      </c>
      <c r="AI1932" s="3" t="s">
        <v>6482</v>
      </c>
      <c r="AJ1932" s="3" t="s">
        <v>6489</v>
      </c>
    </row>
    <row r="1933" spans="1:36" ht="30">
      <c r="A1933" s="10">
        <v>2036</v>
      </c>
      <c r="B1933" t="str">
        <f>IF(K1933="总计","",INDEX(主数据!A:AD,MATCH(J1933,主数据!A:A,0),9))</f>
        <v>华西大区公司</v>
      </c>
      <c r="C1933" t="str">
        <f>IF(K1933="","",INDEX(主数据!A:AD,MATCH(J1933,主数据!A:A,0),11))</f>
        <v>重庆北区</v>
      </c>
      <c r="D1933" t="str">
        <f t="shared" si="120"/>
        <v>CQ39物业服务费标准方式6.00</v>
      </c>
      <c r="E1933" s="13" t="str">
        <f t="shared" si="122"/>
        <v>6.00</v>
      </c>
      <c r="F1933" s="13" t="str">
        <f>IF(E1933="","",IFERROR(IF(IF(K1933="","",INDEX(收费标合同信息维护!A:Q,MATCH(D1933,收费标合同信息维护!J:J,0),10))=D1933,"有","无"),"无"))</f>
        <v>无</v>
      </c>
      <c r="G1933" s="13" t="str">
        <f t="shared" si="121"/>
        <v/>
      </c>
      <c r="H1933" s="13" t="str">
        <f t="shared" si="123"/>
        <v/>
      </c>
      <c r="I1933" s="13" t="str">
        <f>IF(G1933="","",IFERROR(IF(IF(K1933="","",INDEX(收费标合同信息维护!A:Q,MATCH(G1933,收费标合同信息维护!M:M,0),13))=G1933,"有","无"),"无"))</f>
        <v/>
      </c>
      <c r="J1933" s="3" t="s">
        <v>4005</v>
      </c>
      <c r="K1933" s="3" t="s">
        <v>10722</v>
      </c>
      <c r="L1933" s="3" t="s">
        <v>6025</v>
      </c>
      <c r="M1933" s="3" t="s">
        <v>6026</v>
      </c>
      <c r="N1933" s="3" t="s">
        <v>6477</v>
      </c>
      <c r="O1933" s="3" t="s">
        <v>6478</v>
      </c>
      <c r="P1933" s="3" t="s">
        <v>10723</v>
      </c>
      <c r="Q1933" s="3" t="s">
        <v>10724</v>
      </c>
      <c r="R1933" s="3" t="s">
        <v>6484</v>
      </c>
      <c r="S1933" s="3" t="s">
        <v>6491</v>
      </c>
      <c r="T1933" s="3" t="s">
        <v>10725</v>
      </c>
      <c r="U1933" s="3" t="s">
        <v>154</v>
      </c>
      <c r="V1933" s="3" t="s">
        <v>6634</v>
      </c>
      <c r="W1933" s="3" t="s">
        <v>154</v>
      </c>
      <c r="X1933" s="3" t="s">
        <v>154</v>
      </c>
      <c r="Y1933" s="3" t="s">
        <v>154</v>
      </c>
      <c r="Z1933" s="3" t="s">
        <v>154</v>
      </c>
      <c r="AA1933" s="3" t="s">
        <v>154</v>
      </c>
      <c r="AB1933" s="3" t="s">
        <v>154</v>
      </c>
      <c r="AC1933" s="3" t="s">
        <v>154</v>
      </c>
      <c r="AD1933" s="3" t="s">
        <v>6151</v>
      </c>
      <c r="AE1933" s="3" t="s">
        <v>6151</v>
      </c>
      <c r="AF1933" s="3" t="s">
        <v>6040</v>
      </c>
      <c r="AG1933" s="3" t="s">
        <v>154</v>
      </c>
      <c r="AH1933" s="3" t="s">
        <v>6478</v>
      </c>
      <c r="AI1933" s="3" t="s">
        <v>6482</v>
      </c>
      <c r="AJ1933" s="3" t="s">
        <v>6091</v>
      </c>
    </row>
    <row r="1934" spans="1:36" ht="30">
      <c r="A1934" s="10">
        <v>2037</v>
      </c>
      <c r="B1934" t="str">
        <f>IF(K1934="总计","",INDEX(主数据!A:AD,MATCH(J1934,主数据!A:A,0),9))</f>
        <v>华西大区公司</v>
      </c>
      <c r="C1934" t="str">
        <f>IF(K1934="","",INDEX(主数据!A:AD,MATCH(J1934,主数据!A:A,0),11))</f>
        <v>重庆北区</v>
      </c>
      <c r="D1934" t="str">
        <f t="shared" si="120"/>
        <v>CQ39物业服务费标准方式4.80</v>
      </c>
      <c r="E1934" s="13" t="str">
        <f t="shared" si="122"/>
        <v>4.80</v>
      </c>
      <c r="F1934" s="13" t="str">
        <f>IF(E1934="","",IFERROR(IF(IF(K1934="","",INDEX(收费标合同信息维护!A:Q,MATCH(D1934,收费标合同信息维护!J:J,0),10))=D1934,"有","无"),"无"))</f>
        <v>无</v>
      </c>
      <c r="G1934" s="13" t="str">
        <f t="shared" si="121"/>
        <v/>
      </c>
      <c r="H1934" s="13" t="str">
        <f t="shared" si="123"/>
        <v/>
      </c>
      <c r="I1934" s="13" t="str">
        <f>IF(G1934="","",IFERROR(IF(IF(K1934="","",INDEX(收费标合同信息维护!A:Q,MATCH(G1934,收费标合同信息维护!M:M,0),13))=G1934,"有","无"),"无"))</f>
        <v/>
      </c>
      <c r="J1934" s="3" t="s">
        <v>4005</v>
      </c>
      <c r="K1934" s="3" t="s">
        <v>10722</v>
      </c>
      <c r="L1934" s="3" t="s">
        <v>6025</v>
      </c>
      <c r="M1934" s="3" t="s">
        <v>6026</v>
      </c>
      <c r="N1934" s="3" t="s">
        <v>6477</v>
      </c>
      <c r="O1934" s="3" t="s">
        <v>6478</v>
      </c>
      <c r="P1934" s="3" t="s">
        <v>10726</v>
      </c>
      <c r="Q1934" s="3" t="s">
        <v>10727</v>
      </c>
      <c r="R1934" s="3" t="s">
        <v>6484</v>
      </c>
      <c r="S1934" s="3" t="s">
        <v>6491</v>
      </c>
      <c r="T1934" s="3" t="s">
        <v>6499</v>
      </c>
      <c r="U1934" s="3" t="s">
        <v>154</v>
      </c>
      <c r="V1934" s="3" t="s">
        <v>6883</v>
      </c>
      <c r="W1934" s="3" t="s">
        <v>154</v>
      </c>
      <c r="X1934" s="3" t="s">
        <v>154</v>
      </c>
      <c r="Y1934" s="3" t="s">
        <v>154</v>
      </c>
      <c r="Z1934" s="3" t="s">
        <v>154</v>
      </c>
      <c r="AA1934" s="3" t="s">
        <v>154</v>
      </c>
      <c r="AB1934" s="3" t="s">
        <v>154</v>
      </c>
      <c r="AC1934" s="3" t="s">
        <v>154</v>
      </c>
      <c r="AD1934" s="3" t="s">
        <v>6151</v>
      </c>
      <c r="AE1934" s="3" t="s">
        <v>6151</v>
      </c>
      <c r="AF1934" s="3" t="s">
        <v>6040</v>
      </c>
      <c r="AG1934" s="3" t="s">
        <v>154</v>
      </c>
      <c r="AH1934" s="3" t="s">
        <v>6478</v>
      </c>
      <c r="AI1934" s="3" t="s">
        <v>6482</v>
      </c>
      <c r="AJ1934" s="3" t="s">
        <v>18172</v>
      </c>
    </row>
    <row r="1935" spans="1:36" ht="30">
      <c r="A1935" s="10">
        <v>2038</v>
      </c>
      <c r="B1935" t="str">
        <f>IF(K1935="总计","",INDEX(主数据!A:AD,MATCH(J1935,主数据!A:A,0),9))</f>
        <v>华西大区公司</v>
      </c>
      <c r="C1935" t="str">
        <f>IF(K1935="","",INDEX(主数据!A:AD,MATCH(J1935,主数据!A:A,0),11))</f>
        <v>重庆北区</v>
      </c>
      <c r="D1935" t="str">
        <f t="shared" si="120"/>
        <v>CQ39公共能耗费用及其他直接录入</v>
      </c>
      <c r="E1935" s="13" t="str">
        <f t="shared" si="122"/>
        <v/>
      </c>
      <c r="F1935" s="13" t="str">
        <f>IF(E1935="","",IFERROR(IF(IF(K1935="","",INDEX(收费标合同信息维护!A:Q,MATCH(D1935,收费标合同信息维护!J:J,0),10))=D1935,"有","无"),"无"))</f>
        <v/>
      </c>
      <c r="G1935" s="13" t="str">
        <f t="shared" si="121"/>
        <v/>
      </c>
      <c r="H1935" s="13" t="str">
        <f t="shared" si="123"/>
        <v/>
      </c>
      <c r="I1935" s="13" t="str">
        <f>IF(G1935="","",IFERROR(IF(IF(K1935="","",INDEX(收费标合同信息维护!A:Q,MATCH(G1935,收费标合同信息维护!M:M,0),13))=G1935,"有","无"),"无"))</f>
        <v/>
      </c>
      <c r="J1935" s="3" t="s">
        <v>4005</v>
      </c>
      <c r="K1935" s="3" t="s">
        <v>10722</v>
      </c>
      <c r="L1935" s="3" t="s">
        <v>6702</v>
      </c>
      <c r="M1935" s="3" t="s">
        <v>6703</v>
      </c>
      <c r="N1935" s="3" t="s">
        <v>6477</v>
      </c>
      <c r="O1935" s="3" t="s">
        <v>6478</v>
      </c>
      <c r="P1935" s="3" t="s">
        <v>10728</v>
      </c>
      <c r="Q1935" s="3" t="s">
        <v>6703</v>
      </c>
      <c r="R1935" s="3" t="s">
        <v>6479</v>
      </c>
      <c r="S1935" s="3" t="s">
        <v>6480</v>
      </c>
      <c r="T1935" s="3" t="s">
        <v>7001</v>
      </c>
      <c r="U1935" s="3" t="s">
        <v>7137</v>
      </c>
      <c r="V1935" s="3" t="s">
        <v>154</v>
      </c>
      <c r="W1935" s="3" t="s">
        <v>154</v>
      </c>
      <c r="X1935" s="3" t="s">
        <v>154</v>
      </c>
      <c r="Y1935" s="3" t="s">
        <v>154</v>
      </c>
      <c r="Z1935" s="3" t="s">
        <v>154</v>
      </c>
      <c r="AA1935" s="3" t="s">
        <v>154</v>
      </c>
      <c r="AB1935" s="3" t="s">
        <v>154</v>
      </c>
      <c r="AC1935" s="3" t="s">
        <v>154</v>
      </c>
      <c r="AD1935" s="3" t="s">
        <v>6151</v>
      </c>
      <c r="AE1935" s="3" t="s">
        <v>6151</v>
      </c>
      <c r="AF1935" s="3" t="s">
        <v>154</v>
      </c>
      <c r="AG1935" s="3" t="s">
        <v>154</v>
      </c>
      <c r="AH1935" s="3" t="s">
        <v>6478</v>
      </c>
      <c r="AI1935" s="3" t="s">
        <v>6482</v>
      </c>
      <c r="AJ1935" s="3" t="s">
        <v>10729</v>
      </c>
    </row>
    <row r="1936" spans="1:36" ht="30">
      <c r="A1936" s="10">
        <v>2039</v>
      </c>
      <c r="B1936" t="str">
        <f>IF(K1936="总计","",INDEX(主数据!A:AD,MATCH(J1936,主数据!A:A,0),9))</f>
        <v>华西大区公司</v>
      </c>
      <c r="C1936" t="str">
        <f>IF(K1936="","",INDEX(主数据!A:AD,MATCH(J1936,主数据!A:A,0),11))</f>
        <v>重庆北区</v>
      </c>
      <c r="D1936" t="str">
        <f t="shared" si="120"/>
        <v>CQ39生活垃圾消纳费（非仪表）标准方式1.20</v>
      </c>
      <c r="E1936" s="13" t="str">
        <f t="shared" si="122"/>
        <v>1.20</v>
      </c>
      <c r="F1936" s="13" t="str">
        <f>IF(E1936="","",IFERROR(IF(IF(K1936="","",INDEX(收费标合同信息维护!A:Q,MATCH(D1936,收费标合同信息维护!J:J,0),10))=D1936,"有","无"),"无"))</f>
        <v>无</v>
      </c>
      <c r="G1936" s="13" t="str">
        <f t="shared" si="121"/>
        <v/>
      </c>
      <c r="H1936" s="13" t="str">
        <f t="shared" si="123"/>
        <v/>
      </c>
      <c r="I1936" s="13" t="str">
        <f>IF(G1936="","",IFERROR(IF(IF(K1936="","",INDEX(收费标合同信息维护!A:Q,MATCH(G1936,收费标合同信息维护!M:M,0),13))=G1936,"有","无"),"无"))</f>
        <v/>
      </c>
      <c r="J1936" s="3" t="s">
        <v>4005</v>
      </c>
      <c r="K1936" s="3" t="s">
        <v>10722</v>
      </c>
      <c r="L1936" s="3" t="s">
        <v>6906</v>
      </c>
      <c r="M1936" s="3" t="s">
        <v>6907</v>
      </c>
      <c r="N1936" s="3" t="s">
        <v>6477</v>
      </c>
      <c r="O1936" s="3" t="s">
        <v>6478</v>
      </c>
      <c r="P1936" s="3" t="s">
        <v>8696</v>
      </c>
      <c r="Q1936" s="3" t="s">
        <v>6613</v>
      </c>
      <c r="R1936" s="3" t="s">
        <v>6484</v>
      </c>
      <c r="S1936" s="3" t="s">
        <v>6491</v>
      </c>
      <c r="T1936" s="3" t="s">
        <v>7001</v>
      </c>
      <c r="U1936" s="3" t="s">
        <v>10273</v>
      </c>
      <c r="V1936" s="3" t="s">
        <v>6614</v>
      </c>
      <c r="W1936" s="3" t="s">
        <v>154</v>
      </c>
      <c r="X1936" s="3" t="s">
        <v>154</v>
      </c>
      <c r="Y1936" s="3" t="s">
        <v>154</v>
      </c>
      <c r="Z1936" s="3" t="s">
        <v>154</v>
      </c>
      <c r="AA1936" s="3" t="s">
        <v>154</v>
      </c>
      <c r="AB1936" s="3" t="s">
        <v>154</v>
      </c>
      <c r="AC1936" s="3" t="s">
        <v>154</v>
      </c>
      <c r="AD1936" s="3" t="s">
        <v>6151</v>
      </c>
      <c r="AE1936" s="3" t="s">
        <v>6151</v>
      </c>
      <c r="AF1936" s="3" t="s">
        <v>154</v>
      </c>
      <c r="AG1936" s="3" t="s">
        <v>154</v>
      </c>
      <c r="AH1936" s="3" t="s">
        <v>6597</v>
      </c>
      <c r="AI1936" s="3" t="s">
        <v>6727</v>
      </c>
      <c r="AJ1936" s="3" t="s">
        <v>6489</v>
      </c>
    </row>
    <row r="1937" spans="1:36" ht="30">
      <c r="A1937" s="10">
        <v>2040</v>
      </c>
      <c r="B1937" t="str">
        <f>IF(K1937="总计","",INDEX(主数据!A:AD,MATCH(J1937,主数据!A:A,0),9))</f>
        <v>华西大区公司</v>
      </c>
      <c r="C1937" t="str">
        <f>IF(K1937="","",INDEX(主数据!A:AD,MATCH(J1937,主数据!A:A,0),11))</f>
        <v>重庆北区</v>
      </c>
      <c r="D1937" t="str">
        <f t="shared" si="120"/>
        <v>CQ39电费标准方式0.64</v>
      </c>
      <c r="E1937" s="13" t="str">
        <f t="shared" si="122"/>
        <v>0.64</v>
      </c>
      <c r="F1937" s="13" t="str">
        <f>IF(E1937="","",IFERROR(IF(IF(K1937="","",INDEX(收费标合同信息维护!A:Q,MATCH(D1937,收费标合同信息维护!J:J,0),10))=D1937,"有","无"),"无"))</f>
        <v>无</v>
      </c>
      <c r="G1937" s="13" t="str">
        <f t="shared" si="121"/>
        <v/>
      </c>
      <c r="H1937" s="13" t="str">
        <f t="shared" si="123"/>
        <v/>
      </c>
      <c r="I1937" s="13" t="str">
        <f>IF(G1937="","",IFERROR(IF(IF(K1937="","",INDEX(收费标合同信息维护!A:Q,MATCH(G1937,收费标合同信息维护!M:M,0),13))=G1937,"有","无"),"无"))</f>
        <v/>
      </c>
      <c r="J1937" s="3" t="s">
        <v>4005</v>
      </c>
      <c r="K1937" s="3" t="s">
        <v>10722</v>
      </c>
      <c r="L1937" s="3" t="s">
        <v>6601</v>
      </c>
      <c r="M1937" s="3" t="s">
        <v>6602</v>
      </c>
      <c r="N1937" s="3" t="s">
        <v>6603</v>
      </c>
      <c r="O1937" s="3" t="s">
        <v>6478</v>
      </c>
      <c r="P1937" s="3" t="s">
        <v>6601</v>
      </c>
      <c r="Q1937" s="3" t="s">
        <v>10730</v>
      </c>
      <c r="R1937" s="3" t="s">
        <v>6484</v>
      </c>
      <c r="S1937" s="3" t="s">
        <v>6491</v>
      </c>
      <c r="T1937" s="3" t="s">
        <v>6499</v>
      </c>
      <c r="U1937" s="3" t="s">
        <v>154</v>
      </c>
      <c r="V1937" s="3" t="s">
        <v>10731</v>
      </c>
      <c r="W1937" s="3" t="s">
        <v>154</v>
      </c>
      <c r="X1937" s="3" t="s">
        <v>154</v>
      </c>
      <c r="Y1937" s="3" t="s">
        <v>154</v>
      </c>
      <c r="Z1937" s="3" t="s">
        <v>154</v>
      </c>
      <c r="AA1937" s="3" t="s">
        <v>154</v>
      </c>
      <c r="AB1937" s="3" t="s">
        <v>154</v>
      </c>
      <c r="AC1937" s="3" t="s">
        <v>154</v>
      </c>
      <c r="AD1937" s="3" t="s">
        <v>6151</v>
      </c>
      <c r="AE1937" s="3" t="s">
        <v>6151</v>
      </c>
      <c r="AF1937" s="3" t="s">
        <v>154</v>
      </c>
      <c r="AG1937" s="3" t="s">
        <v>154</v>
      </c>
      <c r="AH1937" s="3" t="s">
        <v>6478</v>
      </c>
      <c r="AI1937" s="3" t="s">
        <v>6482</v>
      </c>
      <c r="AJ1937" s="3" t="s">
        <v>6489</v>
      </c>
    </row>
    <row r="1938" spans="1:36" ht="30">
      <c r="A1938" s="10">
        <v>2041</v>
      </c>
      <c r="B1938" t="str">
        <f>IF(K1938="总计","",INDEX(主数据!A:AD,MATCH(J1938,主数据!A:A,0),9))</f>
        <v>华西大区公司</v>
      </c>
      <c r="C1938" t="str">
        <f>IF(K1938="","",INDEX(主数据!A:AD,MATCH(J1938,主数据!A:A,0),11))</f>
        <v>重庆北区</v>
      </c>
      <c r="D1938" t="str">
        <f t="shared" si="120"/>
        <v>CQ39电费标准方式1.20</v>
      </c>
      <c r="E1938" s="13" t="str">
        <f t="shared" si="122"/>
        <v>1.20</v>
      </c>
      <c r="F1938" s="13" t="str">
        <f>IF(E1938="","",IFERROR(IF(IF(K1938="","",INDEX(收费标合同信息维护!A:Q,MATCH(D1938,收费标合同信息维护!J:J,0),10))=D1938,"有","无"),"无"))</f>
        <v>无</v>
      </c>
      <c r="G1938" s="13" t="str">
        <f t="shared" si="121"/>
        <v/>
      </c>
      <c r="H1938" s="13" t="str">
        <f t="shared" si="123"/>
        <v/>
      </c>
      <c r="I1938" s="13" t="str">
        <f>IF(G1938="","",IFERROR(IF(IF(K1938="","",INDEX(收费标合同信息维护!A:Q,MATCH(G1938,收费标合同信息维护!M:M,0),13))=G1938,"有","无"),"无"))</f>
        <v/>
      </c>
      <c r="J1938" s="3" t="s">
        <v>4005</v>
      </c>
      <c r="K1938" s="3" t="s">
        <v>10722</v>
      </c>
      <c r="L1938" s="3" t="s">
        <v>6601</v>
      </c>
      <c r="M1938" s="3" t="s">
        <v>6602</v>
      </c>
      <c r="N1938" s="3" t="s">
        <v>6603</v>
      </c>
      <c r="O1938" s="3" t="s">
        <v>6478</v>
      </c>
      <c r="P1938" s="3" t="s">
        <v>10732</v>
      </c>
      <c r="Q1938" s="3" t="s">
        <v>10733</v>
      </c>
      <c r="R1938" s="3" t="s">
        <v>6484</v>
      </c>
      <c r="S1938" s="3" t="s">
        <v>6491</v>
      </c>
      <c r="T1938" s="3" t="s">
        <v>7001</v>
      </c>
      <c r="U1938" s="3" t="s">
        <v>10734</v>
      </c>
      <c r="V1938" s="3" t="s">
        <v>6614</v>
      </c>
      <c r="W1938" s="3" t="s">
        <v>154</v>
      </c>
      <c r="X1938" s="3" t="s">
        <v>154</v>
      </c>
      <c r="Y1938" s="3" t="s">
        <v>154</v>
      </c>
      <c r="Z1938" s="3" t="s">
        <v>154</v>
      </c>
      <c r="AA1938" s="3" t="s">
        <v>154</v>
      </c>
      <c r="AB1938" s="3" t="s">
        <v>154</v>
      </c>
      <c r="AC1938" s="3" t="s">
        <v>154</v>
      </c>
      <c r="AD1938" s="3" t="s">
        <v>6151</v>
      </c>
      <c r="AE1938" s="3" t="s">
        <v>6151</v>
      </c>
      <c r="AF1938" s="3" t="s">
        <v>154</v>
      </c>
      <c r="AG1938" s="3" t="s">
        <v>154</v>
      </c>
      <c r="AH1938" s="3" t="s">
        <v>6478</v>
      </c>
      <c r="AI1938" s="3" t="s">
        <v>6482</v>
      </c>
      <c r="AJ1938" s="3" t="s">
        <v>6489</v>
      </c>
    </row>
    <row r="1939" spans="1:36" ht="30">
      <c r="A1939" s="10">
        <v>2042</v>
      </c>
      <c r="B1939" t="str">
        <f>IF(K1939="总计","",INDEX(主数据!A:AD,MATCH(J1939,主数据!A:A,0),9))</f>
        <v>华西大区公司</v>
      </c>
      <c r="C1939" t="str">
        <f>IF(K1939="","",INDEX(主数据!A:AD,MATCH(J1939,主数据!A:A,0),11))</f>
        <v>重庆北区</v>
      </c>
      <c r="D1939" t="str">
        <f t="shared" si="120"/>
        <v>CQ39自来水费（简易征收）标准方式4.55</v>
      </c>
      <c r="E1939" s="13" t="str">
        <f t="shared" si="122"/>
        <v>4.55</v>
      </c>
      <c r="F1939" s="13" t="str">
        <f>IF(E1939="","",IFERROR(IF(IF(K1939="","",INDEX(收费标合同信息维护!A:Q,MATCH(D1939,收费标合同信息维护!J:J,0),10))=D1939,"有","无"),"无"))</f>
        <v>无</v>
      </c>
      <c r="G1939" s="13" t="str">
        <f t="shared" si="121"/>
        <v/>
      </c>
      <c r="H1939" s="13" t="str">
        <f t="shared" si="123"/>
        <v/>
      </c>
      <c r="I1939" s="13" t="str">
        <f>IF(G1939="","",IFERROR(IF(IF(K1939="","",INDEX(收费标合同信息维护!A:Q,MATCH(G1939,收费标合同信息维护!M:M,0),13))=G1939,"有","无"),"无"))</f>
        <v/>
      </c>
      <c r="J1939" s="3" t="s">
        <v>4005</v>
      </c>
      <c r="K1939" s="3" t="s">
        <v>10722</v>
      </c>
      <c r="L1939" s="3" t="s">
        <v>6615</v>
      </c>
      <c r="M1939" s="3" t="s">
        <v>6616</v>
      </c>
      <c r="N1939" s="3" t="s">
        <v>6603</v>
      </c>
      <c r="O1939" s="3" t="s">
        <v>6478</v>
      </c>
      <c r="P1939" s="3" t="s">
        <v>10735</v>
      </c>
      <c r="Q1939" s="3" t="s">
        <v>10736</v>
      </c>
      <c r="R1939" s="3" t="s">
        <v>6484</v>
      </c>
      <c r="S1939" s="3" t="s">
        <v>6491</v>
      </c>
      <c r="T1939" s="3" t="s">
        <v>6496</v>
      </c>
      <c r="U1939" s="3" t="s">
        <v>154</v>
      </c>
      <c r="V1939" s="3" t="s">
        <v>9770</v>
      </c>
      <c r="W1939" s="3" t="s">
        <v>154</v>
      </c>
      <c r="X1939" s="3" t="s">
        <v>154</v>
      </c>
      <c r="Y1939" s="3" t="s">
        <v>154</v>
      </c>
      <c r="Z1939" s="3" t="s">
        <v>154</v>
      </c>
      <c r="AA1939" s="3" t="s">
        <v>154</v>
      </c>
      <c r="AB1939" s="3" t="s">
        <v>154</v>
      </c>
      <c r="AC1939" s="3" t="s">
        <v>154</v>
      </c>
      <c r="AD1939" s="3" t="s">
        <v>6151</v>
      </c>
      <c r="AE1939" s="3" t="s">
        <v>6151</v>
      </c>
      <c r="AF1939" s="3" t="s">
        <v>154</v>
      </c>
      <c r="AG1939" s="3" t="s">
        <v>154</v>
      </c>
      <c r="AH1939" s="3" t="s">
        <v>6478</v>
      </c>
      <c r="AI1939" s="3" t="s">
        <v>6482</v>
      </c>
      <c r="AJ1939" s="3" t="s">
        <v>6489</v>
      </c>
    </row>
    <row r="1940" spans="1:36" ht="30">
      <c r="A1940" s="10">
        <v>2043</v>
      </c>
      <c r="B1940" t="str">
        <f>IF(K1940="总计","",INDEX(主数据!A:AD,MATCH(J1940,主数据!A:A,0),9))</f>
        <v>华西大区公司</v>
      </c>
      <c r="C1940" t="str">
        <f>IF(K1940="","",INDEX(主数据!A:AD,MATCH(J1940,主数据!A:A,0),11))</f>
        <v>重庆北区</v>
      </c>
      <c r="D1940" t="str">
        <f t="shared" si="120"/>
        <v>CQ39空置物业费定额</v>
      </c>
      <c r="E1940" s="13" t="str">
        <f t="shared" si="122"/>
        <v/>
      </c>
      <c r="F1940" s="13" t="str">
        <f>IF(E1940="","",IFERROR(IF(IF(K1940="","",INDEX(收费标合同信息维护!A:Q,MATCH(D1940,收费标合同信息维护!J:J,0),10))=D1940,"有","无"),"无"))</f>
        <v/>
      </c>
      <c r="G1940" s="13" t="str">
        <f t="shared" si="121"/>
        <v>CQ39空置物业费定额18368.28</v>
      </c>
      <c r="H1940" s="13" t="str">
        <f t="shared" si="123"/>
        <v>18368.28</v>
      </c>
      <c r="I1940" s="13" t="str">
        <f>IF(G1940="","",IFERROR(IF(IF(K1940="","",INDEX(收费标合同信息维护!A:Q,MATCH(G1940,收费标合同信息维护!M:M,0),13))=G1940,"有","无"),"无"))</f>
        <v>无</v>
      </c>
      <c r="J1940" s="3" t="s">
        <v>4005</v>
      </c>
      <c r="K1940" s="3" t="s">
        <v>10722</v>
      </c>
      <c r="L1940" s="3" t="s">
        <v>6580</v>
      </c>
      <c r="M1940" s="3" t="s">
        <v>6581</v>
      </c>
      <c r="N1940" s="3" t="s">
        <v>6477</v>
      </c>
      <c r="O1940" s="3" t="s">
        <v>6478</v>
      </c>
      <c r="P1940" s="3" t="s">
        <v>10737</v>
      </c>
      <c r="Q1940" s="3" t="s">
        <v>10738</v>
      </c>
      <c r="R1940" s="3" t="s">
        <v>6490</v>
      </c>
      <c r="S1940" s="3" t="s">
        <v>6491</v>
      </c>
      <c r="T1940" s="3" t="s">
        <v>6800</v>
      </c>
      <c r="U1940" s="3" t="s">
        <v>154</v>
      </c>
      <c r="V1940" s="3" t="s">
        <v>154</v>
      </c>
      <c r="W1940" s="3" t="s">
        <v>10739</v>
      </c>
      <c r="X1940" s="3" t="s">
        <v>154</v>
      </c>
      <c r="Y1940" s="3" t="s">
        <v>154</v>
      </c>
      <c r="Z1940" s="3" t="s">
        <v>154</v>
      </c>
      <c r="AA1940" s="3" t="s">
        <v>154</v>
      </c>
      <c r="AB1940" s="3" t="s">
        <v>154</v>
      </c>
      <c r="AC1940" s="3" t="s">
        <v>154</v>
      </c>
      <c r="AD1940" s="3" t="s">
        <v>6151</v>
      </c>
      <c r="AE1940" s="3" t="s">
        <v>6151</v>
      </c>
      <c r="AF1940" s="3" t="s">
        <v>154</v>
      </c>
      <c r="AG1940" s="3" t="s">
        <v>154</v>
      </c>
      <c r="AH1940" s="3" t="s">
        <v>6478</v>
      </c>
      <c r="AI1940" s="3" t="s">
        <v>6482</v>
      </c>
      <c r="AJ1940" s="3" t="s">
        <v>6033</v>
      </c>
    </row>
    <row r="1941" spans="1:36" ht="30">
      <c r="A1941" s="10">
        <v>2044</v>
      </c>
      <c r="B1941" t="str">
        <f>IF(K1941="总计","",INDEX(主数据!A:AD,MATCH(J1941,主数据!A:A,0),9))</f>
        <v>华西大区公司</v>
      </c>
      <c r="C1941" t="str">
        <f>IF(K1941="","",INDEX(主数据!A:AD,MATCH(J1941,主数据!A:A,0),11))</f>
        <v>重庆北区</v>
      </c>
      <c r="D1941" t="str">
        <f t="shared" si="120"/>
        <v>CQ39空置物业费定额</v>
      </c>
      <c r="E1941" s="13" t="str">
        <f t="shared" si="122"/>
        <v/>
      </c>
      <c r="F1941" s="13" t="str">
        <f>IF(E1941="","",IFERROR(IF(IF(K1941="","",INDEX(收费标合同信息维护!A:Q,MATCH(D1941,收费标合同信息维护!J:J,0),10))=D1941,"有","无"),"无"))</f>
        <v/>
      </c>
      <c r="G1941" s="13" t="str">
        <f t="shared" si="121"/>
        <v>CQ39空置物业费定额20420.33</v>
      </c>
      <c r="H1941" s="13" t="str">
        <f t="shared" si="123"/>
        <v>20420.33</v>
      </c>
      <c r="I1941" s="13" t="str">
        <f>IF(G1941="","",IFERROR(IF(IF(K1941="","",INDEX(收费标合同信息维护!A:Q,MATCH(G1941,收费标合同信息维护!M:M,0),13))=G1941,"有","无"),"无"))</f>
        <v>无</v>
      </c>
      <c r="J1941" s="3" t="s">
        <v>4005</v>
      </c>
      <c r="K1941" s="3" t="s">
        <v>10722</v>
      </c>
      <c r="L1941" s="3" t="s">
        <v>6580</v>
      </c>
      <c r="M1941" s="3" t="s">
        <v>6581</v>
      </c>
      <c r="N1941" s="3" t="s">
        <v>6477</v>
      </c>
      <c r="O1941" s="3" t="s">
        <v>6478</v>
      </c>
      <c r="P1941" s="3" t="s">
        <v>10740</v>
      </c>
      <c r="Q1941" s="3" t="s">
        <v>10741</v>
      </c>
      <c r="R1941" s="3" t="s">
        <v>6490</v>
      </c>
      <c r="S1941" s="3" t="s">
        <v>6491</v>
      </c>
      <c r="T1941" s="3" t="s">
        <v>6800</v>
      </c>
      <c r="U1941" s="3" t="s">
        <v>154</v>
      </c>
      <c r="V1941" s="3" t="s">
        <v>154</v>
      </c>
      <c r="W1941" s="3" t="s">
        <v>10742</v>
      </c>
      <c r="X1941" s="3" t="s">
        <v>154</v>
      </c>
      <c r="Y1941" s="3" t="s">
        <v>154</v>
      </c>
      <c r="Z1941" s="3" t="s">
        <v>154</v>
      </c>
      <c r="AA1941" s="3" t="s">
        <v>154</v>
      </c>
      <c r="AB1941" s="3" t="s">
        <v>154</v>
      </c>
      <c r="AC1941" s="3" t="s">
        <v>154</v>
      </c>
      <c r="AD1941" s="3" t="s">
        <v>6151</v>
      </c>
      <c r="AE1941" s="3" t="s">
        <v>6151</v>
      </c>
      <c r="AF1941" s="3" t="s">
        <v>154</v>
      </c>
      <c r="AG1941" s="3" t="s">
        <v>154</v>
      </c>
      <c r="AH1941" s="3" t="s">
        <v>6478</v>
      </c>
      <c r="AI1941" s="3" t="s">
        <v>6482</v>
      </c>
      <c r="AJ1941" s="3" t="s">
        <v>6033</v>
      </c>
    </row>
    <row r="1942" spans="1:36" ht="30">
      <c r="A1942" s="10">
        <v>2045</v>
      </c>
      <c r="B1942" t="str">
        <f>IF(K1942="总计","",INDEX(主数据!A:AD,MATCH(J1942,主数据!A:A,0),9))</f>
        <v>华东大区公司</v>
      </c>
      <c r="C1942" t="str">
        <f>IF(K1942="","",INDEX(主数据!A:AD,MATCH(J1942,主数据!A:A,0),11))</f>
        <v>山东城区</v>
      </c>
      <c r="D1942" t="str">
        <f t="shared" si="120"/>
        <v>JN19物业服务费标准方式1.20</v>
      </c>
      <c r="E1942" s="13" t="str">
        <f t="shared" si="122"/>
        <v>1.20</v>
      </c>
      <c r="F1942" s="13" t="str">
        <f>IF(E1942="","",IFERROR(IF(IF(K1942="","",INDEX(收费标合同信息维护!A:Q,MATCH(D1942,收费标合同信息维护!J:J,0),10))=D1942,"有","无"),"无"))</f>
        <v>无</v>
      </c>
      <c r="G1942" s="13" t="str">
        <f t="shared" si="121"/>
        <v/>
      </c>
      <c r="H1942" s="13" t="str">
        <f t="shared" si="123"/>
        <v/>
      </c>
      <c r="I1942" s="13" t="str">
        <f>IF(G1942="","",IFERROR(IF(IF(K1942="","",INDEX(收费标合同信息维护!A:Q,MATCH(G1942,收费标合同信息维护!M:M,0),13))=G1942,"有","无"),"无"))</f>
        <v/>
      </c>
      <c r="J1942" s="3" t="s">
        <v>2148</v>
      </c>
      <c r="K1942" s="3" t="s">
        <v>10743</v>
      </c>
      <c r="L1942" s="3" t="s">
        <v>6025</v>
      </c>
      <c r="M1942" s="3" t="s">
        <v>6026</v>
      </c>
      <c r="N1942" s="3" t="s">
        <v>6477</v>
      </c>
      <c r="O1942" s="3" t="s">
        <v>6478</v>
      </c>
      <c r="P1942" s="3" t="s">
        <v>10744</v>
      </c>
      <c r="Q1942" s="3" t="s">
        <v>10745</v>
      </c>
      <c r="R1942" s="3" t="s">
        <v>6484</v>
      </c>
      <c r="S1942" s="3" t="s">
        <v>6491</v>
      </c>
      <c r="T1942" s="3" t="s">
        <v>6493</v>
      </c>
      <c r="U1942" s="3" t="s">
        <v>154</v>
      </c>
      <c r="V1942" s="3" t="s">
        <v>6614</v>
      </c>
      <c r="W1942" s="3" t="s">
        <v>154</v>
      </c>
      <c r="X1942" s="3" t="s">
        <v>154</v>
      </c>
      <c r="Y1942" s="3" t="s">
        <v>154</v>
      </c>
      <c r="Z1942" s="3" t="s">
        <v>154</v>
      </c>
      <c r="AA1942" s="3" t="s">
        <v>154</v>
      </c>
      <c r="AB1942" s="3" t="s">
        <v>154</v>
      </c>
      <c r="AC1942" s="3" t="s">
        <v>154</v>
      </c>
      <c r="AD1942" s="3" t="s">
        <v>6151</v>
      </c>
      <c r="AE1942" s="3" t="s">
        <v>6151</v>
      </c>
      <c r="AF1942" s="3" t="s">
        <v>154</v>
      </c>
      <c r="AG1942" s="3" t="s">
        <v>154</v>
      </c>
      <c r="AH1942" s="3" t="s">
        <v>6478</v>
      </c>
      <c r="AI1942" s="3" t="s">
        <v>6482</v>
      </c>
      <c r="AJ1942" s="3" t="s">
        <v>6030</v>
      </c>
    </row>
    <row r="1943" spans="1:36" ht="30">
      <c r="A1943" s="10">
        <v>2046</v>
      </c>
      <c r="B1943" t="str">
        <f>IF(K1943="总计","",INDEX(主数据!A:AD,MATCH(J1943,主数据!A:A,0),9))</f>
        <v>华东大区公司</v>
      </c>
      <c r="C1943" t="str">
        <f>IF(K1943="","",INDEX(主数据!A:AD,MATCH(J1943,主数据!A:A,0),11))</f>
        <v>山东城区</v>
      </c>
      <c r="D1943" t="str">
        <f t="shared" si="120"/>
        <v>JN19物业服务费标准方式1.30</v>
      </c>
      <c r="E1943" s="13" t="str">
        <f t="shared" si="122"/>
        <v>1.30</v>
      </c>
      <c r="F1943" s="13" t="str">
        <f>IF(E1943="","",IFERROR(IF(IF(K1943="","",INDEX(收费标合同信息维护!A:Q,MATCH(D1943,收费标合同信息维护!J:J,0),10))=D1943,"有","无"),"无"))</f>
        <v>无</v>
      </c>
      <c r="G1943" s="13" t="str">
        <f t="shared" si="121"/>
        <v/>
      </c>
      <c r="H1943" s="13" t="str">
        <f t="shared" si="123"/>
        <v/>
      </c>
      <c r="I1943" s="13" t="str">
        <f>IF(G1943="","",IFERROR(IF(IF(K1943="","",INDEX(收费标合同信息维护!A:Q,MATCH(G1943,收费标合同信息维护!M:M,0),13))=G1943,"有","无"),"无"))</f>
        <v/>
      </c>
      <c r="J1943" s="3" t="s">
        <v>2148</v>
      </c>
      <c r="K1943" s="3" t="s">
        <v>10743</v>
      </c>
      <c r="L1943" s="3" t="s">
        <v>6025</v>
      </c>
      <c r="M1943" s="3" t="s">
        <v>6026</v>
      </c>
      <c r="N1943" s="3" t="s">
        <v>6477</v>
      </c>
      <c r="O1943" s="3" t="s">
        <v>6478</v>
      </c>
      <c r="P1943" s="3" t="s">
        <v>10746</v>
      </c>
      <c r="Q1943" s="3" t="s">
        <v>10747</v>
      </c>
      <c r="R1943" s="3" t="s">
        <v>6484</v>
      </c>
      <c r="S1943" s="3" t="s">
        <v>6491</v>
      </c>
      <c r="T1943" s="3" t="s">
        <v>6704</v>
      </c>
      <c r="U1943" s="3" t="s">
        <v>154</v>
      </c>
      <c r="V1943" s="3" t="s">
        <v>6611</v>
      </c>
      <c r="W1943" s="3" t="s">
        <v>154</v>
      </c>
      <c r="X1943" s="3" t="s">
        <v>154</v>
      </c>
      <c r="Y1943" s="3" t="s">
        <v>154</v>
      </c>
      <c r="Z1943" s="3" t="s">
        <v>154</v>
      </c>
      <c r="AA1943" s="3" t="s">
        <v>154</v>
      </c>
      <c r="AB1943" s="3" t="s">
        <v>154</v>
      </c>
      <c r="AC1943" s="3" t="s">
        <v>154</v>
      </c>
      <c r="AD1943" s="3" t="s">
        <v>6151</v>
      </c>
      <c r="AE1943" s="3" t="s">
        <v>6151</v>
      </c>
      <c r="AF1943" s="3" t="s">
        <v>154</v>
      </c>
      <c r="AG1943" s="3" t="s">
        <v>154</v>
      </c>
      <c r="AH1943" s="3" t="s">
        <v>6478</v>
      </c>
      <c r="AI1943" s="3" t="s">
        <v>6482</v>
      </c>
      <c r="AJ1943" s="3" t="s">
        <v>10323</v>
      </c>
    </row>
    <row r="1944" spans="1:36" ht="30">
      <c r="A1944" s="10">
        <v>2047</v>
      </c>
      <c r="B1944" t="str">
        <f>IF(K1944="总计","",INDEX(主数据!A:AD,MATCH(J1944,主数据!A:A,0),9))</f>
        <v>华东大区公司</v>
      </c>
      <c r="C1944" t="str">
        <f>IF(K1944="","",INDEX(主数据!A:AD,MATCH(J1944,主数据!A:A,0),11))</f>
        <v>山东城区</v>
      </c>
      <c r="D1944" t="str">
        <f t="shared" si="120"/>
        <v>JN19物业服务费直接录入</v>
      </c>
      <c r="E1944" s="13" t="str">
        <f t="shared" si="122"/>
        <v/>
      </c>
      <c r="F1944" s="13" t="str">
        <f>IF(E1944="","",IFERROR(IF(IF(K1944="","",INDEX(收费标合同信息维护!A:Q,MATCH(D1944,收费标合同信息维护!J:J,0),10))=D1944,"有","无"),"无"))</f>
        <v/>
      </c>
      <c r="G1944" s="13" t="str">
        <f t="shared" si="121"/>
        <v/>
      </c>
      <c r="H1944" s="13" t="str">
        <f t="shared" si="123"/>
        <v/>
      </c>
      <c r="I1944" s="13" t="str">
        <f>IF(G1944="","",IFERROR(IF(IF(K1944="","",INDEX(收费标合同信息维护!A:Q,MATCH(G1944,收费标合同信息维护!M:M,0),13))=G1944,"有","无"),"无"))</f>
        <v/>
      </c>
      <c r="J1944" s="3" t="s">
        <v>2148</v>
      </c>
      <c r="K1944" s="3" t="s">
        <v>10743</v>
      </c>
      <c r="L1944" s="3" t="s">
        <v>6025</v>
      </c>
      <c r="M1944" s="3" t="s">
        <v>6026</v>
      </c>
      <c r="N1944" s="3" t="s">
        <v>6477</v>
      </c>
      <c r="O1944" s="3" t="s">
        <v>6478</v>
      </c>
      <c r="P1944" s="3" t="s">
        <v>10748</v>
      </c>
      <c r="Q1944" s="3" t="s">
        <v>10749</v>
      </c>
      <c r="R1944" s="3" t="s">
        <v>6479</v>
      </c>
      <c r="S1944" s="3" t="s">
        <v>6480</v>
      </c>
      <c r="T1944" s="3" t="s">
        <v>7029</v>
      </c>
      <c r="U1944" s="3" t="s">
        <v>154</v>
      </c>
      <c r="V1944" s="3" t="s">
        <v>154</v>
      </c>
      <c r="W1944" s="3" t="s">
        <v>154</v>
      </c>
      <c r="X1944" s="3" t="s">
        <v>154</v>
      </c>
      <c r="Y1944" s="3" t="s">
        <v>154</v>
      </c>
      <c r="Z1944" s="3" t="s">
        <v>154</v>
      </c>
      <c r="AA1944" s="3" t="s">
        <v>154</v>
      </c>
      <c r="AB1944" s="3" t="s">
        <v>154</v>
      </c>
      <c r="AC1944" s="3" t="s">
        <v>154</v>
      </c>
      <c r="AD1944" s="3" t="s">
        <v>6151</v>
      </c>
      <c r="AE1944" s="3" t="s">
        <v>6151</v>
      </c>
      <c r="AF1944" s="3" t="s">
        <v>154</v>
      </c>
      <c r="AG1944" s="3" t="s">
        <v>154</v>
      </c>
      <c r="AH1944" s="3" t="s">
        <v>6478</v>
      </c>
      <c r="AI1944" s="3" t="s">
        <v>6482</v>
      </c>
      <c r="AJ1944" s="3" t="s">
        <v>6489</v>
      </c>
    </row>
    <row r="1945" spans="1:36" ht="30">
      <c r="A1945" s="10">
        <v>2048</v>
      </c>
      <c r="B1945" t="str">
        <f>IF(K1945="总计","",INDEX(主数据!A:AD,MATCH(J1945,主数据!A:A,0),9))</f>
        <v>华东大区公司</v>
      </c>
      <c r="C1945" t="str">
        <f>IF(K1945="","",INDEX(主数据!A:AD,MATCH(J1945,主数据!A:A,0),11))</f>
        <v>山东城区</v>
      </c>
      <c r="D1945" t="str">
        <f t="shared" si="120"/>
        <v>JN19物业服务费标准方式1.50</v>
      </c>
      <c r="E1945" s="13" t="str">
        <f t="shared" si="122"/>
        <v>1.50</v>
      </c>
      <c r="F1945" s="13" t="str">
        <f>IF(E1945="","",IFERROR(IF(IF(K1945="","",INDEX(收费标合同信息维护!A:Q,MATCH(D1945,收费标合同信息维护!J:J,0),10))=D1945,"有","无"),"无"))</f>
        <v>无</v>
      </c>
      <c r="G1945" s="13" t="str">
        <f t="shared" si="121"/>
        <v/>
      </c>
      <c r="H1945" s="13" t="str">
        <f t="shared" si="123"/>
        <v/>
      </c>
      <c r="I1945" s="13" t="str">
        <f>IF(G1945="","",IFERROR(IF(IF(K1945="","",INDEX(收费标合同信息维护!A:Q,MATCH(G1945,收费标合同信息维护!M:M,0),13))=G1945,"有","无"),"无"))</f>
        <v/>
      </c>
      <c r="J1945" s="3" t="s">
        <v>2148</v>
      </c>
      <c r="K1945" s="3" t="s">
        <v>10743</v>
      </c>
      <c r="L1945" s="3" t="s">
        <v>6025</v>
      </c>
      <c r="M1945" s="3" t="s">
        <v>6026</v>
      </c>
      <c r="N1945" s="3" t="s">
        <v>6477</v>
      </c>
      <c r="O1945" s="3" t="s">
        <v>6478</v>
      </c>
      <c r="P1945" s="3" t="s">
        <v>10750</v>
      </c>
      <c r="Q1945" s="3" t="s">
        <v>10751</v>
      </c>
      <c r="R1945" s="3" t="s">
        <v>6484</v>
      </c>
      <c r="S1945" s="3" t="s">
        <v>6491</v>
      </c>
      <c r="T1945" s="3" t="s">
        <v>6704</v>
      </c>
      <c r="U1945" s="3" t="s">
        <v>154</v>
      </c>
      <c r="V1945" s="3" t="s">
        <v>6608</v>
      </c>
      <c r="W1945" s="3" t="s">
        <v>154</v>
      </c>
      <c r="X1945" s="3" t="s">
        <v>154</v>
      </c>
      <c r="Y1945" s="3" t="s">
        <v>154</v>
      </c>
      <c r="Z1945" s="3" t="s">
        <v>154</v>
      </c>
      <c r="AA1945" s="3" t="s">
        <v>154</v>
      </c>
      <c r="AB1945" s="3" t="s">
        <v>154</v>
      </c>
      <c r="AC1945" s="3" t="s">
        <v>154</v>
      </c>
      <c r="AD1945" s="3" t="s">
        <v>6151</v>
      </c>
      <c r="AE1945" s="3" t="s">
        <v>6151</v>
      </c>
      <c r="AF1945" s="3" t="s">
        <v>154</v>
      </c>
      <c r="AG1945" s="3" t="s">
        <v>154</v>
      </c>
      <c r="AH1945" s="3" t="s">
        <v>6478</v>
      </c>
      <c r="AI1945" s="3" t="s">
        <v>6482</v>
      </c>
      <c r="AJ1945" s="3" t="s">
        <v>6146</v>
      </c>
    </row>
    <row r="1946" spans="1:36" ht="30">
      <c r="A1946" s="10">
        <v>2049</v>
      </c>
      <c r="B1946" t="str">
        <f>IF(K1946="总计","",INDEX(主数据!A:AD,MATCH(J1946,主数据!A:A,0),9))</f>
        <v>华东大区公司</v>
      </c>
      <c r="C1946" t="str">
        <f>IF(K1946="","",INDEX(主数据!A:AD,MATCH(J1946,主数据!A:A,0),11))</f>
        <v>山东城区</v>
      </c>
      <c r="D1946" t="str">
        <f t="shared" si="120"/>
        <v>JN19物业服务费直接录入</v>
      </c>
      <c r="E1946" s="13" t="str">
        <f t="shared" si="122"/>
        <v/>
      </c>
      <c r="F1946" s="13" t="str">
        <f>IF(E1946="","",IFERROR(IF(IF(K1946="","",INDEX(收费标合同信息维护!A:Q,MATCH(D1946,收费标合同信息维护!J:J,0),10))=D1946,"有","无"),"无"))</f>
        <v/>
      </c>
      <c r="G1946" s="13" t="str">
        <f t="shared" si="121"/>
        <v/>
      </c>
      <c r="H1946" s="13" t="str">
        <f t="shared" si="123"/>
        <v/>
      </c>
      <c r="I1946" s="13" t="str">
        <f>IF(G1946="","",IFERROR(IF(IF(K1946="","",INDEX(收费标合同信息维护!A:Q,MATCH(G1946,收费标合同信息维护!M:M,0),13))=G1946,"有","无"),"无"))</f>
        <v/>
      </c>
      <c r="J1946" s="3" t="s">
        <v>2148</v>
      </c>
      <c r="K1946" s="3" t="s">
        <v>10743</v>
      </c>
      <c r="L1946" s="3" t="s">
        <v>6025</v>
      </c>
      <c r="M1946" s="3" t="s">
        <v>6026</v>
      </c>
      <c r="N1946" s="3" t="s">
        <v>6477</v>
      </c>
      <c r="O1946" s="3" t="s">
        <v>6478</v>
      </c>
      <c r="P1946" s="3" t="s">
        <v>10752</v>
      </c>
      <c r="Q1946" s="3" t="s">
        <v>10753</v>
      </c>
      <c r="R1946" s="3" t="s">
        <v>6479</v>
      </c>
      <c r="S1946" s="3" t="s">
        <v>6480</v>
      </c>
      <c r="T1946" s="3" t="s">
        <v>6493</v>
      </c>
      <c r="U1946" s="3" t="s">
        <v>154</v>
      </c>
      <c r="V1946" s="3" t="s">
        <v>154</v>
      </c>
      <c r="W1946" s="3" t="s">
        <v>154</v>
      </c>
      <c r="X1946" s="3" t="s">
        <v>154</v>
      </c>
      <c r="Y1946" s="3" t="s">
        <v>154</v>
      </c>
      <c r="Z1946" s="3" t="s">
        <v>154</v>
      </c>
      <c r="AA1946" s="3" t="s">
        <v>154</v>
      </c>
      <c r="AB1946" s="3" t="s">
        <v>154</v>
      </c>
      <c r="AC1946" s="3" t="s">
        <v>154</v>
      </c>
      <c r="AD1946" s="3" t="s">
        <v>6151</v>
      </c>
      <c r="AE1946" s="3" t="s">
        <v>6151</v>
      </c>
      <c r="AF1946" s="3" t="s">
        <v>154</v>
      </c>
      <c r="AG1946" s="3" t="s">
        <v>154</v>
      </c>
      <c r="AH1946" s="3" t="s">
        <v>6478</v>
      </c>
      <c r="AI1946" s="3" t="s">
        <v>6482</v>
      </c>
      <c r="AJ1946" s="3" t="s">
        <v>6489</v>
      </c>
    </row>
    <row r="1947" spans="1:36" ht="30">
      <c r="A1947" s="10">
        <v>2050</v>
      </c>
      <c r="B1947" t="str">
        <f>IF(K1947="总计","",INDEX(主数据!A:AD,MATCH(J1947,主数据!A:A,0),9))</f>
        <v>华东大区公司</v>
      </c>
      <c r="C1947" t="str">
        <f>IF(K1947="","",INDEX(主数据!A:AD,MATCH(J1947,主数据!A:A,0),11))</f>
        <v>山东城区</v>
      </c>
      <c r="D1947" t="str">
        <f t="shared" si="120"/>
        <v>JN19物业服务费标准方式1.80</v>
      </c>
      <c r="E1947" s="13" t="str">
        <f t="shared" si="122"/>
        <v>1.80</v>
      </c>
      <c r="F1947" s="13" t="str">
        <f>IF(E1947="","",IFERROR(IF(IF(K1947="","",INDEX(收费标合同信息维护!A:Q,MATCH(D1947,收费标合同信息维护!J:J,0),10))=D1947,"有","无"),"无"))</f>
        <v>无</v>
      </c>
      <c r="G1947" s="13" t="str">
        <f t="shared" si="121"/>
        <v/>
      </c>
      <c r="H1947" s="13" t="str">
        <f t="shared" si="123"/>
        <v/>
      </c>
      <c r="I1947" s="13" t="str">
        <f>IF(G1947="","",IFERROR(IF(IF(K1947="","",INDEX(收费标合同信息维护!A:Q,MATCH(G1947,收费标合同信息维护!M:M,0),13))=G1947,"有","无"),"无"))</f>
        <v/>
      </c>
      <c r="J1947" s="3" t="s">
        <v>2148</v>
      </c>
      <c r="K1947" s="3" t="s">
        <v>10743</v>
      </c>
      <c r="L1947" s="3" t="s">
        <v>6025</v>
      </c>
      <c r="M1947" s="3" t="s">
        <v>6026</v>
      </c>
      <c r="N1947" s="3" t="s">
        <v>6477</v>
      </c>
      <c r="O1947" s="3" t="s">
        <v>6478</v>
      </c>
      <c r="P1947" s="3" t="s">
        <v>10754</v>
      </c>
      <c r="Q1947" s="3" t="s">
        <v>10755</v>
      </c>
      <c r="R1947" s="3" t="s">
        <v>6484</v>
      </c>
      <c r="S1947" s="3" t="s">
        <v>6491</v>
      </c>
      <c r="T1947" s="3" t="s">
        <v>6704</v>
      </c>
      <c r="U1947" s="3" t="s">
        <v>154</v>
      </c>
      <c r="V1947" s="3" t="s">
        <v>6759</v>
      </c>
      <c r="W1947" s="3" t="s">
        <v>154</v>
      </c>
      <c r="X1947" s="3" t="s">
        <v>154</v>
      </c>
      <c r="Y1947" s="3" t="s">
        <v>154</v>
      </c>
      <c r="Z1947" s="3" t="s">
        <v>154</v>
      </c>
      <c r="AA1947" s="3" t="s">
        <v>154</v>
      </c>
      <c r="AB1947" s="3" t="s">
        <v>154</v>
      </c>
      <c r="AC1947" s="3" t="s">
        <v>154</v>
      </c>
      <c r="AD1947" s="3" t="s">
        <v>6151</v>
      </c>
      <c r="AE1947" s="3" t="s">
        <v>6151</v>
      </c>
      <c r="AF1947" s="3" t="s">
        <v>154</v>
      </c>
      <c r="AG1947" s="3" t="s">
        <v>154</v>
      </c>
      <c r="AH1947" s="3" t="s">
        <v>6478</v>
      </c>
      <c r="AI1947" s="3" t="s">
        <v>6482</v>
      </c>
      <c r="AJ1947" s="3" t="s">
        <v>21</v>
      </c>
    </row>
    <row r="1948" spans="1:36" ht="30">
      <c r="A1948" s="10">
        <v>2051</v>
      </c>
      <c r="B1948" t="str">
        <f>IF(K1948="总计","",INDEX(主数据!A:AD,MATCH(J1948,主数据!A:A,0),9))</f>
        <v>华东大区公司</v>
      </c>
      <c r="C1948" t="str">
        <f>IF(K1948="","",INDEX(主数据!A:AD,MATCH(J1948,主数据!A:A,0),11))</f>
        <v>山东城区</v>
      </c>
      <c r="D1948" t="str">
        <f t="shared" si="120"/>
        <v>JN19物业服务费直接录入</v>
      </c>
      <c r="E1948" s="13" t="str">
        <f t="shared" si="122"/>
        <v/>
      </c>
      <c r="F1948" s="13" t="str">
        <f>IF(E1948="","",IFERROR(IF(IF(K1948="","",INDEX(收费标合同信息维护!A:Q,MATCH(D1948,收费标合同信息维护!J:J,0),10))=D1948,"有","无"),"无"))</f>
        <v/>
      </c>
      <c r="G1948" s="13" t="str">
        <f t="shared" si="121"/>
        <v/>
      </c>
      <c r="H1948" s="13" t="str">
        <f t="shared" si="123"/>
        <v/>
      </c>
      <c r="I1948" s="13" t="str">
        <f>IF(G1948="","",IFERROR(IF(IF(K1948="","",INDEX(收费标合同信息维护!A:Q,MATCH(G1948,收费标合同信息维护!M:M,0),13))=G1948,"有","无"),"无"))</f>
        <v/>
      </c>
      <c r="J1948" s="3" t="s">
        <v>2148</v>
      </c>
      <c r="K1948" s="3" t="s">
        <v>10743</v>
      </c>
      <c r="L1948" s="3" t="s">
        <v>6025</v>
      </c>
      <c r="M1948" s="3" t="s">
        <v>6026</v>
      </c>
      <c r="N1948" s="3" t="s">
        <v>6477</v>
      </c>
      <c r="O1948" s="3" t="s">
        <v>6478</v>
      </c>
      <c r="P1948" s="3" t="s">
        <v>10756</v>
      </c>
      <c r="Q1948" s="3" t="s">
        <v>10757</v>
      </c>
      <c r="R1948" s="3" t="s">
        <v>6479</v>
      </c>
      <c r="S1948" s="3" t="s">
        <v>6480</v>
      </c>
      <c r="T1948" s="3" t="s">
        <v>6493</v>
      </c>
      <c r="U1948" s="3" t="s">
        <v>154</v>
      </c>
      <c r="V1948" s="3" t="s">
        <v>154</v>
      </c>
      <c r="W1948" s="3" t="s">
        <v>154</v>
      </c>
      <c r="X1948" s="3" t="s">
        <v>154</v>
      </c>
      <c r="Y1948" s="3" t="s">
        <v>154</v>
      </c>
      <c r="Z1948" s="3" t="s">
        <v>154</v>
      </c>
      <c r="AA1948" s="3" t="s">
        <v>154</v>
      </c>
      <c r="AB1948" s="3" t="s">
        <v>154</v>
      </c>
      <c r="AC1948" s="3" t="s">
        <v>154</v>
      </c>
      <c r="AD1948" s="3" t="s">
        <v>6151</v>
      </c>
      <c r="AE1948" s="3" t="s">
        <v>6151</v>
      </c>
      <c r="AF1948" s="3" t="s">
        <v>154</v>
      </c>
      <c r="AG1948" s="3" t="s">
        <v>154</v>
      </c>
      <c r="AH1948" s="3" t="s">
        <v>6478</v>
      </c>
      <c r="AI1948" s="3" t="s">
        <v>6482</v>
      </c>
      <c r="AJ1948" s="3" t="s">
        <v>6489</v>
      </c>
    </row>
    <row r="1949" spans="1:36" ht="15">
      <c r="A1949" s="10">
        <v>2052</v>
      </c>
      <c r="B1949" t="str">
        <f>IF(K1949="总计","",INDEX(主数据!A:AD,MATCH(J1949,主数据!A:A,0),9))</f>
        <v>华东大区公司</v>
      </c>
      <c r="C1949" t="str">
        <f>IF(K1949="","",INDEX(主数据!A:AD,MATCH(J1949,主数据!A:A,0),11))</f>
        <v>山东城区</v>
      </c>
      <c r="D1949" t="str">
        <f t="shared" si="120"/>
        <v>JN19非自有房屋租赁直接录入</v>
      </c>
      <c r="E1949" s="13" t="str">
        <f t="shared" si="122"/>
        <v/>
      </c>
      <c r="F1949" s="13" t="str">
        <f>IF(E1949="","",IFERROR(IF(IF(K1949="","",INDEX(收费标合同信息维护!A:Q,MATCH(D1949,收费标合同信息维护!J:J,0),10))=D1949,"有","无"),"无"))</f>
        <v/>
      </c>
      <c r="G1949" s="13" t="str">
        <f t="shared" si="121"/>
        <v/>
      </c>
      <c r="H1949" s="13" t="str">
        <f t="shared" si="123"/>
        <v/>
      </c>
      <c r="I1949" s="13" t="str">
        <f>IF(G1949="","",IFERROR(IF(IF(K1949="","",INDEX(收费标合同信息维护!A:Q,MATCH(G1949,收费标合同信息维护!M:M,0),13))=G1949,"有","无"),"无"))</f>
        <v/>
      </c>
      <c r="J1949" s="3" t="s">
        <v>2148</v>
      </c>
      <c r="K1949" s="3" t="s">
        <v>10743</v>
      </c>
      <c r="L1949" s="3" t="s">
        <v>6699</v>
      </c>
      <c r="M1949" s="3" t="s">
        <v>6700</v>
      </c>
      <c r="N1949" s="3" t="s">
        <v>6477</v>
      </c>
      <c r="O1949" s="3" t="s">
        <v>6478</v>
      </c>
      <c r="P1949" s="3" t="s">
        <v>10758</v>
      </c>
      <c r="Q1949" s="3" t="s">
        <v>10759</v>
      </c>
      <c r="R1949" s="3" t="s">
        <v>6479</v>
      </c>
      <c r="S1949" s="3" t="s">
        <v>6480</v>
      </c>
      <c r="T1949" s="3" t="s">
        <v>6704</v>
      </c>
      <c r="U1949" s="3" t="s">
        <v>154</v>
      </c>
      <c r="V1949" s="3" t="s">
        <v>154</v>
      </c>
      <c r="W1949" s="3" t="s">
        <v>154</v>
      </c>
      <c r="X1949" s="3" t="s">
        <v>154</v>
      </c>
      <c r="Y1949" s="3" t="s">
        <v>154</v>
      </c>
      <c r="Z1949" s="3" t="s">
        <v>154</v>
      </c>
      <c r="AA1949" s="3" t="s">
        <v>154</v>
      </c>
      <c r="AB1949" s="3" t="s">
        <v>154</v>
      </c>
      <c r="AC1949" s="3" t="s">
        <v>154</v>
      </c>
      <c r="AD1949" s="3" t="s">
        <v>6151</v>
      </c>
      <c r="AE1949" s="3" t="s">
        <v>6151</v>
      </c>
      <c r="AF1949" s="3" t="s">
        <v>154</v>
      </c>
      <c r="AG1949" s="3" t="s">
        <v>154</v>
      </c>
      <c r="AH1949" s="3" t="s">
        <v>6478</v>
      </c>
      <c r="AI1949" s="3" t="s">
        <v>6482</v>
      </c>
      <c r="AJ1949" s="3" t="s">
        <v>10760</v>
      </c>
    </row>
    <row r="1950" spans="1:36" ht="30">
      <c r="A1950" s="10">
        <v>2053</v>
      </c>
      <c r="B1950" t="str">
        <f>IF(K1950="总计","",INDEX(主数据!A:AD,MATCH(J1950,主数据!A:A,0),9))</f>
        <v>华东大区公司</v>
      </c>
      <c r="C1950" t="str">
        <f>IF(K1950="","",INDEX(主数据!A:AD,MATCH(J1950,主数据!A:A,0),11))</f>
        <v>山东城区</v>
      </c>
      <c r="D1950" t="str">
        <f t="shared" si="120"/>
        <v>JN19生活垃圾消纳费（仪表）标准方式2.65</v>
      </c>
      <c r="E1950" s="13" t="str">
        <f t="shared" si="122"/>
        <v>2.65</v>
      </c>
      <c r="F1950" s="13" t="str">
        <f>IF(E1950="","",IFERROR(IF(IF(K1950="","",INDEX(收费标合同信息维护!A:Q,MATCH(D1950,收费标合同信息维护!J:J,0),10))=D1950,"有","无"),"无"))</f>
        <v>无</v>
      </c>
      <c r="G1950" s="13" t="str">
        <f t="shared" si="121"/>
        <v/>
      </c>
      <c r="H1950" s="13" t="str">
        <f t="shared" si="123"/>
        <v/>
      </c>
      <c r="I1950" s="13" t="str">
        <f>IF(G1950="","",IFERROR(IF(IF(K1950="","",INDEX(收费标合同信息维护!A:Q,MATCH(G1950,收费标合同信息维护!M:M,0),13))=G1950,"有","无"),"无"))</f>
        <v/>
      </c>
      <c r="J1950" s="3" t="s">
        <v>2148</v>
      </c>
      <c r="K1950" s="3" t="s">
        <v>10743</v>
      </c>
      <c r="L1950" s="3" t="s">
        <v>6705</v>
      </c>
      <c r="M1950" s="3" t="s">
        <v>6706</v>
      </c>
      <c r="N1950" s="3" t="s">
        <v>6603</v>
      </c>
      <c r="O1950" s="3" t="s">
        <v>6478</v>
      </c>
      <c r="P1950" s="3" t="s">
        <v>10761</v>
      </c>
      <c r="Q1950" s="3" t="s">
        <v>10762</v>
      </c>
      <c r="R1950" s="3" t="s">
        <v>6484</v>
      </c>
      <c r="S1950" s="3" t="s">
        <v>6491</v>
      </c>
      <c r="T1950" s="3" t="s">
        <v>6704</v>
      </c>
      <c r="U1950" s="3" t="s">
        <v>154</v>
      </c>
      <c r="V1950" s="3" t="s">
        <v>10763</v>
      </c>
      <c r="W1950" s="3" t="s">
        <v>154</v>
      </c>
      <c r="X1950" s="3" t="s">
        <v>154</v>
      </c>
      <c r="Y1950" s="3" t="s">
        <v>154</v>
      </c>
      <c r="Z1950" s="3" t="s">
        <v>154</v>
      </c>
      <c r="AA1950" s="3" t="s">
        <v>154</v>
      </c>
      <c r="AB1950" s="3" t="s">
        <v>154</v>
      </c>
      <c r="AC1950" s="3" t="s">
        <v>154</v>
      </c>
      <c r="AD1950" s="3" t="s">
        <v>6151</v>
      </c>
      <c r="AE1950" s="3" t="s">
        <v>6151</v>
      </c>
      <c r="AF1950" s="3" t="s">
        <v>154</v>
      </c>
      <c r="AG1950" s="3" t="s">
        <v>154</v>
      </c>
      <c r="AH1950" s="3" t="s">
        <v>6478</v>
      </c>
      <c r="AI1950" s="3" t="s">
        <v>6727</v>
      </c>
      <c r="AJ1950" s="3" t="s">
        <v>6489</v>
      </c>
    </row>
    <row r="1951" spans="1:36" ht="15">
      <c r="A1951" s="10">
        <v>2054</v>
      </c>
      <c r="B1951" t="str">
        <f>IF(K1951="总计","",INDEX(主数据!A:AD,MATCH(J1951,主数据!A:A,0),9))</f>
        <v>华东大区公司</v>
      </c>
      <c r="C1951" t="str">
        <f>IF(K1951="","",INDEX(主数据!A:AD,MATCH(J1951,主数据!A:A,0),11))</f>
        <v>山东城区</v>
      </c>
      <c r="D1951" t="str">
        <f t="shared" si="120"/>
        <v>JN19委托停车费（固定）直接录入</v>
      </c>
      <c r="E1951" s="13" t="str">
        <f t="shared" si="122"/>
        <v/>
      </c>
      <c r="F1951" s="13" t="str">
        <f>IF(E1951="","",IFERROR(IF(IF(K1951="","",INDEX(收费标合同信息维护!A:Q,MATCH(D1951,收费标合同信息维护!J:J,0),10))=D1951,"有","无"),"无"))</f>
        <v/>
      </c>
      <c r="G1951" s="13" t="str">
        <f t="shared" si="121"/>
        <v/>
      </c>
      <c r="H1951" s="13" t="str">
        <f t="shared" si="123"/>
        <v/>
      </c>
      <c r="I1951" s="13" t="str">
        <f>IF(G1951="","",IFERROR(IF(IF(K1951="","",INDEX(收费标合同信息维护!A:Q,MATCH(G1951,收费标合同信息维护!M:M,0),13))=G1951,"有","无"),"无"))</f>
        <v/>
      </c>
      <c r="J1951" s="3" t="s">
        <v>2148</v>
      </c>
      <c r="K1951" s="3" t="s">
        <v>10743</v>
      </c>
      <c r="L1951" s="3" t="s">
        <v>7341</v>
      </c>
      <c r="M1951" s="3" t="s">
        <v>7342</v>
      </c>
      <c r="N1951" s="3" t="s">
        <v>6477</v>
      </c>
      <c r="O1951" s="3" t="s">
        <v>6597</v>
      </c>
      <c r="P1951" s="3" t="s">
        <v>10764</v>
      </c>
      <c r="Q1951" s="3" t="s">
        <v>10765</v>
      </c>
      <c r="R1951" s="3" t="s">
        <v>6479</v>
      </c>
      <c r="S1951" s="3" t="s">
        <v>6480</v>
      </c>
      <c r="T1951" s="3" t="s">
        <v>6704</v>
      </c>
      <c r="U1951" s="3" t="s">
        <v>6716</v>
      </c>
      <c r="V1951" s="3" t="s">
        <v>154</v>
      </c>
      <c r="W1951" s="3" t="s">
        <v>154</v>
      </c>
      <c r="X1951" s="3" t="s">
        <v>154</v>
      </c>
      <c r="Y1951" s="3" t="s">
        <v>154</v>
      </c>
      <c r="Z1951" s="3" t="s">
        <v>154</v>
      </c>
      <c r="AA1951" s="3" t="s">
        <v>154</v>
      </c>
      <c r="AB1951" s="3" t="s">
        <v>154</v>
      </c>
      <c r="AC1951" s="3" t="s">
        <v>154</v>
      </c>
      <c r="AD1951" s="3" t="s">
        <v>6151</v>
      </c>
      <c r="AE1951" s="3" t="s">
        <v>6151</v>
      </c>
      <c r="AF1951" s="3" t="s">
        <v>154</v>
      </c>
      <c r="AG1951" s="3" t="s">
        <v>154</v>
      </c>
      <c r="AH1951" s="3" t="s">
        <v>6478</v>
      </c>
      <c r="AI1951" s="3" t="s">
        <v>6482</v>
      </c>
      <c r="AJ1951" s="3" t="s">
        <v>6104</v>
      </c>
    </row>
    <row r="1952" spans="1:36" ht="15">
      <c r="A1952" s="10">
        <v>2055</v>
      </c>
      <c r="B1952" t="str">
        <f>IF(K1952="总计","",INDEX(主数据!A:AD,MATCH(J1952,主数据!A:A,0),9))</f>
        <v>华东大区公司</v>
      </c>
      <c r="C1952" t="str">
        <f>IF(K1952="","",INDEX(主数据!A:AD,MATCH(J1952,主数据!A:A,0),11))</f>
        <v>山东城区</v>
      </c>
      <c r="D1952" t="str">
        <f t="shared" si="120"/>
        <v>JN19委托停车费（固定）直接录入</v>
      </c>
      <c r="E1952" s="13" t="str">
        <f t="shared" si="122"/>
        <v/>
      </c>
      <c r="F1952" s="13" t="str">
        <f>IF(E1952="","",IFERROR(IF(IF(K1952="","",INDEX(收费标合同信息维护!A:Q,MATCH(D1952,收费标合同信息维护!J:J,0),10))=D1952,"有","无"),"无"))</f>
        <v/>
      </c>
      <c r="G1952" s="13" t="str">
        <f t="shared" si="121"/>
        <v/>
      </c>
      <c r="H1952" s="13" t="str">
        <f t="shared" si="123"/>
        <v/>
      </c>
      <c r="I1952" s="13" t="str">
        <f>IF(G1952="","",IFERROR(IF(IF(K1952="","",INDEX(收费标合同信息维护!A:Q,MATCH(G1952,收费标合同信息维护!M:M,0),13))=G1952,"有","无"),"无"))</f>
        <v/>
      </c>
      <c r="J1952" s="3" t="s">
        <v>2148</v>
      </c>
      <c r="K1952" s="3" t="s">
        <v>10743</v>
      </c>
      <c r="L1952" s="3" t="s">
        <v>7341</v>
      </c>
      <c r="M1952" s="3" t="s">
        <v>7342</v>
      </c>
      <c r="N1952" s="3" t="s">
        <v>6477</v>
      </c>
      <c r="O1952" s="3" t="s">
        <v>6597</v>
      </c>
      <c r="P1952" s="3" t="s">
        <v>10766</v>
      </c>
      <c r="Q1952" s="3" t="s">
        <v>10767</v>
      </c>
      <c r="R1952" s="3" t="s">
        <v>6479</v>
      </c>
      <c r="S1952" s="3" t="s">
        <v>6480</v>
      </c>
      <c r="T1952" s="3" t="s">
        <v>6704</v>
      </c>
      <c r="U1952" s="3" t="s">
        <v>6716</v>
      </c>
      <c r="V1952" s="3" t="s">
        <v>154</v>
      </c>
      <c r="W1952" s="3" t="s">
        <v>154</v>
      </c>
      <c r="X1952" s="3" t="s">
        <v>154</v>
      </c>
      <c r="Y1952" s="3" t="s">
        <v>154</v>
      </c>
      <c r="Z1952" s="3" t="s">
        <v>154</v>
      </c>
      <c r="AA1952" s="3" t="s">
        <v>154</v>
      </c>
      <c r="AB1952" s="3" t="s">
        <v>154</v>
      </c>
      <c r="AC1952" s="3" t="s">
        <v>154</v>
      </c>
      <c r="AD1952" s="3" t="s">
        <v>6151</v>
      </c>
      <c r="AE1952" s="3" t="s">
        <v>6151</v>
      </c>
      <c r="AF1952" s="3" t="s">
        <v>154</v>
      </c>
      <c r="AG1952" s="3" t="s">
        <v>154</v>
      </c>
      <c r="AH1952" s="3" t="s">
        <v>6478</v>
      </c>
      <c r="AI1952" s="3" t="s">
        <v>6482</v>
      </c>
      <c r="AJ1952" s="3" t="s">
        <v>6489</v>
      </c>
    </row>
    <row r="1953" spans="1:36" ht="15">
      <c r="A1953" s="10">
        <v>2056</v>
      </c>
      <c r="B1953" t="str">
        <f>IF(K1953="总计","",INDEX(主数据!A:AD,MATCH(J1953,主数据!A:A,0),9))</f>
        <v>华东大区公司</v>
      </c>
      <c r="C1953" t="str">
        <f>IF(K1953="","",INDEX(主数据!A:AD,MATCH(J1953,主数据!A:A,0),11))</f>
        <v>山东城区</v>
      </c>
      <c r="D1953" t="str">
        <f t="shared" si="120"/>
        <v>JN19委托停车费（固定）直接录入</v>
      </c>
      <c r="E1953" s="13" t="str">
        <f t="shared" si="122"/>
        <v/>
      </c>
      <c r="F1953" s="13" t="str">
        <f>IF(E1953="","",IFERROR(IF(IF(K1953="","",INDEX(收费标合同信息维护!A:Q,MATCH(D1953,收费标合同信息维护!J:J,0),10))=D1953,"有","无"),"无"))</f>
        <v/>
      </c>
      <c r="G1953" s="13" t="str">
        <f t="shared" si="121"/>
        <v/>
      </c>
      <c r="H1953" s="13" t="str">
        <f t="shared" si="123"/>
        <v/>
      </c>
      <c r="I1953" s="13" t="str">
        <f>IF(G1953="","",IFERROR(IF(IF(K1953="","",INDEX(收费标合同信息维护!A:Q,MATCH(G1953,收费标合同信息维护!M:M,0),13))=G1953,"有","无"),"无"))</f>
        <v/>
      </c>
      <c r="J1953" s="3" t="s">
        <v>2148</v>
      </c>
      <c r="K1953" s="3" t="s">
        <v>10743</v>
      </c>
      <c r="L1953" s="3" t="s">
        <v>7341</v>
      </c>
      <c r="M1953" s="3" t="s">
        <v>7342</v>
      </c>
      <c r="N1953" s="3" t="s">
        <v>6477</v>
      </c>
      <c r="O1953" s="3" t="s">
        <v>6597</v>
      </c>
      <c r="P1953" s="3" t="s">
        <v>10768</v>
      </c>
      <c r="Q1953" s="3" t="s">
        <v>10769</v>
      </c>
      <c r="R1953" s="3" t="s">
        <v>6479</v>
      </c>
      <c r="S1953" s="3" t="s">
        <v>6480</v>
      </c>
      <c r="T1953" s="3" t="s">
        <v>6704</v>
      </c>
      <c r="U1953" s="3" t="s">
        <v>6716</v>
      </c>
      <c r="V1953" s="3" t="s">
        <v>154</v>
      </c>
      <c r="W1953" s="3" t="s">
        <v>154</v>
      </c>
      <c r="X1953" s="3" t="s">
        <v>154</v>
      </c>
      <c r="Y1953" s="3" t="s">
        <v>154</v>
      </c>
      <c r="Z1953" s="3" t="s">
        <v>154</v>
      </c>
      <c r="AA1953" s="3" t="s">
        <v>154</v>
      </c>
      <c r="AB1953" s="3" t="s">
        <v>154</v>
      </c>
      <c r="AC1953" s="3" t="s">
        <v>154</v>
      </c>
      <c r="AD1953" s="3" t="s">
        <v>6151</v>
      </c>
      <c r="AE1953" s="3" t="s">
        <v>6151</v>
      </c>
      <c r="AF1953" s="3" t="s">
        <v>154</v>
      </c>
      <c r="AG1953" s="3" t="s">
        <v>154</v>
      </c>
      <c r="AH1953" s="3" t="s">
        <v>6478</v>
      </c>
      <c r="AI1953" s="3" t="s">
        <v>6482</v>
      </c>
      <c r="AJ1953" s="3" t="s">
        <v>6035</v>
      </c>
    </row>
    <row r="1954" spans="1:36" ht="15">
      <c r="A1954" s="10">
        <v>2057</v>
      </c>
      <c r="B1954" t="str">
        <f>IF(K1954="总计","",INDEX(主数据!A:AD,MATCH(J1954,主数据!A:A,0),9))</f>
        <v>华东大区公司</v>
      </c>
      <c r="C1954" t="str">
        <f>IF(K1954="","",INDEX(主数据!A:AD,MATCH(J1954,主数据!A:A,0),11))</f>
        <v>山东城区</v>
      </c>
      <c r="D1954" t="str">
        <f t="shared" si="120"/>
        <v>JN19其他费用直接录入</v>
      </c>
      <c r="E1954" s="13" t="str">
        <f t="shared" si="122"/>
        <v/>
      </c>
      <c r="F1954" s="13" t="str">
        <f>IF(E1954="","",IFERROR(IF(IF(K1954="","",INDEX(收费标合同信息维护!A:Q,MATCH(D1954,收费标合同信息维护!J:J,0),10))=D1954,"有","无"),"无"))</f>
        <v/>
      </c>
      <c r="G1954" s="13" t="str">
        <f t="shared" si="121"/>
        <v/>
      </c>
      <c r="H1954" s="13" t="str">
        <f t="shared" si="123"/>
        <v/>
      </c>
      <c r="I1954" s="13" t="str">
        <f>IF(G1954="","",IFERROR(IF(IF(K1954="","",INDEX(收费标合同信息维护!A:Q,MATCH(G1954,收费标合同信息维护!M:M,0),13))=G1954,"有","无"),"无"))</f>
        <v/>
      </c>
      <c r="J1954" s="3" t="s">
        <v>2148</v>
      </c>
      <c r="K1954" s="3" t="s">
        <v>10743</v>
      </c>
      <c r="L1954" s="3" t="s">
        <v>6544</v>
      </c>
      <c r="M1954" s="3" t="s">
        <v>6545</v>
      </c>
      <c r="N1954" s="3" t="s">
        <v>6477</v>
      </c>
      <c r="O1954" s="3" t="s">
        <v>6478</v>
      </c>
      <c r="P1954" s="3" t="s">
        <v>10770</v>
      </c>
      <c r="Q1954" s="3" t="s">
        <v>6545</v>
      </c>
      <c r="R1954" s="3" t="s">
        <v>6479</v>
      </c>
      <c r="S1954" s="3" t="s">
        <v>6480</v>
      </c>
      <c r="T1954" s="3" t="s">
        <v>6704</v>
      </c>
      <c r="U1954" s="3" t="s">
        <v>154</v>
      </c>
      <c r="V1954" s="3" t="s">
        <v>154</v>
      </c>
      <c r="W1954" s="3" t="s">
        <v>154</v>
      </c>
      <c r="X1954" s="3" t="s">
        <v>154</v>
      </c>
      <c r="Y1954" s="3" t="s">
        <v>154</v>
      </c>
      <c r="Z1954" s="3" t="s">
        <v>154</v>
      </c>
      <c r="AA1954" s="3" t="s">
        <v>154</v>
      </c>
      <c r="AB1954" s="3" t="s">
        <v>154</v>
      </c>
      <c r="AC1954" s="3" t="s">
        <v>154</v>
      </c>
      <c r="AD1954" s="3" t="s">
        <v>6151</v>
      </c>
      <c r="AE1954" s="3" t="s">
        <v>6151</v>
      </c>
      <c r="AF1954" s="3" t="s">
        <v>154</v>
      </c>
      <c r="AG1954" s="3" t="s">
        <v>154</v>
      </c>
      <c r="AH1954" s="3" t="s">
        <v>6478</v>
      </c>
      <c r="AI1954" s="3" t="s">
        <v>6482</v>
      </c>
      <c r="AJ1954" s="3" t="s">
        <v>6489</v>
      </c>
    </row>
    <row r="1955" spans="1:36" ht="15">
      <c r="A1955" s="10">
        <v>2058</v>
      </c>
      <c r="B1955" t="str">
        <f>IF(K1955="总计","",INDEX(主数据!A:AD,MATCH(J1955,主数据!A:A,0),9))</f>
        <v>华东大区公司</v>
      </c>
      <c r="C1955" t="str">
        <f>IF(K1955="","",INDEX(主数据!A:AD,MATCH(J1955,主数据!A:A,0),11))</f>
        <v>山东城区</v>
      </c>
      <c r="D1955" t="str">
        <f t="shared" si="120"/>
        <v>JN19电费标准方式1.18</v>
      </c>
      <c r="E1955" s="13" t="str">
        <f t="shared" si="122"/>
        <v>1.18</v>
      </c>
      <c r="F1955" s="13" t="str">
        <f>IF(E1955="","",IFERROR(IF(IF(K1955="","",INDEX(收费标合同信息维护!A:Q,MATCH(D1955,收费标合同信息维护!J:J,0),10))=D1955,"有","无"),"无"))</f>
        <v>无</v>
      </c>
      <c r="G1955" s="13" t="str">
        <f t="shared" si="121"/>
        <v/>
      </c>
      <c r="H1955" s="13" t="str">
        <f t="shared" si="123"/>
        <v/>
      </c>
      <c r="I1955" s="13" t="str">
        <f>IF(G1955="","",IFERROR(IF(IF(K1955="","",INDEX(收费标合同信息维护!A:Q,MATCH(G1955,收费标合同信息维护!M:M,0),13))=G1955,"有","无"),"无"))</f>
        <v/>
      </c>
      <c r="J1955" s="3" t="s">
        <v>2148</v>
      </c>
      <c r="K1955" s="3" t="s">
        <v>10743</v>
      </c>
      <c r="L1955" s="3" t="s">
        <v>6601</v>
      </c>
      <c r="M1955" s="3" t="s">
        <v>6602</v>
      </c>
      <c r="N1955" s="3" t="s">
        <v>6603</v>
      </c>
      <c r="O1955" s="3" t="s">
        <v>6478</v>
      </c>
      <c r="P1955" s="3" t="s">
        <v>10771</v>
      </c>
      <c r="Q1955" s="3" t="s">
        <v>10772</v>
      </c>
      <c r="R1955" s="3" t="s">
        <v>6484</v>
      </c>
      <c r="S1955" s="3" t="s">
        <v>6491</v>
      </c>
      <c r="T1955" s="3" t="s">
        <v>6481</v>
      </c>
      <c r="U1955" s="3" t="s">
        <v>154</v>
      </c>
      <c r="V1955" s="3" t="s">
        <v>10773</v>
      </c>
      <c r="W1955" s="3" t="s">
        <v>154</v>
      </c>
      <c r="X1955" s="3" t="s">
        <v>154</v>
      </c>
      <c r="Y1955" s="3" t="s">
        <v>154</v>
      </c>
      <c r="Z1955" s="3" t="s">
        <v>154</v>
      </c>
      <c r="AA1955" s="3" t="s">
        <v>154</v>
      </c>
      <c r="AB1955" s="3" t="s">
        <v>154</v>
      </c>
      <c r="AC1955" s="3" t="s">
        <v>154</v>
      </c>
      <c r="AD1955" s="3" t="s">
        <v>6151</v>
      </c>
      <c r="AE1955" s="3" t="s">
        <v>6151</v>
      </c>
      <c r="AF1955" s="3" t="s">
        <v>154</v>
      </c>
      <c r="AG1955" s="3" t="s">
        <v>154</v>
      </c>
      <c r="AH1955" s="3" t="s">
        <v>6478</v>
      </c>
      <c r="AI1955" s="3" t="s">
        <v>6482</v>
      </c>
      <c r="AJ1955" s="3" t="s">
        <v>6489</v>
      </c>
    </row>
    <row r="1956" spans="1:36" ht="15">
      <c r="A1956" s="10">
        <v>2059</v>
      </c>
      <c r="B1956" t="str">
        <f>IF(K1956="总计","",INDEX(主数据!A:AD,MATCH(J1956,主数据!A:A,0),9))</f>
        <v>华东大区公司</v>
      </c>
      <c r="C1956" t="str">
        <f>IF(K1956="","",INDEX(主数据!A:AD,MATCH(J1956,主数据!A:A,0),11))</f>
        <v>山东城区</v>
      </c>
      <c r="D1956" t="str">
        <f t="shared" si="120"/>
        <v>JN19电费标准方式1.19</v>
      </c>
      <c r="E1956" s="13" t="str">
        <f t="shared" si="122"/>
        <v>1.19</v>
      </c>
      <c r="F1956" s="13" t="str">
        <f>IF(E1956="","",IFERROR(IF(IF(K1956="","",INDEX(收费标合同信息维护!A:Q,MATCH(D1956,收费标合同信息维护!J:J,0),10))=D1956,"有","无"),"无"))</f>
        <v>无</v>
      </c>
      <c r="G1956" s="13" t="str">
        <f t="shared" si="121"/>
        <v/>
      </c>
      <c r="H1956" s="13" t="str">
        <f t="shared" si="123"/>
        <v/>
      </c>
      <c r="I1956" s="13" t="str">
        <f>IF(G1956="","",IFERROR(IF(IF(K1956="","",INDEX(收费标合同信息维护!A:Q,MATCH(G1956,收费标合同信息维护!M:M,0),13))=G1956,"有","无"),"无"))</f>
        <v/>
      </c>
      <c r="J1956" s="3" t="s">
        <v>2148</v>
      </c>
      <c r="K1956" s="3" t="s">
        <v>10743</v>
      </c>
      <c r="L1956" s="3" t="s">
        <v>6601</v>
      </c>
      <c r="M1956" s="3" t="s">
        <v>6602</v>
      </c>
      <c r="N1956" s="3" t="s">
        <v>6603</v>
      </c>
      <c r="O1956" s="3" t="s">
        <v>6478</v>
      </c>
      <c r="P1956" s="3" t="s">
        <v>10774</v>
      </c>
      <c r="Q1956" s="3" t="s">
        <v>10775</v>
      </c>
      <c r="R1956" s="3" t="s">
        <v>6484</v>
      </c>
      <c r="S1956" s="3" t="s">
        <v>6491</v>
      </c>
      <c r="T1956" s="3" t="s">
        <v>6481</v>
      </c>
      <c r="U1956" s="3" t="s">
        <v>154</v>
      </c>
      <c r="V1956" s="3" t="s">
        <v>8879</v>
      </c>
      <c r="W1956" s="3" t="s">
        <v>154</v>
      </c>
      <c r="X1956" s="3" t="s">
        <v>154</v>
      </c>
      <c r="Y1956" s="3" t="s">
        <v>154</v>
      </c>
      <c r="Z1956" s="3" t="s">
        <v>154</v>
      </c>
      <c r="AA1956" s="3" t="s">
        <v>154</v>
      </c>
      <c r="AB1956" s="3" t="s">
        <v>154</v>
      </c>
      <c r="AC1956" s="3" t="s">
        <v>154</v>
      </c>
      <c r="AD1956" s="3" t="s">
        <v>6151</v>
      </c>
      <c r="AE1956" s="3" t="s">
        <v>6151</v>
      </c>
      <c r="AF1956" s="3" t="s">
        <v>154</v>
      </c>
      <c r="AG1956" s="3" t="s">
        <v>154</v>
      </c>
      <c r="AH1956" s="3" t="s">
        <v>6478</v>
      </c>
      <c r="AI1956" s="3" t="s">
        <v>6482</v>
      </c>
      <c r="AJ1956" s="3" t="s">
        <v>6489</v>
      </c>
    </row>
    <row r="1957" spans="1:36" ht="15">
      <c r="A1957" s="10">
        <v>2060</v>
      </c>
      <c r="B1957" t="str">
        <f>IF(K1957="总计","",INDEX(主数据!A:AD,MATCH(J1957,主数据!A:A,0),9))</f>
        <v>华东大区公司</v>
      </c>
      <c r="C1957" t="str">
        <f>IF(K1957="","",INDEX(主数据!A:AD,MATCH(J1957,主数据!A:A,0),11))</f>
        <v>山东城区</v>
      </c>
      <c r="D1957" t="str">
        <f t="shared" si="120"/>
        <v>JN19电费标准方式1.20</v>
      </c>
      <c r="E1957" s="13" t="str">
        <f t="shared" si="122"/>
        <v>1.20</v>
      </c>
      <c r="F1957" s="13" t="str">
        <f>IF(E1957="","",IFERROR(IF(IF(K1957="","",INDEX(收费标合同信息维护!A:Q,MATCH(D1957,收费标合同信息维护!J:J,0),10))=D1957,"有","无"),"无"))</f>
        <v>无</v>
      </c>
      <c r="G1957" s="13" t="str">
        <f t="shared" si="121"/>
        <v/>
      </c>
      <c r="H1957" s="13" t="str">
        <f t="shared" si="123"/>
        <v/>
      </c>
      <c r="I1957" s="13" t="str">
        <f>IF(G1957="","",IFERROR(IF(IF(K1957="","",INDEX(收费标合同信息维护!A:Q,MATCH(G1957,收费标合同信息维护!M:M,0),13))=G1957,"有","无"),"无"))</f>
        <v/>
      </c>
      <c r="J1957" s="3" t="s">
        <v>2148</v>
      </c>
      <c r="K1957" s="3" t="s">
        <v>10743</v>
      </c>
      <c r="L1957" s="3" t="s">
        <v>6601</v>
      </c>
      <c r="M1957" s="3" t="s">
        <v>6602</v>
      </c>
      <c r="N1957" s="3" t="s">
        <v>6603</v>
      </c>
      <c r="O1957" s="3" t="s">
        <v>6478</v>
      </c>
      <c r="P1957" s="3" t="s">
        <v>10776</v>
      </c>
      <c r="Q1957" s="3" t="s">
        <v>10777</v>
      </c>
      <c r="R1957" s="3" t="s">
        <v>6484</v>
      </c>
      <c r="S1957" s="3" t="s">
        <v>6491</v>
      </c>
      <c r="T1957" s="3" t="s">
        <v>6481</v>
      </c>
      <c r="U1957" s="3" t="s">
        <v>154</v>
      </c>
      <c r="V1957" s="3" t="s">
        <v>6614</v>
      </c>
      <c r="W1957" s="3" t="s">
        <v>154</v>
      </c>
      <c r="X1957" s="3" t="s">
        <v>154</v>
      </c>
      <c r="Y1957" s="3" t="s">
        <v>154</v>
      </c>
      <c r="Z1957" s="3" t="s">
        <v>154</v>
      </c>
      <c r="AA1957" s="3" t="s">
        <v>154</v>
      </c>
      <c r="AB1957" s="3" t="s">
        <v>154</v>
      </c>
      <c r="AC1957" s="3" t="s">
        <v>154</v>
      </c>
      <c r="AD1957" s="3" t="s">
        <v>6151</v>
      </c>
      <c r="AE1957" s="3" t="s">
        <v>6151</v>
      </c>
      <c r="AF1957" s="3" t="s">
        <v>154</v>
      </c>
      <c r="AG1957" s="3" t="s">
        <v>154</v>
      </c>
      <c r="AH1957" s="3" t="s">
        <v>6478</v>
      </c>
      <c r="AI1957" s="3" t="s">
        <v>6482</v>
      </c>
      <c r="AJ1957" s="3" t="s">
        <v>6489</v>
      </c>
    </row>
    <row r="1958" spans="1:36" ht="15">
      <c r="A1958" s="10">
        <v>2061</v>
      </c>
      <c r="B1958" t="str">
        <f>IF(K1958="总计","",INDEX(主数据!A:AD,MATCH(J1958,主数据!A:A,0),9))</f>
        <v>华东大区公司</v>
      </c>
      <c r="C1958" t="str">
        <f>IF(K1958="","",INDEX(主数据!A:AD,MATCH(J1958,主数据!A:A,0),11))</f>
        <v>山东城区</v>
      </c>
      <c r="D1958" t="str">
        <f t="shared" si="120"/>
        <v>JN19电费标准方式1.60</v>
      </c>
      <c r="E1958" s="13" t="str">
        <f t="shared" si="122"/>
        <v>1.60</v>
      </c>
      <c r="F1958" s="13" t="str">
        <f>IF(E1958="","",IFERROR(IF(IF(K1958="","",INDEX(收费标合同信息维护!A:Q,MATCH(D1958,收费标合同信息维护!J:J,0),10))=D1958,"有","无"),"无"))</f>
        <v>无</v>
      </c>
      <c r="G1958" s="13" t="str">
        <f t="shared" si="121"/>
        <v/>
      </c>
      <c r="H1958" s="13" t="str">
        <f t="shared" si="123"/>
        <v/>
      </c>
      <c r="I1958" s="13" t="str">
        <f>IF(G1958="","",IFERROR(IF(IF(K1958="","",INDEX(收费标合同信息维护!A:Q,MATCH(G1958,收费标合同信息维护!M:M,0),13))=G1958,"有","无"),"无"))</f>
        <v/>
      </c>
      <c r="J1958" s="3" t="s">
        <v>2148</v>
      </c>
      <c r="K1958" s="3" t="s">
        <v>10743</v>
      </c>
      <c r="L1958" s="3" t="s">
        <v>6601</v>
      </c>
      <c r="M1958" s="3" t="s">
        <v>6602</v>
      </c>
      <c r="N1958" s="3" t="s">
        <v>6603</v>
      </c>
      <c r="O1958" s="3" t="s">
        <v>6478</v>
      </c>
      <c r="P1958" s="3" t="s">
        <v>10778</v>
      </c>
      <c r="Q1958" s="3" t="s">
        <v>10779</v>
      </c>
      <c r="R1958" s="3" t="s">
        <v>6484</v>
      </c>
      <c r="S1958" s="3" t="s">
        <v>6491</v>
      </c>
      <c r="T1958" s="3" t="s">
        <v>6481</v>
      </c>
      <c r="U1958" s="3" t="s">
        <v>154</v>
      </c>
      <c r="V1958" s="3" t="s">
        <v>9398</v>
      </c>
      <c r="W1958" s="3" t="s">
        <v>154</v>
      </c>
      <c r="X1958" s="3" t="s">
        <v>154</v>
      </c>
      <c r="Y1958" s="3" t="s">
        <v>154</v>
      </c>
      <c r="Z1958" s="3" t="s">
        <v>154</v>
      </c>
      <c r="AA1958" s="3" t="s">
        <v>154</v>
      </c>
      <c r="AB1958" s="3" t="s">
        <v>154</v>
      </c>
      <c r="AC1958" s="3" t="s">
        <v>154</v>
      </c>
      <c r="AD1958" s="3" t="s">
        <v>6151</v>
      </c>
      <c r="AE1958" s="3" t="s">
        <v>6151</v>
      </c>
      <c r="AF1958" s="3" t="s">
        <v>154</v>
      </c>
      <c r="AG1958" s="3" t="s">
        <v>154</v>
      </c>
      <c r="AH1958" s="3" t="s">
        <v>6478</v>
      </c>
      <c r="AI1958" s="3" t="s">
        <v>6482</v>
      </c>
      <c r="AJ1958" s="3" t="s">
        <v>6489</v>
      </c>
    </row>
    <row r="1959" spans="1:36" ht="15">
      <c r="A1959" s="10">
        <v>2062</v>
      </c>
      <c r="B1959" t="str">
        <f>IF(K1959="总计","",INDEX(主数据!A:AD,MATCH(J1959,主数据!A:A,0),9))</f>
        <v>华东大区公司</v>
      </c>
      <c r="C1959" t="str">
        <f>IF(K1959="","",INDEX(主数据!A:AD,MATCH(J1959,主数据!A:A,0),11))</f>
        <v>山东城区</v>
      </c>
      <c r="D1959" t="str">
        <f t="shared" si="120"/>
        <v>JN19自来水费（简易征收）标准方式2.65</v>
      </c>
      <c r="E1959" s="13" t="str">
        <f t="shared" si="122"/>
        <v>2.65</v>
      </c>
      <c r="F1959" s="13" t="str">
        <f>IF(E1959="","",IFERROR(IF(IF(K1959="","",INDEX(收费标合同信息维护!A:Q,MATCH(D1959,收费标合同信息维护!J:J,0),10))=D1959,"有","无"),"无"))</f>
        <v>无</v>
      </c>
      <c r="G1959" s="13" t="str">
        <f t="shared" si="121"/>
        <v/>
      </c>
      <c r="H1959" s="13" t="str">
        <f t="shared" si="123"/>
        <v/>
      </c>
      <c r="I1959" s="13" t="str">
        <f>IF(G1959="","",IFERROR(IF(IF(K1959="","",INDEX(收费标合同信息维护!A:Q,MATCH(G1959,收费标合同信息维护!M:M,0),13))=G1959,"有","无"),"无"))</f>
        <v/>
      </c>
      <c r="J1959" s="3" t="s">
        <v>2148</v>
      </c>
      <c r="K1959" s="3" t="s">
        <v>10743</v>
      </c>
      <c r="L1959" s="3" t="s">
        <v>6615</v>
      </c>
      <c r="M1959" s="3" t="s">
        <v>6616</v>
      </c>
      <c r="N1959" s="3" t="s">
        <v>6603</v>
      </c>
      <c r="O1959" s="3" t="s">
        <v>6478</v>
      </c>
      <c r="P1959" s="3" t="s">
        <v>10761</v>
      </c>
      <c r="Q1959" s="3" t="s">
        <v>10780</v>
      </c>
      <c r="R1959" s="3" t="s">
        <v>6484</v>
      </c>
      <c r="S1959" s="3" t="s">
        <v>6491</v>
      </c>
      <c r="T1959" s="3" t="s">
        <v>6704</v>
      </c>
      <c r="U1959" s="3" t="s">
        <v>154</v>
      </c>
      <c r="V1959" s="3" t="s">
        <v>10763</v>
      </c>
      <c r="W1959" s="3" t="s">
        <v>154</v>
      </c>
      <c r="X1959" s="3" t="s">
        <v>154</v>
      </c>
      <c r="Y1959" s="3" t="s">
        <v>154</v>
      </c>
      <c r="Z1959" s="3" t="s">
        <v>154</v>
      </c>
      <c r="AA1959" s="3" t="s">
        <v>154</v>
      </c>
      <c r="AB1959" s="3" t="s">
        <v>154</v>
      </c>
      <c r="AC1959" s="3" t="s">
        <v>154</v>
      </c>
      <c r="AD1959" s="3" t="s">
        <v>6151</v>
      </c>
      <c r="AE1959" s="3" t="s">
        <v>6151</v>
      </c>
      <c r="AF1959" s="3" t="s">
        <v>154</v>
      </c>
      <c r="AG1959" s="3" t="s">
        <v>154</v>
      </c>
      <c r="AH1959" s="3" t="s">
        <v>6478</v>
      </c>
      <c r="AI1959" s="3" t="s">
        <v>6482</v>
      </c>
      <c r="AJ1959" s="3" t="s">
        <v>6489</v>
      </c>
    </row>
    <row r="1960" spans="1:36" ht="15">
      <c r="A1960" s="10">
        <v>2063</v>
      </c>
      <c r="B1960" t="str">
        <f>IF(K1960="总计","",INDEX(主数据!A:AD,MATCH(J1960,主数据!A:A,0),9))</f>
        <v>华东大区公司</v>
      </c>
      <c r="C1960" t="str">
        <f>IF(K1960="","",INDEX(主数据!A:AD,MATCH(J1960,主数据!A:A,0),11))</f>
        <v>山东城区</v>
      </c>
      <c r="D1960" t="str">
        <f t="shared" si="120"/>
        <v>JN19自来水费（简易征收）标准方式3.05</v>
      </c>
      <c r="E1960" s="13" t="str">
        <f t="shared" si="122"/>
        <v>3.05</v>
      </c>
      <c r="F1960" s="13" t="str">
        <f>IF(E1960="","",IFERROR(IF(IF(K1960="","",INDEX(收费标合同信息维护!A:Q,MATCH(D1960,收费标合同信息维护!J:J,0),10))=D1960,"有","无"),"无"))</f>
        <v>无</v>
      </c>
      <c r="G1960" s="13" t="str">
        <f t="shared" si="121"/>
        <v/>
      </c>
      <c r="H1960" s="13" t="str">
        <f t="shared" si="123"/>
        <v/>
      </c>
      <c r="I1960" s="13" t="str">
        <f>IF(G1960="","",IFERROR(IF(IF(K1960="","",INDEX(收费标合同信息维护!A:Q,MATCH(G1960,收费标合同信息维护!M:M,0),13))=G1960,"有","无"),"无"))</f>
        <v/>
      </c>
      <c r="J1960" s="3" t="s">
        <v>2148</v>
      </c>
      <c r="K1960" s="3" t="s">
        <v>10743</v>
      </c>
      <c r="L1960" s="3" t="s">
        <v>6615</v>
      </c>
      <c r="M1960" s="3" t="s">
        <v>6616</v>
      </c>
      <c r="N1960" s="3" t="s">
        <v>6603</v>
      </c>
      <c r="O1960" s="3" t="s">
        <v>6478</v>
      </c>
      <c r="P1960" s="3" t="s">
        <v>10781</v>
      </c>
      <c r="Q1960" s="3" t="s">
        <v>10782</v>
      </c>
      <c r="R1960" s="3" t="s">
        <v>6484</v>
      </c>
      <c r="S1960" s="3" t="s">
        <v>6491</v>
      </c>
      <c r="T1960" s="3" t="s">
        <v>6704</v>
      </c>
      <c r="U1960" s="3" t="s">
        <v>154</v>
      </c>
      <c r="V1960" s="3" t="s">
        <v>10383</v>
      </c>
      <c r="W1960" s="3" t="s">
        <v>154</v>
      </c>
      <c r="X1960" s="3" t="s">
        <v>154</v>
      </c>
      <c r="Y1960" s="3" t="s">
        <v>154</v>
      </c>
      <c r="Z1960" s="3" t="s">
        <v>154</v>
      </c>
      <c r="AA1960" s="3" t="s">
        <v>154</v>
      </c>
      <c r="AB1960" s="3" t="s">
        <v>154</v>
      </c>
      <c r="AC1960" s="3" t="s">
        <v>154</v>
      </c>
      <c r="AD1960" s="3" t="s">
        <v>6151</v>
      </c>
      <c r="AE1960" s="3" t="s">
        <v>6151</v>
      </c>
      <c r="AF1960" s="3" t="s">
        <v>154</v>
      </c>
      <c r="AG1960" s="3" t="s">
        <v>154</v>
      </c>
      <c r="AH1960" s="3" t="s">
        <v>6478</v>
      </c>
      <c r="AI1960" s="3" t="s">
        <v>6482</v>
      </c>
      <c r="AJ1960" s="3" t="s">
        <v>6489</v>
      </c>
    </row>
    <row r="1961" spans="1:36" ht="15">
      <c r="A1961" s="10">
        <v>2064</v>
      </c>
      <c r="B1961" t="str">
        <f>IF(K1961="总计","",INDEX(主数据!A:AD,MATCH(J1961,主数据!A:A,0),9))</f>
        <v>华东大区公司</v>
      </c>
      <c r="C1961" t="str">
        <f>IF(K1961="","",INDEX(主数据!A:AD,MATCH(J1961,主数据!A:A,0),11))</f>
        <v>山东城区</v>
      </c>
      <c r="D1961" t="str">
        <f t="shared" si="120"/>
        <v>JN19自来水费（简易征收）标准方式3.50</v>
      </c>
      <c r="E1961" s="13" t="str">
        <f t="shared" si="122"/>
        <v>3.50</v>
      </c>
      <c r="F1961" s="13" t="str">
        <f>IF(E1961="","",IFERROR(IF(IF(K1961="","",INDEX(收费标合同信息维护!A:Q,MATCH(D1961,收费标合同信息维护!J:J,0),10))=D1961,"有","无"),"无"))</f>
        <v>无</v>
      </c>
      <c r="G1961" s="13" t="str">
        <f t="shared" si="121"/>
        <v/>
      </c>
      <c r="H1961" s="13" t="str">
        <f t="shared" si="123"/>
        <v/>
      </c>
      <c r="I1961" s="13" t="str">
        <f>IF(G1961="","",IFERROR(IF(IF(K1961="","",INDEX(收费标合同信息维护!A:Q,MATCH(G1961,收费标合同信息维护!M:M,0),13))=G1961,"有","无"),"无"))</f>
        <v/>
      </c>
      <c r="J1961" s="3" t="s">
        <v>2148</v>
      </c>
      <c r="K1961" s="3" t="s">
        <v>10743</v>
      </c>
      <c r="L1961" s="3" t="s">
        <v>6615</v>
      </c>
      <c r="M1961" s="3" t="s">
        <v>6616</v>
      </c>
      <c r="N1961" s="3" t="s">
        <v>6603</v>
      </c>
      <c r="O1961" s="3" t="s">
        <v>6478</v>
      </c>
      <c r="P1961" s="3" t="s">
        <v>10783</v>
      </c>
      <c r="Q1961" s="3" t="s">
        <v>10784</v>
      </c>
      <c r="R1961" s="3" t="s">
        <v>6484</v>
      </c>
      <c r="S1961" s="3" t="s">
        <v>6491</v>
      </c>
      <c r="T1961" s="3" t="s">
        <v>6704</v>
      </c>
      <c r="U1961" s="3" t="s">
        <v>154</v>
      </c>
      <c r="V1961" s="3" t="s">
        <v>6869</v>
      </c>
      <c r="W1961" s="3" t="s">
        <v>154</v>
      </c>
      <c r="X1961" s="3" t="s">
        <v>154</v>
      </c>
      <c r="Y1961" s="3" t="s">
        <v>154</v>
      </c>
      <c r="Z1961" s="3" t="s">
        <v>154</v>
      </c>
      <c r="AA1961" s="3" t="s">
        <v>154</v>
      </c>
      <c r="AB1961" s="3" t="s">
        <v>154</v>
      </c>
      <c r="AC1961" s="3" t="s">
        <v>154</v>
      </c>
      <c r="AD1961" s="3" t="s">
        <v>6151</v>
      </c>
      <c r="AE1961" s="3" t="s">
        <v>6151</v>
      </c>
      <c r="AF1961" s="3" t="s">
        <v>154</v>
      </c>
      <c r="AG1961" s="3" t="s">
        <v>154</v>
      </c>
      <c r="AH1961" s="3" t="s">
        <v>6478</v>
      </c>
      <c r="AI1961" s="3" t="s">
        <v>6482</v>
      </c>
      <c r="AJ1961" s="3" t="s">
        <v>6489</v>
      </c>
    </row>
    <row r="1962" spans="1:36" ht="15">
      <c r="A1962" s="10">
        <v>2065</v>
      </c>
      <c r="B1962" t="str">
        <f>IF(K1962="总计","",INDEX(主数据!A:AD,MATCH(J1962,主数据!A:A,0),9))</f>
        <v>华东大区公司</v>
      </c>
      <c r="C1962" t="str">
        <f>IF(K1962="","",INDEX(主数据!A:AD,MATCH(J1962,主数据!A:A,0),11))</f>
        <v>山东城区</v>
      </c>
      <c r="D1962" t="str">
        <f t="shared" si="120"/>
        <v>JN19自来水费（简易征收）标准方式5.00</v>
      </c>
      <c r="E1962" s="13" t="str">
        <f t="shared" si="122"/>
        <v>5.00</v>
      </c>
      <c r="F1962" s="13" t="str">
        <f>IF(E1962="","",IFERROR(IF(IF(K1962="","",INDEX(收费标合同信息维护!A:Q,MATCH(D1962,收费标合同信息维护!J:J,0),10))=D1962,"有","无"),"无"))</f>
        <v>无</v>
      </c>
      <c r="G1962" s="13" t="str">
        <f t="shared" si="121"/>
        <v/>
      </c>
      <c r="H1962" s="13" t="str">
        <f t="shared" si="123"/>
        <v/>
      </c>
      <c r="I1962" s="13" t="str">
        <f>IF(G1962="","",IFERROR(IF(IF(K1962="","",INDEX(收费标合同信息维护!A:Q,MATCH(G1962,收费标合同信息维护!M:M,0),13))=G1962,"有","无"),"无"))</f>
        <v/>
      </c>
      <c r="J1962" s="3" t="s">
        <v>2148</v>
      </c>
      <c r="K1962" s="3" t="s">
        <v>10743</v>
      </c>
      <c r="L1962" s="3" t="s">
        <v>6615</v>
      </c>
      <c r="M1962" s="3" t="s">
        <v>6616</v>
      </c>
      <c r="N1962" s="3" t="s">
        <v>6603</v>
      </c>
      <c r="O1962" s="3" t="s">
        <v>6478</v>
      </c>
      <c r="P1962" s="3" t="s">
        <v>10785</v>
      </c>
      <c r="Q1962" s="3" t="s">
        <v>10786</v>
      </c>
      <c r="R1962" s="3" t="s">
        <v>6484</v>
      </c>
      <c r="S1962" s="3" t="s">
        <v>6491</v>
      </c>
      <c r="T1962" s="3" t="s">
        <v>6704</v>
      </c>
      <c r="U1962" s="3" t="s">
        <v>154</v>
      </c>
      <c r="V1962" s="3" t="s">
        <v>6744</v>
      </c>
      <c r="W1962" s="3" t="s">
        <v>154</v>
      </c>
      <c r="X1962" s="3" t="s">
        <v>154</v>
      </c>
      <c r="Y1962" s="3" t="s">
        <v>154</v>
      </c>
      <c r="Z1962" s="3" t="s">
        <v>154</v>
      </c>
      <c r="AA1962" s="3" t="s">
        <v>154</v>
      </c>
      <c r="AB1962" s="3" t="s">
        <v>154</v>
      </c>
      <c r="AC1962" s="3" t="s">
        <v>154</v>
      </c>
      <c r="AD1962" s="3" t="s">
        <v>6151</v>
      </c>
      <c r="AE1962" s="3" t="s">
        <v>6151</v>
      </c>
      <c r="AF1962" s="3" t="s">
        <v>154</v>
      </c>
      <c r="AG1962" s="3" t="s">
        <v>154</v>
      </c>
      <c r="AH1962" s="3" t="s">
        <v>6478</v>
      </c>
      <c r="AI1962" s="3" t="s">
        <v>6482</v>
      </c>
      <c r="AJ1962" s="3" t="s">
        <v>6489</v>
      </c>
    </row>
    <row r="1963" spans="1:36" ht="15">
      <c r="A1963" s="10">
        <v>2066</v>
      </c>
      <c r="B1963" t="str">
        <f>IF(K1963="总计","",INDEX(主数据!A:AD,MATCH(J1963,主数据!A:A,0),9))</f>
        <v>环渤海大区公司</v>
      </c>
      <c r="C1963" t="str">
        <f>IF(K1963="","",INDEX(主数据!A:AD,MATCH(J1963,主数据!A:A,0),11))</f>
        <v>东北城区</v>
      </c>
      <c r="D1963" t="str">
        <f t="shared" si="120"/>
        <v>JN38物业服务费标准方式4.00</v>
      </c>
      <c r="E1963" s="13" t="str">
        <f t="shared" si="122"/>
        <v>4.00</v>
      </c>
      <c r="F1963" s="13" t="str">
        <f>IF(E1963="","",IFERROR(IF(IF(K1963="","",INDEX(收费标合同信息维护!A:Q,MATCH(D1963,收费标合同信息维护!J:J,0),10))=D1963,"有","无"),"无"))</f>
        <v>无</v>
      </c>
      <c r="G1963" s="13" t="str">
        <f t="shared" si="121"/>
        <v/>
      </c>
      <c r="H1963" s="13" t="str">
        <f t="shared" si="123"/>
        <v/>
      </c>
      <c r="I1963" s="13" t="str">
        <f>IF(G1963="","",IFERROR(IF(IF(K1963="","",INDEX(收费标合同信息维护!A:Q,MATCH(G1963,收费标合同信息维护!M:M,0),13))=G1963,"有","无"),"无"))</f>
        <v/>
      </c>
      <c r="J1963" s="3" t="s">
        <v>3826</v>
      </c>
      <c r="K1963" s="3" t="s">
        <v>10787</v>
      </c>
      <c r="L1963" s="3" t="s">
        <v>6025</v>
      </c>
      <c r="M1963" s="3" t="s">
        <v>6026</v>
      </c>
      <c r="N1963" s="3" t="s">
        <v>6477</v>
      </c>
      <c r="O1963" s="3" t="s">
        <v>6478</v>
      </c>
      <c r="P1963" s="3" t="s">
        <v>10788</v>
      </c>
      <c r="Q1963" s="3" t="s">
        <v>10789</v>
      </c>
      <c r="R1963" s="3" t="s">
        <v>6484</v>
      </c>
      <c r="S1963" s="3" t="s">
        <v>6491</v>
      </c>
      <c r="T1963" s="3" t="s">
        <v>6690</v>
      </c>
      <c r="U1963" s="3" t="s">
        <v>154</v>
      </c>
      <c r="V1963" s="3" t="s">
        <v>6755</v>
      </c>
      <c r="W1963" s="3" t="s">
        <v>154</v>
      </c>
      <c r="X1963" s="3" t="s">
        <v>154</v>
      </c>
      <c r="Y1963" s="3" t="s">
        <v>154</v>
      </c>
      <c r="Z1963" s="3" t="s">
        <v>154</v>
      </c>
      <c r="AA1963" s="3" t="s">
        <v>154</v>
      </c>
      <c r="AB1963" s="3" t="s">
        <v>154</v>
      </c>
      <c r="AC1963" s="3" t="s">
        <v>154</v>
      </c>
      <c r="AD1963" s="3" t="s">
        <v>6151</v>
      </c>
      <c r="AE1963" s="3" t="s">
        <v>6151</v>
      </c>
      <c r="AF1963" s="3" t="s">
        <v>6040</v>
      </c>
      <c r="AG1963" s="3" t="s">
        <v>154</v>
      </c>
      <c r="AH1963" s="3" t="s">
        <v>6478</v>
      </c>
      <c r="AI1963" s="3" t="s">
        <v>6482</v>
      </c>
      <c r="AJ1963" s="3" t="s">
        <v>6092</v>
      </c>
    </row>
    <row r="1964" spans="1:36" ht="15">
      <c r="A1964" s="10">
        <v>2067</v>
      </c>
      <c r="B1964" t="str">
        <f>IF(K1964="总计","",INDEX(主数据!A:AD,MATCH(J1964,主数据!A:A,0),9))</f>
        <v>环渤海大区公司</v>
      </c>
      <c r="C1964" t="str">
        <f>IF(K1964="","",INDEX(主数据!A:AD,MATCH(J1964,主数据!A:A,0),11))</f>
        <v>东北城区</v>
      </c>
      <c r="D1964" t="str">
        <f t="shared" si="120"/>
        <v>JN38物业服务费标准方式2.60</v>
      </c>
      <c r="E1964" s="13" t="str">
        <f t="shared" si="122"/>
        <v>2.60</v>
      </c>
      <c r="F1964" s="13" t="str">
        <f>IF(E1964="","",IFERROR(IF(IF(K1964="","",INDEX(收费标合同信息维护!A:Q,MATCH(D1964,收费标合同信息维护!J:J,0),10))=D1964,"有","无"),"无"))</f>
        <v>无</v>
      </c>
      <c r="G1964" s="13" t="str">
        <f t="shared" si="121"/>
        <v/>
      </c>
      <c r="H1964" s="13" t="str">
        <f t="shared" si="123"/>
        <v/>
      </c>
      <c r="I1964" s="13" t="str">
        <f>IF(G1964="","",IFERROR(IF(IF(K1964="","",INDEX(收费标合同信息维护!A:Q,MATCH(G1964,收费标合同信息维护!M:M,0),13))=G1964,"有","无"),"无"))</f>
        <v/>
      </c>
      <c r="J1964" s="3" t="s">
        <v>3826</v>
      </c>
      <c r="K1964" s="3" t="s">
        <v>10787</v>
      </c>
      <c r="L1964" s="3" t="s">
        <v>6025</v>
      </c>
      <c r="M1964" s="3" t="s">
        <v>6026</v>
      </c>
      <c r="N1964" s="3" t="s">
        <v>6477</v>
      </c>
      <c r="O1964" s="3" t="s">
        <v>6478</v>
      </c>
      <c r="P1964" s="3" t="s">
        <v>10790</v>
      </c>
      <c r="Q1964" s="3" t="s">
        <v>10791</v>
      </c>
      <c r="R1964" s="3" t="s">
        <v>6484</v>
      </c>
      <c r="S1964" s="3" t="s">
        <v>6491</v>
      </c>
      <c r="T1964" s="3" t="s">
        <v>6510</v>
      </c>
      <c r="U1964" s="3" t="s">
        <v>154</v>
      </c>
      <c r="V1964" s="3" t="s">
        <v>9155</v>
      </c>
      <c r="W1964" s="3" t="s">
        <v>154</v>
      </c>
      <c r="X1964" s="3" t="s">
        <v>154</v>
      </c>
      <c r="Y1964" s="3" t="s">
        <v>154</v>
      </c>
      <c r="Z1964" s="3" t="s">
        <v>154</v>
      </c>
      <c r="AA1964" s="3" t="s">
        <v>154</v>
      </c>
      <c r="AB1964" s="3" t="s">
        <v>154</v>
      </c>
      <c r="AC1964" s="3" t="s">
        <v>154</v>
      </c>
      <c r="AD1964" s="3" t="s">
        <v>6151</v>
      </c>
      <c r="AE1964" s="3" t="s">
        <v>6151</v>
      </c>
      <c r="AF1964" s="3" t="s">
        <v>154</v>
      </c>
      <c r="AG1964" s="3" t="s">
        <v>154</v>
      </c>
      <c r="AH1964" s="3" t="s">
        <v>6478</v>
      </c>
      <c r="AI1964" s="3" t="s">
        <v>6482</v>
      </c>
      <c r="AJ1964" s="3" t="s">
        <v>6207</v>
      </c>
    </row>
    <row r="1965" spans="1:36" ht="30">
      <c r="A1965" s="10">
        <v>2068</v>
      </c>
      <c r="B1965" t="str">
        <f>IF(K1965="总计","",INDEX(主数据!A:AD,MATCH(J1965,主数据!A:A,0),9))</f>
        <v>环渤海大区公司</v>
      </c>
      <c r="C1965" t="str">
        <f>IF(K1965="","",INDEX(主数据!A:AD,MATCH(J1965,主数据!A:A,0),11))</f>
        <v>东北城区</v>
      </c>
      <c r="D1965" t="str">
        <f t="shared" si="120"/>
        <v>JN38物业服务费标准方式5.00</v>
      </c>
      <c r="E1965" s="13" t="str">
        <f t="shared" si="122"/>
        <v>5.00</v>
      </c>
      <c r="F1965" s="13" t="str">
        <f>IF(E1965="","",IFERROR(IF(IF(K1965="","",INDEX(收费标合同信息维护!A:Q,MATCH(D1965,收费标合同信息维护!J:J,0),10))=D1965,"有","无"),"无"))</f>
        <v>无</v>
      </c>
      <c r="G1965" s="13" t="str">
        <f t="shared" si="121"/>
        <v/>
      </c>
      <c r="H1965" s="13" t="str">
        <f t="shared" si="123"/>
        <v/>
      </c>
      <c r="I1965" s="13" t="str">
        <f>IF(G1965="","",IFERROR(IF(IF(K1965="","",INDEX(收费标合同信息维护!A:Q,MATCH(G1965,收费标合同信息维护!M:M,0),13))=G1965,"有","无"),"无"))</f>
        <v/>
      </c>
      <c r="J1965" s="3" t="s">
        <v>3826</v>
      </c>
      <c r="K1965" s="3" t="s">
        <v>10787</v>
      </c>
      <c r="L1965" s="3" t="s">
        <v>6025</v>
      </c>
      <c r="M1965" s="3" t="s">
        <v>6026</v>
      </c>
      <c r="N1965" s="3" t="s">
        <v>6477</v>
      </c>
      <c r="O1965" s="3" t="s">
        <v>6478</v>
      </c>
      <c r="P1965" s="3" t="s">
        <v>10792</v>
      </c>
      <c r="Q1965" s="3" t="s">
        <v>10793</v>
      </c>
      <c r="R1965" s="3" t="s">
        <v>6484</v>
      </c>
      <c r="S1965" s="3" t="s">
        <v>6491</v>
      </c>
      <c r="T1965" s="3" t="s">
        <v>7001</v>
      </c>
      <c r="U1965" s="3" t="s">
        <v>154</v>
      </c>
      <c r="V1965" s="3" t="s">
        <v>6744</v>
      </c>
      <c r="W1965" s="3" t="s">
        <v>154</v>
      </c>
      <c r="X1965" s="3" t="s">
        <v>154</v>
      </c>
      <c r="Y1965" s="3" t="s">
        <v>154</v>
      </c>
      <c r="Z1965" s="3" t="s">
        <v>154</v>
      </c>
      <c r="AA1965" s="3" t="s">
        <v>154</v>
      </c>
      <c r="AB1965" s="3" t="s">
        <v>154</v>
      </c>
      <c r="AC1965" s="3" t="s">
        <v>154</v>
      </c>
      <c r="AD1965" s="3" t="s">
        <v>6151</v>
      </c>
      <c r="AE1965" s="3" t="s">
        <v>6151</v>
      </c>
      <c r="AF1965" s="3" t="s">
        <v>154</v>
      </c>
      <c r="AG1965" s="3" t="s">
        <v>154</v>
      </c>
      <c r="AH1965" s="3" t="s">
        <v>6478</v>
      </c>
      <c r="AI1965" s="3" t="s">
        <v>6482</v>
      </c>
      <c r="AJ1965" s="3" t="s">
        <v>6489</v>
      </c>
    </row>
    <row r="1966" spans="1:36" ht="30">
      <c r="A1966" s="10">
        <v>2069</v>
      </c>
      <c r="B1966" t="str">
        <f>IF(K1966="总计","",INDEX(主数据!A:AD,MATCH(J1966,主数据!A:A,0),9))</f>
        <v>环渤海大区公司</v>
      </c>
      <c r="C1966" t="str">
        <f>IF(K1966="","",INDEX(主数据!A:AD,MATCH(J1966,主数据!A:A,0),11))</f>
        <v>东北城区</v>
      </c>
      <c r="D1966" t="str">
        <f t="shared" si="120"/>
        <v>JN38空置物业费标准方式2.00</v>
      </c>
      <c r="E1966" s="13" t="str">
        <f t="shared" si="122"/>
        <v>2.00</v>
      </c>
      <c r="F1966" s="13" t="str">
        <f>IF(E1966="","",IFERROR(IF(IF(K1966="","",INDEX(收费标合同信息维护!A:Q,MATCH(D1966,收费标合同信息维护!J:J,0),10))=D1966,"有","无"),"无"))</f>
        <v>无</v>
      </c>
      <c r="G1966" s="13" t="str">
        <f t="shared" si="121"/>
        <v/>
      </c>
      <c r="H1966" s="13" t="str">
        <f t="shared" si="123"/>
        <v/>
      </c>
      <c r="I1966" s="13" t="str">
        <f>IF(G1966="","",IFERROR(IF(IF(K1966="","",INDEX(收费标合同信息维护!A:Q,MATCH(G1966,收费标合同信息维护!M:M,0),13))=G1966,"有","无"),"无"))</f>
        <v/>
      </c>
      <c r="J1966" s="3" t="s">
        <v>3826</v>
      </c>
      <c r="K1966" s="3" t="s">
        <v>10787</v>
      </c>
      <c r="L1966" s="3" t="s">
        <v>6580</v>
      </c>
      <c r="M1966" s="3" t="s">
        <v>6581</v>
      </c>
      <c r="N1966" s="3" t="s">
        <v>6477</v>
      </c>
      <c r="O1966" s="3" t="s">
        <v>6478</v>
      </c>
      <c r="P1966" s="3" t="s">
        <v>10794</v>
      </c>
      <c r="Q1966" s="3" t="s">
        <v>10795</v>
      </c>
      <c r="R1966" s="3" t="s">
        <v>6484</v>
      </c>
      <c r="S1966" s="3" t="s">
        <v>6491</v>
      </c>
      <c r="T1966" s="3" t="s">
        <v>6537</v>
      </c>
      <c r="U1966" s="3" t="s">
        <v>154</v>
      </c>
      <c r="V1966" s="3" t="s">
        <v>6686</v>
      </c>
      <c r="W1966" s="3" t="s">
        <v>154</v>
      </c>
      <c r="X1966" s="3" t="s">
        <v>154</v>
      </c>
      <c r="Y1966" s="3" t="s">
        <v>154</v>
      </c>
      <c r="Z1966" s="3" t="s">
        <v>154</v>
      </c>
      <c r="AA1966" s="3" t="s">
        <v>154</v>
      </c>
      <c r="AB1966" s="3" t="s">
        <v>154</v>
      </c>
      <c r="AC1966" s="3" t="s">
        <v>154</v>
      </c>
      <c r="AD1966" s="3" t="s">
        <v>6151</v>
      </c>
      <c r="AE1966" s="3" t="s">
        <v>6151</v>
      </c>
      <c r="AF1966" s="3" t="s">
        <v>154</v>
      </c>
      <c r="AG1966" s="3" t="s">
        <v>154</v>
      </c>
      <c r="AH1966" s="3" t="s">
        <v>6478</v>
      </c>
      <c r="AI1966" s="3" t="s">
        <v>6482</v>
      </c>
      <c r="AJ1966" s="3" t="s">
        <v>32</v>
      </c>
    </row>
    <row r="1967" spans="1:36" ht="30">
      <c r="A1967" s="10">
        <v>2070</v>
      </c>
      <c r="B1967" t="str">
        <f>IF(K1967="总计","",INDEX(主数据!A:AD,MATCH(J1967,主数据!A:A,0),9))</f>
        <v>环渤海大区公司</v>
      </c>
      <c r="C1967" t="str">
        <f>IF(K1967="","",INDEX(主数据!A:AD,MATCH(J1967,主数据!A:A,0),11))</f>
        <v>东北城区</v>
      </c>
      <c r="D1967" t="str">
        <f t="shared" si="120"/>
        <v>JN38空置物业费标准方式2.50</v>
      </c>
      <c r="E1967" s="13" t="str">
        <f t="shared" si="122"/>
        <v>2.50</v>
      </c>
      <c r="F1967" s="13" t="str">
        <f>IF(E1967="","",IFERROR(IF(IF(K1967="","",INDEX(收费标合同信息维护!A:Q,MATCH(D1967,收费标合同信息维护!J:J,0),10))=D1967,"有","无"),"无"))</f>
        <v>无</v>
      </c>
      <c r="G1967" s="13" t="str">
        <f t="shared" si="121"/>
        <v/>
      </c>
      <c r="H1967" s="13" t="str">
        <f t="shared" si="123"/>
        <v/>
      </c>
      <c r="I1967" s="13" t="str">
        <f>IF(G1967="","",IFERROR(IF(IF(K1967="","",INDEX(收费标合同信息维护!A:Q,MATCH(G1967,收费标合同信息维护!M:M,0),13))=G1967,"有","无"),"无"))</f>
        <v/>
      </c>
      <c r="J1967" s="3" t="s">
        <v>3826</v>
      </c>
      <c r="K1967" s="3" t="s">
        <v>10787</v>
      </c>
      <c r="L1967" s="3" t="s">
        <v>6580</v>
      </c>
      <c r="M1967" s="3" t="s">
        <v>6581</v>
      </c>
      <c r="N1967" s="3" t="s">
        <v>6477</v>
      </c>
      <c r="O1967" s="3" t="s">
        <v>6478</v>
      </c>
      <c r="P1967" s="3" t="s">
        <v>10796</v>
      </c>
      <c r="Q1967" s="3" t="s">
        <v>10797</v>
      </c>
      <c r="R1967" s="3" t="s">
        <v>6484</v>
      </c>
      <c r="S1967" s="3" t="s">
        <v>6491</v>
      </c>
      <c r="T1967" s="3" t="s">
        <v>6537</v>
      </c>
      <c r="U1967" s="3" t="s">
        <v>154</v>
      </c>
      <c r="V1967" s="3" t="s">
        <v>6675</v>
      </c>
      <c r="W1967" s="3" t="s">
        <v>154</v>
      </c>
      <c r="X1967" s="3" t="s">
        <v>154</v>
      </c>
      <c r="Y1967" s="3" t="s">
        <v>154</v>
      </c>
      <c r="Z1967" s="3" t="s">
        <v>154</v>
      </c>
      <c r="AA1967" s="3" t="s">
        <v>154</v>
      </c>
      <c r="AB1967" s="3" t="s">
        <v>154</v>
      </c>
      <c r="AC1967" s="3" t="s">
        <v>154</v>
      </c>
      <c r="AD1967" s="3" t="s">
        <v>6151</v>
      </c>
      <c r="AE1967" s="3" t="s">
        <v>6151</v>
      </c>
      <c r="AF1967" s="3" t="s">
        <v>154</v>
      </c>
      <c r="AG1967" s="3" t="s">
        <v>154</v>
      </c>
      <c r="AH1967" s="3" t="s">
        <v>6478</v>
      </c>
      <c r="AI1967" s="3" t="s">
        <v>6482</v>
      </c>
      <c r="AJ1967" s="3" t="s">
        <v>16</v>
      </c>
    </row>
    <row r="1968" spans="1:36" ht="15">
      <c r="A1968" s="10">
        <v>2071</v>
      </c>
      <c r="B1968" t="str">
        <f>IF(K1968="总计","",INDEX(主数据!A:AD,MATCH(J1968,主数据!A:A,0),9))</f>
        <v>华东大区公司</v>
      </c>
      <c r="C1968" t="str">
        <f>IF(K1968="","",INDEX(主数据!A:AD,MATCH(J1968,主数据!A:A,0),11))</f>
        <v>南京城区</v>
      </c>
      <c r="D1968" t="str">
        <f t="shared" si="120"/>
        <v>NJ11物业服务费标准方式7.50</v>
      </c>
      <c r="E1968" s="13" t="str">
        <f t="shared" si="122"/>
        <v>7.50</v>
      </c>
      <c r="F1968" s="13" t="str">
        <f>IF(E1968="","",IFERROR(IF(IF(K1968="","",INDEX(收费标合同信息维护!A:Q,MATCH(D1968,收费标合同信息维护!J:J,0),10))=D1968,"有","无"),"无"))</f>
        <v>无</v>
      </c>
      <c r="G1968" s="13" t="str">
        <f t="shared" si="121"/>
        <v/>
      </c>
      <c r="H1968" s="13" t="str">
        <f t="shared" si="123"/>
        <v/>
      </c>
      <c r="I1968" s="13" t="str">
        <f>IF(G1968="","",IFERROR(IF(IF(K1968="","",INDEX(收费标合同信息维护!A:Q,MATCH(G1968,收费标合同信息维护!M:M,0),13))=G1968,"有","无"),"无"))</f>
        <v/>
      </c>
      <c r="J1968" s="3" t="s">
        <v>2198</v>
      </c>
      <c r="K1968" s="3" t="s">
        <v>10798</v>
      </c>
      <c r="L1968" s="3" t="s">
        <v>6025</v>
      </c>
      <c r="M1968" s="3" t="s">
        <v>6026</v>
      </c>
      <c r="N1968" s="3" t="s">
        <v>6477</v>
      </c>
      <c r="O1968" s="3" t="s">
        <v>6478</v>
      </c>
      <c r="P1968" s="3" t="s">
        <v>10799</v>
      </c>
      <c r="Q1968" s="3" t="s">
        <v>10800</v>
      </c>
      <c r="R1968" s="3" t="s">
        <v>6484</v>
      </c>
      <c r="S1968" s="3" t="s">
        <v>6491</v>
      </c>
      <c r="T1968" s="3" t="s">
        <v>6590</v>
      </c>
      <c r="U1968" s="3" t="s">
        <v>154</v>
      </c>
      <c r="V1968" s="3" t="s">
        <v>8595</v>
      </c>
      <c r="W1968" s="3" t="s">
        <v>154</v>
      </c>
      <c r="X1968" s="3" t="s">
        <v>154</v>
      </c>
      <c r="Y1968" s="3" t="s">
        <v>154</v>
      </c>
      <c r="Z1968" s="3" t="s">
        <v>154</v>
      </c>
      <c r="AA1968" s="3" t="s">
        <v>154</v>
      </c>
      <c r="AB1968" s="3" t="s">
        <v>154</v>
      </c>
      <c r="AC1968" s="3" t="s">
        <v>154</v>
      </c>
      <c r="AD1968" s="3" t="s">
        <v>6151</v>
      </c>
      <c r="AE1968" s="3" t="s">
        <v>6151</v>
      </c>
      <c r="AF1968" s="3" t="s">
        <v>6040</v>
      </c>
      <c r="AG1968" s="3" t="s">
        <v>154</v>
      </c>
      <c r="AH1968" s="3" t="s">
        <v>6478</v>
      </c>
      <c r="AI1968" s="3" t="s">
        <v>6482</v>
      </c>
      <c r="AJ1968" s="3" t="s">
        <v>6031</v>
      </c>
    </row>
    <row r="1969" spans="1:36" ht="15">
      <c r="A1969" s="10">
        <v>2072</v>
      </c>
      <c r="B1969" t="str">
        <f>IF(K1969="总计","",INDEX(主数据!A:AD,MATCH(J1969,主数据!A:A,0),9))</f>
        <v>华东大区公司</v>
      </c>
      <c r="C1969" t="str">
        <f>IF(K1969="","",INDEX(主数据!A:AD,MATCH(J1969,主数据!A:A,0),11))</f>
        <v>南京城区</v>
      </c>
      <c r="D1969" t="str">
        <f t="shared" si="120"/>
        <v>NJ11物业服务费标准方式5.95</v>
      </c>
      <c r="E1969" s="13" t="str">
        <f t="shared" si="122"/>
        <v>5.95</v>
      </c>
      <c r="F1969" s="13" t="str">
        <f>IF(E1969="","",IFERROR(IF(IF(K1969="","",INDEX(收费标合同信息维护!A:Q,MATCH(D1969,收费标合同信息维护!J:J,0),10))=D1969,"有","无"),"无"))</f>
        <v>无</v>
      </c>
      <c r="G1969" s="13" t="str">
        <f t="shared" si="121"/>
        <v/>
      </c>
      <c r="H1969" s="13" t="str">
        <f t="shared" si="123"/>
        <v/>
      </c>
      <c r="I1969" s="13" t="str">
        <f>IF(G1969="","",IFERROR(IF(IF(K1969="","",INDEX(收费标合同信息维护!A:Q,MATCH(G1969,收费标合同信息维护!M:M,0),13))=G1969,"有","无"),"无"))</f>
        <v/>
      </c>
      <c r="J1969" s="3" t="s">
        <v>2198</v>
      </c>
      <c r="K1969" s="3" t="s">
        <v>10798</v>
      </c>
      <c r="L1969" s="3" t="s">
        <v>6025</v>
      </c>
      <c r="M1969" s="3" t="s">
        <v>6026</v>
      </c>
      <c r="N1969" s="3" t="s">
        <v>6477</v>
      </c>
      <c r="O1969" s="3" t="s">
        <v>6478</v>
      </c>
      <c r="P1969" s="3" t="s">
        <v>10801</v>
      </c>
      <c r="Q1969" s="3" t="s">
        <v>10802</v>
      </c>
      <c r="R1969" s="3" t="s">
        <v>6484</v>
      </c>
      <c r="S1969" s="3" t="s">
        <v>6491</v>
      </c>
      <c r="T1969" s="3" t="s">
        <v>7189</v>
      </c>
      <c r="U1969" s="3" t="s">
        <v>154</v>
      </c>
      <c r="V1969" s="3" t="s">
        <v>8471</v>
      </c>
      <c r="W1969" s="3" t="s">
        <v>154</v>
      </c>
      <c r="X1969" s="3" t="s">
        <v>154</v>
      </c>
      <c r="Y1969" s="3" t="s">
        <v>154</v>
      </c>
      <c r="Z1969" s="3" t="s">
        <v>154</v>
      </c>
      <c r="AA1969" s="3" t="s">
        <v>154</v>
      </c>
      <c r="AB1969" s="3" t="s">
        <v>154</v>
      </c>
      <c r="AC1969" s="3" t="s">
        <v>154</v>
      </c>
      <c r="AD1969" s="3" t="s">
        <v>6151</v>
      </c>
      <c r="AE1969" s="3" t="s">
        <v>6151</v>
      </c>
      <c r="AF1969" s="3" t="s">
        <v>6040</v>
      </c>
      <c r="AG1969" s="3" t="s">
        <v>154</v>
      </c>
      <c r="AH1969" s="3" t="s">
        <v>6478</v>
      </c>
      <c r="AI1969" s="3" t="s">
        <v>6482</v>
      </c>
      <c r="AJ1969" s="3" t="s">
        <v>6489</v>
      </c>
    </row>
    <row r="1970" spans="1:36" ht="15">
      <c r="A1970" s="10">
        <v>2073</v>
      </c>
      <c r="B1970" t="str">
        <f>IF(K1970="总计","",INDEX(主数据!A:AD,MATCH(J1970,主数据!A:A,0),9))</f>
        <v>华东大区公司</v>
      </c>
      <c r="C1970" t="str">
        <f>IF(K1970="","",INDEX(主数据!A:AD,MATCH(J1970,主数据!A:A,0),11))</f>
        <v>南京城区</v>
      </c>
      <c r="D1970" t="str">
        <f t="shared" si="120"/>
        <v>NJ11物业服务费标准方式5.30</v>
      </c>
      <c r="E1970" s="13" t="str">
        <f t="shared" si="122"/>
        <v>5.30</v>
      </c>
      <c r="F1970" s="13" t="str">
        <f>IF(E1970="","",IFERROR(IF(IF(K1970="","",INDEX(收费标合同信息维护!A:Q,MATCH(D1970,收费标合同信息维护!J:J,0),10))=D1970,"有","无"),"无"))</f>
        <v>无</v>
      </c>
      <c r="G1970" s="13" t="str">
        <f t="shared" si="121"/>
        <v/>
      </c>
      <c r="H1970" s="13" t="str">
        <f t="shared" si="123"/>
        <v/>
      </c>
      <c r="I1970" s="13" t="str">
        <f>IF(G1970="","",IFERROR(IF(IF(K1970="","",INDEX(收费标合同信息维护!A:Q,MATCH(G1970,收费标合同信息维护!M:M,0),13))=G1970,"有","无"),"无"))</f>
        <v/>
      </c>
      <c r="J1970" s="3" t="s">
        <v>2198</v>
      </c>
      <c r="K1970" s="3" t="s">
        <v>10798</v>
      </c>
      <c r="L1970" s="3" t="s">
        <v>6025</v>
      </c>
      <c r="M1970" s="3" t="s">
        <v>6026</v>
      </c>
      <c r="N1970" s="3" t="s">
        <v>6477</v>
      </c>
      <c r="O1970" s="3" t="s">
        <v>6478</v>
      </c>
      <c r="P1970" s="3" t="s">
        <v>10803</v>
      </c>
      <c r="Q1970" s="3" t="s">
        <v>10804</v>
      </c>
      <c r="R1970" s="3" t="s">
        <v>6484</v>
      </c>
      <c r="S1970" s="3" t="s">
        <v>6627</v>
      </c>
      <c r="T1970" s="3" t="s">
        <v>7367</v>
      </c>
      <c r="U1970" s="3" t="s">
        <v>154</v>
      </c>
      <c r="V1970" s="3" t="s">
        <v>8583</v>
      </c>
      <c r="W1970" s="3" t="s">
        <v>154</v>
      </c>
      <c r="X1970" s="3" t="s">
        <v>154</v>
      </c>
      <c r="Y1970" s="3" t="s">
        <v>154</v>
      </c>
      <c r="Z1970" s="3" t="s">
        <v>154</v>
      </c>
      <c r="AA1970" s="3" t="s">
        <v>154</v>
      </c>
      <c r="AB1970" s="3" t="s">
        <v>154</v>
      </c>
      <c r="AC1970" s="3" t="s">
        <v>154</v>
      </c>
      <c r="AD1970" s="3" t="s">
        <v>6151</v>
      </c>
      <c r="AE1970" s="3" t="s">
        <v>6151</v>
      </c>
      <c r="AF1970" s="3" t="s">
        <v>154</v>
      </c>
      <c r="AG1970" s="3" t="s">
        <v>154</v>
      </c>
      <c r="AH1970" s="3" t="s">
        <v>6478</v>
      </c>
      <c r="AI1970" s="3" t="s">
        <v>6482</v>
      </c>
      <c r="AJ1970" s="3" t="s">
        <v>6033</v>
      </c>
    </row>
    <row r="1971" spans="1:36" ht="15">
      <c r="A1971" s="10">
        <v>2074</v>
      </c>
      <c r="B1971" t="str">
        <f>IF(K1971="总计","",INDEX(主数据!A:AD,MATCH(J1971,主数据!A:A,0),9))</f>
        <v>华东大区公司</v>
      </c>
      <c r="C1971" t="str">
        <f>IF(K1971="","",INDEX(主数据!A:AD,MATCH(J1971,主数据!A:A,0),11))</f>
        <v>南京城区</v>
      </c>
      <c r="D1971" t="str">
        <f t="shared" si="120"/>
        <v>NJ11物业服务费定额</v>
      </c>
      <c r="E1971" s="13" t="str">
        <f t="shared" si="122"/>
        <v/>
      </c>
      <c r="F1971" s="13" t="str">
        <f>IF(E1971="","",IFERROR(IF(IF(K1971="","",INDEX(收费标合同信息维护!A:Q,MATCH(D1971,收费标合同信息维护!J:J,0),10))=D1971,"有","无"),"无"))</f>
        <v/>
      </c>
      <c r="G1971" s="13" t="str">
        <f t="shared" si="121"/>
        <v>NJ11物业服务费定额96286.10</v>
      </c>
      <c r="H1971" s="13" t="str">
        <f t="shared" si="123"/>
        <v>96286.10</v>
      </c>
      <c r="I1971" s="13" t="str">
        <f>IF(G1971="","",IFERROR(IF(IF(K1971="","",INDEX(收费标合同信息维护!A:Q,MATCH(G1971,收费标合同信息维护!M:M,0),13))=G1971,"有","无"),"无"))</f>
        <v>无</v>
      </c>
      <c r="J1971" s="3" t="s">
        <v>2198</v>
      </c>
      <c r="K1971" s="3" t="s">
        <v>10798</v>
      </c>
      <c r="L1971" s="3" t="s">
        <v>6025</v>
      </c>
      <c r="M1971" s="3" t="s">
        <v>6026</v>
      </c>
      <c r="N1971" s="3" t="s">
        <v>6477</v>
      </c>
      <c r="O1971" s="3" t="s">
        <v>6478</v>
      </c>
      <c r="P1971" s="3" t="s">
        <v>10805</v>
      </c>
      <c r="Q1971" s="3" t="s">
        <v>8916</v>
      </c>
      <c r="R1971" s="3" t="s">
        <v>6490</v>
      </c>
      <c r="S1971" s="3" t="s">
        <v>6491</v>
      </c>
      <c r="T1971" s="3" t="s">
        <v>6595</v>
      </c>
      <c r="U1971" s="3" t="s">
        <v>154</v>
      </c>
      <c r="V1971" s="3" t="s">
        <v>154</v>
      </c>
      <c r="W1971" s="3" t="s">
        <v>10806</v>
      </c>
      <c r="X1971" s="3" t="s">
        <v>154</v>
      </c>
      <c r="Y1971" s="3" t="s">
        <v>154</v>
      </c>
      <c r="Z1971" s="3" t="s">
        <v>154</v>
      </c>
      <c r="AA1971" s="3" t="s">
        <v>154</v>
      </c>
      <c r="AB1971" s="3" t="s">
        <v>154</v>
      </c>
      <c r="AC1971" s="3" t="s">
        <v>154</v>
      </c>
      <c r="AD1971" s="3" t="s">
        <v>6151</v>
      </c>
      <c r="AE1971" s="3" t="s">
        <v>6151</v>
      </c>
      <c r="AF1971" s="3" t="s">
        <v>154</v>
      </c>
      <c r="AG1971" s="3" t="s">
        <v>154</v>
      </c>
      <c r="AH1971" s="3" t="s">
        <v>6478</v>
      </c>
      <c r="AI1971" s="3" t="s">
        <v>6482</v>
      </c>
      <c r="AJ1971" s="3" t="s">
        <v>6033</v>
      </c>
    </row>
    <row r="1972" spans="1:36" ht="15">
      <c r="A1972" s="10">
        <v>2075</v>
      </c>
      <c r="B1972" t="str">
        <f>IF(K1972="总计","",INDEX(主数据!A:AD,MATCH(J1972,主数据!A:A,0),9))</f>
        <v>华东大区公司</v>
      </c>
      <c r="C1972" t="str">
        <f>IF(K1972="","",INDEX(主数据!A:AD,MATCH(J1972,主数据!A:A,0),11))</f>
        <v>南京城区</v>
      </c>
      <c r="D1972" t="str">
        <f t="shared" si="120"/>
        <v>NJ11物业服务费标准方式3.75</v>
      </c>
      <c r="E1972" s="13" t="str">
        <f t="shared" si="122"/>
        <v>3.75</v>
      </c>
      <c r="F1972" s="13" t="str">
        <f>IF(E1972="","",IFERROR(IF(IF(K1972="","",INDEX(收费标合同信息维护!A:Q,MATCH(D1972,收费标合同信息维护!J:J,0),10))=D1972,"有","无"),"无"))</f>
        <v>无</v>
      </c>
      <c r="G1972" s="13" t="str">
        <f t="shared" si="121"/>
        <v/>
      </c>
      <c r="H1972" s="13" t="str">
        <f t="shared" si="123"/>
        <v/>
      </c>
      <c r="I1972" s="13" t="str">
        <f>IF(G1972="","",IFERROR(IF(IF(K1972="","",INDEX(收费标合同信息维护!A:Q,MATCH(G1972,收费标合同信息维护!M:M,0),13))=G1972,"有","无"),"无"))</f>
        <v/>
      </c>
      <c r="J1972" s="3" t="s">
        <v>2198</v>
      </c>
      <c r="K1972" s="3" t="s">
        <v>10798</v>
      </c>
      <c r="L1972" s="3" t="s">
        <v>6025</v>
      </c>
      <c r="M1972" s="3" t="s">
        <v>6026</v>
      </c>
      <c r="N1972" s="3" t="s">
        <v>6477</v>
      </c>
      <c r="O1972" s="3" t="s">
        <v>6478</v>
      </c>
      <c r="P1972" s="3" t="s">
        <v>10807</v>
      </c>
      <c r="Q1972" s="3" t="s">
        <v>10808</v>
      </c>
      <c r="R1972" s="3" t="s">
        <v>6484</v>
      </c>
      <c r="S1972" s="3" t="s">
        <v>6491</v>
      </c>
      <c r="T1972" s="3" t="s">
        <v>6514</v>
      </c>
      <c r="U1972" s="3" t="s">
        <v>154</v>
      </c>
      <c r="V1972" s="3" t="s">
        <v>8167</v>
      </c>
      <c r="W1972" s="3" t="s">
        <v>154</v>
      </c>
      <c r="X1972" s="3" t="s">
        <v>154</v>
      </c>
      <c r="Y1972" s="3" t="s">
        <v>154</v>
      </c>
      <c r="Z1972" s="3" t="s">
        <v>154</v>
      </c>
      <c r="AA1972" s="3" t="s">
        <v>154</v>
      </c>
      <c r="AB1972" s="3" t="s">
        <v>154</v>
      </c>
      <c r="AC1972" s="3" t="s">
        <v>154</v>
      </c>
      <c r="AD1972" s="3" t="s">
        <v>6151</v>
      </c>
      <c r="AE1972" s="3" t="s">
        <v>6151</v>
      </c>
      <c r="AF1972" s="3" t="s">
        <v>6040</v>
      </c>
      <c r="AG1972" s="3" t="s">
        <v>154</v>
      </c>
      <c r="AH1972" s="3" t="s">
        <v>6478</v>
      </c>
      <c r="AI1972" s="3" t="s">
        <v>6482</v>
      </c>
      <c r="AJ1972" s="3" t="s">
        <v>6032</v>
      </c>
    </row>
    <row r="1973" spans="1:36" ht="15">
      <c r="A1973" s="10">
        <v>2076</v>
      </c>
      <c r="B1973" t="str">
        <f>IF(K1973="总计","",INDEX(主数据!A:AD,MATCH(J1973,主数据!A:A,0),9))</f>
        <v>华东大区公司</v>
      </c>
      <c r="C1973" t="str">
        <f>IF(K1973="","",INDEX(主数据!A:AD,MATCH(J1973,主数据!A:A,0),11))</f>
        <v>南京城区</v>
      </c>
      <c r="D1973" t="str">
        <f t="shared" si="120"/>
        <v>NJ11物业服务费标准方式6.25</v>
      </c>
      <c r="E1973" s="13" t="str">
        <f t="shared" si="122"/>
        <v>6.25</v>
      </c>
      <c r="F1973" s="13" t="str">
        <f>IF(E1973="","",IFERROR(IF(IF(K1973="","",INDEX(收费标合同信息维护!A:Q,MATCH(D1973,收费标合同信息维护!J:J,0),10))=D1973,"有","无"),"无"))</f>
        <v>无</v>
      </c>
      <c r="G1973" s="13" t="str">
        <f t="shared" si="121"/>
        <v/>
      </c>
      <c r="H1973" s="13" t="str">
        <f t="shared" si="123"/>
        <v/>
      </c>
      <c r="I1973" s="13" t="str">
        <f>IF(G1973="","",IFERROR(IF(IF(K1973="","",INDEX(收费标合同信息维护!A:Q,MATCH(G1973,收费标合同信息维护!M:M,0),13))=G1973,"有","无"),"无"))</f>
        <v/>
      </c>
      <c r="J1973" s="3" t="s">
        <v>2198</v>
      </c>
      <c r="K1973" s="3" t="s">
        <v>10798</v>
      </c>
      <c r="L1973" s="3" t="s">
        <v>6025</v>
      </c>
      <c r="M1973" s="3" t="s">
        <v>6026</v>
      </c>
      <c r="N1973" s="3" t="s">
        <v>6477</v>
      </c>
      <c r="O1973" s="3" t="s">
        <v>6478</v>
      </c>
      <c r="P1973" s="3" t="s">
        <v>10809</v>
      </c>
      <c r="Q1973" s="3" t="s">
        <v>10810</v>
      </c>
      <c r="R1973" s="3" t="s">
        <v>6484</v>
      </c>
      <c r="S1973" s="3" t="s">
        <v>6491</v>
      </c>
      <c r="T1973" s="3" t="s">
        <v>6590</v>
      </c>
      <c r="U1973" s="3" t="s">
        <v>154</v>
      </c>
      <c r="V1973" s="3" t="s">
        <v>10811</v>
      </c>
      <c r="W1973" s="3" t="s">
        <v>154</v>
      </c>
      <c r="X1973" s="3" t="s">
        <v>154</v>
      </c>
      <c r="Y1973" s="3" t="s">
        <v>154</v>
      </c>
      <c r="Z1973" s="3" t="s">
        <v>154</v>
      </c>
      <c r="AA1973" s="3" t="s">
        <v>154</v>
      </c>
      <c r="AB1973" s="3" t="s">
        <v>154</v>
      </c>
      <c r="AC1973" s="3" t="s">
        <v>154</v>
      </c>
      <c r="AD1973" s="3" t="s">
        <v>6151</v>
      </c>
      <c r="AE1973" s="3" t="s">
        <v>6151</v>
      </c>
      <c r="AF1973" s="3" t="s">
        <v>6040</v>
      </c>
      <c r="AG1973" s="3" t="s">
        <v>154</v>
      </c>
      <c r="AH1973" s="3" t="s">
        <v>6478</v>
      </c>
      <c r="AI1973" s="3" t="s">
        <v>6482</v>
      </c>
      <c r="AJ1973" s="3" t="s">
        <v>18173</v>
      </c>
    </row>
    <row r="1974" spans="1:36" ht="15">
      <c r="A1974" s="10">
        <v>2077</v>
      </c>
      <c r="B1974" t="str">
        <f>IF(K1974="总计","",INDEX(主数据!A:AD,MATCH(J1974,主数据!A:A,0),9))</f>
        <v>华东大区公司</v>
      </c>
      <c r="C1974" t="str">
        <f>IF(K1974="","",INDEX(主数据!A:AD,MATCH(J1974,主数据!A:A,0),11))</f>
        <v>南京城区</v>
      </c>
      <c r="D1974" t="str">
        <f t="shared" si="120"/>
        <v>NJ11物业服务费标准方式6.25</v>
      </c>
      <c r="E1974" s="13" t="str">
        <f t="shared" si="122"/>
        <v>6.25</v>
      </c>
      <c r="F1974" s="13" t="str">
        <f>IF(E1974="","",IFERROR(IF(IF(K1974="","",INDEX(收费标合同信息维护!A:Q,MATCH(D1974,收费标合同信息维护!J:J,0),10))=D1974,"有","无"),"无"))</f>
        <v>无</v>
      </c>
      <c r="G1974" s="13" t="str">
        <f t="shared" si="121"/>
        <v/>
      </c>
      <c r="H1974" s="13" t="str">
        <f t="shared" si="123"/>
        <v/>
      </c>
      <c r="I1974" s="13" t="str">
        <f>IF(G1974="","",IFERROR(IF(IF(K1974="","",INDEX(收费标合同信息维护!A:Q,MATCH(G1974,收费标合同信息维护!M:M,0),13))=G1974,"有","无"),"无"))</f>
        <v/>
      </c>
      <c r="J1974" s="3" t="s">
        <v>2198</v>
      </c>
      <c r="K1974" s="3" t="s">
        <v>10798</v>
      </c>
      <c r="L1974" s="3" t="s">
        <v>6025</v>
      </c>
      <c r="M1974" s="3" t="s">
        <v>6026</v>
      </c>
      <c r="N1974" s="3" t="s">
        <v>6477</v>
      </c>
      <c r="O1974" s="3" t="s">
        <v>6478</v>
      </c>
      <c r="P1974" s="3" t="s">
        <v>10812</v>
      </c>
      <c r="Q1974" s="3" t="s">
        <v>10813</v>
      </c>
      <c r="R1974" s="3" t="s">
        <v>6484</v>
      </c>
      <c r="S1974" s="3" t="s">
        <v>6491</v>
      </c>
      <c r="T1974" s="3" t="s">
        <v>6537</v>
      </c>
      <c r="U1974" s="3" t="s">
        <v>6792</v>
      </c>
      <c r="V1974" s="3" t="s">
        <v>10811</v>
      </c>
      <c r="W1974" s="3" t="s">
        <v>154</v>
      </c>
      <c r="X1974" s="3" t="s">
        <v>154</v>
      </c>
      <c r="Y1974" s="3" t="s">
        <v>154</v>
      </c>
      <c r="Z1974" s="3" t="s">
        <v>154</v>
      </c>
      <c r="AA1974" s="3" t="s">
        <v>154</v>
      </c>
      <c r="AB1974" s="3" t="s">
        <v>154</v>
      </c>
      <c r="AC1974" s="3" t="s">
        <v>154</v>
      </c>
      <c r="AD1974" s="3" t="s">
        <v>6151</v>
      </c>
      <c r="AE1974" s="3" t="s">
        <v>6151</v>
      </c>
      <c r="AF1974" s="3" t="s">
        <v>154</v>
      </c>
      <c r="AG1974" s="3" t="s">
        <v>154</v>
      </c>
      <c r="AH1974" s="3" t="s">
        <v>6478</v>
      </c>
      <c r="AI1974" s="3" t="s">
        <v>6482</v>
      </c>
      <c r="AJ1974" s="3" t="s">
        <v>6033</v>
      </c>
    </row>
    <row r="1975" spans="1:36" ht="15">
      <c r="A1975" s="10">
        <v>2078</v>
      </c>
      <c r="B1975" t="str">
        <f>IF(K1975="总计","",INDEX(主数据!A:AD,MATCH(J1975,主数据!A:A,0),9))</f>
        <v>华东大区公司</v>
      </c>
      <c r="C1975" t="str">
        <f>IF(K1975="","",INDEX(主数据!A:AD,MATCH(J1975,主数据!A:A,0),11))</f>
        <v>南京城区</v>
      </c>
      <c r="D1975" t="str">
        <f t="shared" si="120"/>
        <v>NJ11物业服务费标准方式6.25</v>
      </c>
      <c r="E1975" s="13" t="str">
        <f t="shared" si="122"/>
        <v>6.25</v>
      </c>
      <c r="F1975" s="13" t="str">
        <f>IF(E1975="","",IFERROR(IF(IF(K1975="","",INDEX(收费标合同信息维护!A:Q,MATCH(D1975,收费标合同信息维护!J:J,0),10))=D1975,"有","无"),"无"))</f>
        <v>无</v>
      </c>
      <c r="G1975" s="13" t="str">
        <f t="shared" si="121"/>
        <v/>
      </c>
      <c r="H1975" s="13" t="str">
        <f t="shared" si="123"/>
        <v/>
      </c>
      <c r="I1975" s="13" t="str">
        <f>IF(G1975="","",IFERROR(IF(IF(K1975="","",INDEX(收费标合同信息维护!A:Q,MATCH(G1975,收费标合同信息维护!M:M,0),13))=G1975,"有","无"),"无"))</f>
        <v/>
      </c>
      <c r="J1975" s="3" t="s">
        <v>2198</v>
      </c>
      <c r="K1975" s="3" t="s">
        <v>10798</v>
      </c>
      <c r="L1975" s="3" t="s">
        <v>6025</v>
      </c>
      <c r="M1975" s="3" t="s">
        <v>6026</v>
      </c>
      <c r="N1975" s="3" t="s">
        <v>6477</v>
      </c>
      <c r="O1975" s="3" t="s">
        <v>6478</v>
      </c>
      <c r="P1975" s="3" t="s">
        <v>10814</v>
      </c>
      <c r="Q1975" s="3" t="s">
        <v>10815</v>
      </c>
      <c r="R1975" s="3" t="s">
        <v>6484</v>
      </c>
      <c r="S1975" s="3" t="s">
        <v>6491</v>
      </c>
      <c r="T1975" s="3" t="s">
        <v>6595</v>
      </c>
      <c r="U1975" s="3" t="s">
        <v>154</v>
      </c>
      <c r="V1975" s="3" t="s">
        <v>10811</v>
      </c>
      <c r="W1975" s="3" t="s">
        <v>154</v>
      </c>
      <c r="X1975" s="3" t="s">
        <v>154</v>
      </c>
      <c r="Y1975" s="3" t="s">
        <v>154</v>
      </c>
      <c r="Z1975" s="3" t="s">
        <v>154</v>
      </c>
      <c r="AA1975" s="3" t="s">
        <v>154</v>
      </c>
      <c r="AB1975" s="3" t="s">
        <v>154</v>
      </c>
      <c r="AC1975" s="3" t="s">
        <v>154</v>
      </c>
      <c r="AD1975" s="3" t="s">
        <v>6151</v>
      </c>
      <c r="AE1975" s="3" t="s">
        <v>6151</v>
      </c>
      <c r="AF1975" s="3" t="s">
        <v>6040</v>
      </c>
      <c r="AG1975" s="3" t="s">
        <v>154</v>
      </c>
      <c r="AH1975" s="3" t="s">
        <v>6478</v>
      </c>
      <c r="AI1975" s="3" t="s">
        <v>6482</v>
      </c>
      <c r="AJ1975" s="3" t="s">
        <v>6034</v>
      </c>
    </row>
    <row r="1976" spans="1:36" ht="15">
      <c r="A1976" s="10">
        <v>2079</v>
      </c>
      <c r="B1976" t="str">
        <f>IF(K1976="总计","",INDEX(主数据!A:AD,MATCH(J1976,主数据!A:A,0),9))</f>
        <v>华东大区公司</v>
      </c>
      <c r="C1976" t="str">
        <f>IF(K1976="","",INDEX(主数据!A:AD,MATCH(J1976,主数据!A:A,0),11))</f>
        <v>南京城区</v>
      </c>
      <c r="D1976" t="str">
        <f t="shared" si="120"/>
        <v>NJ11网络代理费标准方式100.00</v>
      </c>
      <c r="E1976" s="13" t="str">
        <f t="shared" si="122"/>
        <v>100.00</v>
      </c>
      <c r="F1976" s="13" t="str">
        <f>IF(E1976="","",IFERROR(IF(IF(K1976="","",INDEX(收费标合同信息维护!A:Q,MATCH(D1976,收费标合同信息维护!J:J,0),10))=D1976,"有","无"),"无"))</f>
        <v>无</v>
      </c>
      <c r="G1976" s="13" t="str">
        <f t="shared" si="121"/>
        <v/>
      </c>
      <c r="H1976" s="13" t="str">
        <f t="shared" si="123"/>
        <v/>
      </c>
      <c r="I1976" s="13" t="str">
        <f>IF(G1976="","",IFERROR(IF(IF(K1976="","",INDEX(收费标合同信息维护!A:Q,MATCH(G1976,收费标合同信息维护!M:M,0),13))=G1976,"有","无"),"无"))</f>
        <v/>
      </c>
      <c r="J1976" s="3" t="s">
        <v>2198</v>
      </c>
      <c r="K1976" s="3" t="s">
        <v>10798</v>
      </c>
      <c r="L1976" s="3" t="s">
        <v>10816</v>
      </c>
      <c r="M1976" s="3" t="s">
        <v>10817</v>
      </c>
      <c r="N1976" s="3" t="s">
        <v>6477</v>
      </c>
      <c r="O1976" s="3" t="s">
        <v>6478</v>
      </c>
      <c r="P1976" s="3" t="s">
        <v>10818</v>
      </c>
      <c r="Q1976" s="3" t="s">
        <v>10819</v>
      </c>
      <c r="R1976" s="3" t="s">
        <v>6484</v>
      </c>
      <c r="S1976" s="3" t="s">
        <v>6491</v>
      </c>
      <c r="T1976" s="3" t="s">
        <v>7411</v>
      </c>
      <c r="U1976" s="3" t="s">
        <v>154</v>
      </c>
      <c r="V1976" s="3" t="s">
        <v>6743</v>
      </c>
      <c r="W1976" s="3" t="s">
        <v>154</v>
      </c>
      <c r="X1976" s="3" t="s">
        <v>154</v>
      </c>
      <c r="Y1976" s="3" t="s">
        <v>154</v>
      </c>
      <c r="Z1976" s="3" t="s">
        <v>154</v>
      </c>
      <c r="AA1976" s="3" t="s">
        <v>154</v>
      </c>
      <c r="AB1976" s="3" t="s">
        <v>154</v>
      </c>
      <c r="AC1976" s="3" t="s">
        <v>154</v>
      </c>
      <c r="AD1976" s="3" t="s">
        <v>6151</v>
      </c>
      <c r="AE1976" s="3" t="s">
        <v>6151</v>
      </c>
      <c r="AF1976" s="3" t="s">
        <v>154</v>
      </c>
      <c r="AG1976" s="3" t="s">
        <v>154</v>
      </c>
      <c r="AH1976" s="3" t="s">
        <v>6478</v>
      </c>
      <c r="AI1976" s="3" t="s">
        <v>6482</v>
      </c>
      <c r="AJ1976" s="3" t="s">
        <v>6489</v>
      </c>
    </row>
    <row r="1977" spans="1:36" ht="15">
      <c r="A1977" s="10">
        <v>2080</v>
      </c>
      <c r="B1977" t="str">
        <f>IF(K1977="总计","",INDEX(主数据!A:AD,MATCH(J1977,主数据!A:A,0),9))</f>
        <v>华东大区公司</v>
      </c>
      <c r="C1977" t="str">
        <f>IF(K1977="","",INDEX(主数据!A:AD,MATCH(J1977,主数据!A:A,0),11))</f>
        <v>南京城区</v>
      </c>
      <c r="D1977" t="str">
        <f t="shared" si="120"/>
        <v>NJ11滞纳金标准方式100.00</v>
      </c>
      <c r="E1977" s="13" t="str">
        <f t="shared" si="122"/>
        <v>100.00</v>
      </c>
      <c r="F1977" s="13" t="str">
        <f>IF(E1977="","",IFERROR(IF(IF(K1977="","",INDEX(收费标合同信息维护!A:Q,MATCH(D1977,收费标合同信息维护!J:J,0),10))=D1977,"有","无"),"无"))</f>
        <v>无</v>
      </c>
      <c r="G1977" s="13" t="str">
        <f t="shared" si="121"/>
        <v/>
      </c>
      <c r="H1977" s="13" t="str">
        <f t="shared" si="123"/>
        <v/>
      </c>
      <c r="I1977" s="13" t="str">
        <f>IF(G1977="","",IFERROR(IF(IF(K1977="","",INDEX(收费标合同信息维护!A:Q,MATCH(G1977,收费标合同信息维护!M:M,0),13))=G1977,"有","无"),"无"))</f>
        <v/>
      </c>
      <c r="J1977" s="3" t="s">
        <v>2198</v>
      </c>
      <c r="K1977" s="3" t="s">
        <v>10798</v>
      </c>
      <c r="L1977" s="3" t="s">
        <v>10820</v>
      </c>
      <c r="M1977" s="3" t="s">
        <v>10821</v>
      </c>
      <c r="N1977" s="3" t="s">
        <v>6477</v>
      </c>
      <c r="O1977" s="3" t="s">
        <v>6478</v>
      </c>
      <c r="P1977" s="3" t="s">
        <v>7074</v>
      </c>
      <c r="Q1977" s="3" t="s">
        <v>7074</v>
      </c>
      <c r="R1977" s="3" t="s">
        <v>6484</v>
      </c>
      <c r="S1977" s="3" t="s">
        <v>6491</v>
      </c>
      <c r="T1977" s="3" t="s">
        <v>6754</v>
      </c>
      <c r="U1977" s="3" t="s">
        <v>154</v>
      </c>
      <c r="V1977" s="3" t="s">
        <v>6743</v>
      </c>
      <c r="W1977" s="3" t="s">
        <v>154</v>
      </c>
      <c r="X1977" s="3" t="s">
        <v>154</v>
      </c>
      <c r="Y1977" s="3" t="s">
        <v>154</v>
      </c>
      <c r="Z1977" s="3" t="s">
        <v>154</v>
      </c>
      <c r="AA1977" s="3" t="s">
        <v>154</v>
      </c>
      <c r="AB1977" s="3" t="s">
        <v>154</v>
      </c>
      <c r="AC1977" s="3" t="s">
        <v>154</v>
      </c>
      <c r="AD1977" s="3" t="s">
        <v>6151</v>
      </c>
      <c r="AE1977" s="3" t="s">
        <v>6151</v>
      </c>
      <c r="AF1977" s="3" t="s">
        <v>154</v>
      </c>
      <c r="AG1977" s="3" t="s">
        <v>154</v>
      </c>
      <c r="AH1977" s="3" t="s">
        <v>6478</v>
      </c>
      <c r="AI1977" s="3" t="s">
        <v>6482</v>
      </c>
      <c r="AJ1977" s="3" t="s">
        <v>6489</v>
      </c>
    </row>
    <row r="1978" spans="1:36" ht="15">
      <c r="A1978" s="10">
        <v>2081</v>
      </c>
      <c r="B1978" t="str">
        <f>IF(K1978="总计","",INDEX(主数据!A:AD,MATCH(J1978,主数据!A:A,0),9))</f>
        <v>华东大区公司</v>
      </c>
      <c r="C1978" t="str">
        <f>IF(K1978="","",INDEX(主数据!A:AD,MATCH(J1978,主数据!A:A,0),11))</f>
        <v>南京城区</v>
      </c>
      <c r="D1978" t="str">
        <f t="shared" si="120"/>
        <v>NJ11空置物业费标准方式136390.00</v>
      </c>
      <c r="E1978" s="13" t="str">
        <f t="shared" si="122"/>
        <v>136390.00</v>
      </c>
      <c r="F1978" s="13" t="str">
        <f>IF(E1978="","",IFERROR(IF(IF(K1978="","",INDEX(收费标合同信息维护!A:Q,MATCH(D1978,收费标合同信息维护!J:J,0),10))=D1978,"有","无"),"无"))</f>
        <v>无</v>
      </c>
      <c r="G1978" s="13" t="str">
        <f t="shared" si="121"/>
        <v/>
      </c>
      <c r="H1978" s="13" t="str">
        <f t="shared" si="123"/>
        <v/>
      </c>
      <c r="I1978" s="13" t="str">
        <f>IF(G1978="","",IFERROR(IF(IF(K1978="","",INDEX(收费标合同信息维护!A:Q,MATCH(G1978,收费标合同信息维护!M:M,0),13))=G1978,"有","无"),"无"))</f>
        <v/>
      </c>
      <c r="J1978" s="3" t="s">
        <v>2198</v>
      </c>
      <c r="K1978" s="3" t="s">
        <v>10798</v>
      </c>
      <c r="L1978" s="3" t="s">
        <v>6580</v>
      </c>
      <c r="M1978" s="3" t="s">
        <v>6581</v>
      </c>
      <c r="N1978" s="3" t="s">
        <v>6477</v>
      </c>
      <c r="O1978" s="3" t="s">
        <v>6478</v>
      </c>
      <c r="P1978" s="3" t="s">
        <v>10822</v>
      </c>
      <c r="Q1978" s="3" t="s">
        <v>6581</v>
      </c>
      <c r="R1978" s="3" t="s">
        <v>6484</v>
      </c>
      <c r="S1978" s="3" t="s">
        <v>6491</v>
      </c>
      <c r="T1978" s="3" t="s">
        <v>6514</v>
      </c>
      <c r="U1978" s="3" t="s">
        <v>154</v>
      </c>
      <c r="V1978" s="3" t="s">
        <v>10823</v>
      </c>
      <c r="W1978" s="3" t="s">
        <v>154</v>
      </c>
      <c r="X1978" s="3" t="s">
        <v>154</v>
      </c>
      <c r="Y1978" s="3" t="s">
        <v>154</v>
      </c>
      <c r="Z1978" s="3" t="s">
        <v>154</v>
      </c>
      <c r="AA1978" s="3" t="s">
        <v>154</v>
      </c>
      <c r="AB1978" s="3" t="s">
        <v>154</v>
      </c>
      <c r="AC1978" s="3" t="s">
        <v>154</v>
      </c>
      <c r="AD1978" s="3" t="s">
        <v>6151</v>
      </c>
      <c r="AE1978" s="3" t="s">
        <v>6151</v>
      </c>
      <c r="AF1978" s="3" t="s">
        <v>6040</v>
      </c>
      <c r="AG1978" s="3" t="s">
        <v>154</v>
      </c>
      <c r="AH1978" s="3" t="s">
        <v>6478</v>
      </c>
      <c r="AI1978" s="3" t="s">
        <v>6482</v>
      </c>
      <c r="AJ1978" s="3" t="s">
        <v>6033</v>
      </c>
    </row>
    <row r="1979" spans="1:36" ht="15">
      <c r="A1979" s="10">
        <v>2082</v>
      </c>
      <c r="B1979" t="str">
        <f>IF(K1979="总计","",INDEX(主数据!A:AD,MATCH(J1979,主数据!A:A,0),9))</f>
        <v>华东大区公司</v>
      </c>
      <c r="C1979" t="str">
        <f>IF(K1979="","",INDEX(主数据!A:AD,MATCH(J1979,主数据!A:A,0),11))</f>
        <v>南京城区</v>
      </c>
      <c r="D1979" t="str">
        <f t="shared" si="120"/>
        <v>NJ11空置物业费定额100000.00</v>
      </c>
      <c r="E1979" s="13" t="str">
        <f t="shared" si="122"/>
        <v>100000.00</v>
      </c>
      <c r="F1979" s="13" t="str">
        <f>IF(E1979="","",IFERROR(IF(IF(K1979="","",INDEX(收费标合同信息维护!A:Q,MATCH(D1979,收费标合同信息维护!J:J,0),10))=D1979,"有","无"),"无"))</f>
        <v>无</v>
      </c>
      <c r="G1979" s="13" t="str">
        <f t="shared" si="121"/>
        <v>NJ11空置物业费定额100000.00</v>
      </c>
      <c r="H1979" s="13" t="str">
        <f t="shared" si="123"/>
        <v>100000.00</v>
      </c>
      <c r="I1979" s="13" t="str">
        <f>IF(G1979="","",IFERROR(IF(IF(K1979="","",INDEX(收费标合同信息维护!A:Q,MATCH(G1979,收费标合同信息维护!M:M,0),13))=G1979,"有","无"),"无"))</f>
        <v>无</v>
      </c>
      <c r="J1979" s="3" t="s">
        <v>2198</v>
      </c>
      <c r="K1979" s="3" t="s">
        <v>10798</v>
      </c>
      <c r="L1979" s="3" t="s">
        <v>6580</v>
      </c>
      <c r="M1979" s="3" t="s">
        <v>6581</v>
      </c>
      <c r="N1979" s="3" t="s">
        <v>6477</v>
      </c>
      <c r="O1979" s="3" t="s">
        <v>6478</v>
      </c>
      <c r="P1979" s="3" t="s">
        <v>10824</v>
      </c>
      <c r="Q1979" s="3" t="s">
        <v>10825</v>
      </c>
      <c r="R1979" s="3" t="s">
        <v>6490</v>
      </c>
      <c r="S1979" s="3" t="s">
        <v>6491</v>
      </c>
      <c r="T1979" s="3" t="s">
        <v>7127</v>
      </c>
      <c r="U1979" s="3" t="s">
        <v>6549</v>
      </c>
      <c r="V1979" s="3" t="s">
        <v>7011</v>
      </c>
      <c r="W1979" s="3" t="s">
        <v>7011</v>
      </c>
      <c r="X1979" s="3" t="s">
        <v>154</v>
      </c>
      <c r="Y1979" s="3" t="s">
        <v>154</v>
      </c>
      <c r="Z1979" s="3" t="s">
        <v>154</v>
      </c>
      <c r="AA1979" s="3" t="s">
        <v>154</v>
      </c>
      <c r="AB1979" s="3" t="s">
        <v>154</v>
      </c>
      <c r="AC1979" s="3" t="s">
        <v>154</v>
      </c>
      <c r="AD1979" s="3" t="s">
        <v>6151</v>
      </c>
      <c r="AE1979" s="3" t="s">
        <v>6151</v>
      </c>
      <c r="AF1979" s="3" t="s">
        <v>154</v>
      </c>
      <c r="AG1979" s="3" t="s">
        <v>154</v>
      </c>
      <c r="AH1979" s="3" t="s">
        <v>6478</v>
      </c>
      <c r="AI1979" s="3" t="s">
        <v>6482</v>
      </c>
      <c r="AJ1979" s="3" t="s">
        <v>6489</v>
      </c>
    </row>
    <row r="1980" spans="1:36" ht="15">
      <c r="A1980" s="10">
        <v>2083</v>
      </c>
      <c r="B1980" t="str">
        <f>IF(K1980="总计","",INDEX(主数据!A:AD,MATCH(J1980,主数据!A:A,0),9))</f>
        <v>华东大区公司</v>
      </c>
      <c r="C1980" t="str">
        <f>IF(K1980="","",INDEX(主数据!A:AD,MATCH(J1980,主数据!A:A,0),11))</f>
        <v>上海中区</v>
      </c>
      <c r="D1980" t="str">
        <f t="shared" si="120"/>
        <v>SH36物业服务费直接录入</v>
      </c>
      <c r="E1980" s="13" t="str">
        <f t="shared" si="122"/>
        <v/>
      </c>
      <c r="F1980" s="13" t="str">
        <f>IF(E1980="","",IFERROR(IF(IF(K1980="","",INDEX(收费标合同信息维护!A:Q,MATCH(D1980,收费标合同信息维护!J:J,0),10))=D1980,"有","无"),"无"))</f>
        <v/>
      </c>
      <c r="G1980" s="13" t="str">
        <f t="shared" si="121"/>
        <v/>
      </c>
      <c r="H1980" s="13" t="str">
        <f t="shared" si="123"/>
        <v/>
      </c>
      <c r="I1980" s="13" t="str">
        <f>IF(G1980="","",IFERROR(IF(IF(K1980="","",INDEX(收费标合同信息维护!A:Q,MATCH(G1980,收费标合同信息维护!M:M,0),13))=G1980,"有","无"),"无"))</f>
        <v/>
      </c>
      <c r="J1980" s="3" t="s">
        <v>2571</v>
      </c>
      <c r="K1980" s="3" t="s">
        <v>10826</v>
      </c>
      <c r="L1980" s="3" t="s">
        <v>6025</v>
      </c>
      <c r="M1980" s="3" t="s">
        <v>6026</v>
      </c>
      <c r="N1980" s="3" t="s">
        <v>6477</v>
      </c>
      <c r="O1980" s="3" t="s">
        <v>6478</v>
      </c>
      <c r="P1980" s="3" t="s">
        <v>10827</v>
      </c>
      <c r="Q1980" s="3" t="s">
        <v>7547</v>
      </c>
      <c r="R1980" s="3" t="s">
        <v>6479</v>
      </c>
      <c r="S1980" s="3" t="s">
        <v>6480</v>
      </c>
      <c r="T1980" s="3" t="s">
        <v>6493</v>
      </c>
      <c r="U1980" s="3" t="s">
        <v>10828</v>
      </c>
      <c r="V1980" s="3" t="s">
        <v>154</v>
      </c>
      <c r="W1980" s="3" t="s">
        <v>154</v>
      </c>
      <c r="X1980" s="3" t="s">
        <v>154</v>
      </c>
      <c r="Y1980" s="3" t="s">
        <v>154</v>
      </c>
      <c r="Z1980" s="3" t="s">
        <v>154</v>
      </c>
      <c r="AA1980" s="3" t="s">
        <v>154</v>
      </c>
      <c r="AB1980" s="3" t="s">
        <v>154</v>
      </c>
      <c r="AC1980" s="3" t="s">
        <v>154</v>
      </c>
      <c r="AD1980" s="3" t="s">
        <v>6151</v>
      </c>
      <c r="AE1980" s="3" t="s">
        <v>6151</v>
      </c>
      <c r="AF1980" s="3" t="s">
        <v>154</v>
      </c>
      <c r="AG1980" s="3" t="s">
        <v>154</v>
      </c>
      <c r="AH1980" s="3" t="s">
        <v>6478</v>
      </c>
      <c r="AI1980" s="3" t="s">
        <v>6482</v>
      </c>
      <c r="AJ1980" s="3" t="s">
        <v>6413</v>
      </c>
    </row>
    <row r="1981" spans="1:36" ht="15">
      <c r="A1981" s="10">
        <v>2084</v>
      </c>
      <c r="B1981" t="str">
        <f>IF(K1981="总计","",INDEX(主数据!A:AD,MATCH(J1981,主数据!A:A,0),9))</f>
        <v>华东大区公司</v>
      </c>
      <c r="C1981" t="str">
        <f>IF(K1981="","",INDEX(主数据!A:AD,MATCH(J1981,主数据!A:A,0),11))</f>
        <v>上海中区</v>
      </c>
      <c r="D1981" t="str">
        <f t="shared" si="120"/>
        <v>SH36物业服务费标准方式27.00</v>
      </c>
      <c r="E1981" s="13" t="str">
        <f t="shared" si="122"/>
        <v>27.00</v>
      </c>
      <c r="F1981" s="13" t="str">
        <f>IF(E1981="","",IFERROR(IF(IF(K1981="","",INDEX(收费标合同信息维护!A:Q,MATCH(D1981,收费标合同信息维护!J:J,0),10))=D1981,"有","无"),"无"))</f>
        <v>无</v>
      </c>
      <c r="G1981" s="13" t="str">
        <f t="shared" si="121"/>
        <v/>
      </c>
      <c r="H1981" s="13" t="str">
        <f t="shared" si="123"/>
        <v/>
      </c>
      <c r="I1981" s="13" t="str">
        <f>IF(G1981="","",IFERROR(IF(IF(K1981="","",INDEX(收费标合同信息维护!A:Q,MATCH(G1981,收费标合同信息维护!M:M,0),13))=G1981,"有","无"),"无"))</f>
        <v/>
      </c>
      <c r="J1981" s="3" t="s">
        <v>2571</v>
      </c>
      <c r="K1981" s="3" t="s">
        <v>10826</v>
      </c>
      <c r="L1981" s="3" t="s">
        <v>6025</v>
      </c>
      <c r="M1981" s="3" t="s">
        <v>6026</v>
      </c>
      <c r="N1981" s="3" t="s">
        <v>6477</v>
      </c>
      <c r="O1981" s="3" t="s">
        <v>6478</v>
      </c>
      <c r="P1981" s="3" t="s">
        <v>10829</v>
      </c>
      <c r="Q1981" s="3" t="s">
        <v>6026</v>
      </c>
      <c r="R1981" s="3" t="s">
        <v>6484</v>
      </c>
      <c r="S1981" s="3" t="s">
        <v>6491</v>
      </c>
      <c r="T1981" s="3" t="s">
        <v>6481</v>
      </c>
      <c r="U1981" s="3" t="s">
        <v>10830</v>
      </c>
      <c r="V1981" s="3" t="s">
        <v>10831</v>
      </c>
      <c r="W1981" s="3" t="s">
        <v>154</v>
      </c>
      <c r="X1981" s="3" t="s">
        <v>154</v>
      </c>
      <c r="Y1981" s="3" t="s">
        <v>154</v>
      </c>
      <c r="Z1981" s="3" t="s">
        <v>154</v>
      </c>
      <c r="AA1981" s="3" t="s">
        <v>154</v>
      </c>
      <c r="AB1981" s="3" t="s">
        <v>154</v>
      </c>
      <c r="AC1981" s="3" t="s">
        <v>154</v>
      </c>
      <c r="AD1981" s="3" t="s">
        <v>6151</v>
      </c>
      <c r="AE1981" s="3" t="s">
        <v>6151</v>
      </c>
      <c r="AF1981" s="3" t="s">
        <v>154</v>
      </c>
      <c r="AG1981" s="3" t="s">
        <v>154</v>
      </c>
      <c r="AH1981" s="3" t="s">
        <v>6478</v>
      </c>
      <c r="AI1981" s="3" t="s">
        <v>6482</v>
      </c>
      <c r="AJ1981" s="3" t="s">
        <v>6255</v>
      </c>
    </row>
    <row r="1982" spans="1:36" ht="15">
      <c r="A1982" s="10">
        <v>2085</v>
      </c>
      <c r="B1982" t="str">
        <f>IF(K1982="总计","",INDEX(主数据!A:AD,MATCH(J1982,主数据!A:A,0),9))</f>
        <v>华东大区公司</v>
      </c>
      <c r="C1982" t="str">
        <f>IF(K1982="","",INDEX(主数据!A:AD,MATCH(J1982,主数据!A:A,0),11))</f>
        <v>上海中区</v>
      </c>
      <c r="D1982" t="str">
        <f t="shared" si="120"/>
        <v>SH36供暖费（代收代付）直接录入</v>
      </c>
      <c r="E1982" s="13" t="str">
        <f t="shared" si="122"/>
        <v/>
      </c>
      <c r="F1982" s="13" t="str">
        <f>IF(E1982="","",IFERROR(IF(IF(K1982="","",INDEX(收费标合同信息维护!A:Q,MATCH(D1982,收费标合同信息维护!J:J,0),10))=D1982,"有","无"),"无"))</f>
        <v/>
      </c>
      <c r="G1982" s="13" t="str">
        <f t="shared" si="121"/>
        <v/>
      </c>
      <c r="H1982" s="13" t="str">
        <f t="shared" si="123"/>
        <v/>
      </c>
      <c r="I1982" s="13" t="str">
        <f>IF(G1982="","",IFERROR(IF(IF(K1982="","",INDEX(收费标合同信息维护!A:Q,MATCH(G1982,收费标合同信息维护!M:M,0),13))=G1982,"有","无"),"无"))</f>
        <v/>
      </c>
      <c r="J1982" s="3" t="s">
        <v>2571</v>
      </c>
      <c r="K1982" s="3" t="s">
        <v>10826</v>
      </c>
      <c r="L1982" s="3" t="s">
        <v>6609</v>
      </c>
      <c r="M1982" s="3" t="s">
        <v>6750</v>
      </c>
      <c r="N1982" s="3" t="s">
        <v>6477</v>
      </c>
      <c r="O1982" s="3" t="s">
        <v>6478</v>
      </c>
      <c r="P1982" s="3" t="s">
        <v>10832</v>
      </c>
      <c r="Q1982" s="3" t="s">
        <v>10833</v>
      </c>
      <c r="R1982" s="3" t="s">
        <v>6479</v>
      </c>
      <c r="S1982" s="3" t="s">
        <v>6480</v>
      </c>
      <c r="T1982" s="3" t="s">
        <v>6481</v>
      </c>
      <c r="U1982" s="3" t="s">
        <v>6716</v>
      </c>
      <c r="V1982" s="3" t="s">
        <v>154</v>
      </c>
      <c r="W1982" s="3" t="s">
        <v>154</v>
      </c>
      <c r="X1982" s="3" t="s">
        <v>154</v>
      </c>
      <c r="Y1982" s="3" t="s">
        <v>154</v>
      </c>
      <c r="Z1982" s="3" t="s">
        <v>154</v>
      </c>
      <c r="AA1982" s="3" t="s">
        <v>154</v>
      </c>
      <c r="AB1982" s="3" t="s">
        <v>154</v>
      </c>
      <c r="AC1982" s="3" t="s">
        <v>154</v>
      </c>
      <c r="AD1982" s="3" t="s">
        <v>6151</v>
      </c>
      <c r="AE1982" s="3" t="s">
        <v>6151</v>
      </c>
      <c r="AF1982" s="3" t="s">
        <v>154</v>
      </c>
      <c r="AG1982" s="3" t="s">
        <v>154</v>
      </c>
      <c r="AH1982" s="3" t="s">
        <v>6478</v>
      </c>
      <c r="AI1982" s="3" t="s">
        <v>6482</v>
      </c>
      <c r="AJ1982" s="3" t="s">
        <v>6489</v>
      </c>
    </row>
    <row r="1983" spans="1:36" ht="15">
      <c r="A1983" s="10">
        <v>2086</v>
      </c>
      <c r="B1983" t="str">
        <f>IF(K1983="总计","",INDEX(主数据!A:AD,MATCH(J1983,主数据!A:A,0),9))</f>
        <v>华东大区公司</v>
      </c>
      <c r="C1983" t="str">
        <f>IF(K1983="","",INDEX(主数据!A:AD,MATCH(J1983,主数据!A:A,0),11))</f>
        <v>上海中区</v>
      </c>
      <c r="D1983" t="str">
        <f t="shared" si="120"/>
        <v>SH36中央空调费直接录入</v>
      </c>
      <c r="E1983" s="13" t="str">
        <f t="shared" si="122"/>
        <v/>
      </c>
      <c r="F1983" s="13" t="str">
        <f>IF(E1983="","",IFERROR(IF(IF(K1983="","",INDEX(收费标合同信息维护!A:Q,MATCH(D1983,收费标合同信息维护!J:J,0),10))=D1983,"有","无"),"无"))</f>
        <v/>
      </c>
      <c r="G1983" s="13" t="str">
        <f t="shared" si="121"/>
        <v/>
      </c>
      <c r="H1983" s="13" t="str">
        <f t="shared" si="123"/>
        <v/>
      </c>
      <c r="I1983" s="13" t="str">
        <f>IF(G1983="","",IFERROR(IF(IF(K1983="","",INDEX(收费标合同信息维护!A:Q,MATCH(G1983,收费标合同信息维护!M:M,0),13))=G1983,"有","无"),"无"))</f>
        <v/>
      </c>
      <c r="J1983" s="3" t="s">
        <v>2571</v>
      </c>
      <c r="K1983" s="3" t="s">
        <v>10826</v>
      </c>
      <c r="L1983" s="3" t="s">
        <v>6617</v>
      </c>
      <c r="M1983" s="3" t="s">
        <v>8841</v>
      </c>
      <c r="N1983" s="3" t="s">
        <v>6477</v>
      </c>
      <c r="O1983" s="3" t="s">
        <v>6478</v>
      </c>
      <c r="P1983" s="3" t="s">
        <v>10834</v>
      </c>
      <c r="Q1983" s="3" t="s">
        <v>10835</v>
      </c>
      <c r="R1983" s="3" t="s">
        <v>6479</v>
      </c>
      <c r="S1983" s="3" t="s">
        <v>6480</v>
      </c>
      <c r="T1983" s="3" t="s">
        <v>6481</v>
      </c>
      <c r="U1983" s="3" t="s">
        <v>10830</v>
      </c>
      <c r="V1983" s="3" t="s">
        <v>154</v>
      </c>
      <c r="W1983" s="3" t="s">
        <v>154</v>
      </c>
      <c r="X1983" s="3" t="s">
        <v>154</v>
      </c>
      <c r="Y1983" s="3" t="s">
        <v>154</v>
      </c>
      <c r="Z1983" s="3" t="s">
        <v>154</v>
      </c>
      <c r="AA1983" s="3" t="s">
        <v>154</v>
      </c>
      <c r="AB1983" s="3" t="s">
        <v>154</v>
      </c>
      <c r="AC1983" s="3" t="s">
        <v>154</v>
      </c>
      <c r="AD1983" s="3" t="s">
        <v>6151</v>
      </c>
      <c r="AE1983" s="3" t="s">
        <v>6151</v>
      </c>
      <c r="AF1983" s="3" t="s">
        <v>154</v>
      </c>
      <c r="AG1983" s="3" t="s">
        <v>154</v>
      </c>
      <c r="AH1983" s="3" t="s">
        <v>6478</v>
      </c>
      <c r="AI1983" s="3" t="s">
        <v>6482</v>
      </c>
      <c r="AJ1983" s="3" t="s">
        <v>6489</v>
      </c>
    </row>
    <row r="1984" spans="1:36" ht="15">
      <c r="A1984" s="10">
        <v>2087</v>
      </c>
      <c r="B1984" t="str">
        <f>IF(K1984="总计","",INDEX(主数据!A:AD,MATCH(J1984,主数据!A:A,0),9))</f>
        <v>华东大区公司</v>
      </c>
      <c r="C1984" t="str">
        <f>IF(K1984="","",INDEX(主数据!A:AD,MATCH(J1984,主数据!A:A,0),11))</f>
        <v>上海中区</v>
      </c>
      <c r="D1984" t="str">
        <f t="shared" si="120"/>
        <v>SH36其他费用直接录入</v>
      </c>
      <c r="E1984" s="13" t="str">
        <f t="shared" si="122"/>
        <v/>
      </c>
      <c r="F1984" s="13" t="str">
        <f>IF(E1984="","",IFERROR(IF(IF(K1984="","",INDEX(收费标合同信息维护!A:Q,MATCH(D1984,收费标合同信息维护!J:J,0),10))=D1984,"有","无"),"无"))</f>
        <v/>
      </c>
      <c r="G1984" s="13" t="str">
        <f t="shared" si="121"/>
        <v/>
      </c>
      <c r="H1984" s="13" t="str">
        <f t="shared" si="123"/>
        <v/>
      </c>
      <c r="I1984" s="13" t="str">
        <f>IF(G1984="","",IFERROR(IF(IF(K1984="","",INDEX(收费标合同信息维护!A:Q,MATCH(G1984,收费标合同信息维护!M:M,0),13))=G1984,"有","无"),"无"))</f>
        <v/>
      </c>
      <c r="J1984" s="3" t="s">
        <v>2571</v>
      </c>
      <c r="K1984" s="3" t="s">
        <v>10826</v>
      </c>
      <c r="L1984" s="3" t="s">
        <v>6544</v>
      </c>
      <c r="M1984" s="3" t="s">
        <v>6545</v>
      </c>
      <c r="N1984" s="3" t="s">
        <v>6477</v>
      </c>
      <c r="O1984" s="3" t="s">
        <v>6478</v>
      </c>
      <c r="P1984" s="3" t="s">
        <v>10836</v>
      </c>
      <c r="Q1984" s="3" t="s">
        <v>10837</v>
      </c>
      <c r="R1984" s="3" t="s">
        <v>6479</v>
      </c>
      <c r="S1984" s="3" t="s">
        <v>6480</v>
      </c>
      <c r="T1984" s="3" t="s">
        <v>6481</v>
      </c>
      <c r="U1984" s="3" t="s">
        <v>10830</v>
      </c>
      <c r="V1984" s="3" t="s">
        <v>154</v>
      </c>
      <c r="W1984" s="3" t="s">
        <v>154</v>
      </c>
      <c r="X1984" s="3" t="s">
        <v>154</v>
      </c>
      <c r="Y1984" s="3" t="s">
        <v>154</v>
      </c>
      <c r="Z1984" s="3" t="s">
        <v>154</v>
      </c>
      <c r="AA1984" s="3" t="s">
        <v>154</v>
      </c>
      <c r="AB1984" s="3" t="s">
        <v>154</v>
      </c>
      <c r="AC1984" s="3" t="s">
        <v>154</v>
      </c>
      <c r="AD1984" s="3" t="s">
        <v>6151</v>
      </c>
      <c r="AE1984" s="3" t="s">
        <v>6151</v>
      </c>
      <c r="AF1984" s="3" t="s">
        <v>154</v>
      </c>
      <c r="AG1984" s="3" t="s">
        <v>154</v>
      </c>
      <c r="AH1984" s="3" t="s">
        <v>6478</v>
      </c>
      <c r="AI1984" s="3" t="s">
        <v>6482</v>
      </c>
      <c r="AJ1984" s="3" t="s">
        <v>6489</v>
      </c>
    </row>
    <row r="1985" spans="1:36" ht="15">
      <c r="A1985" s="10">
        <v>2088</v>
      </c>
      <c r="B1985" t="str">
        <f>IF(K1985="总计","",INDEX(主数据!A:AD,MATCH(J1985,主数据!A:A,0),9))</f>
        <v>华东大区公司</v>
      </c>
      <c r="C1985" t="str">
        <f>IF(K1985="","",INDEX(主数据!A:AD,MATCH(J1985,主数据!A:A,0),11))</f>
        <v>上海中区</v>
      </c>
      <c r="D1985" t="str">
        <f t="shared" si="120"/>
        <v>SH36其他费用直接录入</v>
      </c>
      <c r="E1985" s="13" t="str">
        <f t="shared" si="122"/>
        <v/>
      </c>
      <c r="F1985" s="13" t="str">
        <f>IF(E1985="","",IFERROR(IF(IF(K1985="","",INDEX(收费标合同信息维护!A:Q,MATCH(D1985,收费标合同信息维护!J:J,0),10))=D1985,"有","无"),"无"))</f>
        <v/>
      </c>
      <c r="G1985" s="13" t="str">
        <f t="shared" si="121"/>
        <v/>
      </c>
      <c r="H1985" s="13" t="str">
        <f t="shared" si="123"/>
        <v/>
      </c>
      <c r="I1985" s="13" t="str">
        <f>IF(G1985="","",IFERROR(IF(IF(K1985="","",INDEX(收费标合同信息维护!A:Q,MATCH(G1985,收费标合同信息维护!M:M,0),13))=G1985,"有","无"),"无"))</f>
        <v/>
      </c>
      <c r="J1985" s="3" t="s">
        <v>2571</v>
      </c>
      <c r="K1985" s="3" t="s">
        <v>10826</v>
      </c>
      <c r="L1985" s="3" t="s">
        <v>6544</v>
      </c>
      <c r="M1985" s="3" t="s">
        <v>6545</v>
      </c>
      <c r="N1985" s="3" t="s">
        <v>6477</v>
      </c>
      <c r="O1985" s="3" t="s">
        <v>6478</v>
      </c>
      <c r="P1985" s="3" t="s">
        <v>10838</v>
      </c>
      <c r="Q1985" s="3" t="s">
        <v>10839</v>
      </c>
      <c r="R1985" s="3" t="s">
        <v>6479</v>
      </c>
      <c r="S1985" s="3" t="s">
        <v>6480</v>
      </c>
      <c r="T1985" s="3" t="s">
        <v>6481</v>
      </c>
      <c r="U1985" s="3" t="s">
        <v>10830</v>
      </c>
      <c r="V1985" s="3" t="s">
        <v>154</v>
      </c>
      <c r="W1985" s="3" t="s">
        <v>154</v>
      </c>
      <c r="X1985" s="3" t="s">
        <v>154</v>
      </c>
      <c r="Y1985" s="3" t="s">
        <v>154</v>
      </c>
      <c r="Z1985" s="3" t="s">
        <v>154</v>
      </c>
      <c r="AA1985" s="3" t="s">
        <v>154</v>
      </c>
      <c r="AB1985" s="3" t="s">
        <v>154</v>
      </c>
      <c r="AC1985" s="3" t="s">
        <v>154</v>
      </c>
      <c r="AD1985" s="3" t="s">
        <v>6151</v>
      </c>
      <c r="AE1985" s="3" t="s">
        <v>6151</v>
      </c>
      <c r="AF1985" s="3" t="s">
        <v>154</v>
      </c>
      <c r="AG1985" s="3" t="s">
        <v>154</v>
      </c>
      <c r="AH1985" s="3" t="s">
        <v>6478</v>
      </c>
      <c r="AI1985" s="3" t="s">
        <v>6482</v>
      </c>
      <c r="AJ1985" s="3" t="s">
        <v>6489</v>
      </c>
    </row>
    <row r="1986" spans="1:36" ht="15">
      <c r="A1986" s="10">
        <v>2089</v>
      </c>
      <c r="B1986" t="str">
        <f>IF(K1986="总计","",INDEX(主数据!A:AD,MATCH(J1986,主数据!A:A,0),9))</f>
        <v>华东大区公司</v>
      </c>
      <c r="C1986" t="str">
        <f>IF(K1986="","",INDEX(主数据!A:AD,MATCH(J1986,主数据!A:A,0),11))</f>
        <v>上海中区</v>
      </c>
      <c r="D1986" t="str">
        <f t="shared" ref="D1986:D2049" si="124">J1986&amp;M1986&amp;R1986&amp;E1986</f>
        <v>SH36其他费用直接录入</v>
      </c>
      <c r="E1986" s="13" t="str">
        <f t="shared" si="122"/>
        <v/>
      </c>
      <c r="F1986" s="13" t="str">
        <f>IF(E1986="","",IFERROR(IF(IF(K1986="","",INDEX(收费标合同信息维护!A:Q,MATCH(D1986,收费标合同信息维护!J:J,0),10))=D1986,"有","无"),"无"))</f>
        <v/>
      </c>
      <c r="G1986" s="13" t="str">
        <f t="shared" ref="G1986:G2049" si="125">IF(W1986="","",J1986&amp;M1986&amp;R1986&amp;H1986)</f>
        <v/>
      </c>
      <c r="H1986" s="13" t="str">
        <f t="shared" si="123"/>
        <v/>
      </c>
      <c r="I1986" s="13" t="str">
        <f>IF(G1986="","",IFERROR(IF(IF(K1986="","",INDEX(收费标合同信息维护!A:Q,MATCH(G1986,收费标合同信息维护!M:M,0),13))=G1986,"有","无"),"无"))</f>
        <v/>
      </c>
      <c r="J1986" s="3" t="s">
        <v>2571</v>
      </c>
      <c r="K1986" s="3" t="s">
        <v>10826</v>
      </c>
      <c r="L1986" s="3" t="s">
        <v>6544</v>
      </c>
      <c r="M1986" s="3" t="s">
        <v>6545</v>
      </c>
      <c r="N1986" s="3" t="s">
        <v>6477</v>
      </c>
      <c r="O1986" s="3" t="s">
        <v>6478</v>
      </c>
      <c r="P1986" s="3" t="s">
        <v>10840</v>
      </c>
      <c r="Q1986" s="3" t="s">
        <v>9163</v>
      </c>
      <c r="R1986" s="3" t="s">
        <v>6479</v>
      </c>
      <c r="S1986" s="3" t="s">
        <v>6480</v>
      </c>
      <c r="T1986" s="3" t="s">
        <v>6481</v>
      </c>
      <c r="U1986" s="3" t="s">
        <v>10830</v>
      </c>
      <c r="V1986" s="3" t="s">
        <v>154</v>
      </c>
      <c r="W1986" s="3" t="s">
        <v>154</v>
      </c>
      <c r="X1986" s="3" t="s">
        <v>154</v>
      </c>
      <c r="Y1986" s="3" t="s">
        <v>154</v>
      </c>
      <c r="Z1986" s="3" t="s">
        <v>154</v>
      </c>
      <c r="AA1986" s="3" t="s">
        <v>154</v>
      </c>
      <c r="AB1986" s="3" t="s">
        <v>154</v>
      </c>
      <c r="AC1986" s="3" t="s">
        <v>154</v>
      </c>
      <c r="AD1986" s="3" t="s">
        <v>6151</v>
      </c>
      <c r="AE1986" s="3" t="s">
        <v>6151</v>
      </c>
      <c r="AF1986" s="3" t="s">
        <v>154</v>
      </c>
      <c r="AG1986" s="3" t="s">
        <v>154</v>
      </c>
      <c r="AH1986" s="3" t="s">
        <v>6478</v>
      </c>
      <c r="AI1986" s="3" t="s">
        <v>6482</v>
      </c>
      <c r="AJ1986" s="3" t="s">
        <v>6489</v>
      </c>
    </row>
    <row r="1987" spans="1:36" ht="15">
      <c r="A1987" s="10">
        <v>2090</v>
      </c>
      <c r="B1987" t="str">
        <f>IF(K1987="总计","",INDEX(主数据!A:AD,MATCH(J1987,主数据!A:A,0),9))</f>
        <v>华东大区公司</v>
      </c>
      <c r="C1987" t="str">
        <f>IF(K1987="","",INDEX(主数据!A:AD,MATCH(J1987,主数据!A:A,0),11))</f>
        <v>上海中区</v>
      </c>
      <c r="D1987" t="str">
        <f t="shared" si="124"/>
        <v>SH36其他费用直接录入</v>
      </c>
      <c r="E1987" s="13" t="str">
        <f t="shared" ref="E1987:E2050" si="126">TEXT(IF(V1987="","",--V1987),"0.00")</f>
        <v/>
      </c>
      <c r="F1987" s="13" t="str">
        <f>IF(E1987="","",IFERROR(IF(IF(K1987="","",INDEX(收费标合同信息维护!A:Q,MATCH(D1987,收费标合同信息维护!J:J,0),10))=D1987,"有","无"),"无"))</f>
        <v/>
      </c>
      <c r="G1987" s="13" t="str">
        <f t="shared" si="125"/>
        <v/>
      </c>
      <c r="H1987" s="13" t="str">
        <f t="shared" ref="H1987:H2050" si="127">TEXT(IF(W1987="","",--W1987),"0.00")</f>
        <v/>
      </c>
      <c r="I1987" s="13" t="str">
        <f>IF(G1987="","",IFERROR(IF(IF(K1987="","",INDEX(收费标合同信息维护!A:Q,MATCH(G1987,收费标合同信息维护!M:M,0),13))=G1987,"有","无"),"无"))</f>
        <v/>
      </c>
      <c r="J1987" s="3" t="s">
        <v>2571</v>
      </c>
      <c r="K1987" s="3" t="s">
        <v>10826</v>
      </c>
      <c r="L1987" s="3" t="s">
        <v>6544</v>
      </c>
      <c r="M1987" s="3" t="s">
        <v>6545</v>
      </c>
      <c r="N1987" s="3" t="s">
        <v>6477</v>
      </c>
      <c r="O1987" s="3" t="s">
        <v>6478</v>
      </c>
      <c r="P1987" s="3" t="s">
        <v>10841</v>
      </c>
      <c r="Q1987" s="3" t="s">
        <v>10189</v>
      </c>
      <c r="R1987" s="3" t="s">
        <v>6479</v>
      </c>
      <c r="S1987" s="3" t="s">
        <v>6480</v>
      </c>
      <c r="T1987" s="3" t="s">
        <v>6481</v>
      </c>
      <c r="U1987" s="3" t="s">
        <v>10830</v>
      </c>
      <c r="V1987" s="3" t="s">
        <v>154</v>
      </c>
      <c r="W1987" s="3" t="s">
        <v>154</v>
      </c>
      <c r="X1987" s="3" t="s">
        <v>154</v>
      </c>
      <c r="Y1987" s="3" t="s">
        <v>154</v>
      </c>
      <c r="Z1987" s="3" t="s">
        <v>154</v>
      </c>
      <c r="AA1987" s="3" t="s">
        <v>154</v>
      </c>
      <c r="AB1987" s="3" t="s">
        <v>154</v>
      </c>
      <c r="AC1987" s="3" t="s">
        <v>154</v>
      </c>
      <c r="AD1987" s="3" t="s">
        <v>6151</v>
      </c>
      <c r="AE1987" s="3" t="s">
        <v>6151</v>
      </c>
      <c r="AF1987" s="3" t="s">
        <v>154</v>
      </c>
      <c r="AG1987" s="3" t="s">
        <v>154</v>
      </c>
      <c r="AH1987" s="3" t="s">
        <v>6478</v>
      </c>
      <c r="AI1987" s="3" t="s">
        <v>6482</v>
      </c>
      <c r="AJ1987" s="3" t="s">
        <v>6489</v>
      </c>
    </row>
    <row r="1988" spans="1:36" ht="15">
      <c r="A1988" s="10">
        <v>2091</v>
      </c>
      <c r="B1988" t="str">
        <f>IF(K1988="总计","",INDEX(主数据!A:AD,MATCH(J1988,主数据!A:A,0),9))</f>
        <v>华东大区公司</v>
      </c>
      <c r="C1988" t="str">
        <f>IF(K1988="","",INDEX(主数据!A:AD,MATCH(J1988,主数据!A:A,0),11))</f>
        <v>上海中区</v>
      </c>
      <c r="D1988" t="str">
        <f t="shared" si="124"/>
        <v>SH36电费（充值型）直接录入</v>
      </c>
      <c r="E1988" s="13" t="str">
        <f t="shared" si="126"/>
        <v/>
      </c>
      <c r="F1988" s="13" t="str">
        <f>IF(E1988="","",IFERROR(IF(IF(K1988="","",INDEX(收费标合同信息维护!A:Q,MATCH(D1988,收费标合同信息维护!J:J,0),10))=D1988,"有","无"),"无"))</f>
        <v/>
      </c>
      <c r="G1988" s="13" t="str">
        <f t="shared" si="125"/>
        <v/>
      </c>
      <c r="H1988" s="13" t="str">
        <f t="shared" si="127"/>
        <v/>
      </c>
      <c r="I1988" s="13" t="str">
        <f>IF(G1988="","",IFERROR(IF(IF(K1988="","",INDEX(收费标合同信息维护!A:Q,MATCH(G1988,收费标合同信息维护!M:M,0),13))=G1988,"有","无"),"无"))</f>
        <v/>
      </c>
      <c r="J1988" s="3" t="s">
        <v>2571</v>
      </c>
      <c r="K1988" s="3" t="s">
        <v>10826</v>
      </c>
      <c r="L1988" s="3" t="s">
        <v>6733</v>
      </c>
      <c r="M1988" s="3" t="s">
        <v>6734</v>
      </c>
      <c r="N1988" s="3" t="s">
        <v>6477</v>
      </c>
      <c r="O1988" s="3" t="s">
        <v>6478</v>
      </c>
      <c r="P1988" s="3" t="s">
        <v>10842</v>
      </c>
      <c r="Q1988" s="3" t="s">
        <v>10843</v>
      </c>
      <c r="R1988" s="3" t="s">
        <v>6479</v>
      </c>
      <c r="S1988" s="3" t="s">
        <v>6480</v>
      </c>
      <c r="T1988" s="3" t="s">
        <v>6481</v>
      </c>
      <c r="U1988" s="3" t="s">
        <v>8755</v>
      </c>
      <c r="V1988" s="3" t="s">
        <v>154</v>
      </c>
      <c r="W1988" s="3" t="s">
        <v>154</v>
      </c>
      <c r="X1988" s="3" t="s">
        <v>154</v>
      </c>
      <c r="Y1988" s="3" t="s">
        <v>154</v>
      </c>
      <c r="Z1988" s="3" t="s">
        <v>154</v>
      </c>
      <c r="AA1988" s="3" t="s">
        <v>154</v>
      </c>
      <c r="AB1988" s="3" t="s">
        <v>154</v>
      </c>
      <c r="AC1988" s="3" t="s">
        <v>154</v>
      </c>
      <c r="AD1988" s="3" t="s">
        <v>6151</v>
      </c>
      <c r="AE1988" s="3" t="s">
        <v>6151</v>
      </c>
      <c r="AF1988" s="3" t="s">
        <v>154</v>
      </c>
      <c r="AG1988" s="3" t="s">
        <v>154</v>
      </c>
      <c r="AH1988" s="3" t="s">
        <v>6478</v>
      </c>
      <c r="AI1988" s="3" t="s">
        <v>6482</v>
      </c>
      <c r="AJ1988" s="3" t="s">
        <v>6489</v>
      </c>
    </row>
    <row r="1989" spans="1:36" ht="30">
      <c r="A1989" s="10">
        <v>2092</v>
      </c>
      <c r="B1989" t="str">
        <f>IF(K1989="总计","",INDEX(主数据!A:AD,MATCH(J1989,主数据!A:A,0),9))</f>
        <v>华东大区公司</v>
      </c>
      <c r="C1989" t="str">
        <f>IF(K1989="","",INDEX(主数据!A:AD,MATCH(J1989,主数据!A:A,0),11))</f>
        <v>上海中区</v>
      </c>
      <c r="D1989" t="str">
        <f t="shared" si="124"/>
        <v>SH36自来水费（充值型-简易征收）直接录入</v>
      </c>
      <c r="E1989" s="13" t="str">
        <f t="shared" si="126"/>
        <v/>
      </c>
      <c r="F1989" s="13" t="str">
        <f>IF(E1989="","",IFERROR(IF(IF(K1989="","",INDEX(收费标合同信息维护!A:Q,MATCH(D1989,收费标合同信息维护!J:J,0),10))=D1989,"有","无"),"无"))</f>
        <v/>
      </c>
      <c r="G1989" s="13" t="str">
        <f t="shared" si="125"/>
        <v/>
      </c>
      <c r="H1989" s="13" t="str">
        <f t="shared" si="127"/>
        <v/>
      </c>
      <c r="I1989" s="13" t="str">
        <f>IF(G1989="","",IFERROR(IF(IF(K1989="","",INDEX(收费标合同信息维护!A:Q,MATCH(G1989,收费标合同信息维护!M:M,0),13))=G1989,"有","无"),"无"))</f>
        <v/>
      </c>
      <c r="J1989" s="3" t="s">
        <v>2571</v>
      </c>
      <c r="K1989" s="3" t="s">
        <v>10826</v>
      </c>
      <c r="L1989" s="3" t="s">
        <v>6966</v>
      </c>
      <c r="M1989" s="3" t="s">
        <v>6967</v>
      </c>
      <c r="N1989" s="3" t="s">
        <v>6477</v>
      </c>
      <c r="O1989" s="3" t="s">
        <v>6478</v>
      </c>
      <c r="P1989" s="3" t="s">
        <v>10844</v>
      </c>
      <c r="Q1989" s="3" t="s">
        <v>9050</v>
      </c>
      <c r="R1989" s="3" t="s">
        <v>6479</v>
      </c>
      <c r="S1989" s="3" t="s">
        <v>6480</v>
      </c>
      <c r="T1989" s="3" t="s">
        <v>6481</v>
      </c>
      <c r="U1989" s="3" t="s">
        <v>10830</v>
      </c>
      <c r="V1989" s="3" t="s">
        <v>154</v>
      </c>
      <c r="W1989" s="3" t="s">
        <v>154</v>
      </c>
      <c r="X1989" s="3" t="s">
        <v>154</v>
      </c>
      <c r="Y1989" s="3" t="s">
        <v>154</v>
      </c>
      <c r="Z1989" s="3" t="s">
        <v>154</v>
      </c>
      <c r="AA1989" s="3" t="s">
        <v>154</v>
      </c>
      <c r="AB1989" s="3" t="s">
        <v>154</v>
      </c>
      <c r="AC1989" s="3" t="s">
        <v>154</v>
      </c>
      <c r="AD1989" s="3" t="s">
        <v>6151</v>
      </c>
      <c r="AE1989" s="3" t="s">
        <v>6151</v>
      </c>
      <c r="AF1989" s="3" t="s">
        <v>154</v>
      </c>
      <c r="AG1989" s="3" t="s">
        <v>154</v>
      </c>
      <c r="AH1989" s="3" t="s">
        <v>6478</v>
      </c>
      <c r="AI1989" s="3" t="s">
        <v>6482</v>
      </c>
      <c r="AJ1989" s="3" t="s">
        <v>6489</v>
      </c>
    </row>
    <row r="1990" spans="1:36" ht="30">
      <c r="A1990" s="10">
        <v>2093</v>
      </c>
      <c r="B1990" t="str">
        <f>IF(K1990="总计","",INDEX(主数据!A:AD,MATCH(J1990,主数据!A:A,0),9))</f>
        <v>华东大区公司</v>
      </c>
      <c r="C1990" t="str">
        <f>IF(K1990="","",INDEX(主数据!A:AD,MATCH(J1990,主数据!A:A,0),11))</f>
        <v>上海中区</v>
      </c>
      <c r="D1990" t="str">
        <f t="shared" si="124"/>
        <v>SH36自来水费（充值型-简易征收）直接录入</v>
      </c>
      <c r="E1990" s="13" t="str">
        <f t="shared" si="126"/>
        <v/>
      </c>
      <c r="F1990" s="13" t="str">
        <f>IF(E1990="","",IFERROR(IF(IF(K1990="","",INDEX(收费标合同信息维护!A:Q,MATCH(D1990,收费标合同信息维护!J:J,0),10))=D1990,"有","无"),"无"))</f>
        <v/>
      </c>
      <c r="G1990" s="13" t="str">
        <f t="shared" si="125"/>
        <v/>
      </c>
      <c r="H1990" s="13" t="str">
        <f t="shared" si="127"/>
        <v/>
      </c>
      <c r="I1990" s="13" t="str">
        <f>IF(G1990="","",IFERROR(IF(IF(K1990="","",INDEX(收费标合同信息维护!A:Q,MATCH(G1990,收费标合同信息维护!M:M,0),13))=G1990,"有","无"),"无"))</f>
        <v/>
      </c>
      <c r="J1990" s="3" t="s">
        <v>2571</v>
      </c>
      <c r="K1990" s="3" t="s">
        <v>10826</v>
      </c>
      <c r="L1990" s="3" t="s">
        <v>6966</v>
      </c>
      <c r="M1990" s="3" t="s">
        <v>6967</v>
      </c>
      <c r="N1990" s="3" t="s">
        <v>6477</v>
      </c>
      <c r="O1990" s="3" t="s">
        <v>6478</v>
      </c>
      <c r="P1990" s="3" t="s">
        <v>10845</v>
      </c>
      <c r="Q1990" s="3" t="s">
        <v>10846</v>
      </c>
      <c r="R1990" s="3" t="s">
        <v>6479</v>
      </c>
      <c r="S1990" s="3" t="s">
        <v>6480</v>
      </c>
      <c r="T1990" s="3" t="s">
        <v>6481</v>
      </c>
      <c r="U1990" s="3" t="s">
        <v>10830</v>
      </c>
      <c r="V1990" s="3" t="s">
        <v>154</v>
      </c>
      <c r="W1990" s="3" t="s">
        <v>154</v>
      </c>
      <c r="X1990" s="3" t="s">
        <v>154</v>
      </c>
      <c r="Y1990" s="3" t="s">
        <v>154</v>
      </c>
      <c r="Z1990" s="3" t="s">
        <v>154</v>
      </c>
      <c r="AA1990" s="3" t="s">
        <v>154</v>
      </c>
      <c r="AB1990" s="3" t="s">
        <v>154</v>
      </c>
      <c r="AC1990" s="3" t="s">
        <v>154</v>
      </c>
      <c r="AD1990" s="3" t="s">
        <v>6151</v>
      </c>
      <c r="AE1990" s="3" t="s">
        <v>6151</v>
      </c>
      <c r="AF1990" s="3" t="s">
        <v>154</v>
      </c>
      <c r="AG1990" s="3" t="s">
        <v>154</v>
      </c>
      <c r="AH1990" s="3" t="s">
        <v>6478</v>
      </c>
      <c r="AI1990" s="3" t="s">
        <v>6482</v>
      </c>
      <c r="AJ1990" s="3" t="s">
        <v>6489</v>
      </c>
    </row>
    <row r="1991" spans="1:36" ht="15">
      <c r="A1991" s="10">
        <v>2094</v>
      </c>
      <c r="B1991" t="str">
        <f>IF(K1991="总计","",INDEX(主数据!A:AD,MATCH(J1991,主数据!A:A,0),9))</f>
        <v>华东大区公司</v>
      </c>
      <c r="C1991" t="str">
        <f>IF(K1991="","",INDEX(主数据!A:AD,MATCH(J1991,主数据!A:A,0),11))</f>
        <v>上海中区</v>
      </c>
      <c r="D1991" t="str">
        <f t="shared" si="124"/>
        <v>SH36空置物业费直接录入</v>
      </c>
      <c r="E1991" s="13" t="str">
        <f t="shared" si="126"/>
        <v/>
      </c>
      <c r="F1991" s="13" t="str">
        <f>IF(E1991="","",IFERROR(IF(IF(K1991="","",INDEX(收费标合同信息维护!A:Q,MATCH(D1991,收费标合同信息维护!J:J,0),10))=D1991,"有","无"),"无"))</f>
        <v/>
      </c>
      <c r="G1991" s="13" t="str">
        <f t="shared" si="125"/>
        <v/>
      </c>
      <c r="H1991" s="13" t="str">
        <f t="shared" si="127"/>
        <v/>
      </c>
      <c r="I1991" s="13" t="str">
        <f>IF(G1991="","",IFERROR(IF(IF(K1991="","",INDEX(收费标合同信息维护!A:Q,MATCH(G1991,收费标合同信息维护!M:M,0),13))=G1991,"有","无"),"无"))</f>
        <v/>
      </c>
      <c r="J1991" s="3" t="s">
        <v>2571</v>
      </c>
      <c r="K1991" s="3" t="s">
        <v>10826</v>
      </c>
      <c r="L1991" s="3" t="s">
        <v>6580</v>
      </c>
      <c r="M1991" s="3" t="s">
        <v>6581</v>
      </c>
      <c r="N1991" s="3" t="s">
        <v>6477</v>
      </c>
      <c r="O1991" s="3" t="s">
        <v>6478</v>
      </c>
      <c r="P1991" s="3" t="s">
        <v>6580</v>
      </c>
      <c r="Q1991" s="3" t="s">
        <v>6581</v>
      </c>
      <c r="R1991" s="3" t="s">
        <v>6479</v>
      </c>
      <c r="S1991" s="3" t="s">
        <v>6480</v>
      </c>
      <c r="T1991" s="3" t="s">
        <v>7319</v>
      </c>
      <c r="U1991" s="3" t="s">
        <v>154</v>
      </c>
      <c r="V1991" s="3" t="s">
        <v>154</v>
      </c>
      <c r="W1991" s="3" t="s">
        <v>154</v>
      </c>
      <c r="X1991" s="3" t="s">
        <v>154</v>
      </c>
      <c r="Y1991" s="3" t="s">
        <v>154</v>
      </c>
      <c r="Z1991" s="3" t="s">
        <v>154</v>
      </c>
      <c r="AA1991" s="3" t="s">
        <v>154</v>
      </c>
      <c r="AB1991" s="3" t="s">
        <v>154</v>
      </c>
      <c r="AC1991" s="3" t="s">
        <v>154</v>
      </c>
      <c r="AD1991" s="3" t="s">
        <v>6151</v>
      </c>
      <c r="AE1991" s="3" t="s">
        <v>6151</v>
      </c>
      <c r="AF1991" s="3" t="s">
        <v>154</v>
      </c>
      <c r="AG1991" s="3" t="s">
        <v>154</v>
      </c>
      <c r="AH1991" s="3" t="s">
        <v>6478</v>
      </c>
      <c r="AI1991" s="3" t="s">
        <v>6482</v>
      </c>
      <c r="AJ1991" s="3" t="s">
        <v>6228</v>
      </c>
    </row>
    <row r="1992" spans="1:36" ht="15">
      <c r="A1992" s="10">
        <v>2095</v>
      </c>
      <c r="B1992" t="str">
        <f>IF(K1992="总计","",INDEX(主数据!A:AD,MATCH(J1992,主数据!A:A,0),9))</f>
        <v>华东大区公司</v>
      </c>
      <c r="C1992" t="str">
        <f>IF(K1992="","",INDEX(主数据!A:AD,MATCH(J1992,主数据!A:A,0),11))</f>
        <v>上海中区</v>
      </c>
      <c r="D1992" t="str">
        <f t="shared" si="124"/>
        <v>SH64物业服务费标准方式16.00</v>
      </c>
      <c r="E1992" s="13" t="str">
        <f t="shared" si="126"/>
        <v>16.00</v>
      </c>
      <c r="F1992" s="13" t="str">
        <f>IF(E1992="","",IFERROR(IF(IF(K1992="","",INDEX(收费标合同信息维护!A:Q,MATCH(D1992,收费标合同信息维护!J:J,0),10))=D1992,"有","无"),"无"))</f>
        <v>无</v>
      </c>
      <c r="G1992" s="13" t="str">
        <f t="shared" si="125"/>
        <v/>
      </c>
      <c r="H1992" s="13" t="str">
        <f t="shared" si="127"/>
        <v/>
      </c>
      <c r="I1992" s="13" t="str">
        <f>IF(G1992="","",IFERROR(IF(IF(K1992="","",INDEX(收费标合同信息维护!A:Q,MATCH(G1992,收费标合同信息维护!M:M,0),13))=G1992,"有","无"),"无"))</f>
        <v/>
      </c>
      <c r="J1992" s="3" t="s">
        <v>3250</v>
      </c>
      <c r="K1992" s="3" t="s">
        <v>10847</v>
      </c>
      <c r="L1992" s="3" t="s">
        <v>6025</v>
      </c>
      <c r="M1992" s="3" t="s">
        <v>6026</v>
      </c>
      <c r="N1992" s="3" t="s">
        <v>6477</v>
      </c>
      <c r="O1992" s="3" t="s">
        <v>6478</v>
      </c>
      <c r="P1992" s="3" t="s">
        <v>10848</v>
      </c>
      <c r="Q1992" s="3" t="s">
        <v>6026</v>
      </c>
      <c r="R1992" s="3" t="s">
        <v>6484</v>
      </c>
      <c r="S1992" s="3" t="s">
        <v>6627</v>
      </c>
      <c r="T1992" s="3" t="s">
        <v>6496</v>
      </c>
      <c r="U1992" s="3" t="s">
        <v>6511</v>
      </c>
      <c r="V1992" s="3" t="s">
        <v>9875</v>
      </c>
      <c r="W1992" s="3" t="s">
        <v>154</v>
      </c>
      <c r="X1992" s="3" t="s">
        <v>154</v>
      </c>
      <c r="Y1992" s="3" t="s">
        <v>154</v>
      </c>
      <c r="Z1992" s="3" t="s">
        <v>154</v>
      </c>
      <c r="AA1992" s="3" t="s">
        <v>154</v>
      </c>
      <c r="AB1992" s="3" t="s">
        <v>154</v>
      </c>
      <c r="AC1992" s="3" t="s">
        <v>154</v>
      </c>
      <c r="AD1992" s="3" t="s">
        <v>6151</v>
      </c>
      <c r="AE1992" s="3" t="s">
        <v>6151</v>
      </c>
      <c r="AF1992" s="3" t="s">
        <v>154</v>
      </c>
      <c r="AG1992" s="3" t="s">
        <v>154</v>
      </c>
      <c r="AH1992" s="3" t="s">
        <v>6478</v>
      </c>
      <c r="AI1992" s="3" t="s">
        <v>6482</v>
      </c>
      <c r="AJ1992" s="3" t="s">
        <v>6123</v>
      </c>
    </row>
    <row r="1993" spans="1:36" ht="15">
      <c r="A1993" s="10">
        <v>2096</v>
      </c>
      <c r="B1993" t="str">
        <f>IF(K1993="总计","",INDEX(主数据!A:AD,MATCH(J1993,主数据!A:A,0),9))</f>
        <v>华东大区公司</v>
      </c>
      <c r="C1993" t="str">
        <f>IF(K1993="","",INDEX(主数据!A:AD,MATCH(J1993,主数据!A:A,0),11))</f>
        <v>上海中区</v>
      </c>
      <c r="D1993" t="str">
        <f t="shared" si="124"/>
        <v>SH64物业服务费直接录入</v>
      </c>
      <c r="E1993" s="13" t="str">
        <f t="shared" si="126"/>
        <v/>
      </c>
      <c r="F1993" s="13" t="str">
        <f>IF(E1993="","",IFERROR(IF(IF(K1993="","",INDEX(收费标合同信息维护!A:Q,MATCH(D1993,收费标合同信息维护!J:J,0),10))=D1993,"有","无"),"无"))</f>
        <v/>
      </c>
      <c r="G1993" s="13" t="str">
        <f t="shared" si="125"/>
        <v/>
      </c>
      <c r="H1993" s="13" t="str">
        <f t="shared" si="127"/>
        <v/>
      </c>
      <c r="I1993" s="13" t="str">
        <f>IF(G1993="","",IFERROR(IF(IF(K1993="","",INDEX(收费标合同信息维护!A:Q,MATCH(G1993,收费标合同信息维护!M:M,0),13))=G1993,"有","无"),"无"))</f>
        <v/>
      </c>
      <c r="J1993" s="3" t="s">
        <v>3250</v>
      </c>
      <c r="K1993" s="3" t="s">
        <v>10847</v>
      </c>
      <c r="L1993" s="3" t="s">
        <v>6025</v>
      </c>
      <c r="M1993" s="3" t="s">
        <v>6026</v>
      </c>
      <c r="N1993" s="3" t="s">
        <v>6477</v>
      </c>
      <c r="O1993" s="3" t="s">
        <v>6478</v>
      </c>
      <c r="P1993" s="3" t="s">
        <v>10849</v>
      </c>
      <c r="Q1993" s="3" t="s">
        <v>6845</v>
      </c>
      <c r="R1993" s="3" t="s">
        <v>6479</v>
      </c>
      <c r="S1993" s="3" t="s">
        <v>6480</v>
      </c>
      <c r="T1993" s="3" t="s">
        <v>6481</v>
      </c>
      <c r="U1993" s="3" t="s">
        <v>154</v>
      </c>
      <c r="V1993" s="3" t="s">
        <v>154</v>
      </c>
      <c r="W1993" s="3" t="s">
        <v>154</v>
      </c>
      <c r="X1993" s="3" t="s">
        <v>154</v>
      </c>
      <c r="Y1993" s="3" t="s">
        <v>154</v>
      </c>
      <c r="Z1993" s="3" t="s">
        <v>154</v>
      </c>
      <c r="AA1993" s="3" t="s">
        <v>154</v>
      </c>
      <c r="AB1993" s="3" t="s">
        <v>154</v>
      </c>
      <c r="AC1993" s="3" t="s">
        <v>154</v>
      </c>
      <c r="AD1993" s="3" t="s">
        <v>6151</v>
      </c>
      <c r="AE1993" s="3" t="s">
        <v>6151</v>
      </c>
      <c r="AF1993" s="3" t="s">
        <v>154</v>
      </c>
      <c r="AG1993" s="3" t="s">
        <v>154</v>
      </c>
      <c r="AH1993" s="3" t="s">
        <v>6478</v>
      </c>
      <c r="AI1993" s="3" t="s">
        <v>6482</v>
      </c>
      <c r="AJ1993" s="3" t="s">
        <v>6101</v>
      </c>
    </row>
    <row r="1994" spans="1:36" ht="15">
      <c r="A1994" s="10">
        <v>2097</v>
      </c>
      <c r="B1994" t="str">
        <f>IF(K1994="总计","",INDEX(主数据!A:AD,MATCH(J1994,主数据!A:A,0),9))</f>
        <v>华东大区公司</v>
      </c>
      <c r="C1994" t="str">
        <f>IF(K1994="","",INDEX(主数据!A:AD,MATCH(J1994,主数据!A:A,0),11))</f>
        <v>上海中区</v>
      </c>
      <c r="D1994" t="str">
        <f t="shared" si="124"/>
        <v>SH64物业服务费标准方式16.00</v>
      </c>
      <c r="E1994" s="13" t="str">
        <f t="shared" si="126"/>
        <v>16.00</v>
      </c>
      <c r="F1994" s="13" t="str">
        <f>IF(E1994="","",IFERROR(IF(IF(K1994="","",INDEX(收费标合同信息维护!A:Q,MATCH(D1994,收费标合同信息维护!J:J,0),10))=D1994,"有","无"),"无"))</f>
        <v>无</v>
      </c>
      <c r="G1994" s="13" t="str">
        <f t="shared" si="125"/>
        <v/>
      </c>
      <c r="H1994" s="13" t="str">
        <f t="shared" si="127"/>
        <v/>
      </c>
      <c r="I1994" s="13" t="str">
        <f>IF(G1994="","",IFERROR(IF(IF(K1994="","",INDEX(收费标合同信息维护!A:Q,MATCH(G1994,收费标合同信息维护!M:M,0),13))=G1994,"有","无"),"无"))</f>
        <v/>
      </c>
      <c r="J1994" s="3" t="s">
        <v>3250</v>
      </c>
      <c r="K1994" s="3" t="s">
        <v>10847</v>
      </c>
      <c r="L1994" s="3" t="s">
        <v>6025</v>
      </c>
      <c r="M1994" s="3" t="s">
        <v>6026</v>
      </c>
      <c r="N1994" s="3" t="s">
        <v>6477</v>
      </c>
      <c r="O1994" s="3" t="s">
        <v>6478</v>
      </c>
      <c r="P1994" s="3" t="s">
        <v>18174</v>
      </c>
      <c r="Q1994" s="3" t="s">
        <v>18175</v>
      </c>
      <c r="R1994" s="3" t="s">
        <v>6484</v>
      </c>
      <c r="S1994" s="3" t="s">
        <v>6491</v>
      </c>
      <c r="T1994" s="3" t="s">
        <v>6506</v>
      </c>
      <c r="U1994" s="3" t="s">
        <v>154</v>
      </c>
      <c r="V1994" s="3" t="s">
        <v>9875</v>
      </c>
      <c r="W1994" s="3" t="s">
        <v>154</v>
      </c>
      <c r="X1994" s="3" t="s">
        <v>154</v>
      </c>
      <c r="Y1994" s="3" t="s">
        <v>154</v>
      </c>
      <c r="Z1994" s="3" t="s">
        <v>154</v>
      </c>
      <c r="AA1994" s="3" t="s">
        <v>154</v>
      </c>
      <c r="AB1994" s="3" t="s">
        <v>154</v>
      </c>
      <c r="AC1994" s="3" t="s">
        <v>154</v>
      </c>
      <c r="AD1994" s="3" t="s">
        <v>6151</v>
      </c>
      <c r="AE1994" s="3" t="s">
        <v>6151</v>
      </c>
      <c r="AF1994" s="3" t="s">
        <v>154</v>
      </c>
      <c r="AG1994" s="3" t="s">
        <v>154</v>
      </c>
      <c r="AH1994" s="3" t="s">
        <v>6478</v>
      </c>
      <c r="AI1994" s="3" t="s">
        <v>6482</v>
      </c>
      <c r="AJ1994" s="3" t="s">
        <v>6064</v>
      </c>
    </row>
    <row r="1995" spans="1:36" ht="15">
      <c r="A1995" s="10">
        <v>2098</v>
      </c>
      <c r="B1995" t="str">
        <f>IF(K1995="总计","",INDEX(主数据!A:AD,MATCH(J1995,主数据!A:A,0),9))</f>
        <v>华东大区公司</v>
      </c>
      <c r="C1995" t="str">
        <f>IF(K1995="","",INDEX(主数据!A:AD,MATCH(J1995,主数据!A:A,0),11))</f>
        <v>上海中区</v>
      </c>
      <c r="D1995" t="str">
        <f t="shared" si="124"/>
        <v>SH64供暖费（代收代付）直接录入</v>
      </c>
      <c r="E1995" s="13" t="str">
        <f t="shared" si="126"/>
        <v/>
      </c>
      <c r="F1995" s="13" t="str">
        <f>IF(E1995="","",IFERROR(IF(IF(K1995="","",INDEX(收费标合同信息维护!A:Q,MATCH(D1995,收费标合同信息维护!J:J,0),10))=D1995,"有","无"),"无"))</f>
        <v/>
      </c>
      <c r="G1995" s="13" t="str">
        <f t="shared" si="125"/>
        <v/>
      </c>
      <c r="H1995" s="13" t="str">
        <f t="shared" si="127"/>
        <v/>
      </c>
      <c r="I1995" s="13" t="str">
        <f>IF(G1995="","",IFERROR(IF(IF(K1995="","",INDEX(收费标合同信息维护!A:Q,MATCH(G1995,收费标合同信息维护!M:M,0),13))=G1995,"有","无"),"无"))</f>
        <v/>
      </c>
      <c r="J1995" s="3" t="s">
        <v>3250</v>
      </c>
      <c r="K1995" s="3" t="s">
        <v>10847</v>
      </c>
      <c r="L1995" s="3" t="s">
        <v>6609</v>
      </c>
      <c r="M1995" s="3" t="s">
        <v>6750</v>
      </c>
      <c r="N1995" s="3" t="s">
        <v>6477</v>
      </c>
      <c r="O1995" s="3" t="s">
        <v>6478</v>
      </c>
      <c r="P1995" s="3" t="s">
        <v>10850</v>
      </c>
      <c r="Q1995" s="3" t="s">
        <v>10851</v>
      </c>
      <c r="R1995" s="3" t="s">
        <v>6479</v>
      </c>
      <c r="S1995" s="3" t="s">
        <v>6480</v>
      </c>
      <c r="T1995" s="3" t="s">
        <v>6704</v>
      </c>
      <c r="U1995" s="3" t="s">
        <v>6716</v>
      </c>
      <c r="V1995" s="3" t="s">
        <v>154</v>
      </c>
      <c r="W1995" s="3" t="s">
        <v>154</v>
      </c>
      <c r="X1995" s="3" t="s">
        <v>154</v>
      </c>
      <c r="Y1995" s="3" t="s">
        <v>154</v>
      </c>
      <c r="Z1995" s="3" t="s">
        <v>154</v>
      </c>
      <c r="AA1995" s="3" t="s">
        <v>154</v>
      </c>
      <c r="AB1995" s="3" t="s">
        <v>154</v>
      </c>
      <c r="AC1995" s="3" t="s">
        <v>154</v>
      </c>
      <c r="AD1995" s="3" t="s">
        <v>6151</v>
      </c>
      <c r="AE1995" s="3" t="s">
        <v>6151</v>
      </c>
      <c r="AF1995" s="3" t="s">
        <v>154</v>
      </c>
      <c r="AG1995" s="3" t="s">
        <v>154</v>
      </c>
      <c r="AH1995" s="3" t="s">
        <v>6478</v>
      </c>
      <c r="AI1995" s="3" t="s">
        <v>6482</v>
      </c>
      <c r="AJ1995" s="3" t="s">
        <v>6489</v>
      </c>
    </row>
    <row r="1996" spans="1:36" ht="15">
      <c r="A1996" s="10">
        <v>2099</v>
      </c>
      <c r="B1996" t="str">
        <f>IF(K1996="总计","",INDEX(主数据!A:AD,MATCH(J1996,主数据!A:A,0),9))</f>
        <v>华东大区公司</v>
      </c>
      <c r="C1996" t="str">
        <f>IF(K1996="","",INDEX(主数据!A:AD,MATCH(J1996,主数据!A:A,0),11))</f>
        <v>上海中区</v>
      </c>
      <c r="D1996" t="str">
        <f t="shared" si="124"/>
        <v>SH64自营停车费（临时）直接录入</v>
      </c>
      <c r="E1996" s="13" t="str">
        <f t="shared" si="126"/>
        <v/>
      </c>
      <c r="F1996" s="13" t="str">
        <f>IF(E1996="","",IFERROR(IF(IF(K1996="","",INDEX(收费标合同信息维护!A:Q,MATCH(D1996,收费标合同信息维护!J:J,0),10))=D1996,"有","无"),"无"))</f>
        <v/>
      </c>
      <c r="G1996" s="13" t="str">
        <f t="shared" si="125"/>
        <v/>
      </c>
      <c r="H1996" s="13" t="str">
        <f t="shared" si="127"/>
        <v/>
      </c>
      <c r="I1996" s="13" t="str">
        <f>IF(G1996="","",IFERROR(IF(IF(K1996="","",INDEX(收费标合同信息维护!A:Q,MATCH(G1996,收费标合同信息维护!M:M,0),13))=G1996,"有","无"),"无"))</f>
        <v/>
      </c>
      <c r="J1996" s="3" t="s">
        <v>3250</v>
      </c>
      <c r="K1996" s="3" t="s">
        <v>10847</v>
      </c>
      <c r="L1996" s="3" t="s">
        <v>8898</v>
      </c>
      <c r="M1996" s="3" t="s">
        <v>8899</v>
      </c>
      <c r="N1996" s="3" t="s">
        <v>6477</v>
      </c>
      <c r="O1996" s="3" t="s">
        <v>6597</v>
      </c>
      <c r="P1996" s="3" t="s">
        <v>10852</v>
      </c>
      <c r="Q1996" s="3" t="s">
        <v>10853</v>
      </c>
      <c r="R1996" s="3" t="s">
        <v>6479</v>
      </c>
      <c r="S1996" s="3" t="s">
        <v>6480</v>
      </c>
      <c r="T1996" s="3" t="s">
        <v>6704</v>
      </c>
      <c r="U1996" s="3" t="s">
        <v>6716</v>
      </c>
      <c r="V1996" s="3" t="s">
        <v>154</v>
      </c>
      <c r="W1996" s="3" t="s">
        <v>154</v>
      </c>
      <c r="X1996" s="3" t="s">
        <v>154</v>
      </c>
      <c r="Y1996" s="3" t="s">
        <v>154</v>
      </c>
      <c r="Z1996" s="3" t="s">
        <v>154</v>
      </c>
      <c r="AA1996" s="3" t="s">
        <v>154</v>
      </c>
      <c r="AB1996" s="3" t="s">
        <v>154</v>
      </c>
      <c r="AC1996" s="3" t="s">
        <v>154</v>
      </c>
      <c r="AD1996" s="3" t="s">
        <v>6151</v>
      </c>
      <c r="AE1996" s="3" t="s">
        <v>6151</v>
      </c>
      <c r="AF1996" s="3" t="s">
        <v>154</v>
      </c>
      <c r="AG1996" s="3" t="s">
        <v>154</v>
      </c>
      <c r="AH1996" s="3" t="s">
        <v>6478</v>
      </c>
      <c r="AI1996" s="3" t="s">
        <v>6482</v>
      </c>
      <c r="AJ1996" s="3" t="s">
        <v>6489</v>
      </c>
    </row>
    <row r="1997" spans="1:36" ht="15">
      <c r="A1997" s="10">
        <v>2100</v>
      </c>
      <c r="B1997" t="str">
        <f>IF(K1997="总计","",INDEX(主数据!A:AD,MATCH(J1997,主数据!A:A,0),9))</f>
        <v>华东大区公司</v>
      </c>
      <c r="C1997" t="str">
        <f>IF(K1997="","",INDEX(主数据!A:AD,MATCH(J1997,主数据!A:A,0),11))</f>
        <v>上海中区</v>
      </c>
      <c r="D1997" t="str">
        <f t="shared" si="124"/>
        <v>SH64委托停车费（固定）直接录入</v>
      </c>
      <c r="E1997" s="13" t="str">
        <f t="shared" si="126"/>
        <v/>
      </c>
      <c r="F1997" s="13" t="str">
        <f>IF(E1997="","",IFERROR(IF(IF(K1997="","",INDEX(收费标合同信息维护!A:Q,MATCH(D1997,收费标合同信息维护!J:J,0),10))=D1997,"有","无"),"无"))</f>
        <v/>
      </c>
      <c r="G1997" s="13" t="str">
        <f t="shared" si="125"/>
        <v/>
      </c>
      <c r="H1997" s="13" t="str">
        <f t="shared" si="127"/>
        <v/>
      </c>
      <c r="I1997" s="13" t="str">
        <f>IF(G1997="","",IFERROR(IF(IF(K1997="","",INDEX(收费标合同信息维护!A:Q,MATCH(G1997,收费标合同信息维护!M:M,0),13))=G1997,"有","无"),"无"))</f>
        <v/>
      </c>
      <c r="J1997" s="3" t="s">
        <v>3250</v>
      </c>
      <c r="K1997" s="3" t="s">
        <v>10847</v>
      </c>
      <c r="L1997" s="3" t="s">
        <v>7341</v>
      </c>
      <c r="M1997" s="3" t="s">
        <v>7342</v>
      </c>
      <c r="N1997" s="3" t="s">
        <v>6477</v>
      </c>
      <c r="O1997" s="3" t="s">
        <v>6597</v>
      </c>
      <c r="P1997" s="3" t="s">
        <v>10854</v>
      </c>
      <c r="Q1997" s="3" t="s">
        <v>7162</v>
      </c>
      <c r="R1997" s="3" t="s">
        <v>6479</v>
      </c>
      <c r="S1997" s="3" t="s">
        <v>6480</v>
      </c>
      <c r="T1997" s="3" t="s">
        <v>6704</v>
      </c>
      <c r="U1997" s="3" t="s">
        <v>6716</v>
      </c>
      <c r="V1997" s="3" t="s">
        <v>154</v>
      </c>
      <c r="W1997" s="3" t="s">
        <v>154</v>
      </c>
      <c r="X1997" s="3" t="s">
        <v>154</v>
      </c>
      <c r="Y1997" s="3" t="s">
        <v>154</v>
      </c>
      <c r="Z1997" s="3" t="s">
        <v>154</v>
      </c>
      <c r="AA1997" s="3" t="s">
        <v>154</v>
      </c>
      <c r="AB1997" s="3" t="s">
        <v>154</v>
      </c>
      <c r="AC1997" s="3" t="s">
        <v>154</v>
      </c>
      <c r="AD1997" s="3" t="s">
        <v>6151</v>
      </c>
      <c r="AE1997" s="3" t="s">
        <v>6151</v>
      </c>
      <c r="AF1997" s="3" t="s">
        <v>154</v>
      </c>
      <c r="AG1997" s="3" t="s">
        <v>154</v>
      </c>
      <c r="AH1997" s="3" t="s">
        <v>6478</v>
      </c>
      <c r="AI1997" s="3" t="s">
        <v>6482</v>
      </c>
      <c r="AJ1997" s="3" t="s">
        <v>6489</v>
      </c>
    </row>
    <row r="1998" spans="1:36" ht="15">
      <c r="A1998" s="10">
        <v>2101</v>
      </c>
      <c r="B1998" t="str">
        <f>IF(K1998="总计","",INDEX(主数据!A:AD,MATCH(J1998,主数据!A:A,0),9))</f>
        <v>华东大区公司</v>
      </c>
      <c r="C1998" t="str">
        <f>IF(K1998="","",INDEX(主数据!A:AD,MATCH(J1998,主数据!A:A,0),11))</f>
        <v>上海中区</v>
      </c>
      <c r="D1998" t="str">
        <f t="shared" si="124"/>
        <v>SH64委托停车费（固定）直接录入</v>
      </c>
      <c r="E1998" s="13" t="str">
        <f t="shared" si="126"/>
        <v/>
      </c>
      <c r="F1998" s="13" t="str">
        <f>IF(E1998="","",IFERROR(IF(IF(K1998="","",INDEX(收费标合同信息维护!A:Q,MATCH(D1998,收费标合同信息维护!J:J,0),10))=D1998,"有","无"),"无"))</f>
        <v/>
      </c>
      <c r="G1998" s="13" t="str">
        <f t="shared" si="125"/>
        <v/>
      </c>
      <c r="H1998" s="13" t="str">
        <f t="shared" si="127"/>
        <v/>
      </c>
      <c r="I1998" s="13" t="str">
        <f>IF(G1998="","",IFERROR(IF(IF(K1998="","",INDEX(收费标合同信息维护!A:Q,MATCH(G1998,收费标合同信息维护!M:M,0),13))=G1998,"有","无"),"无"))</f>
        <v/>
      </c>
      <c r="J1998" s="3" t="s">
        <v>3250</v>
      </c>
      <c r="K1998" s="3" t="s">
        <v>10847</v>
      </c>
      <c r="L1998" s="3" t="s">
        <v>7341</v>
      </c>
      <c r="M1998" s="3" t="s">
        <v>7342</v>
      </c>
      <c r="N1998" s="3" t="s">
        <v>6477</v>
      </c>
      <c r="O1998" s="3" t="s">
        <v>6597</v>
      </c>
      <c r="P1998" s="3" t="s">
        <v>10855</v>
      </c>
      <c r="Q1998" s="3" t="s">
        <v>10856</v>
      </c>
      <c r="R1998" s="3" t="s">
        <v>6479</v>
      </c>
      <c r="S1998" s="3" t="s">
        <v>6480</v>
      </c>
      <c r="T1998" s="3" t="s">
        <v>6704</v>
      </c>
      <c r="U1998" s="3" t="s">
        <v>6716</v>
      </c>
      <c r="V1998" s="3" t="s">
        <v>154</v>
      </c>
      <c r="W1998" s="3" t="s">
        <v>154</v>
      </c>
      <c r="X1998" s="3" t="s">
        <v>154</v>
      </c>
      <c r="Y1998" s="3" t="s">
        <v>154</v>
      </c>
      <c r="Z1998" s="3" t="s">
        <v>154</v>
      </c>
      <c r="AA1998" s="3" t="s">
        <v>154</v>
      </c>
      <c r="AB1998" s="3" t="s">
        <v>154</v>
      </c>
      <c r="AC1998" s="3" t="s">
        <v>154</v>
      </c>
      <c r="AD1998" s="3" t="s">
        <v>6151</v>
      </c>
      <c r="AE1998" s="3" t="s">
        <v>6151</v>
      </c>
      <c r="AF1998" s="3" t="s">
        <v>154</v>
      </c>
      <c r="AG1998" s="3" t="s">
        <v>154</v>
      </c>
      <c r="AH1998" s="3" t="s">
        <v>6478</v>
      </c>
      <c r="AI1998" s="3" t="s">
        <v>6482</v>
      </c>
      <c r="AJ1998" s="3" t="s">
        <v>6489</v>
      </c>
    </row>
    <row r="1999" spans="1:36" ht="15">
      <c r="A1999" s="10">
        <v>2102</v>
      </c>
      <c r="B1999" t="str">
        <f>IF(K1999="总计","",INDEX(主数据!A:AD,MATCH(J1999,主数据!A:A,0),9))</f>
        <v>华东大区公司</v>
      </c>
      <c r="C1999" t="str">
        <f>IF(K1999="","",INDEX(主数据!A:AD,MATCH(J1999,主数据!A:A,0),11))</f>
        <v>上海中区</v>
      </c>
      <c r="D1999" t="str">
        <f t="shared" si="124"/>
        <v>SH64其他费用直接录入</v>
      </c>
      <c r="E1999" s="13" t="str">
        <f t="shared" si="126"/>
        <v/>
      </c>
      <c r="F1999" s="13" t="str">
        <f>IF(E1999="","",IFERROR(IF(IF(K1999="","",INDEX(收费标合同信息维护!A:Q,MATCH(D1999,收费标合同信息维护!J:J,0),10))=D1999,"有","无"),"无"))</f>
        <v/>
      </c>
      <c r="G1999" s="13" t="str">
        <f t="shared" si="125"/>
        <v/>
      </c>
      <c r="H1999" s="13" t="str">
        <f t="shared" si="127"/>
        <v/>
      </c>
      <c r="I1999" s="13" t="str">
        <f>IF(G1999="","",IFERROR(IF(IF(K1999="","",INDEX(收费标合同信息维护!A:Q,MATCH(G1999,收费标合同信息维护!M:M,0),13))=G1999,"有","无"),"无"))</f>
        <v/>
      </c>
      <c r="J1999" s="3" t="s">
        <v>3250</v>
      </c>
      <c r="K1999" s="3" t="s">
        <v>10847</v>
      </c>
      <c r="L1999" s="3" t="s">
        <v>6544</v>
      </c>
      <c r="M1999" s="3" t="s">
        <v>6545</v>
      </c>
      <c r="N1999" s="3" t="s">
        <v>6477</v>
      </c>
      <c r="O1999" s="3" t="s">
        <v>6478</v>
      </c>
      <c r="P1999" s="3" t="s">
        <v>10857</v>
      </c>
      <c r="Q1999" s="3" t="s">
        <v>10858</v>
      </c>
      <c r="R1999" s="3" t="s">
        <v>6479</v>
      </c>
      <c r="S1999" s="3" t="s">
        <v>6480</v>
      </c>
      <c r="T1999" s="3" t="s">
        <v>6704</v>
      </c>
      <c r="U1999" s="3" t="s">
        <v>10830</v>
      </c>
      <c r="V1999" s="3" t="s">
        <v>154</v>
      </c>
      <c r="W1999" s="3" t="s">
        <v>154</v>
      </c>
      <c r="X1999" s="3" t="s">
        <v>154</v>
      </c>
      <c r="Y1999" s="3" t="s">
        <v>154</v>
      </c>
      <c r="Z1999" s="3" t="s">
        <v>154</v>
      </c>
      <c r="AA1999" s="3" t="s">
        <v>154</v>
      </c>
      <c r="AB1999" s="3" t="s">
        <v>154</v>
      </c>
      <c r="AC1999" s="3" t="s">
        <v>154</v>
      </c>
      <c r="AD1999" s="3" t="s">
        <v>6151</v>
      </c>
      <c r="AE1999" s="3" t="s">
        <v>6151</v>
      </c>
      <c r="AF1999" s="3" t="s">
        <v>154</v>
      </c>
      <c r="AG1999" s="3" t="s">
        <v>154</v>
      </c>
      <c r="AH1999" s="3" t="s">
        <v>6478</v>
      </c>
      <c r="AI1999" s="3" t="s">
        <v>6482</v>
      </c>
      <c r="AJ1999" s="3" t="s">
        <v>6489</v>
      </c>
    </row>
    <row r="2000" spans="1:36" ht="15">
      <c r="A2000" s="10">
        <v>2103</v>
      </c>
      <c r="B2000" t="str">
        <f>IF(K2000="总计","",INDEX(主数据!A:AD,MATCH(J2000,主数据!A:A,0),9))</f>
        <v>华东大区公司</v>
      </c>
      <c r="C2000" t="str">
        <f>IF(K2000="","",INDEX(主数据!A:AD,MATCH(J2000,主数据!A:A,0),11))</f>
        <v>上海中区</v>
      </c>
      <c r="D2000" t="str">
        <f t="shared" si="124"/>
        <v>SH64其他费用直接录入</v>
      </c>
      <c r="E2000" s="13" t="str">
        <f t="shared" si="126"/>
        <v/>
      </c>
      <c r="F2000" s="13" t="str">
        <f>IF(E2000="","",IFERROR(IF(IF(K2000="","",INDEX(收费标合同信息维护!A:Q,MATCH(D2000,收费标合同信息维护!J:J,0),10))=D2000,"有","无"),"无"))</f>
        <v/>
      </c>
      <c r="G2000" s="13" t="str">
        <f t="shared" si="125"/>
        <v/>
      </c>
      <c r="H2000" s="13" t="str">
        <f t="shared" si="127"/>
        <v/>
      </c>
      <c r="I2000" s="13" t="str">
        <f>IF(G2000="","",IFERROR(IF(IF(K2000="","",INDEX(收费标合同信息维护!A:Q,MATCH(G2000,收费标合同信息维护!M:M,0),13))=G2000,"有","无"),"无"))</f>
        <v/>
      </c>
      <c r="J2000" s="3" t="s">
        <v>3250</v>
      </c>
      <c r="K2000" s="3" t="s">
        <v>10847</v>
      </c>
      <c r="L2000" s="3" t="s">
        <v>6544</v>
      </c>
      <c r="M2000" s="3" t="s">
        <v>6545</v>
      </c>
      <c r="N2000" s="3" t="s">
        <v>6477</v>
      </c>
      <c r="O2000" s="3" t="s">
        <v>6478</v>
      </c>
      <c r="P2000" s="3" t="s">
        <v>10859</v>
      </c>
      <c r="Q2000" s="3" t="s">
        <v>10189</v>
      </c>
      <c r="R2000" s="3" t="s">
        <v>6479</v>
      </c>
      <c r="S2000" s="3" t="s">
        <v>6480</v>
      </c>
      <c r="T2000" s="3" t="s">
        <v>6481</v>
      </c>
      <c r="U2000" s="3" t="s">
        <v>10830</v>
      </c>
      <c r="V2000" s="3" t="s">
        <v>154</v>
      </c>
      <c r="W2000" s="3" t="s">
        <v>154</v>
      </c>
      <c r="X2000" s="3" t="s">
        <v>154</v>
      </c>
      <c r="Y2000" s="3" t="s">
        <v>154</v>
      </c>
      <c r="Z2000" s="3" t="s">
        <v>154</v>
      </c>
      <c r="AA2000" s="3" t="s">
        <v>154</v>
      </c>
      <c r="AB2000" s="3" t="s">
        <v>154</v>
      </c>
      <c r="AC2000" s="3" t="s">
        <v>154</v>
      </c>
      <c r="AD2000" s="3" t="s">
        <v>6151</v>
      </c>
      <c r="AE2000" s="3" t="s">
        <v>6151</v>
      </c>
      <c r="AF2000" s="3" t="s">
        <v>154</v>
      </c>
      <c r="AG2000" s="3" t="s">
        <v>154</v>
      </c>
      <c r="AH2000" s="3" t="s">
        <v>6478</v>
      </c>
      <c r="AI2000" s="3" t="s">
        <v>6482</v>
      </c>
      <c r="AJ2000" s="3" t="s">
        <v>6489</v>
      </c>
    </row>
    <row r="2001" spans="1:36" ht="15">
      <c r="A2001" s="10">
        <v>2104</v>
      </c>
      <c r="B2001" t="str">
        <f>IF(K2001="总计","",INDEX(主数据!A:AD,MATCH(J2001,主数据!A:A,0),9))</f>
        <v>华东大区公司</v>
      </c>
      <c r="C2001" t="str">
        <f>IF(K2001="","",INDEX(主数据!A:AD,MATCH(J2001,主数据!A:A,0),11))</f>
        <v>上海中区</v>
      </c>
      <c r="D2001" t="str">
        <f t="shared" si="124"/>
        <v>SH64其他费用直接录入</v>
      </c>
      <c r="E2001" s="13" t="str">
        <f t="shared" si="126"/>
        <v/>
      </c>
      <c r="F2001" s="13" t="str">
        <f>IF(E2001="","",IFERROR(IF(IF(K2001="","",INDEX(收费标合同信息维护!A:Q,MATCH(D2001,收费标合同信息维护!J:J,0),10))=D2001,"有","无"),"无"))</f>
        <v/>
      </c>
      <c r="G2001" s="13" t="str">
        <f t="shared" si="125"/>
        <v/>
      </c>
      <c r="H2001" s="13" t="str">
        <f t="shared" si="127"/>
        <v/>
      </c>
      <c r="I2001" s="13" t="str">
        <f>IF(G2001="","",IFERROR(IF(IF(K2001="","",INDEX(收费标合同信息维护!A:Q,MATCH(G2001,收费标合同信息维护!M:M,0),13))=G2001,"有","无"),"无"))</f>
        <v/>
      </c>
      <c r="J2001" s="3" t="s">
        <v>3250</v>
      </c>
      <c r="K2001" s="3" t="s">
        <v>10847</v>
      </c>
      <c r="L2001" s="3" t="s">
        <v>6544</v>
      </c>
      <c r="M2001" s="3" t="s">
        <v>6545</v>
      </c>
      <c r="N2001" s="3" t="s">
        <v>6477</v>
      </c>
      <c r="O2001" s="3" t="s">
        <v>6478</v>
      </c>
      <c r="P2001" s="3" t="s">
        <v>10860</v>
      </c>
      <c r="Q2001" s="3" t="s">
        <v>10837</v>
      </c>
      <c r="R2001" s="3" t="s">
        <v>6479</v>
      </c>
      <c r="S2001" s="3" t="s">
        <v>6480</v>
      </c>
      <c r="T2001" s="3" t="s">
        <v>6704</v>
      </c>
      <c r="U2001" s="3" t="s">
        <v>10830</v>
      </c>
      <c r="V2001" s="3" t="s">
        <v>154</v>
      </c>
      <c r="W2001" s="3" t="s">
        <v>154</v>
      </c>
      <c r="X2001" s="3" t="s">
        <v>154</v>
      </c>
      <c r="Y2001" s="3" t="s">
        <v>154</v>
      </c>
      <c r="Z2001" s="3" t="s">
        <v>154</v>
      </c>
      <c r="AA2001" s="3" t="s">
        <v>154</v>
      </c>
      <c r="AB2001" s="3" t="s">
        <v>154</v>
      </c>
      <c r="AC2001" s="3" t="s">
        <v>154</v>
      </c>
      <c r="AD2001" s="3" t="s">
        <v>6151</v>
      </c>
      <c r="AE2001" s="3" t="s">
        <v>6151</v>
      </c>
      <c r="AF2001" s="3" t="s">
        <v>154</v>
      </c>
      <c r="AG2001" s="3" t="s">
        <v>154</v>
      </c>
      <c r="AH2001" s="3" t="s">
        <v>6478</v>
      </c>
      <c r="AI2001" s="3" t="s">
        <v>6482</v>
      </c>
      <c r="AJ2001" s="3" t="s">
        <v>6489</v>
      </c>
    </row>
    <row r="2002" spans="1:36" ht="15">
      <c r="A2002" s="10">
        <v>2105</v>
      </c>
      <c r="B2002" t="str">
        <f>IF(K2002="总计","",INDEX(主数据!A:AD,MATCH(J2002,主数据!A:A,0),9))</f>
        <v>华东大区公司</v>
      </c>
      <c r="C2002" t="str">
        <f>IF(K2002="","",INDEX(主数据!A:AD,MATCH(J2002,主数据!A:A,0),11))</f>
        <v>上海中区</v>
      </c>
      <c r="D2002" t="str">
        <f t="shared" si="124"/>
        <v>SH64其他费用直接录入</v>
      </c>
      <c r="E2002" s="13" t="str">
        <f t="shared" si="126"/>
        <v/>
      </c>
      <c r="F2002" s="13" t="str">
        <f>IF(E2002="","",IFERROR(IF(IF(K2002="","",INDEX(收费标合同信息维护!A:Q,MATCH(D2002,收费标合同信息维护!J:J,0),10))=D2002,"有","无"),"无"))</f>
        <v/>
      </c>
      <c r="G2002" s="13" t="str">
        <f t="shared" si="125"/>
        <v/>
      </c>
      <c r="H2002" s="13" t="str">
        <f t="shared" si="127"/>
        <v/>
      </c>
      <c r="I2002" s="13" t="str">
        <f>IF(G2002="","",IFERROR(IF(IF(K2002="","",INDEX(收费标合同信息维护!A:Q,MATCH(G2002,收费标合同信息维护!M:M,0),13))=G2002,"有","无"),"无"))</f>
        <v/>
      </c>
      <c r="J2002" s="3" t="s">
        <v>3250</v>
      </c>
      <c r="K2002" s="3" t="s">
        <v>10847</v>
      </c>
      <c r="L2002" s="3" t="s">
        <v>6544</v>
      </c>
      <c r="M2002" s="3" t="s">
        <v>6545</v>
      </c>
      <c r="N2002" s="3" t="s">
        <v>6477</v>
      </c>
      <c r="O2002" s="3" t="s">
        <v>6478</v>
      </c>
      <c r="P2002" s="3" t="s">
        <v>10861</v>
      </c>
      <c r="Q2002" s="3" t="s">
        <v>10862</v>
      </c>
      <c r="R2002" s="3" t="s">
        <v>6479</v>
      </c>
      <c r="S2002" s="3" t="s">
        <v>6480</v>
      </c>
      <c r="T2002" s="3" t="s">
        <v>6481</v>
      </c>
      <c r="U2002" s="3" t="s">
        <v>10830</v>
      </c>
      <c r="V2002" s="3" t="s">
        <v>154</v>
      </c>
      <c r="W2002" s="3" t="s">
        <v>154</v>
      </c>
      <c r="X2002" s="3" t="s">
        <v>154</v>
      </c>
      <c r="Y2002" s="3" t="s">
        <v>154</v>
      </c>
      <c r="Z2002" s="3" t="s">
        <v>154</v>
      </c>
      <c r="AA2002" s="3" t="s">
        <v>154</v>
      </c>
      <c r="AB2002" s="3" t="s">
        <v>154</v>
      </c>
      <c r="AC2002" s="3" t="s">
        <v>154</v>
      </c>
      <c r="AD2002" s="3" t="s">
        <v>6151</v>
      </c>
      <c r="AE2002" s="3" t="s">
        <v>6151</v>
      </c>
      <c r="AF2002" s="3" t="s">
        <v>154</v>
      </c>
      <c r="AG2002" s="3" t="s">
        <v>154</v>
      </c>
      <c r="AH2002" s="3" t="s">
        <v>6478</v>
      </c>
      <c r="AI2002" s="3" t="s">
        <v>6482</v>
      </c>
      <c r="AJ2002" s="3" t="s">
        <v>44</v>
      </c>
    </row>
    <row r="2003" spans="1:36" ht="15">
      <c r="A2003" s="10">
        <v>2106</v>
      </c>
      <c r="B2003" t="str">
        <f>IF(K2003="总计","",INDEX(主数据!A:AD,MATCH(J2003,主数据!A:A,0),9))</f>
        <v>华东大区公司</v>
      </c>
      <c r="C2003" t="str">
        <f>IF(K2003="","",INDEX(主数据!A:AD,MATCH(J2003,主数据!A:A,0),11))</f>
        <v>上海中区</v>
      </c>
      <c r="D2003" t="str">
        <f t="shared" si="124"/>
        <v>SH64其他费用直接录入</v>
      </c>
      <c r="E2003" s="13" t="str">
        <f t="shared" si="126"/>
        <v/>
      </c>
      <c r="F2003" s="13" t="str">
        <f>IF(E2003="","",IFERROR(IF(IF(K2003="","",INDEX(收费标合同信息维护!A:Q,MATCH(D2003,收费标合同信息维护!J:J,0),10))=D2003,"有","无"),"无"))</f>
        <v/>
      </c>
      <c r="G2003" s="13" t="str">
        <f t="shared" si="125"/>
        <v/>
      </c>
      <c r="H2003" s="13" t="str">
        <f t="shared" si="127"/>
        <v/>
      </c>
      <c r="I2003" s="13" t="str">
        <f>IF(G2003="","",IFERROR(IF(IF(K2003="","",INDEX(收费标合同信息维护!A:Q,MATCH(G2003,收费标合同信息维护!M:M,0),13))=G2003,"有","无"),"无"))</f>
        <v/>
      </c>
      <c r="J2003" s="3" t="s">
        <v>3250</v>
      </c>
      <c r="K2003" s="3" t="s">
        <v>10847</v>
      </c>
      <c r="L2003" s="3" t="s">
        <v>6544</v>
      </c>
      <c r="M2003" s="3" t="s">
        <v>6545</v>
      </c>
      <c r="N2003" s="3" t="s">
        <v>6477</v>
      </c>
      <c r="O2003" s="3" t="s">
        <v>6478</v>
      </c>
      <c r="P2003" s="3" t="s">
        <v>10863</v>
      </c>
      <c r="Q2003" s="3" t="s">
        <v>9163</v>
      </c>
      <c r="R2003" s="3" t="s">
        <v>6479</v>
      </c>
      <c r="S2003" s="3" t="s">
        <v>6480</v>
      </c>
      <c r="T2003" s="3" t="s">
        <v>6704</v>
      </c>
      <c r="U2003" s="3" t="s">
        <v>10830</v>
      </c>
      <c r="V2003" s="3" t="s">
        <v>154</v>
      </c>
      <c r="W2003" s="3" t="s">
        <v>154</v>
      </c>
      <c r="X2003" s="3" t="s">
        <v>154</v>
      </c>
      <c r="Y2003" s="3" t="s">
        <v>154</v>
      </c>
      <c r="Z2003" s="3" t="s">
        <v>154</v>
      </c>
      <c r="AA2003" s="3" t="s">
        <v>154</v>
      </c>
      <c r="AB2003" s="3" t="s">
        <v>154</v>
      </c>
      <c r="AC2003" s="3" t="s">
        <v>154</v>
      </c>
      <c r="AD2003" s="3" t="s">
        <v>6151</v>
      </c>
      <c r="AE2003" s="3" t="s">
        <v>6151</v>
      </c>
      <c r="AF2003" s="3" t="s">
        <v>154</v>
      </c>
      <c r="AG2003" s="3" t="s">
        <v>154</v>
      </c>
      <c r="AH2003" s="3" t="s">
        <v>6478</v>
      </c>
      <c r="AI2003" s="3" t="s">
        <v>6482</v>
      </c>
      <c r="AJ2003" s="3" t="s">
        <v>6489</v>
      </c>
    </row>
    <row r="2004" spans="1:36" ht="15">
      <c r="A2004" s="10">
        <v>2107</v>
      </c>
      <c r="B2004" t="str">
        <f>IF(K2004="总计","",INDEX(主数据!A:AD,MATCH(J2004,主数据!A:A,0),9))</f>
        <v>华东大区公司</v>
      </c>
      <c r="C2004" t="str">
        <f>IF(K2004="","",INDEX(主数据!A:AD,MATCH(J2004,主数据!A:A,0),11))</f>
        <v>上海中区</v>
      </c>
      <c r="D2004" t="str">
        <f t="shared" si="124"/>
        <v>SH64电费（充值型）直接录入</v>
      </c>
      <c r="E2004" s="13" t="str">
        <f t="shared" si="126"/>
        <v/>
      </c>
      <c r="F2004" s="13" t="str">
        <f>IF(E2004="","",IFERROR(IF(IF(K2004="","",INDEX(收费标合同信息维护!A:Q,MATCH(D2004,收费标合同信息维护!J:J,0),10))=D2004,"有","无"),"无"))</f>
        <v/>
      </c>
      <c r="G2004" s="13" t="str">
        <f t="shared" si="125"/>
        <v/>
      </c>
      <c r="H2004" s="13" t="str">
        <f t="shared" si="127"/>
        <v/>
      </c>
      <c r="I2004" s="13" t="str">
        <f>IF(G2004="","",IFERROR(IF(IF(K2004="","",INDEX(收费标合同信息维护!A:Q,MATCH(G2004,收费标合同信息维护!M:M,0),13))=G2004,"有","无"),"无"))</f>
        <v/>
      </c>
      <c r="J2004" s="3" t="s">
        <v>3250</v>
      </c>
      <c r="K2004" s="3" t="s">
        <v>10847</v>
      </c>
      <c r="L2004" s="3" t="s">
        <v>6733</v>
      </c>
      <c r="M2004" s="3" t="s">
        <v>6734</v>
      </c>
      <c r="N2004" s="3" t="s">
        <v>6477</v>
      </c>
      <c r="O2004" s="3" t="s">
        <v>6478</v>
      </c>
      <c r="P2004" s="3" t="s">
        <v>10864</v>
      </c>
      <c r="Q2004" s="3" t="s">
        <v>10843</v>
      </c>
      <c r="R2004" s="3" t="s">
        <v>6479</v>
      </c>
      <c r="S2004" s="3" t="s">
        <v>6480</v>
      </c>
      <c r="T2004" s="3" t="s">
        <v>6704</v>
      </c>
      <c r="U2004" s="3" t="s">
        <v>10830</v>
      </c>
      <c r="V2004" s="3" t="s">
        <v>154</v>
      </c>
      <c r="W2004" s="3" t="s">
        <v>154</v>
      </c>
      <c r="X2004" s="3" t="s">
        <v>154</v>
      </c>
      <c r="Y2004" s="3" t="s">
        <v>154</v>
      </c>
      <c r="Z2004" s="3" t="s">
        <v>154</v>
      </c>
      <c r="AA2004" s="3" t="s">
        <v>154</v>
      </c>
      <c r="AB2004" s="3" t="s">
        <v>154</v>
      </c>
      <c r="AC2004" s="3" t="s">
        <v>154</v>
      </c>
      <c r="AD2004" s="3" t="s">
        <v>6151</v>
      </c>
      <c r="AE2004" s="3" t="s">
        <v>6151</v>
      </c>
      <c r="AF2004" s="3" t="s">
        <v>154</v>
      </c>
      <c r="AG2004" s="3" t="s">
        <v>154</v>
      </c>
      <c r="AH2004" s="3" t="s">
        <v>6478</v>
      </c>
      <c r="AI2004" s="3" t="s">
        <v>6482</v>
      </c>
      <c r="AJ2004" s="3" t="s">
        <v>6489</v>
      </c>
    </row>
    <row r="2005" spans="1:36" ht="30">
      <c r="A2005" s="10">
        <v>2108</v>
      </c>
      <c r="B2005" t="str">
        <f>IF(K2005="总计","",INDEX(主数据!A:AD,MATCH(J2005,主数据!A:A,0),9))</f>
        <v>华东大区公司</v>
      </c>
      <c r="C2005" t="str">
        <f>IF(K2005="","",INDEX(主数据!A:AD,MATCH(J2005,主数据!A:A,0),11))</f>
        <v>上海中区</v>
      </c>
      <c r="D2005" t="str">
        <f t="shared" si="124"/>
        <v>SH64自来水费（充值型-简易征收）直接录入</v>
      </c>
      <c r="E2005" s="13" t="str">
        <f t="shared" si="126"/>
        <v/>
      </c>
      <c r="F2005" s="13" t="str">
        <f>IF(E2005="","",IFERROR(IF(IF(K2005="","",INDEX(收费标合同信息维护!A:Q,MATCH(D2005,收费标合同信息维护!J:J,0),10))=D2005,"有","无"),"无"))</f>
        <v/>
      </c>
      <c r="G2005" s="13" t="str">
        <f t="shared" si="125"/>
        <v/>
      </c>
      <c r="H2005" s="13" t="str">
        <f t="shared" si="127"/>
        <v/>
      </c>
      <c r="I2005" s="13" t="str">
        <f>IF(G2005="","",IFERROR(IF(IF(K2005="","",INDEX(收费标合同信息维护!A:Q,MATCH(G2005,收费标合同信息维护!M:M,0),13))=G2005,"有","无"),"无"))</f>
        <v/>
      </c>
      <c r="J2005" s="3" t="s">
        <v>3250</v>
      </c>
      <c r="K2005" s="3" t="s">
        <v>10847</v>
      </c>
      <c r="L2005" s="3" t="s">
        <v>6966</v>
      </c>
      <c r="M2005" s="3" t="s">
        <v>6967</v>
      </c>
      <c r="N2005" s="3" t="s">
        <v>6477</v>
      </c>
      <c r="O2005" s="3" t="s">
        <v>6478</v>
      </c>
      <c r="P2005" s="3" t="s">
        <v>10865</v>
      </c>
      <c r="Q2005" s="3" t="s">
        <v>9050</v>
      </c>
      <c r="R2005" s="3" t="s">
        <v>6479</v>
      </c>
      <c r="S2005" s="3" t="s">
        <v>6480</v>
      </c>
      <c r="T2005" s="3" t="s">
        <v>6704</v>
      </c>
      <c r="U2005" s="3" t="s">
        <v>10830</v>
      </c>
      <c r="V2005" s="3" t="s">
        <v>154</v>
      </c>
      <c r="W2005" s="3" t="s">
        <v>154</v>
      </c>
      <c r="X2005" s="3" t="s">
        <v>154</v>
      </c>
      <c r="Y2005" s="3" t="s">
        <v>154</v>
      </c>
      <c r="Z2005" s="3" t="s">
        <v>154</v>
      </c>
      <c r="AA2005" s="3" t="s">
        <v>154</v>
      </c>
      <c r="AB2005" s="3" t="s">
        <v>154</v>
      </c>
      <c r="AC2005" s="3" t="s">
        <v>154</v>
      </c>
      <c r="AD2005" s="3" t="s">
        <v>6151</v>
      </c>
      <c r="AE2005" s="3" t="s">
        <v>6151</v>
      </c>
      <c r="AF2005" s="3" t="s">
        <v>154</v>
      </c>
      <c r="AG2005" s="3" t="s">
        <v>154</v>
      </c>
      <c r="AH2005" s="3" t="s">
        <v>6478</v>
      </c>
      <c r="AI2005" s="3" t="s">
        <v>6482</v>
      </c>
      <c r="AJ2005" s="3" t="s">
        <v>6489</v>
      </c>
    </row>
    <row r="2006" spans="1:36" ht="15">
      <c r="A2006" s="10">
        <v>2109</v>
      </c>
      <c r="B2006" t="str">
        <f>IF(K2006="总计","",INDEX(主数据!A:AD,MATCH(J2006,主数据!A:A,0),9))</f>
        <v>华东大区公司</v>
      </c>
      <c r="C2006" t="str">
        <f>IF(K2006="","",INDEX(主数据!A:AD,MATCH(J2006,主数据!A:A,0),11))</f>
        <v>上海中区</v>
      </c>
      <c r="D2006" t="str">
        <f t="shared" si="124"/>
        <v>SH64空置物业费直接录入</v>
      </c>
      <c r="E2006" s="13" t="str">
        <f t="shared" si="126"/>
        <v/>
      </c>
      <c r="F2006" s="13" t="str">
        <f>IF(E2006="","",IFERROR(IF(IF(K2006="","",INDEX(收费标合同信息维护!A:Q,MATCH(D2006,收费标合同信息维护!J:J,0),10))=D2006,"有","无"),"无"))</f>
        <v/>
      </c>
      <c r="G2006" s="13" t="str">
        <f t="shared" si="125"/>
        <v/>
      </c>
      <c r="H2006" s="13" t="str">
        <f t="shared" si="127"/>
        <v/>
      </c>
      <c r="I2006" s="13" t="str">
        <f>IF(G2006="","",IFERROR(IF(IF(K2006="","",INDEX(收费标合同信息维护!A:Q,MATCH(G2006,收费标合同信息维护!M:M,0),13))=G2006,"有","无"),"无"))</f>
        <v/>
      </c>
      <c r="J2006" s="3" t="s">
        <v>3250</v>
      </c>
      <c r="K2006" s="3" t="s">
        <v>10847</v>
      </c>
      <c r="L2006" s="3" t="s">
        <v>6580</v>
      </c>
      <c r="M2006" s="3" t="s">
        <v>6581</v>
      </c>
      <c r="N2006" s="3" t="s">
        <v>6477</v>
      </c>
      <c r="O2006" s="3" t="s">
        <v>6478</v>
      </c>
      <c r="P2006" s="3" t="s">
        <v>10866</v>
      </c>
      <c r="Q2006" s="3" t="s">
        <v>6581</v>
      </c>
      <c r="R2006" s="3" t="s">
        <v>6479</v>
      </c>
      <c r="S2006" s="3" t="s">
        <v>6480</v>
      </c>
      <c r="T2006" s="3" t="s">
        <v>6751</v>
      </c>
      <c r="U2006" s="3" t="s">
        <v>154</v>
      </c>
      <c r="V2006" s="3" t="s">
        <v>154</v>
      </c>
      <c r="W2006" s="3" t="s">
        <v>154</v>
      </c>
      <c r="X2006" s="3" t="s">
        <v>154</v>
      </c>
      <c r="Y2006" s="3" t="s">
        <v>154</v>
      </c>
      <c r="Z2006" s="3" t="s">
        <v>154</v>
      </c>
      <c r="AA2006" s="3" t="s">
        <v>154</v>
      </c>
      <c r="AB2006" s="3" t="s">
        <v>154</v>
      </c>
      <c r="AC2006" s="3" t="s">
        <v>154</v>
      </c>
      <c r="AD2006" s="3" t="s">
        <v>6151</v>
      </c>
      <c r="AE2006" s="3" t="s">
        <v>6151</v>
      </c>
      <c r="AF2006" s="3" t="s">
        <v>154</v>
      </c>
      <c r="AG2006" s="3" t="s">
        <v>154</v>
      </c>
      <c r="AH2006" s="3" t="s">
        <v>6478</v>
      </c>
      <c r="AI2006" s="3" t="s">
        <v>6482</v>
      </c>
      <c r="AJ2006" s="3" t="s">
        <v>6489</v>
      </c>
    </row>
    <row r="2007" spans="1:36" ht="30">
      <c r="A2007" s="10">
        <v>2110</v>
      </c>
      <c r="B2007" t="str">
        <f>IF(K2007="总计","",INDEX(主数据!A:AD,MATCH(J2007,主数据!A:A,0),9))</f>
        <v>华东大区公司</v>
      </c>
      <c r="C2007" t="str">
        <f>IF(K2007="","",INDEX(主数据!A:AD,MATCH(J2007,主数据!A:A,0),11))</f>
        <v>上海东区</v>
      </c>
      <c r="D2007" t="str">
        <f t="shared" si="124"/>
        <v>SH71物业服务费直接录入</v>
      </c>
      <c r="E2007" s="13" t="str">
        <f t="shared" si="126"/>
        <v/>
      </c>
      <c r="F2007" s="13" t="str">
        <f>IF(E2007="","",IFERROR(IF(IF(K2007="","",INDEX(收费标合同信息维护!A:Q,MATCH(D2007,收费标合同信息维护!J:J,0),10))=D2007,"有","无"),"无"))</f>
        <v/>
      </c>
      <c r="G2007" s="13" t="str">
        <f t="shared" si="125"/>
        <v/>
      </c>
      <c r="H2007" s="13" t="str">
        <f t="shared" si="127"/>
        <v/>
      </c>
      <c r="I2007" s="13" t="str">
        <f>IF(G2007="","",IFERROR(IF(IF(K2007="","",INDEX(收费标合同信息维护!A:Q,MATCH(G2007,收费标合同信息维护!M:M,0),13))=G2007,"有","无"),"无"))</f>
        <v/>
      </c>
      <c r="J2007" s="3" t="s">
        <v>3295</v>
      </c>
      <c r="K2007" s="3" t="s">
        <v>10867</v>
      </c>
      <c r="L2007" s="3" t="s">
        <v>6025</v>
      </c>
      <c r="M2007" s="3" t="s">
        <v>6026</v>
      </c>
      <c r="N2007" s="3" t="s">
        <v>6477</v>
      </c>
      <c r="O2007" s="3" t="s">
        <v>6478</v>
      </c>
      <c r="P2007" s="3" t="s">
        <v>10868</v>
      </c>
      <c r="Q2007" s="3" t="s">
        <v>6026</v>
      </c>
      <c r="R2007" s="3" t="s">
        <v>6479</v>
      </c>
      <c r="S2007" s="3" t="s">
        <v>6480</v>
      </c>
      <c r="T2007" s="3" t="s">
        <v>6751</v>
      </c>
      <c r="U2007" s="3" t="s">
        <v>154</v>
      </c>
      <c r="V2007" s="3" t="s">
        <v>154</v>
      </c>
      <c r="W2007" s="3" t="s">
        <v>154</v>
      </c>
      <c r="X2007" s="3" t="s">
        <v>154</v>
      </c>
      <c r="Y2007" s="3" t="s">
        <v>154</v>
      </c>
      <c r="Z2007" s="3" t="s">
        <v>154</v>
      </c>
      <c r="AA2007" s="3" t="s">
        <v>154</v>
      </c>
      <c r="AB2007" s="3" t="s">
        <v>154</v>
      </c>
      <c r="AC2007" s="3" t="s">
        <v>154</v>
      </c>
      <c r="AD2007" s="3" t="s">
        <v>6151</v>
      </c>
      <c r="AE2007" s="3" t="s">
        <v>6151</v>
      </c>
      <c r="AF2007" s="3" t="s">
        <v>154</v>
      </c>
      <c r="AG2007" s="3" t="s">
        <v>154</v>
      </c>
      <c r="AH2007" s="3" t="s">
        <v>6478</v>
      </c>
      <c r="AI2007" s="3" t="s">
        <v>6482</v>
      </c>
      <c r="AJ2007" s="3" t="s">
        <v>6489</v>
      </c>
    </row>
    <row r="2008" spans="1:36" ht="15">
      <c r="A2008" s="10">
        <v>2111</v>
      </c>
      <c r="B2008" t="str">
        <f>IF(K2008="总计","",INDEX(主数据!A:AD,MATCH(J2008,主数据!A:A,0),9))</f>
        <v>华东大区公司</v>
      </c>
      <c r="C2008" t="str">
        <f>IF(K2008="","",INDEX(主数据!A:AD,MATCH(J2008,主数据!A:A,0),11))</f>
        <v>上海北区</v>
      </c>
      <c r="D2008" t="str">
        <f t="shared" si="124"/>
        <v>SH92物业服务费标准方式4.95</v>
      </c>
      <c r="E2008" s="13" t="str">
        <f t="shared" si="126"/>
        <v>4.95</v>
      </c>
      <c r="F2008" s="13" t="str">
        <f>IF(E2008="","",IFERROR(IF(IF(K2008="","",INDEX(收费标合同信息维护!A:Q,MATCH(D2008,收费标合同信息维护!J:J,0),10))=D2008,"有","无"),"无"))</f>
        <v>无</v>
      </c>
      <c r="G2008" s="13" t="str">
        <f t="shared" si="125"/>
        <v/>
      </c>
      <c r="H2008" s="13" t="str">
        <f t="shared" si="127"/>
        <v/>
      </c>
      <c r="I2008" s="13" t="str">
        <f>IF(G2008="","",IFERROR(IF(IF(K2008="","",INDEX(收费标合同信息维护!A:Q,MATCH(G2008,收费标合同信息维护!M:M,0),13))=G2008,"有","无"),"无"))</f>
        <v/>
      </c>
      <c r="J2008" s="3" t="s">
        <v>3977</v>
      </c>
      <c r="K2008" s="3" t="s">
        <v>10869</v>
      </c>
      <c r="L2008" s="3" t="s">
        <v>6025</v>
      </c>
      <c r="M2008" s="3" t="s">
        <v>6026</v>
      </c>
      <c r="N2008" s="3" t="s">
        <v>6477</v>
      </c>
      <c r="O2008" s="3" t="s">
        <v>6478</v>
      </c>
      <c r="P2008" s="3" t="s">
        <v>7017</v>
      </c>
      <c r="Q2008" s="3" t="s">
        <v>7322</v>
      </c>
      <c r="R2008" s="3" t="s">
        <v>6484</v>
      </c>
      <c r="S2008" s="3" t="s">
        <v>6491</v>
      </c>
      <c r="T2008" s="3" t="s">
        <v>7483</v>
      </c>
      <c r="U2008" s="3" t="s">
        <v>7002</v>
      </c>
      <c r="V2008" s="3" t="s">
        <v>8547</v>
      </c>
      <c r="W2008" s="3" t="s">
        <v>154</v>
      </c>
      <c r="X2008" s="3" t="s">
        <v>154</v>
      </c>
      <c r="Y2008" s="3" t="s">
        <v>154</v>
      </c>
      <c r="Z2008" s="3" t="s">
        <v>154</v>
      </c>
      <c r="AA2008" s="3" t="s">
        <v>154</v>
      </c>
      <c r="AB2008" s="3" t="s">
        <v>154</v>
      </c>
      <c r="AC2008" s="3" t="s">
        <v>154</v>
      </c>
      <c r="AD2008" s="3" t="s">
        <v>6151</v>
      </c>
      <c r="AE2008" s="3" t="s">
        <v>6151</v>
      </c>
      <c r="AF2008" s="3" t="s">
        <v>154</v>
      </c>
      <c r="AG2008" s="3" t="s">
        <v>154</v>
      </c>
      <c r="AH2008" s="3" t="s">
        <v>6478</v>
      </c>
      <c r="AI2008" s="3" t="s">
        <v>6482</v>
      </c>
      <c r="AJ2008" s="3" t="s">
        <v>6440</v>
      </c>
    </row>
    <row r="2009" spans="1:36" ht="15">
      <c r="A2009" s="10">
        <v>2112</v>
      </c>
      <c r="B2009" t="str">
        <f>IF(K2009="总计","",INDEX(主数据!A:AD,MATCH(J2009,主数据!A:A,0),9))</f>
        <v>华东大区公司</v>
      </c>
      <c r="C2009" t="str">
        <f>IF(K2009="","",INDEX(主数据!A:AD,MATCH(J2009,主数据!A:A,0),11))</f>
        <v>上海北区</v>
      </c>
      <c r="D2009" t="str">
        <f t="shared" si="124"/>
        <v>SH92物业服务费直接录入</v>
      </c>
      <c r="E2009" s="13" t="str">
        <f t="shared" si="126"/>
        <v/>
      </c>
      <c r="F2009" s="13" t="str">
        <f>IF(E2009="","",IFERROR(IF(IF(K2009="","",INDEX(收费标合同信息维护!A:Q,MATCH(D2009,收费标合同信息维护!J:J,0),10))=D2009,"有","无"),"无"))</f>
        <v/>
      </c>
      <c r="G2009" s="13" t="str">
        <f t="shared" si="125"/>
        <v/>
      </c>
      <c r="H2009" s="13" t="str">
        <f t="shared" si="127"/>
        <v/>
      </c>
      <c r="I2009" s="13" t="str">
        <f>IF(G2009="","",IFERROR(IF(IF(K2009="","",INDEX(收费标合同信息维护!A:Q,MATCH(G2009,收费标合同信息维护!M:M,0),13))=G2009,"有","无"),"无"))</f>
        <v/>
      </c>
      <c r="J2009" s="3" t="s">
        <v>3977</v>
      </c>
      <c r="K2009" s="3" t="s">
        <v>10869</v>
      </c>
      <c r="L2009" s="3" t="s">
        <v>6025</v>
      </c>
      <c r="M2009" s="3" t="s">
        <v>6026</v>
      </c>
      <c r="N2009" s="3" t="s">
        <v>6477</v>
      </c>
      <c r="O2009" s="3" t="s">
        <v>6478</v>
      </c>
      <c r="P2009" s="3" t="s">
        <v>9043</v>
      </c>
      <c r="Q2009" s="3" t="s">
        <v>10870</v>
      </c>
      <c r="R2009" s="3" t="s">
        <v>6479</v>
      </c>
      <c r="S2009" s="3" t="s">
        <v>6480</v>
      </c>
      <c r="T2009" s="3" t="s">
        <v>7483</v>
      </c>
      <c r="U2009" s="3" t="s">
        <v>154</v>
      </c>
      <c r="V2009" s="3" t="s">
        <v>154</v>
      </c>
      <c r="W2009" s="3" t="s">
        <v>154</v>
      </c>
      <c r="X2009" s="3" t="s">
        <v>154</v>
      </c>
      <c r="Y2009" s="3" t="s">
        <v>154</v>
      </c>
      <c r="Z2009" s="3" t="s">
        <v>154</v>
      </c>
      <c r="AA2009" s="3" t="s">
        <v>154</v>
      </c>
      <c r="AB2009" s="3" t="s">
        <v>154</v>
      </c>
      <c r="AC2009" s="3" t="s">
        <v>154</v>
      </c>
      <c r="AD2009" s="3" t="s">
        <v>6151</v>
      </c>
      <c r="AE2009" s="3" t="s">
        <v>6151</v>
      </c>
      <c r="AF2009" s="3" t="s">
        <v>154</v>
      </c>
      <c r="AG2009" s="3" t="s">
        <v>154</v>
      </c>
      <c r="AH2009" s="3" t="s">
        <v>6478</v>
      </c>
      <c r="AI2009" s="3" t="s">
        <v>6482</v>
      </c>
      <c r="AJ2009" s="3" t="s">
        <v>6440</v>
      </c>
    </row>
    <row r="2010" spans="1:36" ht="15">
      <c r="A2010" s="10">
        <v>2113</v>
      </c>
      <c r="B2010" t="str">
        <f>IF(K2010="总计","",INDEX(主数据!A:AD,MATCH(J2010,主数据!A:A,0),9))</f>
        <v>华东大区公司</v>
      </c>
      <c r="C2010" t="str">
        <f>IF(K2010="","",INDEX(主数据!A:AD,MATCH(J2010,主数据!A:A,0),11))</f>
        <v>上海北区</v>
      </c>
      <c r="D2010" t="str">
        <f t="shared" si="124"/>
        <v>SH92物业服务费标准方式4.56</v>
      </c>
      <c r="E2010" s="13" t="str">
        <f t="shared" si="126"/>
        <v>4.56</v>
      </c>
      <c r="F2010" s="13" t="str">
        <f>IF(E2010="","",IFERROR(IF(IF(K2010="","",INDEX(收费标合同信息维护!A:Q,MATCH(D2010,收费标合同信息维护!J:J,0),10))=D2010,"有","无"),"无"))</f>
        <v>无</v>
      </c>
      <c r="G2010" s="13" t="str">
        <f t="shared" si="125"/>
        <v/>
      </c>
      <c r="H2010" s="13" t="str">
        <f t="shared" si="127"/>
        <v/>
      </c>
      <c r="I2010" s="13" t="str">
        <f>IF(G2010="","",IFERROR(IF(IF(K2010="","",INDEX(收费标合同信息维护!A:Q,MATCH(G2010,收费标合同信息维护!M:M,0),13))=G2010,"有","无"),"无"))</f>
        <v/>
      </c>
      <c r="J2010" s="3" t="s">
        <v>3977</v>
      </c>
      <c r="K2010" s="3" t="s">
        <v>10869</v>
      </c>
      <c r="L2010" s="3" t="s">
        <v>6025</v>
      </c>
      <c r="M2010" s="3" t="s">
        <v>6026</v>
      </c>
      <c r="N2010" s="3" t="s">
        <v>6477</v>
      </c>
      <c r="O2010" s="3" t="s">
        <v>6478</v>
      </c>
      <c r="P2010" s="3" t="s">
        <v>10871</v>
      </c>
      <c r="Q2010" s="3" t="s">
        <v>10872</v>
      </c>
      <c r="R2010" s="3" t="s">
        <v>6484</v>
      </c>
      <c r="S2010" s="3" t="s">
        <v>6491</v>
      </c>
      <c r="T2010" s="3" t="s">
        <v>6510</v>
      </c>
      <c r="U2010" s="3" t="s">
        <v>154</v>
      </c>
      <c r="V2010" s="3" t="s">
        <v>10873</v>
      </c>
      <c r="W2010" s="3" t="s">
        <v>154</v>
      </c>
      <c r="X2010" s="3" t="s">
        <v>154</v>
      </c>
      <c r="Y2010" s="3" t="s">
        <v>154</v>
      </c>
      <c r="Z2010" s="3" t="s">
        <v>154</v>
      </c>
      <c r="AA2010" s="3" t="s">
        <v>154</v>
      </c>
      <c r="AB2010" s="3" t="s">
        <v>154</v>
      </c>
      <c r="AC2010" s="3" t="s">
        <v>154</v>
      </c>
      <c r="AD2010" s="3" t="s">
        <v>6151</v>
      </c>
      <c r="AE2010" s="3" t="s">
        <v>6151</v>
      </c>
      <c r="AF2010" s="3" t="s">
        <v>154</v>
      </c>
      <c r="AG2010" s="3" t="s">
        <v>154</v>
      </c>
      <c r="AH2010" s="3" t="s">
        <v>6478</v>
      </c>
      <c r="AI2010" s="3" t="s">
        <v>6482</v>
      </c>
      <c r="AJ2010" s="3" t="s">
        <v>10874</v>
      </c>
    </row>
    <row r="2011" spans="1:36" ht="15">
      <c r="A2011" s="10">
        <v>2114</v>
      </c>
      <c r="B2011" t="str">
        <f>IF(K2011="总计","",INDEX(主数据!A:AD,MATCH(J2011,主数据!A:A,0),9))</f>
        <v>华南大区公司</v>
      </c>
      <c r="C2011" t="str">
        <f>IF(K2011="","",INDEX(主数据!A:AD,MATCH(J2011,主数据!A:A,0),11))</f>
        <v>深圳东区</v>
      </c>
      <c r="D2011" t="str">
        <f t="shared" si="124"/>
        <v>SZ21物业服务费标准方式3.00</v>
      </c>
      <c r="E2011" s="13" t="str">
        <f t="shared" si="126"/>
        <v>3.00</v>
      </c>
      <c r="F2011" s="13" t="str">
        <f>IF(E2011="","",IFERROR(IF(IF(K2011="","",INDEX(收费标合同信息维护!A:Q,MATCH(D2011,收费标合同信息维护!J:J,0),10))=D2011,"有","无"),"无"))</f>
        <v>无</v>
      </c>
      <c r="G2011" s="13" t="str">
        <f t="shared" si="125"/>
        <v/>
      </c>
      <c r="H2011" s="13" t="str">
        <f t="shared" si="127"/>
        <v/>
      </c>
      <c r="I2011" s="13" t="str">
        <f>IF(G2011="","",IFERROR(IF(IF(K2011="","",INDEX(收费标合同信息维护!A:Q,MATCH(G2011,收费标合同信息维护!M:M,0),13))=G2011,"有","无"),"无"))</f>
        <v/>
      </c>
      <c r="J2011" s="3" t="s">
        <v>2965</v>
      </c>
      <c r="K2011" s="3" t="s">
        <v>10875</v>
      </c>
      <c r="L2011" s="3" t="s">
        <v>6025</v>
      </c>
      <c r="M2011" s="3" t="s">
        <v>6026</v>
      </c>
      <c r="N2011" s="3" t="s">
        <v>6477</v>
      </c>
      <c r="O2011" s="3" t="s">
        <v>6478</v>
      </c>
      <c r="P2011" s="3" t="s">
        <v>6025</v>
      </c>
      <c r="Q2011" s="3" t="s">
        <v>10876</v>
      </c>
      <c r="R2011" s="3" t="s">
        <v>6484</v>
      </c>
      <c r="S2011" s="3" t="s">
        <v>6491</v>
      </c>
      <c r="T2011" s="3" t="s">
        <v>7483</v>
      </c>
      <c r="U2011" s="3" t="s">
        <v>154</v>
      </c>
      <c r="V2011" s="3" t="s">
        <v>6672</v>
      </c>
      <c r="W2011" s="3" t="s">
        <v>154</v>
      </c>
      <c r="X2011" s="3" t="s">
        <v>154</v>
      </c>
      <c r="Y2011" s="3" t="s">
        <v>154</v>
      </c>
      <c r="Z2011" s="3" t="s">
        <v>154</v>
      </c>
      <c r="AA2011" s="3" t="s">
        <v>154</v>
      </c>
      <c r="AB2011" s="3" t="s">
        <v>154</v>
      </c>
      <c r="AC2011" s="3" t="s">
        <v>154</v>
      </c>
      <c r="AD2011" s="3" t="s">
        <v>6151</v>
      </c>
      <c r="AE2011" s="3" t="s">
        <v>6151</v>
      </c>
      <c r="AF2011" s="3" t="s">
        <v>154</v>
      </c>
      <c r="AG2011" s="3" t="s">
        <v>154</v>
      </c>
      <c r="AH2011" s="3" t="s">
        <v>6478</v>
      </c>
      <c r="AI2011" s="3" t="s">
        <v>6482</v>
      </c>
      <c r="AJ2011" s="3" t="s">
        <v>6431</v>
      </c>
    </row>
    <row r="2012" spans="1:36" ht="15">
      <c r="A2012" s="10">
        <v>2115</v>
      </c>
      <c r="B2012" t="str">
        <f>IF(K2012="总计","",INDEX(主数据!A:AD,MATCH(J2012,主数据!A:A,0),9))</f>
        <v>华南大区公司</v>
      </c>
      <c r="C2012" t="str">
        <f>IF(K2012="","",INDEX(主数据!A:AD,MATCH(J2012,主数据!A:A,0),11))</f>
        <v>深圳东区</v>
      </c>
      <c r="D2012" t="str">
        <f t="shared" si="124"/>
        <v>SZ21物业服务费标准方式8.00</v>
      </c>
      <c r="E2012" s="13" t="str">
        <f t="shared" si="126"/>
        <v>8.00</v>
      </c>
      <c r="F2012" s="13" t="str">
        <f>IF(E2012="","",IFERROR(IF(IF(K2012="","",INDEX(收费标合同信息维护!A:Q,MATCH(D2012,收费标合同信息维护!J:J,0),10))=D2012,"有","无"),"无"))</f>
        <v>无</v>
      </c>
      <c r="G2012" s="13" t="str">
        <f t="shared" si="125"/>
        <v/>
      </c>
      <c r="H2012" s="13" t="str">
        <f t="shared" si="127"/>
        <v/>
      </c>
      <c r="I2012" s="13" t="str">
        <f>IF(G2012="","",IFERROR(IF(IF(K2012="","",INDEX(收费标合同信息维护!A:Q,MATCH(G2012,收费标合同信息维护!M:M,0),13))=G2012,"有","无"),"无"))</f>
        <v/>
      </c>
      <c r="J2012" s="3" t="s">
        <v>2965</v>
      </c>
      <c r="K2012" s="3" t="s">
        <v>10875</v>
      </c>
      <c r="L2012" s="3" t="s">
        <v>6025</v>
      </c>
      <c r="M2012" s="3" t="s">
        <v>6026</v>
      </c>
      <c r="N2012" s="3" t="s">
        <v>6477</v>
      </c>
      <c r="O2012" s="3" t="s">
        <v>6478</v>
      </c>
      <c r="P2012" s="3" t="s">
        <v>6832</v>
      </c>
      <c r="Q2012" s="3" t="s">
        <v>10877</v>
      </c>
      <c r="R2012" s="3" t="s">
        <v>6484</v>
      </c>
      <c r="S2012" s="3" t="s">
        <v>6491</v>
      </c>
      <c r="T2012" s="3" t="s">
        <v>7483</v>
      </c>
      <c r="U2012" s="3" t="s">
        <v>154</v>
      </c>
      <c r="V2012" s="3" t="s">
        <v>6851</v>
      </c>
      <c r="W2012" s="3" t="s">
        <v>154</v>
      </c>
      <c r="X2012" s="3" t="s">
        <v>154</v>
      </c>
      <c r="Y2012" s="3" t="s">
        <v>154</v>
      </c>
      <c r="Z2012" s="3" t="s">
        <v>154</v>
      </c>
      <c r="AA2012" s="3" t="s">
        <v>154</v>
      </c>
      <c r="AB2012" s="3" t="s">
        <v>154</v>
      </c>
      <c r="AC2012" s="3" t="s">
        <v>154</v>
      </c>
      <c r="AD2012" s="3" t="s">
        <v>6151</v>
      </c>
      <c r="AE2012" s="3" t="s">
        <v>6151</v>
      </c>
      <c r="AF2012" s="3" t="s">
        <v>154</v>
      </c>
      <c r="AG2012" s="3" t="s">
        <v>154</v>
      </c>
      <c r="AH2012" s="3" t="s">
        <v>6478</v>
      </c>
      <c r="AI2012" s="3" t="s">
        <v>6482</v>
      </c>
      <c r="AJ2012" s="3" t="s">
        <v>10</v>
      </c>
    </row>
    <row r="2013" spans="1:36" ht="15">
      <c r="A2013" s="10">
        <v>2116</v>
      </c>
      <c r="B2013" t="str">
        <f>IF(K2013="总计","",INDEX(主数据!A:AD,MATCH(J2013,主数据!A:A,0),9))</f>
        <v>华南大区公司</v>
      </c>
      <c r="C2013" t="str">
        <f>IF(K2013="","",INDEX(主数据!A:AD,MATCH(J2013,主数据!A:A,0),11))</f>
        <v>深圳东区</v>
      </c>
      <c r="D2013" t="str">
        <f t="shared" si="124"/>
        <v>SZ21物业服务费标准方式5.60</v>
      </c>
      <c r="E2013" s="13" t="str">
        <f t="shared" si="126"/>
        <v>5.60</v>
      </c>
      <c r="F2013" s="13" t="str">
        <f>IF(E2013="","",IFERROR(IF(IF(K2013="","",INDEX(收费标合同信息维护!A:Q,MATCH(D2013,收费标合同信息维护!J:J,0),10))=D2013,"有","无"),"无"))</f>
        <v>无</v>
      </c>
      <c r="G2013" s="13" t="str">
        <f t="shared" si="125"/>
        <v/>
      </c>
      <c r="H2013" s="13" t="str">
        <f t="shared" si="127"/>
        <v/>
      </c>
      <c r="I2013" s="13" t="str">
        <f>IF(G2013="","",IFERROR(IF(IF(K2013="","",INDEX(收费标合同信息维护!A:Q,MATCH(G2013,收费标合同信息维护!M:M,0),13))=G2013,"有","无"),"无"))</f>
        <v/>
      </c>
      <c r="J2013" s="3" t="s">
        <v>2965</v>
      </c>
      <c r="K2013" s="3" t="s">
        <v>10875</v>
      </c>
      <c r="L2013" s="3" t="s">
        <v>6025</v>
      </c>
      <c r="M2013" s="3" t="s">
        <v>6026</v>
      </c>
      <c r="N2013" s="3" t="s">
        <v>6477</v>
      </c>
      <c r="O2013" s="3" t="s">
        <v>6478</v>
      </c>
      <c r="P2013" s="3" t="s">
        <v>6717</v>
      </c>
      <c r="Q2013" s="3" t="s">
        <v>10878</v>
      </c>
      <c r="R2013" s="3" t="s">
        <v>6484</v>
      </c>
      <c r="S2013" s="3" t="s">
        <v>6491</v>
      </c>
      <c r="T2013" s="3" t="s">
        <v>7483</v>
      </c>
      <c r="U2013" s="3" t="s">
        <v>154</v>
      </c>
      <c r="V2013" s="3" t="s">
        <v>9681</v>
      </c>
      <c r="W2013" s="3" t="s">
        <v>154</v>
      </c>
      <c r="X2013" s="3" t="s">
        <v>154</v>
      </c>
      <c r="Y2013" s="3" t="s">
        <v>154</v>
      </c>
      <c r="Z2013" s="3" t="s">
        <v>154</v>
      </c>
      <c r="AA2013" s="3" t="s">
        <v>154</v>
      </c>
      <c r="AB2013" s="3" t="s">
        <v>154</v>
      </c>
      <c r="AC2013" s="3" t="s">
        <v>154</v>
      </c>
      <c r="AD2013" s="3" t="s">
        <v>6151</v>
      </c>
      <c r="AE2013" s="3" t="s">
        <v>6151</v>
      </c>
      <c r="AF2013" s="3" t="s">
        <v>154</v>
      </c>
      <c r="AG2013" s="3" t="s">
        <v>154</v>
      </c>
      <c r="AH2013" s="3" t="s">
        <v>6478</v>
      </c>
      <c r="AI2013" s="3" t="s">
        <v>6482</v>
      </c>
      <c r="AJ2013" s="3" t="s">
        <v>13</v>
      </c>
    </row>
    <row r="2014" spans="1:36" ht="15">
      <c r="A2014" s="10">
        <v>2117</v>
      </c>
      <c r="B2014" t="str">
        <f>IF(K2014="总计","",INDEX(主数据!A:AD,MATCH(J2014,主数据!A:A,0),9))</f>
        <v>华南大区公司</v>
      </c>
      <c r="C2014" t="str">
        <f>IF(K2014="","",INDEX(主数据!A:AD,MATCH(J2014,主数据!A:A,0),11))</f>
        <v>深圳东区</v>
      </c>
      <c r="D2014" t="str">
        <f t="shared" si="124"/>
        <v>SZ21维修基金标准方式0.25</v>
      </c>
      <c r="E2014" s="13" t="str">
        <f t="shared" si="126"/>
        <v>0.25</v>
      </c>
      <c r="F2014" s="13" t="str">
        <f>IF(E2014="","",IFERROR(IF(IF(K2014="","",INDEX(收费标合同信息维护!A:Q,MATCH(D2014,收费标合同信息维护!J:J,0),10))=D2014,"有","无"),"无"))</f>
        <v>无</v>
      </c>
      <c r="G2014" s="13" t="str">
        <f t="shared" si="125"/>
        <v/>
      </c>
      <c r="H2014" s="13" t="str">
        <f t="shared" si="127"/>
        <v/>
      </c>
      <c r="I2014" s="13" t="str">
        <f>IF(G2014="","",IFERROR(IF(IF(K2014="","",INDEX(收费标合同信息维护!A:Q,MATCH(G2014,收费标合同信息维护!M:M,0),13))=G2014,"有","无"),"无"))</f>
        <v/>
      </c>
      <c r="J2014" s="3" t="s">
        <v>2965</v>
      </c>
      <c r="K2014" s="3" t="s">
        <v>10875</v>
      </c>
      <c r="L2014" s="3" t="s">
        <v>6696</v>
      </c>
      <c r="M2014" s="3" t="s">
        <v>6697</v>
      </c>
      <c r="N2014" s="3" t="s">
        <v>6477</v>
      </c>
      <c r="O2014" s="3" t="s">
        <v>6478</v>
      </c>
      <c r="P2014" s="3" t="s">
        <v>6696</v>
      </c>
      <c r="Q2014" s="3" t="s">
        <v>10534</v>
      </c>
      <c r="R2014" s="3" t="s">
        <v>6484</v>
      </c>
      <c r="S2014" s="3" t="s">
        <v>6491</v>
      </c>
      <c r="T2014" s="3" t="s">
        <v>7483</v>
      </c>
      <c r="U2014" s="3" t="s">
        <v>154</v>
      </c>
      <c r="V2014" s="3" t="s">
        <v>6766</v>
      </c>
      <c r="W2014" s="3" t="s">
        <v>154</v>
      </c>
      <c r="X2014" s="3" t="s">
        <v>154</v>
      </c>
      <c r="Y2014" s="3" t="s">
        <v>154</v>
      </c>
      <c r="Z2014" s="3" t="s">
        <v>154</v>
      </c>
      <c r="AA2014" s="3" t="s">
        <v>154</v>
      </c>
      <c r="AB2014" s="3" t="s">
        <v>154</v>
      </c>
      <c r="AC2014" s="3" t="s">
        <v>154</v>
      </c>
      <c r="AD2014" s="3" t="s">
        <v>6151</v>
      </c>
      <c r="AE2014" s="3" t="s">
        <v>6151</v>
      </c>
      <c r="AF2014" s="3" t="s">
        <v>154</v>
      </c>
      <c r="AG2014" s="3" t="s">
        <v>154</v>
      </c>
      <c r="AH2014" s="3" t="s">
        <v>6478</v>
      </c>
      <c r="AI2014" s="3" t="s">
        <v>6482</v>
      </c>
      <c r="AJ2014" s="3" t="s">
        <v>6218</v>
      </c>
    </row>
    <row r="2015" spans="1:36" ht="15">
      <c r="A2015" s="10">
        <v>2118</v>
      </c>
      <c r="B2015" t="str">
        <f>IF(K2015="总计","",INDEX(主数据!A:AD,MATCH(J2015,主数据!A:A,0),9))</f>
        <v>华南大区公司</v>
      </c>
      <c r="C2015" t="str">
        <f>IF(K2015="","",INDEX(主数据!A:AD,MATCH(J2015,主数据!A:A,0),11))</f>
        <v>深圳东区</v>
      </c>
      <c r="D2015" t="str">
        <f t="shared" si="124"/>
        <v>SZ21非自有房屋租赁直接录入</v>
      </c>
      <c r="E2015" s="13" t="str">
        <f t="shared" si="126"/>
        <v/>
      </c>
      <c r="F2015" s="13" t="str">
        <f>IF(E2015="","",IFERROR(IF(IF(K2015="","",INDEX(收费标合同信息维护!A:Q,MATCH(D2015,收费标合同信息维护!J:J,0),10))=D2015,"有","无"),"无"))</f>
        <v/>
      </c>
      <c r="G2015" s="13" t="str">
        <f t="shared" si="125"/>
        <v/>
      </c>
      <c r="H2015" s="13" t="str">
        <f t="shared" si="127"/>
        <v/>
      </c>
      <c r="I2015" s="13" t="str">
        <f>IF(G2015="","",IFERROR(IF(IF(K2015="","",INDEX(收费标合同信息维护!A:Q,MATCH(G2015,收费标合同信息维护!M:M,0),13))=G2015,"有","无"),"无"))</f>
        <v/>
      </c>
      <c r="J2015" s="3" t="s">
        <v>2965</v>
      </c>
      <c r="K2015" s="3" t="s">
        <v>10875</v>
      </c>
      <c r="L2015" s="3" t="s">
        <v>6699</v>
      </c>
      <c r="M2015" s="3" t="s">
        <v>6700</v>
      </c>
      <c r="N2015" s="3" t="s">
        <v>6477</v>
      </c>
      <c r="O2015" s="3" t="s">
        <v>6478</v>
      </c>
      <c r="P2015" s="3" t="s">
        <v>10879</v>
      </c>
      <c r="Q2015" s="3" t="s">
        <v>10880</v>
      </c>
      <c r="R2015" s="3" t="s">
        <v>6479</v>
      </c>
      <c r="S2015" s="3" t="s">
        <v>6480</v>
      </c>
      <c r="T2015" s="3" t="s">
        <v>6644</v>
      </c>
      <c r="U2015" s="3" t="s">
        <v>154</v>
      </c>
      <c r="V2015" s="3" t="s">
        <v>154</v>
      </c>
      <c r="W2015" s="3" t="s">
        <v>154</v>
      </c>
      <c r="X2015" s="3" t="s">
        <v>154</v>
      </c>
      <c r="Y2015" s="3" t="s">
        <v>154</v>
      </c>
      <c r="Z2015" s="3" t="s">
        <v>154</v>
      </c>
      <c r="AA2015" s="3" t="s">
        <v>154</v>
      </c>
      <c r="AB2015" s="3" t="s">
        <v>154</v>
      </c>
      <c r="AC2015" s="3" t="s">
        <v>154</v>
      </c>
      <c r="AD2015" s="3" t="s">
        <v>6151</v>
      </c>
      <c r="AE2015" s="3" t="s">
        <v>6151</v>
      </c>
      <c r="AF2015" s="3" t="s">
        <v>154</v>
      </c>
      <c r="AG2015" s="3" t="s">
        <v>154</v>
      </c>
      <c r="AH2015" s="3" t="s">
        <v>6478</v>
      </c>
      <c r="AI2015" s="3" t="s">
        <v>6482</v>
      </c>
      <c r="AJ2015" s="3" t="s">
        <v>6489</v>
      </c>
    </row>
    <row r="2016" spans="1:36" ht="15">
      <c r="A2016" s="10">
        <v>2119</v>
      </c>
      <c r="B2016" t="str">
        <f>IF(K2016="总计","",INDEX(主数据!A:AD,MATCH(J2016,主数据!A:A,0),9))</f>
        <v>华南大区公司</v>
      </c>
      <c r="C2016" t="str">
        <f>IF(K2016="","",INDEX(主数据!A:AD,MATCH(J2016,主数据!A:A,0),11))</f>
        <v>深圳东区</v>
      </c>
      <c r="D2016" t="str">
        <f t="shared" si="124"/>
        <v>SZ21非自有房屋租赁定额</v>
      </c>
      <c r="E2016" s="13" t="str">
        <f t="shared" si="126"/>
        <v/>
      </c>
      <c r="F2016" s="13" t="str">
        <f>IF(E2016="","",IFERROR(IF(IF(K2016="","",INDEX(收费标合同信息维护!A:Q,MATCH(D2016,收费标合同信息维护!J:J,0),10))=D2016,"有","无"),"无"))</f>
        <v/>
      </c>
      <c r="G2016" s="13" t="str">
        <f t="shared" si="125"/>
        <v>SZ21非自有房屋租赁定额1000.00</v>
      </c>
      <c r="H2016" s="13" t="str">
        <f t="shared" si="127"/>
        <v>1000.00</v>
      </c>
      <c r="I2016" s="13" t="str">
        <f>IF(G2016="","",IFERROR(IF(IF(K2016="","",INDEX(收费标合同信息维护!A:Q,MATCH(G2016,收费标合同信息维护!M:M,0),13))=G2016,"有","无"),"无"))</f>
        <v>无</v>
      </c>
      <c r="J2016" s="3" t="s">
        <v>2965</v>
      </c>
      <c r="K2016" s="3" t="s">
        <v>10875</v>
      </c>
      <c r="L2016" s="3" t="s">
        <v>6699</v>
      </c>
      <c r="M2016" s="3" t="s">
        <v>6700</v>
      </c>
      <c r="N2016" s="3" t="s">
        <v>6477</v>
      </c>
      <c r="O2016" s="3" t="s">
        <v>6478</v>
      </c>
      <c r="P2016" s="3" t="s">
        <v>10881</v>
      </c>
      <c r="Q2016" s="3" t="s">
        <v>10882</v>
      </c>
      <c r="R2016" s="3" t="s">
        <v>6490</v>
      </c>
      <c r="S2016" s="3" t="s">
        <v>6491</v>
      </c>
      <c r="T2016" s="3" t="s">
        <v>7483</v>
      </c>
      <c r="U2016" s="3" t="s">
        <v>154</v>
      </c>
      <c r="V2016" s="3" t="s">
        <v>154</v>
      </c>
      <c r="W2016" s="3" t="s">
        <v>7552</v>
      </c>
      <c r="X2016" s="3" t="s">
        <v>154</v>
      </c>
      <c r="Y2016" s="3" t="s">
        <v>154</v>
      </c>
      <c r="Z2016" s="3" t="s">
        <v>154</v>
      </c>
      <c r="AA2016" s="3" t="s">
        <v>154</v>
      </c>
      <c r="AB2016" s="3" t="s">
        <v>154</v>
      </c>
      <c r="AC2016" s="3" t="s">
        <v>154</v>
      </c>
      <c r="AD2016" s="3" t="s">
        <v>6151</v>
      </c>
      <c r="AE2016" s="3" t="s">
        <v>6151</v>
      </c>
      <c r="AF2016" s="3" t="s">
        <v>154</v>
      </c>
      <c r="AG2016" s="3" t="s">
        <v>154</v>
      </c>
      <c r="AH2016" s="3" t="s">
        <v>6478</v>
      </c>
      <c r="AI2016" s="3" t="s">
        <v>6482</v>
      </c>
      <c r="AJ2016" s="3" t="s">
        <v>6489</v>
      </c>
    </row>
    <row r="2017" spans="1:36" ht="15">
      <c r="A2017" s="10">
        <v>2120</v>
      </c>
      <c r="B2017" t="str">
        <f>IF(K2017="总计","",INDEX(主数据!A:AD,MATCH(J2017,主数据!A:A,0),9))</f>
        <v>华南大区公司</v>
      </c>
      <c r="C2017" t="str">
        <f>IF(K2017="","",INDEX(主数据!A:AD,MATCH(J2017,主数据!A:A,0),11))</f>
        <v>深圳东区</v>
      </c>
      <c r="D2017" t="str">
        <f t="shared" si="124"/>
        <v>SZ21非自有房屋租赁定额</v>
      </c>
      <c r="E2017" s="13" t="str">
        <f t="shared" si="126"/>
        <v/>
      </c>
      <c r="F2017" s="13" t="str">
        <f>IF(E2017="","",IFERROR(IF(IF(K2017="","",INDEX(收费标合同信息维护!A:Q,MATCH(D2017,收费标合同信息维护!J:J,0),10))=D2017,"有","无"),"无"))</f>
        <v/>
      </c>
      <c r="G2017" s="13" t="str">
        <f t="shared" si="125"/>
        <v>SZ21非自有房屋租赁定额1800.00</v>
      </c>
      <c r="H2017" s="13" t="str">
        <f t="shared" si="127"/>
        <v>1800.00</v>
      </c>
      <c r="I2017" s="13" t="str">
        <f>IF(G2017="","",IFERROR(IF(IF(K2017="","",INDEX(收费标合同信息维护!A:Q,MATCH(G2017,收费标合同信息维护!M:M,0),13))=G2017,"有","无"),"无"))</f>
        <v>无</v>
      </c>
      <c r="J2017" s="3" t="s">
        <v>2965</v>
      </c>
      <c r="K2017" s="3" t="s">
        <v>10875</v>
      </c>
      <c r="L2017" s="3" t="s">
        <v>6699</v>
      </c>
      <c r="M2017" s="3" t="s">
        <v>6700</v>
      </c>
      <c r="N2017" s="3" t="s">
        <v>6477</v>
      </c>
      <c r="O2017" s="3" t="s">
        <v>6478</v>
      </c>
      <c r="P2017" s="3" t="s">
        <v>10883</v>
      </c>
      <c r="Q2017" s="3" t="s">
        <v>10884</v>
      </c>
      <c r="R2017" s="3" t="s">
        <v>6490</v>
      </c>
      <c r="S2017" s="3" t="s">
        <v>6491</v>
      </c>
      <c r="T2017" s="3" t="s">
        <v>7483</v>
      </c>
      <c r="U2017" s="3" t="s">
        <v>154</v>
      </c>
      <c r="V2017" s="3" t="s">
        <v>154</v>
      </c>
      <c r="W2017" s="3" t="s">
        <v>10885</v>
      </c>
      <c r="X2017" s="3" t="s">
        <v>154</v>
      </c>
      <c r="Y2017" s="3" t="s">
        <v>154</v>
      </c>
      <c r="Z2017" s="3" t="s">
        <v>154</v>
      </c>
      <c r="AA2017" s="3" t="s">
        <v>154</v>
      </c>
      <c r="AB2017" s="3" t="s">
        <v>154</v>
      </c>
      <c r="AC2017" s="3" t="s">
        <v>154</v>
      </c>
      <c r="AD2017" s="3" t="s">
        <v>6151</v>
      </c>
      <c r="AE2017" s="3" t="s">
        <v>6151</v>
      </c>
      <c r="AF2017" s="3" t="s">
        <v>154</v>
      </c>
      <c r="AG2017" s="3" t="s">
        <v>154</v>
      </c>
      <c r="AH2017" s="3" t="s">
        <v>6478</v>
      </c>
      <c r="AI2017" s="3" t="s">
        <v>6482</v>
      </c>
      <c r="AJ2017" s="3" t="s">
        <v>6489</v>
      </c>
    </row>
    <row r="2018" spans="1:36" ht="15">
      <c r="A2018" s="10">
        <v>2121</v>
      </c>
      <c r="B2018" t="str">
        <f>IF(K2018="总计","",INDEX(主数据!A:AD,MATCH(J2018,主数据!A:A,0),9))</f>
        <v>华南大区公司</v>
      </c>
      <c r="C2018" t="str">
        <f>IF(K2018="","",INDEX(主数据!A:AD,MATCH(J2018,主数据!A:A,0),11))</f>
        <v>深圳东区</v>
      </c>
      <c r="D2018" t="str">
        <f t="shared" si="124"/>
        <v>SZ21非自有房屋租赁定额</v>
      </c>
      <c r="E2018" s="13" t="str">
        <f t="shared" si="126"/>
        <v/>
      </c>
      <c r="F2018" s="13" t="str">
        <f>IF(E2018="","",IFERROR(IF(IF(K2018="","",INDEX(收费标合同信息维护!A:Q,MATCH(D2018,收费标合同信息维护!J:J,0),10))=D2018,"有","无"),"无"))</f>
        <v/>
      </c>
      <c r="G2018" s="13" t="str">
        <f t="shared" si="125"/>
        <v>SZ21非自有房屋租赁定额1800.00</v>
      </c>
      <c r="H2018" s="13" t="str">
        <f t="shared" si="127"/>
        <v>1800.00</v>
      </c>
      <c r="I2018" s="13" t="str">
        <f>IF(G2018="","",IFERROR(IF(IF(K2018="","",INDEX(收费标合同信息维护!A:Q,MATCH(G2018,收费标合同信息维护!M:M,0),13))=G2018,"有","无"),"无"))</f>
        <v>无</v>
      </c>
      <c r="J2018" s="3" t="s">
        <v>2965</v>
      </c>
      <c r="K2018" s="3" t="s">
        <v>10875</v>
      </c>
      <c r="L2018" s="3" t="s">
        <v>6699</v>
      </c>
      <c r="M2018" s="3" t="s">
        <v>6700</v>
      </c>
      <c r="N2018" s="3" t="s">
        <v>6477</v>
      </c>
      <c r="O2018" s="3" t="s">
        <v>6478</v>
      </c>
      <c r="P2018" s="3" t="s">
        <v>10886</v>
      </c>
      <c r="Q2018" s="3" t="s">
        <v>10887</v>
      </c>
      <c r="R2018" s="3" t="s">
        <v>6490</v>
      </c>
      <c r="S2018" s="3" t="s">
        <v>6491</v>
      </c>
      <c r="T2018" s="3" t="s">
        <v>7483</v>
      </c>
      <c r="U2018" s="3" t="s">
        <v>154</v>
      </c>
      <c r="V2018" s="3" t="s">
        <v>154</v>
      </c>
      <c r="W2018" s="3" t="s">
        <v>10885</v>
      </c>
      <c r="X2018" s="3" t="s">
        <v>154</v>
      </c>
      <c r="Y2018" s="3" t="s">
        <v>154</v>
      </c>
      <c r="Z2018" s="3" t="s">
        <v>154</v>
      </c>
      <c r="AA2018" s="3" t="s">
        <v>154</v>
      </c>
      <c r="AB2018" s="3" t="s">
        <v>154</v>
      </c>
      <c r="AC2018" s="3" t="s">
        <v>154</v>
      </c>
      <c r="AD2018" s="3" t="s">
        <v>6151</v>
      </c>
      <c r="AE2018" s="3" t="s">
        <v>6151</v>
      </c>
      <c r="AF2018" s="3" t="s">
        <v>154</v>
      </c>
      <c r="AG2018" s="3" t="s">
        <v>154</v>
      </c>
      <c r="AH2018" s="3" t="s">
        <v>6478</v>
      </c>
      <c r="AI2018" s="3" t="s">
        <v>6482</v>
      </c>
      <c r="AJ2018" s="3" t="s">
        <v>6489</v>
      </c>
    </row>
    <row r="2019" spans="1:36" ht="15">
      <c r="A2019" s="10">
        <v>2122</v>
      </c>
      <c r="B2019" t="str">
        <f>IF(K2019="总计","",INDEX(主数据!A:AD,MATCH(J2019,主数据!A:A,0),9))</f>
        <v>华南大区公司</v>
      </c>
      <c r="C2019" t="str">
        <f>IF(K2019="","",INDEX(主数据!A:AD,MATCH(J2019,主数据!A:A,0),11))</f>
        <v>深圳东区</v>
      </c>
      <c r="D2019" t="str">
        <f t="shared" si="124"/>
        <v>SZ21非自有房屋租赁定额</v>
      </c>
      <c r="E2019" s="13" t="str">
        <f t="shared" si="126"/>
        <v/>
      </c>
      <c r="F2019" s="13" t="str">
        <f>IF(E2019="","",IFERROR(IF(IF(K2019="","",INDEX(收费标合同信息维护!A:Q,MATCH(D2019,收费标合同信息维护!J:J,0),10))=D2019,"有","无"),"无"))</f>
        <v/>
      </c>
      <c r="G2019" s="13" t="str">
        <f t="shared" si="125"/>
        <v>SZ21非自有房屋租赁定额260.00</v>
      </c>
      <c r="H2019" s="13" t="str">
        <f t="shared" si="127"/>
        <v>260.00</v>
      </c>
      <c r="I2019" s="13" t="str">
        <f>IF(G2019="","",IFERROR(IF(IF(K2019="","",INDEX(收费标合同信息维护!A:Q,MATCH(G2019,收费标合同信息维护!M:M,0),13))=G2019,"有","无"),"无"))</f>
        <v>无</v>
      </c>
      <c r="J2019" s="3" t="s">
        <v>2965</v>
      </c>
      <c r="K2019" s="3" t="s">
        <v>10875</v>
      </c>
      <c r="L2019" s="3" t="s">
        <v>6699</v>
      </c>
      <c r="M2019" s="3" t="s">
        <v>6700</v>
      </c>
      <c r="N2019" s="3" t="s">
        <v>6477</v>
      </c>
      <c r="O2019" s="3" t="s">
        <v>6478</v>
      </c>
      <c r="P2019" s="3" t="s">
        <v>10888</v>
      </c>
      <c r="Q2019" s="3" t="s">
        <v>10889</v>
      </c>
      <c r="R2019" s="3" t="s">
        <v>6490</v>
      </c>
      <c r="S2019" s="3" t="s">
        <v>6491</v>
      </c>
      <c r="T2019" s="3" t="s">
        <v>7483</v>
      </c>
      <c r="U2019" s="3" t="s">
        <v>154</v>
      </c>
      <c r="V2019" s="3" t="s">
        <v>154</v>
      </c>
      <c r="W2019" s="3" t="s">
        <v>10890</v>
      </c>
      <c r="X2019" s="3" t="s">
        <v>154</v>
      </c>
      <c r="Y2019" s="3" t="s">
        <v>154</v>
      </c>
      <c r="Z2019" s="3" t="s">
        <v>154</v>
      </c>
      <c r="AA2019" s="3" t="s">
        <v>154</v>
      </c>
      <c r="AB2019" s="3" t="s">
        <v>154</v>
      </c>
      <c r="AC2019" s="3" t="s">
        <v>154</v>
      </c>
      <c r="AD2019" s="3" t="s">
        <v>6151</v>
      </c>
      <c r="AE2019" s="3" t="s">
        <v>6151</v>
      </c>
      <c r="AF2019" s="3" t="s">
        <v>154</v>
      </c>
      <c r="AG2019" s="3" t="s">
        <v>154</v>
      </c>
      <c r="AH2019" s="3" t="s">
        <v>6478</v>
      </c>
      <c r="AI2019" s="3" t="s">
        <v>6482</v>
      </c>
      <c r="AJ2019" s="3" t="s">
        <v>6489</v>
      </c>
    </row>
    <row r="2020" spans="1:36" ht="15">
      <c r="A2020" s="10">
        <v>2123</v>
      </c>
      <c r="B2020" t="str">
        <f>IF(K2020="总计","",INDEX(主数据!A:AD,MATCH(J2020,主数据!A:A,0),9))</f>
        <v>华南大区公司</v>
      </c>
      <c r="C2020" t="str">
        <f>IF(K2020="","",INDEX(主数据!A:AD,MATCH(J2020,主数据!A:A,0),11))</f>
        <v>深圳东区</v>
      </c>
      <c r="D2020" t="str">
        <f t="shared" si="124"/>
        <v>SZ21非自有房屋租赁定额</v>
      </c>
      <c r="E2020" s="13" t="str">
        <f t="shared" si="126"/>
        <v/>
      </c>
      <c r="F2020" s="13" t="str">
        <f>IF(E2020="","",IFERROR(IF(IF(K2020="","",INDEX(收费标合同信息维护!A:Q,MATCH(D2020,收费标合同信息维护!J:J,0),10))=D2020,"有","无"),"无"))</f>
        <v/>
      </c>
      <c r="G2020" s="13" t="str">
        <f t="shared" si="125"/>
        <v>SZ21非自有房屋租赁定额1500.00</v>
      </c>
      <c r="H2020" s="13" t="str">
        <f t="shared" si="127"/>
        <v>1500.00</v>
      </c>
      <c r="I2020" s="13" t="str">
        <f>IF(G2020="","",IFERROR(IF(IF(K2020="","",INDEX(收费标合同信息维护!A:Q,MATCH(G2020,收费标合同信息维护!M:M,0),13))=G2020,"有","无"),"无"))</f>
        <v>无</v>
      </c>
      <c r="J2020" s="3" t="s">
        <v>2965</v>
      </c>
      <c r="K2020" s="3" t="s">
        <v>10875</v>
      </c>
      <c r="L2020" s="3" t="s">
        <v>6699</v>
      </c>
      <c r="M2020" s="3" t="s">
        <v>6700</v>
      </c>
      <c r="N2020" s="3" t="s">
        <v>6477</v>
      </c>
      <c r="O2020" s="3" t="s">
        <v>6478</v>
      </c>
      <c r="P2020" s="3" t="s">
        <v>10891</v>
      </c>
      <c r="Q2020" s="3" t="s">
        <v>10892</v>
      </c>
      <c r="R2020" s="3" t="s">
        <v>6490</v>
      </c>
      <c r="S2020" s="3" t="s">
        <v>6491</v>
      </c>
      <c r="T2020" s="3" t="s">
        <v>7483</v>
      </c>
      <c r="U2020" s="3" t="s">
        <v>154</v>
      </c>
      <c r="V2020" s="3" t="s">
        <v>154</v>
      </c>
      <c r="W2020" s="3" t="s">
        <v>9010</v>
      </c>
      <c r="X2020" s="3" t="s">
        <v>154</v>
      </c>
      <c r="Y2020" s="3" t="s">
        <v>154</v>
      </c>
      <c r="Z2020" s="3" t="s">
        <v>154</v>
      </c>
      <c r="AA2020" s="3" t="s">
        <v>154</v>
      </c>
      <c r="AB2020" s="3" t="s">
        <v>154</v>
      </c>
      <c r="AC2020" s="3" t="s">
        <v>154</v>
      </c>
      <c r="AD2020" s="3" t="s">
        <v>6151</v>
      </c>
      <c r="AE2020" s="3" t="s">
        <v>6151</v>
      </c>
      <c r="AF2020" s="3" t="s">
        <v>154</v>
      </c>
      <c r="AG2020" s="3" t="s">
        <v>154</v>
      </c>
      <c r="AH2020" s="3" t="s">
        <v>6478</v>
      </c>
      <c r="AI2020" s="3" t="s">
        <v>6482</v>
      </c>
      <c r="AJ2020" s="3" t="s">
        <v>6489</v>
      </c>
    </row>
    <row r="2021" spans="1:36" ht="15">
      <c r="A2021" s="10">
        <v>2124</v>
      </c>
      <c r="B2021" t="str">
        <f>IF(K2021="总计","",INDEX(主数据!A:AD,MATCH(J2021,主数据!A:A,0),9))</f>
        <v>华南大区公司</v>
      </c>
      <c r="C2021" t="str">
        <f>IF(K2021="","",INDEX(主数据!A:AD,MATCH(J2021,主数据!A:A,0),11))</f>
        <v>深圳东区</v>
      </c>
      <c r="D2021" t="str">
        <f t="shared" si="124"/>
        <v>SZ21非自有房屋租赁定额</v>
      </c>
      <c r="E2021" s="13" t="str">
        <f t="shared" si="126"/>
        <v/>
      </c>
      <c r="F2021" s="13" t="str">
        <f>IF(E2021="","",IFERROR(IF(IF(K2021="","",INDEX(收费标合同信息维护!A:Q,MATCH(D2021,收费标合同信息维护!J:J,0),10))=D2021,"有","无"),"无"))</f>
        <v/>
      </c>
      <c r="G2021" s="13" t="str">
        <f t="shared" si="125"/>
        <v>SZ21非自有房屋租赁定额1000.00</v>
      </c>
      <c r="H2021" s="13" t="str">
        <f t="shared" si="127"/>
        <v>1000.00</v>
      </c>
      <c r="I2021" s="13" t="str">
        <f>IF(G2021="","",IFERROR(IF(IF(K2021="","",INDEX(收费标合同信息维护!A:Q,MATCH(G2021,收费标合同信息维护!M:M,0),13))=G2021,"有","无"),"无"))</f>
        <v>无</v>
      </c>
      <c r="J2021" s="3" t="s">
        <v>2965</v>
      </c>
      <c r="K2021" s="3" t="s">
        <v>10875</v>
      </c>
      <c r="L2021" s="3" t="s">
        <v>6699</v>
      </c>
      <c r="M2021" s="3" t="s">
        <v>6700</v>
      </c>
      <c r="N2021" s="3" t="s">
        <v>6477</v>
      </c>
      <c r="O2021" s="3" t="s">
        <v>6478</v>
      </c>
      <c r="P2021" s="3" t="s">
        <v>10893</v>
      </c>
      <c r="Q2021" s="3" t="s">
        <v>10894</v>
      </c>
      <c r="R2021" s="3" t="s">
        <v>6490</v>
      </c>
      <c r="S2021" s="3" t="s">
        <v>6491</v>
      </c>
      <c r="T2021" s="3" t="s">
        <v>8071</v>
      </c>
      <c r="U2021" s="3" t="s">
        <v>154</v>
      </c>
      <c r="V2021" s="3" t="s">
        <v>154</v>
      </c>
      <c r="W2021" s="3" t="s">
        <v>7552</v>
      </c>
      <c r="X2021" s="3" t="s">
        <v>154</v>
      </c>
      <c r="Y2021" s="3" t="s">
        <v>154</v>
      </c>
      <c r="Z2021" s="3" t="s">
        <v>154</v>
      </c>
      <c r="AA2021" s="3" t="s">
        <v>154</v>
      </c>
      <c r="AB2021" s="3" t="s">
        <v>154</v>
      </c>
      <c r="AC2021" s="3" t="s">
        <v>154</v>
      </c>
      <c r="AD2021" s="3" t="s">
        <v>6151</v>
      </c>
      <c r="AE2021" s="3" t="s">
        <v>6151</v>
      </c>
      <c r="AF2021" s="3" t="s">
        <v>154</v>
      </c>
      <c r="AG2021" s="3" t="s">
        <v>154</v>
      </c>
      <c r="AH2021" s="3" t="s">
        <v>6478</v>
      </c>
      <c r="AI2021" s="3" t="s">
        <v>6482</v>
      </c>
      <c r="AJ2021" s="3" t="s">
        <v>6489</v>
      </c>
    </row>
    <row r="2022" spans="1:36" ht="15">
      <c r="A2022" s="10">
        <v>2125</v>
      </c>
      <c r="B2022" t="str">
        <f>IF(K2022="总计","",INDEX(主数据!A:AD,MATCH(J2022,主数据!A:A,0),9))</f>
        <v>华南大区公司</v>
      </c>
      <c r="C2022" t="str">
        <f>IF(K2022="","",INDEX(主数据!A:AD,MATCH(J2022,主数据!A:A,0),11))</f>
        <v>深圳东区</v>
      </c>
      <c r="D2022" t="str">
        <f t="shared" si="124"/>
        <v>SZ21公共水费直接录入</v>
      </c>
      <c r="E2022" s="13" t="str">
        <f t="shared" si="126"/>
        <v/>
      </c>
      <c r="F2022" s="13" t="str">
        <f>IF(E2022="","",IFERROR(IF(IF(K2022="","",INDEX(收费标合同信息维护!A:Q,MATCH(D2022,收费标合同信息维护!J:J,0),10))=D2022,"有","无"),"无"))</f>
        <v/>
      </c>
      <c r="G2022" s="13" t="str">
        <f t="shared" si="125"/>
        <v/>
      </c>
      <c r="H2022" s="13" t="str">
        <f t="shared" si="127"/>
        <v/>
      </c>
      <c r="I2022" s="13" t="str">
        <f>IF(G2022="","",IFERROR(IF(IF(K2022="","",INDEX(收费标合同信息维护!A:Q,MATCH(G2022,收费标合同信息维护!M:M,0),13))=G2022,"有","无"),"无"))</f>
        <v/>
      </c>
      <c r="J2022" s="3" t="s">
        <v>2965</v>
      </c>
      <c r="K2022" s="3" t="s">
        <v>10875</v>
      </c>
      <c r="L2022" s="3" t="s">
        <v>6985</v>
      </c>
      <c r="M2022" s="3" t="s">
        <v>7158</v>
      </c>
      <c r="N2022" s="3" t="s">
        <v>6477</v>
      </c>
      <c r="O2022" s="3" t="s">
        <v>6478</v>
      </c>
      <c r="P2022" s="3" t="s">
        <v>6767</v>
      </c>
      <c r="Q2022" s="3" t="s">
        <v>7158</v>
      </c>
      <c r="R2022" s="3" t="s">
        <v>6479</v>
      </c>
      <c r="S2022" s="3" t="s">
        <v>6480</v>
      </c>
      <c r="T2022" s="3" t="s">
        <v>6644</v>
      </c>
      <c r="U2022" s="3" t="s">
        <v>154</v>
      </c>
      <c r="V2022" s="3" t="s">
        <v>154</v>
      </c>
      <c r="W2022" s="3" t="s">
        <v>154</v>
      </c>
      <c r="X2022" s="3" t="s">
        <v>154</v>
      </c>
      <c r="Y2022" s="3" t="s">
        <v>154</v>
      </c>
      <c r="Z2022" s="3" t="s">
        <v>154</v>
      </c>
      <c r="AA2022" s="3" t="s">
        <v>154</v>
      </c>
      <c r="AB2022" s="3" t="s">
        <v>154</v>
      </c>
      <c r="AC2022" s="3" t="s">
        <v>154</v>
      </c>
      <c r="AD2022" s="3" t="s">
        <v>6151</v>
      </c>
      <c r="AE2022" s="3" t="s">
        <v>6151</v>
      </c>
      <c r="AF2022" s="3" t="s">
        <v>154</v>
      </c>
      <c r="AG2022" s="3" t="s">
        <v>154</v>
      </c>
      <c r="AH2022" s="3" t="s">
        <v>6478</v>
      </c>
      <c r="AI2022" s="3" t="s">
        <v>6482</v>
      </c>
      <c r="AJ2022" s="3" t="s">
        <v>6489</v>
      </c>
    </row>
    <row r="2023" spans="1:36" ht="15">
      <c r="A2023" s="10">
        <v>2126</v>
      </c>
      <c r="B2023" t="str">
        <f>IF(K2023="总计","",INDEX(主数据!A:AD,MATCH(J2023,主数据!A:A,0),9))</f>
        <v>华南大区公司</v>
      </c>
      <c r="C2023" t="str">
        <f>IF(K2023="","",INDEX(主数据!A:AD,MATCH(J2023,主数据!A:A,0),11))</f>
        <v>深圳东区</v>
      </c>
      <c r="D2023" t="str">
        <f t="shared" si="124"/>
        <v>SZ21公共电费直接录入</v>
      </c>
      <c r="E2023" s="13" t="str">
        <f t="shared" si="126"/>
        <v/>
      </c>
      <c r="F2023" s="13" t="str">
        <f>IF(E2023="","",IFERROR(IF(IF(K2023="","",INDEX(收费标合同信息维护!A:Q,MATCH(D2023,收费标合同信息维护!J:J,0),10))=D2023,"有","无"),"无"))</f>
        <v/>
      </c>
      <c r="G2023" s="13" t="str">
        <f t="shared" si="125"/>
        <v/>
      </c>
      <c r="H2023" s="13" t="str">
        <f t="shared" si="127"/>
        <v/>
      </c>
      <c r="I2023" s="13" t="str">
        <f>IF(G2023="","",IFERROR(IF(IF(K2023="","",INDEX(收费标合同信息维护!A:Q,MATCH(G2023,收费标合同信息维护!M:M,0),13))=G2023,"有","无"),"无"))</f>
        <v/>
      </c>
      <c r="J2023" s="3" t="s">
        <v>2965</v>
      </c>
      <c r="K2023" s="3" t="s">
        <v>10875</v>
      </c>
      <c r="L2023" s="3" t="s">
        <v>6826</v>
      </c>
      <c r="M2023" s="3" t="s">
        <v>7076</v>
      </c>
      <c r="N2023" s="3" t="s">
        <v>6477</v>
      </c>
      <c r="O2023" s="3" t="s">
        <v>6478</v>
      </c>
      <c r="P2023" s="3" t="s">
        <v>10895</v>
      </c>
      <c r="Q2023" s="3" t="s">
        <v>7076</v>
      </c>
      <c r="R2023" s="3" t="s">
        <v>6479</v>
      </c>
      <c r="S2023" s="3" t="s">
        <v>6480</v>
      </c>
      <c r="T2023" s="3" t="s">
        <v>6644</v>
      </c>
      <c r="U2023" s="3" t="s">
        <v>154</v>
      </c>
      <c r="V2023" s="3" t="s">
        <v>154</v>
      </c>
      <c r="W2023" s="3" t="s">
        <v>154</v>
      </c>
      <c r="X2023" s="3" t="s">
        <v>154</v>
      </c>
      <c r="Y2023" s="3" t="s">
        <v>154</v>
      </c>
      <c r="Z2023" s="3" t="s">
        <v>154</v>
      </c>
      <c r="AA2023" s="3" t="s">
        <v>154</v>
      </c>
      <c r="AB2023" s="3" t="s">
        <v>154</v>
      </c>
      <c r="AC2023" s="3" t="s">
        <v>154</v>
      </c>
      <c r="AD2023" s="3" t="s">
        <v>6151</v>
      </c>
      <c r="AE2023" s="3" t="s">
        <v>6151</v>
      </c>
      <c r="AF2023" s="3" t="s">
        <v>154</v>
      </c>
      <c r="AG2023" s="3" t="s">
        <v>154</v>
      </c>
      <c r="AH2023" s="3" t="s">
        <v>6478</v>
      </c>
      <c r="AI2023" s="3" t="s">
        <v>6482</v>
      </c>
      <c r="AJ2023" s="3" t="s">
        <v>6489</v>
      </c>
    </row>
    <row r="2024" spans="1:36" ht="30">
      <c r="A2024" s="10">
        <v>2127</v>
      </c>
      <c r="B2024" t="str">
        <f>IF(K2024="总计","",INDEX(主数据!A:AD,MATCH(J2024,主数据!A:A,0),9))</f>
        <v>华南大区公司</v>
      </c>
      <c r="C2024" t="str">
        <f>IF(K2024="","",INDEX(主数据!A:AD,MATCH(J2024,主数据!A:A,0),11))</f>
        <v>深圳东区</v>
      </c>
      <c r="D2024" t="str">
        <f t="shared" si="124"/>
        <v>SZ21生活垃圾消纳费（仪表）标准方式0.53</v>
      </c>
      <c r="E2024" s="13" t="str">
        <f t="shared" si="126"/>
        <v>0.53</v>
      </c>
      <c r="F2024" s="13" t="str">
        <f>IF(E2024="","",IFERROR(IF(IF(K2024="","",INDEX(收费标合同信息维护!A:Q,MATCH(D2024,收费标合同信息维护!J:J,0),10))=D2024,"有","无"),"无"))</f>
        <v>无</v>
      </c>
      <c r="G2024" s="13" t="str">
        <f t="shared" si="125"/>
        <v/>
      </c>
      <c r="H2024" s="13" t="str">
        <f t="shared" si="127"/>
        <v/>
      </c>
      <c r="I2024" s="13" t="str">
        <f>IF(G2024="","",IFERROR(IF(IF(K2024="","",INDEX(收费标合同信息维护!A:Q,MATCH(G2024,收费标合同信息维护!M:M,0),13))=G2024,"有","无"),"无"))</f>
        <v/>
      </c>
      <c r="J2024" s="3" t="s">
        <v>2965</v>
      </c>
      <c r="K2024" s="3" t="s">
        <v>10875</v>
      </c>
      <c r="L2024" s="3" t="s">
        <v>6705</v>
      </c>
      <c r="M2024" s="3" t="s">
        <v>6706</v>
      </c>
      <c r="N2024" s="3" t="s">
        <v>6603</v>
      </c>
      <c r="O2024" s="3" t="s">
        <v>6478</v>
      </c>
      <c r="P2024" s="3" t="s">
        <v>10896</v>
      </c>
      <c r="Q2024" s="3" t="s">
        <v>10897</v>
      </c>
      <c r="R2024" s="3" t="s">
        <v>6484</v>
      </c>
      <c r="S2024" s="3" t="s">
        <v>6491</v>
      </c>
      <c r="T2024" s="3" t="s">
        <v>6882</v>
      </c>
      <c r="U2024" s="3" t="s">
        <v>154</v>
      </c>
      <c r="V2024" s="3" t="s">
        <v>6903</v>
      </c>
      <c r="W2024" s="3" t="s">
        <v>154</v>
      </c>
      <c r="X2024" s="3" t="s">
        <v>154</v>
      </c>
      <c r="Y2024" s="3" t="s">
        <v>154</v>
      </c>
      <c r="Z2024" s="3" t="s">
        <v>154</v>
      </c>
      <c r="AA2024" s="3" t="s">
        <v>154</v>
      </c>
      <c r="AB2024" s="3" t="s">
        <v>154</v>
      </c>
      <c r="AC2024" s="3" t="s">
        <v>154</v>
      </c>
      <c r="AD2024" s="3" t="s">
        <v>6151</v>
      </c>
      <c r="AE2024" s="3" t="s">
        <v>6151</v>
      </c>
      <c r="AF2024" s="3" t="s">
        <v>154</v>
      </c>
      <c r="AG2024" s="3" t="s">
        <v>154</v>
      </c>
      <c r="AH2024" s="3" t="s">
        <v>6478</v>
      </c>
      <c r="AI2024" s="3" t="s">
        <v>6482</v>
      </c>
      <c r="AJ2024" s="3" t="s">
        <v>6489</v>
      </c>
    </row>
    <row r="2025" spans="1:36" ht="30">
      <c r="A2025" s="10">
        <v>2128</v>
      </c>
      <c r="B2025" t="str">
        <f>IF(K2025="总计","",INDEX(主数据!A:AD,MATCH(J2025,主数据!A:A,0),9))</f>
        <v>华南大区公司</v>
      </c>
      <c r="C2025" t="str">
        <f>IF(K2025="","",INDEX(主数据!A:AD,MATCH(J2025,主数据!A:A,0),11))</f>
        <v>深圳东区</v>
      </c>
      <c r="D2025" t="str">
        <f t="shared" si="124"/>
        <v>SZ21生活垃圾消纳费（仪表）标准方式0.27</v>
      </c>
      <c r="E2025" s="13" t="str">
        <f t="shared" si="126"/>
        <v>0.27</v>
      </c>
      <c r="F2025" s="13" t="str">
        <f>IF(E2025="","",IFERROR(IF(IF(K2025="","",INDEX(收费标合同信息维护!A:Q,MATCH(D2025,收费标合同信息维护!J:J,0),10))=D2025,"有","无"),"无"))</f>
        <v>无</v>
      </c>
      <c r="G2025" s="13" t="str">
        <f t="shared" si="125"/>
        <v/>
      </c>
      <c r="H2025" s="13" t="str">
        <f t="shared" si="127"/>
        <v/>
      </c>
      <c r="I2025" s="13" t="str">
        <f>IF(G2025="","",IFERROR(IF(IF(K2025="","",INDEX(收费标合同信息维护!A:Q,MATCH(G2025,收费标合同信息维护!M:M,0),13))=G2025,"有","无"),"无"))</f>
        <v/>
      </c>
      <c r="J2025" s="3" t="s">
        <v>2965</v>
      </c>
      <c r="K2025" s="3" t="s">
        <v>10875</v>
      </c>
      <c r="L2025" s="3" t="s">
        <v>6705</v>
      </c>
      <c r="M2025" s="3" t="s">
        <v>6706</v>
      </c>
      <c r="N2025" s="3" t="s">
        <v>6603</v>
      </c>
      <c r="O2025" s="3" t="s">
        <v>6478</v>
      </c>
      <c r="P2025" s="3" t="s">
        <v>10898</v>
      </c>
      <c r="Q2025" s="3" t="s">
        <v>10899</v>
      </c>
      <c r="R2025" s="3" t="s">
        <v>6484</v>
      </c>
      <c r="S2025" s="3" t="s">
        <v>6491</v>
      </c>
      <c r="T2025" s="3" t="s">
        <v>6754</v>
      </c>
      <c r="U2025" s="3" t="s">
        <v>154</v>
      </c>
      <c r="V2025" s="3" t="s">
        <v>10250</v>
      </c>
      <c r="W2025" s="3" t="s">
        <v>154</v>
      </c>
      <c r="X2025" s="3" t="s">
        <v>154</v>
      </c>
      <c r="Y2025" s="3" t="s">
        <v>154</v>
      </c>
      <c r="Z2025" s="3" t="s">
        <v>154</v>
      </c>
      <c r="AA2025" s="3" t="s">
        <v>154</v>
      </c>
      <c r="AB2025" s="3" t="s">
        <v>154</v>
      </c>
      <c r="AC2025" s="3" t="s">
        <v>154</v>
      </c>
      <c r="AD2025" s="3" t="s">
        <v>6151</v>
      </c>
      <c r="AE2025" s="3" t="s">
        <v>6151</v>
      </c>
      <c r="AF2025" s="3" t="s">
        <v>154</v>
      </c>
      <c r="AG2025" s="3" t="s">
        <v>154</v>
      </c>
      <c r="AH2025" s="3" t="s">
        <v>6478</v>
      </c>
      <c r="AI2025" s="3" t="s">
        <v>6482</v>
      </c>
      <c r="AJ2025" s="3" t="s">
        <v>6489</v>
      </c>
    </row>
    <row r="2026" spans="1:36" ht="15">
      <c r="A2026" s="10">
        <v>2129</v>
      </c>
      <c r="B2026" t="str">
        <f>IF(K2026="总计","",INDEX(主数据!A:AD,MATCH(J2026,主数据!A:A,0),9))</f>
        <v>华南大区公司</v>
      </c>
      <c r="C2026" t="str">
        <f>IF(K2026="","",INDEX(主数据!A:AD,MATCH(J2026,主数据!A:A,0),11))</f>
        <v>深圳东区</v>
      </c>
      <c r="D2026" t="str">
        <f t="shared" si="124"/>
        <v>SZ21电费标准方式0.90</v>
      </c>
      <c r="E2026" s="13" t="str">
        <f t="shared" si="126"/>
        <v>0.90</v>
      </c>
      <c r="F2026" s="13" t="str">
        <f>IF(E2026="","",IFERROR(IF(IF(K2026="","",INDEX(收费标合同信息维护!A:Q,MATCH(D2026,收费标合同信息维护!J:J,0),10))=D2026,"有","无"),"无"))</f>
        <v>无</v>
      </c>
      <c r="G2026" s="13" t="str">
        <f t="shared" si="125"/>
        <v/>
      </c>
      <c r="H2026" s="13" t="str">
        <f t="shared" si="127"/>
        <v/>
      </c>
      <c r="I2026" s="13" t="str">
        <f>IF(G2026="","",IFERROR(IF(IF(K2026="","",INDEX(收费标合同信息维护!A:Q,MATCH(G2026,收费标合同信息维护!M:M,0),13))=G2026,"有","无"),"无"))</f>
        <v/>
      </c>
      <c r="J2026" s="3" t="s">
        <v>2965</v>
      </c>
      <c r="K2026" s="3" t="s">
        <v>10875</v>
      </c>
      <c r="L2026" s="3" t="s">
        <v>6601</v>
      </c>
      <c r="M2026" s="3" t="s">
        <v>6602</v>
      </c>
      <c r="N2026" s="3" t="s">
        <v>6603</v>
      </c>
      <c r="O2026" s="3" t="s">
        <v>6478</v>
      </c>
      <c r="P2026" s="3" t="s">
        <v>10900</v>
      </c>
      <c r="Q2026" s="3" t="s">
        <v>6602</v>
      </c>
      <c r="R2026" s="3" t="s">
        <v>6484</v>
      </c>
      <c r="S2026" s="3" t="s">
        <v>6491</v>
      </c>
      <c r="T2026" s="3" t="s">
        <v>6633</v>
      </c>
      <c r="U2026" s="3" t="s">
        <v>154</v>
      </c>
      <c r="V2026" s="3" t="s">
        <v>10901</v>
      </c>
      <c r="W2026" s="3" t="s">
        <v>154</v>
      </c>
      <c r="X2026" s="3" t="s">
        <v>154</v>
      </c>
      <c r="Y2026" s="3" t="s">
        <v>154</v>
      </c>
      <c r="Z2026" s="3" t="s">
        <v>154</v>
      </c>
      <c r="AA2026" s="3" t="s">
        <v>154</v>
      </c>
      <c r="AB2026" s="3" t="s">
        <v>154</v>
      </c>
      <c r="AC2026" s="3" t="s">
        <v>154</v>
      </c>
      <c r="AD2026" s="3" t="s">
        <v>6151</v>
      </c>
      <c r="AE2026" s="3" t="s">
        <v>6151</v>
      </c>
      <c r="AF2026" s="3" t="s">
        <v>154</v>
      </c>
      <c r="AG2026" s="3" t="s">
        <v>154</v>
      </c>
      <c r="AH2026" s="3" t="s">
        <v>6478</v>
      </c>
      <c r="AI2026" s="3" t="s">
        <v>6482</v>
      </c>
      <c r="AJ2026" s="3" t="s">
        <v>6489</v>
      </c>
    </row>
    <row r="2027" spans="1:36" ht="15">
      <c r="A2027" s="10">
        <v>2130</v>
      </c>
      <c r="B2027" t="str">
        <f>IF(K2027="总计","",INDEX(主数据!A:AD,MATCH(J2027,主数据!A:A,0),9))</f>
        <v>华南大区公司</v>
      </c>
      <c r="C2027" t="str">
        <f>IF(K2027="","",INDEX(主数据!A:AD,MATCH(J2027,主数据!A:A,0),11))</f>
        <v>深圳东区</v>
      </c>
      <c r="D2027" t="str">
        <f t="shared" si="124"/>
        <v>SZ21电费标准方式0.90</v>
      </c>
      <c r="E2027" s="13" t="str">
        <f t="shared" si="126"/>
        <v>0.90</v>
      </c>
      <c r="F2027" s="13" t="str">
        <f>IF(E2027="","",IFERROR(IF(IF(K2027="","",INDEX(收费标合同信息维护!A:Q,MATCH(D2027,收费标合同信息维护!J:J,0),10))=D2027,"有","无"),"无"))</f>
        <v>无</v>
      </c>
      <c r="G2027" s="13" t="str">
        <f t="shared" si="125"/>
        <v/>
      </c>
      <c r="H2027" s="13" t="str">
        <f t="shared" si="127"/>
        <v/>
      </c>
      <c r="I2027" s="13" t="str">
        <f>IF(G2027="","",IFERROR(IF(IF(K2027="","",INDEX(收费标合同信息维护!A:Q,MATCH(G2027,收费标合同信息维护!M:M,0),13))=G2027,"有","无"),"无"))</f>
        <v/>
      </c>
      <c r="J2027" s="3" t="s">
        <v>2965</v>
      </c>
      <c r="K2027" s="3" t="s">
        <v>10875</v>
      </c>
      <c r="L2027" s="3" t="s">
        <v>6601</v>
      </c>
      <c r="M2027" s="3" t="s">
        <v>6602</v>
      </c>
      <c r="N2027" s="3" t="s">
        <v>6603</v>
      </c>
      <c r="O2027" s="3" t="s">
        <v>6478</v>
      </c>
      <c r="P2027" s="3" t="s">
        <v>10902</v>
      </c>
      <c r="Q2027" s="3" t="s">
        <v>9759</v>
      </c>
      <c r="R2027" s="3" t="s">
        <v>6484</v>
      </c>
      <c r="S2027" s="3" t="s">
        <v>6491</v>
      </c>
      <c r="T2027" s="3" t="s">
        <v>6633</v>
      </c>
      <c r="U2027" s="3" t="s">
        <v>154</v>
      </c>
      <c r="V2027" s="3" t="s">
        <v>10901</v>
      </c>
      <c r="W2027" s="3" t="s">
        <v>154</v>
      </c>
      <c r="X2027" s="3" t="s">
        <v>154</v>
      </c>
      <c r="Y2027" s="3" t="s">
        <v>154</v>
      </c>
      <c r="Z2027" s="3" t="s">
        <v>154</v>
      </c>
      <c r="AA2027" s="3" t="s">
        <v>154</v>
      </c>
      <c r="AB2027" s="3" t="s">
        <v>154</v>
      </c>
      <c r="AC2027" s="3" t="s">
        <v>154</v>
      </c>
      <c r="AD2027" s="3" t="s">
        <v>6151</v>
      </c>
      <c r="AE2027" s="3" t="s">
        <v>6151</v>
      </c>
      <c r="AF2027" s="3" t="s">
        <v>154</v>
      </c>
      <c r="AG2027" s="3" t="s">
        <v>154</v>
      </c>
      <c r="AH2027" s="3" t="s">
        <v>6478</v>
      </c>
      <c r="AI2027" s="3" t="s">
        <v>6482</v>
      </c>
      <c r="AJ2027" s="3" t="s">
        <v>6489</v>
      </c>
    </row>
    <row r="2028" spans="1:36" ht="15">
      <c r="A2028" s="10">
        <v>2131</v>
      </c>
      <c r="B2028" t="str">
        <f>IF(K2028="总计","",INDEX(主数据!A:AD,MATCH(J2028,主数据!A:A,0),9))</f>
        <v>华南大区公司</v>
      </c>
      <c r="C2028" t="str">
        <f>IF(K2028="","",INDEX(主数据!A:AD,MATCH(J2028,主数据!A:A,0),11))</f>
        <v>深圳东区</v>
      </c>
      <c r="D2028" t="str">
        <f t="shared" si="124"/>
        <v>SZ21自来水费（简易征收）阶梯方式3.77</v>
      </c>
      <c r="E2028" s="13" t="str">
        <f t="shared" si="126"/>
        <v>3.77</v>
      </c>
      <c r="F2028" s="13" t="str">
        <f>IF(E2028="","",IFERROR(IF(IF(K2028="","",INDEX(收费标合同信息维护!A:Q,MATCH(D2028,收费标合同信息维护!J:J,0),10))=D2028,"有","无"),"无"))</f>
        <v>无</v>
      </c>
      <c r="G2028" s="13" t="str">
        <f t="shared" si="125"/>
        <v/>
      </c>
      <c r="H2028" s="13" t="str">
        <f t="shared" si="127"/>
        <v/>
      </c>
      <c r="I2028" s="13" t="str">
        <f>IF(G2028="","",IFERROR(IF(IF(K2028="","",INDEX(收费标合同信息维护!A:Q,MATCH(G2028,收费标合同信息维护!M:M,0),13))=G2028,"有","无"),"无"))</f>
        <v/>
      </c>
      <c r="J2028" s="3" t="s">
        <v>2965</v>
      </c>
      <c r="K2028" s="3" t="s">
        <v>10875</v>
      </c>
      <c r="L2028" s="3" t="s">
        <v>6615</v>
      </c>
      <c r="M2028" s="3" t="s">
        <v>6616</v>
      </c>
      <c r="N2028" s="3" t="s">
        <v>6603</v>
      </c>
      <c r="O2028" s="3" t="s">
        <v>6478</v>
      </c>
      <c r="P2028" s="3" t="s">
        <v>6985</v>
      </c>
      <c r="Q2028" s="3" t="s">
        <v>10903</v>
      </c>
      <c r="R2028" s="3" t="s">
        <v>6720</v>
      </c>
      <c r="S2028" s="3" t="s">
        <v>6491</v>
      </c>
      <c r="T2028" s="3" t="s">
        <v>7100</v>
      </c>
      <c r="U2028" s="3" t="s">
        <v>154</v>
      </c>
      <c r="V2028" s="3" t="s">
        <v>6958</v>
      </c>
      <c r="W2028" s="3" t="s">
        <v>154</v>
      </c>
      <c r="X2028" s="3" t="s">
        <v>10904</v>
      </c>
      <c r="Y2028" s="3" t="s">
        <v>6958</v>
      </c>
      <c r="Z2028" s="3" t="s">
        <v>10905</v>
      </c>
      <c r="AA2028" s="3" t="s">
        <v>6958</v>
      </c>
      <c r="AB2028" s="3" t="s">
        <v>154</v>
      </c>
      <c r="AC2028" s="3" t="s">
        <v>154</v>
      </c>
      <c r="AD2028" s="3" t="s">
        <v>6151</v>
      </c>
      <c r="AE2028" s="3" t="s">
        <v>6151</v>
      </c>
      <c r="AF2028" s="3" t="s">
        <v>154</v>
      </c>
      <c r="AG2028" s="3" t="s">
        <v>154</v>
      </c>
      <c r="AH2028" s="3" t="s">
        <v>6478</v>
      </c>
      <c r="AI2028" s="3" t="s">
        <v>6482</v>
      </c>
      <c r="AJ2028" s="3" t="s">
        <v>6489</v>
      </c>
    </row>
    <row r="2029" spans="1:36" ht="15">
      <c r="A2029" s="10">
        <v>2132</v>
      </c>
      <c r="B2029" t="str">
        <f>IF(K2029="总计","",INDEX(主数据!A:AD,MATCH(J2029,主数据!A:A,0),9))</f>
        <v>华南大区公司</v>
      </c>
      <c r="C2029" t="str">
        <f>IF(K2029="","",INDEX(主数据!A:AD,MATCH(J2029,主数据!A:A,0),11))</f>
        <v>深圳东区</v>
      </c>
      <c r="D2029" t="str">
        <f t="shared" si="124"/>
        <v>SZ21自来水费（简易征收）阶梯方式2.67</v>
      </c>
      <c r="E2029" s="13" t="str">
        <f t="shared" si="126"/>
        <v>2.67</v>
      </c>
      <c r="F2029" s="13" t="str">
        <f>IF(E2029="","",IFERROR(IF(IF(K2029="","",INDEX(收费标合同信息维护!A:Q,MATCH(D2029,收费标合同信息维护!J:J,0),10))=D2029,"有","无"),"无"))</f>
        <v>无</v>
      </c>
      <c r="G2029" s="13" t="str">
        <f t="shared" si="125"/>
        <v/>
      </c>
      <c r="H2029" s="13" t="str">
        <f t="shared" si="127"/>
        <v/>
      </c>
      <c r="I2029" s="13" t="str">
        <f>IF(G2029="","",IFERROR(IF(IF(K2029="","",INDEX(收费标合同信息维护!A:Q,MATCH(G2029,收费标合同信息维护!M:M,0),13))=G2029,"有","无"),"无"))</f>
        <v/>
      </c>
      <c r="J2029" s="3" t="s">
        <v>2965</v>
      </c>
      <c r="K2029" s="3" t="s">
        <v>10875</v>
      </c>
      <c r="L2029" s="3" t="s">
        <v>6615</v>
      </c>
      <c r="M2029" s="3" t="s">
        <v>6616</v>
      </c>
      <c r="N2029" s="3" t="s">
        <v>6603</v>
      </c>
      <c r="O2029" s="3" t="s">
        <v>6478</v>
      </c>
      <c r="P2029" s="3" t="s">
        <v>6615</v>
      </c>
      <c r="Q2029" s="3" t="s">
        <v>9035</v>
      </c>
      <c r="R2029" s="3" t="s">
        <v>6720</v>
      </c>
      <c r="S2029" s="3" t="s">
        <v>6491</v>
      </c>
      <c r="T2029" s="3" t="s">
        <v>7100</v>
      </c>
      <c r="U2029" s="3" t="s">
        <v>154</v>
      </c>
      <c r="V2029" s="3" t="s">
        <v>6724</v>
      </c>
      <c r="W2029" s="3" t="s">
        <v>154</v>
      </c>
      <c r="X2029" s="3" t="s">
        <v>6725</v>
      </c>
      <c r="Y2029" s="3" t="s">
        <v>6954</v>
      </c>
      <c r="Z2029" s="3" t="s">
        <v>6049</v>
      </c>
      <c r="AA2029" s="3" t="s">
        <v>6955</v>
      </c>
      <c r="AB2029" s="3" t="s">
        <v>154</v>
      </c>
      <c r="AC2029" s="3" t="s">
        <v>154</v>
      </c>
      <c r="AD2029" s="3" t="s">
        <v>6151</v>
      </c>
      <c r="AE2029" s="3" t="s">
        <v>6151</v>
      </c>
      <c r="AF2029" s="3" t="s">
        <v>154</v>
      </c>
      <c r="AG2029" s="3" t="s">
        <v>154</v>
      </c>
      <c r="AH2029" s="3" t="s">
        <v>6478</v>
      </c>
      <c r="AI2029" s="3" t="s">
        <v>6482</v>
      </c>
      <c r="AJ2029" s="3" t="s">
        <v>6489</v>
      </c>
    </row>
    <row r="2030" spans="1:36" ht="15">
      <c r="A2030" s="10">
        <v>2133</v>
      </c>
      <c r="B2030" t="str">
        <f>IF(K2030="总计","",INDEX(主数据!A:AD,MATCH(J2030,主数据!A:A,0),9))</f>
        <v>华南大区公司</v>
      </c>
      <c r="C2030" t="str">
        <f>IF(K2030="","",INDEX(主数据!A:AD,MATCH(J2030,主数据!A:A,0),11))</f>
        <v>深圳东区</v>
      </c>
      <c r="D2030" t="str">
        <f t="shared" si="124"/>
        <v>SZ21自来水费（简易征收）阶梯方式2.67</v>
      </c>
      <c r="E2030" s="13" t="str">
        <f t="shared" si="126"/>
        <v>2.67</v>
      </c>
      <c r="F2030" s="13" t="str">
        <f>IF(E2030="","",IFERROR(IF(IF(K2030="","",INDEX(收费标合同信息维护!A:Q,MATCH(D2030,收费标合同信息维护!J:J,0),10))=D2030,"有","无"),"无"))</f>
        <v>无</v>
      </c>
      <c r="G2030" s="13" t="str">
        <f t="shared" si="125"/>
        <v/>
      </c>
      <c r="H2030" s="13" t="str">
        <f t="shared" si="127"/>
        <v/>
      </c>
      <c r="I2030" s="13" t="str">
        <f>IF(G2030="","",IFERROR(IF(IF(K2030="","",INDEX(收费标合同信息维护!A:Q,MATCH(G2030,收费标合同信息维护!M:M,0),13))=G2030,"有","无"),"无"))</f>
        <v/>
      </c>
      <c r="J2030" s="3" t="s">
        <v>2965</v>
      </c>
      <c r="K2030" s="3" t="s">
        <v>10875</v>
      </c>
      <c r="L2030" s="3" t="s">
        <v>6615</v>
      </c>
      <c r="M2030" s="3" t="s">
        <v>6616</v>
      </c>
      <c r="N2030" s="3" t="s">
        <v>6603</v>
      </c>
      <c r="O2030" s="3" t="s">
        <v>6478</v>
      </c>
      <c r="P2030" s="3" t="s">
        <v>6770</v>
      </c>
      <c r="Q2030" s="3" t="s">
        <v>10906</v>
      </c>
      <c r="R2030" s="3" t="s">
        <v>6720</v>
      </c>
      <c r="S2030" s="3" t="s">
        <v>6491</v>
      </c>
      <c r="T2030" s="3" t="s">
        <v>7218</v>
      </c>
      <c r="U2030" s="3" t="s">
        <v>154</v>
      </c>
      <c r="V2030" s="3" t="s">
        <v>6724</v>
      </c>
      <c r="W2030" s="3" t="s">
        <v>154</v>
      </c>
      <c r="X2030" s="3" t="s">
        <v>6725</v>
      </c>
      <c r="Y2030" s="3" t="s">
        <v>6954</v>
      </c>
      <c r="Z2030" s="3" t="s">
        <v>6049</v>
      </c>
      <c r="AA2030" s="3" t="s">
        <v>6955</v>
      </c>
      <c r="AB2030" s="3" t="s">
        <v>154</v>
      </c>
      <c r="AC2030" s="3" t="s">
        <v>154</v>
      </c>
      <c r="AD2030" s="3" t="s">
        <v>6180</v>
      </c>
      <c r="AE2030" s="3" t="s">
        <v>6151</v>
      </c>
      <c r="AF2030" s="3" t="s">
        <v>154</v>
      </c>
      <c r="AG2030" s="3" t="s">
        <v>154</v>
      </c>
      <c r="AH2030" s="3" t="s">
        <v>6478</v>
      </c>
      <c r="AI2030" s="3" t="s">
        <v>6482</v>
      </c>
      <c r="AJ2030" s="3" t="s">
        <v>6489</v>
      </c>
    </row>
    <row r="2031" spans="1:36" ht="15">
      <c r="A2031" s="10">
        <v>2134</v>
      </c>
      <c r="B2031" t="str">
        <f>IF(K2031="总计","",INDEX(主数据!A:AD,MATCH(J2031,主数据!A:A,0),9))</f>
        <v>华南大区公司</v>
      </c>
      <c r="C2031" t="str">
        <f>IF(K2031="","",INDEX(主数据!A:AD,MATCH(J2031,主数据!A:A,0),11))</f>
        <v>深圳东区</v>
      </c>
      <c r="D2031" t="str">
        <f t="shared" si="124"/>
        <v>SZ21燃油附加费标准方式0.02</v>
      </c>
      <c r="E2031" s="13" t="str">
        <f t="shared" si="126"/>
        <v>0.02</v>
      </c>
      <c r="F2031" s="13" t="str">
        <f>IF(E2031="","",IFERROR(IF(IF(K2031="","",INDEX(收费标合同信息维护!A:Q,MATCH(D2031,收费标合同信息维护!J:J,0),10))=D2031,"有","无"),"无"))</f>
        <v>无</v>
      </c>
      <c r="G2031" s="13" t="str">
        <f t="shared" si="125"/>
        <v/>
      </c>
      <c r="H2031" s="13" t="str">
        <f t="shared" si="127"/>
        <v/>
      </c>
      <c r="I2031" s="13" t="str">
        <f>IF(G2031="","",IFERROR(IF(IF(K2031="","",INDEX(收费标合同信息维护!A:Q,MATCH(G2031,收费标合同信息维护!M:M,0),13))=G2031,"有","无"),"无"))</f>
        <v/>
      </c>
      <c r="J2031" s="3" t="s">
        <v>2965</v>
      </c>
      <c r="K2031" s="3" t="s">
        <v>10875</v>
      </c>
      <c r="L2031" s="3" t="s">
        <v>10907</v>
      </c>
      <c r="M2031" s="3" t="s">
        <v>10908</v>
      </c>
      <c r="N2031" s="3" t="s">
        <v>6603</v>
      </c>
      <c r="O2031" s="3" t="s">
        <v>6597</v>
      </c>
      <c r="P2031" s="3" t="s">
        <v>10907</v>
      </c>
      <c r="Q2031" s="3" t="s">
        <v>10909</v>
      </c>
      <c r="R2031" s="3" t="s">
        <v>6484</v>
      </c>
      <c r="S2031" s="3" t="s">
        <v>6491</v>
      </c>
      <c r="T2031" s="3" t="s">
        <v>7239</v>
      </c>
      <c r="U2031" s="3" t="s">
        <v>6716</v>
      </c>
      <c r="V2031" s="3" t="s">
        <v>10910</v>
      </c>
      <c r="W2031" s="3" t="s">
        <v>154</v>
      </c>
      <c r="X2031" s="3" t="s">
        <v>154</v>
      </c>
      <c r="Y2031" s="3" t="s">
        <v>154</v>
      </c>
      <c r="Z2031" s="3" t="s">
        <v>154</v>
      </c>
      <c r="AA2031" s="3" t="s">
        <v>154</v>
      </c>
      <c r="AB2031" s="3" t="s">
        <v>154</v>
      </c>
      <c r="AC2031" s="3" t="s">
        <v>154</v>
      </c>
      <c r="AD2031" s="3" t="s">
        <v>6151</v>
      </c>
      <c r="AE2031" s="3" t="s">
        <v>6151</v>
      </c>
      <c r="AF2031" s="3" t="s">
        <v>154</v>
      </c>
      <c r="AG2031" s="3" t="s">
        <v>154</v>
      </c>
      <c r="AH2031" s="3" t="s">
        <v>6478</v>
      </c>
      <c r="AI2031" s="3" t="s">
        <v>6482</v>
      </c>
      <c r="AJ2031" s="3" t="s">
        <v>6489</v>
      </c>
    </row>
    <row r="2032" spans="1:36" ht="15">
      <c r="A2032" s="10">
        <v>2135</v>
      </c>
      <c r="B2032" t="str">
        <f>IF(K2032="总计","",INDEX(主数据!A:AD,MATCH(J2032,主数据!A:A,0),9))</f>
        <v>华南大区公司</v>
      </c>
      <c r="C2032" t="str">
        <f>IF(K2032="","",INDEX(主数据!A:AD,MATCH(J2032,主数据!A:A,0),11))</f>
        <v>深圳东区</v>
      </c>
      <c r="D2032" t="str">
        <f t="shared" si="124"/>
        <v>SZ21排水费（仪表）阶梯方式0.81</v>
      </c>
      <c r="E2032" s="13" t="str">
        <f t="shared" si="126"/>
        <v>0.81</v>
      </c>
      <c r="F2032" s="13" t="str">
        <f>IF(E2032="","",IFERROR(IF(IF(K2032="","",INDEX(收费标合同信息维护!A:Q,MATCH(D2032,收费标合同信息维护!J:J,0),10))=D2032,"有","无"),"无"))</f>
        <v>无</v>
      </c>
      <c r="G2032" s="13" t="str">
        <f t="shared" si="125"/>
        <v/>
      </c>
      <c r="H2032" s="13" t="str">
        <f t="shared" si="127"/>
        <v/>
      </c>
      <c r="I2032" s="13" t="str">
        <f>IF(G2032="","",IFERROR(IF(IF(K2032="","",INDEX(收费标合同信息维护!A:Q,MATCH(G2032,收费标合同信息维护!M:M,0),13))=G2032,"有","无"),"无"))</f>
        <v/>
      </c>
      <c r="J2032" s="3" t="s">
        <v>2965</v>
      </c>
      <c r="K2032" s="3" t="s">
        <v>10875</v>
      </c>
      <c r="L2032" s="3" t="s">
        <v>6971</v>
      </c>
      <c r="M2032" s="3" t="s">
        <v>6972</v>
      </c>
      <c r="N2032" s="3" t="s">
        <v>6603</v>
      </c>
      <c r="O2032" s="3" t="s">
        <v>6478</v>
      </c>
      <c r="P2032" s="3" t="s">
        <v>6959</v>
      </c>
      <c r="Q2032" s="3" t="s">
        <v>6960</v>
      </c>
      <c r="R2032" s="3" t="s">
        <v>6720</v>
      </c>
      <c r="S2032" s="3" t="s">
        <v>6491</v>
      </c>
      <c r="T2032" s="3" t="s">
        <v>7100</v>
      </c>
      <c r="U2032" s="3" t="s">
        <v>154</v>
      </c>
      <c r="V2032" s="3" t="s">
        <v>6978</v>
      </c>
      <c r="W2032" s="3" t="s">
        <v>154</v>
      </c>
      <c r="X2032" s="3" t="s">
        <v>6725</v>
      </c>
      <c r="Y2032" s="3" t="s">
        <v>6979</v>
      </c>
      <c r="Z2032" s="3" t="s">
        <v>6049</v>
      </c>
      <c r="AA2032" s="3" t="s">
        <v>6980</v>
      </c>
      <c r="AB2032" s="3" t="s">
        <v>154</v>
      </c>
      <c r="AC2032" s="3" t="s">
        <v>154</v>
      </c>
      <c r="AD2032" s="3" t="s">
        <v>6151</v>
      </c>
      <c r="AE2032" s="3" t="s">
        <v>6151</v>
      </c>
      <c r="AF2032" s="3" t="s">
        <v>154</v>
      </c>
      <c r="AG2032" s="3" t="s">
        <v>154</v>
      </c>
      <c r="AH2032" s="3" t="s">
        <v>6478</v>
      </c>
      <c r="AI2032" s="3" t="s">
        <v>6482</v>
      </c>
      <c r="AJ2032" s="3" t="s">
        <v>6489</v>
      </c>
    </row>
    <row r="2033" spans="1:36" ht="15">
      <c r="A2033" s="10">
        <v>2136</v>
      </c>
      <c r="B2033" t="str">
        <f>IF(K2033="总计","",INDEX(主数据!A:AD,MATCH(J2033,主数据!A:A,0),9))</f>
        <v>华南大区公司</v>
      </c>
      <c r="C2033" t="str">
        <f>IF(K2033="","",INDEX(主数据!A:AD,MATCH(J2033,主数据!A:A,0),11))</f>
        <v>深圳东区</v>
      </c>
      <c r="D2033" t="str">
        <f t="shared" si="124"/>
        <v>SZ21排水费（仪表）标准方式1.08</v>
      </c>
      <c r="E2033" s="13" t="str">
        <f t="shared" si="126"/>
        <v>1.08</v>
      </c>
      <c r="F2033" s="13" t="str">
        <f>IF(E2033="","",IFERROR(IF(IF(K2033="","",INDEX(收费标合同信息维护!A:Q,MATCH(D2033,收费标合同信息维护!J:J,0),10))=D2033,"有","无"),"无"))</f>
        <v>无</v>
      </c>
      <c r="G2033" s="13" t="str">
        <f t="shared" si="125"/>
        <v/>
      </c>
      <c r="H2033" s="13" t="str">
        <f t="shared" si="127"/>
        <v/>
      </c>
      <c r="I2033" s="13" t="str">
        <f>IF(G2033="","",IFERROR(IF(IF(K2033="","",INDEX(收费标合同信息维护!A:Q,MATCH(G2033,收费标合同信息维护!M:M,0),13))=G2033,"有","无"),"无"))</f>
        <v/>
      </c>
      <c r="J2033" s="3" t="s">
        <v>2965</v>
      </c>
      <c r="K2033" s="3" t="s">
        <v>10875</v>
      </c>
      <c r="L2033" s="3" t="s">
        <v>6971</v>
      </c>
      <c r="M2033" s="3" t="s">
        <v>6972</v>
      </c>
      <c r="N2033" s="3" t="s">
        <v>6603</v>
      </c>
      <c r="O2033" s="3" t="s">
        <v>6478</v>
      </c>
      <c r="P2033" s="3" t="s">
        <v>6730</v>
      </c>
      <c r="Q2033" s="3" t="s">
        <v>10911</v>
      </c>
      <c r="R2033" s="3" t="s">
        <v>6484</v>
      </c>
      <c r="S2033" s="3" t="s">
        <v>6491</v>
      </c>
      <c r="T2033" s="3" t="s">
        <v>7100</v>
      </c>
      <c r="U2033" s="3" t="s">
        <v>154</v>
      </c>
      <c r="V2033" s="3" t="s">
        <v>6975</v>
      </c>
      <c r="W2033" s="3" t="s">
        <v>154</v>
      </c>
      <c r="X2033" s="3" t="s">
        <v>154</v>
      </c>
      <c r="Y2033" s="3" t="s">
        <v>154</v>
      </c>
      <c r="Z2033" s="3" t="s">
        <v>154</v>
      </c>
      <c r="AA2033" s="3" t="s">
        <v>154</v>
      </c>
      <c r="AB2033" s="3" t="s">
        <v>154</v>
      </c>
      <c r="AC2033" s="3" t="s">
        <v>154</v>
      </c>
      <c r="AD2033" s="3" t="s">
        <v>6151</v>
      </c>
      <c r="AE2033" s="3" t="s">
        <v>6151</v>
      </c>
      <c r="AF2033" s="3" t="s">
        <v>154</v>
      </c>
      <c r="AG2033" s="3" t="s">
        <v>154</v>
      </c>
      <c r="AH2033" s="3" t="s">
        <v>6478</v>
      </c>
      <c r="AI2033" s="3" t="s">
        <v>6482</v>
      </c>
      <c r="AJ2033" s="3" t="s">
        <v>6489</v>
      </c>
    </row>
    <row r="2034" spans="1:36" ht="15">
      <c r="A2034" s="10">
        <v>2137</v>
      </c>
      <c r="B2034" t="str">
        <f>IF(K2034="总计","",INDEX(主数据!A:AD,MATCH(J2034,主数据!A:A,0),9))</f>
        <v>环渤海大区公司</v>
      </c>
      <c r="C2034" t="str">
        <f>IF(K2034="","",INDEX(主数据!A:AD,MATCH(J2034,主数据!A:A,0),11))</f>
        <v>天津南区</v>
      </c>
      <c r="D2034" t="str">
        <f t="shared" si="124"/>
        <v>TJ64物业服务费直接录入</v>
      </c>
      <c r="E2034" s="13" t="str">
        <f t="shared" si="126"/>
        <v/>
      </c>
      <c r="F2034" s="13" t="str">
        <f>IF(E2034="","",IFERROR(IF(IF(K2034="","",INDEX(收费标合同信息维护!A:Q,MATCH(D2034,收费标合同信息维护!J:J,0),10))=D2034,"有","无"),"无"))</f>
        <v/>
      </c>
      <c r="G2034" s="13" t="str">
        <f t="shared" si="125"/>
        <v/>
      </c>
      <c r="H2034" s="13" t="str">
        <f t="shared" si="127"/>
        <v/>
      </c>
      <c r="I2034" s="13" t="str">
        <f>IF(G2034="","",IFERROR(IF(IF(K2034="","",INDEX(收费标合同信息维护!A:Q,MATCH(G2034,收费标合同信息维护!M:M,0),13))=G2034,"有","无"),"无"))</f>
        <v/>
      </c>
      <c r="J2034" s="3" t="s">
        <v>4528</v>
      </c>
      <c r="K2034" s="3" t="s">
        <v>10912</v>
      </c>
      <c r="L2034" s="3" t="s">
        <v>6025</v>
      </c>
      <c r="M2034" s="3" t="s">
        <v>6026</v>
      </c>
      <c r="N2034" s="3" t="s">
        <v>6477</v>
      </c>
      <c r="O2034" s="3" t="s">
        <v>6478</v>
      </c>
      <c r="P2034" s="3" t="s">
        <v>1</v>
      </c>
      <c r="Q2034" s="3" t="s">
        <v>6026</v>
      </c>
      <c r="R2034" s="3" t="s">
        <v>6479</v>
      </c>
      <c r="S2034" s="3" t="s">
        <v>6480</v>
      </c>
      <c r="T2034" s="3" t="s">
        <v>7411</v>
      </c>
      <c r="U2034" s="3" t="s">
        <v>154</v>
      </c>
      <c r="V2034" s="3" t="s">
        <v>154</v>
      </c>
      <c r="W2034" s="3" t="s">
        <v>154</v>
      </c>
      <c r="X2034" s="3" t="s">
        <v>154</v>
      </c>
      <c r="Y2034" s="3" t="s">
        <v>154</v>
      </c>
      <c r="Z2034" s="3" t="s">
        <v>154</v>
      </c>
      <c r="AA2034" s="3" t="s">
        <v>154</v>
      </c>
      <c r="AB2034" s="3" t="s">
        <v>154</v>
      </c>
      <c r="AC2034" s="3" t="s">
        <v>154</v>
      </c>
      <c r="AD2034" s="3" t="s">
        <v>6151</v>
      </c>
      <c r="AE2034" s="3" t="s">
        <v>6151</v>
      </c>
      <c r="AF2034" s="3" t="s">
        <v>154</v>
      </c>
      <c r="AG2034" s="3" t="s">
        <v>154</v>
      </c>
      <c r="AH2034" s="3" t="s">
        <v>6478</v>
      </c>
      <c r="AI2034" s="3" t="s">
        <v>6482</v>
      </c>
      <c r="AJ2034" s="3" t="s">
        <v>6489</v>
      </c>
    </row>
    <row r="2035" spans="1:36" ht="15">
      <c r="A2035" s="10">
        <v>2138</v>
      </c>
      <c r="B2035" t="str">
        <f>IF(K2035="总计","",INDEX(主数据!A:AD,MATCH(J2035,主数据!A:A,0),9))</f>
        <v>环渤海大区公司</v>
      </c>
      <c r="C2035" t="str">
        <f>IF(K2035="","",INDEX(主数据!A:AD,MATCH(J2035,主数据!A:A,0),11))</f>
        <v>天津南区</v>
      </c>
      <c r="D2035" t="str">
        <f t="shared" si="124"/>
        <v>TJ64物业服务费定额</v>
      </c>
      <c r="E2035" s="13" t="str">
        <f t="shared" si="126"/>
        <v/>
      </c>
      <c r="F2035" s="13" t="str">
        <f>IF(E2035="","",IFERROR(IF(IF(K2035="","",INDEX(收费标合同信息维护!A:Q,MATCH(D2035,收费标合同信息维护!J:J,0),10))=D2035,"有","无"),"无"))</f>
        <v/>
      </c>
      <c r="G2035" s="13" t="str">
        <f t="shared" si="125"/>
        <v>TJ64物业服务费定额401.10</v>
      </c>
      <c r="H2035" s="13" t="str">
        <f t="shared" si="127"/>
        <v>401.10</v>
      </c>
      <c r="I2035" s="13" t="str">
        <f>IF(G2035="","",IFERROR(IF(IF(K2035="","",INDEX(收费标合同信息维护!A:Q,MATCH(G2035,收费标合同信息维护!M:M,0),13))=G2035,"有","无"),"无"))</f>
        <v>无</v>
      </c>
      <c r="J2035" s="3" t="s">
        <v>4528</v>
      </c>
      <c r="K2035" s="3" t="s">
        <v>10912</v>
      </c>
      <c r="L2035" s="3" t="s">
        <v>6025</v>
      </c>
      <c r="M2035" s="3" t="s">
        <v>6026</v>
      </c>
      <c r="N2035" s="3" t="s">
        <v>6477</v>
      </c>
      <c r="O2035" s="3" t="s">
        <v>6478</v>
      </c>
      <c r="P2035" s="3" t="s">
        <v>10913</v>
      </c>
      <c r="Q2035" s="3" t="s">
        <v>10914</v>
      </c>
      <c r="R2035" s="3" t="s">
        <v>6490</v>
      </c>
      <c r="S2035" s="3" t="s">
        <v>6491</v>
      </c>
      <c r="T2035" s="3" t="s">
        <v>6633</v>
      </c>
      <c r="U2035" s="3" t="s">
        <v>154</v>
      </c>
      <c r="V2035" s="3" t="s">
        <v>154</v>
      </c>
      <c r="W2035" s="3" t="s">
        <v>10915</v>
      </c>
      <c r="X2035" s="3" t="s">
        <v>154</v>
      </c>
      <c r="Y2035" s="3" t="s">
        <v>154</v>
      </c>
      <c r="Z2035" s="3" t="s">
        <v>154</v>
      </c>
      <c r="AA2035" s="3" t="s">
        <v>154</v>
      </c>
      <c r="AB2035" s="3" t="s">
        <v>154</v>
      </c>
      <c r="AC2035" s="3" t="s">
        <v>154</v>
      </c>
      <c r="AD2035" s="3" t="s">
        <v>6151</v>
      </c>
      <c r="AE2035" s="3" t="s">
        <v>6151</v>
      </c>
      <c r="AF2035" s="3" t="s">
        <v>154</v>
      </c>
      <c r="AG2035" s="3" t="s">
        <v>154</v>
      </c>
      <c r="AH2035" s="3" t="s">
        <v>6478</v>
      </c>
      <c r="AI2035" s="3" t="s">
        <v>6482</v>
      </c>
      <c r="AJ2035" s="3" t="s">
        <v>6033</v>
      </c>
    </row>
    <row r="2036" spans="1:36" ht="15">
      <c r="A2036" s="10">
        <v>2139</v>
      </c>
      <c r="B2036" t="str">
        <f>IF(K2036="总计","",INDEX(主数据!A:AD,MATCH(J2036,主数据!A:A,0),9))</f>
        <v>环渤海大区公司</v>
      </c>
      <c r="C2036" t="str">
        <f>IF(K2036="","",INDEX(主数据!A:AD,MATCH(J2036,主数据!A:A,0),11))</f>
        <v>天津南区</v>
      </c>
      <c r="D2036" t="str">
        <f t="shared" si="124"/>
        <v>TJ64物业服务费定额</v>
      </c>
      <c r="E2036" s="13" t="str">
        <f t="shared" si="126"/>
        <v/>
      </c>
      <c r="F2036" s="13" t="str">
        <f>IF(E2036="","",IFERROR(IF(IF(K2036="","",INDEX(收费标合同信息维护!A:Q,MATCH(D2036,收费标合同信息维护!J:J,0),10))=D2036,"有","无"),"无"))</f>
        <v/>
      </c>
      <c r="G2036" s="13" t="str">
        <f t="shared" si="125"/>
        <v>TJ64物业服务费定额303.24</v>
      </c>
      <c r="H2036" s="13" t="str">
        <f t="shared" si="127"/>
        <v>303.24</v>
      </c>
      <c r="I2036" s="13" t="str">
        <f>IF(G2036="","",IFERROR(IF(IF(K2036="","",INDEX(收费标合同信息维护!A:Q,MATCH(G2036,收费标合同信息维护!M:M,0),13))=G2036,"有","无"),"无"))</f>
        <v>无</v>
      </c>
      <c r="J2036" s="3" t="s">
        <v>4528</v>
      </c>
      <c r="K2036" s="3" t="s">
        <v>10912</v>
      </c>
      <c r="L2036" s="3" t="s">
        <v>6025</v>
      </c>
      <c r="M2036" s="3" t="s">
        <v>6026</v>
      </c>
      <c r="N2036" s="3" t="s">
        <v>6477</v>
      </c>
      <c r="O2036" s="3" t="s">
        <v>6478</v>
      </c>
      <c r="P2036" s="3" t="s">
        <v>10916</v>
      </c>
      <c r="Q2036" s="3" t="s">
        <v>10917</v>
      </c>
      <c r="R2036" s="3" t="s">
        <v>6490</v>
      </c>
      <c r="S2036" s="3" t="s">
        <v>6491</v>
      </c>
      <c r="T2036" s="3" t="s">
        <v>6915</v>
      </c>
      <c r="U2036" s="3" t="s">
        <v>154</v>
      </c>
      <c r="V2036" s="3" t="s">
        <v>154</v>
      </c>
      <c r="W2036" s="3" t="s">
        <v>10918</v>
      </c>
      <c r="X2036" s="3" t="s">
        <v>154</v>
      </c>
      <c r="Y2036" s="3" t="s">
        <v>154</v>
      </c>
      <c r="Z2036" s="3" t="s">
        <v>154</v>
      </c>
      <c r="AA2036" s="3" t="s">
        <v>154</v>
      </c>
      <c r="AB2036" s="3" t="s">
        <v>154</v>
      </c>
      <c r="AC2036" s="3" t="s">
        <v>154</v>
      </c>
      <c r="AD2036" s="3" t="s">
        <v>6151</v>
      </c>
      <c r="AE2036" s="3" t="s">
        <v>6151</v>
      </c>
      <c r="AF2036" s="3" t="s">
        <v>154</v>
      </c>
      <c r="AG2036" s="3" t="s">
        <v>154</v>
      </c>
      <c r="AH2036" s="3" t="s">
        <v>6478</v>
      </c>
      <c r="AI2036" s="3" t="s">
        <v>6482</v>
      </c>
      <c r="AJ2036" s="3" t="s">
        <v>6489</v>
      </c>
    </row>
    <row r="2037" spans="1:36" ht="30">
      <c r="A2037" s="10">
        <v>2140</v>
      </c>
      <c r="B2037" t="str">
        <f>IF(K2037="总计","",INDEX(主数据!A:AD,MATCH(J2037,主数据!A:A,0),9))</f>
        <v>环渤海大区公司</v>
      </c>
      <c r="C2037" t="str">
        <f>IF(K2037="","",INDEX(主数据!A:AD,MATCH(J2037,主数据!A:A,0),11))</f>
        <v>天津南区</v>
      </c>
      <c r="D2037" t="str">
        <f t="shared" si="124"/>
        <v>TJ64物业服务费定额</v>
      </c>
      <c r="E2037" s="13" t="str">
        <f t="shared" si="126"/>
        <v/>
      </c>
      <c r="F2037" s="13" t="str">
        <f>IF(E2037="","",IFERROR(IF(IF(K2037="","",INDEX(收费标合同信息维护!A:Q,MATCH(D2037,收费标合同信息维护!J:J,0),10))=D2037,"有","无"),"无"))</f>
        <v/>
      </c>
      <c r="G2037" s="13" t="str">
        <f t="shared" si="125"/>
        <v>TJ64物业服务费定额260.40</v>
      </c>
      <c r="H2037" s="13" t="str">
        <f t="shared" si="127"/>
        <v>260.40</v>
      </c>
      <c r="I2037" s="13" t="str">
        <f>IF(G2037="","",IFERROR(IF(IF(K2037="","",INDEX(收费标合同信息维护!A:Q,MATCH(G2037,收费标合同信息维护!M:M,0),13))=G2037,"有","无"),"无"))</f>
        <v>无</v>
      </c>
      <c r="J2037" s="3" t="s">
        <v>4528</v>
      </c>
      <c r="K2037" s="3" t="s">
        <v>10912</v>
      </c>
      <c r="L2037" s="3" t="s">
        <v>6025</v>
      </c>
      <c r="M2037" s="3" t="s">
        <v>6026</v>
      </c>
      <c r="N2037" s="3" t="s">
        <v>6477</v>
      </c>
      <c r="O2037" s="3" t="s">
        <v>6478</v>
      </c>
      <c r="P2037" s="3" t="s">
        <v>10919</v>
      </c>
      <c r="Q2037" s="3" t="s">
        <v>10920</v>
      </c>
      <c r="R2037" s="3" t="s">
        <v>6490</v>
      </c>
      <c r="S2037" s="3" t="s">
        <v>6491</v>
      </c>
      <c r="T2037" s="3" t="s">
        <v>6902</v>
      </c>
      <c r="U2037" s="3" t="s">
        <v>154</v>
      </c>
      <c r="V2037" s="3" t="s">
        <v>154</v>
      </c>
      <c r="W2037" s="3" t="s">
        <v>10921</v>
      </c>
      <c r="X2037" s="3" t="s">
        <v>154</v>
      </c>
      <c r="Y2037" s="3" t="s">
        <v>154</v>
      </c>
      <c r="Z2037" s="3" t="s">
        <v>154</v>
      </c>
      <c r="AA2037" s="3" t="s">
        <v>154</v>
      </c>
      <c r="AB2037" s="3" t="s">
        <v>154</v>
      </c>
      <c r="AC2037" s="3" t="s">
        <v>154</v>
      </c>
      <c r="AD2037" s="3" t="s">
        <v>6151</v>
      </c>
      <c r="AE2037" s="3" t="s">
        <v>6151</v>
      </c>
      <c r="AF2037" s="3" t="s">
        <v>154</v>
      </c>
      <c r="AG2037" s="3" t="s">
        <v>154</v>
      </c>
      <c r="AH2037" s="3" t="s">
        <v>6478</v>
      </c>
      <c r="AI2037" s="3" t="s">
        <v>6482</v>
      </c>
      <c r="AJ2037" s="3" t="s">
        <v>6489</v>
      </c>
    </row>
    <row r="2038" spans="1:36" ht="15">
      <c r="A2038" s="10">
        <v>2141</v>
      </c>
      <c r="B2038" t="str">
        <f>IF(K2038="总计","",INDEX(主数据!A:AD,MATCH(J2038,主数据!A:A,0),9))</f>
        <v>环渤海大区公司</v>
      </c>
      <c r="C2038" t="str">
        <f>IF(K2038="","",INDEX(主数据!A:AD,MATCH(J2038,主数据!A:A,0),11))</f>
        <v>天津南区</v>
      </c>
      <c r="D2038" t="str">
        <f t="shared" si="124"/>
        <v>TJ64物业服务费标准方式2.50</v>
      </c>
      <c r="E2038" s="13" t="str">
        <f t="shared" si="126"/>
        <v>2.50</v>
      </c>
      <c r="F2038" s="13" t="str">
        <f>IF(E2038="","",IFERROR(IF(IF(K2038="","",INDEX(收费标合同信息维护!A:Q,MATCH(D2038,收费标合同信息维护!J:J,0),10))=D2038,"有","无"),"无"))</f>
        <v>无</v>
      </c>
      <c r="G2038" s="13" t="str">
        <f t="shared" si="125"/>
        <v/>
      </c>
      <c r="H2038" s="13" t="str">
        <f t="shared" si="127"/>
        <v/>
      </c>
      <c r="I2038" s="13" t="str">
        <f>IF(G2038="","",IFERROR(IF(IF(K2038="","",INDEX(收费标合同信息维护!A:Q,MATCH(G2038,收费标合同信息维护!M:M,0),13))=G2038,"有","无"),"无"))</f>
        <v/>
      </c>
      <c r="J2038" s="3" t="s">
        <v>4528</v>
      </c>
      <c r="K2038" s="3" t="s">
        <v>10912</v>
      </c>
      <c r="L2038" s="3" t="s">
        <v>6025</v>
      </c>
      <c r="M2038" s="3" t="s">
        <v>6026</v>
      </c>
      <c r="N2038" s="3" t="s">
        <v>6477</v>
      </c>
      <c r="O2038" s="3" t="s">
        <v>6478</v>
      </c>
      <c r="P2038" s="3" t="s">
        <v>6025</v>
      </c>
      <c r="Q2038" s="3" t="s">
        <v>6685</v>
      </c>
      <c r="R2038" s="3" t="s">
        <v>6484</v>
      </c>
      <c r="S2038" s="3" t="s">
        <v>6491</v>
      </c>
      <c r="T2038" s="3" t="s">
        <v>7411</v>
      </c>
      <c r="U2038" s="3" t="s">
        <v>154</v>
      </c>
      <c r="V2038" s="3" t="s">
        <v>6675</v>
      </c>
      <c r="W2038" s="3" t="s">
        <v>154</v>
      </c>
      <c r="X2038" s="3" t="s">
        <v>154</v>
      </c>
      <c r="Y2038" s="3" t="s">
        <v>154</v>
      </c>
      <c r="Z2038" s="3" t="s">
        <v>154</v>
      </c>
      <c r="AA2038" s="3" t="s">
        <v>154</v>
      </c>
      <c r="AB2038" s="3" t="s">
        <v>154</v>
      </c>
      <c r="AC2038" s="3" t="s">
        <v>154</v>
      </c>
      <c r="AD2038" s="3" t="s">
        <v>6151</v>
      </c>
      <c r="AE2038" s="3" t="s">
        <v>6151</v>
      </c>
      <c r="AF2038" s="3" t="s">
        <v>6040</v>
      </c>
      <c r="AG2038" s="3" t="s">
        <v>154</v>
      </c>
      <c r="AH2038" s="3" t="s">
        <v>6478</v>
      </c>
      <c r="AI2038" s="3" t="s">
        <v>6482</v>
      </c>
      <c r="AJ2038" s="3" t="s">
        <v>6278</v>
      </c>
    </row>
    <row r="2039" spans="1:36" ht="15">
      <c r="A2039" s="10">
        <v>2142</v>
      </c>
      <c r="B2039" t="str">
        <f>IF(K2039="总计","",INDEX(主数据!A:AD,MATCH(J2039,主数据!A:A,0),9))</f>
        <v>环渤海大区公司</v>
      </c>
      <c r="C2039" t="str">
        <f>IF(K2039="","",INDEX(主数据!A:AD,MATCH(J2039,主数据!A:A,0),11))</f>
        <v>天津南区</v>
      </c>
      <c r="D2039" t="str">
        <f t="shared" si="124"/>
        <v>TJ64物业服务费标准方式3.80</v>
      </c>
      <c r="E2039" s="13" t="str">
        <f t="shared" si="126"/>
        <v>3.80</v>
      </c>
      <c r="F2039" s="13" t="str">
        <f>IF(E2039="","",IFERROR(IF(IF(K2039="","",INDEX(收费标合同信息维护!A:Q,MATCH(D2039,收费标合同信息维护!J:J,0),10))=D2039,"有","无"),"无"))</f>
        <v>无</v>
      </c>
      <c r="G2039" s="13" t="str">
        <f t="shared" si="125"/>
        <v/>
      </c>
      <c r="H2039" s="13" t="str">
        <f t="shared" si="127"/>
        <v/>
      </c>
      <c r="I2039" s="13" t="str">
        <f>IF(G2039="","",IFERROR(IF(IF(K2039="","",INDEX(收费标合同信息维护!A:Q,MATCH(G2039,收费标合同信息维护!M:M,0),13))=G2039,"有","无"),"无"))</f>
        <v/>
      </c>
      <c r="J2039" s="3" t="s">
        <v>4528</v>
      </c>
      <c r="K2039" s="3" t="s">
        <v>10912</v>
      </c>
      <c r="L2039" s="3" t="s">
        <v>6025</v>
      </c>
      <c r="M2039" s="3" t="s">
        <v>6026</v>
      </c>
      <c r="N2039" s="3" t="s">
        <v>6477</v>
      </c>
      <c r="O2039" s="3" t="s">
        <v>6478</v>
      </c>
      <c r="P2039" s="3" t="s">
        <v>6696</v>
      </c>
      <c r="Q2039" s="3" t="s">
        <v>10922</v>
      </c>
      <c r="R2039" s="3" t="s">
        <v>6484</v>
      </c>
      <c r="S2039" s="3" t="s">
        <v>6491</v>
      </c>
      <c r="T2039" s="3" t="s">
        <v>7411</v>
      </c>
      <c r="U2039" s="3" t="s">
        <v>154</v>
      </c>
      <c r="V2039" s="3" t="s">
        <v>6991</v>
      </c>
      <c r="W2039" s="3" t="s">
        <v>154</v>
      </c>
      <c r="X2039" s="3" t="s">
        <v>154</v>
      </c>
      <c r="Y2039" s="3" t="s">
        <v>154</v>
      </c>
      <c r="Z2039" s="3" t="s">
        <v>154</v>
      </c>
      <c r="AA2039" s="3" t="s">
        <v>154</v>
      </c>
      <c r="AB2039" s="3" t="s">
        <v>154</v>
      </c>
      <c r="AC2039" s="3" t="s">
        <v>154</v>
      </c>
      <c r="AD2039" s="3" t="s">
        <v>6151</v>
      </c>
      <c r="AE2039" s="3" t="s">
        <v>6151</v>
      </c>
      <c r="AF2039" s="3" t="s">
        <v>6040</v>
      </c>
      <c r="AG2039" s="3" t="s">
        <v>154</v>
      </c>
      <c r="AH2039" s="3" t="s">
        <v>6478</v>
      </c>
      <c r="AI2039" s="3" t="s">
        <v>6482</v>
      </c>
      <c r="AJ2039" s="3" t="s">
        <v>16</v>
      </c>
    </row>
    <row r="2040" spans="1:36" ht="15">
      <c r="A2040" s="10">
        <v>2143</v>
      </c>
      <c r="B2040" t="str">
        <f>IF(K2040="总计","",INDEX(主数据!A:AD,MATCH(J2040,主数据!A:A,0),9))</f>
        <v>环渤海大区公司</v>
      </c>
      <c r="C2040" t="str">
        <f>IF(K2040="","",INDEX(主数据!A:AD,MATCH(J2040,主数据!A:A,0),11))</f>
        <v>天津南区</v>
      </c>
      <c r="D2040" t="str">
        <f t="shared" si="124"/>
        <v>TJ64物业服务费标准方式4.20</v>
      </c>
      <c r="E2040" s="13" t="str">
        <f t="shared" si="126"/>
        <v>4.20</v>
      </c>
      <c r="F2040" s="13" t="str">
        <f>IF(E2040="","",IFERROR(IF(IF(K2040="","",INDEX(收费标合同信息维护!A:Q,MATCH(D2040,收费标合同信息维护!J:J,0),10))=D2040,"有","无"),"无"))</f>
        <v>无</v>
      </c>
      <c r="G2040" s="13" t="str">
        <f t="shared" si="125"/>
        <v/>
      </c>
      <c r="H2040" s="13" t="str">
        <f t="shared" si="127"/>
        <v/>
      </c>
      <c r="I2040" s="13" t="str">
        <f>IF(G2040="","",IFERROR(IF(IF(K2040="","",INDEX(收费标合同信息维护!A:Q,MATCH(G2040,收费标合同信息维护!M:M,0),13))=G2040,"有","无"),"无"))</f>
        <v/>
      </c>
      <c r="J2040" s="3" t="s">
        <v>4528</v>
      </c>
      <c r="K2040" s="3" t="s">
        <v>10912</v>
      </c>
      <c r="L2040" s="3" t="s">
        <v>6025</v>
      </c>
      <c r="M2040" s="3" t="s">
        <v>6026</v>
      </c>
      <c r="N2040" s="3" t="s">
        <v>6477</v>
      </c>
      <c r="O2040" s="3" t="s">
        <v>6478</v>
      </c>
      <c r="P2040" s="3" t="s">
        <v>6699</v>
      </c>
      <c r="Q2040" s="3" t="s">
        <v>10923</v>
      </c>
      <c r="R2040" s="3" t="s">
        <v>6484</v>
      </c>
      <c r="S2040" s="3" t="s">
        <v>6491</v>
      </c>
      <c r="T2040" s="3" t="s">
        <v>7411</v>
      </c>
      <c r="U2040" s="3" t="s">
        <v>154</v>
      </c>
      <c r="V2040" s="3" t="s">
        <v>6987</v>
      </c>
      <c r="W2040" s="3" t="s">
        <v>154</v>
      </c>
      <c r="X2040" s="3" t="s">
        <v>154</v>
      </c>
      <c r="Y2040" s="3" t="s">
        <v>154</v>
      </c>
      <c r="Z2040" s="3" t="s">
        <v>154</v>
      </c>
      <c r="AA2040" s="3" t="s">
        <v>154</v>
      </c>
      <c r="AB2040" s="3" t="s">
        <v>154</v>
      </c>
      <c r="AC2040" s="3" t="s">
        <v>154</v>
      </c>
      <c r="AD2040" s="3" t="s">
        <v>6151</v>
      </c>
      <c r="AE2040" s="3" t="s">
        <v>6151</v>
      </c>
      <c r="AF2040" s="3" t="s">
        <v>6040</v>
      </c>
      <c r="AG2040" s="3" t="s">
        <v>154</v>
      </c>
      <c r="AH2040" s="3" t="s">
        <v>6478</v>
      </c>
      <c r="AI2040" s="3" t="s">
        <v>6482</v>
      </c>
      <c r="AJ2040" s="3" t="s">
        <v>6045</v>
      </c>
    </row>
    <row r="2041" spans="1:36" ht="15">
      <c r="A2041" s="10">
        <v>2144</v>
      </c>
      <c r="B2041" t="str">
        <f>IF(K2041="总计","",INDEX(主数据!A:AD,MATCH(J2041,主数据!A:A,0),9))</f>
        <v>环渤海大区公司</v>
      </c>
      <c r="C2041" t="str">
        <f>IF(K2041="","",INDEX(主数据!A:AD,MATCH(J2041,主数据!A:A,0),11))</f>
        <v>天津南区</v>
      </c>
      <c r="D2041" t="str">
        <f t="shared" si="124"/>
        <v>TJ64物业服务费定额</v>
      </c>
      <c r="E2041" s="13" t="str">
        <f t="shared" si="126"/>
        <v/>
      </c>
      <c r="F2041" s="13" t="str">
        <f>IF(E2041="","",IFERROR(IF(IF(K2041="","",INDEX(收费标合同信息维护!A:Q,MATCH(D2041,收费标合同信息维护!J:J,0),10))=D2041,"有","无"),"无"))</f>
        <v/>
      </c>
      <c r="G2041" s="13" t="str">
        <f t="shared" si="125"/>
        <v>TJ64物业服务费定额778.39</v>
      </c>
      <c r="H2041" s="13" t="str">
        <f t="shared" si="127"/>
        <v>778.39</v>
      </c>
      <c r="I2041" s="13" t="str">
        <f>IF(G2041="","",IFERROR(IF(IF(K2041="","",INDEX(收费标合同信息维护!A:Q,MATCH(G2041,收费标合同信息维护!M:M,0),13))=G2041,"有","无"),"无"))</f>
        <v>无</v>
      </c>
      <c r="J2041" s="3" t="s">
        <v>4528</v>
      </c>
      <c r="K2041" s="3" t="s">
        <v>10912</v>
      </c>
      <c r="L2041" s="3" t="s">
        <v>6025</v>
      </c>
      <c r="M2041" s="3" t="s">
        <v>6026</v>
      </c>
      <c r="N2041" s="3" t="s">
        <v>6477</v>
      </c>
      <c r="O2041" s="3" t="s">
        <v>6478</v>
      </c>
      <c r="P2041" s="3" t="s">
        <v>6604</v>
      </c>
      <c r="Q2041" s="3" t="s">
        <v>10924</v>
      </c>
      <c r="R2041" s="3" t="s">
        <v>6490</v>
      </c>
      <c r="S2041" s="3" t="s">
        <v>6491</v>
      </c>
      <c r="T2041" s="3" t="s">
        <v>6902</v>
      </c>
      <c r="U2041" s="3" t="s">
        <v>154</v>
      </c>
      <c r="V2041" s="3" t="s">
        <v>154</v>
      </c>
      <c r="W2041" s="3" t="s">
        <v>10925</v>
      </c>
      <c r="X2041" s="3" t="s">
        <v>154</v>
      </c>
      <c r="Y2041" s="3" t="s">
        <v>154</v>
      </c>
      <c r="Z2041" s="3" t="s">
        <v>154</v>
      </c>
      <c r="AA2041" s="3" t="s">
        <v>154</v>
      </c>
      <c r="AB2041" s="3" t="s">
        <v>154</v>
      </c>
      <c r="AC2041" s="3" t="s">
        <v>154</v>
      </c>
      <c r="AD2041" s="3" t="s">
        <v>6151</v>
      </c>
      <c r="AE2041" s="3" t="s">
        <v>6151</v>
      </c>
      <c r="AF2041" s="3" t="s">
        <v>154</v>
      </c>
      <c r="AG2041" s="3" t="s">
        <v>154</v>
      </c>
      <c r="AH2041" s="3" t="s">
        <v>6478</v>
      </c>
      <c r="AI2041" s="3" t="s">
        <v>6482</v>
      </c>
      <c r="AJ2041" s="3" t="s">
        <v>6033</v>
      </c>
    </row>
    <row r="2042" spans="1:36" ht="15">
      <c r="A2042" s="10">
        <v>2145</v>
      </c>
      <c r="B2042" t="str">
        <f>IF(K2042="总计","",INDEX(主数据!A:AD,MATCH(J2042,主数据!A:A,0),9))</f>
        <v>环渤海大区公司</v>
      </c>
      <c r="C2042" t="str">
        <f>IF(K2042="","",INDEX(主数据!A:AD,MATCH(J2042,主数据!A:A,0),11))</f>
        <v>天津南区</v>
      </c>
      <c r="D2042" t="str">
        <f t="shared" si="124"/>
        <v>TJ64物业服务费定额</v>
      </c>
      <c r="E2042" s="13" t="str">
        <f t="shared" si="126"/>
        <v/>
      </c>
      <c r="F2042" s="13" t="str">
        <f>IF(E2042="","",IFERROR(IF(IF(K2042="","",INDEX(收费标合同信息维护!A:Q,MATCH(D2042,收费标合同信息维护!J:J,0),10))=D2042,"有","无"),"无"))</f>
        <v/>
      </c>
      <c r="G2042" s="13" t="str">
        <f t="shared" si="125"/>
        <v>TJ64物业服务费定额231.00</v>
      </c>
      <c r="H2042" s="13" t="str">
        <f t="shared" si="127"/>
        <v>231.00</v>
      </c>
      <c r="I2042" s="13" t="str">
        <f>IF(G2042="","",IFERROR(IF(IF(K2042="","",INDEX(收费标合同信息维护!A:Q,MATCH(G2042,收费标合同信息维护!M:M,0),13))=G2042,"有","无"),"无"))</f>
        <v>无</v>
      </c>
      <c r="J2042" s="3" t="s">
        <v>4528</v>
      </c>
      <c r="K2042" s="3" t="s">
        <v>10912</v>
      </c>
      <c r="L2042" s="3" t="s">
        <v>6025</v>
      </c>
      <c r="M2042" s="3" t="s">
        <v>6026</v>
      </c>
      <c r="N2042" s="3" t="s">
        <v>6477</v>
      </c>
      <c r="O2042" s="3" t="s">
        <v>6478</v>
      </c>
      <c r="P2042" s="3" t="s">
        <v>10926</v>
      </c>
      <c r="Q2042" s="3" t="s">
        <v>10927</v>
      </c>
      <c r="R2042" s="3" t="s">
        <v>6490</v>
      </c>
      <c r="S2042" s="3" t="s">
        <v>6491</v>
      </c>
      <c r="T2042" s="3" t="s">
        <v>6537</v>
      </c>
      <c r="U2042" s="3" t="s">
        <v>154</v>
      </c>
      <c r="V2042" s="3" t="s">
        <v>154</v>
      </c>
      <c r="W2042" s="3" t="s">
        <v>10928</v>
      </c>
      <c r="X2042" s="3" t="s">
        <v>154</v>
      </c>
      <c r="Y2042" s="3" t="s">
        <v>154</v>
      </c>
      <c r="Z2042" s="3" t="s">
        <v>154</v>
      </c>
      <c r="AA2042" s="3" t="s">
        <v>154</v>
      </c>
      <c r="AB2042" s="3" t="s">
        <v>154</v>
      </c>
      <c r="AC2042" s="3" t="s">
        <v>154</v>
      </c>
      <c r="AD2042" s="3" t="s">
        <v>6151</v>
      </c>
      <c r="AE2042" s="3" t="s">
        <v>6151</v>
      </c>
      <c r="AF2042" s="3" t="s">
        <v>154</v>
      </c>
      <c r="AG2042" s="3" t="s">
        <v>154</v>
      </c>
      <c r="AH2042" s="3" t="s">
        <v>6478</v>
      </c>
      <c r="AI2042" s="3" t="s">
        <v>6482</v>
      </c>
      <c r="AJ2042" s="3" t="s">
        <v>6033</v>
      </c>
    </row>
    <row r="2043" spans="1:36" ht="15">
      <c r="A2043" s="10">
        <v>2146</v>
      </c>
      <c r="B2043" t="str">
        <f>IF(K2043="总计","",INDEX(主数据!A:AD,MATCH(J2043,主数据!A:A,0),9))</f>
        <v>环渤海大区公司</v>
      </c>
      <c r="C2043" t="str">
        <f>IF(K2043="","",INDEX(主数据!A:AD,MATCH(J2043,主数据!A:A,0),11))</f>
        <v>天津南区</v>
      </c>
      <c r="D2043" t="str">
        <f t="shared" si="124"/>
        <v>TJ64物业服务费定额</v>
      </c>
      <c r="E2043" s="13" t="str">
        <f t="shared" si="126"/>
        <v/>
      </c>
      <c r="F2043" s="13" t="str">
        <f>IF(E2043="","",IFERROR(IF(IF(K2043="","",INDEX(收费标合同信息维护!A:Q,MATCH(D2043,收费标合同信息维护!J:J,0),10))=D2043,"有","无"),"无"))</f>
        <v/>
      </c>
      <c r="G2043" s="13" t="str">
        <f t="shared" si="125"/>
        <v>TJ64物业服务费定额1633.80</v>
      </c>
      <c r="H2043" s="13" t="str">
        <f t="shared" si="127"/>
        <v>1633.80</v>
      </c>
      <c r="I2043" s="13" t="str">
        <f>IF(G2043="","",IFERROR(IF(IF(K2043="","",INDEX(收费标合同信息维护!A:Q,MATCH(G2043,收费标合同信息维护!M:M,0),13))=G2043,"有","无"),"无"))</f>
        <v>无</v>
      </c>
      <c r="J2043" s="3" t="s">
        <v>4528</v>
      </c>
      <c r="K2043" s="3" t="s">
        <v>10912</v>
      </c>
      <c r="L2043" s="3" t="s">
        <v>6025</v>
      </c>
      <c r="M2043" s="3" t="s">
        <v>6026</v>
      </c>
      <c r="N2043" s="3" t="s">
        <v>6477</v>
      </c>
      <c r="O2043" s="3" t="s">
        <v>6478</v>
      </c>
      <c r="P2043" s="3" t="s">
        <v>10929</v>
      </c>
      <c r="Q2043" s="3" t="s">
        <v>10930</v>
      </c>
      <c r="R2043" s="3" t="s">
        <v>6490</v>
      </c>
      <c r="S2043" s="3" t="s">
        <v>6491</v>
      </c>
      <c r="T2043" s="3" t="s">
        <v>6902</v>
      </c>
      <c r="U2043" s="3" t="s">
        <v>154</v>
      </c>
      <c r="V2043" s="3" t="s">
        <v>154</v>
      </c>
      <c r="W2043" s="3" t="s">
        <v>10931</v>
      </c>
      <c r="X2043" s="3" t="s">
        <v>154</v>
      </c>
      <c r="Y2043" s="3" t="s">
        <v>154</v>
      </c>
      <c r="Z2043" s="3" t="s">
        <v>154</v>
      </c>
      <c r="AA2043" s="3" t="s">
        <v>154</v>
      </c>
      <c r="AB2043" s="3" t="s">
        <v>154</v>
      </c>
      <c r="AC2043" s="3" t="s">
        <v>154</v>
      </c>
      <c r="AD2043" s="3" t="s">
        <v>6151</v>
      </c>
      <c r="AE2043" s="3" t="s">
        <v>6151</v>
      </c>
      <c r="AF2043" s="3" t="s">
        <v>154</v>
      </c>
      <c r="AG2043" s="3" t="s">
        <v>154</v>
      </c>
      <c r="AH2043" s="3" t="s">
        <v>6478</v>
      </c>
      <c r="AI2043" s="3" t="s">
        <v>6482</v>
      </c>
      <c r="AJ2043" s="3" t="s">
        <v>6489</v>
      </c>
    </row>
    <row r="2044" spans="1:36" ht="15">
      <c r="A2044" s="10">
        <v>2147</v>
      </c>
      <c r="B2044" t="str">
        <f>IF(K2044="总计","",INDEX(主数据!A:AD,MATCH(J2044,主数据!A:A,0),9))</f>
        <v>环渤海大区公司</v>
      </c>
      <c r="C2044" t="str">
        <f>IF(K2044="","",INDEX(主数据!A:AD,MATCH(J2044,主数据!A:A,0),11))</f>
        <v>天津南区</v>
      </c>
      <c r="D2044" t="str">
        <f t="shared" si="124"/>
        <v>TJ64物业服务费定额</v>
      </c>
      <c r="E2044" s="13" t="str">
        <f t="shared" si="126"/>
        <v/>
      </c>
      <c r="F2044" s="13" t="str">
        <f>IF(E2044="","",IFERROR(IF(IF(K2044="","",INDEX(收费标合同信息维护!A:Q,MATCH(D2044,收费标合同信息维护!J:J,0),10))=D2044,"有","无"),"无"))</f>
        <v/>
      </c>
      <c r="G2044" s="13" t="str">
        <f t="shared" si="125"/>
        <v>TJ64物业服务费定额2844.40</v>
      </c>
      <c r="H2044" s="13" t="str">
        <f t="shared" si="127"/>
        <v>2844.40</v>
      </c>
      <c r="I2044" s="13" t="str">
        <f>IF(G2044="","",IFERROR(IF(IF(K2044="","",INDEX(收费标合同信息维护!A:Q,MATCH(G2044,收费标合同信息维护!M:M,0),13))=G2044,"有","无"),"无"))</f>
        <v>无</v>
      </c>
      <c r="J2044" s="3" t="s">
        <v>4528</v>
      </c>
      <c r="K2044" s="3" t="s">
        <v>10912</v>
      </c>
      <c r="L2044" s="3" t="s">
        <v>6025</v>
      </c>
      <c r="M2044" s="3" t="s">
        <v>6026</v>
      </c>
      <c r="N2044" s="3" t="s">
        <v>6477</v>
      </c>
      <c r="O2044" s="3" t="s">
        <v>6478</v>
      </c>
      <c r="P2044" s="3" t="s">
        <v>10932</v>
      </c>
      <c r="Q2044" s="3" t="s">
        <v>10933</v>
      </c>
      <c r="R2044" s="3" t="s">
        <v>6490</v>
      </c>
      <c r="S2044" s="3" t="s">
        <v>6491</v>
      </c>
      <c r="T2044" s="3" t="s">
        <v>6902</v>
      </c>
      <c r="U2044" s="3" t="s">
        <v>154</v>
      </c>
      <c r="V2044" s="3" t="s">
        <v>154</v>
      </c>
      <c r="W2044" s="3" t="s">
        <v>10934</v>
      </c>
      <c r="X2044" s="3" t="s">
        <v>154</v>
      </c>
      <c r="Y2044" s="3" t="s">
        <v>154</v>
      </c>
      <c r="Z2044" s="3" t="s">
        <v>154</v>
      </c>
      <c r="AA2044" s="3" t="s">
        <v>154</v>
      </c>
      <c r="AB2044" s="3" t="s">
        <v>154</v>
      </c>
      <c r="AC2044" s="3" t="s">
        <v>154</v>
      </c>
      <c r="AD2044" s="3" t="s">
        <v>6151</v>
      </c>
      <c r="AE2044" s="3" t="s">
        <v>6151</v>
      </c>
      <c r="AF2044" s="3" t="s">
        <v>154</v>
      </c>
      <c r="AG2044" s="3" t="s">
        <v>154</v>
      </c>
      <c r="AH2044" s="3" t="s">
        <v>6478</v>
      </c>
      <c r="AI2044" s="3" t="s">
        <v>6482</v>
      </c>
      <c r="AJ2044" s="3" t="s">
        <v>6489</v>
      </c>
    </row>
    <row r="2045" spans="1:36" ht="15">
      <c r="A2045" s="10">
        <v>2148</v>
      </c>
      <c r="B2045" t="str">
        <f>IF(K2045="总计","",INDEX(主数据!A:AD,MATCH(J2045,主数据!A:A,0),9))</f>
        <v>环渤海大区公司</v>
      </c>
      <c r="C2045" t="str">
        <f>IF(K2045="","",INDEX(主数据!A:AD,MATCH(J2045,主数据!A:A,0),11))</f>
        <v>天津南区</v>
      </c>
      <c r="D2045" t="str">
        <f t="shared" si="124"/>
        <v>TJ64公共水费直接录入</v>
      </c>
      <c r="E2045" s="13" t="str">
        <f t="shared" si="126"/>
        <v/>
      </c>
      <c r="F2045" s="13" t="str">
        <f>IF(E2045="","",IFERROR(IF(IF(K2045="","",INDEX(收费标合同信息维护!A:Q,MATCH(D2045,收费标合同信息维护!J:J,0),10))=D2045,"有","无"),"无"))</f>
        <v/>
      </c>
      <c r="G2045" s="13" t="str">
        <f t="shared" si="125"/>
        <v/>
      </c>
      <c r="H2045" s="13" t="str">
        <f t="shared" si="127"/>
        <v/>
      </c>
      <c r="I2045" s="13" t="str">
        <f>IF(G2045="","",IFERROR(IF(IF(K2045="","",INDEX(收费标合同信息维护!A:Q,MATCH(G2045,收费标合同信息维护!M:M,0),13))=G2045,"有","无"),"无"))</f>
        <v/>
      </c>
      <c r="J2045" s="3" t="s">
        <v>4528</v>
      </c>
      <c r="K2045" s="3" t="s">
        <v>10912</v>
      </c>
      <c r="L2045" s="3" t="s">
        <v>6985</v>
      </c>
      <c r="M2045" s="3" t="s">
        <v>7158</v>
      </c>
      <c r="N2045" s="3" t="s">
        <v>6477</v>
      </c>
      <c r="O2045" s="3" t="s">
        <v>6478</v>
      </c>
      <c r="P2045" s="3" t="s">
        <v>5</v>
      </c>
      <c r="Q2045" s="3" t="s">
        <v>7158</v>
      </c>
      <c r="R2045" s="3" t="s">
        <v>6479</v>
      </c>
      <c r="S2045" s="3" t="s">
        <v>6480</v>
      </c>
      <c r="T2045" s="3" t="s">
        <v>7411</v>
      </c>
      <c r="U2045" s="3" t="s">
        <v>154</v>
      </c>
      <c r="V2045" s="3" t="s">
        <v>154</v>
      </c>
      <c r="W2045" s="3" t="s">
        <v>154</v>
      </c>
      <c r="X2045" s="3" t="s">
        <v>154</v>
      </c>
      <c r="Y2045" s="3" t="s">
        <v>154</v>
      </c>
      <c r="Z2045" s="3" t="s">
        <v>154</v>
      </c>
      <c r="AA2045" s="3" t="s">
        <v>154</v>
      </c>
      <c r="AB2045" s="3" t="s">
        <v>154</v>
      </c>
      <c r="AC2045" s="3" t="s">
        <v>154</v>
      </c>
      <c r="AD2045" s="3" t="s">
        <v>6151</v>
      </c>
      <c r="AE2045" s="3" t="s">
        <v>6151</v>
      </c>
      <c r="AF2045" s="3" t="s">
        <v>154</v>
      </c>
      <c r="AG2045" s="3" t="s">
        <v>154</v>
      </c>
      <c r="AH2045" s="3" t="s">
        <v>6478</v>
      </c>
      <c r="AI2045" s="3" t="s">
        <v>6482</v>
      </c>
      <c r="AJ2045" s="3" t="s">
        <v>6031</v>
      </c>
    </row>
    <row r="2046" spans="1:36" ht="15">
      <c r="A2046" s="10">
        <v>2149</v>
      </c>
      <c r="B2046" t="str">
        <f>IF(K2046="总计","",INDEX(主数据!A:AD,MATCH(J2046,主数据!A:A,0),9))</f>
        <v>环渤海大区公司</v>
      </c>
      <c r="C2046" t="str">
        <f>IF(K2046="","",INDEX(主数据!A:AD,MATCH(J2046,主数据!A:A,0),11))</f>
        <v>天津南区</v>
      </c>
      <c r="D2046" t="str">
        <f t="shared" si="124"/>
        <v>TJ64公共电费直接录入</v>
      </c>
      <c r="E2046" s="13" t="str">
        <f t="shared" si="126"/>
        <v/>
      </c>
      <c r="F2046" s="13" t="str">
        <f>IF(E2046="","",IFERROR(IF(IF(K2046="","",INDEX(收费标合同信息维护!A:Q,MATCH(D2046,收费标合同信息维护!J:J,0),10))=D2046,"有","无"),"无"))</f>
        <v/>
      </c>
      <c r="G2046" s="13" t="str">
        <f t="shared" si="125"/>
        <v/>
      </c>
      <c r="H2046" s="13" t="str">
        <f t="shared" si="127"/>
        <v/>
      </c>
      <c r="I2046" s="13" t="str">
        <f>IF(G2046="","",IFERROR(IF(IF(K2046="","",INDEX(收费标合同信息维护!A:Q,MATCH(G2046,收费标合同信息维护!M:M,0),13))=G2046,"有","无"),"无"))</f>
        <v/>
      </c>
      <c r="J2046" s="3" t="s">
        <v>4528</v>
      </c>
      <c r="K2046" s="3" t="s">
        <v>10912</v>
      </c>
      <c r="L2046" s="3" t="s">
        <v>6826</v>
      </c>
      <c r="M2046" s="3" t="s">
        <v>7076</v>
      </c>
      <c r="N2046" s="3" t="s">
        <v>6477</v>
      </c>
      <c r="O2046" s="3" t="s">
        <v>6478</v>
      </c>
      <c r="P2046" s="3" t="s">
        <v>7</v>
      </c>
      <c r="Q2046" s="3" t="s">
        <v>7076</v>
      </c>
      <c r="R2046" s="3" t="s">
        <v>6479</v>
      </c>
      <c r="S2046" s="3" t="s">
        <v>6480</v>
      </c>
      <c r="T2046" s="3" t="s">
        <v>7100</v>
      </c>
      <c r="U2046" s="3" t="s">
        <v>154</v>
      </c>
      <c r="V2046" s="3" t="s">
        <v>154</v>
      </c>
      <c r="W2046" s="3" t="s">
        <v>154</v>
      </c>
      <c r="X2046" s="3" t="s">
        <v>154</v>
      </c>
      <c r="Y2046" s="3" t="s">
        <v>154</v>
      </c>
      <c r="Z2046" s="3" t="s">
        <v>154</v>
      </c>
      <c r="AA2046" s="3" t="s">
        <v>154</v>
      </c>
      <c r="AB2046" s="3" t="s">
        <v>154</v>
      </c>
      <c r="AC2046" s="3" t="s">
        <v>154</v>
      </c>
      <c r="AD2046" s="3" t="s">
        <v>6151</v>
      </c>
      <c r="AE2046" s="3" t="s">
        <v>6151</v>
      </c>
      <c r="AF2046" s="3" t="s">
        <v>154</v>
      </c>
      <c r="AG2046" s="3" t="s">
        <v>154</v>
      </c>
      <c r="AH2046" s="3" t="s">
        <v>6478</v>
      </c>
      <c r="AI2046" s="3" t="s">
        <v>6482</v>
      </c>
      <c r="AJ2046" s="3" t="s">
        <v>6489</v>
      </c>
    </row>
    <row r="2047" spans="1:36" ht="15">
      <c r="A2047" s="10">
        <v>2150</v>
      </c>
      <c r="B2047" t="str">
        <f>IF(K2047="总计","",INDEX(主数据!A:AD,MATCH(J2047,主数据!A:A,0),9))</f>
        <v>环渤海大区公司</v>
      </c>
      <c r="C2047" t="str">
        <f>IF(K2047="","",INDEX(主数据!A:AD,MATCH(J2047,主数据!A:A,0),11))</f>
        <v>天津南区</v>
      </c>
      <c r="D2047" t="str">
        <f t="shared" si="124"/>
        <v>TJ64其他费用直接录入</v>
      </c>
      <c r="E2047" s="13" t="str">
        <f t="shared" si="126"/>
        <v/>
      </c>
      <c r="F2047" s="13" t="str">
        <f>IF(E2047="","",IFERROR(IF(IF(K2047="","",INDEX(收费标合同信息维护!A:Q,MATCH(D2047,收费标合同信息维护!J:J,0),10))=D2047,"有","无"),"无"))</f>
        <v/>
      </c>
      <c r="G2047" s="13" t="str">
        <f t="shared" si="125"/>
        <v/>
      </c>
      <c r="H2047" s="13" t="str">
        <f t="shared" si="127"/>
        <v/>
      </c>
      <c r="I2047" s="13" t="str">
        <f>IF(G2047="","",IFERROR(IF(IF(K2047="","",INDEX(收费标合同信息维护!A:Q,MATCH(G2047,收费标合同信息维护!M:M,0),13))=G2047,"有","无"),"无"))</f>
        <v/>
      </c>
      <c r="J2047" s="3" t="s">
        <v>4528</v>
      </c>
      <c r="K2047" s="3" t="s">
        <v>10912</v>
      </c>
      <c r="L2047" s="3" t="s">
        <v>6544</v>
      </c>
      <c r="M2047" s="3" t="s">
        <v>6545</v>
      </c>
      <c r="N2047" s="3" t="s">
        <v>6477</v>
      </c>
      <c r="O2047" s="3" t="s">
        <v>6478</v>
      </c>
      <c r="P2047" s="3" t="s">
        <v>8</v>
      </c>
      <c r="Q2047" s="3" t="s">
        <v>6545</v>
      </c>
      <c r="R2047" s="3" t="s">
        <v>6479</v>
      </c>
      <c r="S2047" s="3" t="s">
        <v>6480</v>
      </c>
      <c r="T2047" s="3" t="s">
        <v>7411</v>
      </c>
      <c r="U2047" s="3" t="s">
        <v>154</v>
      </c>
      <c r="V2047" s="3" t="s">
        <v>154</v>
      </c>
      <c r="W2047" s="3" t="s">
        <v>154</v>
      </c>
      <c r="X2047" s="3" t="s">
        <v>154</v>
      </c>
      <c r="Y2047" s="3" t="s">
        <v>154</v>
      </c>
      <c r="Z2047" s="3" t="s">
        <v>154</v>
      </c>
      <c r="AA2047" s="3" t="s">
        <v>154</v>
      </c>
      <c r="AB2047" s="3" t="s">
        <v>154</v>
      </c>
      <c r="AC2047" s="3" t="s">
        <v>154</v>
      </c>
      <c r="AD2047" s="3" t="s">
        <v>6151</v>
      </c>
      <c r="AE2047" s="3" t="s">
        <v>6151</v>
      </c>
      <c r="AF2047" s="3" t="s">
        <v>154</v>
      </c>
      <c r="AG2047" s="3" t="s">
        <v>154</v>
      </c>
      <c r="AH2047" s="3" t="s">
        <v>6478</v>
      </c>
      <c r="AI2047" s="3" t="s">
        <v>6482</v>
      </c>
      <c r="AJ2047" s="3" t="s">
        <v>6489</v>
      </c>
    </row>
    <row r="2048" spans="1:36" ht="15">
      <c r="A2048" s="10">
        <v>2151</v>
      </c>
      <c r="B2048" t="str">
        <f>IF(K2048="总计","",INDEX(主数据!A:AD,MATCH(J2048,主数据!A:A,0),9))</f>
        <v>环渤海大区公司</v>
      </c>
      <c r="C2048" t="str">
        <f>IF(K2048="","",INDEX(主数据!A:AD,MATCH(J2048,主数据!A:A,0),11))</f>
        <v>天津南区</v>
      </c>
      <c r="D2048" t="str">
        <f t="shared" si="124"/>
        <v>TJ64电费标准方式1.22</v>
      </c>
      <c r="E2048" s="13" t="str">
        <f t="shared" si="126"/>
        <v>1.22</v>
      </c>
      <c r="F2048" s="13" t="str">
        <f>IF(E2048="","",IFERROR(IF(IF(K2048="","",INDEX(收费标合同信息维护!A:Q,MATCH(D2048,收费标合同信息维护!J:J,0),10))=D2048,"有","无"),"无"))</f>
        <v>无</v>
      </c>
      <c r="G2048" s="13" t="str">
        <f t="shared" si="125"/>
        <v/>
      </c>
      <c r="H2048" s="13" t="str">
        <f t="shared" si="127"/>
        <v/>
      </c>
      <c r="I2048" s="13" t="str">
        <f>IF(G2048="","",IFERROR(IF(IF(K2048="","",INDEX(收费标合同信息维护!A:Q,MATCH(G2048,收费标合同信息维护!M:M,0),13))=G2048,"有","无"),"无"))</f>
        <v/>
      </c>
      <c r="J2048" s="3" t="s">
        <v>4528</v>
      </c>
      <c r="K2048" s="3" t="s">
        <v>10912</v>
      </c>
      <c r="L2048" s="3" t="s">
        <v>6601</v>
      </c>
      <c r="M2048" s="3" t="s">
        <v>6602</v>
      </c>
      <c r="N2048" s="3" t="s">
        <v>6603</v>
      </c>
      <c r="O2048" s="3" t="s">
        <v>6478</v>
      </c>
      <c r="P2048" s="3" t="s">
        <v>6</v>
      </c>
      <c r="Q2048" s="3" t="s">
        <v>6602</v>
      </c>
      <c r="R2048" s="3" t="s">
        <v>6484</v>
      </c>
      <c r="S2048" s="3" t="s">
        <v>6491</v>
      </c>
      <c r="T2048" s="3" t="s">
        <v>7411</v>
      </c>
      <c r="U2048" s="3" t="s">
        <v>154</v>
      </c>
      <c r="V2048" s="3" t="s">
        <v>10935</v>
      </c>
      <c r="W2048" s="3" t="s">
        <v>154</v>
      </c>
      <c r="X2048" s="3" t="s">
        <v>154</v>
      </c>
      <c r="Y2048" s="3" t="s">
        <v>154</v>
      </c>
      <c r="Z2048" s="3" t="s">
        <v>154</v>
      </c>
      <c r="AA2048" s="3" t="s">
        <v>154</v>
      </c>
      <c r="AB2048" s="3" t="s">
        <v>154</v>
      </c>
      <c r="AC2048" s="3" t="s">
        <v>154</v>
      </c>
      <c r="AD2048" s="3" t="s">
        <v>6151</v>
      </c>
      <c r="AE2048" s="3" t="s">
        <v>6151</v>
      </c>
      <c r="AF2048" s="3" t="s">
        <v>154</v>
      </c>
      <c r="AG2048" s="3" t="s">
        <v>154</v>
      </c>
      <c r="AH2048" s="3" t="s">
        <v>6478</v>
      </c>
      <c r="AI2048" s="3" t="s">
        <v>6482</v>
      </c>
      <c r="AJ2048" s="3" t="s">
        <v>6489</v>
      </c>
    </row>
    <row r="2049" spans="1:36" ht="15">
      <c r="A2049" s="10">
        <v>2152</v>
      </c>
      <c r="B2049" t="str">
        <f>IF(K2049="总计","",INDEX(主数据!A:AD,MATCH(J2049,主数据!A:A,0),9))</f>
        <v>环渤海大区公司</v>
      </c>
      <c r="C2049" t="str">
        <f>IF(K2049="","",INDEX(主数据!A:AD,MATCH(J2049,主数据!A:A,0),11))</f>
        <v>天津南区</v>
      </c>
      <c r="D2049" t="str">
        <f t="shared" si="124"/>
        <v>TJ64自来水费（简易征收）标准方式7.90</v>
      </c>
      <c r="E2049" s="13" t="str">
        <f t="shared" si="126"/>
        <v>7.90</v>
      </c>
      <c r="F2049" s="13" t="str">
        <f>IF(E2049="","",IFERROR(IF(IF(K2049="","",INDEX(收费标合同信息维护!A:Q,MATCH(D2049,收费标合同信息维护!J:J,0),10))=D2049,"有","无"),"无"))</f>
        <v>无</v>
      </c>
      <c r="G2049" s="13" t="str">
        <f t="shared" si="125"/>
        <v/>
      </c>
      <c r="H2049" s="13" t="str">
        <f t="shared" si="127"/>
        <v/>
      </c>
      <c r="I2049" s="13" t="str">
        <f>IF(G2049="","",IFERROR(IF(IF(K2049="","",INDEX(收费标合同信息维护!A:Q,MATCH(G2049,收费标合同信息维护!M:M,0),13))=G2049,"有","无"),"无"))</f>
        <v/>
      </c>
      <c r="J2049" s="3" t="s">
        <v>4528</v>
      </c>
      <c r="K2049" s="3" t="s">
        <v>10912</v>
      </c>
      <c r="L2049" s="3" t="s">
        <v>6615</v>
      </c>
      <c r="M2049" s="3" t="s">
        <v>6616</v>
      </c>
      <c r="N2049" s="3" t="s">
        <v>6603</v>
      </c>
      <c r="O2049" s="3" t="s">
        <v>6478</v>
      </c>
      <c r="P2049" s="3" t="s">
        <v>10936</v>
      </c>
      <c r="Q2049" s="3" t="s">
        <v>6723</v>
      </c>
      <c r="R2049" s="3" t="s">
        <v>6484</v>
      </c>
      <c r="S2049" s="3" t="s">
        <v>6491</v>
      </c>
      <c r="T2049" s="3" t="s">
        <v>7127</v>
      </c>
      <c r="U2049" s="3" t="s">
        <v>154</v>
      </c>
      <c r="V2049" s="3" t="s">
        <v>10937</v>
      </c>
      <c r="W2049" s="3" t="s">
        <v>154</v>
      </c>
      <c r="X2049" s="3" t="s">
        <v>154</v>
      </c>
      <c r="Y2049" s="3" t="s">
        <v>154</v>
      </c>
      <c r="Z2049" s="3" t="s">
        <v>154</v>
      </c>
      <c r="AA2049" s="3" t="s">
        <v>154</v>
      </c>
      <c r="AB2049" s="3" t="s">
        <v>154</v>
      </c>
      <c r="AC2049" s="3" t="s">
        <v>154</v>
      </c>
      <c r="AD2049" s="3" t="s">
        <v>6151</v>
      </c>
      <c r="AE2049" s="3" t="s">
        <v>6151</v>
      </c>
      <c r="AF2049" s="3" t="s">
        <v>154</v>
      </c>
      <c r="AG2049" s="3" t="s">
        <v>154</v>
      </c>
      <c r="AH2049" s="3" t="s">
        <v>6478</v>
      </c>
      <c r="AI2049" s="3" t="s">
        <v>6482</v>
      </c>
      <c r="AJ2049" s="3" t="s">
        <v>6489</v>
      </c>
    </row>
    <row r="2050" spans="1:36" ht="15">
      <c r="A2050" s="10">
        <v>2153</v>
      </c>
      <c r="B2050" t="str">
        <f>IF(K2050="总计","",INDEX(主数据!A:AD,MATCH(J2050,主数据!A:A,0),9))</f>
        <v>环渤海大区公司</v>
      </c>
      <c r="C2050" t="str">
        <f>IF(K2050="","",INDEX(主数据!A:AD,MATCH(J2050,主数据!A:A,0),11))</f>
        <v>天津南区</v>
      </c>
      <c r="D2050" t="str">
        <f t="shared" ref="D2050:D2113" si="128">J2050&amp;M2050&amp;R2050&amp;E2050</f>
        <v>TJ64电费（充值型）直接录入</v>
      </c>
      <c r="E2050" s="13" t="str">
        <f t="shared" si="126"/>
        <v/>
      </c>
      <c r="F2050" s="13" t="str">
        <f>IF(E2050="","",IFERROR(IF(IF(K2050="","",INDEX(收费标合同信息维护!A:Q,MATCH(D2050,收费标合同信息维护!J:J,0),10))=D2050,"有","无"),"无"))</f>
        <v/>
      </c>
      <c r="G2050" s="13" t="str">
        <f t="shared" ref="G2050:G2113" si="129">IF(W2050="","",J2050&amp;M2050&amp;R2050&amp;H2050)</f>
        <v/>
      </c>
      <c r="H2050" s="13" t="str">
        <f t="shared" si="127"/>
        <v/>
      </c>
      <c r="I2050" s="13" t="str">
        <f>IF(G2050="","",IFERROR(IF(IF(K2050="","",INDEX(收费标合同信息维护!A:Q,MATCH(G2050,收费标合同信息维护!M:M,0),13))=G2050,"有","无"),"无"))</f>
        <v/>
      </c>
      <c r="J2050" s="3" t="s">
        <v>4528</v>
      </c>
      <c r="K2050" s="3" t="s">
        <v>10912</v>
      </c>
      <c r="L2050" s="3" t="s">
        <v>6733</v>
      </c>
      <c r="M2050" s="3" t="s">
        <v>6734</v>
      </c>
      <c r="N2050" s="3" t="s">
        <v>6477</v>
      </c>
      <c r="O2050" s="3" t="s">
        <v>6478</v>
      </c>
      <c r="P2050" s="3" t="s">
        <v>3</v>
      </c>
      <c r="Q2050" s="3" t="s">
        <v>6734</v>
      </c>
      <c r="R2050" s="3" t="s">
        <v>6479</v>
      </c>
      <c r="S2050" s="3" t="s">
        <v>6480</v>
      </c>
      <c r="T2050" s="3" t="s">
        <v>7411</v>
      </c>
      <c r="U2050" s="3" t="s">
        <v>154</v>
      </c>
      <c r="V2050" s="3" t="s">
        <v>154</v>
      </c>
      <c r="W2050" s="3" t="s">
        <v>154</v>
      </c>
      <c r="X2050" s="3" t="s">
        <v>154</v>
      </c>
      <c r="Y2050" s="3" t="s">
        <v>154</v>
      </c>
      <c r="Z2050" s="3" t="s">
        <v>154</v>
      </c>
      <c r="AA2050" s="3" t="s">
        <v>154</v>
      </c>
      <c r="AB2050" s="3" t="s">
        <v>154</v>
      </c>
      <c r="AC2050" s="3" t="s">
        <v>154</v>
      </c>
      <c r="AD2050" s="3" t="s">
        <v>6151</v>
      </c>
      <c r="AE2050" s="3" t="s">
        <v>6151</v>
      </c>
      <c r="AF2050" s="3" t="s">
        <v>154</v>
      </c>
      <c r="AG2050" s="3" t="s">
        <v>154</v>
      </c>
      <c r="AH2050" s="3" t="s">
        <v>6478</v>
      </c>
      <c r="AI2050" s="3" t="s">
        <v>6482</v>
      </c>
      <c r="AJ2050" s="3" t="s">
        <v>6489</v>
      </c>
    </row>
    <row r="2051" spans="1:36" ht="30">
      <c r="A2051" s="10">
        <v>2154</v>
      </c>
      <c r="B2051" t="str">
        <f>IF(K2051="总计","",INDEX(主数据!A:AD,MATCH(J2051,主数据!A:A,0),9))</f>
        <v>环渤海大区公司</v>
      </c>
      <c r="C2051" t="str">
        <f>IF(K2051="","",INDEX(主数据!A:AD,MATCH(J2051,主数据!A:A,0),11))</f>
        <v>天津南区</v>
      </c>
      <c r="D2051" t="str">
        <f t="shared" si="128"/>
        <v>TJ64自来水费（充值型-简易征收）直接录入</v>
      </c>
      <c r="E2051" s="13" t="str">
        <f t="shared" ref="E2051:E2114" si="130">TEXT(IF(V2051="","",--V2051),"0.00")</f>
        <v/>
      </c>
      <c r="F2051" s="13" t="str">
        <f>IF(E2051="","",IFERROR(IF(IF(K2051="","",INDEX(收费标合同信息维护!A:Q,MATCH(D2051,收费标合同信息维护!J:J,0),10))=D2051,"有","无"),"无"))</f>
        <v/>
      </c>
      <c r="G2051" s="13" t="str">
        <f t="shared" si="129"/>
        <v/>
      </c>
      <c r="H2051" s="13" t="str">
        <f t="shared" ref="H2051:H2114" si="131">TEXT(IF(W2051="","",--W2051),"0.00")</f>
        <v/>
      </c>
      <c r="I2051" s="13" t="str">
        <f>IF(G2051="","",IFERROR(IF(IF(K2051="","",INDEX(收费标合同信息维护!A:Q,MATCH(G2051,收费标合同信息维护!M:M,0),13))=G2051,"有","无"),"无"))</f>
        <v/>
      </c>
      <c r="J2051" s="3" t="s">
        <v>4528</v>
      </c>
      <c r="K2051" s="3" t="s">
        <v>10912</v>
      </c>
      <c r="L2051" s="3" t="s">
        <v>6966</v>
      </c>
      <c r="M2051" s="3" t="s">
        <v>6967</v>
      </c>
      <c r="N2051" s="3" t="s">
        <v>6477</v>
      </c>
      <c r="O2051" s="3" t="s">
        <v>6478</v>
      </c>
      <c r="P2051" s="3" t="s">
        <v>2</v>
      </c>
      <c r="Q2051" s="3" t="s">
        <v>10938</v>
      </c>
      <c r="R2051" s="3" t="s">
        <v>6479</v>
      </c>
      <c r="S2051" s="3" t="s">
        <v>6480</v>
      </c>
      <c r="T2051" s="3" t="s">
        <v>7411</v>
      </c>
      <c r="U2051" s="3" t="s">
        <v>154</v>
      </c>
      <c r="V2051" s="3" t="s">
        <v>154</v>
      </c>
      <c r="W2051" s="3" t="s">
        <v>154</v>
      </c>
      <c r="X2051" s="3" t="s">
        <v>154</v>
      </c>
      <c r="Y2051" s="3" t="s">
        <v>154</v>
      </c>
      <c r="Z2051" s="3" t="s">
        <v>154</v>
      </c>
      <c r="AA2051" s="3" t="s">
        <v>154</v>
      </c>
      <c r="AB2051" s="3" t="s">
        <v>154</v>
      </c>
      <c r="AC2051" s="3" t="s">
        <v>154</v>
      </c>
      <c r="AD2051" s="3" t="s">
        <v>6151</v>
      </c>
      <c r="AE2051" s="3" t="s">
        <v>6151</v>
      </c>
      <c r="AF2051" s="3" t="s">
        <v>154</v>
      </c>
      <c r="AG2051" s="3" t="s">
        <v>154</v>
      </c>
      <c r="AH2051" s="3" t="s">
        <v>6478</v>
      </c>
      <c r="AI2051" s="3" t="s">
        <v>6482</v>
      </c>
      <c r="AJ2051" s="3" t="s">
        <v>6033</v>
      </c>
    </row>
    <row r="2052" spans="1:36" ht="15">
      <c r="A2052" s="10">
        <v>2155</v>
      </c>
      <c r="B2052" t="str">
        <f>IF(K2052="总计","",INDEX(主数据!A:AD,MATCH(J2052,主数据!A:A,0),9))</f>
        <v>环渤海大区公司</v>
      </c>
      <c r="C2052" t="str">
        <f>IF(K2052="","",INDEX(主数据!A:AD,MATCH(J2052,主数据!A:A,0),11))</f>
        <v>天津南区</v>
      </c>
      <c r="D2052" t="str">
        <f t="shared" si="128"/>
        <v>TJ64代收代付其他费用直接录入</v>
      </c>
      <c r="E2052" s="13" t="str">
        <f t="shared" si="130"/>
        <v/>
      </c>
      <c r="F2052" s="13" t="str">
        <f>IF(E2052="","",IFERROR(IF(IF(K2052="","",INDEX(收费标合同信息维护!A:Q,MATCH(D2052,收费标合同信息维护!J:J,0),10))=D2052,"有","无"),"无"))</f>
        <v/>
      </c>
      <c r="G2052" s="13" t="str">
        <f t="shared" si="129"/>
        <v/>
      </c>
      <c r="H2052" s="13" t="str">
        <f t="shared" si="131"/>
        <v/>
      </c>
      <c r="I2052" s="13" t="str">
        <f>IF(G2052="","",IFERROR(IF(IF(K2052="","",INDEX(收费标合同信息维护!A:Q,MATCH(G2052,收费标合同信息维护!M:M,0),13))=G2052,"有","无"),"无"))</f>
        <v/>
      </c>
      <c r="J2052" s="3" t="s">
        <v>4528</v>
      </c>
      <c r="K2052" s="3" t="s">
        <v>10912</v>
      </c>
      <c r="L2052" s="3" t="s">
        <v>6620</v>
      </c>
      <c r="M2052" s="3" t="s">
        <v>6621</v>
      </c>
      <c r="N2052" s="3" t="s">
        <v>6477</v>
      </c>
      <c r="O2052" s="3" t="s">
        <v>6478</v>
      </c>
      <c r="P2052" s="3" t="s">
        <v>9</v>
      </c>
      <c r="Q2052" s="3" t="s">
        <v>10939</v>
      </c>
      <c r="R2052" s="3" t="s">
        <v>6479</v>
      </c>
      <c r="S2052" s="3" t="s">
        <v>6480</v>
      </c>
      <c r="T2052" s="3" t="s">
        <v>8145</v>
      </c>
      <c r="U2052" s="3" t="s">
        <v>6716</v>
      </c>
      <c r="V2052" s="3" t="s">
        <v>154</v>
      </c>
      <c r="W2052" s="3" t="s">
        <v>154</v>
      </c>
      <c r="X2052" s="3" t="s">
        <v>154</v>
      </c>
      <c r="Y2052" s="3" t="s">
        <v>154</v>
      </c>
      <c r="Z2052" s="3" t="s">
        <v>154</v>
      </c>
      <c r="AA2052" s="3" t="s">
        <v>154</v>
      </c>
      <c r="AB2052" s="3" t="s">
        <v>154</v>
      </c>
      <c r="AC2052" s="3" t="s">
        <v>154</v>
      </c>
      <c r="AD2052" s="3" t="s">
        <v>6151</v>
      </c>
      <c r="AE2052" s="3" t="s">
        <v>6151</v>
      </c>
      <c r="AF2052" s="3" t="s">
        <v>154</v>
      </c>
      <c r="AG2052" s="3" t="s">
        <v>154</v>
      </c>
      <c r="AH2052" s="3" t="s">
        <v>6478</v>
      </c>
      <c r="AI2052" s="3" t="s">
        <v>6482</v>
      </c>
      <c r="AJ2052" s="3" t="s">
        <v>6489</v>
      </c>
    </row>
    <row r="2053" spans="1:36" ht="15">
      <c r="A2053" s="10">
        <v>2156</v>
      </c>
      <c r="B2053" t="str">
        <f>IF(K2053="总计","",INDEX(主数据!A:AD,MATCH(J2053,主数据!A:A,0),9))</f>
        <v>环渤海大区公司</v>
      </c>
      <c r="C2053" t="str">
        <f>IF(K2053="","",INDEX(主数据!A:AD,MATCH(J2053,主数据!A:A,0),11))</f>
        <v>天津南区</v>
      </c>
      <c r="D2053" t="str">
        <f t="shared" si="128"/>
        <v>TJ64空置物业费直接录入</v>
      </c>
      <c r="E2053" s="13" t="str">
        <f t="shared" si="130"/>
        <v/>
      </c>
      <c r="F2053" s="13" t="str">
        <f>IF(E2053="","",IFERROR(IF(IF(K2053="","",INDEX(收费标合同信息维护!A:Q,MATCH(D2053,收费标合同信息维护!J:J,0),10))=D2053,"有","无"),"无"))</f>
        <v/>
      </c>
      <c r="G2053" s="13" t="str">
        <f t="shared" si="129"/>
        <v/>
      </c>
      <c r="H2053" s="13" t="str">
        <f t="shared" si="131"/>
        <v/>
      </c>
      <c r="I2053" s="13" t="str">
        <f>IF(G2053="","",IFERROR(IF(IF(K2053="","",INDEX(收费标合同信息维护!A:Q,MATCH(G2053,收费标合同信息维护!M:M,0),13))=G2053,"有","无"),"无"))</f>
        <v/>
      </c>
      <c r="J2053" s="3" t="s">
        <v>4528</v>
      </c>
      <c r="K2053" s="3" t="s">
        <v>10912</v>
      </c>
      <c r="L2053" s="3" t="s">
        <v>6580</v>
      </c>
      <c r="M2053" s="3" t="s">
        <v>6581</v>
      </c>
      <c r="N2053" s="3" t="s">
        <v>6477</v>
      </c>
      <c r="O2053" s="3" t="s">
        <v>6478</v>
      </c>
      <c r="P2053" s="3" t="s">
        <v>4</v>
      </c>
      <c r="Q2053" s="3" t="s">
        <v>6581</v>
      </c>
      <c r="R2053" s="3" t="s">
        <v>6479</v>
      </c>
      <c r="S2053" s="3" t="s">
        <v>6480</v>
      </c>
      <c r="T2053" s="3" t="s">
        <v>7411</v>
      </c>
      <c r="U2053" s="3" t="s">
        <v>154</v>
      </c>
      <c r="V2053" s="3" t="s">
        <v>154</v>
      </c>
      <c r="W2053" s="3" t="s">
        <v>154</v>
      </c>
      <c r="X2053" s="3" t="s">
        <v>154</v>
      </c>
      <c r="Y2053" s="3" t="s">
        <v>154</v>
      </c>
      <c r="Z2053" s="3" t="s">
        <v>154</v>
      </c>
      <c r="AA2053" s="3" t="s">
        <v>154</v>
      </c>
      <c r="AB2053" s="3" t="s">
        <v>154</v>
      </c>
      <c r="AC2053" s="3" t="s">
        <v>154</v>
      </c>
      <c r="AD2053" s="3" t="s">
        <v>6151</v>
      </c>
      <c r="AE2053" s="3" t="s">
        <v>6151</v>
      </c>
      <c r="AF2053" s="3" t="s">
        <v>154</v>
      </c>
      <c r="AG2053" s="3" t="s">
        <v>154</v>
      </c>
      <c r="AH2053" s="3" t="s">
        <v>6478</v>
      </c>
      <c r="AI2053" s="3" t="s">
        <v>6482</v>
      </c>
      <c r="AJ2053" s="3" t="s">
        <v>6489</v>
      </c>
    </row>
    <row r="2054" spans="1:36" ht="15">
      <c r="A2054" s="10">
        <v>2157</v>
      </c>
      <c r="B2054" t="str">
        <f>IF(K2054="总计","",INDEX(主数据!A:AD,MATCH(J2054,主数据!A:A,0),9))</f>
        <v>环渤海大区公司</v>
      </c>
      <c r="C2054" t="str">
        <f>IF(K2054="","",INDEX(主数据!A:AD,MATCH(J2054,主数据!A:A,0),11))</f>
        <v>天津南区</v>
      </c>
      <c r="D2054" t="str">
        <f t="shared" si="128"/>
        <v>TJ64空置物业费定额</v>
      </c>
      <c r="E2054" s="13" t="str">
        <f t="shared" si="130"/>
        <v/>
      </c>
      <c r="F2054" s="13" t="str">
        <f>IF(E2054="","",IFERROR(IF(IF(K2054="","",INDEX(收费标合同信息维护!A:Q,MATCH(D2054,收费标合同信息维护!J:J,0),10))=D2054,"有","无"),"无"))</f>
        <v/>
      </c>
      <c r="G2054" s="13" t="str">
        <f t="shared" si="129"/>
        <v>TJ64空置物业费定额55000.00</v>
      </c>
      <c r="H2054" s="13" t="str">
        <f t="shared" si="131"/>
        <v>55000.00</v>
      </c>
      <c r="I2054" s="13" t="str">
        <f>IF(G2054="","",IFERROR(IF(IF(K2054="","",INDEX(收费标合同信息维护!A:Q,MATCH(G2054,收费标合同信息维护!M:M,0),13))=G2054,"有","无"),"无"))</f>
        <v>无</v>
      </c>
      <c r="J2054" s="3" t="s">
        <v>4528</v>
      </c>
      <c r="K2054" s="3" t="s">
        <v>10912</v>
      </c>
      <c r="L2054" s="3" t="s">
        <v>6580</v>
      </c>
      <c r="M2054" s="3" t="s">
        <v>6581</v>
      </c>
      <c r="N2054" s="3" t="s">
        <v>6477</v>
      </c>
      <c r="O2054" s="3" t="s">
        <v>6478</v>
      </c>
      <c r="P2054" s="3" t="s">
        <v>10940</v>
      </c>
      <c r="Q2054" s="3" t="s">
        <v>10941</v>
      </c>
      <c r="R2054" s="3" t="s">
        <v>6490</v>
      </c>
      <c r="S2054" s="3" t="s">
        <v>6491</v>
      </c>
      <c r="T2054" s="3" t="s">
        <v>6537</v>
      </c>
      <c r="U2054" s="3" t="s">
        <v>154</v>
      </c>
      <c r="V2054" s="3" t="s">
        <v>154</v>
      </c>
      <c r="W2054" s="3" t="s">
        <v>10942</v>
      </c>
      <c r="X2054" s="3" t="s">
        <v>154</v>
      </c>
      <c r="Y2054" s="3" t="s">
        <v>154</v>
      </c>
      <c r="Z2054" s="3" t="s">
        <v>154</v>
      </c>
      <c r="AA2054" s="3" t="s">
        <v>154</v>
      </c>
      <c r="AB2054" s="3" t="s">
        <v>154</v>
      </c>
      <c r="AC2054" s="3" t="s">
        <v>154</v>
      </c>
      <c r="AD2054" s="3" t="s">
        <v>6151</v>
      </c>
      <c r="AE2054" s="3" t="s">
        <v>6151</v>
      </c>
      <c r="AF2054" s="3" t="s">
        <v>154</v>
      </c>
      <c r="AG2054" s="3" t="s">
        <v>154</v>
      </c>
      <c r="AH2054" s="3" t="s">
        <v>6478</v>
      </c>
      <c r="AI2054" s="3" t="s">
        <v>6482</v>
      </c>
      <c r="AJ2054" s="3" t="s">
        <v>6033</v>
      </c>
    </row>
    <row r="2055" spans="1:36" ht="15">
      <c r="A2055" s="10">
        <v>2158</v>
      </c>
      <c r="B2055" t="str">
        <f>IF(K2055="总计","",INDEX(主数据!A:AD,MATCH(J2055,主数据!A:A,0),9))</f>
        <v>环渤海大区公司</v>
      </c>
      <c r="C2055" t="str">
        <f>IF(K2055="","",INDEX(主数据!A:AD,MATCH(J2055,主数据!A:A,0),11))</f>
        <v>天津东区</v>
      </c>
      <c r="D2055" t="str">
        <f t="shared" si="128"/>
        <v>TJ74物业服务费直接录入</v>
      </c>
      <c r="E2055" s="13" t="str">
        <f t="shared" si="130"/>
        <v/>
      </c>
      <c r="F2055" s="13" t="str">
        <f>IF(E2055="","",IFERROR(IF(IF(K2055="","",INDEX(收费标合同信息维护!A:Q,MATCH(D2055,收费标合同信息维护!J:J,0),10))=D2055,"有","无"),"无"))</f>
        <v/>
      </c>
      <c r="G2055" s="13" t="str">
        <f t="shared" si="129"/>
        <v/>
      </c>
      <c r="H2055" s="13" t="str">
        <f t="shared" si="131"/>
        <v/>
      </c>
      <c r="I2055" s="13" t="str">
        <f>IF(G2055="","",IFERROR(IF(IF(K2055="","",INDEX(收费标合同信息维护!A:Q,MATCH(G2055,收费标合同信息维护!M:M,0),13))=G2055,"有","无"),"无"))</f>
        <v/>
      </c>
      <c r="J2055" s="3" t="s">
        <v>3339</v>
      </c>
      <c r="K2055" s="3" t="s">
        <v>10943</v>
      </c>
      <c r="L2055" s="3" t="s">
        <v>6025</v>
      </c>
      <c r="M2055" s="3" t="s">
        <v>6026</v>
      </c>
      <c r="N2055" s="3" t="s">
        <v>6477</v>
      </c>
      <c r="O2055" s="3" t="s">
        <v>6478</v>
      </c>
      <c r="P2055" s="3" t="s">
        <v>10944</v>
      </c>
      <c r="Q2055" s="3" t="s">
        <v>10945</v>
      </c>
      <c r="R2055" s="3" t="s">
        <v>6479</v>
      </c>
      <c r="S2055" s="3" t="s">
        <v>6480</v>
      </c>
      <c r="T2055" s="3" t="s">
        <v>10946</v>
      </c>
      <c r="U2055" s="3" t="s">
        <v>154</v>
      </c>
      <c r="V2055" s="3" t="s">
        <v>154</v>
      </c>
      <c r="W2055" s="3" t="s">
        <v>154</v>
      </c>
      <c r="X2055" s="3" t="s">
        <v>154</v>
      </c>
      <c r="Y2055" s="3" t="s">
        <v>154</v>
      </c>
      <c r="Z2055" s="3" t="s">
        <v>154</v>
      </c>
      <c r="AA2055" s="3" t="s">
        <v>154</v>
      </c>
      <c r="AB2055" s="3" t="s">
        <v>154</v>
      </c>
      <c r="AC2055" s="3" t="s">
        <v>154</v>
      </c>
      <c r="AD2055" s="3" t="s">
        <v>6151</v>
      </c>
      <c r="AE2055" s="3" t="s">
        <v>6151</v>
      </c>
      <c r="AF2055" s="3" t="s">
        <v>154</v>
      </c>
      <c r="AG2055" s="3" t="s">
        <v>154</v>
      </c>
      <c r="AH2055" s="3" t="s">
        <v>6478</v>
      </c>
      <c r="AI2055" s="3" t="s">
        <v>6482</v>
      </c>
      <c r="AJ2055" s="3" t="s">
        <v>6489</v>
      </c>
    </row>
    <row r="2056" spans="1:36" ht="15">
      <c r="A2056" s="10">
        <v>2159</v>
      </c>
      <c r="B2056" t="str">
        <f>IF(K2056="总计","",INDEX(主数据!A:AD,MATCH(J2056,主数据!A:A,0),9))</f>
        <v>环渤海大区公司</v>
      </c>
      <c r="C2056" t="str">
        <f>IF(K2056="","",INDEX(主数据!A:AD,MATCH(J2056,主数据!A:A,0),11))</f>
        <v>天津东区</v>
      </c>
      <c r="D2056" t="str">
        <f t="shared" si="128"/>
        <v>TJ74物业服务费直接录入</v>
      </c>
      <c r="E2056" s="13" t="str">
        <f t="shared" si="130"/>
        <v/>
      </c>
      <c r="F2056" s="13" t="str">
        <f>IF(E2056="","",IFERROR(IF(IF(K2056="","",INDEX(收费标合同信息维护!A:Q,MATCH(D2056,收费标合同信息维护!J:J,0),10))=D2056,"有","无"),"无"))</f>
        <v/>
      </c>
      <c r="G2056" s="13" t="str">
        <f t="shared" si="129"/>
        <v/>
      </c>
      <c r="H2056" s="13" t="str">
        <f t="shared" si="131"/>
        <v/>
      </c>
      <c r="I2056" s="13" t="str">
        <f>IF(G2056="","",IFERROR(IF(IF(K2056="","",INDEX(收费标合同信息维护!A:Q,MATCH(G2056,收费标合同信息维护!M:M,0),13))=G2056,"有","无"),"无"))</f>
        <v/>
      </c>
      <c r="J2056" s="3" t="s">
        <v>3339</v>
      </c>
      <c r="K2056" s="3" t="s">
        <v>10943</v>
      </c>
      <c r="L2056" s="3" t="s">
        <v>6025</v>
      </c>
      <c r="M2056" s="3" t="s">
        <v>6026</v>
      </c>
      <c r="N2056" s="3" t="s">
        <v>6477</v>
      </c>
      <c r="O2056" s="3" t="s">
        <v>6478</v>
      </c>
      <c r="P2056" s="3" t="s">
        <v>10947</v>
      </c>
      <c r="Q2056" s="3" t="s">
        <v>10948</v>
      </c>
      <c r="R2056" s="3" t="s">
        <v>6479</v>
      </c>
      <c r="S2056" s="3" t="s">
        <v>6480</v>
      </c>
      <c r="T2056" s="3" t="s">
        <v>10946</v>
      </c>
      <c r="U2056" s="3" t="s">
        <v>154</v>
      </c>
      <c r="V2056" s="3" t="s">
        <v>154</v>
      </c>
      <c r="W2056" s="3" t="s">
        <v>154</v>
      </c>
      <c r="X2056" s="3" t="s">
        <v>154</v>
      </c>
      <c r="Y2056" s="3" t="s">
        <v>154</v>
      </c>
      <c r="Z2056" s="3" t="s">
        <v>154</v>
      </c>
      <c r="AA2056" s="3" t="s">
        <v>154</v>
      </c>
      <c r="AB2056" s="3" t="s">
        <v>154</v>
      </c>
      <c r="AC2056" s="3" t="s">
        <v>154</v>
      </c>
      <c r="AD2056" s="3" t="s">
        <v>6151</v>
      </c>
      <c r="AE2056" s="3" t="s">
        <v>6151</v>
      </c>
      <c r="AF2056" s="3" t="s">
        <v>154</v>
      </c>
      <c r="AG2056" s="3" t="s">
        <v>154</v>
      </c>
      <c r="AH2056" s="3" t="s">
        <v>6478</v>
      </c>
      <c r="AI2056" s="3" t="s">
        <v>6482</v>
      </c>
      <c r="AJ2056" s="3" t="s">
        <v>6034</v>
      </c>
    </row>
    <row r="2057" spans="1:36" ht="30">
      <c r="A2057" s="10">
        <v>2160</v>
      </c>
      <c r="B2057" t="str">
        <f>IF(K2057="总计","",INDEX(主数据!A:AD,MATCH(J2057,主数据!A:A,0),9))</f>
        <v>环渤海大区公司</v>
      </c>
      <c r="C2057" t="str">
        <f>IF(K2057="","",INDEX(主数据!A:AD,MATCH(J2057,主数据!A:A,0),11))</f>
        <v>天津东区</v>
      </c>
      <c r="D2057" t="str">
        <f t="shared" si="128"/>
        <v>TJ74物业服务费标准方式3.60</v>
      </c>
      <c r="E2057" s="13" t="str">
        <f t="shared" si="130"/>
        <v>3.60</v>
      </c>
      <c r="F2057" s="13" t="str">
        <f>IF(E2057="","",IFERROR(IF(IF(K2057="","",INDEX(收费标合同信息维护!A:Q,MATCH(D2057,收费标合同信息维护!J:J,0),10))=D2057,"有","无"),"无"))</f>
        <v>无</v>
      </c>
      <c r="G2057" s="13" t="str">
        <f t="shared" si="129"/>
        <v/>
      </c>
      <c r="H2057" s="13" t="str">
        <f t="shared" si="131"/>
        <v/>
      </c>
      <c r="I2057" s="13" t="str">
        <f>IF(G2057="","",IFERROR(IF(IF(K2057="","",INDEX(收费标合同信息维护!A:Q,MATCH(G2057,收费标合同信息维护!M:M,0),13))=G2057,"有","无"),"无"))</f>
        <v/>
      </c>
      <c r="J2057" s="3" t="s">
        <v>3339</v>
      </c>
      <c r="K2057" s="3" t="s">
        <v>10943</v>
      </c>
      <c r="L2057" s="3" t="s">
        <v>6025</v>
      </c>
      <c r="M2057" s="3" t="s">
        <v>6026</v>
      </c>
      <c r="N2057" s="3" t="s">
        <v>6477</v>
      </c>
      <c r="O2057" s="3" t="s">
        <v>6478</v>
      </c>
      <c r="P2057" s="3" t="s">
        <v>10949</v>
      </c>
      <c r="Q2057" s="3" t="s">
        <v>10950</v>
      </c>
      <c r="R2057" s="3" t="s">
        <v>6484</v>
      </c>
      <c r="S2057" s="3" t="s">
        <v>6491</v>
      </c>
      <c r="T2057" s="3" t="s">
        <v>10946</v>
      </c>
      <c r="U2057" s="3" t="s">
        <v>10951</v>
      </c>
      <c r="V2057" s="3" t="s">
        <v>6876</v>
      </c>
      <c r="W2057" s="3" t="s">
        <v>154</v>
      </c>
      <c r="X2057" s="3" t="s">
        <v>154</v>
      </c>
      <c r="Y2057" s="3" t="s">
        <v>154</v>
      </c>
      <c r="Z2057" s="3" t="s">
        <v>154</v>
      </c>
      <c r="AA2057" s="3" t="s">
        <v>154</v>
      </c>
      <c r="AB2057" s="3" t="s">
        <v>154</v>
      </c>
      <c r="AC2057" s="3" t="s">
        <v>154</v>
      </c>
      <c r="AD2057" s="3" t="s">
        <v>6151</v>
      </c>
      <c r="AE2057" s="3" t="s">
        <v>6151</v>
      </c>
      <c r="AF2057" s="3" t="s">
        <v>6040</v>
      </c>
      <c r="AG2057" s="3" t="s">
        <v>154</v>
      </c>
      <c r="AH2057" s="3" t="s">
        <v>6478</v>
      </c>
      <c r="AI2057" s="3" t="s">
        <v>6482</v>
      </c>
      <c r="AJ2057" s="3" t="s">
        <v>18</v>
      </c>
    </row>
    <row r="2058" spans="1:36" ht="30">
      <c r="A2058" s="10">
        <v>2161</v>
      </c>
      <c r="B2058" t="str">
        <f>IF(K2058="总计","",INDEX(主数据!A:AD,MATCH(J2058,主数据!A:A,0),9))</f>
        <v>环渤海大区公司</v>
      </c>
      <c r="C2058" t="str">
        <f>IF(K2058="","",INDEX(主数据!A:AD,MATCH(J2058,主数据!A:A,0),11))</f>
        <v>天津东区</v>
      </c>
      <c r="D2058" t="str">
        <f t="shared" si="128"/>
        <v>TJ74物业服务费标准方式7.00</v>
      </c>
      <c r="E2058" s="13" t="str">
        <f t="shared" si="130"/>
        <v>7.00</v>
      </c>
      <c r="F2058" s="13" t="str">
        <f>IF(E2058="","",IFERROR(IF(IF(K2058="","",INDEX(收费标合同信息维护!A:Q,MATCH(D2058,收费标合同信息维护!J:J,0),10))=D2058,"有","无"),"无"))</f>
        <v>无</v>
      </c>
      <c r="G2058" s="13" t="str">
        <f t="shared" si="129"/>
        <v/>
      </c>
      <c r="H2058" s="13" t="str">
        <f t="shared" si="131"/>
        <v/>
      </c>
      <c r="I2058" s="13" t="str">
        <f>IF(G2058="","",IFERROR(IF(IF(K2058="","",INDEX(收费标合同信息维护!A:Q,MATCH(G2058,收费标合同信息维护!M:M,0),13))=G2058,"有","无"),"无"))</f>
        <v/>
      </c>
      <c r="J2058" s="3" t="s">
        <v>3339</v>
      </c>
      <c r="K2058" s="3" t="s">
        <v>10943</v>
      </c>
      <c r="L2058" s="3" t="s">
        <v>6025</v>
      </c>
      <c r="M2058" s="3" t="s">
        <v>6026</v>
      </c>
      <c r="N2058" s="3" t="s">
        <v>6477</v>
      </c>
      <c r="O2058" s="3" t="s">
        <v>6478</v>
      </c>
      <c r="P2058" s="3" t="s">
        <v>10952</v>
      </c>
      <c r="Q2058" s="3" t="s">
        <v>10953</v>
      </c>
      <c r="R2058" s="3" t="s">
        <v>6484</v>
      </c>
      <c r="S2058" s="3" t="s">
        <v>6491</v>
      </c>
      <c r="T2058" s="3" t="s">
        <v>10946</v>
      </c>
      <c r="U2058" s="3" t="s">
        <v>8677</v>
      </c>
      <c r="V2058" s="3" t="s">
        <v>8606</v>
      </c>
      <c r="W2058" s="3" t="s">
        <v>154</v>
      </c>
      <c r="X2058" s="3" t="s">
        <v>154</v>
      </c>
      <c r="Y2058" s="3" t="s">
        <v>154</v>
      </c>
      <c r="Z2058" s="3" t="s">
        <v>154</v>
      </c>
      <c r="AA2058" s="3" t="s">
        <v>154</v>
      </c>
      <c r="AB2058" s="3" t="s">
        <v>154</v>
      </c>
      <c r="AC2058" s="3" t="s">
        <v>154</v>
      </c>
      <c r="AD2058" s="3" t="s">
        <v>6151</v>
      </c>
      <c r="AE2058" s="3" t="s">
        <v>6151</v>
      </c>
      <c r="AF2058" s="3" t="s">
        <v>6040</v>
      </c>
      <c r="AG2058" s="3" t="s">
        <v>154</v>
      </c>
      <c r="AH2058" s="3" t="s">
        <v>6478</v>
      </c>
      <c r="AI2058" s="3" t="s">
        <v>6482</v>
      </c>
      <c r="AJ2058" s="3" t="s">
        <v>6489</v>
      </c>
    </row>
    <row r="2059" spans="1:36" ht="15">
      <c r="A2059" s="10">
        <v>2162</v>
      </c>
      <c r="B2059" t="str">
        <f>IF(K2059="总计","",INDEX(主数据!A:AD,MATCH(J2059,主数据!A:A,0),9))</f>
        <v>环渤海大区公司</v>
      </c>
      <c r="C2059" t="str">
        <f>IF(K2059="","",INDEX(主数据!A:AD,MATCH(J2059,主数据!A:A,0),11))</f>
        <v>天津东区</v>
      </c>
      <c r="D2059" t="str">
        <f t="shared" si="128"/>
        <v>TJ74物业服务费直接录入</v>
      </c>
      <c r="E2059" s="13" t="str">
        <f t="shared" si="130"/>
        <v/>
      </c>
      <c r="F2059" s="13" t="str">
        <f>IF(E2059="","",IFERROR(IF(IF(K2059="","",INDEX(收费标合同信息维护!A:Q,MATCH(D2059,收费标合同信息维护!J:J,0),10))=D2059,"有","无"),"无"))</f>
        <v/>
      </c>
      <c r="G2059" s="13" t="str">
        <f t="shared" si="129"/>
        <v/>
      </c>
      <c r="H2059" s="13" t="str">
        <f t="shared" si="131"/>
        <v/>
      </c>
      <c r="I2059" s="13" t="str">
        <f>IF(G2059="","",IFERROR(IF(IF(K2059="","",INDEX(收费标合同信息维护!A:Q,MATCH(G2059,收费标合同信息维护!M:M,0),13))=G2059,"有","无"),"无"))</f>
        <v/>
      </c>
      <c r="J2059" s="3" t="s">
        <v>3339</v>
      </c>
      <c r="K2059" s="3" t="s">
        <v>10943</v>
      </c>
      <c r="L2059" s="3" t="s">
        <v>6025</v>
      </c>
      <c r="M2059" s="3" t="s">
        <v>6026</v>
      </c>
      <c r="N2059" s="3" t="s">
        <v>6477</v>
      </c>
      <c r="O2059" s="3" t="s">
        <v>6478</v>
      </c>
      <c r="P2059" s="3" t="s">
        <v>10954</v>
      </c>
      <c r="Q2059" s="3" t="s">
        <v>9684</v>
      </c>
      <c r="R2059" s="3" t="s">
        <v>6479</v>
      </c>
      <c r="S2059" s="3" t="s">
        <v>6480</v>
      </c>
      <c r="T2059" s="3" t="s">
        <v>7075</v>
      </c>
      <c r="U2059" s="3" t="s">
        <v>154</v>
      </c>
      <c r="V2059" s="3" t="s">
        <v>154</v>
      </c>
      <c r="W2059" s="3" t="s">
        <v>154</v>
      </c>
      <c r="X2059" s="3" t="s">
        <v>154</v>
      </c>
      <c r="Y2059" s="3" t="s">
        <v>154</v>
      </c>
      <c r="Z2059" s="3" t="s">
        <v>154</v>
      </c>
      <c r="AA2059" s="3" t="s">
        <v>154</v>
      </c>
      <c r="AB2059" s="3" t="s">
        <v>154</v>
      </c>
      <c r="AC2059" s="3" t="s">
        <v>154</v>
      </c>
      <c r="AD2059" s="3" t="s">
        <v>6151</v>
      </c>
      <c r="AE2059" s="3" t="s">
        <v>6151</v>
      </c>
      <c r="AF2059" s="3" t="s">
        <v>154</v>
      </c>
      <c r="AG2059" s="3" t="s">
        <v>154</v>
      </c>
      <c r="AH2059" s="3" t="s">
        <v>6478</v>
      </c>
      <c r="AI2059" s="3" t="s">
        <v>6482</v>
      </c>
      <c r="AJ2059" s="3" t="s">
        <v>6033</v>
      </c>
    </row>
    <row r="2060" spans="1:36" ht="15">
      <c r="A2060" s="10">
        <v>2163</v>
      </c>
      <c r="B2060" t="str">
        <f>IF(K2060="总计","",INDEX(主数据!A:AD,MATCH(J2060,主数据!A:A,0),9))</f>
        <v>环渤海大区公司</v>
      </c>
      <c r="C2060" t="str">
        <f>IF(K2060="","",INDEX(主数据!A:AD,MATCH(J2060,主数据!A:A,0),11))</f>
        <v>天津东区</v>
      </c>
      <c r="D2060" t="str">
        <f t="shared" si="128"/>
        <v>TJ74物业服务费定额</v>
      </c>
      <c r="E2060" s="13" t="str">
        <f t="shared" si="130"/>
        <v/>
      </c>
      <c r="F2060" s="13" t="str">
        <f>IF(E2060="","",IFERROR(IF(IF(K2060="","",INDEX(收费标合同信息维护!A:Q,MATCH(D2060,收费标合同信息维护!J:J,0),10))=D2060,"有","无"),"无"))</f>
        <v/>
      </c>
      <c r="G2060" s="13" t="str">
        <f t="shared" si="129"/>
        <v>TJ74物业服务费定额2666.00</v>
      </c>
      <c r="H2060" s="13" t="str">
        <f t="shared" si="131"/>
        <v>2666.00</v>
      </c>
      <c r="I2060" s="13" t="str">
        <f>IF(G2060="","",IFERROR(IF(IF(K2060="","",INDEX(收费标合同信息维护!A:Q,MATCH(G2060,收费标合同信息维护!M:M,0),13))=G2060,"有","无"),"无"))</f>
        <v>无</v>
      </c>
      <c r="J2060" s="3" t="s">
        <v>3339</v>
      </c>
      <c r="K2060" s="3" t="s">
        <v>10943</v>
      </c>
      <c r="L2060" s="3" t="s">
        <v>6025</v>
      </c>
      <c r="M2060" s="3" t="s">
        <v>6026</v>
      </c>
      <c r="N2060" s="3" t="s">
        <v>6477</v>
      </c>
      <c r="O2060" s="3" t="s">
        <v>6478</v>
      </c>
      <c r="P2060" s="3" t="s">
        <v>10955</v>
      </c>
      <c r="Q2060" s="3" t="s">
        <v>10956</v>
      </c>
      <c r="R2060" s="3" t="s">
        <v>6490</v>
      </c>
      <c r="S2060" s="3" t="s">
        <v>6491</v>
      </c>
      <c r="T2060" s="3" t="s">
        <v>6595</v>
      </c>
      <c r="U2060" s="3" t="s">
        <v>154</v>
      </c>
      <c r="V2060" s="3" t="s">
        <v>154</v>
      </c>
      <c r="W2060" s="3" t="s">
        <v>10957</v>
      </c>
      <c r="X2060" s="3" t="s">
        <v>154</v>
      </c>
      <c r="Y2060" s="3" t="s">
        <v>154</v>
      </c>
      <c r="Z2060" s="3" t="s">
        <v>154</v>
      </c>
      <c r="AA2060" s="3" t="s">
        <v>154</v>
      </c>
      <c r="AB2060" s="3" t="s">
        <v>154</v>
      </c>
      <c r="AC2060" s="3" t="s">
        <v>154</v>
      </c>
      <c r="AD2060" s="3" t="s">
        <v>6151</v>
      </c>
      <c r="AE2060" s="3" t="s">
        <v>6151</v>
      </c>
      <c r="AF2060" s="3" t="s">
        <v>154</v>
      </c>
      <c r="AG2060" s="3" t="s">
        <v>154</v>
      </c>
      <c r="AH2060" s="3" t="s">
        <v>6478</v>
      </c>
      <c r="AI2060" s="3" t="s">
        <v>6727</v>
      </c>
      <c r="AJ2060" s="3" t="s">
        <v>6489</v>
      </c>
    </row>
    <row r="2061" spans="1:36" ht="15">
      <c r="A2061" s="10">
        <v>2164</v>
      </c>
      <c r="B2061" t="str">
        <f>IF(K2061="总计","",INDEX(主数据!A:AD,MATCH(J2061,主数据!A:A,0),9))</f>
        <v>环渤海大区公司</v>
      </c>
      <c r="C2061" t="str">
        <f>IF(K2061="","",INDEX(主数据!A:AD,MATCH(J2061,主数据!A:A,0),11))</f>
        <v>天津东区</v>
      </c>
      <c r="D2061" t="str">
        <f t="shared" si="128"/>
        <v>TJ74空置物业费定额</v>
      </c>
      <c r="E2061" s="13" t="str">
        <f t="shared" si="130"/>
        <v/>
      </c>
      <c r="F2061" s="13" t="str">
        <f>IF(E2061="","",IFERROR(IF(IF(K2061="","",INDEX(收费标合同信息维护!A:Q,MATCH(D2061,收费标合同信息维护!J:J,0),10))=D2061,"有","无"),"无"))</f>
        <v/>
      </c>
      <c r="G2061" s="13" t="str">
        <f t="shared" si="129"/>
        <v>TJ74空置物业费定额269743.55</v>
      </c>
      <c r="H2061" s="13" t="str">
        <f t="shared" si="131"/>
        <v>269743.55</v>
      </c>
      <c r="I2061" s="13" t="str">
        <f>IF(G2061="","",IFERROR(IF(IF(K2061="","",INDEX(收费标合同信息维护!A:Q,MATCH(G2061,收费标合同信息维护!M:M,0),13))=G2061,"有","无"),"无"))</f>
        <v>无</v>
      </c>
      <c r="J2061" s="3" t="s">
        <v>3339</v>
      </c>
      <c r="K2061" s="3" t="s">
        <v>10943</v>
      </c>
      <c r="L2061" s="3" t="s">
        <v>6580</v>
      </c>
      <c r="M2061" s="3" t="s">
        <v>6581</v>
      </c>
      <c r="N2061" s="3" t="s">
        <v>6477</v>
      </c>
      <c r="O2061" s="3" t="s">
        <v>6478</v>
      </c>
      <c r="P2061" s="3" t="s">
        <v>10958</v>
      </c>
      <c r="Q2061" s="3" t="s">
        <v>10959</v>
      </c>
      <c r="R2061" s="3" t="s">
        <v>6490</v>
      </c>
      <c r="S2061" s="3" t="s">
        <v>6491</v>
      </c>
      <c r="T2061" s="3" t="s">
        <v>10960</v>
      </c>
      <c r="U2061" s="3" t="s">
        <v>6801</v>
      </c>
      <c r="V2061" s="3" t="s">
        <v>154</v>
      </c>
      <c r="W2061" s="3" t="s">
        <v>10961</v>
      </c>
      <c r="X2061" s="3" t="s">
        <v>154</v>
      </c>
      <c r="Y2061" s="3" t="s">
        <v>154</v>
      </c>
      <c r="Z2061" s="3" t="s">
        <v>154</v>
      </c>
      <c r="AA2061" s="3" t="s">
        <v>154</v>
      </c>
      <c r="AB2061" s="3" t="s">
        <v>154</v>
      </c>
      <c r="AC2061" s="3" t="s">
        <v>154</v>
      </c>
      <c r="AD2061" s="3" t="s">
        <v>6151</v>
      </c>
      <c r="AE2061" s="3" t="s">
        <v>6151</v>
      </c>
      <c r="AF2061" s="3" t="s">
        <v>6040</v>
      </c>
      <c r="AG2061" s="3" t="s">
        <v>154</v>
      </c>
      <c r="AH2061" s="3" t="s">
        <v>6597</v>
      </c>
      <c r="AI2061" s="3" t="s">
        <v>6482</v>
      </c>
      <c r="AJ2061" s="3" t="s">
        <v>6489</v>
      </c>
    </row>
    <row r="2062" spans="1:36" ht="15">
      <c r="A2062" s="10">
        <v>2165</v>
      </c>
      <c r="B2062" t="str">
        <f>IF(K2062="总计","",INDEX(主数据!A:AD,MATCH(J2062,主数据!A:A,0),9))</f>
        <v>环渤海大区公司</v>
      </c>
      <c r="C2062" t="str">
        <f>IF(K2062="","",INDEX(主数据!A:AD,MATCH(J2062,主数据!A:A,0),11))</f>
        <v>天津东区</v>
      </c>
      <c r="D2062" t="str">
        <f t="shared" si="128"/>
        <v>TJ74空置物业费定额</v>
      </c>
      <c r="E2062" s="13" t="str">
        <f t="shared" si="130"/>
        <v/>
      </c>
      <c r="F2062" s="13" t="str">
        <f>IF(E2062="","",IFERROR(IF(IF(K2062="","",INDEX(收费标合同信息维护!A:Q,MATCH(D2062,收费标合同信息维护!J:J,0),10))=D2062,"有","无"),"无"))</f>
        <v/>
      </c>
      <c r="G2062" s="13" t="str">
        <f t="shared" si="129"/>
        <v>TJ74空置物业费定额269743.55</v>
      </c>
      <c r="H2062" s="13" t="str">
        <f t="shared" si="131"/>
        <v>269743.55</v>
      </c>
      <c r="I2062" s="13" t="str">
        <f>IF(G2062="","",IFERROR(IF(IF(K2062="","",INDEX(收费标合同信息维护!A:Q,MATCH(G2062,收费标合同信息维护!M:M,0),13))=G2062,"有","无"),"无"))</f>
        <v>无</v>
      </c>
      <c r="J2062" s="3" t="s">
        <v>3339</v>
      </c>
      <c r="K2062" s="3" t="s">
        <v>10943</v>
      </c>
      <c r="L2062" s="3" t="s">
        <v>6580</v>
      </c>
      <c r="M2062" s="3" t="s">
        <v>6581</v>
      </c>
      <c r="N2062" s="3" t="s">
        <v>6477</v>
      </c>
      <c r="O2062" s="3" t="s">
        <v>6478</v>
      </c>
      <c r="P2062" s="3" t="s">
        <v>10962</v>
      </c>
      <c r="Q2062" s="3" t="s">
        <v>10963</v>
      </c>
      <c r="R2062" s="3" t="s">
        <v>6490</v>
      </c>
      <c r="S2062" s="3" t="s">
        <v>6491</v>
      </c>
      <c r="T2062" s="3" t="s">
        <v>10960</v>
      </c>
      <c r="U2062" s="3" t="s">
        <v>6801</v>
      </c>
      <c r="V2062" s="3" t="s">
        <v>154</v>
      </c>
      <c r="W2062" s="3" t="s">
        <v>10961</v>
      </c>
      <c r="X2062" s="3" t="s">
        <v>154</v>
      </c>
      <c r="Y2062" s="3" t="s">
        <v>154</v>
      </c>
      <c r="Z2062" s="3" t="s">
        <v>154</v>
      </c>
      <c r="AA2062" s="3" t="s">
        <v>154</v>
      </c>
      <c r="AB2062" s="3" t="s">
        <v>154</v>
      </c>
      <c r="AC2062" s="3" t="s">
        <v>154</v>
      </c>
      <c r="AD2062" s="3" t="s">
        <v>6151</v>
      </c>
      <c r="AE2062" s="3" t="s">
        <v>6151</v>
      </c>
      <c r="AF2062" s="3" t="s">
        <v>154</v>
      </c>
      <c r="AG2062" s="3" t="s">
        <v>154</v>
      </c>
      <c r="AH2062" s="3" t="s">
        <v>6478</v>
      </c>
      <c r="AI2062" s="3" t="s">
        <v>6482</v>
      </c>
      <c r="AJ2062" s="3" t="s">
        <v>6489</v>
      </c>
    </row>
    <row r="2063" spans="1:36" ht="30">
      <c r="A2063" s="10">
        <v>2166</v>
      </c>
      <c r="B2063" t="str">
        <f>IF(K2063="总计","",INDEX(主数据!A:AD,MATCH(J2063,主数据!A:A,0),9))</f>
        <v>环渤海大区公司</v>
      </c>
      <c r="C2063" t="str">
        <f>IF(K2063="","",INDEX(主数据!A:AD,MATCH(J2063,主数据!A:A,0),11))</f>
        <v>天津东区</v>
      </c>
      <c r="D2063" t="str">
        <f t="shared" si="128"/>
        <v>TJ74销售中心物业费直接录入</v>
      </c>
      <c r="E2063" s="13" t="str">
        <f t="shared" si="130"/>
        <v/>
      </c>
      <c r="F2063" s="13" t="str">
        <f>IF(E2063="","",IFERROR(IF(IF(K2063="","",INDEX(收费标合同信息维护!A:Q,MATCH(D2063,收费标合同信息维护!J:J,0),10))=D2063,"有","无"),"无"))</f>
        <v/>
      </c>
      <c r="G2063" s="13" t="str">
        <f t="shared" si="129"/>
        <v/>
      </c>
      <c r="H2063" s="13" t="str">
        <f t="shared" si="131"/>
        <v/>
      </c>
      <c r="I2063" s="13" t="str">
        <f>IF(G2063="","",IFERROR(IF(IF(K2063="","",INDEX(收费标合同信息维护!A:Q,MATCH(G2063,收费标合同信息维护!M:M,0),13))=G2063,"有","无"),"无"))</f>
        <v/>
      </c>
      <c r="J2063" s="3" t="s">
        <v>3339</v>
      </c>
      <c r="K2063" s="3" t="s">
        <v>10943</v>
      </c>
      <c r="L2063" s="3" t="s">
        <v>6638</v>
      </c>
      <c r="M2063" s="3" t="s">
        <v>6639</v>
      </c>
      <c r="N2063" s="3" t="s">
        <v>6477</v>
      </c>
      <c r="O2063" s="3" t="s">
        <v>6478</v>
      </c>
      <c r="P2063" s="3" t="s">
        <v>10964</v>
      </c>
      <c r="Q2063" s="3" t="s">
        <v>10965</v>
      </c>
      <c r="R2063" s="3" t="s">
        <v>6479</v>
      </c>
      <c r="S2063" s="3" t="s">
        <v>6480</v>
      </c>
      <c r="T2063" s="3" t="s">
        <v>7483</v>
      </c>
      <c r="U2063" s="3" t="s">
        <v>154</v>
      </c>
      <c r="V2063" s="3" t="s">
        <v>154</v>
      </c>
      <c r="W2063" s="3" t="s">
        <v>154</v>
      </c>
      <c r="X2063" s="3" t="s">
        <v>154</v>
      </c>
      <c r="Y2063" s="3" t="s">
        <v>154</v>
      </c>
      <c r="Z2063" s="3" t="s">
        <v>154</v>
      </c>
      <c r="AA2063" s="3" t="s">
        <v>154</v>
      </c>
      <c r="AB2063" s="3" t="s">
        <v>154</v>
      </c>
      <c r="AC2063" s="3" t="s">
        <v>154</v>
      </c>
      <c r="AD2063" s="3" t="s">
        <v>6151</v>
      </c>
      <c r="AE2063" s="3" t="s">
        <v>6151</v>
      </c>
      <c r="AF2063" s="3" t="s">
        <v>154</v>
      </c>
      <c r="AG2063" s="3" t="s">
        <v>154</v>
      </c>
      <c r="AH2063" s="3" t="s">
        <v>6478</v>
      </c>
      <c r="AI2063" s="3" t="s">
        <v>6482</v>
      </c>
      <c r="AJ2063" s="3" t="s">
        <v>6489</v>
      </c>
    </row>
    <row r="2064" spans="1:36" ht="15">
      <c r="A2064" s="10">
        <v>2167</v>
      </c>
      <c r="B2064" t="str">
        <f>IF(K2064="总计","",INDEX(主数据!A:AD,MATCH(J2064,主数据!A:A,0),9))</f>
        <v>环渤海大区公司</v>
      </c>
      <c r="C2064" t="str">
        <f>IF(K2064="","",INDEX(主数据!A:AD,MATCH(J2064,主数据!A:A,0),11))</f>
        <v>天津东区</v>
      </c>
      <c r="D2064" t="str">
        <f t="shared" si="128"/>
        <v>TJ74销售中心物业费定额</v>
      </c>
      <c r="E2064" s="13" t="str">
        <f t="shared" si="130"/>
        <v/>
      </c>
      <c r="F2064" s="13" t="str">
        <f>IF(E2064="","",IFERROR(IF(IF(K2064="","",INDEX(收费标合同信息维护!A:Q,MATCH(D2064,收费标合同信息维护!J:J,0),10))=D2064,"有","无"),"无"))</f>
        <v/>
      </c>
      <c r="G2064" s="13" t="str">
        <f t="shared" si="129"/>
        <v>TJ74销售中心物业费定额59900.00</v>
      </c>
      <c r="H2064" s="13" t="str">
        <f t="shared" si="131"/>
        <v>59900.00</v>
      </c>
      <c r="I2064" s="13" t="str">
        <f>IF(G2064="","",IFERROR(IF(IF(K2064="","",INDEX(收费标合同信息维护!A:Q,MATCH(G2064,收费标合同信息维护!M:M,0),13))=G2064,"有","无"),"无"))</f>
        <v>无</v>
      </c>
      <c r="J2064" s="3" t="s">
        <v>3339</v>
      </c>
      <c r="K2064" s="3" t="s">
        <v>10943</v>
      </c>
      <c r="L2064" s="3" t="s">
        <v>6638</v>
      </c>
      <c r="M2064" s="3" t="s">
        <v>6639</v>
      </c>
      <c r="N2064" s="3" t="s">
        <v>6477</v>
      </c>
      <c r="O2064" s="3" t="s">
        <v>6478</v>
      </c>
      <c r="P2064" s="3" t="s">
        <v>10966</v>
      </c>
      <c r="Q2064" s="3" t="s">
        <v>7491</v>
      </c>
      <c r="R2064" s="3" t="s">
        <v>6490</v>
      </c>
      <c r="S2064" s="3" t="s">
        <v>6491</v>
      </c>
      <c r="T2064" s="3" t="s">
        <v>7483</v>
      </c>
      <c r="U2064" s="3" t="s">
        <v>154</v>
      </c>
      <c r="V2064" s="3" t="s">
        <v>154</v>
      </c>
      <c r="W2064" s="3" t="s">
        <v>10967</v>
      </c>
      <c r="X2064" s="3" t="s">
        <v>154</v>
      </c>
      <c r="Y2064" s="3" t="s">
        <v>154</v>
      </c>
      <c r="Z2064" s="3" t="s">
        <v>154</v>
      </c>
      <c r="AA2064" s="3" t="s">
        <v>154</v>
      </c>
      <c r="AB2064" s="3" t="s">
        <v>154</v>
      </c>
      <c r="AC2064" s="3" t="s">
        <v>154</v>
      </c>
      <c r="AD2064" s="3" t="s">
        <v>6151</v>
      </c>
      <c r="AE2064" s="3" t="s">
        <v>6151</v>
      </c>
      <c r="AF2064" s="3" t="s">
        <v>154</v>
      </c>
      <c r="AG2064" s="3" t="s">
        <v>154</v>
      </c>
      <c r="AH2064" s="3" t="s">
        <v>6478</v>
      </c>
      <c r="AI2064" s="3" t="s">
        <v>6482</v>
      </c>
      <c r="AJ2064" s="3" t="s">
        <v>6489</v>
      </c>
    </row>
    <row r="2065" spans="1:36" ht="30">
      <c r="A2065" s="10">
        <v>2168</v>
      </c>
      <c r="B2065" t="str">
        <f>IF(K2065="总计","",INDEX(主数据!A:AD,MATCH(J2065,主数据!A:A,0),9))</f>
        <v>华西大区公司</v>
      </c>
      <c r="C2065" t="str">
        <f>IF(K2065="","",INDEX(主数据!A:AD,MATCH(J2065,主数据!A:A,0),11))</f>
        <v>乌鲁木齐城区</v>
      </c>
      <c r="D2065" t="str">
        <f t="shared" si="128"/>
        <v>XA41物业服务费标准方式5.00</v>
      </c>
      <c r="E2065" s="13" t="str">
        <f t="shared" si="130"/>
        <v>5.00</v>
      </c>
      <c r="F2065" s="13" t="str">
        <f>IF(E2065="","",IFERROR(IF(IF(K2065="","",INDEX(收费标合同信息维护!A:Q,MATCH(D2065,收费标合同信息维护!J:J,0),10))=D2065,"有","无"),"无"))</f>
        <v>无</v>
      </c>
      <c r="G2065" s="13" t="str">
        <f t="shared" si="129"/>
        <v/>
      </c>
      <c r="H2065" s="13" t="str">
        <f t="shared" si="131"/>
        <v/>
      </c>
      <c r="I2065" s="13" t="str">
        <f>IF(G2065="","",IFERROR(IF(IF(K2065="","",INDEX(收费标合同信息维护!A:Q,MATCH(G2065,收费标合同信息维护!M:M,0),13))=G2065,"有","无"),"无"))</f>
        <v/>
      </c>
      <c r="J2065" s="3" t="s">
        <v>3681</v>
      </c>
      <c r="K2065" s="3" t="s">
        <v>10968</v>
      </c>
      <c r="L2065" s="3" t="s">
        <v>6025</v>
      </c>
      <c r="M2065" s="3" t="s">
        <v>6026</v>
      </c>
      <c r="N2065" s="3" t="s">
        <v>6477</v>
      </c>
      <c r="O2065" s="3" t="s">
        <v>6478</v>
      </c>
      <c r="P2065" s="3" t="s">
        <v>6025</v>
      </c>
      <c r="Q2065" s="3" t="s">
        <v>6685</v>
      </c>
      <c r="R2065" s="3" t="s">
        <v>6484</v>
      </c>
      <c r="S2065" s="3" t="s">
        <v>6491</v>
      </c>
      <c r="T2065" s="3" t="s">
        <v>6506</v>
      </c>
      <c r="U2065" s="3" t="s">
        <v>154</v>
      </c>
      <c r="V2065" s="3" t="s">
        <v>6744</v>
      </c>
      <c r="W2065" s="3" t="s">
        <v>154</v>
      </c>
      <c r="X2065" s="3" t="s">
        <v>154</v>
      </c>
      <c r="Y2065" s="3" t="s">
        <v>154</v>
      </c>
      <c r="Z2065" s="3" t="s">
        <v>154</v>
      </c>
      <c r="AA2065" s="3" t="s">
        <v>154</v>
      </c>
      <c r="AB2065" s="3" t="s">
        <v>154</v>
      </c>
      <c r="AC2065" s="3" t="s">
        <v>154</v>
      </c>
      <c r="AD2065" s="3" t="s">
        <v>6151</v>
      </c>
      <c r="AE2065" s="3" t="s">
        <v>6151</v>
      </c>
      <c r="AF2065" s="3" t="s">
        <v>154</v>
      </c>
      <c r="AG2065" s="3" t="s">
        <v>154</v>
      </c>
      <c r="AH2065" s="3" t="s">
        <v>6478</v>
      </c>
      <c r="AI2065" s="3" t="s">
        <v>6482</v>
      </c>
      <c r="AJ2065" s="3" t="s">
        <v>16780</v>
      </c>
    </row>
    <row r="2066" spans="1:36" ht="15">
      <c r="A2066" s="10">
        <v>2169</v>
      </c>
      <c r="B2066" t="str">
        <f>IF(K2066="总计","",INDEX(主数据!A:AD,MATCH(J2066,主数据!A:A,0),9))</f>
        <v>华北大区公司</v>
      </c>
      <c r="C2066" t="str">
        <f>IF(K2066="","",INDEX(主数据!A:AD,MATCH(J2066,主数据!A:A,0),11))</f>
        <v>银川城区</v>
      </c>
      <c r="D2066" t="str">
        <f t="shared" si="128"/>
        <v>YC12物业服务费标准方式1.35</v>
      </c>
      <c r="E2066" s="13" t="str">
        <f t="shared" si="130"/>
        <v>1.35</v>
      </c>
      <c r="F2066" s="13" t="str">
        <f>IF(E2066="","",IFERROR(IF(IF(K2066="","",INDEX(收费标合同信息维护!A:Q,MATCH(D2066,收费标合同信息维护!J:J,0),10))=D2066,"有","无"),"无"))</f>
        <v>无</v>
      </c>
      <c r="G2066" s="13" t="str">
        <f t="shared" si="129"/>
        <v/>
      </c>
      <c r="H2066" s="13" t="str">
        <f t="shared" si="131"/>
        <v/>
      </c>
      <c r="I2066" s="13" t="str">
        <f>IF(G2066="","",IFERROR(IF(IF(K2066="","",INDEX(收费标合同信息维护!A:Q,MATCH(G2066,收费标合同信息维护!M:M,0),13))=G2066,"有","无"),"无"))</f>
        <v/>
      </c>
      <c r="J2066" s="3" t="s">
        <v>2630</v>
      </c>
      <c r="K2066" s="3" t="s">
        <v>6313</v>
      </c>
      <c r="L2066" s="3" t="s">
        <v>6025</v>
      </c>
      <c r="M2066" s="3" t="s">
        <v>6026</v>
      </c>
      <c r="N2066" s="3" t="s">
        <v>6477</v>
      </c>
      <c r="O2066" s="3" t="s">
        <v>6478</v>
      </c>
      <c r="P2066" s="3" t="s">
        <v>10972</v>
      </c>
      <c r="Q2066" s="3" t="s">
        <v>10972</v>
      </c>
      <c r="R2066" s="3" t="s">
        <v>6484</v>
      </c>
      <c r="S2066" s="3" t="s">
        <v>6491</v>
      </c>
      <c r="T2066" s="3" t="s">
        <v>6506</v>
      </c>
      <c r="U2066" s="3" t="s">
        <v>154</v>
      </c>
      <c r="V2066" s="3" t="s">
        <v>7047</v>
      </c>
      <c r="W2066" s="3" t="s">
        <v>154</v>
      </c>
      <c r="X2066" s="3" t="s">
        <v>154</v>
      </c>
      <c r="Y2066" s="3" t="s">
        <v>154</v>
      </c>
      <c r="Z2066" s="3" t="s">
        <v>154</v>
      </c>
      <c r="AA2066" s="3" t="s">
        <v>154</v>
      </c>
      <c r="AB2066" s="3" t="s">
        <v>154</v>
      </c>
      <c r="AC2066" s="3" t="s">
        <v>154</v>
      </c>
      <c r="AD2066" s="3" t="s">
        <v>6151</v>
      </c>
      <c r="AE2066" s="3" t="s">
        <v>6151</v>
      </c>
      <c r="AF2066" s="3" t="s">
        <v>154</v>
      </c>
      <c r="AG2066" s="3" t="s">
        <v>154</v>
      </c>
      <c r="AH2066" s="3" t="s">
        <v>6478</v>
      </c>
      <c r="AI2066" s="3" t="s">
        <v>6482</v>
      </c>
      <c r="AJ2066" s="3" t="s">
        <v>9413</v>
      </c>
    </row>
    <row r="2067" spans="1:36" ht="15">
      <c r="A2067" s="10">
        <v>2170</v>
      </c>
      <c r="B2067" t="str">
        <f>IF(K2067="总计","",INDEX(主数据!A:AD,MATCH(J2067,主数据!A:A,0),9))</f>
        <v>华北大区公司</v>
      </c>
      <c r="C2067" t="str">
        <f>IF(K2067="","",INDEX(主数据!A:AD,MATCH(J2067,主数据!A:A,0),11))</f>
        <v>银川城区</v>
      </c>
      <c r="D2067" t="str">
        <f t="shared" si="128"/>
        <v>YC12物业服务费标准方式2.80</v>
      </c>
      <c r="E2067" s="13" t="str">
        <f t="shared" si="130"/>
        <v>2.80</v>
      </c>
      <c r="F2067" s="13" t="str">
        <f>IF(E2067="","",IFERROR(IF(IF(K2067="","",INDEX(收费标合同信息维护!A:Q,MATCH(D2067,收费标合同信息维护!J:J,0),10))=D2067,"有","无"),"无"))</f>
        <v>无</v>
      </c>
      <c r="G2067" s="13" t="str">
        <f t="shared" si="129"/>
        <v/>
      </c>
      <c r="H2067" s="13" t="str">
        <f t="shared" si="131"/>
        <v/>
      </c>
      <c r="I2067" s="13" t="str">
        <f>IF(G2067="","",IFERROR(IF(IF(K2067="","",INDEX(收费标合同信息维护!A:Q,MATCH(G2067,收费标合同信息维护!M:M,0),13))=G2067,"有","无"),"无"))</f>
        <v/>
      </c>
      <c r="J2067" s="3" t="s">
        <v>2630</v>
      </c>
      <c r="K2067" s="3" t="s">
        <v>6313</v>
      </c>
      <c r="L2067" s="3" t="s">
        <v>6025</v>
      </c>
      <c r="M2067" s="3" t="s">
        <v>6026</v>
      </c>
      <c r="N2067" s="3" t="s">
        <v>6477</v>
      </c>
      <c r="O2067" s="3" t="s">
        <v>6478</v>
      </c>
      <c r="P2067" s="3" t="s">
        <v>10973</v>
      </c>
      <c r="Q2067" s="3" t="s">
        <v>10973</v>
      </c>
      <c r="R2067" s="3" t="s">
        <v>6484</v>
      </c>
      <c r="S2067" s="3" t="s">
        <v>6491</v>
      </c>
      <c r="T2067" s="3" t="s">
        <v>6506</v>
      </c>
      <c r="U2067" s="3" t="s">
        <v>154</v>
      </c>
      <c r="V2067" s="3" t="s">
        <v>6543</v>
      </c>
      <c r="W2067" s="3" t="s">
        <v>154</v>
      </c>
      <c r="X2067" s="3" t="s">
        <v>154</v>
      </c>
      <c r="Y2067" s="3" t="s">
        <v>154</v>
      </c>
      <c r="Z2067" s="3" t="s">
        <v>154</v>
      </c>
      <c r="AA2067" s="3" t="s">
        <v>154</v>
      </c>
      <c r="AB2067" s="3" t="s">
        <v>154</v>
      </c>
      <c r="AC2067" s="3" t="s">
        <v>154</v>
      </c>
      <c r="AD2067" s="3" t="s">
        <v>6151</v>
      </c>
      <c r="AE2067" s="3" t="s">
        <v>6151</v>
      </c>
      <c r="AF2067" s="3" t="s">
        <v>154</v>
      </c>
      <c r="AG2067" s="3" t="s">
        <v>154</v>
      </c>
      <c r="AH2067" s="3" t="s">
        <v>6478</v>
      </c>
      <c r="AI2067" s="3" t="s">
        <v>6482</v>
      </c>
      <c r="AJ2067" s="3" t="s">
        <v>29</v>
      </c>
    </row>
    <row r="2068" spans="1:36" ht="15">
      <c r="A2068" s="10">
        <v>2171</v>
      </c>
      <c r="B2068" t="str">
        <f>IF(K2068="总计","",INDEX(主数据!A:AD,MATCH(J2068,主数据!A:A,0),9))</f>
        <v>华北大区公司</v>
      </c>
      <c r="C2068" t="str">
        <f>IF(K2068="","",INDEX(主数据!A:AD,MATCH(J2068,主数据!A:A,0),11))</f>
        <v>银川城区</v>
      </c>
      <c r="D2068" t="str">
        <f t="shared" si="128"/>
        <v>YC12物业服务费标准方式1.35</v>
      </c>
      <c r="E2068" s="13" t="str">
        <f t="shared" si="130"/>
        <v>1.35</v>
      </c>
      <c r="F2068" s="13" t="str">
        <f>IF(E2068="","",IFERROR(IF(IF(K2068="","",INDEX(收费标合同信息维护!A:Q,MATCH(D2068,收费标合同信息维护!J:J,0),10))=D2068,"有","无"),"无"))</f>
        <v>无</v>
      </c>
      <c r="G2068" s="13" t="str">
        <f t="shared" si="129"/>
        <v/>
      </c>
      <c r="H2068" s="13" t="str">
        <f t="shared" si="131"/>
        <v/>
      </c>
      <c r="I2068" s="13" t="str">
        <f>IF(G2068="","",IFERROR(IF(IF(K2068="","",INDEX(收费标合同信息维护!A:Q,MATCH(G2068,收费标合同信息维护!M:M,0),13))=G2068,"有","无"),"无"))</f>
        <v/>
      </c>
      <c r="J2068" s="3" t="s">
        <v>2630</v>
      </c>
      <c r="K2068" s="3" t="s">
        <v>6313</v>
      </c>
      <c r="L2068" s="3" t="s">
        <v>6025</v>
      </c>
      <c r="M2068" s="3" t="s">
        <v>6026</v>
      </c>
      <c r="N2068" s="3" t="s">
        <v>6477</v>
      </c>
      <c r="O2068" s="3" t="s">
        <v>6478</v>
      </c>
      <c r="P2068" s="3" t="s">
        <v>10974</v>
      </c>
      <c r="Q2068" s="3" t="s">
        <v>10975</v>
      </c>
      <c r="R2068" s="3" t="s">
        <v>6484</v>
      </c>
      <c r="S2068" s="3" t="s">
        <v>7050</v>
      </c>
      <c r="T2068" s="3" t="s">
        <v>10976</v>
      </c>
      <c r="U2068" s="3" t="s">
        <v>10977</v>
      </c>
      <c r="V2068" s="3" t="s">
        <v>7047</v>
      </c>
      <c r="W2068" s="3" t="s">
        <v>154</v>
      </c>
      <c r="X2068" s="3" t="s">
        <v>154</v>
      </c>
      <c r="Y2068" s="3" t="s">
        <v>154</v>
      </c>
      <c r="Z2068" s="3" t="s">
        <v>154</v>
      </c>
      <c r="AA2068" s="3" t="s">
        <v>154</v>
      </c>
      <c r="AB2068" s="3" t="s">
        <v>154</v>
      </c>
      <c r="AC2068" s="3" t="s">
        <v>154</v>
      </c>
      <c r="AD2068" s="3" t="s">
        <v>6151</v>
      </c>
      <c r="AE2068" s="3" t="s">
        <v>6151</v>
      </c>
      <c r="AF2068" s="3" t="s">
        <v>6040</v>
      </c>
      <c r="AG2068" s="3" t="s">
        <v>154</v>
      </c>
      <c r="AH2068" s="3" t="s">
        <v>6478</v>
      </c>
      <c r="AI2068" s="3" t="s">
        <v>6482</v>
      </c>
      <c r="AJ2068" s="3" t="s">
        <v>6489</v>
      </c>
    </row>
    <row r="2069" spans="1:36" ht="15">
      <c r="A2069" s="10">
        <v>2172</v>
      </c>
      <c r="B2069" t="str">
        <f>IF(K2069="总计","",INDEX(主数据!A:AD,MATCH(J2069,主数据!A:A,0),9))</f>
        <v>华北大区公司</v>
      </c>
      <c r="C2069" t="str">
        <f>IF(K2069="","",INDEX(主数据!A:AD,MATCH(J2069,主数据!A:A,0),11))</f>
        <v>银川城区</v>
      </c>
      <c r="D2069" t="str">
        <f t="shared" si="128"/>
        <v>YC12物业服务费标准方式1.35</v>
      </c>
      <c r="E2069" s="13" t="str">
        <f t="shared" si="130"/>
        <v>1.35</v>
      </c>
      <c r="F2069" s="13" t="str">
        <f>IF(E2069="","",IFERROR(IF(IF(K2069="","",INDEX(收费标合同信息维护!A:Q,MATCH(D2069,收费标合同信息维护!J:J,0),10))=D2069,"有","无"),"无"))</f>
        <v>无</v>
      </c>
      <c r="G2069" s="13" t="str">
        <f t="shared" si="129"/>
        <v/>
      </c>
      <c r="H2069" s="13" t="str">
        <f t="shared" si="131"/>
        <v/>
      </c>
      <c r="I2069" s="13" t="str">
        <f>IF(G2069="","",IFERROR(IF(IF(K2069="","",INDEX(收费标合同信息维护!A:Q,MATCH(G2069,收费标合同信息维护!M:M,0),13))=G2069,"有","无"),"无"))</f>
        <v/>
      </c>
      <c r="J2069" s="3" t="s">
        <v>2630</v>
      </c>
      <c r="K2069" s="3" t="s">
        <v>6313</v>
      </c>
      <c r="L2069" s="3" t="s">
        <v>6025</v>
      </c>
      <c r="M2069" s="3" t="s">
        <v>6026</v>
      </c>
      <c r="N2069" s="3" t="s">
        <v>6477</v>
      </c>
      <c r="O2069" s="3" t="s">
        <v>6478</v>
      </c>
      <c r="P2069" s="3" t="s">
        <v>10978</v>
      </c>
      <c r="Q2069" s="3" t="s">
        <v>10978</v>
      </c>
      <c r="R2069" s="3" t="s">
        <v>6484</v>
      </c>
      <c r="S2069" s="3" t="s">
        <v>6485</v>
      </c>
      <c r="T2069" s="3" t="s">
        <v>7279</v>
      </c>
      <c r="U2069" s="3" t="s">
        <v>10979</v>
      </c>
      <c r="V2069" s="3" t="s">
        <v>7047</v>
      </c>
      <c r="W2069" s="3" t="s">
        <v>154</v>
      </c>
      <c r="X2069" s="3" t="s">
        <v>154</v>
      </c>
      <c r="Y2069" s="3" t="s">
        <v>154</v>
      </c>
      <c r="Z2069" s="3" t="s">
        <v>154</v>
      </c>
      <c r="AA2069" s="3" t="s">
        <v>154</v>
      </c>
      <c r="AB2069" s="3" t="s">
        <v>154</v>
      </c>
      <c r="AC2069" s="3" t="s">
        <v>154</v>
      </c>
      <c r="AD2069" s="3" t="s">
        <v>6151</v>
      </c>
      <c r="AE2069" s="3" t="s">
        <v>6151</v>
      </c>
      <c r="AF2069" s="3" t="s">
        <v>6040</v>
      </c>
      <c r="AG2069" s="3" t="s">
        <v>154</v>
      </c>
      <c r="AH2069" s="3" t="s">
        <v>6478</v>
      </c>
      <c r="AI2069" s="3" t="s">
        <v>6482</v>
      </c>
      <c r="AJ2069" s="3" t="s">
        <v>6489</v>
      </c>
    </row>
    <row r="2070" spans="1:36" ht="15">
      <c r="A2070" s="10">
        <v>2173</v>
      </c>
      <c r="B2070" t="str">
        <f>IF(K2070="总计","",INDEX(主数据!A:AD,MATCH(J2070,主数据!A:A,0),9))</f>
        <v>华北大区公司</v>
      </c>
      <c r="C2070" t="str">
        <f>IF(K2070="","",INDEX(主数据!A:AD,MATCH(J2070,主数据!A:A,0),11))</f>
        <v>银川城区</v>
      </c>
      <c r="D2070" t="str">
        <f t="shared" si="128"/>
        <v>YC12物业服务费标准方式1.35</v>
      </c>
      <c r="E2070" s="13" t="str">
        <f t="shared" si="130"/>
        <v>1.35</v>
      </c>
      <c r="F2070" s="13" t="str">
        <f>IF(E2070="","",IFERROR(IF(IF(K2070="","",INDEX(收费标合同信息维护!A:Q,MATCH(D2070,收费标合同信息维护!J:J,0),10))=D2070,"有","无"),"无"))</f>
        <v>无</v>
      </c>
      <c r="G2070" s="13" t="str">
        <f t="shared" si="129"/>
        <v/>
      </c>
      <c r="H2070" s="13" t="str">
        <f t="shared" si="131"/>
        <v/>
      </c>
      <c r="I2070" s="13" t="str">
        <f>IF(G2070="","",IFERROR(IF(IF(K2070="","",INDEX(收费标合同信息维护!A:Q,MATCH(G2070,收费标合同信息维护!M:M,0),13))=G2070,"有","无"),"无"))</f>
        <v/>
      </c>
      <c r="J2070" s="3" t="s">
        <v>2630</v>
      </c>
      <c r="K2070" s="3" t="s">
        <v>6313</v>
      </c>
      <c r="L2070" s="3" t="s">
        <v>6025</v>
      </c>
      <c r="M2070" s="3" t="s">
        <v>6026</v>
      </c>
      <c r="N2070" s="3" t="s">
        <v>6477</v>
      </c>
      <c r="O2070" s="3" t="s">
        <v>6478</v>
      </c>
      <c r="P2070" s="3" t="s">
        <v>10980</v>
      </c>
      <c r="Q2070" s="3" t="s">
        <v>10980</v>
      </c>
      <c r="R2070" s="3" t="s">
        <v>6484</v>
      </c>
      <c r="S2070" s="3" t="s">
        <v>6485</v>
      </c>
      <c r="T2070" s="3" t="s">
        <v>10376</v>
      </c>
      <c r="U2070" s="3" t="s">
        <v>8157</v>
      </c>
      <c r="V2070" s="3" t="s">
        <v>7047</v>
      </c>
      <c r="W2070" s="3" t="s">
        <v>154</v>
      </c>
      <c r="X2070" s="3" t="s">
        <v>154</v>
      </c>
      <c r="Y2070" s="3" t="s">
        <v>154</v>
      </c>
      <c r="Z2070" s="3" t="s">
        <v>154</v>
      </c>
      <c r="AA2070" s="3" t="s">
        <v>154</v>
      </c>
      <c r="AB2070" s="3" t="s">
        <v>154</v>
      </c>
      <c r="AC2070" s="3" t="s">
        <v>154</v>
      </c>
      <c r="AD2070" s="3" t="s">
        <v>6151</v>
      </c>
      <c r="AE2070" s="3" t="s">
        <v>6151</v>
      </c>
      <c r="AF2070" s="3" t="s">
        <v>6040</v>
      </c>
      <c r="AG2070" s="3" t="s">
        <v>154</v>
      </c>
      <c r="AH2070" s="3" t="s">
        <v>6478</v>
      </c>
      <c r="AI2070" s="3" t="s">
        <v>6482</v>
      </c>
      <c r="AJ2070" s="3" t="s">
        <v>6489</v>
      </c>
    </row>
    <row r="2071" spans="1:36" ht="15">
      <c r="A2071" s="10">
        <v>2174</v>
      </c>
      <c r="B2071" t="str">
        <f>IF(K2071="总计","",INDEX(主数据!A:AD,MATCH(J2071,主数据!A:A,0),9))</f>
        <v>华北大区公司</v>
      </c>
      <c r="C2071" t="str">
        <f>IF(K2071="","",INDEX(主数据!A:AD,MATCH(J2071,主数据!A:A,0),11))</f>
        <v>银川城区</v>
      </c>
      <c r="D2071" t="str">
        <f t="shared" si="128"/>
        <v>YC12物业服务费标准方式1.35</v>
      </c>
      <c r="E2071" s="13" t="str">
        <f t="shared" si="130"/>
        <v>1.35</v>
      </c>
      <c r="F2071" s="13" t="str">
        <f>IF(E2071="","",IFERROR(IF(IF(K2071="","",INDEX(收费标合同信息维护!A:Q,MATCH(D2071,收费标合同信息维护!J:J,0),10))=D2071,"有","无"),"无"))</f>
        <v>无</v>
      </c>
      <c r="G2071" s="13" t="str">
        <f t="shared" si="129"/>
        <v/>
      </c>
      <c r="H2071" s="13" t="str">
        <f t="shared" si="131"/>
        <v/>
      </c>
      <c r="I2071" s="13" t="str">
        <f>IF(G2071="","",IFERROR(IF(IF(K2071="","",INDEX(收费标合同信息维护!A:Q,MATCH(G2071,收费标合同信息维护!M:M,0),13))=G2071,"有","无"),"无"))</f>
        <v/>
      </c>
      <c r="J2071" s="3" t="s">
        <v>2630</v>
      </c>
      <c r="K2071" s="3" t="s">
        <v>6313</v>
      </c>
      <c r="L2071" s="3" t="s">
        <v>6025</v>
      </c>
      <c r="M2071" s="3" t="s">
        <v>6026</v>
      </c>
      <c r="N2071" s="3" t="s">
        <v>6477</v>
      </c>
      <c r="O2071" s="3" t="s">
        <v>6478</v>
      </c>
      <c r="P2071" s="3" t="s">
        <v>10981</v>
      </c>
      <c r="Q2071" s="3" t="s">
        <v>10981</v>
      </c>
      <c r="R2071" s="3" t="s">
        <v>6484</v>
      </c>
      <c r="S2071" s="3" t="s">
        <v>6485</v>
      </c>
      <c r="T2071" s="3" t="s">
        <v>7189</v>
      </c>
      <c r="U2071" s="3" t="s">
        <v>10982</v>
      </c>
      <c r="V2071" s="3" t="s">
        <v>7047</v>
      </c>
      <c r="W2071" s="3" t="s">
        <v>154</v>
      </c>
      <c r="X2071" s="3" t="s">
        <v>154</v>
      </c>
      <c r="Y2071" s="3" t="s">
        <v>154</v>
      </c>
      <c r="Z2071" s="3" t="s">
        <v>154</v>
      </c>
      <c r="AA2071" s="3" t="s">
        <v>154</v>
      </c>
      <c r="AB2071" s="3" t="s">
        <v>154</v>
      </c>
      <c r="AC2071" s="3" t="s">
        <v>154</v>
      </c>
      <c r="AD2071" s="3" t="s">
        <v>6151</v>
      </c>
      <c r="AE2071" s="3" t="s">
        <v>6151</v>
      </c>
      <c r="AF2071" s="3" t="s">
        <v>6040</v>
      </c>
      <c r="AG2071" s="3" t="s">
        <v>154</v>
      </c>
      <c r="AH2071" s="3" t="s">
        <v>6478</v>
      </c>
      <c r="AI2071" s="3" t="s">
        <v>6482</v>
      </c>
      <c r="AJ2071" s="3" t="s">
        <v>6489</v>
      </c>
    </row>
    <row r="2072" spans="1:36" ht="15">
      <c r="A2072" s="10">
        <v>2175</v>
      </c>
      <c r="B2072" t="str">
        <f>IF(K2072="总计","",INDEX(主数据!A:AD,MATCH(J2072,主数据!A:A,0),9))</f>
        <v>华北大区公司</v>
      </c>
      <c r="C2072" t="str">
        <f>IF(K2072="","",INDEX(主数据!A:AD,MATCH(J2072,主数据!A:A,0),11))</f>
        <v>银川城区</v>
      </c>
      <c r="D2072" t="str">
        <f t="shared" si="128"/>
        <v>YC12物业服务费标准方式1.35</v>
      </c>
      <c r="E2072" s="13" t="str">
        <f t="shared" si="130"/>
        <v>1.35</v>
      </c>
      <c r="F2072" s="13" t="str">
        <f>IF(E2072="","",IFERROR(IF(IF(K2072="","",INDEX(收费标合同信息维护!A:Q,MATCH(D2072,收费标合同信息维护!J:J,0),10))=D2072,"有","无"),"无"))</f>
        <v>无</v>
      </c>
      <c r="G2072" s="13" t="str">
        <f t="shared" si="129"/>
        <v/>
      </c>
      <c r="H2072" s="13" t="str">
        <f t="shared" si="131"/>
        <v/>
      </c>
      <c r="I2072" s="13" t="str">
        <f>IF(G2072="","",IFERROR(IF(IF(K2072="","",INDEX(收费标合同信息维护!A:Q,MATCH(G2072,收费标合同信息维护!M:M,0),13))=G2072,"有","无"),"无"))</f>
        <v/>
      </c>
      <c r="J2072" s="3" t="s">
        <v>2630</v>
      </c>
      <c r="K2072" s="3" t="s">
        <v>6313</v>
      </c>
      <c r="L2072" s="3" t="s">
        <v>6025</v>
      </c>
      <c r="M2072" s="3" t="s">
        <v>6026</v>
      </c>
      <c r="N2072" s="3" t="s">
        <v>6477</v>
      </c>
      <c r="O2072" s="3" t="s">
        <v>6478</v>
      </c>
      <c r="P2072" s="3" t="s">
        <v>10983</v>
      </c>
      <c r="Q2072" s="3" t="s">
        <v>10983</v>
      </c>
      <c r="R2072" s="3" t="s">
        <v>6484</v>
      </c>
      <c r="S2072" s="3" t="s">
        <v>6485</v>
      </c>
      <c r="T2072" s="3" t="s">
        <v>6751</v>
      </c>
      <c r="U2072" s="3" t="s">
        <v>7030</v>
      </c>
      <c r="V2072" s="3" t="s">
        <v>7047</v>
      </c>
      <c r="W2072" s="3" t="s">
        <v>154</v>
      </c>
      <c r="X2072" s="3" t="s">
        <v>154</v>
      </c>
      <c r="Y2072" s="3" t="s">
        <v>154</v>
      </c>
      <c r="Z2072" s="3" t="s">
        <v>154</v>
      </c>
      <c r="AA2072" s="3" t="s">
        <v>154</v>
      </c>
      <c r="AB2072" s="3" t="s">
        <v>154</v>
      </c>
      <c r="AC2072" s="3" t="s">
        <v>154</v>
      </c>
      <c r="AD2072" s="3" t="s">
        <v>6151</v>
      </c>
      <c r="AE2072" s="3" t="s">
        <v>6151</v>
      </c>
      <c r="AF2072" s="3" t="s">
        <v>6040</v>
      </c>
      <c r="AG2072" s="3" t="s">
        <v>154</v>
      </c>
      <c r="AH2072" s="3" t="s">
        <v>6478</v>
      </c>
      <c r="AI2072" s="3" t="s">
        <v>6482</v>
      </c>
      <c r="AJ2072" s="3" t="s">
        <v>6489</v>
      </c>
    </row>
    <row r="2073" spans="1:36" ht="15">
      <c r="A2073" s="10">
        <v>2176</v>
      </c>
      <c r="B2073" t="str">
        <f>IF(K2073="总计","",INDEX(主数据!A:AD,MATCH(J2073,主数据!A:A,0),9))</f>
        <v>华北大区公司</v>
      </c>
      <c r="C2073" t="str">
        <f>IF(K2073="","",INDEX(主数据!A:AD,MATCH(J2073,主数据!A:A,0),11))</f>
        <v>银川城区</v>
      </c>
      <c r="D2073" t="str">
        <f t="shared" si="128"/>
        <v>YC12物业服务费标准方式1.35</v>
      </c>
      <c r="E2073" s="13" t="str">
        <f t="shared" si="130"/>
        <v>1.35</v>
      </c>
      <c r="F2073" s="13" t="str">
        <f>IF(E2073="","",IFERROR(IF(IF(K2073="","",INDEX(收费标合同信息维护!A:Q,MATCH(D2073,收费标合同信息维护!J:J,0),10))=D2073,"有","无"),"无"))</f>
        <v>无</v>
      </c>
      <c r="G2073" s="13" t="str">
        <f t="shared" si="129"/>
        <v/>
      </c>
      <c r="H2073" s="13" t="str">
        <f t="shared" si="131"/>
        <v/>
      </c>
      <c r="I2073" s="13" t="str">
        <f>IF(G2073="","",IFERROR(IF(IF(K2073="","",INDEX(收费标合同信息维护!A:Q,MATCH(G2073,收费标合同信息维护!M:M,0),13))=G2073,"有","无"),"无"))</f>
        <v/>
      </c>
      <c r="J2073" s="3" t="s">
        <v>2630</v>
      </c>
      <c r="K2073" s="3" t="s">
        <v>6313</v>
      </c>
      <c r="L2073" s="3" t="s">
        <v>6025</v>
      </c>
      <c r="M2073" s="3" t="s">
        <v>6026</v>
      </c>
      <c r="N2073" s="3" t="s">
        <v>6477</v>
      </c>
      <c r="O2073" s="3" t="s">
        <v>6478</v>
      </c>
      <c r="P2073" s="3" t="s">
        <v>10984</v>
      </c>
      <c r="Q2073" s="3" t="s">
        <v>10984</v>
      </c>
      <c r="R2073" s="3" t="s">
        <v>6484</v>
      </c>
      <c r="S2073" s="3" t="s">
        <v>6485</v>
      </c>
      <c r="T2073" s="3" t="s">
        <v>6493</v>
      </c>
      <c r="U2073" s="3" t="s">
        <v>7034</v>
      </c>
      <c r="V2073" s="3" t="s">
        <v>7047</v>
      </c>
      <c r="W2073" s="3" t="s">
        <v>154</v>
      </c>
      <c r="X2073" s="3" t="s">
        <v>154</v>
      </c>
      <c r="Y2073" s="3" t="s">
        <v>154</v>
      </c>
      <c r="Z2073" s="3" t="s">
        <v>154</v>
      </c>
      <c r="AA2073" s="3" t="s">
        <v>154</v>
      </c>
      <c r="AB2073" s="3" t="s">
        <v>154</v>
      </c>
      <c r="AC2073" s="3" t="s">
        <v>154</v>
      </c>
      <c r="AD2073" s="3" t="s">
        <v>6151</v>
      </c>
      <c r="AE2073" s="3" t="s">
        <v>6151</v>
      </c>
      <c r="AF2073" s="3" t="s">
        <v>6040</v>
      </c>
      <c r="AG2073" s="3" t="s">
        <v>154</v>
      </c>
      <c r="AH2073" s="3" t="s">
        <v>6478</v>
      </c>
      <c r="AI2073" s="3" t="s">
        <v>6482</v>
      </c>
      <c r="AJ2073" s="3" t="s">
        <v>6489</v>
      </c>
    </row>
    <row r="2074" spans="1:36" ht="15">
      <c r="A2074" s="10">
        <v>2177</v>
      </c>
      <c r="B2074" t="str">
        <f>IF(K2074="总计","",INDEX(主数据!A:AD,MATCH(J2074,主数据!A:A,0),9))</f>
        <v>华北大区公司</v>
      </c>
      <c r="C2074" t="str">
        <f>IF(K2074="","",INDEX(主数据!A:AD,MATCH(J2074,主数据!A:A,0),11))</f>
        <v>银川城区</v>
      </c>
      <c r="D2074" t="str">
        <f t="shared" si="128"/>
        <v>YC12物业服务费标准方式2.80</v>
      </c>
      <c r="E2074" s="13" t="str">
        <f t="shared" si="130"/>
        <v>2.80</v>
      </c>
      <c r="F2074" s="13" t="str">
        <f>IF(E2074="","",IFERROR(IF(IF(K2074="","",INDEX(收费标合同信息维护!A:Q,MATCH(D2074,收费标合同信息维护!J:J,0),10))=D2074,"有","无"),"无"))</f>
        <v>无</v>
      </c>
      <c r="G2074" s="13" t="str">
        <f t="shared" si="129"/>
        <v/>
      </c>
      <c r="H2074" s="13" t="str">
        <f t="shared" si="131"/>
        <v/>
      </c>
      <c r="I2074" s="13" t="str">
        <f>IF(G2074="","",IFERROR(IF(IF(K2074="","",INDEX(收费标合同信息维护!A:Q,MATCH(G2074,收费标合同信息维护!M:M,0),13))=G2074,"有","无"),"无"))</f>
        <v/>
      </c>
      <c r="J2074" s="3" t="s">
        <v>2630</v>
      </c>
      <c r="K2074" s="3" t="s">
        <v>6313</v>
      </c>
      <c r="L2074" s="3" t="s">
        <v>6025</v>
      </c>
      <c r="M2074" s="3" t="s">
        <v>6026</v>
      </c>
      <c r="N2074" s="3" t="s">
        <v>6477</v>
      </c>
      <c r="O2074" s="3" t="s">
        <v>6478</v>
      </c>
      <c r="P2074" s="3" t="s">
        <v>10987</v>
      </c>
      <c r="Q2074" s="3" t="s">
        <v>10988</v>
      </c>
      <c r="R2074" s="3" t="s">
        <v>6484</v>
      </c>
      <c r="S2074" s="3" t="s">
        <v>6485</v>
      </c>
      <c r="T2074" s="3" t="s">
        <v>6496</v>
      </c>
      <c r="U2074" s="3" t="s">
        <v>154</v>
      </c>
      <c r="V2074" s="3" t="s">
        <v>6543</v>
      </c>
      <c r="W2074" s="3" t="s">
        <v>154</v>
      </c>
      <c r="X2074" s="3" t="s">
        <v>154</v>
      </c>
      <c r="Y2074" s="3" t="s">
        <v>154</v>
      </c>
      <c r="Z2074" s="3" t="s">
        <v>154</v>
      </c>
      <c r="AA2074" s="3" t="s">
        <v>154</v>
      </c>
      <c r="AB2074" s="3" t="s">
        <v>154</v>
      </c>
      <c r="AC2074" s="3" t="s">
        <v>154</v>
      </c>
      <c r="AD2074" s="3" t="s">
        <v>6151</v>
      </c>
      <c r="AE2074" s="3" t="s">
        <v>6151</v>
      </c>
      <c r="AF2074" s="3" t="s">
        <v>154</v>
      </c>
      <c r="AG2074" s="3" t="s">
        <v>154</v>
      </c>
      <c r="AH2074" s="3" t="s">
        <v>6478</v>
      </c>
      <c r="AI2074" s="3" t="s">
        <v>6482</v>
      </c>
      <c r="AJ2074" s="3" t="s">
        <v>6489</v>
      </c>
    </row>
    <row r="2075" spans="1:36" ht="15">
      <c r="A2075" s="10">
        <v>2178</v>
      </c>
      <c r="B2075" t="str">
        <f>IF(K2075="总计","",INDEX(主数据!A:AD,MATCH(J2075,主数据!A:A,0),9))</f>
        <v>华北大区公司</v>
      </c>
      <c r="C2075" t="str">
        <f>IF(K2075="","",INDEX(主数据!A:AD,MATCH(J2075,主数据!A:A,0),11))</f>
        <v>银川城区</v>
      </c>
      <c r="D2075" t="str">
        <f t="shared" si="128"/>
        <v>YC12物业服务费标准方式1.35</v>
      </c>
      <c r="E2075" s="13" t="str">
        <f t="shared" si="130"/>
        <v>1.35</v>
      </c>
      <c r="F2075" s="13" t="str">
        <f>IF(E2075="","",IFERROR(IF(IF(K2075="","",INDEX(收费标合同信息维护!A:Q,MATCH(D2075,收费标合同信息维护!J:J,0),10))=D2075,"有","无"),"无"))</f>
        <v>无</v>
      </c>
      <c r="G2075" s="13" t="str">
        <f t="shared" si="129"/>
        <v/>
      </c>
      <c r="H2075" s="13" t="str">
        <f t="shared" si="131"/>
        <v/>
      </c>
      <c r="I2075" s="13" t="str">
        <f>IF(G2075="","",IFERROR(IF(IF(K2075="","",INDEX(收费标合同信息维护!A:Q,MATCH(G2075,收费标合同信息维护!M:M,0),13))=G2075,"有","无"),"无"))</f>
        <v/>
      </c>
      <c r="J2075" s="3" t="s">
        <v>2630</v>
      </c>
      <c r="K2075" s="3" t="s">
        <v>6313</v>
      </c>
      <c r="L2075" s="3" t="s">
        <v>6025</v>
      </c>
      <c r="M2075" s="3" t="s">
        <v>6026</v>
      </c>
      <c r="N2075" s="3" t="s">
        <v>6477</v>
      </c>
      <c r="O2075" s="3" t="s">
        <v>6478</v>
      </c>
      <c r="P2075" s="3" t="s">
        <v>10989</v>
      </c>
      <c r="Q2075" s="3" t="s">
        <v>10989</v>
      </c>
      <c r="R2075" s="3" t="s">
        <v>6484</v>
      </c>
      <c r="S2075" s="3" t="s">
        <v>6485</v>
      </c>
      <c r="T2075" s="3" t="s">
        <v>6496</v>
      </c>
      <c r="U2075" s="3" t="s">
        <v>6533</v>
      </c>
      <c r="V2075" s="3" t="s">
        <v>7047</v>
      </c>
      <c r="W2075" s="3" t="s">
        <v>154</v>
      </c>
      <c r="X2075" s="3" t="s">
        <v>154</v>
      </c>
      <c r="Y2075" s="3" t="s">
        <v>154</v>
      </c>
      <c r="Z2075" s="3" t="s">
        <v>154</v>
      </c>
      <c r="AA2075" s="3" t="s">
        <v>154</v>
      </c>
      <c r="AB2075" s="3" t="s">
        <v>154</v>
      </c>
      <c r="AC2075" s="3" t="s">
        <v>154</v>
      </c>
      <c r="AD2075" s="3" t="s">
        <v>6151</v>
      </c>
      <c r="AE2075" s="3" t="s">
        <v>6151</v>
      </c>
      <c r="AF2075" s="3" t="s">
        <v>6040</v>
      </c>
      <c r="AG2075" s="3" t="s">
        <v>154</v>
      </c>
      <c r="AH2075" s="3" t="s">
        <v>6478</v>
      </c>
      <c r="AI2075" s="3" t="s">
        <v>6482</v>
      </c>
      <c r="AJ2075" s="3" t="s">
        <v>6489</v>
      </c>
    </row>
    <row r="2076" spans="1:36" ht="15">
      <c r="A2076" s="10">
        <v>2179</v>
      </c>
      <c r="B2076" t="str">
        <f>IF(K2076="总计","",INDEX(主数据!A:AD,MATCH(J2076,主数据!A:A,0),9))</f>
        <v>华北大区公司</v>
      </c>
      <c r="C2076" t="str">
        <f>IF(K2076="","",INDEX(主数据!A:AD,MATCH(J2076,主数据!A:A,0),11))</f>
        <v>银川城区</v>
      </c>
      <c r="D2076" t="str">
        <f t="shared" si="128"/>
        <v>YC12物业服务费标准方式1.35</v>
      </c>
      <c r="E2076" s="13" t="str">
        <f t="shared" si="130"/>
        <v>1.35</v>
      </c>
      <c r="F2076" s="13" t="str">
        <f>IF(E2076="","",IFERROR(IF(IF(K2076="","",INDEX(收费标合同信息维护!A:Q,MATCH(D2076,收费标合同信息维护!J:J,0),10))=D2076,"有","无"),"无"))</f>
        <v>无</v>
      </c>
      <c r="G2076" s="13" t="str">
        <f t="shared" si="129"/>
        <v/>
      </c>
      <c r="H2076" s="13" t="str">
        <f t="shared" si="131"/>
        <v/>
      </c>
      <c r="I2076" s="13" t="str">
        <f>IF(G2076="","",IFERROR(IF(IF(K2076="","",INDEX(收费标合同信息维护!A:Q,MATCH(G2076,收费标合同信息维护!M:M,0),13))=G2076,"有","无"),"无"))</f>
        <v/>
      </c>
      <c r="J2076" s="3" t="s">
        <v>2630</v>
      </c>
      <c r="K2076" s="3" t="s">
        <v>6313</v>
      </c>
      <c r="L2076" s="3" t="s">
        <v>6025</v>
      </c>
      <c r="M2076" s="3" t="s">
        <v>6026</v>
      </c>
      <c r="N2076" s="3" t="s">
        <v>6477</v>
      </c>
      <c r="O2076" s="3" t="s">
        <v>6478</v>
      </c>
      <c r="P2076" s="3" t="s">
        <v>10990</v>
      </c>
      <c r="Q2076" s="3" t="s">
        <v>10990</v>
      </c>
      <c r="R2076" s="3" t="s">
        <v>6484</v>
      </c>
      <c r="S2076" s="3" t="s">
        <v>6485</v>
      </c>
      <c r="T2076" s="3" t="s">
        <v>6537</v>
      </c>
      <c r="U2076" s="3" t="s">
        <v>154</v>
      </c>
      <c r="V2076" s="3" t="s">
        <v>7047</v>
      </c>
      <c r="W2076" s="3" t="s">
        <v>154</v>
      </c>
      <c r="X2076" s="3" t="s">
        <v>154</v>
      </c>
      <c r="Y2076" s="3" t="s">
        <v>154</v>
      </c>
      <c r="Z2076" s="3" t="s">
        <v>154</v>
      </c>
      <c r="AA2076" s="3" t="s">
        <v>154</v>
      </c>
      <c r="AB2076" s="3" t="s">
        <v>154</v>
      </c>
      <c r="AC2076" s="3" t="s">
        <v>154</v>
      </c>
      <c r="AD2076" s="3" t="s">
        <v>6151</v>
      </c>
      <c r="AE2076" s="3" t="s">
        <v>6151</v>
      </c>
      <c r="AF2076" s="3" t="s">
        <v>6040</v>
      </c>
      <c r="AG2076" s="3" t="s">
        <v>154</v>
      </c>
      <c r="AH2076" s="3" t="s">
        <v>6478</v>
      </c>
      <c r="AI2076" s="3" t="s">
        <v>6482</v>
      </c>
      <c r="AJ2076" s="3" t="s">
        <v>6489</v>
      </c>
    </row>
    <row r="2077" spans="1:36" ht="15">
      <c r="A2077" s="10">
        <v>2180</v>
      </c>
      <c r="B2077" t="str">
        <f>IF(K2077="总计","",INDEX(主数据!A:AD,MATCH(J2077,主数据!A:A,0),9))</f>
        <v>华北大区公司</v>
      </c>
      <c r="C2077" t="str">
        <f>IF(K2077="","",INDEX(主数据!A:AD,MATCH(J2077,主数据!A:A,0),11))</f>
        <v>银川城区</v>
      </c>
      <c r="D2077" t="str">
        <f t="shared" si="128"/>
        <v>YC12物业服务费标准方式2.80</v>
      </c>
      <c r="E2077" s="13" t="str">
        <f t="shared" si="130"/>
        <v>2.80</v>
      </c>
      <c r="F2077" s="13" t="str">
        <f>IF(E2077="","",IFERROR(IF(IF(K2077="","",INDEX(收费标合同信息维护!A:Q,MATCH(D2077,收费标合同信息维护!J:J,0),10))=D2077,"有","无"),"无"))</f>
        <v>无</v>
      </c>
      <c r="G2077" s="13" t="str">
        <f t="shared" si="129"/>
        <v/>
      </c>
      <c r="H2077" s="13" t="str">
        <f t="shared" si="131"/>
        <v/>
      </c>
      <c r="I2077" s="13" t="str">
        <f>IF(G2077="","",IFERROR(IF(IF(K2077="","",INDEX(收费标合同信息维护!A:Q,MATCH(G2077,收费标合同信息维护!M:M,0),13))=G2077,"有","无"),"无"))</f>
        <v/>
      </c>
      <c r="J2077" s="3" t="s">
        <v>2630</v>
      </c>
      <c r="K2077" s="3" t="s">
        <v>6313</v>
      </c>
      <c r="L2077" s="3" t="s">
        <v>6025</v>
      </c>
      <c r="M2077" s="3" t="s">
        <v>6026</v>
      </c>
      <c r="N2077" s="3" t="s">
        <v>6477</v>
      </c>
      <c r="O2077" s="3" t="s">
        <v>6478</v>
      </c>
      <c r="P2077" s="3" t="s">
        <v>10991</v>
      </c>
      <c r="Q2077" s="3" t="s">
        <v>10269</v>
      </c>
      <c r="R2077" s="3" t="s">
        <v>6484</v>
      </c>
      <c r="S2077" s="3" t="s">
        <v>6485</v>
      </c>
      <c r="T2077" s="3" t="s">
        <v>6493</v>
      </c>
      <c r="U2077" s="3" t="s">
        <v>7034</v>
      </c>
      <c r="V2077" s="3" t="s">
        <v>6543</v>
      </c>
      <c r="W2077" s="3" t="s">
        <v>154</v>
      </c>
      <c r="X2077" s="3" t="s">
        <v>154</v>
      </c>
      <c r="Y2077" s="3" t="s">
        <v>154</v>
      </c>
      <c r="Z2077" s="3" t="s">
        <v>154</v>
      </c>
      <c r="AA2077" s="3" t="s">
        <v>154</v>
      </c>
      <c r="AB2077" s="3" t="s">
        <v>154</v>
      </c>
      <c r="AC2077" s="3" t="s">
        <v>154</v>
      </c>
      <c r="AD2077" s="3" t="s">
        <v>6151</v>
      </c>
      <c r="AE2077" s="3" t="s">
        <v>6151</v>
      </c>
      <c r="AF2077" s="3" t="s">
        <v>154</v>
      </c>
      <c r="AG2077" s="3" t="s">
        <v>154</v>
      </c>
      <c r="AH2077" s="3" t="s">
        <v>6478</v>
      </c>
      <c r="AI2077" s="3" t="s">
        <v>6482</v>
      </c>
      <c r="AJ2077" s="3" t="s">
        <v>6033</v>
      </c>
    </row>
    <row r="2078" spans="1:36" ht="15">
      <c r="A2078" s="10">
        <v>2181</v>
      </c>
      <c r="B2078" t="str">
        <f>IF(K2078="总计","",INDEX(主数据!A:AD,MATCH(J2078,主数据!A:A,0),9))</f>
        <v>华北大区公司</v>
      </c>
      <c r="C2078" t="str">
        <f>IF(K2078="","",INDEX(主数据!A:AD,MATCH(J2078,主数据!A:A,0),11))</f>
        <v>银川城区</v>
      </c>
      <c r="D2078" t="str">
        <f t="shared" si="128"/>
        <v>YC12电梯费定额</v>
      </c>
      <c r="E2078" s="13" t="str">
        <f t="shared" si="130"/>
        <v/>
      </c>
      <c r="F2078" s="13" t="str">
        <f>IF(E2078="","",IFERROR(IF(IF(K2078="","",INDEX(收费标合同信息维护!A:Q,MATCH(D2078,收费标合同信息维护!J:J,0),10))=D2078,"有","无"),"无"))</f>
        <v/>
      </c>
      <c r="G2078" s="13" t="str">
        <f t="shared" si="129"/>
        <v>YC12电梯费定额47.50</v>
      </c>
      <c r="H2078" s="13" t="str">
        <f t="shared" si="131"/>
        <v>47.50</v>
      </c>
      <c r="I2078" s="13" t="str">
        <f>IF(G2078="","",IFERROR(IF(IF(K2078="","",INDEX(收费标合同信息维护!A:Q,MATCH(G2078,收费标合同信息维护!M:M,0),13))=G2078,"有","无"),"无"))</f>
        <v>无</v>
      </c>
      <c r="J2078" s="3" t="s">
        <v>2630</v>
      </c>
      <c r="K2078" s="3" t="s">
        <v>6313</v>
      </c>
      <c r="L2078" s="3" t="s">
        <v>7063</v>
      </c>
      <c r="M2078" s="3" t="s">
        <v>7064</v>
      </c>
      <c r="N2078" s="3" t="s">
        <v>6477</v>
      </c>
      <c r="O2078" s="3" t="s">
        <v>6478</v>
      </c>
      <c r="P2078" s="3" t="s">
        <v>10333</v>
      </c>
      <c r="Q2078" s="3" t="s">
        <v>10993</v>
      </c>
      <c r="R2078" s="3" t="s">
        <v>6490</v>
      </c>
      <c r="S2078" s="3" t="s">
        <v>6491</v>
      </c>
      <c r="T2078" s="3" t="s">
        <v>6537</v>
      </c>
      <c r="U2078" s="3" t="s">
        <v>154</v>
      </c>
      <c r="V2078" s="3" t="s">
        <v>154</v>
      </c>
      <c r="W2078" s="3" t="s">
        <v>10994</v>
      </c>
      <c r="X2078" s="3" t="s">
        <v>154</v>
      </c>
      <c r="Y2078" s="3" t="s">
        <v>154</v>
      </c>
      <c r="Z2078" s="3" t="s">
        <v>154</v>
      </c>
      <c r="AA2078" s="3" t="s">
        <v>154</v>
      </c>
      <c r="AB2078" s="3" t="s">
        <v>154</v>
      </c>
      <c r="AC2078" s="3" t="s">
        <v>154</v>
      </c>
      <c r="AD2078" s="3" t="s">
        <v>6151</v>
      </c>
      <c r="AE2078" s="3" t="s">
        <v>6151</v>
      </c>
      <c r="AF2078" s="3" t="s">
        <v>154</v>
      </c>
      <c r="AG2078" s="3" t="s">
        <v>154</v>
      </c>
      <c r="AH2078" s="3" t="s">
        <v>6478</v>
      </c>
      <c r="AI2078" s="3" t="s">
        <v>6482</v>
      </c>
      <c r="AJ2078" s="3" t="s">
        <v>28</v>
      </c>
    </row>
    <row r="2079" spans="1:36" ht="15">
      <c r="A2079" s="10">
        <v>2182</v>
      </c>
      <c r="B2079" t="str">
        <f>IF(K2079="总计","",INDEX(主数据!A:AD,MATCH(J2079,主数据!A:A,0),9))</f>
        <v>华北大区公司</v>
      </c>
      <c r="C2079" t="str">
        <f>IF(K2079="","",INDEX(主数据!A:AD,MATCH(J2079,主数据!A:A,0),11))</f>
        <v>银川城区</v>
      </c>
      <c r="D2079" t="str">
        <f t="shared" si="128"/>
        <v>YC12电梯费定额</v>
      </c>
      <c r="E2079" s="13" t="str">
        <f t="shared" si="130"/>
        <v/>
      </c>
      <c r="F2079" s="13" t="str">
        <f>IF(E2079="","",IFERROR(IF(IF(K2079="","",INDEX(收费标合同信息维护!A:Q,MATCH(D2079,收费标合同信息维护!J:J,0),10))=D2079,"有","无"),"无"))</f>
        <v/>
      </c>
      <c r="G2079" s="13" t="str">
        <f t="shared" si="129"/>
        <v>YC12电梯费定额51.25</v>
      </c>
      <c r="H2079" s="13" t="str">
        <f t="shared" si="131"/>
        <v>51.25</v>
      </c>
      <c r="I2079" s="13" t="str">
        <f>IF(G2079="","",IFERROR(IF(IF(K2079="","",INDEX(收费标合同信息维护!A:Q,MATCH(G2079,收费标合同信息维护!M:M,0),13))=G2079,"有","无"),"无"))</f>
        <v>无</v>
      </c>
      <c r="J2079" s="3" t="s">
        <v>2630</v>
      </c>
      <c r="K2079" s="3" t="s">
        <v>6313</v>
      </c>
      <c r="L2079" s="3" t="s">
        <v>7063</v>
      </c>
      <c r="M2079" s="3" t="s">
        <v>7064</v>
      </c>
      <c r="N2079" s="3" t="s">
        <v>6477</v>
      </c>
      <c r="O2079" s="3" t="s">
        <v>6478</v>
      </c>
      <c r="P2079" s="3" t="s">
        <v>10995</v>
      </c>
      <c r="Q2079" s="3" t="s">
        <v>10996</v>
      </c>
      <c r="R2079" s="3" t="s">
        <v>6490</v>
      </c>
      <c r="S2079" s="3" t="s">
        <v>6491</v>
      </c>
      <c r="T2079" s="3" t="s">
        <v>6537</v>
      </c>
      <c r="U2079" s="3" t="s">
        <v>154</v>
      </c>
      <c r="V2079" s="3" t="s">
        <v>154</v>
      </c>
      <c r="W2079" s="3" t="s">
        <v>10997</v>
      </c>
      <c r="X2079" s="3" t="s">
        <v>154</v>
      </c>
      <c r="Y2079" s="3" t="s">
        <v>154</v>
      </c>
      <c r="Z2079" s="3" t="s">
        <v>154</v>
      </c>
      <c r="AA2079" s="3" t="s">
        <v>154</v>
      </c>
      <c r="AB2079" s="3" t="s">
        <v>154</v>
      </c>
      <c r="AC2079" s="3" t="s">
        <v>154</v>
      </c>
      <c r="AD2079" s="3" t="s">
        <v>6151</v>
      </c>
      <c r="AE2079" s="3" t="s">
        <v>6151</v>
      </c>
      <c r="AF2079" s="3" t="s">
        <v>154</v>
      </c>
      <c r="AG2079" s="3" t="s">
        <v>154</v>
      </c>
      <c r="AH2079" s="3" t="s">
        <v>6478</v>
      </c>
      <c r="AI2079" s="3" t="s">
        <v>6482</v>
      </c>
      <c r="AJ2079" s="3" t="s">
        <v>27</v>
      </c>
    </row>
    <row r="2080" spans="1:36" ht="15">
      <c r="A2080" s="10">
        <v>2183</v>
      </c>
      <c r="B2080" t="str">
        <f>IF(K2080="总计","",INDEX(主数据!A:AD,MATCH(J2080,主数据!A:A,0),9))</f>
        <v>华北大区公司</v>
      </c>
      <c r="C2080" t="str">
        <f>IF(K2080="","",INDEX(主数据!A:AD,MATCH(J2080,主数据!A:A,0),11))</f>
        <v>银川城区</v>
      </c>
      <c r="D2080" t="str">
        <f t="shared" si="128"/>
        <v>YC12电梯费定额</v>
      </c>
      <c r="E2080" s="13" t="str">
        <f t="shared" si="130"/>
        <v/>
      </c>
      <c r="F2080" s="13" t="str">
        <f>IF(E2080="","",IFERROR(IF(IF(K2080="","",INDEX(收费标合同信息维护!A:Q,MATCH(D2080,收费标合同信息维护!J:J,0),10))=D2080,"有","无"),"无"))</f>
        <v/>
      </c>
      <c r="G2080" s="13" t="str">
        <f t="shared" si="129"/>
        <v>YC12电梯费定额55.00</v>
      </c>
      <c r="H2080" s="13" t="str">
        <f t="shared" si="131"/>
        <v>55.00</v>
      </c>
      <c r="I2080" s="13" t="str">
        <f>IF(G2080="","",IFERROR(IF(IF(K2080="","",INDEX(收费标合同信息维护!A:Q,MATCH(G2080,收费标合同信息维护!M:M,0),13))=G2080,"有","无"),"无"))</f>
        <v>无</v>
      </c>
      <c r="J2080" s="3" t="s">
        <v>2630</v>
      </c>
      <c r="K2080" s="3" t="s">
        <v>6313</v>
      </c>
      <c r="L2080" s="3" t="s">
        <v>7063</v>
      </c>
      <c r="M2080" s="3" t="s">
        <v>7064</v>
      </c>
      <c r="N2080" s="3" t="s">
        <v>6477</v>
      </c>
      <c r="O2080" s="3" t="s">
        <v>6478</v>
      </c>
      <c r="P2080" s="3" t="s">
        <v>10998</v>
      </c>
      <c r="Q2080" s="3" t="s">
        <v>10999</v>
      </c>
      <c r="R2080" s="3" t="s">
        <v>6490</v>
      </c>
      <c r="S2080" s="3" t="s">
        <v>6491</v>
      </c>
      <c r="T2080" s="3" t="s">
        <v>6537</v>
      </c>
      <c r="U2080" s="3" t="s">
        <v>154</v>
      </c>
      <c r="V2080" s="3" t="s">
        <v>154</v>
      </c>
      <c r="W2080" s="3" t="s">
        <v>11000</v>
      </c>
      <c r="X2080" s="3" t="s">
        <v>154</v>
      </c>
      <c r="Y2080" s="3" t="s">
        <v>154</v>
      </c>
      <c r="Z2080" s="3" t="s">
        <v>154</v>
      </c>
      <c r="AA2080" s="3" t="s">
        <v>154</v>
      </c>
      <c r="AB2080" s="3" t="s">
        <v>154</v>
      </c>
      <c r="AC2080" s="3" t="s">
        <v>154</v>
      </c>
      <c r="AD2080" s="3" t="s">
        <v>6151</v>
      </c>
      <c r="AE2080" s="3" t="s">
        <v>6151</v>
      </c>
      <c r="AF2080" s="3" t="s">
        <v>154</v>
      </c>
      <c r="AG2080" s="3" t="s">
        <v>154</v>
      </c>
      <c r="AH2080" s="3" t="s">
        <v>6478</v>
      </c>
      <c r="AI2080" s="3" t="s">
        <v>6482</v>
      </c>
      <c r="AJ2080" s="3" t="s">
        <v>28</v>
      </c>
    </row>
    <row r="2081" spans="1:36" ht="15">
      <c r="A2081" s="10">
        <v>2184</v>
      </c>
      <c r="B2081" t="str">
        <f>IF(K2081="总计","",INDEX(主数据!A:AD,MATCH(J2081,主数据!A:A,0),9))</f>
        <v>华北大区公司</v>
      </c>
      <c r="C2081" t="str">
        <f>IF(K2081="","",INDEX(主数据!A:AD,MATCH(J2081,主数据!A:A,0),11))</f>
        <v>银川城区</v>
      </c>
      <c r="D2081" t="str">
        <f t="shared" si="128"/>
        <v>YC12电梯费定额</v>
      </c>
      <c r="E2081" s="13" t="str">
        <f t="shared" si="130"/>
        <v/>
      </c>
      <c r="F2081" s="13" t="str">
        <f>IF(E2081="","",IFERROR(IF(IF(K2081="","",INDEX(收费标合同信息维护!A:Q,MATCH(D2081,收费标合同信息维护!J:J,0),10))=D2081,"有","无"),"无"))</f>
        <v/>
      </c>
      <c r="G2081" s="13" t="str">
        <f t="shared" si="129"/>
        <v>YC12电梯费定额58.75</v>
      </c>
      <c r="H2081" s="13" t="str">
        <f t="shared" si="131"/>
        <v>58.75</v>
      </c>
      <c r="I2081" s="13" t="str">
        <f>IF(G2081="","",IFERROR(IF(IF(K2081="","",INDEX(收费标合同信息维护!A:Q,MATCH(G2081,收费标合同信息维护!M:M,0),13))=G2081,"有","无"),"无"))</f>
        <v>无</v>
      </c>
      <c r="J2081" s="3" t="s">
        <v>2630</v>
      </c>
      <c r="K2081" s="3" t="s">
        <v>6313</v>
      </c>
      <c r="L2081" s="3" t="s">
        <v>7063</v>
      </c>
      <c r="M2081" s="3" t="s">
        <v>7064</v>
      </c>
      <c r="N2081" s="3" t="s">
        <v>6477</v>
      </c>
      <c r="O2081" s="3" t="s">
        <v>6478</v>
      </c>
      <c r="P2081" s="3" t="s">
        <v>11001</v>
      </c>
      <c r="Q2081" s="3" t="s">
        <v>11002</v>
      </c>
      <c r="R2081" s="3" t="s">
        <v>6490</v>
      </c>
      <c r="S2081" s="3" t="s">
        <v>6491</v>
      </c>
      <c r="T2081" s="3" t="s">
        <v>6537</v>
      </c>
      <c r="U2081" s="3" t="s">
        <v>154</v>
      </c>
      <c r="V2081" s="3" t="s">
        <v>154</v>
      </c>
      <c r="W2081" s="3" t="s">
        <v>11003</v>
      </c>
      <c r="X2081" s="3" t="s">
        <v>154</v>
      </c>
      <c r="Y2081" s="3" t="s">
        <v>154</v>
      </c>
      <c r="Z2081" s="3" t="s">
        <v>154</v>
      </c>
      <c r="AA2081" s="3" t="s">
        <v>154</v>
      </c>
      <c r="AB2081" s="3" t="s">
        <v>154</v>
      </c>
      <c r="AC2081" s="3" t="s">
        <v>154</v>
      </c>
      <c r="AD2081" s="3" t="s">
        <v>6151</v>
      </c>
      <c r="AE2081" s="3" t="s">
        <v>6151</v>
      </c>
      <c r="AF2081" s="3" t="s">
        <v>154</v>
      </c>
      <c r="AG2081" s="3" t="s">
        <v>154</v>
      </c>
      <c r="AH2081" s="3" t="s">
        <v>6478</v>
      </c>
      <c r="AI2081" s="3" t="s">
        <v>6482</v>
      </c>
      <c r="AJ2081" s="3" t="s">
        <v>28</v>
      </c>
    </row>
    <row r="2082" spans="1:36" ht="15">
      <c r="A2082" s="10">
        <v>2185</v>
      </c>
      <c r="B2082" t="str">
        <f>IF(K2082="总计","",INDEX(主数据!A:AD,MATCH(J2082,主数据!A:A,0),9))</f>
        <v>华北大区公司</v>
      </c>
      <c r="C2082" t="str">
        <f>IF(K2082="","",INDEX(主数据!A:AD,MATCH(J2082,主数据!A:A,0),11))</f>
        <v>银川城区</v>
      </c>
      <c r="D2082" t="str">
        <f t="shared" si="128"/>
        <v>YC12电梯费定额</v>
      </c>
      <c r="E2082" s="13" t="str">
        <f t="shared" si="130"/>
        <v/>
      </c>
      <c r="F2082" s="13" t="str">
        <f>IF(E2082="","",IFERROR(IF(IF(K2082="","",INDEX(收费标合同信息维护!A:Q,MATCH(D2082,收费标合同信息维护!J:J,0),10))=D2082,"有","无"),"无"))</f>
        <v/>
      </c>
      <c r="G2082" s="13" t="str">
        <f t="shared" si="129"/>
        <v>YC12电梯费定额62.50</v>
      </c>
      <c r="H2082" s="13" t="str">
        <f t="shared" si="131"/>
        <v>62.50</v>
      </c>
      <c r="I2082" s="13" t="str">
        <f>IF(G2082="","",IFERROR(IF(IF(K2082="","",INDEX(收费标合同信息维护!A:Q,MATCH(G2082,收费标合同信息维护!M:M,0),13))=G2082,"有","无"),"无"))</f>
        <v>无</v>
      </c>
      <c r="J2082" s="3" t="s">
        <v>2630</v>
      </c>
      <c r="K2082" s="3" t="s">
        <v>6313</v>
      </c>
      <c r="L2082" s="3" t="s">
        <v>7063</v>
      </c>
      <c r="M2082" s="3" t="s">
        <v>7064</v>
      </c>
      <c r="N2082" s="3" t="s">
        <v>6477</v>
      </c>
      <c r="O2082" s="3" t="s">
        <v>6478</v>
      </c>
      <c r="P2082" s="3" t="s">
        <v>11004</v>
      </c>
      <c r="Q2082" s="3" t="s">
        <v>11005</v>
      </c>
      <c r="R2082" s="3" t="s">
        <v>6490</v>
      </c>
      <c r="S2082" s="3" t="s">
        <v>6491</v>
      </c>
      <c r="T2082" s="3" t="s">
        <v>6537</v>
      </c>
      <c r="U2082" s="3" t="s">
        <v>154</v>
      </c>
      <c r="V2082" s="3" t="s">
        <v>154</v>
      </c>
      <c r="W2082" s="3" t="s">
        <v>11006</v>
      </c>
      <c r="X2082" s="3" t="s">
        <v>154</v>
      </c>
      <c r="Y2082" s="3" t="s">
        <v>154</v>
      </c>
      <c r="Z2082" s="3" t="s">
        <v>154</v>
      </c>
      <c r="AA2082" s="3" t="s">
        <v>154</v>
      </c>
      <c r="AB2082" s="3" t="s">
        <v>154</v>
      </c>
      <c r="AC2082" s="3" t="s">
        <v>154</v>
      </c>
      <c r="AD2082" s="3" t="s">
        <v>6151</v>
      </c>
      <c r="AE2082" s="3" t="s">
        <v>6151</v>
      </c>
      <c r="AF2082" s="3" t="s">
        <v>154</v>
      </c>
      <c r="AG2082" s="3" t="s">
        <v>154</v>
      </c>
      <c r="AH2082" s="3" t="s">
        <v>6478</v>
      </c>
      <c r="AI2082" s="3" t="s">
        <v>6482</v>
      </c>
      <c r="AJ2082" s="3" t="s">
        <v>26</v>
      </c>
    </row>
    <row r="2083" spans="1:36" ht="15">
      <c r="A2083" s="10">
        <v>2186</v>
      </c>
      <c r="B2083" t="str">
        <f>IF(K2083="总计","",INDEX(主数据!A:AD,MATCH(J2083,主数据!A:A,0),9))</f>
        <v>华北大区公司</v>
      </c>
      <c r="C2083" t="str">
        <f>IF(K2083="","",INDEX(主数据!A:AD,MATCH(J2083,主数据!A:A,0),11))</f>
        <v>银川城区</v>
      </c>
      <c r="D2083" t="str">
        <f t="shared" si="128"/>
        <v>YC12电梯费定额</v>
      </c>
      <c r="E2083" s="13" t="str">
        <f t="shared" si="130"/>
        <v/>
      </c>
      <c r="F2083" s="13" t="str">
        <f>IF(E2083="","",IFERROR(IF(IF(K2083="","",INDEX(收费标合同信息维护!A:Q,MATCH(D2083,收费标合同信息维护!J:J,0),10))=D2083,"有","无"),"无"))</f>
        <v/>
      </c>
      <c r="G2083" s="13" t="str">
        <f t="shared" si="129"/>
        <v>YC12电梯费定额66.25</v>
      </c>
      <c r="H2083" s="13" t="str">
        <f t="shared" si="131"/>
        <v>66.25</v>
      </c>
      <c r="I2083" s="13" t="str">
        <f>IF(G2083="","",IFERROR(IF(IF(K2083="","",INDEX(收费标合同信息维护!A:Q,MATCH(G2083,收费标合同信息维护!M:M,0),13))=G2083,"有","无"),"无"))</f>
        <v>无</v>
      </c>
      <c r="J2083" s="3" t="s">
        <v>2630</v>
      </c>
      <c r="K2083" s="3" t="s">
        <v>6313</v>
      </c>
      <c r="L2083" s="3" t="s">
        <v>7063</v>
      </c>
      <c r="M2083" s="3" t="s">
        <v>7064</v>
      </c>
      <c r="N2083" s="3" t="s">
        <v>6477</v>
      </c>
      <c r="O2083" s="3" t="s">
        <v>6478</v>
      </c>
      <c r="P2083" s="3" t="s">
        <v>11007</v>
      </c>
      <c r="Q2083" s="3" t="s">
        <v>11008</v>
      </c>
      <c r="R2083" s="3" t="s">
        <v>6490</v>
      </c>
      <c r="S2083" s="3" t="s">
        <v>6491</v>
      </c>
      <c r="T2083" s="3" t="s">
        <v>6537</v>
      </c>
      <c r="U2083" s="3" t="s">
        <v>154</v>
      </c>
      <c r="V2083" s="3" t="s">
        <v>154</v>
      </c>
      <c r="W2083" s="3" t="s">
        <v>11009</v>
      </c>
      <c r="X2083" s="3" t="s">
        <v>154</v>
      </c>
      <c r="Y2083" s="3" t="s">
        <v>154</v>
      </c>
      <c r="Z2083" s="3" t="s">
        <v>154</v>
      </c>
      <c r="AA2083" s="3" t="s">
        <v>154</v>
      </c>
      <c r="AB2083" s="3" t="s">
        <v>154</v>
      </c>
      <c r="AC2083" s="3" t="s">
        <v>154</v>
      </c>
      <c r="AD2083" s="3" t="s">
        <v>6151</v>
      </c>
      <c r="AE2083" s="3" t="s">
        <v>6151</v>
      </c>
      <c r="AF2083" s="3" t="s">
        <v>154</v>
      </c>
      <c r="AG2083" s="3" t="s">
        <v>154</v>
      </c>
      <c r="AH2083" s="3" t="s">
        <v>6478</v>
      </c>
      <c r="AI2083" s="3" t="s">
        <v>6482</v>
      </c>
      <c r="AJ2083" s="3" t="s">
        <v>27</v>
      </c>
    </row>
    <row r="2084" spans="1:36" ht="15">
      <c r="A2084" s="10">
        <v>2187</v>
      </c>
      <c r="B2084" t="str">
        <f>IF(K2084="总计","",INDEX(主数据!A:AD,MATCH(J2084,主数据!A:A,0),9))</f>
        <v>华北大区公司</v>
      </c>
      <c r="C2084" t="str">
        <f>IF(K2084="","",INDEX(主数据!A:AD,MATCH(J2084,主数据!A:A,0),11))</f>
        <v>银川城区</v>
      </c>
      <c r="D2084" t="str">
        <f t="shared" si="128"/>
        <v>YC12电梯费定额</v>
      </c>
      <c r="E2084" s="13" t="str">
        <f t="shared" si="130"/>
        <v/>
      </c>
      <c r="F2084" s="13" t="str">
        <f>IF(E2084="","",IFERROR(IF(IF(K2084="","",INDEX(收费标合同信息维护!A:Q,MATCH(D2084,收费标合同信息维护!J:J,0),10))=D2084,"有","无"),"无"))</f>
        <v/>
      </c>
      <c r="G2084" s="13" t="str">
        <f t="shared" si="129"/>
        <v>YC12电梯费定额70.00</v>
      </c>
      <c r="H2084" s="13" t="str">
        <f t="shared" si="131"/>
        <v>70.00</v>
      </c>
      <c r="I2084" s="13" t="str">
        <f>IF(G2084="","",IFERROR(IF(IF(K2084="","",INDEX(收费标合同信息维护!A:Q,MATCH(G2084,收费标合同信息维护!M:M,0),13))=G2084,"有","无"),"无"))</f>
        <v>无</v>
      </c>
      <c r="J2084" s="3" t="s">
        <v>2630</v>
      </c>
      <c r="K2084" s="3" t="s">
        <v>6313</v>
      </c>
      <c r="L2084" s="3" t="s">
        <v>7063</v>
      </c>
      <c r="M2084" s="3" t="s">
        <v>7064</v>
      </c>
      <c r="N2084" s="3" t="s">
        <v>6477</v>
      </c>
      <c r="O2084" s="3" t="s">
        <v>6478</v>
      </c>
      <c r="P2084" s="3" t="s">
        <v>11010</v>
      </c>
      <c r="Q2084" s="3" t="s">
        <v>11011</v>
      </c>
      <c r="R2084" s="3" t="s">
        <v>6490</v>
      </c>
      <c r="S2084" s="3" t="s">
        <v>6491</v>
      </c>
      <c r="T2084" s="3" t="s">
        <v>6537</v>
      </c>
      <c r="U2084" s="3" t="s">
        <v>154</v>
      </c>
      <c r="V2084" s="3" t="s">
        <v>154</v>
      </c>
      <c r="W2084" s="3" t="s">
        <v>7194</v>
      </c>
      <c r="X2084" s="3" t="s">
        <v>154</v>
      </c>
      <c r="Y2084" s="3" t="s">
        <v>154</v>
      </c>
      <c r="Z2084" s="3" t="s">
        <v>154</v>
      </c>
      <c r="AA2084" s="3" t="s">
        <v>154</v>
      </c>
      <c r="AB2084" s="3" t="s">
        <v>154</v>
      </c>
      <c r="AC2084" s="3" t="s">
        <v>154</v>
      </c>
      <c r="AD2084" s="3" t="s">
        <v>6151</v>
      </c>
      <c r="AE2084" s="3" t="s">
        <v>6151</v>
      </c>
      <c r="AF2084" s="3" t="s">
        <v>154</v>
      </c>
      <c r="AG2084" s="3" t="s">
        <v>154</v>
      </c>
      <c r="AH2084" s="3" t="s">
        <v>6478</v>
      </c>
      <c r="AI2084" s="3" t="s">
        <v>6482</v>
      </c>
      <c r="AJ2084" s="3" t="s">
        <v>25</v>
      </c>
    </row>
    <row r="2085" spans="1:36" ht="15">
      <c r="A2085" s="10">
        <v>2188</v>
      </c>
      <c r="B2085" t="str">
        <f>IF(K2085="总计","",INDEX(主数据!A:AD,MATCH(J2085,主数据!A:A,0),9))</f>
        <v>华北大区公司</v>
      </c>
      <c r="C2085" t="str">
        <f>IF(K2085="","",INDEX(主数据!A:AD,MATCH(J2085,主数据!A:A,0),11))</f>
        <v>银川城区</v>
      </c>
      <c r="D2085" t="str">
        <f t="shared" si="128"/>
        <v>YC12电梯费定额</v>
      </c>
      <c r="E2085" s="13" t="str">
        <f t="shared" si="130"/>
        <v/>
      </c>
      <c r="F2085" s="13" t="str">
        <f>IF(E2085="","",IFERROR(IF(IF(K2085="","",INDEX(收费标合同信息维护!A:Q,MATCH(D2085,收费标合同信息维护!J:J,0),10))=D2085,"有","无"),"无"))</f>
        <v/>
      </c>
      <c r="G2085" s="13" t="str">
        <f t="shared" si="129"/>
        <v>YC12电梯费定额73.75</v>
      </c>
      <c r="H2085" s="13" t="str">
        <f t="shared" si="131"/>
        <v>73.75</v>
      </c>
      <c r="I2085" s="13" t="str">
        <f>IF(G2085="","",IFERROR(IF(IF(K2085="","",INDEX(收费标合同信息维护!A:Q,MATCH(G2085,收费标合同信息维护!M:M,0),13))=G2085,"有","无"),"无"))</f>
        <v>无</v>
      </c>
      <c r="J2085" s="3" t="s">
        <v>2630</v>
      </c>
      <c r="K2085" s="3" t="s">
        <v>6313</v>
      </c>
      <c r="L2085" s="3" t="s">
        <v>7063</v>
      </c>
      <c r="M2085" s="3" t="s">
        <v>7064</v>
      </c>
      <c r="N2085" s="3" t="s">
        <v>6477</v>
      </c>
      <c r="O2085" s="3" t="s">
        <v>6478</v>
      </c>
      <c r="P2085" s="3" t="s">
        <v>11012</v>
      </c>
      <c r="Q2085" s="3" t="s">
        <v>11013</v>
      </c>
      <c r="R2085" s="3" t="s">
        <v>6490</v>
      </c>
      <c r="S2085" s="3" t="s">
        <v>6491</v>
      </c>
      <c r="T2085" s="3" t="s">
        <v>6537</v>
      </c>
      <c r="U2085" s="3" t="s">
        <v>154</v>
      </c>
      <c r="V2085" s="3" t="s">
        <v>154</v>
      </c>
      <c r="W2085" s="3" t="s">
        <v>11014</v>
      </c>
      <c r="X2085" s="3" t="s">
        <v>154</v>
      </c>
      <c r="Y2085" s="3" t="s">
        <v>154</v>
      </c>
      <c r="Z2085" s="3" t="s">
        <v>154</v>
      </c>
      <c r="AA2085" s="3" t="s">
        <v>154</v>
      </c>
      <c r="AB2085" s="3" t="s">
        <v>154</v>
      </c>
      <c r="AC2085" s="3" t="s">
        <v>154</v>
      </c>
      <c r="AD2085" s="3" t="s">
        <v>6151</v>
      </c>
      <c r="AE2085" s="3" t="s">
        <v>6151</v>
      </c>
      <c r="AF2085" s="3" t="s">
        <v>154</v>
      </c>
      <c r="AG2085" s="3" t="s">
        <v>154</v>
      </c>
      <c r="AH2085" s="3" t="s">
        <v>6478</v>
      </c>
      <c r="AI2085" s="3" t="s">
        <v>6482</v>
      </c>
      <c r="AJ2085" s="3" t="s">
        <v>19</v>
      </c>
    </row>
    <row r="2086" spans="1:36" ht="15">
      <c r="A2086" s="10">
        <v>2189</v>
      </c>
      <c r="B2086" t="str">
        <f>IF(K2086="总计","",INDEX(主数据!A:AD,MATCH(J2086,主数据!A:A,0),9))</f>
        <v>华北大区公司</v>
      </c>
      <c r="C2086" t="str">
        <f>IF(K2086="","",INDEX(主数据!A:AD,MATCH(J2086,主数据!A:A,0),11))</f>
        <v>银川城区</v>
      </c>
      <c r="D2086" t="str">
        <f t="shared" si="128"/>
        <v>YC12电梯费定额</v>
      </c>
      <c r="E2086" s="13" t="str">
        <f t="shared" si="130"/>
        <v/>
      </c>
      <c r="F2086" s="13" t="str">
        <f>IF(E2086="","",IFERROR(IF(IF(K2086="","",INDEX(收费标合同信息维护!A:Q,MATCH(D2086,收费标合同信息维护!J:J,0),10))=D2086,"有","无"),"无"))</f>
        <v/>
      </c>
      <c r="G2086" s="13" t="str">
        <f t="shared" si="129"/>
        <v>YC12电梯费定额77.50</v>
      </c>
      <c r="H2086" s="13" t="str">
        <f t="shared" si="131"/>
        <v>77.50</v>
      </c>
      <c r="I2086" s="13" t="str">
        <f>IF(G2086="","",IFERROR(IF(IF(K2086="","",INDEX(收费标合同信息维护!A:Q,MATCH(G2086,收费标合同信息维护!M:M,0),13))=G2086,"有","无"),"无"))</f>
        <v>无</v>
      </c>
      <c r="J2086" s="3" t="s">
        <v>2630</v>
      </c>
      <c r="K2086" s="3" t="s">
        <v>6313</v>
      </c>
      <c r="L2086" s="3" t="s">
        <v>7063</v>
      </c>
      <c r="M2086" s="3" t="s">
        <v>7064</v>
      </c>
      <c r="N2086" s="3" t="s">
        <v>6477</v>
      </c>
      <c r="O2086" s="3" t="s">
        <v>6478</v>
      </c>
      <c r="P2086" s="3" t="s">
        <v>11015</v>
      </c>
      <c r="Q2086" s="3" t="s">
        <v>11016</v>
      </c>
      <c r="R2086" s="3" t="s">
        <v>6490</v>
      </c>
      <c r="S2086" s="3" t="s">
        <v>6491</v>
      </c>
      <c r="T2086" s="3" t="s">
        <v>6537</v>
      </c>
      <c r="U2086" s="3" t="s">
        <v>154</v>
      </c>
      <c r="V2086" s="3" t="s">
        <v>154</v>
      </c>
      <c r="W2086" s="3" t="s">
        <v>11017</v>
      </c>
      <c r="X2086" s="3" t="s">
        <v>154</v>
      </c>
      <c r="Y2086" s="3" t="s">
        <v>154</v>
      </c>
      <c r="Z2086" s="3" t="s">
        <v>154</v>
      </c>
      <c r="AA2086" s="3" t="s">
        <v>154</v>
      </c>
      <c r="AB2086" s="3" t="s">
        <v>154</v>
      </c>
      <c r="AC2086" s="3" t="s">
        <v>154</v>
      </c>
      <c r="AD2086" s="3" t="s">
        <v>6151</v>
      </c>
      <c r="AE2086" s="3" t="s">
        <v>6151</v>
      </c>
      <c r="AF2086" s="3" t="s">
        <v>154</v>
      </c>
      <c r="AG2086" s="3" t="s">
        <v>154</v>
      </c>
      <c r="AH2086" s="3" t="s">
        <v>6478</v>
      </c>
      <c r="AI2086" s="3" t="s">
        <v>6482</v>
      </c>
      <c r="AJ2086" s="3" t="s">
        <v>17</v>
      </c>
    </row>
    <row r="2087" spans="1:36" ht="15">
      <c r="A2087" s="10">
        <v>2190</v>
      </c>
      <c r="B2087" t="str">
        <f>IF(K2087="总计","",INDEX(主数据!A:AD,MATCH(J2087,主数据!A:A,0),9))</f>
        <v>华北大区公司</v>
      </c>
      <c r="C2087" t="str">
        <f>IF(K2087="","",INDEX(主数据!A:AD,MATCH(J2087,主数据!A:A,0),11))</f>
        <v>银川城区</v>
      </c>
      <c r="D2087" t="str">
        <f t="shared" si="128"/>
        <v>YC12电梯费定额</v>
      </c>
      <c r="E2087" s="13" t="str">
        <f t="shared" si="130"/>
        <v/>
      </c>
      <c r="F2087" s="13" t="str">
        <f>IF(E2087="","",IFERROR(IF(IF(K2087="","",INDEX(收费标合同信息维护!A:Q,MATCH(D2087,收费标合同信息维护!J:J,0),10))=D2087,"有","无"),"无"))</f>
        <v/>
      </c>
      <c r="G2087" s="13" t="str">
        <f t="shared" si="129"/>
        <v>YC12电梯费定额21.25</v>
      </c>
      <c r="H2087" s="13" t="str">
        <f t="shared" si="131"/>
        <v>21.25</v>
      </c>
      <c r="I2087" s="13" t="str">
        <f>IF(G2087="","",IFERROR(IF(IF(K2087="","",INDEX(收费标合同信息维护!A:Q,MATCH(G2087,收费标合同信息维护!M:M,0),13))=G2087,"有","无"),"无"))</f>
        <v>无</v>
      </c>
      <c r="J2087" s="3" t="s">
        <v>2630</v>
      </c>
      <c r="K2087" s="3" t="s">
        <v>6313</v>
      </c>
      <c r="L2087" s="3" t="s">
        <v>7063</v>
      </c>
      <c r="M2087" s="3" t="s">
        <v>7064</v>
      </c>
      <c r="N2087" s="3" t="s">
        <v>6477</v>
      </c>
      <c r="O2087" s="3" t="s">
        <v>6478</v>
      </c>
      <c r="P2087" s="3" t="s">
        <v>10338</v>
      </c>
      <c r="Q2087" s="3" t="s">
        <v>11018</v>
      </c>
      <c r="R2087" s="3" t="s">
        <v>6490</v>
      </c>
      <c r="S2087" s="3" t="s">
        <v>6491</v>
      </c>
      <c r="T2087" s="3" t="s">
        <v>6537</v>
      </c>
      <c r="U2087" s="3" t="s">
        <v>154</v>
      </c>
      <c r="V2087" s="3" t="s">
        <v>154</v>
      </c>
      <c r="W2087" s="3" t="s">
        <v>11019</v>
      </c>
      <c r="X2087" s="3" t="s">
        <v>154</v>
      </c>
      <c r="Y2087" s="3" t="s">
        <v>154</v>
      </c>
      <c r="Z2087" s="3" t="s">
        <v>154</v>
      </c>
      <c r="AA2087" s="3" t="s">
        <v>154</v>
      </c>
      <c r="AB2087" s="3" t="s">
        <v>154</v>
      </c>
      <c r="AC2087" s="3" t="s">
        <v>154</v>
      </c>
      <c r="AD2087" s="3" t="s">
        <v>6151</v>
      </c>
      <c r="AE2087" s="3" t="s">
        <v>6151</v>
      </c>
      <c r="AF2087" s="3" t="s">
        <v>154</v>
      </c>
      <c r="AG2087" s="3" t="s">
        <v>154</v>
      </c>
      <c r="AH2087" s="3" t="s">
        <v>6478</v>
      </c>
      <c r="AI2087" s="3" t="s">
        <v>6482</v>
      </c>
      <c r="AJ2087" s="3" t="s">
        <v>26</v>
      </c>
    </row>
    <row r="2088" spans="1:36" ht="15">
      <c r="A2088" s="10">
        <v>2191</v>
      </c>
      <c r="B2088" t="str">
        <f>IF(K2088="总计","",INDEX(主数据!A:AD,MATCH(J2088,主数据!A:A,0),9))</f>
        <v>华北大区公司</v>
      </c>
      <c r="C2088" t="str">
        <f>IF(K2088="","",INDEX(主数据!A:AD,MATCH(J2088,主数据!A:A,0),11))</f>
        <v>银川城区</v>
      </c>
      <c r="D2088" t="str">
        <f t="shared" si="128"/>
        <v>YC12电梯费定额</v>
      </c>
      <c r="E2088" s="13" t="str">
        <f t="shared" si="130"/>
        <v/>
      </c>
      <c r="F2088" s="13" t="str">
        <f>IF(E2088="","",IFERROR(IF(IF(K2088="","",INDEX(收费标合同信息维护!A:Q,MATCH(D2088,收费标合同信息维护!J:J,0),10))=D2088,"有","无"),"无"))</f>
        <v/>
      </c>
      <c r="G2088" s="13" t="str">
        <f t="shared" si="129"/>
        <v>YC12电梯费定额25.00</v>
      </c>
      <c r="H2088" s="13" t="str">
        <f t="shared" si="131"/>
        <v>25.00</v>
      </c>
      <c r="I2088" s="13" t="str">
        <f>IF(G2088="","",IFERROR(IF(IF(K2088="","",INDEX(收费标合同信息维护!A:Q,MATCH(G2088,收费标合同信息维护!M:M,0),13))=G2088,"有","无"),"无"))</f>
        <v>无</v>
      </c>
      <c r="J2088" s="3" t="s">
        <v>2630</v>
      </c>
      <c r="K2088" s="3" t="s">
        <v>6313</v>
      </c>
      <c r="L2088" s="3" t="s">
        <v>7063</v>
      </c>
      <c r="M2088" s="3" t="s">
        <v>7064</v>
      </c>
      <c r="N2088" s="3" t="s">
        <v>6477</v>
      </c>
      <c r="O2088" s="3" t="s">
        <v>6478</v>
      </c>
      <c r="P2088" s="3" t="s">
        <v>10341</v>
      </c>
      <c r="Q2088" s="3" t="s">
        <v>11020</v>
      </c>
      <c r="R2088" s="3" t="s">
        <v>6490</v>
      </c>
      <c r="S2088" s="3" t="s">
        <v>6491</v>
      </c>
      <c r="T2088" s="3" t="s">
        <v>6537</v>
      </c>
      <c r="U2088" s="3" t="s">
        <v>154</v>
      </c>
      <c r="V2088" s="3" t="s">
        <v>154</v>
      </c>
      <c r="W2088" s="3" t="s">
        <v>8066</v>
      </c>
      <c r="X2088" s="3" t="s">
        <v>154</v>
      </c>
      <c r="Y2088" s="3" t="s">
        <v>154</v>
      </c>
      <c r="Z2088" s="3" t="s">
        <v>154</v>
      </c>
      <c r="AA2088" s="3" t="s">
        <v>154</v>
      </c>
      <c r="AB2088" s="3" t="s">
        <v>154</v>
      </c>
      <c r="AC2088" s="3" t="s">
        <v>154</v>
      </c>
      <c r="AD2088" s="3" t="s">
        <v>6151</v>
      </c>
      <c r="AE2088" s="3" t="s">
        <v>6151</v>
      </c>
      <c r="AF2088" s="3" t="s">
        <v>154</v>
      </c>
      <c r="AG2088" s="3" t="s">
        <v>154</v>
      </c>
      <c r="AH2088" s="3" t="s">
        <v>6478</v>
      </c>
      <c r="AI2088" s="3" t="s">
        <v>6482</v>
      </c>
      <c r="AJ2088" s="3" t="s">
        <v>28</v>
      </c>
    </row>
    <row r="2089" spans="1:36" ht="15">
      <c r="A2089" s="10">
        <v>2192</v>
      </c>
      <c r="B2089" t="str">
        <f>IF(K2089="总计","",INDEX(主数据!A:AD,MATCH(J2089,主数据!A:A,0),9))</f>
        <v>华北大区公司</v>
      </c>
      <c r="C2089" t="str">
        <f>IF(K2089="","",INDEX(主数据!A:AD,MATCH(J2089,主数据!A:A,0),11))</f>
        <v>银川城区</v>
      </c>
      <c r="D2089" t="str">
        <f t="shared" si="128"/>
        <v>YC12电梯费定额</v>
      </c>
      <c r="E2089" s="13" t="str">
        <f t="shared" si="130"/>
        <v/>
      </c>
      <c r="F2089" s="13" t="str">
        <f>IF(E2089="","",IFERROR(IF(IF(K2089="","",INDEX(收费标合同信息维护!A:Q,MATCH(D2089,收费标合同信息维护!J:J,0),10))=D2089,"有","无"),"无"))</f>
        <v/>
      </c>
      <c r="G2089" s="13" t="str">
        <f t="shared" si="129"/>
        <v>YC12电梯费定额28.75</v>
      </c>
      <c r="H2089" s="13" t="str">
        <f t="shared" si="131"/>
        <v>28.75</v>
      </c>
      <c r="I2089" s="13" t="str">
        <f>IF(G2089="","",IFERROR(IF(IF(K2089="","",INDEX(收费标合同信息维护!A:Q,MATCH(G2089,收费标合同信息维护!M:M,0),13))=G2089,"有","无"),"无"))</f>
        <v>无</v>
      </c>
      <c r="J2089" s="3" t="s">
        <v>2630</v>
      </c>
      <c r="K2089" s="3" t="s">
        <v>6313</v>
      </c>
      <c r="L2089" s="3" t="s">
        <v>7063</v>
      </c>
      <c r="M2089" s="3" t="s">
        <v>7064</v>
      </c>
      <c r="N2089" s="3" t="s">
        <v>6477</v>
      </c>
      <c r="O2089" s="3" t="s">
        <v>6478</v>
      </c>
      <c r="P2089" s="3" t="s">
        <v>10344</v>
      </c>
      <c r="Q2089" s="3" t="s">
        <v>11021</v>
      </c>
      <c r="R2089" s="3" t="s">
        <v>6490</v>
      </c>
      <c r="S2089" s="3" t="s">
        <v>6491</v>
      </c>
      <c r="T2089" s="3" t="s">
        <v>6537</v>
      </c>
      <c r="U2089" s="3" t="s">
        <v>154</v>
      </c>
      <c r="V2089" s="3" t="s">
        <v>154</v>
      </c>
      <c r="W2089" s="3" t="s">
        <v>11022</v>
      </c>
      <c r="X2089" s="3" t="s">
        <v>154</v>
      </c>
      <c r="Y2089" s="3" t="s">
        <v>154</v>
      </c>
      <c r="Z2089" s="3" t="s">
        <v>154</v>
      </c>
      <c r="AA2089" s="3" t="s">
        <v>154</v>
      </c>
      <c r="AB2089" s="3" t="s">
        <v>154</v>
      </c>
      <c r="AC2089" s="3" t="s">
        <v>154</v>
      </c>
      <c r="AD2089" s="3" t="s">
        <v>6151</v>
      </c>
      <c r="AE2089" s="3" t="s">
        <v>6151</v>
      </c>
      <c r="AF2089" s="3" t="s">
        <v>154</v>
      </c>
      <c r="AG2089" s="3" t="s">
        <v>154</v>
      </c>
      <c r="AH2089" s="3" t="s">
        <v>6478</v>
      </c>
      <c r="AI2089" s="3" t="s">
        <v>6482</v>
      </c>
      <c r="AJ2089" s="3" t="s">
        <v>31</v>
      </c>
    </row>
    <row r="2090" spans="1:36" ht="15">
      <c r="A2090" s="10">
        <v>2193</v>
      </c>
      <c r="B2090" t="str">
        <f>IF(K2090="总计","",INDEX(主数据!A:AD,MATCH(J2090,主数据!A:A,0),9))</f>
        <v>华北大区公司</v>
      </c>
      <c r="C2090" t="str">
        <f>IF(K2090="","",INDEX(主数据!A:AD,MATCH(J2090,主数据!A:A,0),11))</f>
        <v>银川城区</v>
      </c>
      <c r="D2090" t="str">
        <f t="shared" si="128"/>
        <v>YC12电梯费定额</v>
      </c>
      <c r="E2090" s="13" t="str">
        <f t="shared" si="130"/>
        <v/>
      </c>
      <c r="F2090" s="13" t="str">
        <f>IF(E2090="","",IFERROR(IF(IF(K2090="","",INDEX(收费标合同信息维护!A:Q,MATCH(D2090,收费标合同信息维护!J:J,0),10))=D2090,"有","无"),"无"))</f>
        <v/>
      </c>
      <c r="G2090" s="13" t="str">
        <f t="shared" si="129"/>
        <v>YC12电梯费定额32.50</v>
      </c>
      <c r="H2090" s="13" t="str">
        <f t="shared" si="131"/>
        <v>32.50</v>
      </c>
      <c r="I2090" s="13" t="str">
        <f>IF(G2090="","",IFERROR(IF(IF(K2090="","",INDEX(收费标合同信息维护!A:Q,MATCH(G2090,收费标合同信息维护!M:M,0),13))=G2090,"有","无"),"无"))</f>
        <v>无</v>
      </c>
      <c r="J2090" s="3" t="s">
        <v>2630</v>
      </c>
      <c r="K2090" s="3" t="s">
        <v>6313</v>
      </c>
      <c r="L2090" s="3" t="s">
        <v>7063</v>
      </c>
      <c r="M2090" s="3" t="s">
        <v>7064</v>
      </c>
      <c r="N2090" s="3" t="s">
        <v>6477</v>
      </c>
      <c r="O2090" s="3" t="s">
        <v>6478</v>
      </c>
      <c r="P2090" s="3" t="s">
        <v>10347</v>
      </c>
      <c r="Q2090" s="3" t="s">
        <v>11023</v>
      </c>
      <c r="R2090" s="3" t="s">
        <v>6490</v>
      </c>
      <c r="S2090" s="3" t="s">
        <v>6491</v>
      </c>
      <c r="T2090" s="3" t="s">
        <v>6537</v>
      </c>
      <c r="U2090" s="3" t="s">
        <v>154</v>
      </c>
      <c r="V2090" s="3" t="s">
        <v>154</v>
      </c>
      <c r="W2090" s="3" t="s">
        <v>11024</v>
      </c>
      <c r="X2090" s="3" t="s">
        <v>154</v>
      </c>
      <c r="Y2090" s="3" t="s">
        <v>154</v>
      </c>
      <c r="Z2090" s="3" t="s">
        <v>154</v>
      </c>
      <c r="AA2090" s="3" t="s">
        <v>154</v>
      </c>
      <c r="AB2090" s="3" t="s">
        <v>154</v>
      </c>
      <c r="AC2090" s="3" t="s">
        <v>154</v>
      </c>
      <c r="AD2090" s="3" t="s">
        <v>6151</v>
      </c>
      <c r="AE2090" s="3" t="s">
        <v>6151</v>
      </c>
      <c r="AF2090" s="3" t="s">
        <v>154</v>
      </c>
      <c r="AG2090" s="3" t="s">
        <v>154</v>
      </c>
      <c r="AH2090" s="3" t="s">
        <v>6478</v>
      </c>
      <c r="AI2090" s="3" t="s">
        <v>6482</v>
      </c>
      <c r="AJ2090" s="3" t="s">
        <v>27</v>
      </c>
    </row>
    <row r="2091" spans="1:36" ht="15">
      <c r="A2091" s="10">
        <v>2194</v>
      </c>
      <c r="B2091" t="str">
        <f>IF(K2091="总计","",INDEX(主数据!A:AD,MATCH(J2091,主数据!A:A,0),9))</f>
        <v>华北大区公司</v>
      </c>
      <c r="C2091" t="str">
        <f>IF(K2091="","",INDEX(主数据!A:AD,MATCH(J2091,主数据!A:A,0),11))</f>
        <v>银川城区</v>
      </c>
      <c r="D2091" t="str">
        <f t="shared" si="128"/>
        <v>YC12电梯费定额</v>
      </c>
      <c r="E2091" s="13" t="str">
        <f t="shared" si="130"/>
        <v/>
      </c>
      <c r="F2091" s="13" t="str">
        <f>IF(E2091="","",IFERROR(IF(IF(K2091="","",INDEX(收费标合同信息维护!A:Q,MATCH(D2091,收费标合同信息维护!J:J,0),10))=D2091,"有","无"),"无"))</f>
        <v/>
      </c>
      <c r="G2091" s="13" t="str">
        <f t="shared" si="129"/>
        <v>YC12电梯费定额36.25</v>
      </c>
      <c r="H2091" s="13" t="str">
        <f t="shared" si="131"/>
        <v>36.25</v>
      </c>
      <c r="I2091" s="13" t="str">
        <f>IF(G2091="","",IFERROR(IF(IF(K2091="","",INDEX(收费标合同信息维护!A:Q,MATCH(G2091,收费标合同信息维护!M:M,0),13))=G2091,"有","无"),"无"))</f>
        <v>无</v>
      </c>
      <c r="J2091" s="3" t="s">
        <v>2630</v>
      </c>
      <c r="K2091" s="3" t="s">
        <v>6313</v>
      </c>
      <c r="L2091" s="3" t="s">
        <v>7063</v>
      </c>
      <c r="M2091" s="3" t="s">
        <v>7064</v>
      </c>
      <c r="N2091" s="3" t="s">
        <v>6477</v>
      </c>
      <c r="O2091" s="3" t="s">
        <v>6478</v>
      </c>
      <c r="P2091" s="3" t="s">
        <v>10349</v>
      </c>
      <c r="Q2091" s="3" t="s">
        <v>11025</v>
      </c>
      <c r="R2091" s="3" t="s">
        <v>6490</v>
      </c>
      <c r="S2091" s="3" t="s">
        <v>6491</v>
      </c>
      <c r="T2091" s="3" t="s">
        <v>6537</v>
      </c>
      <c r="U2091" s="3" t="s">
        <v>154</v>
      </c>
      <c r="V2091" s="3" t="s">
        <v>154</v>
      </c>
      <c r="W2091" s="3" t="s">
        <v>11026</v>
      </c>
      <c r="X2091" s="3" t="s">
        <v>154</v>
      </c>
      <c r="Y2091" s="3" t="s">
        <v>154</v>
      </c>
      <c r="Z2091" s="3" t="s">
        <v>154</v>
      </c>
      <c r="AA2091" s="3" t="s">
        <v>154</v>
      </c>
      <c r="AB2091" s="3" t="s">
        <v>154</v>
      </c>
      <c r="AC2091" s="3" t="s">
        <v>154</v>
      </c>
      <c r="AD2091" s="3" t="s">
        <v>6151</v>
      </c>
      <c r="AE2091" s="3" t="s">
        <v>6151</v>
      </c>
      <c r="AF2091" s="3" t="s">
        <v>154</v>
      </c>
      <c r="AG2091" s="3" t="s">
        <v>154</v>
      </c>
      <c r="AH2091" s="3" t="s">
        <v>6478</v>
      </c>
      <c r="AI2091" s="3" t="s">
        <v>6482</v>
      </c>
      <c r="AJ2091" s="3" t="s">
        <v>28</v>
      </c>
    </row>
    <row r="2092" spans="1:36" ht="15">
      <c r="A2092" s="10">
        <v>2195</v>
      </c>
      <c r="B2092" t="str">
        <f>IF(K2092="总计","",INDEX(主数据!A:AD,MATCH(J2092,主数据!A:A,0),9))</f>
        <v>华北大区公司</v>
      </c>
      <c r="C2092" t="str">
        <f>IF(K2092="","",INDEX(主数据!A:AD,MATCH(J2092,主数据!A:A,0),11))</f>
        <v>银川城区</v>
      </c>
      <c r="D2092" t="str">
        <f t="shared" si="128"/>
        <v>YC12电梯费定额</v>
      </c>
      <c r="E2092" s="13" t="str">
        <f t="shared" si="130"/>
        <v/>
      </c>
      <c r="F2092" s="13" t="str">
        <f>IF(E2092="","",IFERROR(IF(IF(K2092="","",INDEX(收费标合同信息维护!A:Q,MATCH(D2092,收费标合同信息维护!J:J,0),10))=D2092,"有","无"),"无"))</f>
        <v/>
      </c>
      <c r="G2092" s="13" t="str">
        <f t="shared" si="129"/>
        <v>YC12电梯费定额40.00</v>
      </c>
      <c r="H2092" s="13" t="str">
        <f t="shared" si="131"/>
        <v>40.00</v>
      </c>
      <c r="I2092" s="13" t="str">
        <f>IF(G2092="","",IFERROR(IF(IF(K2092="","",INDEX(收费标合同信息维护!A:Q,MATCH(G2092,收费标合同信息维护!M:M,0),13))=G2092,"有","无"),"无"))</f>
        <v>无</v>
      </c>
      <c r="J2092" s="3" t="s">
        <v>2630</v>
      </c>
      <c r="K2092" s="3" t="s">
        <v>6313</v>
      </c>
      <c r="L2092" s="3" t="s">
        <v>7063</v>
      </c>
      <c r="M2092" s="3" t="s">
        <v>7064</v>
      </c>
      <c r="N2092" s="3" t="s">
        <v>6477</v>
      </c>
      <c r="O2092" s="3" t="s">
        <v>6478</v>
      </c>
      <c r="P2092" s="3" t="s">
        <v>10351</v>
      </c>
      <c r="Q2092" s="3" t="s">
        <v>11027</v>
      </c>
      <c r="R2092" s="3" t="s">
        <v>6490</v>
      </c>
      <c r="S2092" s="3" t="s">
        <v>6491</v>
      </c>
      <c r="T2092" s="3" t="s">
        <v>6537</v>
      </c>
      <c r="U2092" s="3" t="s">
        <v>154</v>
      </c>
      <c r="V2092" s="3" t="s">
        <v>154</v>
      </c>
      <c r="W2092" s="3" t="s">
        <v>6729</v>
      </c>
      <c r="X2092" s="3" t="s">
        <v>154</v>
      </c>
      <c r="Y2092" s="3" t="s">
        <v>154</v>
      </c>
      <c r="Z2092" s="3" t="s">
        <v>154</v>
      </c>
      <c r="AA2092" s="3" t="s">
        <v>154</v>
      </c>
      <c r="AB2092" s="3" t="s">
        <v>154</v>
      </c>
      <c r="AC2092" s="3" t="s">
        <v>154</v>
      </c>
      <c r="AD2092" s="3" t="s">
        <v>6151</v>
      </c>
      <c r="AE2092" s="3" t="s">
        <v>6151</v>
      </c>
      <c r="AF2092" s="3" t="s">
        <v>154</v>
      </c>
      <c r="AG2092" s="3" t="s">
        <v>154</v>
      </c>
      <c r="AH2092" s="3" t="s">
        <v>6478</v>
      </c>
      <c r="AI2092" s="3" t="s">
        <v>6482</v>
      </c>
      <c r="AJ2092" s="3" t="s">
        <v>29</v>
      </c>
    </row>
    <row r="2093" spans="1:36" ht="15">
      <c r="A2093" s="10">
        <v>2196</v>
      </c>
      <c r="B2093" t="str">
        <f>IF(K2093="总计","",INDEX(主数据!A:AD,MATCH(J2093,主数据!A:A,0),9))</f>
        <v>华北大区公司</v>
      </c>
      <c r="C2093" t="str">
        <f>IF(K2093="","",INDEX(主数据!A:AD,MATCH(J2093,主数据!A:A,0),11))</f>
        <v>银川城区</v>
      </c>
      <c r="D2093" t="str">
        <f t="shared" si="128"/>
        <v>YC12电梯费定额</v>
      </c>
      <c r="E2093" s="13" t="str">
        <f t="shared" si="130"/>
        <v/>
      </c>
      <c r="F2093" s="13" t="str">
        <f>IF(E2093="","",IFERROR(IF(IF(K2093="","",INDEX(收费标合同信息维护!A:Q,MATCH(D2093,收费标合同信息维护!J:J,0),10))=D2093,"有","无"),"无"))</f>
        <v/>
      </c>
      <c r="G2093" s="13" t="str">
        <f t="shared" si="129"/>
        <v>YC12电梯费定额43.75</v>
      </c>
      <c r="H2093" s="13" t="str">
        <f t="shared" si="131"/>
        <v>43.75</v>
      </c>
      <c r="I2093" s="13" t="str">
        <f>IF(G2093="","",IFERROR(IF(IF(K2093="","",INDEX(收费标合同信息维护!A:Q,MATCH(G2093,收费标合同信息维护!M:M,0),13))=G2093,"有","无"),"无"))</f>
        <v>无</v>
      </c>
      <c r="J2093" s="3" t="s">
        <v>2630</v>
      </c>
      <c r="K2093" s="3" t="s">
        <v>6313</v>
      </c>
      <c r="L2093" s="3" t="s">
        <v>7063</v>
      </c>
      <c r="M2093" s="3" t="s">
        <v>7064</v>
      </c>
      <c r="N2093" s="3" t="s">
        <v>6477</v>
      </c>
      <c r="O2093" s="3" t="s">
        <v>6478</v>
      </c>
      <c r="P2093" s="3" t="s">
        <v>11028</v>
      </c>
      <c r="Q2093" s="3" t="s">
        <v>11029</v>
      </c>
      <c r="R2093" s="3" t="s">
        <v>6490</v>
      </c>
      <c r="S2093" s="3" t="s">
        <v>6491</v>
      </c>
      <c r="T2093" s="3" t="s">
        <v>6537</v>
      </c>
      <c r="U2093" s="3" t="s">
        <v>154</v>
      </c>
      <c r="V2093" s="3" t="s">
        <v>154</v>
      </c>
      <c r="W2093" s="3" t="s">
        <v>11030</v>
      </c>
      <c r="X2093" s="3" t="s">
        <v>154</v>
      </c>
      <c r="Y2093" s="3" t="s">
        <v>154</v>
      </c>
      <c r="Z2093" s="3" t="s">
        <v>154</v>
      </c>
      <c r="AA2093" s="3" t="s">
        <v>154</v>
      </c>
      <c r="AB2093" s="3" t="s">
        <v>154</v>
      </c>
      <c r="AC2093" s="3" t="s">
        <v>154</v>
      </c>
      <c r="AD2093" s="3" t="s">
        <v>6151</v>
      </c>
      <c r="AE2093" s="3" t="s">
        <v>6151</v>
      </c>
      <c r="AF2093" s="3" t="s">
        <v>154</v>
      </c>
      <c r="AG2093" s="3" t="s">
        <v>154</v>
      </c>
      <c r="AH2093" s="3" t="s">
        <v>6478</v>
      </c>
      <c r="AI2093" s="3" t="s">
        <v>6482</v>
      </c>
      <c r="AJ2093" s="3" t="s">
        <v>28</v>
      </c>
    </row>
    <row r="2094" spans="1:36" ht="30">
      <c r="A2094" s="10">
        <v>2197</v>
      </c>
      <c r="B2094" t="str">
        <f>IF(K2094="总计","",INDEX(主数据!A:AD,MATCH(J2094,主数据!A:A,0),9))</f>
        <v>华北大区公司</v>
      </c>
      <c r="C2094" t="str">
        <f>IF(K2094="","",INDEX(主数据!A:AD,MATCH(J2094,主数据!A:A,0),11))</f>
        <v>银川城区</v>
      </c>
      <c r="D2094" t="str">
        <f t="shared" si="128"/>
        <v>YC13物业服务费标准方式1.20</v>
      </c>
      <c r="E2094" s="13" t="str">
        <f t="shared" si="130"/>
        <v>1.20</v>
      </c>
      <c r="F2094" s="13" t="str">
        <f>IF(E2094="","",IFERROR(IF(IF(K2094="","",INDEX(收费标合同信息维护!A:Q,MATCH(D2094,收费标合同信息维护!J:J,0),10))=D2094,"有","无"),"无"))</f>
        <v>无</v>
      </c>
      <c r="G2094" s="13" t="str">
        <f t="shared" si="129"/>
        <v/>
      </c>
      <c r="H2094" s="13" t="str">
        <f t="shared" si="131"/>
        <v/>
      </c>
      <c r="I2094" s="13" t="str">
        <f>IF(G2094="","",IFERROR(IF(IF(K2094="","",INDEX(收费标合同信息维护!A:Q,MATCH(G2094,收费标合同信息维护!M:M,0),13))=G2094,"有","无"),"无"))</f>
        <v/>
      </c>
      <c r="J2094" s="3" t="s">
        <v>4307</v>
      </c>
      <c r="K2094" s="3" t="s">
        <v>6314</v>
      </c>
      <c r="L2094" s="3" t="s">
        <v>6025</v>
      </c>
      <c r="M2094" s="3" t="s">
        <v>6026</v>
      </c>
      <c r="N2094" s="3" t="s">
        <v>6477</v>
      </c>
      <c r="O2094" s="3" t="s">
        <v>6478</v>
      </c>
      <c r="P2094" s="3" t="s">
        <v>6025</v>
      </c>
      <c r="Q2094" s="3" t="s">
        <v>11033</v>
      </c>
      <c r="R2094" s="3" t="s">
        <v>6484</v>
      </c>
      <c r="S2094" s="3" t="s">
        <v>6485</v>
      </c>
      <c r="T2094" s="3" t="s">
        <v>6496</v>
      </c>
      <c r="U2094" s="3" t="s">
        <v>6533</v>
      </c>
      <c r="V2094" s="3" t="s">
        <v>6614</v>
      </c>
      <c r="W2094" s="3" t="s">
        <v>154</v>
      </c>
      <c r="X2094" s="3" t="s">
        <v>154</v>
      </c>
      <c r="Y2094" s="3" t="s">
        <v>154</v>
      </c>
      <c r="Z2094" s="3" t="s">
        <v>154</v>
      </c>
      <c r="AA2094" s="3" t="s">
        <v>154</v>
      </c>
      <c r="AB2094" s="3" t="s">
        <v>154</v>
      </c>
      <c r="AC2094" s="3" t="s">
        <v>154</v>
      </c>
      <c r="AD2094" s="3" t="s">
        <v>6151</v>
      </c>
      <c r="AE2094" s="3" t="s">
        <v>6151</v>
      </c>
      <c r="AF2094" s="3" t="s">
        <v>154</v>
      </c>
      <c r="AG2094" s="3" t="s">
        <v>154</v>
      </c>
      <c r="AH2094" s="3" t="s">
        <v>6478</v>
      </c>
      <c r="AI2094" s="3" t="s">
        <v>6482</v>
      </c>
      <c r="AJ2094" s="3" t="s">
        <v>6253</v>
      </c>
    </row>
    <row r="2095" spans="1:36" ht="15">
      <c r="A2095" s="10">
        <v>2198</v>
      </c>
      <c r="B2095" t="str">
        <f>IF(K2095="总计","",INDEX(主数据!A:AD,MATCH(J2095,主数据!A:A,0),9))</f>
        <v>华北大区公司</v>
      </c>
      <c r="C2095" t="str">
        <f>IF(K2095="","",INDEX(主数据!A:AD,MATCH(J2095,主数据!A:A,0),11))</f>
        <v>银川城区</v>
      </c>
      <c r="D2095" t="str">
        <f t="shared" si="128"/>
        <v>YC13物业服务费标准方式2.00</v>
      </c>
      <c r="E2095" s="13" t="str">
        <f t="shared" si="130"/>
        <v>2.00</v>
      </c>
      <c r="F2095" s="13" t="str">
        <f>IF(E2095="","",IFERROR(IF(IF(K2095="","",INDEX(收费标合同信息维护!A:Q,MATCH(D2095,收费标合同信息维护!J:J,0),10))=D2095,"有","无"),"无"))</f>
        <v>无</v>
      </c>
      <c r="G2095" s="13" t="str">
        <f t="shared" si="129"/>
        <v/>
      </c>
      <c r="H2095" s="13" t="str">
        <f t="shared" si="131"/>
        <v/>
      </c>
      <c r="I2095" s="13" t="str">
        <f>IF(G2095="","",IFERROR(IF(IF(K2095="","",INDEX(收费标合同信息维护!A:Q,MATCH(G2095,收费标合同信息维护!M:M,0),13))=G2095,"有","无"),"无"))</f>
        <v/>
      </c>
      <c r="J2095" s="3" t="s">
        <v>4307</v>
      </c>
      <c r="K2095" s="3" t="s">
        <v>6314</v>
      </c>
      <c r="L2095" s="3" t="s">
        <v>6025</v>
      </c>
      <c r="M2095" s="3" t="s">
        <v>6026</v>
      </c>
      <c r="N2095" s="3" t="s">
        <v>6477</v>
      </c>
      <c r="O2095" s="3" t="s">
        <v>6478</v>
      </c>
      <c r="P2095" s="3" t="s">
        <v>7617</v>
      </c>
      <c r="Q2095" s="3" t="s">
        <v>11034</v>
      </c>
      <c r="R2095" s="3" t="s">
        <v>6484</v>
      </c>
      <c r="S2095" s="3" t="s">
        <v>6491</v>
      </c>
      <c r="T2095" s="3" t="s">
        <v>11035</v>
      </c>
      <c r="U2095" s="3" t="s">
        <v>6555</v>
      </c>
      <c r="V2095" s="3" t="s">
        <v>6686</v>
      </c>
      <c r="W2095" s="3" t="s">
        <v>154</v>
      </c>
      <c r="X2095" s="3" t="s">
        <v>154</v>
      </c>
      <c r="Y2095" s="3" t="s">
        <v>154</v>
      </c>
      <c r="Z2095" s="3" t="s">
        <v>154</v>
      </c>
      <c r="AA2095" s="3" t="s">
        <v>154</v>
      </c>
      <c r="AB2095" s="3" t="s">
        <v>154</v>
      </c>
      <c r="AC2095" s="3" t="s">
        <v>154</v>
      </c>
      <c r="AD2095" s="3" t="s">
        <v>6151</v>
      </c>
      <c r="AE2095" s="3" t="s">
        <v>6151</v>
      </c>
      <c r="AF2095" s="3" t="s">
        <v>154</v>
      </c>
      <c r="AG2095" s="3" t="s">
        <v>154</v>
      </c>
      <c r="AH2095" s="3" t="s">
        <v>6478</v>
      </c>
      <c r="AI2095" s="3" t="s">
        <v>6482</v>
      </c>
      <c r="AJ2095" s="3" t="s">
        <v>6489</v>
      </c>
    </row>
    <row r="2096" spans="1:36" ht="30">
      <c r="A2096" s="10">
        <v>2199</v>
      </c>
      <c r="B2096" t="str">
        <f>IF(K2096="总计","",INDEX(主数据!A:AD,MATCH(J2096,主数据!A:A,0),9))</f>
        <v>华北大区公司</v>
      </c>
      <c r="C2096" t="str">
        <f>IF(K2096="","",INDEX(主数据!A:AD,MATCH(J2096,主数据!A:A,0),11))</f>
        <v>银川城区</v>
      </c>
      <c r="D2096" t="str">
        <f t="shared" si="128"/>
        <v>YC13物业服务费标准方式2.00</v>
      </c>
      <c r="E2096" s="13" t="str">
        <f t="shared" si="130"/>
        <v>2.00</v>
      </c>
      <c r="F2096" s="13" t="str">
        <f>IF(E2096="","",IFERROR(IF(IF(K2096="","",INDEX(收费标合同信息维护!A:Q,MATCH(D2096,收费标合同信息维护!J:J,0),10))=D2096,"有","无"),"无"))</f>
        <v>无</v>
      </c>
      <c r="G2096" s="13" t="str">
        <f t="shared" si="129"/>
        <v/>
      </c>
      <c r="H2096" s="13" t="str">
        <f t="shared" si="131"/>
        <v/>
      </c>
      <c r="I2096" s="13" t="str">
        <f>IF(G2096="","",IFERROR(IF(IF(K2096="","",INDEX(收费标合同信息维护!A:Q,MATCH(G2096,收费标合同信息维护!M:M,0),13))=G2096,"有","无"),"无"))</f>
        <v/>
      </c>
      <c r="J2096" s="3" t="s">
        <v>4307</v>
      </c>
      <c r="K2096" s="3" t="s">
        <v>6314</v>
      </c>
      <c r="L2096" s="3" t="s">
        <v>6025</v>
      </c>
      <c r="M2096" s="3" t="s">
        <v>6026</v>
      </c>
      <c r="N2096" s="3" t="s">
        <v>6477</v>
      </c>
      <c r="O2096" s="3" t="s">
        <v>6478</v>
      </c>
      <c r="P2096" s="3" t="s">
        <v>11036</v>
      </c>
      <c r="Q2096" s="3" t="s">
        <v>11037</v>
      </c>
      <c r="R2096" s="3" t="s">
        <v>6484</v>
      </c>
      <c r="S2096" s="3" t="s">
        <v>6485</v>
      </c>
      <c r="T2096" s="3" t="s">
        <v>6496</v>
      </c>
      <c r="U2096" s="3" t="s">
        <v>6533</v>
      </c>
      <c r="V2096" s="3" t="s">
        <v>6686</v>
      </c>
      <c r="W2096" s="3" t="s">
        <v>154</v>
      </c>
      <c r="X2096" s="3" t="s">
        <v>154</v>
      </c>
      <c r="Y2096" s="3" t="s">
        <v>154</v>
      </c>
      <c r="Z2096" s="3" t="s">
        <v>154</v>
      </c>
      <c r="AA2096" s="3" t="s">
        <v>154</v>
      </c>
      <c r="AB2096" s="3" t="s">
        <v>154</v>
      </c>
      <c r="AC2096" s="3" t="s">
        <v>154</v>
      </c>
      <c r="AD2096" s="3" t="s">
        <v>6151</v>
      </c>
      <c r="AE2096" s="3" t="s">
        <v>6151</v>
      </c>
      <c r="AF2096" s="3" t="s">
        <v>154</v>
      </c>
      <c r="AG2096" s="3" t="s">
        <v>154</v>
      </c>
      <c r="AH2096" s="3" t="s">
        <v>6478</v>
      </c>
      <c r="AI2096" s="3" t="s">
        <v>6482</v>
      </c>
      <c r="AJ2096" s="3" t="s">
        <v>6262</v>
      </c>
    </row>
    <row r="2097" spans="1:36" ht="30">
      <c r="A2097" s="10">
        <v>2200</v>
      </c>
      <c r="B2097" t="str">
        <f>IF(K2097="总计","",INDEX(主数据!A:AD,MATCH(J2097,主数据!A:A,0),9))</f>
        <v>华北大区公司</v>
      </c>
      <c r="C2097" t="str">
        <f>IF(K2097="","",INDEX(主数据!A:AD,MATCH(J2097,主数据!A:A,0),11))</f>
        <v>银川城区</v>
      </c>
      <c r="D2097" t="str">
        <f t="shared" si="128"/>
        <v>YC13物业服务费标准方式1.20</v>
      </c>
      <c r="E2097" s="13" t="str">
        <f t="shared" si="130"/>
        <v>1.20</v>
      </c>
      <c r="F2097" s="13" t="str">
        <f>IF(E2097="","",IFERROR(IF(IF(K2097="","",INDEX(收费标合同信息维护!A:Q,MATCH(D2097,收费标合同信息维护!J:J,0),10))=D2097,"有","无"),"无"))</f>
        <v>无</v>
      </c>
      <c r="G2097" s="13" t="str">
        <f t="shared" si="129"/>
        <v/>
      </c>
      <c r="H2097" s="13" t="str">
        <f t="shared" si="131"/>
        <v/>
      </c>
      <c r="I2097" s="13" t="str">
        <f>IF(G2097="","",IFERROR(IF(IF(K2097="","",INDEX(收费标合同信息维护!A:Q,MATCH(G2097,收费标合同信息维护!M:M,0),13))=G2097,"有","无"),"无"))</f>
        <v/>
      </c>
      <c r="J2097" s="3" t="s">
        <v>4307</v>
      </c>
      <c r="K2097" s="3" t="s">
        <v>6314</v>
      </c>
      <c r="L2097" s="3" t="s">
        <v>6025</v>
      </c>
      <c r="M2097" s="3" t="s">
        <v>6026</v>
      </c>
      <c r="N2097" s="3" t="s">
        <v>6477</v>
      </c>
      <c r="O2097" s="3" t="s">
        <v>6478</v>
      </c>
      <c r="P2097" s="3" t="s">
        <v>11038</v>
      </c>
      <c r="Q2097" s="3" t="s">
        <v>11039</v>
      </c>
      <c r="R2097" s="3" t="s">
        <v>6484</v>
      </c>
      <c r="S2097" s="3" t="s">
        <v>6485</v>
      </c>
      <c r="T2097" s="3" t="s">
        <v>6537</v>
      </c>
      <c r="U2097" s="3" t="s">
        <v>6511</v>
      </c>
      <c r="V2097" s="3" t="s">
        <v>6614</v>
      </c>
      <c r="W2097" s="3" t="s">
        <v>154</v>
      </c>
      <c r="X2097" s="3" t="s">
        <v>154</v>
      </c>
      <c r="Y2097" s="3" t="s">
        <v>154</v>
      </c>
      <c r="Z2097" s="3" t="s">
        <v>154</v>
      </c>
      <c r="AA2097" s="3" t="s">
        <v>154</v>
      </c>
      <c r="AB2097" s="3" t="s">
        <v>154</v>
      </c>
      <c r="AC2097" s="3" t="s">
        <v>154</v>
      </c>
      <c r="AD2097" s="3" t="s">
        <v>6151</v>
      </c>
      <c r="AE2097" s="3" t="s">
        <v>6151</v>
      </c>
      <c r="AF2097" s="3" t="s">
        <v>154</v>
      </c>
      <c r="AG2097" s="3" t="s">
        <v>154</v>
      </c>
      <c r="AH2097" s="3" t="s">
        <v>6478</v>
      </c>
      <c r="AI2097" s="3" t="s">
        <v>6482</v>
      </c>
      <c r="AJ2097" s="3" t="s">
        <v>6125</v>
      </c>
    </row>
    <row r="2098" spans="1:36" ht="30">
      <c r="A2098" s="10">
        <v>2201</v>
      </c>
      <c r="B2098" t="str">
        <f>IF(K2098="总计","",INDEX(主数据!A:AD,MATCH(J2098,主数据!A:A,0),9))</f>
        <v>华北大区公司</v>
      </c>
      <c r="C2098" t="str">
        <f>IF(K2098="","",INDEX(主数据!A:AD,MATCH(J2098,主数据!A:A,0),11))</f>
        <v>银川城区</v>
      </c>
      <c r="D2098" t="str">
        <f t="shared" si="128"/>
        <v>YC13物业服务费标准方式2.00</v>
      </c>
      <c r="E2098" s="13" t="str">
        <f t="shared" si="130"/>
        <v>2.00</v>
      </c>
      <c r="F2098" s="13" t="str">
        <f>IF(E2098="","",IFERROR(IF(IF(K2098="","",INDEX(收费标合同信息维护!A:Q,MATCH(D2098,收费标合同信息维护!J:J,0),10))=D2098,"有","无"),"无"))</f>
        <v>无</v>
      </c>
      <c r="G2098" s="13" t="str">
        <f t="shared" si="129"/>
        <v/>
      </c>
      <c r="H2098" s="13" t="str">
        <f t="shared" si="131"/>
        <v/>
      </c>
      <c r="I2098" s="13" t="str">
        <f>IF(G2098="","",IFERROR(IF(IF(K2098="","",INDEX(收费标合同信息维护!A:Q,MATCH(G2098,收费标合同信息维护!M:M,0),13))=G2098,"有","无"),"无"))</f>
        <v/>
      </c>
      <c r="J2098" s="3" t="s">
        <v>4307</v>
      </c>
      <c r="K2098" s="3" t="s">
        <v>6314</v>
      </c>
      <c r="L2098" s="3" t="s">
        <v>6025</v>
      </c>
      <c r="M2098" s="3" t="s">
        <v>6026</v>
      </c>
      <c r="N2098" s="3" t="s">
        <v>6477</v>
      </c>
      <c r="O2098" s="3" t="s">
        <v>6478</v>
      </c>
      <c r="P2098" s="3" t="s">
        <v>11040</v>
      </c>
      <c r="Q2098" s="3" t="s">
        <v>11041</v>
      </c>
      <c r="R2098" s="3" t="s">
        <v>6484</v>
      </c>
      <c r="S2098" s="3" t="s">
        <v>6485</v>
      </c>
      <c r="T2098" s="3" t="s">
        <v>6537</v>
      </c>
      <c r="U2098" s="3" t="s">
        <v>6511</v>
      </c>
      <c r="V2098" s="3" t="s">
        <v>6686</v>
      </c>
      <c r="W2098" s="3" t="s">
        <v>154</v>
      </c>
      <c r="X2098" s="3" t="s">
        <v>154</v>
      </c>
      <c r="Y2098" s="3" t="s">
        <v>154</v>
      </c>
      <c r="Z2098" s="3" t="s">
        <v>154</v>
      </c>
      <c r="AA2098" s="3" t="s">
        <v>154</v>
      </c>
      <c r="AB2098" s="3" t="s">
        <v>154</v>
      </c>
      <c r="AC2098" s="3" t="s">
        <v>154</v>
      </c>
      <c r="AD2098" s="3" t="s">
        <v>6151</v>
      </c>
      <c r="AE2098" s="3" t="s">
        <v>6151</v>
      </c>
      <c r="AF2098" s="3" t="s">
        <v>154</v>
      </c>
      <c r="AG2098" s="3" t="s">
        <v>154</v>
      </c>
      <c r="AH2098" s="3" t="s">
        <v>6478</v>
      </c>
      <c r="AI2098" s="3" t="s">
        <v>6482</v>
      </c>
      <c r="AJ2098" s="3" t="s">
        <v>6108</v>
      </c>
    </row>
    <row r="2099" spans="1:36" ht="15">
      <c r="A2099" s="10">
        <v>2202</v>
      </c>
      <c r="B2099" t="str">
        <f>IF(K2099="总计","",INDEX(主数据!A:AD,MATCH(J2099,主数据!A:A,0),9))</f>
        <v>华北大区公司</v>
      </c>
      <c r="C2099" t="str">
        <f>IF(K2099="","",INDEX(主数据!A:AD,MATCH(J2099,主数据!A:A,0),11))</f>
        <v>银川城区</v>
      </c>
      <c r="D2099" t="str">
        <f t="shared" si="128"/>
        <v>YC13公共能耗费用及其他直接录入</v>
      </c>
      <c r="E2099" s="13" t="str">
        <f t="shared" si="130"/>
        <v/>
      </c>
      <c r="F2099" s="13" t="str">
        <f>IF(E2099="","",IFERROR(IF(IF(K2099="","",INDEX(收费标合同信息维护!A:Q,MATCH(D2099,收费标合同信息维护!J:J,0),10))=D2099,"有","无"),"无"))</f>
        <v/>
      </c>
      <c r="G2099" s="13" t="str">
        <f t="shared" si="129"/>
        <v/>
      </c>
      <c r="H2099" s="13" t="str">
        <f t="shared" si="131"/>
        <v/>
      </c>
      <c r="I2099" s="13" t="str">
        <f>IF(G2099="","",IFERROR(IF(IF(K2099="","",INDEX(收费标合同信息维护!A:Q,MATCH(G2099,收费标合同信息维护!M:M,0),13))=G2099,"有","无"),"无"))</f>
        <v/>
      </c>
      <c r="J2099" s="3" t="s">
        <v>4307</v>
      </c>
      <c r="K2099" s="3" t="s">
        <v>6314</v>
      </c>
      <c r="L2099" s="3" t="s">
        <v>6702</v>
      </c>
      <c r="M2099" s="3" t="s">
        <v>6703</v>
      </c>
      <c r="N2099" s="3" t="s">
        <v>6477</v>
      </c>
      <c r="O2099" s="3" t="s">
        <v>6478</v>
      </c>
      <c r="P2099" s="3" t="s">
        <v>6702</v>
      </c>
      <c r="Q2099" s="3" t="s">
        <v>6703</v>
      </c>
      <c r="R2099" s="3" t="s">
        <v>6479</v>
      </c>
      <c r="S2099" s="3" t="s">
        <v>6480</v>
      </c>
      <c r="T2099" s="3" t="s">
        <v>9338</v>
      </c>
      <c r="U2099" s="3" t="s">
        <v>7030</v>
      </c>
      <c r="V2099" s="3" t="s">
        <v>154</v>
      </c>
      <c r="W2099" s="3" t="s">
        <v>154</v>
      </c>
      <c r="X2099" s="3" t="s">
        <v>154</v>
      </c>
      <c r="Y2099" s="3" t="s">
        <v>154</v>
      </c>
      <c r="Z2099" s="3" t="s">
        <v>154</v>
      </c>
      <c r="AA2099" s="3" t="s">
        <v>154</v>
      </c>
      <c r="AB2099" s="3" t="s">
        <v>154</v>
      </c>
      <c r="AC2099" s="3" t="s">
        <v>154</v>
      </c>
      <c r="AD2099" s="3" t="s">
        <v>6151</v>
      </c>
      <c r="AE2099" s="3" t="s">
        <v>6151</v>
      </c>
      <c r="AF2099" s="3" t="s">
        <v>154</v>
      </c>
      <c r="AG2099" s="3" t="s">
        <v>154</v>
      </c>
      <c r="AH2099" s="3" t="s">
        <v>6478</v>
      </c>
      <c r="AI2099" s="3" t="s">
        <v>6482</v>
      </c>
      <c r="AJ2099" s="3" t="s">
        <v>6050</v>
      </c>
    </row>
    <row r="2100" spans="1:36" ht="15">
      <c r="A2100" s="10">
        <v>2203</v>
      </c>
      <c r="B2100" t="str">
        <f>IF(K2100="总计","",INDEX(主数据!A:AD,MATCH(J2100,主数据!A:A,0),9))</f>
        <v>华北大区公司</v>
      </c>
      <c r="C2100" t="str">
        <f>IF(K2100="","",INDEX(主数据!A:AD,MATCH(J2100,主数据!A:A,0),11))</f>
        <v>银川城区</v>
      </c>
      <c r="D2100" t="str">
        <f t="shared" si="128"/>
        <v>YC13委托停车费（固定）直接录入</v>
      </c>
      <c r="E2100" s="13" t="str">
        <f t="shared" si="130"/>
        <v/>
      </c>
      <c r="F2100" s="13" t="str">
        <f>IF(E2100="","",IFERROR(IF(IF(K2100="","",INDEX(收费标合同信息维护!A:Q,MATCH(D2100,收费标合同信息维护!J:J,0),10))=D2100,"有","无"),"无"))</f>
        <v/>
      </c>
      <c r="G2100" s="13" t="str">
        <f t="shared" si="129"/>
        <v/>
      </c>
      <c r="H2100" s="13" t="str">
        <f t="shared" si="131"/>
        <v/>
      </c>
      <c r="I2100" s="13" t="str">
        <f>IF(G2100="","",IFERROR(IF(IF(K2100="","",INDEX(收费标合同信息维护!A:Q,MATCH(G2100,收费标合同信息维护!M:M,0),13))=G2100,"有","无"),"无"))</f>
        <v/>
      </c>
      <c r="J2100" s="3" t="s">
        <v>4307</v>
      </c>
      <c r="K2100" s="3" t="s">
        <v>6314</v>
      </c>
      <c r="L2100" s="3" t="s">
        <v>7341</v>
      </c>
      <c r="M2100" s="3" t="s">
        <v>7342</v>
      </c>
      <c r="N2100" s="3" t="s">
        <v>6477</v>
      </c>
      <c r="O2100" s="3" t="s">
        <v>6597</v>
      </c>
      <c r="P2100" s="3" t="s">
        <v>7341</v>
      </c>
      <c r="Q2100" s="3" t="s">
        <v>7342</v>
      </c>
      <c r="R2100" s="3" t="s">
        <v>6479</v>
      </c>
      <c r="S2100" s="3" t="s">
        <v>6480</v>
      </c>
      <c r="T2100" s="3" t="s">
        <v>9338</v>
      </c>
      <c r="U2100" s="3" t="s">
        <v>7030</v>
      </c>
      <c r="V2100" s="3" t="s">
        <v>154</v>
      </c>
      <c r="W2100" s="3" t="s">
        <v>154</v>
      </c>
      <c r="X2100" s="3" t="s">
        <v>154</v>
      </c>
      <c r="Y2100" s="3" t="s">
        <v>154</v>
      </c>
      <c r="Z2100" s="3" t="s">
        <v>154</v>
      </c>
      <c r="AA2100" s="3" t="s">
        <v>154</v>
      </c>
      <c r="AB2100" s="3" t="s">
        <v>154</v>
      </c>
      <c r="AC2100" s="3" t="s">
        <v>154</v>
      </c>
      <c r="AD2100" s="3" t="s">
        <v>6151</v>
      </c>
      <c r="AE2100" s="3" t="s">
        <v>6151</v>
      </c>
      <c r="AF2100" s="3" t="s">
        <v>154</v>
      </c>
      <c r="AG2100" s="3" t="s">
        <v>154</v>
      </c>
      <c r="AH2100" s="3" t="s">
        <v>6478</v>
      </c>
      <c r="AI2100" s="3" t="s">
        <v>6482</v>
      </c>
      <c r="AJ2100" s="3" t="s">
        <v>6429</v>
      </c>
    </row>
    <row r="2101" spans="1:36" ht="15">
      <c r="A2101" s="10">
        <v>2204</v>
      </c>
      <c r="B2101" t="str">
        <f>IF(K2101="总计","",INDEX(主数据!A:AD,MATCH(J2101,主数据!A:A,0),9))</f>
        <v>华北大区公司</v>
      </c>
      <c r="C2101" t="str">
        <f>IF(K2101="","",INDEX(主数据!A:AD,MATCH(J2101,主数据!A:A,0),11))</f>
        <v>银川城区</v>
      </c>
      <c r="D2101" t="str">
        <f t="shared" si="128"/>
        <v>YC13委托停车费（临时）直接录入</v>
      </c>
      <c r="E2101" s="13" t="str">
        <f t="shared" si="130"/>
        <v/>
      </c>
      <c r="F2101" s="13" t="str">
        <f>IF(E2101="","",IFERROR(IF(IF(K2101="","",INDEX(收费标合同信息维护!A:Q,MATCH(D2101,收费标合同信息维护!J:J,0),10))=D2101,"有","无"),"无"))</f>
        <v/>
      </c>
      <c r="G2101" s="13" t="str">
        <f t="shared" si="129"/>
        <v/>
      </c>
      <c r="H2101" s="13" t="str">
        <f t="shared" si="131"/>
        <v/>
      </c>
      <c r="I2101" s="13" t="str">
        <f>IF(G2101="","",IFERROR(IF(IF(K2101="","",INDEX(收费标合同信息维护!A:Q,MATCH(G2101,收费标合同信息维护!M:M,0),13))=G2101,"有","无"),"无"))</f>
        <v/>
      </c>
      <c r="J2101" s="3" t="s">
        <v>4307</v>
      </c>
      <c r="K2101" s="3" t="s">
        <v>6314</v>
      </c>
      <c r="L2101" s="3" t="s">
        <v>8396</v>
      </c>
      <c r="M2101" s="3" t="s">
        <v>8397</v>
      </c>
      <c r="N2101" s="3" t="s">
        <v>6477</v>
      </c>
      <c r="O2101" s="3" t="s">
        <v>6597</v>
      </c>
      <c r="P2101" s="3" t="s">
        <v>8396</v>
      </c>
      <c r="Q2101" s="3" t="s">
        <v>8397</v>
      </c>
      <c r="R2101" s="3" t="s">
        <v>6479</v>
      </c>
      <c r="S2101" s="3" t="s">
        <v>6480</v>
      </c>
      <c r="T2101" s="3" t="s">
        <v>9338</v>
      </c>
      <c r="U2101" s="3" t="s">
        <v>7030</v>
      </c>
      <c r="V2101" s="3" t="s">
        <v>154</v>
      </c>
      <c r="W2101" s="3" t="s">
        <v>154</v>
      </c>
      <c r="X2101" s="3" t="s">
        <v>154</v>
      </c>
      <c r="Y2101" s="3" t="s">
        <v>154</v>
      </c>
      <c r="Z2101" s="3" t="s">
        <v>154</v>
      </c>
      <c r="AA2101" s="3" t="s">
        <v>154</v>
      </c>
      <c r="AB2101" s="3" t="s">
        <v>154</v>
      </c>
      <c r="AC2101" s="3" t="s">
        <v>154</v>
      </c>
      <c r="AD2101" s="3" t="s">
        <v>6151</v>
      </c>
      <c r="AE2101" s="3" t="s">
        <v>6151</v>
      </c>
      <c r="AF2101" s="3" t="s">
        <v>154</v>
      </c>
      <c r="AG2101" s="3" t="s">
        <v>154</v>
      </c>
      <c r="AH2101" s="3" t="s">
        <v>6478</v>
      </c>
      <c r="AI2101" s="3" t="s">
        <v>6482</v>
      </c>
      <c r="AJ2101" s="3" t="s">
        <v>6489</v>
      </c>
    </row>
    <row r="2102" spans="1:36" ht="15">
      <c r="A2102" s="10">
        <v>2205</v>
      </c>
      <c r="B2102" t="str">
        <f>IF(K2102="总计","",INDEX(主数据!A:AD,MATCH(J2102,主数据!A:A,0),9))</f>
        <v>华北大区公司</v>
      </c>
      <c r="C2102" t="str">
        <f>IF(K2102="","",INDEX(主数据!A:AD,MATCH(J2102,主数据!A:A,0),11))</f>
        <v>银川城区</v>
      </c>
      <c r="D2102" t="str">
        <f t="shared" si="128"/>
        <v>YC13电梯费直接录入</v>
      </c>
      <c r="E2102" s="13" t="str">
        <f t="shared" si="130"/>
        <v/>
      </c>
      <c r="F2102" s="13" t="str">
        <f>IF(E2102="","",IFERROR(IF(IF(K2102="","",INDEX(收费标合同信息维护!A:Q,MATCH(D2102,收费标合同信息维护!J:J,0),10))=D2102,"有","无"),"无"))</f>
        <v/>
      </c>
      <c r="G2102" s="13" t="str">
        <f t="shared" si="129"/>
        <v/>
      </c>
      <c r="H2102" s="13" t="str">
        <f t="shared" si="131"/>
        <v/>
      </c>
      <c r="I2102" s="13" t="str">
        <f>IF(G2102="","",IFERROR(IF(IF(K2102="","",INDEX(收费标合同信息维护!A:Q,MATCH(G2102,收费标合同信息维护!M:M,0),13))=G2102,"有","无"),"无"))</f>
        <v/>
      </c>
      <c r="J2102" s="3" t="s">
        <v>4307</v>
      </c>
      <c r="K2102" s="3" t="s">
        <v>6314</v>
      </c>
      <c r="L2102" s="3" t="s">
        <v>7063</v>
      </c>
      <c r="M2102" s="3" t="s">
        <v>7064</v>
      </c>
      <c r="N2102" s="3" t="s">
        <v>6477</v>
      </c>
      <c r="O2102" s="3" t="s">
        <v>6478</v>
      </c>
      <c r="P2102" s="3" t="s">
        <v>7063</v>
      </c>
      <c r="Q2102" s="3" t="s">
        <v>7064</v>
      </c>
      <c r="R2102" s="3" t="s">
        <v>6479</v>
      </c>
      <c r="S2102" s="3" t="s">
        <v>6480</v>
      </c>
      <c r="T2102" s="3" t="s">
        <v>9338</v>
      </c>
      <c r="U2102" s="3" t="s">
        <v>7030</v>
      </c>
      <c r="V2102" s="3" t="s">
        <v>154</v>
      </c>
      <c r="W2102" s="3" t="s">
        <v>154</v>
      </c>
      <c r="X2102" s="3" t="s">
        <v>154</v>
      </c>
      <c r="Y2102" s="3" t="s">
        <v>154</v>
      </c>
      <c r="Z2102" s="3" t="s">
        <v>154</v>
      </c>
      <c r="AA2102" s="3" t="s">
        <v>154</v>
      </c>
      <c r="AB2102" s="3" t="s">
        <v>154</v>
      </c>
      <c r="AC2102" s="3" t="s">
        <v>154</v>
      </c>
      <c r="AD2102" s="3" t="s">
        <v>6151</v>
      </c>
      <c r="AE2102" s="3" t="s">
        <v>6151</v>
      </c>
      <c r="AF2102" s="3" t="s">
        <v>154</v>
      </c>
      <c r="AG2102" s="3" t="s">
        <v>154</v>
      </c>
      <c r="AH2102" s="3" t="s">
        <v>6478</v>
      </c>
      <c r="AI2102" s="3" t="s">
        <v>6482</v>
      </c>
      <c r="AJ2102" s="3" t="s">
        <v>43</v>
      </c>
    </row>
    <row r="2103" spans="1:36" ht="15">
      <c r="A2103" s="10">
        <v>2206</v>
      </c>
      <c r="B2103" t="str">
        <f>IF(K2103="总计","",INDEX(主数据!A:AD,MATCH(J2103,主数据!A:A,0),9))</f>
        <v>华北大区公司</v>
      </c>
      <c r="C2103" t="str">
        <f>IF(K2103="","",INDEX(主数据!A:AD,MATCH(J2103,主数据!A:A,0),11))</f>
        <v>银川城区</v>
      </c>
      <c r="D2103" t="str">
        <f t="shared" si="128"/>
        <v>YC13电梯费定额</v>
      </c>
      <c r="E2103" s="13" t="str">
        <f t="shared" si="130"/>
        <v/>
      </c>
      <c r="F2103" s="13" t="str">
        <f>IF(E2103="","",IFERROR(IF(IF(K2103="","",INDEX(收费标合同信息维护!A:Q,MATCH(D2103,收费标合同信息维护!J:J,0),10))=D2103,"有","无"),"无"))</f>
        <v/>
      </c>
      <c r="G2103" s="13" t="str">
        <f t="shared" si="129"/>
        <v>YC13电梯费定额79.17</v>
      </c>
      <c r="H2103" s="13" t="str">
        <f t="shared" si="131"/>
        <v>79.17</v>
      </c>
      <c r="I2103" s="13" t="str">
        <f>IF(G2103="","",IFERROR(IF(IF(K2103="","",INDEX(收费标合同信息维护!A:Q,MATCH(G2103,收费标合同信息维护!M:M,0),13))=G2103,"有","无"),"无"))</f>
        <v>无</v>
      </c>
      <c r="J2103" s="3" t="s">
        <v>4307</v>
      </c>
      <c r="K2103" s="3" t="s">
        <v>6314</v>
      </c>
      <c r="L2103" s="3" t="s">
        <v>7063</v>
      </c>
      <c r="M2103" s="3" t="s">
        <v>7064</v>
      </c>
      <c r="N2103" s="3" t="s">
        <v>6477</v>
      </c>
      <c r="O2103" s="3" t="s">
        <v>6478</v>
      </c>
      <c r="P2103" s="3" t="s">
        <v>11042</v>
      </c>
      <c r="Q2103" s="3" t="s">
        <v>11043</v>
      </c>
      <c r="R2103" s="3" t="s">
        <v>6490</v>
      </c>
      <c r="S2103" s="3" t="s">
        <v>6491</v>
      </c>
      <c r="T2103" s="3" t="s">
        <v>6537</v>
      </c>
      <c r="U2103" s="3" t="s">
        <v>154</v>
      </c>
      <c r="V2103" s="3" t="s">
        <v>154</v>
      </c>
      <c r="W2103" s="3" t="s">
        <v>11044</v>
      </c>
      <c r="X2103" s="3" t="s">
        <v>154</v>
      </c>
      <c r="Y2103" s="3" t="s">
        <v>154</v>
      </c>
      <c r="Z2103" s="3" t="s">
        <v>154</v>
      </c>
      <c r="AA2103" s="3" t="s">
        <v>154</v>
      </c>
      <c r="AB2103" s="3" t="s">
        <v>154</v>
      </c>
      <c r="AC2103" s="3" t="s">
        <v>154</v>
      </c>
      <c r="AD2103" s="3" t="s">
        <v>6151</v>
      </c>
      <c r="AE2103" s="3" t="s">
        <v>6151</v>
      </c>
      <c r="AF2103" s="3" t="s">
        <v>154</v>
      </c>
      <c r="AG2103" s="3" t="s">
        <v>154</v>
      </c>
      <c r="AH2103" s="3" t="s">
        <v>6478</v>
      </c>
      <c r="AI2103" s="3" t="s">
        <v>6482</v>
      </c>
      <c r="AJ2103" s="3" t="s">
        <v>6030</v>
      </c>
    </row>
    <row r="2104" spans="1:36" ht="15">
      <c r="A2104" s="10">
        <v>2207</v>
      </c>
      <c r="B2104" t="str">
        <f>IF(K2104="总计","",INDEX(主数据!A:AD,MATCH(J2104,主数据!A:A,0),9))</f>
        <v>华北大区公司</v>
      </c>
      <c r="C2104" t="str">
        <f>IF(K2104="","",INDEX(主数据!A:AD,MATCH(J2104,主数据!A:A,0),11))</f>
        <v>银川城区</v>
      </c>
      <c r="D2104" t="str">
        <f t="shared" si="128"/>
        <v>YC13电梯费定额</v>
      </c>
      <c r="E2104" s="13" t="str">
        <f t="shared" si="130"/>
        <v/>
      </c>
      <c r="F2104" s="13" t="str">
        <f>IF(E2104="","",IFERROR(IF(IF(K2104="","",INDEX(收费标合同信息维护!A:Q,MATCH(D2104,收费标合同信息维护!J:J,0),10))=D2104,"有","无"),"无"))</f>
        <v/>
      </c>
      <c r="G2104" s="13" t="str">
        <f t="shared" si="129"/>
        <v>YC13电梯费定额29.17</v>
      </c>
      <c r="H2104" s="13" t="str">
        <f t="shared" si="131"/>
        <v>29.17</v>
      </c>
      <c r="I2104" s="13" t="str">
        <f>IF(G2104="","",IFERROR(IF(IF(K2104="","",INDEX(收费标合同信息维护!A:Q,MATCH(G2104,收费标合同信息维护!M:M,0),13))=G2104,"有","无"),"无"))</f>
        <v>无</v>
      </c>
      <c r="J2104" s="3" t="s">
        <v>4307</v>
      </c>
      <c r="K2104" s="3" t="s">
        <v>6314</v>
      </c>
      <c r="L2104" s="3" t="s">
        <v>7063</v>
      </c>
      <c r="M2104" s="3" t="s">
        <v>7064</v>
      </c>
      <c r="N2104" s="3" t="s">
        <v>6477</v>
      </c>
      <c r="O2104" s="3" t="s">
        <v>6478</v>
      </c>
      <c r="P2104" s="3" t="s">
        <v>11045</v>
      </c>
      <c r="Q2104" s="3" t="s">
        <v>11046</v>
      </c>
      <c r="R2104" s="3" t="s">
        <v>6490</v>
      </c>
      <c r="S2104" s="3" t="s">
        <v>6491</v>
      </c>
      <c r="T2104" s="3" t="s">
        <v>6537</v>
      </c>
      <c r="U2104" s="3" t="s">
        <v>154</v>
      </c>
      <c r="V2104" s="3" t="s">
        <v>154</v>
      </c>
      <c r="W2104" s="3" t="s">
        <v>11047</v>
      </c>
      <c r="X2104" s="3" t="s">
        <v>154</v>
      </c>
      <c r="Y2104" s="3" t="s">
        <v>154</v>
      </c>
      <c r="Z2104" s="3" t="s">
        <v>154</v>
      </c>
      <c r="AA2104" s="3" t="s">
        <v>154</v>
      </c>
      <c r="AB2104" s="3" t="s">
        <v>154</v>
      </c>
      <c r="AC2104" s="3" t="s">
        <v>154</v>
      </c>
      <c r="AD2104" s="3" t="s">
        <v>6151</v>
      </c>
      <c r="AE2104" s="3" t="s">
        <v>6151</v>
      </c>
      <c r="AF2104" s="3" t="s">
        <v>154</v>
      </c>
      <c r="AG2104" s="3" t="s">
        <v>154</v>
      </c>
      <c r="AH2104" s="3" t="s">
        <v>6478</v>
      </c>
      <c r="AI2104" s="3" t="s">
        <v>6482</v>
      </c>
      <c r="AJ2104" s="3" t="s">
        <v>6027</v>
      </c>
    </row>
    <row r="2105" spans="1:36" ht="15">
      <c r="A2105" s="10">
        <v>2208</v>
      </c>
      <c r="B2105" t="str">
        <f>IF(K2105="总计","",INDEX(主数据!A:AD,MATCH(J2105,主数据!A:A,0),9))</f>
        <v>华北大区公司</v>
      </c>
      <c r="C2105" t="str">
        <f>IF(K2105="","",INDEX(主数据!A:AD,MATCH(J2105,主数据!A:A,0),11))</f>
        <v>银川城区</v>
      </c>
      <c r="D2105" t="str">
        <f t="shared" si="128"/>
        <v>YC13电梯费定额</v>
      </c>
      <c r="E2105" s="13" t="str">
        <f t="shared" si="130"/>
        <v/>
      </c>
      <c r="F2105" s="13" t="str">
        <f>IF(E2105="","",IFERROR(IF(IF(K2105="","",INDEX(收费标合同信息维护!A:Q,MATCH(D2105,收费标合同信息维护!J:J,0),10))=D2105,"有","无"),"无"))</f>
        <v/>
      </c>
      <c r="G2105" s="13" t="str">
        <f t="shared" si="129"/>
        <v>YC13电梯费定额33.34</v>
      </c>
      <c r="H2105" s="13" t="str">
        <f t="shared" si="131"/>
        <v>33.34</v>
      </c>
      <c r="I2105" s="13" t="str">
        <f>IF(G2105="","",IFERROR(IF(IF(K2105="","",INDEX(收费标合同信息维护!A:Q,MATCH(G2105,收费标合同信息维护!M:M,0),13))=G2105,"有","无"),"无"))</f>
        <v>无</v>
      </c>
      <c r="J2105" s="3" t="s">
        <v>4307</v>
      </c>
      <c r="K2105" s="3" t="s">
        <v>6314</v>
      </c>
      <c r="L2105" s="3" t="s">
        <v>7063</v>
      </c>
      <c r="M2105" s="3" t="s">
        <v>7064</v>
      </c>
      <c r="N2105" s="3" t="s">
        <v>6477</v>
      </c>
      <c r="O2105" s="3" t="s">
        <v>6478</v>
      </c>
      <c r="P2105" s="3" t="s">
        <v>11048</v>
      </c>
      <c r="Q2105" s="3" t="s">
        <v>11049</v>
      </c>
      <c r="R2105" s="3" t="s">
        <v>6490</v>
      </c>
      <c r="S2105" s="3" t="s">
        <v>6491</v>
      </c>
      <c r="T2105" s="3" t="s">
        <v>6537</v>
      </c>
      <c r="U2105" s="3" t="s">
        <v>154</v>
      </c>
      <c r="V2105" s="3" t="s">
        <v>154</v>
      </c>
      <c r="W2105" s="3" t="s">
        <v>11050</v>
      </c>
      <c r="X2105" s="3" t="s">
        <v>154</v>
      </c>
      <c r="Y2105" s="3" t="s">
        <v>154</v>
      </c>
      <c r="Z2105" s="3" t="s">
        <v>154</v>
      </c>
      <c r="AA2105" s="3" t="s">
        <v>154</v>
      </c>
      <c r="AB2105" s="3" t="s">
        <v>154</v>
      </c>
      <c r="AC2105" s="3" t="s">
        <v>154</v>
      </c>
      <c r="AD2105" s="3" t="s">
        <v>6151</v>
      </c>
      <c r="AE2105" s="3" t="s">
        <v>6151</v>
      </c>
      <c r="AF2105" s="3" t="s">
        <v>154</v>
      </c>
      <c r="AG2105" s="3" t="s">
        <v>154</v>
      </c>
      <c r="AH2105" s="3" t="s">
        <v>6478</v>
      </c>
      <c r="AI2105" s="3" t="s">
        <v>6482</v>
      </c>
      <c r="AJ2105" s="3" t="s">
        <v>6030</v>
      </c>
    </row>
    <row r="2106" spans="1:36" ht="15">
      <c r="A2106" s="10">
        <v>2209</v>
      </c>
      <c r="B2106" t="str">
        <f>IF(K2106="总计","",INDEX(主数据!A:AD,MATCH(J2106,主数据!A:A,0),9))</f>
        <v>华北大区公司</v>
      </c>
      <c r="C2106" t="str">
        <f>IF(K2106="","",INDEX(主数据!A:AD,MATCH(J2106,主数据!A:A,0),11))</f>
        <v>银川城区</v>
      </c>
      <c r="D2106" t="str">
        <f t="shared" si="128"/>
        <v>YC13电梯费定额</v>
      </c>
      <c r="E2106" s="13" t="str">
        <f t="shared" si="130"/>
        <v/>
      </c>
      <c r="F2106" s="13" t="str">
        <f>IF(E2106="","",IFERROR(IF(IF(K2106="","",INDEX(收费标合同信息维护!A:Q,MATCH(D2106,收费标合同信息维护!J:J,0),10))=D2106,"有","无"),"无"))</f>
        <v/>
      </c>
      <c r="G2106" s="13" t="str">
        <f t="shared" si="129"/>
        <v>YC13电梯费定额37.50</v>
      </c>
      <c r="H2106" s="13" t="str">
        <f t="shared" si="131"/>
        <v>37.50</v>
      </c>
      <c r="I2106" s="13" t="str">
        <f>IF(G2106="","",IFERROR(IF(IF(K2106="","",INDEX(收费标合同信息维护!A:Q,MATCH(G2106,收费标合同信息维护!M:M,0),13))=G2106,"有","无"),"无"))</f>
        <v>无</v>
      </c>
      <c r="J2106" s="3" t="s">
        <v>4307</v>
      </c>
      <c r="K2106" s="3" t="s">
        <v>6314</v>
      </c>
      <c r="L2106" s="3" t="s">
        <v>7063</v>
      </c>
      <c r="M2106" s="3" t="s">
        <v>7064</v>
      </c>
      <c r="N2106" s="3" t="s">
        <v>6477</v>
      </c>
      <c r="O2106" s="3" t="s">
        <v>6478</v>
      </c>
      <c r="P2106" s="3" t="s">
        <v>11051</v>
      </c>
      <c r="Q2106" s="3" t="s">
        <v>11052</v>
      </c>
      <c r="R2106" s="3" t="s">
        <v>6490</v>
      </c>
      <c r="S2106" s="3" t="s">
        <v>6491</v>
      </c>
      <c r="T2106" s="3" t="s">
        <v>6537</v>
      </c>
      <c r="U2106" s="3" t="s">
        <v>154</v>
      </c>
      <c r="V2106" s="3" t="s">
        <v>154</v>
      </c>
      <c r="W2106" s="3" t="s">
        <v>11053</v>
      </c>
      <c r="X2106" s="3" t="s">
        <v>154</v>
      </c>
      <c r="Y2106" s="3" t="s">
        <v>154</v>
      </c>
      <c r="Z2106" s="3" t="s">
        <v>154</v>
      </c>
      <c r="AA2106" s="3" t="s">
        <v>154</v>
      </c>
      <c r="AB2106" s="3" t="s">
        <v>154</v>
      </c>
      <c r="AC2106" s="3" t="s">
        <v>154</v>
      </c>
      <c r="AD2106" s="3" t="s">
        <v>6151</v>
      </c>
      <c r="AE2106" s="3" t="s">
        <v>6151</v>
      </c>
      <c r="AF2106" s="3" t="s">
        <v>154</v>
      </c>
      <c r="AG2106" s="3" t="s">
        <v>154</v>
      </c>
      <c r="AH2106" s="3" t="s">
        <v>6478</v>
      </c>
      <c r="AI2106" s="3" t="s">
        <v>6482</v>
      </c>
      <c r="AJ2106" s="3" t="s">
        <v>6035</v>
      </c>
    </row>
    <row r="2107" spans="1:36" ht="15">
      <c r="A2107" s="10">
        <v>2210</v>
      </c>
      <c r="B2107" t="str">
        <f>IF(K2107="总计","",INDEX(主数据!A:AD,MATCH(J2107,主数据!A:A,0),9))</f>
        <v>华北大区公司</v>
      </c>
      <c r="C2107" t="str">
        <f>IF(K2107="","",INDEX(主数据!A:AD,MATCH(J2107,主数据!A:A,0),11))</f>
        <v>银川城区</v>
      </c>
      <c r="D2107" t="str">
        <f t="shared" si="128"/>
        <v>YC13电梯费定额</v>
      </c>
      <c r="E2107" s="13" t="str">
        <f t="shared" si="130"/>
        <v/>
      </c>
      <c r="F2107" s="13" t="str">
        <f>IF(E2107="","",IFERROR(IF(IF(K2107="","",INDEX(收费标合同信息维护!A:Q,MATCH(D2107,收费标合同信息维护!J:J,0),10))=D2107,"有","无"),"无"))</f>
        <v/>
      </c>
      <c r="G2107" s="13" t="str">
        <f t="shared" si="129"/>
        <v>YC13电梯费定额41.67</v>
      </c>
      <c r="H2107" s="13" t="str">
        <f t="shared" si="131"/>
        <v>41.67</v>
      </c>
      <c r="I2107" s="13" t="str">
        <f>IF(G2107="","",IFERROR(IF(IF(K2107="","",INDEX(收费标合同信息维护!A:Q,MATCH(G2107,收费标合同信息维护!M:M,0),13))=G2107,"有","无"),"无"))</f>
        <v>无</v>
      </c>
      <c r="J2107" s="3" t="s">
        <v>4307</v>
      </c>
      <c r="K2107" s="3" t="s">
        <v>6314</v>
      </c>
      <c r="L2107" s="3" t="s">
        <v>7063</v>
      </c>
      <c r="M2107" s="3" t="s">
        <v>7064</v>
      </c>
      <c r="N2107" s="3" t="s">
        <v>6477</v>
      </c>
      <c r="O2107" s="3" t="s">
        <v>6478</v>
      </c>
      <c r="P2107" s="3" t="s">
        <v>11054</v>
      </c>
      <c r="Q2107" s="3" t="s">
        <v>11055</v>
      </c>
      <c r="R2107" s="3" t="s">
        <v>6490</v>
      </c>
      <c r="S2107" s="3" t="s">
        <v>6491</v>
      </c>
      <c r="T2107" s="3" t="s">
        <v>6537</v>
      </c>
      <c r="U2107" s="3" t="s">
        <v>154</v>
      </c>
      <c r="V2107" s="3" t="s">
        <v>154</v>
      </c>
      <c r="W2107" s="3" t="s">
        <v>11056</v>
      </c>
      <c r="X2107" s="3" t="s">
        <v>154</v>
      </c>
      <c r="Y2107" s="3" t="s">
        <v>154</v>
      </c>
      <c r="Z2107" s="3" t="s">
        <v>154</v>
      </c>
      <c r="AA2107" s="3" t="s">
        <v>154</v>
      </c>
      <c r="AB2107" s="3" t="s">
        <v>154</v>
      </c>
      <c r="AC2107" s="3" t="s">
        <v>154</v>
      </c>
      <c r="AD2107" s="3" t="s">
        <v>6151</v>
      </c>
      <c r="AE2107" s="3" t="s">
        <v>6151</v>
      </c>
      <c r="AF2107" s="3" t="s">
        <v>154</v>
      </c>
      <c r="AG2107" s="3" t="s">
        <v>154</v>
      </c>
      <c r="AH2107" s="3" t="s">
        <v>6478</v>
      </c>
      <c r="AI2107" s="3" t="s">
        <v>6482</v>
      </c>
      <c r="AJ2107" s="3" t="s">
        <v>6035</v>
      </c>
    </row>
    <row r="2108" spans="1:36" ht="15">
      <c r="A2108" s="10">
        <v>2211</v>
      </c>
      <c r="B2108" t="str">
        <f>IF(K2108="总计","",INDEX(主数据!A:AD,MATCH(J2108,主数据!A:A,0),9))</f>
        <v>华北大区公司</v>
      </c>
      <c r="C2108" t="str">
        <f>IF(K2108="","",INDEX(主数据!A:AD,MATCH(J2108,主数据!A:A,0),11))</f>
        <v>银川城区</v>
      </c>
      <c r="D2108" t="str">
        <f t="shared" si="128"/>
        <v>YC13电梯费定额</v>
      </c>
      <c r="E2108" s="13" t="str">
        <f t="shared" si="130"/>
        <v/>
      </c>
      <c r="F2108" s="13" t="str">
        <f>IF(E2108="","",IFERROR(IF(IF(K2108="","",INDEX(收费标合同信息维护!A:Q,MATCH(D2108,收费标合同信息维护!J:J,0),10))=D2108,"有","无"),"无"))</f>
        <v/>
      </c>
      <c r="G2108" s="13" t="str">
        <f t="shared" si="129"/>
        <v>YC13电梯费定额45.83</v>
      </c>
      <c r="H2108" s="13" t="str">
        <f t="shared" si="131"/>
        <v>45.83</v>
      </c>
      <c r="I2108" s="13" t="str">
        <f>IF(G2108="","",IFERROR(IF(IF(K2108="","",INDEX(收费标合同信息维护!A:Q,MATCH(G2108,收费标合同信息维护!M:M,0),13))=G2108,"有","无"),"无"))</f>
        <v>无</v>
      </c>
      <c r="J2108" s="3" t="s">
        <v>4307</v>
      </c>
      <c r="K2108" s="3" t="s">
        <v>6314</v>
      </c>
      <c r="L2108" s="3" t="s">
        <v>7063</v>
      </c>
      <c r="M2108" s="3" t="s">
        <v>7064</v>
      </c>
      <c r="N2108" s="3" t="s">
        <v>6477</v>
      </c>
      <c r="O2108" s="3" t="s">
        <v>6478</v>
      </c>
      <c r="P2108" s="3" t="s">
        <v>11057</v>
      </c>
      <c r="Q2108" s="3" t="s">
        <v>11058</v>
      </c>
      <c r="R2108" s="3" t="s">
        <v>6490</v>
      </c>
      <c r="S2108" s="3" t="s">
        <v>6491</v>
      </c>
      <c r="T2108" s="3" t="s">
        <v>6537</v>
      </c>
      <c r="U2108" s="3" t="s">
        <v>154</v>
      </c>
      <c r="V2108" s="3" t="s">
        <v>154</v>
      </c>
      <c r="W2108" s="3" t="s">
        <v>11059</v>
      </c>
      <c r="X2108" s="3" t="s">
        <v>154</v>
      </c>
      <c r="Y2108" s="3" t="s">
        <v>154</v>
      </c>
      <c r="Z2108" s="3" t="s">
        <v>154</v>
      </c>
      <c r="AA2108" s="3" t="s">
        <v>154</v>
      </c>
      <c r="AB2108" s="3" t="s">
        <v>154</v>
      </c>
      <c r="AC2108" s="3" t="s">
        <v>154</v>
      </c>
      <c r="AD2108" s="3" t="s">
        <v>6151</v>
      </c>
      <c r="AE2108" s="3" t="s">
        <v>6151</v>
      </c>
      <c r="AF2108" s="3" t="s">
        <v>154</v>
      </c>
      <c r="AG2108" s="3" t="s">
        <v>154</v>
      </c>
      <c r="AH2108" s="3" t="s">
        <v>6478</v>
      </c>
      <c r="AI2108" s="3" t="s">
        <v>6482</v>
      </c>
      <c r="AJ2108" s="3" t="s">
        <v>6038</v>
      </c>
    </row>
    <row r="2109" spans="1:36" ht="15">
      <c r="A2109" s="10">
        <v>2212</v>
      </c>
      <c r="B2109" t="str">
        <f>IF(K2109="总计","",INDEX(主数据!A:AD,MATCH(J2109,主数据!A:A,0),9))</f>
        <v>华北大区公司</v>
      </c>
      <c r="C2109" t="str">
        <f>IF(K2109="","",INDEX(主数据!A:AD,MATCH(J2109,主数据!A:A,0),11))</f>
        <v>银川城区</v>
      </c>
      <c r="D2109" t="str">
        <f t="shared" si="128"/>
        <v>YC13电梯费定额</v>
      </c>
      <c r="E2109" s="13" t="str">
        <f t="shared" si="130"/>
        <v/>
      </c>
      <c r="F2109" s="13" t="str">
        <f>IF(E2109="","",IFERROR(IF(IF(K2109="","",INDEX(收费标合同信息维护!A:Q,MATCH(D2109,收费标合同信息维护!J:J,0),10))=D2109,"有","无"),"无"))</f>
        <v/>
      </c>
      <c r="G2109" s="13" t="str">
        <f t="shared" si="129"/>
        <v>YC13电梯费定额75.00</v>
      </c>
      <c r="H2109" s="13" t="str">
        <f t="shared" si="131"/>
        <v>75.00</v>
      </c>
      <c r="I2109" s="13" t="str">
        <f>IF(G2109="","",IFERROR(IF(IF(K2109="","",INDEX(收费标合同信息维护!A:Q,MATCH(G2109,收费标合同信息维护!M:M,0),13))=G2109,"有","无"),"无"))</f>
        <v>无</v>
      </c>
      <c r="J2109" s="3" t="s">
        <v>4307</v>
      </c>
      <c r="K2109" s="3" t="s">
        <v>6314</v>
      </c>
      <c r="L2109" s="3" t="s">
        <v>7063</v>
      </c>
      <c r="M2109" s="3" t="s">
        <v>7064</v>
      </c>
      <c r="N2109" s="3" t="s">
        <v>6477</v>
      </c>
      <c r="O2109" s="3" t="s">
        <v>6478</v>
      </c>
      <c r="P2109" s="3" t="s">
        <v>11060</v>
      </c>
      <c r="Q2109" s="3" t="s">
        <v>11061</v>
      </c>
      <c r="R2109" s="3" t="s">
        <v>6490</v>
      </c>
      <c r="S2109" s="3" t="s">
        <v>6491</v>
      </c>
      <c r="T2109" s="3" t="s">
        <v>6537</v>
      </c>
      <c r="U2109" s="3" t="s">
        <v>154</v>
      </c>
      <c r="V2109" s="3" t="s">
        <v>154</v>
      </c>
      <c r="W2109" s="3" t="s">
        <v>6817</v>
      </c>
      <c r="X2109" s="3" t="s">
        <v>154</v>
      </c>
      <c r="Y2109" s="3" t="s">
        <v>154</v>
      </c>
      <c r="Z2109" s="3" t="s">
        <v>154</v>
      </c>
      <c r="AA2109" s="3" t="s">
        <v>154</v>
      </c>
      <c r="AB2109" s="3" t="s">
        <v>154</v>
      </c>
      <c r="AC2109" s="3" t="s">
        <v>154</v>
      </c>
      <c r="AD2109" s="3" t="s">
        <v>6151</v>
      </c>
      <c r="AE2109" s="3" t="s">
        <v>6151</v>
      </c>
      <c r="AF2109" s="3" t="s">
        <v>154</v>
      </c>
      <c r="AG2109" s="3" t="s">
        <v>154</v>
      </c>
      <c r="AH2109" s="3" t="s">
        <v>6478</v>
      </c>
      <c r="AI2109" s="3" t="s">
        <v>6482</v>
      </c>
      <c r="AJ2109" s="3" t="s">
        <v>6031</v>
      </c>
    </row>
    <row r="2110" spans="1:36" ht="15">
      <c r="A2110" s="10">
        <v>2213</v>
      </c>
      <c r="B2110" t="str">
        <f>IF(K2110="总计","",INDEX(主数据!A:AD,MATCH(J2110,主数据!A:A,0),9))</f>
        <v>华北大区公司</v>
      </c>
      <c r="C2110" t="str">
        <f>IF(K2110="","",INDEX(主数据!A:AD,MATCH(J2110,主数据!A:A,0),11))</f>
        <v>银川城区</v>
      </c>
      <c r="D2110" t="str">
        <f t="shared" si="128"/>
        <v>YC13电梯费定额</v>
      </c>
      <c r="E2110" s="13" t="str">
        <f t="shared" si="130"/>
        <v/>
      </c>
      <c r="F2110" s="13" t="str">
        <f>IF(E2110="","",IFERROR(IF(IF(K2110="","",INDEX(收费标合同信息维护!A:Q,MATCH(D2110,收费标合同信息维护!J:J,0),10))=D2110,"有","无"),"无"))</f>
        <v/>
      </c>
      <c r="G2110" s="13" t="str">
        <f t="shared" si="129"/>
        <v>YC13电梯费定额50.00</v>
      </c>
      <c r="H2110" s="13" t="str">
        <f t="shared" si="131"/>
        <v>50.00</v>
      </c>
      <c r="I2110" s="13" t="str">
        <f>IF(G2110="","",IFERROR(IF(IF(K2110="","",INDEX(收费标合同信息维护!A:Q,MATCH(G2110,收费标合同信息维护!M:M,0),13))=G2110,"有","无"),"无"))</f>
        <v>无</v>
      </c>
      <c r="J2110" s="3" t="s">
        <v>4307</v>
      </c>
      <c r="K2110" s="3" t="s">
        <v>6314</v>
      </c>
      <c r="L2110" s="3" t="s">
        <v>7063</v>
      </c>
      <c r="M2110" s="3" t="s">
        <v>7064</v>
      </c>
      <c r="N2110" s="3" t="s">
        <v>6477</v>
      </c>
      <c r="O2110" s="3" t="s">
        <v>6478</v>
      </c>
      <c r="P2110" s="3" t="s">
        <v>11062</v>
      </c>
      <c r="Q2110" s="3" t="s">
        <v>11063</v>
      </c>
      <c r="R2110" s="3" t="s">
        <v>6490</v>
      </c>
      <c r="S2110" s="3" t="s">
        <v>6491</v>
      </c>
      <c r="T2110" s="3" t="s">
        <v>6537</v>
      </c>
      <c r="U2110" s="3" t="s">
        <v>154</v>
      </c>
      <c r="V2110" s="3" t="s">
        <v>154</v>
      </c>
      <c r="W2110" s="3" t="s">
        <v>6712</v>
      </c>
      <c r="X2110" s="3" t="s">
        <v>154</v>
      </c>
      <c r="Y2110" s="3" t="s">
        <v>154</v>
      </c>
      <c r="Z2110" s="3" t="s">
        <v>154</v>
      </c>
      <c r="AA2110" s="3" t="s">
        <v>154</v>
      </c>
      <c r="AB2110" s="3" t="s">
        <v>154</v>
      </c>
      <c r="AC2110" s="3" t="s">
        <v>154</v>
      </c>
      <c r="AD2110" s="3" t="s">
        <v>6151</v>
      </c>
      <c r="AE2110" s="3" t="s">
        <v>6151</v>
      </c>
      <c r="AF2110" s="3" t="s">
        <v>154</v>
      </c>
      <c r="AG2110" s="3" t="s">
        <v>154</v>
      </c>
      <c r="AH2110" s="3" t="s">
        <v>6478</v>
      </c>
      <c r="AI2110" s="3" t="s">
        <v>6482</v>
      </c>
      <c r="AJ2110" s="3" t="s">
        <v>6030</v>
      </c>
    </row>
    <row r="2111" spans="1:36" ht="15">
      <c r="A2111" s="10">
        <v>2214</v>
      </c>
      <c r="B2111" t="str">
        <f>IF(K2111="总计","",INDEX(主数据!A:AD,MATCH(J2111,主数据!A:A,0),9))</f>
        <v>华北大区公司</v>
      </c>
      <c r="C2111" t="str">
        <f>IF(K2111="","",INDEX(主数据!A:AD,MATCH(J2111,主数据!A:A,0),11))</f>
        <v>银川城区</v>
      </c>
      <c r="D2111" t="str">
        <f t="shared" si="128"/>
        <v>YC13电梯费定额</v>
      </c>
      <c r="E2111" s="13" t="str">
        <f t="shared" si="130"/>
        <v/>
      </c>
      <c r="F2111" s="13" t="str">
        <f>IF(E2111="","",IFERROR(IF(IF(K2111="","",INDEX(收费标合同信息维护!A:Q,MATCH(D2111,收费标合同信息维护!J:J,0),10))=D2111,"有","无"),"无"))</f>
        <v/>
      </c>
      <c r="G2111" s="13" t="str">
        <f t="shared" si="129"/>
        <v>YC13电梯费定额70.83</v>
      </c>
      <c r="H2111" s="13" t="str">
        <f t="shared" si="131"/>
        <v>70.83</v>
      </c>
      <c r="I2111" s="13" t="str">
        <f>IF(G2111="","",IFERROR(IF(IF(K2111="","",INDEX(收费标合同信息维护!A:Q,MATCH(G2111,收费标合同信息维护!M:M,0),13))=G2111,"有","无"),"无"))</f>
        <v>无</v>
      </c>
      <c r="J2111" s="3" t="s">
        <v>4307</v>
      </c>
      <c r="K2111" s="3" t="s">
        <v>6314</v>
      </c>
      <c r="L2111" s="3" t="s">
        <v>7063</v>
      </c>
      <c r="M2111" s="3" t="s">
        <v>7064</v>
      </c>
      <c r="N2111" s="3" t="s">
        <v>6477</v>
      </c>
      <c r="O2111" s="3" t="s">
        <v>6478</v>
      </c>
      <c r="P2111" s="3" t="s">
        <v>11064</v>
      </c>
      <c r="Q2111" s="3" t="s">
        <v>11065</v>
      </c>
      <c r="R2111" s="3" t="s">
        <v>6490</v>
      </c>
      <c r="S2111" s="3" t="s">
        <v>6491</v>
      </c>
      <c r="T2111" s="3" t="s">
        <v>6537</v>
      </c>
      <c r="U2111" s="3" t="s">
        <v>154</v>
      </c>
      <c r="V2111" s="3" t="s">
        <v>154</v>
      </c>
      <c r="W2111" s="3" t="s">
        <v>11066</v>
      </c>
      <c r="X2111" s="3" t="s">
        <v>154</v>
      </c>
      <c r="Y2111" s="3" t="s">
        <v>154</v>
      </c>
      <c r="Z2111" s="3" t="s">
        <v>154</v>
      </c>
      <c r="AA2111" s="3" t="s">
        <v>154</v>
      </c>
      <c r="AB2111" s="3" t="s">
        <v>154</v>
      </c>
      <c r="AC2111" s="3" t="s">
        <v>154</v>
      </c>
      <c r="AD2111" s="3" t="s">
        <v>6151</v>
      </c>
      <c r="AE2111" s="3" t="s">
        <v>6151</v>
      </c>
      <c r="AF2111" s="3" t="s">
        <v>154</v>
      </c>
      <c r="AG2111" s="3" t="s">
        <v>154</v>
      </c>
      <c r="AH2111" s="3" t="s">
        <v>6478</v>
      </c>
      <c r="AI2111" s="3" t="s">
        <v>6482</v>
      </c>
      <c r="AJ2111" s="3" t="s">
        <v>6030</v>
      </c>
    </row>
    <row r="2112" spans="1:36" ht="15">
      <c r="A2112" s="10">
        <v>2215</v>
      </c>
      <c r="B2112" t="str">
        <f>IF(K2112="总计","",INDEX(主数据!A:AD,MATCH(J2112,主数据!A:A,0),9))</f>
        <v>华北大区公司</v>
      </c>
      <c r="C2112" t="str">
        <f>IF(K2112="","",INDEX(主数据!A:AD,MATCH(J2112,主数据!A:A,0),11))</f>
        <v>银川城区</v>
      </c>
      <c r="D2112" t="str">
        <f t="shared" si="128"/>
        <v>YC13电梯费定额</v>
      </c>
      <c r="E2112" s="13" t="str">
        <f t="shared" si="130"/>
        <v/>
      </c>
      <c r="F2112" s="13" t="str">
        <f>IF(E2112="","",IFERROR(IF(IF(K2112="","",INDEX(收费标合同信息维护!A:Q,MATCH(D2112,收费标合同信息维护!J:J,0),10))=D2112,"有","无"),"无"))</f>
        <v/>
      </c>
      <c r="G2112" s="13" t="str">
        <f t="shared" si="129"/>
        <v>YC13电梯费定额54.17</v>
      </c>
      <c r="H2112" s="13" t="str">
        <f t="shared" si="131"/>
        <v>54.17</v>
      </c>
      <c r="I2112" s="13" t="str">
        <f>IF(G2112="","",IFERROR(IF(IF(K2112="","",INDEX(收费标合同信息维护!A:Q,MATCH(G2112,收费标合同信息维护!M:M,0),13))=G2112,"有","无"),"无"))</f>
        <v>无</v>
      </c>
      <c r="J2112" s="3" t="s">
        <v>4307</v>
      </c>
      <c r="K2112" s="3" t="s">
        <v>6314</v>
      </c>
      <c r="L2112" s="3" t="s">
        <v>7063</v>
      </c>
      <c r="M2112" s="3" t="s">
        <v>7064</v>
      </c>
      <c r="N2112" s="3" t="s">
        <v>6477</v>
      </c>
      <c r="O2112" s="3" t="s">
        <v>6478</v>
      </c>
      <c r="P2112" s="3" t="s">
        <v>11067</v>
      </c>
      <c r="Q2112" s="3" t="s">
        <v>11068</v>
      </c>
      <c r="R2112" s="3" t="s">
        <v>6490</v>
      </c>
      <c r="S2112" s="3" t="s">
        <v>6491</v>
      </c>
      <c r="T2112" s="3" t="s">
        <v>6537</v>
      </c>
      <c r="U2112" s="3" t="s">
        <v>154</v>
      </c>
      <c r="V2112" s="3" t="s">
        <v>154</v>
      </c>
      <c r="W2112" s="3" t="s">
        <v>11069</v>
      </c>
      <c r="X2112" s="3" t="s">
        <v>154</v>
      </c>
      <c r="Y2112" s="3" t="s">
        <v>154</v>
      </c>
      <c r="Z2112" s="3" t="s">
        <v>154</v>
      </c>
      <c r="AA2112" s="3" t="s">
        <v>154</v>
      </c>
      <c r="AB2112" s="3" t="s">
        <v>154</v>
      </c>
      <c r="AC2112" s="3" t="s">
        <v>154</v>
      </c>
      <c r="AD2112" s="3" t="s">
        <v>6151</v>
      </c>
      <c r="AE2112" s="3" t="s">
        <v>6151</v>
      </c>
      <c r="AF2112" s="3" t="s">
        <v>154</v>
      </c>
      <c r="AG2112" s="3" t="s">
        <v>154</v>
      </c>
      <c r="AH2112" s="3" t="s">
        <v>6478</v>
      </c>
      <c r="AI2112" s="3" t="s">
        <v>6482</v>
      </c>
      <c r="AJ2112" s="3" t="s">
        <v>6038</v>
      </c>
    </row>
    <row r="2113" spans="1:36" ht="15">
      <c r="A2113" s="10">
        <v>2216</v>
      </c>
      <c r="B2113" t="str">
        <f>IF(K2113="总计","",INDEX(主数据!A:AD,MATCH(J2113,主数据!A:A,0),9))</f>
        <v>华北大区公司</v>
      </c>
      <c r="C2113" t="str">
        <f>IF(K2113="","",INDEX(主数据!A:AD,MATCH(J2113,主数据!A:A,0),11))</f>
        <v>银川城区</v>
      </c>
      <c r="D2113" t="str">
        <f t="shared" si="128"/>
        <v>YC13电梯费定额</v>
      </c>
      <c r="E2113" s="13" t="str">
        <f t="shared" si="130"/>
        <v/>
      </c>
      <c r="F2113" s="13" t="str">
        <f>IF(E2113="","",IFERROR(IF(IF(K2113="","",INDEX(收费标合同信息维护!A:Q,MATCH(D2113,收费标合同信息维护!J:J,0),10))=D2113,"有","无"),"无"))</f>
        <v/>
      </c>
      <c r="G2113" s="13" t="str">
        <f t="shared" si="129"/>
        <v>YC13电梯费定额58.34</v>
      </c>
      <c r="H2113" s="13" t="str">
        <f t="shared" si="131"/>
        <v>58.34</v>
      </c>
      <c r="I2113" s="13" t="str">
        <f>IF(G2113="","",IFERROR(IF(IF(K2113="","",INDEX(收费标合同信息维护!A:Q,MATCH(G2113,收费标合同信息维护!M:M,0),13))=G2113,"有","无"),"无"))</f>
        <v>无</v>
      </c>
      <c r="J2113" s="3" t="s">
        <v>4307</v>
      </c>
      <c r="K2113" s="3" t="s">
        <v>6314</v>
      </c>
      <c r="L2113" s="3" t="s">
        <v>7063</v>
      </c>
      <c r="M2113" s="3" t="s">
        <v>7064</v>
      </c>
      <c r="N2113" s="3" t="s">
        <v>6477</v>
      </c>
      <c r="O2113" s="3" t="s">
        <v>6478</v>
      </c>
      <c r="P2113" s="3" t="s">
        <v>11070</v>
      </c>
      <c r="Q2113" s="3" t="s">
        <v>11071</v>
      </c>
      <c r="R2113" s="3" t="s">
        <v>6490</v>
      </c>
      <c r="S2113" s="3" t="s">
        <v>6491</v>
      </c>
      <c r="T2113" s="3" t="s">
        <v>6537</v>
      </c>
      <c r="U2113" s="3" t="s">
        <v>154</v>
      </c>
      <c r="V2113" s="3" t="s">
        <v>154</v>
      </c>
      <c r="W2113" s="3" t="s">
        <v>11072</v>
      </c>
      <c r="X2113" s="3" t="s">
        <v>154</v>
      </c>
      <c r="Y2113" s="3" t="s">
        <v>154</v>
      </c>
      <c r="Z2113" s="3" t="s">
        <v>154</v>
      </c>
      <c r="AA2113" s="3" t="s">
        <v>154</v>
      </c>
      <c r="AB2113" s="3" t="s">
        <v>154</v>
      </c>
      <c r="AC2113" s="3" t="s">
        <v>154</v>
      </c>
      <c r="AD2113" s="3" t="s">
        <v>6151</v>
      </c>
      <c r="AE2113" s="3" t="s">
        <v>6151</v>
      </c>
      <c r="AF2113" s="3" t="s">
        <v>154</v>
      </c>
      <c r="AG2113" s="3" t="s">
        <v>154</v>
      </c>
      <c r="AH2113" s="3" t="s">
        <v>6478</v>
      </c>
      <c r="AI2113" s="3" t="s">
        <v>6482</v>
      </c>
      <c r="AJ2113" s="3" t="s">
        <v>6030</v>
      </c>
    </row>
    <row r="2114" spans="1:36" ht="15">
      <c r="A2114" s="10">
        <v>2217</v>
      </c>
      <c r="B2114" t="str">
        <f>IF(K2114="总计","",INDEX(主数据!A:AD,MATCH(J2114,主数据!A:A,0),9))</f>
        <v>华北大区公司</v>
      </c>
      <c r="C2114" t="str">
        <f>IF(K2114="","",INDEX(主数据!A:AD,MATCH(J2114,主数据!A:A,0),11))</f>
        <v>银川城区</v>
      </c>
      <c r="D2114" t="str">
        <f t="shared" ref="D2114:D2177" si="132">J2114&amp;M2114&amp;R2114&amp;E2114</f>
        <v>YC13电梯费定额</v>
      </c>
      <c r="E2114" s="13" t="str">
        <f t="shared" si="130"/>
        <v/>
      </c>
      <c r="F2114" s="13" t="str">
        <f>IF(E2114="","",IFERROR(IF(IF(K2114="","",INDEX(收费标合同信息维护!A:Q,MATCH(D2114,收费标合同信息维护!J:J,0),10))=D2114,"有","无"),"无"))</f>
        <v/>
      </c>
      <c r="G2114" s="13" t="str">
        <f t="shared" ref="G2114:G2177" si="133">IF(W2114="","",J2114&amp;M2114&amp;R2114&amp;H2114)</f>
        <v>YC13电梯费定额62.50</v>
      </c>
      <c r="H2114" s="13" t="str">
        <f t="shared" si="131"/>
        <v>62.50</v>
      </c>
      <c r="I2114" s="13" t="str">
        <f>IF(G2114="","",IFERROR(IF(IF(K2114="","",INDEX(收费标合同信息维护!A:Q,MATCH(G2114,收费标合同信息维护!M:M,0),13))=G2114,"有","无"),"无"))</f>
        <v>无</v>
      </c>
      <c r="J2114" s="3" t="s">
        <v>4307</v>
      </c>
      <c r="K2114" s="3" t="s">
        <v>6314</v>
      </c>
      <c r="L2114" s="3" t="s">
        <v>7063</v>
      </c>
      <c r="M2114" s="3" t="s">
        <v>7064</v>
      </c>
      <c r="N2114" s="3" t="s">
        <v>6477</v>
      </c>
      <c r="O2114" s="3" t="s">
        <v>6478</v>
      </c>
      <c r="P2114" s="3" t="s">
        <v>11073</v>
      </c>
      <c r="Q2114" s="3" t="s">
        <v>11074</v>
      </c>
      <c r="R2114" s="3" t="s">
        <v>6490</v>
      </c>
      <c r="S2114" s="3" t="s">
        <v>6491</v>
      </c>
      <c r="T2114" s="3" t="s">
        <v>6537</v>
      </c>
      <c r="U2114" s="3" t="s">
        <v>154</v>
      </c>
      <c r="V2114" s="3" t="s">
        <v>154</v>
      </c>
      <c r="W2114" s="3" t="s">
        <v>11006</v>
      </c>
      <c r="X2114" s="3" t="s">
        <v>154</v>
      </c>
      <c r="Y2114" s="3" t="s">
        <v>154</v>
      </c>
      <c r="Z2114" s="3" t="s">
        <v>154</v>
      </c>
      <c r="AA2114" s="3" t="s">
        <v>154</v>
      </c>
      <c r="AB2114" s="3" t="s">
        <v>154</v>
      </c>
      <c r="AC2114" s="3" t="s">
        <v>154</v>
      </c>
      <c r="AD2114" s="3" t="s">
        <v>6151</v>
      </c>
      <c r="AE2114" s="3" t="s">
        <v>6151</v>
      </c>
      <c r="AF2114" s="3" t="s">
        <v>154</v>
      </c>
      <c r="AG2114" s="3" t="s">
        <v>154</v>
      </c>
      <c r="AH2114" s="3" t="s">
        <v>6478</v>
      </c>
      <c r="AI2114" s="3" t="s">
        <v>6482</v>
      </c>
      <c r="AJ2114" s="3" t="s">
        <v>6027</v>
      </c>
    </row>
    <row r="2115" spans="1:36" ht="15">
      <c r="A2115" s="10">
        <v>2218</v>
      </c>
      <c r="B2115" t="str">
        <f>IF(K2115="总计","",INDEX(主数据!A:AD,MATCH(J2115,主数据!A:A,0),9))</f>
        <v>华北大区公司</v>
      </c>
      <c r="C2115" t="str">
        <f>IF(K2115="","",INDEX(主数据!A:AD,MATCH(J2115,主数据!A:A,0),11))</f>
        <v>银川城区</v>
      </c>
      <c r="D2115" t="str">
        <f t="shared" si="132"/>
        <v>YC13电梯费定额</v>
      </c>
      <c r="E2115" s="13" t="str">
        <f t="shared" ref="E2115:E2178" si="134">TEXT(IF(V2115="","",--V2115),"0.00")</f>
        <v/>
      </c>
      <c r="F2115" s="13" t="str">
        <f>IF(E2115="","",IFERROR(IF(IF(K2115="","",INDEX(收费标合同信息维护!A:Q,MATCH(D2115,收费标合同信息维护!J:J,0),10))=D2115,"有","无"),"无"))</f>
        <v/>
      </c>
      <c r="G2115" s="13" t="str">
        <f t="shared" si="133"/>
        <v>YC13电梯费定额66.67</v>
      </c>
      <c r="H2115" s="13" t="str">
        <f t="shared" ref="H2115:H2178" si="135">TEXT(IF(W2115="","",--W2115),"0.00")</f>
        <v>66.67</v>
      </c>
      <c r="I2115" s="13" t="str">
        <f>IF(G2115="","",IFERROR(IF(IF(K2115="","",INDEX(收费标合同信息维护!A:Q,MATCH(G2115,收费标合同信息维护!M:M,0),13))=G2115,"有","无"),"无"))</f>
        <v>无</v>
      </c>
      <c r="J2115" s="3" t="s">
        <v>4307</v>
      </c>
      <c r="K2115" s="3" t="s">
        <v>6314</v>
      </c>
      <c r="L2115" s="3" t="s">
        <v>7063</v>
      </c>
      <c r="M2115" s="3" t="s">
        <v>7064</v>
      </c>
      <c r="N2115" s="3" t="s">
        <v>6477</v>
      </c>
      <c r="O2115" s="3" t="s">
        <v>6478</v>
      </c>
      <c r="P2115" s="3" t="s">
        <v>11075</v>
      </c>
      <c r="Q2115" s="3" t="s">
        <v>11076</v>
      </c>
      <c r="R2115" s="3" t="s">
        <v>6490</v>
      </c>
      <c r="S2115" s="3" t="s">
        <v>6491</v>
      </c>
      <c r="T2115" s="3" t="s">
        <v>6537</v>
      </c>
      <c r="U2115" s="3" t="s">
        <v>154</v>
      </c>
      <c r="V2115" s="3" t="s">
        <v>154</v>
      </c>
      <c r="W2115" s="3" t="s">
        <v>11077</v>
      </c>
      <c r="X2115" s="3" t="s">
        <v>154</v>
      </c>
      <c r="Y2115" s="3" t="s">
        <v>154</v>
      </c>
      <c r="Z2115" s="3" t="s">
        <v>154</v>
      </c>
      <c r="AA2115" s="3" t="s">
        <v>154</v>
      </c>
      <c r="AB2115" s="3" t="s">
        <v>154</v>
      </c>
      <c r="AC2115" s="3" t="s">
        <v>154</v>
      </c>
      <c r="AD2115" s="3" t="s">
        <v>6151</v>
      </c>
      <c r="AE2115" s="3" t="s">
        <v>6151</v>
      </c>
      <c r="AF2115" s="3" t="s">
        <v>154</v>
      </c>
      <c r="AG2115" s="3" t="s">
        <v>154</v>
      </c>
      <c r="AH2115" s="3" t="s">
        <v>6478</v>
      </c>
      <c r="AI2115" s="3" t="s">
        <v>6482</v>
      </c>
      <c r="AJ2115" s="3" t="s">
        <v>6035</v>
      </c>
    </row>
    <row r="2116" spans="1:36" ht="15">
      <c r="A2116" s="10">
        <v>2219</v>
      </c>
      <c r="B2116" t="str">
        <f>IF(K2116="总计","",INDEX(主数据!A:AD,MATCH(J2116,主数据!A:A,0),9))</f>
        <v>华北大区公司</v>
      </c>
      <c r="C2116" t="str">
        <f>IF(K2116="","",INDEX(主数据!A:AD,MATCH(J2116,主数据!A:A,0),11))</f>
        <v>银川城区</v>
      </c>
      <c r="D2116" t="str">
        <f t="shared" si="132"/>
        <v>YC13场地管理费直接录入</v>
      </c>
      <c r="E2116" s="13" t="str">
        <f t="shared" si="134"/>
        <v/>
      </c>
      <c r="F2116" s="13" t="str">
        <f>IF(E2116="","",IFERROR(IF(IF(K2116="","",INDEX(收费标合同信息维护!A:Q,MATCH(D2116,收费标合同信息维护!J:J,0),10))=D2116,"有","无"),"无"))</f>
        <v/>
      </c>
      <c r="G2116" s="13" t="str">
        <f t="shared" si="133"/>
        <v/>
      </c>
      <c r="H2116" s="13" t="str">
        <f t="shared" si="135"/>
        <v/>
      </c>
      <c r="I2116" s="13" t="str">
        <f>IF(G2116="","",IFERROR(IF(IF(K2116="","",INDEX(收费标合同信息维护!A:Q,MATCH(G2116,收费标合同信息维护!M:M,0),13))=G2116,"有","无"),"无"))</f>
        <v/>
      </c>
      <c r="J2116" s="3" t="s">
        <v>4307</v>
      </c>
      <c r="K2116" s="3" t="s">
        <v>6314</v>
      </c>
      <c r="L2116" s="3" t="s">
        <v>6832</v>
      </c>
      <c r="M2116" s="3" t="s">
        <v>6833</v>
      </c>
      <c r="N2116" s="3" t="s">
        <v>6477</v>
      </c>
      <c r="O2116" s="3" t="s">
        <v>6478</v>
      </c>
      <c r="P2116" s="3" t="s">
        <v>6832</v>
      </c>
      <c r="Q2116" s="3" t="s">
        <v>6833</v>
      </c>
      <c r="R2116" s="3" t="s">
        <v>6479</v>
      </c>
      <c r="S2116" s="3" t="s">
        <v>6480</v>
      </c>
      <c r="T2116" s="3" t="s">
        <v>9338</v>
      </c>
      <c r="U2116" s="3" t="s">
        <v>7030</v>
      </c>
      <c r="V2116" s="3" t="s">
        <v>154</v>
      </c>
      <c r="W2116" s="3" t="s">
        <v>154</v>
      </c>
      <c r="X2116" s="3" t="s">
        <v>154</v>
      </c>
      <c r="Y2116" s="3" t="s">
        <v>154</v>
      </c>
      <c r="Z2116" s="3" t="s">
        <v>154</v>
      </c>
      <c r="AA2116" s="3" t="s">
        <v>154</v>
      </c>
      <c r="AB2116" s="3" t="s">
        <v>154</v>
      </c>
      <c r="AC2116" s="3" t="s">
        <v>154</v>
      </c>
      <c r="AD2116" s="3" t="s">
        <v>6151</v>
      </c>
      <c r="AE2116" s="3" t="s">
        <v>6151</v>
      </c>
      <c r="AF2116" s="3" t="s">
        <v>154</v>
      </c>
      <c r="AG2116" s="3" t="s">
        <v>154</v>
      </c>
      <c r="AH2116" s="3" t="s">
        <v>6478</v>
      </c>
      <c r="AI2116" s="3" t="s">
        <v>6482</v>
      </c>
      <c r="AJ2116" s="3" t="s">
        <v>6489</v>
      </c>
    </row>
    <row r="2117" spans="1:36" ht="15">
      <c r="A2117" s="10">
        <v>2220</v>
      </c>
      <c r="B2117" t="str">
        <f>IF(K2117="总计","",INDEX(主数据!A:AD,MATCH(J2117,主数据!A:A,0),9))</f>
        <v>华北大区公司</v>
      </c>
      <c r="C2117" t="str">
        <f>IF(K2117="","",INDEX(主数据!A:AD,MATCH(J2117,主数据!A:A,0),11))</f>
        <v>银川城区</v>
      </c>
      <c r="D2117" t="str">
        <f t="shared" si="132"/>
        <v>YC13其他费用直接录入</v>
      </c>
      <c r="E2117" s="13" t="str">
        <f t="shared" si="134"/>
        <v/>
      </c>
      <c r="F2117" s="13" t="str">
        <f>IF(E2117="","",IFERROR(IF(IF(K2117="","",INDEX(收费标合同信息维护!A:Q,MATCH(D2117,收费标合同信息维护!J:J,0),10))=D2117,"有","无"),"无"))</f>
        <v/>
      </c>
      <c r="G2117" s="13" t="str">
        <f t="shared" si="133"/>
        <v/>
      </c>
      <c r="H2117" s="13" t="str">
        <f t="shared" si="135"/>
        <v/>
      </c>
      <c r="I2117" s="13" t="str">
        <f>IF(G2117="","",IFERROR(IF(IF(K2117="","",INDEX(收费标合同信息维护!A:Q,MATCH(G2117,收费标合同信息维护!M:M,0),13))=G2117,"有","无"),"无"))</f>
        <v/>
      </c>
      <c r="J2117" s="3" t="s">
        <v>4307</v>
      </c>
      <c r="K2117" s="3" t="s">
        <v>6314</v>
      </c>
      <c r="L2117" s="3" t="s">
        <v>6544</v>
      </c>
      <c r="M2117" s="3" t="s">
        <v>6545</v>
      </c>
      <c r="N2117" s="3" t="s">
        <v>6477</v>
      </c>
      <c r="O2117" s="3" t="s">
        <v>6478</v>
      </c>
      <c r="P2117" s="3" t="s">
        <v>6544</v>
      </c>
      <c r="Q2117" s="3" t="s">
        <v>6545</v>
      </c>
      <c r="R2117" s="3" t="s">
        <v>6479</v>
      </c>
      <c r="S2117" s="3" t="s">
        <v>6480</v>
      </c>
      <c r="T2117" s="3" t="s">
        <v>9338</v>
      </c>
      <c r="U2117" s="3" t="s">
        <v>7030</v>
      </c>
      <c r="V2117" s="3" t="s">
        <v>154</v>
      </c>
      <c r="W2117" s="3" t="s">
        <v>154</v>
      </c>
      <c r="X2117" s="3" t="s">
        <v>154</v>
      </c>
      <c r="Y2117" s="3" t="s">
        <v>154</v>
      </c>
      <c r="Z2117" s="3" t="s">
        <v>154</v>
      </c>
      <c r="AA2117" s="3" t="s">
        <v>154</v>
      </c>
      <c r="AB2117" s="3" t="s">
        <v>154</v>
      </c>
      <c r="AC2117" s="3" t="s">
        <v>154</v>
      </c>
      <c r="AD2117" s="3" t="s">
        <v>6151</v>
      </c>
      <c r="AE2117" s="3" t="s">
        <v>6151</v>
      </c>
      <c r="AF2117" s="3" t="s">
        <v>154</v>
      </c>
      <c r="AG2117" s="3" t="s">
        <v>154</v>
      </c>
      <c r="AH2117" s="3" t="s">
        <v>6478</v>
      </c>
      <c r="AI2117" s="3" t="s">
        <v>6482</v>
      </c>
      <c r="AJ2117" s="3" t="s">
        <v>6489</v>
      </c>
    </row>
    <row r="2118" spans="1:36" ht="15">
      <c r="A2118" s="10">
        <v>2221</v>
      </c>
      <c r="B2118" t="str">
        <f>IF(K2118="总计","",INDEX(主数据!A:AD,MATCH(J2118,主数据!A:A,0),9))</f>
        <v>华北大区公司</v>
      </c>
      <c r="C2118" t="str">
        <f>IF(K2118="","",INDEX(主数据!A:AD,MATCH(J2118,主数据!A:A,0),11))</f>
        <v>银川城区</v>
      </c>
      <c r="D2118" t="str">
        <f t="shared" si="132"/>
        <v>YC13自来水费（简易征收）标准方式2.46</v>
      </c>
      <c r="E2118" s="13" t="str">
        <f t="shared" si="134"/>
        <v>2.46</v>
      </c>
      <c r="F2118" s="13" t="str">
        <f>IF(E2118="","",IFERROR(IF(IF(K2118="","",INDEX(收费标合同信息维护!A:Q,MATCH(D2118,收费标合同信息维护!J:J,0),10))=D2118,"有","无"),"无"))</f>
        <v>无</v>
      </c>
      <c r="G2118" s="13" t="str">
        <f t="shared" si="133"/>
        <v/>
      </c>
      <c r="H2118" s="13" t="str">
        <f t="shared" si="135"/>
        <v/>
      </c>
      <c r="I2118" s="13" t="str">
        <f>IF(G2118="","",IFERROR(IF(IF(K2118="","",INDEX(收费标合同信息维护!A:Q,MATCH(G2118,收费标合同信息维护!M:M,0),13))=G2118,"有","无"),"无"))</f>
        <v/>
      </c>
      <c r="J2118" s="3" t="s">
        <v>4307</v>
      </c>
      <c r="K2118" s="3" t="s">
        <v>6314</v>
      </c>
      <c r="L2118" s="3" t="s">
        <v>6615</v>
      </c>
      <c r="M2118" s="3" t="s">
        <v>6616</v>
      </c>
      <c r="N2118" s="3" t="s">
        <v>6603</v>
      </c>
      <c r="O2118" s="3" t="s">
        <v>6478</v>
      </c>
      <c r="P2118" s="3" t="s">
        <v>6615</v>
      </c>
      <c r="Q2118" s="3" t="s">
        <v>6723</v>
      </c>
      <c r="R2118" s="3" t="s">
        <v>6484</v>
      </c>
      <c r="S2118" s="3" t="s">
        <v>6491</v>
      </c>
      <c r="T2118" s="3" t="s">
        <v>9338</v>
      </c>
      <c r="U2118" s="3" t="s">
        <v>7030</v>
      </c>
      <c r="V2118" s="3" t="s">
        <v>11078</v>
      </c>
      <c r="W2118" s="3" t="s">
        <v>154</v>
      </c>
      <c r="X2118" s="3" t="s">
        <v>154</v>
      </c>
      <c r="Y2118" s="3" t="s">
        <v>154</v>
      </c>
      <c r="Z2118" s="3" t="s">
        <v>154</v>
      </c>
      <c r="AA2118" s="3" t="s">
        <v>154</v>
      </c>
      <c r="AB2118" s="3" t="s">
        <v>154</v>
      </c>
      <c r="AC2118" s="3" t="s">
        <v>154</v>
      </c>
      <c r="AD2118" s="3" t="s">
        <v>6151</v>
      </c>
      <c r="AE2118" s="3" t="s">
        <v>6151</v>
      </c>
      <c r="AF2118" s="3" t="s">
        <v>154</v>
      </c>
      <c r="AG2118" s="3" t="s">
        <v>154</v>
      </c>
      <c r="AH2118" s="3" t="s">
        <v>6478</v>
      </c>
      <c r="AI2118" s="3" t="s">
        <v>6482</v>
      </c>
      <c r="AJ2118" s="3" t="s">
        <v>6489</v>
      </c>
    </row>
    <row r="2119" spans="1:36" ht="15">
      <c r="A2119" s="10">
        <v>2222</v>
      </c>
      <c r="B2119" t="str">
        <f>IF(K2119="总计","",INDEX(主数据!A:AD,MATCH(J2119,主数据!A:A,0),9))</f>
        <v>华北大区公司</v>
      </c>
      <c r="C2119" t="str">
        <f>IF(K2119="","",INDEX(主数据!A:AD,MATCH(J2119,主数据!A:A,0),11))</f>
        <v>银川城区</v>
      </c>
      <c r="D2119" t="str">
        <f t="shared" si="132"/>
        <v>YC13代收代付其他费用直接录入</v>
      </c>
      <c r="E2119" s="13" t="str">
        <f t="shared" si="134"/>
        <v/>
      </c>
      <c r="F2119" s="13" t="str">
        <f>IF(E2119="","",IFERROR(IF(IF(K2119="","",INDEX(收费标合同信息维护!A:Q,MATCH(D2119,收费标合同信息维护!J:J,0),10))=D2119,"有","无"),"无"))</f>
        <v/>
      </c>
      <c r="G2119" s="13" t="str">
        <f t="shared" si="133"/>
        <v/>
      </c>
      <c r="H2119" s="13" t="str">
        <f t="shared" si="135"/>
        <v/>
      </c>
      <c r="I2119" s="13" t="str">
        <f>IF(G2119="","",IFERROR(IF(IF(K2119="","",INDEX(收费标合同信息维护!A:Q,MATCH(G2119,收费标合同信息维护!M:M,0),13))=G2119,"有","无"),"无"))</f>
        <v/>
      </c>
      <c r="J2119" s="3" t="s">
        <v>4307</v>
      </c>
      <c r="K2119" s="3" t="s">
        <v>6314</v>
      </c>
      <c r="L2119" s="3" t="s">
        <v>6620</v>
      </c>
      <c r="M2119" s="3" t="s">
        <v>6621</v>
      </c>
      <c r="N2119" s="3" t="s">
        <v>6477</v>
      </c>
      <c r="O2119" s="3" t="s">
        <v>6478</v>
      </c>
      <c r="P2119" s="3" t="s">
        <v>11032</v>
      </c>
      <c r="Q2119" s="3" t="s">
        <v>8543</v>
      </c>
      <c r="R2119" s="3" t="s">
        <v>6479</v>
      </c>
      <c r="S2119" s="3" t="s">
        <v>6480</v>
      </c>
      <c r="T2119" s="3" t="s">
        <v>9338</v>
      </c>
      <c r="U2119" s="3" t="s">
        <v>7030</v>
      </c>
      <c r="V2119" s="3" t="s">
        <v>154</v>
      </c>
      <c r="W2119" s="3" t="s">
        <v>154</v>
      </c>
      <c r="X2119" s="3" t="s">
        <v>154</v>
      </c>
      <c r="Y2119" s="3" t="s">
        <v>154</v>
      </c>
      <c r="Z2119" s="3" t="s">
        <v>154</v>
      </c>
      <c r="AA2119" s="3" t="s">
        <v>154</v>
      </c>
      <c r="AB2119" s="3" t="s">
        <v>154</v>
      </c>
      <c r="AC2119" s="3" t="s">
        <v>154</v>
      </c>
      <c r="AD2119" s="3" t="s">
        <v>6151</v>
      </c>
      <c r="AE2119" s="3" t="s">
        <v>6151</v>
      </c>
      <c r="AF2119" s="3" t="s">
        <v>154</v>
      </c>
      <c r="AG2119" s="3" t="s">
        <v>154</v>
      </c>
      <c r="AH2119" s="3" t="s">
        <v>6478</v>
      </c>
      <c r="AI2119" s="3" t="s">
        <v>6482</v>
      </c>
      <c r="AJ2119" s="3" t="s">
        <v>6489</v>
      </c>
    </row>
    <row r="2120" spans="1:36" ht="15">
      <c r="A2120" s="10">
        <v>2223</v>
      </c>
      <c r="B2120" t="str">
        <f>IF(K2120="总计","",INDEX(主数据!A:AD,MATCH(J2120,主数据!A:A,0),9))</f>
        <v>华北大区公司</v>
      </c>
      <c r="C2120" t="str">
        <f>IF(K2120="","",INDEX(主数据!A:AD,MATCH(J2120,主数据!A:A,0),11))</f>
        <v>银川城区</v>
      </c>
      <c r="D2120" t="str">
        <f t="shared" si="132"/>
        <v>YC13代收代付其他费用直接录入</v>
      </c>
      <c r="E2120" s="13" t="str">
        <f t="shared" si="134"/>
        <v/>
      </c>
      <c r="F2120" s="13" t="str">
        <f>IF(E2120="","",IFERROR(IF(IF(K2120="","",INDEX(收费标合同信息维护!A:Q,MATCH(D2120,收费标合同信息维护!J:J,0),10))=D2120,"有","无"),"无"))</f>
        <v/>
      </c>
      <c r="G2120" s="13" t="str">
        <f t="shared" si="133"/>
        <v/>
      </c>
      <c r="H2120" s="13" t="str">
        <f t="shared" si="135"/>
        <v/>
      </c>
      <c r="I2120" s="13" t="str">
        <f>IF(G2120="","",IFERROR(IF(IF(K2120="","",INDEX(收费标合同信息维护!A:Q,MATCH(G2120,收费标合同信息维护!M:M,0),13))=G2120,"有","无"),"无"))</f>
        <v/>
      </c>
      <c r="J2120" s="3" t="s">
        <v>4307</v>
      </c>
      <c r="K2120" s="3" t="s">
        <v>6314</v>
      </c>
      <c r="L2120" s="3" t="s">
        <v>6620</v>
      </c>
      <c r="M2120" s="3" t="s">
        <v>6621</v>
      </c>
      <c r="N2120" s="3" t="s">
        <v>6477</v>
      </c>
      <c r="O2120" s="3" t="s">
        <v>6478</v>
      </c>
      <c r="P2120" s="3" t="s">
        <v>11031</v>
      </c>
      <c r="Q2120" s="3" t="s">
        <v>11079</v>
      </c>
      <c r="R2120" s="3" t="s">
        <v>6479</v>
      </c>
      <c r="S2120" s="3" t="s">
        <v>6480</v>
      </c>
      <c r="T2120" s="3" t="s">
        <v>9338</v>
      </c>
      <c r="U2120" s="3" t="s">
        <v>7030</v>
      </c>
      <c r="V2120" s="3" t="s">
        <v>154</v>
      </c>
      <c r="W2120" s="3" t="s">
        <v>154</v>
      </c>
      <c r="X2120" s="3" t="s">
        <v>154</v>
      </c>
      <c r="Y2120" s="3" t="s">
        <v>154</v>
      </c>
      <c r="Z2120" s="3" t="s">
        <v>154</v>
      </c>
      <c r="AA2120" s="3" t="s">
        <v>154</v>
      </c>
      <c r="AB2120" s="3" t="s">
        <v>154</v>
      </c>
      <c r="AC2120" s="3" t="s">
        <v>154</v>
      </c>
      <c r="AD2120" s="3" t="s">
        <v>6151</v>
      </c>
      <c r="AE2120" s="3" t="s">
        <v>6151</v>
      </c>
      <c r="AF2120" s="3" t="s">
        <v>154</v>
      </c>
      <c r="AG2120" s="3" t="s">
        <v>154</v>
      </c>
      <c r="AH2120" s="3" t="s">
        <v>6478</v>
      </c>
      <c r="AI2120" s="3" t="s">
        <v>6482</v>
      </c>
      <c r="AJ2120" s="3" t="s">
        <v>6489</v>
      </c>
    </row>
    <row r="2121" spans="1:36" ht="15">
      <c r="A2121" s="10">
        <v>2224</v>
      </c>
      <c r="B2121" t="str">
        <f>IF(K2121="总计","",INDEX(主数据!A:AD,MATCH(J2121,主数据!A:A,0),9))</f>
        <v>华北大区公司</v>
      </c>
      <c r="C2121" t="str">
        <f>IF(K2121="","",INDEX(主数据!A:AD,MATCH(J2121,主数据!A:A,0),11))</f>
        <v>吴忠城区</v>
      </c>
      <c r="D2121" t="str">
        <f t="shared" si="132"/>
        <v>YC20物业服务费标准方式1.58</v>
      </c>
      <c r="E2121" s="13" t="str">
        <f t="shared" si="134"/>
        <v>1.58</v>
      </c>
      <c r="F2121" s="13" t="str">
        <f>IF(E2121="","",IFERROR(IF(IF(K2121="","",INDEX(收费标合同信息维护!A:Q,MATCH(D2121,收费标合同信息维护!J:J,0),10))=D2121,"有","无"),"无"))</f>
        <v>无</v>
      </c>
      <c r="G2121" s="13" t="str">
        <f t="shared" si="133"/>
        <v/>
      </c>
      <c r="H2121" s="13" t="str">
        <f t="shared" si="135"/>
        <v/>
      </c>
      <c r="I2121" s="13" t="str">
        <f>IF(G2121="","",IFERROR(IF(IF(K2121="","",INDEX(收费标合同信息维护!A:Q,MATCH(G2121,收费标合同信息维护!M:M,0),13))=G2121,"有","无"),"无"))</f>
        <v/>
      </c>
      <c r="J2121" s="3" t="s">
        <v>4494</v>
      </c>
      <c r="K2121" s="3" t="s">
        <v>6373</v>
      </c>
      <c r="L2121" s="3" t="s">
        <v>6025</v>
      </c>
      <c r="M2121" s="3" t="s">
        <v>6026</v>
      </c>
      <c r="N2121" s="3" t="s">
        <v>6477</v>
      </c>
      <c r="O2121" s="3" t="s">
        <v>6478</v>
      </c>
      <c r="P2121" s="3" t="s">
        <v>11080</v>
      </c>
      <c r="Q2121" s="3" t="s">
        <v>6026</v>
      </c>
      <c r="R2121" s="3" t="s">
        <v>6484</v>
      </c>
      <c r="S2121" s="3" t="s">
        <v>6485</v>
      </c>
      <c r="T2121" s="3" t="s">
        <v>6537</v>
      </c>
      <c r="U2121" s="3" t="s">
        <v>6511</v>
      </c>
      <c r="V2121" s="3" t="s">
        <v>9713</v>
      </c>
      <c r="W2121" s="3" t="s">
        <v>154</v>
      </c>
      <c r="X2121" s="3" t="s">
        <v>154</v>
      </c>
      <c r="Y2121" s="3" t="s">
        <v>154</v>
      </c>
      <c r="Z2121" s="3" t="s">
        <v>154</v>
      </c>
      <c r="AA2121" s="3" t="s">
        <v>154</v>
      </c>
      <c r="AB2121" s="3" t="s">
        <v>154</v>
      </c>
      <c r="AC2121" s="3" t="s">
        <v>154</v>
      </c>
      <c r="AD2121" s="3" t="s">
        <v>6151</v>
      </c>
      <c r="AE2121" s="3" t="s">
        <v>6151</v>
      </c>
      <c r="AF2121" s="3" t="s">
        <v>6040</v>
      </c>
      <c r="AG2121" s="3" t="s">
        <v>154</v>
      </c>
      <c r="AH2121" s="3" t="s">
        <v>6478</v>
      </c>
      <c r="AI2121" s="3" t="s">
        <v>6482</v>
      </c>
      <c r="AJ2121" s="3" t="s">
        <v>6034</v>
      </c>
    </row>
    <row r="2122" spans="1:36" ht="15">
      <c r="A2122" s="10">
        <v>2225</v>
      </c>
      <c r="B2122" t="str">
        <f>IF(K2122="总计","",INDEX(主数据!A:AD,MATCH(J2122,主数据!A:A,0),9))</f>
        <v>华北大区公司</v>
      </c>
      <c r="C2122" t="str">
        <f>IF(K2122="","",INDEX(主数据!A:AD,MATCH(J2122,主数据!A:A,0),11))</f>
        <v>吴忠城区</v>
      </c>
      <c r="D2122" t="str">
        <f t="shared" si="132"/>
        <v>YC20物业服务费标准方式1.58</v>
      </c>
      <c r="E2122" s="13" t="str">
        <f t="shared" si="134"/>
        <v>1.58</v>
      </c>
      <c r="F2122" s="13" t="str">
        <f>IF(E2122="","",IFERROR(IF(IF(K2122="","",INDEX(收费标合同信息维护!A:Q,MATCH(D2122,收费标合同信息维护!J:J,0),10))=D2122,"有","无"),"无"))</f>
        <v>无</v>
      </c>
      <c r="G2122" s="13" t="str">
        <f t="shared" si="133"/>
        <v/>
      </c>
      <c r="H2122" s="13" t="str">
        <f t="shared" si="135"/>
        <v/>
      </c>
      <c r="I2122" s="13" t="str">
        <f>IF(G2122="","",IFERROR(IF(IF(K2122="","",INDEX(收费标合同信息维护!A:Q,MATCH(G2122,收费标合同信息维护!M:M,0),13))=G2122,"有","无"),"无"))</f>
        <v/>
      </c>
      <c r="J2122" s="3" t="s">
        <v>4494</v>
      </c>
      <c r="K2122" s="3" t="s">
        <v>6373</v>
      </c>
      <c r="L2122" s="3" t="s">
        <v>6025</v>
      </c>
      <c r="M2122" s="3" t="s">
        <v>6026</v>
      </c>
      <c r="N2122" s="3" t="s">
        <v>6477</v>
      </c>
      <c r="O2122" s="3" t="s">
        <v>6478</v>
      </c>
      <c r="P2122" s="3" t="s">
        <v>11081</v>
      </c>
      <c r="Q2122" s="3" t="s">
        <v>11082</v>
      </c>
      <c r="R2122" s="3" t="s">
        <v>6484</v>
      </c>
      <c r="S2122" s="3" t="s">
        <v>6491</v>
      </c>
      <c r="T2122" s="3" t="s">
        <v>6537</v>
      </c>
      <c r="U2122" s="3" t="s">
        <v>6511</v>
      </c>
      <c r="V2122" s="3" t="s">
        <v>9713</v>
      </c>
      <c r="W2122" s="3" t="s">
        <v>154</v>
      </c>
      <c r="X2122" s="3" t="s">
        <v>154</v>
      </c>
      <c r="Y2122" s="3" t="s">
        <v>154</v>
      </c>
      <c r="Z2122" s="3" t="s">
        <v>154</v>
      </c>
      <c r="AA2122" s="3" t="s">
        <v>154</v>
      </c>
      <c r="AB2122" s="3" t="s">
        <v>154</v>
      </c>
      <c r="AC2122" s="3" t="s">
        <v>154</v>
      </c>
      <c r="AD2122" s="3" t="s">
        <v>6151</v>
      </c>
      <c r="AE2122" s="3" t="s">
        <v>6151</v>
      </c>
      <c r="AF2122" s="3" t="s">
        <v>6040</v>
      </c>
      <c r="AG2122" s="3" t="s">
        <v>154</v>
      </c>
      <c r="AH2122" s="3" t="s">
        <v>6478</v>
      </c>
      <c r="AI2122" s="3" t="s">
        <v>6482</v>
      </c>
      <c r="AJ2122" s="3" t="s">
        <v>6030</v>
      </c>
    </row>
    <row r="2123" spans="1:36" ht="15">
      <c r="A2123" s="10">
        <v>2226</v>
      </c>
      <c r="B2123" t="str">
        <f>IF(K2123="总计","",INDEX(主数据!A:AD,MATCH(J2123,主数据!A:A,0),9))</f>
        <v>华北大区公司</v>
      </c>
      <c r="C2123" t="str">
        <f>IF(K2123="","",INDEX(主数据!A:AD,MATCH(J2123,主数据!A:A,0),11))</f>
        <v>吴忠城区</v>
      </c>
      <c r="D2123" t="str">
        <f t="shared" si="132"/>
        <v>YC20物业服务费标准方式1.58</v>
      </c>
      <c r="E2123" s="13" t="str">
        <f t="shared" si="134"/>
        <v>1.58</v>
      </c>
      <c r="F2123" s="13" t="str">
        <f>IF(E2123="","",IFERROR(IF(IF(K2123="","",INDEX(收费标合同信息维护!A:Q,MATCH(D2123,收费标合同信息维护!J:J,0),10))=D2123,"有","无"),"无"))</f>
        <v>无</v>
      </c>
      <c r="G2123" s="13" t="str">
        <f t="shared" si="133"/>
        <v/>
      </c>
      <c r="H2123" s="13" t="str">
        <f t="shared" si="135"/>
        <v/>
      </c>
      <c r="I2123" s="13" t="str">
        <f>IF(G2123="","",IFERROR(IF(IF(K2123="","",INDEX(收费标合同信息维护!A:Q,MATCH(G2123,收费标合同信息维护!M:M,0),13))=G2123,"有","无"),"无"))</f>
        <v/>
      </c>
      <c r="J2123" s="3" t="s">
        <v>4494</v>
      </c>
      <c r="K2123" s="3" t="s">
        <v>6373</v>
      </c>
      <c r="L2123" s="3" t="s">
        <v>6025</v>
      </c>
      <c r="M2123" s="3" t="s">
        <v>6026</v>
      </c>
      <c r="N2123" s="3" t="s">
        <v>6477</v>
      </c>
      <c r="O2123" s="3" t="s">
        <v>6478</v>
      </c>
      <c r="P2123" s="3" t="s">
        <v>11083</v>
      </c>
      <c r="Q2123" s="3" t="s">
        <v>11083</v>
      </c>
      <c r="R2123" s="3" t="s">
        <v>6484</v>
      </c>
      <c r="S2123" s="3" t="s">
        <v>6693</v>
      </c>
      <c r="T2123" s="3" t="s">
        <v>7127</v>
      </c>
      <c r="U2123" s="3" t="s">
        <v>6511</v>
      </c>
      <c r="V2123" s="3" t="s">
        <v>9713</v>
      </c>
      <c r="W2123" s="3" t="s">
        <v>154</v>
      </c>
      <c r="X2123" s="3" t="s">
        <v>154</v>
      </c>
      <c r="Y2123" s="3" t="s">
        <v>154</v>
      </c>
      <c r="Z2123" s="3" t="s">
        <v>154</v>
      </c>
      <c r="AA2123" s="3" t="s">
        <v>154</v>
      </c>
      <c r="AB2123" s="3" t="s">
        <v>154</v>
      </c>
      <c r="AC2123" s="3" t="s">
        <v>154</v>
      </c>
      <c r="AD2123" s="3" t="s">
        <v>6151</v>
      </c>
      <c r="AE2123" s="3" t="s">
        <v>6151</v>
      </c>
      <c r="AF2123" s="3" t="s">
        <v>6040</v>
      </c>
      <c r="AG2123" s="3" t="s">
        <v>154</v>
      </c>
      <c r="AH2123" s="3" t="s">
        <v>6597</v>
      </c>
      <c r="AI2123" s="3" t="s">
        <v>6482</v>
      </c>
      <c r="AJ2123" s="3" t="s">
        <v>6489</v>
      </c>
    </row>
    <row r="2124" spans="1:36" ht="15">
      <c r="A2124" s="10">
        <v>2227</v>
      </c>
      <c r="B2124" t="str">
        <f>IF(K2124="总计","",INDEX(主数据!A:AD,MATCH(J2124,主数据!A:A,0),9))</f>
        <v>华北大区公司</v>
      </c>
      <c r="C2124" t="str">
        <f>IF(K2124="","",INDEX(主数据!A:AD,MATCH(J2124,主数据!A:A,0),11))</f>
        <v>吴忠城区</v>
      </c>
      <c r="D2124" t="str">
        <f t="shared" si="132"/>
        <v>YC20物业服务费标准方式1.58</v>
      </c>
      <c r="E2124" s="13" t="str">
        <f t="shared" si="134"/>
        <v>1.58</v>
      </c>
      <c r="F2124" s="13" t="str">
        <f>IF(E2124="","",IFERROR(IF(IF(K2124="","",INDEX(收费标合同信息维护!A:Q,MATCH(D2124,收费标合同信息维护!J:J,0),10))=D2124,"有","无"),"无"))</f>
        <v>无</v>
      </c>
      <c r="G2124" s="13" t="str">
        <f t="shared" si="133"/>
        <v/>
      </c>
      <c r="H2124" s="13" t="str">
        <f t="shared" si="135"/>
        <v/>
      </c>
      <c r="I2124" s="13" t="str">
        <f>IF(G2124="","",IFERROR(IF(IF(K2124="","",INDEX(收费标合同信息维护!A:Q,MATCH(G2124,收费标合同信息维护!M:M,0),13))=G2124,"有","无"),"无"))</f>
        <v/>
      </c>
      <c r="J2124" s="3" t="s">
        <v>4494</v>
      </c>
      <c r="K2124" s="3" t="s">
        <v>6373</v>
      </c>
      <c r="L2124" s="3" t="s">
        <v>6025</v>
      </c>
      <c r="M2124" s="3" t="s">
        <v>6026</v>
      </c>
      <c r="N2124" s="3" t="s">
        <v>6477</v>
      </c>
      <c r="O2124" s="3" t="s">
        <v>6478</v>
      </c>
      <c r="P2124" s="3" t="s">
        <v>11084</v>
      </c>
      <c r="Q2124" s="3" t="s">
        <v>11084</v>
      </c>
      <c r="R2124" s="3" t="s">
        <v>6484</v>
      </c>
      <c r="S2124" s="3" t="s">
        <v>7060</v>
      </c>
      <c r="T2124" s="3" t="s">
        <v>11085</v>
      </c>
      <c r="U2124" s="3" t="s">
        <v>10982</v>
      </c>
      <c r="V2124" s="3" t="s">
        <v>9713</v>
      </c>
      <c r="W2124" s="3" t="s">
        <v>154</v>
      </c>
      <c r="X2124" s="3" t="s">
        <v>154</v>
      </c>
      <c r="Y2124" s="3" t="s">
        <v>154</v>
      </c>
      <c r="Z2124" s="3" t="s">
        <v>154</v>
      </c>
      <c r="AA2124" s="3" t="s">
        <v>154</v>
      </c>
      <c r="AB2124" s="3" t="s">
        <v>154</v>
      </c>
      <c r="AC2124" s="3" t="s">
        <v>154</v>
      </c>
      <c r="AD2124" s="3" t="s">
        <v>6151</v>
      </c>
      <c r="AE2124" s="3" t="s">
        <v>6151</v>
      </c>
      <c r="AF2124" s="3" t="s">
        <v>6040</v>
      </c>
      <c r="AG2124" s="3" t="s">
        <v>154</v>
      </c>
      <c r="AH2124" s="3" t="s">
        <v>6597</v>
      </c>
      <c r="AI2124" s="3" t="s">
        <v>6482</v>
      </c>
      <c r="AJ2124" s="3" t="s">
        <v>6489</v>
      </c>
    </row>
    <row r="2125" spans="1:36" ht="15">
      <c r="A2125" s="10">
        <v>2228</v>
      </c>
      <c r="B2125" t="str">
        <f>IF(K2125="总计","",INDEX(主数据!A:AD,MATCH(J2125,主数据!A:A,0),9))</f>
        <v>华北大区公司</v>
      </c>
      <c r="C2125" t="str">
        <f>IF(K2125="","",INDEX(主数据!A:AD,MATCH(J2125,主数据!A:A,0),11))</f>
        <v>吴忠城区</v>
      </c>
      <c r="D2125" t="str">
        <f t="shared" si="132"/>
        <v>YC20委托停车费（固定）直接录入</v>
      </c>
      <c r="E2125" s="13" t="str">
        <f t="shared" si="134"/>
        <v/>
      </c>
      <c r="F2125" s="13" t="str">
        <f>IF(E2125="","",IFERROR(IF(IF(K2125="","",INDEX(收费标合同信息维护!A:Q,MATCH(D2125,收费标合同信息维护!J:J,0),10))=D2125,"有","无"),"无"))</f>
        <v/>
      </c>
      <c r="G2125" s="13" t="str">
        <f t="shared" si="133"/>
        <v/>
      </c>
      <c r="H2125" s="13" t="str">
        <f t="shared" si="135"/>
        <v/>
      </c>
      <c r="I2125" s="13" t="str">
        <f>IF(G2125="","",IFERROR(IF(IF(K2125="","",INDEX(收费标合同信息维护!A:Q,MATCH(G2125,收费标合同信息维护!M:M,0),13))=G2125,"有","无"),"无"))</f>
        <v/>
      </c>
      <c r="J2125" s="3" t="s">
        <v>4494</v>
      </c>
      <c r="K2125" s="3" t="s">
        <v>6373</v>
      </c>
      <c r="L2125" s="3" t="s">
        <v>7341</v>
      </c>
      <c r="M2125" s="3" t="s">
        <v>7342</v>
      </c>
      <c r="N2125" s="3" t="s">
        <v>6477</v>
      </c>
      <c r="O2125" s="3" t="s">
        <v>6597</v>
      </c>
      <c r="P2125" s="3" t="s">
        <v>11086</v>
      </c>
      <c r="Q2125" s="3" t="s">
        <v>11087</v>
      </c>
      <c r="R2125" s="3" t="s">
        <v>6479</v>
      </c>
      <c r="S2125" s="3" t="s">
        <v>6480</v>
      </c>
      <c r="T2125" s="3" t="s">
        <v>6493</v>
      </c>
      <c r="U2125" s="3" t="s">
        <v>6716</v>
      </c>
      <c r="V2125" s="3" t="s">
        <v>154</v>
      </c>
      <c r="W2125" s="3" t="s">
        <v>154</v>
      </c>
      <c r="X2125" s="3" t="s">
        <v>154</v>
      </c>
      <c r="Y2125" s="3" t="s">
        <v>154</v>
      </c>
      <c r="Z2125" s="3" t="s">
        <v>154</v>
      </c>
      <c r="AA2125" s="3" t="s">
        <v>154</v>
      </c>
      <c r="AB2125" s="3" t="s">
        <v>154</v>
      </c>
      <c r="AC2125" s="3" t="s">
        <v>154</v>
      </c>
      <c r="AD2125" s="3" t="s">
        <v>6151</v>
      </c>
      <c r="AE2125" s="3" t="s">
        <v>6151</v>
      </c>
      <c r="AF2125" s="3" t="s">
        <v>154</v>
      </c>
      <c r="AG2125" s="3" t="s">
        <v>154</v>
      </c>
      <c r="AH2125" s="3" t="s">
        <v>6478</v>
      </c>
      <c r="AI2125" s="3" t="s">
        <v>6482</v>
      </c>
      <c r="AJ2125" s="3" t="s">
        <v>6489</v>
      </c>
    </row>
    <row r="2126" spans="1:36" ht="15">
      <c r="A2126" s="10">
        <v>2229</v>
      </c>
      <c r="B2126" t="str">
        <f>IF(K2126="总计","",INDEX(主数据!A:AD,MATCH(J2126,主数据!A:A,0),9))</f>
        <v>华北大区公司</v>
      </c>
      <c r="C2126" t="str">
        <f>IF(K2126="","",INDEX(主数据!A:AD,MATCH(J2126,主数据!A:A,0),11))</f>
        <v>吴忠城区</v>
      </c>
      <c r="D2126" t="str">
        <f t="shared" si="132"/>
        <v>YC20委托停车费（临时）直接录入</v>
      </c>
      <c r="E2126" s="13" t="str">
        <f t="shared" si="134"/>
        <v/>
      </c>
      <c r="F2126" s="13" t="str">
        <f>IF(E2126="","",IFERROR(IF(IF(K2126="","",INDEX(收费标合同信息维护!A:Q,MATCH(D2126,收费标合同信息维护!J:J,0),10))=D2126,"有","无"),"无"))</f>
        <v/>
      </c>
      <c r="G2126" s="13" t="str">
        <f t="shared" si="133"/>
        <v/>
      </c>
      <c r="H2126" s="13" t="str">
        <f t="shared" si="135"/>
        <v/>
      </c>
      <c r="I2126" s="13" t="str">
        <f>IF(G2126="","",IFERROR(IF(IF(K2126="","",INDEX(收费标合同信息维护!A:Q,MATCH(G2126,收费标合同信息维护!M:M,0),13))=G2126,"有","无"),"无"))</f>
        <v/>
      </c>
      <c r="J2126" s="3" t="s">
        <v>4494</v>
      </c>
      <c r="K2126" s="3" t="s">
        <v>6373</v>
      </c>
      <c r="L2126" s="3" t="s">
        <v>8396</v>
      </c>
      <c r="M2126" s="3" t="s">
        <v>8397</v>
      </c>
      <c r="N2126" s="3" t="s">
        <v>6477</v>
      </c>
      <c r="O2126" s="3" t="s">
        <v>6597</v>
      </c>
      <c r="P2126" s="3" t="s">
        <v>11088</v>
      </c>
      <c r="Q2126" s="3" t="s">
        <v>10853</v>
      </c>
      <c r="R2126" s="3" t="s">
        <v>6479</v>
      </c>
      <c r="S2126" s="3" t="s">
        <v>6480</v>
      </c>
      <c r="T2126" s="3" t="s">
        <v>6704</v>
      </c>
      <c r="U2126" s="3" t="s">
        <v>6716</v>
      </c>
      <c r="V2126" s="3" t="s">
        <v>154</v>
      </c>
      <c r="W2126" s="3" t="s">
        <v>154</v>
      </c>
      <c r="X2126" s="3" t="s">
        <v>154</v>
      </c>
      <c r="Y2126" s="3" t="s">
        <v>154</v>
      </c>
      <c r="Z2126" s="3" t="s">
        <v>154</v>
      </c>
      <c r="AA2126" s="3" t="s">
        <v>154</v>
      </c>
      <c r="AB2126" s="3" t="s">
        <v>154</v>
      </c>
      <c r="AC2126" s="3" t="s">
        <v>154</v>
      </c>
      <c r="AD2126" s="3" t="s">
        <v>6151</v>
      </c>
      <c r="AE2126" s="3" t="s">
        <v>6151</v>
      </c>
      <c r="AF2126" s="3" t="s">
        <v>154</v>
      </c>
      <c r="AG2126" s="3" t="s">
        <v>154</v>
      </c>
      <c r="AH2126" s="3" t="s">
        <v>6478</v>
      </c>
      <c r="AI2126" s="3" t="s">
        <v>6482</v>
      </c>
      <c r="AJ2126" s="3" t="s">
        <v>6489</v>
      </c>
    </row>
    <row r="2127" spans="1:36" ht="15">
      <c r="A2127" s="10">
        <v>2230</v>
      </c>
      <c r="B2127" t="str">
        <f>IF(K2127="总计","",INDEX(主数据!A:AD,MATCH(J2127,主数据!A:A,0),9))</f>
        <v>华北大区公司</v>
      </c>
      <c r="C2127" t="str">
        <f>IF(K2127="","",INDEX(主数据!A:AD,MATCH(J2127,主数据!A:A,0),11))</f>
        <v>吴忠城区</v>
      </c>
      <c r="D2127" t="str">
        <f t="shared" si="132"/>
        <v>YC20空置物业费直接录入</v>
      </c>
      <c r="E2127" s="13" t="str">
        <f t="shared" si="134"/>
        <v/>
      </c>
      <c r="F2127" s="13" t="str">
        <f>IF(E2127="","",IFERROR(IF(IF(K2127="","",INDEX(收费标合同信息维护!A:Q,MATCH(D2127,收费标合同信息维护!J:J,0),10))=D2127,"有","无"),"无"))</f>
        <v/>
      </c>
      <c r="G2127" s="13" t="str">
        <f t="shared" si="133"/>
        <v/>
      </c>
      <c r="H2127" s="13" t="str">
        <f t="shared" si="135"/>
        <v/>
      </c>
      <c r="I2127" s="13" t="str">
        <f>IF(G2127="","",IFERROR(IF(IF(K2127="","",INDEX(收费标合同信息维护!A:Q,MATCH(G2127,收费标合同信息维护!M:M,0),13))=G2127,"有","无"),"无"))</f>
        <v/>
      </c>
      <c r="J2127" s="3" t="s">
        <v>4494</v>
      </c>
      <c r="K2127" s="3" t="s">
        <v>6373</v>
      </c>
      <c r="L2127" s="3" t="s">
        <v>6580</v>
      </c>
      <c r="M2127" s="3" t="s">
        <v>6581</v>
      </c>
      <c r="N2127" s="3" t="s">
        <v>6477</v>
      </c>
      <c r="O2127" s="3" t="s">
        <v>6478</v>
      </c>
      <c r="P2127" s="3" t="s">
        <v>11089</v>
      </c>
      <c r="Q2127" s="3" t="s">
        <v>11090</v>
      </c>
      <c r="R2127" s="3" t="s">
        <v>6479</v>
      </c>
      <c r="S2127" s="3" t="s">
        <v>6480</v>
      </c>
      <c r="T2127" s="3" t="s">
        <v>6496</v>
      </c>
      <c r="U2127" s="3" t="s">
        <v>6533</v>
      </c>
      <c r="V2127" s="3" t="s">
        <v>154</v>
      </c>
      <c r="W2127" s="3" t="s">
        <v>154</v>
      </c>
      <c r="X2127" s="3" t="s">
        <v>154</v>
      </c>
      <c r="Y2127" s="3" t="s">
        <v>154</v>
      </c>
      <c r="Z2127" s="3" t="s">
        <v>154</v>
      </c>
      <c r="AA2127" s="3" t="s">
        <v>154</v>
      </c>
      <c r="AB2127" s="3" t="s">
        <v>154</v>
      </c>
      <c r="AC2127" s="3" t="s">
        <v>154</v>
      </c>
      <c r="AD2127" s="3" t="s">
        <v>6151</v>
      </c>
      <c r="AE2127" s="3" t="s">
        <v>6151</v>
      </c>
      <c r="AF2127" s="3" t="s">
        <v>154</v>
      </c>
      <c r="AG2127" s="3" t="s">
        <v>154</v>
      </c>
      <c r="AH2127" s="3" t="s">
        <v>6478</v>
      </c>
      <c r="AI2127" s="3" t="s">
        <v>6482</v>
      </c>
      <c r="AJ2127" s="3" t="s">
        <v>6489</v>
      </c>
    </row>
    <row r="2128" spans="1:36" ht="15">
      <c r="A2128" s="10">
        <v>2231</v>
      </c>
      <c r="B2128" t="str">
        <f>IF(K2128="总计","",INDEX(主数据!A:AD,MATCH(J2128,主数据!A:A,0),9))</f>
        <v>华北大区公司</v>
      </c>
      <c r="C2128" t="str">
        <f>IF(K2128="","",INDEX(主数据!A:AD,MATCH(J2128,主数据!A:A,0),11))</f>
        <v>吴忠城区</v>
      </c>
      <c r="D2128" t="str">
        <f t="shared" si="132"/>
        <v>YC28物业服务费标准方式1.28</v>
      </c>
      <c r="E2128" s="13" t="str">
        <f t="shared" si="134"/>
        <v>1.28</v>
      </c>
      <c r="F2128" s="13" t="str">
        <f>IF(E2128="","",IFERROR(IF(IF(K2128="","",INDEX(收费标合同信息维护!A:Q,MATCH(D2128,收费标合同信息维护!J:J,0),10))=D2128,"有","无"),"无"))</f>
        <v>无</v>
      </c>
      <c r="G2128" s="13" t="str">
        <f t="shared" si="133"/>
        <v>YC28物业服务费标准方式1.28</v>
      </c>
      <c r="H2128" s="13" t="str">
        <f t="shared" si="135"/>
        <v>1.28</v>
      </c>
      <c r="I2128" s="13" t="str">
        <f>IF(G2128="","",IFERROR(IF(IF(K2128="","",INDEX(收费标合同信息维护!A:Q,MATCH(G2128,收费标合同信息维护!M:M,0),13))=G2128,"有","无"),"无"))</f>
        <v>无</v>
      </c>
      <c r="J2128" s="3" t="s">
        <v>4498</v>
      </c>
      <c r="K2128" s="3" t="s">
        <v>6315</v>
      </c>
      <c r="L2128" s="3" t="s">
        <v>6025</v>
      </c>
      <c r="M2128" s="3" t="s">
        <v>6026</v>
      </c>
      <c r="N2128" s="3" t="s">
        <v>6477</v>
      </c>
      <c r="O2128" s="3" t="s">
        <v>6478</v>
      </c>
      <c r="P2128" s="3" t="s">
        <v>6646</v>
      </c>
      <c r="Q2128" s="3" t="s">
        <v>11082</v>
      </c>
      <c r="R2128" s="3" t="s">
        <v>6484</v>
      </c>
      <c r="S2128" s="3" t="s">
        <v>6491</v>
      </c>
      <c r="T2128" s="3" t="s">
        <v>7001</v>
      </c>
      <c r="U2128" s="3" t="s">
        <v>6511</v>
      </c>
      <c r="V2128" s="3" t="s">
        <v>9049</v>
      </c>
      <c r="W2128" s="3" t="s">
        <v>9049</v>
      </c>
      <c r="X2128" s="3" t="s">
        <v>154</v>
      </c>
      <c r="Y2128" s="3" t="s">
        <v>154</v>
      </c>
      <c r="Z2128" s="3" t="s">
        <v>154</v>
      </c>
      <c r="AA2128" s="3" t="s">
        <v>154</v>
      </c>
      <c r="AB2128" s="3" t="s">
        <v>154</v>
      </c>
      <c r="AC2128" s="3" t="s">
        <v>154</v>
      </c>
      <c r="AD2128" s="3" t="s">
        <v>6151</v>
      </c>
      <c r="AE2128" s="3" t="s">
        <v>6151</v>
      </c>
      <c r="AF2128" s="3" t="s">
        <v>6040</v>
      </c>
      <c r="AG2128" s="3" t="s">
        <v>154</v>
      </c>
      <c r="AH2128" s="3" t="s">
        <v>6478</v>
      </c>
      <c r="AI2128" s="3" t="s">
        <v>6482</v>
      </c>
      <c r="AJ2128" s="3" t="s">
        <v>20</v>
      </c>
    </row>
    <row r="2129" spans="1:36" ht="15">
      <c r="A2129" s="10">
        <v>2232</v>
      </c>
      <c r="B2129" t="str">
        <f>IF(K2129="总计","",INDEX(主数据!A:AD,MATCH(J2129,主数据!A:A,0),9))</f>
        <v>华北大区公司</v>
      </c>
      <c r="C2129" t="str">
        <f>IF(K2129="","",INDEX(主数据!A:AD,MATCH(J2129,主数据!A:A,0),11))</f>
        <v>吴忠城区</v>
      </c>
      <c r="D2129" t="str">
        <f t="shared" si="132"/>
        <v>YC28物业服务费标准方式1.28</v>
      </c>
      <c r="E2129" s="13" t="str">
        <f t="shared" si="134"/>
        <v>1.28</v>
      </c>
      <c r="F2129" s="13" t="str">
        <f>IF(E2129="","",IFERROR(IF(IF(K2129="","",INDEX(收费标合同信息维护!A:Q,MATCH(D2129,收费标合同信息维护!J:J,0),10))=D2129,"有","无"),"无"))</f>
        <v>无</v>
      </c>
      <c r="G2129" s="13" t="str">
        <f t="shared" si="133"/>
        <v/>
      </c>
      <c r="H2129" s="13" t="str">
        <f t="shared" si="135"/>
        <v/>
      </c>
      <c r="I2129" s="13" t="str">
        <f>IF(G2129="","",IFERROR(IF(IF(K2129="","",INDEX(收费标合同信息维护!A:Q,MATCH(G2129,收费标合同信息维护!M:M,0),13))=G2129,"有","无"),"无"))</f>
        <v/>
      </c>
      <c r="J2129" s="3" t="s">
        <v>4498</v>
      </c>
      <c r="K2129" s="3" t="s">
        <v>6315</v>
      </c>
      <c r="L2129" s="3" t="s">
        <v>6025</v>
      </c>
      <c r="M2129" s="3" t="s">
        <v>6026</v>
      </c>
      <c r="N2129" s="3" t="s">
        <v>6477</v>
      </c>
      <c r="O2129" s="3" t="s">
        <v>6478</v>
      </c>
      <c r="P2129" s="3" t="s">
        <v>6649</v>
      </c>
      <c r="Q2129" s="3" t="s">
        <v>11091</v>
      </c>
      <c r="R2129" s="3" t="s">
        <v>6484</v>
      </c>
      <c r="S2129" s="3" t="s">
        <v>6689</v>
      </c>
      <c r="T2129" s="3" t="s">
        <v>11092</v>
      </c>
      <c r="U2129" s="3" t="s">
        <v>7034</v>
      </c>
      <c r="V2129" s="3" t="s">
        <v>9049</v>
      </c>
      <c r="W2129" s="3" t="s">
        <v>154</v>
      </c>
      <c r="X2129" s="3" t="s">
        <v>154</v>
      </c>
      <c r="Y2129" s="3" t="s">
        <v>154</v>
      </c>
      <c r="Z2129" s="3" t="s">
        <v>154</v>
      </c>
      <c r="AA2129" s="3" t="s">
        <v>154</v>
      </c>
      <c r="AB2129" s="3" t="s">
        <v>154</v>
      </c>
      <c r="AC2129" s="3" t="s">
        <v>154</v>
      </c>
      <c r="AD2129" s="3" t="s">
        <v>6151</v>
      </c>
      <c r="AE2129" s="3" t="s">
        <v>6151</v>
      </c>
      <c r="AF2129" s="3" t="s">
        <v>6040</v>
      </c>
      <c r="AG2129" s="3" t="s">
        <v>154</v>
      </c>
      <c r="AH2129" s="3" t="s">
        <v>6478</v>
      </c>
      <c r="AI2129" s="3" t="s">
        <v>6482</v>
      </c>
      <c r="AJ2129" s="3" t="s">
        <v>6032</v>
      </c>
    </row>
    <row r="2130" spans="1:36" ht="15">
      <c r="A2130" s="10">
        <v>2233</v>
      </c>
      <c r="B2130" t="str">
        <f>IF(K2130="总计","",INDEX(主数据!A:AD,MATCH(J2130,主数据!A:A,0),9))</f>
        <v>华北大区公司</v>
      </c>
      <c r="C2130" t="str">
        <f>IF(K2130="","",INDEX(主数据!A:AD,MATCH(J2130,主数据!A:A,0),11))</f>
        <v>吴忠城区</v>
      </c>
      <c r="D2130" t="str">
        <f t="shared" si="132"/>
        <v>YC28物业服务费标准方式1.28</v>
      </c>
      <c r="E2130" s="13" t="str">
        <f t="shared" si="134"/>
        <v>1.28</v>
      </c>
      <c r="F2130" s="13" t="str">
        <f>IF(E2130="","",IFERROR(IF(IF(K2130="","",INDEX(收费标合同信息维护!A:Q,MATCH(D2130,收费标合同信息维护!J:J,0),10))=D2130,"有","无"),"无"))</f>
        <v>无</v>
      </c>
      <c r="G2130" s="13" t="str">
        <f t="shared" si="133"/>
        <v/>
      </c>
      <c r="H2130" s="13" t="str">
        <f t="shared" si="135"/>
        <v/>
      </c>
      <c r="I2130" s="13" t="str">
        <f>IF(G2130="","",IFERROR(IF(IF(K2130="","",INDEX(收费标合同信息维护!A:Q,MATCH(G2130,收费标合同信息维护!M:M,0),13))=G2130,"有","无"),"无"))</f>
        <v/>
      </c>
      <c r="J2130" s="3" t="s">
        <v>4498</v>
      </c>
      <c r="K2130" s="3" t="s">
        <v>6315</v>
      </c>
      <c r="L2130" s="3" t="s">
        <v>6025</v>
      </c>
      <c r="M2130" s="3" t="s">
        <v>6026</v>
      </c>
      <c r="N2130" s="3" t="s">
        <v>6477</v>
      </c>
      <c r="O2130" s="3" t="s">
        <v>6478</v>
      </c>
      <c r="P2130" s="3" t="s">
        <v>6652</v>
      </c>
      <c r="Q2130" s="3" t="s">
        <v>11093</v>
      </c>
      <c r="R2130" s="3" t="s">
        <v>6484</v>
      </c>
      <c r="S2130" s="3" t="s">
        <v>6627</v>
      </c>
      <c r="T2130" s="3" t="s">
        <v>8151</v>
      </c>
      <c r="U2130" s="3" t="s">
        <v>6533</v>
      </c>
      <c r="V2130" s="3" t="s">
        <v>9049</v>
      </c>
      <c r="W2130" s="3" t="s">
        <v>154</v>
      </c>
      <c r="X2130" s="3" t="s">
        <v>154</v>
      </c>
      <c r="Y2130" s="3" t="s">
        <v>154</v>
      </c>
      <c r="Z2130" s="3" t="s">
        <v>154</v>
      </c>
      <c r="AA2130" s="3" t="s">
        <v>154</v>
      </c>
      <c r="AB2130" s="3" t="s">
        <v>154</v>
      </c>
      <c r="AC2130" s="3" t="s">
        <v>154</v>
      </c>
      <c r="AD2130" s="3" t="s">
        <v>6151</v>
      </c>
      <c r="AE2130" s="3" t="s">
        <v>6151</v>
      </c>
      <c r="AF2130" s="3" t="s">
        <v>6040</v>
      </c>
      <c r="AG2130" s="3" t="s">
        <v>154</v>
      </c>
      <c r="AH2130" s="3" t="s">
        <v>6478</v>
      </c>
      <c r="AI2130" s="3" t="s">
        <v>6482</v>
      </c>
      <c r="AJ2130" s="3" t="s">
        <v>6032</v>
      </c>
    </row>
    <row r="2131" spans="1:36" ht="15">
      <c r="A2131" s="10">
        <v>2234</v>
      </c>
      <c r="B2131" t="str">
        <f>IF(K2131="总计","",INDEX(主数据!A:AD,MATCH(J2131,主数据!A:A,0),9))</f>
        <v>华北大区公司</v>
      </c>
      <c r="C2131" t="str">
        <f>IF(K2131="","",INDEX(主数据!A:AD,MATCH(J2131,主数据!A:A,0),11))</f>
        <v>吴忠城区</v>
      </c>
      <c r="D2131" t="str">
        <f t="shared" si="132"/>
        <v>YC28物业服务费标准方式1.28</v>
      </c>
      <c r="E2131" s="13" t="str">
        <f t="shared" si="134"/>
        <v>1.28</v>
      </c>
      <c r="F2131" s="13" t="str">
        <f>IF(E2131="","",IFERROR(IF(IF(K2131="","",INDEX(收费标合同信息维护!A:Q,MATCH(D2131,收费标合同信息维护!J:J,0),10))=D2131,"有","无"),"无"))</f>
        <v>无</v>
      </c>
      <c r="G2131" s="13" t="str">
        <f t="shared" si="133"/>
        <v/>
      </c>
      <c r="H2131" s="13" t="str">
        <f t="shared" si="135"/>
        <v/>
      </c>
      <c r="I2131" s="13" t="str">
        <f>IF(G2131="","",IFERROR(IF(IF(K2131="","",INDEX(收费标合同信息维护!A:Q,MATCH(G2131,收费标合同信息维护!M:M,0),13))=G2131,"有","无"),"无"))</f>
        <v/>
      </c>
      <c r="J2131" s="3" t="s">
        <v>4498</v>
      </c>
      <c r="K2131" s="3" t="s">
        <v>6315</v>
      </c>
      <c r="L2131" s="3" t="s">
        <v>6025</v>
      </c>
      <c r="M2131" s="3" t="s">
        <v>6026</v>
      </c>
      <c r="N2131" s="3" t="s">
        <v>6477</v>
      </c>
      <c r="O2131" s="3" t="s">
        <v>6478</v>
      </c>
      <c r="P2131" s="3" t="s">
        <v>8830</v>
      </c>
      <c r="Q2131" s="3" t="s">
        <v>11094</v>
      </c>
      <c r="R2131" s="3" t="s">
        <v>6484</v>
      </c>
      <c r="S2131" s="3" t="s">
        <v>8608</v>
      </c>
      <c r="T2131" s="3" t="s">
        <v>11095</v>
      </c>
      <c r="U2131" s="3" t="s">
        <v>6533</v>
      </c>
      <c r="V2131" s="3" t="s">
        <v>9049</v>
      </c>
      <c r="W2131" s="3" t="s">
        <v>154</v>
      </c>
      <c r="X2131" s="3" t="s">
        <v>154</v>
      </c>
      <c r="Y2131" s="3" t="s">
        <v>154</v>
      </c>
      <c r="Z2131" s="3" t="s">
        <v>154</v>
      </c>
      <c r="AA2131" s="3" t="s">
        <v>154</v>
      </c>
      <c r="AB2131" s="3" t="s">
        <v>154</v>
      </c>
      <c r="AC2131" s="3" t="s">
        <v>154</v>
      </c>
      <c r="AD2131" s="3" t="s">
        <v>6151</v>
      </c>
      <c r="AE2131" s="3" t="s">
        <v>6151</v>
      </c>
      <c r="AF2131" s="3" t="s">
        <v>6040</v>
      </c>
      <c r="AG2131" s="3" t="s">
        <v>154</v>
      </c>
      <c r="AH2131" s="3" t="s">
        <v>6478</v>
      </c>
      <c r="AI2131" s="3" t="s">
        <v>6482</v>
      </c>
      <c r="AJ2131" s="3" t="s">
        <v>6489</v>
      </c>
    </row>
    <row r="2132" spans="1:36" ht="15">
      <c r="A2132" s="10">
        <v>2235</v>
      </c>
      <c r="B2132" t="str">
        <f>IF(K2132="总计","",INDEX(主数据!A:AD,MATCH(J2132,主数据!A:A,0),9))</f>
        <v>华北大区公司</v>
      </c>
      <c r="C2132" t="str">
        <f>IF(K2132="","",INDEX(主数据!A:AD,MATCH(J2132,主数据!A:A,0),11))</f>
        <v>吴忠城区</v>
      </c>
      <c r="D2132" t="str">
        <f t="shared" si="132"/>
        <v>YC28物业服务费标准方式1.28</v>
      </c>
      <c r="E2132" s="13" t="str">
        <f t="shared" si="134"/>
        <v>1.28</v>
      </c>
      <c r="F2132" s="13" t="str">
        <f>IF(E2132="","",IFERROR(IF(IF(K2132="","",INDEX(收费标合同信息维护!A:Q,MATCH(D2132,收费标合同信息维护!J:J,0),10))=D2132,"有","无"),"无"))</f>
        <v>无</v>
      </c>
      <c r="G2132" s="13" t="str">
        <f t="shared" si="133"/>
        <v/>
      </c>
      <c r="H2132" s="13" t="str">
        <f t="shared" si="135"/>
        <v/>
      </c>
      <c r="I2132" s="13" t="str">
        <f>IF(G2132="","",IFERROR(IF(IF(K2132="","",INDEX(收费标合同信息维护!A:Q,MATCH(G2132,收费标合同信息维护!M:M,0),13))=G2132,"有","无"),"无"))</f>
        <v/>
      </c>
      <c r="J2132" s="3" t="s">
        <v>4498</v>
      </c>
      <c r="K2132" s="3" t="s">
        <v>6315</v>
      </c>
      <c r="L2132" s="3" t="s">
        <v>6025</v>
      </c>
      <c r="M2132" s="3" t="s">
        <v>6026</v>
      </c>
      <c r="N2132" s="3" t="s">
        <v>6477</v>
      </c>
      <c r="O2132" s="3" t="s">
        <v>6478</v>
      </c>
      <c r="P2132" s="3" t="s">
        <v>11096</v>
      </c>
      <c r="Q2132" s="3" t="s">
        <v>11097</v>
      </c>
      <c r="R2132" s="3" t="s">
        <v>6484</v>
      </c>
      <c r="S2132" s="3" t="s">
        <v>6693</v>
      </c>
      <c r="T2132" s="3" t="s">
        <v>11098</v>
      </c>
      <c r="U2132" s="3" t="s">
        <v>8157</v>
      </c>
      <c r="V2132" s="3" t="s">
        <v>9049</v>
      </c>
      <c r="W2132" s="3" t="s">
        <v>154</v>
      </c>
      <c r="X2132" s="3" t="s">
        <v>154</v>
      </c>
      <c r="Y2132" s="3" t="s">
        <v>154</v>
      </c>
      <c r="Z2132" s="3" t="s">
        <v>154</v>
      </c>
      <c r="AA2132" s="3" t="s">
        <v>154</v>
      </c>
      <c r="AB2132" s="3" t="s">
        <v>154</v>
      </c>
      <c r="AC2132" s="3" t="s">
        <v>154</v>
      </c>
      <c r="AD2132" s="3" t="s">
        <v>6151</v>
      </c>
      <c r="AE2132" s="3" t="s">
        <v>6151</v>
      </c>
      <c r="AF2132" s="3" t="s">
        <v>6040</v>
      </c>
      <c r="AG2132" s="3" t="s">
        <v>154</v>
      </c>
      <c r="AH2132" s="3" t="s">
        <v>6478</v>
      </c>
      <c r="AI2132" s="3" t="s">
        <v>6482</v>
      </c>
      <c r="AJ2132" s="3" t="s">
        <v>6033</v>
      </c>
    </row>
    <row r="2133" spans="1:36" ht="15">
      <c r="A2133" s="10">
        <v>2236</v>
      </c>
      <c r="B2133" t="str">
        <f>IF(K2133="总计","",INDEX(主数据!A:AD,MATCH(J2133,主数据!A:A,0),9))</f>
        <v>华北大区公司</v>
      </c>
      <c r="C2133" t="str">
        <f>IF(K2133="","",INDEX(主数据!A:AD,MATCH(J2133,主数据!A:A,0),11))</f>
        <v>吴忠城区</v>
      </c>
      <c r="D2133" t="str">
        <f t="shared" si="132"/>
        <v>YC28物业服务费标准方式1.28</v>
      </c>
      <c r="E2133" s="13" t="str">
        <f t="shared" si="134"/>
        <v>1.28</v>
      </c>
      <c r="F2133" s="13" t="str">
        <f>IF(E2133="","",IFERROR(IF(IF(K2133="","",INDEX(收费标合同信息维护!A:Q,MATCH(D2133,收费标合同信息维护!J:J,0),10))=D2133,"有","无"),"无"))</f>
        <v>无</v>
      </c>
      <c r="G2133" s="13" t="str">
        <f t="shared" si="133"/>
        <v/>
      </c>
      <c r="H2133" s="13" t="str">
        <f t="shared" si="135"/>
        <v/>
      </c>
      <c r="I2133" s="13" t="str">
        <f>IF(G2133="","",IFERROR(IF(IF(K2133="","",INDEX(收费标合同信息维护!A:Q,MATCH(G2133,收费标合同信息维护!M:M,0),13))=G2133,"有","无"),"无"))</f>
        <v/>
      </c>
      <c r="J2133" s="3" t="s">
        <v>4498</v>
      </c>
      <c r="K2133" s="3" t="s">
        <v>6315</v>
      </c>
      <c r="L2133" s="3" t="s">
        <v>6025</v>
      </c>
      <c r="M2133" s="3" t="s">
        <v>6026</v>
      </c>
      <c r="N2133" s="3" t="s">
        <v>6477</v>
      </c>
      <c r="O2133" s="3" t="s">
        <v>6478</v>
      </c>
      <c r="P2133" s="3" t="s">
        <v>8833</v>
      </c>
      <c r="Q2133" s="3" t="s">
        <v>11099</v>
      </c>
      <c r="R2133" s="3" t="s">
        <v>6484</v>
      </c>
      <c r="S2133" s="3" t="s">
        <v>7050</v>
      </c>
      <c r="T2133" s="3" t="s">
        <v>11100</v>
      </c>
      <c r="U2133" s="3" t="s">
        <v>10982</v>
      </c>
      <c r="V2133" s="3" t="s">
        <v>9049</v>
      </c>
      <c r="W2133" s="3" t="s">
        <v>154</v>
      </c>
      <c r="X2133" s="3" t="s">
        <v>154</v>
      </c>
      <c r="Y2133" s="3" t="s">
        <v>154</v>
      </c>
      <c r="Z2133" s="3" t="s">
        <v>154</v>
      </c>
      <c r="AA2133" s="3" t="s">
        <v>154</v>
      </c>
      <c r="AB2133" s="3" t="s">
        <v>154</v>
      </c>
      <c r="AC2133" s="3" t="s">
        <v>154</v>
      </c>
      <c r="AD2133" s="3" t="s">
        <v>6151</v>
      </c>
      <c r="AE2133" s="3" t="s">
        <v>6151</v>
      </c>
      <c r="AF2133" s="3" t="s">
        <v>6040</v>
      </c>
      <c r="AG2133" s="3" t="s">
        <v>154</v>
      </c>
      <c r="AH2133" s="3" t="s">
        <v>6478</v>
      </c>
      <c r="AI2133" s="3" t="s">
        <v>6482</v>
      </c>
      <c r="AJ2133" s="3" t="s">
        <v>6032</v>
      </c>
    </row>
    <row r="2134" spans="1:36" ht="15">
      <c r="A2134" s="10">
        <v>2237</v>
      </c>
      <c r="B2134" t="str">
        <f>IF(K2134="总计","",INDEX(主数据!A:AD,MATCH(J2134,主数据!A:A,0),9))</f>
        <v>华北大区公司</v>
      </c>
      <c r="C2134" t="str">
        <f>IF(K2134="","",INDEX(主数据!A:AD,MATCH(J2134,主数据!A:A,0),11))</f>
        <v>吴忠城区</v>
      </c>
      <c r="D2134" t="str">
        <f t="shared" si="132"/>
        <v>YC28物业服务费标准方式1.28</v>
      </c>
      <c r="E2134" s="13" t="str">
        <f t="shared" si="134"/>
        <v>1.28</v>
      </c>
      <c r="F2134" s="13" t="str">
        <f>IF(E2134="","",IFERROR(IF(IF(K2134="","",INDEX(收费标合同信息维护!A:Q,MATCH(D2134,收费标合同信息维护!J:J,0),10))=D2134,"有","无"),"无"))</f>
        <v>无</v>
      </c>
      <c r="G2134" s="13" t="str">
        <f t="shared" si="133"/>
        <v/>
      </c>
      <c r="H2134" s="13" t="str">
        <f t="shared" si="135"/>
        <v/>
      </c>
      <c r="I2134" s="13" t="str">
        <f>IF(G2134="","",IFERROR(IF(IF(K2134="","",INDEX(收费标合同信息维护!A:Q,MATCH(G2134,收费标合同信息维护!M:M,0),13))=G2134,"有","无"),"无"))</f>
        <v/>
      </c>
      <c r="J2134" s="3" t="s">
        <v>4498</v>
      </c>
      <c r="K2134" s="3" t="s">
        <v>6315</v>
      </c>
      <c r="L2134" s="3" t="s">
        <v>6025</v>
      </c>
      <c r="M2134" s="3" t="s">
        <v>6026</v>
      </c>
      <c r="N2134" s="3" t="s">
        <v>6477</v>
      </c>
      <c r="O2134" s="3" t="s">
        <v>6478</v>
      </c>
      <c r="P2134" s="3" t="s">
        <v>11101</v>
      </c>
      <c r="Q2134" s="3" t="s">
        <v>11102</v>
      </c>
      <c r="R2134" s="3" t="s">
        <v>6484</v>
      </c>
      <c r="S2134" s="3" t="s">
        <v>6594</v>
      </c>
      <c r="T2134" s="3" t="s">
        <v>10376</v>
      </c>
      <c r="U2134" s="3" t="s">
        <v>154</v>
      </c>
      <c r="V2134" s="3" t="s">
        <v>9049</v>
      </c>
      <c r="W2134" s="3" t="s">
        <v>154</v>
      </c>
      <c r="X2134" s="3" t="s">
        <v>154</v>
      </c>
      <c r="Y2134" s="3" t="s">
        <v>154</v>
      </c>
      <c r="Z2134" s="3" t="s">
        <v>154</v>
      </c>
      <c r="AA2134" s="3" t="s">
        <v>154</v>
      </c>
      <c r="AB2134" s="3" t="s">
        <v>154</v>
      </c>
      <c r="AC2134" s="3" t="s">
        <v>154</v>
      </c>
      <c r="AD2134" s="3" t="s">
        <v>6151</v>
      </c>
      <c r="AE2134" s="3" t="s">
        <v>6151</v>
      </c>
      <c r="AF2134" s="3" t="s">
        <v>6040</v>
      </c>
      <c r="AG2134" s="3" t="s">
        <v>154</v>
      </c>
      <c r="AH2134" s="3" t="s">
        <v>6478</v>
      </c>
      <c r="AI2134" s="3" t="s">
        <v>6482</v>
      </c>
      <c r="AJ2134" s="3" t="s">
        <v>6489</v>
      </c>
    </row>
    <row r="2135" spans="1:36" ht="15">
      <c r="A2135" s="10">
        <v>2238</v>
      </c>
      <c r="B2135" t="str">
        <f>IF(K2135="总计","",INDEX(主数据!A:AD,MATCH(J2135,主数据!A:A,0),9))</f>
        <v>华北大区公司</v>
      </c>
      <c r="C2135" t="str">
        <f>IF(K2135="","",INDEX(主数据!A:AD,MATCH(J2135,主数据!A:A,0),11))</f>
        <v>吴忠城区</v>
      </c>
      <c r="D2135" t="str">
        <f t="shared" si="132"/>
        <v>YC28物业服务费标准方式1.28</v>
      </c>
      <c r="E2135" s="13" t="str">
        <f t="shared" si="134"/>
        <v>1.28</v>
      </c>
      <c r="F2135" s="13" t="str">
        <f>IF(E2135="","",IFERROR(IF(IF(K2135="","",INDEX(收费标合同信息维护!A:Q,MATCH(D2135,收费标合同信息维护!J:J,0),10))=D2135,"有","无"),"无"))</f>
        <v>无</v>
      </c>
      <c r="G2135" s="13" t="str">
        <f t="shared" si="133"/>
        <v/>
      </c>
      <c r="H2135" s="13" t="str">
        <f t="shared" si="135"/>
        <v/>
      </c>
      <c r="I2135" s="13" t="str">
        <f>IF(G2135="","",IFERROR(IF(IF(K2135="","",INDEX(收费标合同信息维护!A:Q,MATCH(G2135,收费标合同信息维护!M:M,0),13))=G2135,"有","无"),"无"))</f>
        <v/>
      </c>
      <c r="J2135" s="3" t="s">
        <v>4498</v>
      </c>
      <c r="K2135" s="3" t="s">
        <v>6315</v>
      </c>
      <c r="L2135" s="3" t="s">
        <v>6025</v>
      </c>
      <c r="M2135" s="3" t="s">
        <v>6026</v>
      </c>
      <c r="N2135" s="3" t="s">
        <v>6477</v>
      </c>
      <c r="O2135" s="3" t="s">
        <v>6478</v>
      </c>
      <c r="P2135" s="3" t="s">
        <v>11103</v>
      </c>
      <c r="Q2135" s="3" t="s">
        <v>11104</v>
      </c>
      <c r="R2135" s="3" t="s">
        <v>6484</v>
      </c>
      <c r="S2135" s="3" t="s">
        <v>8607</v>
      </c>
      <c r="T2135" s="3" t="s">
        <v>10376</v>
      </c>
      <c r="U2135" s="3" t="s">
        <v>154</v>
      </c>
      <c r="V2135" s="3" t="s">
        <v>9049</v>
      </c>
      <c r="W2135" s="3" t="s">
        <v>154</v>
      </c>
      <c r="X2135" s="3" t="s">
        <v>154</v>
      </c>
      <c r="Y2135" s="3" t="s">
        <v>154</v>
      </c>
      <c r="Z2135" s="3" t="s">
        <v>154</v>
      </c>
      <c r="AA2135" s="3" t="s">
        <v>154</v>
      </c>
      <c r="AB2135" s="3" t="s">
        <v>154</v>
      </c>
      <c r="AC2135" s="3" t="s">
        <v>154</v>
      </c>
      <c r="AD2135" s="3" t="s">
        <v>6151</v>
      </c>
      <c r="AE2135" s="3" t="s">
        <v>6151</v>
      </c>
      <c r="AF2135" s="3" t="s">
        <v>154</v>
      </c>
      <c r="AG2135" s="3" t="s">
        <v>154</v>
      </c>
      <c r="AH2135" s="3" t="s">
        <v>6478</v>
      </c>
      <c r="AI2135" s="3" t="s">
        <v>6482</v>
      </c>
      <c r="AJ2135" s="3" t="s">
        <v>6489</v>
      </c>
    </row>
    <row r="2136" spans="1:36" ht="15">
      <c r="A2136" s="10">
        <v>2239</v>
      </c>
      <c r="B2136" t="str">
        <f>IF(K2136="总计","",INDEX(主数据!A:AD,MATCH(J2136,主数据!A:A,0),9))</f>
        <v>华北大区公司</v>
      </c>
      <c r="C2136" t="str">
        <f>IF(K2136="","",INDEX(主数据!A:AD,MATCH(J2136,主数据!A:A,0),11))</f>
        <v>吴忠城区</v>
      </c>
      <c r="D2136" t="str">
        <f t="shared" si="132"/>
        <v>YC28物业服务费标准方式1.28</v>
      </c>
      <c r="E2136" s="13" t="str">
        <f t="shared" si="134"/>
        <v>1.28</v>
      </c>
      <c r="F2136" s="13" t="str">
        <f>IF(E2136="","",IFERROR(IF(IF(K2136="","",INDEX(收费标合同信息维护!A:Q,MATCH(D2136,收费标合同信息维护!J:J,0),10))=D2136,"有","无"),"无"))</f>
        <v>无</v>
      </c>
      <c r="G2136" s="13" t="str">
        <f t="shared" si="133"/>
        <v/>
      </c>
      <c r="H2136" s="13" t="str">
        <f t="shared" si="135"/>
        <v/>
      </c>
      <c r="I2136" s="13" t="str">
        <f>IF(G2136="","",IFERROR(IF(IF(K2136="","",INDEX(收费标合同信息维护!A:Q,MATCH(G2136,收费标合同信息维护!M:M,0),13))=G2136,"有","无"),"无"))</f>
        <v/>
      </c>
      <c r="J2136" s="3" t="s">
        <v>4498</v>
      </c>
      <c r="K2136" s="3" t="s">
        <v>6315</v>
      </c>
      <c r="L2136" s="3" t="s">
        <v>6025</v>
      </c>
      <c r="M2136" s="3" t="s">
        <v>6026</v>
      </c>
      <c r="N2136" s="3" t="s">
        <v>6477</v>
      </c>
      <c r="O2136" s="3" t="s">
        <v>6478</v>
      </c>
      <c r="P2136" s="3" t="s">
        <v>11105</v>
      </c>
      <c r="Q2136" s="3" t="s">
        <v>11106</v>
      </c>
      <c r="R2136" s="3" t="s">
        <v>6484</v>
      </c>
      <c r="S2136" s="3" t="s">
        <v>8257</v>
      </c>
      <c r="T2136" s="3" t="s">
        <v>10376</v>
      </c>
      <c r="U2136" s="3" t="s">
        <v>154</v>
      </c>
      <c r="V2136" s="3" t="s">
        <v>9049</v>
      </c>
      <c r="W2136" s="3" t="s">
        <v>154</v>
      </c>
      <c r="X2136" s="3" t="s">
        <v>154</v>
      </c>
      <c r="Y2136" s="3" t="s">
        <v>154</v>
      </c>
      <c r="Z2136" s="3" t="s">
        <v>154</v>
      </c>
      <c r="AA2136" s="3" t="s">
        <v>154</v>
      </c>
      <c r="AB2136" s="3" t="s">
        <v>154</v>
      </c>
      <c r="AC2136" s="3" t="s">
        <v>154</v>
      </c>
      <c r="AD2136" s="3" t="s">
        <v>6151</v>
      </c>
      <c r="AE2136" s="3" t="s">
        <v>6151</v>
      </c>
      <c r="AF2136" s="3" t="s">
        <v>154</v>
      </c>
      <c r="AG2136" s="3" t="s">
        <v>154</v>
      </c>
      <c r="AH2136" s="3" t="s">
        <v>6478</v>
      </c>
      <c r="AI2136" s="3" t="s">
        <v>6482</v>
      </c>
      <c r="AJ2136" s="3" t="s">
        <v>6489</v>
      </c>
    </row>
    <row r="2137" spans="1:36" ht="15">
      <c r="A2137" s="10">
        <v>2240</v>
      </c>
      <c r="B2137" t="str">
        <f>IF(K2137="总计","",INDEX(主数据!A:AD,MATCH(J2137,主数据!A:A,0),9))</f>
        <v>华北大区公司</v>
      </c>
      <c r="C2137" t="str">
        <f>IF(K2137="","",INDEX(主数据!A:AD,MATCH(J2137,主数据!A:A,0),11))</f>
        <v>吴忠城区</v>
      </c>
      <c r="D2137" t="str">
        <f t="shared" si="132"/>
        <v>YC28物业服务费标准方式1.28</v>
      </c>
      <c r="E2137" s="13" t="str">
        <f t="shared" si="134"/>
        <v>1.28</v>
      </c>
      <c r="F2137" s="13" t="str">
        <f>IF(E2137="","",IFERROR(IF(IF(K2137="","",INDEX(收费标合同信息维护!A:Q,MATCH(D2137,收费标合同信息维护!J:J,0),10))=D2137,"有","无"),"无"))</f>
        <v>无</v>
      </c>
      <c r="G2137" s="13" t="str">
        <f t="shared" si="133"/>
        <v/>
      </c>
      <c r="H2137" s="13" t="str">
        <f t="shared" si="135"/>
        <v/>
      </c>
      <c r="I2137" s="13" t="str">
        <f>IF(G2137="","",IFERROR(IF(IF(K2137="","",INDEX(收费标合同信息维护!A:Q,MATCH(G2137,收费标合同信息维护!M:M,0),13))=G2137,"有","无"),"无"))</f>
        <v/>
      </c>
      <c r="J2137" s="3" t="s">
        <v>4498</v>
      </c>
      <c r="K2137" s="3" t="s">
        <v>6315</v>
      </c>
      <c r="L2137" s="3" t="s">
        <v>6025</v>
      </c>
      <c r="M2137" s="3" t="s">
        <v>6026</v>
      </c>
      <c r="N2137" s="3" t="s">
        <v>6477</v>
      </c>
      <c r="O2137" s="3" t="s">
        <v>6478</v>
      </c>
      <c r="P2137" s="3" t="s">
        <v>11107</v>
      </c>
      <c r="Q2137" s="3" t="s">
        <v>11084</v>
      </c>
      <c r="R2137" s="3" t="s">
        <v>6484</v>
      </c>
      <c r="S2137" s="3" t="s">
        <v>7060</v>
      </c>
      <c r="T2137" s="3" t="s">
        <v>11108</v>
      </c>
      <c r="U2137" s="3" t="s">
        <v>7030</v>
      </c>
      <c r="V2137" s="3" t="s">
        <v>9049</v>
      </c>
      <c r="W2137" s="3" t="s">
        <v>154</v>
      </c>
      <c r="X2137" s="3" t="s">
        <v>154</v>
      </c>
      <c r="Y2137" s="3" t="s">
        <v>154</v>
      </c>
      <c r="Z2137" s="3" t="s">
        <v>154</v>
      </c>
      <c r="AA2137" s="3" t="s">
        <v>154</v>
      </c>
      <c r="AB2137" s="3" t="s">
        <v>154</v>
      </c>
      <c r="AC2137" s="3" t="s">
        <v>154</v>
      </c>
      <c r="AD2137" s="3" t="s">
        <v>6151</v>
      </c>
      <c r="AE2137" s="3" t="s">
        <v>6151</v>
      </c>
      <c r="AF2137" s="3" t="s">
        <v>6040</v>
      </c>
      <c r="AG2137" s="3" t="s">
        <v>154</v>
      </c>
      <c r="AH2137" s="3" t="s">
        <v>6478</v>
      </c>
      <c r="AI2137" s="3" t="s">
        <v>6482</v>
      </c>
      <c r="AJ2137" s="3" t="s">
        <v>6489</v>
      </c>
    </row>
    <row r="2138" spans="1:36" ht="15">
      <c r="A2138" s="10">
        <v>2241</v>
      </c>
      <c r="B2138" t="str">
        <f>IF(K2138="总计","",INDEX(主数据!A:AD,MATCH(J2138,主数据!A:A,0),9))</f>
        <v>华北大区公司</v>
      </c>
      <c r="C2138" t="str">
        <f>IF(K2138="","",INDEX(主数据!A:AD,MATCH(J2138,主数据!A:A,0),11))</f>
        <v>吴忠城区</v>
      </c>
      <c r="D2138" t="str">
        <f t="shared" si="132"/>
        <v>YC28物业服务费标准方式1.28</v>
      </c>
      <c r="E2138" s="13" t="str">
        <f t="shared" si="134"/>
        <v>1.28</v>
      </c>
      <c r="F2138" s="13" t="str">
        <f>IF(E2138="","",IFERROR(IF(IF(K2138="","",INDEX(收费标合同信息维护!A:Q,MATCH(D2138,收费标合同信息维护!J:J,0),10))=D2138,"有","无"),"无"))</f>
        <v>无</v>
      </c>
      <c r="G2138" s="13" t="str">
        <f t="shared" si="133"/>
        <v/>
      </c>
      <c r="H2138" s="13" t="str">
        <f t="shared" si="135"/>
        <v/>
      </c>
      <c r="I2138" s="13" t="str">
        <f>IF(G2138="","",IFERROR(IF(IF(K2138="","",INDEX(收费标合同信息维护!A:Q,MATCH(G2138,收费标合同信息维护!M:M,0),13))=G2138,"有","无"),"无"))</f>
        <v/>
      </c>
      <c r="J2138" s="3" t="s">
        <v>4498</v>
      </c>
      <c r="K2138" s="3" t="s">
        <v>6315</v>
      </c>
      <c r="L2138" s="3" t="s">
        <v>6025</v>
      </c>
      <c r="M2138" s="3" t="s">
        <v>6026</v>
      </c>
      <c r="N2138" s="3" t="s">
        <v>6477</v>
      </c>
      <c r="O2138" s="3" t="s">
        <v>6478</v>
      </c>
      <c r="P2138" s="3" t="s">
        <v>11109</v>
      </c>
      <c r="Q2138" s="3" t="s">
        <v>11110</v>
      </c>
      <c r="R2138" s="3" t="s">
        <v>6484</v>
      </c>
      <c r="S2138" s="3" t="s">
        <v>8214</v>
      </c>
      <c r="T2138" s="3" t="s">
        <v>10376</v>
      </c>
      <c r="U2138" s="3" t="s">
        <v>154</v>
      </c>
      <c r="V2138" s="3" t="s">
        <v>9049</v>
      </c>
      <c r="W2138" s="3" t="s">
        <v>154</v>
      </c>
      <c r="X2138" s="3" t="s">
        <v>154</v>
      </c>
      <c r="Y2138" s="3" t="s">
        <v>154</v>
      </c>
      <c r="Z2138" s="3" t="s">
        <v>154</v>
      </c>
      <c r="AA2138" s="3" t="s">
        <v>154</v>
      </c>
      <c r="AB2138" s="3" t="s">
        <v>154</v>
      </c>
      <c r="AC2138" s="3" t="s">
        <v>154</v>
      </c>
      <c r="AD2138" s="3" t="s">
        <v>6151</v>
      </c>
      <c r="AE2138" s="3" t="s">
        <v>6151</v>
      </c>
      <c r="AF2138" s="3" t="s">
        <v>6040</v>
      </c>
      <c r="AG2138" s="3" t="s">
        <v>154</v>
      </c>
      <c r="AH2138" s="3" t="s">
        <v>6478</v>
      </c>
      <c r="AI2138" s="3" t="s">
        <v>6482</v>
      </c>
      <c r="AJ2138" s="3" t="s">
        <v>6489</v>
      </c>
    </row>
    <row r="2139" spans="1:36" ht="15">
      <c r="A2139" s="10">
        <v>2242</v>
      </c>
      <c r="B2139" t="str">
        <f>IF(K2139="总计","",INDEX(主数据!A:AD,MATCH(J2139,主数据!A:A,0),9))</f>
        <v>华北大区公司</v>
      </c>
      <c r="C2139" t="str">
        <f>IF(K2139="","",INDEX(主数据!A:AD,MATCH(J2139,主数据!A:A,0),11))</f>
        <v>吴忠城区</v>
      </c>
      <c r="D2139" t="str">
        <f t="shared" si="132"/>
        <v>YC28物业服务费标准方式1.28</v>
      </c>
      <c r="E2139" s="13" t="str">
        <f t="shared" si="134"/>
        <v>1.28</v>
      </c>
      <c r="F2139" s="13" t="str">
        <f>IF(E2139="","",IFERROR(IF(IF(K2139="","",INDEX(收费标合同信息维护!A:Q,MATCH(D2139,收费标合同信息维护!J:J,0),10))=D2139,"有","无"),"无"))</f>
        <v>无</v>
      </c>
      <c r="G2139" s="13" t="str">
        <f t="shared" si="133"/>
        <v/>
      </c>
      <c r="H2139" s="13" t="str">
        <f t="shared" si="135"/>
        <v/>
      </c>
      <c r="I2139" s="13" t="str">
        <f>IF(G2139="","",IFERROR(IF(IF(K2139="","",INDEX(收费标合同信息维护!A:Q,MATCH(G2139,收费标合同信息维护!M:M,0),13))=G2139,"有","无"),"无"))</f>
        <v/>
      </c>
      <c r="J2139" s="3" t="s">
        <v>4498</v>
      </c>
      <c r="K2139" s="3" t="s">
        <v>6315</v>
      </c>
      <c r="L2139" s="3" t="s">
        <v>6025</v>
      </c>
      <c r="M2139" s="3" t="s">
        <v>6026</v>
      </c>
      <c r="N2139" s="3" t="s">
        <v>6477</v>
      </c>
      <c r="O2139" s="3" t="s">
        <v>6478</v>
      </c>
      <c r="P2139" s="3" t="s">
        <v>11111</v>
      </c>
      <c r="Q2139" s="3" t="s">
        <v>11112</v>
      </c>
      <c r="R2139" s="3" t="s">
        <v>6484</v>
      </c>
      <c r="S2139" s="3" t="s">
        <v>6485</v>
      </c>
      <c r="T2139" s="3" t="s">
        <v>6751</v>
      </c>
      <c r="U2139" s="3" t="s">
        <v>7030</v>
      </c>
      <c r="V2139" s="3" t="s">
        <v>9049</v>
      </c>
      <c r="W2139" s="3" t="s">
        <v>154</v>
      </c>
      <c r="X2139" s="3" t="s">
        <v>154</v>
      </c>
      <c r="Y2139" s="3" t="s">
        <v>154</v>
      </c>
      <c r="Z2139" s="3" t="s">
        <v>154</v>
      </c>
      <c r="AA2139" s="3" t="s">
        <v>154</v>
      </c>
      <c r="AB2139" s="3" t="s">
        <v>154</v>
      </c>
      <c r="AC2139" s="3" t="s">
        <v>154</v>
      </c>
      <c r="AD2139" s="3" t="s">
        <v>6151</v>
      </c>
      <c r="AE2139" s="3" t="s">
        <v>6151</v>
      </c>
      <c r="AF2139" s="3" t="s">
        <v>6040</v>
      </c>
      <c r="AG2139" s="3" t="s">
        <v>154</v>
      </c>
      <c r="AH2139" s="3" t="s">
        <v>6597</v>
      </c>
      <c r="AI2139" s="3" t="s">
        <v>6482</v>
      </c>
      <c r="AJ2139" s="3" t="s">
        <v>11113</v>
      </c>
    </row>
    <row r="2140" spans="1:36" ht="15">
      <c r="A2140" s="10">
        <v>2243</v>
      </c>
      <c r="B2140" t="str">
        <f>IF(K2140="总计","",INDEX(主数据!A:AD,MATCH(J2140,主数据!A:A,0),9))</f>
        <v>华北大区公司</v>
      </c>
      <c r="C2140" t="str">
        <f>IF(K2140="","",INDEX(主数据!A:AD,MATCH(J2140,主数据!A:A,0),11))</f>
        <v>吴忠城区</v>
      </c>
      <c r="D2140" t="str">
        <f t="shared" si="132"/>
        <v>YC28委托停车费（临时）直接录入</v>
      </c>
      <c r="E2140" s="13" t="str">
        <f t="shared" si="134"/>
        <v/>
      </c>
      <c r="F2140" s="13" t="str">
        <f>IF(E2140="","",IFERROR(IF(IF(K2140="","",INDEX(收费标合同信息维护!A:Q,MATCH(D2140,收费标合同信息维护!J:J,0),10))=D2140,"有","无"),"无"))</f>
        <v/>
      </c>
      <c r="G2140" s="13" t="str">
        <f t="shared" si="133"/>
        <v/>
      </c>
      <c r="H2140" s="13" t="str">
        <f t="shared" si="135"/>
        <v/>
      </c>
      <c r="I2140" s="13" t="str">
        <f>IF(G2140="","",IFERROR(IF(IF(K2140="","",INDEX(收费标合同信息维护!A:Q,MATCH(G2140,收费标合同信息维护!M:M,0),13))=G2140,"有","无"),"无"))</f>
        <v/>
      </c>
      <c r="J2140" s="3" t="s">
        <v>4498</v>
      </c>
      <c r="K2140" s="3" t="s">
        <v>6315</v>
      </c>
      <c r="L2140" s="3" t="s">
        <v>8396</v>
      </c>
      <c r="M2140" s="3" t="s">
        <v>8397</v>
      </c>
      <c r="N2140" s="3" t="s">
        <v>6477</v>
      </c>
      <c r="O2140" s="3" t="s">
        <v>6597</v>
      </c>
      <c r="P2140" s="3" t="s">
        <v>8396</v>
      </c>
      <c r="Q2140" s="3" t="s">
        <v>8397</v>
      </c>
      <c r="R2140" s="3" t="s">
        <v>6479</v>
      </c>
      <c r="S2140" s="3" t="s">
        <v>6480</v>
      </c>
      <c r="T2140" s="3" t="s">
        <v>6751</v>
      </c>
      <c r="U2140" s="3" t="s">
        <v>6716</v>
      </c>
      <c r="V2140" s="3" t="s">
        <v>154</v>
      </c>
      <c r="W2140" s="3" t="s">
        <v>154</v>
      </c>
      <c r="X2140" s="3" t="s">
        <v>154</v>
      </c>
      <c r="Y2140" s="3" t="s">
        <v>154</v>
      </c>
      <c r="Z2140" s="3" t="s">
        <v>154</v>
      </c>
      <c r="AA2140" s="3" t="s">
        <v>154</v>
      </c>
      <c r="AB2140" s="3" t="s">
        <v>154</v>
      </c>
      <c r="AC2140" s="3" t="s">
        <v>154</v>
      </c>
      <c r="AD2140" s="3" t="s">
        <v>6151</v>
      </c>
      <c r="AE2140" s="3" t="s">
        <v>6151</v>
      </c>
      <c r="AF2140" s="3" t="s">
        <v>154</v>
      </c>
      <c r="AG2140" s="3" t="s">
        <v>154</v>
      </c>
      <c r="AH2140" s="3" t="s">
        <v>6478</v>
      </c>
      <c r="AI2140" s="3" t="s">
        <v>6482</v>
      </c>
      <c r="AJ2140" s="3" t="s">
        <v>6297</v>
      </c>
    </row>
    <row r="2141" spans="1:36" ht="30">
      <c r="A2141" s="10">
        <v>2244</v>
      </c>
      <c r="B2141" t="str">
        <f>IF(K2141="总计","",INDEX(主数据!A:AD,MATCH(J2141,主数据!A:A,0),9))</f>
        <v>华北大区公司</v>
      </c>
      <c r="C2141" t="str">
        <f>IF(K2141="","",INDEX(主数据!A:AD,MATCH(J2141,主数据!A:A,0),11))</f>
        <v>吴忠城区</v>
      </c>
      <c r="D2141" t="str">
        <f t="shared" si="132"/>
        <v>YC28电梯费定额</v>
      </c>
      <c r="E2141" s="13" t="str">
        <f t="shared" si="134"/>
        <v/>
      </c>
      <c r="F2141" s="13" t="str">
        <f>IF(E2141="","",IFERROR(IF(IF(K2141="","",INDEX(收费标合同信息维护!A:Q,MATCH(D2141,收费标合同信息维护!J:J,0),10))=D2141,"有","无"),"无"))</f>
        <v/>
      </c>
      <c r="G2141" s="13" t="str">
        <f t="shared" si="133"/>
        <v>YC28电梯费定额98.00</v>
      </c>
      <c r="H2141" s="13" t="str">
        <f t="shared" si="135"/>
        <v>98.00</v>
      </c>
      <c r="I2141" s="13" t="str">
        <f>IF(G2141="","",IFERROR(IF(IF(K2141="","",INDEX(收费标合同信息维护!A:Q,MATCH(G2141,收费标合同信息维护!M:M,0),13))=G2141,"有","无"),"无"))</f>
        <v>无</v>
      </c>
      <c r="J2141" s="3" t="s">
        <v>4498</v>
      </c>
      <c r="K2141" s="3" t="s">
        <v>6315</v>
      </c>
      <c r="L2141" s="3" t="s">
        <v>7063</v>
      </c>
      <c r="M2141" s="3" t="s">
        <v>7064</v>
      </c>
      <c r="N2141" s="3" t="s">
        <v>6477</v>
      </c>
      <c r="O2141" s="3" t="s">
        <v>6478</v>
      </c>
      <c r="P2141" s="3" t="s">
        <v>11114</v>
      </c>
      <c r="Q2141" s="3" t="s">
        <v>11115</v>
      </c>
      <c r="R2141" s="3" t="s">
        <v>6490</v>
      </c>
      <c r="S2141" s="3" t="s">
        <v>6491</v>
      </c>
      <c r="T2141" s="3" t="s">
        <v>6537</v>
      </c>
      <c r="U2141" s="3" t="s">
        <v>6511</v>
      </c>
      <c r="V2141" s="3" t="s">
        <v>154</v>
      </c>
      <c r="W2141" s="3" t="s">
        <v>11116</v>
      </c>
      <c r="X2141" s="3" t="s">
        <v>154</v>
      </c>
      <c r="Y2141" s="3" t="s">
        <v>154</v>
      </c>
      <c r="Z2141" s="3" t="s">
        <v>154</v>
      </c>
      <c r="AA2141" s="3" t="s">
        <v>154</v>
      </c>
      <c r="AB2141" s="3" t="s">
        <v>154</v>
      </c>
      <c r="AC2141" s="3" t="s">
        <v>154</v>
      </c>
      <c r="AD2141" s="3" t="s">
        <v>6151</v>
      </c>
      <c r="AE2141" s="3" t="s">
        <v>6151</v>
      </c>
      <c r="AF2141" s="3" t="s">
        <v>6040</v>
      </c>
      <c r="AG2141" s="3" t="s">
        <v>154</v>
      </c>
      <c r="AH2141" s="3" t="s">
        <v>6478</v>
      </c>
      <c r="AI2141" s="3" t="s">
        <v>6482</v>
      </c>
      <c r="AJ2141" s="3" t="s">
        <v>6087</v>
      </c>
    </row>
    <row r="2142" spans="1:36" ht="15">
      <c r="A2142" s="10">
        <v>2245</v>
      </c>
      <c r="B2142" t="str">
        <f>IF(K2142="总计","",INDEX(主数据!A:AD,MATCH(J2142,主数据!A:A,0),9))</f>
        <v>华北大区公司</v>
      </c>
      <c r="C2142" t="str">
        <f>IF(K2142="","",INDEX(主数据!A:AD,MATCH(J2142,主数据!A:A,0),11))</f>
        <v>吴忠城区</v>
      </c>
      <c r="D2142" t="str">
        <f t="shared" si="132"/>
        <v>YC28电梯费定额</v>
      </c>
      <c r="E2142" s="13" t="str">
        <f t="shared" si="134"/>
        <v/>
      </c>
      <c r="F2142" s="13" t="str">
        <f>IF(E2142="","",IFERROR(IF(IF(K2142="","",INDEX(收费标合同信息维护!A:Q,MATCH(D2142,收费标合同信息维护!J:J,0),10))=D2142,"有","无"),"无"))</f>
        <v/>
      </c>
      <c r="G2142" s="13" t="str">
        <f t="shared" si="133"/>
        <v>YC28电梯费定额108.00</v>
      </c>
      <c r="H2142" s="13" t="str">
        <f t="shared" si="135"/>
        <v>108.00</v>
      </c>
      <c r="I2142" s="13" t="str">
        <f>IF(G2142="","",IFERROR(IF(IF(K2142="","",INDEX(收费标合同信息维护!A:Q,MATCH(G2142,收费标合同信息维护!M:M,0),13))=G2142,"有","无"),"无"))</f>
        <v>无</v>
      </c>
      <c r="J2142" s="3" t="s">
        <v>4498</v>
      </c>
      <c r="K2142" s="3" t="s">
        <v>6315</v>
      </c>
      <c r="L2142" s="3" t="s">
        <v>7063</v>
      </c>
      <c r="M2142" s="3" t="s">
        <v>7064</v>
      </c>
      <c r="N2142" s="3" t="s">
        <v>6477</v>
      </c>
      <c r="O2142" s="3" t="s">
        <v>6478</v>
      </c>
      <c r="P2142" s="3" t="s">
        <v>11117</v>
      </c>
      <c r="Q2142" s="3" t="s">
        <v>11118</v>
      </c>
      <c r="R2142" s="3" t="s">
        <v>6490</v>
      </c>
      <c r="S2142" s="3" t="s">
        <v>6491</v>
      </c>
      <c r="T2142" s="3" t="s">
        <v>6506</v>
      </c>
      <c r="U2142" s="3" t="s">
        <v>8755</v>
      </c>
      <c r="V2142" s="3" t="s">
        <v>154</v>
      </c>
      <c r="W2142" s="3" t="s">
        <v>8647</v>
      </c>
      <c r="X2142" s="3" t="s">
        <v>154</v>
      </c>
      <c r="Y2142" s="3" t="s">
        <v>154</v>
      </c>
      <c r="Z2142" s="3" t="s">
        <v>154</v>
      </c>
      <c r="AA2142" s="3" t="s">
        <v>154</v>
      </c>
      <c r="AB2142" s="3" t="s">
        <v>154</v>
      </c>
      <c r="AC2142" s="3" t="s">
        <v>154</v>
      </c>
      <c r="AD2142" s="3" t="s">
        <v>6151</v>
      </c>
      <c r="AE2142" s="3" t="s">
        <v>6151</v>
      </c>
      <c r="AF2142" s="3" t="s">
        <v>6040</v>
      </c>
      <c r="AG2142" s="3" t="s">
        <v>154</v>
      </c>
      <c r="AH2142" s="3" t="s">
        <v>6478</v>
      </c>
      <c r="AI2142" s="3" t="s">
        <v>6482</v>
      </c>
      <c r="AJ2142" s="3" t="s">
        <v>6041</v>
      </c>
    </row>
    <row r="2143" spans="1:36" ht="15">
      <c r="A2143" s="10">
        <v>2246</v>
      </c>
      <c r="B2143" t="str">
        <f>IF(K2143="总计","",INDEX(主数据!A:AD,MATCH(J2143,主数据!A:A,0),9))</f>
        <v>华北大区公司</v>
      </c>
      <c r="C2143" t="str">
        <f>IF(K2143="","",INDEX(主数据!A:AD,MATCH(J2143,主数据!A:A,0),11))</f>
        <v>吴忠城区</v>
      </c>
      <c r="D2143" t="str">
        <f t="shared" si="132"/>
        <v>YC28电梯费定额</v>
      </c>
      <c r="E2143" s="13" t="str">
        <f t="shared" si="134"/>
        <v/>
      </c>
      <c r="F2143" s="13" t="str">
        <f>IF(E2143="","",IFERROR(IF(IF(K2143="","",INDEX(收费标合同信息维护!A:Q,MATCH(D2143,收费标合同信息维护!J:J,0),10))=D2143,"有","无"),"无"))</f>
        <v/>
      </c>
      <c r="G2143" s="13" t="str">
        <f t="shared" si="133"/>
        <v>YC28电梯费定额118.00</v>
      </c>
      <c r="H2143" s="13" t="str">
        <f t="shared" si="135"/>
        <v>118.00</v>
      </c>
      <c r="I2143" s="13" t="str">
        <f>IF(G2143="","",IFERROR(IF(IF(K2143="","",INDEX(收费标合同信息维护!A:Q,MATCH(G2143,收费标合同信息维护!M:M,0),13))=G2143,"有","无"),"无"))</f>
        <v>无</v>
      </c>
      <c r="J2143" s="3" t="s">
        <v>4498</v>
      </c>
      <c r="K2143" s="3" t="s">
        <v>6315</v>
      </c>
      <c r="L2143" s="3" t="s">
        <v>7063</v>
      </c>
      <c r="M2143" s="3" t="s">
        <v>7064</v>
      </c>
      <c r="N2143" s="3" t="s">
        <v>6477</v>
      </c>
      <c r="O2143" s="3" t="s">
        <v>6478</v>
      </c>
      <c r="P2143" s="3" t="s">
        <v>11119</v>
      </c>
      <c r="Q2143" s="3" t="s">
        <v>11120</v>
      </c>
      <c r="R2143" s="3" t="s">
        <v>6490</v>
      </c>
      <c r="S2143" s="3" t="s">
        <v>6491</v>
      </c>
      <c r="T2143" s="3" t="s">
        <v>6537</v>
      </c>
      <c r="U2143" s="3" t="s">
        <v>6511</v>
      </c>
      <c r="V2143" s="3" t="s">
        <v>154</v>
      </c>
      <c r="W2143" s="3" t="s">
        <v>11121</v>
      </c>
      <c r="X2143" s="3" t="s">
        <v>154</v>
      </c>
      <c r="Y2143" s="3" t="s">
        <v>154</v>
      </c>
      <c r="Z2143" s="3" t="s">
        <v>154</v>
      </c>
      <c r="AA2143" s="3" t="s">
        <v>154</v>
      </c>
      <c r="AB2143" s="3" t="s">
        <v>154</v>
      </c>
      <c r="AC2143" s="3" t="s">
        <v>154</v>
      </c>
      <c r="AD2143" s="3" t="s">
        <v>6151</v>
      </c>
      <c r="AE2143" s="3" t="s">
        <v>6151</v>
      </c>
      <c r="AF2143" s="3" t="s">
        <v>6040</v>
      </c>
      <c r="AG2143" s="3" t="s">
        <v>154</v>
      </c>
      <c r="AH2143" s="3" t="s">
        <v>6478</v>
      </c>
      <c r="AI2143" s="3" t="s">
        <v>6482</v>
      </c>
      <c r="AJ2143" s="3" t="s">
        <v>6091</v>
      </c>
    </row>
    <row r="2144" spans="1:36" ht="15">
      <c r="A2144" s="10">
        <v>2247</v>
      </c>
      <c r="B2144" t="str">
        <f>IF(K2144="总计","",INDEX(主数据!A:AD,MATCH(J2144,主数据!A:A,0),9))</f>
        <v>华北大区公司</v>
      </c>
      <c r="C2144" t="str">
        <f>IF(K2144="","",INDEX(主数据!A:AD,MATCH(J2144,主数据!A:A,0),11))</f>
        <v>吴忠城区</v>
      </c>
      <c r="D2144" t="str">
        <f t="shared" si="132"/>
        <v>YC28电梯费定额</v>
      </c>
      <c r="E2144" s="13" t="str">
        <f t="shared" si="134"/>
        <v/>
      </c>
      <c r="F2144" s="13" t="str">
        <f>IF(E2144="","",IFERROR(IF(IF(K2144="","",INDEX(收费标合同信息维护!A:Q,MATCH(D2144,收费标合同信息维护!J:J,0),10))=D2144,"有","无"),"无"))</f>
        <v/>
      </c>
      <c r="G2144" s="13" t="str">
        <f t="shared" si="133"/>
        <v>YC28电梯费定额18.00</v>
      </c>
      <c r="H2144" s="13" t="str">
        <f t="shared" si="135"/>
        <v>18.00</v>
      </c>
      <c r="I2144" s="13" t="str">
        <f>IF(G2144="","",IFERROR(IF(IF(K2144="","",INDEX(收费标合同信息维护!A:Q,MATCH(G2144,收费标合同信息维护!M:M,0),13))=G2144,"有","无"),"无"))</f>
        <v>无</v>
      </c>
      <c r="J2144" s="3" t="s">
        <v>4498</v>
      </c>
      <c r="K2144" s="3" t="s">
        <v>6315</v>
      </c>
      <c r="L2144" s="3" t="s">
        <v>7063</v>
      </c>
      <c r="M2144" s="3" t="s">
        <v>7064</v>
      </c>
      <c r="N2144" s="3" t="s">
        <v>6477</v>
      </c>
      <c r="O2144" s="3" t="s">
        <v>6478</v>
      </c>
      <c r="P2144" s="3" t="s">
        <v>11122</v>
      </c>
      <c r="Q2144" s="3" t="s">
        <v>11123</v>
      </c>
      <c r="R2144" s="3" t="s">
        <v>6490</v>
      </c>
      <c r="S2144" s="3" t="s">
        <v>6491</v>
      </c>
      <c r="T2144" s="3" t="s">
        <v>6496</v>
      </c>
      <c r="U2144" s="3" t="s">
        <v>6511</v>
      </c>
      <c r="V2144" s="3" t="s">
        <v>154</v>
      </c>
      <c r="W2144" s="3" t="s">
        <v>8650</v>
      </c>
      <c r="X2144" s="3" t="s">
        <v>154</v>
      </c>
      <c r="Y2144" s="3" t="s">
        <v>154</v>
      </c>
      <c r="Z2144" s="3" t="s">
        <v>154</v>
      </c>
      <c r="AA2144" s="3" t="s">
        <v>154</v>
      </c>
      <c r="AB2144" s="3" t="s">
        <v>154</v>
      </c>
      <c r="AC2144" s="3" t="s">
        <v>154</v>
      </c>
      <c r="AD2144" s="3" t="s">
        <v>6151</v>
      </c>
      <c r="AE2144" s="3" t="s">
        <v>6151</v>
      </c>
      <c r="AF2144" s="3" t="s">
        <v>6040</v>
      </c>
      <c r="AG2144" s="3" t="s">
        <v>154</v>
      </c>
      <c r="AH2144" s="3" t="s">
        <v>6478</v>
      </c>
      <c r="AI2144" s="3" t="s">
        <v>6482</v>
      </c>
      <c r="AJ2144" s="3" t="s">
        <v>6037</v>
      </c>
    </row>
    <row r="2145" spans="1:36" ht="15">
      <c r="A2145" s="10">
        <v>2248</v>
      </c>
      <c r="B2145" t="str">
        <f>IF(K2145="总计","",INDEX(主数据!A:AD,MATCH(J2145,主数据!A:A,0),9))</f>
        <v>华北大区公司</v>
      </c>
      <c r="C2145" t="str">
        <f>IF(K2145="","",INDEX(主数据!A:AD,MATCH(J2145,主数据!A:A,0),11))</f>
        <v>吴忠城区</v>
      </c>
      <c r="D2145" t="str">
        <f t="shared" si="132"/>
        <v>YC28电梯费定额</v>
      </c>
      <c r="E2145" s="13" t="str">
        <f t="shared" si="134"/>
        <v/>
      </c>
      <c r="F2145" s="13" t="str">
        <f>IF(E2145="","",IFERROR(IF(IF(K2145="","",INDEX(收费标合同信息维护!A:Q,MATCH(D2145,收费标合同信息维护!J:J,0),10))=D2145,"有","无"),"无"))</f>
        <v/>
      </c>
      <c r="G2145" s="13" t="str">
        <f t="shared" si="133"/>
        <v>YC28电梯费定额28.00</v>
      </c>
      <c r="H2145" s="13" t="str">
        <f t="shared" si="135"/>
        <v>28.00</v>
      </c>
      <c r="I2145" s="13" t="str">
        <f>IF(G2145="","",IFERROR(IF(IF(K2145="","",INDEX(收费标合同信息维护!A:Q,MATCH(G2145,收费标合同信息维护!M:M,0),13))=G2145,"有","无"),"无"))</f>
        <v>无</v>
      </c>
      <c r="J2145" s="3" t="s">
        <v>4498</v>
      </c>
      <c r="K2145" s="3" t="s">
        <v>6315</v>
      </c>
      <c r="L2145" s="3" t="s">
        <v>7063</v>
      </c>
      <c r="M2145" s="3" t="s">
        <v>7064</v>
      </c>
      <c r="N2145" s="3" t="s">
        <v>6477</v>
      </c>
      <c r="O2145" s="3" t="s">
        <v>6478</v>
      </c>
      <c r="P2145" s="3" t="s">
        <v>11124</v>
      </c>
      <c r="Q2145" s="3" t="s">
        <v>11125</v>
      </c>
      <c r="R2145" s="3" t="s">
        <v>6490</v>
      </c>
      <c r="S2145" s="3" t="s">
        <v>6491</v>
      </c>
      <c r="T2145" s="3" t="s">
        <v>6537</v>
      </c>
      <c r="U2145" s="3" t="s">
        <v>6511</v>
      </c>
      <c r="V2145" s="3" t="s">
        <v>154</v>
      </c>
      <c r="W2145" s="3" t="s">
        <v>11126</v>
      </c>
      <c r="X2145" s="3" t="s">
        <v>154</v>
      </c>
      <c r="Y2145" s="3" t="s">
        <v>154</v>
      </c>
      <c r="Z2145" s="3" t="s">
        <v>154</v>
      </c>
      <c r="AA2145" s="3" t="s">
        <v>154</v>
      </c>
      <c r="AB2145" s="3" t="s">
        <v>154</v>
      </c>
      <c r="AC2145" s="3" t="s">
        <v>154</v>
      </c>
      <c r="AD2145" s="3" t="s">
        <v>6151</v>
      </c>
      <c r="AE2145" s="3" t="s">
        <v>6151</v>
      </c>
      <c r="AF2145" s="3" t="s">
        <v>6040</v>
      </c>
      <c r="AG2145" s="3" t="s">
        <v>154</v>
      </c>
      <c r="AH2145" s="3" t="s">
        <v>6478</v>
      </c>
      <c r="AI2145" s="3" t="s">
        <v>6482</v>
      </c>
      <c r="AJ2145" s="3" t="s">
        <v>6071</v>
      </c>
    </row>
    <row r="2146" spans="1:36" ht="15">
      <c r="A2146" s="10">
        <v>2249</v>
      </c>
      <c r="B2146" t="str">
        <f>IF(K2146="总计","",INDEX(主数据!A:AD,MATCH(J2146,主数据!A:A,0),9))</f>
        <v>华北大区公司</v>
      </c>
      <c r="C2146" t="str">
        <f>IF(K2146="","",INDEX(主数据!A:AD,MATCH(J2146,主数据!A:A,0),11))</f>
        <v>吴忠城区</v>
      </c>
      <c r="D2146" t="str">
        <f t="shared" si="132"/>
        <v>YC28电梯费定额88.00</v>
      </c>
      <c r="E2146" s="13" t="str">
        <f t="shared" si="134"/>
        <v>88.00</v>
      </c>
      <c r="F2146" s="13" t="str">
        <f>IF(E2146="","",IFERROR(IF(IF(K2146="","",INDEX(收费标合同信息维护!A:Q,MATCH(D2146,收费标合同信息维护!J:J,0),10))=D2146,"有","无"),"无"))</f>
        <v>无</v>
      </c>
      <c r="G2146" s="13" t="str">
        <f t="shared" si="133"/>
        <v>YC28电梯费定额48.00</v>
      </c>
      <c r="H2146" s="13" t="str">
        <f t="shared" si="135"/>
        <v>48.00</v>
      </c>
      <c r="I2146" s="13" t="str">
        <f>IF(G2146="","",IFERROR(IF(IF(K2146="","",INDEX(收费标合同信息维护!A:Q,MATCH(G2146,收费标合同信息维护!M:M,0),13))=G2146,"有","无"),"无"))</f>
        <v>无</v>
      </c>
      <c r="J2146" s="3" t="s">
        <v>4498</v>
      </c>
      <c r="K2146" s="3" t="s">
        <v>6315</v>
      </c>
      <c r="L2146" s="3" t="s">
        <v>7063</v>
      </c>
      <c r="M2146" s="3" t="s">
        <v>7064</v>
      </c>
      <c r="N2146" s="3" t="s">
        <v>6477</v>
      </c>
      <c r="O2146" s="3" t="s">
        <v>6478</v>
      </c>
      <c r="P2146" s="3" t="s">
        <v>11127</v>
      </c>
      <c r="Q2146" s="3" t="s">
        <v>18176</v>
      </c>
      <c r="R2146" s="3" t="s">
        <v>6490</v>
      </c>
      <c r="S2146" s="3" t="s">
        <v>6485</v>
      </c>
      <c r="T2146" s="3" t="s">
        <v>6751</v>
      </c>
      <c r="U2146" s="3" t="s">
        <v>7030</v>
      </c>
      <c r="V2146" s="3" t="s">
        <v>11128</v>
      </c>
      <c r="W2146" s="3" t="s">
        <v>11133</v>
      </c>
      <c r="X2146" s="3" t="s">
        <v>154</v>
      </c>
      <c r="Y2146" s="3" t="s">
        <v>154</v>
      </c>
      <c r="Z2146" s="3" t="s">
        <v>154</v>
      </c>
      <c r="AA2146" s="3" t="s">
        <v>154</v>
      </c>
      <c r="AB2146" s="3" t="s">
        <v>154</v>
      </c>
      <c r="AC2146" s="3" t="s">
        <v>154</v>
      </c>
      <c r="AD2146" s="3" t="s">
        <v>6151</v>
      </c>
      <c r="AE2146" s="3" t="s">
        <v>6151</v>
      </c>
      <c r="AF2146" s="3" t="s">
        <v>6040</v>
      </c>
      <c r="AG2146" s="3" t="s">
        <v>154</v>
      </c>
      <c r="AH2146" s="3" t="s">
        <v>6597</v>
      </c>
      <c r="AI2146" s="3" t="s">
        <v>6482</v>
      </c>
      <c r="AJ2146" s="3" t="s">
        <v>6027</v>
      </c>
    </row>
    <row r="2147" spans="1:36" ht="15">
      <c r="A2147" s="10">
        <v>2250</v>
      </c>
      <c r="B2147" t="str">
        <f>IF(K2147="总计","",INDEX(主数据!A:AD,MATCH(J2147,主数据!A:A,0),9))</f>
        <v>华北大区公司</v>
      </c>
      <c r="C2147" t="str">
        <f>IF(K2147="","",INDEX(主数据!A:AD,MATCH(J2147,主数据!A:A,0),11))</f>
        <v>吴忠城区</v>
      </c>
      <c r="D2147" t="str">
        <f t="shared" si="132"/>
        <v>YC28电梯费定额</v>
      </c>
      <c r="E2147" s="13" t="str">
        <f t="shared" si="134"/>
        <v/>
      </c>
      <c r="F2147" s="13" t="str">
        <f>IF(E2147="","",IFERROR(IF(IF(K2147="","",INDEX(收费标合同信息维护!A:Q,MATCH(D2147,收费标合同信息维护!J:J,0),10))=D2147,"有","无"),"无"))</f>
        <v/>
      </c>
      <c r="G2147" s="13" t="str">
        <f t="shared" si="133"/>
        <v>YC28电梯费定额38.00</v>
      </c>
      <c r="H2147" s="13" t="str">
        <f t="shared" si="135"/>
        <v>38.00</v>
      </c>
      <c r="I2147" s="13" t="str">
        <f>IF(G2147="","",IFERROR(IF(IF(K2147="","",INDEX(收费标合同信息维护!A:Q,MATCH(G2147,收费标合同信息维护!M:M,0),13))=G2147,"有","无"),"无"))</f>
        <v>无</v>
      </c>
      <c r="J2147" s="3" t="s">
        <v>4498</v>
      </c>
      <c r="K2147" s="3" t="s">
        <v>6315</v>
      </c>
      <c r="L2147" s="3" t="s">
        <v>7063</v>
      </c>
      <c r="M2147" s="3" t="s">
        <v>7064</v>
      </c>
      <c r="N2147" s="3" t="s">
        <v>6477</v>
      </c>
      <c r="O2147" s="3" t="s">
        <v>6478</v>
      </c>
      <c r="P2147" s="3" t="s">
        <v>11129</v>
      </c>
      <c r="Q2147" s="3" t="s">
        <v>11130</v>
      </c>
      <c r="R2147" s="3" t="s">
        <v>6490</v>
      </c>
      <c r="S2147" s="3" t="s">
        <v>6491</v>
      </c>
      <c r="T2147" s="3" t="s">
        <v>6537</v>
      </c>
      <c r="U2147" s="3" t="s">
        <v>6511</v>
      </c>
      <c r="V2147" s="3" t="s">
        <v>154</v>
      </c>
      <c r="W2147" s="3" t="s">
        <v>7067</v>
      </c>
      <c r="X2147" s="3" t="s">
        <v>154</v>
      </c>
      <c r="Y2147" s="3" t="s">
        <v>154</v>
      </c>
      <c r="Z2147" s="3" t="s">
        <v>154</v>
      </c>
      <c r="AA2147" s="3" t="s">
        <v>154</v>
      </c>
      <c r="AB2147" s="3" t="s">
        <v>154</v>
      </c>
      <c r="AC2147" s="3" t="s">
        <v>154</v>
      </c>
      <c r="AD2147" s="3" t="s">
        <v>6151</v>
      </c>
      <c r="AE2147" s="3" t="s">
        <v>6151</v>
      </c>
      <c r="AF2147" s="3" t="s">
        <v>6040</v>
      </c>
      <c r="AG2147" s="3" t="s">
        <v>154</v>
      </c>
      <c r="AH2147" s="3" t="s">
        <v>6478</v>
      </c>
      <c r="AI2147" s="3" t="s">
        <v>6482</v>
      </c>
      <c r="AJ2147" s="3" t="s">
        <v>6061</v>
      </c>
    </row>
    <row r="2148" spans="1:36" ht="15">
      <c r="A2148" s="10">
        <v>2251</v>
      </c>
      <c r="B2148" t="str">
        <f>IF(K2148="总计","",INDEX(主数据!A:AD,MATCH(J2148,主数据!A:A,0),9))</f>
        <v>华北大区公司</v>
      </c>
      <c r="C2148" t="str">
        <f>IF(K2148="","",INDEX(主数据!A:AD,MATCH(J2148,主数据!A:A,0),11))</f>
        <v>吴忠城区</v>
      </c>
      <c r="D2148" t="str">
        <f t="shared" si="132"/>
        <v>YC28电梯费定额</v>
      </c>
      <c r="E2148" s="13" t="str">
        <f t="shared" si="134"/>
        <v/>
      </c>
      <c r="F2148" s="13" t="str">
        <f>IF(E2148="","",IFERROR(IF(IF(K2148="","",INDEX(收费标合同信息维护!A:Q,MATCH(D2148,收费标合同信息维护!J:J,0),10))=D2148,"有","无"),"无"))</f>
        <v/>
      </c>
      <c r="G2148" s="13" t="str">
        <f t="shared" si="133"/>
        <v>YC28电梯费定额48.00</v>
      </c>
      <c r="H2148" s="13" t="str">
        <f t="shared" si="135"/>
        <v>48.00</v>
      </c>
      <c r="I2148" s="13" t="str">
        <f>IF(G2148="","",IFERROR(IF(IF(K2148="","",INDEX(收费标合同信息维护!A:Q,MATCH(G2148,收费标合同信息维护!M:M,0),13))=G2148,"有","无"),"无"))</f>
        <v>无</v>
      </c>
      <c r="J2148" s="3" t="s">
        <v>4498</v>
      </c>
      <c r="K2148" s="3" t="s">
        <v>6315</v>
      </c>
      <c r="L2148" s="3" t="s">
        <v>7063</v>
      </c>
      <c r="M2148" s="3" t="s">
        <v>7064</v>
      </c>
      <c r="N2148" s="3" t="s">
        <v>6477</v>
      </c>
      <c r="O2148" s="3" t="s">
        <v>6478</v>
      </c>
      <c r="P2148" s="3" t="s">
        <v>11131</v>
      </c>
      <c r="Q2148" s="3" t="s">
        <v>11132</v>
      </c>
      <c r="R2148" s="3" t="s">
        <v>6490</v>
      </c>
      <c r="S2148" s="3" t="s">
        <v>6491</v>
      </c>
      <c r="T2148" s="3" t="s">
        <v>6537</v>
      </c>
      <c r="U2148" s="3" t="s">
        <v>6511</v>
      </c>
      <c r="V2148" s="3" t="s">
        <v>154</v>
      </c>
      <c r="W2148" s="3" t="s">
        <v>11133</v>
      </c>
      <c r="X2148" s="3" t="s">
        <v>154</v>
      </c>
      <c r="Y2148" s="3" t="s">
        <v>154</v>
      </c>
      <c r="Z2148" s="3" t="s">
        <v>154</v>
      </c>
      <c r="AA2148" s="3" t="s">
        <v>154</v>
      </c>
      <c r="AB2148" s="3" t="s">
        <v>154</v>
      </c>
      <c r="AC2148" s="3" t="s">
        <v>154</v>
      </c>
      <c r="AD2148" s="3" t="s">
        <v>6151</v>
      </c>
      <c r="AE2148" s="3" t="s">
        <v>6151</v>
      </c>
      <c r="AF2148" s="3" t="s">
        <v>6040</v>
      </c>
      <c r="AG2148" s="3" t="s">
        <v>154</v>
      </c>
      <c r="AH2148" s="3" t="s">
        <v>6478</v>
      </c>
      <c r="AI2148" s="3" t="s">
        <v>6482</v>
      </c>
      <c r="AJ2148" s="3" t="s">
        <v>6123</v>
      </c>
    </row>
    <row r="2149" spans="1:36" ht="15">
      <c r="A2149" s="10">
        <v>2252</v>
      </c>
      <c r="B2149" t="str">
        <f>IF(K2149="总计","",INDEX(主数据!A:AD,MATCH(J2149,主数据!A:A,0),9))</f>
        <v>华北大区公司</v>
      </c>
      <c r="C2149" t="str">
        <f>IF(K2149="","",INDEX(主数据!A:AD,MATCH(J2149,主数据!A:A,0),11))</f>
        <v>吴忠城区</v>
      </c>
      <c r="D2149" t="str">
        <f t="shared" si="132"/>
        <v>YC28电梯费定额</v>
      </c>
      <c r="E2149" s="13" t="str">
        <f t="shared" si="134"/>
        <v/>
      </c>
      <c r="F2149" s="13" t="str">
        <f>IF(E2149="","",IFERROR(IF(IF(K2149="","",INDEX(收费标合同信息维护!A:Q,MATCH(D2149,收费标合同信息维护!J:J,0),10))=D2149,"有","无"),"无"))</f>
        <v/>
      </c>
      <c r="G2149" s="13" t="str">
        <f t="shared" si="133"/>
        <v>YC28电梯费定额58.00</v>
      </c>
      <c r="H2149" s="13" t="str">
        <f t="shared" si="135"/>
        <v>58.00</v>
      </c>
      <c r="I2149" s="13" t="str">
        <f>IF(G2149="","",IFERROR(IF(IF(K2149="","",INDEX(收费标合同信息维护!A:Q,MATCH(G2149,收费标合同信息维护!M:M,0),13))=G2149,"有","无"),"无"))</f>
        <v>无</v>
      </c>
      <c r="J2149" s="3" t="s">
        <v>4498</v>
      </c>
      <c r="K2149" s="3" t="s">
        <v>6315</v>
      </c>
      <c r="L2149" s="3" t="s">
        <v>7063</v>
      </c>
      <c r="M2149" s="3" t="s">
        <v>7064</v>
      </c>
      <c r="N2149" s="3" t="s">
        <v>6477</v>
      </c>
      <c r="O2149" s="3" t="s">
        <v>6478</v>
      </c>
      <c r="P2149" s="3" t="s">
        <v>11134</v>
      </c>
      <c r="Q2149" s="3" t="s">
        <v>11135</v>
      </c>
      <c r="R2149" s="3" t="s">
        <v>6490</v>
      </c>
      <c r="S2149" s="3" t="s">
        <v>6491</v>
      </c>
      <c r="T2149" s="3" t="s">
        <v>6537</v>
      </c>
      <c r="U2149" s="3" t="s">
        <v>6511</v>
      </c>
      <c r="V2149" s="3" t="s">
        <v>154</v>
      </c>
      <c r="W2149" s="3" t="s">
        <v>11136</v>
      </c>
      <c r="X2149" s="3" t="s">
        <v>154</v>
      </c>
      <c r="Y2149" s="3" t="s">
        <v>154</v>
      </c>
      <c r="Z2149" s="3" t="s">
        <v>154</v>
      </c>
      <c r="AA2149" s="3" t="s">
        <v>154</v>
      </c>
      <c r="AB2149" s="3" t="s">
        <v>154</v>
      </c>
      <c r="AC2149" s="3" t="s">
        <v>154</v>
      </c>
      <c r="AD2149" s="3" t="s">
        <v>6151</v>
      </c>
      <c r="AE2149" s="3" t="s">
        <v>6151</v>
      </c>
      <c r="AF2149" s="3" t="s">
        <v>6040</v>
      </c>
      <c r="AG2149" s="3" t="s">
        <v>154</v>
      </c>
      <c r="AH2149" s="3" t="s">
        <v>6478</v>
      </c>
      <c r="AI2149" s="3" t="s">
        <v>6482</v>
      </c>
      <c r="AJ2149" s="3" t="s">
        <v>6061</v>
      </c>
    </row>
    <row r="2150" spans="1:36" ht="15">
      <c r="A2150" s="10">
        <v>2253</v>
      </c>
      <c r="B2150" t="str">
        <f>IF(K2150="总计","",INDEX(主数据!A:AD,MATCH(J2150,主数据!A:A,0),9))</f>
        <v>华北大区公司</v>
      </c>
      <c r="C2150" t="str">
        <f>IF(K2150="","",INDEX(主数据!A:AD,MATCH(J2150,主数据!A:A,0),11))</f>
        <v>吴忠城区</v>
      </c>
      <c r="D2150" t="str">
        <f t="shared" si="132"/>
        <v>YC28电梯费定额</v>
      </c>
      <c r="E2150" s="13" t="str">
        <f t="shared" si="134"/>
        <v/>
      </c>
      <c r="F2150" s="13" t="str">
        <f>IF(E2150="","",IFERROR(IF(IF(K2150="","",INDEX(收费标合同信息维护!A:Q,MATCH(D2150,收费标合同信息维护!J:J,0),10))=D2150,"有","无"),"无"))</f>
        <v/>
      </c>
      <c r="G2150" s="13" t="str">
        <f t="shared" si="133"/>
        <v>YC28电梯费定额68.00</v>
      </c>
      <c r="H2150" s="13" t="str">
        <f t="shared" si="135"/>
        <v>68.00</v>
      </c>
      <c r="I2150" s="13" t="str">
        <f>IF(G2150="","",IFERROR(IF(IF(K2150="","",INDEX(收费标合同信息维护!A:Q,MATCH(G2150,收费标合同信息维护!M:M,0),13))=G2150,"有","无"),"无"))</f>
        <v>无</v>
      </c>
      <c r="J2150" s="3" t="s">
        <v>4498</v>
      </c>
      <c r="K2150" s="3" t="s">
        <v>6315</v>
      </c>
      <c r="L2150" s="3" t="s">
        <v>7063</v>
      </c>
      <c r="M2150" s="3" t="s">
        <v>7064</v>
      </c>
      <c r="N2150" s="3" t="s">
        <v>6477</v>
      </c>
      <c r="O2150" s="3" t="s">
        <v>6478</v>
      </c>
      <c r="P2150" s="3" t="s">
        <v>11137</v>
      </c>
      <c r="Q2150" s="3" t="s">
        <v>11138</v>
      </c>
      <c r="R2150" s="3" t="s">
        <v>6490</v>
      </c>
      <c r="S2150" s="3" t="s">
        <v>6491</v>
      </c>
      <c r="T2150" s="3" t="s">
        <v>6537</v>
      </c>
      <c r="U2150" s="3" t="s">
        <v>6511</v>
      </c>
      <c r="V2150" s="3" t="s">
        <v>154</v>
      </c>
      <c r="W2150" s="3" t="s">
        <v>11139</v>
      </c>
      <c r="X2150" s="3" t="s">
        <v>154</v>
      </c>
      <c r="Y2150" s="3" t="s">
        <v>154</v>
      </c>
      <c r="Z2150" s="3" t="s">
        <v>154</v>
      </c>
      <c r="AA2150" s="3" t="s">
        <v>154</v>
      </c>
      <c r="AB2150" s="3" t="s">
        <v>154</v>
      </c>
      <c r="AC2150" s="3" t="s">
        <v>154</v>
      </c>
      <c r="AD2150" s="3" t="s">
        <v>6151</v>
      </c>
      <c r="AE2150" s="3" t="s">
        <v>6151</v>
      </c>
      <c r="AF2150" s="3" t="s">
        <v>6040</v>
      </c>
      <c r="AG2150" s="3" t="s">
        <v>154</v>
      </c>
      <c r="AH2150" s="3" t="s">
        <v>6478</v>
      </c>
      <c r="AI2150" s="3" t="s">
        <v>6482</v>
      </c>
      <c r="AJ2150" s="3" t="s">
        <v>6087</v>
      </c>
    </row>
    <row r="2151" spans="1:36" ht="15">
      <c r="A2151" s="10">
        <v>2254</v>
      </c>
      <c r="B2151" t="str">
        <f>IF(K2151="总计","",INDEX(主数据!A:AD,MATCH(J2151,主数据!A:A,0),9))</f>
        <v>华北大区公司</v>
      </c>
      <c r="C2151" t="str">
        <f>IF(K2151="","",INDEX(主数据!A:AD,MATCH(J2151,主数据!A:A,0),11))</f>
        <v>吴忠城区</v>
      </c>
      <c r="D2151" t="str">
        <f t="shared" si="132"/>
        <v>YC28电梯费定额</v>
      </c>
      <c r="E2151" s="13" t="str">
        <f t="shared" si="134"/>
        <v/>
      </c>
      <c r="F2151" s="13" t="str">
        <f>IF(E2151="","",IFERROR(IF(IF(K2151="","",INDEX(收费标合同信息维护!A:Q,MATCH(D2151,收费标合同信息维护!J:J,0),10))=D2151,"有","无"),"无"))</f>
        <v/>
      </c>
      <c r="G2151" s="13" t="str">
        <f t="shared" si="133"/>
        <v>YC28电梯费定额78.00</v>
      </c>
      <c r="H2151" s="13" t="str">
        <f t="shared" si="135"/>
        <v>78.00</v>
      </c>
      <c r="I2151" s="13" t="str">
        <f>IF(G2151="","",IFERROR(IF(IF(K2151="","",INDEX(收费标合同信息维护!A:Q,MATCH(G2151,收费标合同信息维护!M:M,0),13))=G2151,"有","无"),"无"))</f>
        <v>无</v>
      </c>
      <c r="J2151" s="3" t="s">
        <v>4498</v>
      </c>
      <c r="K2151" s="3" t="s">
        <v>6315</v>
      </c>
      <c r="L2151" s="3" t="s">
        <v>7063</v>
      </c>
      <c r="M2151" s="3" t="s">
        <v>7064</v>
      </c>
      <c r="N2151" s="3" t="s">
        <v>6477</v>
      </c>
      <c r="O2151" s="3" t="s">
        <v>6478</v>
      </c>
      <c r="P2151" s="3" t="s">
        <v>11140</v>
      </c>
      <c r="Q2151" s="3" t="s">
        <v>11141</v>
      </c>
      <c r="R2151" s="3" t="s">
        <v>6490</v>
      </c>
      <c r="S2151" s="3" t="s">
        <v>6491</v>
      </c>
      <c r="T2151" s="3" t="s">
        <v>6537</v>
      </c>
      <c r="U2151" s="3" t="s">
        <v>6511</v>
      </c>
      <c r="V2151" s="3" t="s">
        <v>154</v>
      </c>
      <c r="W2151" s="3" t="s">
        <v>11142</v>
      </c>
      <c r="X2151" s="3" t="s">
        <v>154</v>
      </c>
      <c r="Y2151" s="3" t="s">
        <v>154</v>
      </c>
      <c r="Z2151" s="3" t="s">
        <v>154</v>
      </c>
      <c r="AA2151" s="3" t="s">
        <v>154</v>
      </c>
      <c r="AB2151" s="3" t="s">
        <v>154</v>
      </c>
      <c r="AC2151" s="3" t="s">
        <v>154</v>
      </c>
      <c r="AD2151" s="3" t="s">
        <v>6151</v>
      </c>
      <c r="AE2151" s="3" t="s">
        <v>6151</v>
      </c>
      <c r="AF2151" s="3" t="s">
        <v>6040</v>
      </c>
      <c r="AG2151" s="3" t="s">
        <v>154</v>
      </c>
      <c r="AH2151" s="3" t="s">
        <v>6478</v>
      </c>
      <c r="AI2151" s="3" t="s">
        <v>6482</v>
      </c>
      <c r="AJ2151" s="3" t="s">
        <v>6037</v>
      </c>
    </row>
    <row r="2152" spans="1:36" ht="15">
      <c r="A2152" s="10">
        <v>2255</v>
      </c>
      <c r="B2152" t="str">
        <f>IF(K2152="总计","",INDEX(主数据!A:AD,MATCH(J2152,主数据!A:A,0),9))</f>
        <v>华北大区公司</v>
      </c>
      <c r="C2152" t="str">
        <f>IF(K2152="","",INDEX(主数据!A:AD,MATCH(J2152,主数据!A:A,0),11))</f>
        <v>吴忠城区</v>
      </c>
      <c r="D2152" t="str">
        <f t="shared" si="132"/>
        <v>YC28电梯费定额</v>
      </c>
      <c r="E2152" s="13" t="str">
        <f t="shared" si="134"/>
        <v/>
      </c>
      <c r="F2152" s="13" t="str">
        <f>IF(E2152="","",IFERROR(IF(IF(K2152="","",INDEX(收费标合同信息维护!A:Q,MATCH(D2152,收费标合同信息维护!J:J,0),10))=D2152,"有","无"),"无"))</f>
        <v/>
      </c>
      <c r="G2152" s="13" t="str">
        <f t="shared" si="133"/>
        <v>YC28电梯费定额88.00</v>
      </c>
      <c r="H2152" s="13" t="str">
        <f t="shared" si="135"/>
        <v>88.00</v>
      </c>
      <c r="I2152" s="13" t="str">
        <f>IF(G2152="","",IFERROR(IF(IF(K2152="","",INDEX(收费标合同信息维护!A:Q,MATCH(G2152,收费标合同信息维护!M:M,0),13))=G2152,"有","无"),"无"))</f>
        <v>无</v>
      </c>
      <c r="J2152" s="3" t="s">
        <v>4498</v>
      </c>
      <c r="K2152" s="3" t="s">
        <v>6315</v>
      </c>
      <c r="L2152" s="3" t="s">
        <v>7063</v>
      </c>
      <c r="M2152" s="3" t="s">
        <v>7064</v>
      </c>
      <c r="N2152" s="3" t="s">
        <v>6477</v>
      </c>
      <c r="O2152" s="3" t="s">
        <v>6478</v>
      </c>
      <c r="P2152" s="3" t="s">
        <v>11143</v>
      </c>
      <c r="Q2152" s="3" t="s">
        <v>11144</v>
      </c>
      <c r="R2152" s="3" t="s">
        <v>6490</v>
      </c>
      <c r="S2152" s="3" t="s">
        <v>6491</v>
      </c>
      <c r="T2152" s="3" t="s">
        <v>6537</v>
      </c>
      <c r="U2152" s="3" t="s">
        <v>6511</v>
      </c>
      <c r="V2152" s="3" t="s">
        <v>154</v>
      </c>
      <c r="W2152" s="3" t="s">
        <v>11128</v>
      </c>
      <c r="X2152" s="3" t="s">
        <v>154</v>
      </c>
      <c r="Y2152" s="3" t="s">
        <v>154</v>
      </c>
      <c r="Z2152" s="3" t="s">
        <v>154</v>
      </c>
      <c r="AA2152" s="3" t="s">
        <v>154</v>
      </c>
      <c r="AB2152" s="3" t="s">
        <v>154</v>
      </c>
      <c r="AC2152" s="3" t="s">
        <v>154</v>
      </c>
      <c r="AD2152" s="3" t="s">
        <v>6151</v>
      </c>
      <c r="AE2152" s="3" t="s">
        <v>6151</v>
      </c>
      <c r="AF2152" s="3" t="s">
        <v>6040</v>
      </c>
      <c r="AG2152" s="3" t="s">
        <v>154</v>
      </c>
      <c r="AH2152" s="3" t="s">
        <v>6478</v>
      </c>
      <c r="AI2152" s="3" t="s">
        <v>6482</v>
      </c>
      <c r="AJ2152" s="3" t="s">
        <v>6091</v>
      </c>
    </row>
    <row r="2153" spans="1:36" ht="15">
      <c r="A2153" s="10">
        <v>2256</v>
      </c>
      <c r="B2153" t="str">
        <f>IF(K2153="总计","",INDEX(主数据!A:AD,MATCH(J2153,主数据!A:A,0),9))</f>
        <v>华北大区公司</v>
      </c>
      <c r="C2153" t="str">
        <f>IF(K2153="","",INDEX(主数据!A:AD,MATCH(J2153,主数据!A:A,0),11))</f>
        <v>吴忠城区</v>
      </c>
      <c r="D2153" t="str">
        <f t="shared" si="132"/>
        <v>YC28电梯费标准方式28.00</v>
      </c>
      <c r="E2153" s="13" t="str">
        <f t="shared" si="134"/>
        <v>28.00</v>
      </c>
      <c r="F2153" s="13" t="str">
        <f>IF(E2153="","",IFERROR(IF(IF(K2153="","",INDEX(收费标合同信息维护!A:Q,MATCH(D2153,收费标合同信息维护!J:J,0),10))=D2153,"有","无"),"无"))</f>
        <v>无</v>
      </c>
      <c r="G2153" s="13" t="str">
        <f t="shared" si="133"/>
        <v/>
      </c>
      <c r="H2153" s="13" t="str">
        <f t="shared" si="135"/>
        <v/>
      </c>
      <c r="I2153" s="13" t="str">
        <f>IF(G2153="","",IFERROR(IF(IF(K2153="","",INDEX(收费标合同信息维护!A:Q,MATCH(G2153,收费标合同信息维护!M:M,0),13))=G2153,"有","无"),"无"))</f>
        <v/>
      </c>
      <c r="J2153" s="3" t="s">
        <v>4498</v>
      </c>
      <c r="K2153" s="3" t="s">
        <v>6315</v>
      </c>
      <c r="L2153" s="3" t="s">
        <v>7063</v>
      </c>
      <c r="M2153" s="3" t="s">
        <v>7064</v>
      </c>
      <c r="N2153" s="3" t="s">
        <v>6477</v>
      </c>
      <c r="O2153" s="3" t="s">
        <v>6478</v>
      </c>
      <c r="P2153" s="3" t="s">
        <v>11145</v>
      </c>
      <c r="Q2153" s="3" t="s">
        <v>11146</v>
      </c>
      <c r="R2153" s="3" t="s">
        <v>6484</v>
      </c>
      <c r="S2153" s="3" t="s">
        <v>6491</v>
      </c>
      <c r="T2153" s="3" t="s">
        <v>7084</v>
      </c>
      <c r="U2153" s="3" t="s">
        <v>7085</v>
      </c>
      <c r="V2153" s="3" t="s">
        <v>11126</v>
      </c>
      <c r="W2153" s="3" t="s">
        <v>154</v>
      </c>
      <c r="X2153" s="3" t="s">
        <v>154</v>
      </c>
      <c r="Y2153" s="3" t="s">
        <v>154</v>
      </c>
      <c r="Z2153" s="3" t="s">
        <v>154</v>
      </c>
      <c r="AA2153" s="3" t="s">
        <v>154</v>
      </c>
      <c r="AB2153" s="3" t="s">
        <v>154</v>
      </c>
      <c r="AC2153" s="3" t="s">
        <v>154</v>
      </c>
      <c r="AD2153" s="3" t="s">
        <v>6151</v>
      </c>
      <c r="AE2153" s="3" t="s">
        <v>6151</v>
      </c>
      <c r="AF2153" s="3" t="s">
        <v>154</v>
      </c>
      <c r="AG2153" s="3" t="s">
        <v>154</v>
      </c>
      <c r="AH2153" s="3" t="s">
        <v>6478</v>
      </c>
      <c r="AI2153" s="3" t="s">
        <v>6727</v>
      </c>
      <c r="AJ2153" s="3" t="s">
        <v>6489</v>
      </c>
    </row>
    <row r="2154" spans="1:36" ht="30">
      <c r="A2154" s="10">
        <v>2257</v>
      </c>
      <c r="B2154" t="str">
        <f>IF(K2154="总计","",INDEX(主数据!A:AD,MATCH(J2154,主数据!A:A,0),9))</f>
        <v>华北大区公司</v>
      </c>
      <c r="C2154" t="str">
        <f>IF(K2154="","",INDEX(主数据!A:AD,MATCH(J2154,主数据!A:A,0),11))</f>
        <v>吴忠城区</v>
      </c>
      <c r="D2154" t="str">
        <f t="shared" si="132"/>
        <v>YC28电梯费定额</v>
      </c>
      <c r="E2154" s="13" t="str">
        <f t="shared" si="134"/>
        <v/>
      </c>
      <c r="F2154" s="13" t="str">
        <f>IF(E2154="","",IFERROR(IF(IF(K2154="","",INDEX(收费标合同信息维护!A:Q,MATCH(D2154,收费标合同信息维护!J:J,0),10))=D2154,"有","无"),"无"))</f>
        <v/>
      </c>
      <c r="G2154" s="13" t="str">
        <f t="shared" si="133"/>
        <v>YC28电梯费定额98.00</v>
      </c>
      <c r="H2154" s="13" t="str">
        <f t="shared" si="135"/>
        <v>98.00</v>
      </c>
      <c r="I2154" s="13" t="str">
        <f>IF(G2154="","",IFERROR(IF(IF(K2154="","",INDEX(收费标合同信息维护!A:Q,MATCH(G2154,收费标合同信息维护!M:M,0),13))=G2154,"有","无"),"无"))</f>
        <v>无</v>
      </c>
      <c r="J2154" s="3" t="s">
        <v>4498</v>
      </c>
      <c r="K2154" s="3" t="s">
        <v>6315</v>
      </c>
      <c r="L2154" s="3" t="s">
        <v>7063</v>
      </c>
      <c r="M2154" s="3" t="s">
        <v>7064</v>
      </c>
      <c r="N2154" s="3" t="s">
        <v>6477</v>
      </c>
      <c r="O2154" s="3" t="s">
        <v>6478</v>
      </c>
      <c r="P2154" s="3" t="s">
        <v>11147</v>
      </c>
      <c r="Q2154" s="3" t="s">
        <v>11148</v>
      </c>
      <c r="R2154" s="3" t="s">
        <v>6490</v>
      </c>
      <c r="S2154" s="3" t="s">
        <v>6491</v>
      </c>
      <c r="T2154" s="3" t="s">
        <v>8151</v>
      </c>
      <c r="U2154" s="3" t="s">
        <v>6511</v>
      </c>
      <c r="V2154" s="3" t="s">
        <v>154</v>
      </c>
      <c r="W2154" s="3" t="s">
        <v>11116</v>
      </c>
      <c r="X2154" s="3" t="s">
        <v>154</v>
      </c>
      <c r="Y2154" s="3" t="s">
        <v>154</v>
      </c>
      <c r="Z2154" s="3" t="s">
        <v>154</v>
      </c>
      <c r="AA2154" s="3" t="s">
        <v>154</v>
      </c>
      <c r="AB2154" s="3" t="s">
        <v>154</v>
      </c>
      <c r="AC2154" s="3" t="s">
        <v>154</v>
      </c>
      <c r="AD2154" s="3" t="s">
        <v>6151</v>
      </c>
      <c r="AE2154" s="3" t="s">
        <v>6151</v>
      </c>
      <c r="AF2154" s="3" t="s">
        <v>6040</v>
      </c>
      <c r="AG2154" s="3" t="s">
        <v>154</v>
      </c>
      <c r="AH2154" s="3" t="s">
        <v>6478</v>
      </c>
      <c r="AI2154" s="3" t="s">
        <v>6482</v>
      </c>
      <c r="AJ2154" s="3" t="s">
        <v>6038</v>
      </c>
    </row>
    <row r="2155" spans="1:36" ht="15">
      <c r="A2155" s="10">
        <v>2258</v>
      </c>
      <c r="B2155" t="str">
        <f>IF(K2155="总计","",INDEX(主数据!A:AD,MATCH(J2155,主数据!A:A,0),9))</f>
        <v>华北大区公司</v>
      </c>
      <c r="C2155" t="str">
        <f>IF(K2155="","",INDEX(主数据!A:AD,MATCH(J2155,主数据!A:A,0),11))</f>
        <v>吴忠城区</v>
      </c>
      <c r="D2155" t="str">
        <f t="shared" si="132"/>
        <v>YC28其他费用直接录入</v>
      </c>
      <c r="E2155" s="13" t="str">
        <f t="shared" si="134"/>
        <v/>
      </c>
      <c r="F2155" s="13" t="str">
        <f>IF(E2155="","",IFERROR(IF(IF(K2155="","",INDEX(收费标合同信息维护!A:Q,MATCH(D2155,收费标合同信息维护!J:J,0),10))=D2155,"有","无"),"无"))</f>
        <v/>
      </c>
      <c r="G2155" s="13" t="str">
        <f t="shared" si="133"/>
        <v/>
      </c>
      <c r="H2155" s="13" t="str">
        <f t="shared" si="135"/>
        <v/>
      </c>
      <c r="I2155" s="13" t="str">
        <f>IF(G2155="","",IFERROR(IF(IF(K2155="","",INDEX(收费标合同信息维护!A:Q,MATCH(G2155,收费标合同信息维护!M:M,0),13))=G2155,"有","无"),"无"))</f>
        <v/>
      </c>
      <c r="J2155" s="3" t="s">
        <v>4498</v>
      </c>
      <c r="K2155" s="3" t="s">
        <v>6315</v>
      </c>
      <c r="L2155" s="3" t="s">
        <v>6544</v>
      </c>
      <c r="M2155" s="3" t="s">
        <v>6545</v>
      </c>
      <c r="N2155" s="3" t="s">
        <v>6477</v>
      </c>
      <c r="O2155" s="3" t="s">
        <v>6478</v>
      </c>
      <c r="P2155" s="3" t="s">
        <v>11032</v>
      </c>
      <c r="Q2155" s="3" t="s">
        <v>8543</v>
      </c>
      <c r="R2155" s="3" t="s">
        <v>6479</v>
      </c>
      <c r="S2155" s="3" t="s">
        <v>6480</v>
      </c>
      <c r="T2155" s="3" t="s">
        <v>6704</v>
      </c>
      <c r="U2155" s="3" t="s">
        <v>154</v>
      </c>
      <c r="V2155" s="3" t="s">
        <v>154</v>
      </c>
      <c r="W2155" s="3" t="s">
        <v>154</v>
      </c>
      <c r="X2155" s="3" t="s">
        <v>154</v>
      </c>
      <c r="Y2155" s="3" t="s">
        <v>154</v>
      </c>
      <c r="Z2155" s="3" t="s">
        <v>154</v>
      </c>
      <c r="AA2155" s="3" t="s">
        <v>154</v>
      </c>
      <c r="AB2155" s="3" t="s">
        <v>154</v>
      </c>
      <c r="AC2155" s="3" t="s">
        <v>154</v>
      </c>
      <c r="AD2155" s="3" t="s">
        <v>6151</v>
      </c>
      <c r="AE2155" s="3" t="s">
        <v>6151</v>
      </c>
      <c r="AF2155" s="3" t="s">
        <v>154</v>
      </c>
      <c r="AG2155" s="3" t="s">
        <v>154</v>
      </c>
      <c r="AH2155" s="3" t="s">
        <v>6478</v>
      </c>
      <c r="AI2155" s="3" t="s">
        <v>6482</v>
      </c>
      <c r="AJ2155" s="3" t="s">
        <v>6489</v>
      </c>
    </row>
    <row r="2156" spans="1:36" ht="15">
      <c r="A2156" s="10">
        <v>2259</v>
      </c>
      <c r="B2156" t="str">
        <f>IF(K2156="总计","",INDEX(主数据!A:AD,MATCH(J2156,主数据!A:A,0),9))</f>
        <v>华北大区公司</v>
      </c>
      <c r="C2156" t="str">
        <f>IF(K2156="","",INDEX(主数据!A:AD,MATCH(J2156,主数据!A:A,0),11))</f>
        <v>吴忠城区</v>
      </c>
      <c r="D2156" t="str">
        <f t="shared" si="132"/>
        <v>YC28其他费用直接录入1.50</v>
      </c>
      <c r="E2156" s="13" t="str">
        <f t="shared" si="134"/>
        <v>1.50</v>
      </c>
      <c r="F2156" s="13" t="str">
        <f>IF(E2156="","",IFERROR(IF(IF(K2156="","",INDEX(收费标合同信息维护!A:Q,MATCH(D2156,收费标合同信息维护!J:J,0),10))=D2156,"有","无"),"无"))</f>
        <v>无</v>
      </c>
      <c r="G2156" s="13" t="str">
        <f t="shared" si="133"/>
        <v/>
      </c>
      <c r="H2156" s="13" t="str">
        <f t="shared" si="135"/>
        <v/>
      </c>
      <c r="I2156" s="13" t="str">
        <f>IF(G2156="","",IFERROR(IF(IF(K2156="","",INDEX(收费标合同信息维护!A:Q,MATCH(G2156,收费标合同信息维护!M:M,0),13))=G2156,"有","无"),"无"))</f>
        <v/>
      </c>
      <c r="J2156" s="3" t="s">
        <v>4498</v>
      </c>
      <c r="K2156" s="3" t="s">
        <v>6315</v>
      </c>
      <c r="L2156" s="3" t="s">
        <v>6544</v>
      </c>
      <c r="M2156" s="3" t="s">
        <v>6545</v>
      </c>
      <c r="N2156" s="3" t="s">
        <v>6477</v>
      </c>
      <c r="O2156" s="3" t="s">
        <v>6478</v>
      </c>
      <c r="P2156" s="3" t="s">
        <v>11031</v>
      </c>
      <c r="Q2156" s="3" t="s">
        <v>10189</v>
      </c>
      <c r="R2156" s="3" t="s">
        <v>6479</v>
      </c>
      <c r="S2156" s="3" t="s">
        <v>6480</v>
      </c>
      <c r="T2156" s="3" t="s">
        <v>6751</v>
      </c>
      <c r="U2156" s="3" t="s">
        <v>154</v>
      </c>
      <c r="V2156" s="3" t="s">
        <v>6608</v>
      </c>
      <c r="W2156" s="3" t="s">
        <v>154</v>
      </c>
      <c r="X2156" s="3" t="s">
        <v>154</v>
      </c>
      <c r="Y2156" s="3" t="s">
        <v>154</v>
      </c>
      <c r="Z2156" s="3" t="s">
        <v>154</v>
      </c>
      <c r="AA2156" s="3" t="s">
        <v>154</v>
      </c>
      <c r="AB2156" s="3" t="s">
        <v>154</v>
      </c>
      <c r="AC2156" s="3" t="s">
        <v>154</v>
      </c>
      <c r="AD2156" s="3" t="s">
        <v>6151</v>
      </c>
      <c r="AE2156" s="3" t="s">
        <v>6151</v>
      </c>
      <c r="AF2156" s="3" t="s">
        <v>154</v>
      </c>
      <c r="AG2156" s="3" t="s">
        <v>154</v>
      </c>
      <c r="AH2156" s="3" t="s">
        <v>6478</v>
      </c>
      <c r="AI2156" s="3" t="s">
        <v>6482</v>
      </c>
      <c r="AJ2156" s="3" t="s">
        <v>6489</v>
      </c>
    </row>
    <row r="2157" spans="1:36" ht="15">
      <c r="A2157" s="10">
        <v>2260</v>
      </c>
      <c r="B2157" t="str">
        <f>IF(K2157="总计","",INDEX(主数据!A:AD,MATCH(J2157,主数据!A:A,0),9))</f>
        <v>华北大区公司</v>
      </c>
      <c r="C2157" t="str">
        <f>IF(K2157="","",INDEX(主数据!A:AD,MATCH(J2157,主数据!A:A,0),11))</f>
        <v>吴忠城区</v>
      </c>
      <c r="D2157" t="str">
        <f t="shared" si="132"/>
        <v>YC28其他费用直接录入</v>
      </c>
      <c r="E2157" s="13" t="str">
        <f t="shared" si="134"/>
        <v/>
      </c>
      <c r="F2157" s="13" t="str">
        <f>IF(E2157="","",IFERROR(IF(IF(K2157="","",INDEX(收费标合同信息维护!A:Q,MATCH(D2157,收费标合同信息维护!J:J,0),10))=D2157,"有","无"),"无"))</f>
        <v/>
      </c>
      <c r="G2157" s="13" t="str">
        <f t="shared" si="133"/>
        <v/>
      </c>
      <c r="H2157" s="13" t="str">
        <f t="shared" si="135"/>
        <v/>
      </c>
      <c r="I2157" s="13" t="str">
        <f>IF(G2157="","",IFERROR(IF(IF(K2157="","",INDEX(收费标合同信息维护!A:Q,MATCH(G2157,收费标合同信息维护!M:M,0),13))=G2157,"有","无"),"无"))</f>
        <v/>
      </c>
      <c r="J2157" s="3" t="s">
        <v>4498</v>
      </c>
      <c r="K2157" s="3" t="s">
        <v>6315</v>
      </c>
      <c r="L2157" s="3" t="s">
        <v>6544</v>
      </c>
      <c r="M2157" s="3" t="s">
        <v>6545</v>
      </c>
      <c r="N2157" s="3" t="s">
        <v>6477</v>
      </c>
      <c r="O2157" s="3" t="s">
        <v>6478</v>
      </c>
      <c r="P2157" s="3" t="s">
        <v>11149</v>
      </c>
      <c r="Q2157" s="3" t="s">
        <v>8993</v>
      </c>
      <c r="R2157" s="3" t="s">
        <v>6479</v>
      </c>
      <c r="S2157" s="3" t="s">
        <v>6480</v>
      </c>
      <c r="T2157" s="3" t="s">
        <v>6751</v>
      </c>
      <c r="U2157" s="3" t="s">
        <v>154</v>
      </c>
      <c r="V2157" s="3" t="s">
        <v>154</v>
      </c>
      <c r="W2157" s="3" t="s">
        <v>154</v>
      </c>
      <c r="X2157" s="3" t="s">
        <v>154</v>
      </c>
      <c r="Y2157" s="3" t="s">
        <v>154</v>
      </c>
      <c r="Z2157" s="3" t="s">
        <v>154</v>
      </c>
      <c r="AA2157" s="3" t="s">
        <v>154</v>
      </c>
      <c r="AB2157" s="3" t="s">
        <v>154</v>
      </c>
      <c r="AC2157" s="3" t="s">
        <v>154</v>
      </c>
      <c r="AD2157" s="3" t="s">
        <v>6151</v>
      </c>
      <c r="AE2157" s="3" t="s">
        <v>6151</v>
      </c>
      <c r="AF2157" s="3" t="s">
        <v>154</v>
      </c>
      <c r="AG2157" s="3" t="s">
        <v>154</v>
      </c>
      <c r="AH2157" s="3" t="s">
        <v>6478</v>
      </c>
      <c r="AI2157" s="3" t="s">
        <v>6482</v>
      </c>
      <c r="AJ2157" s="3" t="s">
        <v>11150</v>
      </c>
    </row>
    <row r="2158" spans="1:36" ht="30">
      <c r="A2158" s="10">
        <v>2261</v>
      </c>
      <c r="B2158" t="str">
        <f>IF(K2158="总计","",INDEX(主数据!A:AD,MATCH(J2158,主数据!A:A,0),9))</f>
        <v>华北大区公司</v>
      </c>
      <c r="C2158" t="str">
        <f>IF(K2158="","",INDEX(主数据!A:AD,MATCH(J2158,主数据!A:A,0),11))</f>
        <v>吴忠城区</v>
      </c>
      <c r="D2158" t="str">
        <f t="shared" si="132"/>
        <v>YC28自来水费（充值型-简易征收）直接录入</v>
      </c>
      <c r="E2158" s="13" t="str">
        <f t="shared" si="134"/>
        <v/>
      </c>
      <c r="F2158" s="13" t="str">
        <f>IF(E2158="","",IFERROR(IF(IF(K2158="","",INDEX(收费标合同信息维护!A:Q,MATCH(D2158,收费标合同信息维护!J:J,0),10))=D2158,"有","无"),"无"))</f>
        <v/>
      </c>
      <c r="G2158" s="13" t="str">
        <f t="shared" si="133"/>
        <v/>
      </c>
      <c r="H2158" s="13" t="str">
        <f t="shared" si="135"/>
        <v/>
      </c>
      <c r="I2158" s="13" t="str">
        <f>IF(G2158="","",IFERROR(IF(IF(K2158="","",INDEX(收费标合同信息维护!A:Q,MATCH(G2158,收费标合同信息维护!M:M,0),13))=G2158,"有","无"),"无"))</f>
        <v/>
      </c>
      <c r="J2158" s="3" t="s">
        <v>4498</v>
      </c>
      <c r="K2158" s="3" t="s">
        <v>6315</v>
      </c>
      <c r="L2158" s="3" t="s">
        <v>6966</v>
      </c>
      <c r="M2158" s="3" t="s">
        <v>6967</v>
      </c>
      <c r="N2158" s="3" t="s">
        <v>6477</v>
      </c>
      <c r="O2158" s="3" t="s">
        <v>6478</v>
      </c>
      <c r="P2158" s="3" t="s">
        <v>6966</v>
      </c>
      <c r="Q2158" s="3" t="s">
        <v>10938</v>
      </c>
      <c r="R2158" s="3" t="s">
        <v>6479</v>
      </c>
      <c r="S2158" s="3" t="s">
        <v>6480</v>
      </c>
      <c r="T2158" s="3" t="s">
        <v>6751</v>
      </c>
      <c r="U2158" s="3" t="s">
        <v>154</v>
      </c>
      <c r="V2158" s="3" t="s">
        <v>154</v>
      </c>
      <c r="W2158" s="3" t="s">
        <v>154</v>
      </c>
      <c r="X2158" s="3" t="s">
        <v>154</v>
      </c>
      <c r="Y2158" s="3" t="s">
        <v>154</v>
      </c>
      <c r="Z2158" s="3" t="s">
        <v>154</v>
      </c>
      <c r="AA2158" s="3" t="s">
        <v>154</v>
      </c>
      <c r="AB2158" s="3" t="s">
        <v>154</v>
      </c>
      <c r="AC2158" s="3" t="s">
        <v>154</v>
      </c>
      <c r="AD2158" s="3" t="s">
        <v>6151</v>
      </c>
      <c r="AE2158" s="3" t="s">
        <v>6151</v>
      </c>
      <c r="AF2158" s="3" t="s">
        <v>154</v>
      </c>
      <c r="AG2158" s="3" t="s">
        <v>154</v>
      </c>
      <c r="AH2158" s="3" t="s">
        <v>6478</v>
      </c>
      <c r="AI2158" s="3" t="s">
        <v>6482</v>
      </c>
      <c r="AJ2158" s="3" t="s">
        <v>6265</v>
      </c>
    </row>
    <row r="2159" spans="1:36" ht="15">
      <c r="A2159" s="10">
        <v>2262</v>
      </c>
      <c r="B2159" t="str">
        <f>IF(K2159="总计","",INDEX(主数据!A:AD,MATCH(J2159,主数据!A:A,0),9))</f>
        <v>华北大区公司</v>
      </c>
      <c r="C2159" t="str">
        <f>IF(K2159="","",INDEX(主数据!A:AD,MATCH(J2159,主数据!A:A,0),11))</f>
        <v>吴忠城区</v>
      </c>
      <c r="D2159" t="str">
        <f t="shared" si="132"/>
        <v>YC36物业服务费标准方式2.10</v>
      </c>
      <c r="E2159" s="13" t="str">
        <f t="shared" si="134"/>
        <v>2.10</v>
      </c>
      <c r="F2159" s="13" t="str">
        <f>IF(E2159="","",IFERROR(IF(IF(K2159="","",INDEX(收费标合同信息维护!A:Q,MATCH(D2159,收费标合同信息维护!J:J,0),10))=D2159,"有","无"),"无"))</f>
        <v>无</v>
      </c>
      <c r="G2159" s="13" t="str">
        <f t="shared" si="133"/>
        <v/>
      </c>
      <c r="H2159" s="13" t="str">
        <f t="shared" si="135"/>
        <v/>
      </c>
      <c r="I2159" s="13" t="str">
        <f>IF(G2159="","",IFERROR(IF(IF(K2159="","",INDEX(收费标合同信息维护!A:Q,MATCH(G2159,收费标合同信息维护!M:M,0),13))=G2159,"有","无"),"无"))</f>
        <v/>
      </c>
      <c r="J2159" s="3" t="s">
        <v>3579</v>
      </c>
      <c r="K2159" s="3" t="s">
        <v>6316</v>
      </c>
      <c r="L2159" s="3" t="s">
        <v>6025</v>
      </c>
      <c r="M2159" s="3" t="s">
        <v>6026</v>
      </c>
      <c r="N2159" s="3" t="s">
        <v>6477</v>
      </c>
      <c r="O2159" s="3" t="s">
        <v>6478</v>
      </c>
      <c r="P2159" s="3" t="s">
        <v>11151</v>
      </c>
      <c r="Q2159" s="3" t="s">
        <v>11151</v>
      </c>
      <c r="R2159" s="3" t="s">
        <v>6484</v>
      </c>
      <c r="S2159" s="3" t="s">
        <v>6485</v>
      </c>
      <c r="T2159" s="3" t="s">
        <v>6537</v>
      </c>
      <c r="U2159" s="3" t="s">
        <v>6511</v>
      </c>
      <c r="V2159" s="3" t="s">
        <v>8269</v>
      </c>
      <c r="W2159" s="3" t="s">
        <v>154</v>
      </c>
      <c r="X2159" s="3" t="s">
        <v>154</v>
      </c>
      <c r="Y2159" s="3" t="s">
        <v>154</v>
      </c>
      <c r="Z2159" s="3" t="s">
        <v>154</v>
      </c>
      <c r="AA2159" s="3" t="s">
        <v>154</v>
      </c>
      <c r="AB2159" s="3" t="s">
        <v>154</v>
      </c>
      <c r="AC2159" s="3" t="s">
        <v>154</v>
      </c>
      <c r="AD2159" s="3" t="s">
        <v>6151</v>
      </c>
      <c r="AE2159" s="3" t="s">
        <v>6151</v>
      </c>
      <c r="AF2159" s="3" t="s">
        <v>6040</v>
      </c>
      <c r="AG2159" s="3" t="s">
        <v>154</v>
      </c>
      <c r="AH2159" s="3" t="s">
        <v>6478</v>
      </c>
      <c r="AI2159" s="3" t="s">
        <v>6482</v>
      </c>
      <c r="AJ2159" s="3" t="s">
        <v>6030</v>
      </c>
    </row>
    <row r="2160" spans="1:36" ht="30">
      <c r="A2160" s="10">
        <v>2263</v>
      </c>
      <c r="B2160" t="str">
        <f>IF(K2160="总计","",INDEX(主数据!A:AD,MATCH(J2160,主数据!A:A,0),9))</f>
        <v>华北大区公司</v>
      </c>
      <c r="C2160" t="str">
        <f>IF(K2160="","",INDEX(主数据!A:AD,MATCH(J2160,主数据!A:A,0),11))</f>
        <v>吴忠城区</v>
      </c>
      <c r="D2160" t="str">
        <f t="shared" si="132"/>
        <v>YC36物业服务费标准方式2.10</v>
      </c>
      <c r="E2160" s="13" t="str">
        <f t="shared" si="134"/>
        <v>2.10</v>
      </c>
      <c r="F2160" s="13" t="str">
        <f>IF(E2160="","",IFERROR(IF(IF(K2160="","",INDEX(收费标合同信息维护!A:Q,MATCH(D2160,收费标合同信息维护!J:J,0),10))=D2160,"有","无"),"无"))</f>
        <v>无</v>
      </c>
      <c r="G2160" s="13" t="str">
        <f t="shared" si="133"/>
        <v/>
      </c>
      <c r="H2160" s="13" t="str">
        <f t="shared" si="135"/>
        <v/>
      </c>
      <c r="I2160" s="13" t="str">
        <f>IF(G2160="","",IFERROR(IF(IF(K2160="","",INDEX(收费标合同信息维护!A:Q,MATCH(G2160,收费标合同信息维护!M:M,0),13))=G2160,"有","无"),"无"))</f>
        <v/>
      </c>
      <c r="J2160" s="3" t="s">
        <v>3579</v>
      </c>
      <c r="K2160" s="3" t="s">
        <v>6316</v>
      </c>
      <c r="L2160" s="3" t="s">
        <v>6025</v>
      </c>
      <c r="M2160" s="3" t="s">
        <v>6026</v>
      </c>
      <c r="N2160" s="3" t="s">
        <v>6477</v>
      </c>
      <c r="O2160" s="3" t="s">
        <v>6478</v>
      </c>
      <c r="P2160" s="3" t="s">
        <v>11152</v>
      </c>
      <c r="Q2160" s="3" t="s">
        <v>11152</v>
      </c>
      <c r="R2160" s="3" t="s">
        <v>6484</v>
      </c>
      <c r="S2160" s="3" t="s">
        <v>6491</v>
      </c>
      <c r="T2160" s="3" t="s">
        <v>6537</v>
      </c>
      <c r="U2160" s="3" t="s">
        <v>6511</v>
      </c>
      <c r="V2160" s="3" t="s">
        <v>8269</v>
      </c>
      <c r="W2160" s="3" t="s">
        <v>154</v>
      </c>
      <c r="X2160" s="3" t="s">
        <v>154</v>
      </c>
      <c r="Y2160" s="3" t="s">
        <v>154</v>
      </c>
      <c r="Z2160" s="3" t="s">
        <v>154</v>
      </c>
      <c r="AA2160" s="3" t="s">
        <v>154</v>
      </c>
      <c r="AB2160" s="3" t="s">
        <v>154</v>
      </c>
      <c r="AC2160" s="3" t="s">
        <v>154</v>
      </c>
      <c r="AD2160" s="3" t="s">
        <v>6151</v>
      </c>
      <c r="AE2160" s="3" t="s">
        <v>6151</v>
      </c>
      <c r="AF2160" s="3" t="s">
        <v>6040</v>
      </c>
      <c r="AG2160" s="3" t="s">
        <v>154</v>
      </c>
      <c r="AH2160" s="3" t="s">
        <v>6478</v>
      </c>
      <c r="AI2160" s="3" t="s">
        <v>6482</v>
      </c>
      <c r="AJ2160" s="3" t="s">
        <v>6032</v>
      </c>
    </row>
    <row r="2161" spans="1:36" ht="15">
      <c r="A2161" s="10">
        <v>2264</v>
      </c>
      <c r="B2161" t="str">
        <f>IF(K2161="总计","",INDEX(主数据!A:AD,MATCH(J2161,主数据!A:A,0),9))</f>
        <v>华北大区公司</v>
      </c>
      <c r="C2161" t="str">
        <f>IF(K2161="","",INDEX(主数据!A:AD,MATCH(J2161,主数据!A:A,0),11))</f>
        <v>吴忠城区</v>
      </c>
      <c r="D2161" t="str">
        <f t="shared" si="132"/>
        <v>YC36物业服务费标准方式1.08</v>
      </c>
      <c r="E2161" s="13" t="str">
        <f t="shared" si="134"/>
        <v>1.08</v>
      </c>
      <c r="F2161" s="13" t="str">
        <f>IF(E2161="","",IFERROR(IF(IF(K2161="","",INDEX(收费标合同信息维护!A:Q,MATCH(D2161,收费标合同信息维护!J:J,0),10))=D2161,"有","无"),"无"))</f>
        <v>无</v>
      </c>
      <c r="G2161" s="13" t="str">
        <f t="shared" si="133"/>
        <v/>
      </c>
      <c r="H2161" s="13" t="str">
        <f t="shared" si="135"/>
        <v/>
      </c>
      <c r="I2161" s="13" t="str">
        <f>IF(G2161="","",IFERROR(IF(IF(K2161="","",INDEX(收费标合同信息维护!A:Q,MATCH(G2161,收费标合同信息维护!M:M,0),13))=G2161,"有","无"),"无"))</f>
        <v/>
      </c>
      <c r="J2161" s="3" t="s">
        <v>3579</v>
      </c>
      <c r="K2161" s="3" t="s">
        <v>6316</v>
      </c>
      <c r="L2161" s="3" t="s">
        <v>6025</v>
      </c>
      <c r="M2161" s="3" t="s">
        <v>6026</v>
      </c>
      <c r="N2161" s="3" t="s">
        <v>6477</v>
      </c>
      <c r="O2161" s="3" t="s">
        <v>6478</v>
      </c>
      <c r="P2161" s="3" t="s">
        <v>11153</v>
      </c>
      <c r="Q2161" s="3" t="s">
        <v>11153</v>
      </c>
      <c r="R2161" s="3" t="s">
        <v>6484</v>
      </c>
      <c r="S2161" s="3" t="s">
        <v>6485</v>
      </c>
      <c r="T2161" s="3" t="s">
        <v>6496</v>
      </c>
      <c r="U2161" s="3" t="s">
        <v>6533</v>
      </c>
      <c r="V2161" s="3" t="s">
        <v>6975</v>
      </c>
      <c r="W2161" s="3" t="s">
        <v>154</v>
      </c>
      <c r="X2161" s="3" t="s">
        <v>154</v>
      </c>
      <c r="Y2161" s="3" t="s">
        <v>154</v>
      </c>
      <c r="Z2161" s="3" t="s">
        <v>154</v>
      </c>
      <c r="AA2161" s="3" t="s">
        <v>154</v>
      </c>
      <c r="AB2161" s="3" t="s">
        <v>154</v>
      </c>
      <c r="AC2161" s="3" t="s">
        <v>154</v>
      </c>
      <c r="AD2161" s="3" t="s">
        <v>6151</v>
      </c>
      <c r="AE2161" s="3" t="s">
        <v>6151</v>
      </c>
      <c r="AF2161" s="3" t="s">
        <v>6040</v>
      </c>
      <c r="AG2161" s="3" t="s">
        <v>154</v>
      </c>
      <c r="AH2161" s="3" t="s">
        <v>6478</v>
      </c>
      <c r="AI2161" s="3" t="s">
        <v>6482</v>
      </c>
      <c r="AJ2161" s="3" t="s">
        <v>11</v>
      </c>
    </row>
    <row r="2162" spans="1:36" ht="30">
      <c r="A2162" s="10">
        <v>2265</v>
      </c>
      <c r="B2162" t="str">
        <f>IF(K2162="总计","",INDEX(主数据!A:AD,MATCH(J2162,主数据!A:A,0),9))</f>
        <v>华北大区公司</v>
      </c>
      <c r="C2162" t="str">
        <f>IF(K2162="","",INDEX(主数据!A:AD,MATCH(J2162,主数据!A:A,0),11))</f>
        <v>吴忠城区</v>
      </c>
      <c r="D2162" t="str">
        <f t="shared" si="132"/>
        <v>YC36物业服务费标准方式1.18</v>
      </c>
      <c r="E2162" s="13" t="str">
        <f t="shared" si="134"/>
        <v>1.18</v>
      </c>
      <c r="F2162" s="13" t="str">
        <f>IF(E2162="","",IFERROR(IF(IF(K2162="","",INDEX(收费标合同信息维护!A:Q,MATCH(D2162,收费标合同信息维护!J:J,0),10))=D2162,"有","无"),"无"))</f>
        <v>无</v>
      </c>
      <c r="G2162" s="13" t="str">
        <f t="shared" si="133"/>
        <v/>
      </c>
      <c r="H2162" s="13" t="str">
        <f t="shared" si="135"/>
        <v/>
      </c>
      <c r="I2162" s="13" t="str">
        <f>IF(G2162="","",IFERROR(IF(IF(K2162="","",INDEX(收费标合同信息维护!A:Q,MATCH(G2162,收费标合同信息维护!M:M,0),13))=G2162,"有","无"),"无"))</f>
        <v/>
      </c>
      <c r="J2162" s="3" t="s">
        <v>3579</v>
      </c>
      <c r="K2162" s="3" t="s">
        <v>6316</v>
      </c>
      <c r="L2162" s="3" t="s">
        <v>6025</v>
      </c>
      <c r="M2162" s="3" t="s">
        <v>6026</v>
      </c>
      <c r="N2162" s="3" t="s">
        <v>6477</v>
      </c>
      <c r="O2162" s="3" t="s">
        <v>6478</v>
      </c>
      <c r="P2162" s="3" t="s">
        <v>11154</v>
      </c>
      <c r="Q2162" s="3" t="s">
        <v>11154</v>
      </c>
      <c r="R2162" s="3" t="s">
        <v>6484</v>
      </c>
      <c r="S2162" s="3" t="s">
        <v>8214</v>
      </c>
      <c r="T2162" s="3" t="s">
        <v>6800</v>
      </c>
      <c r="U2162" s="3" t="s">
        <v>6511</v>
      </c>
      <c r="V2162" s="3" t="s">
        <v>10773</v>
      </c>
      <c r="W2162" s="3" t="s">
        <v>154</v>
      </c>
      <c r="X2162" s="3" t="s">
        <v>154</v>
      </c>
      <c r="Y2162" s="3" t="s">
        <v>154</v>
      </c>
      <c r="Z2162" s="3" t="s">
        <v>154</v>
      </c>
      <c r="AA2162" s="3" t="s">
        <v>154</v>
      </c>
      <c r="AB2162" s="3" t="s">
        <v>154</v>
      </c>
      <c r="AC2162" s="3" t="s">
        <v>154</v>
      </c>
      <c r="AD2162" s="3" t="s">
        <v>6151</v>
      </c>
      <c r="AE2162" s="3" t="s">
        <v>6151</v>
      </c>
      <c r="AF2162" s="3" t="s">
        <v>6040</v>
      </c>
      <c r="AG2162" s="3" t="s">
        <v>154</v>
      </c>
      <c r="AH2162" s="3" t="s">
        <v>6597</v>
      </c>
      <c r="AI2162" s="3" t="s">
        <v>6482</v>
      </c>
      <c r="AJ2162" s="3" t="s">
        <v>6033</v>
      </c>
    </row>
    <row r="2163" spans="1:36" ht="30">
      <c r="A2163" s="10">
        <v>2266</v>
      </c>
      <c r="B2163" t="str">
        <f>IF(K2163="总计","",INDEX(主数据!A:AD,MATCH(J2163,主数据!A:A,0),9))</f>
        <v>华北大区公司</v>
      </c>
      <c r="C2163" t="str">
        <f>IF(K2163="","",INDEX(主数据!A:AD,MATCH(J2163,主数据!A:A,0),11))</f>
        <v>吴忠城区</v>
      </c>
      <c r="D2163" t="str">
        <f t="shared" si="132"/>
        <v>YC36物业服务费标准方式1.18</v>
      </c>
      <c r="E2163" s="13" t="str">
        <f t="shared" si="134"/>
        <v>1.18</v>
      </c>
      <c r="F2163" s="13" t="str">
        <f>IF(E2163="","",IFERROR(IF(IF(K2163="","",INDEX(收费标合同信息维护!A:Q,MATCH(D2163,收费标合同信息维护!J:J,0),10))=D2163,"有","无"),"无"))</f>
        <v>无</v>
      </c>
      <c r="G2163" s="13" t="str">
        <f t="shared" si="133"/>
        <v/>
      </c>
      <c r="H2163" s="13" t="str">
        <f t="shared" si="135"/>
        <v/>
      </c>
      <c r="I2163" s="13" t="str">
        <f>IF(G2163="","",IFERROR(IF(IF(K2163="","",INDEX(收费标合同信息维护!A:Q,MATCH(G2163,收费标合同信息维护!M:M,0),13))=G2163,"有","无"),"无"))</f>
        <v/>
      </c>
      <c r="J2163" s="3" t="s">
        <v>3579</v>
      </c>
      <c r="K2163" s="3" t="s">
        <v>6316</v>
      </c>
      <c r="L2163" s="3" t="s">
        <v>6025</v>
      </c>
      <c r="M2163" s="3" t="s">
        <v>6026</v>
      </c>
      <c r="N2163" s="3" t="s">
        <v>6477</v>
      </c>
      <c r="O2163" s="3" t="s">
        <v>6478</v>
      </c>
      <c r="P2163" s="3" t="s">
        <v>11155</v>
      </c>
      <c r="Q2163" s="3" t="s">
        <v>11155</v>
      </c>
      <c r="R2163" s="3" t="s">
        <v>6484</v>
      </c>
      <c r="S2163" s="3" t="s">
        <v>6491</v>
      </c>
      <c r="T2163" s="3" t="s">
        <v>6537</v>
      </c>
      <c r="U2163" s="3" t="s">
        <v>6511</v>
      </c>
      <c r="V2163" s="3" t="s">
        <v>10773</v>
      </c>
      <c r="W2163" s="3" t="s">
        <v>154</v>
      </c>
      <c r="X2163" s="3" t="s">
        <v>154</v>
      </c>
      <c r="Y2163" s="3" t="s">
        <v>154</v>
      </c>
      <c r="Z2163" s="3" t="s">
        <v>154</v>
      </c>
      <c r="AA2163" s="3" t="s">
        <v>154</v>
      </c>
      <c r="AB2163" s="3" t="s">
        <v>154</v>
      </c>
      <c r="AC2163" s="3" t="s">
        <v>154</v>
      </c>
      <c r="AD2163" s="3" t="s">
        <v>6151</v>
      </c>
      <c r="AE2163" s="3" t="s">
        <v>6151</v>
      </c>
      <c r="AF2163" s="3" t="s">
        <v>6040</v>
      </c>
      <c r="AG2163" s="3" t="s">
        <v>154</v>
      </c>
      <c r="AH2163" s="3" t="s">
        <v>6478</v>
      </c>
      <c r="AI2163" s="3" t="s">
        <v>6482</v>
      </c>
      <c r="AJ2163" s="3" t="s">
        <v>24</v>
      </c>
    </row>
    <row r="2164" spans="1:36" ht="30">
      <c r="A2164" s="10">
        <v>2267</v>
      </c>
      <c r="B2164" t="str">
        <f>IF(K2164="总计","",INDEX(主数据!A:AD,MATCH(J2164,主数据!A:A,0),9))</f>
        <v>华北大区公司</v>
      </c>
      <c r="C2164" t="str">
        <f>IF(K2164="","",INDEX(主数据!A:AD,MATCH(J2164,主数据!A:A,0),11))</f>
        <v>吴忠城区</v>
      </c>
      <c r="D2164" t="str">
        <f t="shared" si="132"/>
        <v>YC36物业服务费标准方式1.08</v>
      </c>
      <c r="E2164" s="13" t="str">
        <f t="shared" si="134"/>
        <v>1.08</v>
      </c>
      <c r="F2164" s="13" t="str">
        <f>IF(E2164="","",IFERROR(IF(IF(K2164="","",INDEX(收费标合同信息维护!A:Q,MATCH(D2164,收费标合同信息维护!J:J,0),10))=D2164,"有","无"),"无"))</f>
        <v>无</v>
      </c>
      <c r="G2164" s="13" t="str">
        <f t="shared" si="133"/>
        <v/>
      </c>
      <c r="H2164" s="13" t="str">
        <f t="shared" si="135"/>
        <v/>
      </c>
      <c r="I2164" s="13" t="str">
        <f>IF(G2164="","",IFERROR(IF(IF(K2164="","",INDEX(收费标合同信息维护!A:Q,MATCH(G2164,收费标合同信息维护!M:M,0),13))=G2164,"有","无"),"无"))</f>
        <v/>
      </c>
      <c r="J2164" s="3" t="s">
        <v>3579</v>
      </c>
      <c r="K2164" s="3" t="s">
        <v>6316</v>
      </c>
      <c r="L2164" s="3" t="s">
        <v>6025</v>
      </c>
      <c r="M2164" s="3" t="s">
        <v>6026</v>
      </c>
      <c r="N2164" s="3" t="s">
        <v>6477</v>
      </c>
      <c r="O2164" s="3" t="s">
        <v>6478</v>
      </c>
      <c r="P2164" s="3" t="s">
        <v>11156</v>
      </c>
      <c r="Q2164" s="3" t="s">
        <v>11156</v>
      </c>
      <c r="R2164" s="3" t="s">
        <v>6484</v>
      </c>
      <c r="S2164" s="3" t="s">
        <v>6594</v>
      </c>
      <c r="T2164" s="3" t="s">
        <v>6492</v>
      </c>
      <c r="U2164" s="3" t="s">
        <v>6511</v>
      </c>
      <c r="V2164" s="3" t="s">
        <v>6975</v>
      </c>
      <c r="W2164" s="3" t="s">
        <v>154</v>
      </c>
      <c r="X2164" s="3" t="s">
        <v>154</v>
      </c>
      <c r="Y2164" s="3" t="s">
        <v>154</v>
      </c>
      <c r="Z2164" s="3" t="s">
        <v>154</v>
      </c>
      <c r="AA2164" s="3" t="s">
        <v>154</v>
      </c>
      <c r="AB2164" s="3" t="s">
        <v>154</v>
      </c>
      <c r="AC2164" s="3" t="s">
        <v>154</v>
      </c>
      <c r="AD2164" s="3" t="s">
        <v>6151</v>
      </c>
      <c r="AE2164" s="3" t="s">
        <v>6151</v>
      </c>
      <c r="AF2164" s="3" t="s">
        <v>6040</v>
      </c>
      <c r="AG2164" s="3" t="s">
        <v>154</v>
      </c>
      <c r="AH2164" s="3" t="s">
        <v>6597</v>
      </c>
      <c r="AI2164" s="3" t="s">
        <v>6482</v>
      </c>
      <c r="AJ2164" s="3" t="s">
        <v>6033</v>
      </c>
    </row>
    <row r="2165" spans="1:36" ht="30">
      <c r="A2165" s="10">
        <v>2268</v>
      </c>
      <c r="B2165" t="str">
        <f>IF(K2165="总计","",INDEX(主数据!A:AD,MATCH(J2165,主数据!A:A,0),9))</f>
        <v>华北大区公司</v>
      </c>
      <c r="C2165" t="str">
        <f>IF(K2165="","",INDEX(主数据!A:AD,MATCH(J2165,主数据!A:A,0),11))</f>
        <v>吴忠城区</v>
      </c>
      <c r="D2165" t="str">
        <f t="shared" si="132"/>
        <v>YC36物业服务费标准方式1.08</v>
      </c>
      <c r="E2165" s="13" t="str">
        <f t="shared" si="134"/>
        <v>1.08</v>
      </c>
      <c r="F2165" s="13" t="str">
        <f>IF(E2165="","",IFERROR(IF(IF(K2165="","",INDEX(收费标合同信息维护!A:Q,MATCH(D2165,收费标合同信息维护!J:J,0),10))=D2165,"有","无"),"无"))</f>
        <v>无</v>
      </c>
      <c r="G2165" s="13" t="str">
        <f t="shared" si="133"/>
        <v/>
      </c>
      <c r="H2165" s="13" t="str">
        <f t="shared" si="135"/>
        <v/>
      </c>
      <c r="I2165" s="13" t="str">
        <f>IF(G2165="","",IFERROR(IF(IF(K2165="","",INDEX(收费标合同信息维护!A:Q,MATCH(G2165,收费标合同信息维护!M:M,0),13))=G2165,"有","无"),"无"))</f>
        <v/>
      </c>
      <c r="J2165" s="3" t="s">
        <v>3579</v>
      </c>
      <c r="K2165" s="3" t="s">
        <v>6316</v>
      </c>
      <c r="L2165" s="3" t="s">
        <v>6025</v>
      </c>
      <c r="M2165" s="3" t="s">
        <v>6026</v>
      </c>
      <c r="N2165" s="3" t="s">
        <v>6477</v>
      </c>
      <c r="O2165" s="3" t="s">
        <v>6478</v>
      </c>
      <c r="P2165" s="3" t="s">
        <v>11157</v>
      </c>
      <c r="Q2165" s="3" t="s">
        <v>11157</v>
      </c>
      <c r="R2165" s="3" t="s">
        <v>6484</v>
      </c>
      <c r="S2165" s="3" t="s">
        <v>7050</v>
      </c>
      <c r="T2165" s="3" t="s">
        <v>6936</v>
      </c>
      <c r="U2165" s="3" t="s">
        <v>6511</v>
      </c>
      <c r="V2165" s="3" t="s">
        <v>6975</v>
      </c>
      <c r="W2165" s="3" t="s">
        <v>154</v>
      </c>
      <c r="X2165" s="3" t="s">
        <v>154</v>
      </c>
      <c r="Y2165" s="3" t="s">
        <v>154</v>
      </c>
      <c r="Z2165" s="3" t="s">
        <v>154</v>
      </c>
      <c r="AA2165" s="3" t="s">
        <v>154</v>
      </c>
      <c r="AB2165" s="3" t="s">
        <v>154</v>
      </c>
      <c r="AC2165" s="3" t="s">
        <v>154</v>
      </c>
      <c r="AD2165" s="3" t="s">
        <v>6151</v>
      </c>
      <c r="AE2165" s="3" t="s">
        <v>6151</v>
      </c>
      <c r="AF2165" s="3" t="s">
        <v>6040</v>
      </c>
      <c r="AG2165" s="3" t="s">
        <v>154</v>
      </c>
      <c r="AH2165" s="3" t="s">
        <v>6597</v>
      </c>
      <c r="AI2165" s="3" t="s">
        <v>6482</v>
      </c>
      <c r="AJ2165" s="3" t="s">
        <v>6044</v>
      </c>
    </row>
    <row r="2166" spans="1:36" ht="15">
      <c r="A2166" s="10">
        <v>2269</v>
      </c>
      <c r="B2166" t="str">
        <f>IF(K2166="总计","",INDEX(主数据!A:AD,MATCH(J2166,主数据!A:A,0),9))</f>
        <v>华北大区公司</v>
      </c>
      <c r="C2166" t="str">
        <f>IF(K2166="","",INDEX(主数据!A:AD,MATCH(J2166,主数据!A:A,0),11))</f>
        <v>吴忠城区</v>
      </c>
      <c r="D2166" t="str">
        <f t="shared" si="132"/>
        <v>YC36物业服务费标准方式1.58</v>
      </c>
      <c r="E2166" s="13" t="str">
        <f t="shared" si="134"/>
        <v>1.58</v>
      </c>
      <c r="F2166" s="13" t="str">
        <f>IF(E2166="","",IFERROR(IF(IF(K2166="","",INDEX(收费标合同信息维护!A:Q,MATCH(D2166,收费标合同信息维护!J:J,0),10))=D2166,"有","无"),"无"))</f>
        <v>无</v>
      </c>
      <c r="G2166" s="13" t="str">
        <f t="shared" si="133"/>
        <v/>
      </c>
      <c r="H2166" s="13" t="str">
        <f t="shared" si="135"/>
        <v/>
      </c>
      <c r="I2166" s="13" t="str">
        <f>IF(G2166="","",IFERROR(IF(IF(K2166="","",INDEX(收费标合同信息维护!A:Q,MATCH(G2166,收费标合同信息维护!M:M,0),13))=G2166,"有","无"),"无"))</f>
        <v/>
      </c>
      <c r="J2166" s="3" t="s">
        <v>3579</v>
      </c>
      <c r="K2166" s="3" t="s">
        <v>6316</v>
      </c>
      <c r="L2166" s="3" t="s">
        <v>6025</v>
      </c>
      <c r="M2166" s="3" t="s">
        <v>6026</v>
      </c>
      <c r="N2166" s="3" t="s">
        <v>6477</v>
      </c>
      <c r="O2166" s="3" t="s">
        <v>6478</v>
      </c>
      <c r="P2166" s="3" t="s">
        <v>7154</v>
      </c>
      <c r="Q2166" s="3" t="s">
        <v>7154</v>
      </c>
      <c r="R2166" s="3" t="s">
        <v>6484</v>
      </c>
      <c r="S2166" s="3" t="s">
        <v>6485</v>
      </c>
      <c r="T2166" s="3" t="s">
        <v>6537</v>
      </c>
      <c r="U2166" s="3" t="s">
        <v>6511</v>
      </c>
      <c r="V2166" s="3" t="s">
        <v>9713</v>
      </c>
      <c r="W2166" s="3" t="s">
        <v>154</v>
      </c>
      <c r="X2166" s="3" t="s">
        <v>154</v>
      </c>
      <c r="Y2166" s="3" t="s">
        <v>154</v>
      </c>
      <c r="Z2166" s="3" t="s">
        <v>154</v>
      </c>
      <c r="AA2166" s="3" t="s">
        <v>154</v>
      </c>
      <c r="AB2166" s="3" t="s">
        <v>154</v>
      </c>
      <c r="AC2166" s="3" t="s">
        <v>154</v>
      </c>
      <c r="AD2166" s="3" t="s">
        <v>6151</v>
      </c>
      <c r="AE2166" s="3" t="s">
        <v>6151</v>
      </c>
      <c r="AF2166" s="3" t="s">
        <v>6040</v>
      </c>
      <c r="AG2166" s="3" t="s">
        <v>154</v>
      </c>
      <c r="AH2166" s="3" t="s">
        <v>6478</v>
      </c>
      <c r="AI2166" s="3" t="s">
        <v>6482</v>
      </c>
      <c r="AJ2166" s="3" t="s">
        <v>6027</v>
      </c>
    </row>
    <row r="2167" spans="1:36" ht="30">
      <c r="A2167" s="10">
        <v>2270</v>
      </c>
      <c r="B2167" t="str">
        <f>IF(K2167="总计","",INDEX(主数据!A:AD,MATCH(J2167,主数据!A:A,0),9))</f>
        <v>华北大区公司</v>
      </c>
      <c r="C2167" t="str">
        <f>IF(K2167="","",INDEX(主数据!A:AD,MATCH(J2167,主数据!A:A,0),11))</f>
        <v>吴忠城区</v>
      </c>
      <c r="D2167" t="str">
        <f t="shared" si="132"/>
        <v>YC36物业服务费标准方式1.58</v>
      </c>
      <c r="E2167" s="13" t="str">
        <f t="shared" si="134"/>
        <v>1.58</v>
      </c>
      <c r="F2167" s="13" t="str">
        <f>IF(E2167="","",IFERROR(IF(IF(K2167="","",INDEX(收费标合同信息维护!A:Q,MATCH(D2167,收费标合同信息维护!J:J,0),10))=D2167,"有","无"),"无"))</f>
        <v>无</v>
      </c>
      <c r="G2167" s="13" t="str">
        <f t="shared" si="133"/>
        <v/>
      </c>
      <c r="H2167" s="13" t="str">
        <f t="shared" si="135"/>
        <v/>
      </c>
      <c r="I2167" s="13" t="str">
        <f>IF(G2167="","",IFERROR(IF(IF(K2167="","",INDEX(收费标合同信息维护!A:Q,MATCH(G2167,收费标合同信息维护!M:M,0),13))=G2167,"有","无"),"无"))</f>
        <v/>
      </c>
      <c r="J2167" s="3" t="s">
        <v>3579</v>
      </c>
      <c r="K2167" s="3" t="s">
        <v>6316</v>
      </c>
      <c r="L2167" s="3" t="s">
        <v>6025</v>
      </c>
      <c r="M2167" s="3" t="s">
        <v>6026</v>
      </c>
      <c r="N2167" s="3" t="s">
        <v>6477</v>
      </c>
      <c r="O2167" s="3" t="s">
        <v>6478</v>
      </c>
      <c r="P2167" s="3" t="s">
        <v>11158</v>
      </c>
      <c r="Q2167" s="3" t="s">
        <v>11158</v>
      </c>
      <c r="R2167" s="3" t="s">
        <v>6484</v>
      </c>
      <c r="S2167" s="3" t="s">
        <v>8214</v>
      </c>
      <c r="T2167" s="3" t="s">
        <v>6537</v>
      </c>
      <c r="U2167" s="3" t="s">
        <v>154</v>
      </c>
      <c r="V2167" s="3" t="s">
        <v>9713</v>
      </c>
      <c r="W2167" s="3" t="s">
        <v>154</v>
      </c>
      <c r="X2167" s="3" t="s">
        <v>154</v>
      </c>
      <c r="Y2167" s="3" t="s">
        <v>154</v>
      </c>
      <c r="Z2167" s="3" t="s">
        <v>154</v>
      </c>
      <c r="AA2167" s="3" t="s">
        <v>154</v>
      </c>
      <c r="AB2167" s="3" t="s">
        <v>154</v>
      </c>
      <c r="AC2167" s="3" t="s">
        <v>154</v>
      </c>
      <c r="AD2167" s="3" t="s">
        <v>6151</v>
      </c>
      <c r="AE2167" s="3" t="s">
        <v>6151</v>
      </c>
      <c r="AF2167" s="3" t="s">
        <v>6040</v>
      </c>
      <c r="AG2167" s="3" t="s">
        <v>154</v>
      </c>
      <c r="AH2167" s="3" t="s">
        <v>6597</v>
      </c>
      <c r="AI2167" s="3" t="s">
        <v>6482</v>
      </c>
      <c r="AJ2167" s="3" t="s">
        <v>6489</v>
      </c>
    </row>
    <row r="2168" spans="1:36" ht="30">
      <c r="A2168" s="10">
        <v>2271</v>
      </c>
      <c r="B2168" t="str">
        <f>IF(K2168="总计","",INDEX(主数据!A:AD,MATCH(J2168,主数据!A:A,0),9))</f>
        <v>华北大区公司</v>
      </c>
      <c r="C2168" t="str">
        <f>IF(K2168="","",INDEX(主数据!A:AD,MATCH(J2168,主数据!A:A,0),11))</f>
        <v>吴忠城区</v>
      </c>
      <c r="D2168" t="str">
        <f t="shared" si="132"/>
        <v>YC36物业服务费标准方式1.48</v>
      </c>
      <c r="E2168" s="13" t="str">
        <f t="shared" si="134"/>
        <v>1.48</v>
      </c>
      <c r="F2168" s="13" t="str">
        <f>IF(E2168="","",IFERROR(IF(IF(K2168="","",INDEX(收费标合同信息维护!A:Q,MATCH(D2168,收费标合同信息维护!J:J,0),10))=D2168,"有","无"),"无"))</f>
        <v>无</v>
      </c>
      <c r="G2168" s="13" t="str">
        <f t="shared" si="133"/>
        <v/>
      </c>
      <c r="H2168" s="13" t="str">
        <f t="shared" si="135"/>
        <v/>
      </c>
      <c r="I2168" s="13" t="str">
        <f>IF(G2168="","",IFERROR(IF(IF(K2168="","",INDEX(收费标合同信息维护!A:Q,MATCH(G2168,收费标合同信息维护!M:M,0),13))=G2168,"有","无"),"无"))</f>
        <v/>
      </c>
      <c r="J2168" s="3" t="s">
        <v>3579</v>
      </c>
      <c r="K2168" s="3" t="s">
        <v>6316</v>
      </c>
      <c r="L2168" s="3" t="s">
        <v>6025</v>
      </c>
      <c r="M2168" s="3" t="s">
        <v>6026</v>
      </c>
      <c r="N2168" s="3" t="s">
        <v>6477</v>
      </c>
      <c r="O2168" s="3" t="s">
        <v>6478</v>
      </c>
      <c r="P2168" s="3" t="s">
        <v>11159</v>
      </c>
      <c r="Q2168" s="3" t="s">
        <v>11159</v>
      </c>
      <c r="R2168" s="3" t="s">
        <v>6484</v>
      </c>
      <c r="S2168" s="3" t="s">
        <v>6491</v>
      </c>
      <c r="T2168" s="3" t="s">
        <v>6537</v>
      </c>
      <c r="U2168" s="3" t="s">
        <v>6511</v>
      </c>
      <c r="V2168" s="3" t="s">
        <v>8333</v>
      </c>
      <c r="W2168" s="3" t="s">
        <v>154</v>
      </c>
      <c r="X2168" s="3" t="s">
        <v>154</v>
      </c>
      <c r="Y2168" s="3" t="s">
        <v>154</v>
      </c>
      <c r="Z2168" s="3" t="s">
        <v>154</v>
      </c>
      <c r="AA2168" s="3" t="s">
        <v>154</v>
      </c>
      <c r="AB2168" s="3" t="s">
        <v>154</v>
      </c>
      <c r="AC2168" s="3" t="s">
        <v>154</v>
      </c>
      <c r="AD2168" s="3" t="s">
        <v>6151</v>
      </c>
      <c r="AE2168" s="3" t="s">
        <v>6151</v>
      </c>
      <c r="AF2168" s="3" t="s">
        <v>6040</v>
      </c>
      <c r="AG2168" s="3" t="s">
        <v>154</v>
      </c>
      <c r="AH2168" s="3" t="s">
        <v>6478</v>
      </c>
      <c r="AI2168" s="3" t="s">
        <v>6482</v>
      </c>
      <c r="AJ2168" s="3" t="s">
        <v>21</v>
      </c>
    </row>
    <row r="2169" spans="1:36" ht="30">
      <c r="A2169" s="10">
        <v>2272</v>
      </c>
      <c r="B2169" t="str">
        <f>IF(K2169="总计","",INDEX(主数据!A:AD,MATCH(J2169,主数据!A:A,0),9))</f>
        <v>华北大区公司</v>
      </c>
      <c r="C2169" t="str">
        <f>IF(K2169="","",INDEX(主数据!A:AD,MATCH(J2169,主数据!A:A,0),11))</f>
        <v>吴忠城区</v>
      </c>
      <c r="D2169" t="str">
        <f t="shared" si="132"/>
        <v>YC36物业服务费标准方式1.48</v>
      </c>
      <c r="E2169" s="13" t="str">
        <f t="shared" si="134"/>
        <v>1.48</v>
      </c>
      <c r="F2169" s="13" t="str">
        <f>IF(E2169="","",IFERROR(IF(IF(K2169="","",INDEX(收费标合同信息维护!A:Q,MATCH(D2169,收费标合同信息维护!J:J,0),10))=D2169,"有","无"),"无"))</f>
        <v>无</v>
      </c>
      <c r="G2169" s="13" t="str">
        <f t="shared" si="133"/>
        <v/>
      </c>
      <c r="H2169" s="13" t="str">
        <f t="shared" si="135"/>
        <v/>
      </c>
      <c r="I2169" s="13" t="str">
        <f>IF(G2169="","",IFERROR(IF(IF(K2169="","",INDEX(收费标合同信息维护!A:Q,MATCH(G2169,收费标合同信息维护!M:M,0),13))=G2169,"有","无"),"无"))</f>
        <v/>
      </c>
      <c r="J2169" s="3" t="s">
        <v>3579</v>
      </c>
      <c r="K2169" s="3" t="s">
        <v>6316</v>
      </c>
      <c r="L2169" s="3" t="s">
        <v>6025</v>
      </c>
      <c r="M2169" s="3" t="s">
        <v>6026</v>
      </c>
      <c r="N2169" s="3" t="s">
        <v>6477</v>
      </c>
      <c r="O2169" s="3" t="s">
        <v>6478</v>
      </c>
      <c r="P2169" s="3" t="s">
        <v>11160</v>
      </c>
      <c r="Q2169" s="3" t="s">
        <v>11160</v>
      </c>
      <c r="R2169" s="3" t="s">
        <v>6484</v>
      </c>
      <c r="S2169" s="3" t="s">
        <v>7050</v>
      </c>
      <c r="T2169" s="3" t="s">
        <v>6936</v>
      </c>
      <c r="U2169" s="3" t="s">
        <v>6511</v>
      </c>
      <c r="V2169" s="3" t="s">
        <v>8333</v>
      </c>
      <c r="W2169" s="3" t="s">
        <v>154</v>
      </c>
      <c r="X2169" s="3" t="s">
        <v>154</v>
      </c>
      <c r="Y2169" s="3" t="s">
        <v>154</v>
      </c>
      <c r="Z2169" s="3" t="s">
        <v>154</v>
      </c>
      <c r="AA2169" s="3" t="s">
        <v>154</v>
      </c>
      <c r="AB2169" s="3" t="s">
        <v>154</v>
      </c>
      <c r="AC2169" s="3" t="s">
        <v>154</v>
      </c>
      <c r="AD2169" s="3" t="s">
        <v>6151</v>
      </c>
      <c r="AE2169" s="3" t="s">
        <v>6151</v>
      </c>
      <c r="AF2169" s="3" t="s">
        <v>6040</v>
      </c>
      <c r="AG2169" s="3" t="s">
        <v>154</v>
      </c>
      <c r="AH2169" s="3" t="s">
        <v>6597</v>
      </c>
      <c r="AI2169" s="3" t="s">
        <v>6482</v>
      </c>
      <c r="AJ2169" s="3" t="s">
        <v>37</v>
      </c>
    </row>
    <row r="2170" spans="1:36" ht="30">
      <c r="A2170" s="10">
        <v>2273</v>
      </c>
      <c r="B2170" t="str">
        <f>IF(K2170="总计","",INDEX(主数据!A:AD,MATCH(J2170,主数据!A:A,0),9))</f>
        <v>华北大区公司</v>
      </c>
      <c r="C2170" t="str">
        <f>IF(K2170="","",INDEX(主数据!A:AD,MATCH(J2170,主数据!A:A,0),11))</f>
        <v>吴忠城区</v>
      </c>
      <c r="D2170" t="str">
        <f t="shared" si="132"/>
        <v>YC36物业服务费标准方式1.18</v>
      </c>
      <c r="E2170" s="13" t="str">
        <f t="shared" si="134"/>
        <v>1.18</v>
      </c>
      <c r="F2170" s="13" t="str">
        <f>IF(E2170="","",IFERROR(IF(IF(K2170="","",INDEX(收费标合同信息维护!A:Q,MATCH(D2170,收费标合同信息维护!J:J,0),10))=D2170,"有","无"),"无"))</f>
        <v>无</v>
      </c>
      <c r="G2170" s="13" t="str">
        <f t="shared" si="133"/>
        <v/>
      </c>
      <c r="H2170" s="13" t="str">
        <f t="shared" si="135"/>
        <v/>
      </c>
      <c r="I2170" s="13" t="str">
        <f>IF(G2170="","",IFERROR(IF(IF(K2170="","",INDEX(收费标合同信息维护!A:Q,MATCH(G2170,收费标合同信息维护!M:M,0),13))=G2170,"有","无"),"无"))</f>
        <v/>
      </c>
      <c r="J2170" s="3" t="s">
        <v>3579</v>
      </c>
      <c r="K2170" s="3" t="s">
        <v>6316</v>
      </c>
      <c r="L2170" s="3" t="s">
        <v>6025</v>
      </c>
      <c r="M2170" s="3" t="s">
        <v>6026</v>
      </c>
      <c r="N2170" s="3" t="s">
        <v>6477</v>
      </c>
      <c r="O2170" s="3" t="s">
        <v>6478</v>
      </c>
      <c r="P2170" s="3" t="s">
        <v>11161</v>
      </c>
      <c r="Q2170" s="3" t="s">
        <v>11161</v>
      </c>
      <c r="R2170" s="3" t="s">
        <v>6484</v>
      </c>
      <c r="S2170" s="3" t="s">
        <v>6693</v>
      </c>
      <c r="T2170" s="3" t="s">
        <v>7127</v>
      </c>
      <c r="U2170" s="3" t="s">
        <v>6511</v>
      </c>
      <c r="V2170" s="3" t="s">
        <v>10773</v>
      </c>
      <c r="W2170" s="3" t="s">
        <v>154</v>
      </c>
      <c r="X2170" s="3" t="s">
        <v>154</v>
      </c>
      <c r="Y2170" s="3" t="s">
        <v>154</v>
      </c>
      <c r="Z2170" s="3" t="s">
        <v>154</v>
      </c>
      <c r="AA2170" s="3" t="s">
        <v>154</v>
      </c>
      <c r="AB2170" s="3" t="s">
        <v>154</v>
      </c>
      <c r="AC2170" s="3" t="s">
        <v>154</v>
      </c>
      <c r="AD2170" s="3" t="s">
        <v>6151</v>
      </c>
      <c r="AE2170" s="3" t="s">
        <v>6151</v>
      </c>
      <c r="AF2170" s="3" t="s">
        <v>6040</v>
      </c>
      <c r="AG2170" s="3" t="s">
        <v>154</v>
      </c>
      <c r="AH2170" s="3" t="s">
        <v>6597</v>
      </c>
      <c r="AI2170" s="3" t="s">
        <v>6482</v>
      </c>
      <c r="AJ2170" s="3" t="s">
        <v>6032</v>
      </c>
    </row>
    <row r="2171" spans="1:36" ht="30">
      <c r="A2171" s="10">
        <v>2274</v>
      </c>
      <c r="B2171" t="str">
        <f>IF(K2171="总计","",INDEX(主数据!A:AD,MATCH(J2171,主数据!A:A,0),9))</f>
        <v>华北大区公司</v>
      </c>
      <c r="C2171" t="str">
        <f>IF(K2171="","",INDEX(主数据!A:AD,MATCH(J2171,主数据!A:A,0),11))</f>
        <v>吴忠城区</v>
      </c>
      <c r="D2171" t="str">
        <f t="shared" si="132"/>
        <v>YC36物业服务费标准方式1.48</v>
      </c>
      <c r="E2171" s="13" t="str">
        <f t="shared" si="134"/>
        <v>1.48</v>
      </c>
      <c r="F2171" s="13" t="str">
        <f>IF(E2171="","",IFERROR(IF(IF(K2171="","",INDEX(收费标合同信息维护!A:Q,MATCH(D2171,收费标合同信息维护!J:J,0),10))=D2171,"有","无"),"无"))</f>
        <v>无</v>
      </c>
      <c r="G2171" s="13" t="str">
        <f t="shared" si="133"/>
        <v/>
      </c>
      <c r="H2171" s="13" t="str">
        <f t="shared" si="135"/>
        <v/>
      </c>
      <c r="I2171" s="13" t="str">
        <f>IF(G2171="","",IFERROR(IF(IF(K2171="","",INDEX(收费标合同信息维护!A:Q,MATCH(G2171,收费标合同信息维护!M:M,0),13))=G2171,"有","无"),"无"))</f>
        <v/>
      </c>
      <c r="J2171" s="3" t="s">
        <v>3579</v>
      </c>
      <c r="K2171" s="3" t="s">
        <v>6316</v>
      </c>
      <c r="L2171" s="3" t="s">
        <v>6025</v>
      </c>
      <c r="M2171" s="3" t="s">
        <v>6026</v>
      </c>
      <c r="N2171" s="3" t="s">
        <v>6477</v>
      </c>
      <c r="O2171" s="3" t="s">
        <v>6478</v>
      </c>
      <c r="P2171" s="3" t="s">
        <v>11162</v>
      </c>
      <c r="Q2171" s="3" t="s">
        <v>11162</v>
      </c>
      <c r="R2171" s="3" t="s">
        <v>6484</v>
      </c>
      <c r="S2171" s="3" t="s">
        <v>7050</v>
      </c>
      <c r="T2171" s="3" t="s">
        <v>6936</v>
      </c>
      <c r="U2171" s="3" t="s">
        <v>6511</v>
      </c>
      <c r="V2171" s="3" t="s">
        <v>8333</v>
      </c>
      <c r="W2171" s="3" t="s">
        <v>154</v>
      </c>
      <c r="X2171" s="3" t="s">
        <v>154</v>
      </c>
      <c r="Y2171" s="3" t="s">
        <v>154</v>
      </c>
      <c r="Z2171" s="3" t="s">
        <v>154</v>
      </c>
      <c r="AA2171" s="3" t="s">
        <v>154</v>
      </c>
      <c r="AB2171" s="3" t="s">
        <v>154</v>
      </c>
      <c r="AC2171" s="3" t="s">
        <v>154</v>
      </c>
      <c r="AD2171" s="3" t="s">
        <v>6151</v>
      </c>
      <c r="AE2171" s="3" t="s">
        <v>6151</v>
      </c>
      <c r="AF2171" s="3" t="s">
        <v>6040</v>
      </c>
      <c r="AG2171" s="3" t="s">
        <v>154</v>
      </c>
      <c r="AH2171" s="3" t="s">
        <v>6597</v>
      </c>
      <c r="AI2171" s="3" t="s">
        <v>6482</v>
      </c>
      <c r="AJ2171" s="3" t="s">
        <v>6032</v>
      </c>
    </row>
    <row r="2172" spans="1:36" ht="15">
      <c r="A2172" s="10">
        <v>2275</v>
      </c>
      <c r="B2172" t="str">
        <f>IF(K2172="总计","",INDEX(主数据!A:AD,MATCH(J2172,主数据!A:A,0),9))</f>
        <v>华北大区公司</v>
      </c>
      <c r="C2172" t="str">
        <f>IF(K2172="","",INDEX(主数据!A:AD,MATCH(J2172,主数据!A:A,0),11))</f>
        <v>吴忠城区</v>
      </c>
      <c r="D2172" t="str">
        <f t="shared" si="132"/>
        <v>YC36物业服务费标准方式1.58</v>
      </c>
      <c r="E2172" s="13" t="str">
        <f t="shared" si="134"/>
        <v>1.58</v>
      </c>
      <c r="F2172" s="13" t="str">
        <f>IF(E2172="","",IFERROR(IF(IF(K2172="","",INDEX(收费标合同信息维护!A:Q,MATCH(D2172,收费标合同信息维护!J:J,0),10))=D2172,"有","无"),"无"))</f>
        <v>无</v>
      </c>
      <c r="G2172" s="13" t="str">
        <f t="shared" si="133"/>
        <v/>
      </c>
      <c r="H2172" s="13" t="str">
        <f t="shared" si="135"/>
        <v/>
      </c>
      <c r="I2172" s="13" t="str">
        <f>IF(G2172="","",IFERROR(IF(IF(K2172="","",INDEX(收费标合同信息维护!A:Q,MATCH(G2172,收费标合同信息维护!M:M,0),13))=G2172,"有","无"),"无"))</f>
        <v/>
      </c>
      <c r="J2172" s="3" t="s">
        <v>3579</v>
      </c>
      <c r="K2172" s="3" t="s">
        <v>6316</v>
      </c>
      <c r="L2172" s="3" t="s">
        <v>6025</v>
      </c>
      <c r="M2172" s="3" t="s">
        <v>6026</v>
      </c>
      <c r="N2172" s="3" t="s">
        <v>6477</v>
      </c>
      <c r="O2172" s="3" t="s">
        <v>6478</v>
      </c>
      <c r="P2172" s="3" t="s">
        <v>11163</v>
      </c>
      <c r="Q2172" s="3" t="s">
        <v>11163</v>
      </c>
      <c r="R2172" s="3" t="s">
        <v>6484</v>
      </c>
      <c r="S2172" s="3" t="s">
        <v>8607</v>
      </c>
      <c r="T2172" s="3" t="s">
        <v>6691</v>
      </c>
      <c r="U2172" s="3" t="s">
        <v>6511</v>
      </c>
      <c r="V2172" s="3" t="s">
        <v>9713</v>
      </c>
      <c r="W2172" s="3" t="s">
        <v>154</v>
      </c>
      <c r="X2172" s="3" t="s">
        <v>154</v>
      </c>
      <c r="Y2172" s="3" t="s">
        <v>154</v>
      </c>
      <c r="Z2172" s="3" t="s">
        <v>154</v>
      </c>
      <c r="AA2172" s="3" t="s">
        <v>154</v>
      </c>
      <c r="AB2172" s="3" t="s">
        <v>154</v>
      </c>
      <c r="AC2172" s="3" t="s">
        <v>154</v>
      </c>
      <c r="AD2172" s="3" t="s">
        <v>6151</v>
      </c>
      <c r="AE2172" s="3" t="s">
        <v>6151</v>
      </c>
      <c r="AF2172" s="3" t="s">
        <v>6040</v>
      </c>
      <c r="AG2172" s="3" t="s">
        <v>154</v>
      </c>
      <c r="AH2172" s="3" t="s">
        <v>6597</v>
      </c>
      <c r="AI2172" s="3" t="s">
        <v>6482</v>
      </c>
      <c r="AJ2172" s="3" t="s">
        <v>6027</v>
      </c>
    </row>
    <row r="2173" spans="1:36" ht="15">
      <c r="A2173" s="10">
        <v>2276</v>
      </c>
      <c r="B2173" t="str">
        <f>IF(K2173="总计","",INDEX(主数据!A:AD,MATCH(J2173,主数据!A:A,0),9))</f>
        <v>华北大区公司</v>
      </c>
      <c r="C2173" t="str">
        <f>IF(K2173="","",INDEX(主数据!A:AD,MATCH(J2173,主数据!A:A,0),11))</f>
        <v>吴忠城区</v>
      </c>
      <c r="D2173" t="str">
        <f t="shared" si="132"/>
        <v>YC36物业服务费标准方式1.18</v>
      </c>
      <c r="E2173" s="13" t="str">
        <f t="shared" si="134"/>
        <v>1.18</v>
      </c>
      <c r="F2173" s="13" t="str">
        <f>IF(E2173="","",IFERROR(IF(IF(K2173="","",INDEX(收费标合同信息维护!A:Q,MATCH(D2173,收费标合同信息维护!J:J,0),10))=D2173,"有","无"),"无"))</f>
        <v>无</v>
      </c>
      <c r="G2173" s="13" t="str">
        <f t="shared" si="133"/>
        <v/>
      </c>
      <c r="H2173" s="13" t="str">
        <f t="shared" si="135"/>
        <v/>
      </c>
      <c r="I2173" s="13" t="str">
        <f>IF(G2173="","",IFERROR(IF(IF(K2173="","",INDEX(收费标合同信息维护!A:Q,MATCH(G2173,收费标合同信息维护!M:M,0),13))=G2173,"有","无"),"无"))</f>
        <v/>
      </c>
      <c r="J2173" s="3" t="s">
        <v>3579</v>
      </c>
      <c r="K2173" s="3" t="s">
        <v>6316</v>
      </c>
      <c r="L2173" s="3" t="s">
        <v>6025</v>
      </c>
      <c r="M2173" s="3" t="s">
        <v>6026</v>
      </c>
      <c r="N2173" s="3" t="s">
        <v>6477</v>
      </c>
      <c r="O2173" s="3" t="s">
        <v>6478</v>
      </c>
      <c r="P2173" s="3" t="s">
        <v>11164</v>
      </c>
      <c r="Q2173" s="3" t="s">
        <v>11164</v>
      </c>
      <c r="R2173" s="3" t="s">
        <v>6484</v>
      </c>
      <c r="S2173" s="3" t="s">
        <v>6693</v>
      </c>
      <c r="T2173" s="3" t="s">
        <v>7127</v>
      </c>
      <c r="U2173" s="3" t="s">
        <v>6511</v>
      </c>
      <c r="V2173" s="3" t="s">
        <v>10773</v>
      </c>
      <c r="W2173" s="3" t="s">
        <v>154</v>
      </c>
      <c r="X2173" s="3" t="s">
        <v>154</v>
      </c>
      <c r="Y2173" s="3" t="s">
        <v>154</v>
      </c>
      <c r="Z2173" s="3" t="s">
        <v>154</v>
      </c>
      <c r="AA2173" s="3" t="s">
        <v>154</v>
      </c>
      <c r="AB2173" s="3" t="s">
        <v>154</v>
      </c>
      <c r="AC2173" s="3" t="s">
        <v>154</v>
      </c>
      <c r="AD2173" s="3" t="s">
        <v>6151</v>
      </c>
      <c r="AE2173" s="3" t="s">
        <v>6151</v>
      </c>
      <c r="AF2173" s="3" t="s">
        <v>6040</v>
      </c>
      <c r="AG2173" s="3" t="s">
        <v>154</v>
      </c>
      <c r="AH2173" s="3" t="s">
        <v>6597</v>
      </c>
      <c r="AI2173" s="3" t="s">
        <v>6482</v>
      </c>
      <c r="AJ2173" s="3" t="s">
        <v>6031</v>
      </c>
    </row>
    <row r="2174" spans="1:36" ht="15">
      <c r="A2174" s="10">
        <v>2277</v>
      </c>
      <c r="B2174" t="str">
        <f>IF(K2174="总计","",INDEX(主数据!A:AD,MATCH(J2174,主数据!A:A,0),9))</f>
        <v>华北大区公司</v>
      </c>
      <c r="C2174" t="str">
        <f>IF(K2174="","",INDEX(主数据!A:AD,MATCH(J2174,主数据!A:A,0),11))</f>
        <v>吴忠城区</v>
      </c>
      <c r="D2174" t="str">
        <f t="shared" si="132"/>
        <v>YC36物业服务费标准方式1.48</v>
      </c>
      <c r="E2174" s="13" t="str">
        <f t="shared" si="134"/>
        <v>1.48</v>
      </c>
      <c r="F2174" s="13" t="str">
        <f>IF(E2174="","",IFERROR(IF(IF(K2174="","",INDEX(收费标合同信息维护!A:Q,MATCH(D2174,收费标合同信息维护!J:J,0),10))=D2174,"有","无"),"无"))</f>
        <v>无</v>
      </c>
      <c r="G2174" s="13" t="str">
        <f t="shared" si="133"/>
        <v/>
      </c>
      <c r="H2174" s="13" t="str">
        <f t="shared" si="135"/>
        <v/>
      </c>
      <c r="I2174" s="13" t="str">
        <f>IF(G2174="","",IFERROR(IF(IF(K2174="","",INDEX(收费标合同信息维护!A:Q,MATCH(G2174,收费标合同信息维护!M:M,0),13))=G2174,"有","无"),"无"))</f>
        <v/>
      </c>
      <c r="J2174" s="3" t="s">
        <v>3579</v>
      </c>
      <c r="K2174" s="3" t="s">
        <v>6316</v>
      </c>
      <c r="L2174" s="3" t="s">
        <v>6025</v>
      </c>
      <c r="M2174" s="3" t="s">
        <v>6026</v>
      </c>
      <c r="N2174" s="3" t="s">
        <v>6477</v>
      </c>
      <c r="O2174" s="3" t="s">
        <v>6478</v>
      </c>
      <c r="P2174" s="3" t="s">
        <v>11165</v>
      </c>
      <c r="Q2174" s="3" t="s">
        <v>11165</v>
      </c>
      <c r="R2174" s="3" t="s">
        <v>6484</v>
      </c>
      <c r="S2174" s="3" t="s">
        <v>6594</v>
      </c>
      <c r="T2174" s="3" t="s">
        <v>6492</v>
      </c>
      <c r="U2174" s="3" t="s">
        <v>6511</v>
      </c>
      <c r="V2174" s="3" t="s">
        <v>8333</v>
      </c>
      <c r="W2174" s="3" t="s">
        <v>154</v>
      </c>
      <c r="X2174" s="3" t="s">
        <v>154</v>
      </c>
      <c r="Y2174" s="3" t="s">
        <v>154</v>
      </c>
      <c r="Z2174" s="3" t="s">
        <v>154</v>
      </c>
      <c r="AA2174" s="3" t="s">
        <v>154</v>
      </c>
      <c r="AB2174" s="3" t="s">
        <v>154</v>
      </c>
      <c r="AC2174" s="3" t="s">
        <v>154</v>
      </c>
      <c r="AD2174" s="3" t="s">
        <v>6151</v>
      </c>
      <c r="AE2174" s="3" t="s">
        <v>6151</v>
      </c>
      <c r="AF2174" s="3" t="s">
        <v>6040</v>
      </c>
      <c r="AG2174" s="3" t="s">
        <v>154</v>
      </c>
      <c r="AH2174" s="3" t="s">
        <v>6597</v>
      </c>
      <c r="AI2174" s="3" t="s">
        <v>6482</v>
      </c>
      <c r="AJ2174" s="3" t="s">
        <v>6033</v>
      </c>
    </row>
    <row r="2175" spans="1:36" ht="15">
      <c r="A2175" s="10">
        <v>2278</v>
      </c>
      <c r="B2175" t="str">
        <f>IF(K2175="总计","",INDEX(主数据!A:AD,MATCH(J2175,主数据!A:A,0),9))</f>
        <v>华北大区公司</v>
      </c>
      <c r="C2175" t="str">
        <f>IF(K2175="","",INDEX(主数据!A:AD,MATCH(J2175,主数据!A:A,0),11))</f>
        <v>吴忠城区</v>
      </c>
      <c r="D2175" t="str">
        <f t="shared" si="132"/>
        <v>YC36物业服务费标准方式2.10</v>
      </c>
      <c r="E2175" s="13" t="str">
        <f t="shared" si="134"/>
        <v>2.10</v>
      </c>
      <c r="F2175" s="13" t="str">
        <f>IF(E2175="","",IFERROR(IF(IF(K2175="","",INDEX(收费标合同信息维护!A:Q,MATCH(D2175,收费标合同信息维护!J:J,0),10))=D2175,"有","无"),"无"))</f>
        <v>无</v>
      </c>
      <c r="G2175" s="13" t="str">
        <f t="shared" si="133"/>
        <v/>
      </c>
      <c r="H2175" s="13" t="str">
        <f t="shared" si="135"/>
        <v/>
      </c>
      <c r="I2175" s="13" t="str">
        <f>IF(G2175="","",IFERROR(IF(IF(K2175="","",INDEX(收费标合同信息维护!A:Q,MATCH(G2175,收费标合同信息维护!M:M,0),13))=G2175,"有","无"),"无"))</f>
        <v/>
      </c>
      <c r="J2175" s="3" t="s">
        <v>3579</v>
      </c>
      <c r="K2175" s="3" t="s">
        <v>6316</v>
      </c>
      <c r="L2175" s="3" t="s">
        <v>6025</v>
      </c>
      <c r="M2175" s="3" t="s">
        <v>6026</v>
      </c>
      <c r="N2175" s="3" t="s">
        <v>6477</v>
      </c>
      <c r="O2175" s="3" t="s">
        <v>6478</v>
      </c>
      <c r="P2175" s="3" t="s">
        <v>11166</v>
      </c>
      <c r="Q2175" s="3" t="s">
        <v>11166</v>
      </c>
      <c r="R2175" s="3" t="s">
        <v>6484</v>
      </c>
      <c r="S2175" s="3" t="s">
        <v>7060</v>
      </c>
      <c r="T2175" s="3" t="s">
        <v>6690</v>
      </c>
      <c r="U2175" s="3" t="s">
        <v>6511</v>
      </c>
      <c r="V2175" s="3" t="s">
        <v>8269</v>
      </c>
      <c r="W2175" s="3" t="s">
        <v>154</v>
      </c>
      <c r="X2175" s="3" t="s">
        <v>154</v>
      </c>
      <c r="Y2175" s="3" t="s">
        <v>154</v>
      </c>
      <c r="Z2175" s="3" t="s">
        <v>154</v>
      </c>
      <c r="AA2175" s="3" t="s">
        <v>154</v>
      </c>
      <c r="AB2175" s="3" t="s">
        <v>154</v>
      </c>
      <c r="AC2175" s="3" t="s">
        <v>154</v>
      </c>
      <c r="AD2175" s="3" t="s">
        <v>6151</v>
      </c>
      <c r="AE2175" s="3" t="s">
        <v>6151</v>
      </c>
      <c r="AF2175" s="3" t="s">
        <v>6040</v>
      </c>
      <c r="AG2175" s="3" t="s">
        <v>154</v>
      </c>
      <c r="AH2175" s="3" t="s">
        <v>6597</v>
      </c>
      <c r="AI2175" s="3" t="s">
        <v>6482</v>
      </c>
      <c r="AJ2175" s="3" t="s">
        <v>6032</v>
      </c>
    </row>
    <row r="2176" spans="1:36" ht="15">
      <c r="A2176" s="10">
        <v>2279</v>
      </c>
      <c r="B2176" t="str">
        <f>IF(K2176="总计","",INDEX(主数据!A:AD,MATCH(J2176,主数据!A:A,0),9))</f>
        <v>华北大区公司</v>
      </c>
      <c r="C2176" t="str">
        <f>IF(K2176="","",INDEX(主数据!A:AD,MATCH(J2176,主数据!A:A,0),11))</f>
        <v>吴忠城区</v>
      </c>
      <c r="D2176" t="str">
        <f t="shared" si="132"/>
        <v>YC36物业服务费标准方式1.08</v>
      </c>
      <c r="E2176" s="13" t="str">
        <f t="shared" si="134"/>
        <v>1.08</v>
      </c>
      <c r="F2176" s="13" t="str">
        <f>IF(E2176="","",IFERROR(IF(IF(K2176="","",INDEX(收费标合同信息维护!A:Q,MATCH(D2176,收费标合同信息维护!J:J,0),10))=D2176,"有","无"),"无"))</f>
        <v>无</v>
      </c>
      <c r="G2176" s="13" t="str">
        <f t="shared" si="133"/>
        <v/>
      </c>
      <c r="H2176" s="13" t="str">
        <f t="shared" si="135"/>
        <v/>
      </c>
      <c r="I2176" s="13" t="str">
        <f>IF(G2176="","",IFERROR(IF(IF(K2176="","",INDEX(收费标合同信息维护!A:Q,MATCH(G2176,收费标合同信息维护!M:M,0),13))=G2176,"有","无"),"无"))</f>
        <v/>
      </c>
      <c r="J2176" s="3" t="s">
        <v>3579</v>
      </c>
      <c r="K2176" s="3" t="s">
        <v>6316</v>
      </c>
      <c r="L2176" s="3" t="s">
        <v>6025</v>
      </c>
      <c r="M2176" s="3" t="s">
        <v>6026</v>
      </c>
      <c r="N2176" s="3" t="s">
        <v>6477</v>
      </c>
      <c r="O2176" s="3" t="s">
        <v>6478</v>
      </c>
      <c r="P2176" s="3" t="s">
        <v>11167</v>
      </c>
      <c r="Q2176" s="3" t="s">
        <v>11167</v>
      </c>
      <c r="R2176" s="3" t="s">
        <v>6484</v>
      </c>
      <c r="S2176" s="3" t="s">
        <v>8608</v>
      </c>
      <c r="T2176" s="3" t="s">
        <v>6548</v>
      </c>
      <c r="U2176" s="3" t="s">
        <v>6511</v>
      </c>
      <c r="V2176" s="3" t="s">
        <v>6975</v>
      </c>
      <c r="W2176" s="3" t="s">
        <v>154</v>
      </c>
      <c r="X2176" s="3" t="s">
        <v>154</v>
      </c>
      <c r="Y2176" s="3" t="s">
        <v>154</v>
      </c>
      <c r="Z2176" s="3" t="s">
        <v>154</v>
      </c>
      <c r="AA2176" s="3" t="s">
        <v>154</v>
      </c>
      <c r="AB2176" s="3" t="s">
        <v>154</v>
      </c>
      <c r="AC2176" s="3" t="s">
        <v>154</v>
      </c>
      <c r="AD2176" s="3" t="s">
        <v>6151</v>
      </c>
      <c r="AE2176" s="3" t="s">
        <v>6151</v>
      </c>
      <c r="AF2176" s="3" t="s">
        <v>6040</v>
      </c>
      <c r="AG2176" s="3" t="s">
        <v>154</v>
      </c>
      <c r="AH2176" s="3" t="s">
        <v>6597</v>
      </c>
      <c r="AI2176" s="3" t="s">
        <v>6482</v>
      </c>
      <c r="AJ2176" s="3" t="s">
        <v>6035</v>
      </c>
    </row>
    <row r="2177" spans="1:36" ht="15">
      <c r="A2177" s="10">
        <v>2280</v>
      </c>
      <c r="B2177" t="str">
        <f>IF(K2177="总计","",INDEX(主数据!A:AD,MATCH(J2177,主数据!A:A,0),9))</f>
        <v>华北大区公司</v>
      </c>
      <c r="C2177" t="str">
        <f>IF(K2177="","",INDEX(主数据!A:AD,MATCH(J2177,主数据!A:A,0),11))</f>
        <v>吴忠城区</v>
      </c>
      <c r="D2177" t="str">
        <f t="shared" si="132"/>
        <v>YC36物业服务费标准方式1.48</v>
      </c>
      <c r="E2177" s="13" t="str">
        <f t="shared" si="134"/>
        <v>1.48</v>
      </c>
      <c r="F2177" s="13" t="str">
        <f>IF(E2177="","",IFERROR(IF(IF(K2177="","",INDEX(收费标合同信息维护!A:Q,MATCH(D2177,收费标合同信息维护!J:J,0),10))=D2177,"有","无"),"无"))</f>
        <v>无</v>
      </c>
      <c r="G2177" s="13" t="str">
        <f t="shared" si="133"/>
        <v/>
      </c>
      <c r="H2177" s="13" t="str">
        <f t="shared" si="135"/>
        <v/>
      </c>
      <c r="I2177" s="13" t="str">
        <f>IF(G2177="","",IFERROR(IF(IF(K2177="","",INDEX(收费标合同信息维护!A:Q,MATCH(G2177,收费标合同信息维护!M:M,0),13))=G2177,"有","无"),"无"))</f>
        <v/>
      </c>
      <c r="J2177" s="3" t="s">
        <v>3579</v>
      </c>
      <c r="K2177" s="3" t="s">
        <v>6316</v>
      </c>
      <c r="L2177" s="3" t="s">
        <v>6025</v>
      </c>
      <c r="M2177" s="3" t="s">
        <v>6026</v>
      </c>
      <c r="N2177" s="3" t="s">
        <v>6477</v>
      </c>
      <c r="O2177" s="3" t="s">
        <v>6478</v>
      </c>
      <c r="P2177" s="3" t="s">
        <v>11168</v>
      </c>
      <c r="Q2177" s="3" t="s">
        <v>11168</v>
      </c>
      <c r="R2177" s="3" t="s">
        <v>6484</v>
      </c>
      <c r="S2177" s="3" t="s">
        <v>6627</v>
      </c>
      <c r="T2177" s="3" t="s">
        <v>7084</v>
      </c>
      <c r="U2177" s="3" t="s">
        <v>6511</v>
      </c>
      <c r="V2177" s="3" t="s">
        <v>8333</v>
      </c>
      <c r="W2177" s="3" t="s">
        <v>154</v>
      </c>
      <c r="X2177" s="3" t="s">
        <v>154</v>
      </c>
      <c r="Y2177" s="3" t="s">
        <v>154</v>
      </c>
      <c r="Z2177" s="3" t="s">
        <v>154</v>
      </c>
      <c r="AA2177" s="3" t="s">
        <v>154</v>
      </c>
      <c r="AB2177" s="3" t="s">
        <v>154</v>
      </c>
      <c r="AC2177" s="3" t="s">
        <v>154</v>
      </c>
      <c r="AD2177" s="3" t="s">
        <v>6151</v>
      </c>
      <c r="AE2177" s="3" t="s">
        <v>6151</v>
      </c>
      <c r="AF2177" s="3" t="s">
        <v>6040</v>
      </c>
      <c r="AG2177" s="3" t="s">
        <v>154</v>
      </c>
      <c r="AH2177" s="3" t="s">
        <v>6597</v>
      </c>
      <c r="AI2177" s="3" t="s">
        <v>6482</v>
      </c>
      <c r="AJ2177" s="3" t="s">
        <v>6036</v>
      </c>
    </row>
    <row r="2178" spans="1:36" ht="15">
      <c r="A2178" s="10">
        <v>2281</v>
      </c>
      <c r="B2178" t="str">
        <f>IF(K2178="总计","",INDEX(主数据!A:AD,MATCH(J2178,主数据!A:A,0),9))</f>
        <v>华北大区公司</v>
      </c>
      <c r="C2178" t="str">
        <f>IF(K2178="","",INDEX(主数据!A:AD,MATCH(J2178,主数据!A:A,0),11))</f>
        <v>吴忠城区</v>
      </c>
      <c r="D2178" t="str">
        <f t="shared" ref="D2178:D2241" si="136">J2178&amp;M2178&amp;R2178&amp;E2178</f>
        <v>YC36委托停车费（固定）直接录入</v>
      </c>
      <c r="E2178" s="13" t="str">
        <f t="shared" si="134"/>
        <v/>
      </c>
      <c r="F2178" s="13" t="str">
        <f>IF(E2178="","",IFERROR(IF(IF(K2178="","",INDEX(收费标合同信息维护!A:Q,MATCH(D2178,收费标合同信息维护!J:J,0),10))=D2178,"有","无"),"无"))</f>
        <v/>
      </c>
      <c r="G2178" s="13" t="str">
        <f t="shared" ref="G2178:G2241" si="137">IF(W2178="","",J2178&amp;M2178&amp;R2178&amp;H2178)</f>
        <v/>
      </c>
      <c r="H2178" s="13" t="str">
        <f t="shared" si="135"/>
        <v/>
      </c>
      <c r="I2178" s="13" t="str">
        <f>IF(G2178="","",IFERROR(IF(IF(K2178="","",INDEX(收费标合同信息维护!A:Q,MATCH(G2178,收费标合同信息维护!M:M,0),13))=G2178,"有","无"),"无"))</f>
        <v/>
      </c>
      <c r="J2178" s="3" t="s">
        <v>3579</v>
      </c>
      <c r="K2178" s="3" t="s">
        <v>6316</v>
      </c>
      <c r="L2178" s="3" t="s">
        <v>7341</v>
      </c>
      <c r="M2178" s="3" t="s">
        <v>7342</v>
      </c>
      <c r="N2178" s="3" t="s">
        <v>6477</v>
      </c>
      <c r="O2178" s="3" t="s">
        <v>6597</v>
      </c>
      <c r="P2178" s="3" t="s">
        <v>11169</v>
      </c>
      <c r="Q2178" s="3" t="s">
        <v>7342</v>
      </c>
      <c r="R2178" s="3" t="s">
        <v>6479</v>
      </c>
      <c r="S2178" s="3" t="s">
        <v>6480</v>
      </c>
      <c r="T2178" s="3" t="s">
        <v>9044</v>
      </c>
      <c r="U2178" s="3" t="s">
        <v>6716</v>
      </c>
      <c r="V2178" s="3" t="s">
        <v>154</v>
      </c>
      <c r="W2178" s="3" t="s">
        <v>154</v>
      </c>
      <c r="X2178" s="3" t="s">
        <v>154</v>
      </c>
      <c r="Y2178" s="3" t="s">
        <v>154</v>
      </c>
      <c r="Z2178" s="3" t="s">
        <v>154</v>
      </c>
      <c r="AA2178" s="3" t="s">
        <v>154</v>
      </c>
      <c r="AB2178" s="3" t="s">
        <v>154</v>
      </c>
      <c r="AC2178" s="3" t="s">
        <v>154</v>
      </c>
      <c r="AD2178" s="3" t="s">
        <v>6151</v>
      </c>
      <c r="AE2178" s="3" t="s">
        <v>6151</v>
      </c>
      <c r="AF2178" s="3" t="s">
        <v>154</v>
      </c>
      <c r="AG2178" s="3" t="s">
        <v>154</v>
      </c>
      <c r="AH2178" s="3" t="s">
        <v>6478</v>
      </c>
      <c r="AI2178" s="3" t="s">
        <v>6482</v>
      </c>
      <c r="AJ2178" s="3" t="s">
        <v>6489</v>
      </c>
    </row>
    <row r="2179" spans="1:36" ht="15">
      <c r="A2179" s="10">
        <v>2282</v>
      </c>
      <c r="B2179" t="str">
        <f>IF(K2179="总计","",INDEX(主数据!A:AD,MATCH(J2179,主数据!A:A,0),9))</f>
        <v>华北大区公司</v>
      </c>
      <c r="C2179" t="str">
        <f>IF(K2179="","",INDEX(主数据!A:AD,MATCH(J2179,主数据!A:A,0),11))</f>
        <v>吴忠城区</v>
      </c>
      <c r="D2179" t="str">
        <f t="shared" si="136"/>
        <v>YC36委托停车费（临时）直接录入</v>
      </c>
      <c r="E2179" s="13" t="str">
        <f t="shared" ref="E2179:E2242" si="138">TEXT(IF(V2179="","",--V2179),"0.00")</f>
        <v/>
      </c>
      <c r="F2179" s="13" t="str">
        <f>IF(E2179="","",IFERROR(IF(IF(K2179="","",INDEX(收费标合同信息维护!A:Q,MATCH(D2179,收费标合同信息维护!J:J,0),10))=D2179,"有","无"),"无"))</f>
        <v/>
      </c>
      <c r="G2179" s="13" t="str">
        <f t="shared" si="137"/>
        <v/>
      </c>
      <c r="H2179" s="13" t="str">
        <f t="shared" ref="H2179:H2242" si="139">TEXT(IF(W2179="","",--W2179),"0.00")</f>
        <v/>
      </c>
      <c r="I2179" s="13" t="str">
        <f>IF(G2179="","",IFERROR(IF(IF(K2179="","",INDEX(收费标合同信息维护!A:Q,MATCH(G2179,收费标合同信息维护!M:M,0),13))=G2179,"有","无"),"无"))</f>
        <v/>
      </c>
      <c r="J2179" s="3" t="s">
        <v>3579</v>
      </c>
      <c r="K2179" s="3" t="s">
        <v>6316</v>
      </c>
      <c r="L2179" s="3" t="s">
        <v>8396</v>
      </c>
      <c r="M2179" s="3" t="s">
        <v>8397</v>
      </c>
      <c r="N2179" s="3" t="s">
        <v>6477</v>
      </c>
      <c r="O2179" s="3" t="s">
        <v>6597</v>
      </c>
      <c r="P2179" s="3" t="s">
        <v>11170</v>
      </c>
      <c r="Q2179" s="3" t="s">
        <v>8397</v>
      </c>
      <c r="R2179" s="3" t="s">
        <v>6479</v>
      </c>
      <c r="S2179" s="3" t="s">
        <v>6480</v>
      </c>
      <c r="T2179" s="3" t="s">
        <v>9044</v>
      </c>
      <c r="U2179" s="3" t="s">
        <v>6716</v>
      </c>
      <c r="V2179" s="3" t="s">
        <v>154</v>
      </c>
      <c r="W2179" s="3" t="s">
        <v>154</v>
      </c>
      <c r="X2179" s="3" t="s">
        <v>154</v>
      </c>
      <c r="Y2179" s="3" t="s">
        <v>154</v>
      </c>
      <c r="Z2179" s="3" t="s">
        <v>154</v>
      </c>
      <c r="AA2179" s="3" t="s">
        <v>154</v>
      </c>
      <c r="AB2179" s="3" t="s">
        <v>154</v>
      </c>
      <c r="AC2179" s="3" t="s">
        <v>154</v>
      </c>
      <c r="AD2179" s="3" t="s">
        <v>6151</v>
      </c>
      <c r="AE2179" s="3" t="s">
        <v>6151</v>
      </c>
      <c r="AF2179" s="3" t="s">
        <v>154</v>
      </c>
      <c r="AG2179" s="3" t="s">
        <v>154</v>
      </c>
      <c r="AH2179" s="3" t="s">
        <v>6478</v>
      </c>
      <c r="AI2179" s="3" t="s">
        <v>6482</v>
      </c>
      <c r="AJ2179" s="3" t="s">
        <v>6489</v>
      </c>
    </row>
    <row r="2180" spans="1:36" ht="15">
      <c r="A2180" s="10">
        <v>2283</v>
      </c>
      <c r="B2180" t="str">
        <f>IF(K2180="总计","",INDEX(主数据!A:AD,MATCH(J2180,主数据!A:A,0),9))</f>
        <v>华北大区公司</v>
      </c>
      <c r="C2180" t="str">
        <f>IF(K2180="","",INDEX(主数据!A:AD,MATCH(J2180,主数据!A:A,0),11))</f>
        <v>吴忠城区</v>
      </c>
      <c r="D2180" t="str">
        <f t="shared" si="136"/>
        <v>YC36其他费用直接录入</v>
      </c>
      <c r="E2180" s="13" t="str">
        <f t="shared" si="138"/>
        <v/>
      </c>
      <c r="F2180" s="13" t="str">
        <f>IF(E2180="","",IFERROR(IF(IF(K2180="","",INDEX(收费标合同信息维护!A:Q,MATCH(D2180,收费标合同信息维护!J:J,0),10))=D2180,"有","无"),"无"))</f>
        <v/>
      </c>
      <c r="G2180" s="13" t="str">
        <f t="shared" si="137"/>
        <v/>
      </c>
      <c r="H2180" s="13" t="str">
        <f t="shared" si="139"/>
        <v/>
      </c>
      <c r="I2180" s="13" t="str">
        <f>IF(G2180="","",IFERROR(IF(IF(K2180="","",INDEX(收费标合同信息维护!A:Q,MATCH(G2180,收费标合同信息维护!M:M,0),13))=G2180,"有","无"),"无"))</f>
        <v/>
      </c>
      <c r="J2180" s="3" t="s">
        <v>3579</v>
      </c>
      <c r="K2180" s="3" t="s">
        <v>6316</v>
      </c>
      <c r="L2180" s="3" t="s">
        <v>6544</v>
      </c>
      <c r="M2180" s="3" t="s">
        <v>6545</v>
      </c>
      <c r="N2180" s="3" t="s">
        <v>6477</v>
      </c>
      <c r="O2180" s="3" t="s">
        <v>6478</v>
      </c>
      <c r="P2180" s="3" t="s">
        <v>11171</v>
      </c>
      <c r="Q2180" s="3" t="s">
        <v>8993</v>
      </c>
      <c r="R2180" s="3" t="s">
        <v>6479</v>
      </c>
      <c r="S2180" s="3" t="s">
        <v>6480</v>
      </c>
      <c r="T2180" s="3" t="s">
        <v>9044</v>
      </c>
      <c r="U2180" s="3" t="s">
        <v>154</v>
      </c>
      <c r="V2180" s="3" t="s">
        <v>154</v>
      </c>
      <c r="W2180" s="3" t="s">
        <v>154</v>
      </c>
      <c r="X2180" s="3" t="s">
        <v>154</v>
      </c>
      <c r="Y2180" s="3" t="s">
        <v>154</v>
      </c>
      <c r="Z2180" s="3" t="s">
        <v>154</v>
      </c>
      <c r="AA2180" s="3" t="s">
        <v>154</v>
      </c>
      <c r="AB2180" s="3" t="s">
        <v>154</v>
      </c>
      <c r="AC2180" s="3" t="s">
        <v>154</v>
      </c>
      <c r="AD2180" s="3" t="s">
        <v>6151</v>
      </c>
      <c r="AE2180" s="3" t="s">
        <v>6151</v>
      </c>
      <c r="AF2180" s="3" t="s">
        <v>154</v>
      </c>
      <c r="AG2180" s="3" t="s">
        <v>154</v>
      </c>
      <c r="AH2180" s="3" t="s">
        <v>6478</v>
      </c>
      <c r="AI2180" s="3" t="s">
        <v>6482</v>
      </c>
      <c r="AJ2180" s="3" t="s">
        <v>6489</v>
      </c>
    </row>
    <row r="2181" spans="1:36" ht="15">
      <c r="A2181" s="10">
        <v>2284</v>
      </c>
      <c r="B2181" t="str">
        <f>IF(K2181="总计","",INDEX(主数据!A:AD,MATCH(J2181,主数据!A:A,0),9))</f>
        <v>华北大区公司</v>
      </c>
      <c r="C2181" t="str">
        <f>IF(K2181="","",INDEX(主数据!A:AD,MATCH(J2181,主数据!A:A,0),11))</f>
        <v>吴忠城区</v>
      </c>
      <c r="D2181" t="str">
        <f t="shared" si="136"/>
        <v>YC36代收代付其他费用直接录入5.00</v>
      </c>
      <c r="E2181" s="13" t="str">
        <f t="shared" si="138"/>
        <v>5.00</v>
      </c>
      <c r="F2181" s="13" t="str">
        <f>IF(E2181="","",IFERROR(IF(IF(K2181="","",INDEX(收费标合同信息维护!A:Q,MATCH(D2181,收费标合同信息维护!J:J,0),10))=D2181,"有","无"),"无"))</f>
        <v>无</v>
      </c>
      <c r="G2181" s="13" t="str">
        <f t="shared" si="137"/>
        <v/>
      </c>
      <c r="H2181" s="13" t="str">
        <f t="shared" si="139"/>
        <v/>
      </c>
      <c r="I2181" s="13" t="str">
        <f>IF(G2181="","",IFERROR(IF(IF(K2181="","",INDEX(收费标合同信息维护!A:Q,MATCH(G2181,收费标合同信息维护!M:M,0),13))=G2181,"有","无"),"无"))</f>
        <v/>
      </c>
      <c r="J2181" s="3" t="s">
        <v>3579</v>
      </c>
      <c r="K2181" s="3" t="s">
        <v>6316</v>
      </c>
      <c r="L2181" s="3" t="s">
        <v>6620</v>
      </c>
      <c r="M2181" s="3" t="s">
        <v>6621</v>
      </c>
      <c r="N2181" s="3" t="s">
        <v>6477</v>
      </c>
      <c r="O2181" s="3" t="s">
        <v>6478</v>
      </c>
      <c r="P2181" s="3" t="s">
        <v>11172</v>
      </c>
      <c r="Q2181" s="3" t="s">
        <v>8543</v>
      </c>
      <c r="R2181" s="3" t="s">
        <v>6479</v>
      </c>
      <c r="S2181" s="3" t="s">
        <v>6480</v>
      </c>
      <c r="T2181" s="3" t="s">
        <v>7025</v>
      </c>
      <c r="U2181" s="3" t="s">
        <v>6716</v>
      </c>
      <c r="V2181" s="3" t="s">
        <v>6744</v>
      </c>
      <c r="W2181" s="3" t="s">
        <v>154</v>
      </c>
      <c r="X2181" s="3" t="s">
        <v>154</v>
      </c>
      <c r="Y2181" s="3" t="s">
        <v>154</v>
      </c>
      <c r="Z2181" s="3" t="s">
        <v>154</v>
      </c>
      <c r="AA2181" s="3" t="s">
        <v>154</v>
      </c>
      <c r="AB2181" s="3" t="s">
        <v>154</v>
      </c>
      <c r="AC2181" s="3" t="s">
        <v>154</v>
      </c>
      <c r="AD2181" s="3" t="s">
        <v>6151</v>
      </c>
      <c r="AE2181" s="3" t="s">
        <v>6151</v>
      </c>
      <c r="AF2181" s="3" t="s">
        <v>154</v>
      </c>
      <c r="AG2181" s="3" t="s">
        <v>154</v>
      </c>
      <c r="AH2181" s="3" t="s">
        <v>6478</v>
      </c>
      <c r="AI2181" s="3" t="s">
        <v>6482</v>
      </c>
      <c r="AJ2181" s="3" t="s">
        <v>6421</v>
      </c>
    </row>
    <row r="2182" spans="1:36" ht="15">
      <c r="A2182" s="10">
        <v>2285</v>
      </c>
      <c r="B2182" t="str">
        <f>IF(K2182="总计","",INDEX(主数据!A:AD,MATCH(J2182,主数据!A:A,0),9))</f>
        <v>华北大区公司</v>
      </c>
      <c r="C2182" t="str">
        <f>IF(K2182="","",INDEX(主数据!A:AD,MATCH(J2182,主数据!A:A,0),11))</f>
        <v>吴忠城区</v>
      </c>
      <c r="D2182" t="str">
        <f t="shared" si="136"/>
        <v>YC36代收代付其他费用直接录入</v>
      </c>
      <c r="E2182" s="13" t="str">
        <f t="shared" si="138"/>
        <v/>
      </c>
      <c r="F2182" s="13" t="str">
        <f>IF(E2182="","",IFERROR(IF(IF(K2182="","",INDEX(收费标合同信息维护!A:Q,MATCH(D2182,收费标合同信息维护!J:J,0),10))=D2182,"有","无"),"无"))</f>
        <v/>
      </c>
      <c r="G2182" s="13" t="str">
        <f t="shared" si="137"/>
        <v/>
      </c>
      <c r="H2182" s="13" t="str">
        <f t="shared" si="139"/>
        <v/>
      </c>
      <c r="I2182" s="13" t="str">
        <f>IF(G2182="","",IFERROR(IF(IF(K2182="","",INDEX(收费标合同信息维护!A:Q,MATCH(G2182,收费标合同信息维护!M:M,0),13))=G2182,"有","无"),"无"))</f>
        <v/>
      </c>
      <c r="J2182" s="3" t="s">
        <v>3579</v>
      </c>
      <c r="K2182" s="3" t="s">
        <v>6316</v>
      </c>
      <c r="L2182" s="3" t="s">
        <v>6620</v>
      </c>
      <c r="M2182" s="3" t="s">
        <v>6621</v>
      </c>
      <c r="N2182" s="3" t="s">
        <v>6477</v>
      </c>
      <c r="O2182" s="3" t="s">
        <v>6478</v>
      </c>
      <c r="P2182" s="3" t="s">
        <v>11173</v>
      </c>
      <c r="Q2182" s="3" t="s">
        <v>6836</v>
      </c>
      <c r="R2182" s="3" t="s">
        <v>6479</v>
      </c>
      <c r="S2182" s="3" t="s">
        <v>6480</v>
      </c>
      <c r="T2182" s="3" t="s">
        <v>9044</v>
      </c>
      <c r="U2182" s="3" t="s">
        <v>6716</v>
      </c>
      <c r="V2182" s="3" t="s">
        <v>154</v>
      </c>
      <c r="W2182" s="3" t="s">
        <v>154</v>
      </c>
      <c r="X2182" s="3" t="s">
        <v>154</v>
      </c>
      <c r="Y2182" s="3" t="s">
        <v>154</v>
      </c>
      <c r="Z2182" s="3" t="s">
        <v>154</v>
      </c>
      <c r="AA2182" s="3" t="s">
        <v>154</v>
      </c>
      <c r="AB2182" s="3" t="s">
        <v>154</v>
      </c>
      <c r="AC2182" s="3" t="s">
        <v>154</v>
      </c>
      <c r="AD2182" s="3" t="s">
        <v>6151</v>
      </c>
      <c r="AE2182" s="3" t="s">
        <v>6151</v>
      </c>
      <c r="AF2182" s="3" t="s">
        <v>154</v>
      </c>
      <c r="AG2182" s="3" t="s">
        <v>154</v>
      </c>
      <c r="AH2182" s="3" t="s">
        <v>6478</v>
      </c>
      <c r="AI2182" s="3" t="s">
        <v>6482</v>
      </c>
      <c r="AJ2182" s="3" t="s">
        <v>6099</v>
      </c>
    </row>
    <row r="2183" spans="1:36" ht="30">
      <c r="A2183" s="10">
        <v>2286</v>
      </c>
      <c r="B2183" t="str">
        <f>IF(K2183="总计","",INDEX(主数据!A:AD,MATCH(J2183,主数据!A:A,0),9))</f>
        <v>华中大区公司</v>
      </c>
      <c r="C2183" t="str">
        <f>IF(K2183="","",INDEX(主数据!A:AD,MATCH(J2183,主数据!A:A,0),11))</f>
        <v>武汉南区</v>
      </c>
      <c r="D2183" t="str">
        <f t="shared" si="136"/>
        <v>WH19物业服务费标准方式8.00</v>
      </c>
      <c r="E2183" s="13" t="str">
        <f t="shared" si="138"/>
        <v>8.00</v>
      </c>
      <c r="F2183" s="13" t="str">
        <f>IF(E2183="","",IFERROR(IF(IF(K2183="","",INDEX(收费标合同信息维护!A:Q,MATCH(D2183,收费标合同信息维护!J:J,0),10))=D2183,"有","无"),"无"))</f>
        <v>无</v>
      </c>
      <c r="G2183" s="13" t="str">
        <f t="shared" si="137"/>
        <v/>
      </c>
      <c r="H2183" s="13" t="str">
        <f t="shared" si="139"/>
        <v/>
      </c>
      <c r="I2183" s="13" t="str">
        <f>IF(G2183="","",IFERROR(IF(IF(K2183="","",INDEX(收费标合同信息维护!A:Q,MATCH(G2183,收费标合同信息维护!M:M,0),13))=G2183,"有","无"),"无"))</f>
        <v/>
      </c>
      <c r="J2183" s="3" t="s">
        <v>2656</v>
      </c>
      <c r="K2183" s="3" t="s">
        <v>11174</v>
      </c>
      <c r="L2183" s="3" t="s">
        <v>6025</v>
      </c>
      <c r="M2183" s="3" t="s">
        <v>6026</v>
      </c>
      <c r="N2183" s="3" t="s">
        <v>6477</v>
      </c>
      <c r="O2183" s="3" t="s">
        <v>6478</v>
      </c>
      <c r="P2183" s="3" t="s">
        <v>11175</v>
      </c>
      <c r="Q2183" s="3" t="s">
        <v>11176</v>
      </c>
      <c r="R2183" s="3" t="s">
        <v>6484</v>
      </c>
      <c r="S2183" s="3" t="s">
        <v>6491</v>
      </c>
      <c r="T2183" s="3" t="s">
        <v>6481</v>
      </c>
      <c r="U2183" s="3" t="s">
        <v>6538</v>
      </c>
      <c r="V2183" s="3" t="s">
        <v>6851</v>
      </c>
      <c r="W2183" s="3" t="s">
        <v>154</v>
      </c>
      <c r="X2183" s="3" t="s">
        <v>154</v>
      </c>
      <c r="Y2183" s="3" t="s">
        <v>154</v>
      </c>
      <c r="Z2183" s="3" t="s">
        <v>154</v>
      </c>
      <c r="AA2183" s="3" t="s">
        <v>154</v>
      </c>
      <c r="AB2183" s="3" t="s">
        <v>154</v>
      </c>
      <c r="AC2183" s="3" t="s">
        <v>154</v>
      </c>
      <c r="AD2183" s="3" t="s">
        <v>6151</v>
      </c>
      <c r="AE2183" s="3" t="s">
        <v>6151</v>
      </c>
      <c r="AF2183" s="3" t="s">
        <v>154</v>
      </c>
      <c r="AG2183" s="3" t="s">
        <v>154</v>
      </c>
      <c r="AH2183" s="3" t="s">
        <v>6478</v>
      </c>
      <c r="AI2183" s="3" t="s">
        <v>6482</v>
      </c>
      <c r="AJ2183" s="3" t="s">
        <v>11177</v>
      </c>
    </row>
    <row r="2184" spans="1:36" ht="30">
      <c r="A2184" s="10">
        <v>2287</v>
      </c>
      <c r="B2184" t="str">
        <f>IF(K2184="总计","",INDEX(主数据!A:AD,MATCH(J2184,主数据!A:A,0),9))</f>
        <v>华中大区公司</v>
      </c>
      <c r="C2184" t="str">
        <f>IF(K2184="","",INDEX(主数据!A:AD,MATCH(J2184,主数据!A:A,0),11))</f>
        <v>武汉南区</v>
      </c>
      <c r="D2184" t="str">
        <f t="shared" si="136"/>
        <v>WH19物业服务费标准方式3.50</v>
      </c>
      <c r="E2184" s="13" t="str">
        <f t="shared" si="138"/>
        <v>3.50</v>
      </c>
      <c r="F2184" s="13" t="str">
        <f>IF(E2184="","",IFERROR(IF(IF(K2184="","",INDEX(收费标合同信息维护!A:Q,MATCH(D2184,收费标合同信息维护!J:J,0),10))=D2184,"有","无"),"无"))</f>
        <v>无</v>
      </c>
      <c r="G2184" s="13" t="str">
        <f t="shared" si="137"/>
        <v/>
      </c>
      <c r="H2184" s="13" t="str">
        <f t="shared" si="139"/>
        <v/>
      </c>
      <c r="I2184" s="13" t="str">
        <f>IF(G2184="","",IFERROR(IF(IF(K2184="","",INDEX(收费标合同信息维护!A:Q,MATCH(G2184,收费标合同信息维护!M:M,0),13))=G2184,"有","无"),"无"))</f>
        <v/>
      </c>
      <c r="J2184" s="3" t="s">
        <v>2656</v>
      </c>
      <c r="K2184" s="3" t="s">
        <v>11174</v>
      </c>
      <c r="L2184" s="3" t="s">
        <v>6025</v>
      </c>
      <c r="M2184" s="3" t="s">
        <v>6026</v>
      </c>
      <c r="N2184" s="3" t="s">
        <v>6477</v>
      </c>
      <c r="O2184" s="3" t="s">
        <v>6478</v>
      </c>
      <c r="P2184" s="3" t="s">
        <v>11178</v>
      </c>
      <c r="Q2184" s="3" t="s">
        <v>11179</v>
      </c>
      <c r="R2184" s="3" t="s">
        <v>6484</v>
      </c>
      <c r="S2184" s="3" t="s">
        <v>6491</v>
      </c>
      <c r="T2184" s="3" t="s">
        <v>6481</v>
      </c>
      <c r="U2184" s="3" t="s">
        <v>6538</v>
      </c>
      <c r="V2184" s="3" t="s">
        <v>6869</v>
      </c>
      <c r="W2184" s="3" t="s">
        <v>154</v>
      </c>
      <c r="X2184" s="3" t="s">
        <v>154</v>
      </c>
      <c r="Y2184" s="3" t="s">
        <v>154</v>
      </c>
      <c r="Z2184" s="3" t="s">
        <v>154</v>
      </c>
      <c r="AA2184" s="3" t="s">
        <v>154</v>
      </c>
      <c r="AB2184" s="3" t="s">
        <v>154</v>
      </c>
      <c r="AC2184" s="3" t="s">
        <v>154</v>
      </c>
      <c r="AD2184" s="3" t="s">
        <v>6151</v>
      </c>
      <c r="AE2184" s="3" t="s">
        <v>6151</v>
      </c>
      <c r="AF2184" s="3" t="s">
        <v>6040</v>
      </c>
      <c r="AG2184" s="3" t="s">
        <v>154</v>
      </c>
      <c r="AH2184" s="3" t="s">
        <v>6478</v>
      </c>
      <c r="AI2184" s="3" t="s">
        <v>6482</v>
      </c>
      <c r="AJ2184" s="3" t="s">
        <v>11180</v>
      </c>
    </row>
    <row r="2185" spans="1:36" ht="30">
      <c r="A2185" s="10">
        <v>2288</v>
      </c>
      <c r="B2185" t="str">
        <f>IF(K2185="总计","",INDEX(主数据!A:AD,MATCH(J2185,主数据!A:A,0),9))</f>
        <v>华中大区公司</v>
      </c>
      <c r="C2185" t="str">
        <f>IF(K2185="","",INDEX(主数据!A:AD,MATCH(J2185,主数据!A:A,0),11))</f>
        <v>武汉南区</v>
      </c>
      <c r="D2185" t="str">
        <f t="shared" si="136"/>
        <v>WH19自营停车费（固定）定额</v>
      </c>
      <c r="E2185" s="13" t="str">
        <f t="shared" si="138"/>
        <v/>
      </c>
      <c r="F2185" s="13" t="str">
        <f>IF(E2185="","",IFERROR(IF(IF(K2185="","",INDEX(收费标合同信息维护!A:Q,MATCH(D2185,收费标合同信息维护!J:J,0),10))=D2185,"有","无"),"无"))</f>
        <v/>
      </c>
      <c r="G2185" s="13" t="str">
        <f t="shared" si="137"/>
        <v>WH19自营停车费（固定）定额95.00</v>
      </c>
      <c r="H2185" s="13" t="str">
        <f t="shared" si="139"/>
        <v>95.00</v>
      </c>
      <c r="I2185" s="13" t="str">
        <f>IF(G2185="","",IFERROR(IF(IF(K2185="","",INDEX(收费标合同信息维护!A:Q,MATCH(G2185,收费标合同信息维护!M:M,0),13))=G2185,"有","无"),"无"))</f>
        <v>无</v>
      </c>
      <c r="J2185" s="3" t="s">
        <v>2656</v>
      </c>
      <c r="K2185" s="3" t="s">
        <v>11174</v>
      </c>
      <c r="L2185" s="3" t="s">
        <v>6714</v>
      </c>
      <c r="M2185" s="3" t="s">
        <v>6715</v>
      </c>
      <c r="N2185" s="3" t="s">
        <v>6477</v>
      </c>
      <c r="O2185" s="3" t="s">
        <v>6597</v>
      </c>
      <c r="P2185" s="3" t="s">
        <v>11181</v>
      </c>
      <c r="Q2185" s="3" t="s">
        <v>11182</v>
      </c>
      <c r="R2185" s="3" t="s">
        <v>6490</v>
      </c>
      <c r="S2185" s="3" t="s">
        <v>6491</v>
      </c>
      <c r="T2185" s="3" t="s">
        <v>6684</v>
      </c>
      <c r="U2185" s="3" t="s">
        <v>6716</v>
      </c>
      <c r="V2185" s="3" t="s">
        <v>154</v>
      </c>
      <c r="W2185" s="3" t="s">
        <v>9822</v>
      </c>
      <c r="X2185" s="3" t="s">
        <v>154</v>
      </c>
      <c r="Y2185" s="3" t="s">
        <v>154</v>
      </c>
      <c r="Z2185" s="3" t="s">
        <v>154</v>
      </c>
      <c r="AA2185" s="3" t="s">
        <v>154</v>
      </c>
      <c r="AB2185" s="3" t="s">
        <v>154</v>
      </c>
      <c r="AC2185" s="3" t="s">
        <v>154</v>
      </c>
      <c r="AD2185" s="3" t="s">
        <v>6151</v>
      </c>
      <c r="AE2185" s="3" t="s">
        <v>6151</v>
      </c>
      <c r="AF2185" s="3" t="s">
        <v>154</v>
      </c>
      <c r="AG2185" s="3" t="s">
        <v>154</v>
      </c>
      <c r="AH2185" s="3" t="s">
        <v>6478</v>
      </c>
      <c r="AI2185" s="3" t="s">
        <v>6482</v>
      </c>
      <c r="AJ2185" s="3" t="s">
        <v>11183</v>
      </c>
    </row>
    <row r="2186" spans="1:36" ht="30">
      <c r="A2186" s="10">
        <v>2289</v>
      </c>
      <c r="B2186" t="str">
        <f>IF(K2186="总计","",INDEX(主数据!A:AD,MATCH(J2186,主数据!A:A,0),9))</f>
        <v>华中大区公司</v>
      </c>
      <c r="C2186" t="str">
        <f>IF(K2186="","",INDEX(主数据!A:AD,MATCH(J2186,主数据!A:A,0),11))</f>
        <v>武汉南区</v>
      </c>
      <c r="D2186" t="str">
        <f t="shared" si="136"/>
        <v>WH19业委会委托停车管理费（固定）定额</v>
      </c>
      <c r="E2186" s="13" t="str">
        <f t="shared" si="138"/>
        <v/>
      </c>
      <c r="F2186" s="13" t="str">
        <f>IF(E2186="","",IFERROR(IF(IF(K2186="","",INDEX(收费标合同信息维护!A:Q,MATCH(D2186,收费标合同信息维护!J:J,0),10))=D2186,"有","无"),"无"))</f>
        <v/>
      </c>
      <c r="G2186" s="13" t="str">
        <f t="shared" si="137"/>
        <v>WH19业委会委托停车管理费（固定）定额95.00</v>
      </c>
      <c r="H2186" s="13" t="str">
        <f t="shared" si="139"/>
        <v>95.00</v>
      </c>
      <c r="I2186" s="13" t="str">
        <f>IF(G2186="","",IFERROR(IF(IF(K2186="","",INDEX(收费标合同信息维护!A:Q,MATCH(G2186,收费标合同信息维护!M:M,0),13))=G2186,"有","无"),"无"))</f>
        <v>无</v>
      </c>
      <c r="J2186" s="3" t="s">
        <v>2656</v>
      </c>
      <c r="K2186" s="3" t="s">
        <v>11174</v>
      </c>
      <c r="L2186" s="3" t="s">
        <v>7877</v>
      </c>
      <c r="M2186" s="3" t="s">
        <v>7878</v>
      </c>
      <c r="N2186" s="3" t="s">
        <v>6477</v>
      </c>
      <c r="O2186" s="3" t="s">
        <v>6478</v>
      </c>
      <c r="P2186" s="3" t="s">
        <v>11184</v>
      </c>
      <c r="Q2186" s="3" t="s">
        <v>9139</v>
      </c>
      <c r="R2186" s="3" t="s">
        <v>6490</v>
      </c>
      <c r="S2186" s="3" t="s">
        <v>6491</v>
      </c>
      <c r="T2186" s="3" t="s">
        <v>6590</v>
      </c>
      <c r="U2186" s="3" t="s">
        <v>6538</v>
      </c>
      <c r="V2186" s="3" t="s">
        <v>154</v>
      </c>
      <c r="W2186" s="3" t="s">
        <v>9822</v>
      </c>
      <c r="X2186" s="3" t="s">
        <v>154</v>
      </c>
      <c r="Y2186" s="3" t="s">
        <v>154</v>
      </c>
      <c r="Z2186" s="3" t="s">
        <v>154</v>
      </c>
      <c r="AA2186" s="3" t="s">
        <v>154</v>
      </c>
      <c r="AB2186" s="3" t="s">
        <v>154</v>
      </c>
      <c r="AC2186" s="3" t="s">
        <v>154</v>
      </c>
      <c r="AD2186" s="3" t="s">
        <v>6151</v>
      </c>
      <c r="AE2186" s="3" t="s">
        <v>6151</v>
      </c>
      <c r="AF2186" s="3" t="s">
        <v>154</v>
      </c>
      <c r="AG2186" s="3" t="s">
        <v>154</v>
      </c>
      <c r="AH2186" s="3" t="s">
        <v>6478</v>
      </c>
      <c r="AI2186" s="3" t="s">
        <v>6482</v>
      </c>
      <c r="AJ2186" s="3" t="s">
        <v>6489</v>
      </c>
    </row>
    <row r="2187" spans="1:36" ht="30">
      <c r="A2187" s="10">
        <v>2290</v>
      </c>
      <c r="B2187" t="str">
        <f>IF(K2187="总计","",INDEX(主数据!A:AD,MATCH(J2187,主数据!A:A,0),9))</f>
        <v>华中大区公司</v>
      </c>
      <c r="C2187" t="str">
        <f>IF(K2187="","",INDEX(主数据!A:AD,MATCH(J2187,主数据!A:A,0),11))</f>
        <v>武汉南区</v>
      </c>
      <c r="D2187" t="str">
        <f t="shared" si="136"/>
        <v>WH19电费标准方式0.98</v>
      </c>
      <c r="E2187" s="13" t="str">
        <f t="shared" si="138"/>
        <v>0.98</v>
      </c>
      <c r="F2187" s="13" t="str">
        <f>IF(E2187="","",IFERROR(IF(IF(K2187="","",INDEX(收费标合同信息维护!A:Q,MATCH(D2187,收费标合同信息维护!J:J,0),10))=D2187,"有","无"),"无"))</f>
        <v>无</v>
      </c>
      <c r="G2187" s="13" t="str">
        <f t="shared" si="137"/>
        <v/>
      </c>
      <c r="H2187" s="13" t="str">
        <f t="shared" si="139"/>
        <v/>
      </c>
      <c r="I2187" s="13" t="str">
        <f>IF(G2187="","",IFERROR(IF(IF(K2187="","",INDEX(收费标合同信息维护!A:Q,MATCH(G2187,收费标合同信息维护!M:M,0),13))=G2187,"有","无"),"无"))</f>
        <v/>
      </c>
      <c r="J2187" s="3" t="s">
        <v>2656</v>
      </c>
      <c r="K2187" s="3" t="s">
        <v>11174</v>
      </c>
      <c r="L2187" s="3" t="s">
        <v>6601</v>
      </c>
      <c r="M2187" s="3" t="s">
        <v>6602</v>
      </c>
      <c r="N2187" s="3" t="s">
        <v>6603</v>
      </c>
      <c r="O2187" s="3" t="s">
        <v>6478</v>
      </c>
      <c r="P2187" s="3" t="s">
        <v>11185</v>
      </c>
      <c r="Q2187" s="3" t="s">
        <v>7159</v>
      </c>
      <c r="R2187" s="3" t="s">
        <v>6484</v>
      </c>
      <c r="S2187" s="3" t="s">
        <v>6491</v>
      </c>
      <c r="T2187" s="3" t="s">
        <v>6481</v>
      </c>
      <c r="U2187" s="3" t="s">
        <v>6538</v>
      </c>
      <c r="V2187" s="3" t="s">
        <v>11186</v>
      </c>
      <c r="W2187" s="3" t="s">
        <v>154</v>
      </c>
      <c r="X2187" s="3" t="s">
        <v>154</v>
      </c>
      <c r="Y2187" s="3" t="s">
        <v>154</v>
      </c>
      <c r="Z2187" s="3" t="s">
        <v>154</v>
      </c>
      <c r="AA2187" s="3" t="s">
        <v>154</v>
      </c>
      <c r="AB2187" s="3" t="s">
        <v>154</v>
      </c>
      <c r="AC2187" s="3" t="s">
        <v>154</v>
      </c>
      <c r="AD2187" s="3" t="s">
        <v>6151</v>
      </c>
      <c r="AE2187" s="3" t="s">
        <v>6151</v>
      </c>
      <c r="AF2187" s="3" t="s">
        <v>154</v>
      </c>
      <c r="AG2187" s="3" t="s">
        <v>154</v>
      </c>
      <c r="AH2187" s="3" t="s">
        <v>6478</v>
      </c>
      <c r="AI2187" s="3" t="s">
        <v>6482</v>
      </c>
      <c r="AJ2187" s="3" t="s">
        <v>6489</v>
      </c>
    </row>
    <row r="2188" spans="1:36" ht="30">
      <c r="A2188" s="10">
        <v>2291</v>
      </c>
      <c r="B2188" t="str">
        <f>IF(K2188="总计","",INDEX(主数据!A:AD,MATCH(J2188,主数据!A:A,0),9))</f>
        <v>华中大区公司</v>
      </c>
      <c r="C2188" t="str">
        <f>IF(K2188="","",INDEX(主数据!A:AD,MATCH(J2188,主数据!A:A,0),11))</f>
        <v>武汉南区</v>
      </c>
      <c r="D2188" t="str">
        <f t="shared" si="136"/>
        <v>WH19自来水费（简易征收）标准方式3.49</v>
      </c>
      <c r="E2188" s="13" t="str">
        <f t="shared" si="138"/>
        <v>3.49</v>
      </c>
      <c r="F2188" s="13" t="str">
        <f>IF(E2188="","",IFERROR(IF(IF(K2188="","",INDEX(收费标合同信息维护!A:Q,MATCH(D2188,收费标合同信息维护!J:J,0),10))=D2188,"有","无"),"无"))</f>
        <v>无</v>
      </c>
      <c r="G2188" s="13" t="str">
        <f t="shared" si="137"/>
        <v/>
      </c>
      <c r="H2188" s="13" t="str">
        <f t="shared" si="139"/>
        <v/>
      </c>
      <c r="I2188" s="13" t="str">
        <f>IF(G2188="","",IFERROR(IF(IF(K2188="","",INDEX(收费标合同信息维护!A:Q,MATCH(G2188,收费标合同信息维护!M:M,0),13))=G2188,"有","无"),"无"))</f>
        <v/>
      </c>
      <c r="J2188" s="3" t="s">
        <v>2656</v>
      </c>
      <c r="K2188" s="3" t="s">
        <v>11174</v>
      </c>
      <c r="L2188" s="3" t="s">
        <v>6615</v>
      </c>
      <c r="M2188" s="3" t="s">
        <v>6616</v>
      </c>
      <c r="N2188" s="3" t="s">
        <v>6603</v>
      </c>
      <c r="O2188" s="3" t="s">
        <v>6478</v>
      </c>
      <c r="P2188" s="3" t="s">
        <v>11187</v>
      </c>
      <c r="Q2188" s="3" t="s">
        <v>6768</v>
      </c>
      <c r="R2188" s="3" t="s">
        <v>6484</v>
      </c>
      <c r="S2188" s="3" t="s">
        <v>6491</v>
      </c>
      <c r="T2188" s="3" t="s">
        <v>6481</v>
      </c>
      <c r="U2188" s="3" t="s">
        <v>6538</v>
      </c>
      <c r="V2188" s="3" t="s">
        <v>11188</v>
      </c>
      <c r="W2188" s="3" t="s">
        <v>154</v>
      </c>
      <c r="X2188" s="3" t="s">
        <v>154</v>
      </c>
      <c r="Y2188" s="3" t="s">
        <v>154</v>
      </c>
      <c r="Z2188" s="3" t="s">
        <v>154</v>
      </c>
      <c r="AA2188" s="3" t="s">
        <v>154</v>
      </c>
      <c r="AB2188" s="3" t="s">
        <v>154</v>
      </c>
      <c r="AC2188" s="3" t="s">
        <v>154</v>
      </c>
      <c r="AD2188" s="3" t="s">
        <v>6151</v>
      </c>
      <c r="AE2188" s="3" t="s">
        <v>6151</v>
      </c>
      <c r="AF2188" s="3" t="s">
        <v>154</v>
      </c>
      <c r="AG2188" s="3" t="s">
        <v>154</v>
      </c>
      <c r="AH2188" s="3" t="s">
        <v>6478</v>
      </c>
      <c r="AI2188" s="3" t="s">
        <v>6482</v>
      </c>
      <c r="AJ2188" s="3" t="s">
        <v>6489</v>
      </c>
    </row>
    <row r="2189" spans="1:36" ht="30">
      <c r="A2189" s="10">
        <v>2292</v>
      </c>
      <c r="B2189" t="str">
        <f>IF(K2189="总计","",INDEX(主数据!A:AD,MATCH(J2189,主数据!A:A,0),9))</f>
        <v>华中大区公司</v>
      </c>
      <c r="C2189" t="str">
        <f>IF(K2189="","",INDEX(主数据!A:AD,MATCH(J2189,主数据!A:A,0),11))</f>
        <v>武汉南区</v>
      </c>
      <c r="D2189" t="str">
        <f t="shared" si="136"/>
        <v>WH19自来水费（简易征收）标准方式2.47</v>
      </c>
      <c r="E2189" s="13" t="str">
        <f t="shared" si="138"/>
        <v>2.47</v>
      </c>
      <c r="F2189" s="13" t="str">
        <f>IF(E2189="","",IFERROR(IF(IF(K2189="","",INDEX(收费标合同信息维护!A:Q,MATCH(D2189,收费标合同信息维护!J:J,0),10))=D2189,"有","无"),"无"))</f>
        <v>无</v>
      </c>
      <c r="G2189" s="13" t="str">
        <f t="shared" si="137"/>
        <v/>
      </c>
      <c r="H2189" s="13" t="str">
        <f t="shared" si="139"/>
        <v/>
      </c>
      <c r="I2189" s="13" t="str">
        <f>IF(G2189="","",IFERROR(IF(IF(K2189="","",INDEX(收费标合同信息维护!A:Q,MATCH(G2189,收费标合同信息维护!M:M,0),13))=G2189,"有","无"),"无"))</f>
        <v/>
      </c>
      <c r="J2189" s="3" t="s">
        <v>2656</v>
      </c>
      <c r="K2189" s="3" t="s">
        <v>11174</v>
      </c>
      <c r="L2189" s="3" t="s">
        <v>6615</v>
      </c>
      <c r="M2189" s="3" t="s">
        <v>6616</v>
      </c>
      <c r="N2189" s="3" t="s">
        <v>6603</v>
      </c>
      <c r="O2189" s="3" t="s">
        <v>6478</v>
      </c>
      <c r="P2189" s="3" t="s">
        <v>11189</v>
      </c>
      <c r="Q2189" s="3" t="s">
        <v>6771</v>
      </c>
      <c r="R2189" s="3" t="s">
        <v>6484</v>
      </c>
      <c r="S2189" s="3" t="s">
        <v>6491</v>
      </c>
      <c r="T2189" s="3" t="s">
        <v>6481</v>
      </c>
      <c r="U2189" s="3" t="s">
        <v>6538</v>
      </c>
      <c r="V2189" s="3" t="s">
        <v>8404</v>
      </c>
      <c r="W2189" s="3" t="s">
        <v>154</v>
      </c>
      <c r="X2189" s="3" t="s">
        <v>154</v>
      </c>
      <c r="Y2189" s="3" t="s">
        <v>154</v>
      </c>
      <c r="Z2189" s="3" t="s">
        <v>154</v>
      </c>
      <c r="AA2189" s="3" t="s">
        <v>154</v>
      </c>
      <c r="AB2189" s="3" t="s">
        <v>154</v>
      </c>
      <c r="AC2189" s="3" t="s">
        <v>154</v>
      </c>
      <c r="AD2189" s="3" t="s">
        <v>6151</v>
      </c>
      <c r="AE2189" s="3" t="s">
        <v>6151</v>
      </c>
      <c r="AF2189" s="3" t="s">
        <v>154</v>
      </c>
      <c r="AG2189" s="3" t="s">
        <v>154</v>
      </c>
      <c r="AH2189" s="3" t="s">
        <v>6478</v>
      </c>
      <c r="AI2189" s="3" t="s">
        <v>6482</v>
      </c>
      <c r="AJ2189" s="3" t="s">
        <v>6489</v>
      </c>
    </row>
    <row r="2190" spans="1:36" ht="30">
      <c r="A2190" s="10">
        <v>2293</v>
      </c>
      <c r="B2190" t="str">
        <f>IF(K2190="总计","",INDEX(主数据!A:AD,MATCH(J2190,主数据!A:A,0),9))</f>
        <v>华中大区公司</v>
      </c>
      <c r="C2190" t="str">
        <f>IF(K2190="","",INDEX(主数据!A:AD,MATCH(J2190,主数据!A:A,0),11))</f>
        <v>武汉南区</v>
      </c>
      <c r="D2190" t="str">
        <f t="shared" si="136"/>
        <v>WH19空置物业费定额</v>
      </c>
      <c r="E2190" s="13" t="str">
        <f t="shared" si="138"/>
        <v/>
      </c>
      <c r="F2190" s="13" t="str">
        <f>IF(E2190="","",IFERROR(IF(IF(K2190="","",INDEX(收费标合同信息维护!A:Q,MATCH(D2190,收费标合同信息维护!J:J,0),10))=D2190,"有","无"),"无"))</f>
        <v/>
      </c>
      <c r="G2190" s="13" t="str">
        <f t="shared" si="137"/>
        <v>WH19空置物业费定额55883.73</v>
      </c>
      <c r="H2190" s="13" t="str">
        <f t="shared" si="139"/>
        <v>55883.73</v>
      </c>
      <c r="I2190" s="13" t="str">
        <f>IF(G2190="","",IFERROR(IF(IF(K2190="","",INDEX(收费标合同信息维护!A:Q,MATCH(G2190,收费标合同信息维护!M:M,0),13))=G2190,"有","无"),"无"))</f>
        <v>无</v>
      </c>
      <c r="J2190" s="3" t="s">
        <v>2656</v>
      </c>
      <c r="K2190" s="3" t="s">
        <v>11174</v>
      </c>
      <c r="L2190" s="3" t="s">
        <v>6580</v>
      </c>
      <c r="M2190" s="3" t="s">
        <v>6581</v>
      </c>
      <c r="N2190" s="3" t="s">
        <v>6477</v>
      </c>
      <c r="O2190" s="3" t="s">
        <v>6478</v>
      </c>
      <c r="P2190" s="3" t="s">
        <v>11190</v>
      </c>
      <c r="Q2190" s="3" t="s">
        <v>6589</v>
      </c>
      <c r="R2190" s="3" t="s">
        <v>6490</v>
      </c>
      <c r="S2190" s="3" t="s">
        <v>6491</v>
      </c>
      <c r="T2190" s="3" t="s">
        <v>6915</v>
      </c>
      <c r="U2190" s="3" t="s">
        <v>6487</v>
      </c>
      <c r="V2190" s="3" t="s">
        <v>154</v>
      </c>
      <c r="W2190" s="3" t="s">
        <v>11191</v>
      </c>
      <c r="X2190" s="3" t="s">
        <v>154</v>
      </c>
      <c r="Y2190" s="3" t="s">
        <v>154</v>
      </c>
      <c r="Z2190" s="3" t="s">
        <v>154</v>
      </c>
      <c r="AA2190" s="3" t="s">
        <v>154</v>
      </c>
      <c r="AB2190" s="3" t="s">
        <v>154</v>
      </c>
      <c r="AC2190" s="3" t="s">
        <v>154</v>
      </c>
      <c r="AD2190" s="3" t="s">
        <v>6151</v>
      </c>
      <c r="AE2190" s="3" t="s">
        <v>6151</v>
      </c>
      <c r="AF2190" s="3" t="s">
        <v>6040</v>
      </c>
      <c r="AG2190" s="3" t="s">
        <v>154</v>
      </c>
      <c r="AH2190" s="3" t="s">
        <v>6478</v>
      </c>
      <c r="AI2190" s="3" t="s">
        <v>6482</v>
      </c>
      <c r="AJ2190" s="3" t="s">
        <v>6033</v>
      </c>
    </row>
    <row r="2191" spans="1:36" ht="30">
      <c r="A2191" s="10">
        <v>2294</v>
      </c>
      <c r="B2191" t="str">
        <f>IF(K2191="总计","",INDEX(主数据!A:AD,MATCH(J2191,主数据!A:A,0),9))</f>
        <v>华中大区公司</v>
      </c>
      <c r="C2191" t="str">
        <f>IF(K2191="","",INDEX(主数据!A:AD,MATCH(J2191,主数据!A:A,0),11))</f>
        <v>武汉北区</v>
      </c>
      <c r="D2191" t="str">
        <f t="shared" si="136"/>
        <v>WH25物业服务费定额</v>
      </c>
      <c r="E2191" s="13" t="str">
        <f t="shared" si="138"/>
        <v/>
      </c>
      <c r="F2191" s="13" t="str">
        <f>IF(E2191="","",IFERROR(IF(IF(K2191="","",INDEX(收费标合同信息维护!A:Q,MATCH(D2191,收费标合同信息维护!J:J,0),10))=D2191,"有","无"),"无"))</f>
        <v/>
      </c>
      <c r="G2191" s="13" t="str">
        <f t="shared" si="137"/>
        <v>WH25物业服务费定额120095.00</v>
      </c>
      <c r="H2191" s="13" t="str">
        <f t="shared" si="139"/>
        <v>120095.00</v>
      </c>
      <c r="I2191" s="13" t="str">
        <f>IF(G2191="","",IFERROR(IF(IF(K2191="","",INDEX(收费标合同信息维护!A:Q,MATCH(G2191,收费标合同信息维护!M:M,0),13))=G2191,"有","无"),"无"))</f>
        <v>无</v>
      </c>
      <c r="J2191" s="3" t="s">
        <v>2548</v>
      </c>
      <c r="K2191" s="3" t="s">
        <v>11192</v>
      </c>
      <c r="L2191" s="3" t="s">
        <v>6025</v>
      </c>
      <c r="M2191" s="3" t="s">
        <v>6026</v>
      </c>
      <c r="N2191" s="3" t="s">
        <v>6477</v>
      </c>
      <c r="O2191" s="3" t="s">
        <v>6478</v>
      </c>
      <c r="P2191" s="3" t="s">
        <v>6721</v>
      </c>
      <c r="Q2191" s="3" t="s">
        <v>6721</v>
      </c>
      <c r="R2191" s="3" t="s">
        <v>6490</v>
      </c>
      <c r="S2191" s="3" t="s">
        <v>6491</v>
      </c>
      <c r="T2191" s="3" t="s">
        <v>11193</v>
      </c>
      <c r="U2191" s="3" t="s">
        <v>154</v>
      </c>
      <c r="V2191" s="3" t="s">
        <v>154</v>
      </c>
      <c r="W2191" s="3" t="s">
        <v>11194</v>
      </c>
      <c r="X2191" s="3" t="s">
        <v>154</v>
      </c>
      <c r="Y2191" s="3" t="s">
        <v>154</v>
      </c>
      <c r="Z2191" s="3" t="s">
        <v>154</v>
      </c>
      <c r="AA2191" s="3" t="s">
        <v>154</v>
      </c>
      <c r="AB2191" s="3" t="s">
        <v>154</v>
      </c>
      <c r="AC2191" s="3" t="s">
        <v>154</v>
      </c>
      <c r="AD2191" s="3" t="s">
        <v>6151</v>
      </c>
      <c r="AE2191" s="3" t="s">
        <v>6151</v>
      </c>
      <c r="AF2191" s="3" t="s">
        <v>154</v>
      </c>
      <c r="AG2191" s="3" t="s">
        <v>154</v>
      </c>
      <c r="AH2191" s="3" t="s">
        <v>6478</v>
      </c>
      <c r="AI2191" s="3" t="s">
        <v>6482</v>
      </c>
      <c r="AJ2191" s="3" t="s">
        <v>6489</v>
      </c>
    </row>
    <row r="2192" spans="1:36" ht="30">
      <c r="A2192" s="10">
        <v>2295</v>
      </c>
      <c r="B2192" t="str">
        <f>IF(K2192="总计","",INDEX(主数据!A:AD,MATCH(J2192,主数据!A:A,0),9))</f>
        <v>华中大区公司</v>
      </c>
      <c r="C2192" t="str">
        <f>IF(K2192="","",INDEX(主数据!A:AD,MATCH(J2192,主数据!A:A,0),11))</f>
        <v>武汉北区</v>
      </c>
      <c r="D2192" t="str">
        <f t="shared" si="136"/>
        <v>WH25物业服务费定额</v>
      </c>
      <c r="E2192" s="13" t="str">
        <f t="shared" si="138"/>
        <v/>
      </c>
      <c r="F2192" s="13" t="str">
        <f>IF(E2192="","",IFERROR(IF(IF(K2192="","",INDEX(收费标合同信息维护!A:Q,MATCH(D2192,收费标合同信息维护!J:J,0),10))=D2192,"有","无"),"无"))</f>
        <v/>
      </c>
      <c r="G2192" s="13" t="str">
        <f t="shared" si="137"/>
        <v>WH25物业服务费定额130795.00</v>
      </c>
      <c r="H2192" s="13" t="str">
        <f t="shared" si="139"/>
        <v>130795.00</v>
      </c>
      <c r="I2192" s="13" t="str">
        <f>IF(G2192="","",IFERROR(IF(IF(K2192="","",INDEX(收费标合同信息维护!A:Q,MATCH(G2192,收费标合同信息维护!M:M,0),13))=G2192,"有","无"),"无"))</f>
        <v>无</v>
      </c>
      <c r="J2192" s="3" t="s">
        <v>2548</v>
      </c>
      <c r="K2192" s="3" t="s">
        <v>11192</v>
      </c>
      <c r="L2192" s="3" t="s">
        <v>6025</v>
      </c>
      <c r="M2192" s="3" t="s">
        <v>6026</v>
      </c>
      <c r="N2192" s="3" t="s">
        <v>6477</v>
      </c>
      <c r="O2192" s="3" t="s">
        <v>6478</v>
      </c>
      <c r="P2192" s="3" t="s">
        <v>6683</v>
      </c>
      <c r="Q2192" s="3" t="s">
        <v>11195</v>
      </c>
      <c r="R2192" s="3" t="s">
        <v>6490</v>
      </c>
      <c r="S2192" s="3" t="s">
        <v>6491</v>
      </c>
      <c r="T2192" s="3" t="s">
        <v>11196</v>
      </c>
      <c r="U2192" s="3" t="s">
        <v>154</v>
      </c>
      <c r="V2192" s="3" t="s">
        <v>154</v>
      </c>
      <c r="W2192" s="3" t="s">
        <v>11197</v>
      </c>
      <c r="X2192" s="3" t="s">
        <v>154</v>
      </c>
      <c r="Y2192" s="3" t="s">
        <v>154</v>
      </c>
      <c r="Z2192" s="3" t="s">
        <v>154</v>
      </c>
      <c r="AA2192" s="3" t="s">
        <v>154</v>
      </c>
      <c r="AB2192" s="3" t="s">
        <v>154</v>
      </c>
      <c r="AC2192" s="3" t="s">
        <v>154</v>
      </c>
      <c r="AD2192" s="3" t="s">
        <v>6151</v>
      </c>
      <c r="AE2192" s="3" t="s">
        <v>6151</v>
      </c>
      <c r="AF2192" s="3" t="s">
        <v>154</v>
      </c>
      <c r="AG2192" s="3" t="s">
        <v>154</v>
      </c>
      <c r="AH2192" s="3" t="s">
        <v>6478</v>
      </c>
      <c r="AI2192" s="3" t="s">
        <v>6482</v>
      </c>
      <c r="AJ2192" s="3" t="s">
        <v>6489</v>
      </c>
    </row>
    <row r="2193" spans="1:36" ht="30">
      <c r="A2193" s="10">
        <v>2296</v>
      </c>
      <c r="B2193" t="str">
        <f>IF(K2193="总计","",INDEX(主数据!A:AD,MATCH(J2193,主数据!A:A,0),9))</f>
        <v>华中大区公司</v>
      </c>
      <c r="C2193" t="str">
        <f>IF(K2193="","",INDEX(主数据!A:AD,MATCH(J2193,主数据!A:A,0),11))</f>
        <v>武汉北区</v>
      </c>
      <c r="D2193" t="str">
        <f t="shared" si="136"/>
        <v>WH25销售中心物业费直接录入</v>
      </c>
      <c r="E2193" s="13" t="str">
        <f t="shared" si="138"/>
        <v/>
      </c>
      <c r="F2193" s="13" t="str">
        <f>IF(E2193="","",IFERROR(IF(IF(K2193="","",INDEX(收费标合同信息维护!A:Q,MATCH(D2193,收费标合同信息维护!J:J,0),10))=D2193,"有","无"),"无"))</f>
        <v/>
      </c>
      <c r="G2193" s="13" t="str">
        <f t="shared" si="137"/>
        <v/>
      </c>
      <c r="H2193" s="13" t="str">
        <f t="shared" si="139"/>
        <v/>
      </c>
      <c r="I2193" s="13" t="str">
        <f>IF(G2193="","",IFERROR(IF(IF(K2193="","",INDEX(收费标合同信息维护!A:Q,MATCH(G2193,收费标合同信息维护!M:M,0),13))=G2193,"有","无"),"无"))</f>
        <v/>
      </c>
      <c r="J2193" s="3" t="s">
        <v>2548</v>
      </c>
      <c r="K2193" s="3" t="s">
        <v>11192</v>
      </c>
      <c r="L2193" s="3" t="s">
        <v>6638</v>
      </c>
      <c r="M2193" s="3" t="s">
        <v>6639</v>
      </c>
      <c r="N2193" s="3" t="s">
        <v>6477</v>
      </c>
      <c r="O2193" s="3" t="s">
        <v>6478</v>
      </c>
      <c r="P2193" s="3" t="s">
        <v>7354</v>
      </c>
      <c r="Q2193" s="3" t="s">
        <v>11198</v>
      </c>
      <c r="R2193" s="3" t="s">
        <v>6479</v>
      </c>
      <c r="S2193" s="3" t="s">
        <v>6480</v>
      </c>
      <c r="T2193" s="3" t="s">
        <v>6493</v>
      </c>
      <c r="U2193" s="3" t="s">
        <v>154</v>
      </c>
      <c r="V2193" s="3" t="s">
        <v>154</v>
      </c>
      <c r="W2193" s="3" t="s">
        <v>154</v>
      </c>
      <c r="X2193" s="3" t="s">
        <v>154</v>
      </c>
      <c r="Y2193" s="3" t="s">
        <v>154</v>
      </c>
      <c r="Z2193" s="3" t="s">
        <v>154</v>
      </c>
      <c r="AA2193" s="3" t="s">
        <v>154</v>
      </c>
      <c r="AB2193" s="3" t="s">
        <v>154</v>
      </c>
      <c r="AC2193" s="3" t="s">
        <v>154</v>
      </c>
      <c r="AD2193" s="3" t="s">
        <v>6151</v>
      </c>
      <c r="AE2193" s="3" t="s">
        <v>6151</v>
      </c>
      <c r="AF2193" s="3" t="s">
        <v>154</v>
      </c>
      <c r="AG2193" s="3" t="s">
        <v>154</v>
      </c>
      <c r="AH2193" s="3" t="s">
        <v>6478</v>
      </c>
      <c r="AI2193" s="3" t="s">
        <v>6482</v>
      </c>
      <c r="AJ2193" s="3" t="s">
        <v>6489</v>
      </c>
    </row>
    <row r="2194" spans="1:36" ht="30">
      <c r="A2194" s="10">
        <v>2297</v>
      </c>
      <c r="B2194" t="str">
        <f>IF(K2194="总计","",INDEX(主数据!A:AD,MATCH(J2194,主数据!A:A,0),9))</f>
        <v>华中大区公司</v>
      </c>
      <c r="C2194" t="str">
        <f>IF(K2194="","",INDEX(主数据!A:AD,MATCH(J2194,主数据!A:A,0),11))</f>
        <v>武汉北区</v>
      </c>
      <c r="D2194" t="str">
        <f t="shared" si="136"/>
        <v>WH25销售中心物业费定额</v>
      </c>
      <c r="E2194" s="13" t="str">
        <f t="shared" si="138"/>
        <v/>
      </c>
      <c r="F2194" s="13" t="str">
        <f>IF(E2194="","",IFERROR(IF(IF(K2194="","",INDEX(收费标合同信息维护!A:Q,MATCH(D2194,收费标合同信息维护!J:J,0),10))=D2194,"有","无"),"无"))</f>
        <v/>
      </c>
      <c r="G2194" s="13" t="str">
        <f t="shared" si="137"/>
        <v>WH25销售中心物业费定额125151.00</v>
      </c>
      <c r="H2194" s="13" t="str">
        <f t="shared" si="139"/>
        <v>125151.00</v>
      </c>
      <c r="I2194" s="13" t="str">
        <f>IF(G2194="","",IFERROR(IF(IF(K2194="","",INDEX(收费标合同信息维护!A:Q,MATCH(G2194,收费标合同信息维护!M:M,0),13))=G2194,"有","无"),"无"))</f>
        <v>无</v>
      </c>
      <c r="J2194" s="3" t="s">
        <v>2548</v>
      </c>
      <c r="K2194" s="3" t="s">
        <v>11192</v>
      </c>
      <c r="L2194" s="3" t="s">
        <v>6638</v>
      </c>
      <c r="M2194" s="3" t="s">
        <v>6639</v>
      </c>
      <c r="N2194" s="3" t="s">
        <v>6477</v>
      </c>
      <c r="O2194" s="3" t="s">
        <v>6478</v>
      </c>
      <c r="P2194" s="3" t="s">
        <v>7517</v>
      </c>
      <c r="Q2194" s="3" t="s">
        <v>11199</v>
      </c>
      <c r="R2194" s="3" t="s">
        <v>6490</v>
      </c>
      <c r="S2194" s="3" t="s">
        <v>6491</v>
      </c>
      <c r="T2194" s="3" t="s">
        <v>7364</v>
      </c>
      <c r="U2194" s="3" t="s">
        <v>154</v>
      </c>
      <c r="V2194" s="3" t="s">
        <v>154</v>
      </c>
      <c r="W2194" s="3" t="s">
        <v>11200</v>
      </c>
      <c r="X2194" s="3" t="s">
        <v>154</v>
      </c>
      <c r="Y2194" s="3" t="s">
        <v>154</v>
      </c>
      <c r="Z2194" s="3" t="s">
        <v>154</v>
      </c>
      <c r="AA2194" s="3" t="s">
        <v>154</v>
      </c>
      <c r="AB2194" s="3" t="s">
        <v>154</v>
      </c>
      <c r="AC2194" s="3" t="s">
        <v>154</v>
      </c>
      <c r="AD2194" s="3" t="s">
        <v>6151</v>
      </c>
      <c r="AE2194" s="3" t="s">
        <v>6151</v>
      </c>
      <c r="AF2194" s="3" t="s">
        <v>154</v>
      </c>
      <c r="AG2194" s="3" t="s">
        <v>154</v>
      </c>
      <c r="AH2194" s="3" t="s">
        <v>6478</v>
      </c>
      <c r="AI2194" s="3" t="s">
        <v>6482</v>
      </c>
      <c r="AJ2194" s="3" t="s">
        <v>6489</v>
      </c>
    </row>
    <row r="2195" spans="1:36" ht="30">
      <c r="A2195" s="10">
        <v>2298</v>
      </c>
      <c r="B2195" t="str">
        <f>IF(K2195="总计","",INDEX(主数据!A:AD,MATCH(J2195,主数据!A:A,0),9))</f>
        <v>华中大区公司</v>
      </c>
      <c r="C2195" t="str">
        <f>IF(K2195="","",INDEX(主数据!A:AD,MATCH(J2195,主数据!A:A,0),11))</f>
        <v>武汉北区</v>
      </c>
      <c r="D2195" t="str">
        <f t="shared" si="136"/>
        <v>WH25销售中心物业费定额</v>
      </c>
      <c r="E2195" s="13" t="str">
        <f t="shared" si="138"/>
        <v/>
      </c>
      <c r="F2195" s="13" t="str">
        <f>IF(E2195="","",IFERROR(IF(IF(K2195="","",INDEX(收费标合同信息维护!A:Q,MATCH(D2195,收费标合同信息维护!J:J,0),10))=D2195,"有","无"),"无"))</f>
        <v/>
      </c>
      <c r="G2195" s="13" t="str">
        <f t="shared" si="137"/>
        <v>WH25销售中心物业费定额126586.00</v>
      </c>
      <c r="H2195" s="13" t="str">
        <f t="shared" si="139"/>
        <v>126586.00</v>
      </c>
      <c r="I2195" s="13" t="str">
        <f>IF(G2195="","",IFERROR(IF(IF(K2195="","",INDEX(收费标合同信息维护!A:Q,MATCH(G2195,收费标合同信息维护!M:M,0),13))=G2195,"有","无"),"无"))</f>
        <v>无</v>
      </c>
      <c r="J2195" s="3" t="s">
        <v>2548</v>
      </c>
      <c r="K2195" s="3" t="s">
        <v>11192</v>
      </c>
      <c r="L2195" s="3" t="s">
        <v>6638</v>
      </c>
      <c r="M2195" s="3" t="s">
        <v>6639</v>
      </c>
      <c r="N2195" s="3" t="s">
        <v>6477</v>
      </c>
      <c r="O2195" s="3" t="s">
        <v>6478</v>
      </c>
      <c r="P2195" s="3" t="s">
        <v>7519</v>
      </c>
      <c r="Q2195" s="3" t="s">
        <v>8141</v>
      </c>
      <c r="R2195" s="3" t="s">
        <v>6490</v>
      </c>
      <c r="S2195" s="3" t="s">
        <v>6491</v>
      </c>
      <c r="T2195" s="3" t="s">
        <v>6537</v>
      </c>
      <c r="U2195" s="3" t="s">
        <v>6511</v>
      </c>
      <c r="V2195" s="3" t="s">
        <v>154</v>
      </c>
      <c r="W2195" s="3" t="s">
        <v>11201</v>
      </c>
      <c r="X2195" s="3" t="s">
        <v>154</v>
      </c>
      <c r="Y2195" s="3" t="s">
        <v>154</v>
      </c>
      <c r="Z2195" s="3" t="s">
        <v>154</v>
      </c>
      <c r="AA2195" s="3" t="s">
        <v>154</v>
      </c>
      <c r="AB2195" s="3" t="s">
        <v>154</v>
      </c>
      <c r="AC2195" s="3" t="s">
        <v>154</v>
      </c>
      <c r="AD2195" s="3" t="s">
        <v>6151</v>
      </c>
      <c r="AE2195" s="3" t="s">
        <v>6151</v>
      </c>
      <c r="AF2195" s="3" t="s">
        <v>6040</v>
      </c>
      <c r="AG2195" s="3" t="s">
        <v>154</v>
      </c>
      <c r="AH2195" s="3" t="s">
        <v>6478</v>
      </c>
      <c r="AI2195" s="3" t="s">
        <v>6482</v>
      </c>
      <c r="AJ2195" s="3" t="s">
        <v>6033</v>
      </c>
    </row>
    <row r="2196" spans="1:36" ht="15">
      <c r="A2196" s="10">
        <v>2299</v>
      </c>
      <c r="B2196" t="str">
        <f>IF(K2196="总计","",INDEX(主数据!A:AD,MATCH(J2196,主数据!A:A,0),9))</f>
        <v>华中大区公司</v>
      </c>
      <c r="C2196" t="str">
        <f>IF(K2196="","",INDEX(主数据!A:AD,MATCH(J2196,主数据!A:A,0),11))</f>
        <v>襄阳城区</v>
      </c>
      <c r="D2196" t="str">
        <f t="shared" si="136"/>
        <v>WH31物业服务费标准方式2.90</v>
      </c>
      <c r="E2196" s="13" t="str">
        <f t="shared" si="138"/>
        <v>2.90</v>
      </c>
      <c r="F2196" s="13" t="str">
        <f>IF(E2196="","",IFERROR(IF(IF(K2196="","",INDEX(收费标合同信息维护!A:Q,MATCH(D2196,收费标合同信息维护!J:J,0),10))=D2196,"有","无"),"无"))</f>
        <v>无</v>
      </c>
      <c r="G2196" s="13" t="str">
        <f t="shared" si="137"/>
        <v/>
      </c>
      <c r="H2196" s="13" t="str">
        <f t="shared" si="139"/>
        <v/>
      </c>
      <c r="I2196" s="13" t="str">
        <f>IF(G2196="","",IFERROR(IF(IF(K2196="","",INDEX(收费标合同信息维护!A:Q,MATCH(G2196,收费标合同信息维护!M:M,0),13))=G2196,"有","无"),"无"))</f>
        <v/>
      </c>
      <c r="J2196" s="3" t="s">
        <v>3237</v>
      </c>
      <c r="K2196" s="3" t="s">
        <v>11202</v>
      </c>
      <c r="L2196" s="3" t="s">
        <v>6025</v>
      </c>
      <c r="M2196" s="3" t="s">
        <v>6026</v>
      </c>
      <c r="N2196" s="3" t="s">
        <v>6477</v>
      </c>
      <c r="O2196" s="3" t="s">
        <v>6478</v>
      </c>
      <c r="P2196" s="3" t="s">
        <v>11203</v>
      </c>
      <c r="Q2196" s="3" t="s">
        <v>10369</v>
      </c>
      <c r="R2196" s="3" t="s">
        <v>6484</v>
      </c>
      <c r="S2196" s="3" t="s">
        <v>6491</v>
      </c>
      <c r="T2196" s="3" t="s">
        <v>9397</v>
      </c>
      <c r="U2196" s="3" t="s">
        <v>154</v>
      </c>
      <c r="V2196" s="3" t="s">
        <v>8666</v>
      </c>
      <c r="W2196" s="3" t="s">
        <v>154</v>
      </c>
      <c r="X2196" s="3" t="s">
        <v>154</v>
      </c>
      <c r="Y2196" s="3" t="s">
        <v>154</v>
      </c>
      <c r="Z2196" s="3" t="s">
        <v>154</v>
      </c>
      <c r="AA2196" s="3" t="s">
        <v>154</v>
      </c>
      <c r="AB2196" s="3" t="s">
        <v>154</v>
      </c>
      <c r="AC2196" s="3" t="s">
        <v>154</v>
      </c>
      <c r="AD2196" s="3" t="s">
        <v>6151</v>
      </c>
      <c r="AE2196" s="3" t="s">
        <v>6151</v>
      </c>
      <c r="AF2196" s="3" t="s">
        <v>6040</v>
      </c>
      <c r="AG2196" s="3" t="s">
        <v>154</v>
      </c>
      <c r="AH2196" s="3" t="s">
        <v>6478</v>
      </c>
      <c r="AI2196" s="3" t="s">
        <v>6482</v>
      </c>
      <c r="AJ2196" s="3" t="s">
        <v>6210</v>
      </c>
    </row>
    <row r="2197" spans="1:36" ht="15">
      <c r="A2197" s="10">
        <v>2300</v>
      </c>
      <c r="B2197" t="str">
        <f>IF(K2197="总计","",INDEX(主数据!A:AD,MATCH(J2197,主数据!A:A,0),9))</f>
        <v>华中大区公司</v>
      </c>
      <c r="C2197" t="str">
        <f>IF(K2197="","",INDEX(主数据!A:AD,MATCH(J2197,主数据!A:A,0),11))</f>
        <v>襄阳城区</v>
      </c>
      <c r="D2197" t="str">
        <f t="shared" si="136"/>
        <v>WH31物业服务费标准方式1.40</v>
      </c>
      <c r="E2197" s="13" t="str">
        <f t="shared" si="138"/>
        <v>1.40</v>
      </c>
      <c r="F2197" s="13" t="str">
        <f>IF(E2197="","",IFERROR(IF(IF(K2197="","",INDEX(收费标合同信息维护!A:Q,MATCH(D2197,收费标合同信息维护!J:J,0),10))=D2197,"有","无"),"无"))</f>
        <v>无</v>
      </c>
      <c r="G2197" s="13" t="str">
        <f t="shared" si="137"/>
        <v>WH31物业服务费标准方式1.40</v>
      </c>
      <c r="H2197" s="13" t="str">
        <f t="shared" si="139"/>
        <v>1.40</v>
      </c>
      <c r="I2197" s="13" t="str">
        <f>IF(G2197="","",IFERROR(IF(IF(K2197="","",INDEX(收费标合同信息维护!A:Q,MATCH(G2197,收费标合同信息维护!M:M,0),13))=G2197,"有","无"),"无"))</f>
        <v>无</v>
      </c>
      <c r="J2197" s="3" t="s">
        <v>3237</v>
      </c>
      <c r="K2197" s="3" t="s">
        <v>11202</v>
      </c>
      <c r="L2197" s="3" t="s">
        <v>6025</v>
      </c>
      <c r="M2197" s="3" t="s">
        <v>6026</v>
      </c>
      <c r="N2197" s="3" t="s">
        <v>6477</v>
      </c>
      <c r="O2197" s="3" t="s">
        <v>6478</v>
      </c>
      <c r="P2197" s="3" t="s">
        <v>11204</v>
      </c>
      <c r="Q2197" s="3" t="s">
        <v>11205</v>
      </c>
      <c r="R2197" s="3" t="s">
        <v>6484</v>
      </c>
      <c r="S2197" s="3" t="s">
        <v>6491</v>
      </c>
      <c r="T2197" s="3" t="s">
        <v>9397</v>
      </c>
      <c r="U2197" s="3" t="s">
        <v>154</v>
      </c>
      <c r="V2197" s="3" t="s">
        <v>9083</v>
      </c>
      <c r="W2197" s="3" t="s">
        <v>9083</v>
      </c>
      <c r="X2197" s="3" t="s">
        <v>154</v>
      </c>
      <c r="Y2197" s="3" t="s">
        <v>154</v>
      </c>
      <c r="Z2197" s="3" t="s">
        <v>154</v>
      </c>
      <c r="AA2197" s="3" t="s">
        <v>154</v>
      </c>
      <c r="AB2197" s="3" t="s">
        <v>154</v>
      </c>
      <c r="AC2197" s="3" t="s">
        <v>154</v>
      </c>
      <c r="AD2197" s="3" t="s">
        <v>6151</v>
      </c>
      <c r="AE2197" s="3" t="s">
        <v>6151</v>
      </c>
      <c r="AF2197" s="3" t="s">
        <v>6040</v>
      </c>
      <c r="AG2197" s="3" t="s">
        <v>154</v>
      </c>
      <c r="AH2197" s="3" t="s">
        <v>6478</v>
      </c>
      <c r="AI2197" s="3" t="s">
        <v>6482</v>
      </c>
      <c r="AJ2197" s="3" t="s">
        <v>11206</v>
      </c>
    </row>
    <row r="2198" spans="1:36" ht="15">
      <c r="A2198" s="10">
        <v>2301</v>
      </c>
      <c r="B2198" t="str">
        <f>IF(K2198="总计","",INDEX(主数据!A:AD,MATCH(J2198,主数据!A:A,0),9))</f>
        <v>华中大区公司</v>
      </c>
      <c r="C2198" t="str">
        <f>IF(K2198="","",INDEX(主数据!A:AD,MATCH(J2198,主数据!A:A,0),11))</f>
        <v>襄阳城区</v>
      </c>
      <c r="D2198" t="str">
        <f t="shared" si="136"/>
        <v>WH31物业服务费标准方式3.00</v>
      </c>
      <c r="E2198" s="13" t="str">
        <f t="shared" si="138"/>
        <v>3.00</v>
      </c>
      <c r="F2198" s="13" t="str">
        <f>IF(E2198="","",IFERROR(IF(IF(K2198="","",INDEX(收费标合同信息维护!A:Q,MATCH(D2198,收费标合同信息维护!J:J,0),10))=D2198,"有","无"),"无"))</f>
        <v>无</v>
      </c>
      <c r="G2198" s="13" t="str">
        <f t="shared" si="137"/>
        <v/>
      </c>
      <c r="H2198" s="13" t="str">
        <f t="shared" si="139"/>
        <v/>
      </c>
      <c r="I2198" s="13" t="str">
        <f>IF(G2198="","",IFERROR(IF(IF(K2198="","",INDEX(收费标合同信息维护!A:Q,MATCH(G2198,收费标合同信息维护!M:M,0),13))=G2198,"有","无"),"无"))</f>
        <v/>
      </c>
      <c r="J2198" s="3" t="s">
        <v>3237</v>
      </c>
      <c r="K2198" s="3" t="s">
        <v>11202</v>
      </c>
      <c r="L2198" s="3" t="s">
        <v>6025</v>
      </c>
      <c r="M2198" s="3" t="s">
        <v>6026</v>
      </c>
      <c r="N2198" s="3" t="s">
        <v>6477</v>
      </c>
      <c r="O2198" s="3" t="s">
        <v>6478</v>
      </c>
      <c r="P2198" s="3" t="s">
        <v>11207</v>
      </c>
      <c r="Q2198" s="3" t="s">
        <v>11208</v>
      </c>
      <c r="R2198" s="3" t="s">
        <v>6484</v>
      </c>
      <c r="S2198" s="3" t="s">
        <v>6491</v>
      </c>
      <c r="T2198" s="3" t="s">
        <v>6496</v>
      </c>
      <c r="U2198" s="3" t="s">
        <v>154</v>
      </c>
      <c r="V2198" s="3" t="s">
        <v>6672</v>
      </c>
      <c r="W2198" s="3" t="s">
        <v>154</v>
      </c>
      <c r="X2198" s="3" t="s">
        <v>154</v>
      </c>
      <c r="Y2198" s="3" t="s">
        <v>154</v>
      </c>
      <c r="Z2198" s="3" t="s">
        <v>154</v>
      </c>
      <c r="AA2198" s="3" t="s">
        <v>154</v>
      </c>
      <c r="AB2198" s="3" t="s">
        <v>154</v>
      </c>
      <c r="AC2198" s="3" t="s">
        <v>154</v>
      </c>
      <c r="AD2198" s="3" t="s">
        <v>6151</v>
      </c>
      <c r="AE2198" s="3" t="s">
        <v>6151</v>
      </c>
      <c r="AF2198" s="3" t="s">
        <v>6040</v>
      </c>
      <c r="AG2198" s="3" t="s">
        <v>154</v>
      </c>
      <c r="AH2198" s="3" t="s">
        <v>6478</v>
      </c>
      <c r="AI2198" s="3" t="s">
        <v>6482</v>
      </c>
      <c r="AJ2198" s="3" t="s">
        <v>18177</v>
      </c>
    </row>
    <row r="2199" spans="1:36" ht="15">
      <c r="A2199" s="10">
        <v>2302</v>
      </c>
      <c r="B2199" t="str">
        <f>IF(K2199="总计","",INDEX(主数据!A:AD,MATCH(J2199,主数据!A:A,0),9))</f>
        <v>华中大区公司</v>
      </c>
      <c r="C2199" t="str">
        <f>IF(K2199="","",INDEX(主数据!A:AD,MATCH(J2199,主数据!A:A,0),11))</f>
        <v>襄阳城区</v>
      </c>
      <c r="D2199" t="str">
        <f t="shared" si="136"/>
        <v>WH31物业服务费标准方式5.40</v>
      </c>
      <c r="E2199" s="13" t="str">
        <f t="shared" si="138"/>
        <v>5.40</v>
      </c>
      <c r="F2199" s="13" t="str">
        <f>IF(E2199="","",IFERROR(IF(IF(K2199="","",INDEX(收费标合同信息维护!A:Q,MATCH(D2199,收费标合同信息维护!J:J,0),10))=D2199,"有","无"),"无"))</f>
        <v>无</v>
      </c>
      <c r="G2199" s="13" t="str">
        <f t="shared" si="137"/>
        <v/>
      </c>
      <c r="H2199" s="13" t="str">
        <f t="shared" si="139"/>
        <v/>
      </c>
      <c r="I2199" s="13" t="str">
        <f>IF(G2199="","",IFERROR(IF(IF(K2199="","",INDEX(收费标合同信息维护!A:Q,MATCH(G2199,收费标合同信息维护!M:M,0),13))=G2199,"有","无"),"无"))</f>
        <v/>
      </c>
      <c r="J2199" s="3" t="s">
        <v>3237</v>
      </c>
      <c r="K2199" s="3" t="s">
        <v>11202</v>
      </c>
      <c r="L2199" s="3" t="s">
        <v>6025</v>
      </c>
      <c r="M2199" s="3" t="s">
        <v>6026</v>
      </c>
      <c r="N2199" s="3" t="s">
        <v>6477</v>
      </c>
      <c r="O2199" s="3" t="s">
        <v>6478</v>
      </c>
      <c r="P2199" s="3" t="s">
        <v>11175</v>
      </c>
      <c r="Q2199" s="3" t="s">
        <v>6677</v>
      </c>
      <c r="R2199" s="3" t="s">
        <v>6484</v>
      </c>
      <c r="S2199" s="3" t="s">
        <v>6491</v>
      </c>
      <c r="T2199" s="3" t="s">
        <v>8393</v>
      </c>
      <c r="U2199" s="3" t="s">
        <v>154</v>
      </c>
      <c r="V2199" s="3" t="s">
        <v>11209</v>
      </c>
      <c r="W2199" s="3" t="s">
        <v>154</v>
      </c>
      <c r="X2199" s="3" t="s">
        <v>154</v>
      </c>
      <c r="Y2199" s="3" t="s">
        <v>154</v>
      </c>
      <c r="Z2199" s="3" t="s">
        <v>154</v>
      </c>
      <c r="AA2199" s="3" t="s">
        <v>154</v>
      </c>
      <c r="AB2199" s="3" t="s">
        <v>154</v>
      </c>
      <c r="AC2199" s="3" t="s">
        <v>154</v>
      </c>
      <c r="AD2199" s="3" t="s">
        <v>6151</v>
      </c>
      <c r="AE2199" s="3" t="s">
        <v>6151</v>
      </c>
      <c r="AF2199" s="3" t="s">
        <v>6040</v>
      </c>
      <c r="AG2199" s="3" t="s">
        <v>154</v>
      </c>
      <c r="AH2199" s="3" t="s">
        <v>6478</v>
      </c>
      <c r="AI2199" s="3" t="s">
        <v>6482</v>
      </c>
      <c r="AJ2199" s="3" t="s">
        <v>6221</v>
      </c>
    </row>
    <row r="2200" spans="1:36" ht="15">
      <c r="A2200" s="10">
        <v>2303</v>
      </c>
      <c r="B2200" t="str">
        <f>IF(K2200="总计","",INDEX(主数据!A:AD,MATCH(J2200,主数据!A:A,0),9))</f>
        <v>华中大区公司</v>
      </c>
      <c r="C2200" t="str">
        <f>IF(K2200="","",INDEX(主数据!A:AD,MATCH(J2200,主数据!A:A,0),11))</f>
        <v>襄阳城区</v>
      </c>
      <c r="D2200" t="str">
        <f t="shared" si="136"/>
        <v>WH31物业服务费标准方式5.00</v>
      </c>
      <c r="E2200" s="13" t="str">
        <f t="shared" si="138"/>
        <v>5.00</v>
      </c>
      <c r="F2200" s="13" t="str">
        <f>IF(E2200="","",IFERROR(IF(IF(K2200="","",INDEX(收费标合同信息维护!A:Q,MATCH(D2200,收费标合同信息维护!J:J,0),10))=D2200,"有","无"),"无"))</f>
        <v>无</v>
      </c>
      <c r="G2200" s="13" t="str">
        <f t="shared" si="137"/>
        <v/>
      </c>
      <c r="H2200" s="13" t="str">
        <f t="shared" si="139"/>
        <v/>
      </c>
      <c r="I2200" s="13" t="str">
        <f>IF(G2200="","",IFERROR(IF(IF(K2200="","",INDEX(收费标合同信息维护!A:Q,MATCH(G2200,收费标合同信息维护!M:M,0),13))=G2200,"有","无"),"无"))</f>
        <v/>
      </c>
      <c r="J2200" s="3" t="s">
        <v>3237</v>
      </c>
      <c r="K2200" s="3" t="s">
        <v>11202</v>
      </c>
      <c r="L2200" s="3" t="s">
        <v>6025</v>
      </c>
      <c r="M2200" s="3" t="s">
        <v>6026</v>
      </c>
      <c r="N2200" s="3" t="s">
        <v>6477</v>
      </c>
      <c r="O2200" s="3" t="s">
        <v>6478</v>
      </c>
      <c r="P2200" s="3" t="s">
        <v>11210</v>
      </c>
      <c r="Q2200" s="3" t="s">
        <v>11211</v>
      </c>
      <c r="R2200" s="3" t="s">
        <v>6484</v>
      </c>
      <c r="S2200" s="3" t="s">
        <v>6491</v>
      </c>
      <c r="T2200" s="3" t="s">
        <v>7100</v>
      </c>
      <c r="U2200" s="3" t="s">
        <v>154</v>
      </c>
      <c r="V2200" s="3" t="s">
        <v>6744</v>
      </c>
      <c r="W2200" s="3" t="s">
        <v>154</v>
      </c>
      <c r="X2200" s="3" t="s">
        <v>154</v>
      </c>
      <c r="Y2200" s="3" t="s">
        <v>154</v>
      </c>
      <c r="Z2200" s="3" t="s">
        <v>154</v>
      </c>
      <c r="AA2200" s="3" t="s">
        <v>154</v>
      </c>
      <c r="AB2200" s="3" t="s">
        <v>154</v>
      </c>
      <c r="AC2200" s="3" t="s">
        <v>154</v>
      </c>
      <c r="AD2200" s="3" t="s">
        <v>6151</v>
      </c>
      <c r="AE2200" s="3" t="s">
        <v>6151</v>
      </c>
      <c r="AF2200" s="3" t="s">
        <v>154</v>
      </c>
      <c r="AG2200" s="3" t="s">
        <v>154</v>
      </c>
      <c r="AH2200" s="3" t="s">
        <v>6478</v>
      </c>
      <c r="AI2200" s="3" t="s">
        <v>6482</v>
      </c>
      <c r="AJ2200" s="3" t="s">
        <v>27</v>
      </c>
    </row>
    <row r="2201" spans="1:36" ht="30">
      <c r="A2201" s="10">
        <v>2304</v>
      </c>
      <c r="B2201" t="str">
        <f>IF(K2201="总计","",INDEX(主数据!A:AD,MATCH(J2201,主数据!A:A,0),9))</f>
        <v>华中大区公司</v>
      </c>
      <c r="C2201" t="str">
        <f>IF(K2201="","",INDEX(主数据!A:AD,MATCH(J2201,主数据!A:A,0),11))</f>
        <v>襄阳城区</v>
      </c>
      <c r="D2201" t="str">
        <f t="shared" si="136"/>
        <v>WH31物业服务费标准方式5.40</v>
      </c>
      <c r="E2201" s="13" t="str">
        <f t="shared" si="138"/>
        <v>5.40</v>
      </c>
      <c r="F2201" s="13" t="str">
        <f>IF(E2201="","",IFERROR(IF(IF(K2201="","",INDEX(收费标合同信息维护!A:Q,MATCH(D2201,收费标合同信息维护!J:J,0),10))=D2201,"有","无"),"无"))</f>
        <v>无</v>
      </c>
      <c r="G2201" s="13" t="str">
        <f t="shared" si="137"/>
        <v/>
      </c>
      <c r="H2201" s="13" t="str">
        <f t="shared" si="139"/>
        <v/>
      </c>
      <c r="I2201" s="13" t="str">
        <f>IF(G2201="","",IFERROR(IF(IF(K2201="","",INDEX(收费标合同信息维护!A:Q,MATCH(G2201,收费标合同信息维护!M:M,0),13))=G2201,"有","无"),"无"))</f>
        <v/>
      </c>
      <c r="J2201" s="3" t="s">
        <v>3237</v>
      </c>
      <c r="K2201" s="3" t="s">
        <v>11202</v>
      </c>
      <c r="L2201" s="3" t="s">
        <v>6025</v>
      </c>
      <c r="M2201" s="3" t="s">
        <v>6026</v>
      </c>
      <c r="N2201" s="3" t="s">
        <v>6477</v>
      </c>
      <c r="O2201" s="3" t="s">
        <v>6478</v>
      </c>
      <c r="P2201" s="3" t="s">
        <v>11212</v>
      </c>
      <c r="Q2201" s="3" t="s">
        <v>11213</v>
      </c>
      <c r="R2201" s="3" t="s">
        <v>6484</v>
      </c>
      <c r="S2201" s="3" t="s">
        <v>6491</v>
      </c>
      <c r="T2201" s="3" t="s">
        <v>7100</v>
      </c>
      <c r="U2201" s="3" t="s">
        <v>154</v>
      </c>
      <c r="V2201" s="3" t="s">
        <v>11209</v>
      </c>
      <c r="W2201" s="3" t="s">
        <v>154</v>
      </c>
      <c r="X2201" s="3" t="s">
        <v>154</v>
      </c>
      <c r="Y2201" s="3" t="s">
        <v>154</v>
      </c>
      <c r="Z2201" s="3" t="s">
        <v>154</v>
      </c>
      <c r="AA2201" s="3" t="s">
        <v>154</v>
      </c>
      <c r="AB2201" s="3" t="s">
        <v>154</v>
      </c>
      <c r="AC2201" s="3" t="s">
        <v>154</v>
      </c>
      <c r="AD2201" s="3" t="s">
        <v>6151</v>
      </c>
      <c r="AE2201" s="3" t="s">
        <v>6151</v>
      </c>
      <c r="AF2201" s="3" t="s">
        <v>6040</v>
      </c>
      <c r="AG2201" s="3" t="s">
        <v>154</v>
      </c>
      <c r="AH2201" s="3" t="s">
        <v>6478</v>
      </c>
      <c r="AI2201" s="3" t="s">
        <v>6482</v>
      </c>
      <c r="AJ2201" s="3" t="s">
        <v>6030</v>
      </c>
    </row>
    <row r="2202" spans="1:36" ht="15">
      <c r="A2202" s="10">
        <v>2305</v>
      </c>
      <c r="B2202" t="str">
        <f>IF(K2202="总计","",INDEX(主数据!A:AD,MATCH(J2202,主数据!A:A,0),9))</f>
        <v>华中大区公司</v>
      </c>
      <c r="C2202" t="str">
        <f>IF(K2202="","",INDEX(主数据!A:AD,MATCH(J2202,主数据!A:A,0),11))</f>
        <v>襄阳城区</v>
      </c>
      <c r="D2202" t="str">
        <f t="shared" si="136"/>
        <v>WH31专供电服务费标准方式0.05</v>
      </c>
      <c r="E2202" s="13" t="str">
        <f t="shared" si="138"/>
        <v>0.05</v>
      </c>
      <c r="F2202" s="13" t="str">
        <f>IF(E2202="","",IFERROR(IF(IF(K2202="","",INDEX(收费标合同信息维护!A:Q,MATCH(D2202,收费标合同信息维护!J:J,0),10))=D2202,"有","无"),"无"))</f>
        <v>无</v>
      </c>
      <c r="G2202" s="13" t="str">
        <f t="shared" si="137"/>
        <v/>
      </c>
      <c r="H2202" s="13" t="str">
        <f t="shared" si="139"/>
        <v/>
      </c>
      <c r="I2202" s="13" t="str">
        <f>IF(G2202="","",IFERROR(IF(IF(K2202="","",INDEX(收费标合同信息维护!A:Q,MATCH(G2202,收费标合同信息维护!M:M,0),13))=G2202,"有","无"),"无"))</f>
        <v/>
      </c>
      <c r="J2202" s="3" t="s">
        <v>3237</v>
      </c>
      <c r="K2202" s="3" t="s">
        <v>11202</v>
      </c>
      <c r="L2202" s="3" t="s">
        <v>6911</v>
      </c>
      <c r="M2202" s="3" t="s">
        <v>6912</v>
      </c>
      <c r="N2202" s="3" t="s">
        <v>6603</v>
      </c>
      <c r="O2202" s="3" t="s">
        <v>6478</v>
      </c>
      <c r="P2202" s="3" t="s">
        <v>6911</v>
      </c>
      <c r="Q2202" s="3" t="s">
        <v>11214</v>
      </c>
      <c r="R2202" s="3" t="s">
        <v>6484</v>
      </c>
      <c r="S2202" s="3" t="s">
        <v>6491</v>
      </c>
      <c r="T2202" s="3" t="s">
        <v>6633</v>
      </c>
      <c r="U2202" s="3" t="s">
        <v>154</v>
      </c>
      <c r="V2202" s="3" t="s">
        <v>11215</v>
      </c>
      <c r="W2202" s="3" t="s">
        <v>154</v>
      </c>
      <c r="X2202" s="3" t="s">
        <v>154</v>
      </c>
      <c r="Y2202" s="3" t="s">
        <v>154</v>
      </c>
      <c r="Z2202" s="3" t="s">
        <v>154</v>
      </c>
      <c r="AA2202" s="3" t="s">
        <v>154</v>
      </c>
      <c r="AB2202" s="3" t="s">
        <v>154</v>
      </c>
      <c r="AC2202" s="3" t="s">
        <v>154</v>
      </c>
      <c r="AD2202" s="3" t="s">
        <v>6151</v>
      </c>
      <c r="AE2202" s="3" t="s">
        <v>6151</v>
      </c>
      <c r="AF2202" s="3" t="s">
        <v>154</v>
      </c>
      <c r="AG2202" s="3" t="s">
        <v>154</v>
      </c>
      <c r="AH2202" s="3" t="s">
        <v>6478</v>
      </c>
      <c r="AI2202" s="3" t="s">
        <v>6482</v>
      </c>
      <c r="AJ2202" s="3" t="s">
        <v>6489</v>
      </c>
    </row>
    <row r="2203" spans="1:36" ht="15">
      <c r="A2203" s="10">
        <v>2306</v>
      </c>
      <c r="B2203" t="str">
        <f>IF(K2203="总计","",INDEX(主数据!A:AD,MATCH(J2203,主数据!A:A,0),9))</f>
        <v>华中大区公司</v>
      </c>
      <c r="C2203" t="str">
        <f>IF(K2203="","",INDEX(主数据!A:AD,MATCH(J2203,主数据!A:A,0),11))</f>
        <v>襄阳城区</v>
      </c>
      <c r="D2203" t="str">
        <f t="shared" si="136"/>
        <v>WH31专供电服务费标准方式0.05</v>
      </c>
      <c r="E2203" s="13" t="str">
        <f t="shared" si="138"/>
        <v>0.05</v>
      </c>
      <c r="F2203" s="13" t="str">
        <f>IF(E2203="","",IFERROR(IF(IF(K2203="","",INDEX(收费标合同信息维护!A:Q,MATCH(D2203,收费标合同信息维护!J:J,0),10))=D2203,"有","无"),"无"))</f>
        <v>无</v>
      </c>
      <c r="G2203" s="13" t="str">
        <f t="shared" si="137"/>
        <v/>
      </c>
      <c r="H2203" s="13" t="str">
        <f t="shared" si="139"/>
        <v/>
      </c>
      <c r="I2203" s="13" t="str">
        <f>IF(G2203="","",IFERROR(IF(IF(K2203="","",INDEX(收费标合同信息维护!A:Q,MATCH(G2203,收费标合同信息维护!M:M,0),13))=G2203,"有","无"),"无"))</f>
        <v/>
      </c>
      <c r="J2203" s="3" t="s">
        <v>3237</v>
      </c>
      <c r="K2203" s="3" t="s">
        <v>11202</v>
      </c>
      <c r="L2203" s="3" t="s">
        <v>6911</v>
      </c>
      <c r="M2203" s="3" t="s">
        <v>6912</v>
      </c>
      <c r="N2203" s="3" t="s">
        <v>6603</v>
      </c>
      <c r="O2203" s="3" t="s">
        <v>6478</v>
      </c>
      <c r="P2203" s="3" t="s">
        <v>11216</v>
      </c>
      <c r="Q2203" s="3" t="s">
        <v>11217</v>
      </c>
      <c r="R2203" s="3" t="s">
        <v>6484</v>
      </c>
      <c r="S2203" s="3" t="s">
        <v>6491</v>
      </c>
      <c r="T2203" s="3" t="s">
        <v>6633</v>
      </c>
      <c r="U2203" s="3" t="s">
        <v>154</v>
      </c>
      <c r="V2203" s="3" t="s">
        <v>11215</v>
      </c>
      <c r="W2203" s="3" t="s">
        <v>154</v>
      </c>
      <c r="X2203" s="3" t="s">
        <v>154</v>
      </c>
      <c r="Y2203" s="3" t="s">
        <v>154</v>
      </c>
      <c r="Z2203" s="3" t="s">
        <v>154</v>
      </c>
      <c r="AA2203" s="3" t="s">
        <v>154</v>
      </c>
      <c r="AB2203" s="3" t="s">
        <v>154</v>
      </c>
      <c r="AC2203" s="3" t="s">
        <v>154</v>
      </c>
      <c r="AD2203" s="3" t="s">
        <v>6151</v>
      </c>
      <c r="AE2203" s="3" t="s">
        <v>6151</v>
      </c>
      <c r="AF2203" s="3" t="s">
        <v>154</v>
      </c>
      <c r="AG2203" s="3" t="s">
        <v>154</v>
      </c>
      <c r="AH2203" s="3" t="s">
        <v>6478</v>
      </c>
      <c r="AI2203" s="3" t="s">
        <v>6482</v>
      </c>
      <c r="AJ2203" s="3" t="s">
        <v>6489</v>
      </c>
    </row>
    <row r="2204" spans="1:36" ht="15">
      <c r="A2204" s="10">
        <v>2307</v>
      </c>
      <c r="B2204" t="str">
        <f>IF(K2204="总计","",INDEX(主数据!A:AD,MATCH(J2204,主数据!A:A,0),9))</f>
        <v>华中大区公司</v>
      </c>
      <c r="C2204" t="str">
        <f>IF(K2204="","",INDEX(主数据!A:AD,MATCH(J2204,主数据!A:A,0),11))</f>
        <v>襄阳城区</v>
      </c>
      <c r="D2204" t="str">
        <f t="shared" si="136"/>
        <v>WH31专供电服务费标准方式0.02</v>
      </c>
      <c r="E2204" s="13" t="str">
        <f t="shared" si="138"/>
        <v>0.02</v>
      </c>
      <c r="F2204" s="13" t="str">
        <f>IF(E2204="","",IFERROR(IF(IF(K2204="","",INDEX(收费标合同信息维护!A:Q,MATCH(D2204,收费标合同信息维护!J:J,0),10))=D2204,"有","无"),"无"))</f>
        <v>无</v>
      </c>
      <c r="G2204" s="13" t="str">
        <f t="shared" si="137"/>
        <v/>
      </c>
      <c r="H2204" s="13" t="str">
        <f t="shared" si="139"/>
        <v/>
      </c>
      <c r="I2204" s="13" t="str">
        <f>IF(G2204="","",IFERROR(IF(IF(K2204="","",INDEX(收费标合同信息维护!A:Q,MATCH(G2204,收费标合同信息维护!M:M,0),13))=G2204,"有","无"),"无"))</f>
        <v/>
      </c>
      <c r="J2204" s="3" t="s">
        <v>3237</v>
      </c>
      <c r="K2204" s="3" t="s">
        <v>11202</v>
      </c>
      <c r="L2204" s="3" t="s">
        <v>6911</v>
      </c>
      <c r="M2204" s="3" t="s">
        <v>6912</v>
      </c>
      <c r="N2204" s="3" t="s">
        <v>6603</v>
      </c>
      <c r="O2204" s="3" t="s">
        <v>6478</v>
      </c>
      <c r="P2204" s="3" t="s">
        <v>11218</v>
      </c>
      <c r="Q2204" s="3" t="s">
        <v>11219</v>
      </c>
      <c r="R2204" s="3" t="s">
        <v>6484</v>
      </c>
      <c r="S2204" s="3" t="s">
        <v>6491</v>
      </c>
      <c r="T2204" s="3" t="s">
        <v>6633</v>
      </c>
      <c r="U2204" s="3" t="s">
        <v>154</v>
      </c>
      <c r="V2204" s="3" t="s">
        <v>11220</v>
      </c>
      <c r="W2204" s="3" t="s">
        <v>154</v>
      </c>
      <c r="X2204" s="3" t="s">
        <v>154</v>
      </c>
      <c r="Y2204" s="3" t="s">
        <v>154</v>
      </c>
      <c r="Z2204" s="3" t="s">
        <v>154</v>
      </c>
      <c r="AA2204" s="3" t="s">
        <v>154</v>
      </c>
      <c r="AB2204" s="3" t="s">
        <v>154</v>
      </c>
      <c r="AC2204" s="3" t="s">
        <v>154</v>
      </c>
      <c r="AD2204" s="3" t="s">
        <v>6151</v>
      </c>
      <c r="AE2204" s="3" t="s">
        <v>6151</v>
      </c>
      <c r="AF2204" s="3" t="s">
        <v>154</v>
      </c>
      <c r="AG2204" s="3" t="s">
        <v>154</v>
      </c>
      <c r="AH2204" s="3" t="s">
        <v>6478</v>
      </c>
      <c r="AI2204" s="3" t="s">
        <v>6482</v>
      </c>
      <c r="AJ2204" s="3" t="s">
        <v>6489</v>
      </c>
    </row>
    <row r="2205" spans="1:36" ht="30">
      <c r="A2205" s="10">
        <v>2308</v>
      </c>
      <c r="B2205" t="str">
        <f>IF(K2205="总计","",INDEX(主数据!A:AD,MATCH(J2205,主数据!A:A,0),9))</f>
        <v>华中大区公司</v>
      </c>
      <c r="C2205" t="str">
        <f>IF(K2205="","",INDEX(主数据!A:AD,MATCH(J2205,主数据!A:A,0),11))</f>
        <v>襄阳城区</v>
      </c>
      <c r="D2205" t="str">
        <f t="shared" si="136"/>
        <v>WH31小业主委托停车管理费（固定）标准方式6.00</v>
      </c>
      <c r="E2205" s="13" t="str">
        <f t="shared" si="138"/>
        <v>6.00</v>
      </c>
      <c r="F2205" s="13" t="str">
        <f>IF(E2205="","",IFERROR(IF(IF(K2205="","",INDEX(收费标合同信息维护!A:Q,MATCH(D2205,收费标合同信息维护!J:J,0),10))=D2205,"有","无"),"无"))</f>
        <v>无</v>
      </c>
      <c r="G2205" s="13" t="str">
        <f t="shared" si="137"/>
        <v/>
      </c>
      <c r="H2205" s="13" t="str">
        <f t="shared" si="139"/>
        <v/>
      </c>
      <c r="I2205" s="13" t="str">
        <f>IF(G2205="","",IFERROR(IF(IF(K2205="","",INDEX(收费标合同信息维护!A:Q,MATCH(G2205,收费标合同信息维护!M:M,0),13))=G2205,"有","无"),"无"))</f>
        <v/>
      </c>
      <c r="J2205" s="3" t="s">
        <v>3237</v>
      </c>
      <c r="K2205" s="3" t="s">
        <v>11202</v>
      </c>
      <c r="L2205" s="3" t="s">
        <v>7013</v>
      </c>
      <c r="M2205" s="3" t="s">
        <v>7014</v>
      </c>
      <c r="N2205" s="3" t="s">
        <v>6477</v>
      </c>
      <c r="O2205" s="3" t="s">
        <v>6478</v>
      </c>
      <c r="P2205" s="3" t="s">
        <v>7013</v>
      </c>
      <c r="Q2205" s="3" t="s">
        <v>7014</v>
      </c>
      <c r="R2205" s="3" t="s">
        <v>6484</v>
      </c>
      <c r="S2205" s="3" t="s">
        <v>6491</v>
      </c>
      <c r="T2205" s="3" t="s">
        <v>6800</v>
      </c>
      <c r="U2205" s="3" t="s">
        <v>154</v>
      </c>
      <c r="V2205" s="3" t="s">
        <v>6634</v>
      </c>
      <c r="W2205" s="3" t="s">
        <v>154</v>
      </c>
      <c r="X2205" s="3" t="s">
        <v>154</v>
      </c>
      <c r="Y2205" s="3" t="s">
        <v>154</v>
      </c>
      <c r="Z2205" s="3" t="s">
        <v>154</v>
      </c>
      <c r="AA2205" s="3" t="s">
        <v>154</v>
      </c>
      <c r="AB2205" s="3" t="s">
        <v>154</v>
      </c>
      <c r="AC2205" s="3" t="s">
        <v>154</v>
      </c>
      <c r="AD2205" s="3" t="s">
        <v>6151</v>
      </c>
      <c r="AE2205" s="3" t="s">
        <v>6151</v>
      </c>
      <c r="AF2205" s="3" t="s">
        <v>6040</v>
      </c>
      <c r="AG2205" s="3" t="s">
        <v>154</v>
      </c>
      <c r="AH2205" s="3" t="s">
        <v>6478</v>
      </c>
      <c r="AI2205" s="3" t="s">
        <v>6482</v>
      </c>
      <c r="AJ2205" s="3" t="s">
        <v>11221</v>
      </c>
    </row>
    <row r="2206" spans="1:36" ht="30">
      <c r="A2206" s="10">
        <v>2309</v>
      </c>
      <c r="B2206" t="str">
        <f>IF(K2206="总计","",INDEX(主数据!A:AD,MATCH(J2206,主数据!A:A,0),9))</f>
        <v>华中大区公司</v>
      </c>
      <c r="C2206" t="str">
        <f>IF(K2206="","",INDEX(主数据!A:AD,MATCH(J2206,主数据!A:A,0),11))</f>
        <v>襄阳城区</v>
      </c>
      <c r="D2206" t="str">
        <f t="shared" si="136"/>
        <v>WH31小业主委托停车管理费（固定）标准方式12.00</v>
      </c>
      <c r="E2206" s="13" t="str">
        <f t="shared" si="138"/>
        <v>12.00</v>
      </c>
      <c r="F2206" s="13" t="str">
        <f>IF(E2206="","",IFERROR(IF(IF(K2206="","",INDEX(收费标合同信息维护!A:Q,MATCH(D2206,收费标合同信息维护!J:J,0),10))=D2206,"有","无"),"无"))</f>
        <v>无</v>
      </c>
      <c r="G2206" s="13" t="str">
        <f t="shared" si="137"/>
        <v/>
      </c>
      <c r="H2206" s="13" t="str">
        <f t="shared" si="139"/>
        <v/>
      </c>
      <c r="I2206" s="13" t="str">
        <f>IF(G2206="","",IFERROR(IF(IF(K2206="","",INDEX(收费标合同信息维护!A:Q,MATCH(G2206,收费标合同信息维护!M:M,0),13))=G2206,"有","无"),"无"))</f>
        <v/>
      </c>
      <c r="J2206" s="3" t="s">
        <v>3237</v>
      </c>
      <c r="K2206" s="3" t="s">
        <v>11202</v>
      </c>
      <c r="L2206" s="3" t="s">
        <v>7013</v>
      </c>
      <c r="M2206" s="3" t="s">
        <v>7014</v>
      </c>
      <c r="N2206" s="3" t="s">
        <v>6477</v>
      </c>
      <c r="O2206" s="3" t="s">
        <v>6478</v>
      </c>
      <c r="P2206" s="3" t="s">
        <v>11222</v>
      </c>
      <c r="Q2206" s="3" t="s">
        <v>11223</v>
      </c>
      <c r="R2206" s="3" t="s">
        <v>6484</v>
      </c>
      <c r="S2206" s="3" t="s">
        <v>6491</v>
      </c>
      <c r="T2206" s="3" t="s">
        <v>6800</v>
      </c>
      <c r="U2206" s="3" t="s">
        <v>154</v>
      </c>
      <c r="V2206" s="3" t="s">
        <v>9810</v>
      </c>
      <c r="W2206" s="3" t="s">
        <v>154</v>
      </c>
      <c r="X2206" s="3" t="s">
        <v>154</v>
      </c>
      <c r="Y2206" s="3" t="s">
        <v>154</v>
      </c>
      <c r="Z2206" s="3" t="s">
        <v>154</v>
      </c>
      <c r="AA2206" s="3" t="s">
        <v>154</v>
      </c>
      <c r="AB2206" s="3" t="s">
        <v>154</v>
      </c>
      <c r="AC2206" s="3" t="s">
        <v>154</v>
      </c>
      <c r="AD2206" s="3" t="s">
        <v>6151</v>
      </c>
      <c r="AE2206" s="3" t="s">
        <v>6151</v>
      </c>
      <c r="AF2206" s="3" t="s">
        <v>154</v>
      </c>
      <c r="AG2206" s="3" t="s">
        <v>154</v>
      </c>
      <c r="AH2206" s="3" t="s">
        <v>6478</v>
      </c>
      <c r="AI2206" s="3" t="s">
        <v>6482</v>
      </c>
      <c r="AJ2206" s="3" t="s">
        <v>6034</v>
      </c>
    </row>
    <row r="2207" spans="1:36" ht="15">
      <c r="A2207" s="10">
        <v>2310</v>
      </c>
      <c r="B2207" t="str">
        <f>IF(K2207="总计","",INDEX(主数据!A:AD,MATCH(J2207,主数据!A:A,0),9))</f>
        <v>华中大区公司</v>
      </c>
      <c r="C2207" t="str">
        <f>IF(K2207="","",INDEX(主数据!A:AD,MATCH(J2207,主数据!A:A,0),11))</f>
        <v>襄阳城区</v>
      </c>
      <c r="D2207" t="str">
        <f t="shared" si="136"/>
        <v>WH31电费标准方式0.69</v>
      </c>
      <c r="E2207" s="13" t="str">
        <f t="shared" si="138"/>
        <v>0.69</v>
      </c>
      <c r="F2207" s="13" t="str">
        <f>IF(E2207="","",IFERROR(IF(IF(K2207="","",INDEX(收费标合同信息维护!A:Q,MATCH(D2207,收费标合同信息维护!J:J,0),10))=D2207,"有","无"),"无"))</f>
        <v>无</v>
      </c>
      <c r="G2207" s="13" t="str">
        <f t="shared" si="137"/>
        <v/>
      </c>
      <c r="H2207" s="13" t="str">
        <f t="shared" si="139"/>
        <v/>
      </c>
      <c r="I2207" s="13" t="str">
        <f>IF(G2207="","",IFERROR(IF(IF(K2207="","",INDEX(收费标合同信息维护!A:Q,MATCH(G2207,收费标合同信息维护!M:M,0),13))=G2207,"有","无"),"无"))</f>
        <v/>
      </c>
      <c r="J2207" s="3" t="s">
        <v>3237</v>
      </c>
      <c r="K2207" s="3" t="s">
        <v>11202</v>
      </c>
      <c r="L2207" s="3" t="s">
        <v>6601</v>
      </c>
      <c r="M2207" s="3" t="s">
        <v>6602</v>
      </c>
      <c r="N2207" s="3" t="s">
        <v>6603</v>
      </c>
      <c r="O2207" s="3" t="s">
        <v>6478</v>
      </c>
      <c r="P2207" s="3" t="s">
        <v>6601</v>
      </c>
      <c r="Q2207" s="3" t="s">
        <v>7159</v>
      </c>
      <c r="R2207" s="3" t="s">
        <v>6484</v>
      </c>
      <c r="S2207" s="3" t="s">
        <v>6491</v>
      </c>
      <c r="T2207" s="3" t="s">
        <v>6633</v>
      </c>
      <c r="U2207" s="3" t="s">
        <v>154</v>
      </c>
      <c r="V2207" s="3" t="s">
        <v>11224</v>
      </c>
      <c r="W2207" s="3" t="s">
        <v>154</v>
      </c>
      <c r="X2207" s="3" t="s">
        <v>154</v>
      </c>
      <c r="Y2207" s="3" t="s">
        <v>154</v>
      </c>
      <c r="Z2207" s="3" t="s">
        <v>154</v>
      </c>
      <c r="AA2207" s="3" t="s">
        <v>154</v>
      </c>
      <c r="AB2207" s="3" t="s">
        <v>154</v>
      </c>
      <c r="AC2207" s="3" t="s">
        <v>154</v>
      </c>
      <c r="AD2207" s="3" t="s">
        <v>6151</v>
      </c>
      <c r="AE2207" s="3" t="s">
        <v>6151</v>
      </c>
      <c r="AF2207" s="3" t="s">
        <v>154</v>
      </c>
      <c r="AG2207" s="3" t="s">
        <v>154</v>
      </c>
      <c r="AH2207" s="3" t="s">
        <v>6478</v>
      </c>
      <c r="AI2207" s="3" t="s">
        <v>6482</v>
      </c>
      <c r="AJ2207" s="3" t="s">
        <v>6489</v>
      </c>
    </row>
    <row r="2208" spans="1:36" ht="15">
      <c r="A2208" s="10">
        <v>2311</v>
      </c>
      <c r="B2208" t="str">
        <f>IF(K2208="总计","",INDEX(主数据!A:AD,MATCH(J2208,主数据!A:A,0),9))</f>
        <v>华中大区公司</v>
      </c>
      <c r="C2208" t="str">
        <f>IF(K2208="","",INDEX(主数据!A:AD,MATCH(J2208,主数据!A:A,0),11))</f>
        <v>襄阳城区</v>
      </c>
      <c r="D2208" t="str">
        <f t="shared" si="136"/>
        <v>WH31电费标准方式0.69</v>
      </c>
      <c r="E2208" s="13" t="str">
        <f t="shared" si="138"/>
        <v>0.69</v>
      </c>
      <c r="F2208" s="13" t="str">
        <f>IF(E2208="","",IFERROR(IF(IF(K2208="","",INDEX(收费标合同信息维护!A:Q,MATCH(D2208,收费标合同信息维护!J:J,0),10))=D2208,"有","无"),"无"))</f>
        <v>无</v>
      </c>
      <c r="G2208" s="13" t="str">
        <f t="shared" si="137"/>
        <v/>
      </c>
      <c r="H2208" s="13" t="str">
        <f t="shared" si="139"/>
        <v/>
      </c>
      <c r="I2208" s="13" t="str">
        <f>IF(G2208="","",IFERROR(IF(IF(K2208="","",INDEX(收费标合同信息维护!A:Q,MATCH(G2208,收费标合同信息维护!M:M,0),13))=G2208,"有","无"),"无"))</f>
        <v/>
      </c>
      <c r="J2208" s="3" t="s">
        <v>3237</v>
      </c>
      <c r="K2208" s="3" t="s">
        <v>11202</v>
      </c>
      <c r="L2208" s="3" t="s">
        <v>6601</v>
      </c>
      <c r="M2208" s="3" t="s">
        <v>6602</v>
      </c>
      <c r="N2208" s="3" t="s">
        <v>6603</v>
      </c>
      <c r="O2208" s="3" t="s">
        <v>6478</v>
      </c>
      <c r="P2208" s="3" t="s">
        <v>11225</v>
      </c>
      <c r="Q2208" s="3" t="s">
        <v>11226</v>
      </c>
      <c r="R2208" s="3" t="s">
        <v>6484</v>
      </c>
      <c r="S2208" s="3" t="s">
        <v>6491</v>
      </c>
      <c r="T2208" s="3" t="s">
        <v>6633</v>
      </c>
      <c r="U2208" s="3" t="s">
        <v>154</v>
      </c>
      <c r="V2208" s="3" t="s">
        <v>11224</v>
      </c>
      <c r="W2208" s="3" t="s">
        <v>154</v>
      </c>
      <c r="X2208" s="3" t="s">
        <v>154</v>
      </c>
      <c r="Y2208" s="3" t="s">
        <v>154</v>
      </c>
      <c r="Z2208" s="3" t="s">
        <v>154</v>
      </c>
      <c r="AA2208" s="3" t="s">
        <v>154</v>
      </c>
      <c r="AB2208" s="3" t="s">
        <v>154</v>
      </c>
      <c r="AC2208" s="3" t="s">
        <v>154</v>
      </c>
      <c r="AD2208" s="3" t="s">
        <v>6151</v>
      </c>
      <c r="AE2208" s="3" t="s">
        <v>6151</v>
      </c>
      <c r="AF2208" s="3" t="s">
        <v>154</v>
      </c>
      <c r="AG2208" s="3" t="s">
        <v>154</v>
      </c>
      <c r="AH2208" s="3" t="s">
        <v>6478</v>
      </c>
      <c r="AI2208" s="3" t="s">
        <v>6482</v>
      </c>
      <c r="AJ2208" s="3" t="s">
        <v>6489</v>
      </c>
    </row>
    <row r="2209" spans="1:36" ht="15">
      <c r="A2209" s="10">
        <v>2312</v>
      </c>
      <c r="B2209" t="str">
        <f>IF(K2209="总计","",INDEX(主数据!A:AD,MATCH(J2209,主数据!A:A,0),9))</f>
        <v>华中大区公司</v>
      </c>
      <c r="C2209" t="str">
        <f>IF(K2209="","",INDEX(主数据!A:AD,MATCH(J2209,主数据!A:A,0),11))</f>
        <v>襄阳城区</v>
      </c>
      <c r="D2209" t="str">
        <f t="shared" si="136"/>
        <v>WH31电费标准方式0.69</v>
      </c>
      <c r="E2209" s="13" t="str">
        <f t="shared" si="138"/>
        <v>0.69</v>
      </c>
      <c r="F2209" s="13" t="str">
        <f>IF(E2209="","",IFERROR(IF(IF(K2209="","",INDEX(收费标合同信息维护!A:Q,MATCH(D2209,收费标合同信息维护!J:J,0),10))=D2209,"有","无"),"无"))</f>
        <v>无</v>
      </c>
      <c r="G2209" s="13" t="str">
        <f t="shared" si="137"/>
        <v/>
      </c>
      <c r="H2209" s="13" t="str">
        <f t="shared" si="139"/>
        <v/>
      </c>
      <c r="I2209" s="13" t="str">
        <f>IF(G2209="","",IFERROR(IF(IF(K2209="","",INDEX(收费标合同信息维护!A:Q,MATCH(G2209,收费标合同信息维护!M:M,0),13))=G2209,"有","无"),"无"))</f>
        <v/>
      </c>
      <c r="J2209" s="3" t="s">
        <v>3237</v>
      </c>
      <c r="K2209" s="3" t="s">
        <v>11202</v>
      </c>
      <c r="L2209" s="3" t="s">
        <v>6601</v>
      </c>
      <c r="M2209" s="3" t="s">
        <v>6602</v>
      </c>
      <c r="N2209" s="3" t="s">
        <v>6603</v>
      </c>
      <c r="O2209" s="3" t="s">
        <v>6478</v>
      </c>
      <c r="P2209" s="3" t="s">
        <v>11227</v>
      </c>
      <c r="Q2209" s="3" t="s">
        <v>11228</v>
      </c>
      <c r="R2209" s="3" t="s">
        <v>6484</v>
      </c>
      <c r="S2209" s="3" t="s">
        <v>6491</v>
      </c>
      <c r="T2209" s="3" t="s">
        <v>6633</v>
      </c>
      <c r="U2209" s="3" t="s">
        <v>154</v>
      </c>
      <c r="V2209" s="3" t="s">
        <v>11224</v>
      </c>
      <c r="W2209" s="3" t="s">
        <v>154</v>
      </c>
      <c r="X2209" s="3" t="s">
        <v>154</v>
      </c>
      <c r="Y2209" s="3" t="s">
        <v>154</v>
      </c>
      <c r="Z2209" s="3" t="s">
        <v>154</v>
      </c>
      <c r="AA2209" s="3" t="s">
        <v>154</v>
      </c>
      <c r="AB2209" s="3" t="s">
        <v>154</v>
      </c>
      <c r="AC2209" s="3" t="s">
        <v>154</v>
      </c>
      <c r="AD2209" s="3" t="s">
        <v>6151</v>
      </c>
      <c r="AE2209" s="3" t="s">
        <v>6151</v>
      </c>
      <c r="AF2209" s="3" t="s">
        <v>154</v>
      </c>
      <c r="AG2209" s="3" t="s">
        <v>154</v>
      </c>
      <c r="AH2209" s="3" t="s">
        <v>6478</v>
      </c>
      <c r="AI2209" s="3" t="s">
        <v>6482</v>
      </c>
      <c r="AJ2209" s="3" t="s">
        <v>6489</v>
      </c>
    </row>
    <row r="2210" spans="1:36" ht="15">
      <c r="A2210" s="10">
        <v>2313</v>
      </c>
      <c r="B2210" t="str">
        <f>IF(K2210="总计","",INDEX(主数据!A:AD,MATCH(J2210,主数据!A:A,0),9))</f>
        <v>华中大区公司</v>
      </c>
      <c r="C2210" t="str">
        <f>IF(K2210="","",INDEX(主数据!A:AD,MATCH(J2210,主数据!A:A,0),11))</f>
        <v>襄阳城区</v>
      </c>
      <c r="D2210" t="str">
        <f t="shared" si="136"/>
        <v>WH31电费标准方式0.58</v>
      </c>
      <c r="E2210" s="13" t="str">
        <f t="shared" si="138"/>
        <v>0.58</v>
      </c>
      <c r="F2210" s="13" t="str">
        <f>IF(E2210="","",IFERROR(IF(IF(K2210="","",INDEX(收费标合同信息维护!A:Q,MATCH(D2210,收费标合同信息维护!J:J,0),10))=D2210,"有","无"),"无"))</f>
        <v>无</v>
      </c>
      <c r="G2210" s="13" t="str">
        <f t="shared" si="137"/>
        <v/>
      </c>
      <c r="H2210" s="13" t="str">
        <f t="shared" si="139"/>
        <v/>
      </c>
      <c r="I2210" s="13" t="str">
        <f>IF(G2210="","",IFERROR(IF(IF(K2210="","",INDEX(收费标合同信息维护!A:Q,MATCH(G2210,收费标合同信息维护!M:M,0),13))=G2210,"有","无"),"无"))</f>
        <v/>
      </c>
      <c r="J2210" s="3" t="s">
        <v>3237</v>
      </c>
      <c r="K2210" s="3" t="s">
        <v>11202</v>
      </c>
      <c r="L2210" s="3" t="s">
        <v>6601</v>
      </c>
      <c r="M2210" s="3" t="s">
        <v>6602</v>
      </c>
      <c r="N2210" s="3" t="s">
        <v>6603</v>
      </c>
      <c r="O2210" s="3" t="s">
        <v>6478</v>
      </c>
      <c r="P2210" s="3" t="s">
        <v>11229</v>
      </c>
      <c r="Q2210" s="3" t="s">
        <v>11230</v>
      </c>
      <c r="R2210" s="3" t="s">
        <v>6484</v>
      </c>
      <c r="S2210" s="3" t="s">
        <v>6491</v>
      </c>
      <c r="T2210" s="3" t="s">
        <v>6633</v>
      </c>
      <c r="U2210" s="3" t="s">
        <v>154</v>
      </c>
      <c r="V2210" s="3" t="s">
        <v>11231</v>
      </c>
      <c r="W2210" s="3" t="s">
        <v>154</v>
      </c>
      <c r="X2210" s="3" t="s">
        <v>154</v>
      </c>
      <c r="Y2210" s="3" t="s">
        <v>154</v>
      </c>
      <c r="Z2210" s="3" t="s">
        <v>154</v>
      </c>
      <c r="AA2210" s="3" t="s">
        <v>154</v>
      </c>
      <c r="AB2210" s="3" t="s">
        <v>154</v>
      </c>
      <c r="AC2210" s="3" t="s">
        <v>154</v>
      </c>
      <c r="AD2210" s="3" t="s">
        <v>6151</v>
      </c>
      <c r="AE2210" s="3" t="s">
        <v>6151</v>
      </c>
      <c r="AF2210" s="3" t="s">
        <v>154</v>
      </c>
      <c r="AG2210" s="3" t="s">
        <v>154</v>
      </c>
      <c r="AH2210" s="3" t="s">
        <v>6478</v>
      </c>
      <c r="AI2210" s="3" t="s">
        <v>6482</v>
      </c>
      <c r="AJ2210" s="3" t="s">
        <v>6489</v>
      </c>
    </row>
    <row r="2211" spans="1:36" ht="15">
      <c r="A2211" s="10">
        <v>2314</v>
      </c>
      <c r="B2211" t="str">
        <f>IF(K2211="总计","",INDEX(主数据!A:AD,MATCH(J2211,主数据!A:A,0),9))</f>
        <v>华中大区公司</v>
      </c>
      <c r="C2211" t="str">
        <f>IF(K2211="","",INDEX(主数据!A:AD,MATCH(J2211,主数据!A:A,0),11))</f>
        <v>襄阳城区</v>
      </c>
      <c r="D2211" t="str">
        <f t="shared" si="136"/>
        <v>WH31自来水费（简易征收）标准方式3.50</v>
      </c>
      <c r="E2211" s="13" t="str">
        <f t="shared" si="138"/>
        <v>3.50</v>
      </c>
      <c r="F2211" s="13" t="str">
        <f>IF(E2211="","",IFERROR(IF(IF(K2211="","",INDEX(收费标合同信息维护!A:Q,MATCH(D2211,收费标合同信息维护!J:J,0),10))=D2211,"有","无"),"无"))</f>
        <v>无</v>
      </c>
      <c r="G2211" s="13" t="str">
        <f t="shared" si="137"/>
        <v/>
      </c>
      <c r="H2211" s="13" t="str">
        <f t="shared" si="139"/>
        <v/>
      </c>
      <c r="I2211" s="13" t="str">
        <f>IF(G2211="","",IFERROR(IF(IF(K2211="","",INDEX(收费标合同信息维护!A:Q,MATCH(G2211,收费标合同信息维护!M:M,0),13))=G2211,"有","无"),"无"))</f>
        <v/>
      </c>
      <c r="J2211" s="3" t="s">
        <v>3237</v>
      </c>
      <c r="K2211" s="3" t="s">
        <v>11202</v>
      </c>
      <c r="L2211" s="3" t="s">
        <v>6615</v>
      </c>
      <c r="M2211" s="3" t="s">
        <v>6616</v>
      </c>
      <c r="N2211" s="3" t="s">
        <v>6603</v>
      </c>
      <c r="O2211" s="3" t="s">
        <v>6478</v>
      </c>
      <c r="P2211" s="3" t="s">
        <v>6615</v>
      </c>
      <c r="Q2211" s="3" t="s">
        <v>6723</v>
      </c>
      <c r="R2211" s="3" t="s">
        <v>6484</v>
      </c>
      <c r="S2211" s="3" t="s">
        <v>6491</v>
      </c>
      <c r="T2211" s="3" t="s">
        <v>6633</v>
      </c>
      <c r="U2211" s="3" t="s">
        <v>154</v>
      </c>
      <c r="V2211" s="3" t="s">
        <v>6869</v>
      </c>
      <c r="W2211" s="3" t="s">
        <v>154</v>
      </c>
      <c r="X2211" s="3" t="s">
        <v>154</v>
      </c>
      <c r="Y2211" s="3" t="s">
        <v>154</v>
      </c>
      <c r="Z2211" s="3" t="s">
        <v>154</v>
      </c>
      <c r="AA2211" s="3" t="s">
        <v>154</v>
      </c>
      <c r="AB2211" s="3" t="s">
        <v>154</v>
      </c>
      <c r="AC2211" s="3" t="s">
        <v>154</v>
      </c>
      <c r="AD2211" s="3" t="s">
        <v>6151</v>
      </c>
      <c r="AE2211" s="3" t="s">
        <v>6151</v>
      </c>
      <c r="AF2211" s="3" t="s">
        <v>154</v>
      </c>
      <c r="AG2211" s="3" t="s">
        <v>154</v>
      </c>
      <c r="AH2211" s="3" t="s">
        <v>6478</v>
      </c>
      <c r="AI2211" s="3" t="s">
        <v>6482</v>
      </c>
      <c r="AJ2211" s="3" t="s">
        <v>6489</v>
      </c>
    </row>
    <row r="2212" spans="1:36" ht="15">
      <c r="A2212" s="10">
        <v>2315</v>
      </c>
      <c r="B2212" t="str">
        <f>IF(K2212="总计","",INDEX(主数据!A:AD,MATCH(J2212,主数据!A:A,0),9))</f>
        <v>华中大区公司</v>
      </c>
      <c r="C2212" t="str">
        <f>IF(K2212="","",INDEX(主数据!A:AD,MATCH(J2212,主数据!A:A,0),11))</f>
        <v>襄阳城区</v>
      </c>
      <c r="D2212" t="str">
        <f t="shared" si="136"/>
        <v>WH31自来水费（简易征收）标准方式2.28</v>
      </c>
      <c r="E2212" s="13" t="str">
        <f t="shared" si="138"/>
        <v>2.28</v>
      </c>
      <c r="F2212" s="13" t="str">
        <f>IF(E2212="","",IFERROR(IF(IF(K2212="","",INDEX(收费标合同信息维护!A:Q,MATCH(D2212,收费标合同信息维护!J:J,0),10))=D2212,"有","无"),"无"))</f>
        <v>无</v>
      </c>
      <c r="G2212" s="13" t="str">
        <f t="shared" si="137"/>
        <v/>
      </c>
      <c r="H2212" s="13" t="str">
        <f t="shared" si="139"/>
        <v/>
      </c>
      <c r="I2212" s="13" t="str">
        <f>IF(G2212="","",IFERROR(IF(IF(K2212="","",INDEX(收费标合同信息维护!A:Q,MATCH(G2212,收费标合同信息维护!M:M,0),13))=G2212,"有","无"),"无"))</f>
        <v/>
      </c>
      <c r="J2212" s="3" t="s">
        <v>3237</v>
      </c>
      <c r="K2212" s="3" t="s">
        <v>11202</v>
      </c>
      <c r="L2212" s="3" t="s">
        <v>6615</v>
      </c>
      <c r="M2212" s="3" t="s">
        <v>6616</v>
      </c>
      <c r="N2212" s="3" t="s">
        <v>6603</v>
      </c>
      <c r="O2212" s="3" t="s">
        <v>6478</v>
      </c>
      <c r="P2212" s="3" t="s">
        <v>11232</v>
      </c>
      <c r="Q2212" s="3" t="s">
        <v>11233</v>
      </c>
      <c r="R2212" s="3" t="s">
        <v>6484</v>
      </c>
      <c r="S2212" s="3" t="s">
        <v>6491</v>
      </c>
      <c r="T2212" s="3" t="s">
        <v>11234</v>
      </c>
      <c r="U2212" s="3" t="s">
        <v>154</v>
      </c>
      <c r="V2212" s="3" t="s">
        <v>11235</v>
      </c>
      <c r="W2212" s="3" t="s">
        <v>154</v>
      </c>
      <c r="X2212" s="3" t="s">
        <v>154</v>
      </c>
      <c r="Y2212" s="3" t="s">
        <v>154</v>
      </c>
      <c r="Z2212" s="3" t="s">
        <v>154</v>
      </c>
      <c r="AA2212" s="3" t="s">
        <v>154</v>
      </c>
      <c r="AB2212" s="3" t="s">
        <v>154</v>
      </c>
      <c r="AC2212" s="3" t="s">
        <v>154</v>
      </c>
      <c r="AD2212" s="3" t="s">
        <v>6151</v>
      </c>
      <c r="AE2212" s="3" t="s">
        <v>6151</v>
      </c>
      <c r="AF2212" s="3" t="s">
        <v>154</v>
      </c>
      <c r="AG2212" s="3" t="s">
        <v>154</v>
      </c>
      <c r="AH2212" s="3" t="s">
        <v>6478</v>
      </c>
      <c r="AI2212" s="3" t="s">
        <v>6482</v>
      </c>
      <c r="AJ2212" s="3" t="s">
        <v>6489</v>
      </c>
    </row>
    <row r="2213" spans="1:36" ht="30">
      <c r="A2213" s="10">
        <v>2316</v>
      </c>
      <c r="B2213" t="str">
        <f>IF(K2213="总计","",INDEX(主数据!A:AD,MATCH(J2213,主数据!A:A,0),9))</f>
        <v>华中大区公司</v>
      </c>
      <c r="C2213" t="str">
        <f>IF(K2213="","",INDEX(主数据!A:AD,MATCH(J2213,主数据!A:A,0),11))</f>
        <v>武汉北区</v>
      </c>
      <c r="D2213" t="str">
        <f t="shared" si="136"/>
        <v>WH52销售中心物业费定额</v>
      </c>
      <c r="E2213" s="13" t="str">
        <f t="shared" si="138"/>
        <v/>
      </c>
      <c r="F2213" s="13" t="str">
        <f>IF(E2213="","",IFERROR(IF(IF(K2213="","",INDEX(收费标合同信息维护!A:Q,MATCH(D2213,收费标合同信息维护!J:J,0),10))=D2213,"有","无"),"无"))</f>
        <v/>
      </c>
      <c r="G2213" s="13" t="str">
        <f t="shared" si="137"/>
        <v>WH52销售中心物业费定额43307.00</v>
      </c>
      <c r="H2213" s="13" t="str">
        <f t="shared" si="139"/>
        <v>43307.00</v>
      </c>
      <c r="I2213" s="13" t="str">
        <f>IF(G2213="","",IFERROR(IF(IF(K2213="","",INDEX(收费标合同信息维护!A:Q,MATCH(G2213,收费标合同信息维护!M:M,0),13))=G2213,"有","无"),"无"))</f>
        <v>无</v>
      </c>
      <c r="J2213" s="3" t="s">
        <v>3999</v>
      </c>
      <c r="K2213" s="3" t="s">
        <v>11236</v>
      </c>
      <c r="L2213" s="3" t="s">
        <v>6638</v>
      </c>
      <c r="M2213" s="3" t="s">
        <v>6639</v>
      </c>
      <c r="N2213" s="3" t="s">
        <v>6477</v>
      </c>
      <c r="O2213" s="3" t="s">
        <v>6478</v>
      </c>
      <c r="P2213" s="3" t="s">
        <v>7490</v>
      </c>
      <c r="Q2213" s="3" t="s">
        <v>7273</v>
      </c>
      <c r="R2213" s="3" t="s">
        <v>6490</v>
      </c>
      <c r="S2213" s="3" t="s">
        <v>6491</v>
      </c>
      <c r="T2213" s="3" t="s">
        <v>6936</v>
      </c>
      <c r="U2213" s="3" t="s">
        <v>6549</v>
      </c>
      <c r="V2213" s="3" t="s">
        <v>154</v>
      </c>
      <c r="W2213" s="3" t="s">
        <v>11237</v>
      </c>
      <c r="X2213" s="3" t="s">
        <v>154</v>
      </c>
      <c r="Y2213" s="3" t="s">
        <v>154</v>
      </c>
      <c r="Z2213" s="3" t="s">
        <v>154</v>
      </c>
      <c r="AA2213" s="3" t="s">
        <v>154</v>
      </c>
      <c r="AB2213" s="3" t="s">
        <v>154</v>
      </c>
      <c r="AC2213" s="3" t="s">
        <v>154</v>
      </c>
      <c r="AD2213" s="3" t="s">
        <v>6151</v>
      </c>
      <c r="AE2213" s="3" t="s">
        <v>6151</v>
      </c>
      <c r="AF2213" s="3" t="s">
        <v>154</v>
      </c>
      <c r="AG2213" s="3" t="s">
        <v>154</v>
      </c>
      <c r="AH2213" s="3" t="s">
        <v>6478</v>
      </c>
      <c r="AI2213" s="3" t="s">
        <v>6482</v>
      </c>
      <c r="AJ2213" s="3" t="s">
        <v>6033</v>
      </c>
    </row>
    <row r="2214" spans="1:36" ht="15">
      <c r="A2214" s="10">
        <v>2317</v>
      </c>
      <c r="B2214" t="str">
        <f>IF(K2214="总计","",INDEX(主数据!A:AD,MATCH(J2214,主数据!A:A,0),9))</f>
        <v>环渤海大区公司</v>
      </c>
      <c r="C2214" t="str">
        <f>IF(K2214="","",INDEX(主数据!A:AD,MATCH(J2214,主数据!A:A,0),11))</f>
        <v>天津北区</v>
      </c>
      <c r="D2214" t="str">
        <f t="shared" si="136"/>
        <v>BJ421物业服务费标准方式5.80</v>
      </c>
      <c r="E2214" s="13" t="str">
        <f t="shared" si="138"/>
        <v>5.80</v>
      </c>
      <c r="F2214" s="13" t="str">
        <f>IF(E2214="","",IFERROR(IF(IF(K2214="","",INDEX(收费标合同信息维护!A:Q,MATCH(D2214,收费标合同信息维护!J:J,0),10))=D2214,"有","无"),"无"))</f>
        <v>无</v>
      </c>
      <c r="G2214" s="13" t="str">
        <f t="shared" si="137"/>
        <v/>
      </c>
      <c r="H2214" s="13" t="str">
        <f t="shared" si="139"/>
        <v/>
      </c>
      <c r="I2214" s="13" t="str">
        <f>IF(G2214="","",IFERROR(IF(IF(K2214="","",INDEX(收费标合同信息维护!A:Q,MATCH(G2214,收费标合同信息维护!M:M,0),13))=G2214,"有","无"),"无"))</f>
        <v/>
      </c>
      <c r="J2214" s="3" t="s">
        <v>4422</v>
      </c>
      <c r="K2214" s="3" t="s">
        <v>6318</v>
      </c>
      <c r="L2214" s="3" t="s">
        <v>6025</v>
      </c>
      <c r="M2214" s="3" t="s">
        <v>6026</v>
      </c>
      <c r="N2214" s="3" t="s">
        <v>6477</v>
      </c>
      <c r="O2214" s="3" t="s">
        <v>6478</v>
      </c>
      <c r="P2214" s="3" t="s">
        <v>11238</v>
      </c>
      <c r="Q2214" s="3" t="s">
        <v>11239</v>
      </c>
      <c r="R2214" s="3" t="s">
        <v>6484</v>
      </c>
      <c r="S2214" s="3" t="s">
        <v>6491</v>
      </c>
      <c r="T2214" s="3" t="s">
        <v>6523</v>
      </c>
      <c r="U2214" s="3" t="s">
        <v>154</v>
      </c>
      <c r="V2214" s="3" t="s">
        <v>8321</v>
      </c>
      <c r="W2214" s="3" t="s">
        <v>154</v>
      </c>
      <c r="X2214" s="3" t="s">
        <v>154</v>
      </c>
      <c r="Y2214" s="3" t="s">
        <v>154</v>
      </c>
      <c r="Z2214" s="3" t="s">
        <v>154</v>
      </c>
      <c r="AA2214" s="3" t="s">
        <v>154</v>
      </c>
      <c r="AB2214" s="3" t="s">
        <v>154</v>
      </c>
      <c r="AC2214" s="3" t="s">
        <v>154</v>
      </c>
      <c r="AD2214" s="3" t="s">
        <v>6151</v>
      </c>
      <c r="AE2214" s="3" t="s">
        <v>6151</v>
      </c>
      <c r="AF2214" s="3" t="s">
        <v>154</v>
      </c>
      <c r="AG2214" s="3" t="s">
        <v>154</v>
      </c>
      <c r="AH2214" s="3" t="s">
        <v>6478</v>
      </c>
      <c r="AI2214" s="3" t="s">
        <v>6482</v>
      </c>
      <c r="AJ2214" s="3" t="s">
        <v>6027</v>
      </c>
    </row>
    <row r="2215" spans="1:36" ht="15">
      <c r="A2215" s="10">
        <v>2318</v>
      </c>
      <c r="B2215" t="str">
        <f>IF(K2215="总计","",INDEX(主数据!A:AD,MATCH(J2215,主数据!A:A,0),9))</f>
        <v>环渤海大区公司</v>
      </c>
      <c r="C2215" t="str">
        <f>IF(K2215="","",INDEX(主数据!A:AD,MATCH(J2215,主数据!A:A,0),11))</f>
        <v>天津北区</v>
      </c>
      <c r="D2215" t="str">
        <f t="shared" si="136"/>
        <v>BJ421物业服务费定额</v>
      </c>
      <c r="E2215" s="13" t="str">
        <f t="shared" si="138"/>
        <v/>
      </c>
      <c r="F2215" s="13" t="str">
        <f>IF(E2215="","",IFERROR(IF(IF(K2215="","",INDEX(收费标合同信息维护!A:Q,MATCH(D2215,收费标合同信息维护!J:J,0),10))=D2215,"有","无"),"无"))</f>
        <v/>
      </c>
      <c r="G2215" s="13" t="str">
        <f t="shared" si="137"/>
        <v>BJ421物业服务费定额90494.33</v>
      </c>
      <c r="H2215" s="13" t="str">
        <f t="shared" si="139"/>
        <v>90494.33</v>
      </c>
      <c r="I2215" s="13" t="str">
        <f>IF(G2215="","",IFERROR(IF(IF(K2215="","",INDEX(收费标合同信息维护!A:Q,MATCH(G2215,收费标合同信息维护!M:M,0),13))=G2215,"有","无"),"无"))</f>
        <v>无</v>
      </c>
      <c r="J2215" s="3" t="s">
        <v>4422</v>
      </c>
      <c r="K2215" s="3" t="s">
        <v>6318</v>
      </c>
      <c r="L2215" s="3" t="s">
        <v>6025</v>
      </c>
      <c r="M2215" s="3" t="s">
        <v>6026</v>
      </c>
      <c r="N2215" s="3" t="s">
        <v>6477</v>
      </c>
      <c r="O2215" s="3" t="s">
        <v>6478</v>
      </c>
      <c r="P2215" s="3" t="s">
        <v>11240</v>
      </c>
      <c r="Q2215" s="3" t="s">
        <v>11241</v>
      </c>
      <c r="R2215" s="3" t="s">
        <v>6490</v>
      </c>
      <c r="S2215" s="3" t="s">
        <v>6491</v>
      </c>
      <c r="T2215" s="3" t="s">
        <v>6537</v>
      </c>
      <c r="U2215" s="3" t="s">
        <v>154</v>
      </c>
      <c r="V2215" s="3" t="s">
        <v>154</v>
      </c>
      <c r="W2215" s="3" t="s">
        <v>11242</v>
      </c>
      <c r="X2215" s="3" t="s">
        <v>154</v>
      </c>
      <c r="Y2215" s="3" t="s">
        <v>154</v>
      </c>
      <c r="Z2215" s="3" t="s">
        <v>154</v>
      </c>
      <c r="AA2215" s="3" t="s">
        <v>154</v>
      </c>
      <c r="AB2215" s="3" t="s">
        <v>154</v>
      </c>
      <c r="AC2215" s="3" t="s">
        <v>154</v>
      </c>
      <c r="AD2215" s="3" t="s">
        <v>6151</v>
      </c>
      <c r="AE2215" s="3" t="s">
        <v>6151</v>
      </c>
      <c r="AF2215" s="3" t="s">
        <v>6040</v>
      </c>
      <c r="AG2215" s="3" t="s">
        <v>154</v>
      </c>
      <c r="AH2215" s="3" t="s">
        <v>6478</v>
      </c>
      <c r="AI2215" s="3" t="s">
        <v>6482</v>
      </c>
      <c r="AJ2215" s="3" t="s">
        <v>6033</v>
      </c>
    </row>
    <row r="2216" spans="1:36" ht="15">
      <c r="A2216" s="10">
        <v>2319</v>
      </c>
      <c r="B2216" t="str">
        <f>IF(K2216="总计","",INDEX(主数据!A:AD,MATCH(J2216,主数据!A:A,0),9))</f>
        <v>环渤海大区公司</v>
      </c>
      <c r="C2216" t="str">
        <f>IF(K2216="","",INDEX(主数据!A:AD,MATCH(J2216,主数据!A:A,0),11))</f>
        <v>天津北区</v>
      </c>
      <c r="D2216" t="str">
        <f t="shared" si="136"/>
        <v>BJ421空置物业费标准方式4.17</v>
      </c>
      <c r="E2216" s="13" t="str">
        <f t="shared" si="138"/>
        <v>4.17</v>
      </c>
      <c r="F2216" s="13" t="str">
        <f>IF(E2216="","",IFERROR(IF(IF(K2216="","",INDEX(收费标合同信息维护!A:Q,MATCH(D2216,收费标合同信息维护!J:J,0),10))=D2216,"有","无"),"无"))</f>
        <v>无</v>
      </c>
      <c r="G2216" s="13" t="str">
        <f t="shared" si="137"/>
        <v/>
      </c>
      <c r="H2216" s="13" t="str">
        <f t="shared" si="139"/>
        <v/>
      </c>
      <c r="I2216" s="13" t="str">
        <f>IF(G2216="","",IFERROR(IF(IF(K2216="","",INDEX(收费标合同信息维护!A:Q,MATCH(G2216,收费标合同信息维护!M:M,0),13))=G2216,"有","无"),"无"))</f>
        <v/>
      </c>
      <c r="J2216" s="3" t="s">
        <v>4422</v>
      </c>
      <c r="K2216" s="3" t="s">
        <v>6318</v>
      </c>
      <c r="L2216" s="3" t="s">
        <v>6580</v>
      </c>
      <c r="M2216" s="3" t="s">
        <v>6581</v>
      </c>
      <c r="N2216" s="3" t="s">
        <v>6477</v>
      </c>
      <c r="O2216" s="3" t="s">
        <v>6478</v>
      </c>
      <c r="P2216" s="3" t="s">
        <v>11243</v>
      </c>
      <c r="Q2216" s="3" t="s">
        <v>11244</v>
      </c>
      <c r="R2216" s="3" t="s">
        <v>6484</v>
      </c>
      <c r="S2216" s="3" t="s">
        <v>6491</v>
      </c>
      <c r="T2216" s="3" t="s">
        <v>6537</v>
      </c>
      <c r="U2216" s="3" t="s">
        <v>154</v>
      </c>
      <c r="V2216" s="3" t="s">
        <v>11245</v>
      </c>
      <c r="W2216" s="3" t="s">
        <v>154</v>
      </c>
      <c r="X2216" s="3" t="s">
        <v>154</v>
      </c>
      <c r="Y2216" s="3" t="s">
        <v>154</v>
      </c>
      <c r="Z2216" s="3" t="s">
        <v>154</v>
      </c>
      <c r="AA2216" s="3" t="s">
        <v>154</v>
      </c>
      <c r="AB2216" s="3" t="s">
        <v>154</v>
      </c>
      <c r="AC2216" s="3" t="s">
        <v>154</v>
      </c>
      <c r="AD2216" s="3" t="s">
        <v>6151</v>
      </c>
      <c r="AE2216" s="3" t="s">
        <v>6151</v>
      </c>
      <c r="AF2216" s="3" t="s">
        <v>154</v>
      </c>
      <c r="AG2216" s="3" t="s">
        <v>154</v>
      </c>
      <c r="AH2216" s="3" t="s">
        <v>6478</v>
      </c>
      <c r="AI2216" s="3" t="s">
        <v>6482</v>
      </c>
      <c r="AJ2216" s="3" t="s">
        <v>6489</v>
      </c>
    </row>
    <row r="2217" spans="1:36" ht="15">
      <c r="A2217" s="10">
        <v>2320</v>
      </c>
      <c r="B2217" t="str">
        <f>IF(K2217="总计","",INDEX(主数据!A:AD,MATCH(J2217,主数据!A:A,0),9))</f>
        <v>环渤海大区公司</v>
      </c>
      <c r="C2217" t="str">
        <f>IF(K2217="","",INDEX(主数据!A:AD,MATCH(J2217,主数据!A:A,0),11))</f>
        <v>天津北区</v>
      </c>
      <c r="D2217" t="str">
        <f t="shared" si="136"/>
        <v>BJ421空置物业费标准方式4.17</v>
      </c>
      <c r="E2217" s="13" t="str">
        <f t="shared" si="138"/>
        <v>4.17</v>
      </c>
      <c r="F2217" s="13" t="str">
        <f>IF(E2217="","",IFERROR(IF(IF(K2217="","",INDEX(收费标合同信息维护!A:Q,MATCH(D2217,收费标合同信息维护!J:J,0),10))=D2217,"有","无"),"无"))</f>
        <v>无</v>
      </c>
      <c r="G2217" s="13" t="str">
        <f t="shared" si="137"/>
        <v/>
      </c>
      <c r="H2217" s="13" t="str">
        <f t="shared" si="139"/>
        <v/>
      </c>
      <c r="I2217" s="13" t="str">
        <f>IF(G2217="","",IFERROR(IF(IF(K2217="","",INDEX(收费标合同信息维护!A:Q,MATCH(G2217,收费标合同信息维护!M:M,0),13))=G2217,"有","无"),"无"))</f>
        <v/>
      </c>
      <c r="J2217" s="3" t="s">
        <v>4422</v>
      </c>
      <c r="K2217" s="3" t="s">
        <v>6318</v>
      </c>
      <c r="L2217" s="3" t="s">
        <v>6580</v>
      </c>
      <c r="M2217" s="3" t="s">
        <v>6581</v>
      </c>
      <c r="N2217" s="3" t="s">
        <v>6477</v>
      </c>
      <c r="O2217" s="3" t="s">
        <v>6478</v>
      </c>
      <c r="P2217" s="3" t="s">
        <v>11246</v>
      </c>
      <c r="Q2217" s="3" t="s">
        <v>11247</v>
      </c>
      <c r="R2217" s="3" t="s">
        <v>6484</v>
      </c>
      <c r="S2217" s="3" t="s">
        <v>6491</v>
      </c>
      <c r="T2217" s="3" t="s">
        <v>7001</v>
      </c>
      <c r="U2217" s="3" t="s">
        <v>154</v>
      </c>
      <c r="V2217" s="3" t="s">
        <v>11245</v>
      </c>
      <c r="W2217" s="3" t="s">
        <v>154</v>
      </c>
      <c r="X2217" s="3" t="s">
        <v>154</v>
      </c>
      <c r="Y2217" s="3" t="s">
        <v>154</v>
      </c>
      <c r="Z2217" s="3" t="s">
        <v>154</v>
      </c>
      <c r="AA2217" s="3" t="s">
        <v>154</v>
      </c>
      <c r="AB2217" s="3" t="s">
        <v>154</v>
      </c>
      <c r="AC2217" s="3" t="s">
        <v>154</v>
      </c>
      <c r="AD2217" s="3" t="s">
        <v>6151</v>
      </c>
      <c r="AE2217" s="3" t="s">
        <v>6151</v>
      </c>
      <c r="AF2217" s="3" t="s">
        <v>154</v>
      </c>
      <c r="AG2217" s="3" t="s">
        <v>154</v>
      </c>
      <c r="AH2217" s="3" t="s">
        <v>6478</v>
      </c>
      <c r="AI2217" s="3" t="s">
        <v>6482</v>
      </c>
      <c r="AJ2217" s="3" t="s">
        <v>6033</v>
      </c>
    </row>
    <row r="2218" spans="1:36" ht="15">
      <c r="A2218" s="10">
        <v>2321</v>
      </c>
      <c r="B2218" t="str">
        <f>IF(K2218="总计","",INDEX(主数据!A:AD,MATCH(J2218,主数据!A:A,0),9))</f>
        <v>华北大区公司</v>
      </c>
      <c r="C2218" t="str">
        <f>IF(K2218="","",INDEX(主数据!A:AD,MATCH(J2218,主数据!A:A,0),11))</f>
        <v>北京七城区</v>
      </c>
      <c r="D2218" t="str">
        <f t="shared" si="136"/>
        <v>BJL100销售中心物业费定额</v>
      </c>
      <c r="E2218" s="13" t="str">
        <f t="shared" si="138"/>
        <v/>
      </c>
      <c r="F2218" s="13" t="str">
        <f>IF(E2218="","",IFERROR(IF(IF(K2218="","",INDEX(收费标合同信息维护!A:Q,MATCH(D2218,收费标合同信息维护!J:J,0),10))=D2218,"有","无"),"无"))</f>
        <v/>
      </c>
      <c r="G2218" s="13" t="str">
        <f t="shared" si="137"/>
        <v>BJL100销售中心物业费定额139314.28</v>
      </c>
      <c r="H2218" s="13" t="str">
        <f t="shared" si="139"/>
        <v>139314.28</v>
      </c>
      <c r="I2218" s="13" t="str">
        <f>IF(G2218="","",IFERROR(IF(IF(K2218="","",INDEX(收费标合同信息维护!A:Q,MATCH(G2218,收费标合同信息维护!M:M,0),13))=G2218,"有","无"),"无"))</f>
        <v>无</v>
      </c>
      <c r="J2218" s="3" t="s">
        <v>2374</v>
      </c>
      <c r="K2218" s="3" t="s">
        <v>6319</v>
      </c>
      <c r="L2218" s="3" t="s">
        <v>6638</v>
      </c>
      <c r="M2218" s="3" t="s">
        <v>6639</v>
      </c>
      <c r="N2218" s="3" t="s">
        <v>6477</v>
      </c>
      <c r="O2218" s="3" t="s">
        <v>6478</v>
      </c>
      <c r="P2218" s="3" t="s">
        <v>11248</v>
      </c>
      <c r="Q2218" s="3" t="s">
        <v>11249</v>
      </c>
      <c r="R2218" s="3" t="s">
        <v>6490</v>
      </c>
      <c r="S2218" s="3" t="s">
        <v>6491</v>
      </c>
      <c r="T2218" s="3" t="s">
        <v>6537</v>
      </c>
      <c r="U2218" s="3" t="s">
        <v>6511</v>
      </c>
      <c r="V2218" s="3" t="s">
        <v>154</v>
      </c>
      <c r="W2218" s="3" t="s">
        <v>11250</v>
      </c>
      <c r="X2218" s="3" t="s">
        <v>154</v>
      </c>
      <c r="Y2218" s="3" t="s">
        <v>154</v>
      </c>
      <c r="Z2218" s="3" t="s">
        <v>154</v>
      </c>
      <c r="AA2218" s="3" t="s">
        <v>154</v>
      </c>
      <c r="AB2218" s="3" t="s">
        <v>154</v>
      </c>
      <c r="AC2218" s="3" t="s">
        <v>154</v>
      </c>
      <c r="AD2218" s="3" t="s">
        <v>6151</v>
      </c>
      <c r="AE2218" s="3" t="s">
        <v>6151</v>
      </c>
      <c r="AF2218" s="3" t="s">
        <v>154</v>
      </c>
      <c r="AG2218" s="3" t="s">
        <v>154</v>
      </c>
      <c r="AH2218" s="3" t="s">
        <v>6478</v>
      </c>
      <c r="AI2218" s="3" t="s">
        <v>6482</v>
      </c>
      <c r="AJ2218" s="3" t="s">
        <v>6489</v>
      </c>
    </row>
    <row r="2219" spans="1:36" ht="30">
      <c r="A2219" s="10">
        <v>2322</v>
      </c>
      <c r="B2219" t="str">
        <f>IF(K2219="总计","",INDEX(主数据!A:AD,MATCH(J2219,主数据!A:A,0),9))</f>
        <v>华西大区公司</v>
      </c>
      <c r="C2219" t="str">
        <f>IF(K2219="","",INDEX(主数据!A:AD,MATCH(J2219,主数据!A:A,0),11))</f>
        <v>重庆北区</v>
      </c>
      <c r="D2219" t="str">
        <f t="shared" si="136"/>
        <v>CQ42物业服务费定额</v>
      </c>
      <c r="E2219" s="13" t="str">
        <f t="shared" si="138"/>
        <v/>
      </c>
      <c r="F2219" s="13" t="str">
        <f>IF(E2219="","",IFERROR(IF(IF(K2219="","",INDEX(收费标合同信息维护!A:Q,MATCH(D2219,收费标合同信息维护!J:J,0),10))=D2219,"有","无"),"无"))</f>
        <v/>
      </c>
      <c r="G2219" s="13" t="str">
        <f t="shared" si="137"/>
        <v>CQ42物业服务费定额1000.00</v>
      </c>
      <c r="H2219" s="13" t="str">
        <f t="shared" si="139"/>
        <v>1000.00</v>
      </c>
      <c r="I2219" s="13" t="str">
        <f>IF(G2219="","",IFERROR(IF(IF(K2219="","",INDEX(收费标合同信息维护!A:Q,MATCH(G2219,收费标合同信息维护!M:M,0),13))=G2219,"有","无"),"无"))</f>
        <v>无</v>
      </c>
      <c r="J2219" s="3" t="s">
        <v>4117</v>
      </c>
      <c r="K2219" s="3" t="s">
        <v>4118</v>
      </c>
      <c r="L2219" s="3" t="s">
        <v>6025</v>
      </c>
      <c r="M2219" s="3" t="s">
        <v>6026</v>
      </c>
      <c r="N2219" s="3" t="s">
        <v>6477</v>
      </c>
      <c r="O2219" s="3" t="s">
        <v>6478</v>
      </c>
      <c r="P2219" s="3" t="s">
        <v>7078</v>
      </c>
      <c r="Q2219" s="3" t="s">
        <v>11251</v>
      </c>
      <c r="R2219" s="3" t="s">
        <v>6490</v>
      </c>
      <c r="S2219" s="3" t="s">
        <v>6491</v>
      </c>
      <c r="T2219" s="3" t="s">
        <v>6800</v>
      </c>
      <c r="U2219" s="3" t="s">
        <v>9371</v>
      </c>
      <c r="V2219" s="3" t="s">
        <v>154</v>
      </c>
      <c r="W2219" s="3" t="s">
        <v>7552</v>
      </c>
      <c r="X2219" s="3" t="s">
        <v>154</v>
      </c>
      <c r="Y2219" s="3" t="s">
        <v>154</v>
      </c>
      <c r="Z2219" s="3" t="s">
        <v>154</v>
      </c>
      <c r="AA2219" s="3" t="s">
        <v>154</v>
      </c>
      <c r="AB2219" s="3" t="s">
        <v>154</v>
      </c>
      <c r="AC2219" s="3" t="s">
        <v>154</v>
      </c>
      <c r="AD2219" s="3" t="s">
        <v>6151</v>
      </c>
      <c r="AE2219" s="3" t="s">
        <v>6151</v>
      </c>
      <c r="AF2219" s="3" t="s">
        <v>6040</v>
      </c>
      <c r="AG2219" s="3" t="s">
        <v>154</v>
      </c>
      <c r="AH2219" s="3" t="s">
        <v>6478</v>
      </c>
      <c r="AI2219" s="3" t="s">
        <v>6482</v>
      </c>
      <c r="AJ2219" s="3" t="s">
        <v>6033</v>
      </c>
    </row>
    <row r="2220" spans="1:36" ht="15">
      <c r="A2220" s="10">
        <v>2323</v>
      </c>
      <c r="B2220" t="str">
        <f>IF(K2220="总计","",INDEX(主数据!A:AD,MATCH(J2220,主数据!A:A,0),9))</f>
        <v>华南大区公司</v>
      </c>
      <c r="C2220" t="str">
        <f>IF(K2220="","",INDEX(主数据!A:AD,MATCH(J2220,主数据!A:A,0),11))</f>
        <v>长沙东区</v>
      </c>
      <c r="D2220" t="str">
        <f t="shared" si="136"/>
        <v>CS50物业服务费标准方式3.12</v>
      </c>
      <c r="E2220" s="13" t="str">
        <f t="shared" si="138"/>
        <v>3.12</v>
      </c>
      <c r="F2220" s="13" t="str">
        <f>IF(E2220="","",IFERROR(IF(IF(K2220="","",INDEX(收费标合同信息维护!A:Q,MATCH(D2220,收费标合同信息维护!J:J,0),10))=D2220,"有","无"),"无"))</f>
        <v>无</v>
      </c>
      <c r="G2220" s="13" t="str">
        <f t="shared" si="137"/>
        <v/>
      </c>
      <c r="H2220" s="13" t="str">
        <f t="shared" si="139"/>
        <v/>
      </c>
      <c r="I2220" s="13" t="str">
        <f>IF(G2220="","",IFERROR(IF(IF(K2220="","",INDEX(收费标合同信息维护!A:Q,MATCH(G2220,收费标合同信息维护!M:M,0),13))=G2220,"有","无"),"无"))</f>
        <v/>
      </c>
      <c r="J2220" s="3" t="s">
        <v>3696</v>
      </c>
      <c r="K2220" s="3" t="s">
        <v>11252</v>
      </c>
      <c r="L2220" s="3" t="s">
        <v>6025</v>
      </c>
      <c r="M2220" s="3" t="s">
        <v>6026</v>
      </c>
      <c r="N2220" s="3" t="s">
        <v>6477</v>
      </c>
      <c r="O2220" s="3" t="s">
        <v>6478</v>
      </c>
      <c r="P2220" s="3" t="s">
        <v>11253</v>
      </c>
      <c r="Q2220" s="3" t="s">
        <v>11254</v>
      </c>
      <c r="R2220" s="3" t="s">
        <v>6484</v>
      </c>
      <c r="S2220" s="3" t="s">
        <v>6491</v>
      </c>
      <c r="T2220" s="3" t="s">
        <v>6493</v>
      </c>
      <c r="U2220" s="3" t="s">
        <v>11255</v>
      </c>
      <c r="V2220" s="3" t="s">
        <v>11256</v>
      </c>
      <c r="W2220" s="3" t="s">
        <v>154</v>
      </c>
      <c r="X2220" s="3" t="s">
        <v>154</v>
      </c>
      <c r="Y2220" s="3" t="s">
        <v>154</v>
      </c>
      <c r="Z2220" s="3" t="s">
        <v>154</v>
      </c>
      <c r="AA2220" s="3" t="s">
        <v>154</v>
      </c>
      <c r="AB2220" s="3" t="s">
        <v>154</v>
      </c>
      <c r="AC2220" s="3" t="s">
        <v>154</v>
      </c>
      <c r="AD2220" s="3" t="s">
        <v>6151</v>
      </c>
      <c r="AE2220" s="3" t="s">
        <v>6151</v>
      </c>
      <c r="AF2220" s="3" t="s">
        <v>6040</v>
      </c>
      <c r="AG2220" s="3" t="s">
        <v>154</v>
      </c>
      <c r="AH2220" s="3" t="s">
        <v>6478</v>
      </c>
      <c r="AI2220" s="3" t="s">
        <v>6482</v>
      </c>
      <c r="AJ2220" s="3" t="s">
        <v>11257</v>
      </c>
    </row>
    <row r="2221" spans="1:36" ht="15">
      <c r="A2221" s="10">
        <v>2324</v>
      </c>
      <c r="B2221" t="str">
        <f>IF(K2221="总计","",INDEX(主数据!A:AD,MATCH(J2221,主数据!A:A,0),9))</f>
        <v>华南大区公司</v>
      </c>
      <c r="C2221" t="str">
        <f>IF(K2221="","",INDEX(主数据!A:AD,MATCH(J2221,主数据!A:A,0),11))</f>
        <v>长沙东区</v>
      </c>
      <c r="D2221" t="str">
        <f t="shared" si="136"/>
        <v>CS50物业服务费标准方式1.88</v>
      </c>
      <c r="E2221" s="13" t="str">
        <f t="shared" si="138"/>
        <v>1.88</v>
      </c>
      <c r="F2221" s="13" t="str">
        <f>IF(E2221="","",IFERROR(IF(IF(K2221="","",INDEX(收费标合同信息维护!A:Q,MATCH(D2221,收费标合同信息维护!J:J,0),10))=D2221,"有","无"),"无"))</f>
        <v>无</v>
      </c>
      <c r="G2221" s="13" t="str">
        <f t="shared" si="137"/>
        <v/>
      </c>
      <c r="H2221" s="13" t="str">
        <f t="shared" si="139"/>
        <v/>
      </c>
      <c r="I2221" s="13" t="str">
        <f>IF(G2221="","",IFERROR(IF(IF(K2221="","",INDEX(收费标合同信息维护!A:Q,MATCH(G2221,收费标合同信息维护!M:M,0),13))=G2221,"有","无"),"无"))</f>
        <v/>
      </c>
      <c r="J2221" s="3" t="s">
        <v>3696</v>
      </c>
      <c r="K2221" s="3" t="s">
        <v>11252</v>
      </c>
      <c r="L2221" s="3" t="s">
        <v>6025</v>
      </c>
      <c r="M2221" s="3" t="s">
        <v>6026</v>
      </c>
      <c r="N2221" s="3" t="s">
        <v>6477</v>
      </c>
      <c r="O2221" s="3" t="s">
        <v>6478</v>
      </c>
      <c r="P2221" s="3" t="s">
        <v>11258</v>
      </c>
      <c r="Q2221" s="3" t="s">
        <v>11259</v>
      </c>
      <c r="R2221" s="3" t="s">
        <v>6484</v>
      </c>
      <c r="S2221" s="3" t="s">
        <v>6491</v>
      </c>
      <c r="T2221" s="3" t="s">
        <v>6493</v>
      </c>
      <c r="U2221" s="3" t="s">
        <v>11255</v>
      </c>
      <c r="V2221" s="3" t="s">
        <v>11260</v>
      </c>
      <c r="W2221" s="3" t="s">
        <v>154</v>
      </c>
      <c r="X2221" s="3" t="s">
        <v>154</v>
      </c>
      <c r="Y2221" s="3" t="s">
        <v>154</v>
      </c>
      <c r="Z2221" s="3" t="s">
        <v>154</v>
      </c>
      <c r="AA2221" s="3" t="s">
        <v>154</v>
      </c>
      <c r="AB2221" s="3" t="s">
        <v>154</v>
      </c>
      <c r="AC2221" s="3" t="s">
        <v>154</v>
      </c>
      <c r="AD2221" s="3" t="s">
        <v>6151</v>
      </c>
      <c r="AE2221" s="3" t="s">
        <v>6151</v>
      </c>
      <c r="AF2221" s="3" t="s">
        <v>154</v>
      </c>
      <c r="AG2221" s="3" t="s">
        <v>154</v>
      </c>
      <c r="AH2221" s="3" t="s">
        <v>6478</v>
      </c>
      <c r="AI2221" s="3" t="s">
        <v>6482</v>
      </c>
      <c r="AJ2221" s="3" t="s">
        <v>11261</v>
      </c>
    </row>
    <row r="2222" spans="1:36" ht="15">
      <c r="A2222" s="10">
        <v>2325</v>
      </c>
      <c r="B2222" t="str">
        <f>IF(K2222="总计","",INDEX(主数据!A:AD,MATCH(J2222,主数据!A:A,0),9))</f>
        <v>华南大区公司</v>
      </c>
      <c r="C2222" t="str">
        <f>IF(K2222="","",INDEX(主数据!A:AD,MATCH(J2222,主数据!A:A,0),11))</f>
        <v>长沙东区</v>
      </c>
      <c r="D2222" t="str">
        <f t="shared" si="136"/>
        <v>CS50物业服务费标准方式4.16</v>
      </c>
      <c r="E2222" s="13" t="str">
        <f t="shared" si="138"/>
        <v>4.16</v>
      </c>
      <c r="F2222" s="13" t="str">
        <f>IF(E2222="","",IFERROR(IF(IF(K2222="","",INDEX(收费标合同信息维护!A:Q,MATCH(D2222,收费标合同信息维护!J:J,0),10))=D2222,"有","无"),"无"))</f>
        <v>无</v>
      </c>
      <c r="G2222" s="13" t="str">
        <f t="shared" si="137"/>
        <v/>
      </c>
      <c r="H2222" s="13" t="str">
        <f t="shared" si="139"/>
        <v/>
      </c>
      <c r="I2222" s="13" t="str">
        <f>IF(G2222="","",IFERROR(IF(IF(K2222="","",INDEX(收费标合同信息维护!A:Q,MATCH(G2222,收费标合同信息维护!M:M,0),13))=G2222,"有","无"),"无"))</f>
        <v/>
      </c>
      <c r="J2222" s="3" t="s">
        <v>3696</v>
      </c>
      <c r="K2222" s="3" t="s">
        <v>11252</v>
      </c>
      <c r="L2222" s="3" t="s">
        <v>6025</v>
      </c>
      <c r="M2222" s="3" t="s">
        <v>6026</v>
      </c>
      <c r="N2222" s="3" t="s">
        <v>6477</v>
      </c>
      <c r="O2222" s="3" t="s">
        <v>6478</v>
      </c>
      <c r="P2222" s="3" t="s">
        <v>11262</v>
      </c>
      <c r="Q2222" s="3" t="s">
        <v>11263</v>
      </c>
      <c r="R2222" s="3" t="s">
        <v>6484</v>
      </c>
      <c r="S2222" s="3" t="s">
        <v>6491</v>
      </c>
      <c r="T2222" s="3" t="s">
        <v>6493</v>
      </c>
      <c r="U2222" s="3" t="s">
        <v>11255</v>
      </c>
      <c r="V2222" s="3" t="s">
        <v>11264</v>
      </c>
      <c r="W2222" s="3" t="s">
        <v>154</v>
      </c>
      <c r="X2222" s="3" t="s">
        <v>154</v>
      </c>
      <c r="Y2222" s="3" t="s">
        <v>154</v>
      </c>
      <c r="Z2222" s="3" t="s">
        <v>154</v>
      </c>
      <c r="AA2222" s="3" t="s">
        <v>154</v>
      </c>
      <c r="AB2222" s="3" t="s">
        <v>154</v>
      </c>
      <c r="AC2222" s="3" t="s">
        <v>154</v>
      </c>
      <c r="AD2222" s="3" t="s">
        <v>6151</v>
      </c>
      <c r="AE2222" s="3" t="s">
        <v>6151</v>
      </c>
      <c r="AF2222" s="3" t="s">
        <v>6040</v>
      </c>
      <c r="AG2222" s="3" t="s">
        <v>154</v>
      </c>
      <c r="AH2222" s="3" t="s">
        <v>6478</v>
      </c>
      <c r="AI2222" s="3" t="s">
        <v>6482</v>
      </c>
      <c r="AJ2222" s="3" t="s">
        <v>6093</v>
      </c>
    </row>
    <row r="2223" spans="1:36" ht="15">
      <c r="A2223" s="10">
        <v>2326</v>
      </c>
      <c r="B2223" t="str">
        <f>IF(K2223="总计","",INDEX(主数据!A:AD,MATCH(J2223,主数据!A:A,0),9))</f>
        <v>华南大区公司</v>
      </c>
      <c r="C2223" t="str">
        <f>IF(K2223="","",INDEX(主数据!A:AD,MATCH(J2223,主数据!A:A,0),11))</f>
        <v>长沙东区</v>
      </c>
      <c r="D2223" t="str">
        <f t="shared" si="136"/>
        <v>CS50公共电费直接录入</v>
      </c>
      <c r="E2223" s="13" t="str">
        <f t="shared" si="138"/>
        <v/>
      </c>
      <c r="F2223" s="13" t="str">
        <f>IF(E2223="","",IFERROR(IF(IF(K2223="","",INDEX(收费标合同信息维护!A:Q,MATCH(D2223,收费标合同信息维护!J:J,0),10))=D2223,"有","无"),"无"))</f>
        <v/>
      </c>
      <c r="G2223" s="13" t="str">
        <f t="shared" si="137"/>
        <v/>
      </c>
      <c r="H2223" s="13" t="str">
        <f t="shared" si="139"/>
        <v/>
      </c>
      <c r="I2223" s="13" t="str">
        <f>IF(G2223="","",IFERROR(IF(IF(K2223="","",INDEX(收费标合同信息维护!A:Q,MATCH(G2223,收费标合同信息维护!M:M,0),13))=G2223,"有","无"),"无"))</f>
        <v/>
      </c>
      <c r="J2223" s="3" t="s">
        <v>3696</v>
      </c>
      <c r="K2223" s="3" t="s">
        <v>11252</v>
      </c>
      <c r="L2223" s="3" t="s">
        <v>6826</v>
      </c>
      <c r="M2223" s="3" t="s">
        <v>7076</v>
      </c>
      <c r="N2223" s="3" t="s">
        <v>6477</v>
      </c>
      <c r="O2223" s="3" t="s">
        <v>6478</v>
      </c>
      <c r="P2223" s="3" t="s">
        <v>11265</v>
      </c>
      <c r="Q2223" s="3" t="s">
        <v>7076</v>
      </c>
      <c r="R2223" s="3" t="s">
        <v>6479</v>
      </c>
      <c r="S2223" s="3" t="s">
        <v>6480</v>
      </c>
      <c r="T2223" s="3" t="s">
        <v>6493</v>
      </c>
      <c r="U2223" s="3" t="s">
        <v>154</v>
      </c>
      <c r="V2223" s="3" t="s">
        <v>154</v>
      </c>
      <c r="W2223" s="3" t="s">
        <v>154</v>
      </c>
      <c r="X2223" s="3" t="s">
        <v>154</v>
      </c>
      <c r="Y2223" s="3" t="s">
        <v>154</v>
      </c>
      <c r="Z2223" s="3" t="s">
        <v>154</v>
      </c>
      <c r="AA2223" s="3" t="s">
        <v>154</v>
      </c>
      <c r="AB2223" s="3" t="s">
        <v>154</v>
      </c>
      <c r="AC2223" s="3" t="s">
        <v>154</v>
      </c>
      <c r="AD2223" s="3" t="s">
        <v>6151</v>
      </c>
      <c r="AE2223" s="3" t="s">
        <v>6151</v>
      </c>
      <c r="AF2223" s="3" t="s">
        <v>154</v>
      </c>
      <c r="AG2223" s="3" t="s">
        <v>154</v>
      </c>
      <c r="AH2223" s="3" t="s">
        <v>6478</v>
      </c>
      <c r="AI2223" s="3" t="s">
        <v>6482</v>
      </c>
      <c r="AJ2223" s="3" t="s">
        <v>6033</v>
      </c>
    </row>
    <row r="2224" spans="1:36" ht="15">
      <c r="A2224" s="10">
        <v>2327</v>
      </c>
      <c r="B2224" t="str">
        <f>IF(K2224="总计","",INDEX(主数据!A:AD,MATCH(J2224,主数据!A:A,0),9))</f>
        <v>华南大区公司</v>
      </c>
      <c r="C2224" t="str">
        <f>IF(K2224="","",INDEX(主数据!A:AD,MATCH(J2224,主数据!A:A,0),11))</f>
        <v>长沙东区</v>
      </c>
      <c r="D2224" t="str">
        <f t="shared" si="136"/>
        <v>CS50空置物业费直接录入</v>
      </c>
      <c r="E2224" s="13" t="str">
        <f t="shared" si="138"/>
        <v/>
      </c>
      <c r="F2224" s="13" t="str">
        <f>IF(E2224="","",IFERROR(IF(IF(K2224="","",INDEX(收费标合同信息维护!A:Q,MATCH(D2224,收费标合同信息维护!J:J,0),10))=D2224,"有","无"),"无"))</f>
        <v/>
      </c>
      <c r="G2224" s="13" t="str">
        <f t="shared" si="137"/>
        <v/>
      </c>
      <c r="H2224" s="13" t="str">
        <f t="shared" si="139"/>
        <v/>
      </c>
      <c r="I2224" s="13" t="str">
        <f>IF(G2224="","",IFERROR(IF(IF(K2224="","",INDEX(收费标合同信息维护!A:Q,MATCH(G2224,收费标合同信息维护!M:M,0),13))=G2224,"有","无"),"无"))</f>
        <v/>
      </c>
      <c r="J2224" s="3" t="s">
        <v>3696</v>
      </c>
      <c r="K2224" s="3" t="s">
        <v>11252</v>
      </c>
      <c r="L2224" s="3" t="s">
        <v>6580</v>
      </c>
      <c r="M2224" s="3" t="s">
        <v>6581</v>
      </c>
      <c r="N2224" s="3" t="s">
        <v>6477</v>
      </c>
      <c r="O2224" s="3" t="s">
        <v>6478</v>
      </c>
      <c r="P2224" s="3" t="s">
        <v>11266</v>
      </c>
      <c r="Q2224" s="3" t="s">
        <v>6589</v>
      </c>
      <c r="R2224" s="3" t="s">
        <v>6479</v>
      </c>
      <c r="S2224" s="3" t="s">
        <v>6480</v>
      </c>
      <c r="T2224" s="3" t="s">
        <v>6493</v>
      </c>
      <c r="U2224" s="3" t="s">
        <v>9082</v>
      </c>
      <c r="V2224" s="3" t="s">
        <v>154</v>
      </c>
      <c r="W2224" s="3" t="s">
        <v>154</v>
      </c>
      <c r="X2224" s="3" t="s">
        <v>154</v>
      </c>
      <c r="Y2224" s="3" t="s">
        <v>154</v>
      </c>
      <c r="Z2224" s="3" t="s">
        <v>154</v>
      </c>
      <c r="AA2224" s="3" t="s">
        <v>154</v>
      </c>
      <c r="AB2224" s="3" t="s">
        <v>154</v>
      </c>
      <c r="AC2224" s="3" t="s">
        <v>154</v>
      </c>
      <c r="AD2224" s="3" t="s">
        <v>6151</v>
      </c>
      <c r="AE2224" s="3" t="s">
        <v>6151</v>
      </c>
      <c r="AF2224" s="3" t="s">
        <v>154</v>
      </c>
      <c r="AG2224" s="3" t="s">
        <v>154</v>
      </c>
      <c r="AH2224" s="3" t="s">
        <v>6478</v>
      </c>
      <c r="AI2224" s="3" t="s">
        <v>6482</v>
      </c>
      <c r="AJ2224" s="3" t="s">
        <v>6489</v>
      </c>
    </row>
    <row r="2225" spans="1:36" ht="30">
      <c r="A2225" s="10">
        <v>2328</v>
      </c>
      <c r="B2225" t="str">
        <f>IF(K2225="总计","",INDEX(主数据!A:AD,MATCH(J2225,主数据!A:A,0),9))</f>
        <v>华中大区公司</v>
      </c>
      <c r="C2225" t="str">
        <f>IF(K2225="","",INDEX(主数据!A:AD,MATCH(J2225,主数据!A:A,0),11))</f>
        <v>南昌东区</v>
      </c>
      <c r="D2225" t="str">
        <f t="shared" si="136"/>
        <v>NC13物业服务费标准方式1.42</v>
      </c>
      <c r="E2225" s="13" t="str">
        <f t="shared" si="138"/>
        <v>1.42</v>
      </c>
      <c r="F2225" s="13" t="str">
        <f>IF(E2225="","",IFERROR(IF(IF(K2225="","",INDEX(收费标合同信息维护!A:Q,MATCH(D2225,收费标合同信息维护!J:J,0),10))=D2225,"有","无"),"无"))</f>
        <v>无</v>
      </c>
      <c r="G2225" s="13" t="str">
        <f t="shared" si="137"/>
        <v/>
      </c>
      <c r="H2225" s="13" t="str">
        <f t="shared" si="139"/>
        <v/>
      </c>
      <c r="I2225" s="13" t="str">
        <f>IF(G2225="","",IFERROR(IF(IF(K2225="","",INDEX(收费标合同信息维护!A:Q,MATCH(G2225,收费标合同信息维护!M:M,0),13))=G2225,"有","无"),"无"))</f>
        <v/>
      </c>
      <c r="J2225" s="3" t="s">
        <v>3064</v>
      </c>
      <c r="K2225" s="3" t="s">
        <v>6020</v>
      </c>
      <c r="L2225" s="3" t="s">
        <v>6025</v>
      </c>
      <c r="M2225" s="3" t="s">
        <v>6026</v>
      </c>
      <c r="N2225" s="3" t="s">
        <v>6477</v>
      </c>
      <c r="O2225" s="3" t="s">
        <v>6478</v>
      </c>
      <c r="P2225" s="3" t="s">
        <v>11267</v>
      </c>
      <c r="Q2225" s="3" t="s">
        <v>11268</v>
      </c>
      <c r="R2225" s="3" t="s">
        <v>6484</v>
      </c>
      <c r="S2225" s="3" t="s">
        <v>6491</v>
      </c>
      <c r="T2225" s="3" t="s">
        <v>6481</v>
      </c>
      <c r="U2225" s="3" t="s">
        <v>154</v>
      </c>
      <c r="V2225" s="3" t="s">
        <v>8985</v>
      </c>
      <c r="W2225" s="3" t="s">
        <v>154</v>
      </c>
      <c r="X2225" s="3" t="s">
        <v>154</v>
      </c>
      <c r="Y2225" s="3" t="s">
        <v>154</v>
      </c>
      <c r="Z2225" s="3" t="s">
        <v>154</v>
      </c>
      <c r="AA2225" s="3" t="s">
        <v>154</v>
      </c>
      <c r="AB2225" s="3" t="s">
        <v>154</v>
      </c>
      <c r="AC2225" s="3" t="s">
        <v>154</v>
      </c>
      <c r="AD2225" s="3" t="s">
        <v>6151</v>
      </c>
      <c r="AE2225" s="3" t="s">
        <v>6151</v>
      </c>
      <c r="AF2225" s="3" t="s">
        <v>154</v>
      </c>
      <c r="AG2225" s="3" t="s">
        <v>154</v>
      </c>
      <c r="AH2225" s="3" t="s">
        <v>6478</v>
      </c>
      <c r="AI2225" s="3" t="s">
        <v>6482</v>
      </c>
      <c r="AJ2225" s="3" t="s">
        <v>11269</v>
      </c>
    </row>
    <row r="2226" spans="1:36" ht="30">
      <c r="A2226" s="10">
        <v>2329</v>
      </c>
      <c r="B2226" t="str">
        <f>IF(K2226="总计","",INDEX(主数据!A:AD,MATCH(J2226,主数据!A:A,0),9))</f>
        <v>华中大区公司</v>
      </c>
      <c r="C2226" t="str">
        <f>IF(K2226="","",INDEX(主数据!A:AD,MATCH(J2226,主数据!A:A,0),11))</f>
        <v>南昌东区</v>
      </c>
      <c r="D2226" t="str">
        <f t="shared" si="136"/>
        <v>NC13物业服务费标准方式2.50</v>
      </c>
      <c r="E2226" s="13" t="str">
        <f t="shared" si="138"/>
        <v>2.50</v>
      </c>
      <c r="F2226" s="13" t="str">
        <f>IF(E2226="","",IFERROR(IF(IF(K2226="","",INDEX(收费标合同信息维护!A:Q,MATCH(D2226,收费标合同信息维护!J:J,0),10))=D2226,"有","无"),"无"))</f>
        <v>无</v>
      </c>
      <c r="G2226" s="13" t="str">
        <f t="shared" si="137"/>
        <v/>
      </c>
      <c r="H2226" s="13" t="str">
        <f t="shared" si="139"/>
        <v/>
      </c>
      <c r="I2226" s="13" t="str">
        <f>IF(G2226="","",IFERROR(IF(IF(K2226="","",INDEX(收费标合同信息维护!A:Q,MATCH(G2226,收费标合同信息维护!M:M,0),13))=G2226,"有","无"),"无"))</f>
        <v/>
      </c>
      <c r="J2226" s="3" t="s">
        <v>3064</v>
      </c>
      <c r="K2226" s="3" t="s">
        <v>6020</v>
      </c>
      <c r="L2226" s="3" t="s">
        <v>6025</v>
      </c>
      <c r="M2226" s="3" t="s">
        <v>6026</v>
      </c>
      <c r="N2226" s="3" t="s">
        <v>6477</v>
      </c>
      <c r="O2226" s="3" t="s">
        <v>6478</v>
      </c>
      <c r="P2226" s="3" t="s">
        <v>11270</v>
      </c>
      <c r="Q2226" s="3" t="s">
        <v>11271</v>
      </c>
      <c r="R2226" s="3" t="s">
        <v>6484</v>
      </c>
      <c r="S2226" s="3" t="s">
        <v>6491</v>
      </c>
      <c r="T2226" s="3" t="s">
        <v>6481</v>
      </c>
      <c r="U2226" s="3" t="s">
        <v>154</v>
      </c>
      <c r="V2226" s="3" t="s">
        <v>6675</v>
      </c>
      <c r="W2226" s="3" t="s">
        <v>154</v>
      </c>
      <c r="X2226" s="3" t="s">
        <v>154</v>
      </c>
      <c r="Y2226" s="3" t="s">
        <v>154</v>
      </c>
      <c r="Z2226" s="3" t="s">
        <v>154</v>
      </c>
      <c r="AA2226" s="3" t="s">
        <v>154</v>
      </c>
      <c r="AB2226" s="3" t="s">
        <v>154</v>
      </c>
      <c r="AC2226" s="3" t="s">
        <v>154</v>
      </c>
      <c r="AD2226" s="3" t="s">
        <v>6151</v>
      </c>
      <c r="AE2226" s="3" t="s">
        <v>6151</v>
      </c>
      <c r="AF2226" s="3" t="s">
        <v>154</v>
      </c>
      <c r="AG2226" s="3" t="s">
        <v>154</v>
      </c>
      <c r="AH2226" s="3" t="s">
        <v>6478</v>
      </c>
      <c r="AI2226" s="3" t="s">
        <v>6482</v>
      </c>
      <c r="AJ2226" s="3" t="s">
        <v>39</v>
      </c>
    </row>
    <row r="2227" spans="1:36" ht="30">
      <c r="A2227" s="10">
        <v>2330</v>
      </c>
      <c r="B2227" t="str">
        <f>IF(K2227="总计","",INDEX(主数据!A:AD,MATCH(J2227,主数据!A:A,0),9))</f>
        <v>华中大区公司</v>
      </c>
      <c r="C2227" t="str">
        <f>IF(K2227="","",INDEX(主数据!A:AD,MATCH(J2227,主数据!A:A,0),11))</f>
        <v>南昌东区</v>
      </c>
      <c r="D2227" t="str">
        <f t="shared" si="136"/>
        <v>NC13物业服务费标准方式2.00</v>
      </c>
      <c r="E2227" s="13" t="str">
        <f t="shared" si="138"/>
        <v>2.00</v>
      </c>
      <c r="F2227" s="13" t="str">
        <f>IF(E2227="","",IFERROR(IF(IF(K2227="","",INDEX(收费标合同信息维护!A:Q,MATCH(D2227,收费标合同信息维护!J:J,0),10))=D2227,"有","无"),"无"))</f>
        <v>无</v>
      </c>
      <c r="G2227" s="13" t="str">
        <f t="shared" si="137"/>
        <v/>
      </c>
      <c r="H2227" s="13" t="str">
        <f t="shared" si="139"/>
        <v/>
      </c>
      <c r="I2227" s="13" t="str">
        <f>IF(G2227="","",IFERROR(IF(IF(K2227="","",INDEX(收费标合同信息维护!A:Q,MATCH(G2227,收费标合同信息维护!M:M,0),13))=G2227,"有","无"),"无"))</f>
        <v/>
      </c>
      <c r="J2227" s="3" t="s">
        <v>3064</v>
      </c>
      <c r="K2227" s="3" t="s">
        <v>6020</v>
      </c>
      <c r="L2227" s="3" t="s">
        <v>6025</v>
      </c>
      <c r="M2227" s="3" t="s">
        <v>6026</v>
      </c>
      <c r="N2227" s="3" t="s">
        <v>6477</v>
      </c>
      <c r="O2227" s="3" t="s">
        <v>6478</v>
      </c>
      <c r="P2227" s="3" t="s">
        <v>11272</v>
      </c>
      <c r="Q2227" s="3" t="s">
        <v>11273</v>
      </c>
      <c r="R2227" s="3" t="s">
        <v>6484</v>
      </c>
      <c r="S2227" s="3" t="s">
        <v>6491</v>
      </c>
      <c r="T2227" s="3" t="s">
        <v>6915</v>
      </c>
      <c r="U2227" s="3" t="s">
        <v>154</v>
      </c>
      <c r="V2227" s="3" t="s">
        <v>6686</v>
      </c>
      <c r="W2227" s="3" t="s">
        <v>154</v>
      </c>
      <c r="X2227" s="3" t="s">
        <v>154</v>
      </c>
      <c r="Y2227" s="3" t="s">
        <v>154</v>
      </c>
      <c r="Z2227" s="3" t="s">
        <v>154</v>
      </c>
      <c r="AA2227" s="3" t="s">
        <v>154</v>
      </c>
      <c r="AB2227" s="3" t="s">
        <v>154</v>
      </c>
      <c r="AC2227" s="3" t="s">
        <v>154</v>
      </c>
      <c r="AD2227" s="3" t="s">
        <v>6151</v>
      </c>
      <c r="AE2227" s="3" t="s">
        <v>6151</v>
      </c>
      <c r="AF2227" s="3" t="s">
        <v>154</v>
      </c>
      <c r="AG2227" s="3" t="s">
        <v>154</v>
      </c>
      <c r="AH2227" s="3" t="s">
        <v>6478</v>
      </c>
      <c r="AI2227" s="3" t="s">
        <v>6482</v>
      </c>
      <c r="AJ2227" s="3" t="s">
        <v>6033</v>
      </c>
    </row>
    <row r="2228" spans="1:36" ht="30">
      <c r="A2228" s="10">
        <v>2331</v>
      </c>
      <c r="B2228" t="str">
        <f>IF(K2228="总计","",INDEX(主数据!A:AD,MATCH(J2228,主数据!A:A,0),9))</f>
        <v>华中大区公司</v>
      </c>
      <c r="C2228" t="str">
        <f>IF(K2228="","",INDEX(主数据!A:AD,MATCH(J2228,主数据!A:A,0),11))</f>
        <v>南昌东区</v>
      </c>
      <c r="D2228" t="str">
        <f t="shared" si="136"/>
        <v>NC13业委会委托停车管理费（固定）定额</v>
      </c>
      <c r="E2228" s="13" t="str">
        <f t="shared" si="138"/>
        <v/>
      </c>
      <c r="F2228" s="13" t="str">
        <f>IF(E2228="","",IFERROR(IF(IF(K2228="","",INDEX(收费标合同信息维护!A:Q,MATCH(D2228,收费标合同信息维护!J:J,0),10))=D2228,"有","无"),"无"))</f>
        <v/>
      </c>
      <c r="G2228" s="13" t="str">
        <f t="shared" si="137"/>
        <v>NC13业委会委托停车管理费（固定）定额50.00</v>
      </c>
      <c r="H2228" s="13" t="str">
        <f t="shared" si="139"/>
        <v>50.00</v>
      </c>
      <c r="I2228" s="13" t="str">
        <f>IF(G2228="","",IFERROR(IF(IF(K2228="","",INDEX(收费标合同信息维护!A:Q,MATCH(G2228,收费标合同信息维护!M:M,0),13))=G2228,"有","无"),"无"))</f>
        <v>无</v>
      </c>
      <c r="J2228" s="3" t="s">
        <v>3064</v>
      </c>
      <c r="K2228" s="3" t="s">
        <v>6020</v>
      </c>
      <c r="L2228" s="3" t="s">
        <v>7877</v>
      </c>
      <c r="M2228" s="3" t="s">
        <v>7878</v>
      </c>
      <c r="N2228" s="3" t="s">
        <v>6477</v>
      </c>
      <c r="O2228" s="3" t="s">
        <v>6478</v>
      </c>
      <c r="P2228" s="3" t="s">
        <v>11274</v>
      </c>
      <c r="Q2228" s="3" t="s">
        <v>11275</v>
      </c>
      <c r="R2228" s="3" t="s">
        <v>6490</v>
      </c>
      <c r="S2228" s="3" t="s">
        <v>6491</v>
      </c>
      <c r="T2228" s="3" t="s">
        <v>7189</v>
      </c>
      <c r="U2228" s="3" t="s">
        <v>154</v>
      </c>
      <c r="V2228" s="3" t="s">
        <v>154</v>
      </c>
      <c r="W2228" s="3" t="s">
        <v>6712</v>
      </c>
      <c r="X2228" s="3" t="s">
        <v>154</v>
      </c>
      <c r="Y2228" s="3" t="s">
        <v>154</v>
      </c>
      <c r="Z2228" s="3" t="s">
        <v>154</v>
      </c>
      <c r="AA2228" s="3" t="s">
        <v>154</v>
      </c>
      <c r="AB2228" s="3" t="s">
        <v>154</v>
      </c>
      <c r="AC2228" s="3" t="s">
        <v>154</v>
      </c>
      <c r="AD2228" s="3" t="s">
        <v>6151</v>
      </c>
      <c r="AE2228" s="3" t="s">
        <v>6151</v>
      </c>
      <c r="AF2228" s="3" t="s">
        <v>6040</v>
      </c>
      <c r="AG2228" s="3" t="s">
        <v>154</v>
      </c>
      <c r="AH2228" s="3" t="s">
        <v>6478</v>
      </c>
      <c r="AI2228" s="3" t="s">
        <v>6482</v>
      </c>
      <c r="AJ2228" s="3" t="s">
        <v>6413</v>
      </c>
    </row>
    <row r="2229" spans="1:36" ht="30">
      <c r="A2229" s="10">
        <v>2332</v>
      </c>
      <c r="B2229" t="str">
        <f>IF(K2229="总计","",INDEX(主数据!A:AD,MATCH(J2229,主数据!A:A,0),9))</f>
        <v>华中大区公司</v>
      </c>
      <c r="C2229" t="str">
        <f>IF(K2229="","",INDEX(主数据!A:AD,MATCH(J2229,主数据!A:A,0),11))</f>
        <v>南昌东区</v>
      </c>
      <c r="D2229" t="str">
        <f t="shared" si="136"/>
        <v>NC13业委会委托停车管理费（固定）定额</v>
      </c>
      <c r="E2229" s="13" t="str">
        <f t="shared" si="138"/>
        <v/>
      </c>
      <c r="F2229" s="13" t="str">
        <f>IF(E2229="","",IFERROR(IF(IF(K2229="","",INDEX(收费标合同信息维护!A:Q,MATCH(D2229,收费标合同信息维护!J:J,0),10))=D2229,"有","无"),"无"))</f>
        <v/>
      </c>
      <c r="G2229" s="13" t="str">
        <f t="shared" si="137"/>
        <v>NC13业委会委托停车管理费（固定）定额100.00</v>
      </c>
      <c r="H2229" s="13" t="str">
        <f t="shared" si="139"/>
        <v>100.00</v>
      </c>
      <c r="I2229" s="13" t="str">
        <f>IF(G2229="","",IFERROR(IF(IF(K2229="","",INDEX(收费标合同信息维护!A:Q,MATCH(G2229,收费标合同信息维护!M:M,0),13))=G2229,"有","无"),"无"))</f>
        <v>无</v>
      </c>
      <c r="J2229" s="3" t="s">
        <v>3064</v>
      </c>
      <c r="K2229" s="3" t="s">
        <v>6020</v>
      </c>
      <c r="L2229" s="3" t="s">
        <v>7877</v>
      </c>
      <c r="M2229" s="3" t="s">
        <v>7878</v>
      </c>
      <c r="N2229" s="3" t="s">
        <v>6477</v>
      </c>
      <c r="O2229" s="3" t="s">
        <v>6478</v>
      </c>
      <c r="P2229" s="3" t="s">
        <v>11276</v>
      </c>
      <c r="Q2229" s="3" t="s">
        <v>11277</v>
      </c>
      <c r="R2229" s="3" t="s">
        <v>6490</v>
      </c>
      <c r="S2229" s="3" t="s">
        <v>6491</v>
      </c>
      <c r="T2229" s="3" t="s">
        <v>6800</v>
      </c>
      <c r="U2229" s="3" t="s">
        <v>154</v>
      </c>
      <c r="V2229" s="3" t="s">
        <v>154</v>
      </c>
      <c r="W2229" s="3" t="s">
        <v>6743</v>
      </c>
      <c r="X2229" s="3" t="s">
        <v>154</v>
      </c>
      <c r="Y2229" s="3" t="s">
        <v>154</v>
      </c>
      <c r="Z2229" s="3" t="s">
        <v>154</v>
      </c>
      <c r="AA2229" s="3" t="s">
        <v>154</v>
      </c>
      <c r="AB2229" s="3" t="s">
        <v>154</v>
      </c>
      <c r="AC2229" s="3" t="s">
        <v>154</v>
      </c>
      <c r="AD2229" s="3" t="s">
        <v>6151</v>
      </c>
      <c r="AE2229" s="3" t="s">
        <v>6151</v>
      </c>
      <c r="AF2229" s="3" t="s">
        <v>6040</v>
      </c>
      <c r="AG2229" s="3" t="s">
        <v>154</v>
      </c>
      <c r="AH2229" s="3" t="s">
        <v>6478</v>
      </c>
      <c r="AI2229" s="3" t="s">
        <v>6482</v>
      </c>
      <c r="AJ2229" s="3" t="s">
        <v>6036</v>
      </c>
    </row>
    <row r="2230" spans="1:36" ht="15">
      <c r="A2230" s="10">
        <v>2333</v>
      </c>
      <c r="B2230" t="str">
        <f>IF(K2230="总计","",INDEX(主数据!A:AD,MATCH(J2230,主数据!A:A,0),9))</f>
        <v>华中大区公司</v>
      </c>
      <c r="C2230" t="str">
        <f>IF(K2230="","",INDEX(主数据!A:AD,MATCH(J2230,主数据!A:A,0),11))</f>
        <v>南昌东区</v>
      </c>
      <c r="D2230" t="str">
        <f t="shared" si="136"/>
        <v>NC13自来水费（简易征收）标准方式3.00</v>
      </c>
      <c r="E2230" s="13" t="str">
        <f t="shared" si="138"/>
        <v>3.00</v>
      </c>
      <c r="F2230" s="13" t="str">
        <f>IF(E2230="","",IFERROR(IF(IF(K2230="","",INDEX(收费标合同信息维护!A:Q,MATCH(D2230,收费标合同信息维护!J:J,0),10))=D2230,"有","无"),"无"))</f>
        <v>无</v>
      </c>
      <c r="G2230" s="13" t="str">
        <f t="shared" si="137"/>
        <v/>
      </c>
      <c r="H2230" s="13" t="str">
        <f t="shared" si="139"/>
        <v/>
      </c>
      <c r="I2230" s="13" t="str">
        <f>IF(G2230="","",IFERROR(IF(IF(K2230="","",INDEX(收费标合同信息维护!A:Q,MATCH(G2230,收费标合同信息维护!M:M,0),13))=G2230,"有","无"),"无"))</f>
        <v/>
      </c>
      <c r="J2230" s="3" t="s">
        <v>3064</v>
      </c>
      <c r="K2230" s="3" t="s">
        <v>6020</v>
      </c>
      <c r="L2230" s="3" t="s">
        <v>6615</v>
      </c>
      <c r="M2230" s="3" t="s">
        <v>6616</v>
      </c>
      <c r="N2230" s="3" t="s">
        <v>6603</v>
      </c>
      <c r="O2230" s="3" t="s">
        <v>6478</v>
      </c>
      <c r="P2230" s="3" t="s">
        <v>11278</v>
      </c>
      <c r="Q2230" s="3" t="s">
        <v>11279</v>
      </c>
      <c r="R2230" s="3" t="s">
        <v>6484</v>
      </c>
      <c r="S2230" s="3" t="s">
        <v>6491</v>
      </c>
      <c r="T2230" s="3" t="s">
        <v>8616</v>
      </c>
      <c r="U2230" s="3" t="s">
        <v>154</v>
      </c>
      <c r="V2230" s="3" t="s">
        <v>6672</v>
      </c>
      <c r="W2230" s="3" t="s">
        <v>154</v>
      </c>
      <c r="X2230" s="3" t="s">
        <v>154</v>
      </c>
      <c r="Y2230" s="3" t="s">
        <v>154</v>
      </c>
      <c r="Z2230" s="3" t="s">
        <v>154</v>
      </c>
      <c r="AA2230" s="3" t="s">
        <v>154</v>
      </c>
      <c r="AB2230" s="3" t="s">
        <v>154</v>
      </c>
      <c r="AC2230" s="3" t="s">
        <v>154</v>
      </c>
      <c r="AD2230" s="3" t="s">
        <v>6151</v>
      </c>
      <c r="AE2230" s="3" t="s">
        <v>6151</v>
      </c>
      <c r="AF2230" s="3" t="s">
        <v>154</v>
      </c>
      <c r="AG2230" s="3" t="s">
        <v>154</v>
      </c>
      <c r="AH2230" s="3" t="s">
        <v>6478</v>
      </c>
      <c r="AI2230" s="3" t="s">
        <v>6482</v>
      </c>
      <c r="AJ2230" s="3" t="s">
        <v>6489</v>
      </c>
    </row>
    <row r="2231" spans="1:36" ht="30">
      <c r="A2231" s="10">
        <v>2334</v>
      </c>
      <c r="B2231" t="str">
        <f>IF(K2231="总计","",INDEX(主数据!A:AD,MATCH(J2231,主数据!A:A,0),9))</f>
        <v>华中大区公司</v>
      </c>
      <c r="C2231" t="str">
        <f>IF(K2231="","",INDEX(主数据!A:AD,MATCH(J2231,主数据!A:A,0),11))</f>
        <v>南昌东区</v>
      </c>
      <c r="D2231" t="str">
        <f t="shared" si="136"/>
        <v>NC13自来水费（简易征收）标准方式3.30</v>
      </c>
      <c r="E2231" s="13" t="str">
        <f t="shared" si="138"/>
        <v>3.30</v>
      </c>
      <c r="F2231" s="13" t="str">
        <f>IF(E2231="","",IFERROR(IF(IF(K2231="","",INDEX(收费标合同信息维护!A:Q,MATCH(D2231,收费标合同信息维护!J:J,0),10))=D2231,"有","无"),"无"))</f>
        <v>无</v>
      </c>
      <c r="G2231" s="13" t="str">
        <f t="shared" si="137"/>
        <v/>
      </c>
      <c r="H2231" s="13" t="str">
        <f t="shared" si="139"/>
        <v/>
      </c>
      <c r="I2231" s="13" t="str">
        <f>IF(G2231="","",IFERROR(IF(IF(K2231="","",INDEX(收费标合同信息维护!A:Q,MATCH(G2231,收费标合同信息维护!M:M,0),13))=G2231,"有","无"),"无"))</f>
        <v/>
      </c>
      <c r="J2231" s="3" t="s">
        <v>3064</v>
      </c>
      <c r="K2231" s="3" t="s">
        <v>6020</v>
      </c>
      <c r="L2231" s="3" t="s">
        <v>6615</v>
      </c>
      <c r="M2231" s="3" t="s">
        <v>6616</v>
      </c>
      <c r="N2231" s="3" t="s">
        <v>6603</v>
      </c>
      <c r="O2231" s="3" t="s">
        <v>6478</v>
      </c>
      <c r="P2231" s="3" t="s">
        <v>11280</v>
      </c>
      <c r="Q2231" s="3" t="s">
        <v>11281</v>
      </c>
      <c r="R2231" s="3" t="s">
        <v>6484</v>
      </c>
      <c r="S2231" s="3" t="s">
        <v>6491</v>
      </c>
      <c r="T2231" s="3" t="s">
        <v>8616</v>
      </c>
      <c r="U2231" s="3" t="s">
        <v>154</v>
      </c>
      <c r="V2231" s="3" t="s">
        <v>6732</v>
      </c>
      <c r="W2231" s="3" t="s">
        <v>154</v>
      </c>
      <c r="X2231" s="3" t="s">
        <v>154</v>
      </c>
      <c r="Y2231" s="3" t="s">
        <v>154</v>
      </c>
      <c r="Z2231" s="3" t="s">
        <v>154</v>
      </c>
      <c r="AA2231" s="3" t="s">
        <v>154</v>
      </c>
      <c r="AB2231" s="3" t="s">
        <v>154</v>
      </c>
      <c r="AC2231" s="3" t="s">
        <v>154</v>
      </c>
      <c r="AD2231" s="3" t="s">
        <v>6151</v>
      </c>
      <c r="AE2231" s="3" t="s">
        <v>6151</v>
      </c>
      <c r="AF2231" s="3" t="s">
        <v>154</v>
      </c>
      <c r="AG2231" s="3" t="s">
        <v>154</v>
      </c>
      <c r="AH2231" s="3" t="s">
        <v>6478</v>
      </c>
      <c r="AI2231" s="3" t="s">
        <v>6482</v>
      </c>
      <c r="AJ2231" s="3" t="s">
        <v>6489</v>
      </c>
    </row>
    <row r="2232" spans="1:36" ht="15">
      <c r="A2232" s="10">
        <v>2335</v>
      </c>
      <c r="B2232" t="str">
        <f>IF(K2232="总计","",INDEX(主数据!A:AD,MATCH(J2232,主数据!A:A,0),9))</f>
        <v>华中大区公司</v>
      </c>
      <c r="C2232" t="str">
        <f>IF(K2232="","",INDEX(主数据!A:AD,MATCH(J2232,主数据!A:A,0),11))</f>
        <v>南昌东区</v>
      </c>
      <c r="D2232" t="str">
        <f t="shared" si="136"/>
        <v>NC13自来水费（简易征收）标准方式4.65</v>
      </c>
      <c r="E2232" s="13" t="str">
        <f t="shared" si="138"/>
        <v>4.65</v>
      </c>
      <c r="F2232" s="13" t="str">
        <f>IF(E2232="","",IFERROR(IF(IF(K2232="","",INDEX(收费标合同信息维护!A:Q,MATCH(D2232,收费标合同信息维护!J:J,0),10))=D2232,"有","无"),"无"))</f>
        <v>无</v>
      </c>
      <c r="G2232" s="13" t="str">
        <f t="shared" si="137"/>
        <v/>
      </c>
      <c r="H2232" s="13" t="str">
        <f t="shared" si="139"/>
        <v/>
      </c>
      <c r="I2232" s="13" t="str">
        <f>IF(G2232="","",IFERROR(IF(IF(K2232="","",INDEX(收费标合同信息维护!A:Q,MATCH(G2232,收费标合同信息维护!M:M,0),13))=G2232,"有","无"),"无"))</f>
        <v/>
      </c>
      <c r="J2232" s="3" t="s">
        <v>3064</v>
      </c>
      <c r="K2232" s="3" t="s">
        <v>6020</v>
      </c>
      <c r="L2232" s="3" t="s">
        <v>6615</v>
      </c>
      <c r="M2232" s="3" t="s">
        <v>6616</v>
      </c>
      <c r="N2232" s="3" t="s">
        <v>6603</v>
      </c>
      <c r="O2232" s="3" t="s">
        <v>6478</v>
      </c>
      <c r="P2232" s="3" t="s">
        <v>11282</v>
      </c>
      <c r="Q2232" s="3" t="s">
        <v>7952</v>
      </c>
      <c r="R2232" s="3" t="s">
        <v>6484</v>
      </c>
      <c r="S2232" s="3" t="s">
        <v>6491</v>
      </c>
      <c r="T2232" s="3" t="s">
        <v>8616</v>
      </c>
      <c r="U2232" s="3" t="s">
        <v>154</v>
      </c>
      <c r="V2232" s="3" t="s">
        <v>8798</v>
      </c>
      <c r="W2232" s="3" t="s">
        <v>154</v>
      </c>
      <c r="X2232" s="3" t="s">
        <v>154</v>
      </c>
      <c r="Y2232" s="3" t="s">
        <v>154</v>
      </c>
      <c r="Z2232" s="3" t="s">
        <v>154</v>
      </c>
      <c r="AA2232" s="3" t="s">
        <v>154</v>
      </c>
      <c r="AB2232" s="3" t="s">
        <v>154</v>
      </c>
      <c r="AC2232" s="3" t="s">
        <v>154</v>
      </c>
      <c r="AD2232" s="3" t="s">
        <v>6151</v>
      </c>
      <c r="AE2232" s="3" t="s">
        <v>6151</v>
      </c>
      <c r="AF2232" s="3" t="s">
        <v>154</v>
      </c>
      <c r="AG2232" s="3" t="s">
        <v>154</v>
      </c>
      <c r="AH2232" s="3" t="s">
        <v>6478</v>
      </c>
      <c r="AI2232" s="3" t="s">
        <v>6482</v>
      </c>
      <c r="AJ2232" s="3" t="s">
        <v>6489</v>
      </c>
    </row>
    <row r="2233" spans="1:36" ht="15">
      <c r="A2233" s="10">
        <v>2336</v>
      </c>
      <c r="B2233" t="str">
        <f>IF(K2233="总计","",INDEX(主数据!A:AD,MATCH(J2233,主数据!A:A,0),9))</f>
        <v>华中大区公司</v>
      </c>
      <c r="C2233" t="str">
        <f>IF(K2233="","",INDEX(主数据!A:AD,MATCH(J2233,主数据!A:A,0),11))</f>
        <v>南昌东区</v>
      </c>
      <c r="D2233" t="str">
        <f t="shared" si="136"/>
        <v>NC13自来水费（简易征收）标准方式11.75</v>
      </c>
      <c r="E2233" s="13" t="str">
        <f t="shared" si="138"/>
        <v>11.75</v>
      </c>
      <c r="F2233" s="13" t="str">
        <f>IF(E2233="","",IFERROR(IF(IF(K2233="","",INDEX(收费标合同信息维护!A:Q,MATCH(D2233,收费标合同信息维护!J:J,0),10))=D2233,"有","无"),"无"))</f>
        <v>无</v>
      </c>
      <c r="G2233" s="13" t="str">
        <f t="shared" si="137"/>
        <v/>
      </c>
      <c r="H2233" s="13" t="str">
        <f t="shared" si="139"/>
        <v/>
      </c>
      <c r="I2233" s="13" t="str">
        <f>IF(G2233="","",IFERROR(IF(IF(K2233="","",INDEX(收费标合同信息维护!A:Q,MATCH(G2233,收费标合同信息维护!M:M,0),13))=G2233,"有","无"),"无"))</f>
        <v/>
      </c>
      <c r="J2233" s="3" t="s">
        <v>3064</v>
      </c>
      <c r="K2233" s="3" t="s">
        <v>6020</v>
      </c>
      <c r="L2233" s="3" t="s">
        <v>6615</v>
      </c>
      <c r="M2233" s="3" t="s">
        <v>6616</v>
      </c>
      <c r="N2233" s="3" t="s">
        <v>6603</v>
      </c>
      <c r="O2233" s="3" t="s">
        <v>6478</v>
      </c>
      <c r="P2233" s="3" t="s">
        <v>11283</v>
      </c>
      <c r="Q2233" s="3" t="s">
        <v>11284</v>
      </c>
      <c r="R2233" s="3" t="s">
        <v>6484</v>
      </c>
      <c r="S2233" s="3" t="s">
        <v>6491</v>
      </c>
      <c r="T2233" s="3" t="s">
        <v>8616</v>
      </c>
      <c r="U2233" s="3" t="s">
        <v>154</v>
      </c>
      <c r="V2233" s="3" t="s">
        <v>11285</v>
      </c>
      <c r="W2233" s="3" t="s">
        <v>154</v>
      </c>
      <c r="X2233" s="3" t="s">
        <v>154</v>
      </c>
      <c r="Y2233" s="3" t="s">
        <v>154</v>
      </c>
      <c r="Z2233" s="3" t="s">
        <v>154</v>
      </c>
      <c r="AA2233" s="3" t="s">
        <v>154</v>
      </c>
      <c r="AB2233" s="3" t="s">
        <v>154</v>
      </c>
      <c r="AC2233" s="3" t="s">
        <v>154</v>
      </c>
      <c r="AD2233" s="3" t="s">
        <v>6151</v>
      </c>
      <c r="AE2233" s="3" t="s">
        <v>6151</v>
      </c>
      <c r="AF2233" s="3" t="s">
        <v>154</v>
      </c>
      <c r="AG2233" s="3" t="s">
        <v>154</v>
      </c>
      <c r="AH2233" s="3" t="s">
        <v>6478</v>
      </c>
      <c r="AI2233" s="3" t="s">
        <v>6482</v>
      </c>
      <c r="AJ2233" s="3" t="s">
        <v>6489</v>
      </c>
    </row>
    <row r="2234" spans="1:36" ht="30">
      <c r="A2234" s="10">
        <v>2337</v>
      </c>
      <c r="B2234" t="str">
        <f>IF(K2234="总计","",INDEX(主数据!A:AD,MATCH(J2234,主数据!A:A,0),9))</f>
        <v>华中大区公司</v>
      </c>
      <c r="C2234" t="str">
        <f>IF(K2234="","",INDEX(主数据!A:AD,MATCH(J2234,主数据!A:A,0),11))</f>
        <v>南昌东区</v>
      </c>
      <c r="D2234" t="str">
        <f t="shared" si="136"/>
        <v>NC13空置物业费标准方式1.42</v>
      </c>
      <c r="E2234" s="13" t="str">
        <f t="shared" si="138"/>
        <v>1.42</v>
      </c>
      <c r="F2234" s="13" t="str">
        <f>IF(E2234="","",IFERROR(IF(IF(K2234="","",INDEX(收费标合同信息维护!A:Q,MATCH(D2234,收费标合同信息维护!J:J,0),10))=D2234,"有","无"),"无"))</f>
        <v>无</v>
      </c>
      <c r="G2234" s="13" t="str">
        <f t="shared" si="137"/>
        <v/>
      </c>
      <c r="H2234" s="13" t="str">
        <f t="shared" si="139"/>
        <v/>
      </c>
      <c r="I2234" s="13" t="str">
        <f>IF(G2234="","",IFERROR(IF(IF(K2234="","",INDEX(收费标合同信息维护!A:Q,MATCH(G2234,收费标合同信息维护!M:M,0),13))=G2234,"有","无"),"无"))</f>
        <v/>
      </c>
      <c r="J2234" s="3" t="s">
        <v>3064</v>
      </c>
      <c r="K2234" s="3" t="s">
        <v>6020</v>
      </c>
      <c r="L2234" s="3" t="s">
        <v>6580</v>
      </c>
      <c r="M2234" s="3" t="s">
        <v>6581</v>
      </c>
      <c r="N2234" s="3" t="s">
        <v>6477</v>
      </c>
      <c r="O2234" s="3" t="s">
        <v>6478</v>
      </c>
      <c r="P2234" s="3" t="s">
        <v>11286</v>
      </c>
      <c r="Q2234" s="3" t="s">
        <v>11287</v>
      </c>
      <c r="R2234" s="3" t="s">
        <v>6484</v>
      </c>
      <c r="S2234" s="3" t="s">
        <v>6491</v>
      </c>
      <c r="T2234" s="3" t="s">
        <v>6537</v>
      </c>
      <c r="U2234" s="3" t="s">
        <v>154</v>
      </c>
      <c r="V2234" s="3" t="s">
        <v>8985</v>
      </c>
      <c r="W2234" s="3" t="s">
        <v>154</v>
      </c>
      <c r="X2234" s="3" t="s">
        <v>154</v>
      </c>
      <c r="Y2234" s="3" t="s">
        <v>154</v>
      </c>
      <c r="Z2234" s="3" t="s">
        <v>154</v>
      </c>
      <c r="AA2234" s="3" t="s">
        <v>154</v>
      </c>
      <c r="AB2234" s="3" t="s">
        <v>154</v>
      </c>
      <c r="AC2234" s="3" t="s">
        <v>154</v>
      </c>
      <c r="AD2234" s="3" t="s">
        <v>6151</v>
      </c>
      <c r="AE2234" s="3" t="s">
        <v>6151</v>
      </c>
      <c r="AF2234" s="3" t="s">
        <v>154</v>
      </c>
      <c r="AG2234" s="3" t="s">
        <v>154</v>
      </c>
      <c r="AH2234" s="3" t="s">
        <v>6478</v>
      </c>
      <c r="AI2234" s="3" t="s">
        <v>6482</v>
      </c>
      <c r="AJ2234" s="3" t="s">
        <v>6033</v>
      </c>
    </row>
    <row r="2235" spans="1:36" ht="30">
      <c r="A2235" s="10">
        <v>2338</v>
      </c>
      <c r="B2235" t="str">
        <f>IF(K2235="总计","",INDEX(主数据!A:AD,MATCH(J2235,主数据!A:A,0),9))</f>
        <v>华中大区公司</v>
      </c>
      <c r="C2235" t="str">
        <f>IF(K2235="","",INDEX(主数据!A:AD,MATCH(J2235,主数据!A:A,0),11))</f>
        <v>南昌东区</v>
      </c>
      <c r="D2235" t="str">
        <f t="shared" si="136"/>
        <v>NC13空置物业费标准方式2.50</v>
      </c>
      <c r="E2235" s="13" t="str">
        <f t="shared" si="138"/>
        <v>2.50</v>
      </c>
      <c r="F2235" s="13" t="str">
        <f>IF(E2235="","",IFERROR(IF(IF(K2235="","",INDEX(收费标合同信息维护!A:Q,MATCH(D2235,收费标合同信息维护!J:J,0),10))=D2235,"有","无"),"无"))</f>
        <v>无</v>
      </c>
      <c r="G2235" s="13" t="str">
        <f t="shared" si="137"/>
        <v/>
      </c>
      <c r="H2235" s="13" t="str">
        <f t="shared" si="139"/>
        <v/>
      </c>
      <c r="I2235" s="13" t="str">
        <f>IF(G2235="","",IFERROR(IF(IF(K2235="","",INDEX(收费标合同信息维护!A:Q,MATCH(G2235,收费标合同信息维护!M:M,0),13))=G2235,"有","无"),"无"))</f>
        <v/>
      </c>
      <c r="J2235" s="3" t="s">
        <v>3064</v>
      </c>
      <c r="K2235" s="3" t="s">
        <v>6020</v>
      </c>
      <c r="L2235" s="3" t="s">
        <v>6580</v>
      </c>
      <c r="M2235" s="3" t="s">
        <v>6581</v>
      </c>
      <c r="N2235" s="3" t="s">
        <v>6477</v>
      </c>
      <c r="O2235" s="3" t="s">
        <v>6478</v>
      </c>
      <c r="P2235" s="3" t="s">
        <v>11288</v>
      </c>
      <c r="Q2235" s="3" t="s">
        <v>11289</v>
      </c>
      <c r="R2235" s="3" t="s">
        <v>6484</v>
      </c>
      <c r="S2235" s="3" t="s">
        <v>6491</v>
      </c>
      <c r="T2235" s="3" t="s">
        <v>6537</v>
      </c>
      <c r="U2235" s="3" t="s">
        <v>154</v>
      </c>
      <c r="V2235" s="3" t="s">
        <v>6675</v>
      </c>
      <c r="W2235" s="3" t="s">
        <v>154</v>
      </c>
      <c r="X2235" s="3" t="s">
        <v>154</v>
      </c>
      <c r="Y2235" s="3" t="s">
        <v>154</v>
      </c>
      <c r="Z2235" s="3" t="s">
        <v>154</v>
      </c>
      <c r="AA2235" s="3" t="s">
        <v>154</v>
      </c>
      <c r="AB2235" s="3" t="s">
        <v>154</v>
      </c>
      <c r="AC2235" s="3" t="s">
        <v>154</v>
      </c>
      <c r="AD2235" s="3" t="s">
        <v>6151</v>
      </c>
      <c r="AE2235" s="3" t="s">
        <v>6151</v>
      </c>
      <c r="AF2235" s="3" t="s">
        <v>6040</v>
      </c>
      <c r="AG2235" s="3" t="s">
        <v>154</v>
      </c>
      <c r="AH2235" s="3" t="s">
        <v>6478</v>
      </c>
      <c r="AI2235" s="3" t="s">
        <v>6482</v>
      </c>
      <c r="AJ2235" s="3" t="s">
        <v>23</v>
      </c>
    </row>
    <row r="2236" spans="1:36" ht="30">
      <c r="A2236" s="10">
        <v>2339</v>
      </c>
      <c r="B2236" t="str">
        <f>IF(K2236="总计","",INDEX(主数据!A:AD,MATCH(J2236,主数据!A:A,0),9))</f>
        <v>华东大区公司</v>
      </c>
      <c r="C2236" t="str">
        <f>IF(K2236="","",INDEX(主数据!A:AD,MATCH(J2236,主数据!A:A,0),11))</f>
        <v>苏州城区</v>
      </c>
      <c r="D2236" t="str">
        <f t="shared" si="136"/>
        <v>WX17物业服务费定额</v>
      </c>
      <c r="E2236" s="13" t="str">
        <f t="shared" si="138"/>
        <v/>
      </c>
      <c r="F2236" s="13" t="str">
        <f>IF(E2236="","",IFERROR(IF(IF(K2236="","",INDEX(收费标合同信息维护!A:Q,MATCH(D2236,收费标合同信息维护!J:J,0),10))=D2236,"有","无"),"无"))</f>
        <v/>
      </c>
      <c r="G2236" s="13" t="str">
        <f t="shared" si="137"/>
        <v>WX17物业服务费定额42000.00</v>
      </c>
      <c r="H2236" s="13" t="str">
        <f t="shared" si="139"/>
        <v>42000.00</v>
      </c>
      <c r="I2236" s="13" t="str">
        <f>IF(G2236="","",IFERROR(IF(IF(K2236="","",INDEX(收费标合同信息维护!A:Q,MATCH(G2236,收费标合同信息维护!M:M,0),13))=G2236,"有","无"),"无"))</f>
        <v>无</v>
      </c>
      <c r="J2236" s="3" t="s">
        <v>2450</v>
      </c>
      <c r="K2236" s="3" t="s">
        <v>11290</v>
      </c>
      <c r="L2236" s="3" t="s">
        <v>6025</v>
      </c>
      <c r="M2236" s="3" t="s">
        <v>6026</v>
      </c>
      <c r="N2236" s="3" t="s">
        <v>6477</v>
      </c>
      <c r="O2236" s="3" t="s">
        <v>6478</v>
      </c>
      <c r="P2236" s="3" t="s">
        <v>11291</v>
      </c>
      <c r="Q2236" s="3" t="s">
        <v>11292</v>
      </c>
      <c r="R2236" s="3" t="s">
        <v>6490</v>
      </c>
      <c r="S2236" s="3" t="s">
        <v>6491</v>
      </c>
      <c r="T2236" s="3" t="s">
        <v>6684</v>
      </c>
      <c r="U2236" s="3" t="s">
        <v>154</v>
      </c>
      <c r="V2236" s="3" t="s">
        <v>154</v>
      </c>
      <c r="W2236" s="3" t="s">
        <v>11293</v>
      </c>
      <c r="X2236" s="3" t="s">
        <v>154</v>
      </c>
      <c r="Y2236" s="3" t="s">
        <v>154</v>
      </c>
      <c r="Z2236" s="3" t="s">
        <v>154</v>
      </c>
      <c r="AA2236" s="3" t="s">
        <v>154</v>
      </c>
      <c r="AB2236" s="3" t="s">
        <v>154</v>
      </c>
      <c r="AC2236" s="3" t="s">
        <v>154</v>
      </c>
      <c r="AD2236" s="3" t="s">
        <v>6151</v>
      </c>
      <c r="AE2236" s="3" t="s">
        <v>6151</v>
      </c>
      <c r="AF2236" s="3" t="s">
        <v>154</v>
      </c>
      <c r="AG2236" s="3" t="s">
        <v>154</v>
      </c>
      <c r="AH2236" s="3" t="s">
        <v>6597</v>
      </c>
      <c r="AI2236" s="3" t="s">
        <v>6482</v>
      </c>
      <c r="AJ2236" s="3" t="s">
        <v>6489</v>
      </c>
    </row>
    <row r="2237" spans="1:36" ht="30">
      <c r="A2237" s="10">
        <v>2340</v>
      </c>
      <c r="B2237" t="str">
        <f>IF(K2237="总计","",INDEX(主数据!A:AD,MATCH(J2237,主数据!A:A,0),9))</f>
        <v>华东大区公司</v>
      </c>
      <c r="C2237" t="str">
        <f>IF(K2237="","",INDEX(主数据!A:AD,MATCH(J2237,主数据!A:A,0),11))</f>
        <v>苏州城区</v>
      </c>
      <c r="D2237" t="str">
        <f t="shared" si="136"/>
        <v>WX17物业服务费定额</v>
      </c>
      <c r="E2237" s="13" t="str">
        <f t="shared" si="138"/>
        <v/>
      </c>
      <c r="F2237" s="13" t="str">
        <f>IF(E2237="","",IFERROR(IF(IF(K2237="","",INDEX(收费标合同信息维护!A:Q,MATCH(D2237,收费标合同信息维护!J:J,0),10))=D2237,"有","无"),"无"))</f>
        <v/>
      </c>
      <c r="G2237" s="13" t="str">
        <f t="shared" si="137"/>
        <v>WX17物业服务费定额28810.25</v>
      </c>
      <c r="H2237" s="13" t="str">
        <f t="shared" si="139"/>
        <v>28810.25</v>
      </c>
      <c r="I2237" s="13" t="str">
        <f>IF(G2237="","",IFERROR(IF(IF(K2237="","",INDEX(收费标合同信息维护!A:Q,MATCH(G2237,收费标合同信息维护!M:M,0),13))=G2237,"有","无"),"无"))</f>
        <v>无</v>
      </c>
      <c r="J2237" s="3" t="s">
        <v>2450</v>
      </c>
      <c r="K2237" s="3" t="s">
        <v>11290</v>
      </c>
      <c r="L2237" s="3" t="s">
        <v>6025</v>
      </c>
      <c r="M2237" s="3" t="s">
        <v>6026</v>
      </c>
      <c r="N2237" s="3" t="s">
        <v>6477</v>
      </c>
      <c r="O2237" s="3" t="s">
        <v>6478</v>
      </c>
      <c r="P2237" s="3" t="s">
        <v>11294</v>
      </c>
      <c r="Q2237" s="3" t="s">
        <v>11295</v>
      </c>
      <c r="R2237" s="3" t="s">
        <v>6490</v>
      </c>
      <c r="S2237" s="3" t="s">
        <v>6491</v>
      </c>
      <c r="T2237" s="3" t="s">
        <v>6684</v>
      </c>
      <c r="U2237" s="3" t="s">
        <v>154</v>
      </c>
      <c r="V2237" s="3" t="s">
        <v>154</v>
      </c>
      <c r="W2237" s="3" t="s">
        <v>11296</v>
      </c>
      <c r="X2237" s="3" t="s">
        <v>154</v>
      </c>
      <c r="Y2237" s="3" t="s">
        <v>154</v>
      </c>
      <c r="Z2237" s="3" t="s">
        <v>154</v>
      </c>
      <c r="AA2237" s="3" t="s">
        <v>154</v>
      </c>
      <c r="AB2237" s="3" t="s">
        <v>154</v>
      </c>
      <c r="AC2237" s="3" t="s">
        <v>154</v>
      </c>
      <c r="AD2237" s="3" t="s">
        <v>6151</v>
      </c>
      <c r="AE2237" s="3" t="s">
        <v>6151</v>
      </c>
      <c r="AF2237" s="3" t="s">
        <v>154</v>
      </c>
      <c r="AG2237" s="3" t="s">
        <v>154</v>
      </c>
      <c r="AH2237" s="3" t="s">
        <v>6597</v>
      </c>
      <c r="AI2237" s="3" t="s">
        <v>6482</v>
      </c>
      <c r="AJ2237" s="3" t="s">
        <v>6489</v>
      </c>
    </row>
    <row r="2238" spans="1:36" ht="15">
      <c r="A2238" s="10">
        <v>2341</v>
      </c>
      <c r="B2238" t="str">
        <f>IF(K2238="总计","",INDEX(主数据!A:AD,MATCH(J2238,主数据!A:A,0),9))</f>
        <v>华东大区公司</v>
      </c>
      <c r="C2238" t="str">
        <f>IF(K2238="","",INDEX(主数据!A:AD,MATCH(J2238,主数据!A:A,0),11))</f>
        <v>苏州城区</v>
      </c>
      <c r="D2238" t="str">
        <f t="shared" si="136"/>
        <v>WX17物业服务费定额</v>
      </c>
      <c r="E2238" s="13" t="str">
        <f t="shared" si="138"/>
        <v/>
      </c>
      <c r="F2238" s="13" t="str">
        <f>IF(E2238="","",IFERROR(IF(IF(K2238="","",INDEX(收费标合同信息维护!A:Q,MATCH(D2238,收费标合同信息维护!J:J,0),10))=D2238,"有","无"),"无"))</f>
        <v/>
      </c>
      <c r="G2238" s="13" t="str">
        <f t="shared" si="137"/>
        <v>WX17物业服务费定额231597.48</v>
      </c>
      <c r="H2238" s="13" t="str">
        <f t="shared" si="139"/>
        <v>231597.48</v>
      </c>
      <c r="I2238" s="13" t="str">
        <f>IF(G2238="","",IFERROR(IF(IF(K2238="","",INDEX(收费标合同信息维护!A:Q,MATCH(G2238,收费标合同信息维护!M:M,0),13))=G2238,"有","无"),"无"))</f>
        <v>无</v>
      </c>
      <c r="J2238" s="3" t="s">
        <v>2450</v>
      </c>
      <c r="K2238" s="3" t="s">
        <v>11290</v>
      </c>
      <c r="L2238" s="3" t="s">
        <v>6025</v>
      </c>
      <c r="M2238" s="3" t="s">
        <v>6026</v>
      </c>
      <c r="N2238" s="3" t="s">
        <v>6477</v>
      </c>
      <c r="O2238" s="3" t="s">
        <v>6478</v>
      </c>
      <c r="P2238" s="3" t="s">
        <v>11297</v>
      </c>
      <c r="Q2238" s="3" t="s">
        <v>9621</v>
      </c>
      <c r="R2238" s="3" t="s">
        <v>6490</v>
      </c>
      <c r="S2238" s="3" t="s">
        <v>6491</v>
      </c>
      <c r="T2238" s="3" t="s">
        <v>6506</v>
      </c>
      <c r="U2238" s="3" t="s">
        <v>154</v>
      </c>
      <c r="V2238" s="3" t="s">
        <v>154</v>
      </c>
      <c r="W2238" s="3" t="s">
        <v>11298</v>
      </c>
      <c r="X2238" s="3" t="s">
        <v>154</v>
      </c>
      <c r="Y2238" s="3" t="s">
        <v>154</v>
      </c>
      <c r="Z2238" s="3" t="s">
        <v>154</v>
      </c>
      <c r="AA2238" s="3" t="s">
        <v>154</v>
      </c>
      <c r="AB2238" s="3" t="s">
        <v>154</v>
      </c>
      <c r="AC2238" s="3" t="s">
        <v>154</v>
      </c>
      <c r="AD2238" s="3" t="s">
        <v>6151</v>
      </c>
      <c r="AE2238" s="3" t="s">
        <v>6151</v>
      </c>
      <c r="AF2238" s="3" t="s">
        <v>154</v>
      </c>
      <c r="AG2238" s="3" t="s">
        <v>154</v>
      </c>
      <c r="AH2238" s="3" t="s">
        <v>6478</v>
      </c>
      <c r="AI2238" s="3" t="s">
        <v>6482</v>
      </c>
      <c r="AJ2238" s="3" t="s">
        <v>6033</v>
      </c>
    </row>
    <row r="2239" spans="1:36" ht="30">
      <c r="A2239" s="10">
        <v>2342</v>
      </c>
      <c r="B2239" t="str">
        <f>IF(K2239="总计","",INDEX(主数据!A:AD,MATCH(J2239,主数据!A:A,0),9))</f>
        <v>华东大区公司</v>
      </c>
      <c r="C2239" t="str">
        <f>IF(K2239="","",INDEX(主数据!A:AD,MATCH(J2239,主数据!A:A,0),11))</f>
        <v>苏州城区</v>
      </c>
      <c r="D2239" t="str">
        <f t="shared" si="136"/>
        <v>WX17物业服务费标准方式4.84</v>
      </c>
      <c r="E2239" s="13" t="str">
        <f t="shared" si="138"/>
        <v>4.84</v>
      </c>
      <c r="F2239" s="13" t="str">
        <f>IF(E2239="","",IFERROR(IF(IF(K2239="","",INDEX(收费标合同信息维护!A:Q,MATCH(D2239,收费标合同信息维护!J:J,0),10))=D2239,"有","无"),"无"))</f>
        <v>无</v>
      </c>
      <c r="G2239" s="13" t="str">
        <f t="shared" si="137"/>
        <v/>
      </c>
      <c r="H2239" s="13" t="str">
        <f t="shared" si="139"/>
        <v/>
      </c>
      <c r="I2239" s="13" t="str">
        <f>IF(G2239="","",IFERROR(IF(IF(K2239="","",INDEX(收费标合同信息维护!A:Q,MATCH(G2239,收费标合同信息维护!M:M,0),13))=G2239,"有","无"),"无"))</f>
        <v/>
      </c>
      <c r="J2239" s="3" t="s">
        <v>2450</v>
      </c>
      <c r="K2239" s="3" t="s">
        <v>11290</v>
      </c>
      <c r="L2239" s="3" t="s">
        <v>6025</v>
      </c>
      <c r="M2239" s="3" t="s">
        <v>6026</v>
      </c>
      <c r="N2239" s="3" t="s">
        <v>6477</v>
      </c>
      <c r="O2239" s="3" t="s">
        <v>6478</v>
      </c>
      <c r="P2239" s="3" t="s">
        <v>11299</v>
      </c>
      <c r="Q2239" s="3" t="s">
        <v>11300</v>
      </c>
      <c r="R2239" s="3" t="s">
        <v>6484</v>
      </c>
      <c r="S2239" s="3" t="s">
        <v>6491</v>
      </c>
      <c r="T2239" s="3" t="s">
        <v>7239</v>
      </c>
      <c r="U2239" s="3" t="s">
        <v>154</v>
      </c>
      <c r="V2239" s="3" t="s">
        <v>11301</v>
      </c>
      <c r="W2239" s="3" t="s">
        <v>154</v>
      </c>
      <c r="X2239" s="3" t="s">
        <v>154</v>
      </c>
      <c r="Y2239" s="3" t="s">
        <v>154</v>
      </c>
      <c r="Z2239" s="3" t="s">
        <v>154</v>
      </c>
      <c r="AA2239" s="3" t="s">
        <v>154</v>
      </c>
      <c r="AB2239" s="3" t="s">
        <v>154</v>
      </c>
      <c r="AC2239" s="3" t="s">
        <v>154</v>
      </c>
      <c r="AD2239" s="3" t="s">
        <v>6151</v>
      </c>
      <c r="AE2239" s="3" t="s">
        <v>6151</v>
      </c>
      <c r="AF2239" s="3" t="s">
        <v>154</v>
      </c>
      <c r="AG2239" s="3" t="s">
        <v>154</v>
      </c>
      <c r="AH2239" s="3" t="s">
        <v>6478</v>
      </c>
      <c r="AI2239" s="3" t="s">
        <v>6482</v>
      </c>
      <c r="AJ2239" s="3" t="s">
        <v>6260</v>
      </c>
    </row>
    <row r="2240" spans="1:36" ht="30">
      <c r="A2240" s="10">
        <v>2343</v>
      </c>
      <c r="B2240" t="str">
        <f>IF(K2240="总计","",INDEX(主数据!A:AD,MATCH(J2240,主数据!A:A,0),9))</f>
        <v>华东大区公司</v>
      </c>
      <c r="C2240" t="str">
        <f>IF(K2240="","",INDEX(主数据!A:AD,MATCH(J2240,主数据!A:A,0),11))</f>
        <v>苏州城区</v>
      </c>
      <c r="D2240" t="str">
        <f t="shared" si="136"/>
        <v>WX17物业服务费标准方式6.90</v>
      </c>
      <c r="E2240" s="13" t="str">
        <f t="shared" si="138"/>
        <v>6.90</v>
      </c>
      <c r="F2240" s="13" t="str">
        <f>IF(E2240="","",IFERROR(IF(IF(K2240="","",INDEX(收费标合同信息维护!A:Q,MATCH(D2240,收费标合同信息维护!J:J,0),10))=D2240,"有","无"),"无"))</f>
        <v>无</v>
      </c>
      <c r="G2240" s="13" t="str">
        <f t="shared" si="137"/>
        <v>WX17物业服务费标准方式6.90</v>
      </c>
      <c r="H2240" s="13" t="str">
        <f t="shared" si="139"/>
        <v>6.90</v>
      </c>
      <c r="I2240" s="13" t="str">
        <f>IF(G2240="","",IFERROR(IF(IF(K2240="","",INDEX(收费标合同信息维护!A:Q,MATCH(G2240,收费标合同信息维护!M:M,0),13))=G2240,"有","无"),"无"))</f>
        <v>无</v>
      </c>
      <c r="J2240" s="3" t="s">
        <v>2450</v>
      </c>
      <c r="K2240" s="3" t="s">
        <v>11290</v>
      </c>
      <c r="L2240" s="3" t="s">
        <v>6025</v>
      </c>
      <c r="M2240" s="3" t="s">
        <v>6026</v>
      </c>
      <c r="N2240" s="3" t="s">
        <v>6477</v>
      </c>
      <c r="O2240" s="3" t="s">
        <v>6478</v>
      </c>
      <c r="P2240" s="3" t="s">
        <v>11302</v>
      </c>
      <c r="Q2240" s="3" t="s">
        <v>11303</v>
      </c>
      <c r="R2240" s="3" t="s">
        <v>6484</v>
      </c>
      <c r="S2240" s="3" t="s">
        <v>6491</v>
      </c>
      <c r="T2240" s="3" t="s">
        <v>6493</v>
      </c>
      <c r="U2240" s="3" t="s">
        <v>154</v>
      </c>
      <c r="V2240" s="3" t="s">
        <v>9321</v>
      </c>
      <c r="W2240" s="3" t="s">
        <v>9321</v>
      </c>
      <c r="X2240" s="3" t="s">
        <v>154</v>
      </c>
      <c r="Y2240" s="3" t="s">
        <v>154</v>
      </c>
      <c r="Z2240" s="3" t="s">
        <v>154</v>
      </c>
      <c r="AA2240" s="3" t="s">
        <v>154</v>
      </c>
      <c r="AB2240" s="3" t="s">
        <v>154</v>
      </c>
      <c r="AC2240" s="3" t="s">
        <v>154</v>
      </c>
      <c r="AD2240" s="3" t="s">
        <v>6151</v>
      </c>
      <c r="AE2240" s="3" t="s">
        <v>6151</v>
      </c>
      <c r="AF2240" s="3" t="s">
        <v>154</v>
      </c>
      <c r="AG2240" s="3" t="s">
        <v>154</v>
      </c>
      <c r="AH2240" s="3" t="s">
        <v>6478</v>
      </c>
      <c r="AI2240" s="3" t="s">
        <v>6482</v>
      </c>
      <c r="AJ2240" s="3" t="s">
        <v>6416</v>
      </c>
    </row>
    <row r="2241" spans="1:36" ht="30">
      <c r="A2241" s="10">
        <v>2344</v>
      </c>
      <c r="B2241" t="str">
        <f>IF(K2241="总计","",INDEX(主数据!A:AD,MATCH(J2241,主数据!A:A,0),9))</f>
        <v>华东大区公司</v>
      </c>
      <c r="C2241" t="str">
        <f>IF(K2241="","",INDEX(主数据!A:AD,MATCH(J2241,主数据!A:A,0),11))</f>
        <v>苏州城区</v>
      </c>
      <c r="D2241" t="str">
        <f t="shared" si="136"/>
        <v>WX17物业服务费直接录入</v>
      </c>
      <c r="E2241" s="13" t="str">
        <f t="shared" si="138"/>
        <v/>
      </c>
      <c r="F2241" s="13" t="str">
        <f>IF(E2241="","",IFERROR(IF(IF(K2241="","",INDEX(收费标合同信息维护!A:Q,MATCH(D2241,收费标合同信息维护!J:J,0),10))=D2241,"有","无"),"无"))</f>
        <v/>
      </c>
      <c r="G2241" s="13" t="str">
        <f t="shared" si="137"/>
        <v/>
      </c>
      <c r="H2241" s="13" t="str">
        <f t="shared" si="139"/>
        <v/>
      </c>
      <c r="I2241" s="13" t="str">
        <f>IF(G2241="","",IFERROR(IF(IF(K2241="","",INDEX(收费标合同信息维护!A:Q,MATCH(G2241,收费标合同信息维护!M:M,0),13))=G2241,"有","无"),"无"))</f>
        <v/>
      </c>
      <c r="J2241" s="3" t="s">
        <v>2450</v>
      </c>
      <c r="K2241" s="3" t="s">
        <v>11290</v>
      </c>
      <c r="L2241" s="3" t="s">
        <v>6025</v>
      </c>
      <c r="M2241" s="3" t="s">
        <v>6026</v>
      </c>
      <c r="N2241" s="3" t="s">
        <v>6477</v>
      </c>
      <c r="O2241" s="3" t="s">
        <v>6478</v>
      </c>
      <c r="P2241" s="3" t="s">
        <v>11304</v>
      </c>
      <c r="Q2241" s="3" t="s">
        <v>11305</v>
      </c>
      <c r="R2241" s="3" t="s">
        <v>6479</v>
      </c>
      <c r="S2241" s="3" t="s">
        <v>6480</v>
      </c>
      <c r="T2241" s="3" t="s">
        <v>6493</v>
      </c>
      <c r="U2241" s="3" t="s">
        <v>154</v>
      </c>
      <c r="V2241" s="3" t="s">
        <v>154</v>
      </c>
      <c r="W2241" s="3" t="s">
        <v>154</v>
      </c>
      <c r="X2241" s="3" t="s">
        <v>154</v>
      </c>
      <c r="Y2241" s="3" t="s">
        <v>154</v>
      </c>
      <c r="Z2241" s="3" t="s">
        <v>154</v>
      </c>
      <c r="AA2241" s="3" t="s">
        <v>154</v>
      </c>
      <c r="AB2241" s="3" t="s">
        <v>154</v>
      </c>
      <c r="AC2241" s="3" t="s">
        <v>154</v>
      </c>
      <c r="AD2241" s="3" t="s">
        <v>6151</v>
      </c>
      <c r="AE2241" s="3" t="s">
        <v>6151</v>
      </c>
      <c r="AF2241" s="3" t="s">
        <v>154</v>
      </c>
      <c r="AG2241" s="3" t="s">
        <v>154</v>
      </c>
      <c r="AH2241" s="3" t="s">
        <v>6597</v>
      </c>
      <c r="AI2241" s="3" t="s">
        <v>6482</v>
      </c>
      <c r="AJ2241" s="3" t="s">
        <v>6489</v>
      </c>
    </row>
    <row r="2242" spans="1:36" ht="30">
      <c r="A2242" s="10">
        <v>2345</v>
      </c>
      <c r="B2242" t="str">
        <f>IF(K2242="总计","",INDEX(主数据!A:AD,MATCH(J2242,主数据!A:A,0),9))</f>
        <v>华东大区公司</v>
      </c>
      <c r="C2242" t="str">
        <f>IF(K2242="","",INDEX(主数据!A:AD,MATCH(J2242,主数据!A:A,0),11))</f>
        <v>苏州城区</v>
      </c>
      <c r="D2242" t="str">
        <f t="shared" ref="D2242:D2305" si="140">J2242&amp;M2242&amp;R2242&amp;E2242</f>
        <v>WX17物业服务费标准方式1.63</v>
      </c>
      <c r="E2242" s="13" t="str">
        <f t="shared" si="138"/>
        <v>1.63</v>
      </c>
      <c r="F2242" s="13" t="str">
        <f>IF(E2242="","",IFERROR(IF(IF(K2242="","",INDEX(收费标合同信息维护!A:Q,MATCH(D2242,收费标合同信息维护!J:J,0),10))=D2242,"有","无"),"无"))</f>
        <v>无</v>
      </c>
      <c r="G2242" s="13" t="str">
        <f t="shared" ref="G2242:G2305" si="141">IF(W2242="","",J2242&amp;M2242&amp;R2242&amp;H2242)</f>
        <v>WX17物业服务费标准方式1.63</v>
      </c>
      <c r="H2242" s="13" t="str">
        <f t="shared" si="139"/>
        <v>1.63</v>
      </c>
      <c r="I2242" s="13" t="str">
        <f>IF(G2242="","",IFERROR(IF(IF(K2242="","",INDEX(收费标合同信息维护!A:Q,MATCH(G2242,收费标合同信息维护!M:M,0),13))=G2242,"有","无"),"无"))</f>
        <v>无</v>
      </c>
      <c r="J2242" s="3" t="s">
        <v>2450</v>
      </c>
      <c r="K2242" s="3" t="s">
        <v>11290</v>
      </c>
      <c r="L2242" s="3" t="s">
        <v>6025</v>
      </c>
      <c r="M2242" s="3" t="s">
        <v>6026</v>
      </c>
      <c r="N2242" s="3" t="s">
        <v>6477</v>
      </c>
      <c r="O2242" s="3" t="s">
        <v>6478</v>
      </c>
      <c r="P2242" s="3" t="s">
        <v>11306</v>
      </c>
      <c r="Q2242" s="3" t="s">
        <v>11307</v>
      </c>
      <c r="R2242" s="3" t="s">
        <v>6484</v>
      </c>
      <c r="S2242" s="3" t="s">
        <v>6491</v>
      </c>
      <c r="T2242" s="3" t="s">
        <v>6506</v>
      </c>
      <c r="U2242" s="3" t="s">
        <v>154</v>
      </c>
      <c r="V2242" s="3" t="s">
        <v>11308</v>
      </c>
      <c r="W2242" s="3" t="s">
        <v>11308</v>
      </c>
      <c r="X2242" s="3" t="s">
        <v>154</v>
      </c>
      <c r="Y2242" s="3" t="s">
        <v>154</v>
      </c>
      <c r="Z2242" s="3" t="s">
        <v>154</v>
      </c>
      <c r="AA2242" s="3" t="s">
        <v>154</v>
      </c>
      <c r="AB2242" s="3" t="s">
        <v>154</v>
      </c>
      <c r="AC2242" s="3" t="s">
        <v>154</v>
      </c>
      <c r="AD2242" s="3" t="s">
        <v>6151</v>
      </c>
      <c r="AE2242" s="3" t="s">
        <v>6151</v>
      </c>
      <c r="AF2242" s="3" t="s">
        <v>154</v>
      </c>
      <c r="AG2242" s="3" t="s">
        <v>154</v>
      </c>
      <c r="AH2242" s="3" t="s">
        <v>6478</v>
      </c>
      <c r="AI2242" s="3" t="s">
        <v>6482</v>
      </c>
      <c r="AJ2242" s="3" t="s">
        <v>6033</v>
      </c>
    </row>
    <row r="2243" spans="1:36" ht="15">
      <c r="A2243" s="10">
        <v>2346</v>
      </c>
      <c r="B2243" t="str">
        <f>IF(K2243="总计","",INDEX(主数据!A:AD,MATCH(J2243,主数据!A:A,0),9))</f>
        <v>华东大区公司</v>
      </c>
      <c r="C2243" t="str">
        <f>IF(K2243="","",INDEX(主数据!A:AD,MATCH(J2243,主数据!A:A,0),11))</f>
        <v>苏州城区</v>
      </c>
      <c r="D2243" t="str">
        <f t="shared" si="140"/>
        <v>WX17物业服务费直接录入</v>
      </c>
      <c r="E2243" s="13" t="str">
        <f t="shared" ref="E2243:E2306" si="142">TEXT(IF(V2243="","",--V2243),"0.00")</f>
        <v/>
      </c>
      <c r="F2243" s="13" t="str">
        <f>IF(E2243="","",IFERROR(IF(IF(K2243="","",INDEX(收费标合同信息维护!A:Q,MATCH(D2243,收费标合同信息维护!J:J,0),10))=D2243,"有","无"),"无"))</f>
        <v/>
      </c>
      <c r="G2243" s="13" t="str">
        <f t="shared" si="141"/>
        <v/>
      </c>
      <c r="H2243" s="13" t="str">
        <f t="shared" ref="H2243:H2306" si="143">TEXT(IF(W2243="","",--W2243),"0.00")</f>
        <v/>
      </c>
      <c r="I2243" s="13" t="str">
        <f>IF(G2243="","",IFERROR(IF(IF(K2243="","",INDEX(收费标合同信息维护!A:Q,MATCH(G2243,收费标合同信息维护!M:M,0),13))=G2243,"有","无"),"无"))</f>
        <v/>
      </c>
      <c r="J2243" s="3" t="s">
        <v>2450</v>
      </c>
      <c r="K2243" s="3" t="s">
        <v>11290</v>
      </c>
      <c r="L2243" s="3" t="s">
        <v>6025</v>
      </c>
      <c r="M2243" s="3" t="s">
        <v>6026</v>
      </c>
      <c r="N2243" s="3" t="s">
        <v>6477</v>
      </c>
      <c r="O2243" s="3" t="s">
        <v>6478</v>
      </c>
      <c r="P2243" s="3" t="s">
        <v>11309</v>
      </c>
      <c r="Q2243" s="3" t="s">
        <v>11310</v>
      </c>
      <c r="R2243" s="3" t="s">
        <v>6479</v>
      </c>
      <c r="S2243" s="3" t="s">
        <v>6480</v>
      </c>
      <c r="T2243" s="3" t="s">
        <v>6493</v>
      </c>
      <c r="U2243" s="3" t="s">
        <v>154</v>
      </c>
      <c r="V2243" s="3" t="s">
        <v>154</v>
      </c>
      <c r="W2243" s="3" t="s">
        <v>154</v>
      </c>
      <c r="X2243" s="3" t="s">
        <v>154</v>
      </c>
      <c r="Y2243" s="3" t="s">
        <v>154</v>
      </c>
      <c r="Z2243" s="3" t="s">
        <v>154</v>
      </c>
      <c r="AA2243" s="3" t="s">
        <v>154</v>
      </c>
      <c r="AB2243" s="3" t="s">
        <v>154</v>
      </c>
      <c r="AC2243" s="3" t="s">
        <v>154</v>
      </c>
      <c r="AD2243" s="3" t="s">
        <v>6151</v>
      </c>
      <c r="AE2243" s="3" t="s">
        <v>6151</v>
      </c>
      <c r="AF2243" s="3" t="s">
        <v>154</v>
      </c>
      <c r="AG2243" s="3" t="s">
        <v>154</v>
      </c>
      <c r="AH2243" s="3" t="s">
        <v>6597</v>
      </c>
      <c r="AI2243" s="3" t="s">
        <v>6482</v>
      </c>
      <c r="AJ2243" s="3" t="s">
        <v>6033</v>
      </c>
    </row>
    <row r="2244" spans="1:36" ht="15">
      <c r="A2244" s="10">
        <v>2347</v>
      </c>
      <c r="B2244" t="str">
        <f>IF(K2244="总计","",INDEX(主数据!A:AD,MATCH(J2244,主数据!A:A,0),9))</f>
        <v>华东大区公司</v>
      </c>
      <c r="C2244" t="str">
        <f>IF(K2244="","",INDEX(主数据!A:AD,MATCH(J2244,主数据!A:A,0),11))</f>
        <v>苏州城区</v>
      </c>
      <c r="D2244" t="str">
        <f t="shared" si="140"/>
        <v>WX17物业服务费直接录入</v>
      </c>
      <c r="E2244" s="13" t="str">
        <f t="shared" si="142"/>
        <v/>
      </c>
      <c r="F2244" s="13" t="str">
        <f>IF(E2244="","",IFERROR(IF(IF(K2244="","",INDEX(收费标合同信息维护!A:Q,MATCH(D2244,收费标合同信息维护!J:J,0),10))=D2244,"有","无"),"无"))</f>
        <v/>
      </c>
      <c r="G2244" s="13" t="str">
        <f t="shared" si="141"/>
        <v/>
      </c>
      <c r="H2244" s="13" t="str">
        <f t="shared" si="143"/>
        <v/>
      </c>
      <c r="I2244" s="13" t="str">
        <f>IF(G2244="","",IFERROR(IF(IF(K2244="","",INDEX(收费标合同信息维护!A:Q,MATCH(G2244,收费标合同信息维护!M:M,0),13))=G2244,"有","无"),"无"))</f>
        <v/>
      </c>
      <c r="J2244" s="3" t="s">
        <v>2450</v>
      </c>
      <c r="K2244" s="3" t="s">
        <v>11290</v>
      </c>
      <c r="L2244" s="3" t="s">
        <v>6025</v>
      </c>
      <c r="M2244" s="3" t="s">
        <v>6026</v>
      </c>
      <c r="N2244" s="3" t="s">
        <v>6477</v>
      </c>
      <c r="O2244" s="3" t="s">
        <v>6478</v>
      </c>
      <c r="P2244" s="3" t="s">
        <v>11311</v>
      </c>
      <c r="Q2244" s="3" t="s">
        <v>11312</v>
      </c>
      <c r="R2244" s="3" t="s">
        <v>6479</v>
      </c>
      <c r="S2244" s="3" t="s">
        <v>6480</v>
      </c>
      <c r="T2244" s="3" t="s">
        <v>6493</v>
      </c>
      <c r="U2244" s="3" t="s">
        <v>154</v>
      </c>
      <c r="V2244" s="3" t="s">
        <v>154</v>
      </c>
      <c r="W2244" s="3" t="s">
        <v>154</v>
      </c>
      <c r="X2244" s="3" t="s">
        <v>154</v>
      </c>
      <c r="Y2244" s="3" t="s">
        <v>154</v>
      </c>
      <c r="Z2244" s="3" t="s">
        <v>154</v>
      </c>
      <c r="AA2244" s="3" t="s">
        <v>154</v>
      </c>
      <c r="AB2244" s="3" t="s">
        <v>154</v>
      </c>
      <c r="AC2244" s="3" t="s">
        <v>154</v>
      </c>
      <c r="AD2244" s="3" t="s">
        <v>6151</v>
      </c>
      <c r="AE2244" s="3" t="s">
        <v>6151</v>
      </c>
      <c r="AF2244" s="3" t="s">
        <v>154</v>
      </c>
      <c r="AG2244" s="3" t="s">
        <v>154</v>
      </c>
      <c r="AH2244" s="3" t="s">
        <v>6597</v>
      </c>
      <c r="AI2244" s="3" t="s">
        <v>6482</v>
      </c>
      <c r="AJ2244" s="3" t="s">
        <v>6033</v>
      </c>
    </row>
    <row r="2245" spans="1:36" ht="30">
      <c r="A2245" s="10">
        <v>2348</v>
      </c>
      <c r="B2245" t="str">
        <f>IF(K2245="总计","",INDEX(主数据!A:AD,MATCH(J2245,主数据!A:A,0),9))</f>
        <v>华东大区公司</v>
      </c>
      <c r="C2245" t="str">
        <f>IF(K2245="","",INDEX(主数据!A:AD,MATCH(J2245,主数据!A:A,0),11))</f>
        <v>苏州城区</v>
      </c>
      <c r="D2245" t="str">
        <f t="shared" si="140"/>
        <v>WX17物业服务费直接录入</v>
      </c>
      <c r="E2245" s="13" t="str">
        <f t="shared" si="142"/>
        <v/>
      </c>
      <c r="F2245" s="13" t="str">
        <f>IF(E2245="","",IFERROR(IF(IF(K2245="","",INDEX(收费标合同信息维护!A:Q,MATCH(D2245,收费标合同信息维护!J:J,0),10))=D2245,"有","无"),"无"))</f>
        <v/>
      </c>
      <c r="G2245" s="13" t="str">
        <f t="shared" si="141"/>
        <v/>
      </c>
      <c r="H2245" s="13" t="str">
        <f t="shared" si="143"/>
        <v/>
      </c>
      <c r="I2245" s="13" t="str">
        <f>IF(G2245="","",IFERROR(IF(IF(K2245="","",INDEX(收费标合同信息维护!A:Q,MATCH(G2245,收费标合同信息维护!M:M,0),13))=G2245,"有","无"),"无"))</f>
        <v/>
      </c>
      <c r="J2245" s="3" t="s">
        <v>2450</v>
      </c>
      <c r="K2245" s="3" t="s">
        <v>11290</v>
      </c>
      <c r="L2245" s="3" t="s">
        <v>6025</v>
      </c>
      <c r="M2245" s="3" t="s">
        <v>6026</v>
      </c>
      <c r="N2245" s="3" t="s">
        <v>6477</v>
      </c>
      <c r="O2245" s="3" t="s">
        <v>6478</v>
      </c>
      <c r="P2245" s="3" t="s">
        <v>11313</v>
      </c>
      <c r="Q2245" s="3" t="s">
        <v>11314</v>
      </c>
      <c r="R2245" s="3" t="s">
        <v>6479</v>
      </c>
      <c r="S2245" s="3" t="s">
        <v>6480</v>
      </c>
      <c r="T2245" s="3" t="s">
        <v>6493</v>
      </c>
      <c r="U2245" s="3" t="s">
        <v>154</v>
      </c>
      <c r="V2245" s="3" t="s">
        <v>154</v>
      </c>
      <c r="W2245" s="3" t="s">
        <v>154</v>
      </c>
      <c r="X2245" s="3" t="s">
        <v>154</v>
      </c>
      <c r="Y2245" s="3" t="s">
        <v>154</v>
      </c>
      <c r="Z2245" s="3" t="s">
        <v>154</v>
      </c>
      <c r="AA2245" s="3" t="s">
        <v>154</v>
      </c>
      <c r="AB2245" s="3" t="s">
        <v>154</v>
      </c>
      <c r="AC2245" s="3" t="s">
        <v>154</v>
      </c>
      <c r="AD2245" s="3" t="s">
        <v>6151</v>
      </c>
      <c r="AE2245" s="3" t="s">
        <v>6151</v>
      </c>
      <c r="AF2245" s="3" t="s">
        <v>154</v>
      </c>
      <c r="AG2245" s="3" t="s">
        <v>154</v>
      </c>
      <c r="AH2245" s="3" t="s">
        <v>6597</v>
      </c>
      <c r="AI2245" s="3" t="s">
        <v>6482</v>
      </c>
      <c r="AJ2245" s="3" t="s">
        <v>6489</v>
      </c>
    </row>
    <row r="2246" spans="1:36" ht="15">
      <c r="A2246" s="10">
        <v>2349</v>
      </c>
      <c r="B2246" t="str">
        <f>IF(K2246="总计","",INDEX(主数据!A:AD,MATCH(J2246,主数据!A:A,0),9))</f>
        <v>华东大区公司</v>
      </c>
      <c r="C2246" t="str">
        <f>IF(K2246="","",INDEX(主数据!A:AD,MATCH(J2246,主数据!A:A,0),11))</f>
        <v>苏州城区</v>
      </c>
      <c r="D2246" t="str">
        <f t="shared" si="140"/>
        <v>WX17场地管理费直接录入</v>
      </c>
      <c r="E2246" s="13" t="str">
        <f t="shared" si="142"/>
        <v/>
      </c>
      <c r="F2246" s="13" t="str">
        <f>IF(E2246="","",IFERROR(IF(IF(K2246="","",INDEX(收费标合同信息维护!A:Q,MATCH(D2246,收费标合同信息维护!J:J,0),10))=D2246,"有","无"),"无"))</f>
        <v/>
      </c>
      <c r="G2246" s="13" t="str">
        <f t="shared" si="141"/>
        <v/>
      </c>
      <c r="H2246" s="13" t="str">
        <f t="shared" si="143"/>
        <v/>
      </c>
      <c r="I2246" s="13" t="str">
        <f>IF(G2246="","",IFERROR(IF(IF(K2246="","",INDEX(收费标合同信息维护!A:Q,MATCH(G2246,收费标合同信息维护!M:M,0),13))=G2246,"有","无"),"无"))</f>
        <v/>
      </c>
      <c r="J2246" s="3" t="s">
        <v>2450</v>
      </c>
      <c r="K2246" s="3" t="s">
        <v>11290</v>
      </c>
      <c r="L2246" s="3" t="s">
        <v>6832</v>
      </c>
      <c r="M2246" s="3" t="s">
        <v>6833</v>
      </c>
      <c r="N2246" s="3" t="s">
        <v>6477</v>
      </c>
      <c r="O2246" s="3" t="s">
        <v>6478</v>
      </c>
      <c r="P2246" s="3" t="s">
        <v>11315</v>
      </c>
      <c r="Q2246" s="3" t="s">
        <v>9988</v>
      </c>
      <c r="R2246" s="3" t="s">
        <v>6479</v>
      </c>
      <c r="S2246" s="3" t="s">
        <v>6480</v>
      </c>
      <c r="T2246" s="3" t="s">
        <v>6493</v>
      </c>
      <c r="U2246" s="3" t="s">
        <v>154</v>
      </c>
      <c r="V2246" s="3" t="s">
        <v>154</v>
      </c>
      <c r="W2246" s="3" t="s">
        <v>154</v>
      </c>
      <c r="X2246" s="3" t="s">
        <v>154</v>
      </c>
      <c r="Y2246" s="3" t="s">
        <v>154</v>
      </c>
      <c r="Z2246" s="3" t="s">
        <v>154</v>
      </c>
      <c r="AA2246" s="3" t="s">
        <v>154</v>
      </c>
      <c r="AB2246" s="3" t="s">
        <v>154</v>
      </c>
      <c r="AC2246" s="3" t="s">
        <v>154</v>
      </c>
      <c r="AD2246" s="3" t="s">
        <v>6151</v>
      </c>
      <c r="AE2246" s="3" t="s">
        <v>6151</v>
      </c>
      <c r="AF2246" s="3" t="s">
        <v>154</v>
      </c>
      <c r="AG2246" s="3" t="s">
        <v>154</v>
      </c>
      <c r="AH2246" s="3" t="s">
        <v>6597</v>
      </c>
      <c r="AI2246" s="3" t="s">
        <v>6482</v>
      </c>
      <c r="AJ2246" s="3" t="s">
        <v>6489</v>
      </c>
    </row>
    <row r="2247" spans="1:36" ht="15">
      <c r="A2247" s="10">
        <v>2350</v>
      </c>
      <c r="B2247" t="str">
        <f>IF(K2247="总计","",INDEX(主数据!A:AD,MATCH(J2247,主数据!A:A,0),9))</f>
        <v>华东大区公司</v>
      </c>
      <c r="C2247" t="str">
        <f>IF(K2247="","",INDEX(主数据!A:AD,MATCH(J2247,主数据!A:A,0),11))</f>
        <v>苏州城区</v>
      </c>
      <c r="D2247" t="str">
        <f t="shared" si="140"/>
        <v>WX26物业服务费定额</v>
      </c>
      <c r="E2247" s="13" t="str">
        <f t="shared" si="142"/>
        <v/>
      </c>
      <c r="F2247" s="13" t="str">
        <f>IF(E2247="","",IFERROR(IF(IF(K2247="","",INDEX(收费标合同信息维护!A:Q,MATCH(D2247,收费标合同信息维护!J:J,0),10))=D2247,"有","无"),"无"))</f>
        <v/>
      </c>
      <c r="G2247" s="13" t="str">
        <f t="shared" si="141"/>
        <v>WX26物业服务费定额1108333.00</v>
      </c>
      <c r="H2247" s="13" t="str">
        <f t="shared" si="143"/>
        <v>1108333.00</v>
      </c>
      <c r="I2247" s="13" t="str">
        <f>IF(G2247="","",IFERROR(IF(IF(K2247="","",INDEX(收费标合同信息维护!A:Q,MATCH(G2247,收费标合同信息维护!M:M,0),13))=G2247,"有","无"),"无"))</f>
        <v>无</v>
      </c>
      <c r="J2247" s="3" t="s">
        <v>3135</v>
      </c>
      <c r="K2247" s="3" t="s">
        <v>11316</v>
      </c>
      <c r="L2247" s="3" t="s">
        <v>6025</v>
      </c>
      <c r="M2247" s="3" t="s">
        <v>6026</v>
      </c>
      <c r="N2247" s="3" t="s">
        <v>6477</v>
      </c>
      <c r="O2247" s="3" t="s">
        <v>6478</v>
      </c>
      <c r="P2247" s="3" t="s">
        <v>11317</v>
      </c>
      <c r="Q2247" s="3" t="s">
        <v>11318</v>
      </c>
      <c r="R2247" s="3" t="s">
        <v>6490</v>
      </c>
      <c r="S2247" s="3" t="s">
        <v>6491</v>
      </c>
      <c r="T2247" s="3" t="s">
        <v>6848</v>
      </c>
      <c r="U2247" s="3" t="s">
        <v>6562</v>
      </c>
      <c r="V2247" s="3" t="s">
        <v>154</v>
      </c>
      <c r="W2247" s="3" t="s">
        <v>11319</v>
      </c>
      <c r="X2247" s="3" t="s">
        <v>154</v>
      </c>
      <c r="Y2247" s="3" t="s">
        <v>154</v>
      </c>
      <c r="Z2247" s="3" t="s">
        <v>154</v>
      </c>
      <c r="AA2247" s="3" t="s">
        <v>154</v>
      </c>
      <c r="AB2247" s="3" t="s">
        <v>154</v>
      </c>
      <c r="AC2247" s="3" t="s">
        <v>154</v>
      </c>
      <c r="AD2247" s="3" t="s">
        <v>6151</v>
      </c>
      <c r="AE2247" s="3" t="s">
        <v>6151</v>
      </c>
      <c r="AF2247" s="3" t="s">
        <v>154</v>
      </c>
      <c r="AG2247" s="3" t="s">
        <v>154</v>
      </c>
      <c r="AH2247" s="3" t="s">
        <v>6478</v>
      </c>
      <c r="AI2247" s="3" t="s">
        <v>6482</v>
      </c>
      <c r="AJ2247" s="3" t="s">
        <v>6033</v>
      </c>
    </row>
    <row r="2248" spans="1:36" ht="30">
      <c r="A2248" s="10">
        <v>2351</v>
      </c>
      <c r="B2248" t="str">
        <f>IF(K2248="总计","",INDEX(主数据!A:AD,MATCH(J2248,主数据!A:A,0),9))</f>
        <v>华东大区公司</v>
      </c>
      <c r="C2248" t="str">
        <f>IF(K2248="","",INDEX(主数据!A:AD,MATCH(J2248,主数据!A:A,0),11))</f>
        <v>苏州城区</v>
      </c>
      <c r="D2248" t="str">
        <f t="shared" si="140"/>
        <v>WX26物业服务费定额</v>
      </c>
      <c r="E2248" s="13" t="str">
        <f t="shared" si="142"/>
        <v/>
      </c>
      <c r="F2248" s="13" t="str">
        <f>IF(E2248="","",IFERROR(IF(IF(K2248="","",INDEX(收费标合同信息维护!A:Q,MATCH(D2248,收费标合同信息维护!J:J,0),10))=D2248,"有","无"),"无"))</f>
        <v/>
      </c>
      <c r="G2248" s="13" t="str">
        <f t="shared" si="141"/>
        <v>WX26物业服务费定额1108333.00</v>
      </c>
      <c r="H2248" s="13" t="str">
        <f t="shared" si="143"/>
        <v>1108333.00</v>
      </c>
      <c r="I2248" s="13" t="str">
        <f>IF(G2248="","",IFERROR(IF(IF(K2248="","",INDEX(收费标合同信息维护!A:Q,MATCH(G2248,收费标合同信息维护!M:M,0),13))=G2248,"有","无"),"无"))</f>
        <v>无</v>
      </c>
      <c r="J2248" s="3" t="s">
        <v>3135</v>
      </c>
      <c r="K2248" s="3" t="s">
        <v>11316</v>
      </c>
      <c r="L2248" s="3" t="s">
        <v>6025</v>
      </c>
      <c r="M2248" s="3" t="s">
        <v>6026</v>
      </c>
      <c r="N2248" s="3" t="s">
        <v>6477</v>
      </c>
      <c r="O2248" s="3" t="s">
        <v>6478</v>
      </c>
      <c r="P2248" s="3" t="s">
        <v>11320</v>
      </c>
      <c r="Q2248" s="3" t="s">
        <v>11321</v>
      </c>
      <c r="R2248" s="3" t="s">
        <v>6490</v>
      </c>
      <c r="S2248" s="3" t="s">
        <v>6491</v>
      </c>
      <c r="T2248" s="3" t="s">
        <v>6523</v>
      </c>
      <c r="U2248" s="3" t="s">
        <v>154</v>
      </c>
      <c r="V2248" s="3" t="s">
        <v>154</v>
      </c>
      <c r="W2248" s="3" t="s">
        <v>11319</v>
      </c>
      <c r="X2248" s="3" t="s">
        <v>154</v>
      </c>
      <c r="Y2248" s="3" t="s">
        <v>154</v>
      </c>
      <c r="Z2248" s="3" t="s">
        <v>154</v>
      </c>
      <c r="AA2248" s="3" t="s">
        <v>154</v>
      </c>
      <c r="AB2248" s="3" t="s">
        <v>154</v>
      </c>
      <c r="AC2248" s="3" t="s">
        <v>154</v>
      </c>
      <c r="AD2248" s="3" t="s">
        <v>6151</v>
      </c>
      <c r="AE2248" s="3" t="s">
        <v>6151</v>
      </c>
      <c r="AF2248" s="3" t="s">
        <v>154</v>
      </c>
      <c r="AG2248" s="3" t="s">
        <v>154</v>
      </c>
      <c r="AH2248" s="3" t="s">
        <v>6478</v>
      </c>
      <c r="AI2248" s="3" t="s">
        <v>6482</v>
      </c>
      <c r="AJ2248" s="3" t="s">
        <v>6489</v>
      </c>
    </row>
    <row r="2249" spans="1:36" ht="15">
      <c r="A2249" s="10">
        <v>2352</v>
      </c>
      <c r="B2249" t="str">
        <f>IF(K2249="总计","",INDEX(主数据!A:AD,MATCH(J2249,主数据!A:A,0),9))</f>
        <v>华东大区公司</v>
      </c>
      <c r="C2249" t="str">
        <f>IF(K2249="","",INDEX(主数据!A:AD,MATCH(J2249,主数据!A:A,0),11))</f>
        <v>苏州城区</v>
      </c>
      <c r="D2249" t="str">
        <f t="shared" si="140"/>
        <v>WX26物业服务费定额</v>
      </c>
      <c r="E2249" s="13" t="str">
        <f t="shared" si="142"/>
        <v/>
      </c>
      <c r="F2249" s="13" t="str">
        <f>IF(E2249="","",IFERROR(IF(IF(K2249="","",INDEX(收费标合同信息维护!A:Q,MATCH(D2249,收费标合同信息维护!J:J,0),10))=D2249,"有","无"),"无"))</f>
        <v/>
      </c>
      <c r="G2249" s="13" t="str">
        <f t="shared" si="141"/>
        <v>WX26物业服务费定额908206.32</v>
      </c>
      <c r="H2249" s="13" t="str">
        <f t="shared" si="143"/>
        <v>908206.32</v>
      </c>
      <c r="I2249" s="13" t="str">
        <f>IF(G2249="","",IFERROR(IF(IF(K2249="","",INDEX(收费标合同信息维护!A:Q,MATCH(G2249,收费标合同信息维护!M:M,0),13))=G2249,"有","无"),"无"))</f>
        <v>无</v>
      </c>
      <c r="J2249" s="3" t="s">
        <v>3135</v>
      </c>
      <c r="K2249" s="3" t="s">
        <v>11316</v>
      </c>
      <c r="L2249" s="3" t="s">
        <v>6025</v>
      </c>
      <c r="M2249" s="3" t="s">
        <v>6026</v>
      </c>
      <c r="N2249" s="3" t="s">
        <v>6477</v>
      </c>
      <c r="O2249" s="3" t="s">
        <v>6478</v>
      </c>
      <c r="P2249" s="3" t="s">
        <v>11322</v>
      </c>
      <c r="Q2249" s="3" t="s">
        <v>11323</v>
      </c>
      <c r="R2249" s="3" t="s">
        <v>6490</v>
      </c>
      <c r="S2249" s="3" t="s">
        <v>6491</v>
      </c>
      <c r="T2249" s="3" t="s">
        <v>6691</v>
      </c>
      <c r="U2249" s="3" t="s">
        <v>154</v>
      </c>
      <c r="V2249" s="3" t="s">
        <v>154</v>
      </c>
      <c r="W2249" s="3" t="s">
        <v>11324</v>
      </c>
      <c r="X2249" s="3" t="s">
        <v>154</v>
      </c>
      <c r="Y2249" s="3" t="s">
        <v>154</v>
      </c>
      <c r="Z2249" s="3" t="s">
        <v>154</v>
      </c>
      <c r="AA2249" s="3" t="s">
        <v>154</v>
      </c>
      <c r="AB2249" s="3" t="s">
        <v>154</v>
      </c>
      <c r="AC2249" s="3" t="s">
        <v>154</v>
      </c>
      <c r="AD2249" s="3" t="s">
        <v>6151</v>
      </c>
      <c r="AE2249" s="3" t="s">
        <v>6151</v>
      </c>
      <c r="AF2249" s="3" t="s">
        <v>154</v>
      </c>
      <c r="AG2249" s="3" t="s">
        <v>154</v>
      </c>
      <c r="AH2249" s="3" t="s">
        <v>6478</v>
      </c>
      <c r="AI2249" s="3" t="s">
        <v>6482</v>
      </c>
      <c r="AJ2249" s="3" t="s">
        <v>6033</v>
      </c>
    </row>
    <row r="2250" spans="1:36" ht="15">
      <c r="A2250" s="10">
        <v>2353</v>
      </c>
      <c r="B2250" t="str">
        <f>IF(K2250="总计","",INDEX(主数据!A:AD,MATCH(J2250,主数据!A:A,0),9))</f>
        <v>华东大区公司</v>
      </c>
      <c r="C2250" t="str">
        <f>IF(K2250="","",INDEX(主数据!A:AD,MATCH(J2250,主数据!A:A,0),11))</f>
        <v>苏州城区</v>
      </c>
      <c r="D2250" t="str">
        <f t="shared" si="140"/>
        <v>WX26公共水费直接录入</v>
      </c>
      <c r="E2250" s="13" t="str">
        <f t="shared" si="142"/>
        <v/>
      </c>
      <c r="F2250" s="13" t="str">
        <f>IF(E2250="","",IFERROR(IF(IF(K2250="","",INDEX(收费标合同信息维护!A:Q,MATCH(D2250,收费标合同信息维护!J:J,0),10))=D2250,"有","无"),"无"))</f>
        <v/>
      </c>
      <c r="G2250" s="13" t="str">
        <f t="shared" si="141"/>
        <v/>
      </c>
      <c r="H2250" s="13" t="str">
        <f t="shared" si="143"/>
        <v/>
      </c>
      <c r="I2250" s="13" t="str">
        <f>IF(G2250="","",IFERROR(IF(IF(K2250="","",INDEX(收费标合同信息维护!A:Q,MATCH(G2250,收费标合同信息维护!M:M,0),13))=G2250,"有","无"),"无"))</f>
        <v/>
      </c>
      <c r="J2250" s="3" t="s">
        <v>3135</v>
      </c>
      <c r="K2250" s="3" t="s">
        <v>11316</v>
      </c>
      <c r="L2250" s="3" t="s">
        <v>6985</v>
      </c>
      <c r="M2250" s="3" t="s">
        <v>7158</v>
      </c>
      <c r="N2250" s="3" t="s">
        <v>6477</v>
      </c>
      <c r="O2250" s="3" t="s">
        <v>6478</v>
      </c>
      <c r="P2250" s="3" t="s">
        <v>11325</v>
      </c>
      <c r="Q2250" s="3" t="s">
        <v>11326</v>
      </c>
      <c r="R2250" s="3" t="s">
        <v>6479</v>
      </c>
      <c r="S2250" s="3" t="s">
        <v>6480</v>
      </c>
      <c r="T2250" s="3" t="s">
        <v>7411</v>
      </c>
      <c r="U2250" s="3" t="s">
        <v>154</v>
      </c>
      <c r="V2250" s="3" t="s">
        <v>154</v>
      </c>
      <c r="W2250" s="3" t="s">
        <v>154</v>
      </c>
      <c r="X2250" s="3" t="s">
        <v>154</v>
      </c>
      <c r="Y2250" s="3" t="s">
        <v>154</v>
      </c>
      <c r="Z2250" s="3" t="s">
        <v>154</v>
      </c>
      <c r="AA2250" s="3" t="s">
        <v>154</v>
      </c>
      <c r="AB2250" s="3" t="s">
        <v>154</v>
      </c>
      <c r="AC2250" s="3" t="s">
        <v>154</v>
      </c>
      <c r="AD2250" s="3" t="s">
        <v>6151</v>
      </c>
      <c r="AE2250" s="3" t="s">
        <v>6151</v>
      </c>
      <c r="AF2250" s="3" t="s">
        <v>154</v>
      </c>
      <c r="AG2250" s="3" t="s">
        <v>154</v>
      </c>
      <c r="AH2250" s="3" t="s">
        <v>6478</v>
      </c>
      <c r="AI2250" s="3" t="s">
        <v>6482</v>
      </c>
      <c r="AJ2250" s="3" t="s">
        <v>6033</v>
      </c>
    </row>
    <row r="2251" spans="1:36" ht="15">
      <c r="A2251" s="10">
        <v>2354</v>
      </c>
      <c r="B2251" t="str">
        <f>IF(K2251="总计","",INDEX(主数据!A:AD,MATCH(J2251,主数据!A:A,0),9))</f>
        <v>华东大区公司</v>
      </c>
      <c r="C2251" t="str">
        <f>IF(K2251="","",INDEX(主数据!A:AD,MATCH(J2251,主数据!A:A,0),11))</f>
        <v>苏州城区</v>
      </c>
      <c r="D2251" t="str">
        <f t="shared" si="140"/>
        <v>WX26公共电费直接录入</v>
      </c>
      <c r="E2251" s="13" t="str">
        <f t="shared" si="142"/>
        <v/>
      </c>
      <c r="F2251" s="13" t="str">
        <f>IF(E2251="","",IFERROR(IF(IF(K2251="","",INDEX(收费标合同信息维护!A:Q,MATCH(D2251,收费标合同信息维护!J:J,0),10))=D2251,"有","无"),"无"))</f>
        <v/>
      </c>
      <c r="G2251" s="13" t="str">
        <f t="shared" si="141"/>
        <v/>
      </c>
      <c r="H2251" s="13" t="str">
        <f t="shared" si="143"/>
        <v/>
      </c>
      <c r="I2251" s="13" t="str">
        <f>IF(G2251="","",IFERROR(IF(IF(K2251="","",INDEX(收费标合同信息维护!A:Q,MATCH(G2251,收费标合同信息维护!M:M,0),13))=G2251,"有","无"),"无"))</f>
        <v/>
      </c>
      <c r="J2251" s="3" t="s">
        <v>3135</v>
      </c>
      <c r="K2251" s="3" t="s">
        <v>11316</v>
      </c>
      <c r="L2251" s="3" t="s">
        <v>6826</v>
      </c>
      <c r="M2251" s="3" t="s">
        <v>7076</v>
      </c>
      <c r="N2251" s="3" t="s">
        <v>6477</v>
      </c>
      <c r="O2251" s="3" t="s">
        <v>6478</v>
      </c>
      <c r="P2251" s="3" t="s">
        <v>11327</v>
      </c>
      <c r="Q2251" s="3" t="s">
        <v>11328</v>
      </c>
      <c r="R2251" s="3" t="s">
        <v>6479</v>
      </c>
      <c r="S2251" s="3" t="s">
        <v>6480</v>
      </c>
      <c r="T2251" s="3" t="s">
        <v>7411</v>
      </c>
      <c r="U2251" s="3" t="s">
        <v>154</v>
      </c>
      <c r="V2251" s="3" t="s">
        <v>154</v>
      </c>
      <c r="W2251" s="3" t="s">
        <v>154</v>
      </c>
      <c r="X2251" s="3" t="s">
        <v>154</v>
      </c>
      <c r="Y2251" s="3" t="s">
        <v>154</v>
      </c>
      <c r="Z2251" s="3" t="s">
        <v>154</v>
      </c>
      <c r="AA2251" s="3" t="s">
        <v>154</v>
      </c>
      <c r="AB2251" s="3" t="s">
        <v>154</v>
      </c>
      <c r="AC2251" s="3" t="s">
        <v>154</v>
      </c>
      <c r="AD2251" s="3" t="s">
        <v>6151</v>
      </c>
      <c r="AE2251" s="3" t="s">
        <v>6151</v>
      </c>
      <c r="AF2251" s="3" t="s">
        <v>154</v>
      </c>
      <c r="AG2251" s="3" t="s">
        <v>154</v>
      </c>
      <c r="AH2251" s="3" t="s">
        <v>6478</v>
      </c>
      <c r="AI2251" s="3" t="s">
        <v>6482</v>
      </c>
      <c r="AJ2251" s="3" t="s">
        <v>6033</v>
      </c>
    </row>
    <row r="2252" spans="1:36" ht="30">
      <c r="A2252" s="10">
        <v>2355</v>
      </c>
      <c r="B2252" t="str">
        <f>IF(K2252="总计","",INDEX(主数据!A:AD,MATCH(J2252,主数据!A:A,0),9))</f>
        <v>华东大区公司</v>
      </c>
      <c r="C2252" t="str">
        <f>IF(K2252="","",INDEX(主数据!A:AD,MATCH(J2252,主数据!A:A,0),11))</f>
        <v>苏州城区</v>
      </c>
      <c r="D2252" t="str">
        <f t="shared" si="140"/>
        <v>WX26代收代付其他费用直接录入</v>
      </c>
      <c r="E2252" s="13" t="str">
        <f t="shared" si="142"/>
        <v/>
      </c>
      <c r="F2252" s="13" t="str">
        <f>IF(E2252="","",IFERROR(IF(IF(K2252="","",INDEX(收费标合同信息维护!A:Q,MATCH(D2252,收费标合同信息维护!J:J,0),10))=D2252,"有","无"),"无"))</f>
        <v/>
      </c>
      <c r="G2252" s="13" t="str">
        <f t="shared" si="141"/>
        <v/>
      </c>
      <c r="H2252" s="13" t="str">
        <f t="shared" si="143"/>
        <v/>
      </c>
      <c r="I2252" s="13" t="str">
        <f>IF(G2252="","",IFERROR(IF(IF(K2252="","",INDEX(收费标合同信息维护!A:Q,MATCH(G2252,收费标合同信息维护!M:M,0),13))=G2252,"有","无"),"无"))</f>
        <v/>
      </c>
      <c r="J2252" s="3" t="s">
        <v>3135</v>
      </c>
      <c r="K2252" s="3" t="s">
        <v>11316</v>
      </c>
      <c r="L2252" s="3" t="s">
        <v>6620</v>
      </c>
      <c r="M2252" s="3" t="s">
        <v>6621</v>
      </c>
      <c r="N2252" s="3" t="s">
        <v>6477</v>
      </c>
      <c r="O2252" s="3" t="s">
        <v>6478</v>
      </c>
      <c r="P2252" s="3" t="s">
        <v>11329</v>
      </c>
      <c r="Q2252" s="3" t="s">
        <v>11330</v>
      </c>
      <c r="R2252" s="3" t="s">
        <v>6479</v>
      </c>
      <c r="S2252" s="3" t="s">
        <v>6480</v>
      </c>
      <c r="T2252" s="3" t="s">
        <v>7411</v>
      </c>
      <c r="U2252" s="3" t="s">
        <v>6716</v>
      </c>
      <c r="V2252" s="3" t="s">
        <v>154</v>
      </c>
      <c r="W2252" s="3" t="s">
        <v>154</v>
      </c>
      <c r="X2252" s="3" t="s">
        <v>154</v>
      </c>
      <c r="Y2252" s="3" t="s">
        <v>154</v>
      </c>
      <c r="Z2252" s="3" t="s">
        <v>154</v>
      </c>
      <c r="AA2252" s="3" t="s">
        <v>154</v>
      </c>
      <c r="AB2252" s="3" t="s">
        <v>154</v>
      </c>
      <c r="AC2252" s="3" t="s">
        <v>154</v>
      </c>
      <c r="AD2252" s="3" t="s">
        <v>6151</v>
      </c>
      <c r="AE2252" s="3" t="s">
        <v>6151</v>
      </c>
      <c r="AF2252" s="3" t="s">
        <v>154</v>
      </c>
      <c r="AG2252" s="3" t="s">
        <v>154</v>
      </c>
      <c r="AH2252" s="3" t="s">
        <v>6478</v>
      </c>
      <c r="AI2252" s="3" t="s">
        <v>6482</v>
      </c>
      <c r="AJ2252" s="3" t="s">
        <v>6033</v>
      </c>
    </row>
    <row r="2253" spans="1:36" ht="30">
      <c r="A2253" s="10">
        <v>2356</v>
      </c>
      <c r="B2253" t="str">
        <f>IF(K2253="总计","",INDEX(主数据!A:AD,MATCH(J2253,主数据!A:A,0),9))</f>
        <v>华东大区公司</v>
      </c>
      <c r="C2253" t="str">
        <f>IF(K2253="","",INDEX(主数据!A:AD,MATCH(J2253,主数据!A:A,0),11))</f>
        <v>徐州城区</v>
      </c>
      <c r="D2253" t="str">
        <f t="shared" si="140"/>
        <v>WX30物业服务费标准方式2.60</v>
      </c>
      <c r="E2253" s="13" t="str">
        <f t="shared" si="142"/>
        <v>2.60</v>
      </c>
      <c r="F2253" s="13" t="str">
        <f>IF(E2253="","",IFERROR(IF(IF(K2253="","",INDEX(收费标合同信息维护!A:Q,MATCH(D2253,收费标合同信息维护!J:J,0),10))=D2253,"有","无"),"无"))</f>
        <v>无</v>
      </c>
      <c r="G2253" s="13" t="str">
        <f t="shared" si="141"/>
        <v/>
      </c>
      <c r="H2253" s="13" t="str">
        <f t="shared" si="143"/>
        <v/>
      </c>
      <c r="I2253" s="13" t="str">
        <f>IF(G2253="","",IFERROR(IF(IF(K2253="","",INDEX(收费标合同信息维护!A:Q,MATCH(G2253,收费标合同信息维护!M:M,0),13))=G2253,"有","无"),"无"))</f>
        <v/>
      </c>
      <c r="J2253" s="3" t="s">
        <v>3386</v>
      </c>
      <c r="K2253" s="3" t="s">
        <v>11331</v>
      </c>
      <c r="L2253" s="3" t="s">
        <v>6025</v>
      </c>
      <c r="M2253" s="3" t="s">
        <v>6026</v>
      </c>
      <c r="N2253" s="3" t="s">
        <v>6477</v>
      </c>
      <c r="O2253" s="3" t="s">
        <v>6478</v>
      </c>
      <c r="P2253" s="3" t="s">
        <v>11332</v>
      </c>
      <c r="Q2253" s="3" t="s">
        <v>11333</v>
      </c>
      <c r="R2253" s="3" t="s">
        <v>6484</v>
      </c>
      <c r="S2253" s="3" t="s">
        <v>6491</v>
      </c>
      <c r="T2253" s="3" t="s">
        <v>6882</v>
      </c>
      <c r="U2253" s="3" t="s">
        <v>154</v>
      </c>
      <c r="V2253" s="3" t="s">
        <v>9155</v>
      </c>
      <c r="W2253" s="3" t="s">
        <v>154</v>
      </c>
      <c r="X2253" s="3" t="s">
        <v>154</v>
      </c>
      <c r="Y2253" s="3" t="s">
        <v>154</v>
      </c>
      <c r="Z2253" s="3" t="s">
        <v>154</v>
      </c>
      <c r="AA2253" s="3" t="s">
        <v>154</v>
      </c>
      <c r="AB2253" s="3" t="s">
        <v>154</v>
      </c>
      <c r="AC2253" s="3" t="s">
        <v>154</v>
      </c>
      <c r="AD2253" s="3" t="s">
        <v>6151</v>
      </c>
      <c r="AE2253" s="3" t="s">
        <v>6151</v>
      </c>
      <c r="AF2253" s="3" t="s">
        <v>6040</v>
      </c>
      <c r="AG2253" s="3" t="s">
        <v>154</v>
      </c>
      <c r="AH2253" s="3" t="s">
        <v>6478</v>
      </c>
      <c r="AI2253" s="3" t="s">
        <v>6482</v>
      </c>
      <c r="AJ2253" s="3" t="s">
        <v>6132</v>
      </c>
    </row>
    <row r="2254" spans="1:36" ht="30">
      <c r="A2254" s="10">
        <v>2357</v>
      </c>
      <c r="B2254" t="str">
        <f>IF(K2254="总计","",INDEX(主数据!A:AD,MATCH(J2254,主数据!A:A,0),9))</f>
        <v>华东大区公司</v>
      </c>
      <c r="C2254" t="str">
        <f>IF(K2254="","",INDEX(主数据!A:AD,MATCH(J2254,主数据!A:A,0),11))</f>
        <v>徐州城区</v>
      </c>
      <c r="D2254" t="str">
        <f t="shared" si="140"/>
        <v>WX30物业服务费标准方式3.50</v>
      </c>
      <c r="E2254" s="13" t="str">
        <f t="shared" si="142"/>
        <v>3.50</v>
      </c>
      <c r="F2254" s="13" t="str">
        <f>IF(E2254="","",IFERROR(IF(IF(K2254="","",INDEX(收费标合同信息维护!A:Q,MATCH(D2254,收费标合同信息维护!J:J,0),10))=D2254,"有","无"),"无"))</f>
        <v>无</v>
      </c>
      <c r="G2254" s="13" t="str">
        <f t="shared" si="141"/>
        <v/>
      </c>
      <c r="H2254" s="13" t="str">
        <f t="shared" si="143"/>
        <v/>
      </c>
      <c r="I2254" s="13" t="str">
        <f>IF(G2254="","",IFERROR(IF(IF(K2254="","",INDEX(收费标合同信息维护!A:Q,MATCH(G2254,收费标合同信息维护!M:M,0),13))=G2254,"有","无"),"无"))</f>
        <v/>
      </c>
      <c r="J2254" s="3" t="s">
        <v>3386</v>
      </c>
      <c r="K2254" s="3" t="s">
        <v>11331</v>
      </c>
      <c r="L2254" s="3" t="s">
        <v>6025</v>
      </c>
      <c r="M2254" s="3" t="s">
        <v>6026</v>
      </c>
      <c r="N2254" s="3" t="s">
        <v>6477</v>
      </c>
      <c r="O2254" s="3" t="s">
        <v>6478</v>
      </c>
      <c r="P2254" s="3" t="s">
        <v>11334</v>
      </c>
      <c r="Q2254" s="3" t="s">
        <v>11335</v>
      </c>
      <c r="R2254" s="3" t="s">
        <v>6484</v>
      </c>
      <c r="S2254" s="3" t="s">
        <v>6491</v>
      </c>
      <c r="T2254" s="3" t="s">
        <v>7367</v>
      </c>
      <c r="U2254" s="3" t="s">
        <v>154</v>
      </c>
      <c r="V2254" s="3" t="s">
        <v>6869</v>
      </c>
      <c r="W2254" s="3" t="s">
        <v>154</v>
      </c>
      <c r="X2254" s="3" t="s">
        <v>154</v>
      </c>
      <c r="Y2254" s="3" t="s">
        <v>154</v>
      </c>
      <c r="Z2254" s="3" t="s">
        <v>154</v>
      </c>
      <c r="AA2254" s="3" t="s">
        <v>154</v>
      </c>
      <c r="AB2254" s="3" t="s">
        <v>154</v>
      </c>
      <c r="AC2254" s="3" t="s">
        <v>154</v>
      </c>
      <c r="AD2254" s="3" t="s">
        <v>6151</v>
      </c>
      <c r="AE2254" s="3" t="s">
        <v>6151</v>
      </c>
      <c r="AF2254" s="3" t="s">
        <v>154</v>
      </c>
      <c r="AG2254" s="3" t="s">
        <v>154</v>
      </c>
      <c r="AH2254" s="3" t="s">
        <v>6478</v>
      </c>
      <c r="AI2254" s="3" t="s">
        <v>6482</v>
      </c>
      <c r="AJ2254" s="3" t="s">
        <v>11336</v>
      </c>
    </row>
    <row r="2255" spans="1:36" ht="30">
      <c r="A2255" s="10">
        <v>2358</v>
      </c>
      <c r="B2255" t="str">
        <f>IF(K2255="总计","",INDEX(主数据!A:AD,MATCH(J2255,主数据!A:A,0),9))</f>
        <v>华东大区公司</v>
      </c>
      <c r="C2255" t="str">
        <f>IF(K2255="","",INDEX(主数据!A:AD,MATCH(J2255,主数据!A:A,0),11))</f>
        <v>徐州城区</v>
      </c>
      <c r="D2255" t="str">
        <f t="shared" si="140"/>
        <v>WX30物业服务费标准方式1.75</v>
      </c>
      <c r="E2255" s="13" t="str">
        <f t="shared" si="142"/>
        <v>1.75</v>
      </c>
      <c r="F2255" s="13" t="str">
        <f>IF(E2255="","",IFERROR(IF(IF(K2255="","",INDEX(收费标合同信息维护!A:Q,MATCH(D2255,收费标合同信息维护!J:J,0),10))=D2255,"有","无"),"无"))</f>
        <v>无</v>
      </c>
      <c r="G2255" s="13" t="str">
        <f t="shared" si="141"/>
        <v/>
      </c>
      <c r="H2255" s="13" t="str">
        <f t="shared" si="143"/>
        <v/>
      </c>
      <c r="I2255" s="13" t="str">
        <f>IF(G2255="","",IFERROR(IF(IF(K2255="","",INDEX(收费标合同信息维护!A:Q,MATCH(G2255,收费标合同信息维护!M:M,0),13))=G2255,"有","无"),"无"))</f>
        <v/>
      </c>
      <c r="J2255" s="3" t="s">
        <v>3386</v>
      </c>
      <c r="K2255" s="3" t="s">
        <v>11331</v>
      </c>
      <c r="L2255" s="3" t="s">
        <v>6025</v>
      </c>
      <c r="M2255" s="3" t="s">
        <v>6026</v>
      </c>
      <c r="N2255" s="3" t="s">
        <v>6477</v>
      </c>
      <c r="O2255" s="3" t="s">
        <v>6478</v>
      </c>
      <c r="P2255" s="3" t="s">
        <v>11337</v>
      </c>
      <c r="Q2255" s="3" t="s">
        <v>11338</v>
      </c>
      <c r="R2255" s="3" t="s">
        <v>6484</v>
      </c>
      <c r="S2255" s="3" t="s">
        <v>6491</v>
      </c>
      <c r="T2255" s="3" t="s">
        <v>7367</v>
      </c>
      <c r="U2255" s="3" t="s">
        <v>154</v>
      </c>
      <c r="V2255" s="3" t="s">
        <v>9692</v>
      </c>
      <c r="W2255" s="3" t="s">
        <v>154</v>
      </c>
      <c r="X2255" s="3" t="s">
        <v>154</v>
      </c>
      <c r="Y2255" s="3" t="s">
        <v>154</v>
      </c>
      <c r="Z2255" s="3" t="s">
        <v>154</v>
      </c>
      <c r="AA2255" s="3" t="s">
        <v>154</v>
      </c>
      <c r="AB2255" s="3" t="s">
        <v>154</v>
      </c>
      <c r="AC2255" s="3" t="s">
        <v>154</v>
      </c>
      <c r="AD2255" s="3" t="s">
        <v>6151</v>
      </c>
      <c r="AE2255" s="3" t="s">
        <v>6151</v>
      </c>
      <c r="AF2255" s="3" t="s">
        <v>154</v>
      </c>
      <c r="AG2255" s="3" t="s">
        <v>154</v>
      </c>
      <c r="AH2255" s="3" t="s">
        <v>6478</v>
      </c>
      <c r="AI2255" s="3" t="s">
        <v>6482</v>
      </c>
      <c r="AJ2255" s="3" t="s">
        <v>11336</v>
      </c>
    </row>
    <row r="2256" spans="1:36" ht="15">
      <c r="A2256" s="10">
        <v>2359</v>
      </c>
      <c r="B2256" t="str">
        <f>IF(K2256="总计","",INDEX(主数据!A:AD,MATCH(J2256,主数据!A:A,0),9))</f>
        <v>华东大区公司</v>
      </c>
      <c r="C2256" t="str">
        <f>IF(K2256="","",INDEX(主数据!A:AD,MATCH(J2256,主数据!A:A,0),11))</f>
        <v>苏州城区</v>
      </c>
      <c r="D2256" t="str">
        <f t="shared" si="140"/>
        <v>WX31物业服务费标准方式10.00</v>
      </c>
      <c r="E2256" s="13" t="str">
        <f t="shared" si="142"/>
        <v>10.00</v>
      </c>
      <c r="F2256" s="13" t="str">
        <f>IF(E2256="","",IFERROR(IF(IF(K2256="","",INDEX(收费标合同信息维护!A:Q,MATCH(D2256,收费标合同信息维护!J:J,0),10))=D2256,"有","无"),"无"))</f>
        <v>无</v>
      </c>
      <c r="G2256" s="13" t="str">
        <f t="shared" si="141"/>
        <v/>
      </c>
      <c r="H2256" s="13" t="str">
        <f t="shared" si="143"/>
        <v/>
      </c>
      <c r="I2256" s="13" t="str">
        <f>IF(G2256="","",IFERROR(IF(IF(K2256="","",INDEX(收费标合同信息维护!A:Q,MATCH(G2256,收费标合同信息维护!M:M,0),13))=G2256,"有","无"),"无"))</f>
        <v/>
      </c>
      <c r="J2256" s="3" t="s">
        <v>3415</v>
      </c>
      <c r="K2256" s="3" t="s">
        <v>11339</v>
      </c>
      <c r="L2256" s="3" t="s">
        <v>6025</v>
      </c>
      <c r="M2256" s="3" t="s">
        <v>6026</v>
      </c>
      <c r="N2256" s="3" t="s">
        <v>6477</v>
      </c>
      <c r="O2256" s="3" t="s">
        <v>6478</v>
      </c>
      <c r="P2256" s="3" t="s">
        <v>6721</v>
      </c>
      <c r="Q2256" s="3" t="s">
        <v>11340</v>
      </c>
      <c r="R2256" s="3" t="s">
        <v>6484</v>
      </c>
      <c r="S2256" s="3" t="s">
        <v>6491</v>
      </c>
      <c r="T2256" s="3" t="s">
        <v>6658</v>
      </c>
      <c r="U2256" s="3" t="s">
        <v>154</v>
      </c>
      <c r="V2256" s="3" t="s">
        <v>6708</v>
      </c>
      <c r="W2256" s="3" t="s">
        <v>154</v>
      </c>
      <c r="X2256" s="3" t="s">
        <v>154</v>
      </c>
      <c r="Y2256" s="3" t="s">
        <v>154</v>
      </c>
      <c r="Z2256" s="3" t="s">
        <v>154</v>
      </c>
      <c r="AA2256" s="3" t="s">
        <v>154</v>
      </c>
      <c r="AB2256" s="3" t="s">
        <v>154</v>
      </c>
      <c r="AC2256" s="3" t="s">
        <v>154</v>
      </c>
      <c r="AD2256" s="3" t="s">
        <v>6151</v>
      </c>
      <c r="AE2256" s="3" t="s">
        <v>6151</v>
      </c>
      <c r="AF2256" s="3" t="s">
        <v>154</v>
      </c>
      <c r="AG2256" s="3" t="s">
        <v>154</v>
      </c>
      <c r="AH2256" s="3" t="s">
        <v>6597</v>
      </c>
      <c r="AI2256" s="3" t="s">
        <v>6482</v>
      </c>
      <c r="AJ2256" s="3" t="s">
        <v>6489</v>
      </c>
    </row>
    <row r="2257" spans="1:36" ht="15">
      <c r="A2257" s="10">
        <v>2360</v>
      </c>
      <c r="B2257" t="str">
        <f>IF(K2257="总计","",INDEX(主数据!A:AD,MATCH(J2257,主数据!A:A,0),9))</f>
        <v>华东大区公司</v>
      </c>
      <c r="C2257" t="str">
        <f>IF(K2257="","",INDEX(主数据!A:AD,MATCH(J2257,主数据!A:A,0),11))</f>
        <v>苏州城区</v>
      </c>
      <c r="D2257" t="str">
        <f t="shared" si="140"/>
        <v>WX31物业服务费标准方式8.00</v>
      </c>
      <c r="E2257" s="13" t="str">
        <f t="shared" si="142"/>
        <v>8.00</v>
      </c>
      <c r="F2257" s="13" t="str">
        <f>IF(E2257="","",IFERROR(IF(IF(K2257="","",INDEX(收费标合同信息维护!A:Q,MATCH(D2257,收费标合同信息维护!J:J,0),10))=D2257,"有","无"),"无"))</f>
        <v>无</v>
      </c>
      <c r="G2257" s="13" t="str">
        <f t="shared" si="141"/>
        <v/>
      </c>
      <c r="H2257" s="13" t="str">
        <f t="shared" si="143"/>
        <v/>
      </c>
      <c r="I2257" s="13" t="str">
        <f>IF(G2257="","",IFERROR(IF(IF(K2257="","",INDEX(收费标合同信息维护!A:Q,MATCH(G2257,收费标合同信息维护!M:M,0),13))=G2257,"有","无"),"无"))</f>
        <v/>
      </c>
      <c r="J2257" s="3" t="s">
        <v>3415</v>
      </c>
      <c r="K2257" s="3" t="s">
        <v>11339</v>
      </c>
      <c r="L2257" s="3" t="s">
        <v>6025</v>
      </c>
      <c r="M2257" s="3" t="s">
        <v>6026</v>
      </c>
      <c r="N2257" s="3" t="s">
        <v>6477</v>
      </c>
      <c r="O2257" s="3" t="s">
        <v>6478</v>
      </c>
      <c r="P2257" s="3" t="s">
        <v>6683</v>
      </c>
      <c r="Q2257" s="3" t="s">
        <v>11341</v>
      </c>
      <c r="R2257" s="3" t="s">
        <v>6484</v>
      </c>
      <c r="S2257" s="3" t="s">
        <v>6491</v>
      </c>
      <c r="T2257" s="3" t="s">
        <v>6658</v>
      </c>
      <c r="U2257" s="3" t="s">
        <v>154</v>
      </c>
      <c r="V2257" s="3" t="s">
        <v>6851</v>
      </c>
      <c r="W2257" s="3" t="s">
        <v>154</v>
      </c>
      <c r="X2257" s="3" t="s">
        <v>154</v>
      </c>
      <c r="Y2257" s="3" t="s">
        <v>154</v>
      </c>
      <c r="Z2257" s="3" t="s">
        <v>154</v>
      </c>
      <c r="AA2257" s="3" t="s">
        <v>154</v>
      </c>
      <c r="AB2257" s="3" t="s">
        <v>154</v>
      </c>
      <c r="AC2257" s="3" t="s">
        <v>154</v>
      </c>
      <c r="AD2257" s="3" t="s">
        <v>6151</v>
      </c>
      <c r="AE2257" s="3" t="s">
        <v>6151</v>
      </c>
      <c r="AF2257" s="3" t="s">
        <v>154</v>
      </c>
      <c r="AG2257" s="3" t="s">
        <v>154</v>
      </c>
      <c r="AH2257" s="3" t="s">
        <v>6597</v>
      </c>
      <c r="AI2257" s="3" t="s">
        <v>6482</v>
      </c>
      <c r="AJ2257" s="3" t="s">
        <v>6489</v>
      </c>
    </row>
    <row r="2258" spans="1:36" ht="15">
      <c r="A2258" s="10">
        <v>2361</v>
      </c>
      <c r="B2258" t="str">
        <f>IF(K2258="总计","",INDEX(主数据!A:AD,MATCH(J2258,主数据!A:A,0),9))</f>
        <v>华东大区公司</v>
      </c>
      <c r="C2258" t="str">
        <f>IF(K2258="","",INDEX(主数据!A:AD,MATCH(J2258,主数据!A:A,0),11))</f>
        <v>苏州城区</v>
      </c>
      <c r="D2258" t="str">
        <f t="shared" si="140"/>
        <v>WX31物业服务费标准方式9.00</v>
      </c>
      <c r="E2258" s="13" t="str">
        <f t="shared" si="142"/>
        <v>9.00</v>
      </c>
      <c r="F2258" s="13" t="str">
        <f>IF(E2258="","",IFERROR(IF(IF(K2258="","",INDEX(收费标合同信息维护!A:Q,MATCH(D2258,收费标合同信息维护!J:J,0),10))=D2258,"有","无"),"无"))</f>
        <v>无</v>
      </c>
      <c r="G2258" s="13" t="str">
        <f t="shared" si="141"/>
        <v/>
      </c>
      <c r="H2258" s="13" t="str">
        <f t="shared" si="143"/>
        <v/>
      </c>
      <c r="I2258" s="13" t="str">
        <f>IF(G2258="","",IFERROR(IF(IF(K2258="","",INDEX(收费标合同信息维护!A:Q,MATCH(G2258,收费标合同信息维护!M:M,0),13))=G2258,"有","无"),"无"))</f>
        <v/>
      </c>
      <c r="J2258" s="3" t="s">
        <v>3415</v>
      </c>
      <c r="K2258" s="3" t="s">
        <v>11339</v>
      </c>
      <c r="L2258" s="3" t="s">
        <v>6025</v>
      </c>
      <c r="M2258" s="3" t="s">
        <v>6026</v>
      </c>
      <c r="N2258" s="3" t="s">
        <v>6477</v>
      </c>
      <c r="O2258" s="3" t="s">
        <v>6478</v>
      </c>
      <c r="P2258" s="3" t="s">
        <v>7354</v>
      </c>
      <c r="Q2258" s="3" t="s">
        <v>11342</v>
      </c>
      <c r="R2258" s="3" t="s">
        <v>6484</v>
      </c>
      <c r="S2258" s="3" t="s">
        <v>6491</v>
      </c>
      <c r="T2258" s="3" t="s">
        <v>6658</v>
      </c>
      <c r="U2258" s="3" t="s">
        <v>154</v>
      </c>
      <c r="V2258" s="3" t="s">
        <v>9120</v>
      </c>
      <c r="W2258" s="3" t="s">
        <v>154</v>
      </c>
      <c r="X2258" s="3" t="s">
        <v>154</v>
      </c>
      <c r="Y2258" s="3" t="s">
        <v>154</v>
      </c>
      <c r="Z2258" s="3" t="s">
        <v>154</v>
      </c>
      <c r="AA2258" s="3" t="s">
        <v>154</v>
      </c>
      <c r="AB2258" s="3" t="s">
        <v>154</v>
      </c>
      <c r="AC2258" s="3" t="s">
        <v>154</v>
      </c>
      <c r="AD2258" s="3" t="s">
        <v>6151</v>
      </c>
      <c r="AE2258" s="3" t="s">
        <v>6151</v>
      </c>
      <c r="AF2258" s="3" t="s">
        <v>154</v>
      </c>
      <c r="AG2258" s="3" t="s">
        <v>154</v>
      </c>
      <c r="AH2258" s="3" t="s">
        <v>6597</v>
      </c>
      <c r="AI2258" s="3" t="s">
        <v>6482</v>
      </c>
      <c r="AJ2258" s="3" t="s">
        <v>6489</v>
      </c>
    </row>
    <row r="2259" spans="1:36" ht="15">
      <c r="A2259" s="10">
        <v>2362</v>
      </c>
      <c r="B2259" t="str">
        <f>IF(K2259="总计","",INDEX(主数据!A:AD,MATCH(J2259,主数据!A:A,0),9))</f>
        <v>华东大区公司</v>
      </c>
      <c r="C2259" t="str">
        <f>IF(K2259="","",INDEX(主数据!A:AD,MATCH(J2259,主数据!A:A,0),11))</f>
        <v>苏州城区</v>
      </c>
      <c r="D2259" t="str">
        <f t="shared" si="140"/>
        <v>WX31物业服务费标准方式15.00</v>
      </c>
      <c r="E2259" s="13" t="str">
        <f t="shared" si="142"/>
        <v>15.00</v>
      </c>
      <c r="F2259" s="13" t="str">
        <f>IF(E2259="","",IFERROR(IF(IF(K2259="","",INDEX(收费标合同信息维护!A:Q,MATCH(D2259,收费标合同信息维护!J:J,0),10))=D2259,"有","无"),"无"))</f>
        <v>无</v>
      </c>
      <c r="G2259" s="13" t="str">
        <f t="shared" si="141"/>
        <v/>
      </c>
      <c r="H2259" s="13" t="str">
        <f t="shared" si="143"/>
        <v/>
      </c>
      <c r="I2259" s="13" t="str">
        <f>IF(G2259="","",IFERROR(IF(IF(K2259="","",INDEX(收费标合同信息维护!A:Q,MATCH(G2259,收费标合同信息维护!M:M,0),13))=G2259,"有","无"),"无"))</f>
        <v/>
      </c>
      <c r="J2259" s="3" t="s">
        <v>3415</v>
      </c>
      <c r="K2259" s="3" t="s">
        <v>11339</v>
      </c>
      <c r="L2259" s="3" t="s">
        <v>6025</v>
      </c>
      <c r="M2259" s="3" t="s">
        <v>6026</v>
      </c>
      <c r="N2259" s="3" t="s">
        <v>6477</v>
      </c>
      <c r="O2259" s="3" t="s">
        <v>6478</v>
      </c>
      <c r="P2259" s="3" t="s">
        <v>7517</v>
      </c>
      <c r="Q2259" s="3" t="s">
        <v>11343</v>
      </c>
      <c r="R2259" s="3" t="s">
        <v>6484</v>
      </c>
      <c r="S2259" s="3" t="s">
        <v>6491</v>
      </c>
      <c r="T2259" s="3" t="s">
        <v>6658</v>
      </c>
      <c r="U2259" s="3" t="s">
        <v>154</v>
      </c>
      <c r="V2259" s="3" t="s">
        <v>6709</v>
      </c>
      <c r="W2259" s="3" t="s">
        <v>154</v>
      </c>
      <c r="X2259" s="3" t="s">
        <v>154</v>
      </c>
      <c r="Y2259" s="3" t="s">
        <v>154</v>
      </c>
      <c r="Z2259" s="3" t="s">
        <v>154</v>
      </c>
      <c r="AA2259" s="3" t="s">
        <v>154</v>
      </c>
      <c r="AB2259" s="3" t="s">
        <v>154</v>
      </c>
      <c r="AC2259" s="3" t="s">
        <v>154</v>
      </c>
      <c r="AD2259" s="3" t="s">
        <v>6151</v>
      </c>
      <c r="AE2259" s="3" t="s">
        <v>6151</v>
      </c>
      <c r="AF2259" s="3" t="s">
        <v>154</v>
      </c>
      <c r="AG2259" s="3" t="s">
        <v>154</v>
      </c>
      <c r="AH2259" s="3" t="s">
        <v>6597</v>
      </c>
      <c r="AI2259" s="3" t="s">
        <v>6482</v>
      </c>
      <c r="AJ2259" s="3" t="s">
        <v>6489</v>
      </c>
    </row>
    <row r="2260" spans="1:36" ht="15">
      <c r="A2260" s="10">
        <v>2363</v>
      </c>
      <c r="B2260" t="str">
        <f>IF(K2260="总计","",INDEX(主数据!A:AD,MATCH(J2260,主数据!A:A,0),9))</f>
        <v>华东大区公司</v>
      </c>
      <c r="C2260" t="str">
        <f>IF(K2260="","",INDEX(主数据!A:AD,MATCH(J2260,主数据!A:A,0),11))</f>
        <v>苏州城区</v>
      </c>
      <c r="D2260" t="str">
        <f t="shared" si="140"/>
        <v>WX31物业服务费标准方式3.00</v>
      </c>
      <c r="E2260" s="13" t="str">
        <f t="shared" si="142"/>
        <v>3.00</v>
      </c>
      <c r="F2260" s="13" t="str">
        <f>IF(E2260="","",IFERROR(IF(IF(K2260="","",INDEX(收费标合同信息维护!A:Q,MATCH(D2260,收费标合同信息维护!J:J,0),10))=D2260,"有","无"),"无"))</f>
        <v>无</v>
      </c>
      <c r="G2260" s="13" t="str">
        <f t="shared" si="141"/>
        <v/>
      </c>
      <c r="H2260" s="13" t="str">
        <f t="shared" si="143"/>
        <v/>
      </c>
      <c r="I2260" s="13" t="str">
        <f>IF(G2260="","",IFERROR(IF(IF(K2260="","",INDEX(收费标合同信息维护!A:Q,MATCH(G2260,收费标合同信息维护!M:M,0),13))=G2260,"有","无"),"无"))</f>
        <v/>
      </c>
      <c r="J2260" s="3" t="s">
        <v>3415</v>
      </c>
      <c r="K2260" s="3" t="s">
        <v>11339</v>
      </c>
      <c r="L2260" s="3" t="s">
        <v>6025</v>
      </c>
      <c r="M2260" s="3" t="s">
        <v>6026</v>
      </c>
      <c r="N2260" s="3" t="s">
        <v>6477</v>
      </c>
      <c r="O2260" s="3" t="s">
        <v>6478</v>
      </c>
      <c r="P2260" s="3" t="s">
        <v>7519</v>
      </c>
      <c r="Q2260" s="3" t="s">
        <v>11344</v>
      </c>
      <c r="R2260" s="3" t="s">
        <v>6484</v>
      </c>
      <c r="S2260" s="3" t="s">
        <v>6491</v>
      </c>
      <c r="T2260" s="3" t="s">
        <v>6658</v>
      </c>
      <c r="U2260" s="3" t="s">
        <v>154</v>
      </c>
      <c r="V2260" s="3" t="s">
        <v>6672</v>
      </c>
      <c r="W2260" s="3" t="s">
        <v>154</v>
      </c>
      <c r="X2260" s="3" t="s">
        <v>154</v>
      </c>
      <c r="Y2260" s="3" t="s">
        <v>154</v>
      </c>
      <c r="Z2260" s="3" t="s">
        <v>154</v>
      </c>
      <c r="AA2260" s="3" t="s">
        <v>154</v>
      </c>
      <c r="AB2260" s="3" t="s">
        <v>154</v>
      </c>
      <c r="AC2260" s="3" t="s">
        <v>154</v>
      </c>
      <c r="AD2260" s="3" t="s">
        <v>6151</v>
      </c>
      <c r="AE2260" s="3" t="s">
        <v>6151</v>
      </c>
      <c r="AF2260" s="3" t="s">
        <v>154</v>
      </c>
      <c r="AG2260" s="3" t="s">
        <v>154</v>
      </c>
      <c r="AH2260" s="3" t="s">
        <v>6597</v>
      </c>
      <c r="AI2260" s="3" t="s">
        <v>6482</v>
      </c>
      <c r="AJ2260" s="3" t="s">
        <v>6489</v>
      </c>
    </row>
    <row r="2261" spans="1:36" ht="15">
      <c r="A2261" s="10">
        <v>2364</v>
      </c>
      <c r="B2261" t="str">
        <f>IF(K2261="总计","",INDEX(主数据!A:AD,MATCH(J2261,主数据!A:A,0),9))</f>
        <v>华东大区公司</v>
      </c>
      <c r="C2261" t="str">
        <f>IF(K2261="","",INDEX(主数据!A:AD,MATCH(J2261,主数据!A:A,0),11))</f>
        <v>苏州城区</v>
      </c>
      <c r="D2261" t="str">
        <f t="shared" si="140"/>
        <v>WX31物业服务费直接录入</v>
      </c>
      <c r="E2261" s="13" t="str">
        <f t="shared" si="142"/>
        <v/>
      </c>
      <c r="F2261" s="13" t="str">
        <f>IF(E2261="","",IFERROR(IF(IF(K2261="","",INDEX(收费标合同信息维护!A:Q,MATCH(D2261,收费标合同信息维护!J:J,0),10))=D2261,"有","无"),"无"))</f>
        <v/>
      </c>
      <c r="G2261" s="13" t="str">
        <f t="shared" si="141"/>
        <v/>
      </c>
      <c r="H2261" s="13" t="str">
        <f t="shared" si="143"/>
        <v/>
      </c>
      <c r="I2261" s="13" t="str">
        <f>IF(G2261="","",IFERROR(IF(IF(K2261="","",INDEX(收费标合同信息维护!A:Q,MATCH(G2261,收费标合同信息维护!M:M,0),13))=G2261,"有","无"),"无"))</f>
        <v/>
      </c>
      <c r="J2261" s="3" t="s">
        <v>3415</v>
      </c>
      <c r="K2261" s="3" t="s">
        <v>11339</v>
      </c>
      <c r="L2261" s="3" t="s">
        <v>6025</v>
      </c>
      <c r="M2261" s="3" t="s">
        <v>6026</v>
      </c>
      <c r="N2261" s="3" t="s">
        <v>6477</v>
      </c>
      <c r="O2261" s="3" t="s">
        <v>6478</v>
      </c>
      <c r="P2261" s="3" t="s">
        <v>7521</v>
      </c>
      <c r="Q2261" s="3" t="s">
        <v>6479</v>
      </c>
      <c r="R2261" s="3" t="s">
        <v>6479</v>
      </c>
      <c r="S2261" s="3" t="s">
        <v>6480</v>
      </c>
      <c r="T2261" s="3" t="s">
        <v>6658</v>
      </c>
      <c r="U2261" s="3" t="s">
        <v>154</v>
      </c>
      <c r="V2261" s="3" t="s">
        <v>154</v>
      </c>
      <c r="W2261" s="3" t="s">
        <v>154</v>
      </c>
      <c r="X2261" s="3" t="s">
        <v>154</v>
      </c>
      <c r="Y2261" s="3" t="s">
        <v>154</v>
      </c>
      <c r="Z2261" s="3" t="s">
        <v>154</v>
      </c>
      <c r="AA2261" s="3" t="s">
        <v>154</v>
      </c>
      <c r="AB2261" s="3" t="s">
        <v>154</v>
      </c>
      <c r="AC2261" s="3" t="s">
        <v>154</v>
      </c>
      <c r="AD2261" s="3" t="s">
        <v>6151</v>
      </c>
      <c r="AE2261" s="3" t="s">
        <v>6151</v>
      </c>
      <c r="AF2261" s="3" t="s">
        <v>154</v>
      </c>
      <c r="AG2261" s="3" t="s">
        <v>154</v>
      </c>
      <c r="AH2261" s="3" t="s">
        <v>6478</v>
      </c>
      <c r="AI2261" s="3" t="s">
        <v>6482</v>
      </c>
      <c r="AJ2261" s="3" t="s">
        <v>6489</v>
      </c>
    </row>
    <row r="2262" spans="1:36" ht="30">
      <c r="A2262" s="10">
        <v>2365</v>
      </c>
      <c r="B2262" t="str">
        <f>IF(K2262="总计","",INDEX(主数据!A:AD,MATCH(J2262,主数据!A:A,0),9))</f>
        <v>华东大区公司</v>
      </c>
      <c r="C2262" t="str">
        <f>IF(K2262="","",INDEX(主数据!A:AD,MATCH(J2262,主数据!A:A,0),11))</f>
        <v>苏州城区</v>
      </c>
      <c r="D2262" t="str">
        <f t="shared" si="140"/>
        <v>WX31物业服务费标准方式2.44</v>
      </c>
      <c r="E2262" s="13" t="str">
        <f t="shared" si="142"/>
        <v>2.44</v>
      </c>
      <c r="F2262" s="13" t="str">
        <f>IF(E2262="","",IFERROR(IF(IF(K2262="","",INDEX(收费标合同信息维护!A:Q,MATCH(D2262,收费标合同信息维护!J:J,0),10))=D2262,"有","无"),"无"))</f>
        <v>无</v>
      </c>
      <c r="G2262" s="13" t="str">
        <f t="shared" si="141"/>
        <v/>
      </c>
      <c r="H2262" s="13" t="str">
        <f t="shared" si="143"/>
        <v/>
      </c>
      <c r="I2262" s="13" t="str">
        <f>IF(G2262="","",IFERROR(IF(IF(K2262="","",INDEX(收费标合同信息维护!A:Q,MATCH(G2262,收费标合同信息维护!M:M,0),13))=G2262,"有","无"),"无"))</f>
        <v/>
      </c>
      <c r="J2262" s="3" t="s">
        <v>3415</v>
      </c>
      <c r="K2262" s="3" t="s">
        <v>11339</v>
      </c>
      <c r="L2262" s="3" t="s">
        <v>6025</v>
      </c>
      <c r="M2262" s="3" t="s">
        <v>6026</v>
      </c>
      <c r="N2262" s="3" t="s">
        <v>6477</v>
      </c>
      <c r="O2262" s="3" t="s">
        <v>6478</v>
      </c>
      <c r="P2262" s="3" t="s">
        <v>11345</v>
      </c>
      <c r="Q2262" s="3" t="s">
        <v>11346</v>
      </c>
      <c r="R2262" s="3" t="s">
        <v>6484</v>
      </c>
      <c r="S2262" s="3" t="s">
        <v>6491</v>
      </c>
      <c r="T2262" s="3" t="s">
        <v>6514</v>
      </c>
      <c r="U2262" s="3" t="s">
        <v>6511</v>
      </c>
      <c r="V2262" s="3" t="s">
        <v>11347</v>
      </c>
      <c r="W2262" s="3" t="s">
        <v>154</v>
      </c>
      <c r="X2262" s="3" t="s">
        <v>154</v>
      </c>
      <c r="Y2262" s="3" t="s">
        <v>154</v>
      </c>
      <c r="Z2262" s="3" t="s">
        <v>154</v>
      </c>
      <c r="AA2262" s="3" t="s">
        <v>154</v>
      </c>
      <c r="AB2262" s="3" t="s">
        <v>154</v>
      </c>
      <c r="AC2262" s="3" t="s">
        <v>154</v>
      </c>
      <c r="AD2262" s="3" t="s">
        <v>6151</v>
      </c>
      <c r="AE2262" s="3" t="s">
        <v>6151</v>
      </c>
      <c r="AF2262" s="3" t="s">
        <v>154</v>
      </c>
      <c r="AG2262" s="3" t="s">
        <v>154</v>
      </c>
      <c r="AH2262" s="3" t="s">
        <v>6478</v>
      </c>
      <c r="AI2262" s="3" t="s">
        <v>6482</v>
      </c>
      <c r="AJ2262" s="3" t="s">
        <v>6033</v>
      </c>
    </row>
    <row r="2263" spans="1:36" ht="30">
      <c r="A2263" s="10">
        <v>2366</v>
      </c>
      <c r="B2263" t="str">
        <f>IF(K2263="总计","",INDEX(主数据!A:AD,MATCH(J2263,主数据!A:A,0),9))</f>
        <v>华东大区公司</v>
      </c>
      <c r="C2263" t="str">
        <f>IF(K2263="","",INDEX(主数据!A:AD,MATCH(J2263,主数据!A:A,0),11))</f>
        <v>苏州城区</v>
      </c>
      <c r="D2263" t="str">
        <f t="shared" si="140"/>
        <v>WX31物业服务费标准方式10.00</v>
      </c>
      <c r="E2263" s="13" t="str">
        <f t="shared" si="142"/>
        <v>10.00</v>
      </c>
      <c r="F2263" s="13" t="str">
        <f>IF(E2263="","",IFERROR(IF(IF(K2263="","",INDEX(收费标合同信息维护!A:Q,MATCH(D2263,收费标合同信息维护!J:J,0),10))=D2263,"有","无"),"无"))</f>
        <v>无</v>
      </c>
      <c r="G2263" s="13" t="str">
        <f t="shared" si="141"/>
        <v/>
      </c>
      <c r="H2263" s="13" t="str">
        <f t="shared" si="143"/>
        <v/>
      </c>
      <c r="I2263" s="13" t="str">
        <f>IF(G2263="","",IFERROR(IF(IF(K2263="","",INDEX(收费标合同信息维护!A:Q,MATCH(G2263,收费标合同信息维护!M:M,0),13))=G2263,"有","无"),"无"))</f>
        <v/>
      </c>
      <c r="J2263" s="3" t="s">
        <v>3415</v>
      </c>
      <c r="K2263" s="3" t="s">
        <v>11339</v>
      </c>
      <c r="L2263" s="3" t="s">
        <v>6025</v>
      </c>
      <c r="M2263" s="3" t="s">
        <v>6026</v>
      </c>
      <c r="N2263" s="3" t="s">
        <v>6477</v>
      </c>
      <c r="O2263" s="3" t="s">
        <v>6478</v>
      </c>
      <c r="P2263" s="3" t="s">
        <v>11348</v>
      </c>
      <c r="Q2263" s="3" t="s">
        <v>11349</v>
      </c>
      <c r="R2263" s="3" t="s">
        <v>6484</v>
      </c>
      <c r="S2263" s="3" t="s">
        <v>6491</v>
      </c>
      <c r="T2263" s="3" t="s">
        <v>6633</v>
      </c>
      <c r="U2263" s="3" t="s">
        <v>7085</v>
      </c>
      <c r="V2263" s="3" t="s">
        <v>6708</v>
      </c>
      <c r="W2263" s="3" t="s">
        <v>154</v>
      </c>
      <c r="X2263" s="3" t="s">
        <v>154</v>
      </c>
      <c r="Y2263" s="3" t="s">
        <v>154</v>
      </c>
      <c r="Z2263" s="3" t="s">
        <v>154</v>
      </c>
      <c r="AA2263" s="3" t="s">
        <v>154</v>
      </c>
      <c r="AB2263" s="3" t="s">
        <v>154</v>
      </c>
      <c r="AC2263" s="3" t="s">
        <v>154</v>
      </c>
      <c r="AD2263" s="3" t="s">
        <v>6151</v>
      </c>
      <c r="AE2263" s="3" t="s">
        <v>6151</v>
      </c>
      <c r="AF2263" s="3" t="s">
        <v>6040</v>
      </c>
      <c r="AG2263" s="3" t="s">
        <v>154</v>
      </c>
      <c r="AH2263" s="3" t="s">
        <v>6478</v>
      </c>
      <c r="AI2263" s="3" t="s">
        <v>6482</v>
      </c>
      <c r="AJ2263" s="3" t="s">
        <v>6489</v>
      </c>
    </row>
    <row r="2264" spans="1:36" ht="15">
      <c r="A2264" s="10">
        <v>2367</v>
      </c>
      <c r="B2264" t="str">
        <f>IF(K2264="总计","",INDEX(主数据!A:AD,MATCH(J2264,主数据!A:A,0),9))</f>
        <v>华东大区公司</v>
      </c>
      <c r="C2264" t="str">
        <f>IF(K2264="","",INDEX(主数据!A:AD,MATCH(J2264,主数据!A:A,0),11))</f>
        <v>苏州城区</v>
      </c>
      <c r="D2264" t="str">
        <f t="shared" si="140"/>
        <v>WX31物业服务费标准方式2500.00</v>
      </c>
      <c r="E2264" s="13" t="str">
        <f t="shared" si="142"/>
        <v>2500.00</v>
      </c>
      <c r="F2264" s="13" t="str">
        <f>IF(E2264="","",IFERROR(IF(IF(K2264="","",INDEX(收费标合同信息维护!A:Q,MATCH(D2264,收费标合同信息维护!J:J,0),10))=D2264,"有","无"),"无"))</f>
        <v>无</v>
      </c>
      <c r="G2264" s="13" t="str">
        <f t="shared" si="141"/>
        <v/>
      </c>
      <c r="H2264" s="13" t="str">
        <f t="shared" si="143"/>
        <v/>
      </c>
      <c r="I2264" s="13" t="str">
        <f>IF(G2264="","",IFERROR(IF(IF(K2264="","",INDEX(收费标合同信息维护!A:Q,MATCH(G2264,收费标合同信息维护!M:M,0),13))=G2264,"有","无"),"无"))</f>
        <v/>
      </c>
      <c r="J2264" s="3" t="s">
        <v>3415</v>
      </c>
      <c r="K2264" s="3" t="s">
        <v>11339</v>
      </c>
      <c r="L2264" s="3" t="s">
        <v>6025</v>
      </c>
      <c r="M2264" s="3" t="s">
        <v>6026</v>
      </c>
      <c r="N2264" s="3" t="s">
        <v>6477</v>
      </c>
      <c r="O2264" s="3" t="s">
        <v>6478</v>
      </c>
      <c r="P2264" s="3" t="s">
        <v>11350</v>
      </c>
      <c r="Q2264" s="3" t="s">
        <v>11351</v>
      </c>
      <c r="R2264" s="3" t="s">
        <v>6484</v>
      </c>
      <c r="S2264" s="3" t="s">
        <v>6627</v>
      </c>
      <c r="T2264" s="3" t="s">
        <v>6633</v>
      </c>
      <c r="U2264" s="3" t="s">
        <v>7085</v>
      </c>
      <c r="V2264" s="3" t="s">
        <v>11352</v>
      </c>
      <c r="W2264" s="3" t="s">
        <v>154</v>
      </c>
      <c r="X2264" s="3" t="s">
        <v>154</v>
      </c>
      <c r="Y2264" s="3" t="s">
        <v>154</v>
      </c>
      <c r="Z2264" s="3" t="s">
        <v>154</v>
      </c>
      <c r="AA2264" s="3" t="s">
        <v>154</v>
      </c>
      <c r="AB2264" s="3" t="s">
        <v>154</v>
      </c>
      <c r="AC2264" s="3" t="s">
        <v>154</v>
      </c>
      <c r="AD2264" s="3" t="s">
        <v>6151</v>
      </c>
      <c r="AE2264" s="3" t="s">
        <v>6151</v>
      </c>
      <c r="AF2264" s="3" t="s">
        <v>154</v>
      </c>
      <c r="AG2264" s="3" t="s">
        <v>154</v>
      </c>
      <c r="AH2264" s="3" t="s">
        <v>6478</v>
      </c>
      <c r="AI2264" s="3" t="s">
        <v>6482</v>
      </c>
      <c r="AJ2264" s="3" t="s">
        <v>6489</v>
      </c>
    </row>
    <row r="2265" spans="1:36" ht="30">
      <c r="A2265" s="10">
        <v>2368</v>
      </c>
      <c r="B2265" t="str">
        <f>IF(K2265="总计","",INDEX(主数据!A:AD,MATCH(J2265,主数据!A:A,0),9))</f>
        <v>华东大区公司</v>
      </c>
      <c r="C2265" t="str">
        <f>IF(K2265="","",INDEX(主数据!A:AD,MATCH(J2265,主数据!A:A,0),11))</f>
        <v>苏州城区</v>
      </c>
      <c r="D2265" t="str">
        <f t="shared" si="140"/>
        <v>WX31物业服务费标准方式2500.00</v>
      </c>
      <c r="E2265" s="13" t="str">
        <f t="shared" si="142"/>
        <v>2500.00</v>
      </c>
      <c r="F2265" s="13" t="str">
        <f>IF(E2265="","",IFERROR(IF(IF(K2265="","",INDEX(收费标合同信息维护!A:Q,MATCH(D2265,收费标合同信息维护!J:J,0),10))=D2265,"有","无"),"无"))</f>
        <v>无</v>
      </c>
      <c r="G2265" s="13" t="str">
        <f t="shared" si="141"/>
        <v/>
      </c>
      <c r="H2265" s="13" t="str">
        <f t="shared" si="143"/>
        <v/>
      </c>
      <c r="I2265" s="13" t="str">
        <f>IF(G2265="","",IFERROR(IF(IF(K2265="","",INDEX(收费标合同信息维护!A:Q,MATCH(G2265,收费标合同信息维护!M:M,0),13))=G2265,"有","无"),"无"))</f>
        <v/>
      </c>
      <c r="J2265" s="3" t="s">
        <v>3415</v>
      </c>
      <c r="K2265" s="3" t="s">
        <v>11339</v>
      </c>
      <c r="L2265" s="3" t="s">
        <v>6025</v>
      </c>
      <c r="M2265" s="3" t="s">
        <v>6026</v>
      </c>
      <c r="N2265" s="3" t="s">
        <v>6477</v>
      </c>
      <c r="O2265" s="3" t="s">
        <v>6478</v>
      </c>
      <c r="P2265" s="3" t="s">
        <v>11353</v>
      </c>
      <c r="Q2265" s="3" t="s">
        <v>11354</v>
      </c>
      <c r="R2265" s="3" t="s">
        <v>6484</v>
      </c>
      <c r="S2265" s="3" t="s">
        <v>6491</v>
      </c>
      <c r="T2265" s="3" t="s">
        <v>6633</v>
      </c>
      <c r="U2265" s="3" t="s">
        <v>7085</v>
      </c>
      <c r="V2265" s="3" t="s">
        <v>11352</v>
      </c>
      <c r="W2265" s="3" t="s">
        <v>154</v>
      </c>
      <c r="X2265" s="3" t="s">
        <v>154</v>
      </c>
      <c r="Y2265" s="3" t="s">
        <v>154</v>
      </c>
      <c r="Z2265" s="3" t="s">
        <v>154</v>
      </c>
      <c r="AA2265" s="3" t="s">
        <v>154</v>
      </c>
      <c r="AB2265" s="3" t="s">
        <v>154</v>
      </c>
      <c r="AC2265" s="3" t="s">
        <v>154</v>
      </c>
      <c r="AD2265" s="3" t="s">
        <v>6151</v>
      </c>
      <c r="AE2265" s="3" t="s">
        <v>6151</v>
      </c>
      <c r="AF2265" s="3" t="s">
        <v>6040</v>
      </c>
      <c r="AG2265" s="3" t="s">
        <v>154</v>
      </c>
      <c r="AH2265" s="3" t="s">
        <v>6478</v>
      </c>
      <c r="AI2265" s="3" t="s">
        <v>6482</v>
      </c>
      <c r="AJ2265" s="3" t="s">
        <v>6489</v>
      </c>
    </row>
    <row r="2266" spans="1:36" ht="15">
      <c r="A2266" s="10">
        <v>2369</v>
      </c>
      <c r="B2266" t="str">
        <f>IF(K2266="总计","",INDEX(主数据!A:AD,MATCH(J2266,主数据!A:A,0),9))</f>
        <v>华东大区公司</v>
      </c>
      <c r="C2266" t="str">
        <f>IF(K2266="","",INDEX(主数据!A:AD,MATCH(J2266,主数据!A:A,0),11))</f>
        <v>苏州城区</v>
      </c>
      <c r="D2266" t="str">
        <f t="shared" si="140"/>
        <v>WX31物业服务费直接录入</v>
      </c>
      <c r="E2266" s="13" t="str">
        <f t="shared" si="142"/>
        <v/>
      </c>
      <c r="F2266" s="13" t="str">
        <f>IF(E2266="","",IFERROR(IF(IF(K2266="","",INDEX(收费标合同信息维护!A:Q,MATCH(D2266,收费标合同信息维护!J:J,0),10))=D2266,"有","无"),"无"))</f>
        <v/>
      </c>
      <c r="G2266" s="13" t="str">
        <f t="shared" si="141"/>
        <v/>
      </c>
      <c r="H2266" s="13" t="str">
        <f t="shared" si="143"/>
        <v/>
      </c>
      <c r="I2266" s="13" t="str">
        <f>IF(G2266="","",IFERROR(IF(IF(K2266="","",INDEX(收费标合同信息维护!A:Q,MATCH(G2266,收费标合同信息维护!M:M,0),13))=G2266,"有","无"),"无"))</f>
        <v/>
      </c>
      <c r="J2266" s="3" t="s">
        <v>3415</v>
      </c>
      <c r="K2266" s="3" t="s">
        <v>11339</v>
      </c>
      <c r="L2266" s="3" t="s">
        <v>6025</v>
      </c>
      <c r="M2266" s="3" t="s">
        <v>6026</v>
      </c>
      <c r="N2266" s="3" t="s">
        <v>6477</v>
      </c>
      <c r="O2266" s="3" t="s">
        <v>6478</v>
      </c>
      <c r="P2266" s="3" t="s">
        <v>11355</v>
      </c>
      <c r="Q2266" s="3" t="s">
        <v>11356</v>
      </c>
      <c r="R2266" s="3" t="s">
        <v>6479</v>
      </c>
      <c r="S2266" s="3" t="s">
        <v>6480</v>
      </c>
      <c r="T2266" s="3" t="s">
        <v>6493</v>
      </c>
      <c r="U2266" s="3" t="s">
        <v>6537</v>
      </c>
      <c r="V2266" s="3" t="s">
        <v>154</v>
      </c>
      <c r="W2266" s="3" t="s">
        <v>154</v>
      </c>
      <c r="X2266" s="3" t="s">
        <v>154</v>
      </c>
      <c r="Y2266" s="3" t="s">
        <v>154</v>
      </c>
      <c r="Z2266" s="3" t="s">
        <v>154</v>
      </c>
      <c r="AA2266" s="3" t="s">
        <v>154</v>
      </c>
      <c r="AB2266" s="3" t="s">
        <v>154</v>
      </c>
      <c r="AC2266" s="3" t="s">
        <v>154</v>
      </c>
      <c r="AD2266" s="3" t="s">
        <v>6151</v>
      </c>
      <c r="AE2266" s="3" t="s">
        <v>6151</v>
      </c>
      <c r="AF2266" s="3" t="s">
        <v>154</v>
      </c>
      <c r="AG2266" s="3" t="s">
        <v>154</v>
      </c>
      <c r="AH2266" s="3" t="s">
        <v>6478</v>
      </c>
      <c r="AI2266" s="3" t="s">
        <v>6727</v>
      </c>
      <c r="AJ2266" s="3" t="s">
        <v>6489</v>
      </c>
    </row>
    <row r="2267" spans="1:36" ht="30">
      <c r="A2267" s="10">
        <v>2370</v>
      </c>
      <c r="B2267" t="str">
        <f>IF(K2267="总计","",INDEX(主数据!A:AD,MATCH(J2267,主数据!A:A,0),9))</f>
        <v>华东大区公司</v>
      </c>
      <c r="C2267" t="str">
        <f>IF(K2267="","",INDEX(主数据!A:AD,MATCH(J2267,主数据!A:A,0),11))</f>
        <v>苏州城区</v>
      </c>
      <c r="D2267" t="str">
        <f t="shared" si="140"/>
        <v>WX31生活垃圾消纳费（仪表）标准方式3.00</v>
      </c>
      <c r="E2267" s="13" t="str">
        <f t="shared" si="142"/>
        <v>3.00</v>
      </c>
      <c r="F2267" s="13" t="str">
        <f>IF(E2267="","",IFERROR(IF(IF(K2267="","",INDEX(收费标合同信息维护!A:Q,MATCH(D2267,收费标合同信息维护!J:J,0),10))=D2267,"有","无"),"无"))</f>
        <v>无</v>
      </c>
      <c r="G2267" s="13" t="str">
        <f t="shared" si="141"/>
        <v/>
      </c>
      <c r="H2267" s="13" t="str">
        <f t="shared" si="143"/>
        <v/>
      </c>
      <c r="I2267" s="13" t="str">
        <f>IF(G2267="","",IFERROR(IF(IF(K2267="","",INDEX(收费标合同信息维护!A:Q,MATCH(G2267,收费标合同信息维护!M:M,0),13))=G2267,"有","无"),"无"))</f>
        <v/>
      </c>
      <c r="J2267" s="3" t="s">
        <v>3415</v>
      </c>
      <c r="K2267" s="3" t="s">
        <v>11339</v>
      </c>
      <c r="L2267" s="3" t="s">
        <v>6705</v>
      </c>
      <c r="M2267" s="3" t="s">
        <v>6706</v>
      </c>
      <c r="N2267" s="3" t="s">
        <v>6603</v>
      </c>
      <c r="O2267" s="3" t="s">
        <v>6478</v>
      </c>
      <c r="P2267" s="3" t="s">
        <v>6820</v>
      </c>
      <c r="Q2267" s="3" t="s">
        <v>6820</v>
      </c>
      <c r="R2267" s="3" t="s">
        <v>6484</v>
      </c>
      <c r="S2267" s="3" t="s">
        <v>6491</v>
      </c>
      <c r="T2267" s="3" t="s">
        <v>6658</v>
      </c>
      <c r="U2267" s="3" t="s">
        <v>154</v>
      </c>
      <c r="V2267" s="3" t="s">
        <v>6672</v>
      </c>
      <c r="W2267" s="3" t="s">
        <v>154</v>
      </c>
      <c r="X2267" s="3" t="s">
        <v>154</v>
      </c>
      <c r="Y2267" s="3" t="s">
        <v>154</v>
      </c>
      <c r="Z2267" s="3" t="s">
        <v>154</v>
      </c>
      <c r="AA2267" s="3" t="s">
        <v>154</v>
      </c>
      <c r="AB2267" s="3" t="s">
        <v>154</v>
      </c>
      <c r="AC2267" s="3" t="s">
        <v>154</v>
      </c>
      <c r="AD2267" s="3" t="s">
        <v>6151</v>
      </c>
      <c r="AE2267" s="3" t="s">
        <v>6151</v>
      </c>
      <c r="AF2267" s="3" t="s">
        <v>154</v>
      </c>
      <c r="AG2267" s="3" t="s">
        <v>154</v>
      </c>
      <c r="AH2267" s="3" t="s">
        <v>6597</v>
      </c>
      <c r="AI2267" s="3" t="s">
        <v>6727</v>
      </c>
      <c r="AJ2267" s="3" t="s">
        <v>6489</v>
      </c>
    </row>
    <row r="2268" spans="1:36" ht="30">
      <c r="A2268" s="10">
        <v>2371</v>
      </c>
      <c r="B2268" t="str">
        <f>IF(K2268="总计","",INDEX(主数据!A:AD,MATCH(J2268,主数据!A:A,0),9))</f>
        <v>华东大区公司</v>
      </c>
      <c r="C2268" t="str">
        <f>IF(K2268="","",INDEX(主数据!A:AD,MATCH(J2268,主数据!A:A,0),11))</f>
        <v>苏州城区</v>
      </c>
      <c r="D2268" t="str">
        <f t="shared" si="140"/>
        <v>WX31生活垃圾消纳费（仪表）标准方式10.00</v>
      </c>
      <c r="E2268" s="13" t="str">
        <f t="shared" si="142"/>
        <v>10.00</v>
      </c>
      <c r="F2268" s="13" t="str">
        <f>IF(E2268="","",IFERROR(IF(IF(K2268="","",INDEX(收费标合同信息维护!A:Q,MATCH(D2268,收费标合同信息维护!J:J,0),10))=D2268,"有","无"),"无"))</f>
        <v>无</v>
      </c>
      <c r="G2268" s="13" t="str">
        <f t="shared" si="141"/>
        <v/>
      </c>
      <c r="H2268" s="13" t="str">
        <f t="shared" si="143"/>
        <v/>
      </c>
      <c r="I2268" s="13" t="str">
        <f>IF(G2268="","",IFERROR(IF(IF(K2268="","",INDEX(收费标合同信息维护!A:Q,MATCH(G2268,收费标合同信息维护!M:M,0),13))=G2268,"有","无"),"无"))</f>
        <v/>
      </c>
      <c r="J2268" s="3" t="s">
        <v>3415</v>
      </c>
      <c r="K2268" s="3" t="s">
        <v>11339</v>
      </c>
      <c r="L2268" s="3" t="s">
        <v>6705</v>
      </c>
      <c r="M2268" s="3" t="s">
        <v>6706</v>
      </c>
      <c r="N2268" s="3" t="s">
        <v>6603</v>
      </c>
      <c r="O2268" s="3" t="s">
        <v>6478</v>
      </c>
      <c r="P2268" s="3" t="s">
        <v>11357</v>
      </c>
      <c r="Q2268" s="3" t="s">
        <v>11357</v>
      </c>
      <c r="R2268" s="3" t="s">
        <v>6484</v>
      </c>
      <c r="S2268" s="3" t="s">
        <v>6491</v>
      </c>
      <c r="T2268" s="3" t="s">
        <v>7100</v>
      </c>
      <c r="U2268" s="3" t="s">
        <v>7259</v>
      </c>
      <c r="V2268" s="3" t="s">
        <v>6708</v>
      </c>
      <c r="W2268" s="3" t="s">
        <v>154</v>
      </c>
      <c r="X2268" s="3" t="s">
        <v>154</v>
      </c>
      <c r="Y2268" s="3" t="s">
        <v>154</v>
      </c>
      <c r="Z2268" s="3" t="s">
        <v>154</v>
      </c>
      <c r="AA2268" s="3" t="s">
        <v>154</v>
      </c>
      <c r="AB2268" s="3" t="s">
        <v>154</v>
      </c>
      <c r="AC2268" s="3" t="s">
        <v>154</v>
      </c>
      <c r="AD2268" s="3" t="s">
        <v>6151</v>
      </c>
      <c r="AE2268" s="3" t="s">
        <v>6151</v>
      </c>
      <c r="AF2268" s="3" t="s">
        <v>154</v>
      </c>
      <c r="AG2268" s="3" t="s">
        <v>154</v>
      </c>
      <c r="AH2268" s="3" t="s">
        <v>6597</v>
      </c>
      <c r="AI2268" s="3" t="s">
        <v>6727</v>
      </c>
      <c r="AJ2268" s="3" t="s">
        <v>6489</v>
      </c>
    </row>
    <row r="2269" spans="1:36" ht="15">
      <c r="A2269" s="10">
        <v>2372</v>
      </c>
      <c r="B2269" t="str">
        <f>IF(K2269="总计","",INDEX(主数据!A:AD,MATCH(J2269,主数据!A:A,0),9))</f>
        <v>华东大区公司</v>
      </c>
      <c r="C2269" t="str">
        <f>IF(K2269="","",INDEX(主数据!A:AD,MATCH(J2269,主数据!A:A,0),11))</f>
        <v>苏州城区</v>
      </c>
      <c r="D2269" t="str">
        <f t="shared" si="140"/>
        <v>WX31场地管理费标准方式2500.00</v>
      </c>
      <c r="E2269" s="13" t="str">
        <f t="shared" si="142"/>
        <v>2500.00</v>
      </c>
      <c r="F2269" s="13" t="str">
        <f>IF(E2269="","",IFERROR(IF(IF(K2269="","",INDEX(收费标合同信息维护!A:Q,MATCH(D2269,收费标合同信息维护!J:J,0),10))=D2269,"有","无"),"无"))</f>
        <v>无</v>
      </c>
      <c r="G2269" s="13" t="str">
        <f t="shared" si="141"/>
        <v/>
      </c>
      <c r="H2269" s="13" t="str">
        <f t="shared" si="143"/>
        <v/>
      </c>
      <c r="I2269" s="13" t="str">
        <f>IF(G2269="","",IFERROR(IF(IF(K2269="","",INDEX(收费标合同信息维护!A:Q,MATCH(G2269,收费标合同信息维护!M:M,0),13))=G2269,"有","无"),"无"))</f>
        <v/>
      </c>
      <c r="J2269" s="3" t="s">
        <v>3415</v>
      </c>
      <c r="K2269" s="3" t="s">
        <v>11339</v>
      </c>
      <c r="L2269" s="3" t="s">
        <v>6832</v>
      </c>
      <c r="M2269" s="3" t="s">
        <v>6833</v>
      </c>
      <c r="N2269" s="3" t="s">
        <v>6477</v>
      </c>
      <c r="O2269" s="3" t="s">
        <v>6478</v>
      </c>
      <c r="P2269" s="3" t="s">
        <v>11358</v>
      </c>
      <c r="Q2269" s="3" t="s">
        <v>11359</v>
      </c>
      <c r="R2269" s="3" t="s">
        <v>6484</v>
      </c>
      <c r="S2269" s="3" t="s">
        <v>6627</v>
      </c>
      <c r="T2269" s="3" t="s">
        <v>6633</v>
      </c>
      <c r="U2269" s="3" t="s">
        <v>7085</v>
      </c>
      <c r="V2269" s="3" t="s">
        <v>11352</v>
      </c>
      <c r="W2269" s="3" t="s">
        <v>154</v>
      </c>
      <c r="X2269" s="3" t="s">
        <v>154</v>
      </c>
      <c r="Y2269" s="3" t="s">
        <v>154</v>
      </c>
      <c r="Z2269" s="3" t="s">
        <v>154</v>
      </c>
      <c r="AA2269" s="3" t="s">
        <v>154</v>
      </c>
      <c r="AB2269" s="3" t="s">
        <v>154</v>
      </c>
      <c r="AC2269" s="3" t="s">
        <v>154</v>
      </c>
      <c r="AD2269" s="3" t="s">
        <v>6151</v>
      </c>
      <c r="AE2269" s="3" t="s">
        <v>6151</v>
      </c>
      <c r="AF2269" s="3" t="s">
        <v>154</v>
      </c>
      <c r="AG2269" s="3" t="s">
        <v>154</v>
      </c>
      <c r="AH2269" s="3" t="s">
        <v>6478</v>
      </c>
      <c r="AI2269" s="3" t="s">
        <v>6482</v>
      </c>
      <c r="AJ2269" s="3" t="s">
        <v>6489</v>
      </c>
    </row>
    <row r="2270" spans="1:36" ht="30">
      <c r="A2270" s="10">
        <v>2373</v>
      </c>
      <c r="B2270" t="str">
        <f>IF(K2270="总计","",INDEX(主数据!A:AD,MATCH(J2270,主数据!A:A,0),9))</f>
        <v>华中大区公司</v>
      </c>
      <c r="C2270" t="str">
        <f>IF(K2270="","",INDEX(主数据!A:AD,MATCH(J2270,主数据!A:A,0),11))</f>
        <v>武汉南区</v>
      </c>
      <c r="D2270" t="str">
        <f t="shared" si="140"/>
        <v>ZZ14物业服务费标准方式3.50</v>
      </c>
      <c r="E2270" s="13" t="str">
        <f t="shared" si="142"/>
        <v>3.50</v>
      </c>
      <c r="F2270" s="13" t="str">
        <f>IF(E2270="","",IFERROR(IF(IF(K2270="","",INDEX(收费标合同信息维护!A:Q,MATCH(D2270,收费标合同信息维护!J:J,0),10))=D2270,"有","无"),"无"))</f>
        <v>无</v>
      </c>
      <c r="G2270" s="13" t="str">
        <f t="shared" si="141"/>
        <v/>
      </c>
      <c r="H2270" s="13" t="str">
        <f t="shared" si="143"/>
        <v/>
      </c>
      <c r="I2270" s="13" t="str">
        <f>IF(G2270="","",IFERROR(IF(IF(K2270="","",INDEX(收费标合同信息维护!A:Q,MATCH(G2270,收费标合同信息维护!M:M,0),13))=G2270,"有","无"),"无"))</f>
        <v/>
      </c>
      <c r="J2270" s="3" t="s">
        <v>3472</v>
      </c>
      <c r="K2270" s="3" t="s">
        <v>11360</v>
      </c>
      <c r="L2270" s="3" t="s">
        <v>6025</v>
      </c>
      <c r="M2270" s="3" t="s">
        <v>6026</v>
      </c>
      <c r="N2270" s="3" t="s">
        <v>6477</v>
      </c>
      <c r="O2270" s="3" t="s">
        <v>6478</v>
      </c>
      <c r="P2270" s="3" t="s">
        <v>11361</v>
      </c>
      <c r="Q2270" s="3" t="s">
        <v>11362</v>
      </c>
      <c r="R2270" s="3" t="s">
        <v>6484</v>
      </c>
      <c r="S2270" s="3" t="s">
        <v>6491</v>
      </c>
      <c r="T2270" s="3" t="s">
        <v>6704</v>
      </c>
      <c r="U2270" s="3" t="s">
        <v>154</v>
      </c>
      <c r="V2270" s="3" t="s">
        <v>6869</v>
      </c>
      <c r="W2270" s="3" t="s">
        <v>154</v>
      </c>
      <c r="X2270" s="3" t="s">
        <v>154</v>
      </c>
      <c r="Y2270" s="3" t="s">
        <v>154</v>
      </c>
      <c r="Z2270" s="3" t="s">
        <v>154</v>
      </c>
      <c r="AA2270" s="3" t="s">
        <v>154</v>
      </c>
      <c r="AB2270" s="3" t="s">
        <v>154</v>
      </c>
      <c r="AC2270" s="3" t="s">
        <v>154</v>
      </c>
      <c r="AD2270" s="3" t="s">
        <v>6151</v>
      </c>
      <c r="AE2270" s="3" t="s">
        <v>6151</v>
      </c>
      <c r="AF2270" s="3" t="s">
        <v>6040</v>
      </c>
      <c r="AG2270" s="3" t="s">
        <v>154</v>
      </c>
      <c r="AH2270" s="3" t="s">
        <v>6478</v>
      </c>
      <c r="AI2270" s="3" t="s">
        <v>6482</v>
      </c>
      <c r="AJ2270" s="3" t="s">
        <v>11363</v>
      </c>
    </row>
    <row r="2271" spans="1:36" ht="30">
      <c r="A2271" s="10">
        <v>2374</v>
      </c>
      <c r="B2271" t="str">
        <f>IF(K2271="总计","",INDEX(主数据!A:AD,MATCH(J2271,主数据!A:A,0),9))</f>
        <v>华中大区公司</v>
      </c>
      <c r="C2271" t="str">
        <f>IF(K2271="","",INDEX(主数据!A:AD,MATCH(J2271,主数据!A:A,0),11))</f>
        <v>武汉南区</v>
      </c>
      <c r="D2271" t="str">
        <f t="shared" si="140"/>
        <v>ZZ14物业服务费标准方式4.00</v>
      </c>
      <c r="E2271" s="13" t="str">
        <f t="shared" si="142"/>
        <v>4.00</v>
      </c>
      <c r="F2271" s="13" t="str">
        <f>IF(E2271="","",IFERROR(IF(IF(K2271="","",INDEX(收费标合同信息维护!A:Q,MATCH(D2271,收费标合同信息维护!J:J,0),10))=D2271,"有","无"),"无"))</f>
        <v>无</v>
      </c>
      <c r="G2271" s="13" t="str">
        <f t="shared" si="141"/>
        <v/>
      </c>
      <c r="H2271" s="13" t="str">
        <f t="shared" si="143"/>
        <v/>
      </c>
      <c r="I2271" s="13" t="str">
        <f>IF(G2271="","",IFERROR(IF(IF(K2271="","",INDEX(收费标合同信息维护!A:Q,MATCH(G2271,收费标合同信息维护!M:M,0),13))=G2271,"有","无"),"无"))</f>
        <v/>
      </c>
      <c r="J2271" s="3" t="s">
        <v>3472</v>
      </c>
      <c r="K2271" s="3" t="s">
        <v>11360</v>
      </c>
      <c r="L2271" s="3" t="s">
        <v>6025</v>
      </c>
      <c r="M2271" s="3" t="s">
        <v>6026</v>
      </c>
      <c r="N2271" s="3" t="s">
        <v>6477</v>
      </c>
      <c r="O2271" s="3" t="s">
        <v>6478</v>
      </c>
      <c r="P2271" s="3" t="s">
        <v>11364</v>
      </c>
      <c r="Q2271" s="3" t="s">
        <v>11365</v>
      </c>
      <c r="R2271" s="3" t="s">
        <v>6484</v>
      </c>
      <c r="S2271" s="3" t="s">
        <v>6491</v>
      </c>
      <c r="T2271" s="3" t="s">
        <v>7218</v>
      </c>
      <c r="U2271" s="3" t="s">
        <v>154</v>
      </c>
      <c r="V2271" s="3" t="s">
        <v>6755</v>
      </c>
      <c r="W2271" s="3" t="s">
        <v>154</v>
      </c>
      <c r="X2271" s="3" t="s">
        <v>154</v>
      </c>
      <c r="Y2271" s="3" t="s">
        <v>154</v>
      </c>
      <c r="Z2271" s="3" t="s">
        <v>154</v>
      </c>
      <c r="AA2271" s="3" t="s">
        <v>154</v>
      </c>
      <c r="AB2271" s="3" t="s">
        <v>154</v>
      </c>
      <c r="AC2271" s="3" t="s">
        <v>154</v>
      </c>
      <c r="AD2271" s="3" t="s">
        <v>6151</v>
      </c>
      <c r="AE2271" s="3" t="s">
        <v>6151</v>
      </c>
      <c r="AF2271" s="3" t="s">
        <v>154</v>
      </c>
      <c r="AG2271" s="3" t="s">
        <v>154</v>
      </c>
      <c r="AH2271" s="3" t="s">
        <v>6478</v>
      </c>
      <c r="AI2271" s="3" t="s">
        <v>6482</v>
      </c>
      <c r="AJ2271" s="3" t="s">
        <v>11366</v>
      </c>
    </row>
    <row r="2272" spans="1:36" ht="30">
      <c r="A2272" s="10">
        <v>2375</v>
      </c>
      <c r="B2272" t="str">
        <f>IF(K2272="总计","",INDEX(主数据!A:AD,MATCH(J2272,主数据!A:A,0),9))</f>
        <v>华中大区公司</v>
      </c>
      <c r="C2272" t="str">
        <f>IF(K2272="","",INDEX(主数据!A:AD,MATCH(J2272,主数据!A:A,0),11))</f>
        <v>武汉南区</v>
      </c>
      <c r="D2272" t="str">
        <f t="shared" si="140"/>
        <v>ZZ14物业服务费标准方式2.35</v>
      </c>
      <c r="E2272" s="13" t="str">
        <f t="shared" si="142"/>
        <v>2.35</v>
      </c>
      <c r="F2272" s="13" t="str">
        <f>IF(E2272="","",IFERROR(IF(IF(K2272="","",INDEX(收费标合同信息维护!A:Q,MATCH(D2272,收费标合同信息维护!J:J,0),10))=D2272,"有","无"),"无"))</f>
        <v>无</v>
      </c>
      <c r="G2272" s="13" t="str">
        <f t="shared" si="141"/>
        <v/>
      </c>
      <c r="H2272" s="13" t="str">
        <f t="shared" si="143"/>
        <v/>
      </c>
      <c r="I2272" s="13" t="str">
        <f>IF(G2272="","",IFERROR(IF(IF(K2272="","",INDEX(收费标合同信息维护!A:Q,MATCH(G2272,收费标合同信息维护!M:M,0),13))=G2272,"有","无"),"无"))</f>
        <v/>
      </c>
      <c r="J2272" s="3" t="s">
        <v>3472</v>
      </c>
      <c r="K2272" s="3" t="s">
        <v>11360</v>
      </c>
      <c r="L2272" s="3" t="s">
        <v>6025</v>
      </c>
      <c r="M2272" s="3" t="s">
        <v>6026</v>
      </c>
      <c r="N2272" s="3" t="s">
        <v>6477</v>
      </c>
      <c r="O2272" s="3" t="s">
        <v>6478</v>
      </c>
      <c r="P2272" s="3" t="s">
        <v>11367</v>
      </c>
      <c r="Q2272" s="3" t="s">
        <v>11368</v>
      </c>
      <c r="R2272" s="3" t="s">
        <v>6484</v>
      </c>
      <c r="S2272" s="3" t="s">
        <v>6491</v>
      </c>
      <c r="T2272" s="3" t="s">
        <v>7411</v>
      </c>
      <c r="U2272" s="3" t="s">
        <v>154</v>
      </c>
      <c r="V2272" s="3" t="s">
        <v>11369</v>
      </c>
      <c r="W2272" s="3" t="s">
        <v>154</v>
      </c>
      <c r="X2272" s="3" t="s">
        <v>154</v>
      </c>
      <c r="Y2272" s="3" t="s">
        <v>154</v>
      </c>
      <c r="Z2272" s="3" t="s">
        <v>154</v>
      </c>
      <c r="AA2272" s="3" t="s">
        <v>154</v>
      </c>
      <c r="AB2272" s="3" t="s">
        <v>154</v>
      </c>
      <c r="AC2272" s="3" t="s">
        <v>154</v>
      </c>
      <c r="AD2272" s="3" t="s">
        <v>6151</v>
      </c>
      <c r="AE2272" s="3" t="s">
        <v>6151</v>
      </c>
      <c r="AF2272" s="3" t="s">
        <v>6040</v>
      </c>
      <c r="AG2272" s="3" t="s">
        <v>154</v>
      </c>
      <c r="AH2272" s="3" t="s">
        <v>6478</v>
      </c>
      <c r="AI2272" s="3" t="s">
        <v>6482</v>
      </c>
      <c r="AJ2272" s="3" t="s">
        <v>11370</v>
      </c>
    </row>
    <row r="2273" spans="1:36" ht="30">
      <c r="A2273" s="10">
        <v>2376</v>
      </c>
      <c r="B2273" t="str">
        <f>IF(K2273="总计","",INDEX(主数据!A:AD,MATCH(J2273,主数据!A:A,0),9))</f>
        <v>华中大区公司</v>
      </c>
      <c r="C2273" t="str">
        <f>IF(K2273="","",INDEX(主数据!A:AD,MATCH(J2273,主数据!A:A,0),11))</f>
        <v>武汉南区</v>
      </c>
      <c r="D2273" t="str">
        <f t="shared" si="140"/>
        <v>ZZ14开发商委托停车管理费（固定）定额90.00</v>
      </c>
      <c r="E2273" s="13" t="str">
        <f t="shared" si="142"/>
        <v>90.00</v>
      </c>
      <c r="F2273" s="13" t="str">
        <f>IF(E2273="","",IFERROR(IF(IF(K2273="","",INDEX(收费标合同信息维护!A:Q,MATCH(D2273,收费标合同信息维护!J:J,0),10))=D2273,"有","无"),"无"))</f>
        <v>无</v>
      </c>
      <c r="G2273" s="13" t="str">
        <f t="shared" si="141"/>
        <v>ZZ14开发商委托停车管理费（固定）定额90.00</v>
      </c>
      <c r="H2273" s="13" t="str">
        <f t="shared" si="143"/>
        <v>90.00</v>
      </c>
      <c r="I2273" s="13" t="str">
        <f>IF(G2273="","",IFERROR(IF(IF(K2273="","",INDEX(收费标合同信息维护!A:Q,MATCH(G2273,收费标合同信息维护!M:M,0),13))=G2273,"有","无"),"无"))</f>
        <v>无</v>
      </c>
      <c r="J2273" s="3" t="s">
        <v>3472</v>
      </c>
      <c r="K2273" s="3" t="s">
        <v>11360</v>
      </c>
      <c r="L2273" s="3" t="s">
        <v>6512</v>
      </c>
      <c r="M2273" s="3" t="s">
        <v>6513</v>
      </c>
      <c r="N2273" s="3" t="s">
        <v>6477</v>
      </c>
      <c r="O2273" s="3" t="s">
        <v>6478</v>
      </c>
      <c r="P2273" s="3" t="s">
        <v>11371</v>
      </c>
      <c r="Q2273" s="3" t="s">
        <v>6513</v>
      </c>
      <c r="R2273" s="3" t="s">
        <v>6490</v>
      </c>
      <c r="S2273" s="3" t="s">
        <v>6491</v>
      </c>
      <c r="T2273" s="3" t="s">
        <v>6496</v>
      </c>
      <c r="U2273" s="3" t="s">
        <v>154</v>
      </c>
      <c r="V2273" s="3" t="s">
        <v>7163</v>
      </c>
      <c r="W2273" s="3" t="s">
        <v>7163</v>
      </c>
      <c r="X2273" s="3" t="s">
        <v>154</v>
      </c>
      <c r="Y2273" s="3" t="s">
        <v>154</v>
      </c>
      <c r="Z2273" s="3" t="s">
        <v>154</v>
      </c>
      <c r="AA2273" s="3" t="s">
        <v>154</v>
      </c>
      <c r="AB2273" s="3" t="s">
        <v>154</v>
      </c>
      <c r="AC2273" s="3" t="s">
        <v>154</v>
      </c>
      <c r="AD2273" s="3" t="s">
        <v>6151</v>
      </c>
      <c r="AE2273" s="3" t="s">
        <v>6151</v>
      </c>
      <c r="AF2273" s="3" t="s">
        <v>6040</v>
      </c>
      <c r="AG2273" s="3" t="s">
        <v>154</v>
      </c>
      <c r="AH2273" s="3" t="s">
        <v>6478</v>
      </c>
      <c r="AI2273" s="3" t="s">
        <v>6482</v>
      </c>
      <c r="AJ2273" s="3" t="s">
        <v>18178</v>
      </c>
    </row>
    <row r="2274" spans="1:36" ht="30">
      <c r="A2274" s="10">
        <v>2377</v>
      </c>
      <c r="B2274" t="str">
        <f>IF(K2274="总计","",INDEX(主数据!A:AD,MATCH(J2274,主数据!A:A,0),9))</f>
        <v>华中大区公司</v>
      </c>
      <c r="C2274" t="str">
        <f>IF(K2274="","",INDEX(主数据!A:AD,MATCH(J2274,主数据!A:A,0),11))</f>
        <v>武汉南区</v>
      </c>
      <c r="D2274" t="str">
        <f t="shared" si="140"/>
        <v>ZZ14小业主委托停车管理费（固定）定额</v>
      </c>
      <c r="E2274" s="13" t="str">
        <f t="shared" si="142"/>
        <v/>
      </c>
      <c r="F2274" s="13" t="str">
        <f>IF(E2274="","",IFERROR(IF(IF(K2274="","",INDEX(收费标合同信息维护!A:Q,MATCH(D2274,收费标合同信息维护!J:J,0),10))=D2274,"有","无"),"无"))</f>
        <v/>
      </c>
      <c r="G2274" s="13" t="str">
        <f t="shared" si="141"/>
        <v>ZZ14小业主委托停车管理费（固定）定额80.00</v>
      </c>
      <c r="H2274" s="13" t="str">
        <f t="shared" si="143"/>
        <v>80.00</v>
      </c>
      <c r="I2274" s="13" t="str">
        <f>IF(G2274="","",IFERROR(IF(IF(K2274="","",INDEX(收费标合同信息维护!A:Q,MATCH(G2274,收费标合同信息维护!M:M,0),13))=G2274,"有","无"),"无"))</f>
        <v>无</v>
      </c>
      <c r="J2274" s="3" t="s">
        <v>3472</v>
      </c>
      <c r="K2274" s="3" t="s">
        <v>11360</v>
      </c>
      <c r="L2274" s="3" t="s">
        <v>7013</v>
      </c>
      <c r="M2274" s="3" t="s">
        <v>7014</v>
      </c>
      <c r="N2274" s="3" t="s">
        <v>6477</v>
      </c>
      <c r="O2274" s="3" t="s">
        <v>6478</v>
      </c>
      <c r="P2274" s="3" t="s">
        <v>11373</v>
      </c>
      <c r="Q2274" s="3" t="s">
        <v>11374</v>
      </c>
      <c r="R2274" s="3" t="s">
        <v>6490</v>
      </c>
      <c r="S2274" s="3" t="s">
        <v>6491</v>
      </c>
      <c r="T2274" s="3" t="s">
        <v>7127</v>
      </c>
      <c r="U2274" s="3" t="s">
        <v>154</v>
      </c>
      <c r="V2274" s="3" t="s">
        <v>154</v>
      </c>
      <c r="W2274" s="3" t="s">
        <v>6521</v>
      </c>
      <c r="X2274" s="3" t="s">
        <v>154</v>
      </c>
      <c r="Y2274" s="3" t="s">
        <v>154</v>
      </c>
      <c r="Z2274" s="3" t="s">
        <v>154</v>
      </c>
      <c r="AA2274" s="3" t="s">
        <v>154</v>
      </c>
      <c r="AB2274" s="3" t="s">
        <v>154</v>
      </c>
      <c r="AC2274" s="3" t="s">
        <v>154</v>
      </c>
      <c r="AD2274" s="3" t="s">
        <v>6151</v>
      </c>
      <c r="AE2274" s="3" t="s">
        <v>6151</v>
      </c>
      <c r="AF2274" s="3" t="s">
        <v>6040</v>
      </c>
      <c r="AG2274" s="3" t="s">
        <v>154</v>
      </c>
      <c r="AH2274" s="3" t="s">
        <v>6478</v>
      </c>
      <c r="AI2274" s="3" t="s">
        <v>6482</v>
      </c>
      <c r="AJ2274" s="3" t="s">
        <v>28</v>
      </c>
    </row>
    <row r="2275" spans="1:36" ht="15">
      <c r="A2275" s="10">
        <v>2378</v>
      </c>
      <c r="B2275" t="str">
        <f>IF(K2275="总计","",INDEX(主数据!A:AD,MATCH(J2275,主数据!A:A,0),9))</f>
        <v>华中大区公司</v>
      </c>
      <c r="C2275" t="str">
        <f>IF(K2275="","",INDEX(主数据!A:AD,MATCH(J2275,主数据!A:A,0),11))</f>
        <v>武汉北区</v>
      </c>
      <c r="D2275" t="str">
        <f t="shared" si="140"/>
        <v>ZZ17物业服务费标准方式2.80</v>
      </c>
      <c r="E2275" s="13" t="str">
        <f t="shared" si="142"/>
        <v>2.80</v>
      </c>
      <c r="F2275" s="13" t="str">
        <f>IF(E2275="","",IFERROR(IF(IF(K2275="","",INDEX(收费标合同信息维护!A:Q,MATCH(D2275,收费标合同信息维护!J:J,0),10))=D2275,"有","无"),"无"))</f>
        <v>无</v>
      </c>
      <c r="G2275" s="13" t="str">
        <f t="shared" si="141"/>
        <v/>
      </c>
      <c r="H2275" s="13" t="str">
        <f t="shared" si="143"/>
        <v/>
      </c>
      <c r="I2275" s="13" t="str">
        <f>IF(G2275="","",IFERROR(IF(IF(K2275="","",INDEX(收费标合同信息维护!A:Q,MATCH(G2275,收费标合同信息维护!M:M,0),13))=G2275,"有","无"),"无"))</f>
        <v/>
      </c>
      <c r="J2275" s="3" t="s">
        <v>3503</v>
      </c>
      <c r="K2275" s="3" t="s">
        <v>11375</v>
      </c>
      <c r="L2275" s="3" t="s">
        <v>6025</v>
      </c>
      <c r="M2275" s="3" t="s">
        <v>6026</v>
      </c>
      <c r="N2275" s="3" t="s">
        <v>6477</v>
      </c>
      <c r="O2275" s="3" t="s">
        <v>6478</v>
      </c>
      <c r="P2275" s="3" t="s">
        <v>11376</v>
      </c>
      <c r="Q2275" s="3" t="s">
        <v>11377</v>
      </c>
      <c r="R2275" s="3" t="s">
        <v>6484</v>
      </c>
      <c r="S2275" s="3" t="s">
        <v>6491</v>
      </c>
      <c r="T2275" s="3" t="s">
        <v>11378</v>
      </c>
      <c r="U2275" s="3" t="s">
        <v>154</v>
      </c>
      <c r="V2275" s="3" t="s">
        <v>6543</v>
      </c>
      <c r="W2275" s="3" t="s">
        <v>154</v>
      </c>
      <c r="X2275" s="3" t="s">
        <v>154</v>
      </c>
      <c r="Y2275" s="3" t="s">
        <v>154</v>
      </c>
      <c r="Z2275" s="3" t="s">
        <v>154</v>
      </c>
      <c r="AA2275" s="3" t="s">
        <v>154</v>
      </c>
      <c r="AB2275" s="3" t="s">
        <v>154</v>
      </c>
      <c r="AC2275" s="3" t="s">
        <v>154</v>
      </c>
      <c r="AD2275" s="3" t="s">
        <v>6151</v>
      </c>
      <c r="AE2275" s="3" t="s">
        <v>6151</v>
      </c>
      <c r="AF2275" s="3" t="s">
        <v>154</v>
      </c>
      <c r="AG2275" s="3" t="s">
        <v>154</v>
      </c>
      <c r="AH2275" s="3" t="s">
        <v>6478</v>
      </c>
      <c r="AI2275" s="3" t="s">
        <v>6482</v>
      </c>
      <c r="AJ2275" s="3" t="s">
        <v>10105</v>
      </c>
    </row>
    <row r="2276" spans="1:36" ht="30">
      <c r="A2276" s="10">
        <v>2379</v>
      </c>
      <c r="B2276" t="str">
        <f>IF(K2276="总计","",INDEX(主数据!A:AD,MATCH(J2276,主数据!A:A,0),9))</f>
        <v>华中大区公司</v>
      </c>
      <c r="C2276" t="str">
        <f>IF(K2276="","",INDEX(主数据!A:AD,MATCH(J2276,主数据!A:A,0),11))</f>
        <v>武汉北区</v>
      </c>
      <c r="D2276" t="str">
        <f t="shared" si="140"/>
        <v>ZZ17物业服务费定额</v>
      </c>
      <c r="E2276" s="13" t="str">
        <f t="shared" si="142"/>
        <v/>
      </c>
      <c r="F2276" s="13" t="str">
        <f>IF(E2276="","",IFERROR(IF(IF(K2276="","",INDEX(收费标合同信息维护!A:Q,MATCH(D2276,收费标合同信息维护!J:J,0),10))=D2276,"有","无"),"无"))</f>
        <v/>
      </c>
      <c r="G2276" s="13" t="str">
        <f t="shared" si="141"/>
        <v>ZZ17物业服务费定额20000.00</v>
      </c>
      <c r="H2276" s="13" t="str">
        <f t="shared" si="143"/>
        <v>20000.00</v>
      </c>
      <c r="I2276" s="13" t="str">
        <f>IF(G2276="","",IFERROR(IF(IF(K2276="","",INDEX(收费标合同信息维护!A:Q,MATCH(G2276,收费标合同信息维护!M:M,0),13))=G2276,"有","无"),"无"))</f>
        <v>无</v>
      </c>
      <c r="J2276" s="3" t="s">
        <v>3503</v>
      </c>
      <c r="K2276" s="3" t="s">
        <v>11375</v>
      </c>
      <c r="L2276" s="3" t="s">
        <v>6025</v>
      </c>
      <c r="M2276" s="3" t="s">
        <v>6026</v>
      </c>
      <c r="N2276" s="3" t="s">
        <v>6477</v>
      </c>
      <c r="O2276" s="3" t="s">
        <v>6478</v>
      </c>
      <c r="P2276" s="3" t="s">
        <v>11379</v>
      </c>
      <c r="Q2276" s="3" t="s">
        <v>11380</v>
      </c>
      <c r="R2276" s="3" t="s">
        <v>6490</v>
      </c>
      <c r="S2276" s="3" t="s">
        <v>6491</v>
      </c>
      <c r="T2276" s="3" t="s">
        <v>11381</v>
      </c>
      <c r="U2276" s="3" t="s">
        <v>11382</v>
      </c>
      <c r="V2276" s="3" t="s">
        <v>154</v>
      </c>
      <c r="W2276" s="3" t="s">
        <v>6695</v>
      </c>
      <c r="X2276" s="3" t="s">
        <v>154</v>
      </c>
      <c r="Y2276" s="3" t="s">
        <v>154</v>
      </c>
      <c r="Z2276" s="3" t="s">
        <v>154</v>
      </c>
      <c r="AA2276" s="3" t="s">
        <v>154</v>
      </c>
      <c r="AB2276" s="3" t="s">
        <v>154</v>
      </c>
      <c r="AC2276" s="3" t="s">
        <v>154</v>
      </c>
      <c r="AD2276" s="3" t="s">
        <v>6151</v>
      </c>
      <c r="AE2276" s="3" t="s">
        <v>6151</v>
      </c>
      <c r="AF2276" s="3" t="s">
        <v>154</v>
      </c>
      <c r="AG2276" s="3" t="s">
        <v>154</v>
      </c>
      <c r="AH2276" s="3" t="s">
        <v>6478</v>
      </c>
      <c r="AI2276" s="3" t="s">
        <v>6482</v>
      </c>
      <c r="AJ2276" s="3" t="s">
        <v>6489</v>
      </c>
    </row>
    <row r="2277" spans="1:36" ht="15">
      <c r="A2277" s="10">
        <v>2380</v>
      </c>
      <c r="B2277" t="str">
        <f>IF(K2277="总计","",INDEX(主数据!A:AD,MATCH(J2277,主数据!A:A,0),9))</f>
        <v>华中大区公司</v>
      </c>
      <c r="C2277" t="str">
        <f>IF(K2277="","",INDEX(主数据!A:AD,MATCH(J2277,主数据!A:A,0),11))</f>
        <v>武汉北区</v>
      </c>
      <c r="D2277" t="str">
        <f t="shared" si="140"/>
        <v>ZZ17物业服务费定额</v>
      </c>
      <c r="E2277" s="13" t="str">
        <f t="shared" si="142"/>
        <v/>
      </c>
      <c r="F2277" s="13" t="str">
        <f>IF(E2277="","",IFERROR(IF(IF(K2277="","",INDEX(收费标合同信息维护!A:Q,MATCH(D2277,收费标合同信息维护!J:J,0),10))=D2277,"有","无"),"无"))</f>
        <v/>
      </c>
      <c r="G2277" s="13" t="str">
        <f t="shared" si="141"/>
        <v>ZZ17物业服务费定额27933.00</v>
      </c>
      <c r="H2277" s="13" t="str">
        <f t="shared" si="143"/>
        <v>27933.00</v>
      </c>
      <c r="I2277" s="13" t="str">
        <f>IF(G2277="","",IFERROR(IF(IF(K2277="","",INDEX(收费标合同信息维护!A:Q,MATCH(G2277,收费标合同信息维护!M:M,0),13))=G2277,"有","无"),"无"))</f>
        <v>无</v>
      </c>
      <c r="J2277" s="3" t="s">
        <v>3503</v>
      </c>
      <c r="K2277" s="3" t="s">
        <v>11375</v>
      </c>
      <c r="L2277" s="3" t="s">
        <v>6025</v>
      </c>
      <c r="M2277" s="3" t="s">
        <v>6026</v>
      </c>
      <c r="N2277" s="3" t="s">
        <v>6477</v>
      </c>
      <c r="O2277" s="3" t="s">
        <v>6478</v>
      </c>
      <c r="P2277" s="3" t="s">
        <v>11383</v>
      </c>
      <c r="Q2277" s="3" t="s">
        <v>11384</v>
      </c>
      <c r="R2277" s="3" t="s">
        <v>6490</v>
      </c>
      <c r="S2277" s="3" t="s">
        <v>6491</v>
      </c>
      <c r="T2277" s="3" t="s">
        <v>6691</v>
      </c>
      <c r="U2277" s="3" t="s">
        <v>6511</v>
      </c>
      <c r="V2277" s="3" t="s">
        <v>154</v>
      </c>
      <c r="W2277" s="3" t="s">
        <v>11385</v>
      </c>
      <c r="X2277" s="3" t="s">
        <v>154</v>
      </c>
      <c r="Y2277" s="3" t="s">
        <v>154</v>
      </c>
      <c r="Z2277" s="3" t="s">
        <v>154</v>
      </c>
      <c r="AA2277" s="3" t="s">
        <v>154</v>
      </c>
      <c r="AB2277" s="3" t="s">
        <v>154</v>
      </c>
      <c r="AC2277" s="3" t="s">
        <v>154</v>
      </c>
      <c r="AD2277" s="3" t="s">
        <v>6151</v>
      </c>
      <c r="AE2277" s="3" t="s">
        <v>6151</v>
      </c>
      <c r="AF2277" s="3" t="s">
        <v>154</v>
      </c>
      <c r="AG2277" s="3" t="s">
        <v>154</v>
      </c>
      <c r="AH2277" s="3" t="s">
        <v>6478</v>
      </c>
      <c r="AI2277" s="3" t="s">
        <v>6727</v>
      </c>
      <c r="AJ2277" s="3" t="s">
        <v>6489</v>
      </c>
    </row>
    <row r="2278" spans="1:36" ht="30">
      <c r="A2278" s="10">
        <v>2381</v>
      </c>
      <c r="B2278" t="str">
        <f>IF(K2278="总计","",INDEX(主数据!A:AD,MATCH(J2278,主数据!A:A,0),9))</f>
        <v>华中大区公司</v>
      </c>
      <c r="C2278" t="str">
        <f>IF(K2278="","",INDEX(主数据!A:AD,MATCH(J2278,主数据!A:A,0),11))</f>
        <v>武汉北区</v>
      </c>
      <c r="D2278" t="str">
        <f t="shared" si="140"/>
        <v>ZZ17物业服务费标准方式3.28</v>
      </c>
      <c r="E2278" s="13" t="str">
        <f t="shared" si="142"/>
        <v>3.28</v>
      </c>
      <c r="F2278" s="13" t="str">
        <f>IF(E2278="","",IFERROR(IF(IF(K2278="","",INDEX(收费标合同信息维护!A:Q,MATCH(D2278,收费标合同信息维护!J:J,0),10))=D2278,"有","无"),"无"))</f>
        <v>无</v>
      </c>
      <c r="G2278" s="13" t="str">
        <f t="shared" si="141"/>
        <v/>
      </c>
      <c r="H2278" s="13" t="str">
        <f t="shared" si="143"/>
        <v/>
      </c>
      <c r="I2278" s="13" t="str">
        <f>IF(G2278="","",IFERROR(IF(IF(K2278="","",INDEX(收费标合同信息维护!A:Q,MATCH(G2278,收费标合同信息维护!M:M,0),13))=G2278,"有","无"),"无"))</f>
        <v/>
      </c>
      <c r="J2278" s="3" t="s">
        <v>3503</v>
      </c>
      <c r="K2278" s="3" t="s">
        <v>11375</v>
      </c>
      <c r="L2278" s="3" t="s">
        <v>6025</v>
      </c>
      <c r="M2278" s="3" t="s">
        <v>6026</v>
      </c>
      <c r="N2278" s="3" t="s">
        <v>6477</v>
      </c>
      <c r="O2278" s="3" t="s">
        <v>6478</v>
      </c>
      <c r="P2278" s="3" t="s">
        <v>11386</v>
      </c>
      <c r="Q2278" s="3" t="s">
        <v>11387</v>
      </c>
      <c r="R2278" s="3" t="s">
        <v>6484</v>
      </c>
      <c r="S2278" s="3" t="s">
        <v>6491</v>
      </c>
      <c r="T2278" s="3" t="s">
        <v>6704</v>
      </c>
      <c r="U2278" s="3" t="s">
        <v>154</v>
      </c>
      <c r="V2278" s="3" t="s">
        <v>11388</v>
      </c>
      <c r="W2278" s="3" t="s">
        <v>154</v>
      </c>
      <c r="X2278" s="3" t="s">
        <v>154</v>
      </c>
      <c r="Y2278" s="3" t="s">
        <v>154</v>
      </c>
      <c r="Z2278" s="3" t="s">
        <v>154</v>
      </c>
      <c r="AA2278" s="3" t="s">
        <v>154</v>
      </c>
      <c r="AB2278" s="3" t="s">
        <v>154</v>
      </c>
      <c r="AC2278" s="3" t="s">
        <v>154</v>
      </c>
      <c r="AD2278" s="3" t="s">
        <v>6151</v>
      </c>
      <c r="AE2278" s="3" t="s">
        <v>6151</v>
      </c>
      <c r="AF2278" s="3" t="s">
        <v>154</v>
      </c>
      <c r="AG2278" s="3" t="s">
        <v>154</v>
      </c>
      <c r="AH2278" s="3" t="s">
        <v>6478</v>
      </c>
      <c r="AI2278" s="3" t="s">
        <v>6482</v>
      </c>
      <c r="AJ2278" s="3" t="s">
        <v>11389</v>
      </c>
    </row>
    <row r="2279" spans="1:36" ht="30">
      <c r="A2279" s="10">
        <v>2382</v>
      </c>
      <c r="B2279" t="str">
        <f>IF(K2279="总计","",INDEX(主数据!A:AD,MATCH(J2279,主数据!A:A,0),9))</f>
        <v>华中大区公司</v>
      </c>
      <c r="C2279" t="str">
        <f>IF(K2279="","",INDEX(主数据!A:AD,MATCH(J2279,主数据!A:A,0),11))</f>
        <v>武汉北区</v>
      </c>
      <c r="D2279" t="str">
        <f t="shared" si="140"/>
        <v>ZZ17物业服务费标准方式2.98</v>
      </c>
      <c r="E2279" s="13" t="str">
        <f t="shared" si="142"/>
        <v>2.98</v>
      </c>
      <c r="F2279" s="13" t="str">
        <f>IF(E2279="","",IFERROR(IF(IF(K2279="","",INDEX(收费标合同信息维护!A:Q,MATCH(D2279,收费标合同信息维护!J:J,0),10))=D2279,"有","无"),"无"))</f>
        <v>无</v>
      </c>
      <c r="G2279" s="13" t="str">
        <f t="shared" si="141"/>
        <v/>
      </c>
      <c r="H2279" s="13" t="str">
        <f t="shared" si="143"/>
        <v/>
      </c>
      <c r="I2279" s="13" t="str">
        <f>IF(G2279="","",IFERROR(IF(IF(K2279="","",INDEX(收费标合同信息维护!A:Q,MATCH(G2279,收费标合同信息维护!M:M,0),13))=G2279,"有","无"),"无"))</f>
        <v/>
      </c>
      <c r="J2279" s="3" t="s">
        <v>3503</v>
      </c>
      <c r="K2279" s="3" t="s">
        <v>11375</v>
      </c>
      <c r="L2279" s="3" t="s">
        <v>6025</v>
      </c>
      <c r="M2279" s="3" t="s">
        <v>6026</v>
      </c>
      <c r="N2279" s="3" t="s">
        <v>6477</v>
      </c>
      <c r="O2279" s="3" t="s">
        <v>6478</v>
      </c>
      <c r="P2279" s="3" t="s">
        <v>11390</v>
      </c>
      <c r="Q2279" s="3" t="s">
        <v>11391</v>
      </c>
      <c r="R2279" s="3" t="s">
        <v>6484</v>
      </c>
      <c r="S2279" s="3" t="s">
        <v>6491</v>
      </c>
      <c r="T2279" s="3" t="s">
        <v>7367</v>
      </c>
      <c r="U2279" s="3" t="s">
        <v>154</v>
      </c>
      <c r="V2279" s="3" t="s">
        <v>6808</v>
      </c>
      <c r="W2279" s="3" t="s">
        <v>154</v>
      </c>
      <c r="X2279" s="3" t="s">
        <v>154</v>
      </c>
      <c r="Y2279" s="3" t="s">
        <v>154</v>
      </c>
      <c r="Z2279" s="3" t="s">
        <v>154</v>
      </c>
      <c r="AA2279" s="3" t="s">
        <v>154</v>
      </c>
      <c r="AB2279" s="3" t="s">
        <v>154</v>
      </c>
      <c r="AC2279" s="3" t="s">
        <v>154</v>
      </c>
      <c r="AD2279" s="3" t="s">
        <v>6151</v>
      </c>
      <c r="AE2279" s="3" t="s">
        <v>6151</v>
      </c>
      <c r="AF2279" s="3" t="s">
        <v>6040</v>
      </c>
      <c r="AG2279" s="3" t="s">
        <v>154</v>
      </c>
      <c r="AH2279" s="3" t="s">
        <v>6478</v>
      </c>
      <c r="AI2279" s="3" t="s">
        <v>6482</v>
      </c>
      <c r="AJ2279" s="3" t="s">
        <v>11392</v>
      </c>
    </row>
    <row r="2280" spans="1:36" ht="15">
      <c r="A2280" s="10">
        <v>2383</v>
      </c>
      <c r="B2280" t="str">
        <f>IF(K2280="总计","",INDEX(主数据!A:AD,MATCH(J2280,主数据!A:A,0),9))</f>
        <v>华中大区公司</v>
      </c>
      <c r="C2280" t="str">
        <f>IF(K2280="","",INDEX(主数据!A:AD,MATCH(J2280,主数据!A:A,0),11))</f>
        <v>武汉北区</v>
      </c>
      <c r="D2280" t="str">
        <f t="shared" si="140"/>
        <v>ZZ17物业服务费定额</v>
      </c>
      <c r="E2280" s="13" t="str">
        <f t="shared" si="142"/>
        <v/>
      </c>
      <c r="F2280" s="13" t="str">
        <f>IF(E2280="","",IFERROR(IF(IF(K2280="","",INDEX(收费标合同信息维护!A:Q,MATCH(D2280,收费标合同信息维护!J:J,0),10))=D2280,"有","无"),"无"))</f>
        <v/>
      </c>
      <c r="G2280" s="13" t="str">
        <f t="shared" si="141"/>
        <v>ZZ17物业服务费定额16327.00</v>
      </c>
      <c r="H2280" s="13" t="str">
        <f t="shared" si="143"/>
        <v>16327.00</v>
      </c>
      <c r="I2280" s="13" t="str">
        <f>IF(G2280="","",IFERROR(IF(IF(K2280="","",INDEX(收费标合同信息维护!A:Q,MATCH(G2280,收费标合同信息维护!M:M,0),13))=G2280,"有","无"),"无"))</f>
        <v>无</v>
      </c>
      <c r="J2280" s="3" t="s">
        <v>3503</v>
      </c>
      <c r="K2280" s="3" t="s">
        <v>11375</v>
      </c>
      <c r="L2280" s="3" t="s">
        <v>6025</v>
      </c>
      <c r="M2280" s="3" t="s">
        <v>6026</v>
      </c>
      <c r="N2280" s="3" t="s">
        <v>6477</v>
      </c>
      <c r="O2280" s="3" t="s">
        <v>6478</v>
      </c>
      <c r="P2280" s="3" t="s">
        <v>11393</v>
      </c>
      <c r="Q2280" s="3" t="s">
        <v>11394</v>
      </c>
      <c r="R2280" s="3" t="s">
        <v>6490</v>
      </c>
      <c r="S2280" s="3" t="s">
        <v>6491</v>
      </c>
      <c r="T2280" s="3" t="s">
        <v>6915</v>
      </c>
      <c r="U2280" s="3" t="s">
        <v>6487</v>
      </c>
      <c r="V2280" s="3" t="s">
        <v>154</v>
      </c>
      <c r="W2280" s="3" t="s">
        <v>11395</v>
      </c>
      <c r="X2280" s="3" t="s">
        <v>154</v>
      </c>
      <c r="Y2280" s="3" t="s">
        <v>154</v>
      </c>
      <c r="Z2280" s="3" t="s">
        <v>154</v>
      </c>
      <c r="AA2280" s="3" t="s">
        <v>154</v>
      </c>
      <c r="AB2280" s="3" t="s">
        <v>154</v>
      </c>
      <c r="AC2280" s="3" t="s">
        <v>154</v>
      </c>
      <c r="AD2280" s="3" t="s">
        <v>6151</v>
      </c>
      <c r="AE2280" s="3" t="s">
        <v>6151</v>
      </c>
      <c r="AF2280" s="3" t="s">
        <v>154</v>
      </c>
      <c r="AG2280" s="3" t="s">
        <v>154</v>
      </c>
      <c r="AH2280" s="3" t="s">
        <v>6478</v>
      </c>
      <c r="AI2280" s="3" t="s">
        <v>6482</v>
      </c>
      <c r="AJ2280" s="3" t="s">
        <v>6033</v>
      </c>
    </row>
    <row r="2281" spans="1:36" ht="30">
      <c r="A2281" s="10">
        <v>2384</v>
      </c>
      <c r="B2281" t="str">
        <f>IF(K2281="总计","",INDEX(主数据!A:AD,MATCH(J2281,主数据!A:A,0),9))</f>
        <v>华中大区公司</v>
      </c>
      <c r="C2281" t="str">
        <f>IF(K2281="","",INDEX(主数据!A:AD,MATCH(J2281,主数据!A:A,0),11))</f>
        <v>武汉北区</v>
      </c>
      <c r="D2281" t="str">
        <f t="shared" si="140"/>
        <v>ZZ17物业服务费标准方式4.00</v>
      </c>
      <c r="E2281" s="13" t="str">
        <f t="shared" si="142"/>
        <v>4.00</v>
      </c>
      <c r="F2281" s="13" t="str">
        <f>IF(E2281="","",IFERROR(IF(IF(K2281="","",INDEX(收费标合同信息维护!A:Q,MATCH(D2281,收费标合同信息维护!J:J,0),10))=D2281,"有","无"),"无"))</f>
        <v>无</v>
      </c>
      <c r="G2281" s="13" t="str">
        <f t="shared" si="141"/>
        <v/>
      </c>
      <c r="H2281" s="13" t="str">
        <f t="shared" si="143"/>
        <v/>
      </c>
      <c r="I2281" s="13" t="str">
        <f>IF(G2281="","",IFERROR(IF(IF(K2281="","",INDEX(收费标合同信息维护!A:Q,MATCH(G2281,收费标合同信息维护!M:M,0),13))=G2281,"有","无"),"无"))</f>
        <v/>
      </c>
      <c r="J2281" s="3" t="s">
        <v>3503</v>
      </c>
      <c r="K2281" s="3" t="s">
        <v>11375</v>
      </c>
      <c r="L2281" s="3" t="s">
        <v>6025</v>
      </c>
      <c r="M2281" s="3" t="s">
        <v>6026</v>
      </c>
      <c r="N2281" s="3" t="s">
        <v>6477</v>
      </c>
      <c r="O2281" s="3" t="s">
        <v>6478</v>
      </c>
      <c r="P2281" s="3" t="s">
        <v>11396</v>
      </c>
      <c r="Q2281" s="3" t="s">
        <v>11397</v>
      </c>
      <c r="R2281" s="3" t="s">
        <v>6484</v>
      </c>
      <c r="S2281" s="3" t="s">
        <v>6491</v>
      </c>
      <c r="T2281" s="3" t="s">
        <v>6561</v>
      </c>
      <c r="U2281" s="3" t="s">
        <v>154</v>
      </c>
      <c r="V2281" s="3" t="s">
        <v>6755</v>
      </c>
      <c r="W2281" s="3" t="s">
        <v>154</v>
      </c>
      <c r="X2281" s="3" t="s">
        <v>154</v>
      </c>
      <c r="Y2281" s="3" t="s">
        <v>154</v>
      </c>
      <c r="Z2281" s="3" t="s">
        <v>154</v>
      </c>
      <c r="AA2281" s="3" t="s">
        <v>154</v>
      </c>
      <c r="AB2281" s="3" t="s">
        <v>154</v>
      </c>
      <c r="AC2281" s="3" t="s">
        <v>154</v>
      </c>
      <c r="AD2281" s="3" t="s">
        <v>6151</v>
      </c>
      <c r="AE2281" s="3" t="s">
        <v>6151</v>
      </c>
      <c r="AF2281" s="3" t="s">
        <v>6040</v>
      </c>
      <c r="AG2281" s="3" t="s">
        <v>154</v>
      </c>
      <c r="AH2281" s="3" t="s">
        <v>6478</v>
      </c>
      <c r="AI2281" s="3" t="s">
        <v>6482</v>
      </c>
      <c r="AJ2281" s="3" t="s">
        <v>6032</v>
      </c>
    </row>
    <row r="2282" spans="1:36" ht="15">
      <c r="A2282" s="10">
        <v>2385</v>
      </c>
      <c r="B2282" t="str">
        <f>IF(K2282="总计","",INDEX(主数据!A:AD,MATCH(J2282,主数据!A:A,0),9))</f>
        <v>华中大区公司</v>
      </c>
      <c r="C2282" t="str">
        <f>IF(K2282="","",INDEX(主数据!A:AD,MATCH(J2282,主数据!A:A,0),11))</f>
        <v>武汉北区</v>
      </c>
      <c r="D2282" t="str">
        <f t="shared" si="140"/>
        <v>ZZ17物业服务费标准方式4.00</v>
      </c>
      <c r="E2282" s="13" t="str">
        <f t="shared" si="142"/>
        <v>4.00</v>
      </c>
      <c r="F2282" s="13" t="str">
        <f>IF(E2282="","",IFERROR(IF(IF(K2282="","",INDEX(收费标合同信息维护!A:Q,MATCH(D2282,收费标合同信息维护!J:J,0),10))=D2282,"有","无"),"无"))</f>
        <v>无</v>
      </c>
      <c r="G2282" s="13" t="str">
        <f t="shared" si="141"/>
        <v/>
      </c>
      <c r="H2282" s="13" t="str">
        <f t="shared" si="143"/>
        <v/>
      </c>
      <c r="I2282" s="13" t="str">
        <f>IF(G2282="","",IFERROR(IF(IF(K2282="","",INDEX(收费标合同信息维护!A:Q,MATCH(G2282,收费标合同信息维护!M:M,0),13))=G2282,"有","无"),"无"))</f>
        <v/>
      </c>
      <c r="J2282" s="3" t="s">
        <v>3503</v>
      </c>
      <c r="K2282" s="3" t="s">
        <v>11375</v>
      </c>
      <c r="L2282" s="3" t="s">
        <v>6025</v>
      </c>
      <c r="M2282" s="3" t="s">
        <v>6026</v>
      </c>
      <c r="N2282" s="3" t="s">
        <v>6477</v>
      </c>
      <c r="O2282" s="3" t="s">
        <v>6478</v>
      </c>
      <c r="P2282" s="3" t="s">
        <v>11398</v>
      </c>
      <c r="Q2282" s="3" t="s">
        <v>11399</v>
      </c>
      <c r="R2282" s="3" t="s">
        <v>6484</v>
      </c>
      <c r="S2282" s="3" t="s">
        <v>6491</v>
      </c>
      <c r="T2282" s="3" t="s">
        <v>6561</v>
      </c>
      <c r="U2282" s="3" t="s">
        <v>154</v>
      </c>
      <c r="V2282" s="3" t="s">
        <v>6755</v>
      </c>
      <c r="W2282" s="3" t="s">
        <v>154</v>
      </c>
      <c r="X2282" s="3" t="s">
        <v>154</v>
      </c>
      <c r="Y2282" s="3" t="s">
        <v>154</v>
      </c>
      <c r="Z2282" s="3" t="s">
        <v>154</v>
      </c>
      <c r="AA2282" s="3" t="s">
        <v>154</v>
      </c>
      <c r="AB2282" s="3" t="s">
        <v>154</v>
      </c>
      <c r="AC2282" s="3" t="s">
        <v>154</v>
      </c>
      <c r="AD2282" s="3" t="s">
        <v>6151</v>
      </c>
      <c r="AE2282" s="3" t="s">
        <v>6151</v>
      </c>
      <c r="AF2282" s="3" t="s">
        <v>6040</v>
      </c>
      <c r="AG2282" s="3" t="s">
        <v>154</v>
      </c>
      <c r="AH2282" s="3" t="s">
        <v>6478</v>
      </c>
      <c r="AI2282" s="3" t="s">
        <v>6482</v>
      </c>
      <c r="AJ2282" s="3" t="s">
        <v>13</v>
      </c>
    </row>
    <row r="2283" spans="1:36" ht="15">
      <c r="A2283" s="10">
        <v>2386</v>
      </c>
      <c r="B2283" t="str">
        <f>IF(K2283="总计","",INDEX(主数据!A:AD,MATCH(J2283,主数据!A:A,0),9))</f>
        <v>华中大区公司</v>
      </c>
      <c r="C2283" t="str">
        <f>IF(K2283="","",INDEX(主数据!A:AD,MATCH(J2283,主数据!A:A,0),11))</f>
        <v>武汉北区</v>
      </c>
      <c r="D2283" t="str">
        <f t="shared" si="140"/>
        <v>ZZ17物业服务费定额</v>
      </c>
      <c r="E2283" s="13" t="str">
        <f t="shared" si="142"/>
        <v/>
      </c>
      <c r="F2283" s="13" t="str">
        <f>IF(E2283="","",IFERROR(IF(IF(K2283="","",INDEX(收费标合同信息维护!A:Q,MATCH(D2283,收费标合同信息维护!J:J,0),10))=D2283,"有","无"),"无"))</f>
        <v/>
      </c>
      <c r="G2283" s="13" t="str">
        <f t="shared" si="141"/>
        <v>ZZ17物业服务费定额20000.00</v>
      </c>
      <c r="H2283" s="13" t="str">
        <f t="shared" si="143"/>
        <v>20000.00</v>
      </c>
      <c r="I2283" s="13" t="str">
        <f>IF(G2283="","",IFERROR(IF(IF(K2283="","",INDEX(收费标合同信息维护!A:Q,MATCH(G2283,收费标合同信息维护!M:M,0),13))=G2283,"有","无"),"无"))</f>
        <v>无</v>
      </c>
      <c r="J2283" s="3" t="s">
        <v>3503</v>
      </c>
      <c r="K2283" s="3" t="s">
        <v>11375</v>
      </c>
      <c r="L2283" s="3" t="s">
        <v>6025</v>
      </c>
      <c r="M2283" s="3" t="s">
        <v>6026</v>
      </c>
      <c r="N2283" s="3" t="s">
        <v>6477</v>
      </c>
      <c r="O2283" s="3" t="s">
        <v>6478</v>
      </c>
      <c r="P2283" s="3" t="s">
        <v>11400</v>
      </c>
      <c r="Q2283" s="3" t="s">
        <v>11401</v>
      </c>
      <c r="R2283" s="3" t="s">
        <v>6490</v>
      </c>
      <c r="S2283" s="3" t="s">
        <v>6491</v>
      </c>
      <c r="T2283" s="3" t="s">
        <v>11402</v>
      </c>
      <c r="U2283" s="3" t="s">
        <v>11403</v>
      </c>
      <c r="V2283" s="3" t="s">
        <v>154</v>
      </c>
      <c r="W2283" s="3" t="s">
        <v>6695</v>
      </c>
      <c r="X2283" s="3" t="s">
        <v>154</v>
      </c>
      <c r="Y2283" s="3" t="s">
        <v>154</v>
      </c>
      <c r="Z2283" s="3" t="s">
        <v>154</v>
      </c>
      <c r="AA2283" s="3" t="s">
        <v>154</v>
      </c>
      <c r="AB2283" s="3" t="s">
        <v>154</v>
      </c>
      <c r="AC2283" s="3" t="s">
        <v>154</v>
      </c>
      <c r="AD2283" s="3" t="s">
        <v>6151</v>
      </c>
      <c r="AE2283" s="3" t="s">
        <v>6151</v>
      </c>
      <c r="AF2283" s="3" t="s">
        <v>154</v>
      </c>
      <c r="AG2283" s="3" t="s">
        <v>154</v>
      </c>
      <c r="AH2283" s="3" t="s">
        <v>6478</v>
      </c>
      <c r="AI2283" s="3" t="s">
        <v>6482</v>
      </c>
      <c r="AJ2283" s="3" t="s">
        <v>6489</v>
      </c>
    </row>
    <row r="2284" spans="1:36" ht="15">
      <c r="A2284" s="10">
        <v>2387</v>
      </c>
      <c r="B2284" t="str">
        <f>IF(K2284="总计","",INDEX(主数据!A:AD,MATCH(J2284,主数据!A:A,0),9))</f>
        <v>华中大区公司</v>
      </c>
      <c r="C2284" t="str">
        <f>IF(K2284="","",INDEX(主数据!A:AD,MATCH(J2284,主数据!A:A,0),11))</f>
        <v>武汉北区</v>
      </c>
      <c r="D2284" t="str">
        <f t="shared" si="140"/>
        <v>ZZ17委托停车费（固定）标准方式96.00</v>
      </c>
      <c r="E2284" s="13" t="str">
        <f t="shared" si="142"/>
        <v>96.00</v>
      </c>
      <c r="F2284" s="13" t="str">
        <f>IF(E2284="","",IFERROR(IF(IF(K2284="","",INDEX(收费标合同信息维护!A:Q,MATCH(D2284,收费标合同信息维护!J:J,0),10))=D2284,"有","无"),"无"))</f>
        <v>无</v>
      </c>
      <c r="G2284" s="13" t="str">
        <f t="shared" si="141"/>
        <v/>
      </c>
      <c r="H2284" s="13" t="str">
        <f t="shared" si="143"/>
        <v/>
      </c>
      <c r="I2284" s="13" t="str">
        <f>IF(G2284="","",IFERROR(IF(IF(K2284="","",INDEX(收费标合同信息维护!A:Q,MATCH(G2284,收费标合同信息维护!M:M,0),13))=G2284,"有","无"),"无"))</f>
        <v/>
      </c>
      <c r="J2284" s="3" t="s">
        <v>3503</v>
      </c>
      <c r="K2284" s="3" t="s">
        <v>11375</v>
      </c>
      <c r="L2284" s="3" t="s">
        <v>7341</v>
      </c>
      <c r="M2284" s="3" t="s">
        <v>7342</v>
      </c>
      <c r="N2284" s="3" t="s">
        <v>6477</v>
      </c>
      <c r="O2284" s="3" t="s">
        <v>6597</v>
      </c>
      <c r="P2284" s="3" t="s">
        <v>11404</v>
      </c>
      <c r="Q2284" s="3" t="s">
        <v>11405</v>
      </c>
      <c r="R2284" s="3" t="s">
        <v>6484</v>
      </c>
      <c r="S2284" s="3" t="s">
        <v>6491</v>
      </c>
      <c r="T2284" s="3" t="s">
        <v>7483</v>
      </c>
      <c r="U2284" s="3" t="s">
        <v>6716</v>
      </c>
      <c r="V2284" s="3" t="s">
        <v>10673</v>
      </c>
      <c r="W2284" s="3" t="s">
        <v>154</v>
      </c>
      <c r="X2284" s="3" t="s">
        <v>154</v>
      </c>
      <c r="Y2284" s="3" t="s">
        <v>154</v>
      </c>
      <c r="Z2284" s="3" t="s">
        <v>154</v>
      </c>
      <c r="AA2284" s="3" t="s">
        <v>154</v>
      </c>
      <c r="AB2284" s="3" t="s">
        <v>154</v>
      </c>
      <c r="AC2284" s="3" t="s">
        <v>154</v>
      </c>
      <c r="AD2284" s="3" t="s">
        <v>6151</v>
      </c>
      <c r="AE2284" s="3" t="s">
        <v>6151</v>
      </c>
      <c r="AF2284" s="3" t="s">
        <v>154</v>
      </c>
      <c r="AG2284" s="3" t="s">
        <v>154</v>
      </c>
      <c r="AH2284" s="3" t="s">
        <v>6478</v>
      </c>
      <c r="AI2284" s="3" t="s">
        <v>6482</v>
      </c>
      <c r="AJ2284" s="3" t="s">
        <v>9689</v>
      </c>
    </row>
    <row r="2285" spans="1:36" ht="30">
      <c r="A2285" s="10">
        <v>2388</v>
      </c>
      <c r="B2285" t="str">
        <f>IF(K2285="总计","",INDEX(主数据!A:AD,MATCH(J2285,主数据!A:A,0),9))</f>
        <v>华中大区公司</v>
      </c>
      <c r="C2285" t="str">
        <f>IF(K2285="","",INDEX(主数据!A:AD,MATCH(J2285,主数据!A:A,0),11))</f>
        <v>武汉北区</v>
      </c>
      <c r="D2285" t="str">
        <f t="shared" si="140"/>
        <v>ZZ17委托停车管理费（固定）标准方式96.00</v>
      </c>
      <c r="E2285" s="13" t="str">
        <f t="shared" si="142"/>
        <v>96.00</v>
      </c>
      <c r="F2285" s="13" t="str">
        <f>IF(E2285="","",IFERROR(IF(IF(K2285="","",INDEX(收费标合同信息维护!A:Q,MATCH(D2285,收费标合同信息维护!J:J,0),10))=D2285,"有","无"),"无"))</f>
        <v>无</v>
      </c>
      <c r="G2285" s="13" t="str">
        <f t="shared" si="141"/>
        <v/>
      </c>
      <c r="H2285" s="13" t="str">
        <f t="shared" si="143"/>
        <v/>
      </c>
      <c r="I2285" s="13" t="str">
        <f>IF(G2285="","",IFERROR(IF(IF(K2285="","",INDEX(收费标合同信息维护!A:Q,MATCH(G2285,收费标合同信息维护!M:M,0),13))=G2285,"有","无"),"无"))</f>
        <v/>
      </c>
      <c r="J2285" s="3" t="s">
        <v>3503</v>
      </c>
      <c r="K2285" s="3" t="s">
        <v>11375</v>
      </c>
      <c r="L2285" s="3" t="s">
        <v>6811</v>
      </c>
      <c r="M2285" s="3" t="s">
        <v>6812</v>
      </c>
      <c r="N2285" s="3" t="s">
        <v>6477</v>
      </c>
      <c r="O2285" s="3" t="s">
        <v>6597</v>
      </c>
      <c r="P2285" s="3" t="s">
        <v>11406</v>
      </c>
      <c r="Q2285" s="3" t="s">
        <v>11407</v>
      </c>
      <c r="R2285" s="3" t="s">
        <v>6484</v>
      </c>
      <c r="S2285" s="3" t="s">
        <v>6491</v>
      </c>
      <c r="T2285" s="3" t="s">
        <v>7483</v>
      </c>
      <c r="U2285" s="3" t="s">
        <v>6716</v>
      </c>
      <c r="V2285" s="3" t="s">
        <v>10673</v>
      </c>
      <c r="W2285" s="3" t="s">
        <v>154</v>
      </c>
      <c r="X2285" s="3" t="s">
        <v>154</v>
      </c>
      <c r="Y2285" s="3" t="s">
        <v>154</v>
      </c>
      <c r="Z2285" s="3" t="s">
        <v>154</v>
      </c>
      <c r="AA2285" s="3" t="s">
        <v>154</v>
      </c>
      <c r="AB2285" s="3" t="s">
        <v>154</v>
      </c>
      <c r="AC2285" s="3" t="s">
        <v>154</v>
      </c>
      <c r="AD2285" s="3" t="s">
        <v>6151</v>
      </c>
      <c r="AE2285" s="3" t="s">
        <v>6151</v>
      </c>
      <c r="AF2285" s="3" t="s">
        <v>154</v>
      </c>
      <c r="AG2285" s="3" t="s">
        <v>154</v>
      </c>
      <c r="AH2285" s="3" t="s">
        <v>6478</v>
      </c>
      <c r="AI2285" s="3" t="s">
        <v>6482</v>
      </c>
      <c r="AJ2285" s="3" t="s">
        <v>6259</v>
      </c>
    </row>
    <row r="2286" spans="1:36" ht="30">
      <c r="A2286" s="10">
        <v>2389</v>
      </c>
      <c r="B2286" t="str">
        <f>IF(K2286="总计","",INDEX(主数据!A:AD,MATCH(J2286,主数据!A:A,0),9))</f>
        <v>华中大区公司</v>
      </c>
      <c r="C2286" t="str">
        <f>IF(K2286="","",INDEX(主数据!A:AD,MATCH(J2286,主数据!A:A,0),11))</f>
        <v>武汉北区</v>
      </c>
      <c r="D2286" t="str">
        <f t="shared" si="140"/>
        <v>ZZ17小业主委托停车管理费（固定）标准方式96.00</v>
      </c>
      <c r="E2286" s="13" t="str">
        <f t="shared" si="142"/>
        <v>96.00</v>
      </c>
      <c r="F2286" s="13" t="str">
        <f>IF(E2286="","",IFERROR(IF(IF(K2286="","",INDEX(收费标合同信息维护!A:Q,MATCH(D2286,收费标合同信息维护!J:J,0),10))=D2286,"有","无"),"无"))</f>
        <v>无</v>
      </c>
      <c r="G2286" s="13" t="str">
        <f t="shared" si="141"/>
        <v/>
      </c>
      <c r="H2286" s="13" t="str">
        <f t="shared" si="143"/>
        <v/>
      </c>
      <c r="I2286" s="13" t="str">
        <f>IF(G2286="","",IFERROR(IF(IF(K2286="","",INDEX(收费标合同信息维护!A:Q,MATCH(G2286,收费标合同信息维护!M:M,0),13))=G2286,"有","无"),"无"))</f>
        <v/>
      </c>
      <c r="J2286" s="3" t="s">
        <v>3503</v>
      </c>
      <c r="K2286" s="3" t="s">
        <v>11375</v>
      </c>
      <c r="L2286" s="3" t="s">
        <v>7013</v>
      </c>
      <c r="M2286" s="3" t="s">
        <v>7014</v>
      </c>
      <c r="N2286" s="3" t="s">
        <v>6477</v>
      </c>
      <c r="O2286" s="3" t="s">
        <v>6478</v>
      </c>
      <c r="P2286" s="3" t="s">
        <v>11408</v>
      </c>
      <c r="Q2286" s="3" t="s">
        <v>11409</v>
      </c>
      <c r="R2286" s="3" t="s">
        <v>6484</v>
      </c>
      <c r="S2286" s="3" t="s">
        <v>6491</v>
      </c>
      <c r="T2286" s="3" t="s">
        <v>7483</v>
      </c>
      <c r="U2286" s="3" t="s">
        <v>154</v>
      </c>
      <c r="V2286" s="3" t="s">
        <v>10673</v>
      </c>
      <c r="W2286" s="3" t="s">
        <v>154</v>
      </c>
      <c r="X2286" s="3" t="s">
        <v>154</v>
      </c>
      <c r="Y2286" s="3" t="s">
        <v>154</v>
      </c>
      <c r="Z2286" s="3" t="s">
        <v>154</v>
      </c>
      <c r="AA2286" s="3" t="s">
        <v>154</v>
      </c>
      <c r="AB2286" s="3" t="s">
        <v>154</v>
      </c>
      <c r="AC2286" s="3" t="s">
        <v>154</v>
      </c>
      <c r="AD2286" s="3" t="s">
        <v>6151</v>
      </c>
      <c r="AE2286" s="3" t="s">
        <v>6151</v>
      </c>
      <c r="AF2286" s="3" t="s">
        <v>6040</v>
      </c>
      <c r="AG2286" s="3" t="s">
        <v>154</v>
      </c>
      <c r="AH2286" s="3" t="s">
        <v>6478</v>
      </c>
      <c r="AI2286" s="3" t="s">
        <v>6482</v>
      </c>
      <c r="AJ2286" s="3" t="s">
        <v>6402</v>
      </c>
    </row>
    <row r="2287" spans="1:36" ht="30">
      <c r="A2287" s="10">
        <v>2390</v>
      </c>
      <c r="B2287" t="str">
        <f>IF(K2287="总计","",INDEX(主数据!A:AD,MATCH(J2287,主数据!A:A,0),9))</f>
        <v>华中大区公司</v>
      </c>
      <c r="C2287" t="str">
        <f>IF(K2287="","",INDEX(主数据!A:AD,MATCH(J2287,主数据!A:A,0),11))</f>
        <v>武汉北区</v>
      </c>
      <c r="D2287" t="str">
        <f t="shared" si="140"/>
        <v>ZZ17小业主委托停车管理费（固定）定额</v>
      </c>
      <c r="E2287" s="13" t="str">
        <f t="shared" si="142"/>
        <v/>
      </c>
      <c r="F2287" s="13" t="str">
        <f>IF(E2287="","",IFERROR(IF(IF(K2287="","",INDEX(收费标合同信息维护!A:Q,MATCH(D2287,收费标合同信息维护!J:J,0),10))=D2287,"有","无"),"无"))</f>
        <v/>
      </c>
      <c r="G2287" s="13" t="str">
        <f t="shared" si="141"/>
        <v>ZZ17小业主委托停车管理费（固定）定额96.00</v>
      </c>
      <c r="H2287" s="13" t="str">
        <f t="shared" si="143"/>
        <v>96.00</v>
      </c>
      <c r="I2287" s="13" t="str">
        <f>IF(G2287="","",IFERROR(IF(IF(K2287="","",INDEX(收费标合同信息维护!A:Q,MATCH(G2287,收费标合同信息维护!M:M,0),13))=G2287,"有","无"),"无"))</f>
        <v>无</v>
      </c>
      <c r="J2287" s="3" t="s">
        <v>3503</v>
      </c>
      <c r="K2287" s="3" t="s">
        <v>11375</v>
      </c>
      <c r="L2287" s="3" t="s">
        <v>7013</v>
      </c>
      <c r="M2287" s="3" t="s">
        <v>7014</v>
      </c>
      <c r="N2287" s="3" t="s">
        <v>6477</v>
      </c>
      <c r="O2287" s="3" t="s">
        <v>6478</v>
      </c>
      <c r="P2287" s="3" t="s">
        <v>11410</v>
      </c>
      <c r="Q2287" s="3" t="s">
        <v>11411</v>
      </c>
      <c r="R2287" s="3" t="s">
        <v>6490</v>
      </c>
      <c r="S2287" s="3" t="s">
        <v>6491</v>
      </c>
      <c r="T2287" s="3" t="s">
        <v>7483</v>
      </c>
      <c r="U2287" s="3" t="s">
        <v>154</v>
      </c>
      <c r="V2287" s="3" t="s">
        <v>154</v>
      </c>
      <c r="W2287" s="3" t="s">
        <v>10673</v>
      </c>
      <c r="X2287" s="3" t="s">
        <v>154</v>
      </c>
      <c r="Y2287" s="3" t="s">
        <v>154</v>
      </c>
      <c r="Z2287" s="3" t="s">
        <v>154</v>
      </c>
      <c r="AA2287" s="3" t="s">
        <v>154</v>
      </c>
      <c r="AB2287" s="3" t="s">
        <v>154</v>
      </c>
      <c r="AC2287" s="3" t="s">
        <v>154</v>
      </c>
      <c r="AD2287" s="3" t="s">
        <v>6151</v>
      </c>
      <c r="AE2287" s="3" t="s">
        <v>6151</v>
      </c>
      <c r="AF2287" s="3" t="s">
        <v>6040</v>
      </c>
      <c r="AG2287" s="3" t="s">
        <v>154</v>
      </c>
      <c r="AH2287" s="3" t="s">
        <v>6478</v>
      </c>
      <c r="AI2287" s="3" t="s">
        <v>6482</v>
      </c>
      <c r="AJ2287" s="3" t="s">
        <v>23</v>
      </c>
    </row>
    <row r="2288" spans="1:36" ht="15">
      <c r="A2288" s="10">
        <v>2391</v>
      </c>
      <c r="B2288" t="str">
        <f>IF(K2288="总计","",INDEX(主数据!A:AD,MATCH(J2288,主数据!A:A,0),9))</f>
        <v>华中大区公司</v>
      </c>
      <c r="C2288" t="str">
        <f>IF(K2288="","",INDEX(主数据!A:AD,MATCH(J2288,主数据!A:A,0),11))</f>
        <v>南昌西区</v>
      </c>
      <c r="D2288" t="str">
        <f t="shared" si="140"/>
        <v>NC12物业服务费标准方式1.30</v>
      </c>
      <c r="E2288" s="13" t="str">
        <f t="shared" si="142"/>
        <v>1.30</v>
      </c>
      <c r="F2288" s="13" t="str">
        <f>IF(E2288="","",IFERROR(IF(IF(K2288="","",INDEX(收费标合同信息维护!A:Q,MATCH(D2288,收费标合同信息维护!J:J,0),10))=D2288,"有","无"),"无"))</f>
        <v>无</v>
      </c>
      <c r="G2288" s="13" t="str">
        <f t="shared" si="141"/>
        <v/>
      </c>
      <c r="H2288" s="13" t="str">
        <f t="shared" si="143"/>
        <v/>
      </c>
      <c r="I2288" s="13" t="str">
        <f>IF(G2288="","",IFERROR(IF(IF(K2288="","",INDEX(收费标合同信息维护!A:Q,MATCH(G2288,收费标合同信息维护!M:M,0),13))=G2288,"有","无"),"无"))</f>
        <v/>
      </c>
      <c r="J2288" s="3" t="s">
        <v>2772</v>
      </c>
      <c r="K2288" s="3" t="s">
        <v>11412</v>
      </c>
      <c r="L2288" s="3" t="s">
        <v>6025</v>
      </c>
      <c r="M2288" s="3" t="s">
        <v>6026</v>
      </c>
      <c r="N2288" s="3" t="s">
        <v>6477</v>
      </c>
      <c r="O2288" s="3" t="s">
        <v>6478</v>
      </c>
      <c r="P2288" s="3" t="s">
        <v>11413</v>
      </c>
      <c r="Q2288" s="3" t="s">
        <v>11414</v>
      </c>
      <c r="R2288" s="3" t="s">
        <v>6484</v>
      </c>
      <c r="S2288" s="3" t="s">
        <v>6491</v>
      </c>
      <c r="T2288" s="3" t="s">
        <v>6493</v>
      </c>
      <c r="U2288" s="3" t="s">
        <v>154</v>
      </c>
      <c r="V2288" s="3" t="s">
        <v>6611</v>
      </c>
      <c r="W2288" s="3" t="s">
        <v>154</v>
      </c>
      <c r="X2288" s="3" t="s">
        <v>154</v>
      </c>
      <c r="Y2288" s="3" t="s">
        <v>154</v>
      </c>
      <c r="Z2288" s="3" t="s">
        <v>154</v>
      </c>
      <c r="AA2288" s="3" t="s">
        <v>154</v>
      </c>
      <c r="AB2288" s="3" t="s">
        <v>154</v>
      </c>
      <c r="AC2288" s="3" t="s">
        <v>154</v>
      </c>
      <c r="AD2288" s="3" t="s">
        <v>6151</v>
      </c>
      <c r="AE2288" s="3" t="s">
        <v>6151</v>
      </c>
      <c r="AF2288" s="3" t="s">
        <v>154</v>
      </c>
      <c r="AG2288" s="3" t="s">
        <v>154</v>
      </c>
      <c r="AH2288" s="3" t="s">
        <v>6478</v>
      </c>
      <c r="AI2288" s="3" t="s">
        <v>6482</v>
      </c>
      <c r="AJ2288" s="3" t="s">
        <v>11415</v>
      </c>
    </row>
    <row r="2289" spans="1:36" ht="15">
      <c r="A2289" s="10">
        <v>2392</v>
      </c>
      <c r="B2289" t="str">
        <f>IF(K2289="总计","",INDEX(主数据!A:AD,MATCH(J2289,主数据!A:A,0),9))</f>
        <v>华中大区公司</v>
      </c>
      <c r="C2289" t="str">
        <f>IF(K2289="","",INDEX(主数据!A:AD,MATCH(J2289,主数据!A:A,0),11))</f>
        <v>南昌西区</v>
      </c>
      <c r="D2289" t="str">
        <f t="shared" si="140"/>
        <v>NC12物业服务费标准方式2.50</v>
      </c>
      <c r="E2289" s="13" t="str">
        <f t="shared" si="142"/>
        <v>2.50</v>
      </c>
      <c r="F2289" s="13" t="str">
        <f>IF(E2289="","",IFERROR(IF(IF(K2289="","",INDEX(收费标合同信息维护!A:Q,MATCH(D2289,收费标合同信息维护!J:J,0),10))=D2289,"有","无"),"无"))</f>
        <v>无</v>
      </c>
      <c r="G2289" s="13" t="str">
        <f t="shared" si="141"/>
        <v/>
      </c>
      <c r="H2289" s="13" t="str">
        <f t="shared" si="143"/>
        <v/>
      </c>
      <c r="I2289" s="13" t="str">
        <f>IF(G2289="","",IFERROR(IF(IF(K2289="","",INDEX(收费标合同信息维护!A:Q,MATCH(G2289,收费标合同信息维护!M:M,0),13))=G2289,"有","无"),"无"))</f>
        <v/>
      </c>
      <c r="J2289" s="3" t="s">
        <v>2772</v>
      </c>
      <c r="K2289" s="3" t="s">
        <v>11412</v>
      </c>
      <c r="L2289" s="3" t="s">
        <v>6025</v>
      </c>
      <c r="M2289" s="3" t="s">
        <v>6026</v>
      </c>
      <c r="N2289" s="3" t="s">
        <v>6477</v>
      </c>
      <c r="O2289" s="3" t="s">
        <v>6478</v>
      </c>
      <c r="P2289" s="3" t="s">
        <v>11416</v>
      </c>
      <c r="Q2289" s="3" t="s">
        <v>11417</v>
      </c>
      <c r="R2289" s="3" t="s">
        <v>6484</v>
      </c>
      <c r="S2289" s="3" t="s">
        <v>6491</v>
      </c>
      <c r="T2289" s="3" t="s">
        <v>6493</v>
      </c>
      <c r="U2289" s="3" t="s">
        <v>154</v>
      </c>
      <c r="V2289" s="3" t="s">
        <v>6675</v>
      </c>
      <c r="W2289" s="3" t="s">
        <v>154</v>
      </c>
      <c r="X2289" s="3" t="s">
        <v>154</v>
      </c>
      <c r="Y2289" s="3" t="s">
        <v>154</v>
      </c>
      <c r="Z2289" s="3" t="s">
        <v>154</v>
      </c>
      <c r="AA2289" s="3" t="s">
        <v>154</v>
      </c>
      <c r="AB2289" s="3" t="s">
        <v>154</v>
      </c>
      <c r="AC2289" s="3" t="s">
        <v>154</v>
      </c>
      <c r="AD2289" s="3" t="s">
        <v>6151</v>
      </c>
      <c r="AE2289" s="3" t="s">
        <v>6151</v>
      </c>
      <c r="AF2289" s="3" t="s">
        <v>154</v>
      </c>
      <c r="AG2289" s="3" t="s">
        <v>154</v>
      </c>
      <c r="AH2289" s="3" t="s">
        <v>6478</v>
      </c>
      <c r="AI2289" s="3" t="s">
        <v>6482</v>
      </c>
      <c r="AJ2289" s="3" t="s">
        <v>6064</v>
      </c>
    </row>
    <row r="2290" spans="1:36" ht="30">
      <c r="A2290" s="10">
        <v>2393</v>
      </c>
      <c r="B2290" t="str">
        <f>IF(K2290="总计","",INDEX(主数据!A:AD,MATCH(J2290,主数据!A:A,0),9))</f>
        <v>华中大区公司</v>
      </c>
      <c r="C2290" t="str">
        <f>IF(K2290="","",INDEX(主数据!A:AD,MATCH(J2290,主数据!A:A,0),11))</f>
        <v>南昌西区</v>
      </c>
      <c r="D2290" t="str">
        <f t="shared" si="140"/>
        <v>NC12物业服务费标准方式0.90</v>
      </c>
      <c r="E2290" s="13" t="str">
        <f t="shared" si="142"/>
        <v>0.90</v>
      </c>
      <c r="F2290" s="13" t="str">
        <f>IF(E2290="","",IFERROR(IF(IF(K2290="","",INDEX(收费标合同信息维护!A:Q,MATCH(D2290,收费标合同信息维护!J:J,0),10))=D2290,"有","无"),"无"))</f>
        <v>无</v>
      </c>
      <c r="G2290" s="13" t="str">
        <f t="shared" si="141"/>
        <v/>
      </c>
      <c r="H2290" s="13" t="str">
        <f t="shared" si="143"/>
        <v/>
      </c>
      <c r="I2290" s="13" t="str">
        <f>IF(G2290="","",IFERROR(IF(IF(K2290="","",INDEX(收费标合同信息维护!A:Q,MATCH(G2290,收费标合同信息维护!M:M,0),13))=G2290,"有","无"),"无"))</f>
        <v/>
      </c>
      <c r="J2290" s="3" t="s">
        <v>2772</v>
      </c>
      <c r="K2290" s="3" t="s">
        <v>11412</v>
      </c>
      <c r="L2290" s="3" t="s">
        <v>6025</v>
      </c>
      <c r="M2290" s="3" t="s">
        <v>6026</v>
      </c>
      <c r="N2290" s="3" t="s">
        <v>6477</v>
      </c>
      <c r="O2290" s="3" t="s">
        <v>6478</v>
      </c>
      <c r="P2290" s="3" t="s">
        <v>11418</v>
      </c>
      <c r="Q2290" s="3" t="s">
        <v>11419</v>
      </c>
      <c r="R2290" s="3" t="s">
        <v>6484</v>
      </c>
      <c r="S2290" s="3" t="s">
        <v>6491</v>
      </c>
      <c r="T2290" s="3" t="s">
        <v>6493</v>
      </c>
      <c r="U2290" s="3" t="s">
        <v>154</v>
      </c>
      <c r="V2290" s="3" t="s">
        <v>6979</v>
      </c>
      <c r="W2290" s="3" t="s">
        <v>154</v>
      </c>
      <c r="X2290" s="3" t="s">
        <v>154</v>
      </c>
      <c r="Y2290" s="3" t="s">
        <v>154</v>
      </c>
      <c r="Z2290" s="3" t="s">
        <v>154</v>
      </c>
      <c r="AA2290" s="3" t="s">
        <v>154</v>
      </c>
      <c r="AB2290" s="3" t="s">
        <v>154</v>
      </c>
      <c r="AC2290" s="3" t="s">
        <v>154</v>
      </c>
      <c r="AD2290" s="3" t="s">
        <v>6151</v>
      </c>
      <c r="AE2290" s="3" t="s">
        <v>6151</v>
      </c>
      <c r="AF2290" s="3" t="s">
        <v>154</v>
      </c>
      <c r="AG2290" s="3" t="s">
        <v>154</v>
      </c>
      <c r="AH2290" s="3" t="s">
        <v>6478</v>
      </c>
      <c r="AI2290" s="3" t="s">
        <v>6482</v>
      </c>
      <c r="AJ2290" s="3" t="s">
        <v>6034</v>
      </c>
    </row>
    <row r="2291" spans="1:36" ht="30">
      <c r="A2291" s="10">
        <v>2394</v>
      </c>
      <c r="B2291" t="str">
        <f>IF(K2291="总计","",INDEX(主数据!A:AD,MATCH(J2291,主数据!A:A,0),9))</f>
        <v>华中大区公司</v>
      </c>
      <c r="C2291" t="str">
        <f>IF(K2291="","",INDEX(主数据!A:AD,MATCH(J2291,主数据!A:A,0),11))</f>
        <v>南昌西区</v>
      </c>
      <c r="D2291" t="str">
        <f t="shared" si="140"/>
        <v>NC12物业服务费标准方式0.65</v>
      </c>
      <c r="E2291" s="13" t="str">
        <f t="shared" si="142"/>
        <v>0.65</v>
      </c>
      <c r="F2291" s="13" t="str">
        <f>IF(E2291="","",IFERROR(IF(IF(K2291="","",INDEX(收费标合同信息维护!A:Q,MATCH(D2291,收费标合同信息维护!J:J,0),10))=D2291,"有","无"),"无"))</f>
        <v>无</v>
      </c>
      <c r="G2291" s="13" t="str">
        <f t="shared" si="141"/>
        <v/>
      </c>
      <c r="H2291" s="13" t="str">
        <f t="shared" si="143"/>
        <v/>
      </c>
      <c r="I2291" s="13" t="str">
        <f>IF(G2291="","",IFERROR(IF(IF(K2291="","",INDEX(收费标合同信息维护!A:Q,MATCH(G2291,收费标合同信息维护!M:M,0),13))=G2291,"有","无"),"无"))</f>
        <v/>
      </c>
      <c r="J2291" s="3" t="s">
        <v>2772</v>
      </c>
      <c r="K2291" s="3" t="s">
        <v>11412</v>
      </c>
      <c r="L2291" s="3" t="s">
        <v>6025</v>
      </c>
      <c r="M2291" s="3" t="s">
        <v>6026</v>
      </c>
      <c r="N2291" s="3" t="s">
        <v>6477</v>
      </c>
      <c r="O2291" s="3" t="s">
        <v>6478</v>
      </c>
      <c r="P2291" s="3" t="s">
        <v>11420</v>
      </c>
      <c r="Q2291" s="3" t="s">
        <v>11421</v>
      </c>
      <c r="R2291" s="3" t="s">
        <v>6484</v>
      </c>
      <c r="S2291" s="3" t="s">
        <v>6491</v>
      </c>
      <c r="T2291" s="3" t="s">
        <v>6493</v>
      </c>
      <c r="U2291" s="3" t="s">
        <v>154</v>
      </c>
      <c r="V2291" s="3" t="s">
        <v>8778</v>
      </c>
      <c r="W2291" s="3" t="s">
        <v>154</v>
      </c>
      <c r="X2291" s="3" t="s">
        <v>154</v>
      </c>
      <c r="Y2291" s="3" t="s">
        <v>154</v>
      </c>
      <c r="Z2291" s="3" t="s">
        <v>154</v>
      </c>
      <c r="AA2291" s="3" t="s">
        <v>154</v>
      </c>
      <c r="AB2291" s="3" t="s">
        <v>154</v>
      </c>
      <c r="AC2291" s="3" t="s">
        <v>154</v>
      </c>
      <c r="AD2291" s="3" t="s">
        <v>6151</v>
      </c>
      <c r="AE2291" s="3" t="s">
        <v>6151</v>
      </c>
      <c r="AF2291" s="3" t="s">
        <v>154</v>
      </c>
      <c r="AG2291" s="3" t="s">
        <v>154</v>
      </c>
      <c r="AH2291" s="3" t="s">
        <v>6478</v>
      </c>
      <c r="AI2291" s="3" t="s">
        <v>6482</v>
      </c>
      <c r="AJ2291" s="3" t="s">
        <v>6033</v>
      </c>
    </row>
    <row r="2292" spans="1:36" ht="30">
      <c r="A2292" s="10">
        <v>2395</v>
      </c>
      <c r="B2292" t="str">
        <f>IF(K2292="总计","",INDEX(主数据!A:AD,MATCH(J2292,主数据!A:A,0),9))</f>
        <v>华中大区公司</v>
      </c>
      <c r="C2292" t="str">
        <f>IF(K2292="","",INDEX(主数据!A:AD,MATCH(J2292,主数据!A:A,0),11))</f>
        <v>南昌西区</v>
      </c>
      <c r="D2292" t="str">
        <f t="shared" si="140"/>
        <v>NC12小业主委托停车管理费（固定）定额</v>
      </c>
      <c r="E2292" s="13" t="str">
        <f t="shared" si="142"/>
        <v/>
      </c>
      <c r="F2292" s="13" t="str">
        <f>IF(E2292="","",IFERROR(IF(IF(K2292="","",INDEX(收费标合同信息维护!A:Q,MATCH(D2292,收费标合同信息维护!J:J,0),10))=D2292,"有","无"),"无"))</f>
        <v/>
      </c>
      <c r="G2292" s="13" t="str">
        <f t="shared" si="141"/>
        <v>NC12小业主委托停车管理费（固定）定额50.00</v>
      </c>
      <c r="H2292" s="13" t="str">
        <f t="shared" si="143"/>
        <v>50.00</v>
      </c>
      <c r="I2292" s="13" t="str">
        <f>IF(G2292="","",IFERROR(IF(IF(K2292="","",INDEX(收费标合同信息维护!A:Q,MATCH(G2292,收费标合同信息维护!M:M,0),13))=G2292,"有","无"),"无"))</f>
        <v>无</v>
      </c>
      <c r="J2292" s="3" t="s">
        <v>2772</v>
      </c>
      <c r="K2292" s="3" t="s">
        <v>11412</v>
      </c>
      <c r="L2292" s="3" t="s">
        <v>7013</v>
      </c>
      <c r="M2292" s="3" t="s">
        <v>7014</v>
      </c>
      <c r="N2292" s="3" t="s">
        <v>6477</v>
      </c>
      <c r="O2292" s="3" t="s">
        <v>6478</v>
      </c>
      <c r="P2292" s="3" t="s">
        <v>11422</v>
      </c>
      <c r="Q2292" s="3" t="s">
        <v>11423</v>
      </c>
      <c r="R2292" s="3" t="s">
        <v>6490</v>
      </c>
      <c r="S2292" s="3" t="s">
        <v>6491</v>
      </c>
      <c r="T2292" s="3" t="s">
        <v>6936</v>
      </c>
      <c r="U2292" s="3" t="s">
        <v>154</v>
      </c>
      <c r="V2292" s="3" t="s">
        <v>154</v>
      </c>
      <c r="W2292" s="3" t="s">
        <v>6712</v>
      </c>
      <c r="X2292" s="3" t="s">
        <v>154</v>
      </c>
      <c r="Y2292" s="3" t="s">
        <v>154</v>
      </c>
      <c r="Z2292" s="3" t="s">
        <v>154</v>
      </c>
      <c r="AA2292" s="3" t="s">
        <v>154</v>
      </c>
      <c r="AB2292" s="3" t="s">
        <v>154</v>
      </c>
      <c r="AC2292" s="3" t="s">
        <v>154</v>
      </c>
      <c r="AD2292" s="3" t="s">
        <v>6151</v>
      </c>
      <c r="AE2292" s="3" t="s">
        <v>6151</v>
      </c>
      <c r="AF2292" s="3" t="s">
        <v>154</v>
      </c>
      <c r="AG2292" s="3" t="s">
        <v>154</v>
      </c>
      <c r="AH2292" s="3" t="s">
        <v>6478</v>
      </c>
      <c r="AI2292" s="3" t="s">
        <v>6482</v>
      </c>
      <c r="AJ2292" s="3" t="s">
        <v>6089</v>
      </c>
    </row>
    <row r="2293" spans="1:36" ht="15">
      <c r="A2293" s="10">
        <v>2396</v>
      </c>
      <c r="B2293" t="str">
        <f>IF(K2293="总计","",INDEX(主数据!A:AD,MATCH(J2293,主数据!A:A,0),9))</f>
        <v>华中大区公司</v>
      </c>
      <c r="C2293" t="str">
        <f>IF(K2293="","",INDEX(主数据!A:AD,MATCH(J2293,主数据!A:A,0),11))</f>
        <v>南昌西区</v>
      </c>
      <c r="D2293" t="str">
        <f t="shared" si="140"/>
        <v>NC12电费标准方式1.10</v>
      </c>
      <c r="E2293" s="13" t="str">
        <f t="shared" si="142"/>
        <v>1.10</v>
      </c>
      <c r="F2293" s="13" t="str">
        <f>IF(E2293="","",IFERROR(IF(IF(K2293="","",INDEX(收费标合同信息维护!A:Q,MATCH(D2293,收费标合同信息维护!J:J,0),10))=D2293,"有","无"),"无"))</f>
        <v>无</v>
      </c>
      <c r="G2293" s="13" t="str">
        <f t="shared" si="141"/>
        <v/>
      </c>
      <c r="H2293" s="13" t="str">
        <f t="shared" si="143"/>
        <v/>
      </c>
      <c r="I2293" s="13" t="str">
        <f>IF(G2293="","",IFERROR(IF(IF(K2293="","",INDEX(收费标合同信息维护!A:Q,MATCH(G2293,收费标合同信息维护!M:M,0),13))=G2293,"有","无"),"无"))</f>
        <v/>
      </c>
      <c r="J2293" s="3" t="s">
        <v>2772</v>
      </c>
      <c r="K2293" s="3" t="s">
        <v>11412</v>
      </c>
      <c r="L2293" s="3" t="s">
        <v>6601</v>
      </c>
      <c r="M2293" s="3" t="s">
        <v>6602</v>
      </c>
      <c r="N2293" s="3" t="s">
        <v>6603</v>
      </c>
      <c r="O2293" s="3" t="s">
        <v>6478</v>
      </c>
      <c r="P2293" s="3" t="s">
        <v>11424</v>
      </c>
      <c r="Q2293" s="3" t="s">
        <v>11425</v>
      </c>
      <c r="R2293" s="3" t="s">
        <v>6484</v>
      </c>
      <c r="S2293" s="3" t="s">
        <v>6491</v>
      </c>
      <c r="T2293" s="3" t="s">
        <v>6704</v>
      </c>
      <c r="U2293" s="3" t="s">
        <v>154</v>
      </c>
      <c r="V2293" s="3" t="s">
        <v>6488</v>
      </c>
      <c r="W2293" s="3" t="s">
        <v>154</v>
      </c>
      <c r="X2293" s="3" t="s">
        <v>154</v>
      </c>
      <c r="Y2293" s="3" t="s">
        <v>154</v>
      </c>
      <c r="Z2293" s="3" t="s">
        <v>154</v>
      </c>
      <c r="AA2293" s="3" t="s">
        <v>154</v>
      </c>
      <c r="AB2293" s="3" t="s">
        <v>154</v>
      </c>
      <c r="AC2293" s="3" t="s">
        <v>154</v>
      </c>
      <c r="AD2293" s="3" t="s">
        <v>6151</v>
      </c>
      <c r="AE2293" s="3" t="s">
        <v>6151</v>
      </c>
      <c r="AF2293" s="3" t="s">
        <v>154</v>
      </c>
      <c r="AG2293" s="3" t="s">
        <v>154</v>
      </c>
      <c r="AH2293" s="3" t="s">
        <v>6478</v>
      </c>
      <c r="AI2293" s="3" t="s">
        <v>6482</v>
      </c>
      <c r="AJ2293" s="3" t="s">
        <v>6489</v>
      </c>
    </row>
    <row r="2294" spans="1:36" ht="15">
      <c r="A2294" s="10">
        <v>2397</v>
      </c>
      <c r="B2294" t="str">
        <f>IF(K2294="总计","",INDEX(主数据!A:AD,MATCH(J2294,主数据!A:A,0),9))</f>
        <v>华中大区公司</v>
      </c>
      <c r="C2294" t="str">
        <f>IF(K2294="","",INDEX(主数据!A:AD,MATCH(J2294,主数据!A:A,0),11))</f>
        <v>南昌西区</v>
      </c>
      <c r="D2294" t="str">
        <f t="shared" si="140"/>
        <v>NC12电费标准方式1.15</v>
      </c>
      <c r="E2294" s="13" t="str">
        <f t="shared" si="142"/>
        <v>1.15</v>
      </c>
      <c r="F2294" s="13" t="str">
        <f>IF(E2294="","",IFERROR(IF(IF(K2294="","",INDEX(收费标合同信息维护!A:Q,MATCH(D2294,收费标合同信息维护!J:J,0),10))=D2294,"有","无"),"无"))</f>
        <v>无</v>
      </c>
      <c r="G2294" s="13" t="str">
        <f t="shared" si="141"/>
        <v/>
      </c>
      <c r="H2294" s="13" t="str">
        <f t="shared" si="143"/>
        <v/>
      </c>
      <c r="I2294" s="13" t="str">
        <f>IF(G2294="","",IFERROR(IF(IF(K2294="","",INDEX(收费标合同信息维护!A:Q,MATCH(G2294,收费标合同信息维护!M:M,0),13))=G2294,"有","无"),"无"))</f>
        <v/>
      </c>
      <c r="J2294" s="3" t="s">
        <v>2772</v>
      </c>
      <c r="K2294" s="3" t="s">
        <v>11412</v>
      </c>
      <c r="L2294" s="3" t="s">
        <v>6601</v>
      </c>
      <c r="M2294" s="3" t="s">
        <v>6602</v>
      </c>
      <c r="N2294" s="3" t="s">
        <v>6603</v>
      </c>
      <c r="O2294" s="3" t="s">
        <v>6478</v>
      </c>
      <c r="P2294" s="3" t="s">
        <v>11426</v>
      </c>
      <c r="Q2294" s="3" t="s">
        <v>11427</v>
      </c>
      <c r="R2294" s="3" t="s">
        <v>6484</v>
      </c>
      <c r="S2294" s="3" t="s">
        <v>6491</v>
      </c>
      <c r="T2294" s="3" t="s">
        <v>6704</v>
      </c>
      <c r="U2294" s="3" t="s">
        <v>154</v>
      </c>
      <c r="V2294" s="3" t="s">
        <v>7929</v>
      </c>
      <c r="W2294" s="3" t="s">
        <v>154</v>
      </c>
      <c r="X2294" s="3" t="s">
        <v>154</v>
      </c>
      <c r="Y2294" s="3" t="s">
        <v>154</v>
      </c>
      <c r="Z2294" s="3" t="s">
        <v>154</v>
      </c>
      <c r="AA2294" s="3" t="s">
        <v>154</v>
      </c>
      <c r="AB2294" s="3" t="s">
        <v>154</v>
      </c>
      <c r="AC2294" s="3" t="s">
        <v>154</v>
      </c>
      <c r="AD2294" s="3" t="s">
        <v>6151</v>
      </c>
      <c r="AE2294" s="3" t="s">
        <v>6151</v>
      </c>
      <c r="AF2294" s="3" t="s">
        <v>154</v>
      </c>
      <c r="AG2294" s="3" t="s">
        <v>154</v>
      </c>
      <c r="AH2294" s="3" t="s">
        <v>6478</v>
      </c>
      <c r="AI2294" s="3" t="s">
        <v>6482</v>
      </c>
      <c r="AJ2294" s="3" t="s">
        <v>6489</v>
      </c>
    </row>
    <row r="2295" spans="1:36" ht="15">
      <c r="A2295" s="10">
        <v>2398</v>
      </c>
      <c r="B2295" t="str">
        <f>IF(K2295="总计","",INDEX(主数据!A:AD,MATCH(J2295,主数据!A:A,0),9))</f>
        <v>华中大区公司</v>
      </c>
      <c r="C2295" t="str">
        <f>IF(K2295="","",INDEX(主数据!A:AD,MATCH(J2295,主数据!A:A,0),11))</f>
        <v>南昌西区</v>
      </c>
      <c r="D2295" t="str">
        <f t="shared" si="140"/>
        <v>NC12电费标准方式1.20</v>
      </c>
      <c r="E2295" s="13" t="str">
        <f t="shared" si="142"/>
        <v>1.20</v>
      </c>
      <c r="F2295" s="13" t="str">
        <f>IF(E2295="","",IFERROR(IF(IF(K2295="","",INDEX(收费标合同信息维护!A:Q,MATCH(D2295,收费标合同信息维护!J:J,0),10))=D2295,"有","无"),"无"))</f>
        <v>无</v>
      </c>
      <c r="G2295" s="13" t="str">
        <f t="shared" si="141"/>
        <v/>
      </c>
      <c r="H2295" s="13" t="str">
        <f t="shared" si="143"/>
        <v/>
      </c>
      <c r="I2295" s="13" t="str">
        <f>IF(G2295="","",IFERROR(IF(IF(K2295="","",INDEX(收费标合同信息维护!A:Q,MATCH(G2295,收费标合同信息维护!M:M,0),13))=G2295,"有","无"),"无"))</f>
        <v/>
      </c>
      <c r="J2295" s="3" t="s">
        <v>2772</v>
      </c>
      <c r="K2295" s="3" t="s">
        <v>11412</v>
      </c>
      <c r="L2295" s="3" t="s">
        <v>6601</v>
      </c>
      <c r="M2295" s="3" t="s">
        <v>6602</v>
      </c>
      <c r="N2295" s="3" t="s">
        <v>6603</v>
      </c>
      <c r="O2295" s="3" t="s">
        <v>6478</v>
      </c>
      <c r="P2295" s="3" t="s">
        <v>11428</v>
      </c>
      <c r="Q2295" s="3" t="s">
        <v>11429</v>
      </c>
      <c r="R2295" s="3" t="s">
        <v>6484</v>
      </c>
      <c r="S2295" s="3" t="s">
        <v>6491</v>
      </c>
      <c r="T2295" s="3" t="s">
        <v>6704</v>
      </c>
      <c r="U2295" s="3" t="s">
        <v>154</v>
      </c>
      <c r="V2295" s="3" t="s">
        <v>6614</v>
      </c>
      <c r="W2295" s="3" t="s">
        <v>154</v>
      </c>
      <c r="X2295" s="3" t="s">
        <v>154</v>
      </c>
      <c r="Y2295" s="3" t="s">
        <v>154</v>
      </c>
      <c r="Z2295" s="3" t="s">
        <v>154</v>
      </c>
      <c r="AA2295" s="3" t="s">
        <v>154</v>
      </c>
      <c r="AB2295" s="3" t="s">
        <v>154</v>
      </c>
      <c r="AC2295" s="3" t="s">
        <v>154</v>
      </c>
      <c r="AD2295" s="3" t="s">
        <v>6151</v>
      </c>
      <c r="AE2295" s="3" t="s">
        <v>6151</v>
      </c>
      <c r="AF2295" s="3" t="s">
        <v>154</v>
      </c>
      <c r="AG2295" s="3" t="s">
        <v>154</v>
      </c>
      <c r="AH2295" s="3" t="s">
        <v>6478</v>
      </c>
      <c r="AI2295" s="3" t="s">
        <v>6482</v>
      </c>
      <c r="AJ2295" s="3" t="s">
        <v>6489</v>
      </c>
    </row>
    <row r="2296" spans="1:36" ht="15">
      <c r="A2296" s="10">
        <v>2399</v>
      </c>
      <c r="B2296" t="str">
        <f>IF(K2296="总计","",INDEX(主数据!A:AD,MATCH(J2296,主数据!A:A,0),9))</f>
        <v>华中大区公司</v>
      </c>
      <c r="C2296" t="str">
        <f>IF(K2296="","",INDEX(主数据!A:AD,MATCH(J2296,主数据!A:A,0),11))</f>
        <v>南昌西区</v>
      </c>
      <c r="D2296" t="str">
        <f t="shared" si="140"/>
        <v>NC12电费标准方式1.30</v>
      </c>
      <c r="E2296" s="13" t="str">
        <f t="shared" si="142"/>
        <v>1.30</v>
      </c>
      <c r="F2296" s="13" t="str">
        <f>IF(E2296="","",IFERROR(IF(IF(K2296="","",INDEX(收费标合同信息维护!A:Q,MATCH(D2296,收费标合同信息维护!J:J,0),10))=D2296,"有","无"),"无"))</f>
        <v>无</v>
      </c>
      <c r="G2296" s="13" t="str">
        <f t="shared" si="141"/>
        <v/>
      </c>
      <c r="H2296" s="13" t="str">
        <f t="shared" si="143"/>
        <v/>
      </c>
      <c r="I2296" s="13" t="str">
        <f>IF(G2296="","",IFERROR(IF(IF(K2296="","",INDEX(收费标合同信息维护!A:Q,MATCH(G2296,收费标合同信息维护!M:M,0),13))=G2296,"有","无"),"无"))</f>
        <v/>
      </c>
      <c r="J2296" s="3" t="s">
        <v>2772</v>
      </c>
      <c r="K2296" s="3" t="s">
        <v>11412</v>
      </c>
      <c r="L2296" s="3" t="s">
        <v>6601</v>
      </c>
      <c r="M2296" s="3" t="s">
        <v>6602</v>
      </c>
      <c r="N2296" s="3" t="s">
        <v>6603</v>
      </c>
      <c r="O2296" s="3" t="s">
        <v>6478</v>
      </c>
      <c r="P2296" s="3" t="s">
        <v>11430</v>
      </c>
      <c r="Q2296" s="3" t="s">
        <v>11431</v>
      </c>
      <c r="R2296" s="3" t="s">
        <v>6484</v>
      </c>
      <c r="S2296" s="3" t="s">
        <v>6491</v>
      </c>
      <c r="T2296" s="3" t="s">
        <v>6704</v>
      </c>
      <c r="U2296" s="3" t="s">
        <v>154</v>
      </c>
      <c r="V2296" s="3" t="s">
        <v>6611</v>
      </c>
      <c r="W2296" s="3" t="s">
        <v>154</v>
      </c>
      <c r="X2296" s="3" t="s">
        <v>154</v>
      </c>
      <c r="Y2296" s="3" t="s">
        <v>154</v>
      </c>
      <c r="Z2296" s="3" t="s">
        <v>154</v>
      </c>
      <c r="AA2296" s="3" t="s">
        <v>154</v>
      </c>
      <c r="AB2296" s="3" t="s">
        <v>154</v>
      </c>
      <c r="AC2296" s="3" t="s">
        <v>154</v>
      </c>
      <c r="AD2296" s="3" t="s">
        <v>6151</v>
      </c>
      <c r="AE2296" s="3" t="s">
        <v>6151</v>
      </c>
      <c r="AF2296" s="3" t="s">
        <v>154</v>
      </c>
      <c r="AG2296" s="3" t="s">
        <v>154</v>
      </c>
      <c r="AH2296" s="3" t="s">
        <v>6478</v>
      </c>
      <c r="AI2296" s="3" t="s">
        <v>6482</v>
      </c>
      <c r="AJ2296" s="3" t="s">
        <v>6489</v>
      </c>
    </row>
    <row r="2297" spans="1:36" ht="15">
      <c r="A2297" s="10">
        <v>2400</v>
      </c>
      <c r="B2297" t="str">
        <f>IF(K2297="总计","",INDEX(主数据!A:AD,MATCH(J2297,主数据!A:A,0),9))</f>
        <v>华中大区公司</v>
      </c>
      <c r="C2297" t="str">
        <f>IF(K2297="","",INDEX(主数据!A:AD,MATCH(J2297,主数据!A:A,0),11))</f>
        <v>南昌西区</v>
      </c>
      <c r="D2297" t="str">
        <f t="shared" si="140"/>
        <v>NC12自来水费（简易征收）标准方式2.38</v>
      </c>
      <c r="E2297" s="13" t="str">
        <f t="shared" si="142"/>
        <v>2.38</v>
      </c>
      <c r="F2297" s="13" t="str">
        <f>IF(E2297="","",IFERROR(IF(IF(K2297="","",INDEX(收费标合同信息维护!A:Q,MATCH(D2297,收费标合同信息维护!J:J,0),10))=D2297,"有","无"),"无"))</f>
        <v>无</v>
      </c>
      <c r="G2297" s="13" t="str">
        <f t="shared" si="141"/>
        <v/>
      </c>
      <c r="H2297" s="13" t="str">
        <f t="shared" si="143"/>
        <v/>
      </c>
      <c r="I2297" s="13" t="str">
        <f>IF(G2297="","",IFERROR(IF(IF(K2297="","",INDEX(收费标合同信息维护!A:Q,MATCH(G2297,收费标合同信息维护!M:M,0),13))=G2297,"有","无"),"无"))</f>
        <v/>
      </c>
      <c r="J2297" s="3" t="s">
        <v>2772</v>
      </c>
      <c r="K2297" s="3" t="s">
        <v>11412</v>
      </c>
      <c r="L2297" s="3" t="s">
        <v>6615</v>
      </c>
      <c r="M2297" s="3" t="s">
        <v>6616</v>
      </c>
      <c r="N2297" s="3" t="s">
        <v>6603</v>
      </c>
      <c r="O2297" s="3" t="s">
        <v>6478</v>
      </c>
      <c r="P2297" s="3" t="s">
        <v>11432</v>
      </c>
      <c r="Q2297" s="3" t="s">
        <v>11433</v>
      </c>
      <c r="R2297" s="3" t="s">
        <v>6484</v>
      </c>
      <c r="S2297" s="3" t="s">
        <v>6491</v>
      </c>
      <c r="T2297" s="3" t="s">
        <v>6704</v>
      </c>
      <c r="U2297" s="3" t="s">
        <v>6578</v>
      </c>
      <c r="V2297" s="3" t="s">
        <v>9900</v>
      </c>
      <c r="W2297" s="3" t="s">
        <v>154</v>
      </c>
      <c r="X2297" s="3" t="s">
        <v>154</v>
      </c>
      <c r="Y2297" s="3" t="s">
        <v>154</v>
      </c>
      <c r="Z2297" s="3" t="s">
        <v>154</v>
      </c>
      <c r="AA2297" s="3" t="s">
        <v>154</v>
      </c>
      <c r="AB2297" s="3" t="s">
        <v>154</v>
      </c>
      <c r="AC2297" s="3" t="s">
        <v>154</v>
      </c>
      <c r="AD2297" s="3" t="s">
        <v>6151</v>
      </c>
      <c r="AE2297" s="3" t="s">
        <v>6151</v>
      </c>
      <c r="AF2297" s="3" t="s">
        <v>154</v>
      </c>
      <c r="AG2297" s="3" t="s">
        <v>154</v>
      </c>
      <c r="AH2297" s="3" t="s">
        <v>6478</v>
      </c>
      <c r="AI2297" s="3" t="s">
        <v>6482</v>
      </c>
      <c r="AJ2297" s="3" t="s">
        <v>6489</v>
      </c>
    </row>
    <row r="2298" spans="1:36" ht="15">
      <c r="A2298" s="10">
        <v>2401</v>
      </c>
      <c r="B2298" t="str">
        <f>IF(K2298="总计","",INDEX(主数据!A:AD,MATCH(J2298,主数据!A:A,0),9))</f>
        <v>华中大区公司</v>
      </c>
      <c r="C2298" t="str">
        <f>IF(K2298="","",INDEX(主数据!A:AD,MATCH(J2298,主数据!A:A,0),11))</f>
        <v>南昌西区</v>
      </c>
      <c r="D2298" t="str">
        <f t="shared" si="140"/>
        <v>NC12自来水费（简易征收）标准方式2.68</v>
      </c>
      <c r="E2298" s="13" t="str">
        <f t="shared" si="142"/>
        <v>2.68</v>
      </c>
      <c r="F2298" s="13" t="str">
        <f>IF(E2298="","",IFERROR(IF(IF(K2298="","",INDEX(收费标合同信息维护!A:Q,MATCH(D2298,收费标合同信息维护!J:J,0),10))=D2298,"有","无"),"无"))</f>
        <v>无</v>
      </c>
      <c r="G2298" s="13" t="str">
        <f t="shared" si="141"/>
        <v/>
      </c>
      <c r="H2298" s="13" t="str">
        <f t="shared" si="143"/>
        <v/>
      </c>
      <c r="I2298" s="13" t="str">
        <f>IF(G2298="","",IFERROR(IF(IF(K2298="","",INDEX(收费标合同信息维护!A:Q,MATCH(G2298,收费标合同信息维护!M:M,0),13))=G2298,"有","无"),"无"))</f>
        <v/>
      </c>
      <c r="J2298" s="3" t="s">
        <v>2772</v>
      </c>
      <c r="K2298" s="3" t="s">
        <v>11412</v>
      </c>
      <c r="L2298" s="3" t="s">
        <v>6615</v>
      </c>
      <c r="M2298" s="3" t="s">
        <v>6616</v>
      </c>
      <c r="N2298" s="3" t="s">
        <v>6603</v>
      </c>
      <c r="O2298" s="3" t="s">
        <v>6478</v>
      </c>
      <c r="P2298" s="3" t="s">
        <v>11434</v>
      </c>
      <c r="Q2298" s="3" t="s">
        <v>11435</v>
      </c>
      <c r="R2298" s="3" t="s">
        <v>6484</v>
      </c>
      <c r="S2298" s="3" t="s">
        <v>6491</v>
      </c>
      <c r="T2298" s="3" t="s">
        <v>6704</v>
      </c>
      <c r="U2298" s="3" t="s">
        <v>6578</v>
      </c>
      <c r="V2298" s="3" t="s">
        <v>8248</v>
      </c>
      <c r="W2298" s="3" t="s">
        <v>154</v>
      </c>
      <c r="X2298" s="3" t="s">
        <v>154</v>
      </c>
      <c r="Y2298" s="3" t="s">
        <v>154</v>
      </c>
      <c r="Z2298" s="3" t="s">
        <v>154</v>
      </c>
      <c r="AA2298" s="3" t="s">
        <v>154</v>
      </c>
      <c r="AB2298" s="3" t="s">
        <v>154</v>
      </c>
      <c r="AC2298" s="3" t="s">
        <v>154</v>
      </c>
      <c r="AD2298" s="3" t="s">
        <v>6151</v>
      </c>
      <c r="AE2298" s="3" t="s">
        <v>6151</v>
      </c>
      <c r="AF2298" s="3" t="s">
        <v>154</v>
      </c>
      <c r="AG2298" s="3" t="s">
        <v>154</v>
      </c>
      <c r="AH2298" s="3" t="s">
        <v>6478</v>
      </c>
      <c r="AI2298" s="3" t="s">
        <v>6482</v>
      </c>
      <c r="AJ2298" s="3" t="s">
        <v>6489</v>
      </c>
    </row>
    <row r="2299" spans="1:36" ht="15">
      <c r="A2299" s="10">
        <v>2402</v>
      </c>
      <c r="B2299" t="str">
        <f>IF(K2299="总计","",INDEX(主数据!A:AD,MATCH(J2299,主数据!A:A,0),9))</f>
        <v>华中大区公司</v>
      </c>
      <c r="C2299" t="str">
        <f>IF(K2299="","",INDEX(主数据!A:AD,MATCH(J2299,主数据!A:A,0),11))</f>
        <v>南昌西区</v>
      </c>
      <c r="D2299" t="str">
        <f t="shared" si="140"/>
        <v>NC12自来水费（简易征收）标准方式3.28</v>
      </c>
      <c r="E2299" s="13" t="str">
        <f t="shared" si="142"/>
        <v>3.28</v>
      </c>
      <c r="F2299" s="13" t="str">
        <f>IF(E2299="","",IFERROR(IF(IF(K2299="","",INDEX(收费标合同信息维护!A:Q,MATCH(D2299,收费标合同信息维护!J:J,0),10))=D2299,"有","无"),"无"))</f>
        <v>无</v>
      </c>
      <c r="G2299" s="13" t="str">
        <f t="shared" si="141"/>
        <v/>
      </c>
      <c r="H2299" s="13" t="str">
        <f t="shared" si="143"/>
        <v/>
      </c>
      <c r="I2299" s="13" t="str">
        <f>IF(G2299="","",IFERROR(IF(IF(K2299="","",INDEX(收费标合同信息维护!A:Q,MATCH(G2299,收费标合同信息维护!M:M,0),13))=G2299,"有","无"),"无"))</f>
        <v/>
      </c>
      <c r="J2299" s="3" t="s">
        <v>2772</v>
      </c>
      <c r="K2299" s="3" t="s">
        <v>11412</v>
      </c>
      <c r="L2299" s="3" t="s">
        <v>6615</v>
      </c>
      <c r="M2299" s="3" t="s">
        <v>6616</v>
      </c>
      <c r="N2299" s="3" t="s">
        <v>6603</v>
      </c>
      <c r="O2299" s="3" t="s">
        <v>6478</v>
      </c>
      <c r="P2299" s="3" t="s">
        <v>11436</v>
      </c>
      <c r="Q2299" s="3" t="s">
        <v>11437</v>
      </c>
      <c r="R2299" s="3" t="s">
        <v>6484</v>
      </c>
      <c r="S2299" s="3" t="s">
        <v>6491</v>
      </c>
      <c r="T2299" s="3" t="s">
        <v>6537</v>
      </c>
      <c r="U2299" s="3" t="s">
        <v>154</v>
      </c>
      <c r="V2299" s="3" t="s">
        <v>11388</v>
      </c>
      <c r="W2299" s="3" t="s">
        <v>154</v>
      </c>
      <c r="X2299" s="3" t="s">
        <v>154</v>
      </c>
      <c r="Y2299" s="3" t="s">
        <v>154</v>
      </c>
      <c r="Z2299" s="3" t="s">
        <v>154</v>
      </c>
      <c r="AA2299" s="3" t="s">
        <v>154</v>
      </c>
      <c r="AB2299" s="3" t="s">
        <v>154</v>
      </c>
      <c r="AC2299" s="3" t="s">
        <v>154</v>
      </c>
      <c r="AD2299" s="3" t="s">
        <v>6151</v>
      </c>
      <c r="AE2299" s="3" t="s">
        <v>6151</v>
      </c>
      <c r="AF2299" s="3" t="s">
        <v>154</v>
      </c>
      <c r="AG2299" s="3" t="s">
        <v>154</v>
      </c>
      <c r="AH2299" s="3" t="s">
        <v>6478</v>
      </c>
      <c r="AI2299" s="3" t="s">
        <v>6482</v>
      </c>
      <c r="AJ2299" s="3" t="s">
        <v>6489</v>
      </c>
    </row>
    <row r="2300" spans="1:36" ht="15">
      <c r="A2300" s="10">
        <v>2403</v>
      </c>
      <c r="B2300" t="str">
        <f>IF(K2300="总计","",INDEX(主数据!A:AD,MATCH(J2300,主数据!A:A,0),9))</f>
        <v>华中大区公司</v>
      </c>
      <c r="C2300" t="str">
        <f>IF(K2300="","",INDEX(主数据!A:AD,MATCH(J2300,主数据!A:A,0),11))</f>
        <v>南昌西区</v>
      </c>
      <c r="D2300" t="str">
        <f t="shared" si="140"/>
        <v>NC12自来水费（简易征收）标准方式2.98</v>
      </c>
      <c r="E2300" s="13" t="str">
        <f t="shared" si="142"/>
        <v>2.98</v>
      </c>
      <c r="F2300" s="13" t="str">
        <f>IF(E2300="","",IFERROR(IF(IF(K2300="","",INDEX(收费标合同信息维护!A:Q,MATCH(D2300,收费标合同信息维护!J:J,0),10))=D2300,"有","无"),"无"))</f>
        <v>无</v>
      </c>
      <c r="G2300" s="13" t="str">
        <f t="shared" si="141"/>
        <v/>
      </c>
      <c r="H2300" s="13" t="str">
        <f t="shared" si="143"/>
        <v/>
      </c>
      <c r="I2300" s="13" t="str">
        <f>IF(G2300="","",IFERROR(IF(IF(K2300="","",INDEX(收费标合同信息维护!A:Q,MATCH(G2300,收费标合同信息维护!M:M,0),13))=G2300,"有","无"),"无"))</f>
        <v/>
      </c>
      <c r="J2300" s="3" t="s">
        <v>2772</v>
      </c>
      <c r="K2300" s="3" t="s">
        <v>11412</v>
      </c>
      <c r="L2300" s="3" t="s">
        <v>6615</v>
      </c>
      <c r="M2300" s="3" t="s">
        <v>6616</v>
      </c>
      <c r="N2300" s="3" t="s">
        <v>6603</v>
      </c>
      <c r="O2300" s="3" t="s">
        <v>6478</v>
      </c>
      <c r="P2300" s="3" t="s">
        <v>11438</v>
      </c>
      <c r="Q2300" s="3" t="s">
        <v>11439</v>
      </c>
      <c r="R2300" s="3" t="s">
        <v>6484</v>
      </c>
      <c r="S2300" s="3" t="s">
        <v>6491</v>
      </c>
      <c r="T2300" s="3" t="s">
        <v>6537</v>
      </c>
      <c r="U2300" s="3" t="s">
        <v>154</v>
      </c>
      <c r="V2300" s="3" t="s">
        <v>6808</v>
      </c>
      <c r="W2300" s="3" t="s">
        <v>154</v>
      </c>
      <c r="X2300" s="3" t="s">
        <v>154</v>
      </c>
      <c r="Y2300" s="3" t="s">
        <v>154</v>
      </c>
      <c r="Z2300" s="3" t="s">
        <v>154</v>
      </c>
      <c r="AA2300" s="3" t="s">
        <v>154</v>
      </c>
      <c r="AB2300" s="3" t="s">
        <v>154</v>
      </c>
      <c r="AC2300" s="3" t="s">
        <v>154</v>
      </c>
      <c r="AD2300" s="3" t="s">
        <v>6151</v>
      </c>
      <c r="AE2300" s="3" t="s">
        <v>6151</v>
      </c>
      <c r="AF2300" s="3" t="s">
        <v>154</v>
      </c>
      <c r="AG2300" s="3" t="s">
        <v>154</v>
      </c>
      <c r="AH2300" s="3" t="s">
        <v>6478</v>
      </c>
      <c r="AI2300" s="3" t="s">
        <v>6482</v>
      </c>
      <c r="AJ2300" s="3" t="s">
        <v>6489</v>
      </c>
    </row>
    <row r="2301" spans="1:36" ht="15">
      <c r="A2301" s="10">
        <v>2404</v>
      </c>
      <c r="B2301" t="str">
        <f>IF(K2301="总计","",INDEX(主数据!A:AD,MATCH(J2301,主数据!A:A,0),9))</f>
        <v>环渤海大区公司</v>
      </c>
      <c r="C2301" t="str">
        <f>IF(K2301="","",INDEX(主数据!A:AD,MATCH(J2301,主数据!A:A,0),11))</f>
        <v>天津南区</v>
      </c>
      <c r="D2301" t="str">
        <f t="shared" si="140"/>
        <v>TJ75物业服务费标准方式2.68</v>
      </c>
      <c r="E2301" s="13" t="str">
        <f t="shared" si="142"/>
        <v>2.68</v>
      </c>
      <c r="F2301" s="13" t="str">
        <f>IF(E2301="","",IFERROR(IF(IF(K2301="","",INDEX(收费标合同信息维护!A:Q,MATCH(D2301,收费标合同信息维护!J:J,0),10))=D2301,"有","无"),"无"))</f>
        <v>无</v>
      </c>
      <c r="G2301" s="13" t="str">
        <f t="shared" si="141"/>
        <v/>
      </c>
      <c r="H2301" s="13" t="str">
        <f t="shared" si="143"/>
        <v/>
      </c>
      <c r="I2301" s="13" t="str">
        <f>IF(G2301="","",IFERROR(IF(IF(K2301="","",INDEX(收费标合同信息维护!A:Q,MATCH(G2301,收费标合同信息维护!M:M,0),13))=G2301,"有","无"),"无"))</f>
        <v/>
      </c>
      <c r="J2301" s="3" t="s">
        <v>3344</v>
      </c>
      <c r="K2301" s="3" t="s">
        <v>11440</v>
      </c>
      <c r="L2301" s="3" t="s">
        <v>6025</v>
      </c>
      <c r="M2301" s="3" t="s">
        <v>6026</v>
      </c>
      <c r="N2301" s="3" t="s">
        <v>6477</v>
      </c>
      <c r="O2301" s="3" t="s">
        <v>6478</v>
      </c>
      <c r="P2301" s="3" t="s">
        <v>7020</v>
      </c>
      <c r="Q2301" s="3" t="s">
        <v>8881</v>
      </c>
      <c r="R2301" s="3" t="s">
        <v>6484</v>
      </c>
      <c r="S2301" s="3" t="s">
        <v>6491</v>
      </c>
      <c r="T2301" s="3" t="s">
        <v>11441</v>
      </c>
      <c r="U2301" s="3" t="s">
        <v>154</v>
      </c>
      <c r="V2301" s="3" t="s">
        <v>8248</v>
      </c>
      <c r="W2301" s="3" t="s">
        <v>154</v>
      </c>
      <c r="X2301" s="3" t="s">
        <v>154</v>
      </c>
      <c r="Y2301" s="3" t="s">
        <v>154</v>
      </c>
      <c r="Z2301" s="3" t="s">
        <v>154</v>
      </c>
      <c r="AA2301" s="3" t="s">
        <v>154</v>
      </c>
      <c r="AB2301" s="3" t="s">
        <v>154</v>
      </c>
      <c r="AC2301" s="3" t="s">
        <v>154</v>
      </c>
      <c r="AD2301" s="3" t="s">
        <v>6151</v>
      </c>
      <c r="AE2301" s="3" t="s">
        <v>6151</v>
      </c>
      <c r="AF2301" s="3" t="s">
        <v>154</v>
      </c>
      <c r="AG2301" s="3" t="s">
        <v>154</v>
      </c>
      <c r="AH2301" s="3" t="s">
        <v>6478</v>
      </c>
      <c r="AI2301" s="3" t="s">
        <v>6482</v>
      </c>
      <c r="AJ2301" s="3" t="s">
        <v>6418</v>
      </c>
    </row>
    <row r="2302" spans="1:36" ht="15">
      <c r="A2302" s="10">
        <v>2405</v>
      </c>
      <c r="B2302" t="str">
        <f>IF(K2302="总计","",INDEX(主数据!A:AD,MATCH(J2302,主数据!A:A,0),9))</f>
        <v>环渤海大区公司</v>
      </c>
      <c r="C2302" t="str">
        <f>IF(K2302="","",INDEX(主数据!A:AD,MATCH(J2302,主数据!A:A,0),11))</f>
        <v>天津南区</v>
      </c>
      <c r="D2302" t="str">
        <f t="shared" si="140"/>
        <v>TJ75物业服务费标准方式5.00</v>
      </c>
      <c r="E2302" s="13" t="str">
        <f t="shared" si="142"/>
        <v>5.00</v>
      </c>
      <c r="F2302" s="13" t="str">
        <f>IF(E2302="","",IFERROR(IF(IF(K2302="","",INDEX(收费标合同信息维护!A:Q,MATCH(D2302,收费标合同信息维护!J:J,0),10))=D2302,"有","无"),"无"))</f>
        <v>无</v>
      </c>
      <c r="G2302" s="13" t="str">
        <f t="shared" si="141"/>
        <v/>
      </c>
      <c r="H2302" s="13" t="str">
        <f t="shared" si="143"/>
        <v/>
      </c>
      <c r="I2302" s="13" t="str">
        <f>IF(G2302="","",IFERROR(IF(IF(K2302="","",INDEX(收费标合同信息维护!A:Q,MATCH(G2302,收费标合同信息维护!M:M,0),13))=G2302,"有","无"),"无"))</f>
        <v/>
      </c>
      <c r="J2302" s="3" t="s">
        <v>3344</v>
      </c>
      <c r="K2302" s="3" t="s">
        <v>11440</v>
      </c>
      <c r="L2302" s="3" t="s">
        <v>6025</v>
      </c>
      <c r="M2302" s="3" t="s">
        <v>6026</v>
      </c>
      <c r="N2302" s="3" t="s">
        <v>6477</v>
      </c>
      <c r="O2302" s="3" t="s">
        <v>6478</v>
      </c>
      <c r="P2302" s="3" t="s">
        <v>11442</v>
      </c>
      <c r="Q2302" s="3" t="s">
        <v>11443</v>
      </c>
      <c r="R2302" s="3" t="s">
        <v>6484</v>
      </c>
      <c r="S2302" s="3" t="s">
        <v>6491</v>
      </c>
      <c r="T2302" s="3" t="s">
        <v>11441</v>
      </c>
      <c r="U2302" s="3" t="s">
        <v>154</v>
      </c>
      <c r="V2302" s="3" t="s">
        <v>6744</v>
      </c>
      <c r="W2302" s="3" t="s">
        <v>154</v>
      </c>
      <c r="X2302" s="3" t="s">
        <v>154</v>
      </c>
      <c r="Y2302" s="3" t="s">
        <v>154</v>
      </c>
      <c r="Z2302" s="3" t="s">
        <v>154</v>
      </c>
      <c r="AA2302" s="3" t="s">
        <v>154</v>
      </c>
      <c r="AB2302" s="3" t="s">
        <v>154</v>
      </c>
      <c r="AC2302" s="3" t="s">
        <v>154</v>
      </c>
      <c r="AD2302" s="3" t="s">
        <v>6151</v>
      </c>
      <c r="AE2302" s="3" t="s">
        <v>6151</v>
      </c>
      <c r="AF2302" s="3" t="s">
        <v>6040</v>
      </c>
      <c r="AG2302" s="3" t="s">
        <v>154</v>
      </c>
      <c r="AH2302" s="3" t="s">
        <v>6478</v>
      </c>
      <c r="AI2302" s="3" t="s">
        <v>6482</v>
      </c>
      <c r="AJ2302" s="3" t="s">
        <v>12</v>
      </c>
    </row>
    <row r="2303" spans="1:36" ht="15">
      <c r="A2303" s="10">
        <v>2406</v>
      </c>
      <c r="B2303" t="str">
        <f>IF(K2303="总计","",INDEX(主数据!A:AD,MATCH(J2303,主数据!A:A,0),9))</f>
        <v>环渤海大区公司</v>
      </c>
      <c r="C2303" t="str">
        <f>IF(K2303="","",INDEX(主数据!A:AD,MATCH(J2303,主数据!A:A,0),11))</f>
        <v>天津南区</v>
      </c>
      <c r="D2303" t="str">
        <f t="shared" si="140"/>
        <v>TJ75物业服务费直接录入</v>
      </c>
      <c r="E2303" s="13" t="str">
        <f t="shared" si="142"/>
        <v/>
      </c>
      <c r="F2303" s="13" t="str">
        <f>IF(E2303="","",IFERROR(IF(IF(K2303="","",INDEX(收费标合同信息维护!A:Q,MATCH(D2303,收费标合同信息维护!J:J,0),10))=D2303,"有","无"),"无"))</f>
        <v/>
      </c>
      <c r="G2303" s="13" t="str">
        <f t="shared" si="141"/>
        <v/>
      </c>
      <c r="H2303" s="13" t="str">
        <f t="shared" si="143"/>
        <v/>
      </c>
      <c r="I2303" s="13" t="str">
        <f>IF(G2303="","",IFERROR(IF(IF(K2303="","",INDEX(收费标合同信息维护!A:Q,MATCH(G2303,收费标合同信息维护!M:M,0),13))=G2303,"有","无"),"无"))</f>
        <v/>
      </c>
      <c r="J2303" s="3" t="s">
        <v>3344</v>
      </c>
      <c r="K2303" s="3" t="s">
        <v>11440</v>
      </c>
      <c r="L2303" s="3" t="s">
        <v>6025</v>
      </c>
      <c r="M2303" s="3" t="s">
        <v>6026</v>
      </c>
      <c r="N2303" s="3" t="s">
        <v>6477</v>
      </c>
      <c r="O2303" s="3" t="s">
        <v>6478</v>
      </c>
      <c r="P2303" s="3" t="s">
        <v>11444</v>
      </c>
      <c r="Q2303" s="3" t="s">
        <v>11445</v>
      </c>
      <c r="R2303" s="3" t="s">
        <v>6479</v>
      </c>
      <c r="S2303" s="3" t="s">
        <v>6480</v>
      </c>
      <c r="T2303" s="3" t="s">
        <v>7075</v>
      </c>
      <c r="U2303" s="3" t="s">
        <v>154</v>
      </c>
      <c r="V2303" s="3" t="s">
        <v>154</v>
      </c>
      <c r="W2303" s="3" t="s">
        <v>154</v>
      </c>
      <c r="X2303" s="3" t="s">
        <v>154</v>
      </c>
      <c r="Y2303" s="3" t="s">
        <v>154</v>
      </c>
      <c r="Z2303" s="3" t="s">
        <v>154</v>
      </c>
      <c r="AA2303" s="3" t="s">
        <v>154</v>
      </c>
      <c r="AB2303" s="3" t="s">
        <v>154</v>
      </c>
      <c r="AC2303" s="3" t="s">
        <v>154</v>
      </c>
      <c r="AD2303" s="3" t="s">
        <v>6151</v>
      </c>
      <c r="AE2303" s="3" t="s">
        <v>6151</v>
      </c>
      <c r="AF2303" s="3" t="s">
        <v>154</v>
      </c>
      <c r="AG2303" s="3" t="s">
        <v>154</v>
      </c>
      <c r="AH2303" s="3" t="s">
        <v>6478</v>
      </c>
      <c r="AI2303" s="3" t="s">
        <v>6482</v>
      </c>
      <c r="AJ2303" s="3" t="s">
        <v>6033</v>
      </c>
    </row>
    <row r="2304" spans="1:36" ht="15">
      <c r="A2304" s="10">
        <v>2407</v>
      </c>
      <c r="B2304" t="str">
        <f>IF(K2304="总计","",INDEX(主数据!A:AD,MATCH(J2304,主数据!A:A,0),9))</f>
        <v>环渤海大区公司</v>
      </c>
      <c r="C2304" t="str">
        <f>IF(K2304="","",INDEX(主数据!A:AD,MATCH(J2304,主数据!A:A,0),11))</f>
        <v>天津南区</v>
      </c>
      <c r="D2304" t="str">
        <f t="shared" si="140"/>
        <v>TJ75物业服务费标准方式2.40</v>
      </c>
      <c r="E2304" s="13" t="str">
        <f t="shared" si="142"/>
        <v>2.40</v>
      </c>
      <c r="F2304" s="13" t="str">
        <f>IF(E2304="","",IFERROR(IF(IF(K2304="","",INDEX(收费标合同信息维护!A:Q,MATCH(D2304,收费标合同信息维护!J:J,0),10))=D2304,"有","无"),"无"))</f>
        <v>无</v>
      </c>
      <c r="G2304" s="13" t="str">
        <f t="shared" si="141"/>
        <v/>
      </c>
      <c r="H2304" s="13" t="str">
        <f t="shared" si="143"/>
        <v/>
      </c>
      <c r="I2304" s="13" t="str">
        <f>IF(G2304="","",IFERROR(IF(IF(K2304="","",INDEX(收费标合同信息维护!A:Q,MATCH(G2304,收费标合同信息维护!M:M,0),13))=G2304,"有","无"),"无"))</f>
        <v/>
      </c>
      <c r="J2304" s="3" t="s">
        <v>3344</v>
      </c>
      <c r="K2304" s="3" t="s">
        <v>11440</v>
      </c>
      <c r="L2304" s="3" t="s">
        <v>6025</v>
      </c>
      <c r="M2304" s="3" t="s">
        <v>6026</v>
      </c>
      <c r="N2304" s="3" t="s">
        <v>6477</v>
      </c>
      <c r="O2304" s="3" t="s">
        <v>6478</v>
      </c>
      <c r="P2304" s="3" t="s">
        <v>7464</v>
      </c>
      <c r="Q2304" s="3" t="s">
        <v>8886</v>
      </c>
      <c r="R2304" s="3" t="s">
        <v>6484</v>
      </c>
      <c r="S2304" s="3" t="s">
        <v>6491</v>
      </c>
      <c r="T2304" s="3" t="s">
        <v>11441</v>
      </c>
      <c r="U2304" s="3" t="s">
        <v>154</v>
      </c>
      <c r="V2304" s="3" t="s">
        <v>6765</v>
      </c>
      <c r="W2304" s="3" t="s">
        <v>154</v>
      </c>
      <c r="X2304" s="3" t="s">
        <v>154</v>
      </c>
      <c r="Y2304" s="3" t="s">
        <v>154</v>
      </c>
      <c r="Z2304" s="3" t="s">
        <v>154</v>
      </c>
      <c r="AA2304" s="3" t="s">
        <v>154</v>
      </c>
      <c r="AB2304" s="3" t="s">
        <v>154</v>
      </c>
      <c r="AC2304" s="3" t="s">
        <v>154</v>
      </c>
      <c r="AD2304" s="3" t="s">
        <v>6151</v>
      </c>
      <c r="AE2304" s="3" t="s">
        <v>6151</v>
      </c>
      <c r="AF2304" s="3" t="s">
        <v>6040</v>
      </c>
      <c r="AG2304" s="3" t="s">
        <v>154</v>
      </c>
      <c r="AH2304" s="3" t="s">
        <v>6478</v>
      </c>
      <c r="AI2304" s="3" t="s">
        <v>6482</v>
      </c>
      <c r="AJ2304" s="3" t="s">
        <v>11446</v>
      </c>
    </row>
    <row r="2305" spans="1:36" ht="15">
      <c r="A2305" s="10">
        <v>2408</v>
      </c>
      <c r="B2305" t="str">
        <f>IF(K2305="总计","",INDEX(主数据!A:AD,MATCH(J2305,主数据!A:A,0),9))</f>
        <v>环渤海大区公司</v>
      </c>
      <c r="C2305" t="str">
        <f>IF(K2305="","",INDEX(主数据!A:AD,MATCH(J2305,主数据!A:A,0),11))</f>
        <v>天津南区</v>
      </c>
      <c r="D2305" t="str">
        <f t="shared" si="140"/>
        <v>TJ75二次供水服务费标准方式8.50</v>
      </c>
      <c r="E2305" s="13" t="str">
        <f t="shared" si="142"/>
        <v>8.50</v>
      </c>
      <c r="F2305" s="13" t="str">
        <f>IF(E2305="","",IFERROR(IF(IF(K2305="","",INDEX(收费标合同信息维护!A:Q,MATCH(D2305,收费标合同信息维护!J:J,0),10))=D2305,"有","无"),"无"))</f>
        <v>无</v>
      </c>
      <c r="G2305" s="13" t="str">
        <f t="shared" si="141"/>
        <v/>
      </c>
      <c r="H2305" s="13" t="str">
        <f t="shared" si="143"/>
        <v/>
      </c>
      <c r="I2305" s="13" t="str">
        <f>IF(G2305="","",IFERROR(IF(IF(K2305="","",INDEX(收费标合同信息维护!A:Q,MATCH(G2305,收费标合同信息维护!M:M,0),13))=G2305,"有","无"),"无"))</f>
        <v/>
      </c>
      <c r="J2305" s="3" t="s">
        <v>3344</v>
      </c>
      <c r="K2305" s="3" t="s">
        <v>11440</v>
      </c>
      <c r="L2305" s="3" t="s">
        <v>10395</v>
      </c>
      <c r="M2305" s="3" t="s">
        <v>10396</v>
      </c>
      <c r="N2305" s="3" t="s">
        <v>6603</v>
      </c>
      <c r="O2305" s="3" t="s">
        <v>6478</v>
      </c>
      <c r="P2305" s="3" t="s">
        <v>11447</v>
      </c>
      <c r="Q2305" s="3" t="s">
        <v>6723</v>
      </c>
      <c r="R2305" s="3" t="s">
        <v>6484</v>
      </c>
      <c r="S2305" s="3" t="s">
        <v>6491</v>
      </c>
      <c r="T2305" s="3" t="s">
        <v>6537</v>
      </c>
      <c r="U2305" s="3" t="s">
        <v>154</v>
      </c>
      <c r="V2305" s="3" t="s">
        <v>6782</v>
      </c>
      <c r="W2305" s="3" t="s">
        <v>154</v>
      </c>
      <c r="X2305" s="3" t="s">
        <v>154</v>
      </c>
      <c r="Y2305" s="3" t="s">
        <v>154</v>
      </c>
      <c r="Z2305" s="3" t="s">
        <v>154</v>
      </c>
      <c r="AA2305" s="3" t="s">
        <v>154</v>
      </c>
      <c r="AB2305" s="3" t="s">
        <v>154</v>
      </c>
      <c r="AC2305" s="3" t="s">
        <v>154</v>
      </c>
      <c r="AD2305" s="3" t="s">
        <v>6151</v>
      </c>
      <c r="AE2305" s="3" t="s">
        <v>6151</v>
      </c>
      <c r="AF2305" s="3" t="s">
        <v>154</v>
      </c>
      <c r="AG2305" s="3" t="s">
        <v>154</v>
      </c>
      <c r="AH2305" s="3" t="s">
        <v>6478</v>
      </c>
      <c r="AI2305" s="3" t="s">
        <v>6482</v>
      </c>
      <c r="AJ2305" s="3" t="s">
        <v>6489</v>
      </c>
    </row>
    <row r="2306" spans="1:36" ht="30">
      <c r="A2306" s="10">
        <v>2409</v>
      </c>
      <c r="B2306" t="str">
        <f>IF(K2306="总计","",INDEX(主数据!A:AD,MATCH(J2306,主数据!A:A,0),9))</f>
        <v>环渤海大区公司</v>
      </c>
      <c r="C2306" t="str">
        <f>IF(K2306="","",INDEX(主数据!A:AD,MATCH(J2306,主数据!A:A,0),11))</f>
        <v>天津南区</v>
      </c>
      <c r="D2306" t="str">
        <f t="shared" ref="D2306:D2369" si="144">J2306&amp;M2306&amp;R2306&amp;E2306</f>
        <v>TJ75小业主委托停车管理费（固定）标准方式100.00</v>
      </c>
      <c r="E2306" s="13" t="str">
        <f t="shared" si="142"/>
        <v>100.00</v>
      </c>
      <c r="F2306" s="13" t="str">
        <f>IF(E2306="","",IFERROR(IF(IF(K2306="","",INDEX(收费标合同信息维护!A:Q,MATCH(D2306,收费标合同信息维护!J:J,0),10))=D2306,"有","无"),"无"))</f>
        <v>无</v>
      </c>
      <c r="G2306" s="13" t="str">
        <f t="shared" ref="G2306:G2369" si="145">IF(W2306="","",J2306&amp;M2306&amp;R2306&amp;H2306)</f>
        <v/>
      </c>
      <c r="H2306" s="13" t="str">
        <f t="shared" si="143"/>
        <v/>
      </c>
      <c r="I2306" s="13" t="str">
        <f>IF(G2306="","",IFERROR(IF(IF(K2306="","",INDEX(收费标合同信息维护!A:Q,MATCH(G2306,收费标合同信息维护!M:M,0),13))=G2306,"有","无"),"无"))</f>
        <v/>
      </c>
      <c r="J2306" s="3" t="s">
        <v>3344</v>
      </c>
      <c r="K2306" s="3" t="s">
        <v>11440</v>
      </c>
      <c r="L2306" s="3" t="s">
        <v>7013</v>
      </c>
      <c r="M2306" s="3" t="s">
        <v>7014</v>
      </c>
      <c r="N2306" s="3" t="s">
        <v>6477</v>
      </c>
      <c r="O2306" s="3" t="s">
        <v>6478</v>
      </c>
      <c r="P2306" s="3" t="s">
        <v>11448</v>
      </c>
      <c r="Q2306" s="3" t="s">
        <v>8889</v>
      </c>
      <c r="R2306" s="3" t="s">
        <v>6484</v>
      </c>
      <c r="S2306" s="3" t="s">
        <v>6491</v>
      </c>
      <c r="T2306" s="3" t="s">
        <v>6800</v>
      </c>
      <c r="U2306" s="3" t="s">
        <v>154</v>
      </c>
      <c r="V2306" s="3" t="s">
        <v>6743</v>
      </c>
      <c r="W2306" s="3" t="s">
        <v>154</v>
      </c>
      <c r="X2306" s="3" t="s">
        <v>154</v>
      </c>
      <c r="Y2306" s="3" t="s">
        <v>154</v>
      </c>
      <c r="Z2306" s="3" t="s">
        <v>154</v>
      </c>
      <c r="AA2306" s="3" t="s">
        <v>154</v>
      </c>
      <c r="AB2306" s="3" t="s">
        <v>154</v>
      </c>
      <c r="AC2306" s="3" t="s">
        <v>154</v>
      </c>
      <c r="AD2306" s="3" t="s">
        <v>6151</v>
      </c>
      <c r="AE2306" s="3" t="s">
        <v>6151</v>
      </c>
      <c r="AF2306" s="3" t="s">
        <v>6040</v>
      </c>
      <c r="AG2306" s="3" t="s">
        <v>154</v>
      </c>
      <c r="AH2306" s="3" t="s">
        <v>6478</v>
      </c>
      <c r="AI2306" s="3" t="s">
        <v>6482</v>
      </c>
      <c r="AJ2306" s="3" t="s">
        <v>11449</v>
      </c>
    </row>
    <row r="2307" spans="1:36" ht="15">
      <c r="A2307" s="10">
        <v>2410</v>
      </c>
      <c r="B2307" t="str">
        <f>IF(K2307="总计","",INDEX(主数据!A:AD,MATCH(J2307,主数据!A:A,0),9))</f>
        <v>环渤海大区公司</v>
      </c>
      <c r="C2307" t="str">
        <f>IF(K2307="","",INDEX(主数据!A:AD,MATCH(J2307,主数据!A:A,0),11))</f>
        <v>天津南区</v>
      </c>
      <c r="D2307" t="str">
        <f t="shared" si="144"/>
        <v>TJ75电费标准方式1.20</v>
      </c>
      <c r="E2307" s="13" t="str">
        <f t="shared" ref="E2307:E2370" si="146">TEXT(IF(V2307="","",--V2307),"0.00")</f>
        <v>1.20</v>
      </c>
      <c r="F2307" s="13" t="str">
        <f>IF(E2307="","",IFERROR(IF(IF(K2307="","",INDEX(收费标合同信息维护!A:Q,MATCH(D2307,收费标合同信息维护!J:J,0),10))=D2307,"有","无"),"无"))</f>
        <v>无</v>
      </c>
      <c r="G2307" s="13" t="str">
        <f t="shared" si="145"/>
        <v/>
      </c>
      <c r="H2307" s="13" t="str">
        <f t="shared" ref="H2307:H2370" si="147">TEXT(IF(W2307="","",--W2307),"0.00")</f>
        <v/>
      </c>
      <c r="I2307" s="13" t="str">
        <f>IF(G2307="","",IFERROR(IF(IF(K2307="","",INDEX(收费标合同信息维护!A:Q,MATCH(G2307,收费标合同信息维护!M:M,0),13))=G2307,"有","无"),"无"))</f>
        <v/>
      </c>
      <c r="J2307" s="3" t="s">
        <v>3344</v>
      </c>
      <c r="K2307" s="3" t="s">
        <v>11440</v>
      </c>
      <c r="L2307" s="3" t="s">
        <v>6601</v>
      </c>
      <c r="M2307" s="3" t="s">
        <v>6602</v>
      </c>
      <c r="N2307" s="3" t="s">
        <v>6603</v>
      </c>
      <c r="O2307" s="3" t="s">
        <v>6478</v>
      </c>
      <c r="P2307" s="3" t="s">
        <v>11450</v>
      </c>
      <c r="Q2307" s="3" t="s">
        <v>6602</v>
      </c>
      <c r="R2307" s="3" t="s">
        <v>6484</v>
      </c>
      <c r="S2307" s="3" t="s">
        <v>6491</v>
      </c>
      <c r="T2307" s="3" t="s">
        <v>6537</v>
      </c>
      <c r="U2307" s="3" t="s">
        <v>154</v>
      </c>
      <c r="V2307" s="3" t="s">
        <v>6614</v>
      </c>
      <c r="W2307" s="3" t="s">
        <v>154</v>
      </c>
      <c r="X2307" s="3" t="s">
        <v>154</v>
      </c>
      <c r="Y2307" s="3" t="s">
        <v>154</v>
      </c>
      <c r="Z2307" s="3" t="s">
        <v>154</v>
      </c>
      <c r="AA2307" s="3" t="s">
        <v>154</v>
      </c>
      <c r="AB2307" s="3" t="s">
        <v>154</v>
      </c>
      <c r="AC2307" s="3" t="s">
        <v>154</v>
      </c>
      <c r="AD2307" s="3" t="s">
        <v>6151</v>
      </c>
      <c r="AE2307" s="3" t="s">
        <v>6151</v>
      </c>
      <c r="AF2307" s="3" t="s">
        <v>154</v>
      </c>
      <c r="AG2307" s="3" t="s">
        <v>154</v>
      </c>
      <c r="AH2307" s="3" t="s">
        <v>6478</v>
      </c>
      <c r="AI2307" s="3" t="s">
        <v>6482</v>
      </c>
      <c r="AJ2307" s="3" t="s">
        <v>6489</v>
      </c>
    </row>
    <row r="2308" spans="1:36" ht="30">
      <c r="A2308" s="10">
        <v>2411</v>
      </c>
      <c r="B2308" t="str">
        <f>IF(K2308="总计","",INDEX(主数据!A:AD,MATCH(J2308,主数据!A:A,0),9))</f>
        <v>华中大区公司</v>
      </c>
      <c r="C2308" t="str">
        <f>IF(K2308="","",INDEX(主数据!A:AD,MATCH(J2308,主数据!A:A,0),11))</f>
        <v>武汉南区</v>
      </c>
      <c r="D2308" t="str">
        <f t="shared" si="144"/>
        <v>WH43物业服务费标准方式2.50</v>
      </c>
      <c r="E2308" s="13" t="str">
        <f t="shared" si="146"/>
        <v>2.50</v>
      </c>
      <c r="F2308" s="13" t="str">
        <f>IF(E2308="","",IFERROR(IF(IF(K2308="","",INDEX(收费标合同信息维护!A:Q,MATCH(D2308,收费标合同信息维护!J:J,0),10))=D2308,"有","无"),"无"))</f>
        <v>无</v>
      </c>
      <c r="G2308" s="13" t="str">
        <f t="shared" si="145"/>
        <v/>
      </c>
      <c r="H2308" s="13" t="str">
        <f t="shared" si="147"/>
        <v/>
      </c>
      <c r="I2308" s="13" t="str">
        <f>IF(G2308="","",IFERROR(IF(IF(K2308="","",INDEX(收费标合同信息维护!A:Q,MATCH(G2308,收费标合同信息维护!M:M,0),13))=G2308,"有","无"),"无"))</f>
        <v/>
      </c>
      <c r="J2308" s="3" t="s">
        <v>3655</v>
      </c>
      <c r="K2308" s="3" t="s">
        <v>11451</v>
      </c>
      <c r="L2308" s="3" t="s">
        <v>6025</v>
      </c>
      <c r="M2308" s="3" t="s">
        <v>6026</v>
      </c>
      <c r="N2308" s="3" t="s">
        <v>6477</v>
      </c>
      <c r="O2308" s="3" t="s">
        <v>6478</v>
      </c>
      <c r="P2308" s="3" t="s">
        <v>11452</v>
      </c>
      <c r="Q2308" s="3" t="s">
        <v>7154</v>
      </c>
      <c r="R2308" s="3" t="s">
        <v>6484</v>
      </c>
      <c r="S2308" s="3" t="s">
        <v>6491</v>
      </c>
      <c r="T2308" s="3" t="s">
        <v>7483</v>
      </c>
      <c r="U2308" s="3" t="s">
        <v>154</v>
      </c>
      <c r="V2308" s="3" t="s">
        <v>6675</v>
      </c>
      <c r="W2308" s="3" t="s">
        <v>154</v>
      </c>
      <c r="X2308" s="3" t="s">
        <v>154</v>
      </c>
      <c r="Y2308" s="3" t="s">
        <v>154</v>
      </c>
      <c r="Z2308" s="3" t="s">
        <v>154</v>
      </c>
      <c r="AA2308" s="3" t="s">
        <v>154</v>
      </c>
      <c r="AB2308" s="3" t="s">
        <v>154</v>
      </c>
      <c r="AC2308" s="3" t="s">
        <v>154</v>
      </c>
      <c r="AD2308" s="3" t="s">
        <v>6151</v>
      </c>
      <c r="AE2308" s="3" t="s">
        <v>6151</v>
      </c>
      <c r="AF2308" s="3" t="s">
        <v>154</v>
      </c>
      <c r="AG2308" s="3" t="s">
        <v>154</v>
      </c>
      <c r="AH2308" s="3" t="s">
        <v>6478</v>
      </c>
      <c r="AI2308" s="3" t="s">
        <v>6482</v>
      </c>
      <c r="AJ2308" s="3" t="s">
        <v>6279</v>
      </c>
    </row>
    <row r="2309" spans="1:36" ht="30">
      <c r="A2309" s="10">
        <v>2412</v>
      </c>
      <c r="B2309" t="str">
        <f>IF(K2309="总计","",INDEX(主数据!A:AD,MATCH(J2309,主数据!A:A,0),9))</f>
        <v>华中大区公司</v>
      </c>
      <c r="C2309" t="str">
        <f>IF(K2309="","",INDEX(主数据!A:AD,MATCH(J2309,主数据!A:A,0),11))</f>
        <v>武汉南区</v>
      </c>
      <c r="D2309" t="str">
        <f t="shared" si="144"/>
        <v>WH43物业服务费标准方式3.50</v>
      </c>
      <c r="E2309" s="13" t="str">
        <f t="shared" si="146"/>
        <v>3.50</v>
      </c>
      <c r="F2309" s="13" t="str">
        <f>IF(E2309="","",IFERROR(IF(IF(K2309="","",INDEX(收费标合同信息维护!A:Q,MATCH(D2309,收费标合同信息维护!J:J,0),10))=D2309,"有","无"),"无"))</f>
        <v>无</v>
      </c>
      <c r="G2309" s="13" t="str">
        <f t="shared" si="145"/>
        <v/>
      </c>
      <c r="H2309" s="13" t="str">
        <f t="shared" si="147"/>
        <v/>
      </c>
      <c r="I2309" s="13" t="str">
        <f>IF(G2309="","",IFERROR(IF(IF(K2309="","",INDEX(收费标合同信息维护!A:Q,MATCH(G2309,收费标合同信息维护!M:M,0),13))=G2309,"有","无"),"无"))</f>
        <v/>
      </c>
      <c r="J2309" s="3" t="s">
        <v>3655</v>
      </c>
      <c r="K2309" s="3" t="s">
        <v>11451</v>
      </c>
      <c r="L2309" s="3" t="s">
        <v>6025</v>
      </c>
      <c r="M2309" s="3" t="s">
        <v>6026</v>
      </c>
      <c r="N2309" s="3" t="s">
        <v>6477</v>
      </c>
      <c r="O2309" s="3" t="s">
        <v>6478</v>
      </c>
      <c r="P2309" s="3" t="s">
        <v>11453</v>
      </c>
      <c r="Q2309" s="3" t="s">
        <v>9951</v>
      </c>
      <c r="R2309" s="3" t="s">
        <v>6484</v>
      </c>
      <c r="S2309" s="3" t="s">
        <v>6491</v>
      </c>
      <c r="T2309" s="3" t="s">
        <v>7483</v>
      </c>
      <c r="U2309" s="3" t="s">
        <v>154</v>
      </c>
      <c r="V2309" s="3" t="s">
        <v>6869</v>
      </c>
      <c r="W2309" s="3" t="s">
        <v>154</v>
      </c>
      <c r="X2309" s="3" t="s">
        <v>154</v>
      </c>
      <c r="Y2309" s="3" t="s">
        <v>154</v>
      </c>
      <c r="Z2309" s="3" t="s">
        <v>154</v>
      </c>
      <c r="AA2309" s="3" t="s">
        <v>154</v>
      </c>
      <c r="AB2309" s="3" t="s">
        <v>154</v>
      </c>
      <c r="AC2309" s="3" t="s">
        <v>154</v>
      </c>
      <c r="AD2309" s="3" t="s">
        <v>6151</v>
      </c>
      <c r="AE2309" s="3" t="s">
        <v>6151</v>
      </c>
      <c r="AF2309" s="3" t="s">
        <v>154</v>
      </c>
      <c r="AG2309" s="3" t="s">
        <v>154</v>
      </c>
      <c r="AH2309" s="3" t="s">
        <v>6478</v>
      </c>
      <c r="AI2309" s="3" t="s">
        <v>6482</v>
      </c>
      <c r="AJ2309" s="3" t="s">
        <v>6079</v>
      </c>
    </row>
    <row r="2310" spans="1:36" ht="30">
      <c r="A2310" s="10">
        <v>2413</v>
      </c>
      <c r="B2310" t="str">
        <f>IF(K2310="总计","",INDEX(主数据!A:AD,MATCH(J2310,主数据!A:A,0),9))</f>
        <v>华中大区公司</v>
      </c>
      <c r="C2310" t="str">
        <f>IF(K2310="","",INDEX(主数据!A:AD,MATCH(J2310,主数据!A:A,0),11))</f>
        <v>武汉南区</v>
      </c>
      <c r="D2310" t="str">
        <f t="shared" si="144"/>
        <v>WH43物业服务费标准方式6.50</v>
      </c>
      <c r="E2310" s="13" t="str">
        <f t="shared" si="146"/>
        <v>6.50</v>
      </c>
      <c r="F2310" s="13" t="str">
        <f>IF(E2310="","",IFERROR(IF(IF(K2310="","",INDEX(收费标合同信息维护!A:Q,MATCH(D2310,收费标合同信息维护!J:J,0),10))=D2310,"有","无"),"无"))</f>
        <v>无</v>
      </c>
      <c r="G2310" s="13" t="str">
        <f t="shared" si="145"/>
        <v/>
      </c>
      <c r="H2310" s="13" t="str">
        <f t="shared" si="147"/>
        <v/>
      </c>
      <c r="I2310" s="13" t="str">
        <f>IF(G2310="","",IFERROR(IF(IF(K2310="","",INDEX(收费标合同信息维护!A:Q,MATCH(G2310,收费标合同信息维护!M:M,0),13))=G2310,"有","无"),"无"))</f>
        <v/>
      </c>
      <c r="J2310" s="3" t="s">
        <v>3655</v>
      </c>
      <c r="K2310" s="3" t="s">
        <v>11451</v>
      </c>
      <c r="L2310" s="3" t="s">
        <v>6025</v>
      </c>
      <c r="M2310" s="3" t="s">
        <v>6026</v>
      </c>
      <c r="N2310" s="3" t="s">
        <v>6477</v>
      </c>
      <c r="O2310" s="3" t="s">
        <v>6478</v>
      </c>
      <c r="P2310" s="3" t="s">
        <v>11454</v>
      </c>
      <c r="Q2310" s="3" t="s">
        <v>7157</v>
      </c>
      <c r="R2310" s="3" t="s">
        <v>6484</v>
      </c>
      <c r="S2310" s="3" t="s">
        <v>6491</v>
      </c>
      <c r="T2310" s="3" t="s">
        <v>7483</v>
      </c>
      <c r="U2310" s="3" t="s">
        <v>154</v>
      </c>
      <c r="V2310" s="3" t="s">
        <v>6787</v>
      </c>
      <c r="W2310" s="3" t="s">
        <v>154</v>
      </c>
      <c r="X2310" s="3" t="s">
        <v>154</v>
      </c>
      <c r="Y2310" s="3" t="s">
        <v>154</v>
      </c>
      <c r="Z2310" s="3" t="s">
        <v>154</v>
      </c>
      <c r="AA2310" s="3" t="s">
        <v>154</v>
      </c>
      <c r="AB2310" s="3" t="s">
        <v>154</v>
      </c>
      <c r="AC2310" s="3" t="s">
        <v>154</v>
      </c>
      <c r="AD2310" s="3" t="s">
        <v>6151</v>
      </c>
      <c r="AE2310" s="3" t="s">
        <v>6151</v>
      </c>
      <c r="AF2310" s="3" t="s">
        <v>154</v>
      </c>
      <c r="AG2310" s="3" t="s">
        <v>154</v>
      </c>
      <c r="AH2310" s="3" t="s">
        <v>6478</v>
      </c>
      <c r="AI2310" s="3" t="s">
        <v>6482</v>
      </c>
      <c r="AJ2310" s="3" t="s">
        <v>6104</v>
      </c>
    </row>
    <row r="2311" spans="1:36" ht="30">
      <c r="A2311" s="10">
        <v>2414</v>
      </c>
      <c r="B2311" t="str">
        <f>IF(K2311="总计","",INDEX(主数据!A:AD,MATCH(J2311,主数据!A:A,0),9))</f>
        <v>华中大区公司</v>
      </c>
      <c r="C2311" t="str">
        <f>IF(K2311="","",INDEX(主数据!A:AD,MATCH(J2311,主数据!A:A,0),11))</f>
        <v>武汉南区</v>
      </c>
      <c r="D2311" t="str">
        <f t="shared" si="144"/>
        <v>WH43物业服务费标准方式2.00</v>
      </c>
      <c r="E2311" s="13" t="str">
        <f t="shared" si="146"/>
        <v>2.00</v>
      </c>
      <c r="F2311" s="13" t="str">
        <f>IF(E2311="","",IFERROR(IF(IF(K2311="","",INDEX(收费标合同信息维护!A:Q,MATCH(D2311,收费标合同信息维护!J:J,0),10))=D2311,"有","无"),"无"))</f>
        <v>无</v>
      </c>
      <c r="G2311" s="13" t="str">
        <f t="shared" si="145"/>
        <v/>
      </c>
      <c r="H2311" s="13" t="str">
        <f t="shared" si="147"/>
        <v/>
      </c>
      <c r="I2311" s="13" t="str">
        <f>IF(G2311="","",IFERROR(IF(IF(K2311="","",INDEX(收费标合同信息维护!A:Q,MATCH(G2311,收费标合同信息维护!M:M,0),13))=G2311,"有","无"),"无"))</f>
        <v/>
      </c>
      <c r="J2311" s="3" t="s">
        <v>3655</v>
      </c>
      <c r="K2311" s="3" t="s">
        <v>11451</v>
      </c>
      <c r="L2311" s="3" t="s">
        <v>6025</v>
      </c>
      <c r="M2311" s="3" t="s">
        <v>6026</v>
      </c>
      <c r="N2311" s="3" t="s">
        <v>6477</v>
      </c>
      <c r="O2311" s="3" t="s">
        <v>6478</v>
      </c>
      <c r="P2311" s="3" t="s">
        <v>11455</v>
      </c>
      <c r="Q2311" s="3" t="s">
        <v>11456</v>
      </c>
      <c r="R2311" s="3" t="s">
        <v>6484</v>
      </c>
      <c r="S2311" s="3" t="s">
        <v>6491</v>
      </c>
      <c r="T2311" s="3" t="s">
        <v>6493</v>
      </c>
      <c r="U2311" s="3" t="s">
        <v>154</v>
      </c>
      <c r="V2311" s="3" t="s">
        <v>6686</v>
      </c>
      <c r="W2311" s="3" t="s">
        <v>154</v>
      </c>
      <c r="X2311" s="3" t="s">
        <v>154</v>
      </c>
      <c r="Y2311" s="3" t="s">
        <v>154</v>
      </c>
      <c r="Z2311" s="3" t="s">
        <v>154</v>
      </c>
      <c r="AA2311" s="3" t="s">
        <v>154</v>
      </c>
      <c r="AB2311" s="3" t="s">
        <v>154</v>
      </c>
      <c r="AC2311" s="3" t="s">
        <v>154</v>
      </c>
      <c r="AD2311" s="3" t="s">
        <v>6151</v>
      </c>
      <c r="AE2311" s="3" t="s">
        <v>6151</v>
      </c>
      <c r="AF2311" s="3" t="s">
        <v>154</v>
      </c>
      <c r="AG2311" s="3" t="s">
        <v>154</v>
      </c>
      <c r="AH2311" s="3" t="s">
        <v>6478</v>
      </c>
      <c r="AI2311" s="3" t="s">
        <v>6482</v>
      </c>
      <c r="AJ2311" s="3" t="s">
        <v>6033</v>
      </c>
    </row>
    <row r="2312" spans="1:36" ht="30">
      <c r="A2312" s="10">
        <v>2415</v>
      </c>
      <c r="B2312" t="str">
        <f>IF(K2312="总计","",INDEX(主数据!A:AD,MATCH(J2312,主数据!A:A,0),9))</f>
        <v>华中大区公司</v>
      </c>
      <c r="C2312" t="str">
        <f>IF(K2312="","",INDEX(主数据!A:AD,MATCH(J2312,主数据!A:A,0),11))</f>
        <v>武汉南区</v>
      </c>
      <c r="D2312" t="str">
        <f t="shared" si="144"/>
        <v>WH43物业服务费直接录入</v>
      </c>
      <c r="E2312" s="13" t="str">
        <f t="shared" si="146"/>
        <v/>
      </c>
      <c r="F2312" s="13" t="str">
        <f>IF(E2312="","",IFERROR(IF(IF(K2312="","",INDEX(收费标合同信息维护!A:Q,MATCH(D2312,收费标合同信息维护!J:J,0),10))=D2312,"有","无"),"无"))</f>
        <v/>
      </c>
      <c r="G2312" s="13" t="str">
        <f t="shared" si="145"/>
        <v/>
      </c>
      <c r="H2312" s="13" t="str">
        <f t="shared" si="147"/>
        <v/>
      </c>
      <c r="I2312" s="13" t="str">
        <f>IF(G2312="","",IFERROR(IF(IF(K2312="","",INDEX(收费标合同信息维护!A:Q,MATCH(G2312,收费标合同信息维护!M:M,0),13))=G2312,"有","无"),"无"))</f>
        <v/>
      </c>
      <c r="J2312" s="3" t="s">
        <v>3655</v>
      </c>
      <c r="K2312" s="3" t="s">
        <v>11451</v>
      </c>
      <c r="L2312" s="3" t="s">
        <v>6025</v>
      </c>
      <c r="M2312" s="3" t="s">
        <v>6026</v>
      </c>
      <c r="N2312" s="3" t="s">
        <v>6477</v>
      </c>
      <c r="O2312" s="3" t="s">
        <v>6478</v>
      </c>
      <c r="P2312" s="3" t="s">
        <v>11457</v>
      </c>
      <c r="Q2312" s="3" t="s">
        <v>10281</v>
      </c>
      <c r="R2312" s="3" t="s">
        <v>6479</v>
      </c>
      <c r="S2312" s="3" t="s">
        <v>6480</v>
      </c>
      <c r="T2312" s="3" t="s">
        <v>6493</v>
      </c>
      <c r="U2312" s="3" t="s">
        <v>154</v>
      </c>
      <c r="V2312" s="3" t="s">
        <v>154</v>
      </c>
      <c r="W2312" s="3" t="s">
        <v>154</v>
      </c>
      <c r="X2312" s="3" t="s">
        <v>154</v>
      </c>
      <c r="Y2312" s="3" t="s">
        <v>154</v>
      </c>
      <c r="Z2312" s="3" t="s">
        <v>154</v>
      </c>
      <c r="AA2312" s="3" t="s">
        <v>154</v>
      </c>
      <c r="AB2312" s="3" t="s">
        <v>154</v>
      </c>
      <c r="AC2312" s="3" t="s">
        <v>154</v>
      </c>
      <c r="AD2312" s="3" t="s">
        <v>6151</v>
      </c>
      <c r="AE2312" s="3" t="s">
        <v>6151</v>
      </c>
      <c r="AF2312" s="3" t="s">
        <v>154</v>
      </c>
      <c r="AG2312" s="3" t="s">
        <v>154</v>
      </c>
      <c r="AH2312" s="3" t="s">
        <v>6478</v>
      </c>
      <c r="AI2312" s="3" t="s">
        <v>6482</v>
      </c>
      <c r="AJ2312" s="3" t="s">
        <v>11458</v>
      </c>
    </row>
    <row r="2313" spans="1:36" ht="15">
      <c r="A2313" s="10">
        <v>2416</v>
      </c>
      <c r="B2313" t="str">
        <f>IF(K2313="总计","",INDEX(主数据!A:AD,MATCH(J2313,主数据!A:A,0),9))</f>
        <v>华中大区公司</v>
      </c>
      <c r="C2313" t="str">
        <f>IF(K2313="","",INDEX(主数据!A:AD,MATCH(J2313,主数据!A:A,0),11))</f>
        <v>郑州城区</v>
      </c>
      <c r="D2313" t="str">
        <f t="shared" si="144"/>
        <v>ZZ12物业服务费标准方式1.90</v>
      </c>
      <c r="E2313" s="13" t="str">
        <f t="shared" si="146"/>
        <v>1.90</v>
      </c>
      <c r="F2313" s="13" t="str">
        <f>IF(E2313="","",IFERROR(IF(IF(K2313="","",INDEX(收费标合同信息维护!A:Q,MATCH(D2313,收费标合同信息维护!J:J,0),10))=D2313,"有","无"),"无"))</f>
        <v>无</v>
      </c>
      <c r="G2313" s="13" t="str">
        <f t="shared" si="145"/>
        <v/>
      </c>
      <c r="H2313" s="13" t="str">
        <f t="shared" si="147"/>
        <v/>
      </c>
      <c r="I2313" s="13" t="str">
        <f>IF(G2313="","",IFERROR(IF(IF(K2313="","",INDEX(收费标合同信息维护!A:Q,MATCH(G2313,收费标合同信息维护!M:M,0),13))=G2313,"有","无"),"无"))</f>
        <v/>
      </c>
      <c r="J2313" s="3" t="s">
        <v>3350</v>
      </c>
      <c r="K2313" s="3" t="s">
        <v>11459</v>
      </c>
      <c r="L2313" s="3" t="s">
        <v>6025</v>
      </c>
      <c r="M2313" s="3" t="s">
        <v>6026</v>
      </c>
      <c r="N2313" s="3" t="s">
        <v>6477</v>
      </c>
      <c r="O2313" s="3" t="s">
        <v>6478</v>
      </c>
      <c r="P2313" s="3" t="s">
        <v>6025</v>
      </c>
      <c r="Q2313" s="3" t="s">
        <v>11460</v>
      </c>
      <c r="R2313" s="3" t="s">
        <v>6484</v>
      </c>
      <c r="S2313" s="3" t="s">
        <v>6491</v>
      </c>
      <c r="T2313" s="3" t="s">
        <v>6537</v>
      </c>
      <c r="U2313" s="3" t="s">
        <v>6538</v>
      </c>
      <c r="V2313" s="3" t="s">
        <v>7605</v>
      </c>
      <c r="W2313" s="3" t="s">
        <v>154</v>
      </c>
      <c r="X2313" s="3" t="s">
        <v>154</v>
      </c>
      <c r="Y2313" s="3" t="s">
        <v>154</v>
      </c>
      <c r="Z2313" s="3" t="s">
        <v>154</v>
      </c>
      <c r="AA2313" s="3" t="s">
        <v>154</v>
      </c>
      <c r="AB2313" s="3" t="s">
        <v>154</v>
      </c>
      <c r="AC2313" s="3" t="s">
        <v>154</v>
      </c>
      <c r="AD2313" s="3" t="s">
        <v>6151</v>
      </c>
      <c r="AE2313" s="3" t="s">
        <v>6151</v>
      </c>
      <c r="AF2313" s="3" t="s">
        <v>6040</v>
      </c>
      <c r="AG2313" s="3" t="s">
        <v>154</v>
      </c>
      <c r="AH2313" s="3" t="s">
        <v>6478</v>
      </c>
      <c r="AI2313" s="3" t="s">
        <v>6482</v>
      </c>
      <c r="AJ2313" s="3" t="s">
        <v>6033</v>
      </c>
    </row>
    <row r="2314" spans="1:36" ht="15">
      <c r="A2314" s="10">
        <v>2417</v>
      </c>
      <c r="B2314" t="str">
        <f>IF(K2314="总计","",INDEX(主数据!A:AD,MATCH(J2314,主数据!A:A,0),9))</f>
        <v>华中大区公司</v>
      </c>
      <c r="C2314" t="str">
        <f>IF(K2314="","",INDEX(主数据!A:AD,MATCH(J2314,主数据!A:A,0),11))</f>
        <v>郑州城区</v>
      </c>
      <c r="D2314" t="str">
        <f t="shared" si="144"/>
        <v>ZZ12物业服务费标准方式1.20</v>
      </c>
      <c r="E2314" s="13" t="str">
        <f t="shared" si="146"/>
        <v>1.20</v>
      </c>
      <c r="F2314" s="13" t="str">
        <f>IF(E2314="","",IFERROR(IF(IF(K2314="","",INDEX(收费标合同信息维护!A:Q,MATCH(D2314,收费标合同信息维护!J:J,0),10))=D2314,"有","无"),"无"))</f>
        <v>无</v>
      </c>
      <c r="G2314" s="13" t="str">
        <f t="shared" si="145"/>
        <v/>
      </c>
      <c r="H2314" s="13" t="str">
        <f t="shared" si="147"/>
        <v/>
      </c>
      <c r="I2314" s="13" t="str">
        <f>IF(G2314="","",IFERROR(IF(IF(K2314="","",INDEX(收费标合同信息维护!A:Q,MATCH(G2314,收费标合同信息维护!M:M,0),13))=G2314,"有","无"),"无"))</f>
        <v/>
      </c>
      <c r="J2314" s="3" t="s">
        <v>3350</v>
      </c>
      <c r="K2314" s="3" t="s">
        <v>11459</v>
      </c>
      <c r="L2314" s="3" t="s">
        <v>6025</v>
      </c>
      <c r="M2314" s="3" t="s">
        <v>6026</v>
      </c>
      <c r="N2314" s="3" t="s">
        <v>6477</v>
      </c>
      <c r="O2314" s="3" t="s">
        <v>6478</v>
      </c>
      <c r="P2314" s="3" t="s">
        <v>11461</v>
      </c>
      <c r="Q2314" s="3" t="s">
        <v>11462</v>
      </c>
      <c r="R2314" s="3" t="s">
        <v>6484</v>
      </c>
      <c r="S2314" s="3" t="s">
        <v>6491</v>
      </c>
      <c r="T2314" s="3" t="s">
        <v>11463</v>
      </c>
      <c r="U2314" s="3" t="s">
        <v>154</v>
      </c>
      <c r="V2314" s="3" t="s">
        <v>6614</v>
      </c>
      <c r="W2314" s="3" t="s">
        <v>154</v>
      </c>
      <c r="X2314" s="3" t="s">
        <v>154</v>
      </c>
      <c r="Y2314" s="3" t="s">
        <v>154</v>
      </c>
      <c r="Z2314" s="3" t="s">
        <v>154</v>
      </c>
      <c r="AA2314" s="3" t="s">
        <v>154</v>
      </c>
      <c r="AB2314" s="3" t="s">
        <v>154</v>
      </c>
      <c r="AC2314" s="3" t="s">
        <v>154</v>
      </c>
      <c r="AD2314" s="3" t="s">
        <v>6151</v>
      </c>
      <c r="AE2314" s="3" t="s">
        <v>6151</v>
      </c>
      <c r="AF2314" s="3" t="s">
        <v>154</v>
      </c>
      <c r="AG2314" s="3" t="s">
        <v>154</v>
      </c>
      <c r="AH2314" s="3" t="s">
        <v>6478</v>
      </c>
      <c r="AI2314" s="3" t="s">
        <v>6482</v>
      </c>
      <c r="AJ2314" s="3" t="s">
        <v>6125</v>
      </c>
    </row>
    <row r="2315" spans="1:36" ht="15">
      <c r="A2315" s="10">
        <v>2418</v>
      </c>
      <c r="B2315" t="str">
        <f>IF(K2315="总计","",INDEX(主数据!A:AD,MATCH(J2315,主数据!A:A,0),9))</f>
        <v>华中大区公司</v>
      </c>
      <c r="C2315" t="str">
        <f>IF(K2315="","",INDEX(主数据!A:AD,MATCH(J2315,主数据!A:A,0),11))</f>
        <v>郑州城区</v>
      </c>
      <c r="D2315" t="str">
        <f t="shared" si="144"/>
        <v>ZZ12物业服务费标准方式1.60</v>
      </c>
      <c r="E2315" s="13" t="str">
        <f t="shared" si="146"/>
        <v>1.60</v>
      </c>
      <c r="F2315" s="13" t="str">
        <f>IF(E2315="","",IFERROR(IF(IF(K2315="","",INDEX(收费标合同信息维护!A:Q,MATCH(D2315,收费标合同信息维护!J:J,0),10))=D2315,"有","无"),"无"))</f>
        <v>无</v>
      </c>
      <c r="G2315" s="13" t="str">
        <f t="shared" si="145"/>
        <v/>
      </c>
      <c r="H2315" s="13" t="str">
        <f t="shared" si="147"/>
        <v/>
      </c>
      <c r="I2315" s="13" t="str">
        <f>IF(G2315="","",IFERROR(IF(IF(K2315="","",INDEX(收费标合同信息维护!A:Q,MATCH(G2315,收费标合同信息维护!M:M,0),13))=G2315,"有","无"),"无"))</f>
        <v/>
      </c>
      <c r="J2315" s="3" t="s">
        <v>3350</v>
      </c>
      <c r="K2315" s="3" t="s">
        <v>11459</v>
      </c>
      <c r="L2315" s="3" t="s">
        <v>6025</v>
      </c>
      <c r="M2315" s="3" t="s">
        <v>6026</v>
      </c>
      <c r="N2315" s="3" t="s">
        <v>6477</v>
      </c>
      <c r="O2315" s="3" t="s">
        <v>6478</v>
      </c>
      <c r="P2315" s="3" t="s">
        <v>11464</v>
      </c>
      <c r="Q2315" s="3" t="s">
        <v>11465</v>
      </c>
      <c r="R2315" s="3" t="s">
        <v>6484</v>
      </c>
      <c r="S2315" s="3" t="s">
        <v>6491</v>
      </c>
      <c r="T2315" s="3" t="s">
        <v>11463</v>
      </c>
      <c r="U2315" s="3" t="s">
        <v>154</v>
      </c>
      <c r="V2315" s="3" t="s">
        <v>9398</v>
      </c>
      <c r="W2315" s="3" t="s">
        <v>154</v>
      </c>
      <c r="X2315" s="3" t="s">
        <v>154</v>
      </c>
      <c r="Y2315" s="3" t="s">
        <v>154</v>
      </c>
      <c r="Z2315" s="3" t="s">
        <v>154</v>
      </c>
      <c r="AA2315" s="3" t="s">
        <v>154</v>
      </c>
      <c r="AB2315" s="3" t="s">
        <v>154</v>
      </c>
      <c r="AC2315" s="3" t="s">
        <v>154</v>
      </c>
      <c r="AD2315" s="3" t="s">
        <v>6151</v>
      </c>
      <c r="AE2315" s="3" t="s">
        <v>6151</v>
      </c>
      <c r="AF2315" s="3" t="s">
        <v>154</v>
      </c>
      <c r="AG2315" s="3" t="s">
        <v>154</v>
      </c>
      <c r="AH2315" s="3" t="s">
        <v>6478</v>
      </c>
      <c r="AI2315" s="3" t="s">
        <v>6482</v>
      </c>
      <c r="AJ2315" s="3" t="s">
        <v>6114</v>
      </c>
    </row>
    <row r="2316" spans="1:36" ht="15">
      <c r="A2316" s="10">
        <v>2419</v>
      </c>
      <c r="B2316" t="str">
        <f>IF(K2316="总计","",INDEX(主数据!A:AD,MATCH(J2316,主数据!A:A,0),9))</f>
        <v>华中大区公司</v>
      </c>
      <c r="C2316" t="str">
        <f>IF(K2316="","",INDEX(主数据!A:AD,MATCH(J2316,主数据!A:A,0),11))</f>
        <v>郑州城区</v>
      </c>
      <c r="D2316" t="str">
        <f t="shared" si="144"/>
        <v>ZZ12物业服务费标准方式1.90</v>
      </c>
      <c r="E2316" s="13" t="str">
        <f t="shared" si="146"/>
        <v>1.90</v>
      </c>
      <c r="F2316" s="13" t="str">
        <f>IF(E2316="","",IFERROR(IF(IF(K2316="","",INDEX(收费标合同信息维护!A:Q,MATCH(D2316,收费标合同信息维护!J:J,0),10))=D2316,"有","无"),"无"))</f>
        <v>无</v>
      </c>
      <c r="G2316" s="13" t="str">
        <f t="shared" si="145"/>
        <v/>
      </c>
      <c r="H2316" s="13" t="str">
        <f t="shared" si="147"/>
        <v/>
      </c>
      <c r="I2316" s="13" t="str">
        <f>IF(G2316="","",IFERROR(IF(IF(K2316="","",INDEX(收费标合同信息维护!A:Q,MATCH(G2316,收费标合同信息维护!M:M,0),13))=G2316,"有","无"),"无"))</f>
        <v/>
      </c>
      <c r="J2316" s="3" t="s">
        <v>3350</v>
      </c>
      <c r="K2316" s="3" t="s">
        <v>11459</v>
      </c>
      <c r="L2316" s="3" t="s">
        <v>6025</v>
      </c>
      <c r="M2316" s="3" t="s">
        <v>6026</v>
      </c>
      <c r="N2316" s="3" t="s">
        <v>6477</v>
      </c>
      <c r="O2316" s="3" t="s">
        <v>6478</v>
      </c>
      <c r="P2316" s="3" t="s">
        <v>11466</v>
      </c>
      <c r="Q2316" s="3" t="s">
        <v>11467</v>
      </c>
      <c r="R2316" s="3" t="s">
        <v>6484</v>
      </c>
      <c r="S2316" s="3" t="s">
        <v>6491</v>
      </c>
      <c r="T2316" s="3" t="s">
        <v>11463</v>
      </c>
      <c r="U2316" s="3" t="s">
        <v>154</v>
      </c>
      <c r="V2316" s="3" t="s">
        <v>7605</v>
      </c>
      <c r="W2316" s="3" t="s">
        <v>154</v>
      </c>
      <c r="X2316" s="3" t="s">
        <v>154</v>
      </c>
      <c r="Y2316" s="3" t="s">
        <v>154</v>
      </c>
      <c r="Z2316" s="3" t="s">
        <v>154</v>
      </c>
      <c r="AA2316" s="3" t="s">
        <v>154</v>
      </c>
      <c r="AB2316" s="3" t="s">
        <v>154</v>
      </c>
      <c r="AC2316" s="3" t="s">
        <v>154</v>
      </c>
      <c r="AD2316" s="3" t="s">
        <v>6151</v>
      </c>
      <c r="AE2316" s="3" t="s">
        <v>6151</v>
      </c>
      <c r="AF2316" s="3" t="s">
        <v>6040</v>
      </c>
      <c r="AG2316" s="3" t="s">
        <v>154</v>
      </c>
      <c r="AH2316" s="3" t="s">
        <v>6478</v>
      </c>
      <c r="AI2316" s="3" t="s">
        <v>6482</v>
      </c>
      <c r="AJ2316" s="3" t="s">
        <v>11468</v>
      </c>
    </row>
    <row r="2317" spans="1:36" ht="15">
      <c r="A2317" s="10">
        <v>2420</v>
      </c>
      <c r="B2317" t="str">
        <f>IF(K2317="总计","",INDEX(主数据!A:AD,MATCH(J2317,主数据!A:A,0),9))</f>
        <v>华中大区公司</v>
      </c>
      <c r="C2317" t="str">
        <f>IF(K2317="","",INDEX(主数据!A:AD,MATCH(J2317,主数据!A:A,0),11))</f>
        <v>郑州城区</v>
      </c>
      <c r="D2317" t="str">
        <f t="shared" si="144"/>
        <v>ZZ12物业服务费标准方式3.60</v>
      </c>
      <c r="E2317" s="13" t="str">
        <f t="shared" si="146"/>
        <v>3.60</v>
      </c>
      <c r="F2317" s="13" t="str">
        <f>IF(E2317="","",IFERROR(IF(IF(K2317="","",INDEX(收费标合同信息维护!A:Q,MATCH(D2317,收费标合同信息维护!J:J,0),10))=D2317,"有","无"),"无"))</f>
        <v>无</v>
      </c>
      <c r="G2317" s="13" t="str">
        <f t="shared" si="145"/>
        <v/>
      </c>
      <c r="H2317" s="13" t="str">
        <f t="shared" si="147"/>
        <v/>
      </c>
      <c r="I2317" s="13" t="str">
        <f>IF(G2317="","",IFERROR(IF(IF(K2317="","",INDEX(收费标合同信息维护!A:Q,MATCH(G2317,收费标合同信息维护!M:M,0),13))=G2317,"有","无"),"无"))</f>
        <v/>
      </c>
      <c r="J2317" s="3" t="s">
        <v>3350</v>
      </c>
      <c r="K2317" s="3" t="s">
        <v>11459</v>
      </c>
      <c r="L2317" s="3" t="s">
        <v>6025</v>
      </c>
      <c r="M2317" s="3" t="s">
        <v>6026</v>
      </c>
      <c r="N2317" s="3" t="s">
        <v>6477</v>
      </c>
      <c r="O2317" s="3" t="s">
        <v>6478</v>
      </c>
      <c r="P2317" s="3" t="s">
        <v>11469</v>
      </c>
      <c r="Q2317" s="3" t="s">
        <v>11470</v>
      </c>
      <c r="R2317" s="3" t="s">
        <v>6484</v>
      </c>
      <c r="S2317" s="3" t="s">
        <v>6627</v>
      </c>
      <c r="T2317" s="3" t="s">
        <v>7425</v>
      </c>
      <c r="U2317" s="3" t="s">
        <v>154</v>
      </c>
      <c r="V2317" s="3" t="s">
        <v>6876</v>
      </c>
      <c r="W2317" s="3" t="s">
        <v>154</v>
      </c>
      <c r="X2317" s="3" t="s">
        <v>154</v>
      </c>
      <c r="Y2317" s="3" t="s">
        <v>154</v>
      </c>
      <c r="Z2317" s="3" t="s">
        <v>154</v>
      </c>
      <c r="AA2317" s="3" t="s">
        <v>154</v>
      </c>
      <c r="AB2317" s="3" t="s">
        <v>154</v>
      </c>
      <c r="AC2317" s="3" t="s">
        <v>154</v>
      </c>
      <c r="AD2317" s="3" t="s">
        <v>6151</v>
      </c>
      <c r="AE2317" s="3" t="s">
        <v>6151</v>
      </c>
      <c r="AF2317" s="3" t="s">
        <v>6040</v>
      </c>
      <c r="AG2317" s="3" t="s">
        <v>154</v>
      </c>
      <c r="AH2317" s="3" t="s">
        <v>6478</v>
      </c>
      <c r="AI2317" s="3" t="s">
        <v>6482</v>
      </c>
      <c r="AJ2317" s="3" t="s">
        <v>31</v>
      </c>
    </row>
    <row r="2318" spans="1:36" ht="15">
      <c r="A2318" s="10">
        <v>2421</v>
      </c>
      <c r="B2318" t="str">
        <f>IF(K2318="总计","",INDEX(主数据!A:AD,MATCH(J2318,主数据!A:A,0),9))</f>
        <v>华中大区公司</v>
      </c>
      <c r="C2318" t="str">
        <f>IF(K2318="","",INDEX(主数据!A:AD,MATCH(J2318,主数据!A:A,0),11))</f>
        <v>郑州城区</v>
      </c>
      <c r="D2318" t="str">
        <f t="shared" si="144"/>
        <v>ZZ12物业服务费直接录入</v>
      </c>
      <c r="E2318" s="13" t="str">
        <f t="shared" si="146"/>
        <v/>
      </c>
      <c r="F2318" s="13" t="str">
        <f>IF(E2318="","",IFERROR(IF(IF(K2318="","",INDEX(收费标合同信息维护!A:Q,MATCH(D2318,收费标合同信息维护!J:J,0),10))=D2318,"有","无"),"无"))</f>
        <v/>
      </c>
      <c r="G2318" s="13" t="str">
        <f t="shared" si="145"/>
        <v/>
      </c>
      <c r="H2318" s="13" t="str">
        <f t="shared" si="147"/>
        <v/>
      </c>
      <c r="I2318" s="13" t="str">
        <f>IF(G2318="","",IFERROR(IF(IF(K2318="","",INDEX(收费标合同信息维护!A:Q,MATCH(G2318,收费标合同信息维护!M:M,0),13))=G2318,"有","无"),"无"))</f>
        <v/>
      </c>
      <c r="J2318" s="3" t="s">
        <v>3350</v>
      </c>
      <c r="K2318" s="3" t="s">
        <v>11459</v>
      </c>
      <c r="L2318" s="3" t="s">
        <v>6025</v>
      </c>
      <c r="M2318" s="3" t="s">
        <v>6026</v>
      </c>
      <c r="N2318" s="3" t="s">
        <v>6477</v>
      </c>
      <c r="O2318" s="3" t="s">
        <v>6478</v>
      </c>
      <c r="P2318" s="3" t="s">
        <v>11471</v>
      </c>
      <c r="Q2318" s="3" t="s">
        <v>6026</v>
      </c>
      <c r="R2318" s="3" t="s">
        <v>6479</v>
      </c>
      <c r="S2318" s="3" t="s">
        <v>6480</v>
      </c>
      <c r="T2318" s="3" t="s">
        <v>7189</v>
      </c>
      <c r="U2318" s="3" t="s">
        <v>154</v>
      </c>
      <c r="V2318" s="3" t="s">
        <v>154</v>
      </c>
      <c r="W2318" s="3" t="s">
        <v>154</v>
      </c>
      <c r="X2318" s="3" t="s">
        <v>154</v>
      </c>
      <c r="Y2318" s="3" t="s">
        <v>154</v>
      </c>
      <c r="Z2318" s="3" t="s">
        <v>154</v>
      </c>
      <c r="AA2318" s="3" t="s">
        <v>154</v>
      </c>
      <c r="AB2318" s="3" t="s">
        <v>154</v>
      </c>
      <c r="AC2318" s="3" t="s">
        <v>154</v>
      </c>
      <c r="AD2318" s="3" t="s">
        <v>6151</v>
      </c>
      <c r="AE2318" s="3" t="s">
        <v>6151</v>
      </c>
      <c r="AF2318" s="3" t="s">
        <v>154</v>
      </c>
      <c r="AG2318" s="3" t="s">
        <v>154</v>
      </c>
      <c r="AH2318" s="3" t="s">
        <v>6478</v>
      </c>
      <c r="AI2318" s="3" t="s">
        <v>6482</v>
      </c>
      <c r="AJ2318" s="3" t="s">
        <v>6489</v>
      </c>
    </row>
    <row r="2319" spans="1:36" ht="15">
      <c r="A2319" s="10">
        <v>2422</v>
      </c>
      <c r="B2319" t="str">
        <f>IF(K2319="总计","",INDEX(主数据!A:AD,MATCH(J2319,主数据!A:A,0),9))</f>
        <v>华中大区公司</v>
      </c>
      <c r="C2319" t="str">
        <f>IF(K2319="","",INDEX(主数据!A:AD,MATCH(J2319,主数据!A:A,0),11))</f>
        <v>郑州城区</v>
      </c>
      <c r="D2319" t="str">
        <f t="shared" si="144"/>
        <v>ZZ12委托停车费（固定）标准方式50.00</v>
      </c>
      <c r="E2319" s="13" t="str">
        <f t="shared" si="146"/>
        <v>50.00</v>
      </c>
      <c r="F2319" s="13" t="str">
        <f>IF(E2319="","",IFERROR(IF(IF(K2319="","",INDEX(收费标合同信息维护!A:Q,MATCH(D2319,收费标合同信息维护!J:J,0),10))=D2319,"有","无"),"无"))</f>
        <v>无</v>
      </c>
      <c r="G2319" s="13" t="str">
        <f t="shared" si="145"/>
        <v/>
      </c>
      <c r="H2319" s="13" t="str">
        <f t="shared" si="147"/>
        <v/>
      </c>
      <c r="I2319" s="13" t="str">
        <f>IF(G2319="","",IFERROR(IF(IF(K2319="","",INDEX(收费标合同信息维护!A:Q,MATCH(G2319,收费标合同信息维护!M:M,0),13))=G2319,"有","无"),"无"))</f>
        <v/>
      </c>
      <c r="J2319" s="3" t="s">
        <v>3350</v>
      </c>
      <c r="K2319" s="3" t="s">
        <v>11459</v>
      </c>
      <c r="L2319" s="3" t="s">
        <v>7341</v>
      </c>
      <c r="M2319" s="3" t="s">
        <v>7342</v>
      </c>
      <c r="N2319" s="3" t="s">
        <v>6477</v>
      </c>
      <c r="O2319" s="3" t="s">
        <v>6597</v>
      </c>
      <c r="P2319" s="3" t="s">
        <v>11472</v>
      </c>
      <c r="Q2319" s="3" t="s">
        <v>11473</v>
      </c>
      <c r="R2319" s="3" t="s">
        <v>6484</v>
      </c>
      <c r="S2319" s="3" t="s">
        <v>6491</v>
      </c>
      <c r="T2319" s="3" t="s">
        <v>11474</v>
      </c>
      <c r="U2319" s="3" t="s">
        <v>6716</v>
      </c>
      <c r="V2319" s="3" t="s">
        <v>6712</v>
      </c>
      <c r="W2319" s="3" t="s">
        <v>154</v>
      </c>
      <c r="X2319" s="3" t="s">
        <v>154</v>
      </c>
      <c r="Y2319" s="3" t="s">
        <v>154</v>
      </c>
      <c r="Z2319" s="3" t="s">
        <v>154</v>
      </c>
      <c r="AA2319" s="3" t="s">
        <v>154</v>
      </c>
      <c r="AB2319" s="3" t="s">
        <v>154</v>
      </c>
      <c r="AC2319" s="3" t="s">
        <v>154</v>
      </c>
      <c r="AD2319" s="3" t="s">
        <v>6151</v>
      </c>
      <c r="AE2319" s="3" t="s">
        <v>6151</v>
      </c>
      <c r="AF2319" s="3" t="s">
        <v>154</v>
      </c>
      <c r="AG2319" s="3" t="s">
        <v>154</v>
      </c>
      <c r="AH2319" s="3" t="s">
        <v>6478</v>
      </c>
      <c r="AI2319" s="3" t="s">
        <v>6482</v>
      </c>
      <c r="AJ2319" s="3" t="s">
        <v>6194</v>
      </c>
    </row>
    <row r="2320" spans="1:36" ht="15">
      <c r="A2320" s="10">
        <v>2423</v>
      </c>
      <c r="B2320" t="str">
        <f>IF(K2320="总计","",INDEX(主数据!A:AD,MATCH(J2320,主数据!A:A,0),9))</f>
        <v>华中大区公司</v>
      </c>
      <c r="C2320" t="str">
        <f>IF(K2320="","",INDEX(主数据!A:AD,MATCH(J2320,主数据!A:A,0),11))</f>
        <v>郑州城区</v>
      </c>
      <c r="D2320" t="str">
        <f t="shared" si="144"/>
        <v>ZZ12委托停车费（固定）直接录入</v>
      </c>
      <c r="E2320" s="13" t="str">
        <f t="shared" si="146"/>
        <v/>
      </c>
      <c r="F2320" s="13" t="str">
        <f>IF(E2320="","",IFERROR(IF(IF(K2320="","",INDEX(收费标合同信息维护!A:Q,MATCH(D2320,收费标合同信息维护!J:J,0),10))=D2320,"有","无"),"无"))</f>
        <v/>
      </c>
      <c r="G2320" s="13" t="str">
        <f t="shared" si="145"/>
        <v/>
      </c>
      <c r="H2320" s="13" t="str">
        <f t="shared" si="147"/>
        <v/>
      </c>
      <c r="I2320" s="13" t="str">
        <f>IF(G2320="","",IFERROR(IF(IF(K2320="","",INDEX(收费标合同信息维护!A:Q,MATCH(G2320,收费标合同信息维护!M:M,0),13))=G2320,"有","无"),"无"))</f>
        <v/>
      </c>
      <c r="J2320" s="3" t="s">
        <v>3350</v>
      </c>
      <c r="K2320" s="3" t="s">
        <v>11459</v>
      </c>
      <c r="L2320" s="3" t="s">
        <v>7341</v>
      </c>
      <c r="M2320" s="3" t="s">
        <v>7342</v>
      </c>
      <c r="N2320" s="3" t="s">
        <v>6477</v>
      </c>
      <c r="O2320" s="3" t="s">
        <v>6597</v>
      </c>
      <c r="P2320" s="3" t="s">
        <v>11475</v>
      </c>
      <c r="Q2320" s="3" t="s">
        <v>11476</v>
      </c>
      <c r="R2320" s="3" t="s">
        <v>6479</v>
      </c>
      <c r="S2320" s="3" t="s">
        <v>6480</v>
      </c>
      <c r="T2320" s="3" t="s">
        <v>7425</v>
      </c>
      <c r="U2320" s="3" t="s">
        <v>6716</v>
      </c>
      <c r="V2320" s="3" t="s">
        <v>154</v>
      </c>
      <c r="W2320" s="3" t="s">
        <v>154</v>
      </c>
      <c r="X2320" s="3" t="s">
        <v>154</v>
      </c>
      <c r="Y2320" s="3" t="s">
        <v>154</v>
      </c>
      <c r="Z2320" s="3" t="s">
        <v>154</v>
      </c>
      <c r="AA2320" s="3" t="s">
        <v>154</v>
      </c>
      <c r="AB2320" s="3" t="s">
        <v>154</v>
      </c>
      <c r="AC2320" s="3" t="s">
        <v>154</v>
      </c>
      <c r="AD2320" s="3" t="s">
        <v>6151</v>
      </c>
      <c r="AE2320" s="3" t="s">
        <v>6151</v>
      </c>
      <c r="AF2320" s="3" t="s">
        <v>154</v>
      </c>
      <c r="AG2320" s="3" t="s">
        <v>154</v>
      </c>
      <c r="AH2320" s="3" t="s">
        <v>6478</v>
      </c>
      <c r="AI2320" s="3" t="s">
        <v>6482</v>
      </c>
      <c r="AJ2320" s="3" t="s">
        <v>6489</v>
      </c>
    </row>
    <row r="2321" spans="1:36" ht="15">
      <c r="A2321" s="10">
        <v>2424</v>
      </c>
      <c r="B2321" t="str">
        <f>IF(K2321="总计","",INDEX(主数据!A:AD,MATCH(J2321,主数据!A:A,0),9))</f>
        <v>华中大区公司</v>
      </c>
      <c r="C2321" t="str">
        <f>IF(K2321="","",INDEX(主数据!A:AD,MATCH(J2321,主数据!A:A,0),11))</f>
        <v>郑州城区</v>
      </c>
      <c r="D2321" t="str">
        <f t="shared" si="144"/>
        <v>ZZ12电费标准方式0.95</v>
      </c>
      <c r="E2321" s="13" t="str">
        <f t="shared" si="146"/>
        <v>0.95</v>
      </c>
      <c r="F2321" s="13" t="str">
        <f>IF(E2321="","",IFERROR(IF(IF(K2321="","",INDEX(收费标合同信息维护!A:Q,MATCH(D2321,收费标合同信息维护!J:J,0),10))=D2321,"有","无"),"无"))</f>
        <v>无</v>
      </c>
      <c r="G2321" s="13" t="str">
        <f t="shared" si="145"/>
        <v/>
      </c>
      <c r="H2321" s="13" t="str">
        <f t="shared" si="147"/>
        <v/>
      </c>
      <c r="I2321" s="13" t="str">
        <f>IF(G2321="","",IFERROR(IF(IF(K2321="","",INDEX(收费标合同信息维护!A:Q,MATCH(G2321,收费标合同信息维护!M:M,0),13))=G2321,"有","无"),"无"))</f>
        <v/>
      </c>
      <c r="J2321" s="3" t="s">
        <v>3350</v>
      </c>
      <c r="K2321" s="3" t="s">
        <v>11459</v>
      </c>
      <c r="L2321" s="3" t="s">
        <v>6601</v>
      </c>
      <c r="M2321" s="3" t="s">
        <v>6602</v>
      </c>
      <c r="N2321" s="3" t="s">
        <v>6603</v>
      </c>
      <c r="O2321" s="3" t="s">
        <v>6478</v>
      </c>
      <c r="P2321" s="3" t="s">
        <v>11477</v>
      </c>
      <c r="Q2321" s="3" t="s">
        <v>8464</v>
      </c>
      <c r="R2321" s="3" t="s">
        <v>6484</v>
      </c>
      <c r="S2321" s="3" t="s">
        <v>6491</v>
      </c>
      <c r="T2321" s="3" t="s">
        <v>11463</v>
      </c>
      <c r="U2321" s="3" t="s">
        <v>154</v>
      </c>
      <c r="V2321" s="3" t="s">
        <v>9078</v>
      </c>
      <c r="W2321" s="3" t="s">
        <v>154</v>
      </c>
      <c r="X2321" s="3" t="s">
        <v>154</v>
      </c>
      <c r="Y2321" s="3" t="s">
        <v>154</v>
      </c>
      <c r="Z2321" s="3" t="s">
        <v>154</v>
      </c>
      <c r="AA2321" s="3" t="s">
        <v>154</v>
      </c>
      <c r="AB2321" s="3" t="s">
        <v>154</v>
      </c>
      <c r="AC2321" s="3" t="s">
        <v>154</v>
      </c>
      <c r="AD2321" s="3" t="s">
        <v>6151</v>
      </c>
      <c r="AE2321" s="3" t="s">
        <v>6151</v>
      </c>
      <c r="AF2321" s="3" t="s">
        <v>154</v>
      </c>
      <c r="AG2321" s="3" t="s">
        <v>154</v>
      </c>
      <c r="AH2321" s="3" t="s">
        <v>6478</v>
      </c>
      <c r="AI2321" s="3" t="s">
        <v>6482</v>
      </c>
      <c r="AJ2321" s="3" t="s">
        <v>6489</v>
      </c>
    </row>
    <row r="2322" spans="1:36" ht="15">
      <c r="A2322" s="10">
        <v>2425</v>
      </c>
      <c r="B2322" t="str">
        <f>IF(K2322="总计","",INDEX(主数据!A:AD,MATCH(J2322,主数据!A:A,0),9))</f>
        <v>华中大区公司</v>
      </c>
      <c r="C2322" t="str">
        <f>IF(K2322="","",INDEX(主数据!A:AD,MATCH(J2322,主数据!A:A,0),11))</f>
        <v>郑州城区</v>
      </c>
      <c r="D2322" t="str">
        <f t="shared" si="144"/>
        <v>ZZ12电费标准方式0.82</v>
      </c>
      <c r="E2322" s="13" t="str">
        <f t="shared" si="146"/>
        <v>0.82</v>
      </c>
      <c r="F2322" s="13" t="str">
        <f>IF(E2322="","",IFERROR(IF(IF(K2322="","",INDEX(收费标合同信息维护!A:Q,MATCH(D2322,收费标合同信息维护!J:J,0),10))=D2322,"有","无"),"无"))</f>
        <v>无</v>
      </c>
      <c r="G2322" s="13" t="str">
        <f t="shared" si="145"/>
        <v/>
      </c>
      <c r="H2322" s="13" t="str">
        <f t="shared" si="147"/>
        <v/>
      </c>
      <c r="I2322" s="13" t="str">
        <f>IF(G2322="","",IFERROR(IF(IF(K2322="","",INDEX(收费标合同信息维护!A:Q,MATCH(G2322,收费标合同信息维护!M:M,0),13))=G2322,"有","无"),"无"))</f>
        <v/>
      </c>
      <c r="J2322" s="3" t="s">
        <v>3350</v>
      </c>
      <c r="K2322" s="3" t="s">
        <v>11459</v>
      </c>
      <c r="L2322" s="3" t="s">
        <v>6601</v>
      </c>
      <c r="M2322" s="3" t="s">
        <v>6602</v>
      </c>
      <c r="N2322" s="3" t="s">
        <v>6603</v>
      </c>
      <c r="O2322" s="3" t="s">
        <v>6478</v>
      </c>
      <c r="P2322" s="3" t="s">
        <v>11478</v>
      </c>
      <c r="Q2322" s="3" t="s">
        <v>8466</v>
      </c>
      <c r="R2322" s="3" t="s">
        <v>6484</v>
      </c>
      <c r="S2322" s="3" t="s">
        <v>6491</v>
      </c>
      <c r="T2322" s="3" t="s">
        <v>11479</v>
      </c>
      <c r="U2322" s="3" t="s">
        <v>154</v>
      </c>
      <c r="V2322" s="3" t="s">
        <v>11480</v>
      </c>
      <c r="W2322" s="3" t="s">
        <v>154</v>
      </c>
      <c r="X2322" s="3" t="s">
        <v>154</v>
      </c>
      <c r="Y2322" s="3" t="s">
        <v>154</v>
      </c>
      <c r="Z2322" s="3" t="s">
        <v>154</v>
      </c>
      <c r="AA2322" s="3" t="s">
        <v>154</v>
      </c>
      <c r="AB2322" s="3" t="s">
        <v>154</v>
      </c>
      <c r="AC2322" s="3" t="s">
        <v>154</v>
      </c>
      <c r="AD2322" s="3" t="s">
        <v>6151</v>
      </c>
      <c r="AE2322" s="3" t="s">
        <v>6151</v>
      </c>
      <c r="AF2322" s="3" t="s">
        <v>154</v>
      </c>
      <c r="AG2322" s="3" t="s">
        <v>154</v>
      </c>
      <c r="AH2322" s="3" t="s">
        <v>6478</v>
      </c>
      <c r="AI2322" s="3" t="s">
        <v>6482</v>
      </c>
      <c r="AJ2322" s="3" t="s">
        <v>6489</v>
      </c>
    </row>
    <row r="2323" spans="1:36" ht="15">
      <c r="A2323" s="10">
        <v>2426</v>
      </c>
      <c r="B2323" t="str">
        <f>IF(K2323="总计","",INDEX(主数据!A:AD,MATCH(J2323,主数据!A:A,0),9))</f>
        <v>华中大区公司</v>
      </c>
      <c r="C2323" t="str">
        <f>IF(K2323="","",INDEX(主数据!A:AD,MATCH(J2323,主数据!A:A,0),11))</f>
        <v>郑州城区</v>
      </c>
      <c r="D2323" t="str">
        <f t="shared" si="144"/>
        <v>ZZ12电费标准方式0.79</v>
      </c>
      <c r="E2323" s="13" t="str">
        <f t="shared" si="146"/>
        <v>0.79</v>
      </c>
      <c r="F2323" s="13" t="str">
        <f>IF(E2323="","",IFERROR(IF(IF(K2323="","",INDEX(收费标合同信息维护!A:Q,MATCH(D2323,收费标合同信息维护!J:J,0),10))=D2323,"有","无"),"无"))</f>
        <v>无</v>
      </c>
      <c r="G2323" s="13" t="str">
        <f t="shared" si="145"/>
        <v/>
      </c>
      <c r="H2323" s="13" t="str">
        <f t="shared" si="147"/>
        <v/>
      </c>
      <c r="I2323" s="13" t="str">
        <f>IF(G2323="","",IFERROR(IF(IF(K2323="","",INDEX(收费标合同信息维护!A:Q,MATCH(G2323,收费标合同信息维护!M:M,0),13))=G2323,"有","无"),"无"))</f>
        <v/>
      </c>
      <c r="J2323" s="3" t="s">
        <v>3350</v>
      </c>
      <c r="K2323" s="3" t="s">
        <v>11459</v>
      </c>
      <c r="L2323" s="3" t="s">
        <v>6601</v>
      </c>
      <c r="M2323" s="3" t="s">
        <v>6602</v>
      </c>
      <c r="N2323" s="3" t="s">
        <v>6603</v>
      </c>
      <c r="O2323" s="3" t="s">
        <v>6478</v>
      </c>
      <c r="P2323" s="3" t="s">
        <v>11481</v>
      </c>
      <c r="Q2323" s="3" t="s">
        <v>11482</v>
      </c>
      <c r="R2323" s="3" t="s">
        <v>6484</v>
      </c>
      <c r="S2323" s="3" t="s">
        <v>6491</v>
      </c>
      <c r="T2323" s="3" t="s">
        <v>11463</v>
      </c>
      <c r="U2323" s="3" t="s">
        <v>154</v>
      </c>
      <c r="V2323" s="3" t="s">
        <v>11483</v>
      </c>
      <c r="W2323" s="3" t="s">
        <v>154</v>
      </c>
      <c r="X2323" s="3" t="s">
        <v>154</v>
      </c>
      <c r="Y2323" s="3" t="s">
        <v>154</v>
      </c>
      <c r="Z2323" s="3" t="s">
        <v>154</v>
      </c>
      <c r="AA2323" s="3" t="s">
        <v>154</v>
      </c>
      <c r="AB2323" s="3" t="s">
        <v>154</v>
      </c>
      <c r="AC2323" s="3" t="s">
        <v>154</v>
      </c>
      <c r="AD2323" s="3" t="s">
        <v>6151</v>
      </c>
      <c r="AE2323" s="3" t="s">
        <v>6151</v>
      </c>
      <c r="AF2323" s="3" t="s">
        <v>154</v>
      </c>
      <c r="AG2323" s="3" t="s">
        <v>154</v>
      </c>
      <c r="AH2323" s="3" t="s">
        <v>6478</v>
      </c>
      <c r="AI2323" s="3" t="s">
        <v>6482</v>
      </c>
      <c r="AJ2323" s="3" t="s">
        <v>6489</v>
      </c>
    </row>
    <row r="2324" spans="1:36" ht="15">
      <c r="A2324" s="10">
        <v>2427</v>
      </c>
      <c r="B2324" t="str">
        <f>IF(K2324="总计","",INDEX(主数据!A:AD,MATCH(J2324,主数据!A:A,0),9))</f>
        <v>华中大区公司</v>
      </c>
      <c r="C2324" t="str">
        <f>IF(K2324="","",INDEX(主数据!A:AD,MATCH(J2324,主数据!A:A,0),11))</f>
        <v>郑州城区</v>
      </c>
      <c r="D2324" t="str">
        <f t="shared" si="144"/>
        <v>ZZ12电费标准方式0.95</v>
      </c>
      <c r="E2324" s="13" t="str">
        <f t="shared" si="146"/>
        <v>0.95</v>
      </c>
      <c r="F2324" s="13" t="str">
        <f>IF(E2324="","",IFERROR(IF(IF(K2324="","",INDEX(收费标合同信息维护!A:Q,MATCH(D2324,收费标合同信息维护!J:J,0),10))=D2324,"有","无"),"无"))</f>
        <v>无</v>
      </c>
      <c r="G2324" s="13" t="str">
        <f t="shared" si="145"/>
        <v/>
      </c>
      <c r="H2324" s="13" t="str">
        <f t="shared" si="147"/>
        <v/>
      </c>
      <c r="I2324" s="13" t="str">
        <f>IF(G2324="","",IFERROR(IF(IF(K2324="","",INDEX(收费标合同信息维护!A:Q,MATCH(G2324,收费标合同信息维护!M:M,0),13))=G2324,"有","无"),"无"))</f>
        <v/>
      </c>
      <c r="J2324" s="3" t="s">
        <v>3350</v>
      </c>
      <c r="K2324" s="3" t="s">
        <v>11459</v>
      </c>
      <c r="L2324" s="3" t="s">
        <v>6601</v>
      </c>
      <c r="M2324" s="3" t="s">
        <v>6602</v>
      </c>
      <c r="N2324" s="3" t="s">
        <v>6603</v>
      </c>
      <c r="O2324" s="3" t="s">
        <v>6478</v>
      </c>
      <c r="P2324" s="3" t="s">
        <v>11484</v>
      </c>
      <c r="Q2324" s="3" t="s">
        <v>11485</v>
      </c>
      <c r="R2324" s="3" t="s">
        <v>6484</v>
      </c>
      <c r="S2324" s="3" t="s">
        <v>6491</v>
      </c>
      <c r="T2324" s="3" t="s">
        <v>7425</v>
      </c>
      <c r="U2324" s="3" t="s">
        <v>154</v>
      </c>
      <c r="V2324" s="3" t="s">
        <v>9078</v>
      </c>
      <c r="W2324" s="3" t="s">
        <v>154</v>
      </c>
      <c r="X2324" s="3" t="s">
        <v>154</v>
      </c>
      <c r="Y2324" s="3" t="s">
        <v>154</v>
      </c>
      <c r="Z2324" s="3" t="s">
        <v>154</v>
      </c>
      <c r="AA2324" s="3" t="s">
        <v>154</v>
      </c>
      <c r="AB2324" s="3" t="s">
        <v>154</v>
      </c>
      <c r="AC2324" s="3" t="s">
        <v>154</v>
      </c>
      <c r="AD2324" s="3" t="s">
        <v>6151</v>
      </c>
      <c r="AE2324" s="3" t="s">
        <v>6151</v>
      </c>
      <c r="AF2324" s="3" t="s">
        <v>154</v>
      </c>
      <c r="AG2324" s="3" t="s">
        <v>154</v>
      </c>
      <c r="AH2324" s="3" t="s">
        <v>6478</v>
      </c>
      <c r="AI2324" s="3" t="s">
        <v>6482</v>
      </c>
      <c r="AJ2324" s="3" t="s">
        <v>6489</v>
      </c>
    </row>
    <row r="2325" spans="1:36" ht="15">
      <c r="A2325" s="10">
        <v>2428</v>
      </c>
      <c r="B2325" t="str">
        <f>IF(K2325="总计","",INDEX(主数据!A:AD,MATCH(J2325,主数据!A:A,0),9))</f>
        <v>华中大区公司</v>
      </c>
      <c r="C2325" t="str">
        <f>IF(K2325="","",INDEX(主数据!A:AD,MATCH(J2325,主数据!A:A,0),11))</f>
        <v>郑州城区</v>
      </c>
      <c r="D2325" t="str">
        <f t="shared" si="144"/>
        <v>ZZ12自来水费（简易征收）标准方式3.05</v>
      </c>
      <c r="E2325" s="13" t="str">
        <f t="shared" si="146"/>
        <v>3.05</v>
      </c>
      <c r="F2325" s="13" t="str">
        <f>IF(E2325="","",IFERROR(IF(IF(K2325="","",INDEX(收费标合同信息维护!A:Q,MATCH(D2325,收费标合同信息维护!J:J,0),10))=D2325,"有","无"),"无"))</f>
        <v>无</v>
      </c>
      <c r="G2325" s="13" t="str">
        <f t="shared" si="145"/>
        <v/>
      </c>
      <c r="H2325" s="13" t="str">
        <f t="shared" si="147"/>
        <v/>
      </c>
      <c r="I2325" s="13" t="str">
        <f>IF(G2325="","",IFERROR(IF(IF(K2325="","",INDEX(收费标合同信息维护!A:Q,MATCH(G2325,收费标合同信息维护!M:M,0),13))=G2325,"有","无"),"无"))</f>
        <v/>
      </c>
      <c r="J2325" s="3" t="s">
        <v>3350</v>
      </c>
      <c r="K2325" s="3" t="s">
        <v>11459</v>
      </c>
      <c r="L2325" s="3" t="s">
        <v>6615</v>
      </c>
      <c r="M2325" s="3" t="s">
        <v>6616</v>
      </c>
      <c r="N2325" s="3" t="s">
        <v>6603</v>
      </c>
      <c r="O2325" s="3" t="s">
        <v>6478</v>
      </c>
      <c r="P2325" s="3" t="s">
        <v>11486</v>
      </c>
      <c r="Q2325" s="3" t="s">
        <v>11487</v>
      </c>
      <c r="R2325" s="3" t="s">
        <v>6484</v>
      </c>
      <c r="S2325" s="3" t="s">
        <v>6491</v>
      </c>
      <c r="T2325" s="3" t="s">
        <v>11488</v>
      </c>
      <c r="U2325" s="3" t="s">
        <v>154</v>
      </c>
      <c r="V2325" s="3" t="s">
        <v>10383</v>
      </c>
      <c r="W2325" s="3" t="s">
        <v>154</v>
      </c>
      <c r="X2325" s="3" t="s">
        <v>154</v>
      </c>
      <c r="Y2325" s="3" t="s">
        <v>154</v>
      </c>
      <c r="Z2325" s="3" t="s">
        <v>154</v>
      </c>
      <c r="AA2325" s="3" t="s">
        <v>154</v>
      </c>
      <c r="AB2325" s="3" t="s">
        <v>154</v>
      </c>
      <c r="AC2325" s="3" t="s">
        <v>154</v>
      </c>
      <c r="AD2325" s="3" t="s">
        <v>6151</v>
      </c>
      <c r="AE2325" s="3" t="s">
        <v>6151</v>
      </c>
      <c r="AF2325" s="3" t="s">
        <v>154</v>
      </c>
      <c r="AG2325" s="3" t="s">
        <v>154</v>
      </c>
      <c r="AH2325" s="3" t="s">
        <v>6478</v>
      </c>
      <c r="AI2325" s="3" t="s">
        <v>6482</v>
      </c>
      <c r="AJ2325" s="3" t="s">
        <v>6489</v>
      </c>
    </row>
    <row r="2326" spans="1:36" ht="15">
      <c r="A2326" s="10">
        <v>2429</v>
      </c>
      <c r="B2326" t="str">
        <f>IF(K2326="总计","",INDEX(主数据!A:AD,MATCH(J2326,主数据!A:A,0),9))</f>
        <v>华中大区公司</v>
      </c>
      <c r="C2326" t="str">
        <f>IF(K2326="","",INDEX(主数据!A:AD,MATCH(J2326,主数据!A:A,0),11))</f>
        <v>郑州城区</v>
      </c>
      <c r="D2326" t="str">
        <f t="shared" si="144"/>
        <v>ZZ12自来水费（简易征收）标准方式4.05</v>
      </c>
      <c r="E2326" s="13" t="str">
        <f t="shared" si="146"/>
        <v>4.05</v>
      </c>
      <c r="F2326" s="13" t="str">
        <f>IF(E2326="","",IFERROR(IF(IF(K2326="","",INDEX(收费标合同信息维护!A:Q,MATCH(D2326,收费标合同信息维护!J:J,0),10))=D2326,"有","无"),"无"))</f>
        <v>无</v>
      </c>
      <c r="G2326" s="13" t="str">
        <f t="shared" si="145"/>
        <v/>
      </c>
      <c r="H2326" s="13" t="str">
        <f t="shared" si="147"/>
        <v/>
      </c>
      <c r="I2326" s="13" t="str">
        <f>IF(G2326="","",IFERROR(IF(IF(K2326="","",INDEX(收费标合同信息维护!A:Q,MATCH(G2326,收费标合同信息维护!M:M,0),13))=G2326,"有","无"),"无"))</f>
        <v/>
      </c>
      <c r="J2326" s="3" t="s">
        <v>3350</v>
      </c>
      <c r="K2326" s="3" t="s">
        <v>11459</v>
      </c>
      <c r="L2326" s="3" t="s">
        <v>6615</v>
      </c>
      <c r="M2326" s="3" t="s">
        <v>6616</v>
      </c>
      <c r="N2326" s="3" t="s">
        <v>6603</v>
      </c>
      <c r="O2326" s="3" t="s">
        <v>6478</v>
      </c>
      <c r="P2326" s="3" t="s">
        <v>11489</v>
      </c>
      <c r="Q2326" s="3" t="s">
        <v>11490</v>
      </c>
      <c r="R2326" s="3" t="s">
        <v>6484</v>
      </c>
      <c r="S2326" s="3" t="s">
        <v>6491</v>
      </c>
      <c r="T2326" s="3" t="s">
        <v>7425</v>
      </c>
      <c r="U2326" s="3" t="s">
        <v>154</v>
      </c>
      <c r="V2326" s="3" t="s">
        <v>11491</v>
      </c>
      <c r="W2326" s="3" t="s">
        <v>154</v>
      </c>
      <c r="X2326" s="3" t="s">
        <v>154</v>
      </c>
      <c r="Y2326" s="3" t="s">
        <v>154</v>
      </c>
      <c r="Z2326" s="3" t="s">
        <v>154</v>
      </c>
      <c r="AA2326" s="3" t="s">
        <v>154</v>
      </c>
      <c r="AB2326" s="3" t="s">
        <v>154</v>
      </c>
      <c r="AC2326" s="3" t="s">
        <v>154</v>
      </c>
      <c r="AD2326" s="3" t="s">
        <v>6151</v>
      </c>
      <c r="AE2326" s="3" t="s">
        <v>6151</v>
      </c>
      <c r="AF2326" s="3" t="s">
        <v>154</v>
      </c>
      <c r="AG2326" s="3" t="s">
        <v>154</v>
      </c>
      <c r="AH2326" s="3" t="s">
        <v>6478</v>
      </c>
      <c r="AI2326" s="3" t="s">
        <v>6482</v>
      </c>
      <c r="AJ2326" s="3" t="s">
        <v>6489</v>
      </c>
    </row>
    <row r="2327" spans="1:36" ht="15">
      <c r="A2327" s="10">
        <v>2430</v>
      </c>
      <c r="B2327" t="str">
        <f>IF(K2327="总计","",INDEX(主数据!A:AD,MATCH(J2327,主数据!A:A,0),9))</f>
        <v>环渤海大区公司</v>
      </c>
      <c r="C2327" t="str">
        <f>IF(K2327="","",INDEX(主数据!A:AD,MATCH(J2327,主数据!A:A,0),11))</f>
        <v>天津开发区城区</v>
      </c>
      <c r="D2327" t="str">
        <f t="shared" si="144"/>
        <v>TJ11物业服务费标准方式18.80</v>
      </c>
      <c r="E2327" s="13" t="str">
        <f t="shared" si="146"/>
        <v>18.80</v>
      </c>
      <c r="F2327" s="13" t="str">
        <f>IF(E2327="","",IFERROR(IF(IF(K2327="","",INDEX(收费标合同信息维护!A:Q,MATCH(D2327,收费标合同信息维护!J:J,0),10))=D2327,"有","无"),"无"))</f>
        <v>无</v>
      </c>
      <c r="G2327" s="13" t="str">
        <f t="shared" si="145"/>
        <v/>
      </c>
      <c r="H2327" s="13" t="str">
        <f t="shared" si="147"/>
        <v/>
      </c>
      <c r="I2327" s="13" t="str">
        <f>IF(G2327="","",IFERROR(IF(IF(K2327="","",INDEX(收费标合同信息维护!A:Q,MATCH(G2327,收费标合同信息维护!M:M,0),13))=G2327,"有","无"),"无"))</f>
        <v/>
      </c>
      <c r="J2327" s="3" t="s">
        <v>4515</v>
      </c>
      <c r="K2327" s="3" t="s">
        <v>11492</v>
      </c>
      <c r="L2327" s="3" t="s">
        <v>6025</v>
      </c>
      <c r="M2327" s="3" t="s">
        <v>6026</v>
      </c>
      <c r="N2327" s="3" t="s">
        <v>6477</v>
      </c>
      <c r="O2327" s="3" t="s">
        <v>6478</v>
      </c>
      <c r="P2327" s="3" t="s">
        <v>4515</v>
      </c>
      <c r="Q2327" s="3" t="s">
        <v>11493</v>
      </c>
      <c r="R2327" s="3" t="s">
        <v>6484</v>
      </c>
      <c r="S2327" s="3" t="s">
        <v>6491</v>
      </c>
      <c r="T2327" s="3" t="s">
        <v>11494</v>
      </c>
      <c r="U2327" s="3" t="s">
        <v>154</v>
      </c>
      <c r="V2327" s="3" t="s">
        <v>11495</v>
      </c>
      <c r="W2327" s="3" t="s">
        <v>154</v>
      </c>
      <c r="X2327" s="3" t="s">
        <v>154</v>
      </c>
      <c r="Y2327" s="3" t="s">
        <v>154</v>
      </c>
      <c r="Z2327" s="3" t="s">
        <v>154</v>
      </c>
      <c r="AA2327" s="3" t="s">
        <v>154</v>
      </c>
      <c r="AB2327" s="3" t="s">
        <v>154</v>
      </c>
      <c r="AC2327" s="3" t="s">
        <v>154</v>
      </c>
      <c r="AD2327" s="3" t="s">
        <v>6151</v>
      </c>
      <c r="AE2327" s="3" t="s">
        <v>6151</v>
      </c>
      <c r="AF2327" s="3" t="s">
        <v>6040</v>
      </c>
      <c r="AG2327" s="3" t="s">
        <v>154</v>
      </c>
      <c r="AH2327" s="3" t="s">
        <v>6478</v>
      </c>
      <c r="AI2327" s="3" t="s">
        <v>6482</v>
      </c>
      <c r="AJ2327" s="3" t="s">
        <v>11496</v>
      </c>
    </row>
    <row r="2328" spans="1:36" ht="15">
      <c r="A2328" s="10">
        <v>2431</v>
      </c>
      <c r="B2328" t="str">
        <f>IF(K2328="总计","",INDEX(主数据!A:AD,MATCH(J2328,主数据!A:A,0),9))</f>
        <v>环渤海大区公司</v>
      </c>
      <c r="C2328" t="str">
        <f>IF(K2328="","",INDEX(主数据!A:AD,MATCH(J2328,主数据!A:A,0),11))</f>
        <v>天津开发区城区</v>
      </c>
      <c r="D2328" t="str">
        <f t="shared" si="144"/>
        <v>TJ11物业服务费标准方式14.10</v>
      </c>
      <c r="E2328" s="13" t="str">
        <f t="shared" si="146"/>
        <v>14.10</v>
      </c>
      <c r="F2328" s="13" t="str">
        <f>IF(E2328="","",IFERROR(IF(IF(K2328="","",INDEX(收费标合同信息维护!A:Q,MATCH(D2328,收费标合同信息维护!J:J,0),10))=D2328,"有","无"),"无"))</f>
        <v>无</v>
      </c>
      <c r="G2328" s="13" t="str">
        <f t="shared" si="145"/>
        <v/>
      </c>
      <c r="H2328" s="13" t="str">
        <f t="shared" si="147"/>
        <v/>
      </c>
      <c r="I2328" s="13" t="str">
        <f>IF(G2328="","",IFERROR(IF(IF(K2328="","",INDEX(收费标合同信息维护!A:Q,MATCH(G2328,收费标合同信息维护!M:M,0),13))=G2328,"有","无"),"无"))</f>
        <v/>
      </c>
      <c r="J2328" s="3" t="s">
        <v>4515</v>
      </c>
      <c r="K2328" s="3" t="s">
        <v>11492</v>
      </c>
      <c r="L2328" s="3" t="s">
        <v>6025</v>
      </c>
      <c r="M2328" s="3" t="s">
        <v>6026</v>
      </c>
      <c r="N2328" s="3" t="s">
        <v>6477</v>
      </c>
      <c r="O2328" s="3" t="s">
        <v>6478</v>
      </c>
      <c r="P2328" s="3" t="s">
        <v>11497</v>
      </c>
      <c r="Q2328" s="3" t="s">
        <v>11498</v>
      </c>
      <c r="R2328" s="3" t="s">
        <v>6484</v>
      </c>
      <c r="S2328" s="3" t="s">
        <v>6491</v>
      </c>
      <c r="T2328" s="3" t="s">
        <v>6561</v>
      </c>
      <c r="U2328" s="3" t="s">
        <v>154</v>
      </c>
      <c r="V2328" s="3" t="s">
        <v>11499</v>
      </c>
      <c r="W2328" s="3" t="s">
        <v>154</v>
      </c>
      <c r="X2328" s="3" t="s">
        <v>154</v>
      </c>
      <c r="Y2328" s="3" t="s">
        <v>154</v>
      </c>
      <c r="Z2328" s="3" t="s">
        <v>154</v>
      </c>
      <c r="AA2328" s="3" t="s">
        <v>154</v>
      </c>
      <c r="AB2328" s="3" t="s">
        <v>154</v>
      </c>
      <c r="AC2328" s="3" t="s">
        <v>154</v>
      </c>
      <c r="AD2328" s="3" t="s">
        <v>6151</v>
      </c>
      <c r="AE2328" s="3" t="s">
        <v>6151</v>
      </c>
      <c r="AF2328" s="3" t="s">
        <v>154</v>
      </c>
      <c r="AG2328" s="3" t="s">
        <v>154</v>
      </c>
      <c r="AH2328" s="3" t="s">
        <v>6478</v>
      </c>
      <c r="AI2328" s="3" t="s">
        <v>6482</v>
      </c>
      <c r="AJ2328" s="3" t="s">
        <v>6489</v>
      </c>
    </row>
    <row r="2329" spans="1:36" ht="15">
      <c r="A2329" s="10">
        <v>2432</v>
      </c>
      <c r="B2329" t="str">
        <f>IF(K2329="总计","",INDEX(主数据!A:AD,MATCH(J2329,主数据!A:A,0),9))</f>
        <v>环渤海大区公司</v>
      </c>
      <c r="C2329" t="str">
        <f>IF(K2329="","",INDEX(主数据!A:AD,MATCH(J2329,主数据!A:A,0),11))</f>
        <v>天津开发区城区</v>
      </c>
      <c r="D2329" t="str">
        <f t="shared" si="144"/>
        <v>TJ11物业服务费标准方式9.40</v>
      </c>
      <c r="E2329" s="13" t="str">
        <f t="shared" si="146"/>
        <v>9.40</v>
      </c>
      <c r="F2329" s="13" t="str">
        <f>IF(E2329="","",IFERROR(IF(IF(K2329="","",INDEX(收费标合同信息维护!A:Q,MATCH(D2329,收费标合同信息维护!J:J,0),10))=D2329,"有","无"),"无"))</f>
        <v>无</v>
      </c>
      <c r="G2329" s="13" t="str">
        <f t="shared" si="145"/>
        <v/>
      </c>
      <c r="H2329" s="13" t="str">
        <f t="shared" si="147"/>
        <v/>
      </c>
      <c r="I2329" s="13" t="str">
        <f>IF(G2329="","",IFERROR(IF(IF(K2329="","",INDEX(收费标合同信息维护!A:Q,MATCH(G2329,收费标合同信息维护!M:M,0),13))=G2329,"有","无"),"无"))</f>
        <v/>
      </c>
      <c r="J2329" s="3" t="s">
        <v>4515</v>
      </c>
      <c r="K2329" s="3" t="s">
        <v>11492</v>
      </c>
      <c r="L2329" s="3" t="s">
        <v>6025</v>
      </c>
      <c r="M2329" s="3" t="s">
        <v>6026</v>
      </c>
      <c r="N2329" s="3" t="s">
        <v>6477</v>
      </c>
      <c r="O2329" s="3" t="s">
        <v>6478</v>
      </c>
      <c r="P2329" s="3" t="s">
        <v>11500</v>
      </c>
      <c r="Q2329" s="3" t="s">
        <v>11501</v>
      </c>
      <c r="R2329" s="3" t="s">
        <v>6484</v>
      </c>
      <c r="S2329" s="3" t="s">
        <v>6491</v>
      </c>
      <c r="T2329" s="3" t="s">
        <v>11494</v>
      </c>
      <c r="U2329" s="3" t="s">
        <v>154</v>
      </c>
      <c r="V2329" s="3" t="s">
        <v>11502</v>
      </c>
      <c r="W2329" s="3" t="s">
        <v>154</v>
      </c>
      <c r="X2329" s="3" t="s">
        <v>154</v>
      </c>
      <c r="Y2329" s="3" t="s">
        <v>154</v>
      </c>
      <c r="Z2329" s="3" t="s">
        <v>154</v>
      </c>
      <c r="AA2329" s="3" t="s">
        <v>154</v>
      </c>
      <c r="AB2329" s="3" t="s">
        <v>154</v>
      </c>
      <c r="AC2329" s="3" t="s">
        <v>154</v>
      </c>
      <c r="AD2329" s="3" t="s">
        <v>6151</v>
      </c>
      <c r="AE2329" s="3" t="s">
        <v>6151</v>
      </c>
      <c r="AF2329" s="3" t="s">
        <v>6040</v>
      </c>
      <c r="AG2329" s="3" t="s">
        <v>154</v>
      </c>
      <c r="AH2329" s="3" t="s">
        <v>6478</v>
      </c>
      <c r="AI2329" s="3" t="s">
        <v>6482</v>
      </c>
      <c r="AJ2329" s="3" t="s">
        <v>20</v>
      </c>
    </row>
    <row r="2330" spans="1:36" ht="15">
      <c r="A2330" s="10">
        <v>2433</v>
      </c>
      <c r="B2330" t="str">
        <f>IF(K2330="总计","",INDEX(主数据!A:AD,MATCH(J2330,主数据!A:A,0),9))</f>
        <v>环渤海大区公司</v>
      </c>
      <c r="C2330" t="str">
        <f>IF(K2330="","",INDEX(主数据!A:AD,MATCH(J2330,主数据!A:A,0),11))</f>
        <v>天津开发区城区</v>
      </c>
      <c r="D2330" t="str">
        <f t="shared" si="144"/>
        <v>TJ11专供电服务费标准方式0.22</v>
      </c>
      <c r="E2330" s="13" t="str">
        <f t="shared" si="146"/>
        <v>0.22</v>
      </c>
      <c r="F2330" s="13" t="str">
        <f>IF(E2330="","",IFERROR(IF(IF(K2330="","",INDEX(收费标合同信息维护!A:Q,MATCH(D2330,收费标合同信息维护!J:J,0),10))=D2330,"有","无"),"无"))</f>
        <v>无</v>
      </c>
      <c r="G2330" s="13" t="str">
        <f t="shared" si="145"/>
        <v/>
      </c>
      <c r="H2330" s="13" t="str">
        <f t="shared" si="147"/>
        <v/>
      </c>
      <c r="I2330" s="13" t="str">
        <f>IF(G2330="","",IFERROR(IF(IF(K2330="","",INDEX(收费标合同信息维护!A:Q,MATCH(G2330,收费标合同信息维护!M:M,0),13))=G2330,"有","无"),"无"))</f>
        <v/>
      </c>
      <c r="J2330" s="3" t="s">
        <v>4515</v>
      </c>
      <c r="K2330" s="3" t="s">
        <v>11492</v>
      </c>
      <c r="L2330" s="3" t="s">
        <v>6911</v>
      </c>
      <c r="M2330" s="3" t="s">
        <v>6912</v>
      </c>
      <c r="N2330" s="3" t="s">
        <v>6603</v>
      </c>
      <c r="O2330" s="3" t="s">
        <v>6478</v>
      </c>
      <c r="P2330" s="3" t="s">
        <v>11503</v>
      </c>
      <c r="Q2330" s="3" t="s">
        <v>11504</v>
      </c>
      <c r="R2330" s="3" t="s">
        <v>6484</v>
      </c>
      <c r="S2330" s="3" t="s">
        <v>6491</v>
      </c>
      <c r="T2330" s="3" t="s">
        <v>11505</v>
      </c>
      <c r="U2330" s="3" t="s">
        <v>154</v>
      </c>
      <c r="V2330" s="3" t="s">
        <v>11506</v>
      </c>
      <c r="W2330" s="3" t="s">
        <v>154</v>
      </c>
      <c r="X2330" s="3" t="s">
        <v>154</v>
      </c>
      <c r="Y2330" s="3" t="s">
        <v>154</v>
      </c>
      <c r="Z2330" s="3" t="s">
        <v>154</v>
      </c>
      <c r="AA2330" s="3" t="s">
        <v>154</v>
      </c>
      <c r="AB2330" s="3" t="s">
        <v>154</v>
      </c>
      <c r="AC2330" s="3" t="s">
        <v>154</v>
      </c>
      <c r="AD2330" s="3" t="s">
        <v>6151</v>
      </c>
      <c r="AE2330" s="3" t="s">
        <v>6151</v>
      </c>
      <c r="AF2330" s="3" t="s">
        <v>154</v>
      </c>
      <c r="AG2330" s="3" t="s">
        <v>154</v>
      </c>
      <c r="AH2330" s="3" t="s">
        <v>6478</v>
      </c>
      <c r="AI2330" s="3" t="s">
        <v>6482</v>
      </c>
      <c r="AJ2330" s="3" t="s">
        <v>6489</v>
      </c>
    </row>
    <row r="2331" spans="1:36" ht="30">
      <c r="A2331" s="10">
        <v>2434</v>
      </c>
      <c r="B2331" t="str">
        <f>IF(K2331="总计","",INDEX(主数据!A:AD,MATCH(J2331,主数据!A:A,0),9))</f>
        <v>环渤海大区公司</v>
      </c>
      <c r="C2331" t="str">
        <f>IF(K2331="","",INDEX(主数据!A:AD,MATCH(J2331,主数据!A:A,0),11))</f>
        <v>天津开发区城区</v>
      </c>
      <c r="D2331" t="str">
        <f t="shared" si="144"/>
        <v>TJ11开发商委托停车租赁费（固定）定额300.00</v>
      </c>
      <c r="E2331" s="13" t="str">
        <f t="shared" si="146"/>
        <v>300.00</v>
      </c>
      <c r="F2331" s="13" t="str">
        <f>IF(E2331="","",IFERROR(IF(IF(K2331="","",INDEX(收费标合同信息维护!A:Q,MATCH(D2331,收费标合同信息维护!J:J,0),10))=D2331,"有","无"),"无"))</f>
        <v>无</v>
      </c>
      <c r="G2331" s="13" t="str">
        <f t="shared" si="145"/>
        <v>TJ11开发商委托停车租赁费（固定）定额300.00</v>
      </c>
      <c r="H2331" s="13" t="str">
        <f t="shared" si="147"/>
        <v>300.00</v>
      </c>
      <c r="I2331" s="13" t="str">
        <f>IF(G2331="","",IFERROR(IF(IF(K2331="","",INDEX(收费标合同信息维护!A:Q,MATCH(G2331,收费标合同信息维护!M:M,0),13))=G2331,"有","无"),"无"))</f>
        <v>无</v>
      </c>
      <c r="J2331" s="3" t="s">
        <v>4515</v>
      </c>
      <c r="K2331" s="3" t="s">
        <v>11492</v>
      </c>
      <c r="L2331" s="3" t="s">
        <v>6818</v>
      </c>
      <c r="M2331" s="3" t="s">
        <v>6819</v>
      </c>
      <c r="N2331" s="3" t="s">
        <v>6477</v>
      </c>
      <c r="O2331" s="3" t="s">
        <v>6478</v>
      </c>
      <c r="P2331" s="3" t="s">
        <v>11507</v>
      </c>
      <c r="Q2331" s="3" t="s">
        <v>11508</v>
      </c>
      <c r="R2331" s="3" t="s">
        <v>6490</v>
      </c>
      <c r="S2331" s="3" t="s">
        <v>6491</v>
      </c>
      <c r="T2331" s="3" t="s">
        <v>6590</v>
      </c>
      <c r="U2331" s="3" t="s">
        <v>6511</v>
      </c>
      <c r="V2331" s="3" t="s">
        <v>6719</v>
      </c>
      <c r="W2331" s="3" t="s">
        <v>6719</v>
      </c>
      <c r="X2331" s="3" t="s">
        <v>154</v>
      </c>
      <c r="Y2331" s="3" t="s">
        <v>154</v>
      </c>
      <c r="Z2331" s="3" t="s">
        <v>154</v>
      </c>
      <c r="AA2331" s="3" t="s">
        <v>154</v>
      </c>
      <c r="AB2331" s="3" t="s">
        <v>154</v>
      </c>
      <c r="AC2331" s="3" t="s">
        <v>154</v>
      </c>
      <c r="AD2331" s="3" t="s">
        <v>6151</v>
      </c>
      <c r="AE2331" s="3" t="s">
        <v>6151</v>
      </c>
      <c r="AF2331" s="3" t="s">
        <v>154</v>
      </c>
      <c r="AG2331" s="3" t="s">
        <v>154</v>
      </c>
      <c r="AH2331" s="3" t="s">
        <v>6478</v>
      </c>
      <c r="AI2331" s="3" t="s">
        <v>6482</v>
      </c>
      <c r="AJ2331" s="3" t="s">
        <v>35</v>
      </c>
    </row>
    <row r="2332" spans="1:36" ht="30">
      <c r="A2332" s="10">
        <v>2435</v>
      </c>
      <c r="B2332" t="str">
        <f>IF(K2332="总计","",INDEX(主数据!A:AD,MATCH(J2332,主数据!A:A,0),9))</f>
        <v>环渤海大区公司</v>
      </c>
      <c r="C2332" t="str">
        <f>IF(K2332="","",INDEX(主数据!A:AD,MATCH(J2332,主数据!A:A,0),11))</f>
        <v>天津开发区城区</v>
      </c>
      <c r="D2332" t="str">
        <f t="shared" si="144"/>
        <v>TJ11开发商委托停车租赁费（固定）定额</v>
      </c>
      <c r="E2332" s="13" t="str">
        <f t="shared" si="146"/>
        <v/>
      </c>
      <c r="F2332" s="13" t="str">
        <f>IF(E2332="","",IFERROR(IF(IF(K2332="","",INDEX(收费标合同信息维护!A:Q,MATCH(D2332,收费标合同信息维护!J:J,0),10))=D2332,"有","无"),"无"))</f>
        <v/>
      </c>
      <c r="G2332" s="13" t="str">
        <f t="shared" si="145"/>
        <v>TJ11开发商委托停车租赁费（固定）定额380.00</v>
      </c>
      <c r="H2332" s="13" t="str">
        <f t="shared" si="147"/>
        <v>380.00</v>
      </c>
      <c r="I2332" s="13" t="str">
        <f>IF(G2332="","",IFERROR(IF(IF(K2332="","",INDEX(收费标合同信息维护!A:Q,MATCH(G2332,收费标合同信息维护!M:M,0),13))=G2332,"有","无"),"无"))</f>
        <v>无</v>
      </c>
      <c r="J2332" s="3" t="s">
        <v>4515</v>
      </c>
      <c r="K2332" s="3" t="s">
        <v>11492</v>
      </c>
      <c r="L2332" s="3" t="s">
        <v>6818</v>
      </c>
      <c r="M2332" s="3" t="s">
        <v>6819</v>
      </c>
      <c r="N2332" s="3" t="s">
        <v>6477</v>
      </c>
      <c r="O2332" s="3" t="s">
        <v>6478</v>
      </c>
      <c r="P2332" s="3" t="s">
        <v>11509</v>
      </c>
      <c r="Q2332" s="3" t="s">
        <v>6407</v>
      </c>
      <c r="R2332" s="3" t="s">
        <v>6490</v>
      </c>
      <c r="S2332" s="3" t="s">
        <v>6491</v>
      </c>
      <c r="T2332" s="3" t="s">
        <v>6691</v>
      </c>
      <c r="U2332" s="3" t="s">
        <v>6511</v>
      </c>
      <c r="V2332" s="3" t="s">
        <v>154</v>
      </c>
      <c r="W2332" s="3" t="s">
        <v>11510</v>
      </c>
      <c r="X2332" s="3" t="s">
        <v>154</v>
      </c>
      <c r="Y2332" s="3" t="s">
        <v>154</v>
      </c>
      <c r="Z2332" s="3" t="s">
        <v>154</v>
      </c>
      <c r="AA2332" s="3" t="s">
        <v>154</v>
      </c>
      <c r="AB2332" s="3" t="s">
        <v>154</v>
      </c>
      <c r="AC2332" s="3" t="s">
        <v>154</v>
      </c>
      <c r="AD2332" s="3" t="s">
        <v>6151</v>
      </c>
      <c r="AE2332" s="3" t="s">
        <v>6151</v>
      </c>
      <c r="AF2332" s="3" t="s">
        <v>154</v>
      </c>
      <c r="AG2332" s="3" t="s">
        <v>154</v>
      </c>
      <c r="AH2332" s="3" t="s">
        <v>6478</v>
      </c>
      <c r="AI2332" s="3" t="s">
        <v>6482</v>
      </c>
      <c r="AJ2332" s="3" t="s">
        <v>6032</v>
      </c>
    </row>
    <row r="2333" spans="1:36" ht="30">
      <c r="A2333" s="10">
        <v>2436</v>
      </c>
      <c r="B2333" t="str">
        <f>IF(K2333="总计","",INDEX(主数据!A:AD,MATCH(J2333,主数据!A:A,0),9))</f>
        <v>环渤海大区公司</v>
      </c>
      <c r="C2333" t="str">
        <f>IF(K2333="","",INDEX(主数据!A:AD,MATCH(J2333,主数据!A:A,0),11))</f>
        <v>天津开发区城区</v>
      </c>
      <c r="D2333" t="str">
        <f t="shared" si="144"/>
        <v>TJ11开发商委托停车租赁费（固定）定额</v>
      </c>
      <c r="E2333" s="13" t="str">
        <f t="shared" si="146"/>
        <v/>
      </c>
      <c r="F2333" s="13" t="str">
        <f>IF(E2333="","",IFERROR(IF(IF(K2333="","",INDEX(收费标合同信息维护!A:Q,MATCH(D2333,收费标合同信息维护!J:J,0),10))=D2333,"有","无"),"无"))</f>
        <v/>
      </c>
      <c r="G2333" s="13" t="str">
        <f t="shared" si="145"/>
        <v>TJ11开发商委托停车租赁费（固定）定额150.00</v>
      </c>
      <c r="H2333" s="13" t="str">
        <f t="shared" si="147"/>
        <v>150.00</v>
      </c>
      <c r="I2333" s="13" t="str">
        <f>IF(G2333="","",IFERROR(IF(IF(K2333="","",INDEX(收费标合同信息维护!A:Q,MATCH(G2333,收费标合同信息维护!M:M,0),13))=G2333,"有","无"),"无"))</f>
        <v>无</v>
      </c>
      <c r="J2333" s="3" t="s">
        <v>4515</v>
      </c>
      <c r="K2333" s="3" t="s">
        <v>11492</v>
      </c>
      <c r="L2333" s="3" t="s">
        <v>6818</v>
      </c>
      <c r="M2333" s="3" t="s">
        <v>6819</v>
      </c>
      <c r="N2333" s="3" t="s">
        <v>6477</v>
      </c>
      <c r="O2333" s="3" t="s">
        <v>6478</v>
      </c>
      <c r="P2333" s="3" t="s">
        <v>11511</v>
      </c>
      <c r="Q2333" s="3" t="s">
        <v>11512</v>
      </c>
      <c r="R2333" s="3" t="s">
        <v>6490</v>
      </c>
      <c r="S2333" s="3" t="s">
        <v>6491</v>
      </c>
      <c r="T2333" s="3" t="s">
        <v>6691</v>
      </c>
      <c r="U2333" s="3" t="s">
        <v>6511</v>
      </c>
      <c r="V2333" s="3" t="s">
        <v>154</v>
      </c>
      <c r="W2333" s="3" t="s">
        <v>8442</v>
      </c>
      <c r="X2333" s="3" t="s">
        <v>154</v>
      </c>
      <c r="Y2333" s="3" t="s">
        <v>154</v>
      </c>
      <c r="Z2333" s="3" t="s">
        <v>154</v>
      </c>
      <c r="AA2333" s="3" t="s">
        <v>154</v>
      </c>
      <c r="AB2333" s="3" t="s">
        <v>154</v>
      </c>
      <c r="AC2333" s="3" t="s">
        <v>154</v>
      </c>
      <c r="AD2333" s="3" t="s">
        <v>6151</v>
      </c>
      <c r="AE2333" s="3" t="s">
        <v>6151</v>
      </c>
      <c r="AF2333" s="3" t="s">
        <v>154</v>
      </c>
      <c r="AG2333" s="3" t="s">
        <v>154</v>
      </c>
      <c r="AH2333" s="3" t="s">
        <v>6478</v>
      </c>
      <c r="AI2333" s="3" t="s">
        <v>6482</v>
      </c>
      <c r="AJ2333" s="3" t="s">
        <v>6032</v>
      </c>
    </row>
    <row r="2334" spans="1:36" ht="30">
      <c r="A2334" s="10">
        <v>2437</v>
      </c>
      <c r="B2334" t="str">
        <f>IF(K2334="总计","",INDEX(主数据!A:AD,MATCH(J2334,主数据!A:A,0),9))</f>
        <v>环渤海大区公司</v>
      </c>
      <c r="C2334" t="str">
        <f>IF(K2334="","",INDEX(主数据!A:AD,MATCH(J2334,主数据!A:A,0),11))</f>
        <v>天津开发区城区</v>
      </c>
      <c r="D2334" t="str">
        <f t="shared" si="144"/>
        <v>TJ11开发商委托停车租赁费（固定）定额</v>
      </c>
      <c r="E2334" s="13" t="str">
        <f t="shared" si="146"/>
        <v/>
      </c>
      <c r="F2334" s="13" t="str">
        <f>IF(E2334="","",IFERROR(IF(IF(K2334="","",INDEX(收费标合同信息维护!A:Q,MATCH(D2334,收费标合同信息维护!J:J,0),10))=D2334,"有","无"),"无"))</f>
        <v/>
      </c>
      <c r="G2334" s="13" t="str">
        <f t="shared" si="145"/>
        <v>TJ11开发商委托停车租赁费（固定）定额480.00</v>
      </c>
      <c r="H2334" s="13" t="str">
        <f t="shared" si="147"/>
        <v>480.00</v>
      </c>
      <c r="I2334" s="13" t="str">
        <f>IF(G2334="","",IFERROR(IF(IF(K2334="","",INDEX(收费标合同信息维护!A:Q,MATCH(G2334,收费标合同信息维护!M:M,0),13))=G2334,"有","无"),"无"))</f>
        <v>无</v>
      </c>
      <c r="J2334" s="3" t="s">
        <v>4515</v>
      </c>
      <c r="K2334" s="3" t="s">
        <v>11492</v>
      </c>
      <c r="L2334" s="3" t="s">
        <v>6818</v>
      </c>
      <c r="M2334" s="3" t="s">
        <v>6819</v>
      </c>
      <c r="N2334" s="3" t="s">
        <v>6477</v>
      </c>
      <c r="O2334" s="3" t="s">
        <v>6478</v>
      </c>
      <c r="P2334" s="3" t="s">
        <v>11513</v>
      </c>
      <c r="Q2334" s="3" t="s">
        <v>11514</v>
      </c>
      <c r="R2334" s="3" t="s">
        <v>6490</v>
      </c>
      <c r="S2334" s="3" t="s">
        <v>6491</v>
      </c>
      <c r="T2334" s="3" t="s">
        <v>6590</v>
      </c>
      <c r="U2334" s="3" t="s">
        <v>6591</v>
      </c>
      <c r="V2334" s="3" t="s">
        <v>154</v>
      </c>
      <c r="W2334" s="3" t="s">
        <v>9261</v>
      </c>
      <c r="X2334" s="3" t="s">
        <v>154</v>
      </c>
      <c r="Y2334" s="3" t="s">
        <v>154</v>
      </c>
      <c r="Z2334" s="3" t="s">
        <v>154</v>
      </c>
      <c r="AA2334" s="3" t="s">
        <v>154</v>
      </c>
      <c r="AB2334" s="3" t="s">
        <v>154</v>
      </c>
      <c r="AC2334" s="3" t="s">
        <v>154</v>
      </c>
      <c r="AD2334" s="3" t="s">
        <v>6151</v>
      </c>
      <c r="AE2334" s="3" t="s">
        <v>6151</v>
      </c>
      <c r="AF2334" s="3" t="s">
        <v>154</v>
      </c>
      <c r="AG2334" s="3" t="s">
        <v>154</v>
      </c>
      <c r="AH2334" s="3" t="s">
        <v>6478</v>
      </c>
      <c r="AI2334" s="3" t="s">
        <v>6482</v>
      </c>
      <c r="AJ2334" s="3" t="s">
        <v>6214</v>
      </c>
    </row>
    <row r="2335" spans="1:36" ht="30">
      <c r="A2335" s="10">
        <v>2438</v>
      </c>
      <c r="B2335" t="str">
        <f>IF(K2335="总计","",INDEX(主数据!A:AD,MATCH(J2335,主数据!A:A,0),9))</f>
        <v>环渤海大区公司</v>
      </c>
      <c r="C2335" t="str">
        <f>IF(K2335="","",INDEX(主数据!A:AD,MATCH(J2335,主数据!A:A,0),11))</f>
        <v>天津开发区城区</v>
      </c>
      <c r="D2335" t="str">
        <f t="shared" si="144"/>
        <v>TJ11小业主委托停车租赁费（固定）定额</v>
      </c>
      <c r="E2335" s="13" t="str">
        <f t="shared" si="146"/>
        <v/>
      </c>
      <c r="F2335" s="13" t="str">
        <f>IF(E2335="","",IFERROR(IF(IF(K2335="","",INDEX(收费标合同信息维护!A:Q,MATCH(D2335,收费标合同信息维护!J:J,0),10))=D2335,"有","无"),"无"))</f>
        <v/>
      </c>
      <c r="G2335" s="13" t="str">
        <f t="shared" si="145"/>
        <v>TJ11小业主委托停车租赁费（固定）定额200.00</v>
      </c>
      <c r="H2335" s="13" t="str">
        <f t="shared" si="147"/>
        <v>200.00</v>
      </c>
      <c r="I2335" s="13" t="str">
        <f>IF(G2335="","",IFERROR(IF(IF(K2335="","",INDEX(收费标合同信息维护!A:Q,MATCH(G2335,收费标合同信息维护!M:M,0),13))=G2335,"有","无"),"无"))</f>
        <v>无</v>
      </c>
      <c r="J2335" s="3" t="s">
        <v>4515</v>
      </c>
      <c r="K2335" s="3" t="s">
        <v>11492</v>
      </c>
      <c r="L2335" s="3" t="s">
        <v>7164</v>
      </c>
      <c r="M2335" s="3" t="s">
        <v>11515</v>
      </c>
      <c r="N2335" s="3" t="s">
        <v>6477</v>
      </c>
      <c r="O2335" s="3" t="s">
        <v>6478</v>
      </c>
      <c r="P2335" s="3" t="s">
        <v>11516</v>
      </c>
      <c r="Q2335" s="3" t="s">
        <v>11517</v>
      </c>
      <c r="R2335" s="3" t="s">
        <v>6490</v>
      </c>
      <c r="S2335" s="3" t="s">
        <v>6491</v>
      </c>
      <c r="T2335" s="3" t="s">
        <v>6691</v>
      </c>
      <c r="U2335" s="3" t="s">
        <v>6692</v>
      </c>
      <c r="V2335" s="3" t="s">
        <v>154</v>
      </c>
      <c r="W2335" s="3" t="s">
        <v>6698</v>
      </c>
      <c r="X2335" s="3" t="s">
        <v>154</v>
      </c>
      <c r="Y2335" s="3" t="s">
        <v>154</v>
      </c>
      <c r="Z2335" s="3" t="s">
        <v>154</v>
      </c>
      <c r="AA2335" s="3" t="s">
        <v>154</v>
      </c>
      <c r="AB2335" s="3" t="s">
        <v>154</v>
      </c>
      <c r="AC2335" s="3" t="s">
        <v>154</v>
      </c>
      <c r="AD2335" s="3" t="s">
        <v>6151</v>
      </c>
      <c r="AE2335" s="3" t="s">
        <v>6151</v>
      </c>
      <c r="AF2335" s="3" t="s">
        <v>154</v>
      </c>
      <c r="AG2335" s="3" t="s">
        <v>154</v>
      </c>
      <c r="AH2335" s="3" t="s">
        <v>6478</v>
      </c>
      <c r="AI2335" s="3" t="s">
        <v>6482</v>
      </c>
      <c r="AJ2335" s="3" t="s">
        <v>23</v>
      </c>
    </row>
    <row r="2336" spans="1:36" ht="30">
      <c r="A2336" s="10">
        <v>2439</v>
      </c>
      <c r="B2336" t="str">
        <f>IF(K2336="总计","",INDEX(主数据!A:AD,MATCH(J2336,主数据!A:A,0),9))</f>
        <v>环渤海大区公司</v>
      </c>
      <c r="C2336" t="str">
        <f>IF(K2336="","",INDEX(主数据!A:AD,MATCH(J2336,主数据!A:A,0),11))</f>
        <v>天津开发区城区</v>
      </c>
      <c r="D2336" t="str">
        <f t="shared" si="144"/>
        <v>TJ11小业主委托停车租赁费（固定）定额</v>
      </c>
      <c r="E2336" s="13" t="str">
        <f t="shared" si="146"/>
        <v/>
      </c>
      <c r="F2336" s="13" t="str">
        <f>IF(E2336="","",IFERROR(IF(IF(K2336="","",INDEX(收费标合同信息维护!A:Q,MATCH(D2336,收费标合同信息维护!J:J,0),10))=D2336,"有","无"),"无"))</f>
        <v/>
      </c>
      <c r="G2336" s="13" t="str">
        <f t="shared" si="145"/>
        <v>TJ11小业主委托停车租赁费（固定）定额360.00</v>
      </c>
      <c r="H2336" s="13" t="str">
        <f t="shared" si="147"/>
        <v>360.00</v>
      </c>
      <c r="I2336" s="13" t="str">
        <f>IF(G2336="","",IFERROR(IF(IF(K2336="","",INDEX(收费标合同信息维护!A:Q,MATCH(G2336,收费标合同信息维护!M:M,0),13))=G2336,"有","无"),"无"))</f>
        <v>无</v>
      </c>
      <c r="J2336" s="3" t="s">
        <v>4515</v>
      </c>
      <c r="K2336" s="3" t="s">
        <v>11492</v>
      </c>
      <c r="L2336" s="3" t="s">
        <v>7164</v>
      </c>
      <c r="M2336" s="3" t="s">
        <v>11515</v>
      </c>
      <c r="N2336" s="3" t="s">
        <v>6477</v>
      </c>
      <c r="O2336" s="3" t="s">
        <v>6478</v>
      </c>
      <c r="P2336" s="3" t="s">
        <v>11518</v>
      </c>
      <c r="Q2336" s="3" t="s">
        <v>10323</v>
      </c>
      <c r="R2336" s="3" t="s">
        <v>6490</v>
      </c>
      <c r="S2336" s="3" t="s">
        <v>6491</v>
      </c>
      <c r="T2336" s="3" t="s">
        <v>6691</v>
      </c>
      <c r="U2336" s="3" t="s">
        <v>6511</v>
      </c>
      <c r="V2336" s="3" t="s">
        <v>154</v>
      </c>
      <c r="W2336" s="3" t="s">
        <v>9443</v>
      </c>
      <c r="X2336" s="3" t="s">
        <v>154</v>
      </c>
      <c r="Y2336" s="3" t="s">
        <v>154</v>
      </c>
      <c r="Z2336" s="3" t="s">
        <v>154</v>
      </c>
      <c r="AA2336" s="3" t="s">
        <v>154</v>
      </c>
      <c r="AB2336" s="3" t="s">
        <v>154</v>
      </c>
      <c r="AC2336" s="3" t="s">
        <v>154</v>
      </c>
      <c r="AD2336" s="3" t="s">
        <v>6151</v>
      </c>
      <c r="AE2336" s="3" t="s">
        <v>6151</v>
      </c>
      <c r="AF2336" s="3" t="s">
        <v>154</v>
      </c>
      <c r="AG2336" s="3" t="s">
        <v>154</v>
      </c>
      <c r="AH2336" s="3" t="s">
        <v>6478</v>
      </c>
      <c r="AI2336" s="3" t="s">
        <v>6482</v>
      </c>
      <c r="AJ2336" s="3" t="s">
        <v>6035</v>
      </c>
    </row>
    <row r="2337" spans="1:36" ht="15">
      <c r="A2337" s="10">
        <v>2440</v>
      </c>
      <c r="B2337" t="str">
        <f>IF(K2337="总计","",INDEX(主数据!A:AD,MATCH(J2337,主数据!A:A,0),9))</f>
        <v>环渤海大区公司</v>
      </c>
      <c r="C2337" t="str">
        <f>IF(K2337="","",INDEX(主数据!A:AD,MATCH(J2337,主数据!A:A,0),11))</f>
        <v>天津开发区城区</v>
      </c>
      <c r="D2337" t="str">
        <f t="shared" si="144"/>
        <v>TJ11电费标准方式0.66</v>
      </c>
      <c r="E2337" s="13" t="str">
        <f t="shared" si="146"/>
        <v>0.66</v>
      </c>
      <c r="F2337" s="13" t="str">
        <f>IF(E2337="","",IFERROR(IF(IF(K2337="","",INDEX(收费标合同信息维护!A:Q,MATCH(D2337,收费标合同信息维护!J:J,0),10))=D2337,"有","无"),"无"))</f>
        <v>无</v>
      </c>
      <c r="G2337" s="13" t="str">
        <f t="shared" si="145"/>
        <v/>
      </c>
      <c r="H2337" s="13" t="str">
        <f t="shared" si="147"/>
        <v/>
      </c>
      <c r="I2337" s="13" t="str">
        <f>IF(G2337="","",IFERROR(IF(IF(K2337="","",INDEX(收费标合同信息维护!A:Q,MATCH(G2337,收费标合同信息维护!M:M,0),13))=G2337,"有","无"),"无"))</f>
        <v/>
      </c>
      <c r="J2337" s="3" t="s">
        <v>4515</v>
      </c>
      <c r="K2337" s="3" t="s">
        <v>11492</v>
      </c>
      <c r="L2337" s="3" t="s">
        <v>6601</v>
      </c>
      <c r="M2337" s="3" t="s">
        <v>6602</v>
      </c>
      <c r="N2337" s="3" t="s">
        <v>6603</v>
      </c>
      <c r="O2337" s="3" t="s">
        <v>6478</v>
      </c>
      <c r="P2337" s="3" t="s">
        <v>11519</v>
      </c>
      <c r="Q2337" s="3" t="s">
        <v>11520</v>
      </c>
      <c r="R2337" s="3" t="s">
        <v>6484</v>
      </c>
      <c r="S2337" s="3" t="s">
        <v>6491</v>
      </c>
      <c r="T2337" s="3" t="s">
        <v>11505</v>
      </c>
      <c r="U2337" s="3" t="s">
        <v>154</v>
      </c>
      <c r="V2337" s="3" t="s">
        <v>11521</v>
      </c>
      <c r="W2337" s="3" t="s">
        <v>154</v>
      </c>
      <c r="X2337" s="3" t="s">
        <v>154</v>
      </c>
      <c r="Y2337" s="3" t="s">
        <v>154</v>
      </c>
      <c r="Z2337" s="3" t="s">
        <v>154</v>
      </c>
      <c r="AA2337" s="3" t="s">
        <v>154</v>
      </c>
      <c r="AB2337" s="3" t="s">
        <v>154</v>
      </c>
      <c r="AC2337" s="3" t="s">
        <v>154</v>
      </c>
      <c r="AD2337" s="3" t="s">
        <v>6151</v>
      </c>
      <c r="AE2337" s="3" t="s">
        <v>6151</v>
      </c>
      <c r="AF2337" s="3" t="s">
        <v>154</v>
      </c>
      <c r="AG2337" s="3" t="s">
        <v>154</v>
      </c>
      <c r="AH2337" s="3" t="s">
        <v>6478</v>
      </c>
      <c r="AI2337" s="3" t="s">
        <v>6482</v>
      </c>
      <c r="AJ2337" s="3" t="s">
        <v>6489</v>
      </c>
    </row>
    <row r="2338" spans="1:36" ht="15">
      <c r="A2338" s="10">
        <v>2441</v>
      </c>
      <c r="B2338" t="str">
        <f>IF(K2338="总计","",INDEX(主数据!A:AD,MATCH(J2338,主数据!A:A,0),9))</f>
        <v>环渤海大区公司</v>
      </c>
      <c r="C2338" t="str">
        <f>IF(K2338="","",INDEX(主数据!A:AD,MATCH(J2338,主数据!A:A,0),11))</f>
        <v>天津开发区城区</v>
      </c>
      <c r="D2338" t="str">
        <f t="shared" si="144"/>
        <v>TJ11电费标准方式1.09</v>
      </c>
      <c r="E2338" s="13" t="str">
        <f t="shared" si="146"/>
        <v>1.09</v>
      </c>
      <c r="F2338" s="13" t="str">
        <f>IF(E2338="","",IFERROR(IF(IF(K2338="","",INDEX(收费标合同信息维护!A:Q,MATCH(D2338,收费标合同信息维护!J:J,0),10))=D2338,"有","无"),"无"))</f>
        <v>无</v>
      </c>
      <c r="G2338" s="13" t="str">
        <f t="shared" si="145"/>
        <v/>
      </c>
      <c r="H2338" s="13" t="str">
        <f t="shared" si="147"/>
        <v/>
      </c>
      <c r="I2338" s="13" t="str">
        <f>IF(G2338="","",IFERROR(IF(IF(K2338="","",INDEX(收费标合同信息维护!A:Q,MATCH(G2338,收费标合同信息维护!M:M,0),13))=G2338,"有","无"),"无"))</f>
        <v/>
      </c>
      <c r="J2338" s="3" t="s">
        <v>4515</v>
      </c>
      <c r="K2338" s="3" t="s">
        <v>11492</v>
      </c>
      <c r="L2338" s="3" t="s">
        <v>6601</v>
      </c>
      <c r="M2338" s="3" t="s">
        <v>6602</v>
      </c>
      <c r="N2338" s="3" t="s">
        <v>6603</v>
      </c>
      <c r="O2338" s="3" t="s">
        <v>6478</v>
      </c>
      <c r="P2338" s="3" t="s">
        <v>11522</v>
      </c>
      <c r="Q2338" s="3" t="s">
        <v>11523</v>
      </c>
      <c r="R2338" s="3" t="s">
        <v>6484</v>
      </c>
      <c r="S2338" s="3" t="s">
        <v>6491</v>
      </c>
      <c r="T2338" s="3" t="s">
        <v>6684</v>
      </c>
      <c r="U2338" s="3" t="s">
        <v>154</v>
      </c>
      <c r="V2338" s="3" t="s">
        <v>11524</v>
      </c>
      <c r="W2338" s="3" t="s">
        <v>154</v>
      </c>
      <c r="X2338" s="3" t="s">
        <v>154</v>
      </c>
      <c r="Y2338" s="3" t="s">
        <v>154</v>
      </c>
      <c r="Z2338" s="3" t="s">
        <v>154</v>
      </c>
      <c r="AA2338" s="3" t="s">
        <v>154</v>
      </c>
      <c r="AB2338" s="3" t="s">
        <v>154</v>
      </c>
      <c r="AC2338" s="3" t="s">
        <v>154</v>
      </c>
      <c r="AD2338" s="3" t="s">
        <v>6151</v>
      </c>
      <c r="AE2338" s="3" t="s">
        <v>6151</v>
      </c>
      <c r="AF2338" s="3" t="s">
        <v>154</v>
      </c>
      <c r="AG2338" s="3" t="s">
        <v>154</v>
      </c>
      <c r="AH2338" s="3" t="s">
        <v>6478</v>
      </c>
      <c r="AI2338" s="3" t="s">
        <v>6482</v>
      </c>
      <c r="AJ2338" s="3" t="s">
        <v>6489</v>
      </c>
    </row>
    <row r="2339" spans="1:36" ht="15">
      <c r="A2339" s="10">
        <v>2442</v>
      </c>
      <c r="B2339" t="str">
        <f>IF(K2339="总计","",INDEX(主数据!A:AD,MATCH(J2339,主数据!A:A,0),9))</f>
        <v>环渤海大区公司</v>
      </c>
      <c r="C2339" t="str">
        <f>IF(K2339="","",INDEX(主数据!A:AD,MATCH(J2339,主数据!A:A,0),11))</f>
        <v>天津开发区城区</v>
      </c>
      <c r="D2339" t="str">
        <f t="shared" si="144"/>
        <v>TJ11销售中心物业费定额</v>
      </c>
      <c r="E2339" s="13" t="str">
        <f t="shared" si="146"/>
        <v/>
      </c>
      <c r="F2339" s="13" t="str">
        <f>IF(E2339="","",IFERROR(IF(IF(K2339="","",INDEX(收费标合同信息维护!A:Q,MATCH(D2339,收费标合同信息维护!J:J,0),10))=D2339,"有","无"),"无"))</f>
        <v/>
      </c>
      <c r="G2339" s="13" t="str">
        <f t="shared" si="145"/>
        <v>TJ11销售中心物业费定额200.00</v>
      </c>
      <c r="H2339" s="13" t="str">
        <f t="shared" si="147"/>
        <v>200.00</v>
      </c>
      <c r="I2339" s="13" t="str">
        <f>IF(G2339="","",IFERROR(IF(IF(K2339="","",INDEX(收费标合同信息维护!A:Q,MATCH(G2339,收费标合同信息维护!M:M,0),13))=G2339,"有","无"),"无"))</f>
        <v>无</v>
      </c>
      <c r="J2339" s="3" t="s">
        <v>4515</v>
      </c>
      <c r="K2339" s="3" t="s">
        <v>11492</v>
      </c>
      <c r="L2339" s="3" t="s">
        <v>6638</v>
      </c>
      <c r="M2339" s="3" t="s">
        <v>6639</v>
      </c>
      <c r="N2339" s="3" t="s">
        <v>6477</v>
      </c>
      <c r="O2339" s="3" t="s">
        <v>6478</v>
      </c>
      <c r="P2339" s="3" t="s">
        <v>11525</v>
      </c>
      <c r="Q2339" s="3" t="s">
        <v>11526</v>
      </c>
      <c r="R2339" s="3" t="s">
        <v>6490</v>
      </c>
      <c r="S2339" s="3" t="s">
        <v>6491</v>
      </c>
      <c r="T2339" s="3" t="s">
        <v>6691</v>
      </c>
      <c r="U2339" s="3" t="s">
        <v>6511</v>
      </c>
      <c r="V2339" s="3" t="s">
        <v>154</v>
      </c>
      <c r="W2339" s="3" t="s">
        <v>6698</v>
      </c>
      <c r="X2339" s="3" t="s">
        <v>154</v>
      </c>
      <c r="Y2339" s="3" t="s">
        <v>154</v>
      </c>
      <c r="Z2339" s="3" t="s">
        <v>154</v>
      </c>
      <c r="AA2339" s="3" t="s">
        <v>154</v>
      </c>
      <c r="AB2339" s="3" t="s">
        <v>154</v>
      </c>
      <c r="AC2339" s="3" t="s">
        <v>154</v>
      </c>
      <c r="AD2339" s="3" t="s">
        <v>6151</v>
      </c>
      <c r="AE2339" s="3" t="s">
        <v>6151</v>
      </c>
      <c r="AF2339" s="3" t="s">
        <v>154</v>
      </c>
      <c r="AG2339" s="3" t="s">
        <v>154</v>
      </c>
      <c r="AH2339" s="3" t="s">
        <v>6478</v>
      </c>
      <c r="AI2339" s="3" t="s">
        <v>6727</v>
      </c>
      <c r="AJ2339" s="3" t="s">
        <v>6489</v>
      </c>
    </row>
    <row r="2340" spans="1:36" ht="15">
      <c r="A2340" s="10">
        <v>2443</v>
      </c>
      <c r="B2340" t="str">
        <f>IF(K2340="总计","",INDEX(主数据!A:AD,MATCH(J2340,主数据!A:A,0),9))</f>
        <v>环渤海大区公司</v>
      </c>
      <c r="C2340" t="str">
        <f>IF(K2340="","",INDEX(主数据!A:AD,MATCH(J2340,主数据!A:A,0),11))</f>
        <v>天津开发区城区</v>
      </c>
      <c r="D2340" t="str">
        <f t="shared" si="144"/>
        <v>TJ11销售中心物业费直接录入</v>
      </c>
      <c r="E2340" s="13" t="str">
        <f t="shared" si="146"/>
        <v/>
      </c>
      <c r="F2340" s="13" t="str">
        <f>IF(E2340="","",IFERROR(IF(IF(K2340="","",INDEX(收费标合同信息维护!A:Q,MATCH(D2340,收费标合同信息维护!J:J,0),10))=D2340,"有","无"),"无"))</f>
        <v/>
      </c>
      <c r="G2340" s="13" t="str">
        <f t="shared" si="145"/>
        <v/>
      </c>
      <c r="H2340" s="13" t="str">
        <f t="shared" si="147"/>
        <v/>
      </c>
      <c r="I2340" s="13" t="str">
        <f>IF(G2340="","",IFERROR(IF(IF(K2340="","",INDEX(收费标合同信息维护!A:Q,MATCH(G2340,收费标合同信息维护!M:M,0),13))=G2340,"有","无"),"无"))</f>
        <v/>
      </c>
      <c r="J2340" s="3" t="s">
        <v>4515</v>
      </c>
      <c r="K2340" s="3" t="s">
        <v>11492</v>
      </c>
      <c r="L2340" s="3" t="s">
        <v>6638</v>
      </c>
      <c r="M2340" s="3" t="s">
        <v>6639</v>
      </c>
      <c r="N2340" s="3" t="s">
        <v>6477</v>
      </c>
      <c r="O2340" s="3" t="s">
        <v>6478</v>
      </c>
      <c r="P2340" s="3" t="s">
        <v>11527</v>
      </c>
      <c r="Q2340" s="3" t="s">
        <v>11528</v>
      </c>
      <c r="R2340" s="3" t="s">
        <v>6479</v>
      </c>
      <c r="S2340" s="3" t="s">
        <v>6480</v>
      </c>
      <c r="T2340" s="3" t="s">
        <v>6691</v>
      </c>
      <c r="U2340" s="3" t="s">
        <v>6692</v>
      </c>
      <c r="V2340" s="3" t="s">
        <v>154</v>
      </c>
      <c r="W2340" s="3" t="s">
        <v>154</v>
      </c>
      <c r="X2340" s="3" t="s">
        <v>154</v>
      </c>
      <c r="Y2340" s="3" t="s">
        <v>154</v>
      </c>
      <c r="Z2340" s="3" t="s">
        <v>154</v>
      </c>
      <c r="AA2340" s="3" t="s">
        <v>154</v>
      </c>
      <c r="AB2340" s="3" t="s">
        <v>154</v>
      </c>
      <c r="AC2340" s="3" t="s">
        <v>154</v>
      </c>
      <c r="AD2340" s="3" t="s">
        <v>6151</v>
      </c>
      <c r="AE2340" s="3" t="s">
        <v>6151</v>
      </c>
      <c r="AF2340" s="3" t="s">
        <v>154</v>
      </c>
      <c r="AG2340" s="3" t="s">
        <v>154</v>
      </c>
      <c r="AH2340" s="3" t="s">
        <v>6478</v>
      </c>
      <c r="AI2340" s="3" t="s">
        <v>6727</v>
      </c>
      <c r="AJ2340" s="3" t="s">
        <v>6489</v>
      </c>
    </row>
    <row r="2341" spans="1:36" ht="15">
      <c r="A2341" s="10">
        <v>2444</v>
      </c>
      <c r="B2341" t="str">
        <f>IF(K2341="总计","",INDEX(主数据!A:AD,MATCH(J2341,主数据!A:A,0),9))</f>
        <v>环渤海大区公司</v>
      </c>
      <c r="C2341" t="str">
        <f>IF(K2341="","",INDEX(主数据!A:AD,MATCH(J2341,主数据!A:A,0),11))</f>
        <v>天津生态城城区</v>
      </c>
      <c r="D2341" t="str">
        <f t="shared" si="144"/>
        <v>TJ25物业服务费标准方式15.60</v>
      </c>
      <c r="E2341" s="13" t="str">
        <f t="shared" si="146"/>
        <v>15.60</v>
      </c>
      <c r="F2341" s="13" t="str">
        <f>IF(E2341="","",IFERROR(IF(IF(K2341="","",INDEX(收费标合同信息维护!A:Q,MATCH(D2341,收费标合同信息维护!J:J,0),10))=D2341,"有","无"),"无"))</f>
        <v>无</v>
      </c>
      <c r="G2341" s="13" t="str">
        <f t="shared" si="145"/>
        <v/>
      </c>
      <c r="H2341" s="13" t="str">
        <f t="shared" si="147"/>
        <v/>
      </c>
      <c r="I2341" s="13" t="str">
        <f>IF(G2341="","",IFERROR(IF(IF(K2341="","",INDEX(收费标合同信息维护!A:Q,MATCH(G2341,收费标合同信息维护!M:M,0),13))=G2341,"有","无"),"无"))</f>
        <v/>
      </c>
      <c r="J2341" s="3" t="s">
        <v>2885</v>
      </c>
      <c r="K2341" s="3" t="s">
        <v>11529</v>
      </c>
      <c r="L2341" s="3" t="s">
        <v>6025</v>
      </c>
      <c r="M2341" s="3" t="s">
        <v>6026</v>
      </c>
      <c r="N2341" s="3" t="s">
        <v>6477</v>
      </c>
      <c r="O2341" s="3" t="s">
        <v>6478</v>
      </c>
      <c r="P2341" s="3" t="s">
        <v>11530</v>
      </c>
      <c r="Q2341" s="3" t="s">
        <v>11531</v>
      </c>
      <c r="R2341" s="3" t="s">
        <v>6484</v>
      </c>
      <c r="S2341" s="3" t="s">
        <v>6491</v>
      </c>
      <c r="T2341" s="3" t="s">
        <v>6481</v>
      </c>
      <c r="U2341" s="3" t="s">
        <v>154</v>
      </c>
      <c r="V2341" s="3" t="s">
        <v>11532</v>
      </c>
      <c r="W2341" s="3" t="s">
        <v>154</v>
      </c>
      <c r="X2341" s="3" t="s">
        <v>154</v>
      </c>
      <c r="Y2341" s="3" t="s">
        <v>154</v>
      </c>
      <c r="Z2341" s="3" t="s">
        <v>154</v>
      </c>
      <c r="AA2341" s="3" t="s">
        <v>154</v>
      </c>
      <c r="AB2341" s="3" t="s">
        <v>154</v>
      </c>
      <c r="AC2341" s="3" t="s">
        <v>154</v>
      </c>
      <c r="AD2341" s="3" t="s">
        <v>6151</v>
      </c>
      <c r="AE2341" s="3" t="s">
        <v>6151</v>
      </c>
      <c r="AF2341" s="3" t="s">
        <v>6040</v>
      </c>
      <c r="AG2341" s="3" t="s">
        <v>154</v>
      </c>
      <c r="AH2341" s="3" t="s">
        <v>6478</v>
      </c>
      <c r="AI2341" s="3" t="s">
        <v>6482</v>
      </c>
      <c r="AJ2341" s="3" t="s">
        <v>11389</v>
      </c>
    </row>
    <row r="2342" spans="1:36" ht="15">
      <c r="A2342" s="10">
        <v>2445</v>
      </c>
      <c r="B2342" t="str">
        <f>IF(K2342="总计","",INDEX(主数据!A:AD,MATCH(J2342,主数据!A:A,0),9))</f>
        <v>环渤海大区公司</v>
      </c>
      <c r="C2342" t="str">
        <f>IF(K2342="","",INDEX(主数据!A:AD,MATCH(J2342,主数据!A:A,0),11))</f>
        <v>天津生态城城区</v>
      </c>
      <c r="D2342" t="str">
        <f t="shared" si="144"/>
        <v>TJ25物业服务费标准方式8.10</v>
      </c>
      <c r="E2342" s="13" t="str">
        <f t="shared" si="146"/>
        <v>8.10</v>
      </c>
      <c r="F2342" s="13" t="str">
        <f>IF(E2342="","",IFERROR(IF(IF(K2342="","",INDEX(收费标合同信息维护!A:Q,MATCH(D2342,收费标合同信息维护!J:J,0),10))=D2342,"有","无"),"无"))</f>
        <v>无</v>
      </c>
      <c r="G2342" s="13" t="str">
        <f t="shared" si="145"/>
        <v/>
      </c>
      <c r="H2342" s="13" t="str">
        <f t="shared" si="147"/>
        <v/>
      </c>
      <c r="I2342" s="13" t="str">
        <f>IF(G2342="","",IFERROR(IF(IF(K2342="","",INDEX(收费标合同信息维护!A:Q,MATCH(G2342,收费标合同信息维护!M:M,0),13))=G2342,"有","无"),"无"))</f>
        <v/>
      </c>
      <c r="J2342" s="3" t="s">
        <v>2885</v>
      </c>
      <c r="K2342" s="3" t="s">
        <v>11529</v>
      </c>
      <c r="L2342" s="3" t="s">
        <v>6025</v>
      </c>
      <c r="M2342" s="3" t="s">
        <v>6026</v>
      </c>
      <c r="N2342" s="3" t="s">
        <v>6477</v>
      </c>
      <c r="O2342" s="3" t="s">
        <v>6478</v>
      </c>
      <c r="P2342" s="3" t="s">
        <v>11533</v>
      </c>
      <c r="Q2342" s="3" t="s">
        <v>11534</v>
      </c>
      <c r="R2342" s="3" t="s">
        <v>6484</v>
      </c>
      <c r="S2342" s="3" t="s">
        <v>6491</v>
      </c>
      <c r="T2342" s="3" t="s">
        <v>6481</v>
      </c>
      <c r="U2342" s="3" t="s">
        <v>154</v>
      </c>
      <c r="V2342" s="3" t="s">
        <v>6726</v>
      </c>
      <c r="W2342" s="3" t="s">
        <v>154</v>
      </c>
      <c r="X2342" s="3" t="s">
        <v>154</v>
      </c>
      <c r="Y2342" s="3" t="s">
        <v>154</v>
      </c>
      <c r="Z2342" s="3" t="s">
        <v>154</v>
      </c>
      <c r="AA2342" s="3" t="s">
        <v>154</v>
      </c>
      <c r="AB2342" s="3" t="s">
        <v>154</v>
      </c>
      <c r="AC2342" s="3" t="s">
        <v>154</v>
      </c>
      <c r="AD2342" s="3" t="s">
        <v>6151</v>
      </c>
      <c r="AE2342" s="3" t="s">
        <v>6151</v>
      </c>
      <c r="AF2342" s="3" t="s">
        <v>154</v>
      </c>
      <c r="AG2342" s="3" t="s">
        <v>154</v>
      </c>
      <c r="AH2342" s="3" t="s">
        <v>6478</v>
      </c>
      <c r="AI2342" s="3" t="s">
        <v>6482</v>
      </c>
      <c r="AJ2342" s="3" t="s">
        <v>6033</v>
      </c>
    </row>
    <row r="2343" spans="1:36" ht="15">
      <c r="A2343" s="10">
        <v>2446</v>
      </c>
      <c r="B2343" t="str">
        <f>IF(K2343="总计","",INDEX(主数据!A:AD,MATCH(J2343,主数据!A:A,0),9))</f>
        <v>环渤海大区公司</v>
      </c>
      <c r="C2343" t="str">
        <f>IF(K2343="","",INDEX(主数据!A:AD,MATCH(J2343,主数据!A:A,0),11))</f>
        <v>天津生态城城区</v>
      </c>
      <c r="D2343" t="str">
        <f t="shared" si="144"/>
        <v>TJ25电费标准方式0.87</v>
      </c>
      <c r="E2343" s="13" t="str">
        <f t="shared" si="146"/>
        <v>0.87</v>
      </c>
      <c r="F2343" s="13" t="str">
        <f>IF(E2343="","",IFERROR(IF(IF(K2343="","",INDEX(收费标合同信息维护!A:Q,MATCH(D2343,收费标合同信息维护!J:J,0),10))=D2343,"有","无"),"无"))</f>
        <v>无</v>
      </c>
      <c r="G2343" s="13" t="str">
        <f t="shared" si="145"/>
        <v/>
      </c>
      <c r="H2343" s="13" t="str">
        <f t="shared" si="147"/>
        <v/>
      </c>
      <c r="I2343" s="13" t="str">
        <f>IF(G2343="","",IFERROR(IF(IF(K2343="","",INDEX(收费标合同信息维护!A:Q,MATCH(G2343,收费标合同信息维护!M:M,0),13))=G2343,"有","无"),"无"))</f>
        <v/>
      </c>
      <c r="J2343" s="3" t="s">
        <v>2885</v>
      </c>
      <c r="K2343" s="3" t="s">
        <v>11529</v>
      </c>
      <c r="L2343" s="3" t="s">
        <v>6601</v>
      </c>
      <c r="M2343" s="3" t="s">
        <v>6602</v>
      </c>
      <c r="N2343" s="3" t="s">
        <v>6603</v>
      </c>
      <c r="O2343" s="3" t="s">
        <v>6478</v>
      </c>
      <c r="P2343" s="3" t="s">
        <v>11535</v>
      </c>
      <c r="Q2343" s="3" t="s">
        <v>11536</v>
      </c>
      <c r="R2343" s="3" t="s">
        <v>6484</v>
      </c>
      <c r="S2343" s="3" t="s">
        <v>6491</v>
      </c>
      <c r="T2343" s="3" t="s">
        <v>6548</v>
      </c>
      <c r="U2343" s="3" t="s">
        <v>154</v>
      </c>
      <c r="V2343" s="3" t="s">
        <v>10253</v>
      </c>
      <c r="W2343" s="3" t="s">
        <v>154</v>
      </c>
      <c r="X2343" s="3" t="s">
        <v>154</v>
      </c>
      <c r="Y2343" s="3" t="s">
        <v>154</v>
      </c>
      <c r="Z2343" s="3" t="s">
        <v>154</v>
      </c>
      <c r="AA2343" s="3" t="s">
        <v>154</v>
      </c>
      <c r="AB2343" s="3" t="s">
        <v>154</v>
      </c>
      <c r="AC2343" s="3" t="s">
        <v>154</v>
      </c>
      <c r="AD2343" s="3" t="s">
        <v>6151</v>
      </c>
      <c r="AE2343" s="3" t="s">
        <v>6151</v>
      </c>
      <c r="AF2343" s="3" t="s">
        <v>154</v>
      </c>
      <c r="AG2343" s="3" t="s">
        <v>154</v>
      </c>
      <c r="AH2343" s="3" t="s">
        <v>6478</v>
      </c>
      <c r="AI2343" s="3" t="s">
        <v>6482</v>
      </c>
      <c r="AJ2343" s="3" t="s">
        <v>6489</v>
      </c>
    </row>
    <row r="2344" spans="1:36" ht="15">
      <c r="A2344" s="10">
        <v>2447</v>
      </c>
      <c r="B2344" t="str">
        <f>IF(K2344="总计","",INDEX(主数据!A:AD,MATCH(J2344,主数据!A:A,0),9))</f>
        <v>环渤海大区公司</v>
      </c>
      <c r="C2344" t="str">
        <f>IF(K2344="","",INDEX(主数据!A:AD,MATCH(J2344,主数据!A:A,0),11))</f>
        <v>天津生态城城区</v>
      </c>
      <c r="D2344" t="str">
        <f t="shared" si="144"/>
        <v>TJ25自来水费（简易征收）标准方式7.90</v>
      </c>
      <c r="E2344" s="13" t="str">
        <f t="shared" si="146"/>
        <v>7.90</v>
      </c>
      <c r="F2344" s="13" t="str">
        <f>IF(E2344="","",IFERROR(IF(IF(K2344="","",INDEX(收费标合同信息维护!A:Q,MATCH(D2344,收费标合同信息维护!J:J,0),10))=D2344,"有","无"),"无"))</f>
        <v>无</v>
      </c>
      <c r="G2344" s="13" t="str">
        <f t="shared" si="145"/>
        <v/>
      </c>
      <c r="H2344" s="13" t="str">
        <f t="shared" si="147"/>
        <v/>
      </c>
      <c r="I2344" s="13" t="str">
        <f>IF(G2344="","",IFERROR(IF(IF(K2344="","",INDEX(收费标合同信息维护!A:Q,MATCH(G2344,收费标合同信息维护!M:M,0),13))=G2344,"有","无"),"无"))</f>
        <v/>
      </c>
      <c r="J2344" s="3" t="s">
        <v>2885</v>
      </c>
      <c r="K2344" s="3" t="s">
        <v>11529</v>
      </c>
      <c r="L2344" s="3" t="s">
        <v>6615</v>
      </c>
      <c r="M2344" s="3" t="s">
        <v>6616</v>
      </c>
      <c r="N2344" s="3" t="s">
        <v>6603</v>
      </c>
      <c r="O2344" s="3" t="s">
        <v>6478</v>
      </c>
      <c r="P2344" s="3" t="s">
        <v>11537</v>
      </c>
      <c r="Q2344" s="3" t="s">
        <v>11538</v>
      </c>
      <c r="R2344" s="3" t="s">
        <v>6484</v>
      </c>
      <c r="S2344" s="3" t="s">
        <v>6491</v>
      </c>
      <c r="T2344" s="3" t="s">
        <v>6548</v>
      </c>
      <c r="U2344" s="3" t="s">
        <v>154</v>
      </c>
      <c r="V2344" s="3" t="s">
        <v>10937</v>
      </c>
      <c r="W2344" s="3" t="s">
        <v>154</v>
      </c>
      <c r="X2344" s="3" t="s">
        <v>154</v>
      </c>
      <c r="Y2344" s="3" t="s">
        <v>154</v>
      </c>
      <c r="Z2344" s="3" t="s">
        <v>154</v>
      </c>
      <c r="AA2344" s="3" t="s">
        <v>154</v>
      </c>
      <c r="AB2344" s="3" t="s">
        <v>154</v>
      </c>
      <c r="AC2344" s="3" t="s">
        <v>154</v>
      </c>
      <c r="AD2344" s="3" t="s">
        <v>6151</v>
      </c>
      <c r="AE2344" s="3" t="s">
        <v>6151</v>
      </c>
      <c r="AF2344" s="3" t="s">
        <v>154</v>
      </c>
      <c r="AG2344" s="3" t="s">
        <v>154</v>
      </c>
      <c r="AH2344" s="3" t="s">
        <v>6478</v>
      </c>
      <c r="AI2344" s="3" t="s">
        <v>6482</v>
      </c>
      <c r="AJ2344" s="3" t="s">
        <v>6489</v>
      </c>
    </row>
    <row r="2345" spans="1:36" ht="15">
      <c r="A2345" s="10">
        <v>2448</v>
      </c>
      <c r="B2345" t="str">
        <f>IF(K2345="总计","",INDEX(主数据!A:AD,MATCH(J2345,主数据!A:A,0),9))</f>
        <v>环渤海大区公司</v>
      </c>
      <c r="C2345" t="str">
        <f>IF(K2345="","",INDEX(主数据!A:AD,MATCH(J2345,主数据!A:A,0),11))</f>
        <v>天津生态城城区</v>
      </c>
      <c r="D2345" t="str">
        <f t="shared" si="144"/>
        <v>TJ25空置物业费定额</v>
      </c>
      <c r="E2345" s="13" t="str">
        <f t="shared" si="146"/>
        <v/>
      </c>
      <c r="F2345" s="13" t="str">
        <f>IF(E2345="","",IFERROR(IF(IF(K2345="","",INDEX(收费标合同信息维护!A:Q,MATCH(D2345,收费标合同信息维护!J:J,0),10))=D2345,"有","无"),"无"))</f>
        <v/>
      </c>
      <c r="G2345" s="13" t="str">
        <f t="shared" si="145"/>
        <v>TJ25空置物业费定额50000.00</v>
      </c>
      <c r="H2345" s="13" t="str">
        <f t="shared" si="147"/>
        <v>50000.00</v>
      </c>
      <c r="I2345" s="13" t="str">
        <f>IF(G2345="","",IFERROR(IF(IF(K2345="","",INDEX(收费标合同信息维护!A:Q,MATCH(G2345,收费标合同信息维护!M:M,0),13))=G2345,"有","无"),"无"))</f>
        <v>无</v>
      </c>
      <c r="J2345" s="3" t="s">
        <v>2885</v>
      </c>
      <c r="K2345" s="3" t="s">
        <v>11529</v>
      </c>
      <c r="L2345" s="3" t="s">
        <v>6580</v>
      </c>
      <c r="M2345" s="3" t="s">
        <v>6581</v>
      </c>
      <c r="N2345" s="3" t="s">
        <v>6477</v>
      </c>
      <c r="O2345" s="3" t="s">
        <v>6478</v>
      </c>
      <c r="P2345" s="3" t="s">
        <v>11539</v>
      </c>
      <c r="Q2345" s="3" t="s">
        <v>6589</v>
      </c>
      <c r="R2345" s="3" t="s">
        <v>6490</v>
      </c>
      <c r="S2345" s="3" t="s">
        <v>6491</v>
      </c>
      <c r="T2345" s="3" t="s">
        <v>7084</v>
      </c>
      <c r="U2345" s="3" t="s">
        <v>154</v>
      </c>
      <c r="V2345" s="3" t="s">
        <v>154</v>
      </c>
      <c r="W2345" s="3" t="s">
        <v>6995</v>
      </c>
      <c r="X2345" s="3" t="s">
        <v>154</v>
      </c>
      <c r="Y2345" s="3" t="s">
        <v>154</v>
      </c>
      <c r="Z2345" s="3" t="s">
        <v>154</v>
      </c>
      <c r="AA2345" s="3" t="s">
        <v>154</v>
      </c>
      <c r="AB2345" s="3" t="s">
        <v>154</v>
      </c>
      <c r="AC2345" s="3" t="s">
        <v>154</v>
      </c>
      <c r="AD2345" s="3" t="s">
        <v>6151</v>
      </c>
      <c r="AE2345" s="3" t="s">
        <v>6151</v>
      </c>
      <c r="AF2345" s="3" t="s">
        <v>154</v>
      </c>
      <c r="AG2345" s="3" t="s">
        <v>154</v>
      </c>
      <c r="AH2345" s="3" t="s">
        <v>6478</v>
      </c>
      <c r="AI2345" s="3" t="s">
        <v>6482</v>
      </c>
      <c r="AJ2345" s="3" t="s">
        <v>6033</v>
      </c>
    </row>
    <row r="2346" spans="1:36" ht="30">
      <c r="A2346" s="10">
        <v>2449</v>
      </c>
      <c r="B2346" t="str">
        <f>IF(K2346="总计","",INDEX(主数据!A:AD,MATCH(J2346,主数据!A:A,0),9))</f>
        <v>环渤海大区公司</v>
      </c>
      <c r="C2346" t="str">
        <f>IF(K2346="","",INDEX(主数据!A:AD,MATCH(J2346,主数据!A:A,0),11))</f>
        <v>天津南区</v>
      </c>
      <c r="D2346" t="str">
        <f t="shared" si="144"/>
        <v>TJ46销售中心物业费定额</v>
      </c>
      <c r="E2346" s="13" t="str">
        <f t="shared" si="146"/>
        <v/>
      </c>
      <c r="F2346" s="13" t="str">
        <f>IF(E2346="","",IFERROR(IF(IF(K2346="","",INDEX(收费标合同信息维护!A:Q,MATCH(D2346,收费标合同信息维护!J:J,0),10))=D2346,"有","无"),"无"))</f>
        <v/>
      </c>
      <c r="G2346" s="13" t="str">
        <f t="shared" si="145"/>
        <v>TJ46销售中心物业费定额19000.00</v>
      </c>
      <c r="H2346" s="13" t="str">
        <f t="shared" si="147"/>
        <v>19000.00</v>
      </c>
      <c r="I2346" s="13" t="str">
        <f>IF(G2346="","",IFERROR(IF(IF(K2346="","",INDEX(收费标合同信息维护!A:Q,MATCH(G2346,收费标合同信息维护!M:M,0),13))=G2346,"有","无"),"无"))</f>
        <v>无</v>
      </c>
      <c r="J2346" s="3" t="s">
        <v>2234</v>
      </c>
      <c r="K2346" s="3" t="s">
        <v>11540</v>
      </c>
      <c r="L2346" s="3" t="s">
        <v>6638</v>
      </c>
      <c r="M2346" s="3" t="s">
        <v>6639</v>
      </c>
      <c r="N2346" s="3" t="s">
        <v>6477</v>
      </c>
      <c r="O2346" s="3" t="s">
        <v>6478</v>
      </c>
      <c r="P2346" s="3" t="s">
        <v>6985</v>
      </c>
      <c r="Q2346" s="3" t="s">
        <v>11541</v>
      </c>
      <c r="R2346" s="3" t="s">
        <v>6490</v>
      </c>
      <c r="S2346" s="3" t="s">
        <v>6491</v>
      </c>
      <c r="T2346" s="3" t="s">
        <v>6800</v>
      </c>
      <c r="U2346" s="3" t="s">
        <v>154</v>
      </c>
      <c r="V2346" s="3" t="s">
        <v>154</v>
      </c>
      <c r="W2346" s="3" t="s">
        <v>11542</v>
      </c>
      <c r="X2346" s="3" t="s">
        <v>154</v>
      </c>
      <c r="Y2346" s="3" t="s">
        <v>154</v>
      </c>
      <c r="Z2346" s="3" t="s">
        <v>154</v>
      </c>
      <c r="AA2346" s="3" t="s">
        <v>154</v>
      </c>
      <c r="AB2346" s="3" t="s">
        <v>154</v>
      </c>
      <c r="AC2346" s="3" t="s">
        <v>154</v>
      </c>
      <c r="AD2346" s="3" t="s">
        <v>6151</v>
      </c>
      <c r="AE2346" s="3" t="s">
        <v>6151</v>
      </c>
      <c r="AF2346" s="3" t="s">
        <v>154</v>
      </c>
      <c r="AG2346" s="3" t="s">
        <v>154</v>
      </c>
      <c r="AH2346" s="3" t="s">
        <v>6478</v>
      </c>
      <c r="AI2346" s="3" t="s">
        <v>6482</v>
      </c>
      <c r="AJ2346" s="3" t="s">
        <v>6033</v>
      </c>
    </row>
    <row r="2347" spans="1:36" ht="15">
      <c r="A2347" s="10">
        <v>2450</v>
      </c>
      <c r="B2347" t="str">
        <f>IF(K2347="总计","",INDEX(主数据!A:AD,MATCH(J2347,主数据!A:A,0),9))</f>
        <v>环渤海大区公司</v>
      </c>
      <c r="C2347" t="str">
        <f>IF(K2347="","",INDEX(主数据!A:AD,MATCH(J2347,主数据!A:A,0),11))</f>
        <v>天津开发区城区</v>
      </c>
      <c r="D2347" t="str">
        <f t="shared" si="144"/>
        <v>TJ60物业服务费定额</v>
      </c>
      <c r="E2347" s="13" t="str">
        <f t="shared" si="146"/>
        <v/>
      </c>
      <c r="F2347" s="13" t="str">
        <f>IF(E2347="","",IFERROR(IF(IF(K2347="","",INDEX(收费标合同信息维护!A:Q,MATCH(D2347,收费标合同信息维护!J:J,0),10))=D2347,"有","无"),"无"))</f>
        <v/>
      </c>
      <c r="G2347" s="13" t="str">
        <f t="shared" si="145"/>
        <v>TJ60物业服务费定额164719.09</v>
      </c>
      <c r="H2347" s="13" t="str">
        <f t="shared" si="147"/>
        <v>164719.09</v>
      </c>
      <c r="I2347" s="13" t="str">
        <f>IF(G2347="","",IFERROR(IF(IF(K2347="","",INDEX(收费标合同信息维护!A:Q,MATCH(G2347,收费标合同信息维护!M:M,0),13))=G2347,"有","无"),"无"))</f>
        <v>无</v>
      </c>
      <c r="J2347" s="3" t="s">
        <v>4314</v>
      </c>
      <c r="K2347" s="3" t="s">
        <v>11543</v>
      </c>
      <c r="L2347" s="3" t="s">
        <v>6025</v>
      </c>
      <c r="M2347" s="3" t="s">
        <v>6026</v>
      </c>
      <c r="N2347" s="3" t="s">
        <v>6477</v>
      </c>
      <c r="O2347" s="3" t="s">
        <v>6478</v>
      </c>
      <c r="P2347" s="3" t="s">
        <v>11544</v>
      </c>
      <c r="Q2347" s="3" t="s">
        <v>11545</v>
      </c>
      <c r="R2347" s="3" t="s">
        <v>6490</v>
      </c>
      <c r="S2347" s="3" t="s">
        <v>6491</v>
      </c>
      <c r="T2347" s="3" t="s">
        <v>7127</v>
      </c>
      <c r="U2347" s="3" t="s">
        <v>11546</v>
      </c>
      <c r="V2347" s="3" t="s">
        <v>154</v>
      </c>
      <c r="W2347" s="3" t="s">
        <v>11547</v>
      </c>
      <c r="X2347" s="3" t="s">
        <v>154</v>
      </c>
      <c r="Y2347" s="3" t="s">
        <v>154</v>
      </c>
      <c r="Z2347" s="3" t="s">
        <v>154</v>
      </c>
      <c r="AA2347" s="3" t="s">
        <v>154</v>
      </c>
      <c r="AB2347" s="3" t="s">
        <v>154</v>
      </c>
      <c r="AC2347" s="3" t="s">
        <v>154</v>
      </c>
      <c r="AD2347" s="3" t="s">
        <v>6151</v>
      </c>
      <c r="AE2347" s="3" t="s">
        <v>6151</v>
      </c>
      <c r="AF2347" s="3" t="s">
        <v>154</v>
      </c>
      <c r="AG2347" s="3" t="s">
        <v>154</v>
      </c>
      <c r="AH2347" s="3" t="s">
        <v>6478</v>
      </c>
      <c r="AI2347" s="3" t="s">
        <v>6482</v>
      </c>
      <c r="AJ2347" s="3" t="s">
        <v>6033</v>
      </c>
    </row>
    <row r="2348" spans="1:36" ht="15">
      <c r="A2348" s="10">
        <v>2451</v>
      </c>
      <c r="B2348" t="str">
        <f>IF(K2348="总计","",INDEX(主数据!A:AD,MATCH(J2348,主数据!A:A,0),9))</f>
        <v>环渤海大区公司</v>
      </c>
      <c r="C2348" t="str">
        <f>IF(K2348="","",INDEX(主数据!A:AD,MATCH(J2348,主数据!A:A,0),11))</f>
        <v>天津开发区城区</v>
      </c>
      <c r="D2348" t="str">
        <f t="shared" si="144"/>
        <v>TJ60物业服务费定额</v>
      </c>
      <c r="E2348" s="13" t="str">
        <f t="shared" si="146"/>
        <v/>
      </c>
      <c r="F2348" s="13" t="str">
        <f>IF(E2348="","",IFERROR(IF(IF(K2348="","",INDEX(收费标合同信息维护!A:Q,MATCH(D2348,收费标合同信息维护!J:J,0),10))=D2348,"有","无"),"无"))</f>
        <v/>
      </c>
      <c r="G2348" s="13" t="str">
        <f t="shared" si="145"/>
        <v>TJ60物业服务费定额70583.77</v>
      </c>
      <c r="H2348" s="13" t="str">
        <f t="shared" si="147"/>
        <v>70583.77</v>
      </c>
      <c r="I2348" s="13" t="str">
        <f>IF(G2348="","",IFERROR(IF(IF(K2348="","",INDEX(收费标合同信息维护!A:Q,MATCH(G2348,收费标合同信息维护!M:M,0),13))=G2348,"有","无"),"无"))</f>
        <v>无</v>
      </c>
      <c r="J2348" s="3" t="s">
        <v>4314</v>
      </c>
      <c r="K2348" s="3" t="s">
        <v>11543</v>
      </c>
      <c r="L2348" s="3" t="s">
        <v>6025</v>
      </c>
      <c r="M2348" s="3" t="s">
        <v>6026</v>
      </c>
      <c r="N2348" s="3" t="s">
        <v>6477</v>
      </c>
      <c r="O2348" s="3" t="s">
        <v>6478</v>
      </c>
      <c r="P2348" s="3" t="s">
        <v>11548</v>
      </c>
      <c r="Q2348" s="3" t="s">
        <v>11549</v>
      </c>
      <c r="R2348" s="3" t="s">
        <v>6490</v>
      </c>
      <c r="S2348" s="3" t="s">
        <v>6491</v>
      </c>
      <c r="T2348" s="3" t="s">
        <v>7127</v>
      </c>
      <c r="U2348" s="3" t="s">
        <v>11546</v>
      </c>
      <c r="V2348" s="3" t="s">
        <v>154</v>
      </c>
      <c r="W2348" s="3" t="s">
        <v>11550</v>
      </c>
      <c r="X2348" s="3" t="s">
        <v>154</v>
      </c>
      <c r="Y2348" s="3" t="s">
        <v>154</v>
      </c>
      <c r="Z2348" s="3" t="s">
        <v>154</v>
      </c>
      <c r="AA2348" s="3" t="s">
        <v>154</v>
      </c>
      <c r="AB2348" s="3" t="s">
        <v>154</v>
      </c>
      <c r="AC2348" s="3" t="s">
        <v>154</v>
      </c>
      <c r="AD2348" s="3" t="s">
        <v>6151</v>
      </c>
      <c r="AE2348" s="3" t="s">
        <v>6151</v>
      </c>
      <c r="AF2348" s="3" t="s">
        <v>154</v>
      </c>
      <c r="AG2348" s="3" t="s">
        <v>154</v>
      </c>
      <c r="AH2348" s="3" t="s">
        <v>6478</v>
      </c>
      <c r="AI2348" s="3" t="s">
        <v>6482</v>
      </c>
      <c r="AJ2348" s="3" t="s">
        <v>6033</v>
      </c>
    </row>
    <row r="2349" spans="1:36" ht="15">
      <c r="A2349" s="10">
        <v>2452</v>
      </c>
      <c r="B2349" t="str">
        <f>IF(K2349="总计","",INDEX(主数据!A:AD,MATCH(J2349,主数据!A:A,0),9))</f>
        <v>环渤海大区公司</v>
      </c>
      <c r="C2349" t="str">
        <f>IF(K2349="","",INDEX(主数据!A:AD,MATCH(J2349,主数据!A:A,0),11))</f>
        <v>天津开发区城区</v>
      </c>
      <c r="D2349" t="str">
        <f t="shared" si="144"/>
        <v>TJ60物业服务费定额</v>
      </c>
      <c r="E2349" s="13" t="str">
        <f t="shared" si="146"/>
        <v/>
      </c>
      <c r="F2349" s="13" t="str">
        <f>IF(E2349="","",IFERROR(IF(IF(K2349="","",INDEX(收费标合同信息维护!A:Q,MATCH(D2349,收费标合同信息维护!J:J,0),10))=D2349,"有","无"),"无"))</f>
        <v/>
      </c>
      <c r="G2349" s="13" t="str">
        <f t="shared" si="145"/>
        <v>TJ60物业服务费定额278607.65</v>
      </c>
      <c r="H2349" s="13" t="str">
        <f t="shared" si="147"/>
        <v>278607.65</v>
      </c>
      <c r="I2349" s="13" t="str">
        <f>IF(G2349="","",IFERROR(IF(IF(K2349="","",INDEX(收费标合同信息维护!A:Q,MATCH(G2349,收费标合同信息维护!M:M,0),13))=G2349,"有","无"),"无"))</f>
        <v>无</v>
      </c>
      <c r="J2349" s="3" t="s">
        <v>4314</v>
      </c>
      <c r="K2349" s="3" t="s">
        <v>11543</v>
      </c>
      <c r="L2349" s="3" t="s">
        <v>6025</v>
      </c>
      <c r="M2349" s="3" t="s">
        <v>6026</v>
      </c>
      <c r="N2349" s="3" t="s">
        <v>6477</v>
      </c>
      <c r="O2349" s="3" t="s">
        <v>6478</v>
      </c>
      <c r="P2349" s="3" t="s">
        <v>11551</v>
      </c>
      <c r="Q2349" s="3" t="s">
        <v>11552</v>
      </c>
      <c r="R2349" s="3" t="s">
        <v>6490</v>
      </c>
      <c r="S2349" s="3" t="s">
        <v>6491</v>
      </c>
      <c r="T2349" s="3" t="s">
        <v>7127</v>
      </c>
      <c r="U2349" s="3" t="s">
        <v>154</v>
      </c>
      <c r="V2349" s="3" t="s">
        <v>154</v>
      </c>
      <c r="W2349" s="3" t="s">
        <v>11553</v>
      </c>
      <c r="X2349" s="3" t="s">
        <v>154</v>
      </c>
      <c r="Y2349" s="3" t="s">
        <v>154</v>
      </c>
      <c r="Z2349" s="3" t="s">
        <v>154</v>
      </c>
      <c r="AA2349" s="3" t="s">
        <v>154</v>
      </c>
      <c r="AB2349" s="3" t="s">
        <v>154</v>
      </c>
      <c r="AC2349" s="3" t="s">
        <v>154</v>
      </c>
      <c r="AD2349" s="3" t="s">
        <v>6151</v>
      </c>
      <c r="AE2349" s="3" t="s">
        <v>6151</v>
      </c>
      <c r="AF2349" s="3" t="s">
        <v>6040</v>
      </c>
      <c r="AG2349" s="3" t="s">
        <v>154</v>
      </c>
      <c r="AH2349" s="3" t="s">
        <v>6478</v>
      </c>
      <c r="AI2349" s="3" t="s">
        <v>6482</v>
      </c>
      <c r="AJ2349" s="3" t="s">
        <v>6033</v>
      </c>
    </row>
    <row r="2350" spans="1:36" ht="15">
      <c r="A2350" s="10">
        <v>2453</v>
      </c>
      <c r="B2350" t="str">
        <f>IF(K2350="总计","",INDEX(主数据!A:AD,MATCH(J2350,主数据!A:A,0),9))</f>
        <v>环渤海大区公司</v>
      </c>
      <c r="C2350" t="str">
        <f>IF(K2350="","",INDEX(主数据!A:AD,MATCH(J2350,主数据!A:A,0),11))</f>
        <v>天津开发区城区</v>
      </c>
      <c r="D2350" t="str">
        <f t="shared" si="144"/>
        <v>TJ60物业服务费定额</v>
      </c>
      <c r="E2350" s="13" t="str">
        <f t="shared" si="146"/>
        <v/>
      </c>
      <c r="F2350" s="13" t="str">
        <f>IF(E2350="","",IFERROR(IF(IF(K2350="","",INDEX(收费标合同信息维护!A:Q,MATCH(D2350,收费标合同信息维护!J:J,0),10))=D2350,"有","无"),"无"))</f>
        <v/>
      </c>
      <c r="G2350" s="13" t="str">
        <f t="shared" si="145"/>
        <v>TJ60物业服务费定额44481.40</v>
      </c>
      <c r="H2350" s="13" t="str">
        <f t="shared" si="147"/>
        <v>44481.40</v>
      </c>
      <c r="I2350" s="13" t="str">
        <f>IF(G2350="","",IFERROR(IF(IF(K2350="","",INDEX(收费标合同信息维护!A:Q,MATCH(G2350,收费标合同信息维护!M:M,0),13))=G2350,"有","无"),"无"))</f>
        <v>无</v>
      </c>
      <c r="J2350" s="3" t="s">
        <v>4314</v>
      </c>
      <c r="K2350" s="3" t="s">
        <v>11543</v>
      </c>
      <c r="L2350" s="3" t="s">
        <v>6025</v>
      </c>
      <c r="M2350" s="3" t="s">
        <v>6026</v>
      </c>
      <c r="N2350" s="3" t="s">
        <v>6477</v>
      </c>
      <c r="O2350" s="3" t="s">
        <v>6478</v>
      </c>
      <c r="P2350" s="3" t="s">
        <v>11554</v>
      </c>
      <c r="Q2350" s="3" t="s">
        <v>11555</v>
      </c>
      <c r="R2350" s="3" t="s">
        <v>6490</v>
      </c>
      <c r="S2350" s="3" t="s">
        <v>6491</v>
      </c>
      <c r="T2350" s="3" t="s">
        <v>7127</v>
      </c>
      <c r="U2350" s="3" t="s">
        <v>8755</v>
      </c>
      <c r="V2350" s="3" t="s">
        <v>154</v>
      </c>
      <c r="W2350" s="3" t="s">
        <v>11556</v>
      </c>
      <c r="X2350" s="3" t="s">
        <v>154</v>
      </c>
      <c r="Y2350" s="3" t="s">
        <v>154</v>
      </c>
      <c r="Z2350" s="3" t="s">
        <v>154</v>
      </c>
      <c r="AA2350" s="3" t="s">
        <v>154</v>
      </c>
      <c r="AB2350" s="3" t="s">
        <v>154</v>
      </c>
      <c r="AC2350" s="3" t="s">
        <v>154</v>
      </c>
      <c r="AD2350" s="3" t="s">
        <v>6151</v>
      </c>
      <c r="AE2350" s="3" t="s">
        <v>6151</v>
      </c>
      <c r="AF2350" s="3" t="s">
        <v>154</v>
      </c>
      <c r="AG2350" s="3" t="s">
        <v>154</v>
      </c>
      <c r="AH2350" s="3" t="s">
        <v>6478</v>
      </c>
      <c r="AI2350" s="3" t="s">
        <v>6482</v>
      </c>
      <c r="AJ2350" s="3" t="s">
        <v>6033</v>
      </c>
    </row>
    <row r="2351" spans="1:36" ht="30">
      <c r="A2351" s="10">
        <v>2454</v>
      </c>
      <c r="B2351" t="str">
        <f>IF(K2351="总计","",INDEX(主数据!A:AD,MATCH(J2351,主数据!A:A,0),9))</f>
        <v>环渤海大区公司</v>
      </c>
      <c r="C2351" t="str">
        <f>IF(K2351="","",INDEX(主数据!A:AD,MATCH(J2351,主数据!A:A,0),11))</f>
        <v>天津西区</v>
      </c>
      <c r="D2351" t="str">
        <f t="shared" si="144"/>
        <v>TJ96物业服务费直接录入</v>
      </c>
      <c r="E2351" s="13" t="str">
        <f t="shared" si="146"/>
        <v/>
      </c>
      <c r="F2351" s="13" t="str">
        <f>IF(E2351="","",IFERROR(IF(IF(K2351="","",INDEX(收费标合同信息维护!A:Q,MATCH(D2351,收费标合同信息维护!J:J,0),10))=D2351,"有","无"),"无"))</f>
        <v/>
      </c>
      <c r="G2351" s="13" t="str">
        <f t="shared" si="145"/>
        <v/>
      </c>
      <c r="H2351" s="13" t="str">
        <f t="shared" si="147"/>
        <v/>
      </c>
      <c r="I2351" s="13" t="str">
        <f>IF(G2351="","",IFERROR(IF(IF(K2351="","",INDEX(收费标合同信息维护!A:Q,MATCH(G2351,收费标合同信息维护!M:M,0),13))=G2351,"有","无"),"无"))</f>
        <v/>
      </c>
      <c r="J2351" s="3" t="s">
        <v>4170</v>
      </c>
      <c r="K2351" s="3" t="s">
        <v>11557</v>
      </c>
      <c r="L2351" s="3" t="s">
        <v>6025</v>
      </c>
      <c r="M2351" s="3" t="s">
        <v>6026</v>
      </c>
      <c r="N2351" s="3" t="s">
        <v>6477</v>
      </c>
      <c r="O2351" s="3" t="s">
        <v>6478</v>
      </c>
      <c r="P2351" s="3" t="s">
        <v>6025</v>
      </c>
      <c r="Q2351" s="3" t="s">
        <v>11558</v>
      </c>
      <c r="R2351" s="3" t="s">
        <v>6479</v>
      </c>
      <c r="S2351" s="3" t="s">
        <v>6480</v>
      </c>
      <c r="T2351" s="3" t="s">
        <v>11559</v>
      </c>
      <c r="U2351" s="3" t="s">
        <v>154</v>
      </c>
      <c r="V2351" s="3" t="s">
        <v>154</v>
      </c>
      <c r="W2351" s="3" t="s">
        <v>154</v>
      </c>
      <c r="X2351" s="3" t="s">
        <v>154</v>
      </c>
      <c r="Y2351" s="3" t="s">
        <v>154</v>
      </c>
      <c r="Z2351" s="3" t="s">
        <v>154</v>
      </c>
      <c r="AA2351" s="3" t="s">
        <v>154</v>
      </c>
      <c r="AB2351" s="3" t="s">
        <v>154</v>
      </c>
      <c r="AC2351" s="3" t="s">
        <v>154</v>
      </c>
      <c r="AD2351" s="3" t="s">
        <v>6151</v>
      </c>
      <c r="AE2351" s="3" t="s">
        <v>6151</v>
      </c>
      <c r="AF2351" s="3" t="s">
        <v>154</v>
      </c>
      <c r="AG2351" s="3" t="s">
        <v>154</v>
      </c>
      <c r="AH2351" s="3" t="s">
        <v>6597</v>
      </c>
      <c r="AI2351" s="3" t="s">
        <v>6482</v>
      </c>
      <c r="AJ2351" s="3" t="s">
        <v>6489</v>
      </c>
    </row>
    <row r="2352" spans="1:36" ht="30">
      <c r="A2352" s="10">
        <v>2455</v>
      </c>
      <c r="B2352" t="str">
        <f>IF(K2352="总计","",INDEX(主数据!A:AD,MATCH(J2352,主数据!A:A,0),9))</f>
        <v>环渤海大区公司</v>
      </c>
      <c r="C2352" t="str">
        <f>IF(K2352="","",INDEX(主数据!A:AD,MATCH(J2352,主数据!A:A,0),11))</f>
        <v>天津西区</v>
      </c>
      <c r="D2352" t="str">
        <f t="shared" si="144"/>
        <v>TJ96物业服务费定额</v>
      </c>
      <c r="E2352" s="13" t="str">
        <f t="shared" si="146"/>
        <v/>
      </c>
      <c r="F2352" s="13" t="str">
        <f>IF(E2352="","",IFERROR(IF(IF(K2352="","",INDEX(收费标合同信息维护!A:Q,MATCH(D2352,收费标合同信息维护!J:J,0),10))=D2352,"有","无"),"无"))</f>
        <v/>
      </c>
      <c r="G2352" s="13" t="str">
        <f t="shared" si="145"/>
        <v>TJ96物业服务费定额92264.30</v>
      </c>
      <c r="H2352" s="13" t="str">
        <f t="shared" si="147"/>
        <v>92264.30</v>
      </c>
      <c r="I2352" s="13" t="str">
        <f>IF(G2352="","",IFERROR(IF(IF(K2352="","",INDEX(收费标合同信息维护!A:Q,MATCH(G2352,收费标合同信息维护!M:M,0),13))=G2352,"有","无"),"无"))</f>
        <v>无</v>
      </c>
      <c r="J2352" s="3" t="s">
        <v>4170</v>
      </c>
      <c r="K2352" s="3" t="s">
        <v>11557</v>
      </c>
      <c r="L2352" s="3" t="s">
        <v>6025</v>
      </c>
      <c r="M2352" s="3" t="s">
        <v>6026</v>
      </c>
      <c r="N2352" s="3" t="s">
        <v>6477</v>
      </c>
      <c r="O2352" s="3" t="s">
        <v>6478</v>
      </c>
      <c r="P2352" s="3" t="s">
        <v>6696</v>
      </c>
      <c r="Q2352" s="3" t="s">
        <v>6026</v>
      </c>
      <c r="R2352" s="3" t="s">
        <v>6490</v>
      </c>
      <c r="S2352" s="3" t="s">
        <v>6491</v>
      </c>
      <c r="T2352" s="3" t="s">
        <v>6684</v>
      </c>
      <c r="U2352" s="3" t="s">
        <v>154</v>
      </c>
      <c r="V2352" s="3" t="s">
        <v>154</v>
      </c>
      <c r="W2352" s="3" t="s">
        <v>11560</v>
      </c>
      <c r="X2352" s="3" t="s">
        <v>154</v>
      </c>
      <c r="Y2352" s="3" t="s">
        <v>154</v>
      </c>
      <c r="Z2352" s="3" t="s">
        <v>154</v>
      </c>
      <c r="AA2352" s="3" t="s">
        <v>154</v>
      </c>
      <c r="AB2352" s="3" t="s">
        <v>154</v>
      </c>
      <c r="AC2352" s="3" t="s">
        <v>154</v>
      </c>
      <c r="AD2352" s="3" t="s">
        <v>6151</v>
      </c>
      <c r="AE2352" s="3" t="s">
        <v>6151</v>
      </c>
      <c r="AF2352" s="3" t="s">
        <v>154</v>
      </c>
      <c r="AG2352" s="3" t="s">
        <v>154</v>
      </c>
      <c r="AH2352" s="3" t="s">
        <v>6597</v>
      </c>
      <c r="AI2352" s="3" t="s">
        <v>6482</v>
      </c>
      <c r="AJ2352" s="3" t="s">
        <v>6489</v>
      </c>
    </row>
    <row r="2353" spans="1:36" ht="30">
      <c r="A2353" s="10">
        <v>2456</v>
      </c>
      <c r="B2353" t="str">
        <f>IF(K2353="总计","",INDEX(主数据!A:AD,MATCH(J2353,主数据!A:A,0),9))</f>
        <v>环渤海大区公司</v>
      </c>
      <c r="C2353" t="str">
        <f>IF(K2353="","",INDEX(主数据!A:AD,MATCH(J2353,主数据!A:A,0),11))</f>
        <v>天津西区</v>
      </c>
      <c r="D2353" t="str">
        <f t="shared" si="144"/>
        <v>TJ96物业服务费定额</v>
      </c>
      <c r="E2353" s="13" t="str">
        <f t="shared" si="146"/>
        <v/>
      </c>
      <c r="F2353" s="13" t="str">
        <f>IF(E2353="","",IFERROR(IF(IF(K2353="","",INDEX(收费标合同信息维护!A:Q,MATCH(D2353,收费标合同信息维护!J:J,0),10))=D2353,"有","无"),"无"))</f>
        <v/>
      </c>
      <c r="G2353" s="13" t="str">
        <f t="shared" si="145"/>
        <v>TJ96物业服务费定额97800.16</v>
      </c>
      <c r="H2353" s="13" t="str">
        <f t="shared" si="147"/>
        <v>97800.16</v>
      </c>
      <c r="I2353" s="13" t="str">
        <f>IF(G2353="","",IFERROR(IF(IF(K2353="","",INDEX(收费标合同信息维护!A:Q,MATCH(G2353,收费标合同信息维护!M:M,0),13))=G2353,"有","无"),"无"))</f>
        <v>无</v>
      </c>
      <c r="J2353" s="3" t="s">
        <v>4170</v>
      </c>
      <c r="K2353" s="3" t="s">
        <v>11557</v>
      </c>
      <c r="L2353" s="3" t="s">
        <v>6025</v>
      </c>
      <c r="M2353" s="3" t="s">
        <v>6026</v>
      </c>
      <c r="N2353" s="3" t="s">
        <v>6477</v>
      </c>
      <c r="O2353" s="3" t="s">
        <v>6478</v>
      </c>
      <c r="P2353" s="3" t="s">
        <v>6699</v>
      </c>
      <c r="Q2353" s="3" t="s">
        <v>11561</v>
      </c>
      <c r="R2353" s="3" t="s">
        <v>6490</v>
      </c>
      <c r="S2353" s="3" t="s">
        <v>6491</v>
      </c>
      <c r="T2353" s="3" t="s">
        <v>6902</v>
      </c>
      <c r="U2353" s="3" t="s">
        <v>154</v>
      </c>
      <c r="V2353" s="3" t="s">
        <v>154</v>
      </c>
      <c r="W2353" s="3" t="s">
        <v>11562</v>
      </c>
      <c r="X2353" s="3" t="s">
        <v>154</v>
      </c>
      <c r="Y2353" s="3" t="s">
        <v>154</v>
      </c>
      <c r="Z2353" s="3" t="s">
        <v>154</v>
      </c>
      <c r="AA2353" s="3" t="s">
        <v>154</v>
      </c>
      <c r="AB2353" s="3" t="s">
        <v>154</v>
      </c>
      <c r="AC2353" s="3" t="s">
        <v>154</v>
      </c>
      <c r="AD2353" s="3" t="s">
        <v>6151</v>
      </c>
      <c r="AE2353" s="3" t="s">
        <v>6151</v>
      </c>
      <c r="AF2353" s="3" t="s">
        <v>154</v>
      </c>
      <c r="AG2353" s="3" t="s">
        <v>154</v>
      </c>
      <c r="AH2353" s="3" t="s">
        <v>6478</v>
      </c>
      <c r="AI2353" s="3" t="s">
        <v>6482</v>
      </c>
      <c r="AJ2353" s="3" t="s">
        <v>6033</v>
      </c>
    </row>
    <row r="2354" spans="1:36" ht="30">
      <c r="A2354" s="10">
        <v>2457</v>
      </c>
      <c r="B2354" t="str">
        <f>IF(K2354="总计","",INDEX(主数据!A:AD,MATCH(J2354,主数据!A:A,0),9))</f>
        <v>环渤海大区公司</v>
      </c>
      <c r="C2354" t="str">
        <f>IF(K2354="","",INDEX(主数据!A:AD,MATCH(J2354,主数据!A:A,0),11))</f>
        <v>天津西区</v>
      </c>
      <c r="D2354" t="str">
        <f t="shared" si="144"/>
        <v>TJ96物业服务费定额</v>
      </c>
      <c r="E2354" s="13" t="str">
        <f t="shared" si="146"/>
        <v/>
      </c>
      <c r="F2354" s="13" t="str">
        <f>IF(E2354="","",IFERROR(IF(IF(K2354="","",INDEX(收费标合同信息维护!A:Q,MATCH(D2354,收费标合同信息维护!J:J,0),10))=D2354,"有","无"),"无"))</f>
        <v/>
      </c>
      <c r="G2354" s="13" t="str">
        <f t="shared" si="145"/>
        <v>TJ96物业服务费定额145073.33</v>
      </c>
      <c r="H2354" s="13" t="str">
        <f t="shared" si="147"/>
        <v>145073.33</v>
      </c>
      <c r="I2354" s="13" t="str">
        <f>IF(G2354="","",IFERROR(IF(IF(K2354="","",INDEX(收费标合同信息维护!A:Q,MATCH(G2354,收费标合同信息维护!M:M,0),13))=G2354,"有","无"),"无"))</f>
        <v>无</v>
      </c>
      <c r="J2354" s="3" t="s">
        <v>4170</v>
      </c>
      <c r="K2354" s="3" t="s">
        <v>11557</v>
      </c>
      <c r="L2354" s="3" t="s">
        <v>6025</v>
      </c>
      <c r="M2354" s="3" t="s">
        <v>6026</v>
      </c>
      <c r="N2354" s="3" t="s">
        <v>6477</v>
      </c>
      <c r="O2354" s="3" t="s">
        <v>6478</v>
      </c>
      <c r="P2354" s="3" t="s">
        <v>6604</v>
      </c>
      <c r="Q2354" s="3" t="s">
        <v>11563</v>
      </c>
      <c r="R2354" s="3" t="s">
        <v>6490</v>
      </c>
      <c r="S2354" s="3" t="s">
        <v>6491</v>
      </c>
      <c r="T2354" s="3" t="s">
        <v>11564</v>
      </c>
      <c r="U2354" s="3" t="s">
        <v>11565</v>
      </c>
      <c r="V2354" s="3" t="s">
        <v>154</v>
      </c>
      <c r="W2354" s="3" t="s">
        <v>11566</v>
      </c>
      <c r="X2354" s="3" t="s">
        <v>154</v>
      </c>
      <c r="Y2354" s="3" t="s">
        <v>154</v>
      </c>
      <c r="Z2354" s="3" t="s">
        <v>154</v>
      </c>
      <c r="AA2354" s="3" t="s">
        <v>154</v>
      </c>
      <c r="AB2354" s="3" t="s">
        <v>154</v>
      </c>
      <c r="AC2354" s="3" t="s">
        <v>154</v>
      </c>
      <c r="AD2354" s="3" t="s">
        <v>6151</v>
      </c>
      <c r="AE2354" s="3" t="s">
        <v>6151</v>
      </c>
      <c r="AF2354" s="3" t="s">
        <v>154</v>
      </c>
      <c r="AG2354" s="3" t="s">
        <v>154</v>
      </c>
      <c r="AH2354" s="3" t="s">
        <v>6478</v>
      </c>
      <c r="AI2354" s="3" t="s">
        <v>6482</v>
      </c>
      <c r="AJ2354" s="3" t="s">
        <v>6033</v>
      </c>
    </row>
    <row r="2355" spans="1:36" ht="15">
      <c r="A2355" s="10">
        <v>2458</v>
      </c>
      <c r="B2355" t="str">
        <f>IF(K2355="总计","",INDEX(主数据!A:AD,MATCH(J2355,主数据!A:A,0),9))</f>
        <v>环渤海大区公司</v>
      </c>
      <c r="C2355" t="str">
        <f>IF(K2355="","",INDEX(主数据!A:AD,MATCH(J2355,主数据!A:A,0),11))</f>
        <v>天津生态城城区</v>
      </c>
      <c r="D2355" t="str">
        <f t="shared" si="144"/>
        <v>TJS21物业服务费标准方式14.70</v>
      </c>
      <c r="E2355" s="13" t="str">
        <f t="shared" si="146"/>
        <v>14.70</v>
      </c>
      <c r="F2355" s="13" t="str">
        <f>IF(E2355="","",IFERROR(IF(IF(K2355="","",INDEX(收费标合同信息维护!A:Q,MATCH(D2355,收费标合同信息维护!J:J,0),10))=D2355,"有","无"),"无"))</f>
        <v>无</v>
      </c>
      <c r="G2355" s="13" t="str">
        <f t="shared" si="145"/>
        <v/>
      </c>
      <c r="H2355" s="13" t="str">
        <f t="shared" si="147"/>
        <v/>
      </c>
      <c r="I2355" s="13" t="str">
        <f>IF(G2355="","",IFERROR(IF(IF(K2355="","",INDEX(收费标合同信息维护!A:Q,MATCH(G2355,收费标合同信息维护!M:M,0),13))=G2355,"有","无"),"无"))</f>
        <v/>
      </c>
      <c r="J2355" s="3" t="s">
        <v>2481</v>
      </c>
      <c r="K2355" s="3" t="s">
        <v>11567</v>
      </c>
      <c r="L2355" s="3" t="s">
        <v>6025</v>
      </c>
      <c r="M2355" s="3" t="s">
        <v>6026</v>
      </c>
      <c r="N2355" s="3" t="s">
        <v>6477</v>
      </c>
      <c r="O2355" s="3" t="s">
        <v>6478</v>
      </c>
      <c r="P2355" s="3" t="s">
        <v>11568</v>
      </c>
      <c r="Q2355" s="3" t="s">
        <v>11569</v>
      </c>
      <c r="R2355" s="3" t="s">
        <v>6484</v>
      </c>
      <c r="S2355" s="3" t="s">
        <v>6491</v>
      </c>
      <c r="T2355" s="3" t="s">
        <v>6481</v>
      </c>
      <c r="U2355" s="3" t="s">
        <v>154</v>
      </c>
      <c r="V2355" s="3" t="s">
        <v>11570</v>
      </c>
      <c r="W2355" s="3" t="s">
        <v>154</v>
      </c>
      <c r="X2355" s="3" t="s">
        <v>154</v>
      </c>
      <c r="Y2355" s="3" t="s">
        <v>154</v>
      </c>
      <c r="Z2355" s="3" t="s">
        <v>154</v>
      </c>
      <c r="AA2355" s="3" t="s">
        <v>154</v>
      </c>
      <c r="AB2355" s="3" t="s">
        <v>154</v>
      </c>
      <c r="AC2355" s="3" t="s">
        <v>154</v>
      </c>
      <c r="AD2355" s="3" t="s">
        <v>6151</v>
      </c>
      <c r="AE2355" s="3" t="s">
        <v>6151</v>
      </c>
      <c r="AF2355" s="3" t="s">
        <v>6040</v>
      </c>
      <c r="AG2355" s="3" t="s">
        <v>154</v>
      </c>
      <c r="AH2355" s="3" t="s">
        <v>6478</v>
      </c>
      <c r="AI2355" s="3" t="s">
        <v>6482</v>
      </c>
      <c r="AJ2355" s="3" t="s">
        <v>6248</v>
      </c>
    </row>
    <row r="2356" spans="1:36" ht="15">
      <c r="A2356" s="10">
        <v>2459</v>
      </c>
      <c r="B2356" t="str">
        <f>IF(K2356="总计","",INDEX(主数据!A:AD,MATCH(J2356,主数据!A:A,0),9))</f>
        <v>环渤海大区公司</v>
      </c>
      <c r="C2356" t="str">
        <f>IF(K2356="","",INDEX(主数据!A:AD,MATCH(J2356,主数据!A:A,0),11))</f>
        <v>天津生态城城区</v>
      </c>
      <c r="D2356" t="str">
        <f t="shared" si="144"/>
        <v>TJS21电费标准方式0.87</v>
      </c>
      <c r="E2356" s="13" t="str">
        <f t="shared" si="146"/>
        <v>0.87</v>
      </c>
      <c r="F2356" s="13" t="str">
        <f>IF(E2356="","",IFERROR(IF(IF(K2356="","",INDEX(收费标合同信息维护!A:Q,MATCH(D2356,收费标合同信息维护!J:J,0),10))=D2356,"有","无"),"无"))</f>
        <v>无</v>
      </c>
      <c r="G2356" s="13" t="str">
        <f t="shared" si="145"/>
        <v/>
      </c>
      <c r="H2356" s="13" t="str">
        <f t="shared" si="147"/>
        <v/>
      </c>
      <c r="I2356" s="13" t="str">
        <f>IF(G2356="","",IFERROR(IF(IF(K2356="","",INDEX(收费标合同信息维护!A:Q,MATCH(G2356,收费标合同信息维护!M:M,0),13))=G2356,"有","无"),"无"))</f>
        <v/>
      </c>
      <c r="J2356" s="3" t="s">
        <v>2481</v>
      </c>
      <c r="K2356" s="3" t="s">
        <v>11567</v>
      </c>
      <c r="L2356" s="3" t="s">
        <v>6601</v>
      </c>
      <c r="M2356" s="3" t="s">
        <v>6602</v>
      </c>
      <c r="N2356" s="3" t="s">
        <v>6603</v>
      </c>
      <c r="O2356" s="3" t="s">
        <v>6478</v>
      </c>
      <c r="P2356" s="3" t="s">
        <v>11571</v>
      </c>
      <c r="Q2356" s="3" t="s">
        <v>11536</v>
      </c>
      <c r="R2356" s="3" t="s">
        <v>6484</v>
      </c>
      <c r="S2356" s="3" t="s">
        <v>6491</v>
      </c>
      <c r="T2356" s="3" t="s">
        <v>6548</v>
      </c>
      <c r="U2356" s="3" t="s">
        <v>154</v>
      </c>
      <c r="V2356" s="3" t="s">
        <v>10253</v>
      </c>
      <c r="W2356" s="3" t="s">
        <v>154</v>
      </c>
      <c r="X2356" s="3" t="s">
        <v>154</v>
      </c>
      <c r="Y2356" s="3" t="s">
        <v>154</v>
      </c>
      <c r="Z2356" s="3" t="s">
        <v>154</v>
      </c>
      <c r="AA2356" s="3" t="s">
        <v>154</v>
      </c>
      <c r="AB2356" s="3" t="s">
        <v>154</v>
      </c>
      <c r="AC2356" s="3" t="s">
        <v>154</v>
      </c>
      <c r="AD2356" s="3" t="s">
        <v>6151</v>
      </c>
      <c r="AE2356" s="3" t="s">
        <v>6151</v>
      </c>
      <c r="AF2356" s="3" t="s">
        <v>154</v>
      </c>
      <c r="AG2356" s="3" t="s">
        <v>154</v>
      </c>
      <c r="AH2356" s="3" t="s">
        <v>6478</v>
      </c>
      <c r="AI2356" s="3" t="s">
        <v>6482</v>
      </c>
      <c r="AJ2356" s="3" t="s">
        <v>6489</v>
      </c>
    </row>
    <row r="2357" spans="1:36" ht="15">
      <c r="A2357" s="10">
        <v>2460</v>
      </c>
      <c r="B2357" t="str">
        <f>IF(K2357="总计","",INDEX(主数据!A:AD,MATCH(J2357,主数据!A:A,0),9))</f>
        <v>环渤海大区公司</v>
      </c>
      <c r="C2357" t="str">
        <f>IF(K2357="","",INDEX(主数据!A:AD,MATCH(J2357,主数据!A:A,0),11))</f>
        <v>天津生态城城区</v>
      </c>
      <c r="D2357" t="str">
        <f t="shared" si="144"/>
        <v>TJS21自来水费（简易征收）标准方式7.90</v>
      </c>
      <c r="E2357" s="13" t="str">
        <f t="shared" si="146"/>
        <v>7.90</v>
      </c>
      <c r="F2357" s="13" t="str">
        <f>IF(E2357="","",IFERROR(IF(IF(K2357="","",INDEX(收费标合同信息维护!A:Q,MATCH(D2357,收费标合同信息维护!J:J,0),10))=D2357,"有","无"),"无"))</f>
        <v>无</v>
      </c>
      <c r="G2357" s="13" t="str">
        <f t="shared" si="145"/>
        <v/>
      </c>
      <c r="H2357" s="13" t="str">
        <f t="shared" si="147"/>
        <v/>
      </c>
      <c r="I2357" s="13" t="str">
        <f>IF(G2357="","",IFERROR(IF(IF(K2357="","",INDEX(收费标合同信息维护!A:Q,MATCH(G2357,收费标合同信息维护!M:M,0),13))=G2357,"有","无"),"无"))</f>
        <v/>
      </c>
      <c r="J2357" s="3" t="s">
        <v>2481</v>
      </c>
      <c r="K2357" s="3" t="s">
        <v>11567</v>
      </c>
      <c r="L2357" s="3" t="s">
        <v>6615</v>
      </c>
      <c r="M2357" s="3" t="s">
        <v>6616</v>
      </c>
      <c r="N2357" s="3" t="s">
        <v>6603</v>
      </c>
      <c r="O2357" s="3" t="s">
        <v>6478</v>
      </c>
      <c r="P2357" s="3" t="s">
        <v>11572</v>
      </c>
      <c r="Q2357" s="3" t="s">
        <v>11538</v>
      </c>
      <c r="R2357" s="3" t="s">
        <v>6484</v>
      </c>
      <c r="S2357" s="3" t="s">
        <v>6491</v>
      </c>
      <c r="T2357" s="3" t="s">
        <v>6548</v>
      </c>
      <c r="U2357" s="3" t="s">
        <v>154</v>
      </c>
      <c r="V2357" s="3" t="s">
        <v>10937</v>
      </c>
      <c r="W2357" s="3" t="s">
        <v>154</v>
      </c>
      <c r="X2357" s="3" t="s">
        <v>154</v>
      </c>
      <c r="Y2357" s="3" t="s">
        <v>154</v>
      </c>
      <c r="Z2357" s="3" t="s">
        <v>154</v>
      </c>
      <c r="AA2357" s="3" t="s">
        <v>154</v>
      </c>
      <c r="AB2357" s="3" t="s">
        <v>154</v>
      </c>
      <c r="AC2357" s="3" t="s">
        <v>154</v>
      </c>
      <c r="AD2357" s="3" t="s">
        <v>6151</v>
      </c>
      <c r="AE2357" s="3" t="s">
        <v>6151</v>
      </c>
      <c r="AF2357" s="3" t="s">
        <v>154</v>
      </c>
      <c r="AG2357" s="3" t="s">
        <v>154</v>
      </c>
      <c r="AH2357" s="3" t="s">
        <v>6478</v>
      </c>
      <c r="AI2357" s="3" t="s">
        <v>6482</v>
      </c>
      <c r="AJ2357" s="3" t="s">
        <v>6489</v>
      </c>
    </row>
    <row r="2358" spans="1:36" ht="15">
      <c r="A2358" s="10">
        <v>2461</v>
      </c>
      <c r="B2358" t="str">
        <f>IF(K2358="总计","",INDEX(主数据!A:AD,MATCH(J2358,主数据!A:A,0),9))</f>
        <v>环渤海大区公司</v>
      </c>
      <c r="C2358" t="str">
        <f>IF(K2358="","",INDEX(主数据!A:AD,MATCH(J2358,主数据!A:A,0),11))</f>
        <v>天津生态城城区</v>
      </c>
      <c r="D2358" t="str">
        <f t="shared" si="144"/>
        <v>TJS21空置物业费定额</v>
      </c>
      <c r="E2358" s="13" t="str">
        <f t="shared" si="146"/>
        <v/>
      </c>
      <c r="F2358" s="13" t="str">
        <f>IF(E2358="","",IFERROR(IF(IF(K2358="","",INDEX(收费标合同信息维护!A:Q,MATCH(D2358,收费标合同信息维护!J:J,0),10))=D2358,"有","无"),"无"))</f>
        <v/>
      </c>
      <c r="G2358" s="13" t="str">
        <f t="shared" si="145"/>
        <v>TJS21空置物业费定额73600.00</v>
      </c>
      <c r="H2358" s="13" t="str">
        <f t="shared" si="147"/>
        <v>73600.00</v>
      </c>
      <c r="I2358" s="13" t="str">
        <f>IF(G2358="","",IFERROR(IF(IF(K2358="","",INDEX(收费标合同信息维护!A:Q,MATCH(G2358,收费标合同信息维护!M:M,0),13))=G2358,"有","无"),"无"))</f>
        <v>无</v>
      </c>
      <c r="J2358" s="3" t="s">
        <v>2481</v>
      </c>
      <c r="K2358" s="3" t="s">
        <v>11567</v>
      </c>
      <c r="L2358" s="3" t="s">
        <v>6580</v>
      </c>
      <c r="M2358" s="3" t="s">
        <v>6581</v>
      </c>
      <c r="N2358" s="3" t="s">
        <v>6477</v>
      </c>
      <c r="O2358" s="3" t="s">
        <v>6478</v>
      </c>
      <c r="P2358" s="3" t="s">
        <v>11573</v>
      </c>
      <c r="Q2358" s="3" t="s">
        <v>6589</v>
      </c>
      <c r="R2358" s="3" t="s">
        <v>6490</v>
      </c>
      <c r="S2358" s="3" t="s">
        <v>6491</v>
      </c>
      <c r="T2358" s="3" t="s">
        <v>7084</v>
      </c>
      <c r="U2358" s="3" t="s">
        <v>154</v>
      </c>
      <c r="V2358" s="3" t="s">
        <v>154</v>
      </c>
      <c r="W2358" s="3" t="s">
        <v>11574</v>
      </c>
      <c r="X2358" s="3" t="s">
        <v>154</v>
      </c>
      <c r="Y2358" s="3" t="s">
        <v>154</v>
      </c>
      <c r="Z2358" s="3" t="s">
        <v>154</v>
      </c>
      <c r="AA2358" s="3" t="s">
        <v>154</v>
      </c>
      <c r="AB2358" s="3" t="s">
        <v>154</v>
      </c>
      <c r="AC2358" s="3" t="s">
        <v>154</v>
      </c>
      <c r="AD2358" s="3" t="s">
        <v>6151</v>
      </c>
      <c r="AE2358" s="3" t="s">
        <v>6151</v>
      </c>
      <c r="AF2358" s="3" t="s">
        <v>154</v>
      </c>
      <c r="AG2358" s="3" t="s">
        <v>154</v>
      </c>
      <c r="AH2358" s="3" t="s">
        <v>6478</v>
      </c>
      <c r="AI2358" s="3" t="s">
        <v>6482</v>
      </c>
      <c r="AJ2358" s="3" t="s">
        <v>6033</v>
      </c>
    </row>
    <row r="2359" spans="1:36" ht="15">
      <c r="A2359" s="10">
        <v>2462</v>
      </c>
      <c r="B2359" t="str">
        <f>IF(K2359="总计","",INDEX(主数据!A:AD,MATCH(J2359,主数据!A:A,0),9))</f>
        <v>华东大区公司</v>
      </c>
      <c r="C2359" t="str">
        <f>IF(K2359="","",INDEX(主数据!A:AD,MATCH(J2359,主数据!A:A,0),11))</f>
        <v>苏州城区</v>
      </c>
      <c r="D2359" t="str">
        <f t="shared" si="144"/>
        <v>WX39物业服务费定额</v>
      </c>
      <c r="E2359" s="13" t="str">
        <f t="shared" si="146"/>
        <v/>
      </c>
      <c r="F2359" s="13" t="str">
        <f>IF(E2359="","",IFERROR(IF(IF(K2359="","",INDEX(收费标合同信息维护!A:Q,MATCH(D2359,收费标合同信息维护!J:J,0),10))=D2359,"有","无"),"无"))</f>
        <v/>
      </c>
      <c r="G2359" s="13" t="str">
        <f t="shared" si="145"/>
        <v>WX39物业服务费定额409162.79</v>
      </c>
      <c r="H2359" s="13" t="str">
        <f t="shared" si="147"/>
        <v>409162.79</v>
      </c>
      <c r="I2359" s="13" t="str">
        <f>IF(G2359="","",IFERROR(IF(IF(K2359="","",INDEX(收费标合同信息维护!A:Q,MATCH(G2359,收费标合同信息维护!M:M,0),13))=G2359,"有","无"),"无"))</f>
        <v>无</v>
      </c>
      <c r="J2359" s="3" t="s">
        <v>3919</v>
      </c>
      <c r="K2359" s="3" t="s">
        <v>11575</v>
      </c>
      <c r="L2359" s="3" t="s">
        <v>6025</v>
      </c>
      <c r="M2359" s="3" t="s">
        <v>6026</v>
      </c>
      <c r="N2359" s="3" t="s">
        <v>6477</v>
      </c>
      <c r="O2359" s="3" t="s">
        <v>6478</v>
      </c>
      <c r="P2359" s="3" t="s">
        <v>3919</v>
      </c>
      <c r="Q2359" s="3" t="s">
        <v>6026</v>
      </c>
      <c r="R2359" s="3" t="s">
        <v>6490</v>
      </c>
      <c r="S2359" s="3" t="s">
        <v>6491</v>
      </c>
      <c r="T2359" s="3" t="s">
        <v>6915</v>
      </c>
      <c r="U2359" s="3" t="s">
        <v>154</v>
      </c>
      <c r="V2359" s="3" t="s">
        <v>154</v>
      </c>
      <c r="W2359" s="3" t="s">
        <v>11576</v>
      </c>
      <c r="X2359" s="3" t="s">
        <v>154</v>
      </c>
      <c r="Y2359" s="3" t="s">
        <v>154</v>
      </c>
      <c r="Z2359" s="3" t="s">
        <v>154</v>
      </c>
      <c r="AA2359" s="3" t="s">
        <v>154</v>
      </c>
      <c r="AB2359" s="3" t="s">
        <v>154</v>
      </c>
      <c r="AC2359" s="3" t="s">
        <v>154</v>
      </c>
      <c r="AD2359" s="3" t="s">
        <v>6151</v>
      </c>
      <c r="AE2359" s="3" t="s">
        <v>6151</v>
      </c>
      <c r="AF2359" s="3" t="s">
        <v>154</v>
      </c>
      <c r="AG2359" s="3" t="s">
        <v>154</v>
      </c>
      <c r="AH2359" s="3" t="s">
        <v>6478</v>
      </c>
      <c r="AI2359" s="3" t="s">
        <v>6482</v>
      </c>
      <c r="AJ2359" s="3" t="s">
        <v>6033</v>
      </c>
    </row>
    <row r="2360" spans="1:36" ht="30">
      <c r="A2360" s="10">
        <v>2463</v>
      </c>
      <c r="B2360" t="str">
        <f>IF(K2360="总计","",INDEX(主数据!A:AD,MATCH(J2360,主数据!A:A,0),9))</f>
        <v>华东大区公司</v>
      </c>
      <c r="C2360" t="str">
        <f>IF(K2360="","",INDEX(主数据!A:AD,MATCH(J2360,主数据!A:A,0),11))</f>
        <v>苏州城区</v>
      </c>
      <c r="D2360" t="str">
        <f t="shared" si="144"/>
        <v>WX39物业服务费直接录入</v>
      </c>
      <c r="E2360" s="13" t="str">
        <f t="shared" si="146"/>
        <v/>
      </c>
      <c r="F2360" s="13" t="str">
        <f>IF(E2360="","",IFERROR(IF(IF(K2360="","",INDEX(收费标合同信息维护!A:Q,MATCH(D2360,收费标合同信息维护!J:J,0),10))=D2360,"有","无"),"无"))</f>
        <v/>
      </c>
      <c r="G2360" s="13" t="str">
        <f t="shared" si="145"/>
        <v/>
      </c>
      <c r="H2360" s="13" t="str">
        <f t="shared" si="147"/>
        <v/>
      </c>
      <c r="I2360" s="13" t="str">
        <f>IF(G2360="","",IFERROR(IF(IF(K2360="","",INDEX(收费标合同信息维护!A:Q,MATCH(G2360,收费标合同信息维护!M:M,0),13))=G2360,"有","无"),"无"))</f>
        <v/>
      </c>
      <c r="J2360" s="3" t="s">
        <v>3919</v>
      </c>
      <c r="K2360" s="3" t="s">
        <v>11575</v>
      </c>
      <c r="L2360" s="3" t="s">
        <v>6025</v>
      </c>
      <c r="M2360" s="3" t="s">
        <v>6026</v>
      </c>
      <c r="N2360" s="3" t="s">
        <v>6477</v>
      </c>
      <c r="O2360" s="3" t="s">
        <v>6478</v>
      </c>
      <c r="P2360" s="3" t="s">
        <v>11577</v>
      </c>
      <c r="Q2360" s="3" t="s">
        <v>11577</v>
      </c>
      <c r="R2360" s="3" t="s">
        <v>6479</v>
      </c>
      <c r="S2360" s="3" t="s">
        <v>6480</v>
      </c>
      <c r="T2360" s="3" t="s">
        <v>6661</v>
      </c>
      <c r="U2360" s="3" t="s">
        <v>6694</v>
      </c>
      <c r="V2360" s="3" t="s">
        <v>154</v>
      </c>
      <c r="W2360" s="3" t="s">
        <v>154</v>
      </c>
      <c r="X2360" s="3" t="s">
        <v>154</v>
      </c>
      <c r="Y2360" s="3" t="s">
        <v>154</v>
      </c>
      <c r="Z2360" s="3" t="s">
        <v>154</v>
      </c>
      <c r="AA2360" s="3" t="s">
        <v>154</v>
      </c>
      <c r="AB2360" s="3" t="s">
        <v>154</v>
      </c>
      <c r="AC2360" s="3" t="s">
        <v>154</v>
      </c>
      <c r="AD2360" s="3" t="s">
        <v>6151</v>
      </c>
      <c r="AE2360" s="3" t="s">
        <v>6151</v>
      </c>
      <c r="AF2360" s="3" t="s">
        <v>154</v>
      </c>
      <c r="AG2360" s="3" t="s">
        <v>154</v>
      </c>
      <c r="AH2360" s="3" t="s">
        <v>6597</v>
      </c>
      <c r="AI2360" s="3" t="s">
        <v>6727</v>
      </c>
      <c r="AJ2360" s="3" t="s">
        <v>6489</v>
      </c>
    </row>
    <row r="2361" spans="1:36" ht="15">
      <c r="A2361" s="10">
        <v>2464</v>
      </c>
      <c r="B2361" t="str">
        <f>IF(K2361="总计","",INDEX(主数据!A:AD,MATCH(J2361,主数据!A:A,0),9))</f>
        <v>华东大区公司</v>
      </c>
      <c r="C2361" t="str">
        <f>IF(K2361="","",INDEX(主数据!A:AD,MATCH(J2361,主数据!A:A,0),11))</f>
        <v>苏州城区</v>
      </c>
      <c r="D2361" t="str">
        <f t="shared" si="144"/>
        <v>WX39前期介入费直接录入</v>
      </c>
      <c r="E2361" s="13" t="str">
        <f t="shared" si="146"/>
        <v/>
      </c>
      <c r="F2361" s="13" t="str">
        <f>IF(E2361="","",IFERROR(IF(IF(K2361="","",INDEX(收费标合同信息维护!A:Q,MATCH(D2361,收费标合同信息维护!J:J,0),10))=D2361,"有","无"),"无"))</f>
        <v/>
      </c>
      <c r="G2361" s="13" t="str">
        <f t="shared" si="145"/>
        <v/>
      </c>
      <c r="H2361" s="13" t="str">
        <f t="shared" si="147"/>
        <v/>
      </c>
      <c r="I2361" s="13" t="str">
        <f>IF(G2361="","",IFERROR(IF(IF(K2361="","",INDEX(收费标合同信息维护!A:Q,MATCH(G2361,收费标合同信息维护!M:M,0),13))=G2361,"有","无"),"无"))</f>
        <v/>
      </c>
      <c r="J2361" s="3" t="s">
        <v>3919</v>
      </c>
      <c r="K2361" s="3" t="s">
        <v>11575</v>
      </c>
      <c r="L2361" s="3" t="s">
        <v>6551</v>
      </c>
      <c r="M2361" s="3" t="s">
        <v>6552</v>
      </c>
      <c r="N2361" s="3" t="s">
        <v>6477</v>
      </c>
      <c r="O2361" s="3" t="s">
        <v>6478</v>
      </c>
      <c r="P2361" s="3" t="s">
        <v>11578</v>
      </c>
      <c r="Q2361" s="3" t="s">
        <v>11578</v>
      </c>
      <c r="R2361" s="3" t="s">
        <v>6479</v>
      </c>
      <c r="S2361" s="3" t="s">
        <v>6480</v>
      </c>
      <c r="T2361" s="3" t="s">
        <v>9602</v>
      </c>
      <c r="U2361" s="3" t="s">
        <v>154</v>
      </c>
      <c r="V2361" s="3" t="s">
        <v>154</v>
      </c>
      <c r="W2361" s="3" t="s">
        <v>154</v>
      </c>
      <c r="X2361" s="3" t="s">
        <v>154</v>
      </c>
      <c r="Y2361" s="3" t="s">
        <v>154</v>
      </c>
      <c r="Z2361" s="3" t="s">
        <v>154</v>
      </c>
      <c r="AA2361" s="3" t="s">
        <v>154</v>
      </c>
      <c r="AB2361" s="3" t="s">
        <v>154</v>
      </c>
      <c r="AC2361" s="3" t="s">
        <v>154</v>
      </c>
      <c r="AD2361" s="3" t="s">
        <v>6151</v>
      </c>
      <c r="AE2361" s="3" t="s">
        <v>6151</v>
      </c>
      <c r="AF2361" s="3" t="s">
        <v>154</v>
      </c>
      <c r="AG2361" s="3" t="s">
        <v>154</v>
      </c>
      <c r="AH2361" s="3" t="s">
        <v>6478</v>
      </c>
      <c r="AI2361" s="3" t="s">
        <v>6482</v>
      </c>
      <c r="AJ2361" s="3" t="s">
        <v>6489</v>
      </c>
    </row>
    <row r="2362" spans="1:36" ht="30">
      <c r="A2362" s="10">
        <v>2465</v>
      </c>
      <c r="B2362" t="str">
        <f>IF(K2362="总计","",INDEX(主数据!A:AD,MATCH(J2362,主数据!A:A,0),9))</f>
        <v>华西大区公司</v>
      </c>
      <c r="C2362" t="str">
        <f>IF(K2362="","",INDEX(主数据!A:AD,MATCH(J2362,主数据!A:A,0),11))</f>
        <v>呼和浩特东区</v>
      </c>
      <c r="D2362" t="str">
        <f t="shared" si="144"/>
        <v>NM102物业服务费标准方式3.20</v>
      </c>
      <c r="E2362" s="13" t="str">
        <f t="shared" si="146"/>
        <v>3.20</v>
      </c>
      <c r="F2362" s="13" t="str">
        <f>IF(E2362="","",IFERROR(IF(IF(K2362="","",INDEX(收费标合同信息维护!A:Q,MATCH(D2362,收费标合同信息维护!J:J,0),10))=D2362,"有","无"),"无"))</f>
        <v>无</v>
      </c>
      <c r="G2362" s="13" t="str">
        <f t="shared" si="145"/>
        <v/>
      </c>
      <c r="H2362" s="13" t="str">
        <f t="shared" si="147"/>
        <v/>
      </c>
      <c r="I2362" s="13" t="str">
        <f>IF(G2362="","",IFERROR(IF(IF(K2362="","",INDEX(收费标合同信息维护!A:Q,MATCH(G2362,收费标合同信息维护!M:M,0),13))=G2362,"有","无"),"无"))</f>
        <v/>
      </c>
      <c r="J2362" s="3" t="s">
        <v>3753</v>
      </c>
      <c r="K2362" s="3" t="s">
        <v>11579</v>
      </c>
      <c r="L2362" s="3" t="s">
        <v>6025</v>
      </c>
      <c r="M2362" s="3" t="s">
        <v>6026</v>
      </c>
      <c r="N2362" s="3" t="s">
        <v>6477</v>
      </c>
      <c r="O2362" s="3" t="s">
        <v>6478</v>
      </c>
      <c r="P2362" s="3" t="s">
        <v>6646</v>
      </c>
      <c r="Q2362" s="3" t="s">
        <v>11580</v>
      </c>
      <c r="R2362" s="3" t="s">
        <v>6484</v>
      </c>
      <c r="S2362" s="3" t="s">
        <v>6491</v>
      </c>
      <c r="T2362" s="3" t="s">
        <v>6800</v>
      </c>
      <c r="U2362" s="3" t="s">
        <v>154</v>
      </c>
      <c r="V2362" s="3" t="s">
        <v>6857</v>
      </c>
      <c r="W2362" s="3" t="s">
        <v>154</v>
      </c>
      <c r="X2362" s="3" t="s">
        <v>154</v>
      </c>
      <c r="Y2362" s="3" t="s">
        <v>154</v>
      </c>
      <c r="Z2362" s="3" t="s">
        <v>154</v>
      </c>
      <c r="AA2362" s="3" t="s">
        <v>154</v>
      </c>
      <c r="AB2362" s="3" t="s">
        <v>154</v>
      </c>
      <c r="AC2362" s="3" t="s">
        <v>154</v>
      </c>
      <c r="AD2362" s="3" t="s">
        <v>6151</v>
      </c>
      <c r="AE2362" s="3" t="s">
        <v>6151</v>
      </c>
      <c r="AF2362" s="3" t="s">
        <v>6040</v>
      </c>
      <c r="AG2362" s="3" t="s">
        <v>154</v>
      </c>
      <c r="AH2362" s="3" t="s">
        <v>6478</v>
      </c>
      <c r="AI2362" s="3" t="s">
        <v>6482</v>
      </c>
      <c r="AJ2362" s="3" t="s">
        <v>10660</v>
      </c>
    </row>
    <row r="2363" spans="1:36" ht="30">
      <c r="A2363" s="10">
        <v>2466</v>
      </c>
      <c r="B2363" t="str">
        <f>IF(K2363="总计","",INDEX(主数据!A:AD,MATCH(J2363,主数据!A:A,0),9))</f>
        <v>华西大区公司</v>
      </c>
      <c r="C2363" t="str">
        <f>IF(K2363="","",INDEX(主数据!A:AD,MATCH(J2363,主数据!A:A,0),11))</f>
        <v>呼和浩特东区</v>
      </c>
      <c r="D2363" t="str">
        <f t="shared" si="144"/>
        <v>NM102物业服务费标准方式1.60</v>
      </c>
      <c r="E2363" s="13" t="str">
        <f t="shared" si="146"/>
        <v>1.60</v>
      </c>
      <c r="F2363" s="13" t="str">
        <f>IF(E2363="","",IFERROR(IF(IF(K2363="","",INDEX(收费标合同信息维护!A:Q,MATCH(D2363,收费标合同信息维护!J:J,0),10))=D2363,"有","无"),"无"))</f>
        <v>无</v>
      </c>
      <c r="G2363" s="13" t="str">
        <f t="shared" si="145"/>
        <v/>
      </c>
      <c r="H2363" s="13" t="str">
        <f t="shared" si="147"/>
        <v/>
      </c>
      <c r="I2363" s="13" t="str">
        <f>IF(G2363="","",IFERROR(IF(IF(K2363="","",INDEX(收费标合同信息维护!A:Q,MATCH(G2363,收费标合同信息维护!M:M,0),13))=G2363,"有","无"),"无"))</f>
        <v/>
      </c>
      <c r="J2363" s="3" t="s">
        <v>3753</v>
      </c>
      <c r="K2363" s="3" t="s">
        <v>11579</v>
      </c>
      <c r="L2363" s="3" t="s">
        <v>6025</v>
      </c>
      <c r="M2363" s="3" t="s">
        <v>6026</v>
      </c>
      <c r="N2363" s="3" t="s">
        <v>6477</v>
      </c>
      <c r="O2363" s="3" t="s">
        <v>6478</v>
      </c>
      <c r="P2363" s="3" t="s">
        <v>6649</v>
      </c>
      <c r="Q2363" s="3" t="s">
        <v>11581</v>
      </c>
      <c r="R2363" s="3" t="s">
        <v>6484</v>
      </c>
      <c r="S2363" s="3" t="s">
        <v>6491</v>
      </c>
      <c r="T2363" s="3" t="s">
        <v>6800</v>
      </c>
      <c r="U2363" s="3" t="s">
        <v>154</v>
      </c>
      <c r="V2363" s="3" t="s">
        <v>9398</v>
      </c>
      <c r="W2363" s="3" t="s">
        <v>154</v>
      </c>
      <c r="X2363" s="3" t="s">
        <v>154</v>
      </c>
      <c r="Y2363" s="3" t="s">
        <v>154</v>
      </c>
      <c r="Z2363" s="3" t="s">
        <v>154</v>
      </c>
      <c r="AA2363" s="3" t="s">
        <v>154</v>
      </c>
      <c r="AB2363" s="3" t="s">
        <v>154</v>
      </c>
      <c r="AC2363" s="3" t="s">
        <v>154</v>
      </c>
      <c r="AD2363" s="3" t="s">
        <v>6151</v>
      </c>
      <c r="AE2363" s="3" t="s">
        <v>6151</v>
      </c>
      <c r="AF2363" s="3" t="s">
        <v>154</v>
      </c>
      <c r="AG2363" s="3" t="s">
        <v>154</v>
      </c>
      <c r="AH2363" s="3" t="s">
        <v>6478</v>
      </c>
      <c r="AI2363" s="3" t="s">
        <v>6482</v>
      </c>
      <c r="AJ2363" s="3" t="s">
        <v>6033</v>
      </c>
    </row>
    <row r="2364" spans="1:36" ht="30">
      <c r="A2364" s="10">
        <v>2467</v>
      </c>
      <c r="B2364" t="str">
        <f>IF(K2364="总计","",INDEX(主数据!A:AD,MATCH(J2364,主数据!A:A,0),9))</f>
        <v>华西大区公司</v>
      </c>
      <c r="C2364" t="str">
        <f>IF(K2364="","",INDEX(主数据!A:AD,MATCH(J2364,主数据!A:A,0),11))</f>
        <v>呼和浩特东区</v>
      </c>
      <c r="D2364" t="str">
        <f t="shared" si="144"/>
        <v>NM102物业服务费标准方式1.84</v>
      </c>
      <c r="E2364" s="13" t="str">
        <f t="shared" si="146"/>
        <v>1.84</v>
      </c>
      <c r="F2364" s="13" t="str">
        <f>IF(E2364="","",IFERROR(IF(IF(K2364="","",INDEX(收费标合同信息维护!A:Q,MATCH(D2364,收费标合同信息维护!J:J,0),10))=D2364,"有","无"),"无"))</f>
        <v>无</v>
      </c>
      <c r="G2364" s="13" t="str">
        <f t="shared" si="145"/>
        <v/>
      </c>
      <c r="H2364" s="13" t="str">
        <f t="shared" si="147"/>
        <v/>
      </c>
      <c r="I2364" s="13" t="str">
        <f>IF(G2364="","",IFERROR(IF(IF(K2364="","",INDEX(收费标合同信息维护!A:Q,MATCH(G2364,收费标合同信息维护!M:M,0),13))=G2364,"有","无"),"无"))</f>
        <v/>
      </c>
      <c r="J2364" s="3" t="s">
        <v>3753</v>
      </c>
      <c r="K2364" s="3" t="s">
        <v>11579</v>
      </c>
      <c r="L2364" s="3" t="s">
        <v>6025</v>
      </c>
      <c r="M2364" s="3" t="s">
        <v>6026</v>
      </c>
      <c r="N2364" s="3" t="s">
        <v>6477</v>
      </c>
      <c r="O2364" s="3" t="s">
        <v>6478</v>
      </c>
      <c r="P2364" s="3" t="s">
        <v>6652</v>
      </c>
      <c r="Q2364" s="3" t="s">
        <v>11582</v>
      </c>
      <c r="R2364" s="3" t="s">
        <v>6484</v>
      </c>
      <c r="S2364" s="3" t="s">
        <v>6491</v>
      </c>
      <c r="T2364" s="3" t="s">
        <v>6800</v>
      </c>
      <c r="U2364" s="3" t="s">
        <v>6591</v>
      </c>
      <c r="V2364" s="3" t="s">
        <v>11583</v>
      </c>
      <c r="W2364" s="3" t="s">
        <v>154</v>
      </c>
      <c r="X2364" s="3" t="s">
        <v>154</v>
      </c>
      <c r="Y2364" s="3" t="s">
        <v>154</v>
      </c>
      <c r="Z2364" s="3" t="s">
        <v>154</v>
      </c>
      <c r="AA2364" s="3" t="s">
        <v>154</v>
      </c>
      <c r="AB2364" s="3" t="s">
        <v>154</v>
      </c>
      <c r="AC2364" s="3" t="s">
        <v>154</v>
      </c>
      <c r="AD2364" s="3" t="s">
        <v>6151</v>
      </c>
      <c r="AE2364" s="3" t="s">
        <v>6151</v>
      </c>
      <c r="AF2364" s="3" t="s">
        <v>6040</v>
      </c>
      <c r="AG2364" s="3" t="s">
        <v>154</v>
      </c>
      <c r="AH2364" s="3" t="s">
        <v>6478</v>
      </c>
      <c r="AI2364" s="3" t="s">
        <v>6482</v>
      </c>
      <c r="AJ2364" s="3" t="s">
        <v>6032</v>
      </c>
    </row>
    <row r="2365" spans="1:36" ht="30">
      <c r="A2365" s="10">
        <v>2468</v>
      </c>
      <c r="B2365" t="str">
        <f>IF(K2365="总计","",INDEX(主数据!A:AD,MATCH(J2365,主数据!A:A,0),9))</f>
        <v>华西大区公司</v>
      </c>
      <c r="C2365" t="str">
        <f>IF(K2365="","",INDEX(主数据!A:AD,MATCH(J2365,主数据!A:A,0),11))</f>
        <v>呼和浩特东区</v>
      </c>
      <c r="D2365" t="str">
        <f t="shared" si="144"/>
        <v>NM102物业服务费标准方式2.30</v>
      </c>
      <c r="E2365" s="13" t="str">
        <f t="shared" si="146"/>
        <v>2.30</v>
      </c>
      <c r="F2365" s="13" t="str">
        <f>IF(E2365="","",IFERROR(IF(IF(K2365="","",INDEX(收费标合同信息维护!A:Q,MATCH(D2365,收费标合同信息维护!J:J,0),10))=D2365,"有","无"),"无"))</f>
        <v>无</v>
      </c>
      <c r="G2365" s="13" t="str">
        <f t="shared" si="145"/>
        <v/>
      </c>
      <c r="H2365" s="13" t="str">
        <f t="shared" si="147"/>
        <v/>
      </c>
      <c r="I2365" s="13" t="str">
        <f>IF(G2365="","",IFERROR(IF(IF(K2365="","",INDEX(收费标合同信息维护!A:Q,MATCH(G2365,收费标合同信息维护!M:M,0),13))=G2365,"有","无"),"无"))</f>
        <v/>
      </c>
      <c r="J2365" s="3" t="s">
        <v>3753</v>
      </c>
      <c r="K2365" s="3" t="s">
        <v>11579</v>
      </c>
      <c r="L2365" s="3" t="s">
        <v>6025</v>
      </c>
      <c r="M2365" s="3" t="s">
        <v>6026</v>
      </c>
      <c r="N2365" s="3" t="s">
        <v>6477</v>
      </c>
      <c r="O2365" s="3" t="s">
        <v>6478</v>
      </c>
      <c r="P2365" s="3" t="s">
        <v>8830</v>
      </c>
      <c r="Q2365" s="3" t="s">
        <v>11584</v>
      </c>
      <c r="R2365" s="3" t="s">
        <v>6484</v>
      </c>
      <c r="S2365" s="3" t="s">
        <v>6491</v>
      </c>
      <c r="T2365" s="3" t="s">
        <v>6800</v>
      </c>
      <c r="U2365" s="3" t="s">
        <v>154</v>
      </c>
      <c r="V2365" s="3" t="s">
        <v>7313</v>
      </c>
      <c r="W2365" s="3" t="s">
        <v>154</v>
      </c>
      <c r="X2365" s="3" t="s">
        <v>154</v>
      </c>
      <c r="Y2365" s="3" t="s">
        <v>154</v>
      </c>
      <c r="Z2365" s="3" t="s">
        <v>154</v>
      </c>
      <c r="AA2365" s="3" t="s">
        <v>154</v>
      </c>
      <c r="AB2365" s="3" t="s">
        <v>154</v>
      </c>
      <c r="AC2365" s="3" t="s">
        <v>154</v>
      </c>
      <c r="AD2365" s="3" t="s">
        <v>6151</v>
      </c>
      <c r="AE2365" s="3" t="s">
        <v>6151</v>
      </c>
      <c r="AF2365" s="3" t="s">
        <v>6040</v>
      </c>
      <c r="AG2365" s="3" t="s">
        <v>154</v>
      </c>
      <c r="AH2365" s="3" t="s">
        <v>6478</v>
      </c>
      <c r="AI2365" s="3" t="s">
        <v>6482</v>
      </c>
      <c r="AJ2365" s="3" t="s">
        <v>10377</v>
      </c>
    </row>
    <row r="2366" spans="1:36" ht="30">
      <c r="A2366" s="10">
        <v>2469</v>
      </c>
      <c r="B2366" t="str">
        <f>IF(K2366="总计","",INDEX(主数据!A:AD,MATCH(J2366,主数据!A:A,0),9))</f>
        <v>华西大区公司</v>
      </c>
      <c r="C2366" t="str">
        <f>IF(K2366="","",INDEX(主数据!A:AD,MATCH(J2366,主数据!A:A,0),11))</f>
        <v>呼和浩特东区</v>
      </c>
      <c r="D2366" t="str">
        <f t="shared" si="144"/>
        <v>NM102生活垃圾清运费-委托清运定额5.00</v>
      </c>
      <c r="E2366" s="13" t="str">
        <f t="shared" si="146"/>
        <v>5.00</v>
      </c>
      <c r="F2366" s="13" t="str">
        <f>IF(E2366="","",IFERROR(IF(IF(K2366="","",INDEX(收费标合同信息维护!A:Q,MATCH(D2366,收费标合同信息维护!J:J,0),10))=D2366,"有","无"),"无"))</f>
        <v>无</v>
      </c>
      <c r="G2366" s="13" t="str">
        <f t="shared" si="145"/>
        <v>NM102生活垃圾清运费-委托清运定额5.00</v>
      </c>
      <c r="H2366" s="13" t="str">
        <f t="shared" si="147"/>
        <v>5.00</v>
      </c>
      <c r="I2366" s="13" t="str">
        <f>IF(G2366="","",IFERROR(IF(IF(K2366="","",INDEX(收费标合同信息维护!A:Q,MATCH(G2366,收费标合同信息维护!M:M,0),13))=G2366,"有","无"),"无"))</f>
        <v>无</v>
      </c>
      <c r="J2366" s="3" t="s">
        <v>3753</v>
      </c>
      <c r="K2366" s="3" t="s">
        <v>11579</v>
      </c>
      <c r="L2366" s="3" t="s">
        <v>6630</v>
      </c>
      <c r="M2366" s="3" t="s">
        <v>6631</v>
      </c>
      <c r="N2366" s="3" t="s">
        <v>6477</v>
      </c>
      <c r="O2366" s="3" t="s">
        <v>6478</v>
      </c>
      <c r="P2366" s="3" t="s">
        <v>12906</v>
      </c>
      <c r="Q2366" s="3" t="s">
        <v>18179</v>
      </c>
      <c r="R2366" s="3" t="s">
        <v>6490</v>
      </c>
      <c r="S2366" s="3" t="s">
        <v>6491</v>
      </c>
      <c r="T2366" s="3" t="s">
        <v>7845</v>
      </c>
      <c r="U2366" s="3" t="s">
        <v>154</v>
      </c>
      <c r="V2366" s="3" t="s">
        <v>6744</v>
      </c>
      <c r="W2366" s="3" t="s">
        <v>6744</v>
      </c>
      <c r="X2366" s="3" t="s">
        <v>154</v>
      </c>
      <c r="Y2366" s="3" t="s">
        <v>154</v>
      </c>
      <c r="Z2366" s="3" t="s">
        <v>154</v>
      </c>
      <c r="AA2366" s="3" t="s">
        <v>154</v>
      </c>
      <c r="AB2366" s="3" t="s">
        <v>154</v>
      </c>
      <c r="AC2366" s="3" t="s">
        <v>154</v>
      </c>
      <c r="AD2366" s="3" t="s">
        <v>6151</v>
      </c>
      <c r="AE2366" s="3" t="s">
        <v>6151</v>
      </c>
      <c r="AF2366" s="3" t="s">
        <v>154</v>
      </c>
      <c r="AG2366" s="3" t="s">
        <v>154</v>
      </c>
      <c r="AH2366" s="3" t="s">
        <v>6478</v>
      </c>
      <c r="AI2366" s="3" t="s">
        <v>6482</v>
      </c>
      <c r="AJ2366" s="3" t="s">
        <v>18180</v>
      </c>
    </row>
    <row r="2367" spans="1:36" ht="30">
      <c r="A2367" s="10">
        <v>2470</v>
      </c>
      <c r="B2367" t="str">
        <f>IF(K2367="总计","",INDEX(主数据!A:AD,MATCH(J2367,主数据!A:A,0),9))</f>
        <v>华西大区公司</v>
      </c>
      <c r="C2367" t="str">
        <f>IF(K2367="","",INDEX(主数据!A:AD,MATCH(J2367,主数据!A:A,0),11))</f>
        <v>呼和浩特东区</v>
      </c>
      <c r="D2367" t="str">
        <f t="shared" si="144"/>
        <v>NM102生活垃圾清运费-委托清运标准方式0.30</v>
      </c>
      <c r="E2367" s="13" t="str">
        <f t="shared" si="146"/>
        <v>0.30</v>
      </c>
      <c r="F2367" s="13" t="str">
        <f>IF(E2367="","",IFERROR(IF(IF(K2367="","",INDEX(收费标合同信息维护!A:Q,MATCH(D2367,收费标合同信息维护!J:J,0),10))=D2367,"有","无"),"无"))</f>
        <v>无</v>
      </c>
      <c r="G2367" s="13" t="str">
        <f t="shared" si="145"/>
        <v/>
      </c>
      <c r="H2367" s="13" t="str">
        <f t="shared" si="147"/>
        <v/>
      </c>
      <c r="I2367" s="13" t="str">
        <f>IF(G2367="","",IFERROR(IF(IF(K2367="","",INDEX(收费标合同信息维护!A:Q,MATCH(G2367,收费标合同信息维护!M:M,0),13))=G2367,"有","无"),"无"))</f>
        <v/>
      </c>
      <c r="J2367" s="3" t="s">
        <v>3753</v>
      </c>
      <c r="K2367" s="3" t="s">
        <v>11579</v>
      </c>
      <c r="L2367" s="3" t="s">
        <v>6630</v>
      </c>
      <c r="M2367" s="3" t="s">
        <v>6631</v>
      </c>
      <c r="N2367" s="3" t="s">
        <v>6477</v>
      </c>
      <c r="O2367" s="3" t="s">
        <v>6478</v>
      </c>
      <c r="P2367" s="3" t="s">
        <v>9289</v>
      </c>
      <c r="Q2367" s="3" t="s">
        <v>18146</v>
      </c>
      <c r="R2367" s="3" t="s">
        <v>6484</v>
      </c>
      <c r="S2367" s="3" t="s">
        <v>6491</v>
      </c>
      <c r="T2367" s="3" t="s">
        <v>7845</v>
      </c>
      <c r="U2367" s="3" t="s">
        <v>154</v>
      </c>
      <c r="V2367" s="3" t="s">
        <v>8956</v>
      </c>
      <c r="W2367" s="3" t="s">
        <v>154</v>
      </c>
      <c r="X2367" s="3" t="s">
        <v>154</v>
      </c>
      <c r="Y2367" s="3" t="s">
        <v>154</v>
      </c>
      <c r="Z2367" s="3" t="s">
        <v>154</v>
      </c>
      <c r="AA2367" s="3" t="s">
        <v>154</v>
      </c>
      <c r="AB2367" s="3" t="s">
        <v>154</v>
      </c>
      <c r="AC2367" s="3" t="s">
        <v>154</v>
      </c>
      <c r="AD2367" s="3" t="s">
        <v>6151</v>
      </c>
      <c r="AE2367" s="3" t="s">
        <v>6151</v>
      </c>
      <c r="AF2367" s="3" t="s">
        <v>154</v>
      </c>
      <c r="AG2367" s="3" t="s">
        <v>154</v>
      </c>
      <c r="AH2367" s="3" t="s">
        <v>6478</v>
      </c>
      <c r="AI2367" s="3" t="s">
        <v>6482</v>
      </c>
      <c r="AJ2367" s="3" t="s">
        <v>6046</v>
      </c>
    </row>
    <row r="2368" spans="1:36" ht="30">
      <c r="A2368" s="10">
        <v>2471</v>
      </c>
      <c r="B2368" t="str">
        <f>IF(K2368="总计","",INDEX(主数据!A:AD,MATCH(J2368,主数据!A:A,0),9))</f>
        <v>华西大区公司</v>
      </c>
      <c r="C2368" t="str">
        <f>IF(K2368="","",INDEX(主数据!A:AD,MATCH(J2368,主数据!A:A,0),11))</f>
        <v>呼和浩特东区</v>
      </c>
      <c r="D2368" t="str">
        <f t="shared" si="144"/>
        <v>NM102生活垃圾清运费-委托清运标准方式0.50</v>
      </c>
      <c r="E2368" s="13" t="str">
        <f t="shared" si="146"/>
        <v>0.50</v>
      </c>
      <c r="F2368" s="13" t="str">
        <f>IF(E2368="","",IFERROR(IF(IF(K2368="","",INDEX(收费标合同信息维护!A:Q,MATCH(D2368,收费标合同信息维护!J:J,0),10))=D2368,"有","无"),"无"))</f>
        <v>无</v>
      </c>
      <c r="G2368" s="13" t="str">
        <f t="shared" si="145"/>
        <v/>
      </c>
      <c r="H2368" s="13" t="str">
        <f t="shared" si="147"/>
        <v/>
      </c>
      <c r="I2368" s="13" t="str">
        <f>IF(G2368="","",IFERROR(IF(IF(K2368="","",INDEX(收费标合同信息维护!A:Q,MATCH(G2368,收费标合同信息维护!M:M,0),13))=G2368,"有","无"),"无"))</f>
        <v/>
      </c>
      <c r="J2368" s="3" t="s">
        <v>3753</v>
      </c>
      <c r="K2368" s="3" t="s">
        <v>11579</v>
      </c>
      <c r="L2368" s="3" t="s">
        <v>6630</v>
      </c>
      <c r="M2368" s="3" t="s">
        <v>6631</v>
      </c>
      <c r="N2368" s="3" t="s">
        <v>6477</v>
      </c>
      <c r="O2368" s="3" t="s">
        <v>6478</v>
      </c>
      <c r="P2368" s="3" t="s">
        <v>18181</v>
      </c>
      <c r="Q2368" s="3" t="s">
        <v>18182</v>
      </c>
      <c r="R2368" s="3" t="s">
        <v>6484</v>
      </c>
      <c r="S2368" s="3" t="s">
        <v>6491</v>
      </c>
      <c r="T2368" s="3" t="s">
        <v>7845</v>
      </c>
      <c r="U2368" s="3" t="s">
        <v>154</v>
      </c>
      <c r="V2368" s="3" t="s">
        <v>9007</v>
      </c>
      <c r="W2368" s="3" t="s">
        <v>154</v>
      </c>
      <c r="X2368" s="3" t="s">
        <v>154</v>
      </c>
      <c r="Y2368" s="3" t="s">
        <v>154</v>
      </c>
      <c r="Z2368" s="3" t="s">
        <v>154</v>
      </c>
      <c r="AA2368" s="3" t="s">
        <v>154</v>
      </c>
      <c r="AB2368" s="3" t="s">
        <v>154</v>
      </c>
      <c r="AC2368" s="3" t="s">
        <v>154</v>
      </c>
      <c r="AD2368" s="3" t="s">
        <v>6151</v>
      </c>
      <c r="AE2368" s="3" t="s">
        <v>6151</v>
      </c>
      <c r="AF2368" s="3" t="s">
        <v>6040</v>
      </c>
      <c r="AG2368" s="3" t="s">
        <v>154</v>
      </c>
      <c r="AH2368" s="3" t="s">
        <v>6478</v>
      </c>
      <c r="AI2368" s="3" t="s">
        <v>6482</v>
      </c>
      <c r="AJ2368" s="3" t="s">
        <v>13</v>
      </c>
    </row>
    <row r="2369" spans="1:36" ht="30">
      <c r="A2369" s="10">
        <v>2472</v>
      </c>
      <c r="B2369" t="str">
        <f>IF(K2369="总计","",INDEX(主数据!A:AD,MATCH(J2369,主数据!A:A,0),9))</f>
        <v>华西大区公司</v>
      </c>
      <c r="C2369" t="str">
        <f>IF(K2369="","",INDEX(主数据!A:AD,MATCH(J2369,主数据!A:A,0),11))</f>
        <v>呼和浩特东区</v>
      </c>
      <c r="D2369" t="str">
        <f t="shared" si="144"/>
        <v>NM102小业主委托停车管理费（固定）定额</v>
      </c>
      <c r="E2369" s="13" t="str">
        <f t="shared" si="146"/>
        <v/>
      </c>
      <c r="F2369" s="13" t="str">
        <f>IF(E2369="","",IFERROR(IF(IF(K2369="","",INDEX(收费标合同信息维护!A:Q,MATCH(D2369,收费标合同信息维护!J:J,0),10))=D2369,"有","无"),"无"))</f>
        <v/>
      </c>
      <c r="G2369" s="13" t="str">
        <f t="shared" si="145"/>
        <v>NM102小业主委托停车管理费（固定）定额90.00</v>
      </c>
      <c r="H2369" s="13" t="str">
        <f t="shared" si="147"/>
        <v>90.00</v>
      </c>
      <c r="I2369" s="13" t="str">
        <f>IF(G2369="","",IFERROR(IF(IF(K2369="","",INDEX(收费标合同信息维护!A:Q,MATCH(G2369,收费标合同信息维护!M:M,0),13))=G2369,"有","无"),"无"))</f>
        <v>无</v>
      </c>
      <c r="J2369" s="3" t="s">
        <v>3753</v>
      </c>
      <c r="K2369" s="3" t="s">
        <v>11579</v>
      </c>
      <c r="L2369" s="3" t="s">
        <v>7013</v>
      </c>
      <c r="M2369" s="3" t="s">
        <v>7014</v>
      </c>
      <c r="N2369" s="3" t="s">
        <v>6477</v>
      </c>
      <c r="O2369" s="3" t="s">
        <v>6478</v>
      </c>
      <c r="P2369" s="3" t="s">
        <v>11585</v>
      </c>
      <c r="Q2369" s="3" t="s">
        <v>9412</v>
      </c>
      <c r="R2369" s="3" t="s">
        <v>6490</v>
      </c>
      <c r="S2369" s="3" t="s">
        <v>6491</v>
      </c>
      <c r="T2369" s="3" t="s">
        <v>6800</v>
      </c>
      <c r="U2369" s="3" t="s">
        <v>154</v>
      </c>
      <c r="V2369" s="3" t="s">
        <v>154</v>
      </c>
      <c r="W2369" s="3" t="s">
        <v>7163</v>
      </c>
      <c r="X2369" s="3" t="s">
        <v>154</v>
      </c>
      <c r="Y2369" s="3" t="s">
        <v>154</v>
      </c>
      <c r="Z2369" s="3" t="s">
        <v>154</v>
      </c>
      <c r="AA2369" s="3" t="s">
        <v>154</v>
      </c>
      <c r="AB2369" s="3" t="s">
        <v>154</v>
      </c>
      <c r="AC2369" s="3" t="s">
        <v>154</v>
      </c>
      <c r="AD2369" s="3" t="s">
        <v>6151</v>
      </c>
      <c r="AE2369" s="3" t="s">
        <v>6151</v>
      </c>
      <c r="AF2369" s="3" t="s">
        <v>6040</v>
      </c>
      <c r="AG2369" s="3" t="s">
        <v>154</v>
      </c>
      <c r="AH2369" s="3" t="s">
        <v>6478</v>
      </c>
      <c r="AI2369" s="3" t="s">
        <v>6482</v>
      </c>
      <c r="AJ2369" s="3" t="s">
        <v>6206</v>
      </c>
    </row>
    <row r="2370" spans="1:36" ht="30">
      <c r="A2370" s="10">
        <v>2473</v>
      </c>
      <c r="B2370" t="str">
        <f>IF(K2370="总计","",INDEX(主数据!A:AD,MATCH(J2370,主数据!A:A,0),9))</f>
        <v>华西大区公司</v>
      </c>
      <c r="C2370" t="str">
        <f>IF(K2370="","",INDEX(主数据!A:AD,MATCH(J2370,主数据!A:A,0),11))</f>
        <v>呼和浩特东区</v>
      </c>
      <c r="D2370" t="str">
        <f t="shared" ref="D2370:D2433" si="148">J2370&amp;M2370&amp;R2370&amp;E2370</f>
        <v>NM102小业主委托停车管理费（固定）定额</v>
      </c>
      <c r="E2370" s="13" t="str">
        <f t="shared" si="146"/>
        <v/>
      </c>
      <c r="F2370" s="13" t="str">
        <f>IF(E2370="","",IFERROR(IF(IF(K2370="","",INDEX(收费标合同信息维护!A:Q,MATCH(D2370,收费标合同信息维护!J:J,0),10))=D2370,"有","无"),"无"))</f>
        <v/>
      </c>
      <c r="G2370" s="13" t="str">
        <f t="shared" ref="G2370:G2433" si="149">IF(W2370="","",J2370&amp;M2370&amp;R2370&amp;H2370)</f>
        <v>NM102小业主委托停车管理费（固定）定额180.00</v>
      </c>
      <c r="H2370" s="13" t="str">
        <f t="shared" si="147"/>
        <v>180.00</v>
      </c>
      <c r="I2370" s="13" t="str">
        <f>IF(G2370="","",IFERROR(IF(IF(K2370="","",INDEX(收费标合同信息维护!A:Q,MATCH(G2370,收费标合同信息维护!M:M,0),13))=G2370,"有","无"),"无"))</f>
        <v>无</v>
      </c>
      <c r="J2370" s="3" t="s">
        <v>3753</v>
      </c>
      <c r="K2370" s="3" t="s">
        <v>11579</v>
      </c>
      <c r="L2370" s="3" t="s">
        <v>7013</v>
      </c>
      <c r="M2370" s="3" t="s">
        <v>7014</v>
      </c>
      <c r="N2370" s="3" t="s">
        <v>6477</v>
      </c>
      <c r="O2370" s="3" t="s">
        <v>6478</v>
      </c>
      <c r="P2370" s="3" t="s">
        <v>11586</v>
      </c>
      <c r="Q2370" s="3" t="s">
        <v>9409</v>
      </c>
      <c r="R2370" s="3" t="s">
        <v>6490</v>
      </c>
      <c r="S2370" s="3" t="s">
        <v>6491</v>
      </c>
      <c r="T2370" s="3" t="s">
        <v>6800</v>
      </c>
      <c r="U2370" s="3" t="s">
        <v>154</v>
      </c>
      <c r="V2370" s="3" t="s">
        <v>154</v>
      </c>
      <c r="W2370" s="3" t="s">
        <v>6515</v>
      </c>
      <c r="X2370" s="3" t="s">
        <v>154</v>
      </c>
      <c r="Y2370" s="3" t="s">
        <v>154</v>
      </c>
      <c r="Z2370" s="3" t="s">
        <v>154</v>
      </c>
      <c r="AA2370" s="3" t="s">
        <v>154</v>
      </c>
      <c r="AB2370" s="3" t="s">
        <v>154</v>
      </c>
      <c r="AC2370" s="3" t="s">
        <v>154</v>
      </c>
      <c r="AD2370" s="3" t="s">
        <v>6151</v>
      </c>
      <c r="AE2370" s="3" t="s">
        <v>6151</v>
      </c>
      <c r="AF2370" s="3" t="s">
        <v>6040</v>
      </c>
      <c r="AG2370" s="3" t="s">
        <v>154</v>
      </c>
      <c r="AH2370" s="3" t="s">
        <v>6478</v>
      </c>
      <c r="AI2370" s="3" t="s">
        <v>6482</v>
      </c>
      <c r="AJ2370" s="3" t="s">
        <v>6140</v>
      </c>
    </row>
    <row r="2371" spans="1:36" ht="30">
      <c r="A2371" s="10">
        <v>2474</v>
      </c>
      <c r="B2371" t="str">
        <f>IF(K2371="总计","",INDEX(主数据!A:AD,MATCH(J2371,主数据!A:A,0),9))</f>
        <v>华西大区公司</v>
      </c>
      <c r="C2371" t="str">
        <f>IF(K2371="","",INDEX(主数据!A:AD,MATCH(J2371,主数据!A:A,0),11))</f>
        <v>呼和浩特东区</v>
      </c>
      <c r="D2371" t="str">
        <f t="shared" si="148"/>
        <v>NM102小业主委托停车管理费（固定）定额</v>
      </c>
      <c r="E2371" s="13" t="str">
        <f t="shared" ref="E2371:E2434" si="150">TEXT(IF(V2371="","",--V2371),"0.00")</f>
        <v/>
      </c>
      <c r="F2371" s="13" t="str">
        <f>IF(E2371="","",IFERROR(IF(IF(K2371="","",INDEX(收费标合同信息维护!A:Q,MATCH(D2371,收费标合同信息维护!J:J,0),10))=D2371,"有","无"),"无"))</f>
        <v/>
      </c>
      <c r="G2371" s="13" t="str">
        <f t="shared" si="149"/>
        <v>NM102小业主委托停车管理费（固定）定额270.00</v>
      </c>
      <c r="H2371" s="13" t="str">
        <f t="shared" ref="H2371:H2434" si="151">TEXT(IF(W2371="","",--W2371),"0.00")</f>
        <v>270.00</v>
      </c>
      <c r="I2371" s="13" t="str">
        <f>IF(G2371="","",IFERROR(IF(IF(K2371="","",INDEX(收费标合同信息维护!A:Q,MATCH(G2371,收费标合同信息维护!M:M,0),13))=G2371,"有","无"),"无"))</f>
        <v>无</v>
      </c>
      <c r="J2371" s="3" t="s">
        <v>3753</v>
      </c>
      <c r="K2371" s="3" t="s">
        <v>11579</v>
      </c>
      <c r="L2371" s="3" t="s">
        <v>7013</v>
      </c>
      <c r="M2371" s="3" t="s">
        <v>7014</v>
      </c>
      <c r="N2371" s="3" t="s">
        <v>6477</v>
      </c>
      <c r="O2371" s="3" t="s">
        <v>6478</v>
      </c>
      <c r="P2371" s="3" t="s">
        <v>11587</v>
      </c>
      <c r="Q2371" s="3" t="s">
        <v>11588</v>
      </c>
      <c r="R2371" s="3" t="s">
        <v>6490</v>
      </c>
      <c r="S2371" s="3" t="s">
        <v>6491</v>
      </c>
      <c r="T2371" s="3" t="s">
        <v>6800</v>
      </c>
      <c r="U2371" s="3" t="s">
        <v>154</v>
      </c>
      <c r="V2371" s="3" t="s">
        <v>154</v>
      </c>
      <c r="W2371" s="3" t="s">
        <v>9393</v>
      </c>
      <c r="X2371" s="3" t="s">
        <v>154</v>
      </c>
      <c r="Y2371" s="3" t="s">
        <v>154</v>
      </c>
      <c r="Z2371" s="3" t="s">
        <v>154</v>
      </c>
      <c r="AA2371" s="3" t="s">
        <v>154</v>
      </c>
      <c r="AB2371" s="3" t="s">
        <v>154</v>
      </c>
      <c r="AC2371" s="3" t="s">
        <v>154</v>
      </c>
      <c r="AD2371" s="3" t="s">
        <v>6151</v>
      </c>
      <c r="AE2371" s="3" t="s">
        <v>6151</v>
      </c>
      <c r="AF2371" s="3" t="s">
        <v>6040</v>
      </c>
      <c r="AG2371" s="3" t="s">
        <v>154</v>
      </c>
      <c r="AH2371" s="3" t="s">
        <v>6478</v>
      </c>
      <c r="AI2371" s="3" t="s">
        <v>6482</v>
      </c>
      <c r="AJ2371" s="3" t="s">
        <v>21</v>
      </c>
    </row>
    <row r="2372" spans="1:36" ht="30">
      <c r="A2372" s="10">
        <v>2475</v>
      </c>
      <c r="B2372" t="str">
        <f>IF(K2372="总计","",INDEX(主数据!A:AD,MATCH(J2372,主数据!A:A,0),9))</f>
        <v>华西大区公司</v>
      </c>
      <c r="C2372" t="str">
        <f>IF(K2372="","",INDEX(主数据!A:AD,MATCH(J2372,主数据!A:A,0),11))</f>
        <v>呼和浩特东区</v>
      </c>
      <c r="D2372" t="str">
        <f t="shared" si="148"/>
        <v>NM102小业主委托停车管理费（固定）定额</v>
      </c>
      <c r="E2372" s="13" t="str">
        <f t="shared" si="150"/>
        <v/>
      </c>
      <c r="F2372" s="13" t="str">
        <f>IF(E2372="","",IFERROR(IF(IF(K2372="","",INDEX(收费标合同信息维护!A:Q,MATCH(D2372,收费标合同信息维护!J:J,0),10))=D2372,"有","无"),"无"))</f>
        <v/>
      </c>
      <c r="G2372" s="13" t="str">
        <f t="shared" si="149"/>
        <v>NM102小业主委托停车管理费（固定）定额360.00</v>
      </c>
      <c r="H2372" s="13" t="str">
        <f t="shared" si="151"/>
        <v>360.00</v>
      </c>
      <c r="I2372" s="13" t="str">
        <f>IF(G2372="","",IFERROR(IF(IF(K2372="","",INDEX(收费标合同信息维护!A:Q,MATCH(G2372,收费标合同信息维护!M:M,0),13))=G2372,"有","无"),"无"))</f>
        <v>无</v>
      </c>
      <c r="J2372" s="3" t="s">
        <v>3753</v>
      </c>
      <c r="K2372" s="3" t="s">
        <v>11579</v>
      </c>
      <c r="L2372" s="3" t="s">
        <v>7013</v>
      </c>
      <c r="M2372" s="3" t="s">
        <v>7014</v>
      </c>
      <c r="N2372" s="3" t="s">
        <v>6477</v>
      </c>
      <c r="O2372" s="3" t="s">
        <v>6478</v>
      </c>
      <c r="P2372" s="3" t="s">
        <v>11589</v>
      </c>
      <c r="Q2372" s="3" t="s">
        <v>11590</v>
      </c>
      <c r="R2372" s="3" t="s">
        <v>6490</v>
      </c>
      <c r="S2372" s="3" t="s">
        <v>6491</v>
      </c>
      <c r="T2372" s="3" t="s">
        <v>6800</v>
      </c>
      <c r="U2372" s="3" t="s">
        <v>154</v>
      </c>
      <c r="V2372" s="3" t="s">
        <v>154</v>
      </c>
      <c r="W2372" s="3" t="s">
        <v>9443</v>
      </c>
      <c r="X2372" s="3" t="s">
        <v>154</v>
      </c>
      <c r="Y2372" s="3" t="s">
        <v>154</v>
      </c>
      <c r="Z2372" s="3" t="s">
        <v>154</v>
      </c>
      <c r="AA2372" s="3" t="s">
        <v>154</v>
      </c>
      <c r="AB2372" s="3" t="s">
        <v>154</v>
      </c>
      <c r="AC2372" s="3" t="s">
        <v>154</v>
      </c>
      <c r="AD2372" s="3" t="s">
        <v>6151</v>
      </c>
      <c r="AE2372" s="3" t="s">
        <v>6151</v>
      </c>
      <c r="AF2372" s="3" t="s">
        <v>6040</v>
      </c>
      <c r="AG2372" s="3" t="s">
        <v>154</v>
      </c>
      <c r="AH2372" s="3" t="s">
        <v>6478</v>
      </c>
      <c r="AI2372" s="3" t="s">
        <v>6482</v>
      </c>
      <c r="AJ2372" s="3" t="s">
        <v>6033</v>
      </c>
    </row>
    <row r="2373" spans="1:36" ht="30">
      <c r="A2373" s="10">
        <v>2476</v>
      </c>
      <c r="B2373" t="str">
        <f>IF(K2373="总计","",INDEX(主数据!A:AD,MATCH(J2373,主数据!A:A,0),9))</f>
        <v>华西大区公司</v>
      </c>
      <c r="C2373" t="str">
        <f>IF(K2373="","",INDEX(主数据!A:AD,MATCH(J2373,主数据!A:A,0),11))</f>
        <v>呼和浩特东区</v>
      </c>
      <c r="D2373" t="str">
        <f t="shared" si="148"/>
        <v>NM102小业主委托停车管理费（固定）定额</v>
      </c>
      <c r="E2373" s="13" t="str">
        <f t="shared" si="150"/>
        <v/>
      </c>
      <c r="F2373" s="13" t="str">
        <f>IF(E2373="","",IFERROR(IF(IF(K2373="","",INDEX(收费标合同信息维护!A:Q,MATCH(D2373,收费标合同信息维护!J:J,0),10))=D2373,"有","无"),"无"))</f>
        <v/>
      </c>
      <c r="G2373" s="13" t="str">
        <f t="shared" si="149"/>
        <v>NM102小业主委托停车管理费（固定）定额90.00</v>
      </c>
      <c r="H2373" s="13" t="str">
        <f t="shared" si="151"/>
        <v>90.00</v>
      </c>
      <c r="I2373" s="13" t="str">
        <f>IF(G2373="","",IFERROR(IF(IF(K2373="","",INDEX(收费标合同信息维护!A:Q,MATCH(G2373,收费标合同信息维护!M:M,0),13))=G2373,"有","无"),"无"))</f>
        <v>无</v>
      </c>
      <c r="J2373" s="3" t="s">
        <v>3753</v>
      </c>
      <c r="K2373" s="3" t="s">
        <v>11579</v>
      </c>
      <c r="L2373" s="3" t="s">
        <v>7013</v>
      </c>
      <c r="M2373" s="3" t="s">
        <v>7014</v>
      </c>
      <c r="N2373" s="3" t="s">
        <v>6477</v>
      </c>
      <c r="O2373" s="3" t="s">
        <v>6478</v>
      </c>
      <c r="P2373" s="3" t="s">
        <v>11591</v>
      </c>
      <c r="Q2373" s="3" t="s">
        <v>11592</v>
      </c>
      <c r="R2373" s="3" t="s">
        <v>6490</v>
      </c>
      <c r="S2373" s="3" t="s">
        <v>6491</v>
      </c>
      <c r="T2373" s="3" t="s">
        <v>6800</v>
      </c>
      <c r="U2373" s="3" t="s">
        <v>154</v>
      </c>
      <c r="V2373" s="3" t="s">
        <v>154</v>
      </c>
      <c r="W2373" s="3" t="s">
        <v>7163</v>
      </c>
      <c r="X2373" s="3" t="s">
        <v>154</v>
      </c>
      <c r="Y2373" s="3" t="s">
        <v>154</v>
      </c>
      <c r="Z2373" s="3" t="s">
        <v>154</v>
      </c>
      <c r="AA2373" s="3" t="s">
        <v>154</v>
      </c>
      <c r="AB2373" s="3" t="s">
        <v>154</v>
      </c>
      <c r="AC2373" s="3" t="s">
        <v>154</v>
      </c>
      <c r="AD2373" s="3" t="s">
        <v>6151</v>
      </c>
      <c r="AE2373" s="3" t="s">
        <v>6151</v>
      </c>
      <c r="AF2373" s="3" t="s">
        <v>6040</v>
      </c>
      <c r="AG2373" s="3" t="s">
        <v>154</v>
      </c>
      <c r="AH2373" s="3" t="s">
        <v>6478</v>
      </c>
      <c r="AI2373" s="3" t="s">
        <v>6482</v>
      </c>
      <c r="AJ2373" s="3" t="s">
        <v>6031</v>
      </c>
    </row>
    <row r="2374" spans="1:36" ht="30">
      <c r="A2374" s="10">
        <v>2477</v>
      </c>
      <c r="B2374" t="str">
        <f>IF(K2374="总计","",INDEX(主数据!A:AD,MATCH(J2374,主数据!A:A,0),9))</f>
        <v>华西大区公司</v>
      </c>
      <c r="C2374" t="str">
        <f>IF(K2374="","",INDEX(主数据!A:AD,MATCH(J2374,主数据!A:A,0),11))</f>
        <v>呼和浩特东区</v>
      </c>
      <c r="D2374" t="str">
        <f t="shared" si="148"/>
        <v>NM102空置物业费标准方式2.24</v>
      </c>
      <c r="E2374" s="13" t="str">
        <f t="shared" si="150"/>
        <v>2.24</v>
      </c>
      <c r="F2374" s="13" t="str">
        <f>IF(E2374="","",IFERROR(IF(IF(K2374="","",INDEX(收费标合同信息维护!A:Q,MATCH(D2374,收费标合同信息维护!J:J,0),10))=D2374,"有","无"),"无"))</f>
        <v>无</v>
      </c>
      <c r="G2374" s="13" t="str">
        <f t="shared" si="149"/>
        <v/>
      </c>
      <c r="H2374" s="13" t="str">
        <f t="shared" si="151"/>
        <v/>
      </c>
      <c r="I2374" s="13" t="str">
        <f>IF(G2374="","",IFERROR(IF(IF(K2374="","",INDEX(收费标合同信息维护!A:Q,MATCH(G2374,收费标合同信息维护!M:M,0),13))=G2374,"有","无"),"无"))</f>
        <v/>
      </c>
      <c r="J2374" s="3" t="s">
        <v>3753</v>
      </c>
      <c r="K2374" s="3" t="s">
        <v>11579</v>
      </c>
      <c r="L2374" s="3" t="s">
        <v>6580</v>
      </c>
      <c r="M2374" s="3" t="s">
        <v>6581</v>
      </c>
      <c r="N2374" s="3" t="s">
        <v>6477</v>
      </c>
      <c r="O2374" s="3" t="s">
        <v>6478</v>
      </c>
      <c r="P2374" s="3" t="s">
        <v>6805</v>
      </c>
      <c r="Q2374" s="3" t="s">
        <v>11593</v>
      </c>
      <c r="R2374" s="3" t="s">
        <v>6484</v>
      </c>
      <c r="S2374" s="3" t="s">
        <v>6491</v>
      </c>
      <c r="T2374" s="3" t="s">
        <v>6800</v>
      </c>
      <c r="U2374" s="3" t="s">
        <v>154</v>
      </c>
      <c r="V2374" s="3" t="s">
        <v>11594</v>
      </c>
      <c r="W2374" s="3" t="s">
        <v>154</v>
      </c>
      <c r="X2374" s="3" t="s">
        <v>154</v>
      </c>
      <c r="Y2374" s="3" t="s">
        <v>154</v>
      </c>
      <c r="Z2374" s="3" t="s">
        <v>154</v>
      </c>
      <c r="AA2374" s="3" t="s">
        <v>154</v>
      </c>
      <c r="AB2374" s="3" t="s">
        <v>154</v>
      </c>
      <c r="AC2374" s="3" t="s">
        <v>154</v>
      </c>
      <c r="AD2374" s="3" t="s">
        <v>6151</v>
      </c>
      <c r="AE2374" s="3" t="s">
        <v>6151</v>
      </c>
      <c r="AF2374" s="3" t="s">
        <v>6040</v>
      </c>
      <c r="AG2374" s="3" t="s">
        <v>154</v>
      </c>
      <c r="AH2374" s="3" t="s">
        <v>6478</v>
      </c>
      <c r="AI2374" s="3" t="s">
        <v>6482</v>
      </c>
      <c r="AJ2374" s="3" t="s">
        <v>13</v>
      </c>
    </row>
    <row r="2375" spans="1:36" ht="30">
      <c r="A2375" s="10">
        <v>2478</v>
      </c>
      <c r="B2375" t="str">
        <f>IF(K2375="总计","",INDEX(主数据!A:AD,MATCH(J2375,主数据!A:A,0),9))</f>
        <v>华西大区公司</v>
      </c>
      <c r="C2375" t="str">
        <f>IF(K2375="","",INDEX(主数据!A:AD,MATCH(J2375,主数据!A:A,0),11))</f>
        <v>呼和浩特东区</v>
      </c>
      <c r="D2375" t="str">
        <f t="shared" si="148"/>
        <v>NM102空置物业费标准方式1.61</v>
      </c>
      <c r="E2375" s="13" t="str">
        <f t="shared" si="150"/>
        <v>1.61</v>
      </c>
      <c r="F2375" s="13" t="str">
        <f>IF(E2375="","",IFERROR(IF(IF(K2375="","",INDEX(收费标合同信息维护!A:Q,MATCH(D2375,收费标合同信息维护!J:J,0),10))=D2375,"有","无"),"无"))</f>
        <v>无</v>
      </c>
      <c r="G2375" s="13" t="str">
        <f t="shared" si="149"/>
        <v/>
      </c>
      <c r="H2375" s="13" t="str">
        <f t="shared" si="151"/>
        <v/>
      </c>
      <c r="I2375" s="13" t="str">
        <f>IF(G2375="","",IFERROR(IF(IF(K2375="","",INDEX(收费标合同信息维护!A:Q,MATCH(G2375,收费标合同信息维护!M:M,0),13))=G2375,"有","无"),"无"))</f>
        <v/>
      </c>
      <c r="J2375" s="3" t="s">
        <v>3753</v>
      </c>
      <c r="K2375" s="3" t="s">
        <v>11579</v>
      </c>
      <c r="L2375" s="3" t="s">
        <v>6580</v>
      </c>
      <c r="M2375" s="3" t="s">
        <v>6581</v>
      </c>
      <c r="N2375" s="3" t="s">
        <v>6477</v>
      </c>
      <c r="O2375" s="3" t="s">
        <v>6478</v>
      </c>
      <c r="P2375" s="3" t="s">
        <v>11595</v>
      </c>
      <c r="Q2375" s="3" t="s">
        <v>11596</v>
      </c>
      <c r="R2375" s="3" t="s">
        <v>6484</v>
      </c>
      <c r="S2375" s="3" t="s">
        <v>6491</v>
      </c>
      <c r="T2375" s="3" t="s">
        <v>6800</v>
      </c>
      <c r="U2375" s="3" t="s">
        <v>154</v>
      </c>
      <c r="V2375" s="3" t="s">
        <v>11597</v>
      </c>
      <c r="W2375" s="3" t="s">
        <v>154</v>
      </c>
      <c r="X2375" s="3" t="s">
        <v>154</v>
      </c>
      <c r="Y2375" s="3" t="s">
        <v>154</v>
      </c>
      <c r="Z2375" s="3" t="s">
        <v>154</v>
      </c>
      <c r="AA2375" s="3" t="s">
        <v>154</v>
      </c>
      <c r="AB2375" s="3" t="s">
        <v>154</v>
      </c>
      <c r="AC2375" s="3" t="s">
        <v>154</v>
      </c>
      <c r="AD2375" s="3" t="s">
        <v>6151</v>
      </c>
      <c r="AE2375" s="3" t="s">
        <v>6151</v>
      </c>
      <c r="AF2375" s="3" t="s">
        <v>154</v>
      </c>
      <c r="AG2375" s="3" t="s">
        <v>154</v>
      </c>
      <c r="AH2375" s="3" t="s">
        <v>6478</v>
      </c>
      <c r="AI2375" s="3" t="s">
        <v>6482</v>
      </c>
      <c r="AJ2375" s="3" t="s">
        <v>6489</v>
      </c>
    </row>
    <row r="2376" spans="1:36" ht="30">
      <c r="A2376" s="10">
        <v>2479</v>
      </c>
      <c r="B2376" t="str">
        <f>IF(K2376="总计","",INDEX(主数据!A:AD,MATCH(J2376,主数据!A:A,0),9))</f>
        <v>华西大区公司</v>
      </c>
      <c r="C2376" t="str">
        <f>IF(K2376="","",INDEX(主数据!A:AD,MATCH(J2376,主数据!A:A,0),11))</f>
        <v>呼和浩特东区</v>
      </c>
      <c r="D2376" t="str">
        <f t="shared" si="148"/>
        <v>NM102空置物业费标准方式1.29</v>
      </c>
      <c r="E2376" s="13" t="str">
        <f t="shared" si="150"/>
        <v>1.29</v>
      </c>
      <c r="F2376" s="13" t="str">
        <f>IF(E2376="","",IFERROR(IF(IF(K2376="","",INDEX(收费标合同信息维护!A:Q,MATCH(D2376,收费标合同信息维护!J:J,0),10))=D2376,"有","无"),"无"))</f>
        <v>无</v>
      </c>
      <c r="G2376" s="13" t="str">
        <f t="shared" si="149"/>
        <v/>
      </c>
      <c r="H2376" s="13" t="str">
        <f t="shared" si="151"/>
        <v/>
      </c>
      <c r="I2376" s="13" t="str">
        <f>IF(G2376="","",IFERROR(IF(IF(K2376="","",INDEX(收费标合同信息维护!A:Q,MATCH(G2376,收费标合同信息维护!M:M,0),13))=G2376,"有","无"),"无"))</f>
        <v/>
      </c>
      <c r="J2376" s="3" t="s">
        <v>3753</v>
      </c>
      <c r="K2376" s="3" t="s">
        <v>11579</v>
      </c>
      <c r="L2376" s="3" t="s">
        <v>6580</v>
      </c>
      <c r="M2376" s="3" t="s">
        <v>6581</v>
      </c>
      <c r="N2376" s="3" t="s">
        <v>6477</v>
      </c>
      <c r="O2376" s="3" t="s">
        <v>6478</v>
      </c>
      <c r="P2376" s="3" t="s">
        <v>11598</v>
      </c>
      <c r="Q2376" s="3" t="s">
        <v>11599</v>
      </c>
      <c r="R2376" s="3" t="s">
        <v>6484</v>
      </c>
      <c r="S2376" s="3" t="s">
        <v>6491</v>
      </c>
      <c r="T2376" s="3" t="s">
        <v>6800</v>
      </c>
      <c r="U2376" s="3" t="s">
        <v>154</v>
      </c>
      <c r="V2376" s="3" t="s">
        <v>11600</v>
      </c>
      <c r="W2376" s="3" t="s">
        <v>154</v>
      </c>
      <c r="X2376" s="3" t="s">
        <v>154</v>
      </c>
      <c r="Y2376" s="3" t="s">
        <v>154</v>
      </c>
      <c r="Z2376" s="3" t="s">
        <v>154</v>
      </c>
      <c r="AA2376" s="3" t="s">
        <v>154</v>
      </c>
      <c r="AB2376" s="3" t="s">
        <v>154</v>
      </c>
      <c r="AC2376" s="3" t="s">
        <v>154</v>
      </c>
      <c r="AD2376" s="3" t="s">
        <v>6151</v>
      </c>
      <c r="AE2376" s="3" t="s">
        <v>6151</v>
      </c>
      <c r="AF2376" s="3" t="s">
        <v>154</v>
      </c>
      <c r="AG2376" s="3" t="s">
        <v>154</v>
      </c>
      <c r="AH2376" s="3" t="s">
        <v>6478</v>
      </c>
      <c r="AI2376" s="3" t="s">
        <v>6482</v>
      </c>
      <c r="AJ2376" s="3" t="s">
        <v>6489</v>
      </c>
    </row>
    <row r="2377" spans="1:36" ht="30">
      <c r="A2377" s="10">
        <v>2480</v>
      </c>
      <c r="B2377" t="str">
        <f>IF(K2377="总计","",INDEX(主数据!A:AD,MATCH(J2377,主数据!A:A,0),9))</f>
        <v>华西大区公司</v>
      </c>
      <c r="C2377" t="str">
        <f>IF(K2377="","",INDEX(主数据!A:AD,MATCH(J2377,主数据!A:A,0),11))</f>
        <v>呼和浩特东区</v>
      </c>
      <c r="D2377" t="str">
        <f t="shared" si="148"/>
        <v>NM102空置物业费标准方式0.97</v>
      </c>
      <c r="E2377" s="13" t="str">
        <f t="shared" si="150"/>
        <v>0.97</v>
      </c>
      <c r="F2377" s="13" t="str">
        <f>IF(E2377="","",IFERROR(IF(IF(K2377="","",INDEX(收费标合同信息维护!A:Q,MATCH(D2377,收费标合同信息维护!J:J,0),10))=D2377,"有","无"),"无"))</f>
        <v>无</v>
      </c>
      <c r="G2377" s="13" t="str">
        <f t="shared" si="149"/>
        <v/>
      </c>
      <c r="H2377" s="13" t="str">
        <f t="shared" si="151"/>
        <v/>
      </c>
      <c r="I2377" s="13" t="str">
        <f>IF(G2377="","",IFERROR(IF(IF(K2377="","",INDEX(收费标合同信息维护!A:Q,MATCH(G2377,收费标合同信息维护!M:M,0),13))=G2377,"有","无"),"无"))</f>
        <v/>
      </c>
      <c r="J2377" s="3" t="s">
        <v>3753</v>
      </c>
      <c r="K2377" s="3" t="s">
        <v>11579</v>
      </c>
      <c r="L2377" s="3" t="s">
        <v>6580</v>
      </c>
      <c r="M2377" s="3" t="s">
        <v>6581</v>
      </c>
      <c r="N2377" s="3" t="s">
        <v>6477</v>
      </c>
      <c r="O2377" s="3" t="s">
        <v>6478</v>
      </c>
      <c r="P2377" s="3" t="s">
        <v>11601</v>
      </c>
      <c r="Q2377" s="3" t="s">
        <v>11602</v>
      </c>
      <c r="R2377" s="3" t="s">
        <v>6484</v>
      </c>
      <c r="S2377" s="3" t="s">
        <v>6491</v>
      </c>
      <c r="T2377" s="3" t="s">
        <v>6800</v>
      </c>
      <c r="U2377" s="3" t="s">
        <v>154</v>
      </c>
      <c r="V2377" s="3" t="s">
        <v>11603</v>
      </c>
      <c r="W2377" s="3" t="s">
        <v>154</v>
      </c>
      <c r="X2377" s="3" t="s">
        <v>154</v>
      </c>
      <c r="Y2377" s="3" t="s">
        <v>154</v>
      </c>
      <c r="Z2377" s="3" t="s">
        <v>154</v>
      </c>
      <c r="AA2377" s="3" t="s">
        <v>154</v>
      </c>
      <c r="AB2377" s="3" t="s">
        <v>154</v>
      </c>
      <c r="AC2377" s="3" t="s">
        <v>154</v>
      </c>
      <c r="AD2377" s="3" t="s">
        <v>6151</v>
      </c>
      <c r="AE2377" s="3" t="s">
        <v>6151</v>
      </c>
      <c r="AF2377" s="3" t="s">
        <v>154</v>
      </c>
      <c r="AG2377" s="3" t="s">
        <v>154</v>
      </c>
      <c r="AH2377" s="3" t="s">
        <v>6478</v>
      </c>
      <c r="AI2377" s="3" t="s">
        <v>6482</v>
      </c>
      <c r="AJ2377" s="3" t="s">
        <v>6489</v>
      </c>
    </row>
    <row r="2378" spans="1:36" ht="30">
      <c r="A2378" s="10">
        <v>2481</v>
      </c>
      <c r="B2378" t="str">
        <f>IF(K2378="总计","",INDEX(主数据!A:AD,MATCH(J2378,主数据!A:A,0),9))</f>
        <v>华北大区公司</v>
      </c>
      <c r="C2378" t="str">
        <f>IF(K2378="","",INDEX(主数据!A:AD,MATCH(J2378,主数据!A:A,0),11))</f>
        <v>北京八城区</v>
      </c>
      <c r="D2378" t="str">
        <f t="shared" si="148"/>
        <v>BJ103物业服务费定额</v>
      </c>
      <c r="E2378" s="13" t="str">
        <f t="shared" si="150"/>
        <v/>
      </c>
      <c r="F2378" s="13" t="str">
        <f>IF(E2378="","",IFERROR(IF(IF(K2378="","",INDEX(收费标合同信息维护!A:Q,MATCH(D2378,收费标合同信息维护!J:J,0),10))=D2378,"有","无"),"无"))</f>
        <v/>
      </c>
      <c r="G2378" s="13" t="str">
        <f t="shared" si="149"/>
        <v>BJ103物业服务费定额502622.47</v>
      </c>
      <c r="H2378" s="13" t="str">
        <f t="shared" si="151"/>
        <v>502622.47</v>
      </c>
      <c r="I2378" s="13" t="str">
        <f>IF(G2378="","",IFERROR(IF(IF(K2378="","",INDEX(收费标合同信息维护!A:Q,MATCH(G2378,收费标合同信息维护!M:M,0),13))=G2378,"有","无"),"无"))</f>
        <v>无</v>
      </c>
      <c r="J2378" s="3" t="s">
        <v>2224</v>
      </c>
      <c r="K2378" s="3" t="s">
        <v>6377</v>
      </c>
      <c r="L2378" s="3" t="s">
        <v>6025</v>
      </c>
      <c r="M2378" s="3" t="s">
        <v>6026</v>
      </c>
      <c r="N2378" s="3" t="s">
        <v>6477</v>
      </c>
      <c r="O2378" s="3" t="s">
        <v>6478</v>
      </c>
      <c r="P2378" s="3" t="s">
        <v>11604</v>
      </c>
      <c r="Q2378" s="3" t="s">
        <v>11605</v>
      </c>
      <c r="R2378" s="3" t="s">
        <v>6490</v>
      </c>
      <c r="S2378" s="3" t="s">
        <v>6491</v>
      </c>
      <c r="T2378" s="3" t="s">
        <v>6514</v>
      </c>
      <c r="U2378" s="3" t="s">
        <v>154</v>
      </c>
      <c r="V2378" s="3" t="s">
        <v>154</v>
      </c>
      <c r="W2378" s="3" t="s">
        <v>11606</v>
      </c>
      <c r="X2378" s="3" t="s">
        <v>154</v>
      </c>
      <c r="Y2378" s="3" t="s">
        <v>154</v>
      </c>
      <c r="Z2378" s="3" t="s">
        <v>154</v>
      </c>
      <c r="AA2378" s="3" t="s">
        <v>154</v>
      </c>
      <c r="AB2378" s="3" t="s">
        <v>154</v>
      </c>
      <c r="AC2378" s="3" t="s">
        <v>154</v>
      </c>
      <c r="AD2378" s="3" t="s">
        <v>6151</v>
      </c>
      <c r="AE2378" s="3" t="s">
        <v>6151</v>
      </c>
      <c r="AF2378" s="3" t="s">
        <v>154</v>
      </c>
      <c r="AG2378" s="3" t="s">
        <v>154</v>
      </c>
      <c r="AH2378" s="3" t="s">
        <v>6478</v>
      </c>
      <c r="AI2378" s="3" t="s">
        <v>6482</v>
      </c>
      <c r="AJ2378" s="3" t="s">
        <v>6033</v>
      </c>
    </row>
    <row r="2379" spans="1:36" ht="30">
      <c r="A2379" s="10">
        <v>2482</v>
      </c>
      <c r="B2379" t="str">
        <f>IF(K2379="总计","",INDEX(主数据!A:AD,MATCH(J2379,主数据!A:A,0),9))</f>
        <v>华北大区公司</v>
      </c>
      <c r="C2379" t="str">
        <f>IF(K2379="","",INDEX(主数据!A:AD,MATCH(J2379,主数据!A:A,0),11))</f>
        <v>北京八城区</v>
      </c>
      <c r="D2379" t="str">
        <f t="shared" si="148"/>
        <v>BJ103物业服务费直接录入</v>
      </c>
      <c r="E2379" s="13" t="str">
        <f t="shared" si="150"/>
        <v/>
      </c>
      <c r="F2379" s="13" t="str">
        <f>IF(E2379="","",IFERROR(IF(IF(K2379="","",INDEX(收费标合同信息维护!A:Q,MATCH(D2379,收费标合同信息维护!J:J,0),10))=D2379,"有","无"),"无"))</f>
        <v/>
      </c>
      <c r="G2379" s="13" t="str">
        <f t="shared" si="149"/>
        <v/>
      </c>
      <c r="H2379" s="13" t="str">
        <f t="shared" si="151"/>
        <v/>
      </c>
      <c r="I2379" s="13" t="str">
        <f>IF(G2379="","",IFERROR(IF(IF(K2379="","",INDEX(收费标合同信息维护!A:Q,MATCH(G2379,收费标合同信息维护!M:M,0),13))=G2379,"有","无"),"无"))</f>
        <v/>
      </c>
      <c r="J2379" s="3" t="s">
        <v>2224</v>
      </c>
      <c r="K2379" s="3" t="s">
        <v>6377</v>
      </c>
      <c r="L2379" s="3" t="s">
        <v>6025</v>
      </c>
      <c r="M2379" s="3" t="s">
        <v>6026</v>
      </c>
      <c r="N2379" s="3" t="s">
        <v>6477</v>
      </c>
      <c r="O2379" s="3" t="s">
        <v>6478</v>
      </c>
      <c r="P2379" s="3" t="s">
        <v>11607</v>
      </c>
      <c r="Q2379" s="3" t="s">
        <v>11608</v>
      </c>
      <c r="R2379" s="3" t="s">
        <v>6479</v>
      </c>
      <c r="S2379" s="3" t="s">
        <v>6480</v>
      </c>
      <c r="T2379" s="3" t="s">
        <v>7029</v>
      </c>
      <c r="U2379" s="3" t="s">
        <v>154</v>
      </c>
      <c r="V2379" s="3" t="s">
        <v>154</v>
      </c>
      <c r="W2379" s="3" t="s">
        <v>154</v>
      </c>
      <c r="X2379" s="3" t="s">
        <v>154</v>
      </c>
      <c r="Y2379" s="3" t="s">
        <v>154</v>
      </c>
      <c r="Z2379" s="3" t="s">
        <v>154</v>
      </c>
      <c r="AA2379" s="3" t="s">
        <v>154</v>
      </c>
      <c r="AB2379" s="3" t="s">
        <v>154</v>
      </c>
      <c r="AC2379" s="3" t="s">
        <v>154</v>
      </c>
      <c r="AD2379" s="3" t="s">
        <v>6151</v>
      </c>
      <c r="AE2379" s="3" t="s">
        <v>6151</v>
      </c>
      <c r="AF2379" s="3" t="s">
        <v>154</v>
      </c>
      <c r="AG2379" s="3" t="s">
        <v>154</v>
      </c>
      <c r="AH2379" s="3" t="s">
        <v>6478</v>
      </c>
      <c r="AI2379" s="3" t="s">
        <v>6482</v>
      </c>
      <c r="AJ2379" s="3" t="s">
        <v>6489</v>
      </c>
    </row>
    <row r="2380" spans="1:36" ht="30">
      <c r="A2380" s="10">
        <v>2483</v>
      </c>
      <c r="B2380" t="str">
        <f>IF(K2380="总计","",INDEX(主数据!A:AD,MATCH(J2380,主数据!A:A,0),9))</f>
        <v>华北大区公司</v>
      </c>
      <c r="C2380" t="str">
        <f>IF(K2380="","",INDEX(主数据!A:AD,MATCH(J2380,主数据!A:A,0),11))</f>
        <v>北京八城区</v>
      </c>
      <c r="D2380" t="str">
        <f t="shared" si="148"/>
        <v>BJ103物业服务费直接录入</v>
      </c>
      <c r="E2380" s="13" t="str">
        <f t="shared" si="150"/>
        <v/>
      </c>
      <c r="F2380" s="13" t="str">
        <f>IF(E2380="","",IFERROR(IF(IF(K2380="","",INDEX(收费标合同信息维护!A:Q,MATCH(D2380,收费标合同信息维护!J:J,0),10))=D2380,"有","无"),"无"))</f>
        <v/>
      </c>
      <c r="G2380" s="13" t="str">
        <f t="shared" si="149"/>
        <v/>
      </c>
      <c r="H2380" s="13" t="str">
        <f t="shared" si="151"/>
        <v/>
      </c>
      <c r="I2380" s="13" t="str">
        <f>IF(G2380="","",IFERROR(IF(IF(K2380="","",INDEX(收费标合同信息维护!A:Q,MATCH(G2380,收费标合同信息维护!M:M,0),13))=G2380,"有","无"),"无"))</f>
        <v/>
      </c>
      <c r="J2380" s="3" t="s">
        <v>2224</v>
      </c>
      <c r="K2380" s="3" t="s">
        <v>6377</v>
      </c>
      <c r="L2380" s="3" t="s">
        <v>6025</v>
      </c>
      <c r="M2380" s="3" t="s">
        <v>6026</v>
      </c>
      <c r="N2380" s="3" t="s">
        <v>6477</v>
      </c>
      <c r="O2380" s="3" t="s">
        <v>6478</v>
      </c>
      <c r="P2380" s="3" t="s">
        <v>11609</v>
      </c>
      <c r="Q2380" s="3" t="s">
        <v>11610</v>
      </c>
      <c r="R2380" s="3" t="s">
        <v>6479</v>
      </c>
      <c r="S2380" s="3" t="s">
        <v>6480</v>
      </c>
      <c r="T2380" s="3" t="s">
        <v>6704</v>
      </c>
      <c r="U2380" s="3" t="s">
        <v>154</v>
      </c>
      <c r="V2380" s="3" t="s">
        <v>154</v>
      </c>
      <c r="W2380" s="3" t="s">
        <v>154</v>
      </c>
      <c r="X2380" s="3" t="s">
        <v>154</v>
      </c>
      <c r="Y2380" s="3" t="s">
        <v>154</v>
      </c>
      <c r="Z2380" s="3" t="s">
        <v>154</v>
      </c>
      <c r="AA2380" s="3" t="s">
        <v>154</v>
      </c>
      <c r="AB2380" s="3" t="s">
        <v>154</v>
      </c>
      <c r="AC2380" s="3" t="s">
        <v>154</v>
      </c>
      <c r="AD2380" s="3" t="s">
        <v>6151</v>
      </c>
      <c r="AE2380" s="3" t="s">
        <v>6151</v>
      </c>
      <c r="AF2380" s="3" t="s">
        <v>154</v>
      </c>
      <c r="AG2380" s="3" t="s">
        <v>154</v>
      </c>
      <c r="AH2380" s="3" t="s">
        <v>6478</v>
      </c>
      <c r="AI2380" s="3" t="s">
        <v>6482</v>
      </c>
      <c r="AJ2380" s="3" t="s">
        <v>6489</v>
      </c>
    </row>
    <row r="2381" spans="1:36" ht="30">
      <c r="A2381" s="10">
        <v>2484</v>
      </c>
      <c r="B2381" t="str">
        <f>IF(K2381="总计","",INDEX(主数据!A:AD,MATCH(J2381,主数据!A:A,0),9))</f>
        <v>华北大区公司</v>
      </c>
      <c r="C2381" t="str">
        <f>IF(K2381="","",INDEX(主数据!A:AD,MATCH(J2381,主数据!A:A,0),11))</f>
        <v>北京四城区</v>
      </c>
      <c r="D2381" t="str">
        <f t="shared" si="148"/>
        <v>BJ139物业服务费直接录入</v>
      </c>
      <c r="E2381" s="13" t="str">
        <f t="shared" si="150"/>
        <v/>
      </c>
      <c r="F2381" s="13" t="str">
        <f>IF(E2381="","",IFERROR(IF(IF(K2381="","",INDEX(收费标合同信息维护!A:Q,MATCH(D2381,收费标合同信息维护!J:J,0),10))=D2381,"有","无"),"无"))</f>
        <v/>
      </c>
      <c r="G2381" s="13" t="str">
        <f t="shared" si="149"/>
        <v/>
      </c>
      <c r="H2381" s="13" t="str">
        <f t="shared" si="151"/>
        <v/>
      </c>
      <c r="I2381" s="13" t="str">
        <f>IF(G2381="","",IFERROR(IF(IF(K2381="","",INDEX(收费标合同信息维护!A:Q,MATCH(G2381,收费标合同信息维护!M:M,0),13))=G2381,"有","无"),"无"))</f>
        <v/>
      </c>
      <c r="J2381" s="3" t="s">
        <v>4347</v>
      </c>
      <c r="K2381" s="3" t="s">
        <v>6321</v>
      </c>
      <c r="L2381" s="3" t="s">
        <v>6025</v>
      </c>
      <c r="M2381" s="3" t="s">
        <v>6026</v>
      </c>
      <c r="N2381" s="3" t="s">
        <v>6477</v>
      </c>
      <c r="O2381" s="3" t="s">
        <v>6478</v>
      </c>
      <c r="P2381" s="3" t="s">
        <v>11611</v>
      </c>
      <c r="Q2381" s="3" t="s">
        <v>11611</v>
      </c>
      <c r="R2381" s="3" t="s">
        <v>6479</v>
      </c>
      <c r="S2381" s="3" t="s">
        <v>6480</v>
      </c>
      <c r="T2381" s="3" t="s">
        <v>6481</v>
      </c>
      <c r="U2381" s="3" t="s">
        <v>8325</v>
      </c>
      <c r="V2381" s="3" t="s">
        <v>154</v>
      </c>
      <c r="W2381" s="3" t="s">
        <v>154</v>
      </c>
      <c r="X2381" s="3" t="s">
        <v>154</v>
      </c>
      <c r="Y2381" s="3" t="s">
        <v>154</v>
      </c>
      <c r="Z2381" s="3" t="s">
        <v>154</v>
      </c>
      <c r="AA2381" s="3" t="s">
        <v>154</v>
      </c>
      <c r="AB2381" s="3" t="s">
        <v>154</v>
      </c>
      <c r="AC2381" s="3" t="s">
        <v>154</v>
      </c>
      <c r="AD2381" s="3" t="s">
        <v>6151</v>
      </c>
      <c r="AE2381" s="3" t="s">
        <v>6151</v>
      </c>
      <c r="AF2381" s="3" t="s">
        <v>154</v>
      </c>
      <c r="AG2381" s="3" t="s">
        <v>154</v>
      </c>
      <c r="AH2381" s="3" t="s">
        <v>6478</v>
      </c>
      <c r="AI2381" s="3" t="s">
        <v>6482</v>
      </c>
      <c r="AJ2381" s="3" t="s">
        <v>6489</v>
      </c>
    </row>
    <row r="2382" spans="1:36" ht="30">
      <c r="A2382" s="10">
        <v>2485</v>
      </c>
      <c r="B2382" t="str">
        <f>IF(K2382="总计","",INDEX(主数据!A:AD,MATCH(J2382,主数据!A:A,0),9))</f>
        <v>华北大区公司</v>
      </c>
      <c r="C2382" t="str">
        <f>IF(K2382="","",INDEX(主数据!A:AD,MATCH(J2382,主数据!A:A,0),11))</f>
        <v>北京五城区</v>
      </c>
      <c r="D2382" t="str">
        <f t="shared" si="148"/>
        <v>BJ141物业服务费定额</v>
      </c>
      <c r="E2382" s="13" t="str">
        <f t="shared" si="150"/>
        <v/>
      </c>
      <c r="F2382" s="13" t="str">
        <f>IF(E2382="","",IFERROR(IF(IF(K2382="","",INDEX(收费标合同信息维护!A:Q,MATCH(D2382,收费标合同信息维护!J:J,0),10))=D2382,"有","无"),"无"))</f>
        <v/>
      </c>
      <c r="G2382" s="13" t="str">
        <f t="shared" si="149"/>
        <v>BJ141物业服务费定额312575.39</v>
      </c>
      <c r="H2382" s="13" t="str">
        <f t="shared" si="151"/>
        <v>312575.39</v>
      </c>
      <c r="I2382" s="13" t="str">
        <f>IF(G2382="","",IFERROR(IF(IF(K2382="","",INDEX(收费标合同信息维护!A:Q,MATCH(G2382,收费标合同信息维护!M:M,0),13))=G2382,"有","无"),"无"))</f>
        <v>无</v>
      </c>
      <c r="J2382" s="3" t="s">
        <v>4431</v>
      </c>
      <c r="K2382" s="3" t="s">
        <v>11612</v>
      </c>
      <c r="L2382" s="3" t="s">
        <v>6025</v>
      </c>
      <c r="M2382" s="3" t="s">
        <v>6026</v>
      </c>
      <c r="N2382" s="3" t="s">
        <v>6477</v>
      </c>
      <c r="O2382" s="3" t="s">
        <v>6478</v>
      </c>
      <c r="P2382" s="3" t="s">
        <v>6721</v>
      </c>
      <c r="Q2382" s="3" t="s">
        <v>7322</v>
      </c>
      <c r="R2382" s="3" t="s">
        <v>6490</v>
      </c>
      <c r="S2382" s="3" t="s">
        <v>6491</v>
      </c>
      <c r="T2382" s="3" t="s">
        <v>11613</v>
      </c>
      <c r="U2382" s="3" t="s">
        <v>154</v>
      </c>
      <c r="V2382" s="3" t="s">
        <v>154</v>
      </c>
      <c r="W2382" s="3" t="s">
        <v>11614</v>
      </c>
      <c r="X2382" s="3" t="s">
        <v>154</v>
      </c>
      <c r="Y2382" s="3" t="s">
        <v>154</v>
      </c>
      <c r="Z2382" s="3" t="s">
        <v>154</v>
      </c>
      <c r="AA2382" s="3" t="s">
        <v>154</v>
      </c>
      <c r="AB2382" s="3" t="s">
        <v>154</v>
      </c>
      <c r="AC2382" s="3" t="s">
        <v>154</v>
      </c>
      <c r="AD2382" s="3" t="s">
        <v>6151</v>
      </c>
      <c r="AE2382" s="3" t="s">
        <v>6151</v>
      </c>
      <c r="AF2382" s="3" t="s">
        <v>154</v>
      </c>
      <c r="AG2382" s="3" t="s">
        <v>154</v>
      </c>
      <c r="AH2382" s="3" t="s">
        <v>6597</v>
      </c>
      <c r="AI2382" s="3" t="s">
        <v>6482</v>
      </c>
      <c r="AJ2382" s="3" t="s">
        <v>6489</v>
      </c>
    </row>
    <row r="2383" spans="1:36" ht="30">
      <c r="A2383" s="10">
        <v>2486</v>
      </c>
      <c r="B2383" t="str">
        <f>IF(K2383="总计","",INDEX(主数据!A:AD,MATCH(J2383,主数据!A:A,0),9))</f>
        <v>华北大区公司</v>
      </c>
      <c r="C2383" t="str">
        <f>IF(K2383="","",INDEX(主数据!A:AD,MATCH(J2383,主数据!A:A,0),11))</f>
        <v>北京五城区</v>
      </c>
      <c r="D2383" t="str">
        <f t="shared" si="148"/>
        <v>BJ141物业服务费直接录入</v>
      </c>
      <c r="E2383" s="13" t="str">
        <f t="shared" si="150"/>
        <v/>
      </c>
      <c r="F2383" s="13" t="str">
        <f>IF(E2383="","",IFERROR(IF(IF(K2383="","",INDEX(收费标合同信息维护!A:Q,MATCH(D2383,收费标合同信息维护!J:J,0),10))=D2383,"有","无"),"无"))</f>
        <v/>
      </c>
      <c r="G2383" s="13" t="str">
        <f t="shared" si="149"/>
        <v/>
      </c>
      <c r="H2383" s="13" t="str">
        <f t="shared" si="151"/>
        <v/>
      </c>
      <c r="I2383" s="13" t="str">
        <f>IF(G2383="","",IFERROR(IF(IF(K2383="","",INDEX(收费标合同信息维护!A:Q,MATCH(G2383,收费标合同信息维护!M:M,0),13))=G2383,"有","无"),"无"))</f>
        <v/>
      </c>
      <c r="J2383" s="3" t="s">
        <v>4431</v>
      </c>
      <c r="K2383" s="3" t="s">
        <v>11612</v>
      </c>
      <c r="L2383" s="3" t="s">
        <v>6025</v>
      </c>
      <c r="M2383" s="3" t="s">
        <v>6026</v>
      </c>
      <c r="N2383" s="3" t="s">
        <v>6477</v>
      </c>
      <c r="O2383" s="3" t="s">
        <v>6478</v>
      </c>
      <c r="P2383" s="3" t="s">
        <v>6683</v>
      </c>
      <c r="Q2383" s="3" t="s">
        <v>6643</v>
      </c>
      <c r="R2383" s="3" t="s">
        <v>6479</v>
      </c>
      <c r="S2383" s="3" t="s">
        <v>6480</v>
      </c>
      <c r="T2383" s="3" t="s">
        <v>6754</v>
      </c>
      <c r="U2383" s="3" t="s">
        <v>154</v>
      </c>
      <c r="V2383" s="3" t="s">
        <v>154</v>
      </c>
      <c r="W2383" s="3" t="s">
        <v>154</v>
      </c>
      <c r="X2383" s="3" t="s">
        <v>154</v>
      </c>
      <c r="Y2383" s="3" t="s">
        <v>154</v>
      </c>
      <c r="Z2383" s="3" t="s">
        <v>154</v>
      </c>
      <c r="AA2383" s="3" t="s">
        <v>154</v>
      </c>
      <c r="AB2383" s="3" t="s">
        <v>154</v>
      </c>
      <c r="AC2383" s="3" t="s">
        <v>154</v>
      </c>
      <c r="AD2383" s="3" t="s">
        <v>6151</v>
      </c>
      <c r="AE2383" s="3" t="s">
        <v>6151</v>
      </c>
      <c r="AF2383" s="3" t="s">
        <v>154</v>
      </c>
      <c r="AG2383" s="3" t="s">
        <v>154</v>
      </c>
      <c r="AH2383" s="3" t="s">
        <v>6478</v>
      </c>
      <c r="AI2383" s="3" t="s">
        <v>6482</v>
      </c>
      <c r="AJ2383" s="3" t="s">
        <v>6489</v>
      </c>
    </row>
    <row r="2384" spans="1:36" ht="15">
      <c r="A2384" s="10">
        <v>2487</v>
      </c>
      <c r="B2384" t="str">
        <f>IF(K2384="总计","",INDEX(主数据!A:AD,MATCH(J2384,主数据!A:A,0),9))</f>
        <v>华北大区公司</v>
      </c>
      <c r="C2384" t="str">
        <f>IF(K2384="","",INDEX(主数据!A:AD,MATCH(J2384,主数据!A:A,0),11))</f>
        <v>北京二城区</v>
      </c>
      <c r="D2384" t="str">
        <f t="shared" si="148"/>
        <v>BJ144物业服务费定额</v>
      </c>
      <c r="E2384" s="13" t="str">
        <f t="shared" si="150"/>
        <v/>
      </c>
      <c r="F2384" s="13" t="str">
        <f>IF(E2384="","",IFERROR(IF(IF(K2384="","",INDEX(收费标合同信息维护!A:Q,MATCH(D2384,收费标合同信息维护!J:J,0),10))=D2384,"有","无"),"无"))</f>
        <v/>
      </c>
      <c r="G2384" s="13" t="str">
        <f t="shared" si="149"/>
        <v>BJ144物业服务费定额533900.81</v>
      </c>
      <c r="H2384" s="13" t="str">
        <f t="shared" si="151"/>
        <v>533900.81</v>
      </c>
      <c r="I2384" s="13" t="str">
        <f>IF(G2384="","",IFERROR(IF(IF(K2384="","",INDEX(收费标合同信息维护!A:Q,MATCH(G2384,收费标合同信息维护!M:M,0),13))=G2384,"有","无"),"无"))</f>
        <v>无</v>
      </c>
      <c r="J2384" s="3" t="s">
        <v>3137</v>
      </c>
      <c r="K2384" s="3" t="s">
        <v>11615</v>
      </c>
      <c r="L2384" s="3" t="s">
        <v>6025</v>
      </c>
      <c r="M2384" s="3" t="s">
        <v>6026</v>
      </c>
      <c r="N2384" s="3" t="s">
        <v>6477</v>
      </c>
      <c r="O2384" s="3" t="s">
        <v>6478</v>
      </c>
      <c r="P2384" s="3" t="s">
        <v>11616</v>
      </c>
      <c r="Q2384" s="3" t="s">
        <v>6026</v>
      </c>
      <c r="R2384" s="3" t="s">
        <v>6490</v>
      </c>
      <c r="S2384" s="3" t="s">
        <v>6689</v>
      </c>
      <c r="T2384" s="3" t="s">
        <v>6493</v>
      </c>
      <c r="U2384" s="3" t="s">
        <v>154</v>
      </c>
      <c r="V2384" s="3" t="s">
        <v>154</v>
      </c>
      <c r="W2384" s="3" t="s">
        <v>11617</v>
      </c>
      <c r="X2384" s="3" t="s">
        <v>154</v>
      </c>
      <c r="Y2384" s="3" t="s">
        <v>154</v>
      </c>
      <c r="Z2384" s="3" t="s">
        <v>154</v>
      </c>
      <c r="AA2384" s="3" t="s">
        <v>154</v>
      </c>
      <c r="AB2384" s="3" t="s">
        <v>154</v>
      </c>
      <c r="AC2384" s="3" t="s">
        <v>154</v>
      </c>
      <c r="AD2384" s="3" t="s">
        <v>6151</v>
      </c>
      <c r="AE2384" s="3" t="s">
        <v>6151</v>
      </c>
      <c r="AF2384" s="3" t="s">
        <v>154</v>
      </c>
      <c r="AG2384" s="3" t="s">
        <v>154</v>
      </c>
      <c r="AH2384" s="3" t="s">
        <v>6478</v>
      </c>
      <c r="AI2384" s="3" t="s">
        <v>6482</v>
      </c>
      <c r="AJ2384" s="3" t="s">
        <v>6033</v>
      </c>
    </row>
    <row r="2385" spans="1:36" ht="15">
      <c r="A2385" s="10">
        <v>2488</v>
      </c>
      <c r="B2385" t="str">
        <f>IF(K2385="总计","",INDEX(主数据!A:AD,MATCH(J2385,主数据!A:A,0),9))</f>
        <v>华北大区公司</v>
      </c>
      <c r="C2385" t="str">
        <f>IF(K2385="","",INDEX(主数据!A:AD,MATCH(J2385,主数据!A:A,0),11))</f>
        <v>北京二城区</v>
      </c>
      <c r="D2385" t="str">
        <f t="shared" si="148"/>
        <v>BJ145物业服务费定额</v>
      </c>
      <c r="E2385" s="13" t="str">
        <f t="shared" si="150"/>
        <v/>
      </c>
      <c r="F2385" s="13" t="str">
        <f>IF(E2385="","",IFERROR(IF(IF(K2385="","",INDEX(收费标合同信息维护!A:Q,MATCH(D2385,收费标合同信息维护!J:J,0),10))=D2385,"有","无"),"无"))</f>
        <v/>
      </c>
      <c r="G2385" s="13" t="str">
        <f t="shared" si="149"/>
        <v>BJ145物业服务费定额50247.50</v>
      </c>
      <c r="H2385" s="13" t="str">
        <f t="shared" si="151"/>
        <v>50247.50</v>
      </c>
      <c r="I2385" s="13" t="str">
        <f>IF(G2385="","",IFERROR(IF(IF(K2385="","",INDEX(收费标合同信息维护!A:Q,MATCH(G2385,收费标合同信息维护!M:M,0),13))=G2385,"有","无"),"无"))</f>
        <v>无</v>
      </c>
      <c r="J2385" s="3" t="s">
        <v>3141</v>
      </c>
      <c r="K2385" s="3" t="s">
        <v>11618</v>
      </c>
      <c r="L2385" s="3" t="s">
        <v>6025</v>
      </c>
      <c r="M2385" s="3" t="s">
        <v>6026</v>
      </c>
      <c r="N2385" s="3" t="s">
        <v>6477</v>
      </c>
      <c r="O2385" s="3" t="s">
        <v>6478</v>
      </c>
      <c r="P2385" s="3" t="s">
        <v>11619</v>
      </c>
      <c r="Q2385" s="3" t="s">
        <v>6026</v>
      </c>
      <c r="R2385" s="3" t="s">
        <v>6490</v>
      </c>
      <c r="S2385" s="3" t="s">
        <v>6689</v>
      </c>
      <c r="T2385" s="3" t="s">
        <v>6493</v>
      </c>
      <c r="U2385" s="3" t="s">
        <v>154</v>
      </c>
      <c r="V2385" s="3" t="s">
        <v>154</v>
      </c>
      <c r="W2385" s="3" t="s">
        <v>11620</v>
      </c>
      <c r="X2385" s="3" t="s">
        <v>154</v>
      </c>
      <c r="Y2385" s="3" t="s">
        <v>154</v>
      </c>
      <c r="Z2385" s="3" t="s">
        <v>154</v>
      </c>
      <c r="AA2385" s="3" t="s">
        <v>154</v>
      </c>
      <c r="AB2385" s="3" t="s">
        <v>154</v>
      </c>
      <c r="AC2385" s="3" t="s">
        <v>154</v>
      </c>
      <c r="AD2385" s="3" t="s">
        <v>6151</v>
      </c>
      <c r="AE2385" s="3" t="s">
        <v>6151</v>
      </c>
      <c r="AF2385" s="3" t="s">
        <v>154</v>
      </c>
      <c r="AG2385" s="3" t="s">
        <v>154</v>
      </c>
      <c r="AH2385" s="3" t="s">
        <v>6478</v>
      </c>
      <c r="AI2385" s="3" t="s">
        <v>6482</v>
      </c>
      <c r="AJ2385" s="3" t="s">
        <v>6033</v>
      </c>
    </row>
    <row r="2386" spans="1:36" ht="30">
      <c r="A2386" s="10">
        <v>2489</v>
      </c>
      <c r="B2386" t="str">
        <f>IF(K2386="总计","",INDEX(主数据!A:AD,MATCH(J2386,主数据!A:A,0),9))</f>
        <v>华北大区公司</v>
      </c>
      <c r="C2386" t="str">
        <f>IF(K2386="","",INDEX(主数据!A:AD,MATCH(J2386,主数据!A:A,0),11))</f>
        <v>邯郸市诚东物业管理有限公司（合资）</v>
      </c>
      <c r="D2386" t="str">
        <f t="shared" si="148"/>
        <v>BJ156物业服务费直接录入123000.00</v>
      </c>
      <c r="E2386" s="13" t="str">
        <f t="shared" si="150"/>
        <v>123000.00</v>
      </c>
      <c r="F2386" s="13" t="str">
        <f>IF(E2386="","",IFERROR(IF(IF(K2386="","",INDEX(收费标合同信息维护!A:Q,MATCH(D2386,收费标合同信息维护!J:J,0),10))=D2386,"有","无"),"无"))</f>
        <v>无</v>
      </c>
      <c r="G2386" s="13" t="str">
        <f t="shared" si="149"/>
        <v/>
      </c>
      <c r="H2386" s="13" t="str">
        <f t="shared" si="151"/>
        <v/>
      </c>
      <c r="I2386" s="13" t="str">
        <f>IF(G2386="","",IFERROR(IF(IF(K2386="","",INDEX(收费标合同信息维护!A:Q,MATCH(G2386,收费标合同信息维护!M:M,0),13))=G2386,"有","无"),"无"))</f>
        <v/>
      </c>
      <c r="J2386" s="3" t="s">
        <v>3430</v>
      </c>
      <c r="K2386" s="3" t="s">
        <v>11621</v>
      </c>
      <c r="L2386" s="3" t="s">
        <v>6025</v>
      </c>
      <c r="M2386" s="3" t="s">
        <v>6026</v>
      </c>
      <c r="N2386" s="3" t="s">
        <v>6477</v>
      </c>
      <c r="O2386" s="3" t="s">
        <v>6478</v>
      </c>
      <c r="P2386" s="3" t="s">
        <v>11622</v>
      </c>
      <c r="Q2386" s="3" t="s">
        <v>11623</v>
      </c>
      <c r="R2386" s="3" t="s">
        <v>6479</v>
      </c>
      <c r="S2386" s="3" t="s">
        <v>6480</v>
      </c>
      <c r="T2386" s="3" t="s">
        <v>11624</v>
      </c>
      <c r="U2386" s="3" t="s">
        <v>154</v>
      </c>
      <c r="V2386" s="3" t="s">
        <v>11625</v>
      </c>
      <c r="W2386" s="3" t="s">
        <v>154</v>
      </c>
      <c r="X2386" s="3" t="s">
        <v>154</v>
      </c>
      <c r="Y2386" s="3" t="s">
        <v>154</v>
      </c>
      <c r="Z2386" s="3" t="s">
        <v>154</v>
      </c>
      <c r="AA2386" s="3" t="s">
        <v>154</v>
      </c>
      <c r="AB2386" s="3" t="s">
        <v>154</v>
      </c>
      <c r="AC2386" s="3" t="s">
        <v>154</v>
      </c>
      <c r="AD2386" s="3" t="s">
        <v>6151</v>
      </c>
      <c r="AE2386" s="3" t="s">
        <v>6151</v>
      </c>
      <c r="AF2386" s="3" t="s">
        <v>154</v>
      </c>
      <c r="AG2386" s="3" t="s">
        <v>154</v>
      </c>
      <c r="AH2386" s="3" t="s">
        <v>6478</v>
      </c>
      <c r="AI2386" s="3" t="s">
        <v>6482</v>
      </c>
      <c r="AJ2386" s="3" t="s">
        <v>6489</v>
      </c>
    </row>
    <row r="2387" spans="1:36" ht="30">
      <c r="A2387" s="10">
        <v>2490</v>
      </c>
      <c r="B2387" t="str">
        <f>IF(K2387="总计","",INDEX(主数据!A:AD,MATCH(J2387,主数据!A:A,0),9))</f>
        <v>华北大区公司</v>
      </c>
      <c r="C2387" t="str">
        <f>IF(K2387="","",INDEX(主数据!A:AD,MATCH(J2387,主数据!A:A,0),11))</f>
        <v>华为IFM北方区管理处</v>
      </c>
      <c r="D2387" t="str">
        <f t="shared" si="148"/>
        <v>BJ159物业服务费直接录入</v>
      </c>
      <c r="E2387" s="13" t="str">
        <f t="shared" si="150"/>
        <v/>
      </c>
      <c r="F2387" s="13" t="str">
        <f>IF(E2387="","",IFERROR(IF(IF(K2387="","",INDEX(收费标合同信息维护!A:Q,MATCH(D2387,收费标合同信息维护!J:J,0),10))=D2387,"有","无"),"无"))</f>
        <v/>
      </c>
      <c r="G2387" s="13" t="str">
        <f t="shared" si="149"/>
        <v/>
      </c>
      <c r="H2387" s="13" t="str">
        <f t="shared" si="151"/>
        <v/>
      </c>
      <c r="I2387" s="13" t="str">
        <f>IF(G2387="","",IFERROR(IF(IF(K2387="","",INDEX(收费标合同信息维护!A:Q,MATCH(G2387,收费标合同信息维护!M:M,0),13))=G2387,"有","无"),"无"))</f>
        <v/>
      </c>
      <c r="J2387" s="3" t="s">
        <v>3505</v>
      </c>
      <c r="K2387" s="3" t="s">
        <v>11626</v>
      </c>
      <c r="L2387" s="3" t="s">
        <v>6025</v>
      </c>
      <c r="M2387" s="3" t="s">
        <v>6026</v>
      </c>
      <c r="N2387" s="3" t="s">
        <v>6477</v>
      </c>
      <c r="O2387" s="3" t="s">
        <v>6478</v>
      </c>
      <c r="P2387" s="3" t="s">
        <v>11627</v>
      </c>
      <c r="Q2387" s="3" t="s">
        <v>11627</v>
      </c>
      <c r="R2387" s="3" t="s">
        <v>6479</v>
      </c>
      <c r="S2387" s="3" t="s">
        <v>6480</v>
      </c>
      <c r="T2387" s="3" t="s">
        <v>6493</v>
      </c>
      <c r="U2387" s="3" t="s">
        <v>154</v>
      </c>
      <c r="V2387" s="3" t="s">
        <v>154</v>
      </c>
      <c r="W2387" s="3" t="s">
        <v>154</v>
      </c>
      <c r="X2387" s="3" t="s">
        <v>154</v>
      </c>
      <c r="Y2387" s="3" t="s">
        <v>154</v>
      </c>
      <c r="Z2387" s="3" t="s">
        <v>154</v>
      </c>
      <c r="AA2387" s="3" t="s">
        <v>154</v>
      </c>
      <c r="AB2387" s="3" t="s">
        <v>154</v>
      </c>
      <c r="AC2387" s="3" t="s">
        <v>154</v>
      </c>
      <c r="AD2387" s="3" t="s">
        <v>6151</v>
      </c>
      <c r="AE2387" s="3" t="s">
        <v>6151</v>
      </c>
      <c r="AF2387" s="3" t="s">
        <v>154</v>
      </c>
      <c r="AG2387" s="3" t="s">
        <v>154</v>
      </c>
      <c r="AH2387" s="3" t="s">
        <v>6478</v>
      </c>
      <c r="AI2387" s="3" t="s">
        <v>6482</v>
      </c>
      <c r="AJ2387" s="3" t="s">
        <v>6489</v>
      </c>
    </row>
    <row r="2388" spans="1:36" ht="30">
      <c r="A2388" s="10">
        <v>2491</v>
      </c>
      <c r="B2388" t="str">
        <f>IF(K2388="总计","",INDEX(主数据!A:AD,MATCH(J2388,主数据!A:A,0),9))</f>
        <v>华北大区公司</v>
      </c>
      <c r="C2388" t="str">
        <f>IF(K2388="","",INDEX(主数据!A:AD,MATCH(J2388,主数据!A:A,0),11))</f>
        <v>北京四城区</v>
      </c>
      <c r="D2388" t="str">
        <f t="shared" si="148"/>
        <v>BJ173物业服务费直接录入</v>
      </c>
      <c r="E2388" s="13" t="str">
        <f t="shared" si="150"/>
        <v/>
      </c>
      <c r="F2388" s="13" t="str">
        <f>IF(E2388="","",IFERROR(IF(IF(K2388="","",INDEX(收费标合同信息维护!A:Q,MATCH(D2388,收费标合同信息维护!J:J,0),10))=D2388,"有","无"),"无"))</f>
        <v/>
      </c>
      <c r="G2388" s="13" t="str">
        <f t="shared" si="149"/>
        <v/>
      </c>
      <c r="H2388" s="13" t="str">
        <f t="shared" si="151"/>
        <v/>
      </c>
      <c r="I2388" s="13" t="str">
        <f>IF(G2388="","",IFERROR(IF(IF(K2388="","",INDEX(收费标合同信息维护!A:Q,MATCH(G2388,收费标合同信息维护!M:M,0),13))=G2388,"有","无"),"无"))</f>
        <v/>
      </c>
      <c r="J2388" s="3" t="s">
        <v>3737</v>
      </c>
      <c r="K2388" s="3" t="s">
        <v>11628</v>
      </c>
      <c r="L2388" s="3" t="s">
        <v>6025</v>
      </c>
      <c r="M2388" s="3" t="s">
        <v>6026</v>
      </c>
      <c r="N2388" s="3" t="s">
        <v>6477</v>
      </c>
      <c r="O2388" s="3" t="s">
        <v>6478</v>
      </c>
      <c r="P2388" s="3" t="s">
        <v>11629</v>
      </c>
      <c r="Q2388" s="3" t="s">
        <v>6026</v>
      </c>
      <c r="R2388" s="3" t="s">
        <v>6479</v>
      </c>
      <c r="S2388" s="3" t="s">
        <v>6480</v>
      </c>
      <c r="T2388" s="3" t="s">
        <v>7029</v>
      </c>
      <c r="U2388" s="3" t="s">
        <v>7021</v>
      </c>
      <c r="V2388" s="3" t="s">
        <v>154</v>
      </c>
      <c r="W2388" s="3" t="s">
        <v>154</v>
      </c>
      <c r="X2388" s="3" t="s">
        <v>154</v>
      </c>
      <c r="Y2388" s="3" t="s">
        <v>154</v>
      </c>
      <c r="Z2388" s="3" t="s">
        <v>154</v>
      </c>
      <c r="AA2388" s="3" t="s">
        <v>154</v>
      </c>
      <c r="AB2388" s="3" t="s">
        <v>154</v>
      </c>
      <c r="AC2388" s="3" t="s">
        <v>154</v>
      </c>
      <c r="AD2388" s="3" t="s">
        <v>6151</v>
      </c>
      <c r="AE2388" s="3" t="s">
        <v>6151</v>
      </c>
      <c r="AF2388" s="3" t="s">
        <v>154</v>
      </c>
      <c r="AG2388" s="3" t="s">
        <v>154</v>
      </c>
      <c r="AH2388" s="3" t="s">
        <v>6478</v>
      </c>
      <c r="AI2388" s="3" t="s">
        <v>6482</v>
      </c>
      <c r="AJ2388" s="3" t="s">
        <v>6032</v>
      </c>
    </row>
    <row r="2389" spans="1:36" ht="30">
      <c r="A2389" s="10">
        <v>2492</v>
      </c>
      <c r="B2389" t="str">
        <f>IF(K2389="总计","",INDEX(主数据!A:AD,MATCH(J2389,主数据!A:A,0),9))</f>
        <v>华北大区公司</v>
      </c>
      <c r="C2389">
        <f>IF(K2389="","",INDEX(主数据!A:AD,MATCH(J2389,主数据!A:A,0),11))</f>
        <v>0</v>
      </c>
      <c r="D2389" t="str">
        <f t="shared" si="148"/>
        <v>BJ66物业服务费直接录入</v>
      </c>
      <c r="E2389" s="13" t="str">
        <f t="shared" si="150"/>
        <v/>
      </c>
      <c r="F2389" s="13" t="str">
        <f>IF(E2389="","",IFERROR(IF(IF(K2389="","",INDEX(收费标合同信息维护!A:Q,MATCH(D2389,收费标合同信息维护!J:J,0),10))=D2389,"有","无"),"无"))</f>
        <v/>
      </c>
      <c r="G2389" s="13" t="str">
        <f t="shared" si="149"/>
        <v/>
      </c>
      <c r="H2389" s="13" t="str">
        <f t="shared" si="151"/>
        <v/>
      </c>
      <c r="I2389" s="13" t="str">
        <f>IF(G2389="","",IFERROR(IF(IF(K2389="","",INDEX(收费标合同信息维护!A:Q,MATCH(G2389,收费标合同信息维护!M:M,0),13))=G2389,"有","无"),"无"))</f>
        <v/>
      </c>
      <c r="J2389" s="3" t="s">
        <v>2423</v>
      </c>
      <c r="K2389" s="3" t="s">
        <v>6322</v>
      </c>
      <c r="L2389" s="3" t="s">
        <v>6025</v>
      </c>
      <c r="M2389" s="3" t="s">
        <v>6026</v>
      </c>
      <c r="N2389" s="3" t="s">
        <v>6477</v>
      </c>
      <c r="O2389" s="3" t="s">
        <v>6478</v>
      </c>
      <c r="P2389" s="3" t="s">
        <v>11630</v>
      </c>
      <c r="Q2389" s="3" t="s">
        <v>9568</v>
      </c>
      <c r="R2389" s="3" t="s">
        <v>6479</v>
      </c>
      <c r="S2389" s="3" t="s">
        <v>6480</v>
      </c>
      <c r="T2389" s="3" t="s">
        <v>10376</v>
      </c>
      <c r="U2389" s="3" t="s">
        <v>11631</v>
      </c>
      <c r="V2389" s="3" t="s">
        <v>154</v>
      </c>
      <c r="W2389" s="3" t="s">
        <v>154</v>
      </c>
      <c r="X2389" s="3" t="s">
        <v>154</v>
      </c>
      <c r="Y2389" s="3" t="s">
        <v>154</v>
      </c>
      <c r="Z2389" s="3" t="s">
        <v>154</v>
      </c>
      <c r="AA2389" s="3" t="s">
        <v>154</v>
      </c>
      <c r="AB2389" s="3" t="s">
        <v>154</v>
      </c>
      <c r="AC2389" s="3" t="s">
        <v>154</v>
      </c>
      <c r="AD2389" s="3" t="s">
        <v>6151</v>
      </c>
      <c r="AE2389" s="3" t="s">
        <v>6151</v>
      </c>
      <c r="AF2389" s="3" t="s">
        <v>154</v>
      </c>
      <c r="AG2389" s="3" t="s">
        <v>154</v>
      </c>
      <c r="AH2389" s="3" t="s">
        <v>6478</v>
      </c>
      <c r="AI2389" s="3" t="s">
        <v>6482</v>
      </c>
      <c r="AJ2389" s="3" t="s">
        <v>6489</v>
      </c>
    </row>
    <row r="2390" spans="1:36" ht="15">
      <c r="A2390" s="10">
        <v>2493</v>
      </c>
      <c r="B2390" t="str">
        <f>IF(K2390="总计","",INDEX(主数据!A:AD,MATCH(J2390,主数据!A:A,0),9))</f>
        <v>华北大区公司</v>
      </c>
      <c r="C2390" t="str">
        <f>IF(K2390="","",INDEX(主数据!A:AD,MATCH(J2390,主数据!A:A,0),11))</f>
        <v>北京五城区</v>
      </c>
      <c r="D2390" t="str">
        <f t="shared" si="148"/>
        <v>BJ67物业服务费直接录入</v>
      </c>
      <c r="E2390" s="13" t="str">
        <f t="shared" si="150"/>
        <v/>
      </c>
      <c r="F2390" s="13" t="str">
        <f>IF(E2390="","",IFERROR(IF(IF(K2390="","",INDEX(收费标合同信息维护!A:Q,MATCH(D2390,收费标合同信息维护!J:J,0),10))=D2390,"有","无"),"无"))</f>
        <v/>
      </c>
      <c r="G2390" s="13" t="str">
        <f t="shared" si="149"/>
        <v>BJ67物业服务费直接录入22800.00</v>
      </c>
      <c r="H2390" s="13" t="str">
        <f t="shared" si="151"/>
        <v>22800.00</v>
      </c>
      <c r="I2390" s="13" t="str">
        <f>IF(G2390="","",IFERROR(IF(IF(K2390="","",INDEX(收费标合同信息维护!A:Q,MATCH(G2390,收费标合同信息维护!M:M,0),13))=G2390,"有","无"),"无"))</f>
        <v>无</v>
      </c>
      <c r="J2390" s="3" t="s">
        <v>2703</v>
      </c>
      <c r="K2390" s="3" t="s">
        <v>6323</v>
      </c>
      <c r="L2390" s="3" t="s">
        <v>6025</v>
      </c>
      <c r="M2390" s="3" t="s">
        <v>6026</v>
      </c>
      <c r="N2390" s="3" t="s">
        <v>6477</v>
      </c>
      <c r="O2390" s="3" t="s">
        <v>6478</v>
      </c>
      <c r="P2390" s="3" t="s">
        <v>1</v>
      </c>
      <c r="Q2390" s="3" t="s">
        <v>11632</v>
      </c>
      <c r="R2390" s="3" t="s">
        <v>6479</v>
      </c>
      <c r="S2390" s="3" t="s">
        <v>6480</v>
      </c>
      <c r="T2390" s="3" t="s">
        <v>6751</v>
      </c>
      <c r="U2390" s="3" t="s">
        <v>154</v>
      </c>
      <c r="V2390" s="3" t="s">
        <v>154</v>
      </c>
      <c r="W2390" s="3" t="s">
        <v>11633</v>
      </c>
      <c r="X2390" s="3" t="s">
        <v>154</v>
      </c>
      <c r="Y2390" s="3" t="s">
        <v>154</v>
      </c>
      <c r="Z2390" s="3" t="s">
        <v>154</v>
      </c>
      <c r="AA2390" s="3" t="s">
        <v>154</v>
      </c>
      <c r="AB2390" s="3" t="s">
        <v>154</v>
      </c>
      <c r="AC2390" s="3" t="s">
        <v>154</v>
      </c>
      <c r="AD2390" s="3" t="s">
        <v>6151</v>
      </c>
      <c r="AE2390" s="3" t="s">
        <v>6151</v>
      </c>
      <c r="AF2390" s="3" t="s">
        <v>154</v>
      </c>
      <c r="AG2390" s="3" t="s">
        <v>154</v>
      </c>
      <c r="AH2390" s="3" t="s">
        <v>6478</v>
      </c>
      <c r="AI2390" s="3" t="s">
        <v>6482</v>
      </c>
      <c r="AJ2390" s="3" t="s">
        <v>6489</v>
      </c>
    </row>
    <row r="2391" spans="1:36" ht="15">
      <c r="A2391" s="10">
        <v>2494</v>
      </c>
      <c r="B2391" t="str">
        <f>IF(K2391="总计","",INDEX(主数据!A:AD,MATCH(J2391,主数据!A:A,0),9))</f>
        <v>华北大区公司</v>
      </c>
      <c r="C2391" t="str">
        <f>IF(K2391="","",INDEX(主数据!A:AD,MATCH(J2391,主数据!A:A,0),11))</f>
        <v>北京五城区</v>
      </c>
      <c r="D2391" t="str">
        <f t="shared" si="148"/>
        <v>BJ67销售中心物业费定额</v>
      </c>
      <c r="E2391" s="13" t="str">
        <f t="shared" si="150"/>
        <v/>
      </c>
      <c r="F2391" s="13" t="str">
        <f>IF(E2391="","",IFERROR(IF(IF(K2391="","",INDEX(收费标合同信息维护!A:Q,MATCH(D2391,收费标合同信息维护!J:J,0),10))=D2391,"有","无"),"无"))</f>
        <v/>
      </c>
      <c r="G2391" s="13" t="str">
        <f t="shared" si="149"/>
        <v>BJ67销售中心物业费定额22800.00</v>
      </c>
      <c r="H2391" s="13" t="str">
        <f t="shared" si="151"/>
        <v>22800.00</v>
      </c>
      <c r="I2391" s="13" t="str">
        <f>IF(G2391="","",IFERROR(IF(IF(K2391="","",INDEX(收费标合同信息维护!A:Q,MATCH(G2391,收费标合同信息维护!M:M,0),13))=G2391,"有","无"),"无"))</f>
        <v>无</v>
      </c>
      <c r="J2391" s="3" t="s">
        <v>2703</v>
      </c>
      <c r="K2391" s="3" t="s">
        <v>6323</v>
      </c>
      <c r="L2391" s="3" t="s">
        <v>6638</v>
      </c>
      <c r="M2391" s="3" t="s">
        <v>6639</v>
      </c>
      <c r="N2391" s="3" t="s">
        <v>6477</v>
      </c>
      <c r="O2391" s="3" t="s">
        <v>6478</v>
      </c>
      <c r="P2391" s="3" t="s">
        <v>2</v>
      </c>
      <c r="Q2391" s="3" t="s">
        <v>6639</v>
      </c>
      <c r="R2391" s="3" t="s">
        <v>6490</v>
      </c>
      <c r="S2391" s="3" t="s">
        <v>6491</v>
      </c>
      <c r="T2391" s="3" t="s">
        <v>6506</v>
      </c>
      <c r="U2391" s="3" t="s">
        <v>154</v>
      </c>
      <c r="V2391" s="3" t="s">
        <v>154</v>
      </c>
      <c r="W2391" s="3" t="s">
        <v>11633</v>
      </c>
      <c r="X2391" s="3" t="s">
        <v>154</v>
      </c>
      <c r="Y2391" s="3" t="s">
        <v>154</v>
      </c>
      <c r="Z2391" s="3" t="s">
        <v>154</v>
      </c>
      <c r="AA2391" s="3" t="s">
        <v>154</v>
      </c>
      <c r="AB2391" s="3" t="s">
        <v>154</v>
      </c>
      <c r="AC2391" s="3" t="s">
        <v>154</v>
      </c>
      <c r="AD2391" s="3" t="s">
        <v>6151</v>
      </c>
      <c r="AE2391" s="3" t="s">
        <v>6151</v>
      </c>
      <c r="AF2391" s="3" t="s">
        <v>154</v>
      </c>
      <c r="AG2391" s="3" t="s">
        <v>154</v>
      </c>
      <c r="AH2391" s="3" t="s">
        <v>6478</v>
      </c>
      <c r="AI2391" s="3" t="s">
        <v>6482</v>
      </c>
      <c r="AJ2391" s="3" t="s">
        <v>6033</v>
      </c>
    </row>
    <row r="2392" spans="1:36" ht="30">
      <c r="A2392" s="10">
        <v>2495</v>
      </c>
      <c r="B2392" t="str">
        <f>IF(K2392="总计","",INDEX(主数据!A:AD,MATCH(J2392,主数据!A:A,0),9))</f>
        <v>华北大区公司</v>
      </c>
      <c r="C2392" t="str">
        <f>IF(K2392="","",INDEX(主数据!A:AD,MATCH(J2392,主数据!A:A,0),11))</f>
        <v>唐山城区</v>
      </c>
      <c r="D2392" t="str">
        <f t="shared" si="148"/>
        <v>BJ88物业服务费定额</v>
      </c>
      <c r="E2392" s="13" t="str">
        <f t="shared" si="150"/>
        <v/>
      </c>
      <c r="F2392" s="13" t="str">
        <f>IF(E2392="","",IFERROR(IF(IF(K2392="","",INDEX(收费标合同信息维护!A:Q,MATCH(D2392,收费标合同信息维护!J:J,0),10))=D2392,"有","无"),"无"))</f>
        <v/>
      </c>
      <c r="G2392" s="13" t="str">
        <f t="shared" si="149"/>
        <v>BJ88物业服务费定额209310.00</v>
      </c>
      <c r="H2392" s="13" t="str">
        <f t="shared" si="151"/>
        <v>209310.00</v>
      </c>
      <c r="I2392" s="13" t="str">
        <f>IF(G2392="","",IFERROR(IF(IF(K2392="","",INDEX(收费标合同信息维护!A:Q,MATCH(G2392,收费标合同信息维护!M:M,0),13))=G2392,"有","无"),"无"))</f>
        <v>无</v>
      </c>
      <c r="J2392" s="3" t="s">
        <v>4268</v>
      </c>
      <c r="K2392" s="3" t="s">
        <v>11634</v>
      </c>
      <c r="L2392" s="3" t="s">
        <v>6025</v>
      </c>
      <c r="M2392" s="3" t="s">
        <v>6026</v>
      </c>
      <c r="N2392" s="3" t="s">
        <v>6477</v>
      </c>
      <c r="O2392" s="3" t="s">
        <v>6478</v>
      </c>
      <c r="P2392" s="3" t="s">
        <v>11635</v>
      </c>
      <c r="Q2392" s="3" t="s">
        <v>7806</v>
      </c>
      <c r="R2392" s="3" t="s">
        <v>6490</v>
      </c>
      <c r="S2392" s="3" t="s">
        <v>6491</v>
      </c>
      <c r="T2392" s="3" t="s">
        <v>7189</v>
      </c>
      <c r="U2392" s="3" t="s">
        <v>154</v>
      </c>
      <c r="V2392" s="3" t="s">
        <v>154</v>
      </c>
      <c r="W2392" s="3" t="s">
        <v>11636</v>
      </c>
      <c r="X2392" s="3" t="s">
        <v>154</v>
      </c>
      <c r="Y2392" s="3" t="s">
        <v>154</v>
      </c>
      <c r="Z2392" s="3" t="s">
        <v>154</v>
      </c>
      <c r="AA2392" s="3" t="s">
        <v>154</v>
      </c>
      <c r="AB2392" s="3" t="s">
        <v>154</v>
      </c>
      <c r="AC2392" s="3" t="s">
        <v>154</v>
      </c>
      <c r="AD2392" s="3" t="s">
        <v>6151</v>
      </c>
      <c r="AE2392" s="3" t="s">
        <v>6151</v>
      </c>
      <c r="AF2392" s="3" t="s">
        <v>154</v>
      </c>
      <c r="AG2392" s="3" t="s">
        <v>154</v>
      </c>
      <c r="AH2392" s="3" t="s">
        <v>6478</v>
      </c>
      <c r="AI2392" s="3" t="s">
        <v>6482</v>
      </c>
      <c r="AJ2392" s="3" t="s">
        <v>6033</v>
      </c>
    </row>
    <row r="2393" spans="1:36" ht="30">
      <c r="A2393" s="10">
        <v>2496</v>
      </c>
      <c r="B2393" t="str">
        <f>IF(K2393="总计","",INDEX(主数据!A:AD,MATCH(J2393,主数据!A:A,0),9))</f>
        <v>环渤海大区公司</v>
      </c>
      <c r="C2393" t="str">
        <f>IF(K2393="","",INDEX(主数据!A:AD,MATCH(J2393,主数据!A:A,0),11))</f>
        <v>天津西区</v>
      </c>
      <c r="D2393" t="str">
        <f t="shared" si="148"/>
        <v>TJ28物业服务费定额</v>
      </c>
      <c r="E2393" s="13" t="str">
        <f t="shared" si="150"/>
        <v/>
      </c>
      <c r="F2393" s="13" t="str">
        <f>IF(E2393="","",IFERROR(IF(IF(K2393="","",INDEX(收费标合同信息维护!A:Q,MATCH(D2393,收费标合同信息维护!J:J,0),10))=D2393,"有","无"),"无"))</f>
        <v/>
      </c>
      <c r="G2393" s="13" t="str">
        <f t="shared" si="149"/>
        <v>TJ28物业服务费定额30979.36</v>
      </c>
      <c r="H2393" s="13" t="str">
        <f t="shared" si="151"/>
        <v>30979.36</v>
      </c>
      <c r="I2393" s="13" t="str">
        <f>IF(G2393="","",IFERROR(IF(IF(K2393="","",INDEX(收费标合同信息维护!A:Q,MATCH(G2393,收费标合同信息维护!M:M,0),13))=G2393,"有","无"),"无"))</f>
        <v>无</v>
      </c>
      <c r="J2393" s="3" t="s">
        <v>3106</v>
      </c>
      <c r="K2393" s="3" t="s">
        <v>11637</v>
      </c>
      <c r="L2393" s="3" t="s">
        <v>6025</v>
      </c>
      <c r="M2393" s="3" t="s">
        <v>6026</v>
      </c>
      <c r="N2393" s="3" t="s">
        <v>6477</v>
      </c>
      <c r="O2393" s="3" t="s">
        <v>6478</v>
      </c>
      <c r="P2393" s="3" t="s">
        <v>11638</v>
      </c>
      <c r="Q2393" s="3" t="s">
        <v>6685</v>
      </c>
      <c r="R2393" s="3" t="s">
        <v>6490</v>
      </c>
      <c r="S2393" s="3" t="s">
        <v>6491</v>
      </c>
      <c r="T2393" s="3" t="s">
        <v>6493</v>
      </c>
      <c r="U2393" s="3" t="s">
        <v>154</v>
      </c>
      <c r="V2393" s="3" t="s">
        <v>154</v>
      </c>
      <c r="W2393" s="3" t="s">
        <v>11639</v>
      </c>
      <c r="X2393" s="3" t="s">
        <v>154</v>
      </c>
      <c r="Y2393" s="3" t="s">
        <v>154</v>
      </c>
      <c r="Z2393" s="3" t="s">
        <v>154</v>
      </c>
      <c r="AA2393" s="3" t="s">
        <v>154</v>
      </c>
      <c r="AB2393" s="3" t="s">
        <v>154</v>
      </c>
      <c r="AC2393" s="3" t="s">
        <v>154</v>
      </c>
      <c r="AD2393" s="3" t="s">
        <v>6151</v>
      </c>
      <c r="AE2393" s="3" t="s">
        <v>6151</v>
      </c>
      <c r="AF2393" s="3" t="s">
        <v>154</v>
      </c>
      <c r="AG2393" s="3" t="s">
        <v>154</v>
      </c>
      <c r="AH2393" s="3" t="s">
        <v>6478</v>
      </c>
      <c r="AI2393" s="3" t="s">
        <v>6482</v>
      </c>
      <c r="AJ2393" s="3" t="s">
        <v>6489</v>
      </c>
    </row>
    <row r="2394" spans="1:36" ht="15">
      <c r="A2394" s="10">
        <v>2497</v>
      </c>
      <c r="B2394" t="str">
        <f>IF(K2394="总计","",INDEX(主数据!A:AD,MATCH(J2394,主数据!A:A,0),9))</f>
        <v>环渤海大区公司</v>
      </c>
      <c r="C2394" t="str">
        <f>IF(K2394="","",INDEX(主数据!A:AD,MATCH(J2394,主数据!A:A,0),11))</f>
        <v>天津东区</v>
      </c>
      <c r="D2394" t="str">
        <f t="shared" si="148"/>
        <v>TJ84物业服务费直接录入</v>
      </c>
      <c r="E2394" s="13" t="str">
        <f t="shared" si="150"/>
        <v/>
      </c>
      <c r="F2394" s="13" t="str">
        <f>IF(E2394="","",IFERROR(IF(IF(K2394="","",INDEX(收费标合同信息维护!A:Q,MATCH(D2394,收费标合同信息维护!J:J,0),10))=D2394,"有","无"),"无"))</f>
        <v/>
      </c>
      <c r="G2394" s="13" t="str">
        <f t="shared" si="149"/>
        <v/>
      </c>
      <c r="H2394" s="13" t="str">
        <f t="shared" si="151"/>
        <v/>
      </c>
      <c r="I2394" s="13" t="str">
        <f>IF(G2394="","",IFERROR(IF(IF(K2394="","",INDEX(收费标合同信息维护!A:Q,MATCH(G2394,收费标合同信息维护!M:M,0),13))=G2394,"有","无"),"无"))</f>
        <v/>
      </c>
      <c r="J2394" s="3" t="s">
        <v>3722</v>
      </c>
      <c r="K2394" s="3" t="s">
        <v>11640</v>
      </c>
      <c r="L2394" s="3" t="s">
        <v>6025</v>
      </c>
      <c r="M2394" s="3" t="s">
        <v>6026</v>
      </c>
      <c r="N2394" s="3" t="s">
        <v>6477</v>
      </c>
      <c r="O2394" s="3" t="s">
        <v>6478</v>
      </c>
      <c r="P2394" s="3" t="s">
        <v>6033</v>
      </c>
      <c r="Q2394" s="3" t="s">
        <v>6026</v>
      </c>
      <c r="R2394" s="3" t="s">
        <v>6479</v>
      </c>
      <c r="S2394" s="3" t="s">
        <v>6480</v>
      </c>
      <c r="T2394" s="3" t="s">
        <v>6493</v>
      </c>
      <c r="U2394" s="3" t="s">
        <v>154</v>
      </c>
      <c r="V2394" s="3" t="s">
        <v>154</v>
      </c>
      <c r="W2394" s="3" t="s">
        <v>154</v>
      </c>
      <c r="X2394" s="3" t="s">
        <v>154</v>
      </c>
      <c r="Y2394" s="3" t="s">
        <v>154</v>
      </c>
      <c r="Z2394" s="3" t="s">
        <v>154</v>
      </c>
      <c r="AA2394" s="3" t="s">
        <v>154</v>
      </c>
      <c r="AB2394" s="3" t="s">
        <v>154</v>
      </c>
      <c r="AC2394" s="3" t="s">
        <v>154</v>
      </c>
      <c r="AD2394" s="3" t="s">
        <v>6151</v>
      </c>
      <c r="AE2394" s="3" t="s">
        <v>6151</v>
      </c>
      <c r="AF2394" s="3" t="s">
        <v>154</v>
      </c>
      <c r="AG2394" s="3" t="s">
        <v>154</v>
      </c>
      <c r="AH2394" s="3" t="s">
        <v>6478</v>
      </c>
      <c r="AI2394" s="3" t="s">
        <v>6482</v>
      </c>
      <c r="AJ2394" s="3" t="s">
        <v>6489</v>
      </c>
    </row>
    <row r="2395" spans="1:36" ht="30">
      <c r="A2395" s="10">
        <v>2498</v>
      </c>
      <c r="B2395" t="str">
        <f>IF(K2395="总计","",INDEX(主数据!A:AD,MATCH(J2395,主数据!A:A,0),9))</f>
        <v>华东大区公司</v>
      </c>
      <c r="C2395" t="str">
        <f>IF(K2395="","",INDEX(主数据!A:AD,MATCH(J2395,主数据!A:A,0),11))</f>
        <v>浙江城区</v>
      </c>
      <c r="D2395" t="str">
        <f t="shared" si="148"/>
        <v>SH13物业服务费标准方式2.73</v>
      </c>
      <c r="E2395" s="13" t="str">
        <f t="shared" si="150"/>
        <v>2.73</v>
      </c>
      <c r="F2395" s="13" t="str">
        <f>IF(E2395="","",IFERROR(IF(IF(K2395="","",INDEX(收费标合同信息维护!A:Q,MATCH(D2395,收费标合同信息维护!J:J,0),10))=D2395,"有","无"),"无"))</f>
        <v>无</v>
      </c>
      <c r="G2395" s="13" t="str">
        <f t="shared" si="149"/>
        <v/>
      </c>
      <c r="H2395" s="13" t="str">
        <f t="shared" si="151"/>
        <v/>
      </c>
      <c r="I2395" s="13" t="str">
        <f>IF(G2395="","",IFERROR(IF(IF(K2395="","",INDEX(收费标合同信息维护!A:Q,MATCH(G2395,收费标合同信息维护!M:M,0),13))=G2395,"有","无"),"无"))</f>
        <v/>
      </c>
      <c r="J2395" s="3" t="s">
        <v>2218</v>
      </c>
      <c r="K2395" s="3" t="s">
        <v>11641</v>
      </c>
      <c r="L2395" s="3" t="s">
        <v>6025</v>
      </c>
      <c r="M2395" s="3" t="s">
        <v>6026</v>
      </c>
      <c r="N2395" s="3" t="s">
        <v>6477</v>
      </c>
      <c r="O2395" s="3" t="s">
        <v>6478</v>
      </c>
      <c r="P2395" s="3" t="s">
        <v>6721</v>
      </c>
      <c r="Q2395" s="3" t="s">
        <v>11642</v>
      </c>
      <c r="R2395" s="3" t="s">
        <v>6484</v>
      </c>
      <c r="S2395" s="3" t="s">
        <v>6491</v>
      </c>
      <c r="T2395" s="3" t="s">
        <v>7319</v>
      </c>
      <c r="U2395" s="3" t="s">
        <v>7423</v>
      </c>
      <c r="V2395" s="3" t="s">
        <v>11643</v>
      </c>
      <c r="W2395" s="3" t="s">
        <v>154</v>
      </c>
      <c r="X2395" s="3" t="s">
        <v>154</v>
      </c>
      <c r="Y2395" s="3" t="s">
        <v>154</v>
      </c>
      <c r="Z2395" s="3" t="s">
        <v>154</v>
      </c>
      <c r="AA2395" s="3" t="s">
        <v>154</v>
      </c>
      <c r="AB2395" s="3" t="s">
        <v>154</v>
      </c>
      <c r="AC2395" s="3" t="s">
        <v>154</v>
      </c>
      <c r="AD2395" s="3" t="s">
        <v>6151</v>
      </c>
      <c r="AE2395" s="3" t="s">
        <v>6151</v>
      </c>
      <c r="AF2395" s="3" t="s">
        <v>6040</v>
      </c>
      <c r="AG2395" s="3" t="s">
        <v>154</v>
      </c>
      <c r="AH2395" s="3" t="s">
        <v>6478</v>
      </c>
      <c r="AI2395" s="3" t="s">
        <v>6482</v>
      </c>
      <c r="AJ2395" s="3" t="s">
        <v>6489</v>
      </c>
    </row>
    <row r="2396" spans="1:36" ht="30">
      <c r="A2396" s="10">
        <v>2499</v>
      </c>
      <c r="B2396" t="str">
        <f>IF(K2396="总计","",INDEX(主数据!A:AD,MATCH(J2396,主数据!A:A,0),9))</f>
        <v>华东大区公司</v>
      </c>
      <c r="C2396" t="str">
        <f>IF(K2396="","",INDEX(主数据!A:AD,MATCH(J2396,主数据!A:A,0),11))</f>
        <v>浙江城区</v>
      </c>
      <c r="D2396" t="str">
        <f t="shared" si="148"/>
        <v>SH13物业服务费标准方式1.37</v>
      </c>
      <c r="E2396" s="13" t="str">
        <f t="shared" si="150"/>
        <v>1.37</v>
      </c>
      <c r="F2396" s="13" t="str">
        <f>IF(E2396="","",IFERROR(IF(IF(K2396="","",INDEX(收费标合同信息维护!A:Q,MATCH(D2396,收费标合同信息维护!J:J,0),10))=D2396,"有","无"),"无"))</f>
        <v>无</v>
      </c>
      <c r="G2396" s="13" t="str">
        <f t="shared" si="149"/>
        <v/>
      </c>
      <c r="H2396" s="13" t="str">
        <f t="shared" si="151"/>
        <v/>
      </c>
      <c r="I2396" s="13" t="str">
        <f>IF(G2396="","",IFERROR(IF(IF(K2396="","",INDEX(收费标合同信息维护!A:Q,MATCH(G2396,收费标合同信息维护!M:M,0),13))=G2396,"有","无"),"无"))</f>
        <v/>
      </c>
      <c r="J2396" s="3" t="s">
        <v>2218</v>
      </c>
      <c r="K2396" s="3" t="s">
        <v>11641</v>
      </c>
      <c r="L2396" s="3" t="s">
        <v>6025</v>
      </c>
      <c r="M2396" s="3" t="s">
        <v>6026</v>
      </c>
      <c r="N2396" s="3" t="s">
        <v>6477</v>
      </c>
      <c r="O2396" s="3" t="s">
        <v>6478</v>
      </c>
      <c r="P2396" s="3" t="s">
        <v>6683</v>
      </c>
      <c r="Q2396" s="3" t="s">
        <v>11644</v>
      </c>
      <c r="R2396" s="3" t="s">
        <v>6484</v>
      </c>
      <c r="S2396" s="3" t="s">
        <v>6491</v>
      </c>
      <c r="T2396" s="3" t="s">
        <v>7319</v>
      </c>
      <c r="U2396" s="3" t="s">
        <v>7423</v>
      </c>
      <c r="V2396" s="3" t="s">
        <v>11645</v>
      </c>
      <c r="W2396" s="3" t="s">
        <v>154</v>
      </c>
      <c r="X2396" s="3" t="s">
        <v>154</v>
      </c>
      <c r="Y2396" s="3" t="s">
        <v>154</v>
      </c>
      <c r="Z2396" s="3" t="s">
        <v>154</v>
      </c>
      <c r="AA2396" s="3" t="s">
        <v>154</v>
      </c>
      <c r="AB2396" s="3" t="s">
        <v>154</v>
      </c>
      <c r="AC2396" s="3" t="s">
        <v>154</v>
      </c>
      <c r="AD2396" s="3" t="s">
        <v>6151</v>
      </c>
      <c r="AE2396" s="3" t="s">
        <v>6151</v>
      </c>
      <c r="AF2396" s="3" t="s">
        <v>6040</v>
      </c>
      <c r="AG2396" s="3" t="s">
        <v>154</v>
      </c>
      <c r="AH2396" s="3" t="s">
        <v>6478</v>
      </c>
      <c r="AI2396" s="3" t="s">
        <v>6482</v>
      </c>
      <c r="AJ2396" s="3" t="s">
        <v>6489</v>
      </c>
    </row>
    <row r="2397" spans="1:36" ht="15">
      <c r="A2397" s="10">
        <v>2500</v>
      </c>
      <c r="B2397" t="str">
        <f>IF(K2397="总计","",INDEX(主数据!A:AD,MATCH(J2397,主数据!A:A,0),9))</f>
        <v>华东大区公司</v>
      </c>
      <c r="C2397" t="str">
        <f>IF(K2397="","",INDEX(主数据!A:AD,MATCH(J2397,主数据!A:A,0),11))</f>
        <v>浙江城区</v>
      </c>
      <c r="D2397" t="str">
        <f t="shared" si="148"/>
        <v>SH13物业服务费标准方式3.90</v>
      </c>
      <c r="E2397" s="13" t="str">
        <f t="shared" si="150"/>
        <v>3.90</v>
      </c>
      <c r="F2397" s="13" t="str">
        <f>IF(E2397="","",IFERROR(IF(IF(K2397="","",INDEX(收费标合同信息维护!A:Q,MATCH(D2397,收费标合同信息维护!J:J,0),10))=D2397,"有","无"),"无"))</f>
        <v>无</v>
      </c>
      <c r="G2397" s="13" t="str">
        <f t="shared" si="149"/>
        <v/>
      </c>
      <c r="H2397" s="13" t="str">
        <f t="shared" si="151"/>
        <v/>
      </c>
      <c r="I2397" s="13" t="str">
        <f>IF(G2397="","",IFERROR(IF(IF(K2397="","",INDEX(收费标合同信息维护!A:Q,MATCH(G2397,收费标合同信息维护!M:M,0),13))=G2397,"有","无"),"无"))</f>
        <v/>
      </c>
      <c r="J2397" s="3" t="s">
        <v>2218</v>
      </c>
      <c r="K2397" s="3" t="s">
        <v>11641</v>
      </c>
      <c r="L2397" s="3" t="s">
        <v>6025</v>
      </c>
      <c r="M2397" s="3" t="s">
        <v>6026</v>
      </c>
      <c r="N2397" s="3" t="s">
        <v>6477</v>
      </c>
      <c r="O2397" s="3" t="s">
        <v>6478</v>
      </c>
      <c r="P2397" s="3" t="s">
        <v>11646</v>
      </c>
      <c r="Q2397" s="3" t="s">
        <v>11647</v>
      </c>
      <c r="R2397" s="3" t="s">
        <v>6484</v>
      </c>
      <c r="S2397" s="3" t="s">
        <v>6491</v>
      </c>
      <c r="T2397" s="3" t="s">
        <v>6684</v>
      </c>
      <c r="U2397" s="3" t="s">
        <v>154</v>
      </c>
      <c r="V2397" s="3" t="s">
        <v>8642</v>
      </c>
      <c r="W2397" s="3" t="s">
        <v>154</v>
      </c>
      <c r="X2397" s="3" t="s">
        <v>154</v>
      </c>
      <c r="Y2397" s="3" t="s">
        <v>154</v>
      </c>
      <c r="Z2397" s="3" t="s">
        <v>154</v>
      </c>
      <c r="AA2397" s="3" t="s">
        <v>154</v>
      </c>
      <c r="AB2397" s="3" t="s">
        <v>154</v>
      </c>
      <c r="AC2397" s="3" t="s">
        <v>154</v>
      </c>
      <c r="AD2397" s="3" t="s">
        <v>6151</v>
      </c>
      <c r="AE2397" s="3" t="s">
        <v>6151</v>
      </c>
      <c r="AF2397" s="3" t="s">
        <v>154</v>
      </c>
      <c r="AG2397" s="3" t="s">
        <v>154</v>
      </c>
      <c r="AH2397" s="3" t="s">
        <v>6478</v>
      </c>
      <c r="AI2397" s="3" t="s">
        <v>6482</v>
      </c>
      <c r="AJ2397" s="3" t="s">
        <v>6270</v>
      </c>
    </row>
    <row r="2398" spans="1:36" ht="15">
      <c r="A2398" s="10">
        <v>2501</v>
      </c>
      <c r="B2398" t="str">
        <f>IF(K2398="总计","",INDEX(主数据!A:AD,MATCH(J2398,主数据!A:A,0),9))</f>
        <v>华东大区公司</v>
      </c>
      <c r="C2398" t="str">
        <f>IF(K2398="","",INDEX(主数据!A:AD,MATCH(J2398,主数据!A:A,0),11))</f>
        <v>浙江城区</v>
      </c>
      <c r="D2398" t="str">
        <f t="shared" si="148"/>
        <v>SH13物业服务费标准方式2.73</v>
      </c>
      <c r="E2398" s="13" t="str">
        <f t="shared" si="150"/>
        <v>2.73</v>
      </c>
      <c r="F2398" s="13" t="str">
        <f>IF(E2398="","",IFERROR(IF(IF(K2398="","",INDEX(收费标合同信息维护!A:Q,MATCH(D2398,收费标合同信息维护!J:J,0),10))=D2398,"有","无"),"无"))</f>
        <v>无</v>
      </c>
      <c r="G2398" s="13" t="str">
        <f t="shared" si="149"/>
        <v/>
      </c>
      <c r="H2398" s="13" t="str">
        <f t="shared" si="151"/>
        <v/>
      </c>
      <c r="I2398" s="13" t="str">
        <f>IF(G2398="","",IFERROR(IF(IF(K2398="","",INDEX(收费标合同信息维护!A:Q,MATCH(G2398,收费标合同信息维护!M:M,0),13))=G2398,"有","无"),"无"))</f>
        <v/>
      </c>
      <c r="J2398" s="3" t="s">
        <v>2218</v>
      </c>
      <c r="K2398" s="3" t="s">
        <v>11641</v>
      </c>
      <c r="L2398" s="3" t="s">
        <v>6025</v>
      </c>
      <c r="M2398" s="3" t="s">
        <v>6026</v>
      </c>
      <c r="N2398" s="3" t="s">
        <v>6477</v>
      </c>
      <c r="O2398" s="3" t="s">
        <v>6478</v>
      </c>
      <c r="P2398" s="3" t="s">
        <v>11648</v>
      </c>
      <c r="Q2398" s="3" t="s">
        <v>11649</v>
      </c>
      <c r="R2398" s="3" t="s">
        <v>6484</v>
      </c>
      <c r="S2398" s="3" t="s">
        <v>6491</v>
      </c>
      <c r="T2398" s="3" t="s">
        <v>6684</v>
      </c>
      <c r="U2398" s="3" t="s">
        <v>154</v>
      </c>
      <c r="V2398" s="3" t="s">
        <v>11643</v>
      </c>
      <c r="W2398" s="3" t="s">
        <v>154</v>
      </c>
      <c r="X2398" s="3" t="s">
        <v>154</v>
      </c>
      <c r="Y2398" s="3" t="s">
        <v>154</v>
      </c>
      <c r="Z2398" s="3" t="s">
        <v>154</v>
      </c>
      <c r="AA2398" s="3" t="s">
        <v>154</v>
      </c>
      <c r="AB2398" s="3" t="s">
        <v>154</v>
      </c>
      <c r="AC2398" s="3" t="s">
        <v>154</v>
      </c>
      <c r="AD2398" s="3" t="s">
        <v>6151</v>
      </c>
      <c r="AE2398" s="3" t="s">
        <v>6151</v>
      </c>
      <c r="AF2398" s="3" t="s">
        <v>154</v>
      </c>
      <c r="AG2398" s="3" t="s">
        <v>154</v>
      </c>
      <c r="AH2398" s="3" t="s">
        <v>6478</v>
      </c>
      <c r="AI2398" s="3" t="s">
        <v>6482</v>
      </c>
      <c r="AJ2398" s="3" t="s">
        <v>6104</v>
      </c>
    </row>
    <row r="2399" spans="1:36" ht="15">
      <c r="A2399" s="10">
        <v>2502</v>
      </c>
      <c r="B2399" t="str">
        <f>IF(K2399="总计","",INDEX(主数据!A:AD,MATCH(J2399,主数据!A:A,0),9))</f>
        <v>华东大区公司</v>
      </c>
      <c r="C2399" t="str">
        <f>IF(K2399="","",INDEX(主数据!A:AD,MATCH(J2399,主数据!A:A,0),11))</f>
        <v>浙江城区</v>
      </c>
      <c r="D2399" t="str">
        <f t="shared" si="148"/>
        <v>SH13物业服务费标准方式1.95</v>
      </c>
      <c r="E2399" s="13" t="str">
        <f t="shared" si="150"/>
        <v>1.95</v>
      </c>
      <c r="F2399" s="13" t="str">
        <f>IF(E2399="","",IFERROR(IF(IF(K2399="","",INDEX(收费标合同信息维护!A:Q,MATCH(D2399,收费标合同信息维护!J:J,0),10))=D2399,"有","无"),"无"))</f>
        <v>无</v>
      </c>
      <c r="G2399" s="13" t="str">
        <f t="shared" si="149"/>
        <v/>
      </c>
      <c r="H2399" s="13" t="str">
        <f t="shared" si="151"/>
        <v/>
      </c>
      <c r="I2399" s="13" t="str">
        <f>IF(G2399="","",IFERROR(IF(IF(K2399="","",INDEX(收费标合同信息维护!A:Q,MATCH(G2399,收费标合同信息维护!M:M,0),13))=G2399,"有","无"),"无"))</f>
        <v/>
      </c>
      <c r="J2399" s="3" t="s">
        <v>2218</v>
      </c>
      <c r="K2399" s="3" t="s">
        <v>11641</v>
      </c>
      <c r="L2399" s="3" t="s">
        <v>6025</v>
      </c>
      <c r="M2399" s="3" t="s">
        <v>6026</v>
      </c>
      <c r="N2399" s="3" t="s">
        <v>6477</v>
      </c>
      <c r="O2399" s="3" t="s">
        <v>6478</v>
      </c>
      <c r="P2399" s="3" t="s">
        <v>11650</v>
      </c>
      <c r="Q2399" s="3" t="s">
        <v>11651</v>
      </c>
      <c r="R2399" s="3" t="s">
        <v>6484</v>
      </c>
      <c r="S2399" s="3" t="s">
        <v>6491</v>
      </c>
      <c r="T2399" s="3" t="s">
        <v>6684</v>
      </c>
      <c r="U2399" s="3" t="s">
        <v>154</v>
      </c>
      <c r="V2399" s="3" t="s">
        <v>8418</v>
      </c>
      <c r="W2399" s="3" t="s">
        <v>154</v>
      </c>
      <c r="X2399" s="3" t="s">
        <v>154</v>
      </c>
      <c r="Y2399" s="3" t="s">
        <v>154</v>
      </c>
      <c r="Z2399" s="3" t="s">
        <v>154</v>
      </c>
      <c r="AA2399" s="3" t="s">
        <v>154</v>
      </c>
      <c r="AB2399" s="3" t="s">
        <v>154</v>
      </c>
      <c r="AC2399" s="3" t="s">
        <v>154</v>
      </c>
      <c r="AD2399" s="3" t="s">
        <v>6151</v>
      </c>
      <c r="AE2399" s="3" t="s">
        <v>6151</v>
      </c>
      <c r="AF2399" s="3" t="s">
        <v>154</v>
      </c>
      <c r="AG2399" s="3" t="s">
        <v>154</v>
      </c>
      <c r="AH2399" s="3" t="s">
        <v>6478</v>
      </c>
      <c r="AI2399" s="3" t="s">
        <v>6482</v>
      </c>
      <c r="AJ2399" s="3" t="s">
        <v>6270</v>
      </c>
    </row>
    <row r="2400" spans="1:36" ht="15">
      <c r="A2400" s="10">
        <v>2503</v>
      </c>
      <c r="B2400" t="str">
        <f>IF(K2400="总计","",INDEX(主数据!A:AD,MATCH(J2400,主数据!A:A,0),9))</f>
        <v>华东大区公司</v>
      </c>
      <c r="C2400" t="str">
        <f>IF(K2400="","",INDEX(主数据!A:AD,MATCH(J2400,主数据!A:A,0),11))</f>
        <v>浙江城区</v>
      </c>
      <c r="D2400" t="str">
        <f t="shared" si="148"/>
        <v>SH13物业服务费标准方式1.37</v>
      </c>
      <c r="E2400" s="13" t="str">
        <f t="shared" si="150"/>
        <v>1.37</v>
      </c>
      <c r="F2400" s="13" t="str">
        <f>IF(E2400="","",IFERROR(IF(IF(K2400="","",INDEX(收费标合同信息维护!A:Q,MATCH(D2400,收费标合同信息维护!J:J,0),10))=D2400,"有","无"),"无"))</f>
        <v>无</v>
      </c>
      <c r="G2400" s="13" t="str">
        <f t="shared" si="149"/>
        <v/>
      </c>
      <c r="H2400" s="13" t="str">
        <f t="shared" si="151"/>
        <v/>
      </c>
      <c r="I2400" s="13" t="str">
        <f>IF(G2400="","",IFERROR(IF(IF(K2400="","",INDEX(收费标合同信息维护!A:Q,MATCH(G2400,收费标合同信息维护!M:M,0),13))=G2400,"有","无"),"无"))</f>
        <v/>
      </c>
      <c r="J2400" s="3" t="s">
        <v>2218</v>
      </c>
      <c r="K2400" s="3" t="s">
        <v>11641</v>
      </c>
      <c r="L2400" s="3" t="s">
        <v>6025</v>
      </c>
      <c r="M2400" s="3" t="s">
        <v>6026</v>
      </c>
      <c r="N2400" s="3" t="s">
        <v>6477</v>
      </c>
      <c r="O2400" s="3" t="s">
        <v>6478</v>
      </c>
      <c r="P2400" s="3" t="s">
        <v>11652</v>
      </c>
      <c r="Q2400" s="3" t="s">
        <v>11653</v>
      </c>
      <c r="R2400" s="3" t="s">
        <v>6484</v>
      </c>
      <c r="S2400" s="3" t="s">
        <v>6491</v>
      </c>
      <c r="T2400" s="3" t="s">
        <v>6684</v>
      </c>
      <c r="U2400" s="3" t="s">
        <v>154</v>
      </c>
      <c r="V2400" s="3" t="s">
        <v>11645</v>
      </c>
      <c r="W2400" s="3" t="s">
        <v>154</v>
      </c>
      <c r="X2400" s="3" t="s">
        <v>154</v>
      </c>
      <c r="Y2400" s="3" t="s">
        <v>154</v>
      </c>
      <c r="Z2400" s="3" t="s">
        <v>154</v>
      </c>
      <c r="AA2400" s="3" t="s">
        <v>154</v>
      </c>
      <c r="AB2400" s="3" t="s">
        <v>154</v>
      </c>
      <c r="AC2400" s="3" t="s">
        <v>154</v>
      </c>
      <c r="AD2400" s="3" t="s">
        <v>6151</v>
      </c>
      <c r="AE2400" s="3" t="s">
        <v>6151</v>
      </c>
      <c r="AF2400" s="3" t="s">
        <v>154</v>
      </c>
      <c r="AG2400" s="3" t="s">
        <v>154</v>
      </c>
      <c r="AH2400" s="3" t="s">
        <v>6478</v>
      </c>
      <c r="AI2400" s="3" t="s">
        <v>6482</v>
      </c>
      <c r="AJ2400" s="3" t="s">
        <v>6104</v>
      </c>
    </row>
    <row r="2401" spans="1:36" ht="15">
      <c r="A2401" s="10">
        <v>2504</v>
      </c>
      <c r="B2401" t="str">
        <f>IF(K2401="总计","",INDEX(主数据!A:AD,MATCH(J2401,主数据!A:A,0),9))</f>
        <v>华东大区公司</v>
      </c>
      <c r="C2401" t="str">
        <f>IF(K2401="","",INDEX(主数据!A:AD,MATCH(J2401,主数据!A:A,0),11))</f>
        <v>浙江城区</v>
      </c>
      <c r="D2401" t="str">
        <f t="shared" si="148"/>
        <v>SH13物业服务费标准方式2.80</v>
      </c>
      <c r="E2401" s="13" t="str">
        <f t="shared" si="150"/>
        <v>2.80</v>
      </c>
      <c r="F2401" s="13" t="str">
        <f>IF(E2401="","",IFERROR(IF(IF(K2401="","",INDEX(收费标合同信息维护!A:Q,MATCH(D2401,收费标合同信息维护!J:J,0),10))=D2401,"有","无"),"无"))</f>
        <v>无</v>
      </c>
      <c r="G2401" s="13" t="str">
        <f t="shared" si="149"/>
        <v/>
      </c>
      <c r="H2401" s="13" t="str">
        <f t="shared" si="151"/>
        <v/>
      </c>
      <c r="I2401" s="13" t="str">
        <f>IF(G2401="","",IFERROR(IF(IF(K2401="","",INDEX(收费标合同信息维护!A:Q,MATCH(G2401,收费标合同信息维护!M:M,0),13))=G2401,"有","无"),"无"))</f>
        <v/>
      </c>
      <c r="J2401" s="3" t="s">
        <v>2218</v>
      </c>
      <c r="K2401" s="3" t="s">
        <v>11641</v>
      </c>
      <c r="L2401" s="3" t="s">
        <v>6025</v>
      </c>
      <c r="M2401" s="3" t="s">
        <v>6026</v>
      </c>
      <c r="N2401" s="3" t="s">
        <v>6477</v>
      </c>
      <c r="O2401" s="3" t="s">
        <v>6478</v>
      </c>
      <c r="P2401" s="3" t="s">
        <v>11654</v>
      </c>
      <c r="Q2401" s="3" t="s">
        <v>11655</v>
      </c>
      <c r="R2401" s="3" t="s">
        <v>6484</v>
      </c>
      <c r="S2401" s="3" t="s">
        <v>6491</v>
      </c>
      <c r="T2401" s="3" t="s">
        <v>6684</v>
      </c>
      <c r="U2401" s="3" t="s">
        <v>154</v>
      </c>
      <c r="V2401" s="3" t="s">
        <v>6543</v>
      </c>
      <c r="W2401" s="3" t="s">
        <v>154</v>
      </c>
      <c r="X2401" s="3" t="s">
        <v>154</v>
      </c>
      <c r="Y2401" s="3" t="s">
        <v>154</v>
      </c>
      <c r="Z2401" s="3" t="s">
        <v>154</v>
      </c>
      <c r="AA2401" s="3" t="s">
        <v>154</v>
      </c>
      <c r="AB2401" s="3" t="s">
        <v>154</v>
      </c>
      <c r="AC2401" s="3" t="s">
        <v>154</v>
      </c>
      <c r="AD2401" s="3" t="s">
        <v>6151</v>
      </c>
      <c r="AE2401" s="3" t="s">
        <v>6151</v>
      </c>
      <c r="AF2401" s="3" t="s">
        <v>154</v>
      </c>
      <c r="AG2401" s="3" t="s">
        <v>154</v>
      </c>
      <c r="AH2401" s="3" t="s">
        <v>6478</v>
      </c>
      <c r="AI2401" s="3" t="s">
        <v>6482</v>
      </c>
      <c r="AJ2401" s="3" t="s">
        <v>6139</v>
      </c>
    </row>
    <row r="2402" spans="1:36" ht="15">
      <c r="A2402" s="10">
        <v>2505</v>
      </c>
      <c r="B2402" t="str">
        <f>IF(K2402="总计","",INDEX(主数据!A:AD,MATCH(J2402,主数据!A:A,0),9))</f>
        <v>华东大区公司</v>
      </c>
      <c r="C2402" t="str">
        <f>IF(K2402="","",INDEX(主数据!A:AD,MATCH(J2402,主数据!A:A,0),11))</f>
        <v>浙江城区</v>
      </c>
      <c r="D2402" t="str">
        <f t="shared" si="148"/>
        <v>SH13物业服务费标准方式1.96</v>
      </c>
      <c r="E2402" s="13" t="str">
        <f t="shared" si="150"/>
        <v>1.96</v>
      </c>
      <c r="F2402" s="13" t="str">
        <f>IF(E2402="","",IFERROR(IF(IF(K2402="","",INDEX(收费标合同信息维护!A:Q,MATCH(D2402,收费标合同信息维护!J:J,0),10))=D2402,"有","无"),"无"))</f>
        <v>无</v>
      </c>
      <c r="G2402" s="13" t="str">
        <f t="shared" si="149"/>
        <v/>
      </c>
      <c r="H2402" s="13" t="str">
        <f t="shared" si="151"/>
        <v/>
      </c>
      <c r="I2402" s="13" t="str">
        <f>IF(G2402="","",IFERROR(IF(IF(K2402="","",INDEX(收费标合同信息维护!A:Q,MATCH(G2402,收费标合同信息维护!M:M,0),13))=G2402,"有","无"),"无"))</f>
        <v/>
      </c>
      <c r="J2402" s="3" t="s">
        <v>2218</v>
      </c>
      <c r="K2402" s="3" t="s">
        <v>11641</v>
      </c>
      <c r="L2402" s="3" t="s">
        <v>6025</v>
      </c>
      <c r="M2402" s="3" t="s">
        <v>6026</v>
      </c>
      <c r="N2402" s="3" t="s">
        <v>6477</v>
      </c>
      <c r="O2402" s="3" t="s">
        <v>6478</v>
      </c>
      <c r="P2402" s="3" t="s">
        <v>11656</v>
      </c>
      <c r="Q2402" s="3" t="s">
        <v>11657</v>
      </c>
      <c r="R2402" s="3" t="s">
        <v>6484</v>
      </c>
      <c r="S2402" s="3" t="s">
        <v>6491</v>
      </c>
      <c r="T2402" s="3" t="s">
        <v>6684</v>
      </c>
      <c r="U2402" s="3" t="s">
        <v>154</v>
      </c>
      <c r="V2402" s="3" t="s">
        <v>9360</v>
      </c>
      <c r="W2402" s="3" t="s">
        <v>154</v>
      </c>
      <c r="X2402" s="3" t="s">
        <v>154</v>
      </c>
      <c r="Y2402" s="3" t="s">
        <v>154</v>
      </c>
      <c r="Z2402" s="3" t="s">
        <v>154</v>
      </c>
      <c r="AA2402" s="3" t="s">
        <v>154</v>
      </c>
      <c r="AB2402" s="3" t="s">
        <v>154</v>
      </c>
      <c r="AC2402" s="3" t="s">
        <v>154</v>
      </c>
      <c r="AD2402" s="3" t="s">
        <v>6151</v>
      </c>
      <c r="AE2402" s="3" t="s">
        <v>6151</v>
      </c>
      <c r="AF2402" s="3" t="s">
        <v>154</v>
      </c>
      <c r="AG2402" s="3" t="s">
        <v>154</v>
      </c>
      <c r="AH2402" s="3" t="s">
        <v>6478</v>
      </c>
      <c r="AI2402" s="3" t="s">
        <v>6482</v>
      </c>
      <c r="AJ2402" s="3" t="s">
        <v>32</v>
      </c>
    </row>
    <row r="2403" spans="1:36" ht="15">
      <c r="A2403" s="10">
        <v>2506</v>
      </c>
      <c r="B2403" t="str">
        <f>IF(K2403="总计","",INDEX(主数据!A:AD,MATCH(J2403,主数据!A:A,0),9))</f>
        <v>华东大区公司</v>
      </c>
      <c r="C2403" t="str">
        <f>IF(K2403="","",INDEX(主数据!A:AD,MATCH(J2403,主数据!A:A,0),11))</f>
        <v>浙江城区</v>
      </c>
      <c r="D2403" t="str">
        <f t="shared" si="148"/>
        <v>SH13物业服务费标准方式1.40</v>
      </c>
      <c r="E2403" s="13" t="str">
        <f t="shared" si="150"/>
        <v>1.40</v>
      </c>
      <c r="F2403" s="13" t="str">
        <f>IF(E2403="","",IFERROR(IF(IF(K2403="","",INDEX(收费标合同信息维护!A:Q,MATCH(D2403,收费标合同信息维护!J:J,0),10))=D2403,"有","无"),"无"))</f>
        <v>无</v>
      </c>
      <c r="G2403" s="13" t="str">
        <f t="shared" si="149"/>
        <v/>
      </c>
      <c r="H2403" s="13" t="str">
        <f t="shared" si="151"/>
        <v/>
      </c>
      <c r="I2403" s="13" t="str">
        <f>IF(G2403="","",IFERROR(IF(IF(K2403="","",INDEX(收费标合同信息维护!A:Q,MATCH(G2403,收费标合同信息维护!M:M,0),13))=G2403,"有","无"),"无"))</f>
        <v/>
      </c>
      <c r="J2403" s="3" t="s">
        <v>2218</v>
      </c>
      <c r="K2403" s="3" t="s">
        <v>11641</v>
      </c>
      <c r="L2403" s="3" t="s">
        <v>6025</v>
      </c>
      <c r="M2403" s="3" t="s">
        <v>6026</v>
      </c>
      <c r="N2403" s="3" t="s">
        <v>6477</v>
      </c>
      <c r="O2403" s="3" t="s">
        <v>6478</v>
      </c>
      <c r="P2403" s="3" t="s">
        <v>11658</v>
      </c>
      <c r="Q2403" s="3" t="s">
        <v>11659</v>
      </c>
      <c r="R2403" s="3" t="s">
        <v>6484</v>
      </c>
      <c r="S2403" s="3" t="s">
        <v>6491</v>
      </c>
      <c r="T2403" s="3" t="s">
        <v>6684</v>
      </c>
      <c r="U2403" s="3" t="s">
        <v>154</v>
      </c>
      <c r="V2403" s="3" t="s">
        <v>9083</v>
      </c>
      <c r="W2403" s="3" t="s">
        <v>154</v>
      </c>
      <c r="X2403" s="3" t="s">
        <v>154</v>
      </c>
      <c r="Y2403" s="3" t="s">
        <v>154</v>
      </c>
      <c r="Z2403" s="3" t="s">
        <v>154</v>
      </c>
      <c r="AA2403" s="3" t="s">
        <v>154</v>
      </c>
      <c r="AB2403" s="3" t="s">
        <v>154</v>
      </c>
      <c r="AC2403" s="3" t="s">
        <v>154</v>
      </c>
      <c r="AD2403" s="3" t="s">
        <v>6151</v>
      </c>
      <c r="AE2403" s="3" t="s">
        <v>6151</v>
      </c>
      <c r="AF2403" s="3" t="s">
        <v>154</v>
      </c>
      <c r="AG2403" s="3" t="s">
        <v>154</v>
      </c>
      <c r="AH2403" s="3" t="s">
        <v>6478</v>
      </c>
      <c r="AI2403" s="3" t="s">
        <v>6482</v>
      </c>
      <c r="AJ2403" s="3" t="s">
        <v>6139</v>
      </c>
    </row>
    <row r="2404" spans="1:36" ht="15">
      <c r="A2404" s="10">
        <v>2507</v>
      </c>
      <c r="B2404" t="str">
        <f>IF(K2404="总计","",INDEX(主数据!A:AD,MATCH(J2404,主数据!A:A,0),9))</f>
        <v>华东大区公司</v>
      </c>
      <c r="C2404" t="str">
        <f>IF(K2404="","",INDEX(主数据!A:AD,MATCH(J2404,主数据!A:A,0),11))</f>
        <v>浙江城区</v>
      </c>
      <c r="D2404" t="str">
        <f t="shared" si="148"/>
        <v>SH13物业服务费标准方式0.98</v>
      </c>
      <c r="E2404" s="13" t="str">
        <f t="shared" si="150"/>
        <v>0.98</v>
      </c>
      <c r="F2404" s="13" t="str">
        <f>IF(E2404="","",IFERROR(IF(IF(K2404="","",INDEX(收费标合同信息维护!A:Q,MATCH(D2404,收费标合同信息维护!J:J,0),10))=D2404,"有","无"),"无"))</f>
        <v>无</v>
      </c>
      <c r="G2404" s="13" t="str">
        <f t="shared" si="149"/>
        <v/>
      </c>
      <c r="H2404" s="13" t="str">
        <f t="shared" si="151"/>
        <v/>
      </c>
      <c r="I2404" s="13" t="str">
        <f>IF(G2404="","",IFERROR(IF(IF(K2404="","",INDEX(收费标合同信息维护!A:Q,MATCH(G2404,收费标合同信息维护!M:M,0),13))=G2404,"有","无"),"无"))</f>
        <v/>
      </c>
      <c r="J2404" s="3" t="s">
        <v>2218</v>
      </c>
      <c r="K2404" s="3" t="s">
        <v>11641</v>
      </c>
      <c r="L2404" s="3" t="s">
        <v>6025</v>
      </c>
      <c r="M2404" s="3" t="s">
        <v>6026</v>
      </c>
      <c r="N2404" s="3" t="s">
        <v>6477</v>
      </c>
      <c r="O2404" s="3" t="s">
        <v>6478</v>
      </c>
      <c r="P2404" s="3" t="s">
        <v>11660</v>
      </c>
      <c r="Q2404" s="3" t="s">
        <v>11661</v>
      </c>
      <c r="R2404" s="3" t="s">
        <v>6484</v>
      </c>
      <c r="S2404" s="3" t="s">
        <v>6491</v>
      </c>
      <c r="T2404" s="3" t="s">
        <v>6684</v>
      </c>
      <c r="U2404" s="3" t="s">
        <v>154</v>
      </c>
      <c r="V2404" s="3" t="s">
        <v>8369</v>
      </c>
      <c r="W2404" s="3" t="s">
        <v>154</v>
      </c>
      <c r="X2404" s="3" t="s">
        <v>154</v>
      </c>
      <c r="Y2404" s="3" t="s">
        <v>154</v>
      </c>
      <c r="Z2404" s="3" t="s">
        <v>154</v>
      </c>
      <c r="AA2404" s="3" t="s">
        <v>154</v>
      </c>
      <c r="AB2404" s="3" t="s">
        <v>154</v>
      </c>
      <c r="AC2404" s="3" t="s">
        <v>154</v>
      </c>
      <c r="AD2404" s="3" t="s">
        <v>6151</v>
      </c>
      <c r="AE2404" s="3" t="s">
        <v>6151</v>
      </c>
      <c r="AF2404" s="3" t="s">
        <v>154</v>
      </c>
      <c r="AG2404" s="3" t="s">
        <v>154</v>
      </c>
      <c r="AH2404" s="3" t="s">
        <v>6478</v>
      </c>
      <c r="AI2404" s="3" t="s">
        <v>6482</v>
      </c>
      <c r="AJ2404" s="3" t="s">
        <v>32</v>
      </c>
    </row>
    <row r="2405" spans="1:36" ht="15">
      <c r="A2405" s="10">
        <v>2508</v>
      </c>
      <c r="B2405" t="str">
        <f>IF(K2405="总计","",INDEX(主数据!A:AD,MATCH(J2405,主数据!A:A,0),9))</f>
        <v>华东大区公司</v>
      </c>
      <c r="C2405" t="str">
        <f>IF(K2405="","",INDEX(主数据!A:AD,MATCH(J2405,主数据!A:A,0),11))</f>
        <v>浙江城区</v>
      </c>
      <c r="D2405" t="str">
        <f t="shared" si="148"/>
        <v>SH13物业服务费定额</v>
      </c>
      <c r="E2405" s="13" t="str">
        <f t="shared" si="150"/>
        <v/>
      </c>
      <c r="F2405" s="13" t="str">
        <f>IF(E2405="","",IFERROR(IF(IF(K2405="","",INDEX(收费标合同信息维护!A:Q,MATCH(D2405,收费标合同信息维护!J:J,0),10))=D2405,"有","无"),"无"))</f>
        <v/>
      </c>
      <c r="G2405" s="13" t="str">
        <f t="shared" si="149"/>
        <v>SH13物业服务费定额0.01</v>
      </c>
      <c r="H2405" s="13" t="str">
        <f t="shared" si="151"/>
        <v>0.01</v>
      </c>
      <c r="I2405" s="13" t="str">
        <f>IF(G2405="","",IFERROR(IF(IF(K2405="","",INDEX(收费标合同信息维护!A:Q,MATCH(G2405,收费标合同信息维护!M:M,0),13))=G2405,"有","无"),"无"))</f>
        <v>无</v>
      </c>
      <c r="J2405" s="3" t="s">
        <v>2218</v>
      </c>
      <c r="K2405" s="3" t="s">
        <v>11641</v>
      </c>
      <c r="L2405" s="3" t="s">
        <v>6025</v>
      </c>
      <c r="M2405" s="3" t="s">
        <v>6026</v>
      </c>
      <c r="N2405" s="3" t="s">
        <v>6477</v>
      </c>
      <c r="O2405" s="3" t="s">
        <v>6478</v>
      </c>
      <c r="P2405" s="3" t="s">
        <v>11662</v>
      </c>
      <c r="Q2405" s="3" t="s">
        <v>11663</v>
      </c>
      <c r="R2405" s="3" t="s">
        <v>6490</v>
      </c>
      <c r="S2405" s="3" t="s">
        <v>6491</v>
      </c>
      <c r="T2405" s="3" t="s">
        <v>7214</v>
      </c>
      <c r="U2405" s="3" t="s">
        <v>154</v>
      </c>
      <c r="V2405" s="3" t="s">
        <v>154</v>
      </c>
      <c r="W2405" s="3" t="s">
        <v>6742</v>
      </c>
      <c r="X2405" s="3" t="s">
        <v>154</v>
      </c>
      <c r="Y2405" s="3" t="s">
        <v>154</v>
      </c>
      <c r="Z2405" s="3" t="s">
        <v>154</v>
      </c>
      <c r="AA2405" s="3" t="s">
        <v>154</v>
      </c>
      <c r="AB2405" s="3" t="s">
        <v>154</v>
      </c>
      <c r="AC2405" s="3" t="s">
        <v>154</v>
      </c>
      <c r="AD2405" s="3" t="s">
        <v>6151</v>
      </c>
      <c r="AE2405" s="3" t="s">
        <v>6151</v>
      </c>
      <c r="AF2405" s="3" t="s">
        <v>154</v>
      </c>
      <c r="AG2405" s="3" t="s">
        <v>154</v>
      </c>
      <c r="AH2405" s="3" t="s">
        <v>6478</v>
      </c>
      <c r="AI2405" s="3" t="s">
        <v>6482</v>
      </c>
      <c r="AJ2405" s="3" t="s">
        <v>6085</v>
      </c>
    </row>
    <row r="2406" spans="1:36" ht="15">
      <c r="A2406" s="10">
        <v>2509</v>
      </c>
      <c r="B2406" t="str">
        <f>IF(K2406="总计","",INDEX(主数据!A:AD,MATCH(J2406,主数据!A:A,0),9))</f>
        <v>华东大区公司</v>
      </c>
      <c r="C2406" t="str">
        <f>IF(K2406="","",INDEX(主数据!A:AD,MATCH(J2406,主数据!A:A,0),11))</f>
        <v>浙江城区</v>
      </c>
      <c r="D2406" t="str">
        <f t="shared" si="148"/>
        <v>SH13空置物业费定额</v>
      </c>
      <c r="E2406" s="13" t="str">
        <f t="shared" si="150"/>
        <v/>
      </c>
      <c r="F2406" s="13" t="str">
        <f>IF(E2406="","",IFERROR(IF(IF(K2406="","",INDEX(收费标合同信息维护!A:Q,MATCH(D2406,收费标合同信息维护!J:J,0),10))=D2406,"有","无"),"无"))</f>
        <v/>
      </c>
      <c r="G2406" s="13" t="str">
        <f t="shared" si="149"/>
        <v>SH13空置物业费定额200000.00</v>
      </c>
      <c r="H2406" s="13" t="str">
        <f t="shared" si="151"/>
        <v>200000.00</v>
      </c>
      <c r="I2406" s="13" t="str">
        <f>IF(G2406="","",IFERROR(IF(IF(K2406="","",INDEX(收费标合同信息维护!A:Q,MATCH(G2406,收费标合同信息维护!M:M,0),13))=G2406,"有","无"),"无"))</f>
        <v>无</v>
      </c>
      <c r="J2406" s="3" t="s">
        <v>2218</v>
      </c>
      <c r="K2406" s="3" t="s">
        <v>11641</v>
      </c>
      <c r="L2406" s="3" t="s">
        <v>6580</v>
      </c>
      <c r="M2406" s="3" t="s">
        <v>6581</v>
      </c>
      <c r="N2406" s="3" t="s">
        <v>6477</v>
      </c>
      <c r="O2406" s="3" t="s">
        <v>6478</v>
      </c>
      <c r="P2406" s="3" t="s">
        <v>7354</v>
      </c>
      <c r="Q2406" s="3" t="s">
        <v>9546</v>
      </c>
      <c r="R2406" s="3" t="s">
        <v>6490</v>
      </c>
      <c r="S2406" s="3" t="s">
        <v>6491</v>
      </c>
      <c r="T2406" s="3" t="s">
        <v>6510</v>
      </c>
      <c r="U2406" s="3" t="s">
        <v>6511</v>
      </c>
      <c r="V2406" s="3" t="s">
        <v>154</v>
      </c>
      <c r="W2406" s="3" t="s">
        <v>11664</v>
      </c>
      <c r="X2406" s="3" t="s">
        <v>154</v>
      </c>
      <c r="Y2406" s="3" t="s">
        <v>154</v>
      </c>
      <c r="Z2406" s="3" t="s">
        <v>154</v>
      </c>
      <c r="AA2406" s="3" t="s">
        <v>154</v>
      </c>
      <c r="AB2406" s="3" t="s">
        <v>154</v>
      </c>
      <c r="AC2406" s="3" t="s">
        <v>154</v>
      </c>
      <c r="AD2406" s="3" t="s">
        <v>6151</v>
      </c>
      <c r="AE2406" s="3" t="s">
        <v>6151</v>
      </c>
      <c r="AF2406" s="3" t="s">
        <v>6040</v>
      </c>
      <c r="AG2406" s="3" t="s">
        <v>154</v>
      </c>
      <c r="AH2406" s="3" t="s">
        <v>6478</v>
      </c>
      <c r="AI2406" s="3" t="s">
        <v>6482</v>
      </c>
      <c r="AJ2406" s="3" t="s">
        <v>6033</v>
      </c>
    </row>
    <row r="2407" spans="1:36" ht="15">
      <c r="A2407" s="10">
        <v>2510</v>
      </c>
      <c r="B2407" t="str">
        <f>IF(K2407="总计","",INDEX(主数据!A:AD,MATCH(J2407,主数据!A:A,0),9))</f>
        <v>华东大区公司</v>
      </c>
      <c r="C2407" t="str">
        <f>IF(K2407="","",INDEX(主数据!A:AD,MATCH(J2407,主数据!A:A,0),11))</f>
        <v>合肥城区</v>
      </c>
      <c r="D2407" t="str">
        <f t="shared" si="148"/>
        <v>HF43物业服务费标准方式1.44</v>
      </c>
      <c r="E2407" s="13" t="str">
        <f t="shared" si="150"/>
        <v>1.44</v>
      </c>
      <c r="F2407" s="13" t="str">
        <f>IF(E2407="","",IFERROR(IF(IF(K2407="","",INDEX(收费标合同信息维护!A:Q,MATCH(D2407,收费标合同信息维护!J:J,0),10))=D2407,"有","无"),"无"))</f>
        <v>无</v>
      </c>
      <c r="G2407" s="13" t="str">
        <f t="shared" si="149"/>
        <v/>
      </c>
      <c r="H2407" s="13" t="str">
        <f t="shared" si="151"/>
        <v/>
      </c>
      <c r="I2407" s="13" t="str">
        <f>IF(G2407="","",IFERROR(IF(IF(K2407="","",INDEX(收费标合同信息维护!A:Q,MATCH(G2407,收费标合同信息维护!M:M,0),13))=G2407,"有","无"),"无"))</f>
        <v/>
      </c>
      <c r="J2407" s="3" t="s">
        <v>3868</v>
      </c>
      <c r="K2407" s="3" t="s">
        <v>11665</v>
      </c>
      <c r="L2407" s="3" t="s">
        <v>6025</v>
      </c>
      <c r="M2407" s="3" t="s">
        <v>6026</v>
      </c>
      <c r="N2407" s="3" t="s">
        <v>6477</v>
      </c>
      <c r="O2407" s="3" t="s">
        <v>6478</v>
      </c>
      <c r="P2407" s="3" t="s">
        <v>11666</v>
      </c>
      <c r="Q2407" s="3" t="s">
        <v>6026</v>
      </c>
      <c r="R2407" s="3" t="s">
        <v>6484</v>
      </c>
      <c r="S2407" s="3" t="s">
        <v>6491</v>
      </c>
      <c r="T2407" s="3" t="s">
        <v>7830</v>
      </c>
      <c r="U2407" s="3" t="s">
        <v>154</v>
      </c>
      <c r="V2407" s="3" t="s">
        <v>6668</v>
      </c>
      <c r="W2407" s="3" t="s">
        <v>154</v>
      </c>
      <c r="X2407" s="3" t="s">
        <v>154</v>
      </c>
      <c r="Y2407" s="3" t="s">
        <v>154</v>
      </c>
      <c r="Z2407" s="3" t="s">
        <v>154</v>
      </c>
      <c r="AA2407" s="3" t="s">
        <v>154</v>
      </c>
      <c r="AB2407" s="3" t="s">
        <v>154</v>
      </c>
      <c r="AC2407" s="3" t="s">
        <v>154</v>
      </c>
      <c r="AD2407" s="3" t="s">
        <v>6151</v>
      </c>
      <c r="AE2407" s="3" t="s">
        <v>6151</v>
      </c>
      <c r="AF2407" s="3" t="s">
        <v>154</v>
      </c>
      <c r="AG2407" s="3" t="s">
        <v>154</v>
      </c>
      <c r="AH2407" s="3" t="s">
        <v>6478</v>
      </c>
      <c r="AI2407" s="3" t="s">
        <v>6482</v>
      </c>
      <c r="AJ2407" s="3" t="s">
        <v>11667</v>
      </c>
    </row>
    <row r="2408" spans="1:36" ht="15">
      <c r="A2408" s="10">
        <v>2511</v>
      </c>
      <c r="B2408" t="str">
        <f>IF(K2408="总计","",INDEX(主数据!A:AD,MATCH(J2408,主数据!A:A,0),9))</f>
        <v>华东大区公司</v>
      </c>
      <c r="C2408" t="str">
        <f>IF(K2408="","",INDEX(主数据!A:AD,MATCH(J2408,主数据!A:A,0),11))</f>
        <v>合肥城区</v>
      </c>
      <c r="D2408" t="str">
        <f t="shared" si="148"/>
        <v>HF43物业服务费标准方式3.00</v>
      </c>
      <c r="E2408" s="13" t="str">
        <f t="shared" si="150"/>
        <v>3.00</v>
      </c>
      <c r="F2408" s="13" t="str">
        <f>IF(E2408="","",IFERROR(IF(IF(K2408="","",INDEX(收费标合同信息维护!A:Q,MATCH(D2408,收费标合同信息维护!J:J,0),10))=D2408,"有","无"),"无"))</f>
        <v>无</v>
      </c>
      <c r="G2408" s="13" t="str">
        <f t="shared" si="149"/>
        <v/>
      </c>
      <c r="H2408" s="13" t="str">
        <f t="shared" si="151"/>
        <v/>
      </c>
      <c r="I2408" s="13" t="str">
        <f>IF(G2408="","",IFERROR(IF(IF(K2408="","",INDEX(收费标合同信息维护!A:Q,MATCH(G2408,收费标合同信息维护!M:M,0),13))=G2408,"有","无"),"无"))</f>
        <v/>
      </c>
      <c r="J2408" s="3" t="s">
        <v>3868</v>
      </c>
      <c r="K2408" s="3" t="s">
        <v>11665</v>
      </c>
      <c r="L2408" s="3" t="s">
        <v>6025</v>
      </c>
      <c r="M2408" s="3" t="s">
        <v>6026</v>
      </c>
      <c r="N2408" s="3" t="s">
        <v>6477</v>
      </c>
      <c r="O2408" s="3" t="s">
        <v>6478</v>
      </c>
      <c r="P2408" s="3" t="s">
        <v>11668</v>
      </c>
      <c r="Q2408" s="3" t="s">
        <v>8484</v>
      </c>
      <c r="R2408" s="3" t="s">
        <v>6484</v>
      </c>
      <c r="S2408" s="3" t="s">
        <v>6491</v>
      </c>
      <c r="T2408" s="3" t="s">
        <v>6684</v>
      </c>
      <c r="U2408" s="3" t="s">
        <v>154</v>
      </c>
      <c r="V2408" s="3" t="s">
        <v>6672</v>
      </c>
      <c r="W2408" s="3" t="s">
        <v>154</v>
      </c>
      <c r="X2408" s="3" t="s">
        <v>154</v>
      </c>
      <c r="Y2408" s="3" t="s">
        <v>154</v>
      </c>
      <c r="Z2408" s="3" t="s">
        <v>154</v>
      </c>
      <c r="AA2408" s="3" t="s">
        <v>154</v>
      </c>
      <c r="AB2408" s="3" t="s">
        <v>154</v>
      </c>
      <c r="AC2408" s="3" t="s">
        <v>154</v>
      </c>
      <c r="AD2408" s="3" t="s">
        <v>6151</v>
      </c>
      <c r="AE2408" s="3" t="s">
        <v>6151</v>
      </c>
      <c r="AF2408" s="3" t="s">
        <v>154</v>
      </c>
      <c r="AG2408" s="3" t="s">
        <v>154</v>
      </c>
      <c r="AH2408" s="3" t="s">
        <v>6478</v>
      </c>
      <c r="AI2408" s="3" t="s">
        <v>6482</v>
      </c>
      <c r="AJ2408" s="3" t="s">
        <v>34</v>
      </c>
    </row>
    <row r="2409" spans="1:36" ht="15">
      <c r="A2409" s="10">
        <v>2512</v>
      </c>
      <c r="B2409" t="str">
        <f>IF(K2409="总计","",INDEX(主数据!A:AD,MATCH(J2409,主数据!A:A,0),9))</f>
        <v>华东大区公司</v>
      </c>
      <c r="C2409" t="str">
        <f>IF(K2409="","",INDEX(主数据!A:AD,MATCH(J2409,主数据!A:A,0),11))</f>
        <v>合肥城区</v>
      </c>
      <c r="D2409" t="str">
        <f t="shared" si="148"/>
        <v>HF43非自有房屋租赁直接录入</v>
      </c>
      <c r="E2409" s="13" t="str">
        <f t="shared" si="150"/>
        <v/>
      </c>
      <c r="F2409" s="13" t="str">
        <f>IF(E2409="","",IFERROR(IF(IF(K2409="","",INDEX(收费标合同信息维护!A:Q,MATCH(D2409,收费标合同信息维护!J:J,0),10))=D2409,"有","无"),"无"))</f>
        <v/>
      </c>
      <c r="G2409" s="13" t="str">
        <f t="shared" si="149"/>
        <v/>
      </c>
      <c r="H2409" s="13" t="str">
        <f t="shared" si="151"/>
        <v/>
      </c>
      <c r="I2409" s="13" t="str">
        <f>IF(G2409="","",IFERROR(IF(IF(K2409="","",INDEX(收费标合同信息维护!A:Q,MATCH(G2409,收费标合同信息维护!M:M,0),13))=G2409,"有","无"),"无"))</f>
        <v/>
      </c>
      <c r="J2409" s="3" t="s">
        <v>3868</v>
      </c>
      <c r="K2409" s="3" t="s">
        <v>11665</v>
      </c>
      <c r="L2409" s="3" t="s">
        <v>6699</v>
      </c>
      <c r="M2409" s="3" t="s">
        <v>6700</v>
      </c>
      <c r="N2409" s="3" t="s">
        <v>6477</v>
      </c>
      <c r="O2409" s="3" t="s">
        <v>6478</v>
      </c>
      <c r="P2409" s="3" t="s">
        <v>11669</v>
      </c>
      <c r="Q2409" s="3" t="s">
        <v>10098</v>
      </c>
      <c r="R2409" s="3" t="s">
        <v>6479</v>
      </c>
      <c r="S2409" s="3" t="s">
        <v>6480</v>
      </c>
      <c r="T2409" s="3" t="s">
        <v>7830</v>
      </c>
      <c r="U2409" s="3" t="s">
        <v>154</v>
      </c>
      <c r="V2409" s="3" t="s">
        <v>154</v>
      </c>
      <c r="W2409" s="3" t="s">
        <v>154</v>
      </c>
      <c r="X2409" s="3" t="s">
        <v>154</v>
      </c>
      <c r="Y2409" s="3" t="s">
        <v>154</v>
      </c>
      <c r="Z2409" s="3" t="s">
        <v>154</v>
      </c>
      <c r="AA2409" s="3" t="s">
        <v>154</v>
      </c>
      <c r="AB2409" s="3" t="s">
        <v>154</v>
      </c>
      <c r="AC2409" s="3" t="s">
        <v>154</v>
      </c>
      <c r="AD2409" s="3" t="s">
        <v>6151</v>
      </c>
      <c r="AE2409" s="3" t="s">
        <v>6151</v>
      </c>
      <c r="AF2409" s="3" t="s">
        <v>154</v>
      </c>
      <c r="AG2409" s="3" t="s">
        <v>154</v>
      </c>
      <c r="AH2409" s="3" t="s">
        <v>6478</v>
      </c>
      <c r="AI2409" s="3" t="s">
        <v>6482</v>
      </c>
      <c r="AJ2409" s="3" t="s">
        <v>6489</v>
      </c>
    </row>
    <row r="2410" spans="1:36" ht="15">
      <c r="A2410" s="10">
        <v>2513</v>
      </c>
      <c r="B2410" t="str">
        <f>IF(K2410="总计","",INDEX(主数据!A:AD,MATCH(J2410,主数据!A:A,0),9))</f>
        <v>华东大区公司</v>
      </c>
      <c r="C2410" t="str">
        <f>IF(K2410="","",INDEX(主数据!A:AD,MATCH(J2410,主数据!A:A,0),11))</f>
        <v>合肥城区</v>
      </c>
      <c r="D2410" t="str">
        <f t="shared" si="148"/>
        <v>HF43自营停车费（固定）直接录入</v>
      </c>
      <c r="E2410" s="13" t="str">
        <f t="shared" si="150"/>
        <v/>
      </c>
      <c r="F2410" s="13" t="str">
        <f>IF(E2410="","",IFERROR(IF(IF(K2410="","",INDEX(收费标合同信息维护!A:Q,MATCH(D2410,收费标合同信息维护!J:J,0),10))=D2410,"有","无"),"无"))</f>
        <v/>
      </c>
      <c r="G2410" s="13" t="str">
        <f t="shared" si="149"/>
        <v/>
      </c>
      <c r="H2410" s="13" t="str">
        <f t="shared" si="151"/>
        <v/>
      </c>
      <c r="I2410" s="13" t="str">
        <f>IF(G2410="","",IFERROR(IF(IF(K2410="","",INDEX(收费标合同信息维护!A:Q,MATCH(G2410,收费标合同信息维护!M:M,0),13))=G2410,"有","无"),"无"))</f>
        <v/>
      </c>
      <c r="J2410" s="3" t="s">
        <v>3868</v>
      </c>
      <c r="K2410" s="3" t="s">
        <v>11665</v>
      </c>
      <c r="L2410" s="3" t="s">
        <v>6714</v>
      </c>
      <c r="M2410" s="3" t="s">
        <v>6715</v>
      </c>
      <c r="N2410" s="3" t="s">
        <v>6477</v>
      </c>
      <c r="O2410" s="3" t="s">
        <v>6597</v>
      </c>
      <c r="P2410" s="3" t="s">
        <v>11670</v>
      </c>
      <c r="Q2410" s="3" t="s">
        <v>6905</v>
      </c>
      <c r="R2410" s="3" t="s">
        <v>6479</v>
      </c>
      <c r="S2410" s="3" t="s">
        <v>6480</v>
      </c>
      <c r="T2410" s="3" t="s">
        <v>7830</v>
      </c>
      <c r="U2410" s="3" t="s">
        <v>6716</v>
      </c>
      <c r="V2410" s="3" t="s">
        <v>154</v>
      </c>
      <c r="W2410" s="3" t="s">
        <v>154</v>
      </c>
      <c r="X2410" s="3" t="s">
        <v>154</v>
      </c>
      <c r="Y2410" s="3" t="s">
        <v>154</v>
      </c>
      <c r="Z2410" s="3" t="s">
        <v>154</v>
      </c>
      <c r="AA2410" s="3" t="s">
        <v>154</v>
      </c>
      <c r="AB2410" s="3" t="s">
        <v>154</v>
      </c>
      <c r="AC2410" s="3" t="s">
        <v>154</v>
      </c>
      <c r="AD2410" s="3" t="s">
        <v>6151</v>
      </c>
      <c r="AE2410" s="3" t="s">
        <v>6151</v>
      </c>
      <c r="AF2410" s="3" t="s">
        <v>154</v>
      </c>
      <c r="AG2410" s="3" t="s">
        <v>154</v>
      </c>
      <c r="AH2410" s="3" t="s">
        <v>6478</v>
      </c>
      <c r="AI2410" s="3" t="s">
        <v>6482</v>
      </c>
      <c r="AJ2410" s="3" t="s">
        <v>6489</v>
      </c>
    </row>
    <row r="2411" spans="1:36" ht="15">
      <c r="A2411" s="10">
        <v>2514</v>
      </c>
      <c r="B2411" t="str">
        <f>IF(K2411="总计","",INDEX(主数据!A:AD,MATCH(J2411,主数据!A:A,0),9))</f>
        <v>华东大区公司</v>
      </c>
      <c r="C2411" t="str">
        <f>IF(K2411="","",INDEX(主数据!A:AD,MATCH(J2411,主数据!A:A,0),11))</f>
        <v>合肥城区</v>
      </c>
      <c r="D2411" t="str">
        <f t="shared" si="148"/>
        <v>HF43其他费用直接录入</v>
      </c>
      <c r="E2411" s="13" t="str">
        <f t="shared" si="150"/>
        <v/>
      </c>
      <c r="F2411" s="13" t="str">
        <f>IF(E2411="","",IFERROR(IF(IF(K2411="","",INDEX(收费标合同信息维护!A:Q,MATCH(D2411,收费标合同信息维护!J:J,0),10))=D2411,"有","无"),"无"))</f>
        <v/>
      </c>
      <c r="G2411" s="13" t="str">
        <f t="shared" si="149"/>
        <v/>
      </c>
      <c r="H2411" s="13" t="str">
        <f t="shared" si="151"/>
        <v/>
      </c>
      <c r="I2411" s="13" t="str">
        <f>IF(G2411="","",IFERROR(IF(IF(K2411="","",INDEX(收费标合同信息维护!A:Q,MATCH(G2411,收费标合同信息维护!M:M,0),13))=G2411,"有","无"),"无"))</f>
        <v/>
      </c>
      <c r="J2411" s="3" t="s">
        <v>3868</v>
      </c>
      <c r="K2411" s="3" t="s">
        <v>11665</v>
      </c>
      <c r="L2411" s="3" t="s">
        <v>6544</v>
      </c>
      <c r="M2411" s="3" t="s">
        <v>6545</v>
      </c>
      <c r="N2411" s="3" t="s">
        <v>6477</v>
      </c>
      <c r="O2411" s="3" t="s">
        <v>6478</v>
      </c>
      <c r="P2411" s="3" t="s">
        <v>11671</v>
      </c>
      <c r="Q2411" s="3" t="s">
        <v>8993</v>
      </c>
      <c r="R2411" s="3" t="s">
        <v>6479</v>
      </c>
      <c r="S2411" s="3" t="s">
        <v>6480</v>
      </c>
      <c r="T2411" s="3" t="s">
        <v>7830</v>
      </c>
      <c r="U2411" s="3" t="s">
        <v>154</v>
      </c>
      <c r="V2411" s="3" t="s">
        <v>154</v>
      </c>
      <c r="W2411" s="3" t="s">
        <v>154</v>
      </c>
      <c r="X2411" s="3" t="s">
        <v>154</v>
      </c>
      <c r="Y2411" s="3" t="s">
        <v>154</v>
      </c>
      <c r="Z2411" s="3" t="s">
        <v>154</v>
      </c>
      <c r="AA2411" s="3" t="s">
        <v>154</v>
      </c>
      <c r="AB2411" s="3" t="s">
        <v>154</v>
      </c>
      <c r="AC2411" s="3" t="s">
        <v>154</v>
      </c>
      <c r="AD2411" s="3" t="s">
        <v>6151</v>
      </c>
      <c r="AE2411" s="3" t="s">
        <v>6151</v>
      </c>
      <c r="AF2411" s="3" t="s">
        <v>154</v>
      </c>
      <c r="AG2411" s="3" t="s">
        <v>154</v>
      </c>
      <c r="AH2411" s="3" t="s">
        <v>6478</v>
      </c>
      <c r="AI2411" s="3" t="s">
        <v>6482</v>
      </c>
      <c r="AJ2411" s="3" t="s">
        <v>6489</v>
      </c>
    </row>
    <row r="2412" spans="1:36" ht="15">
      <c r="A2412" s="10">
        <v>2515</v>
      </c>
      <c r="B2412" t="str">
        <f>IF(K2412="总计","",INDEX(主数据!A:AD,MATCH(J2412,主数据!A:A,0),9))</f>
        <v>华东大区公司</v>
      </c>
      <c r="C2412" t="str">
        <f>IF(K2412="","",INDEX(主数据!A:AD,MATCH(J2412,主数据!A:A,0),11))</f>
        <v>合肥城区</v>
      </c>
      <c r="D2412" t="str">
        <f t="shared" si="148"/>
        <v>HF43其他费用直接录入</v>
      </c>
      <c r="E2412" s="13" t="str">
        <f t="shared" si="150"/>
        <v/>
      </c>
      <c r="F2412" s="13" t="str">
        <f>IF(E2412="","",IFERROR(IF(IF(K2412="","",INDEX(收费标合同信息维护!A:Q,MATCH(D2412,收费标合同信息维护!J:J,0),10))=D2412,"有","无"),"无"))</f>
        <v/>
      </c>
      <c r="G2412" s="13" t="str">
        <f t="shared" si="149"/>
        <v/>
      </c>
      <c r="H2412" s="13" t="str">
        <f t="shared" si="151"/>
        <v/>
      </c>
      <c r="I2412" s="13" t="str">
        <f>IF(G2412="","",IFERROR(IF(IF(K2412="","",INDEX(收费标合同信息维护!A:Q,MATCH(G2412,收费标合同信息维护!M:M,0),13))=G2412,"有","无"),"无"))</f>
        <v/>
      </c>
      <c r="J2412" s="3" t="s">
        <v>3868</v>
      </c>
      <c r="K2412" s="3" t="s">
        <v>11665</v>
      </c>
      <c r="L2412" s="3" t="s">
        <v>6544</v>
      </c>
      <c r="M2412" s="3" t="s">
        <v>6545</v>
      </c>
      <c r="N2412" s="3" t="s">
        <v>6477</v>
      </c>
      <c r="O2412" s="3" t="s">
        <v>6478</v>
      </c>
      <c r="P2412" s="3" t="s">
        <v>11672</v>
      </c>
      <c r="Q2412" s="3" t="s">
        <v>6545</v>
      </c>
      <c r="R2412" s="3" t="s">
        <v>6479</v>
      </c>
      <c r="S2412" s="3" t="s">
        <v>6480</v>
      </c>
      <c r="T2412" s="3" t="s">
        <v>7830</v>
      </c>
      <c r="U2412" s="3" t="s">
        <v>154</v>
      </c>
      <c r="V2412" s="3" t="s">
        <v>154</v>
      </c>
      <c r="W2412" s="3" t="s">
        <v>154</v>
      </c>
      <c r="X2412" s="3" t="s">
        <v>154</v>
      </c>
      <c r="Y2412" s="3" t="s">
        <v>154</v>
      </c>
      <c r="Z2412" s="3" t="s">
        <v>154</v>
      </c>
      <c r="AA2412" s="3" t="s">
        <v>154</v>
      </c>
      <c r="AB2412" s="3" t="s">
        <v>154</v>
      </c>
      <c r="AC2412" s="3" t="s">
        <v>154</v>
      </c>
      <c r="AD2412" s="3" t="s">
        <v>6151</v>
      </c>
      <c r="AE2412" s="3" t="s">
        <v>6151</v>
      </c>
      <c r="AF2412" s="3" t="s">
        <v>154</v>
      </c>
      <c r="AG2412" s="3" t="s">
        <v>154</v>
      </c>
      <c r="AH2412" s="3" t="s">
        <v>6478</v>
      </c>
      <c r="AI2412" s="3" t="s">
        <v>6482</v>
      </c>
      <c r="AJ2412" s="3" t="s">
        <v>6489</v>
      </c>
    </row>
    <row r="2413" spans="1:36" ht="15">
      <c r="A2413" s="10">
        <v>2516</v>
      </c>
      <c r="B2413" t="str">
        <f>IF(K2413="总计","",INDEX(主数据!A:AD,MATCH(J2413,主数据!A:A,0),9))</f>
        <v>华东大区公司</v>
      </c>
      <c r="C2413" t="str">
        <f>IF(K2413="","",INDEX(主数据!A:AD,MATCH(J2413,主数据!A:A,0),11))</f>
        <v>合肥城区</v>
      </c>
      <c r="D2413" t="str">
        <f t="shared" si="148"/>
        <v>HF43其他费用直接录入</v>
      </c>
      <c r="E2413" s="13" t="str">
        <f t="shared" si="150"/>
        <v/>
      </c>
      <c r="F2413" s="13" t="str">
        <f>IF(E2413="","",IFERROR(IF(IF(K2413="","",INDEX(收费标合同信息维护!A:Q,MATCH(D2413,收费标合同信息维护!J:J,0),10))=D2413,"有","无"),"无"))</f>
        <v/>
      </c>
      <c r="G2413" s="13" t="str">
        <f t="shared" si="149"/>
        <v/>
      </c>
      <c r="H2413" s="13" t="str">
        <f t="shared" si="151"/>
        <v/>
      </c>
      <c r="I2413" s="13" t="str">
        <f>IF(G2413="","",IFERROR(IF(IF(K2413="","",INDEX(收费标合同信息维护!A:Q,MATCH(G2413,收费标合同信息维护!M:M,0),13))=G2413,"有","无"),"无"))</f>
        <v/>
      </c>
      <c r="J2413" s="3" t="s">
        <v>3868</v>
      </c>
      <c r="K2413" s="3" t="s">
        <v>11665</v>
      </c>
      <c r="L2413" s="3" t="s">
        <v>6544</v>
      </c>
      <c r="M2413" s="3" t="s">
        <v>6545</v>
      </c>
      <c r="N2413" s="3" t="s">
        <v>6477</v>
      </c>
      <c r="O2413" s="3" t="s">
        <v>6478</v>
      </c>
      <c r="P2413" s="3" t="s">
        <v>11673</v>
      </c>
      <c r="Q2413" s="3" t="s">
        <v>11674</v>
      </c>
      <c r="R2413" s="3" t="s">
        <v>6479</v>
      </c>
      <c r="S2413" s="3" t="s">
        <v>6480</v>
      </c>
      <c r="T2413" s="3" t="s">
        <v>7830</v>
      </c>
      <c r="U2413" s="3" t="s">
        <v>154</v>
      </c>
      <c r="V2413" s="3" t="s">
        <v>154</v>
      </c>
      <c r="W2413" s="3" t="s">
        <v>154</v>
      </c>
      <c r="X2413" s="3" t="s">
        <v>154</v>
      </c>
      <c r="Y2413" s="3" t="s">
        <v>154</v>
      </c>
      <c r="Z2413" s="3" t="s">
        <v>154</v>
      </c>
      <c r="AA2413" s="3" t="s">
        <v>154</v>
      </c>
      <c r="AB2413" s="3" t="s">
        <v>154</v>
      </c>
      <c r="AC2413" s="3" t="s">
        <v>154</v>
      </c>
      <c r="AD2413" s="3" t="s">
        <v>6151</v>
      </c>
      <c r="AE2413" s="3" t="s">
        <v>6151</v>
      </c>
      <c r="AF2413" s="3" t="s">
        <v>154</v>
      </c>
      <c r="AG2413" s="3" t="s">
        <v>154</v>
      </c>
      <c r="AH2413" s="3" t="s">
        <v>6478</v>
      </c>
      <c r="AI2413" s="3" t="s">
        <v>6482</v>
      </c>
      <c r="AJ2413" s="3" t="s">
        <v>6489</v>
      </c>
    </row>
    <row r="2414" spans="1:36" ht="15">
      <c r="A2414" s="10">
        <v>2517</v>
      </c>
      <c r="B2414" t="str">
        <f>IF(K2414="总计","",INDEX(主数据!A:AD,MATCH(J2414,主数据!A:A,0),9))</f>
        <v>华东大区公司</v>
      </c>
      <c r="C2414" t="str">
        <f>IF(K2414="","",INDEX(主数据!A:AD,MATCH(J2414,主数据!A:A,0),11))</f>
        <v>合肥城区</v>
      </c>
      <c r="D2414" t="str">
        <f t="shared" si="148"/>
        <v>HF43代收代付其他费用直接录入</v>
      </c>
      <c r="E2414" s="13" t="str">
        <f t="shared" si="150"/>
        <v/>
      </c>
      <c r="F2414" s="13" t="str">
        <f>IF(E2414="","",IFERROR(IF(IF(K2414="","",INDEX(收费标合同信息维护!A:Q,MATCH(D2414,收费标合同信息维护!J:J,0),10))=D2414,"有","无"),"无"))</f>
        <v/>
      </c>
      <c r="G2414" s="13" t="str">
        <f t="shared" si="149"/>
        <v/>
      </c>
      <c r="H2414" s="13" t="str">
        <f t="shared" si="151"/>
        <v/>
      </c>
      <c r="I2414" s="13" t="str">
        <f>IF(G2414="","",IFERROR(IF(IF(K2414="","",INDEX(收费标合同信息维护!A:Q,MATCH(G2414,收费标合同信息维护!M:M,0),13))=G2414,"有","无"),"无"))</f>
        <v/>
      </c>
      <c r="J2414" s="3" t="s">
        <v>3868</v>
      </c>
      <c r="K2414" s="3" t="s">
        <v>11665</v>
      </c>
      <c r="L2414" s="3" t="s">
        <v>6620</v>
      </c>
      <c r="M2414" s="3" t="s">
        <v>6621</v>
      </c>
      <c r="N2414" s="3" t="s">
        <v>6477</v>
      </c>
      <c r="O2414" s="3" t="s">
        <v>6478</v>
      </c>
      <c r="P2414" s="3" t="s">
        <v>11675</v>
      </c>
      <c r="Q2414" s="3" t="s">
        <v>11676</v>
      </c>
      <c r="R2414" s="3" t="s">
        <v>6479</v>
      </c>
      <c r="S2414" s="3" t="s">
        <v>6480</v>
      </c>
      <c r="T2414" s="3" t="s">
        <v>7830</v>
      </c>
      <c r="U2414" s="3" t="s">
        <v>6716</v>
      </c>
      <c r="V2414" s="3" t="s">
        <v>154</v>
      </c>
      <c r="W2414" s="3" t="s">
        <v>154</v>
      </c>
      <c r="X2414" s="3" t="s">
        <v>154</v>
      </c>
      <c r="Y2414" s="3" t="s">
        <v>154</v>
      </c>
      <c r="Z2414" s="3" t="s">
        <v>154</v>
      </c>
      <c r="AA2414" s="3" t="s">
        <v>154</v>
      </c>
      <c r="AB2414" s="3" t="s">
        <v>154</v>
      </c>
      <c r="AC2414" s="3" t="s">
        <v>154</v>
      </c>
      <c r="AD2414" s="3" t="s">
        <v>6151</v>
      </c>
      <c r="AE2414" s="3" t="s">
        <v>6151</v>
      </c>
      <c r="AF2414" s="3" t="s">
        <v>154</v>
      </c>
      <c r="AG2414" s="3" t="s">
        <v>154</v>
      </c>
      <c r="AH2414" s="3" t="s">
        <v>6478</v>
      </c>
      <c r="AI2414" s="3" t="s">
        <v>6482</v>
      </c>
      <c r="AJ2414" s="3" t="s">
        <v>6489</v>
      </c>
    </row>
    <row r="2415" spans="1:36" ht="15">
      <c r="A2415" s="10">
        <v>2518</v>
      </c>
      <c r="B2415" t="str">
        <f>IF(K2415="总计","",INDEX(主数据!A:AD,MATCH(J2415,主数据!A:A,0),9))</f>
        <v>华东大区公司</v>
      </c>
      <c r="C2415" t="str">
        <f>IF(K2415="","",INDEX(主数据!A:AD,MATCH(J2415,主数据!A:A,0),11))</f>
        <v>合肥城区</v>
      </c>
      <c r="D2415" t="str">
        <f t="shared" si="148"/>
        <v>HF43前期介入费标准方式1.50</v>
      </c>
      <c r="E2415" s="13" t="str">
        <f t="shared" si="150"/>
        <v>1.50</v>
      </c>
      <c r="F2415" s="13" t="str">
        <f>IF(E2415="","",IFERROR(IF(IF(K2415="","",INDEX(收费标合同信息维护!A:Q,MATCH(D2415,收费标合同信息维护!J:J,0),10))=D2415,"有","无"),"无"))</f>
        <v>无</v>
      </c>
      <c r="G2415" s="13" t="str">
        <f t="shared" si="149"/>
        <v/>
      </c>
      <c r="H2415" s="13" t="str">
        <f t="shared" si="151"/>
        <v/>
      </c>
      <c r="I2415" s="13" t="str">
        <f>IF(G2415="","",IFERROR(IF(IF(K2415="","",INDEX(收费标合同信息维护!A:Q,MATCH(G2415,收费标合同信息维护!M:M,0),13))=G2415,"有","无"),"无"))</f>
        <v/>
      </c>
      <c r="J2415" s="3" t="s">
        <v>3868</v>
      </c>
      <c r="K2415" s="3" t="s">
        <v>11665</v>
      </c>
      <c r="L2415" s="3" t="s">
        <v>6551</v>
      </c>
      <c r="M2415" s="3" t="s">
        <v>6552</v>
      </c>
      <c r="N2415" s="3" t="s">
        <v>6477</v>
      </c>
      <c r="O2415" s="3" t="s">
        <v>6478</v>
      </c>
      <c r="P2415" s="3" t="s">
        <v>11677</v>
      </c>
      <c r="Q2415" s="3" t="s">
        <v>6554</v>
      </c>
      <c r="R2415" s="3" t="s">
        <v>6484</v>
      </c>
      <c r="S2415" s="3" t="s">
        <v>6491</v>
      </c>
      <c r="T2415" s="3" t="s">
        <v>11678</v>
      </c>
      <c r="U2415" s="3" t="s">
        <v>11679</v>
      </c>
      <c r="V2415" s="3" t="s">
        <v>6608</v>
      </c>
      <c r="W2415" s="3" t="s">
        <v>154</v>
      </c>
      <c r="X2415" s="3" t="s">
        <v>154</v>
      </c>
      <c r="Y2415" s="3" t="s">
        <v>154</v>
      </c>
      <c r="Z2415" s="3" t="s">
        <v>154</v>
      </c>
      <c r="AA2415" s="3" t="s">
        <v>154</v>
      </c>
      <c r="AB2415" s="3" t="s">
        <v>154</v>
      </c>
      <c r="AC2415" s="3" t="s">
        <v>154</v>
      </c>
      <c r="AD2415" s="3" t="s">
        <v>6151</v>
      </c>
      <c r="AE2415" s="3" t="s">
        <v>6151</v>
      </c>
      <c r="AF2415" s="3" t="s">
        <v>6040</v>
      </c>
      <c r="AG2415" s="3" t="s">
        <v>154</v>
      </c>
      <c r="AH2415" s="3" t="s">
        <v>6478</v>
      </c>
      <c r="AI2415" s="3" t="s">
        <v>6482</v>
      </c>
      <c r="AJ2415" s="3" t="s">
        <v>6033</v>
      </c>
    </row>
    <row r="2416" spans="1:36" ht="15">
      <c r="A2416" s="10">
        <v>2519</v>
      </c>
      <c r="B2416" t="str">
        <f>IF(K2416="总计","",INDEX(主数据!A:AD,MATCH(J2416,主数据!A:A,0),9))</f>
        <v>华东大区公司</v>
      </c>
      <c r="C2416" t="str">
        <f>IF(K2416="","",INDEX(主数据!A:AD,MATCH(J2416,主数据!A:A,0),11))</f>
        <v>合肥城区</v>
      </c>
      <c r="D2416" t="str">
        <f t="shared" si="148"/>
        <v>HF43销售中心物业费标准方式1.50</v>
      </c>
      <c r="E2416" s="13" t="str">
        <f t="shared" si="150"/>
        <v>1.50</v>
      </c>
      <c r="F2416" s="13" t="str">
        <f>IF(E2416="","",IFERROR(IF(IF(K2416="","",INDEX(收费标合同信息维护!A:Q,MATCH(D2416,收费标合同信息维护!J:J,0),10))=D2416,"有","无"),"无"))</f>
        <v>无</v>
      </c>
      <c r="G2416" s="13" t="str">
        <f t="shared" si="149"/>
        <v/>
      </c>
      <c r="H2416" s="13" t="str">
        <f t="shared" si="151"/>
        <v/>
      </c>
      <c r="I2416" s="13" t="str">
        <f>IF(G2416="","",IFERROR(IF(IF(K2416="","",INDEX(收费标合同信息维护!A:Q,MATCH(G2416,收费标合同信息维护!M:M,0),13))=G2416,"有","无"),"无"))</f>
        <v/>
      </c>
      <c r="J2416" s="3" t="s">
        <v>3868</v>
      </c>
      <c r="K2416" s="3" t="s">
        <v>11665</v>
      </c>
      <c r="L2416" s="3" t="s">
        <v>6638</v>
      </c>
      <c r="M2416" s="3" t="s">
        <v>6639</v>
      </c>
      <c r="N2416" s="3" t="s">
        <v>6477</v>
      </c>
      <c r="O2416" s="3" t="s">
        <v>6478</v>
      </c>
      <c r="P2416" s="3" t="s">
        <v>11680</v>
      </c>
      <c r="Q2416" s="3" t="s">
        <v>11681</v>
      </c>
      <c r="R2416" s="3" t="s">
        <v>6484</v>
      </c>
      <c r="S2416" s="3" t="s">
        <v>6491</v>
      </c>
      <c r="T2416" s="3" t="s">
        <v>11682</v>
      </c>
      <c r="U2416" s="3" t="s">
        <v>11683</v>
      </c>
      <c r="V2416" s="3" t="s">
        <v>6608</v>
      </c>
      <c r="W2416" s="3" t="s">
        <v>154</v>
      </c>
      <c r="X2416" s="3" t="s">
        <v>154</v>
      </c>
      <c r="Y2416" s="3" t="s">
        <v>154</v>
      </c>
      <c r="Z2416" s="3" t="s">
        <v>154</v>
      </c>
      <c r="AA2416" s="3" t="s">
        <v>154</v>
      </c>
      <c r="AB2416" s="3" t="s">
        <v>154</v>
      </c>
      <c r="AC2416" s="3" t="s">
        <v>154</v>
      </c>
      <c r="AD2416" s="3" t="s">
        <v>6151</v>
      </c>
      <c r="AE2416" s="3" t="s">
        <v>6151</v>
      </c>
      <c r="AF2416" s="3" t="s">
        <v>154</v>
      </c>
      <c r="AG2416" s="3" t="s">
        <v>154</v>
      </c>
      <c r="AH2416" s="3" t="s">
        <v>6597</v>
      </c>
      <c r="AI2416" s="3" t="s">
        <v>6482</v>
      </c>
      <c r="AJ2416" s="3" t="s">
        <v>6489</v>
      </c>
    </row>
    <row r="2417" spans="1:36" ht="30">
      <c r="A2417" s="10">
        <v>2520</v>
      </c>
      <c r="B2417" t="str">
        <f>IF(K2417="总计","",INDEX(主数据!A:AD,MATCH(J2417,主数据!A:A,0),9))</f>
        <v>华南大区公司</v>
      </c>
      <c r="C2417" t="str">
        <f>IF(K2417="","",INDEX(主数据!A:AD,MATCH(J2417,主数据!A:A,0),11))</f>
        <v>海南城区</v>
      </c>
      <c r="D2417" t="str">
        <f t="shared" si="148"/>
        <v>HK18物业服务费标准方式2.65</v>
      </c>
      <c r="E2417" s="13" t="str">
        <f t="shared" si="150"/>
        <v>2.65</v>
      </c>
      <c r="F2417" s="13" t="str">
        <f>IF(E2417="","",IFERROR(IF(IF(K2417="","",INDEX(收费标合同信息维护!A:Q,MATCH(D2417,收费标合同信息维护!J:J,0),10))=D2417,"有","无"),"无"))</f>
        <v>无</v>
      </c>
      <c r="G2417" s="13" t="str">
        <f t="shared" si="149"/>
        <v/>
      </c>
      <c r="H2417" s="13" t="str">
        <f t="shared" si="151"/>
        <v/>
      </c>
      <c r="I2417" s="13" t="str">
        <f>IF(G2417="","",IFERROR(IF(IF(K2417="","",INDEX(收费标合同信息维护!A:Q,MATCH(G2417,收费标合同信息维护!M:M,0),13))=G2417,"有","无"),"无"))</f>
        <v/>
      </c>
      <c r="J2417" s="3" t="s">
        <v>3747</v>
      </c>
      <c r="K2417" s="3" t="s">
        <v>11684</v>
      </c>
      <c r="L2417" s="3" t="s">
        <v>6025</v>
      </c>
      <c r="M2417" s="3" t="s">
        <v>6026</v>
      </c>
      <c r="N2417" s="3" t="s">
        <v>6477</v>
      </c>
      <c r="O2417" s="3" t="s">
        <v>6478</v>
      </c>
      <c r="P2417" s="3" t="s">
        <v>11685</v>
      </c>
      <c r="Q2417" s="3" t="s">
        <v>11686</v>
      </c>
      <c r="R2417" s="3" t="s">
        <v>6484</v>
      </c>
      <c r="S2417" s="3" t="s">
        <v>6491</v>
      </c>
      <c r="T2417" s="3" t="s">
        <v>11687</v>
      </c>
      <c r="U2417" s="3" t="s">
        <v>154</v>
      </c>
      <c r="V2417" s="3" t="s">
        <v>10763</v>
      </c>
      <c r="W2417" s="3" t="s">
        <v>154</v>
      </c>
      <c r="X2417" s="3" t="s">
        <v>154</v>
      </c>
      <c r="Y2417" s="3" t="s">
        <v>154</v>
      </c>
      <c r="Z2417" s="3" t="s">
        <v>154</v>
      </c>
      <c r="AA2417" s="3" t="s">
        <v>154</v>
      </c>
      <c r="AB2417" s="3" t="s">
        <v>154</v>
      </c>
      <c r="AC2417" s="3" t="s">
        <v>154</v>
      </c>
      <c r="AD2417" s="3" t="s">
        <v>6151</v>
      </c>
      <c r="AE2417" s="3" t="s">
        <v>6151</v>
      </c>
      <c r="AF2417" s="3" t="s">
        <v>154</v>
      </c>
      <c r="AG2417" s="3" t="s">
        <v>154</v>
      </c>
      <c r="AH2417" s="3" t="s">
        <v>6478</v>
      </c>
      <c r="AI2417" s="3" t="s">
        <v>6482</v>
      </c>
      <c r="AJ2417" s="3" t="s">
        <v>11688</v>
      </c>
    </row>
    <row r="2418" spans="1:36" ht="30">
      <c r="A2418" s="10">
        <v>2521</v>
      </c>
      <c r="B2418" t="str">
        <f>IF(K2418="总计","",INDEX(主数据!A:AD,MATCH(J2418,主数据!A:A,0),9))</f>
        <v>华南大区公司</v>
      </c>
      <c r="C2418" t="str">
        <f>IF(K2418="","",INDEX(主数据!A:AD,MATCH(J2418,主数据!A:A,0),11))</f>
        <v>海南城区</v>
      </c>
      <c r="D2418" t="str">
        <f t="shared" si="148"/>
        <v>HK18物业服务费标准方式3.80</v>
      </c>
      <c r="E2418" s="13" t="str">
        <f t="shared" si="150"/>
        <v>3.80</v>
      </c>
      <c r="F2418" s="13" t="str">
        <f>IF(E2418="","",IFERROR(IF(IF(K2418="","",INDEX(收费标合同信息维护!A:Q,MATCH(D2418,收费标合同信息维护!J:J,0),10))=D2418,"有","无"),"无"))</f>
        <v>无</v>
      </c>
      <c r="G2418" s="13" t="str">
        <f t="shared" si="149"/>
        <v/>
      </c>
      <c r="H2418" s="13" t="str">
        <f t="shared" si="151"/>
        <v/>
      </c>
      <c r="I2418" s="13" t="str">
        <f>IF(G2418="","",IFERROR(IF(IF(K2418="","",INDEX(收费标合同信息维护!A:Q,MATCH(G2418,收费标合同信息维护!M:M,0),13))=G2418,"有","无"),"无"))</f>
        <v/>
      </c>
      <c r="J2418" s="3" t="s">
        <v>3747</v>
      </c>
      <c r="K2418" s="3" t="s">
        <v>11684</v>
      </c>
      <c r="L2418" s="3" t="s">
        <v>6025</v>
      </c>
      <c r="M2418" s="3" t="s">
        <v>6026</v>
      </c>
      <c r="N2418" s="3" t="s">
        <v>6477</v>
      </c>
      <c r="O2418" s="3" t="s">
        <v>6478</v>
      </c>
      <c r="P2418" s="3" t="s">
        <v>11689</v>
      </c>
      <c r="Q2418" s="3" t="s">
        <v>11690</v>
      </c>
      <c r="R2418" s="3" t="s">
        <v>6484</v>
      </c>
      <c r="S2418" s="3" t="s">
        <v>6491</v>
      </c>
      <c r="T2418" s="3" t="s">
        <v>11687</v>
      </c>
      <c r="U2418" s="3" t="s">
        <v>154</v>
      </c>
      <c r="V2418" s="3" t="s">
        <v>6991</v>
      </c>
      <c r="W2418" s="3" t="s">
        <v>154</v>
      </c>
      <c r="X2418" s="3" t="s">
        <v>154</v>
      </c>
      <c r="Y2418" s="3" t="s">
        <v>154</v>
      </c>
      <c r="Z2418" s="3" t="s">
        <v>154</v>
      </c>
      <c r="AA2418" s="3" t="s">
        <v>154</v>
      </c>
      <c r="AB2418" s="3" t="s">
        <v>154</v>
      </c>
      <c r="AC2418" s="3" t="s">
        <v>154</v>
      </c>
      <c r="AD2418" s="3" t="s">
        <v>6151</v>
      </c>
      <c r="AE2418" s="3" t="s">
        <v>6151</v>
      </c>
      <c r="AF2418" s="3" t="s">
        <v>154</v>
      </c>
      <c r="AG2418" s="3" t="s">
        <v>154</v>
      </c>
      <c r="AH2418" s="3" t="s">
        <v>6478</v>
      </c>
      <c r="AI2418" s="3" t="s">
        <v>6482</v>
      </c>
      <c r="AJ2418" s="3" t="s">
        <v>6107</v>
      </c>
    </row>
    <row r="2419" spans="1:36" ht="15">
      <c r="A2419" s="10">
        <v>2522</v>
      </c>
      <c r="B2419" t="str">
        <f>IF(K2419="总计","",INDEX(主数据!A:AD,MATCH(J2419,主数据!A:A,0),9))</f>
        <v>华南大区公司</v>
      </c>
      <c r="C2419" t="str">
        <f>IF(K2419="","",INDEX(主数据!A:AD,MATCH(J2419,主数据!A:A,0),11))</f>
        <v>海南城区</v>
      </c>
      <c r="D2419" t="str">
        <f t="shared" si="148"/>
        <v>HK18前期介入费直接录入</v>
      </c>
      <c r="E2419" s="13" t="str">
        <f t="shared" si="150"/>
        <v/>
      </c>
      <c r="F2419" s="13" t="str">
        <f>IF(E2419="","",IFERROR(IF(IF(K2419="","",INDEX(收费标合同信息维护!A:Q,MATCH(D2419,收费标合同信息维护!J:J,0),10))=D2419,"有","无"),"无"))</f>
        <v/>
      </c>
      <c r="G2419" s="13" t="str">
        <f t="shared" si="149"/>
        <v/>
      </c>
      <c r="H2419" s="13" t="str">
        <f t="shared" si="151"/>
        <v/>
      </c>
      <c r="I2419" s="13" t="str">
        <f>IF(G2419="","",IFERROR(IF(IF(K2419="","",INDEX(收费标合同信息维护!A:Q,MATCH(G2419,收费标合同信息维护!M:M,0),13))=G2419,"有","无"),"无"))</f>
        <v/>
      </c>
      <c r="J2419" s="3" t="s">
        <v>3747</v>
      </c>
      <c r="K2419" s="3" t="s">
        <v>11684</v>
      </c>
      <c r="L2419" s="3" t="s">
        <v>6551</v>
      </c>
      <c r="M2419" s="3" t="s">
        <v>6552</v>
      </c>
      <c r="N2419" s="3" t="s">
        <v>6477</v>
      </c>
      <c r="O2419" s="3" t="s">
        <v>6478</v>
      </c>
      <c r="P2419" s="3" t="s">
        <v>11691</v>
      </c>
      <c r="Q2419" s="3" t="s">
        <v>11692</v>
      </c>
      <c r="R2419" s="3" t="s">
        <v>6479</v>
      </c>
      <c r="S2419" s="3" t="s">
        <v>6480</v>
      </c>
      <c r="T2419" s="3" t="s">
        <v>6486</v>
      </c>
      <c r="U2419" s="3" t="s">
        <v>7079</v>
      </c>
      <c r="V2419" s="3" t="s">
        <v>154</v>
      </c>
      <c r="W2419" s="3" t="s">
        <v>154</v>
      </c>
      <c r="X2419" s="3" t="s">
        <v>154</v>
      </c>
      <c r="Y2419" s="3" t="s">
        <v>154</v>
      </c>
      <c r="Z2419" s="3" t="s">
        <v>154</v>
      </c>
      <c r="AA2419" s="3" t="s">
        <v>154</v>
      </c>
      <c r="AB2419" s="3" t="s">
        <v>154</v>
      </c>
      <c r="AC2419" s="3" t="s">
        <v>154</v>
      </c>
      <c r="AD2419" s="3" t="s">
        <v>6151</v>
      </c>
      <c r="AE2419" s="3" t="s">
        <v>6151</v>
      </c>
      <c r="AF2419" s="3" t="s">
        <v>154</v>
      </c>
      <c r="AG2419" s="3" t="s">
        <v>154</v>
      </c>
      <c r="AH2419" s="3" t="s">
        <v>6478</v>
      </c>
      <c r="AI2419" s="3" t="s">
        <v>6482</v>
      </c>
      <c r="AJ2419" s="3" t="s">
        <v>6489</v>
      </c>
    </row>
    <row r="2420" spans="1:36" ht="15">
      <c r="A2420" s="10">
        <v>2523</v>
      </c>
      <c r="B2420" t="str">
        <f>IF(K2420="总计","",INDEX(主数据!A:AD,MATCH(J2420,主数据!A:A,0),9))</f>
        <v>华南大区公司</v>
      </c>
      <c r="C2420" t="str">
        <f>IF(K2420="","",INDEX(主数据!A:AD,MATCH(J2420,主数据!A:A,0),11))</f>
        <v>海南城区</v>
      </c>
      <c r="D2420" t="str">
        <f t="shared" si="148"/>
        <v>HK19物业服务费标准方式2.40</v>
      </c>
      <c r="E2420" s="13" t="str">
        <f t="shared" si="150"/>
        <v>2.40</v>
      </c>
      <c r="F2420" s="13" t="str">
        <f>IF(E2420="","",IFERROR(IF(IF(K2420="","",INDEX(收费标合同信息维护!A:Q,MATCH(D2420,收费标合同信息维护!J:J,0),10))=D2420,"有","无"),"无"))</f>
        <v>无</v>
      </c>
      <c r="G2420" s="13" t="str">
        <f t="shared" si="149"/>
        <v/>
      </c>
      <c r="H2420" s="13" t="str">
        <f t="shared" si="151"/>
        <v/>
      </c>
      <c r="I2420" s="13" t="str">
        <f>IF(G2420="","",IFERROR(IF(IF(K2420="","",INDEX(收费标合同信息维护!A:Q,MATCH(G2420,收费标合同信息维护!M:M,0),13))=G2420,"有","无"),"无"))</f>
        <v/>
      </c>
      <c r="J2420" s="3" t="s">
        <v>3828</v>
      </c>
      <c r="K2420" s="3" t="s">
        <v>11693</v>
      </c>
      <c r="L2420" s="3" t="s">
        <v>6025</v>
      </c>
      <c r="M2420" s="3" t="s">
        <v>6026</v>
      </c>
      <c r="N2420" s="3" t="s">
        <v>6477</v>
      </c>
      <c r="O2420" s="3" t="s">
        <v>6478</v>
      </c>
      <c r="P2420" s="3" t="s">
        <v>11694</v>
      </c>
      <c r="Q2420" s="3" t="s">
        <v>6483</v>
      </c>
      <c r="R2420" s="3" t="s">
        <v>6484</v>
      </c>
      <c r="S2420" s="3" t="s">
        <v>6491</v>
      </c>
      <c r="T2420" s="3" t="s">
        <v>6486</v>
      </c>
      <c r="U2420" s="3" t="s">
        <v>154</v>
      </c>
      <c r="V2420" s="3" t="s">
        <v>6765</v>
      </c>
      <c r="W2420" s="3" t="s">
        <v>154</v>
      </c>
      <c r="X2420" s="3" t="s">
        <v>154</v>
      </c>
      <c r="Y2420" s="3" t="s">
        <v>154</v>
      </c>
      <c r="Z2420" s="3" t="s">
        <v>154</v>
      </c>
      <c r="AA2420" s="3" t="s">
        <v>154</v>
      </c>
      <c r="AB2420" s="3" t="s">
        <v>154</v>
      </c>
      <c r="AC2420" s="3" t="s">
        <v>154</v>
      </c>
      <c r="AD2420" s="3" t="s">
        <v>6151</v>
      </c>
      <c r="AE2420" s="3" t="s">
        <v>6151</v>
      </c>
      <c r="AF2420" s="3" t="s">
        <v>154</v>
      </c>
      <c r="AG2420" s="3" t="s">
        <v>154</v>
      </c>
      <c r="AH2420" s="3" t="s">
        <v>6478</v>
      </c>
      <c r="AI2420" s="3" t="s">
        <v>6482</v>
      </c>
      <c r="AJ2420" s="3" t="s">
        <v>11695</v>
      </c>
    </row>
    <row r="2421" spans="1:36" ht="15">
      <c r="A2421" s="10">
        <v>2524</v>
      </c>
      <c r="B2421" t="str">
        <f>IF(K2421="总计","",INDEX(主数据!A:AD,MATCH(J2421,主数据!A:A,0),9))</f>
        <v>华南大区公司</v>
      </c>
      <c r="C2421" t="str">
        <f>IF(K2421="","",INDEX(主数据!A:AD,MATCH(J2421,主数据!A:A,0),11))</f>
        <v>海南城区</v>
      </c>
      <c r="D2421" t="str">
        <f t="shared" si="148"/>
        <v>HK19物业服务费标准方式3.80</v>
      </c>
      <c r="E2421" s="13" t="str">
        <f t="shared" si="150"/>
        <v>3.80</v>
      </c>
      <c r="F2421" s="13" t="str">
        <f>IF(E2421="","",IFERROR(IF(IF(K2421="","",INDEX(收费标合同信息维护!A:Q,MATCH(D2421,收费标合同信息维护!J:J,0),10))=D2421,"有","无"),"无"))</f>
        <v>无</v>
      </c>
      <c r="G2421" s="13" t="str">
        <f t="shared" si="149"/>
        <v/>
      </c>
      <c r="H2421" s="13" t="str">
        <f t="shared" si="151"/>
        <v/>
      </c>
      <c r="I2421" s="13" t="str">
        <f>IF(G2421="","",IFERROR(IF(IF(K2421="","",INDEX(收费标合同信息维护!A:Q,MATCH(G2421,收费标合同信息维护!M:M,0),13))=G2421,"有","无"),"无"))</f>
        <v/>
      </c>
      <c r="J2421" s="3" t="s">
        <v>3828</v>
      </c>
      <c r="K2421" s="3" t="s">
        <v>11693</v>
      </c>
      <c r="L2421" s="3" t="s">
        <v>6025</v>
      </c>
      <c r="M2421" s="3" t="s">
        <v>6026</v>
      </c>
      <c r="N2421" s="3" t="s">
        <v>6477</v>
      </c>
      <c r="O2421" s="3" t="s">
        <v>6478</v>
      </c>
      <c r="P2421" s="3" t="s">
        <v>11696</v>
      </c>
      <c r="Q2421" s="3" t="s">
        <v>6677</v>
      </c>
      <c r="R2421" s="3" t="s">
        <v>6484</v>
      </c>
      <c r="S2421" s="3" t="s">
        <v>6491</v>
      </c>
      <c r="T2421" s="3" t="s">
        <v>7075</v>
      </c>
      <c r="U2421" s="3" t="s">
        <v>154</v>
      </c>
      <c r="V2421" s="3" t="s">
        <v>6991</v>
      </c>
      <c r="W2421" s="3" t="s">
        <v>154</v>
      </c>
      <c r="X2421" s="3" t="s">
        <v>154</v>
      </c>
      <c r="Y2421" s="3" t="s">
        <v>154</v>
      </c>
      <c r="Z2421" s="3" t="s">
        <v>154</v>
      </c>
      <c r="AA2421" s="3" t="s">
        <v>154</v>
      </c>
      <c r="AB2421" s="3" t="s">
        <v>154</v>
      </c>
      <c r="AC2421" s="3" t="s">
        <v>154</v>
      </c>
      <c r="AD2421" s="3" t="s">
        <v>6151</v>
      </c>
      <c r="AE2421" s="3" t="s">
        <v>6151</v>
      </c>
      <c r="AF2421" s="3" t="s">
        <v>154</v>
      </c>
      <c r="AG2421" s="3" t="s">
        <v>154</v>
      </c>
      <c r="AH2421" s="3" t="s">
        <v>6478</v>
      </c>
      <c r="AI2421" s="3" t="s">
        <v>6482</v>
      </c>
      <c r="AJ2421" s="3" t="s">
        <v>6425</v>
      </c>
    </row>
    <row r="2422" spans="1:36" ht="15">
      <c r="A2422" s="10">
        <v>2525</v>
      </c>
      <c r="B2422" t="str">
        <f>IF(K2422="总计","",INDEX(主数据!A:AD,MATCH(J2422,主数据!A:A,0),9))</f>
        <v>华南大区公司</v>
      </c>
      <c r="C2422" t="str">
        <f>IF(K2422="","",INDEX(主数据!A:AD,MATCH(J2422,主数据!A:A,0),11))</f>
        <v>海南城区</v>
      </c>
      <c r="D2422" t="str">
        <f t="shared" si="148"/>
        <v>HK19公共能耗费用及其他直接录入</v>
      </c>
      <c r="E2422" s="13" t="str">
        <f t="shared" si="150"/>
        <v/>
      </c>
      <c r="F2422" s="13" t="str">
        <f>IF(E2422="","",IFERROR(IF(IF(K2422="","",INDEX(收费标合同信息维护!A:Q,MATCH(D2422,收费标合同信息维护!J:J,0),10))=D2422,"有","无"),"无"))</f>
        <v/>
      </c>
      <c r="G2422" s="13" t="str">
        <f t="shared" si="149"/>
        <v/>
      </c>
      <c r="H2422" s="13" t="str">
        <f t="shared" si="151"/>
        <v/>
      </c>
      <c r="I2422" s="13" t="str">
        <f>IF(G2422="","",IFERROR(IF(IF(K2422="","",INDEX(收费标合同信息维护!A:Q,MATCH(G2422,收费标合同信息维护!M:M,0),13))=G2422,"有","无"),"无"))</f>
        <v/>
      </c>
      <c r="J2422" s="3" t="s">
        <v>3828</v>
      </c>
      <c r="K2422" s="3" t="s">
        <v>11693</v>
      </c>
      <c r="L2422" s="3" t="s">
        <v>6702</v>
      </c>
      <c r="M2422" s="3" t="s">
        <v>6703</v>
      </c>
      <c r="N2422" s="3" t="s">
        <v>6477</v>
      </c>
      <c r="O2422" s="3" t="s">
        <v>6478</v>
      </c>
      <c r="P2422" s="3" t="s">
        <v>11697</v>
      </c>
      <c r="Q2422" s="3" t="s">
        <v>9352</v>
      </c>
      <c r="R2422" s="3" t="s">
        <v>6479</v>
      </c>
      <c r="S2422" s="3" t="s">
        <v>6480</v>
      </c>
      <c r="T2422" s="3" t="s">
        <v>7025</v>
      </c>
      <c r="U2422" s="3" t="s">
        <v>154</v>
      </c>
      <c r="V2422" s="3" t="s">
        <v>154</v>
      </c>
      <c r="W2422" s="3" t="s">
        <v>154</v>
      </c>
      <c r="X2422" s="3" t="s">
        <v>154</v>
      </c>
      <c r="Y2422" s="3" t="s">
        <v>154</v>
      </c>
      <c r="Z2422" s="3" t="s">
        <v>154</v>
      </c>
      <c r="AA2422" s="3" t="s">
        <v>154</v>
      </c>
      <c r="AB2422" s="3" t="s">
        <v>154</v>
      </c>
      <c r="AC2422" s="3" t="s">
        <v>154</v>
      </c>
      <c r="AD2422" s="3" t="s">
        <v>6151</v>
      </c>
      <c r="AE2422" s="3" t="s">
        <v>6151</v>
      </c>
      <c r="AF2422" s="3" t="s">
        <v>154</v>
      </c>
      <c r="AG2422" s="3" t="s">
        <v>154</v>
      </c>
      <c r="AH2422" s="3" t="s">
        <v>6478</v>
      </c>
      <c r="AI2422" s="3" t="s">
        <v>6482</v>
      </c>
      <c r="AJ2422" s="3" t="s">
        <v>11695</v>
      </c>
    </row>
    <row r="2423" spans="1:36" ht="15">
      <c r="A2423" s="10">
        <v>2526</v>
      </c>
      <c r="B2423" t="str">
        <f>IF(K2423="总计","",INDEX(主数据!A:AD,MATCH(J2423,主数据!A:A,0),9))</f>
        <v>华南大区公司</v>
      </c>
      <c r="C2423" t="str">
        <f>IF(K2423="","",INDEX(主数据!A:AD,MATCH(J2423,主数据!A:A,0),11))</f>
        <v>海南城区</v>
      </c>
      <c r="D2423" t="str">
        <f t="shared" si="148"/>
        <v>HK19前期介入费直接录入</v>
      </c>
      <c r="E2423" s="13" t="str">
        <f t="shared" si="150"/>
        <v/>
      </c>
      <c r="F2423" s="13" t="str">
        <f>IF(E2423="","",IFERROR(IF(IF(K2423="","",INDEX(收费标合同信息维护!A:Q,MATCH(D2423,收费标合同信息维护!J:J,0),10))=D2423,"有","无"),"无"))</f>
        <v/>
      </c>
      <c r="G2423" s="13" t="str">
        <f t="shared" si="149"/>
        <v/>
      </c>
      <c r="H2423" s="13" t="str">
        <f t="shared" si="151"/>
        <v/>
      </c>
      <c r="I2423" s="13" t="str">
        <f>IF(G2423="","",IFERROR(IF(IF(K2423="","",INDEX(收费标合同信息维护!A:Q,MATCH(G2423,收费标合同信息维护!M:M,0),13))=G2423,"有","无"),"无"))</f>
        <v/>
      </c>
      <c r="J2423" s="3" t="s">
        <v>3828</v>
      </c>
      <c r="K2423" s="3" t="s">
        <v>11693</v>
      </c>
      <c r="L2423" s="3" t="s">
        <v>6551</v>
      </c>
      <c r="M2423" s="3" t="s">
        <v>6552</v>
      </c>
      <c r="N2423" s="3" t="s">
        <v>6477</v>
      </c>
      <c r="O2423" s="3" t="s">
        <v>6478</v>
      </c>
      <c r="P2423" s="3" t="s">
        <v>11698</v>
      </c>
      <c r="Q2423" s="3" t="s">
        <v>11692</v>
      </c>
      <c r="R2423" s="3" t="s">
        <v>6479</v>
      </c>
      <c r="S2423" s="3" t="s">
        <v>6480</v>
      </c>
      <c r="T2423" s="3" t="s">
        <v>6486</v>
      </c>
      <c r="U2423" s="3" t="s">
        <v>154</v>
      </c>
      <c r="V2423" s="3" t="s">
        <v>154</v>
      </c>
      <c r="W2423" s="3" t="s">
        <v>154</v>
      </c>
      <c r="X2423" s="3" t="s">
        <v>154</v>
      </c>
      <c r="Y2423" s="3" t="s">
        <v>154</v>
      </c>
      <c r="Z2423" s="3" t="s">
        <v>154</v>
      </c>
      <c r="AA2423" s="3" t="s">
        <v>154</v>
      </c>
      <c r="AB2423" s="3" t="s">
        <v>154</v>
      </c>
      <c r="AC2423" s="3" t="s">
        <v>154</v>
      </c>
      <c r="AD2423" s="3" t="s">
        <v>6151</v>
      </c>
      <c r="AE2423" s="3" t="s">
        <v>6151</v>
      </c>
      <c r="AF2423" s="3" t="s">
        <v>154</v>
      </c>
      <c r="AG2423" s="3" t="s">
        <v>154</v>
      </c>
      <c r="AH2423" s="3" t="s">
        <v>6478</v>
      </c>
      <c r="AI2423" s="3" t="s">
        <v>6482</v>
      </c>
      <c r="AJ2423" s="3" t="s">
        <v>6033</v>
      </c>
    </row>
    <row r="2424" spans="1:36" ht="30">
      <c r="A2424" s="10">
        <v>2527</v>
      </c>
      <c r="B2424" t="str">
        <f>IF(K2424="总计","",INDEX(主数据!A:AD,MATCH(J2424,主数据!A:A,0),9))</f>
        <v>华中大区公司</v>
      </c>
      <c r="C2424" t="str">
        <f>IF(K2424="","",INDEX(主数据!A:AD,MATCH(J2424,主数据!A:A,0),11))</f>
        <v>南昌东区</v>
      </c>
      <c r="D2424" t="str">
        <f t="shared" si="148"/>
        <v>NC22销售中心物业费定额</v>
      </c>
      <c r="E2424" s="13" t="str">
        <f t="shared" si="150"/>
        <v/>
      </c>
      <c r="F2424" s="13" t="str">
        <f>IF(E2424="","",IFERROR(IF(IF(K2424="","",INDEX(收费标合同信息维护!A:Q,MATCH(D2424,收费标合同信息维护!J:J,0),10))=D2424,"有","无"),"无"))</f>
        <v/>
      </c>
      <c r="G2424" s="13" t="str">
        <f t="shared" si="149"/>
        <v>NC22销售中心物业费定额194381.00</v>
      </c>
      <c r="H2424" s="13" t="str">
        <f t="shared" si="151"/>
        <v>194381.00</v>
      </c>
      <c r="I2424" s="13" t="str">
        <f>IF(G2424="","",IFERROR(IF(IF(K2424="","",INDEX(收费标合同信息维护!A:Q,MATCH(G2424,收费标合同信息维护!M:M,0),13))=G2424,"有","无"),"无"))</f>
        <v>无</v>
      </c>
      <c r="J2424" s="3" t="s">
        <v>2581</v>
      </c>
      <c r="K2424" s="3" t="s">
        <v>11699</v>
      </c>
      <c r="L2424" s="3" t="s">
        <v>6638</v>
      </c>
      <c r="M2424" s="3" t="s">
        <v>6639</v>
      </c>
      <c r="N2424" s="3" t="s">
        <v>6477</v>
      </c>
      <c r="O2424" s="3" t="s">
        <v>6478</v>
      </c>
      <c r="P2424" s="3" t="s">
        <v>6025</v>
      </c>
      <c r="Q2424" s="3" t="s">
        <v>6026</v>
      </c>
      <c r="R2424" s="3" t="s">
        <v>6490</v>
      </c>
      <c r="S2424" s="3" t="s">
        <v>6491</v>
      </c>
      <c r="T2424" s="3" t="s">
        <v>6496</v>
      </c>
      <c r="U2424" s="3" t="s">
        <v>154</v>
      </c>
      <c r="V2424" s="3" t="s">
        <v>154</v>
      </c>
      <c r="W2424" s="3" t="s">
        <v>11700</v>
      </c>
      <c r="X2424" s="3" t="s">
        <v>154</v>
      </c>
      <c r="Y2424" s="3" t="s">
        <v>154</v>
      </c>
      <c r="Z2424" s="3" t="s">
        <v>154</v>
      </c>
      <c r="AA2424" s="3" t="s">
        <v>154</v>
      </c>
      <c r="AB2424" s="3" t="s">
        <v>154</v>
      </c>
      <c r="AC2424" s="3" t="s">
        <v>154</v>
      </c>
      <c r="AD2424" s="3" t="s">
        <v>6151</v>
      </c>
      <c r="AE2424" s="3" t="s">
        <v>6151</v>
      </c>
      <c r="AF2424" s="3" t="s">
        <v>6040</v>
      </c>
      <c r="AG2424" s="3" t="s">
        <v>154</v>
      </c>
      <c r="AH2424" s="3" t="s">
        <v>6478</v>
      </c>
      <c r="AI2424" s="3" t="s">
        <v>6482</v>
      </c>
      <c r="AJ2424" s="3" t="s">
        <v>6033</v>
      </c>
    </row>
    <row r="2425" spans="1:36" ht="30">
      <c r="A2425" s="10">
        <v>2528</v>
      </c>
      <c r="B2425" t="str">
        <f>IF(K2425="总计","",INDEX(主数据!A:AD,MATCH(J2425,主数据!A:A,0),9))</f>
        <v>华中大区公司</v>
      </c>
      <c r="C2425" t="str">
        <f>IF(K2425="","",INDEX(主数据!A:AD,MATCH(J2425,主数据!A:A,0),11))</f>
        <v>南昌东区</v>
      </c>
      <c r="D2425" t="str">
        <f t="shared" si="148"/>
        <v>NC22销售中心物业费直接录入</v>
      </c>
      <c r="E2425" s="13" t="str">
        <f t="shared" si="150"/>
        <v/>
      </c>
      <c r="F2425" s="13" t="str">
        <f>IF(E2425="","",IFERROR(IF(IF(K2425="","",INDEX(收费标合同信息维护!A:Q,MATCH(D2425,收费标合同信息维护!J:J,0),10))=D2425,"有","无"),"无"))</f>
        <v/>
      </c>
      <c r="G2425" s="13" t="str">
        <f t="shared" si="149"/>
        <v/>
      </c>
      <c r="H2425" s="13" t="str">
        <f t="shared" si="151"/>
        <v/>
      </c>
      <c r="I2425" s="13" t="str">
        <f>IF(G2425="","",IFERROR(IF(IF(K2425="","",INDEX(收费标合同信息维护!A:Q,MATCH(G2425,收费标合同信息维护!M:M,0),13))=G2425,"有","无"),"无"))</f>
        <v/>
      </c>
      <c r="J2425" s="3" t="s">
        <v>2581</v>
      </c>
      <c r="K2425" s="3" t="s">
        <v>11699</v>
      </c>
      <c r="L2425" s="3" t="s">
        <v>6638</v>
      </c>
      <c r="M2425" s="3" t="s">
        <v>6639</v>
      </c>
      <c r="N2425" s="3" t="s">
        <v>6477</v>
      </c>
      <c r="O2425" s="3" t="s">
        <v>6478</v>
      </c>
      <c r="P2425" s="3" t="s">
        <v>6696</v>
      </c>
      <c r="Q2425" s="3" t="s">
        <v>7202</v>
      </c>
      <c r="R2425" s="3" t="s">
        <v>6479</v>
      </c>
      <c r="S2425" s="3" t="s">
        <v>6480</v>
      </c>
      <c r="T2425" s="3" t="s">
        <v>6496</v>
      </c>
      <c r="U2425" s="3" t="s">
        <v>154</v>
      </c>
      <c r="V2425" s="3" t="s">
        <v>154</v>
      </c>
      <c r="W2425" s="3" t="s">
        <v>154</v>
      </c>
      <c r="X2425" s="3" t="s">
        <v>154</v>
      </c>
      <c r="Y2425" s="3" t="s">
        <v>154</v>
      </c>
      <c r="Z2425" s="3" t="s">
        <v>154</v>
      </c>
      <c r="AA2425" s="3" t="s">
        <v>154</v>
      </c>
      <c r="AB2425" s="3" t="s">
        <v>154</v>
      </c>
      <c r="AC2425" s="3" t="s">
        <v>154</v>
      </c>
      <c r="AD2425" s="3" t="s">
        <v>6151</v>
      </c>
      <c r="AE2425" s="3" t="s">
        <v>6151</v>
      </c>
      <c r="AF2425" s="3" t="s">
        <v>154</v>
      </c>
      <c r="AG2425" s="3" t="s">
        <v>154</v>
      </c>
      <c r="AH2425" s="3" t="s">
        <v>6478</v>
      </c>
      <c r="AI2425" s="3" t="s">
        <v>6482</v>
      </c>
      <c r="AJ2425" s="3" t="s">
        <v>6489</v>
      </c>
    </row>
    <row r="2426" spans="1:36" ht="30">
      <c r="A2426" s="10">
        <v>2529</v>
      </c>
      <c r="B2426" t="str">
        <f>IF(K2426="总计","",INDEX(主数据!A:AD,MATCH(J2426,主数据!A:A,0),9))</f>
        <v>华东大区公司</v>
      </c>
      <c r="C2426" t="str">
        <f>IF(K2426="","",INDEX(主数据!A:AD,MATCH(J2426,主数据!A:A,0),11))</f>
        <v>上海西区</v>
      </c>
      <c r="D2426" t="str">
        <f t="shared" si="148"/>
        <v>SH57物业服务费直接录入</v>
      </c>
      <c r="E2426" s="13" t="str">
        <f t="shared" si="150"/>
        <v/>
      </c>
      <c r="F2426" s="13" t="str">
        <f>IF(E2426="","",IFERROR(IF(IF(K2426="","",INDEX(收费标合同信息维护!A:Q,MATCH(D2426,收费标合同信息维护!J:J,0),10))=D2426,"有","无"),"无"))</f>
        <v/>
      </c>
      <c r="G2426" s="13" t="str">
        <f t="shared" si="149"/>
        <v/>
      </c>
      <c r="H2426" s="13" t="str">
        <f t="shared" si="151"/>
        <v/>
      </c>
      <c r="I2426" s="13" t="str">
        <f>IF(G2426="","",IFERROR(IF(IF(K2426="","",INDEX(收费标合同信息维护!A:Q,MATCH(G2426,收费标合同信息维护!M:M,0),13))=G2426,"有","无"),"无"))</f>
        <v/>
      </c>
      <c r="J2426" s="3" t="s">
        <v>4372</v>
      </c>
      <c r="K2426" s="3" t="s">
        <v>11701</v>
      </c>
      <c r="L2426" s="3" t="s">
        <v>6025</v>
      </c>
      <c r="M2426" s="3" t="s">
        <v>6026</v>
      </c>
      <c r="N2426" s="3" t="s">
        <v>6477</v>
      </c>
      <c r="O2426" s="3" t="s">
        <v>6478</v>
      </c>
      <c r="P2426" s="3" t="s">
        <v>11702</v>
      </c>
      <c r="Q2426" s="3" t="s">
        <v>6026</v>
      </c>
      <c r="R2426" s="3" t="s">
        <v>6479</v>
      </c>
      <c r="S2426" s="3" t="s">
        <v>6480</v>
      </c>
      <c r="T2426" s="3" t="s">
        <v>8198</v>
      </c>
      <c r="U2426" s="3" t="s">
        <v>154</v>
      </c>
      <c r="V2426" s="3" t="s">
        <v>154</v>
      </c>
      <c r="W2426" s="3" t="s">
        <v>154</v>
      </c>
      <c r="X2426" s="3" t="s">
        <v>154</v>
      </c>
      <c r="Y2426" s="3" t="s">
        <v>154</v>
      </c>
      <c r="Z2426" s="3" t="s">
        <v>154</v>
      </c>
      <c r="AA2426" s="3" t="s">
        <v>154</v>
      </c>
      <c r="AB2426" s="3" t="s">
        <v>154</v>
      </c>
      <c r="AC2426" s="3" t="s">
        <v>154</v>
      </c>
      <c r="AD2426" s="3" t="s">
        <v>6151</v>
      </c>
      <c r="AE2426" s="3" t="s">
        <v>6151</v>
      </c>
      <c r="AF2426" s="3" t="s">
        <v>154</v>
      </c>
      <c r="AG2426" s="3" t="s">
        <v>154</v>
      </c>
      <c r="AH2426" s="3" t="s">
        <v>6478</v>
      </c>
      <c r="AI2426" s="3" t="s">
        <v>6482</v>
      </c>
      <c r="AJ2426" s="3" t="s">
        <v>6489</v>
      </c>
    </row>
    <row r="2427" spans="1:36" ht="15">
      <c r="A2427" s="10">
        <v>2530</v>
      </c>
      <c r="B2427" t="str">
        <f>IF(K2427="总计","",INDEX(主数据!A:AD,MATCH(J2427,主数据!A:A,0),9))</f>
        <v>华南大区公司</v>
      </c>
      <c r="C2427" t="str">
        <f>IF(K2427="","",INDEX(主数据!A:AD,MATCH(J2427,主数据!A:A,0),11))</f>
        <v>深圳东区</v>
      </c>
      <c r="D2427" t="str">
        <f t="shared" si="148"/>
        <v>SZ13物业服务费标准方式3.15</v>
      </c>
      <c r="E2427" s="13" t="str">
        <f t="shared" si="150"/>
        <v>3.15</v>
      </c>
      <c r="F2427" s="13" t="str">
        <f>IF(E2427="","",IFERROR(IF(IF(K2427="","",INDEX(收费标合同信息维护!A:Q,MATCH(D2427,收费标合同信息维护!J:J,0),10))=D2427,"有","无"),"无"))</f>
        <v>无</v>
      </c>
      <c r="G2427" s="13" t="str">
        <f t="shared" si="149"/>
        <v/>
      </c>
      <c r="H2427" s="13" t="str">
        <f t="shared" si="151"/>
        <v/>
      </c>
      <c r="I2427" s="13" t="str">
        <f>IF(G2427="","",IFERROR(IF(IF(K2427="","",INDEX(收费标合同信息维护!A:Q,MATCH(G2427,收费标合同信息维护!M:M,0),13))=G2427,"有","无"),"无"))</f>
        <v/>
      </c>
      <c r="J2427" s="3" t="s">
        <v>4555</v>
      </c>
      <c r="K2427" s="3" t="s">
        <v>11703</v>
      </c>
      <c r="L2427" s="3" t="s">
        <v>6025</v>
      </c>
      <c r="M2427" s="3" t="s">
        <v>6026</v>
      </c>
      <c r="N2427" s="3" t="s">
        <v>6477</v>
      </c>
      <c r="O2427" s="3" t="s">
        <v>6478</v>
      </c>
      <c r="P2427" s="3" t="s">
        <v>11704</v>
      </c>
      <c r="Q2427" s="3" t="s">
        <v>11705</v>
      </c>
      <c r="R2427" s="3" t="s">
        <v>6484</v>
      </c>
      <c r="S2427" s="3" t="s">
        <v>6491</v>
      </c>
      <c r="T2427" s="3" t="s">
        <v>6760</v>
      </c>
      <c r="U2427" s="3" t="s">
        <v>154</v>
      </c>
      <c r="V2427" s="3" t="s">
        <v>8268</v>
      </c>
      <c r="W2427" s="3" t="s">
        <v>154</v>
      </c>
      <c r="X2427" s="3" t="s">
        <v>154</v>
      </c>
      <c r="Y2427" s="3" t="s">
        <v>154</v>
      </c>
      <c r="Z2427" s="3" t="s">
        <v>154</v>
      </c>
      <c r="AA2427" s="3" t="s">
        <v>154</v>
      </c>
      <c r="AB2427" s="3" t="s">
        <v>154</v>
      </c>
      <c r="AC2427" s="3" t="s">
        <v>154</v>
      </c>
      <c r="AD2427" s="3" t="s">
        <v>6151</v>
      </c>
      <c r="AE2427" s="3" t="s">
        <v>6151</v>
      </c>
      <c r="AF2427" s="3" t="s">
        <v>154</v>
      </c>
      <c r="AG2427" s="3" t="s">
        <v>154</v>
      </c>
      <c r="AH2427" s="3" t="s">
        <v>6478</v>
      </c>
      <c r="AI2427" s="3" t="s">
        <v>6482</v>
      </c>
      <c r="AJ2427" s="3" t="s">
        <v>6252</v>
      </c>
    </row>
    <row r="2428" spans="1:36" ht="15">
      <c r="A2428" s="10">
        <v>2531</v>
      </c>
      <c r="B2428" t="str">
        <f>IF(K2428="总计","",INDEX(主数据!A:AD,MATCH(J2428,主数据!A:A,0),9))</f>
        <v>华南大区公司</v>
      </c>
      <c r="C2428" t="str">
        <f>IF(K2428="","",INDEX(主数据!A:AD,MATCH(J2428,主数据!A:A,0),11))</f>
        <v>深圳东区</v>
      </c>
      <c r="D2428" t="str">
        <f t="shared" si="148"/>
        <v>SZ13维修基金标准方式0.25</v>
      </c>
      <c r="E2428" s="13" t="str">
        <f t="shared" si="150"/>
        <v>0.25</v>
      </c>
      <c r="F2428" s="13" t="str">
        <f>IF(E2428="","",IFERROR(IF(IF(K2428="","",INDEX(收费标合同信息维护!A:Q,MATCH(D2428,收费标合同信息维护!J:J,0),10))=D2428,"有","无"),"无"))</f>
        <v>无</v>
      </c>
      <c r="G2428" s="13" t="str">
        <f t="shared" si="149"/>
        <v/>
      </c>
      <c r="H2428" s="13" t="str">
        <f t="shared" si="151"/>
        <v/>
      </c>
      <c r="I2428" s="13" t="str">
        <f>IF(G2428="","",IFERROR(IF(IF(K2428="","",INDEX(收费标合同信息维护!A:Q,MATCH(G2428,收费标合同信息维护!M:M,0),13))=G2428,"有","无"),"无"))</f>
        <v/>
      </c>
      <c r="J2428" s="3" t="s">
        <v>4555</v>
      </c>
      <c r="K2428" s="3" t="s">
        <v>11703</v>
      </c>
      <c r="L2428" s="3" t="s">
        <v>6696</v>
      </c>
      <c r="M2428" s="3" t="s">
        <v>6697</v>
      </c>
      <c r="N2428" s="3" t="s">
        <v>6477</v>
      </c>
      <c r="O2428" s="3" t="s">
        <v>6478</v>
      </c>
      <c r="P2428" s="3" t="s">
        <v>11706</v>
      </c>
      <c r="Q2428" s="3" t="s">
        <v>6697</v>
      </c>
      <c r="R2428" s="3" t="s">
        <v>6484</v>
      </c>
      <c r="S2428" s="3" t="s">
        <v>6491</v>
      </c>
      <c r="T2428" s="3" t="s">
        <v>6760</v>
      </c>
      <c r="U2428" s="3" t="s">
        <v>154</v>
      </c>
      <c r="V2428" s="3" t="s">
        <v>6766</v>
      </c>
      <c r="W2428" s="3" t="s">
        <v>154</v>
      </c>
      <c r="X2428" s="3" t="s">
        <v>154</v>
      </c>
      <c r="Y2428" s="3" t="s">
        <v>154</v>
      </c>
      <c r="Z2428" s="3" t="s">
        <v>154</v>
      </c>
      <c r="AA2428" s="3" t="s">
        <v>154</v>
      </c>
      <c r="AB2428" s="3" t="s">
        <v>154</v>
      </c>
      <c r="AC2428" s="3" t="s">
        <v>154</v>
      </c>
      <c r="AD2428" s="3" t="s">
        <v>6151</v>
      </c>
      <c r="AE2428" s="3" t="s">
        <v>6151</v>
      </c>
      <c r="AF2428" s="3" t="s">
        <v>154</v>
      </c>
      <c r="AG2428" s="3" t="s">
        <v>154</v>
      </c>
      <c r="AH2428" s="3" t="s">
        <v>6478</v>
      </c>
      <c r="AI2428" s="3" t="s">
        <v>6482</v>
      </c>
      <c r="AJ2428" s="3" t="s">
        <v>6252</v>
      </c>
    </row>
    <row r="2429" spans="1:36" ht="15">
      <c r="A2429" s="10">
        <v>2532</v>
      </c>
      <c r="B2429" t="str">
        <f>IF(K2429="总计","",INDEX(主数据!A:AD,MATCH(J2429,主数据!A:A,0),9))</f>
        <v>华南大区公司</v>
      </c>
      <c r="C2429" t="str">
        <f>IF(K2429="","",INDEX(主数据!A:AD,MATCH(J2429,主数据!A:A,0),11))</f>
        <v>深圳东区</v>
      </c>
      <c r="D2429" t="str">
        <f t="shared" si="148"/>
        <v>SZ13维修基金标准方式0.25</v>
      </c>
      <c r="E2429" s="13" t="str">
        <f t="shared" si="150"/>
        <v>0.25</v>
      </c>
      <c r="F2429" s="13" t="str">
        <f>IF(E2429="","",IFERROR(IF(IF(K2429="","",INDEX(收费标合同信息维护!A:Q,MATCH(D2429,收费标合同信息维护!J:J,0),10))=D2429,"有","无"),"无"))</f>
        <v>无</v>
      </c>
      <c r="G2429" s="13" t="str">
        <f t="shared" si="149"/>
        <v/>
      </c>
      <c r="H2429" s="13" t="str">
        <f t="shared" si="151"/>
        <v/>
      </c>
      <c r="I2429" s="13" t="str">
        <f>IF(G2429="","",IFERROR(IF(IF(K2429="","",INDEX(收费标合同信息维护!A:Q,MATCH(G2429,收费标合同信息维护!M:M,0),13))=G2429,"有","无"),"无"))</f>
        <v/>
      </c>
      <c r="J2429" s="3" t="s">
        <v>4555</v>
      </c>
      <c r="K2429" s="3" t="s">
        <v>11703</v>
      </c>
      <c r="L2429" s="3" t="s">
        <v>6696</v>
      </c>
      <c r="M2429" s="3" t="s">
        <v>6697</v>
      </c>
      <c r="N2429" s="3" t="s">
        <v>6477</v>
      </c>
      <c r="O2429" s="3" t="s">
        <v>6478</v>
      </c>
      <c r="P2429" s="3" t="s">
        <v>11707</v>
      </c>
      <c r="Q2429" s="3" t="s">
        <v>6697</v>
      </c>
      <c r="R2429" s="3" t="s">
        <v>6484</v>
      </c>
      <c r="S2429" s="3" t="s">
        <v>6491</v>
      </c>
      <c r="T2429" s="3" t="s">
        <v>6760</v>
      </c>
      <c r="U2429" s="3" t="s">
        <v>154</v>
      </c>
      <c r="V2429" s="3" t="s">
        <v>6766</v>
      </c>
      <c r="W2429" s="3" t="s">
        <v>154</v>
      </c>
      <c r="X2429" s="3" t="s">
        <v>154</v>
      </c>
      <c r="Y2429" s="3" t="s">
        <v>154</v>
      </c>
      <c r="Z2429" s="3" t="s">
        <v>154</v>
      </c>
      <c r="AA2429" s="3" t="s">
        <v>154</v>
      </c>
      <c r="AB2429" s="3" t="s">
        <v>154</v>
      </c>
      <c r="AC2429" s="3" t="s">
        <v>154</v>
      </c>
      <c r="AD2429" s="3" t="s">
        <v>6151</v>
      </c>
      <c r="AE2429" s="3" t="s">
        <v>6151</v>
      </c>
      <c r="AF2429" s="3" t="s">
        <v>154</v>
      </c>
      <c r="AG2429" s="3" t="s">
        <v>154</v>
      </c>
      <c r="AH2429" s="3" t="s">
        <v>6478</v>
      </c>
      <c r="AI2429" s="3" t="s">
        <v>6727</v>
      </c>
      <c r="AJ2429" s="3" t="s">
        <v>6489</v>
      </c>
    </row>
    <row r="2430" spans="1:36" ht="30">
      <c r="A2430" s="10">
        <v>2533</v>
      </c>
      <c r="B2430" t="str">
        <f>IF(K2430="总计","",INDEX(主数据!A:AD,MATCH(J2430,主数据!A:A,0),9))</f>
        <v>华南大区公司</v>
      </c>
      <c r="C2430" t="str">
        <f>IF(K2430="","",INDEX(主数据!A:AD,MATCH(J2430,主数据!A:A,0),11))</f>
        <v>深圳东区</v>
      </c>
      <c r="D2430" t="str">
        <f t="shared" si="148"/>
        <v>SZ13生活垃圾消纳费（仪表）定额阶梯0.00</v>
      </c>
      <c r="E2430" s="13" t="str">
        <f t="shared" si="150"/>
        <v>0.00</v>
      </c>
      <c r="F2430" s="13" t="str">
        <f>IF(E2430="","",IFERROR(IF(IF(K2430="","",INDEX(收费标合同信息维护!A:Q,MATCH(D2430,收费标合同信息维护!J:J,0),10))=D2430,"有","无"),"无"))</f>
        <v>无</v>
      </c>
      <c r="G2430" s="13" t="str">
        <f t="shared" si="149"/>
        <v/>
      </c>
      <c r="H2430" s="13" t="str">
        <f t="shared" si="151"/>
        <v/>
      </c>
      <c r="I2430" s="13" t="str">
        <f>IF(G2430="","",IFERROR(IF(IF(K2430="","",INDEX(收费标合同信息维护!A:Q,MATCH(G2430,收费标合同信息维护!M:M,0),13))=G2430,"有","无"),"无"))</f>
        <v/>
      </c>
      <c r="J2430" s="3" t="s">
        <v>4555</v>
      </c>
      <c r="K2430" s="3" t="s">
        <v>11703</v>
      </c>
      <c r="L2430" s="3" t="s">
        <v>6705</v>
      </c>
      <c r="M2430" s="3" t="s">
        <v>6706</v>
      </c>
      <c r="N2430" s="3" t="s">
        <v>6603</v>
      </c>
      <c r="O2430" s="3" t="s">
        <v>6478</v>
      </c>
      <c r="P2430" s="3" t="s">
        <v>11708</v>
      </c>
      <c r="Q2430" s="3" t="s">
        <v>11709</v>
      </c>
      <c r="R2430" s="3" t="s">
        <v>6707</v>
      </c>
      <c r="S2430" s="3" t="s">
        <v>6491</v>
      </c>
      <c r="T2430" s="3" t="s">
        <v>11710</v>
      </c>
      <c r="U2430" s="3" t="s">
        <v>154</v>
      </c>
      <c r="V2430" s="3" t="s">
        <v>7933</v>
      </c>
      <c r="W2430" s="3" t="s">
        <v>154</v>
      </c>
      <c r="X2430" s="3" t="s">
        <v>10390</v>
      </c>
      <c r="Y2430" s="3" t="s">
        <v>10389</v>
      </c>
      <c r="Z2430" s="3" t="s">
        <v>154</v>
      </c>
      <c r="AA2430" s="3" t="s">
        <v>154</v>
      </c>
      <c r="AB2430" s="3" t="s">
        <v>154</v>
      </c>
      <c r="AC2430" s="3" t="s">
        <v>154</v>
      </c>
      <c r="AD2430" s="3" t="s">
        <v>6151</v>
      </c>
      <c r="AE2430" s="3" t="s">
        <v>6151</v>
      </c>
      <c r="AF2430" s="3" t="s">
        <v>154</v>
      </c>
      <c r="AG2430" s="3" t="s">
        <v>154</v>
      </c>
      <c r="AH2430" s="3" t="s">
        <v>6597</v>
      </c>
      <c r="AI2430" s="3" t="s">
        <v>6482</v>
      </c>
      <c r="AJ2430" s="3" t="s">
        <v>6489</v>
      </c>
    </row>
    <row r="2431" spans="1:36" ht="30">
      <c r="A2431" s="10">
        <v>2534</v>
      </c>
      <c r="B2431" t="str">
        <f>IF(K2431="总计","",INDEX(主数据!A:AD,MATCH(J2431,主数据!A:A,0),9))</f>
        <v>华南大区公司</v>
      </c>
      <c r="C2431" t="str">
        <f>IF(K2431="","",INDEX(主数据!A:AD,MATCH(J2431,主数据!A:A,0),11))</f>
        <v>深圳东区</v>
      </c>
      <c r="D2431" t="str">
        <f t="shared" si="148"/>
        <v>SZ13生活垃圾消纳费（仪表）定额阶梯0.00</v>
      </c>
      <c r="E2431" s="13" t="str">
        <f t="shared" si="150"/>
        <v>0.00</v>
      </c>
      <c r="F2431" s="13" t="str">
        <f>IF(E2431="","",IFERROR(IF(IF(K2431="","",INDEX(收费标合同信息维护!A:Q,MATCH(D2431,收费标合同信息维护!J:J,0),10))=D2431,"有","无"),"无"))</f>
        <v>无</v>
      </c>
      <c r="G2431" s="13" t="str">
        <f t="shared" si="149"/>
        <v/>
      </c>
      <c r="H2431" s="13" t="str">
        <f t="shared" si="151"/>
        <v/>
      </c>
      <c r="I2431" s="13" t="str">
        <f>IF(G2431="","",IFERROR(IF(IF(K2431="","",INDEX(收费标合同信息维护!A:Q,MATCH(G2431,收费标合同信息维护!M:M,0),13))=G2431,"有","无"),"无"))</f>
        <v/>
      </c>
      <c r="J2431" s="3" t="s">
        <v>4555</v>
      </c>
      <c r="K2431" s="3" t="s">
        <v>11703</v>
      </c>
      <c r="L2431" s="3" t="s">
        <v>6705</v>
      </c>
      <c r="M2431" s="3" t="s">
        <v>6706</v>
      </c>
      <c r="N2431" s="3" t="s">
        <v>6603</v>
      </c>
      <c r="O2431" s="3" t="s">
        <v>6478</v>
      </c>
      <c r="P2431" s="3" t="s">
        <v>11711</v>
      </c>
      <c r="Q2431" s="3" t="s">
        <v>11712</v>
      </c>
      <c r="R2431" s="3" t="s">
        <v>6707</v>
      </c>
      <c r="S2431" s="3" t="s">
        <v>6491</v>
      </c>
      <c r="T2431" s="3" t="s">
        <v>7411</v>
      </c>
      <c r="U2431" s="3" t="s">
        <v>154</v>
      </c>
      <c r="V2431" s="3" t="s">
        <v>7933</v>
      </c>
      <c r="W2431" s="3" t="s">
        <v>154</v>
      </c>
      <c r="X2431" s="3" t="s">
        <v>10390</v>
      </c>
      <c r="Y2431" s="3" t="s">
        <v>10389</v>
      </c>
      <c r="Z2431" s="3" t="s">
        <v>154</v>
      </c>
      <c r="AA2431" s="3" t="s">
        <v>154</v>
      </c>
      <c r="AB2431" s="3" t="s">
        <v>154</v>
      </c>
      <c r="AC2431" s="3" t="s">
        <v>154</v>
      </c>
      <c r="AD2431" s="3" t="s">
        <v>6151</v>
      </c>
      <c r="AE2431" s="3" t="s">
        <v>6151</v>
      </c>
      <c r="AF2431" s="3" t="s">
        <v>154</v>
      </c>
      <c r="AG2431" s="3" t="s">
        <v>154</v>
      </c>
      <c r="AH2431" s="3" t="s">
        <v>6597</v>
      </c>
      <c r="AI2431" s="3" t="s">
        <v>6482</v>
      </c>
      <c r="AJ2431" s="3" t="s">
        <v>6489</v>
      </c>
    </row>
    <row r="2432" spans="1:36" ht="30">
      <c r="A2432" s="10">
        <v>2535</v>
      </c>
      <c r="B2432" t="str">
        <f>IF(K2432="总计","",INDEX(主数据!A:AD,MATCH(J2432,主数据!A:A,0),9))</f>
        <v>华南大区公司</v>
      </c>
      <c r="C2432" t="str">
        <f>IF(K2432="","",INDEX(主数据!A:AD,MATCH(J2432,主数据!A:A,0),11))</f>
        <v>深圳东区</v>
      </c>
      <c r="D2432" t="str">
        <f t="shared" si="148"/>
        <v>SZ13生活垃圾消纳费（仪表）标准方式0.53</v>
      </c>
      <c r="E2432" s="13" t="str">
        <f t="shared" si="150"/>
        <v>0.53</v>
      </c>
      <c r="F2432" s="13" t="str">
        <f>IF(E2432="","",IFERROR(IF(IF(K2432="","",INDEX(收费标合同信息维护!A:Q,MATCH(D2432,收费标合同信息维护!J:J,0),10))=D2432,"有","无"),"无"))</f>
        <v>无</v>
      </c>
      <c r="G2432" s="13" t="str">
        <f t="shared" si="149"/>
        <v/>
      </c>
      <c r="H2432" s="13" t="str">
        <f t="shared" si="151"/>
        <v/>
      </c>
      <c r="I2432" s="13" t="str">
        <f>IF(G2432="","",IFERROR(IF(IF(K2432="","",INDEX(收费标合同信息维护!A:Q,MATCH(G2432,收费标合同信息维护!M:M,0),13))=G2432,"有","无"),"无"))</f>
        <v/>
      </c>
      <c r="J2432" s="3" t="s">
        <v>4555</v>
      </c>
      <c r="K2432" s="3" t="s">
        <v>11703</v>
      </c>
      <c r="L2432" s="3" t="s">
        <v>6705</v>
      </c>
      <c r="M2432" s="3" t="s">
        <v>6706</v>
      </c>
      <c r="N2432" s="3" t="s">
        <v>6603</v>
      </c>
      <c r="O2432" s="3" t="s">
        <v>6478</v>
      </c>
      <c r="P2432" s="3" t="s">
        <v>11713</v>
      </c>
      <c r="Q2432" s="3" t="s">
        <v>11714</v>
      </c>
      <c r="R2432" s="3" t="s">
        <v>6484</v>
      </c>
      <c r="S2432" s="3" t="s">
        <v>6491</v>
      </c>
      <c r="T2432" s="3" t="s">
        <v>7075</v>
      </c>
      <c r="U2432" s="3" t="s">
        <v>154</v>
      </c>
      <c r="V2432" s="3" t="s">
        <v>6903</v>
      </c>
      <c r="W2432" s="3" t="s">
        <v>154</v>
      </c>
      <c r="X2432" s="3" t="s">
        <v>154</v>
      </c>
      <c r="Y2432" s="3" t="s">
        <v>154</v>
      </c>
      <c r="Z2432" s="3" t="s">
        <v>154</v>
      </c>
      <c r="AA2432" s="3" t="s">
        <v>154</v>
      </c>
      <c r="AB2432" s="3" t="s">
        <v>154</v>
      </c>
      <c r="AC2432" s="3" t="s">
        <v>154</v>
      </c>
      <c r="AD2432" s="3" t="s">
        <v>6151</v>
      </c>
      <c r="AE2432" s="3" t="s">
        <v>6151</v>
      </c>
      <c r="AF2432" s="3" t="s">
        <v>154</v>
      </c>
      <c r="AG2432" s="3" t="s">
        <v>154</v>
      </c>
      <c r="AH2432" s="3" t="s">
        <v>6478</v>
      </c>
      <c r="AI2432" s="3" t="s">
        <v>6482</v>
      </c>
      <c r="AJ2432" s="3" t="s">
        <v>6489</v>
      </c>
    </row>
    <row r="2433" spans="1:36" ht="15">
      <c r="A2433" s="10">
        <v>2536</v>
      </c>
      <c r="B2433" t="str">
        <f>IF(K2433="总计","",INDEX(主数据!A:AD,MATCH(J2433,主数据!A:A,0),9))</f>
        <v>华南大区公司</v>
      </c>
      <c r="C2433" t="str">
        <f>IF(K2433="","",INDEX(主数据!A:AD,MATCH(J2433,主数据!A:A,0),11))</f>
        <v>深圳东区</v>
      </c>
      <c r="D2433" t="str">
        <f t="shared" si="148"/>
        <v>SZ13自来水费（简易征收）阶梯方式2.67</v>
      </c>
      <c r="E2433" s="13" t="str">
        <f t="shared" si="150"/>
        <v>2.67</v>
      </c>
      <c r="F2433" s="13" t="str">
        <f>IF(E2433="","",IFERROR(IF(IF(K2433="","",INDEX(收费标合同信息维护!A:Q,MATCH(D2433,收费标合同信息维护!J:J,0),10))=D2433,"有","无"),"无"))</f>
        <v>无</v>
      </c>
      <c r="G2433" s="13" t="str">
        <f t="shared" si="149"/>
        <v/>
      </c>
      <c r="H2433" s="13" t="str">
        <f t="shared" si="151"/>
        <v/>
      </c>
      <c r="I2433" s="13" t="str">
        <f>IF(G2433="","",IFERROR(IF(IF(K2433="","",INDEX(收费标合同信息维护!A:Q,MATCH(G2433,收费标合同信息维护!M:M,0),13))=G2433,"有","无"),"无"))</f>
        <v/>
      </c>
      <c r="J2433" s="3" t="s">
        <v>4555</v>
      </c>
      <c r="K2433" s="3" t="s">
        <v>11703</v>
      </c>
      <c r="L2433" s="3" t="s">
        <v>6615</v>
      </c>
      <c r="M2433" s="3" t="s">
        <v>6616</v>
      </c>
      <c r="N2433" s="3" t="s">
        <v>6603</v>
      </c>
      <c r="O2433" s="3" t="s">
        <v>6478</v>
      </c>
      <c r="P2433" s="3" t="s">
        <v>11715</v>
      </c>
      <c r="Q2433" s="3" t="s">
        <v>6723</v>
      </c>
      <c r="R2433" s="3" t="s">
        <v>6720</v>
      </c>
      <c r="S2433" s="3" t="s">
        <v>6491</v>
      </c>
      <c r="T2433" s="3" t="s">
        <v>7411</v>
      </c>
      <c r="U2433" s="3" t="s">
        <v>154</v>
      </c>
      <c r="V2433" s="3" t="s">
        <v>6724</v>
      </c>
      <c r="W2433" s="3" t="s">
        <v>154</v>
      </c>
      <c r="X2433" s="3" t="s">
        <v>6725</v>
      </c>
      <c r="Y2433" s="3" t="s">
        <v>6954</v>
      </c>
      <c r="Z2433" s="3" t="s">
        <v>6049</v>
      </c>
      <c r="AA2433" s="3" t="s">
        <v>6955</v>
      </c>
      <c r="AB2433" s="3" t="s">
        <v>154</v>
      </c>
      <c r="AC2433" s="3" t="s">
        <v>154</v>
      </c>
      <c r="AD2433" s="3" t="s">
        <v>6151</v>
      </c>
      <c r="AE2433" s="3" t="s">
        <v>6151</v>
      </c>
      <c r="AF2433" s="3" t="s">
        <v>154</v>
      </c>
      <c r="AG2433" s="3" t="s">
        <v>154</v>
      </c>
      <c r="AH2433" s="3" t="s">
        <v>6478</v>
      </c>
      <c r="AI2433" s="3" t="s">
        <v>6482</v>
      </c>
      <c r="AJ2433" s="3" t="s">
        <v>6489</v>
      </c>
    </row>
    <row r="2434" spans="1:36" ht="15">
      <c r="A2434" s="10">
        <v>2537</v>
      </c>
      <c r="B2434" t="str">
        <f>IF(K2434="总计","",INDEX(主数据!A:AD,MATCH(J2434,主数据!A:A,0),9))</f>
        <v>华南大区公司</v>
      </c>
      <c r="C2434" t="str">
        <f>IF(K2434="","",INDEX(主数据!A:AD,MATCH(J2434,主数据!A:A,0),11))</f>
        <v>深圳东区</v>
      </c>
      <c r="D2434" t="str">
        <f t="shared" ref="D2434:D2497" si="152">J2434&amp;M2434&amp;R2434&amp;E2434</f>
        <v>SZ13排水费（仪表）阶梯方式0.81</v>
      </c>
      <c r="E2434" s="13" t="str">
        <f t="shared" si="150"/>
        <v>0.81</v>
      </c>
      <c r="F2434" s="13" t="str">
        <f>IF(E2434="","",IFERROR(IF(IF(K2434="","",INDEX(收费标合同信息维护!A:Q,MATCH(D2434,收费标合同信息维护!J:J,0),10))=D2434,"有","无"),"无"))</f>
        <v>无</v>
      </c>
      <c r="G2434" s="13" t="str">
        <f t="shared" ref="G2434:G2497" si="153">IF(W2434="","",J2434&amp;M2434&amp;R2434&amp;H2434)</f>
        <v/>
      </c>
      <c r="H2434" s="13" t="str">
        <f t="shared" si="151"/>
        <v/>
      </c>
      <c r="I2434" s="13" t="str">
        <f>IF(G2434="","",IFERROR(IF(IF(K2434="","",INDEX(收费标合同信息维护!A:Q,MATCH(G2434,收费标合同信息维护!M:M,0),13))=G2434,"有","无"),"无"))</f>
        <v/>
      </c>
      <c r="J2434" s="3" t="s">
        <v>4555</v>
      </c>
      <c r="K2434" s="3" t="s">
        <v>11703</v>
      </c>
      <c r="L2434" s="3" t="s">
        <v>6971</v>
      </c>
      <c r="M2434" s="3" t="s">
        <v>6972</v>
      </c>
      <c r="N2434" s="3" t="s">
        <v>6603</v>
      </c>
      <c r="O2434" s="3" t="s">
        <v>6478</v>
      </c>
      <c r="P2434" s="3" t="s">
        <v>11716</v>
      </c>
      <c r="Q2434" s="3" t="s">
        <v>6972</v>
      </c>
      <c r="R2434" s="3" t="s">
        <v>6720</v>
      </c>
      <c r="S2434" s="3" t="s">
        <v>6491</v>
      </c>
      <c r="T2434" s="3" t="s">
        <v>7411</v>
      </c>
      <c r="U2434" s="3" t="s">
        <v>154</v>
      </c>
      <c r="V2434" s="3" t="s">
        <v>6978</v>
      </c>
      <c r="W2434" s="3" t="s">
        <v>154</v>
      </c>
      <c r="X2434" s="3" t="s">
        <v>6725</v>
      </c>
      <c r="Y2434" s="3" t="s">
        <v>6979</v>
      </c>
      <c r="Z2434" s="3" t="s">
        <v>6049</v>
      </c>
      <c r="AA2434" s="3" t="s">
        <v>6980</v>
      </c>
      <c r="AB2434" s="3" t="s">
        <v>154</v>
      </c>
      <c r="AC2434" s="3" t="s">
        <v>154</v>
      </c>
      <c r="AD2434" s="3" t="s">
        <v>6151</v>
      </c>
      <c r="AE2434" s="3" t="s">
        <v>6151</v>
      </c>
      <c r="AF2434" s="3" t="s">
        <v>154</v>
      </c>
      <c r="AG2434" s="3" t="s">
        <v>154</v>
      </c>
      <c r="AH2434" s="3" t="s">
        <v>6478</v>
      </c>
      <c r="AI2434" s="3" t="s">
        <v>6482</v>
      </c>
      <c r="AJ2434" s="3" t="s">
        <v>6489</v>
      </c>
    </row>
    <row r="2435" spans="1:36" ht="30">
      <c r="A2435" s="10">
        <v>2538</v>
      </c>
      <c r="B2435" t="str">
        <f>IF(K2435="总计","",INDEX(主数据!A:AD,MATCH(J2435,主数据!A:A,0),9))</f>
        <v>华东大区公司</v>
      </c>
      <c r="C2435" t="str">
        <f>IF(K2435="","",INDEX(主数据!A:AD,MATCH(J2435,主数据!A:A,0),11))</f>
        <v>山东城区</v>
      </c>
      <c r="D2435" t="str">
        <f t="shared" si="152"/>
        <v>AM0401物业服务费标准方式1.50</v>
      </c>
      <c r="E2435" s="13" t="str">
        <f t="shared" ref="E2435:E2498" si="154">TEXT(IF(V2435="","",--V2435),"0.00")</f>
        <v>1.50</v>
      </c>
      <c r="F2435" s="13" t="str">
        <f>IF(E2435="","",IFERROR(IF(IF(K2435="","",INDEX(收费标合同信息维护!A:Q,MATCH(D2435,收费标合同信息维护!J:J,0),10))=D2435,"有","无"),"无"))</f>
        <v>无</v>
      </c>
      <c r="G2435" s="13" t="str">
        <f t="shared" si="153"/>
        <v/>
      </c>
      <c r="H2435" s="13" t="str">
        <f t="shared" ref="H2435:H2498" si="155">TEXT(IF(W2435="","",--W2435),"0.00")</f>
        <v/>
      </c>
      <c r="I2435" s="13" t="str">
        <f>IF(G2435="","",IFERROR(IF(IF(K2435="","",INDEX(收费标合同信息维护!A:Q,MATCH(G2435,收费标合同信息维护!M:M,0),13))=G2435,"有","无"),"无"))</f>
        <v/>
      </c>
      <c r="J2435" s="3" t="s">
        <v>4701</v>
      </c>
      <c r="K2435" s="3" t="s">
        <v>4702</v>
      </c>
      <c r="L2435" s="3" t="s">
        <v>6025</v>
      </c>
      <c r="M2435" s="3" t="s">
        <v>6026</v>
      </c>
      <c r="N2435" s="3" t="s">
        <v>6477</v>
      </c>
      <c r="O2435" s="3" t="s">
        <v>6478</v>
      </c>
      <c r="P2435" s="3" t="s">
        <v>11717</v>
      </c>
      <c r="Q2435" s="3" t="s">
        <v>6026</v>
      </c>
      <c r="R2435" s="3" t="s">
        <v>6484</v>
      </c>
      <c r="S2435" s="3" t="s">
        <v>6491</v>
      </c>
      <c r="T2435" s="3" t="s">
        <v>6523</v>
      </c>
      <c r="U2435" s="3" t="s">
        <v>6578</v>
      </c>
      <c r="V2435" s="3" t="s">
        <v>6608</v>
      </c>
      <c r="W2435" s="3" t="s">
        <v>154</v>
      </c>
      <c r="X2435" s="3" t="s">
        <v>154</v>
      </c>
      <c r="Y2435" s="3" t="s">
        <v>154</v>
      </c>
      <c r="Z2435" s="3" t="s">
        <v>154</v>
      </c>
      <c r="AA2435" s="3" t="s">
        <v>154</v>
      </c>
      <c r="AB2435" s="3" t="s">
        <v>154</v>
      </c>
      <c r="AC2435" s="3" t="s">
        <v>154</v>
      </c>
      <c r="AD2435" s="3" t="s">
        <v>6151</v>
      </c>
      <c r="AE2435" s="3" t="s">
        <v>6151</v>
      </c>
      <c r="AF2435" s="3" t="s">
        <v>154</v>
      </c>
      <c r="AG2435" s="3" t="s">
        <v>154</v>
      </c>
      <c r="AH2435" s="3" t="s">
        <v>6478</v>
      </c>
      <c r="AI2435" s="3" t="s">
        <v>6482</v>
      </c>
      <c r="AJ2435" s="3" t="s">
        <v>6033</v>
      </c>
    </row>
    <row r="2436" spans="1:36" ht="30">
      <c r="A2436" s="10">
        <v>2539</v>
      </c>
      <c r="B2436" t="str">
        <f>IF(K2436="总计","",INDEX(主数据!A:AD,MATCH(J2436,主数据!A:A,0),9))</f>
        <v>华东大区公司</v>
      </c>
      <c r="C2436" t="str">
        <f>IF(K2436="","",INDEX(主数据!A:AD,MATCH(J2436,主数据!A:A,0),11))</f>
        <v>山东城区</v>
      </c>
      <c r="D2436" t="str">
        <f t="shared" si="152"/>
        <v>AM0401物业服务费标准方式1.50</v>
      </c>
      <c r="E2436" s="13" t="str">
        <f t="shared" si="154"/>
        <v>1.50</v>
      </c>
      <c r="F2436" s="13" t="str">
        <f>IF(E2436="","",IFERROR(IF(IF(K2436="","",INDEX(收费标合同信息维护!A:Q,MATCH(D2436,收费标合同信息维护!J:J,0),10))=D2436,"有","无"),"无"))</f>
        <v>无</v>
      </c>
      <c r="G2436" s="13" t="str">
        <f t="shared" si="153"/>
        <v/>
      </c>
      <c r="H2436" s="13" t="str">
        <f t="shared" si="155"/>
        <v/>
      </c>
      <c r="I2436" s="13" t="str">
        <f>IF(G2436="","",IFERROR(IF(IF(K2436="","",INDEX(收费标合同信息维护!A:Q,MATCH(G2436,收费标合同信息维护!M:M,0),13))=G2436,"有","无"),"无"))</f>
        <v/>
      </c>
      <c r="J2436" s="3" t="s">
        <v>4701</v>
      </c>
      <c r="K2436" s="3" t="s">
        <v>4702</v>
      </c>
      <c r="L2436" s="3" t="s">
        <v>6025</v>
      </c>
      <c r="M2436" s="3" t="s">
        <v>6026</v>
      </c>
      <c r="N2436" s="3" t="s">
        <v>6477</v>
      </c>
      <c r="O2436" s="3" t="s">
        <v>6478</v>
      </c>
      <c r="P2436" s="3" t="s">
        <v>11718</v>
      </c>
      <c r="Q2436" s="3" t="s">
        <v>7547</v>
      </c>
      <c r="R2436" s="3" t="s">
        <v>6484</v>
      </c>
      <c r="S2436" s="3" t="s">
        <v>6491</v>
      </c>
      <c r="T2436" s="3" t="s">
        <v>7214</v>
      </c>
      <c r="U2436" s="3" t="s">
        <v>154</v>
      </c>
      <c r="V2436" s="3" t="s">
        <v>6608</v>
      </c>
      <c r="W2436" s="3" t="s">
        <v>154</v>
      </c>
      <c r="X2436" s="3" t="s">
        <v>154</v>
      </c>
      <c r="Y2436" s="3" t="s">
        <v>154</v>
      </c>
      <c r="Z2436" s="3" t="s">
        <v>154</v>
      </c>
      <c r="AA2436" s="3" t="s">
        <v>154</v>
      </c>
      <c r="AB2436" s="3" t="s">
        <v>154</v>
      </c>
      <c r="AC2436" s="3" t="s">
        <v>154</v>
      </c>
      <c r="AD2436" s="3" t="s">
        <v>6151</v>
      </c>
      <c r="AE2436" s="3" t="s">
        <v>6151</v>
      </c>
      <c r="AF2436" s="3" t="s">
        <v>154</v>
      </c>
      <c r="AG2436" s="3" t="s">
        <v>154</v>
      </c>
      <c r="AH2436" s="3" t="s">
        <v>6478</v>
      </c>
      <c r="AI2436" s="3" t="s">
        <v>6482</v>
      </c>
      <c r="AJ2436" s="3" t="s">
        <v>6032</v>
      </c>
    </row>
    <row r="2437" spans="1:36" ht="30">
      <c r="A2437" s="10">
        <v>2540</v>
      </c>
      <c r="B2437" t="str">
        <f>IF(K2437="总计","",INDEX(主数据!A:AD,MATCH(J2437,主数据!A:A,0),9))</f>
        <v>华东大区公司</v>
      </c>
      <c r="C2437" t="str">
        <f>IF(K2437="","",INDEX(主数据!A:AD,MATCH(J2437,主数据!A:A,0),11))</f>
        <v>山东城区</v>
      </c>
      <c r="D2437" t="str">
        <f t="shared" si="152"/>
        <v>AM0401物业服务费标准方式1.50</v>
      </c>
      <c r="E2437" s="13" t="str">
        <f t="shared" si="154"/>
        <v>1.50</v>
      </c>
      <c r="F2437" s="13" t="str">
        <f>IF(E2437="","",IFERROR(IF(IF(K2437="","",INDEX(收费标合同信息维护!A:Q,MATCH(D2437,收费标合同信息维护!J:J,0),10))=D2437,"有","无"),"无"))</f>
        <v>无</v>
      </c>
      <c r="G2437" s="13" t="str">
        <f t="shared" si="153"/>
        <v/>
      </c>
      <c r="H2437" s="13" t="str">
        <f t="shared" si="155"/>
        <v/>
      </c>
      <c r="I2437" s="13" t="str">
        <f>IF(G2437="","",IFERROR(IF(IF(K2437="","",INDEX(收费标合同信息维护!A:Q,MATCH(G2437,收费标合同信息维护!M:M,0),13))=G2437,"有","无"),"无"))</f>
        <v/>
      </c>
      <c r="J2437" s="3" t="s">
        <v>4701</v>
      </c>
      <c r="K2437" s="3" t="s">
        <v>4702</v>
      </c>
      <c r="L2437" s="3" t="s">
        <v>6025</v>
      </c>
      <c r="M2437" s="3" t="s">
        <v>6026</v>
      </c>
      <c r="N2437" s="3" t="s">
        <v>6477</v>
      </c>
      <c r="O2437" s="3" t="s">
        <v>6478</v>
      </c>
      <c r="P2437" s="3" t="s">
        <v>11719</v>
      </c>
      <c r="Q2437" s="3" t="s">
        <v>11720</v>
      </c>
      <c r="R2437" s="3" t="s">
        <v>6484</v>
      </c>
      <c r="S2437" s="3" t="s">
        <v>6491</v>
      </c>
      <c r="T2437" s="3" t="s">
        <v>7214</v>
      </c>
      <c r="U2437" s="3" t="s">
        <v>154</v>
      </c>
      <c r="V2437" s="3" t="s">
        <v>6608</v>
      </c>
      <c r="W2437" s="3" t="s">
        <v>154</v>
      </c>
      <c r="X2437" s="3" t="s">
        <v>154</v>
      </c>
      <c r="Y2437" s="3" t="s">
        <v>154</v>
      </c>
      <c r="Z2437" s="3" t="s">
        <v>154</v>
      </c>
      <c r="AA2437" s="3" t="s">
        <v>154</v>
      </c>
      <c r="AB2437" s="3" t="s">
        <v>154</v>
      </c>
      <c r="AC2437" s="3" t="s">
        <v>154</v>
      </c>
      <c r="AD2437" s="3" t="s">
        <v>6151</v>
      </c>
      <c r="AE2437" s="3" t="s">
        <v>6151</v>
      </c>
      <c r="AF2437" s="3" t="s">
        <v>154</v>
      </c>
      <c r="AG2437" s="3" t="s">
        <v>154</v>
      </c>
      <c r="AH2437" s="3" t="s">
        <v>6478</v>
      </c>
      <c r="AI2437" s="3" t="s">
        <v>6482</v>
      </c>
      <c r="AJ2437" s="3" t="s">
        <v>11721</v>
      </c>
    </row>
    <row r="2438" spans="1:36" ht="30">
      <c r="A2438" s="10">
        <v>2541</v>
      </c>
      <c r="B2438" t="str">
        <f>IF(K2438="总计","",INDEX(主数据!A:AD,MATCH(J2438,主数据!A:A,0),9))</f>
        <v>华东大区公司</v>
      </c>
      <c r="C2438" t="str">
        <f>IF(K2438="","",INDEX(主数据!A:AD,MATCH(J2438,主数据!A:A,0),11))</f>
        <v>山东城区</v>
      </c>
      <c r="D2438" t="str">
        <f t="shared" si="152"/>
        <v>AM0401小业主委托停车管理费（固定）直接录入</v>
      </c>
      <c r="E2438" s="13" t="str">
        <f t="shared" si="154"/>
        <v/>
      </c>
      <c r="F2438" s="13" t="str">
        <f>IF(E2438="","",IFERROR(IF(IF(K2438="","",INDEX(收费标合同信息维护!A:Q,MATCH(D2438,收费标合同信息维护!J:J,0),10))=D2438,"有","无"),"无"))</f>
        <v/>
      </c>
      <c r="G2438" s="13" t="str">
        <f t="shared" si="153"/>
        <v/>
      </c>
      <c r="H2438" s="13" t="str">
        <f t="shared" si="155"/>
        <v/>
      </c>
      <c r="I2438" s="13" t="str">
        <f>IF(G2438="","",IFERROR(IF(IF(K2438="","",INDEX(收费标合同信息维护!A:Q,MATCH(G2438,收费标合同信息维护!M:M,0),13))=G2438,"有","无"),"无"))</f>
        <v/>
      </c>
      <c r="J2438" s="3" t="s">
        <v>4701</v>
      </c>
      <c r="K2438" s="3" t="s">
        <v>4702</v>
      </c>
      <c r="L2438" s="3" t="s">
        <v>7013</v>
      </c>
      <c r="M2438" s="3" t="s">
        <v>7014</v>
      </c>
      <c r="N2438" s="3" t="s">
        <v>6477</v>
      </c>
      <c r="O2438" s="3" t="s">
        <v>6478</v>
      </c>
      <c r="P2438" s="3" t="s">
        <v>11722</v>
      </c>
      <c r="Q2438" s="3" t="s">
        <v>7162</v>
      </c>
      <c r="R2438" s="3" t="s">
        <v>6479</v>
      </c>
      <c r="S2438" s="3" t="s">
        <v>6480</v>
      </c>
      <c r="T2438" s="3" t="s">
        <v>7084</v>
      </c>
      <c r="U2438" s="3" t="s">
        <v>154</v>
      </c>
      <c r="V2438" s="3" t="s">
        <v>154</v>
      </c>
      <c r="W2438" s="3" t="s">
        <v>154</v>
      </c>
      <c r="X2438" s="3" t="s">
        <v>154</v>
      </c>
      <c r="Y2438" s="3" t="s">
        <v>154</v>
      </c>
      <c r="Z2438" s="3" t="s">
        <v>154</v>
      </c>
      <c r="AA2438" s="3" t="s">
        <v>154</v>
      </c>
      <c r="AB2438" s="3" t="s">
        <v>154</v>
      </c>
      <c r="AC2438" s="3" t="s">
        <v>154</v>
      </c>
      <c r="AD2438" s="3" t="s">
        <v>6151</v>
      </c>
      <c r="AE2438" s="3" t="s">
        <v>6151</v>
      </c>
      <c r="AF2438" s="3" t="s">
        <v>154</v>
      </c>
      <c r="AG2438" s="3" t="s">
        <v>154</v>
      </c>
      <c r="AH2438" s="3" t="s">
        <v>6597</v>
      </c>
      <c r="AI2438" s="3" t="s">
        <v>6727</v>
      </c>
      <c r="AJ2438" s="3" t="s">
        <v>6489</v>
      </c>
    </row>
    <row r="2439" spans="1:36" ht="30">
      <c r="A2439" s="10">
        <v>2542</v>
      </c>
      <c r="B2439" t="str">
        <f>IF(K2439="总计","",INDEX(主数据!A:AD,MATCH(J2439,主数据!A:A,0),9))</f>
        <v>华东大区公司</v>
      </c>
      <c r="C2439" t="str">
        <f>IF(K2439="","",INDEX(主数据!A:AD,MATCH(J2439,主数据!A:A,0),11))</f>
        <v>山东城区</v>
      </c>
      <c r="D2439" t="str">
        <f t="shared" si="152"/>
        <v>AM0401其他费用直接录入</v>
      </c>
      <c r="E2439" s="13" t="str">
        <f t="shared" si="154"/>
        <v/>
      </c>
      <c r="F2439" s="13" t="str">
        <f>IF(E2439="","",IFERROR(IF(IF(K2439="","",INDEX(收费标合同信息维护!A:Q,MATCH(D2439,收费标合同信息维护!J:J,0),10))=D2439,"有","无"),"无"))</f>
        <v/>
      </c>
      <c r="G2439" s="13" t="str">
        <f t="shared" si="153"/>
        <v/>
      </c>
      <c r="H2439" s="13" t="str">
        <f t="shared" si="155"/>
        <v/>
      </c>
      <c r="I2439" s="13" t="str">
        <f>IF(G2439="","",IFERROR(IF(IF(K2439="","",INDEX(收费标合同信息维护!A:Q,MATCH(G2439,收费标合同信息维护!M:M,0),13))=G2439,"有","无"),"无"))</f>
        <v/>
      </c>
      <c r="J2439" s="3" t="s">
        <v>4701</v>
      </c>
      <c r="K2439" s="3" t="s">
        <v>4702</v>
      </c>
      <c r="L2439" s="3" t="s">
        <v>6544</v>
      </c>
      <c r="M2439" s="3" t="s">
        <v>6545</v>
      </c>
      <c r="N2439" s="3" t="s">
        <v>6477</v>
      </c>
      <c r="O2439" s="3" t="s">
        <v>6478</v>
      </c>
      <c r="P2439" s="3" t="s">
        <v>11723</v>
      </c>
      <c r="Q2439" s="3" t="s">
        <v>8537</v>
      </c>
      <c r="R2439" s="3" t="s">
        <v>6479</v>
      </c>
      <c r="S2439" s="3" t="s">
        <v>6480</v>
      </c>
      <c r="T2439" s="3" t="s">
        <v>7214</v>
      </c>
      <c r="U2439" s="3" t="s">
        <v>154</v>
      </c>
      <c r="V2439" s="3" t="s">
        <v>154</v>
      </c>
      <c r="W2439" s="3" t="s">
        <v>154</v>
      </c>
      <c r="X2439" s="3" t="s">
        <v>154</v>
      </c>
      <c r="Y2439" s="3" t="s">
        <v>154</v>
      </c>
      <c r="Z2439" s="3" t="s">
        <v>154</v>
      </c>
      <c r="AA2439" s="3" t="s">
        <v>154</v>
      </c>
      <c r="AB2439" s="3" t="s">
        <v>154</v>
      </c>
      <c r="AC2439" s="3" t="s">
        <v>154</v>
      </c>
      <c r="AD2439" s="3" t="s">
        <v>6151</v>
      </c>
      <c r="AE2439" s="3" t="s">
        <v>6151</v>
      </c>
      <c r="AF2439" s="3" t="s">
        <v>154</v>
      </c>
      <c r="AG2439" s="3" t="s">
        <v>154</v>
      </c>
      <c r="AH2439" s="3" t="s">
        <v>6478</v>
      </c>
      <c r="AI2439" s="3" t="s">
        <v>6482</v>
      </c>
      <c r="AJ2439" s="3" t="s">
        <v>6489</v>
      </c>
    </row>
    <row r="2440" spans="1:36" ht="15">
      <c r="A2440" s="10">
        <v>2543</v>
      </c>
      <c r="B2440" t="str">
        <f>IF(K2440="总计","",INDEX(主数据!A:AD,MATCH(J2440,主数据!A:A,0),9))</f>
        <v>华北大区公司</v>
      </c>
      <c r="C2440" t="str">
        <f>IF(K2440="","",INDEX(主数据!A:AD,MATCH(J2440,主数据!A:A,0),11))</f>
        <v>北京一城区</v>
      </c>
      <c r="D2440" t="str">
        <f t="shared" si="152"/>
        <v>BJ19物业服务费标准方式0.63</v>
      </c>
      <c r="E2440" s="13" t="str">
        <f t="shared" si="154"/>
        <v>0.63</v>
      </c>
      <c r="F2440" s="13" t="str">
        <f>IF(E2440="","",IFERROR(IF(IF(K2440="","",INDEX(收费标合同信息维护!A:Q,MATCH(D2440,收费标合同信息维护!J:J,0),10))=D2440,"有","无"),"无"))</f>
        <v>无</v>
      </c>
      <c r="G2440" s="13" t="str">
        <f t="shared" si="153"/>
        <v/>
      </c>
      <c r="H2440" s="13" t="str">
        <f t="shared" si="155"/>
        <v/>
      </c>
      <c r="I2440" s="13" t="str">
        <f>IF(G2440="","",IFERROR(IF(IF(K2440="","",INDEX(收费标合同信息维护!A:Q,MATCH(G2440,收费标合同信息维护!M:M,0),13))=G2440,"有","无"),"无"))</f>
        <v/>
      </c>
      <c r="J2440" s="3" t="s">
        <v>4257</v>
      </c>
      <c r="K2440" s="3" t="s">
        <v>6330</v>
      </c>
      <c r="L2440" s="3" t="s">
        <v>6025</v>
      </c>
      <c r="M2440" s="3" t="s">
        <v>6026</v>
      </c>
      <c r="N2440" s="3" t="s">
        <v>6477</v>
      </c>
      <c r="O2440" s="3" t="s">
        <v>6478</v>
      </c>
      <c r="P2440" s="3" t="s">
        <v>11724</v>
      </c>
      <c r="Q2440" s="3" t="s">
        <v>11725</v>
      </c>
      <c r="R2440" s="3" t="s">
        <v>6484</v>
      </c>
      <c r="S2440" s="3" t="s">
        <v>6491</v>
      </c>
      <c r="T2440" s="3" t="s">
        <v>6506</v>
      </c>
      <c r="U2440" s="3" t="s">
        <v>154</v>
      </c>
      <c r="V2440" s="3" t="s">
        <v>8635</v>
      </c>
      <c r="W2440" s="3" t="s">
        <v>154</v>
      </c>
      <c r="X2440" s="3" t="s">
        <v>154</v>
      </c>
      <c r="Y2440" s="3" t="s">
        <v>154</v>
      </c>
      <c r="Z2440" s="3" t="s">
        <v>154</v>
      </c>
      <c r="AA2440" s="3" t="s">
        <v>154</v>
      </c>
      <c r="AB2440" s="3" t="s">
        <v>154</v>
      </c>
      <c r="AC2440" s="3" t="s">
        <v>154</v>
      </c>
      <c r="AD2440" s="3" t="s">
        <v>6151</v>
      </c>
      <c r="AE2440" s="3" t="s">
        <v>6151</v>
      </c>
      <c r="AF2440" s="3" t="s">
        <v>154</v>
      </c>
      <c r="AG2440" s="3" t="s">
        <v>154</v>
      </c>
      <c r="AH2440" s="3" t="s">
        <v>6478</v>
      </c>
      <c r="AI2440" s="3" t="s">
        <v>6482</v>
      </c>
      <c r="AJ2440" s="3" t="s">
        <v>11726</v>
      </c>
    </row>
    <row r="2441" spans="1:36" ht="15">
      <c r="A2441" s="10">
        <v>2544</v>
      </c>
      <c r="B2441" t="str">
        <f>IF(K2441="总计","",INDEX(主数据!A:AD,MATCH(J2441,主数据!A:A,0),9))</f>
        <v>华北大区公司</v>
      </c>
      <c r="C2441" t="str">
        <f>IF(K2441="","",INDEX(主数据!A:AD,MATCH(J2441,主数据!A:A,0),11))</f>
        <v>北京一城区</v>
      </c>
      <c r="D2441" t="str">
        <f t="shared" si="152"/>
        <v>BJ19物业服务费标准方式1.54</v>
      </c>
      <c r="E2441" s="13" t="str">
        <f t="shared" si="154"/>
        <v>1.54</v>
      </c>
      <c r="F2441" s="13" t="str">
        <f>IF(E2441="","",IFERROR(IF(IF(K2441="","",INDEX(收费标合同信息维护!A:Q,MATCH(D2441,收费标合同信息维护!J:J,0),10))=D2441,"有","无"),"无"))</f>
        <v>无</v>
      </c>
      <c r="G2441" s="13" t="str">
        <f t="shared" si="153"/>
        <v/>
      </c>
      <c r="H2441" s="13" t="str">
        <f t="shared" si="155"/>
        <v/>
      </c>
      <c r="I2441" s="13" t="str">
        <f>IF(G2441="","",IFERROR(IF(IF(K2441="","",INDEX(收费标合同信息维护!A:Q,MATCH(G2441,收费标合同信息维护!M:M,0),13))=G2441,"有","无"),"无"))</f>
        <v/>
      </c>
      <c r="J2441" s="3" t="s">
        <v>4257</v>
      </c>
      <c r="K2441" s="3" t="s">
        <v>6330</v>
      </c>
      <c r="L2441" s="3" t="s">
        <v>6025</v>
      </c>
      <c r="M2441" s="3" t="s">
        <v>6026</v>
      </c>
      <c r="N2441" s="3" t="s">
        <v>6477</v>
      </c>
      <c r="O2441" s="3" t="s">
        <v>6478</v>
      </c>
      <c r="P2441" s="3" t="s">
        <v>11727</v>
      </c>
      <c r="Q2441" s="3" t="s">
        <v>11728</v>
      </c>
      <c r="R2441" s="3" t="s">
        <v>6484</v>
      </c>
      <c r="S2441" s="3" t="s">
        <v>6491</v>
      </c>
      <c r="T2441" s="3" t="s">
        <v>6506</v>
      </c>
      <c r="U2441" s="3" t="s">
        <v>154</v>
      </c>
      <c r="V2441" s="3" t="s">
        <v>11729</v>
      </c>
      <c r="W2441" s="3" t="s">
        <v>154</v>
      </c>
      <c r="X2441" s="3" t="s">
        <v>154</v>
      </c>
      <c r="Y2441" s="3" t="s">
        <v>154</v>
      </c>
      <c r="Z2441" s="3" t="s">
        <v>154</v>
      </c>
      <c r="AA2441" s="3" t="s">
        <v>154</v>
      </c>
      <c r="AB2441" s="3" t="s">
        <v>154</v>
      </c>
      <c r="AC2441" s="3" t="s">
        <v>154</v>
      </c>
      <c r="AD2441" s="3" t="s">
        <v>6151</v>
      </c>
      <c r="AE2441" s="3" t="s">
        <v>6151</v>
      </c>
      <c r="AF2441" s="3" t="s">
        <v>154</v>
      </c>
      <c r="AG2441" s="3" t="s">
        <v>154</v>
      </c>
      <c r="AH2441" s="3" t="s">
        <v>6478</v>
      </c>
      <c r="AI2441" s="3" t="s">
        <v>6482</v>
      </c>
      <c r="AJ2441" s="3" t="s">
        <v>6038</v>
      </c>
    </row>
    <row r="2442" spans="1:36" ht="30">
      <c r="A2442" s="10">
        <v>2545</v>
      </c>
      <c r="B2442" t="str">
        <f>IF(K2442="总计","",INDEX(主数据!A:AD,MATCH(J2442,主数据!A:A,0),9))</f>
        <v>华北大区公司</v>
      </c>
      <c r="C2442" t="str">
        <f>IF(K2442="","",INDEX(主数据!A:AD,MATCH(J2442,主数据!A:A,0),11))</f>
        <v>北京一城区</v>
      </c>
      <c r="D2442" t="str">
        <f t="shared" si="152"/>
        <v>BJ19物业服务费标准方式0.63</v>
      </c>
      <c r="E2442" s="13" t="str">
        <f t="shared" si="154"/>
        <v>0.63</v>
      </c>
      <c r="F2442" s="13" t="str">
        <f>IF(E2442="","",IFERROR(IF(IF(K2442="","",INDEX(收费标合同信息维护!A:Q,MATCH(D2442,收费标合同信息维护!J:J,0),10))=D2442,"有","无"),"无"))</f>
        <v>无</v>
      </c>
      <c r="G2442" s="13" t="str">
        <f t="shared" si="153"/>
        <v/>
      </c>
      <c r="H2442" s="13" t="str">
        <f t="shared" si="155"/>
        <v/>
      </c>
      <c r="I2442" s="13" t="str">
        <f>IF(G2442="","",IFERROR(IF(IF(K2442="","",INDEX(收费标合同信息维护!A:Q,MATCH(G2442,收费标合同信息维护!M:M,0),13))=G2442,"有","无"),"无"))</f>
        <v/>
      </c>
      <c r="J2442" s="3" t="s">
        <v>4257</v>
      </c>
      <c r="K2442" s="3" t="s">
        <v>6330</v>
      </c>
      <c r="L2442" s="3" t="s">
        <v>6025</v>
      </c>
      <c r="M2442" s="3" t="s">
        <v>6026</v>
      </c>
      <c r="N2442" s="3" t="s">
        <v>6477</v>
      </c>
      <c r="O2442" s="3" t="s">
        <v>6478</v>
      </c>
      <c r="P2442" s="3" t="s">
        <v>11730</v>
      </c>
      <c r="Q2442" s="3" t="s">
        <v>11731</v>
      </c>
      <c r="R2442" s="3" t="s">
        <v>6484</v>
      </c>
      <c r="S2442" s="3" t="s">
        <v>6485</v>
      </c>
      <c r="T2442" s="3" t="s">
        <v>6751</v>
      </c>
      <c r="U2442" s="3" t="s">
        <v>7030</v>
      </c>
      <c r="V2442" s="3" t="s">
        <v>8635</v>
      </c>
      <c r="W2442" s="3" t="s">
        <v>154</v>
      </c>
      <c r="X2442" s="3" t="s">
        <v>154</v>
      </c>
      <c r="Y2442" s="3" t="s">
        <v>154</v>
      </c>
      <c r="Z2442" s="3" t="s">
        <v>154</v>
      </c>
      <c r="AA2442" s="3" t="s">
        <v>154</v>
      </c>
      <c r="AB2442" s="3" t="s">
        <v>154</v>
      </c>
      <c r="AC2442" s="3" t="s">
        <v>154</v>
      </c>
      <c r="AD2442" s="3" t="s">
        <v>6151</v>
      </c>
      <c r="AE2442" s="3" t="s">
        <v>6151</v>
      </c>
      <c r="AF2442" s="3" t="s">
        <v>154</v>
      </c>
      <c r="AG2442" s="3" t="s">
        <v>154</v>
      </c>
      <c r="AH2442" s="3" t="s">
        <v>6478</v>
      </c>
      <c r="AI2442" s="3" t="s">
        <v>6482</v>
      </c>
      <c r="AJ2442" s="3" t="s">
        <v>11732</v>
      </c>
    </row>
    <row r="2443" spans="1:36" ht="30">
      <c r="A2443" s="10">
        <v>2546</v>
      </c>
      <c r="B2443" t="str">
        <f>IF(K2443="总计","",INDEX(主数据!A:AD,MATCH(J2443,主数据!A:A,0),9))</f>
        <v>华北大区公司</v>
      </c>
      <c r="C2443" t="str">
        <f>IF(K2443="","",INDEX(主数据!A:AD,MATCH(J2443,主数据!A:A,0),11))</f>
        <v>北京一城区</v>
      </c>
      <c r="D2443" t="str">
        <f t="shared" si="152"/>
        <v>BJ19物业服务费标准方式1.54</v>
      </c>
      <c r="E2443" s="13" t="str">
        <f t="shared" si="154"/>
        <v>1.54</v>
      </c>
      <c r="F2443" s="13" t="str">
        <f>IF(E2443="","",IFERROR(IF(IF(K2443="","",INDEX(收费标合同信息维护!A:Q,MATCH(D2443,收费标合同信息维护!J:J,0),10))=D2443,"有","无"),"无"))</f>
        <v>无</v>
      </c>
      <c r="G2443" s="13" t="str">
        <f t="shared" si="153"/>
        <v/>
      </c>
      <c r="H2443" s="13" t="str">
        <f t="shared" si="155"/>
        <v/>
      </c>
      <c r="I2443" s="13" t="str">
        <f>IF(G2443="","",IFERROR(IF(IF(K2443="","",INDEX(收费标合同信息维护!A:Q,MATCH(G2443,收费标合同信息维护!M:M,0),13))=G2443,"有","无"),"无"))</f>
        <v/>
      </c>
      <c r="J2443" s="3" t="s">
        <v>4257</v>
      </c>
      <c r="K2443" s="3" t="s">
        <v>6330</v>
      </c>
      <c r="L2443" s="3" t="s">
        <v>6025</v>
      </c>
      <c r="M2443" s="3" t="s">
        <v>6026</v>
      </c>
      <c r="N2443" s="3" t="s">
        <v>6477</v>
      </c>
      <c r="O2443" s="3" t="s">
        <v>6478</v>
      </c>
      <c r="P2443" s="3" t="s">
        <v>11733</v>
      </c>
      <c r="Q2443" s="3" t="s">
        <v>11734</v>
      </c>
      <c r="R2443" s="3" t="s">
        <v>6484</v>
      </c>
      <c r="S2443" s="3" t="s">
        <v>6485</v>
      </c>
      <c r="T2443" s="3" t="s">
        <v>6751</v>
      </c>
      <c r="U2443" s="3" t="s">
        <v>7030</v>
      </c>
      <c r="V2443" s="3" t="s">
        <v>11729</v>
      </c>
      <c r="W2443" s="3" t="s">
        <v>154</v>
      </c>
      <c r="X2443" s="3" t="s">
        <v>154</v>
      </c>
      <c r="Y2443" s="3" t="s">
        <v>154</v>
      </c>
      <c r="Z2443" s="3" t="s">
        <v>154</v>
      </c>
      <c r="AA2443" s="3" t="s">
        <v>154</v>
      </c>
      <c r="AB2443" s="3" t="s">
        <v>154</v>
      </c>
      <c r="AC2443" s="3" t="s">
        <v>154</v>
      </c>
      <c r="AD2443" s="3" t="s">
        <v>6151</v>
      </c>
      <c r="AE2443" s="3" t="s">
        <v>6151</v>
      </c>
      <c r="AF2443" s="3" t="s">
        <v>154</v>
      </c>
      <c r="AG2443" s="3" t="s">
        <v>154</v>
      </c>
      <c r="AH2443" s="3" t="s">
        <v>6478</v>
      </c>
      <c r="AI2443" s="3" t="s">
        <v>6482</v>
      </c>
      <c r="AJ2443" s="3" t="s">
        <v>11732</v>
      </c>
    </row>
    <row r="2444" spans="1:36" ht="15">
      <c r="A2444" s="10">
        <v>2547</v>
      </c>
      <c r="B2444" t="str">
        <f>IF(K2444="总计","",INDEX(主数据!A:AD,MATCH(J2444,主数据!A:A,0),9))</f>
        <v>华北大区公司</v>
      </c>
      <c r="C2444" t="str">
        <f>IF(K2444="","",INDEX(主数据!A:AD,MATCH(J2444,主数据!A:A,0),11))</f>
        <v>北京一城区</v>
      </c>
      <c r="D2444" t="str">
        <f t="shared" si="152"/>
        <v>BJ19物业服务费直接录入</v>
      </c>
      <c r="E2444" s="13" t="str">
        <f t="shared" si="154"/>
        <v/>
      </c>
      <c r="F2444" s="13" t="str">
        <f>IF(E2444="","",IFERROR(IF(IF(K2444="","",INDEX(收费标合同信息维护!A:Q,MATCH(D2444,收费标合同信息维护!J:J,0),10))=D2444,"有","无"),"无"))</f>
        <v/>
      </c>
      <c r="G2444" s="13" t="str">
        <f t="shared" si="153"/>
        <v/>
      </c>
      <c r="H2444" s="13" t="str">
        <f t="shared" si="155"/>
        <v/>
      </c>
      <c r="I2444" s="13" t="str">
        <f>IF(G2444="","",IFERROR(IF(IF(K2444="","",INDEX(收费标合同信息维护!A:Q,MATCH(G2444,收费标合同信息维护!M:M,0),13))=G2444,"有","无"),"无"))</f>
        <v/>
      </c>
      <c r="J2444" s="3" t="s">
        <v>4257</v>
      </c>
      <c r="K2444" s="3" t="s">
        <v>6330</v>
      </c>
      <c r="L2444" s="3" t="s">
        <v>6025</v>
      </c>
      <c r="M2444" s="3" t="s">
        <v>6026</v>
      </c>
      <c r="N2444" s="3" t="s">
        <v>6477</v>
      </c>
      <c r="O2444" s="3" t="s">
        <v>6478</v>
      </c>
      <c r="P2444" s="3" t="s">
        <v>11735</v>
      </c>
      <c r="Q2444" s="3" t="s">
        <v>11736</v>
      </c>
      <c r="R2444" s="3" t="s">
        <v>6479</v>
      </c>
      <c r="S2444" s="3" t="s">
        <v>6480</v>
      </c>
      <c r="T2444" s="3" t="s">
        <v>6493</v>
      </c>
      <c r="U2444" s="3" t="s">
        <v>7034</v>
      </c>
      <c r="V2444" s="3" t="s">
        <v>154</v>
      </c>
      <c r="W2444" s="3" t="s">
        <v>154</v>
      </c>
      <c r="X2444" s="3" t="s">
        <v>154</v>
      </c>
      <c r="Y2444" s="3" t="s">
        <v>154</v>
      </c>
      <c r="Z2444" s="3" t="s">
        <v>154</v>
      </c>
      <c r="AA2444" s="3" t="s">
        <v>154</v>
      </c>
      <c r="AB2444" s="3" t="s">
        <v>154</v>
      </c>
      <c r="AC2444" s="3" t="s">
        <v>154</v>
      </c>
      <c r="AD2444" s="3" t="s">
        <v>6151</v>
      </c>
      <c r="AE2444" s="3" t="s">
        <v>6151</v>
      </c>
      <c r="AF2444" s="3" t="s">
        <v>154</v>
      </c>
      <c r="AG2444" s="3" t="s">
        <v>154</v>
      </c>
      <c r="AH2444" s="3" t="s">
        <v>6478</v>
      </c>
      <c r="AI2444" s="3" t="s">
        <v>6482</v>
      </c>
      <c r="AJ2444" s="3" t="s">
        <v>6030</v>
      </c>
    </row>
    <row r="2445" spans="1:36" ht="15">
      <c r="A2445" s="10">
        <v>2548</v>
      </c>
      <c r="B2445" t="str">
        <f>IF(K2445="总计","",INDEX(主数据!A:AD,MATCH(J2445,主数据!A:A,0),9))</f>
        <v>华北大区公司</v>
      </c>
      <c r="C2445" t="str">
        <f>IF(K2445="","",INDEX(主数据!A:AD,MATCH(J2445,主数据!A:A,0),11))</f>
        <v>北京一城区</v>
      </c>
      <c r="D2445" t="str">
        <f t="shared" si="152"/>
        <v>BJ19物业服务费直接录入</v>
      </c>
      <c r="E2445" s="13" t="str">
        <f t="shared" si="154"/>
        <v/>
      </c>
      <c r="F2445" s="13" t="str">
        <f>IF(E2445="","",IFERROR(IF(IF(K2445="","",INDEX(收费标合同信息维护!A:Q,MATCH(D2445,收费标合同信息维护!J:J,0),10))=D2445,"有","无"),"无"))</f>
        <v/>
      </c>
      <c r="G2445" s="13" t="str">
        <f t="shared" si="153"/>
        <v/>
      </c>
      <c r="H2445" s="13" t="str">
        <f t="shared" si="155"/>
        <v/>
      </c>
      <c r="I2445" s="13" t="str">
        <f>IF(G2445="","",IFERROR(IF(IF(K2445="","",INDEX(收费标合同信息维护!A:Q,MATCH(G2445,收费标合同信息维护!M:M,0),13))=G2445,"有","无"),"无"))</f>
        <v/>
      </c>
      <c r="J2445" s="3" t="s">
        <v>4257</v>
      </c>
      <c r="K2445" s="3" t="s">
        <v>6330</v>
      </c>
      <c r="L2445" s="3" t="s">
        <v>6025</v>
      </c>
      <c r="M2445" s="3" t="s">
        <v>6026</v>
      </c>
      <c r="N2445" s="3" t="s">
        <v>6477</v>
      </c>
      <c r="O2445" s="3" t="s">
        <v>6478</v>
      </c>
      <c r="P2445" s="3" t="s">
        <v>11737</v>
      </c>
      <c r="Q2445" s="3" t="s">
        <v>11738</v>
      </c>
      <c r="R2445" s="3" t="s">
        <v>6479</v>
      </c>
      <c r="S2445" s="3" t="s">
        <v>6480</v>
      </c>
      <c r="T2445" s="3" t="s">
        <v>6493</v>
      </c>
      <c r="U2445" s="3" t="s">
        <v>7034</v>
      </c>
      <c r="V2445" s="3" t="s">
        <v>154</v>
      </c>
      <c r="W2445" s="3" t="s">
        <v>154</v>
      </c>
      <c r="X2445" s="3" t="s">
        <v>154</v>
      </c>
      <c r="Y2445" s="3" t="s">
        <v>154</v>
      </c>
      <c r="Z2445" s="3" t="s">
        <v>154</v>
      </c>
      <c r="AA2445" s="3" t="s">
        <v>154</v>
      </c>
      <c r="AB2445" s="3" t="s">
        <v>154</v>
      </c>
      <c r="AC2445" s="3" t="s">
        <v>154</v>
      </c>
      <c r="AD2445" s="3" t="s">
        <v>6151</v>
      </c>
      <c r="AE2445" s="3" t="s">
        <v>6151</v>
      </c>
      <c r="AF2445" s="3" t="s">
        <v>154</v>
      </c>
      <c r="AG2445" s="3" t="s">
        <v>154</v>
      </c>
      <c r="AH2445" s="3" t="s">
        <v>6478</v>
      </c>
      <c r="AI2445" s="3" t="s">
        <v>6482</v>
      </c>
      <c r="AJ2445" s="3" t="s">
        <v>6033</v>
      </c>
    </row>
    <row r="2446" spans="1:36" ht="30">
      <c r="A2446" s="10">
        <v>2549</v>
      </c>
      <c r="B2446" t="str">
        <f>IF(K2446="总计","",INDEX(主数据!A:AD,MATCH(J2446,主数据!A:A,0),9))</f>
        <v>华北大区公司</v>
      </c>
      <c r="C2446" t="str">
        <f>IF(K2446="","",INDEX(主数据!A:AD,MATCH(J2446,主数据!A:A,0),11))</f>
        <v>北京一城区</v>
      </c>
      <c r="D2446" t="str">
        <f t="shared" si="152"/>
        <v>BJ19物业服务费标准方式0.63</v>
      </c>
      <c r="E2446" s="13" t="str">
        <f t="shared" si="154"/>
        <v>0.63</v>
      </c>
      <c r="F2446" s="13" t="str">
        <f>IF(E2446="","",IFERROR(IF(IF(K2446="","",INDEX(收费标合同信息维护!A:Q,MATCH(D2446,收费标合同信息维护!J:J,0),10))=D2446,"有","无"),"无"))</f>
        <v>无</v>
      </c>
      <c r="G2446" s="13" t="str">
        <f t="shared" si="153"/>
        <v/>
      </c>
      <c r="H2446" s="13" t="str">
        <f t="shared" si="155"/>
        <v/>
      </c>
      <c r="I2446" s="13" t="str">
        <f>IF(G2446="","",IFERROR(IF(IF(K2446="","",INDEX(收费标合同信息维护!A:Q,MATCH(G2446,收费标合同信息维护!M:M,0),13))=G2446,"有","无"),"无"))</f>
        <v/>
      </c>
      <c r="J2446" s="3" t="s">
        <v>4257</v>
      </c>
      <c r="K2446" s="3" t="s">
        <v>6330</v>
      </c>
      <c r="L2446" s="3" t="s">
        <v>6025</v>
      </c>
      <c r="M2446" s="3" t="s">
        <v>6026</v>
      </c>
      <c r="N2446" s="3" t="s">
        <v>6477</v>
      </c>
      <c r="O2446" s="3" t="s">
        <v>6478</v>
      </c>
      <c r="P2446" s="3" t="s">
        <v>11739</v>
      </c>
      <c r="Q2446" s="3" t="s">
        <v>11740</v>
      </c>
      <c r="R2446" s="3" t="s">
        <v>6484</v>
      </c>
      <c r="S2446" s="3" t="s">
        <v>6485</v>
      </c>
      <c r="T2446" s="3" t="s">
        <v>6493</v>
      </c>
      <c r="U2446" s="3" t="s">
        <v>6533</v>
      </c>
      <c r="V2446" s="3" t="s">
        <v>8635</v>
      </c>
      <c r="W2446" s="3" t="s">
        <v>154</v>
      </c>
      <c r="X2446" s="3" t="s">
        <v>154</v>
      </c>
      <c r="Y2446" s="3" t="s">
        <v>154</v>
      </c>
      <c r="Z2446" s="3" t="s">
        <v>154</v>
      </c>
      <c r="AA2446" s="3" t="s">
        <v>154</v>
      </c>
      <c r="AB2446" s="3" t="s">
        <v>154</v>
      </c>
      <c r="AC2446" s="3" t="s">
        <v>154</v>
      </c>
      <c r="AD2446" s="3" t="s">
        <v>6151</v>
      </c>
      <c r="AE2446" s="3" t="s">
        <v>6151</v>
      </c>
      <c r="AF2446" s="3" t="s">
        <v>154</v>
      </c>
      <c r="AG2446" s="3" t="s">
        <v>154</v>
      </c>
      <c r="AH2446" s="3" t="s">
        <v>6478</v>
      </c>
      <c r="AI2446" s="3" t="s">
        <v>6482</v>
      </c>
      <c r="AJ2446" s="3" t="s">
        <v>11732</v>
      </c>
    </row>
    <row r="2447" spans="1:36" ht="30">
      <c r="A2447" s="10">
        <v>2550</v>
      </c>
      <c r="B2447" t="str">
        <f>IF(K2447="总计","",INDEX(主数据!A:AD,MATCH(J2447,主数据!A:A,0),9))</f>
        <v>华北大区公司</v>
      </c>
      <c r="C2447" t="str">
        <f>IF(K2447="","",INDEX(主数据!A:AD,MATCH(J2447,主数据!A:A,0),11))</f>
        <v>北京一城区</v>
      </c>
      <c r="D2447" t="str">
        <f t="shared" si="152"/>
        <v>BJ19物业服务费标准方式1.54</v>
      </c>
      <c r="E2447" s="13" t="str">
        <f t="shared" si="154"/>
        <v>1.54</v>
      </c>
      <c r="F2447" s="13" t="str">
        <f>IF(E2447="","",IFERROR(IF(IF(K2447="","",INDEX(收费标合同信息维护!A:Q,MATCH(D2447,收费标合同信息维护!J:J,0),10))=D2447,"有","无"),"无"))</f>
        <v>无</v>
      </c>
      <c r="G2447" s="13" t="str">
        <f t="shared" si="153"/>
        <v/>
      </c>
      <c r="H2447" s="13" t="str">
        <f t="shared" si="155"/>
        <v/>
      </c>
      <c r="I2447" s="13" t="str">
        <f>IF(G2447="","",IFERROR(IF(IF(K2447="","",INDEX(收费标合同信息维护!A:Q,MATCH(G2447,收费标合同信息维护!M:M,0),13))=G2447,"有","无"),"无"))</f>
        <v/>
      </c>
      <c r="J2447" s="3" t="s">
        <v>4257</v>
      </c>
      <c r="K2447" s="3" t="s">
        <v>6330</v>
      </c>
      <c r="L2447" s="3" t="s">
        <v>6025</v>
      </c>
      <c r="M2447" s="3" t="s">
        <v>6026</v>
      </c>
      <c r="N2447" s="3" t="s">
        <v>6477</v>
      </c>
      <c r="O2447" s="3" t="s">
        <v>6478</v>
      </c>
      <c r="P2447" s="3" t="s">
        <v>11741</v>
      </c>
      <c r="Q2447" s="3" t="s">
        <v>11742</v>
      </c>
      <c r="R2447" s="3" t="s">
        <v>6484</v>
      </c>
      <c r="S2447" s="3" t="s">
        <v>6485</v>
      </c>
      <c r="T2447" s="3" t="s">
        <v>6493</v>
      </c>
      <c r="U2447" s="3" t="s">
        <v>6533</v>
      </c>
      <c r="V2447" s="3" t="s">
        <v>11729</v>
      </c>
      <c r="W2447" s="3" t="s">
        <v>154</v>
      </c>
      <c r="X2447" s="3" t="s">
        <v>154</v>
      </c>
      <c r="Y2447" s="3" t="s">
        <v>154</v>
      </c>
      <c r="Z2447" s="3" t="s">
        <v>154</v>
      </c>
      <c r="AA2447" s="3" t="s">
        <v>154</v>
      </c>
      <c r="AB2447" s="3" t="s">
        <v>154</v>
      </c>
      <c r="AC2447" s="3" t="s">
        <v>154</v>
      </c>
      <c r="AD2447" s="3" t="s">
        <v>6151</v>
      </c>
      <c r="AE2447" s="3" t="s">
        <v>6151</v>
      </c>
      <c r="AF2447" s="3" t="s">
        <v>154</v>
      </c>
      <c r="AG2447" s="3" t="s">
        <v>154</v>
      </c>
      <c r="AH2447" s="3" t="s">
        <v>6478</v>
      </c>
      <c r="AI2447" s="3" t="s">
        <v>6482</v>
      </c>
      <c r="AJ2447" s="3" t="s">
        <v>6035</v>
      </c>
    </row>
    <row r="2448" spans="1:36" ht="15">
      <c r="A2448" s="10">
        <v>2551</v>
      </c>
      <c r="B2448" t="str">
        <f>IF(K2448="总计","",INDEX(主数据!A:AD,MATCH(J2448,主数据!A:A,0),9))</f>
        <v>华北大区公司</v>
      </c>
      <c r="C2448" t="str">
        <f>IF(K2448="","",INDEX(主数据!A:AD,MATCH(J2448,主数据!A:A,0),11))</f>
        <v>北京一城区</v>
      </c>
      <c r="D2448" t="str">
        <f t="shared" si="152"/>
        <v>BJ19公共能耗费用及其他直接录入</v>
      </c>
      <c r="E2448" s="13" t="str">
        <f t="shared" si="154"/>
        <v/>
      </c>
      <c r="F2448" s="13" t="str">
        <f>IF(E2448="","",IFERROR(IF(IF(K2448="","",INDEX(收费标合同信息维护!A:Q,MATCH(D2448,收费标合同信息维护!J:J,0),10))=D2448,"有","无"),"无"))</f>
        <v/>
      </c>
      <c r="G2448" s="13" t="str">
        <f t="shared" si="153"/>
        <v/>
      </c>
      <c r="H2448" s="13" t="str">
        <f t="shared" si="155"/>
        <v/>
      </c>
      <c r="I2448" s="13" t="str">
        <f>IF(G2448="","",IFERROR(IF(IF(K2448="","",INDEX(收费标合同信息维护!A:Q,MATCH(G2448,收费标合同信息维护!M:M,0),13))=G2448,"有","无"),"无"))</f>
        <v/>
      </c>
      <c r="J2448" s="3" t="s">
        <v>4257</v>
      </c>
      <c r="K2448" s="3" t="s">
        <v>6330</v>
      </c>
      <c r="L2448" s="3" t="s">
        <v>6702</v>
      </c>
      <c r="M2448" s="3" t="s">
        <v>6703</v>
      </c>
      <c r="N2448" s="3" t="s">
        <v>6477</v>
      </c>
      <c r="O2448" s="3" t="s">
        <v>6478</v>
      </c>
      <c r="P2448" s="3" t="s">
        <v>4257</v>
      </c>
      <c r="Q2448" s="3" t="s">
        <v>11743</v>
      </c>
      <c r="R2448" s="3" t="s">
        <v>6479</v>
      </c>
      <c r="S2448" s="3" t="s">
        <v>6480</v>
      </c>
      <c r="T2448" s="3" t="s">
        <v>6751</v>
      </c>
      <c r="U2448" s="3" t="s">
        <v>154</v>
      </c>
      <c r="V2448" s="3" t="s">
        <v>154</v>
      </c>
      <c r="W2448" s="3" t="s">
        <v>154</v>
      </c>
      <c r="X2448" s="3" t="s">
        <v>154</v>
      </c>
      <c r="Y2448" s="3" t="s">
        <v>154</v>
      </c>
      <c r="Z2448" s="3" t="s">
        <v>154</v>
      </c>
      <c r="AA2448" s="3" t="s">
        <v>154</v>
      </c>
      <c r="AB2448" s="3" t="s">
        <v>154</v>
      </c>
      <c r="AC2448" s="3" t="s">
        <v>154</v>
      </c>
      <c r="AD2448" s="3" t="s">
        <v>6151</v>
      </c>
      <c r="AE2448" s="3" t="s">
        <v>6151</v>
      </c>
      <c r="AF2448" s="3" t="s">
        <v>154</v>
      </c>
      <c r="AG2448" s="3" t="s">
        <v>154</v>
      </c>
      <c r="AH2448" s="3" t="s">
        <v>6478</v>
      </c>
      <c r="AI2448" s="3" t="s">
        <v>6482</v>
      </c>
      <c r="AJ2448" s="3" t="s">
        <v>6075</v>
      </c>
    </row>
    <row r="2449" spans="1:36" ht="30">
      <c r="A2449" s="10">
        <v>2552</v>
      </c>
      <c r="B2449" t="str">
        <f>IF(K2449="总计","",INDEX(主数据!A:AD,MATCH(J2449,主数据!A:A,0),9))</f>
        <v>华北大区公司</v>
      </c>
      <c r="C2449" t="str">
        <f>IF(K2449="","",INDEX(主数据!A:AD,MATCH(J2449,主数据!A:A,0),11))</f>
        <v>北京一城区</v>
      </c>
      <c r="D2449" t="str">
        <f t="shared" si="152"/>
        <v>BJ19生活垃圾清运费-委托清运直接录入</v>
      </c>
      <c r="E2449" s="13" t="str">
        <f t="shared" si="154"/>
        <v/>
      </c>
      <c r="F2449" s="13" t="str">
        <f>IF(E2449="","",IFERROR(IF(IF(K2449="","",INDEX(收费标合同信息维护!A:Q,MATCH(D2449,收费标合同信息维护!J:J,0),10))=D2449,"有","无"),"无"))</f>
        <v/>
      </c>
      <c r="G2449" s="13" t="str">
        <f t="shared" si="153"/>
        <v/>
      </c>
      <c r="H2449" s="13" t="str">
        <f t="shared" si="155"/>
        <v/>
      </c>
      <c r="I2449" s="13" t="str">
        <f>IF(G2449="","",IFERROR(IF(IF(K2449="","",INDEX(收费标合同信息维护!A:Q,MATCH(G2449,收费标合同信息维护!M:M,0),13))=G2449,"有","无"),"无"))</f>
        <v/>
      </c>
      <c r="J2449" s="3" t="s">
        <v>4257</v>
      </c>
      <c r="K2449" s="3" t="s">
        <v>6330</v>
      </c>
      <c r="L2449" s="3" t="s">
        <v>6630</v>
      </c>
      <c r="M2449" s="3" t="s">
        <v>6631</v>
      </c>
      <c r="N2449" s="3" t="s">
        <v>6477</v>
      </c>
      <c r="O2449" s="3" t="s">
        <v>6478</v>
      </c>
      <c r="P2449" s="3" t="s">
        <v>11744</v>
      </c>
      <c r="Q2449" s="3" t="s">
        <v>6632</v>
      </c>
      <c r="R2449" s="3" t="s">
        <v>6479</v>
      </c>
      <c r="S2449" s="3" t="s">
        <v>6480</v>
      </c>
      <c r="T2449" s="3" t="s">
        <v>6751</v>
      </c>
      <c r="U2449" s="3" t="s">
        <v>154</v>
      </c>
      <c r="V2449" s="3" t="s">
        <v>154</v>
      </c>
      <c r="W2449" s="3" t="s">
        <v>154</v>
      </c>
      <c r="X2449" s="3" t="s">
        <v>154</v>
      </c>
      <c r="Y2449" s="3" t="s">
        <v>154</v>
      </c>
      <c r="Z2449" s="3" t="s">
        <v>154</v>
      </c>
      <c r="AA2449" s="3" t="s">
        <v>154</v>
      </c>
      <c r="AB2449" s="3" t="s">
        <v>154</v>
      </c>
      <c r="AC2449" s="3" t="s">
        <v>154</v>
      </c>
      <c r="AD2449" s="3" t="s">
        <v>6151</v>
      </c>
      <c r="AE2449" s="3" t="s">
        <v>6151</v>
      </c>
      <c r="AF2449" s="3" t="s">
        <v>154</v>
      </c>
      <c r="AG2449" s="3" t="s">
        <v>154</v>
      </c>
      <c r="AH2449" s="3" t="s">
        <v>6478</v>
      </c>
      <c r="AI2449" s="3" t="s">
        <v>6482</v>
      </c>
      <c r="AJ2449" s="3" t="s">
        <v>11732</v>
      </c>
    </row>
    <row r="2450" spans="1:36" ht="15">
      <c r="A2450" s="10">
        <v>2553</v>
      </c>
      <c r="B2450" t="str">
        <f>IF(K2450="总计","",INDEX(主数据!A:AD,MATCH(J2450,主数据!A:A,0),9))</f>
        <v>华北大区公司</v>
      </c>
      <c r="C2450" t="str">
        <f>IF(K2450="","",INDEX(主数据!A:AD,MATCH(J2450,主数据!A:A,0),11))</f>
        <v>北京六城区</v>
      </c>
      <c r="D2450" t="str">
        <f t="shared" si="152"/>
        <v>BJ23物业服务费标准方式3.50</v>
      </c>
      <c r="E2450" s="13" t="str">
        <f t="shared" si="154"/>
        <v>3.50</v>
      </c>
      <c r="F2450" s="13" t="str">
        <f>IF(E2450="","",IFERROR(IF(IF(K2450="","",INDEX(收费标合同信息维护!A:Q,MATCH(D2450,收费标合同信息维护!J:J,0),10))=D2450,"有","无"),"无"))</f>
        <v>无</v>
      </c>
      <c r="G2450" s="13" t="str">
        <f t="shared" si="153"/>
        <v/>
      </c>
      <c r="H2450" s="13" t="str">
        <f t="shared" si="155"/>
        <v/>
      </c>
      <c r="I2450" s="13" t="str">
        <f>IF(G2450="","",IFERROR(IF(IF(K2450="","",INDEX(收费标合同信息维护!A:Q,MATCH(G2450,收费标合同信息维护!M:M,0),13))=G2450,"有","无"),"无"))</f>
        <v/>
      </c>
      <c r="J2450" s="3" t="s">
        <v>4477</v>
      </c>
      <c r="K2450" s="3" t="s">
        <v>6379</v>
      </c>
      <c r="L2450" s="3" t="s">
        <v>6025</v>
      </c>
      <c r="M2450" s="3" t="s">
        <v>6026</v>
      </c>
      <c r="N2450" s="3" t="s">
        <v>6477</v>
      </c>
      <c r="O2450" s="3" t="s">
        <v>6478</v>
      </c>
      <c r="P2450" s="3" t="s">
        <v>11746</v>
      </c>
      <c r="Q2450" s="3" t="s">
        <v>11747</v>
      </c>
      <c r="R2450" s="3" t="s">
        <v>6484</v>
      </c>
      <c r="S2450" s="3" t="s">
        <v>6491</v>
      </c>
      <c r="T2450" s="3" t="s">
        <v>6506</v>
      </c>
      <c r="U2450" s="3" t="s">
        <v>154</v>
      </c>
      <c r="V2450" s="3" t="s">
        <v>6869</v>
      </c>
      <c r="W2450" s="3" t="s">
        <v>154</v>
      </c>
      <c r="X2450" s="3" t="s">
        <v>154</v>
      </c>
      <c r="Y2450" s="3" t="s">
        <v>154</v>
      </c>
      <c r="Z2450" s="3" t="s">
        <v>154</v>
      </c>
      <c r="AA2450" s="3" t="s">
        <v>154</v>
      </c>
      <c r="AB2450" s="3" t="s">
        <v>154</v>
      </c>
      <c r="AC2450" s="3" t="s">
        <v>154</v>
      </c>
      <c r="AD2450" s="3" t="s">
        <v>6151</v>
      </c>
      <c r="AE2450" s="3" t="s">
        <v>6151</v>
      </c>
      <c r="AF2450" s="3" t="s">
        <v>154</v>
      </c>
      <c r="AG2450" s="3" t="s">
        <v>154</v>
      </c>
      <c r="AH2450" s="3" t="s">
        <v>6478</v>
      </c>
      <c r="AI2450" s="3" t="s">
        <v>6482</v>
      </c>
      <c r="AJ2450" s="3" t="s">
        <v>6413</v>
      </c>
    </row>
    <row r="2451" spans="1:36" ht="15">
      <c r="A2451" s="10">
        <v>2554</v>
      </c>
      <c r="B2451" t="str">
        <f>IF(K2451="总计","",INDEX(主数据!A:AD,MATCH(J2451,主数据!A:A,0),9))</f>
        <v>华北大区公司</v>
      </c>
      <c r="C2451" t="str">
        <f>IF(K2451="","",INDEX(主数据!A:AD,MATCH(J2451,主数据!A:A,0),11))</f>
        <v>北京六城区</v>
      </c>
      <c r="D2451" t="str">
        <f t="shared" si="152"/>
        <v>BJ23物业服务费标准方式3.50</v>
      </c>
      <c r="E2451" s="13" t="str">
        <f t="shared" si="154"/>
        <v>3.50</v>
      </c>
      <c r="F2451" s="13" t="str">
        <f>IF(E2451="","",IFERROR(IF(IF(K2451="","",INDEX(收费标合同信息维护!A:Q,MATCH(D2451,收费标合同信息维护!J:J,0),10))=D2451,"有","无"),"无"))</f>
        <v>无</v>
      </c>
      <c r="G2451" s="13" t="str">
        <f t="shared" si="153"/>
        <v/>
      </c>
      <c r="H2451" s="13" t="str">
        <f t="shared" si="155"/>
        <v/>
      </c>
      <c r="I2451" s="13" t="str">
        <f>IF(G2451="","",IFERROR(IF(IF(K2451="","",INDEX(收费标合同信息维护!A:Q,MATCH(G2451,收费标合同信息维护!M:M,0),13))=G2451,"有","无"),"无"))</f>
        <v/>
      </c>
      <c r="J2451" s="3" t="s">
        <v>4477</v>
      </c>
      <c r="K2451" s="3" t="s">
        <v>6379</v>
      </c>
      <c r="L2451" s="3" t="s">
        <v>6025</v>
      </c>
      <c r="M2451" s="3" t="s">
        <v>6026</v>
      </c>
      <c r="N2451" s="3" t="s">
        <v>6477</v>
      </c>
      <c r="O2451" s="3" t="s">
        <v>6478</v>
      </c>
      <c r="P2451" s="3" t="s">
        <v>11748</v>
      </c>
      <c r="Q2451" s="3" t="s">
        <v>11749</v>
      </c>
      <c r="R2451" s="3" t="s">
        <v>6484</v>
      </c>
      <c r="S2451" s="3" t="s">
        <v>6491</v>
      </c>
      <c r="T2451" s="3" t="s">
        <v>6506</v>
      </c>
      <c r="U2451" s="3" t="s">
        <v>154</v>
      </c>
      <c r="V2451" s="3" t="s">
        <v>6869</v>
      </c>
      <c r="W2451" s="3" t="s">
        <v>154</v>
      </c>
      <c r="X2451" s="3" t="s">
        <v>154</v>
      </c>
      <c r="Y2451" s="3" t="s">
        <v>154</v>
      </c>
      <c r="Z2451" s="3" t="s">
        <v>154</v>
      </c>
      <c r="AA2451" s="3" t="s">
        <v>154</v>
      </c>
      <c r="AB2451" s="3" t="s">
        <v>154</v>
      </c>
      <c r="AC2451" s="3" t="s">
        <v>154</v>
      </c>
      <c r="AD2451" s="3" t="s">
        <v>6151</v>
      </c>
      <c r="AE2451" s="3" t="s">
        <v>6151</v>
      </c>
      <c r="AF2451" s="3" t="s">
        <v>154</v>
      </c>
      <c r="AG2451" s="3" t="s">
        <v>154</v>
      </c>
      <c r="AH2451" s="3" t="s">
        <v>6478</v>
      </c>
      <c r="AI2451" s="3" t="s">
        <v>6482</v>
      </c>
      <c r="AJ2451" s="3" t="s">
        <v>6125</v>
      </c>
    </row>
    <row r="2452" spans="1:36" ht="15">
      <c r="A2452" s="10">
        <v>2555</v>
      </c>
      <c r="B2452" t="str">
        <f>IF(K2452="总计","",INDEX(主数据!A:AD,MATCH(J2452,主数据!A:A,0),9))</f>
        <v>华北大区公司</v>
      </c>
      <c r="C2452" t="str">
        <f>IF(K2452="","",INDEX(主数据!A:AD,MATCH(J2452,主数据!A:A,0),11))</f>
        <v>北京六城区</v>
      </c>
      <c r="D2452" t="str">
        <f t="shared" si="152"/>
        <v>BJ23物业服务费标准方式5.00</v>
      </c>
      <c r="E2452" s="13" t="str">
        <f t="shared" si="154"/>
        <v>5.00</v>
      </c>
      <c r="F2452" s="13" t="str">
        <f>IF(E2452="","",IFERROR(IF(IF(K2452="","",INDEX(收费标合同信息维护!A:Q,MATCH(D2452,收费标合同信息维护!J:J,0),10))=D2452,"有","无"),"无"))</f>
        <v>无</v>
      </c>
      <c r="G2452" s="13" t="str">
        <f t="shared" si="153"/>
        <v/>
      </c>
      <c r="H2452" s="13" t="str">
        <f t="shared" si="155"/>
        <v/>
      </c>
      <c r="I2452" s="13" t="str">
        <f>IF(G2452="","",IFERROR(IF(IF(K2452="","",INDEX(收费标合同信息维护!A:Q,MATCH(G2452,收费标合同信息维护!M:M,0),13))=G2452,"有","无"),"无"))</f>
        <v/>
      </c>
      <c r="J2452" s="3" t="s">
        <v>4477</v>
      </c>
      <c r="K2452" s="3" t="s">
        <v>6379</v>
      </c>
      <c r="L2452" s="3" t="s">
        <v>6025</v>
      </c>
      <c r="M2452" s="3" t="s">
        <v>6026</v>
      </c>
      <c r="N2452" s="3" t="s">
        <v>6477</v>
      </c>
      <c r="O2452" s="3" t="s">
        <v>6478</v>
      </c>
      <c r="P2452" s="3" t="s">
        <v>11750</v>
      </c>
      <c r="Q2452" s="3" t="s">
        <v>11751</v>
      </c>
      <c r="R2452" s="3" t="s">
        <v>6484</v>
      </c>
      <c r="S2452" s="3" t="s">
        <v>6491</v>
      </c>
      <c r="T2452" s="3" t="s">
        <v>6506</v>
      </c>
      <c r="U2452" s="3" t="s">
        <v>154</v>
      </c>
      <c r="V2452" s="3" t="s">
        <v>6744</v>
      </c>
      <c r="W2452" s="3" t="s">
        <v>154</v>
      </c>
      <c r="X2452" s="3" t="s">
        <v>154</v>
      </c>
      <c r="Y2452" s="3" t="s">
        <v>154</v>
      </c>
      <c r="Z2452" s="3" t="s">
        <v>154</v>
      </c>
      <c r="AA2452" s="3" t="s">
        <v>154</v>
      </c>
      <c r="AB2452" s="3" t="s">
        <v>154</v>
      </c>
      <c r="AC2452" s="3" t="s">
        <v>154</v>
      </c>
      <c r="AD2452" s="3" t="s">
        <v>6151</v>
      </c>
      <c r="AE2452" s="3" t="s">
        <v>6151</v>
      </c>
      <c r="AF2452" s="3" t="s">
        <v>154</v>
      </c>
      <c r="AG2452" s="3" t="s">
        <v>154</v>
      </c>
      <c r="AH2452" s="3" t="s">
        <v>6478</v>
      </c>
      <c r="AI2452" s="3" t="s">
        <v>6482</v>
      </c>
      <c r="AJ2452" s="3" t="s">
        <v>19</v>
      </c>
    </row>
    <row r="2453" spans="1:36" ht="15">
      <c r="A2453" s="10">
        <v>2556</v>
      </c>
      <c r="B2453" t="str">
        <f>IF(K2453="总计","",INDEX(主数据!A:AD,MATCH(J2453,主数据!A:A,0),9))</f>
        <v>华北大区公司</v>
      </c>
      <c r="C2453" t="str">
        <f>IF(K2453="","",INDEX(主数据!A:AD,MATCH(J2453,主数据!A:A,0),11))</f>
        <v>北京六城区</v>
      </c>
      <c r="D2453" t="str">
        <f t="shared" si="152"/>
        <v>BJ23电费标准方式1.40</v>
      </c>
      <c r="E2453" s="13" t="str">
        <f t="shared" si="154"/>
        <v>1.40</v>
      </c>
      <c r="F2453" s="13" t="str">
        <f>IF(E2453="","",IFERROR(IF(IF(K2453="","",INDEX(收费标合同信息维护!A:Q,MATCH(D2453,收费标合同信息维护!J:J,0),10))=D2453,"有","无"),"无"))</f>
        <v>无</v>
      </c>
      <c r="G2453" s="13" t="str">
        <f t="shared" si="153"/>
        <v/>
      </c>
      <c r="H2453" s="13" t="str">
        <f t="shared" si="155"/>
        <v/>
      </c>
      <c r="I2453" s="13" t="str">
        <f>IF(G2453="","",IFERROR(IF(IF(K2453="","",INDEX(收费标合同信息维护!A:Q,MATCH(G2453,收费标合同信息维护!M:M,0),13))=G2453,"有","无"),"无"))</f>
        <v/>
      </c>
      <c r="J2453" s="3" t="s">
        <v>4477</v>
      </c>
      <c r="K2453" s="3" t="s">
        <v>6379</v>
      </c>
      <c r="L2453" s="3" t="s">
        <v>6601</v>
      </c>
      <c r="M2453" s="3" t="s">
        <v>6602</v>
      </c>
      <c r="N2453" s="3" t="s">
        <v>6603</v>
      </c>
      <c r="O2453" s="3" t="s">
        <v>6478</v>
      </c>
      <c r="P2453" s="3" t="s">
        <v>11752</v>
      </c>
      <c r="Q2453" s="3" t="s">
        <v>11753</v>
      </c>
      <c r="R2453" s="3" t="s">
        <v>6484</v>
      </c>
      <c r="S2453" s="3" t="s">
        <v>6491</v>
      </c>
      <c r="T2453" s="3" t="s">
        <v>6537</v>
      </c>
      <c r="U2453" s="3" t="s">
        <v>154</v>
      </c>
      <c r="V2453" s="3" t="s">
        <v>9083</v>
      </c>
      <c r="W2453" s="3" t="s">
        <v>154</v>
      </c>
      <c r="X2453" s="3" t="s">
        <v>154</v>
      </c>
      <c r="Y2453" s="3" t="s">
        <v>154</v>
      </c>
      <c r="Z2453" s="3" t="s">
        <v>154</v>
      </c>
      <c r="AA2453" s="3" t="s">
        <v>154</v>
      </c>
      <c r="AB2453" s="3" t="s">
        <v>154</v>
      </c>
      <c r="AC2453" s="3" t="s">
        <v>154</v>
      </c>
      <c r="AD2453" s="3" t="s">
        <v>6151</v>
      </c>
      <c r="AE2453" s="3" t="s">
        <v>6151</v>
      </c>
      <c r="AF2453" s="3" t="s">
        <v>154</v>
      </c>
      <c r="AG2453" s="3" t="s">
        <v>154</v>
      </c>
      <c r="AH2453" s="3" t="s">
        <v>6478</v>
      </c>
      <c r="AI2453" s="3" t="s">
        <v>6482</v>
      </c>
      <c r="AJ2453" s="3" t="s">
        <v>6489</v>
      </c>
    </row>
    <row r="2454" spans="1:36" ht="15">
      <c r="A2454" s="10">
        <v>2557</v>
      </c>
      <c r="B2454" t="str">
        <f>IF(K2454="总计","",INDEX(主数据!A:AD,MATCH(J2454,主数据!A:A,0),9))</f>
        <v>华北大区公司</v>
      </c>
      <c r="C2454" t="str">
        <f>IF(K2454="","",INDEX(主数据!A:AD,MATCH(J2454,主数据!A:A,0),11))</f>
        <v>北京六城区</v>
      </c>
      <c r="D2454" t="str">
        <f t="shared" si="152"/>
        <v>BJ23中水费标准方式3.70</v>
      </c>
      <c r="E2454" s="13" t="str">
        <f t="shared" si="154"/>
        <v>3.70</v>
      </c>
      <c r="F2454" s="13" t="str">
        <f>IF(E2454="","",IFERROR(IF(IF(K2454="","",INDEX(收费标合同信息维护!A:Q,MATCH(D2454,收费标合同信息维护!J:J,0),10))=D2454,"有","无"),"无"))</f>
        <v>无</v>
      </c>
      <c r="G2454" s="13" t="str">
        <f t="shared" si="153"/>
        <v/>
      </c>
      <c r="H2454" s="13" t="str">
        <f t="shared" si="155"/>
        <v/>
      </c>
      <c r="I2454" s="13" t="str">
        <f>IF(G2454="","",IFERROR(IF(IF(K2454="","",INDEX(收费标合同信息维护!A:Q,MATCH(G2454,收费标合同信息维护!M:M,0),13))=G2454,"有","无"),"无"))</f>
        <v/>
      </c>
      <c r="J2454" s="3" t="s">
        <v>4477</v>
      </c>
      <c r="K2454" s="3" t="s">
        <v>6379</v>
      </c>
      <c r="L2454" s="3" t="s">
        <v>6730</v>
      </c>
      <c r="M2454" s="3" t="s">
        <v>6731</v>
      </c>
      <c r="N2454" s="3" t="s">
        <v>6603</v>
      </c>
      <c r="O2454" s="3" t="s">
        <v>6478</v>
      </c>
      <c r="P2454" s="3" t="s">
        <v>11754</v>
      </c>
      <c r="Q2454" s="3" t="s">
        <v>11755</v>
      </c>
      <c r="R2454" s="3" t="s">
        <v>6484</v>
      </c>
      <c r="S2454" s="3" t="s">
        <v>6491</v>
      </c>
      <c r="T2454" s="3" t="s">
        <v>6537</v>
      </c>
      <c r="U2454" s="3" t="s">
        <v>154</v>
      </c>
      <c r="V2454" s="3" t="s">
        <v>9183</v>
      </c>
      <c r="W2454" s="3" t="s">
        <v>154</v>
      </c>
      <c r="X2454" s="3" t="s">
        <v>154</v>
      </c>
      <c r="Y2454" s="3" t="s">
        <v>154</v>
      </c>
      <c r="Z2454" s="3" t="s">
        <v>154</v>
      </c>
      <c r="AA2454" s="3" t="s">
        <v>154</v>
      </c>
      <c r="AB2454" s="3" t="s">
        <v>154</v>
      </c>
      <c r="AC2454" s="3" t="s">
        <v>154</v>
      </c>
      <c r="AD2454" s="3" t="s">
        <v>6151</v>
      </c>
      <c r="AE2454" s="3" t="s">
        <v>6151</v>
      </c>
      <c r="AF2454" s="3" t="s">
        <v>154</v>
      </c>
      <c r="AG2454" s="3" t="s">
        <v>154</v>
      </c>
      <c r="AH2454" s="3" t="s">
        <v>6478</v>
      </c>
      <c r="AI2454" s="3" t="s">
        <v>6482</v>
      </c>
      <c r="AJ2454" s="3" t="s">
        <v>6489</v>
      </c>
    </row>
    <row r="2455" spans="1:36" ht="30">
      <c r="A2455" s="10">
        <v>2558</v>
      </c>
      <c r="B2455" t="str">
        <f>IF(K2455="总计","",INDEX(主数据!A:AD,MATCH(J2455,主数据!A:A,0),9))</f>
        <v>华西大区公司</v>
      </c>
      <c r="C2455" t="str">
        <f>IF(K2455="","",INDEX(主数据!A:AD,MATCH(J2455,主数据!A:A,0),11))</f>
        <v>成都西北区</v>
      </c>
      <c r="D2455" t="str">
        <f t="shared" si="152"/>
        <v>CD51物业服务费标准方式3.50</v>
      </c>
      <c r="E2455" s="13" t="str">
        <f t="shared" si="154"/>
        <v>3.50</v>
      </c>
      <c r="F2455" s="13" t="str">
        <f>IF(E2455="","",IFERROR(IF(IF(K2455="","",INDEX(收费标合同信息维护!A:Q,MATCH(D2455,收费标合同信息维护!J:J,0),10))=D2455,"有","无"),"无"))</f>
        <v>无</v>
      </c>
      <c r="G2455" s="13" t="str">
        <f t="shared" si="153"/>
        <v/>
      </c>
      <c r="H2455" s="13" t="str">
        <f t="shared" si="155"/>
        <v/>
      </c>
      <c r="I2455" s="13" t="str">
        <f>IF(G2455="","",IFERROR(IF(IF(K2455="","",INDEX(收费标合同信息维护!A:Q,MATCH(G2455,收费标合同信息维护!M:M,0),13))=G2455,"有","无"),"无"))</f>
        <v/>
      </c>
      <c r="J2455" s="3" t="s">
        <v>3455</v>
      </c>
      <c r="K2455" s="3" t="s">
        <v>11756</v>
      </c>
      <c r="L2455" s="3" t="s">
        <v>6025</v>
      </c>
      <c r="M2455" s="3" t="s">
        <v>6026</v>
      </c>
      <c r="N2455" s="3" t="s">
        <v>6477</v>
      </c>
      <c r="O2455" s="3" t="s">
        <v>6478</v>
      </c>
      <c r="P2455" s="3" t="s">
        <v>11757</v>
      </c>
      <c r="Q2455" s="3" t="s">
        <v>11758</v>
      </c>
      <c r="R2455" s="3" t="s">
        <v>6484</v>
      </c>
      <c r="S2455" s="3" t="s">
        <v>6491</v>
      </c>
      <c r="T2455" s="3" t="s">
        <v>6496</v>
      </c>
      <c r="U2455" s="3" t="s">
        <v>154</v>
      </c>
      <c r="V2455" s="3" t="s">
        <v>6869</v>
      </c>
      <c r="W2455" s="3" t="s">
        <v>154</v>
      </c>
      <c r="X2455" s="3" t="s">
        <v>154</v>
      </c>
      <c r="Y2455" s="3" t="s">
        <v>154</v>
      </c>
      <c r="Z2455" s="3" t="s">
        <v>154</v>
      </c>
      <c r="AA2455" s="3" t="s">
        <v>154</v>
      </c>
      <c r="AB2455" s="3" t="s">
        <v>154</v>
      </c>
      <c r="AC2455" s="3" t="s">
        <v>154</v>
      </c>
      <c r="AD2455" s="3" t="s">
        <v>6151</v>
      </c>
      <c r="AE2455" s="3" t="s">
        <v>6151</v>
      </c>
      <c r="AF2455" s="3" t="s">
        <v>154</v>
      </c>
      <c r="AG2455" s="3" t="s">
        <v>154</v>
      </c>
      <c r="AH2455" s="3" t="s">
        <v>6478</v>
      </c>
      <c r="AI2455" s="3" t="s">
        <v>6482</v>
      </c>
      <c r="AJ2455" s="3" t="s">
        <v>6033</v>
      </c>
    </row>
    <row r="2456" spans="1:36" ht="30">
      <c r="A2456" s="10">
        <v>2559</v>
      </c>
      <c r="B2456" t="str">
        <f>IF(K2456="总计","",INDEX(主数据!A:AD,MATCH(J2456,主数据!A:A,0),9))</f>
        <v>华西大区公司</v>
      </c>
      <c r="C2456" t="str">
        <f>IF(K2456="","",INDEX(主数据!A:AD,MATCH(J2456,主数据!A:A,0),11))</f>
        <v>成都西北区</v>
      </c>
      <c r="D2456" t="str">
        <f t="shared" si="152"/>
        <v>CD51物业服务费标准方式2.50</v>
      </c>
      <c r="E2456" s="13" t="str">
        <f t="shared" si="154"/>
        <v>2.50</v>
      </c>
      <c r="F2456" s="13" t="str">
        <f>IF(E2456="","",IFERROR(IF(IF(K2456="","",INDEX(收费标合同信息维护!A:Q,MATCH(D2456,收费标合同信息维护!J:J,0),10))=D2456,"有","无"),"无"))</f>
        <v>无</v>
      </c>
      <c r="G2456" s="13" t="str">
        <f t="shared" si="153"/>
        <v/>
      </c>
      <c r="H2456" s="13" t="str">
        <f t="shared" si="155"/>
        <v/>
      </c>
      <c r="I2456" s="13" t="str">
        <f>IF(G2456="","",IFERROR(IF(IF(K2456="","",INDEX(收费标合同信息维护!A:Q,MATCH(G2456,收费标合同信息维护!M:M,0),13))=G2456,"有","无"),"无"))</f>
        <v/>
      </c>
      <c r="J2456" s="3" t="s">
        <v>3455</v>
      </c>
      <c r="K2456" s="3" t="s">
        <v>11756</v>
      </c>
      <c r="L2456" s="3" t="s">
        <v>6025</v>
      </c>
      <c r="M2456" s="3" t="s">
        <v>6026</v>
      </c>
      <c r="N2456" s="3" t="s">
        <v>6477</v>
      </c>
      <c r="O2456" s="3" t="s">
        <v>6478</v>
      </c>
      <c r="P2456" s="3" t="s">
        <v>11759</v>
      </c>
      <c r="Q2456" s="3" t="s">
        <v>6026</v>
      </c>
      <c r="R2456" s="3" t="s">
        <v>6484</v>
      </c>
      <c r="S2456" s="3" t="s">
        <v>6627</v>
      </c>
      <c r="T2456" s="3" t="s">
        <v>6493</v>
      </c>
      <c r="U2456" s="3" t="s">
        <v>154</v>
      </c>
      <c r="V2456" s="3" t="s">
        <v>6675</v>
      </c>
      <c r="W2456" s="3" t="s">
        <v>154</v>
      </c>
      <c r="X2456" s="3" t="s">
        <v>154</v>
      </c>
      <c r="Y2456" s="3" t="s">
        <v>154</v>
      </c>
      <c r="Z2456" s="3" t="s">
        <v>154</v>
      </c>
      <c r="AA2456" s="3" t="s">
        <v>154</v>
      </c>
      <c r="AB2456" s="3" t="s">
        <v>154</v>
      </c>
      <c r="AC2456" s="3" t="s">
        <v>154</v>
      </c>
      <c r="AD2456" s="3" t="s">
        <v>6151</v>
      </c>
      <c r="AE2456" s="3" t="s">
        <v>6151</v>
      </c>
      <c r="AF2456" s="3" t="s">
        <v>154</v>
      </c>
      <c r="AG2456" s="3" t="s">
        <v>154</v>
      </c>
      <c r="AH2456" s="3" t="s">
        <v>6597</v>
      </c>
      <c r="AI2456" s="3" t="s">
        <v>6482</v>
      </c>
      <c r="AJ2456" s="3" t="s">
        <v>11760</v>
      </c>
    </row>
    <row r="2457" spans="1:36" ht="30">
      <c r="A2457" s="10">
        <v>2560</v>
      </c>
      <c r="B2457" t="str">
        <f>IF(K2457="总计","",INDEX(主数据!A:AD,MATCH(J2457,主数据!A:A,0),9))</f>
        <v>华西大区公司</v>
      </c>
      <c r="C2457" t="str">
        <f>IF(K2457="","",INDEX(主数据!A:AD,MATCH(J2457,主数据!A:A,0),11))</f>
        <v>成都西北区</v>
      </c>
      <c r="D2457" t="str">
        <f t="shared" si="152"/>
        <v>CD51物业服务费标准方式2.50</v>
      </c>
      <c r="E2457" s="13" t="str">
        <f t="shared" si="154"/>
        <v>2.50</v>
      </c>
      <c r="F2457" s="13" t="str">
        <f>IF(E2457="","",IFERROR(IF(IF(K2457="","",INDEX(收费标合同信息维护!A:Q,MATCH(D2457,收费标合同信息维护!J:J,0),10))=D2457,"有","无"),"无"))</f>
        <v>无</v>
      </c>
      <c r="G2457" s="13" t="str">
        <f t="shared" si="153"/>
        <v/>
      </c>
      <c r="H2457" s="13" t="str">
        <f t="shared" si="155"/>
        <v/>
      </c>
      <c r="I2457" s="13" t="str">
        <f>IF(G2457="","",IFERROR(IF(IF(K2457="","",INDEX(收费标合同信息维护!A:Q,MATCH(G2457,收费标合同信息维护!M:M,0),13))=G2457,"有","无"),"无"))</f>
        <v/>
      </c>
      <c r="J2457" s="3" t="s">
        <v>3455</v>
      </c>
      <c r="K2457" s="3" t="s">
        <v>11756</v>
      </c>
      <c r="L2457" s="3" t="s">
        <v>6025</v>
      </c>
      <c r="M2457" s="3" t="s">
        <v>6026</v>
      </c>
      <c r="N2457" s="3" t="s">
        <v>6477</v>
      </c>
      <c r="O2457" s="3" t="s">
        <v>6478</v>
      </c>
      <c r="P2457" s="3" t="s">
        <v>11761</v>
      </c>
      <c r="Q2457" s="3" t="s">
        <v>11762</v>
      </c>
      <c r="R2457" s="3" t="s">
        <v>6484</v>
      </c>
      <c r="S2457" s="3" t="s">
        <v>6491</v>
      </c>
      <c r="T2457" s="3" t="s">
        <v>6506</v>
      </c>
      <c r="U2457" s="3" t="s">
        <v>154</v>
      </c>
      <c r="V2457" s="3" t="s">
        <v>6675</v>
      </c>
      <c r="W2457" s="3" t="s">
        <v>154</v>
      </c>
      <c r="X2457" s="3" t="s">
        <v>154</v>
      </c>
      <c r="Y2457" s="3" t="s">
        <v>154</v>
      </c>
      <c r="Z2457" s="3" t="s">
        <v>154</v>
      </c>
      <c r="AA2457" s="3" t="s">
        <v>154</v>
      </c>
      <c r="AB2457" s="3" t="s">
        <v>154</v>
      </c>
      <c r="AC2457" s="3" t="s">
        <v>154</v>
      </c>
      <c r="AD2457" s="3" t="s">
        <v>6151</v>
      </c>
      <c r="AE2457" s="3" t="s">
        <v>6151</v>
      </c>
      <c r="AF2457" s="3" t="s">
        <v>154</v>
      </c>
      <c r="AG2457" s="3" t="s">
        <v>154</v>
      </c>
      <c r="AH2457" s="3" t="s">
        <v>6478</v>
      </c>
      <c r="AI2457" s="3" t="s">
        <v>6482</v>
      </c>
      <c r="AJ2457" s="3" t="s">
        <v>11760</v>
      </c>
    </row>
    <row r="2458" spans="1:36" ht="30">
      <c r="A2458" s="10">
        <v>2561</v>
      </c>
      <c r="B2458" t="str">
        <f>IF(K2458="总计","",INDEX(主数据!A:AD,MATCH(J2458,主数据!A:A,0),9))</f>
        <v>华西大区公司</v>
      </c>
      <c r="C2458" t="str">
        <f>IF(K2458="","",INDEX(主数据!A:AD,MATCH(J2458,主数据!A:A,0),11))</f>
        <v>成都西北区</v>
      </c>
      <c r="D2458" t="str">
        <f t="shared" si="152"/>
        <v>CD51生活垃圾清运费-委托清运定额</v>
      </c>
      <c r="E2458" s="13" t="str">
        <f t="shared" si="154"/>
        <v/>
      </c>
      <c r="F2458" s="13" t="str">
        <f>IF(E2458="","",IFERROR(IF(IF(K2458="","",INDEX(收费标合同信息维护!A:Q,MATCH(D2458,收费标合同信息维护!J:J,0),10))=D2458,"有","无"),"无"))</f>
        <v/>
      </c>
      <c r="G2458" s="13" t="str">
        <f t="shared" si="153"/>
        <v>CD51生活垃圾清运费-委托清运定额8.00</v>
      </c>
      <c r="H2458" s="13" t="str">
        <f t="shared" si="155"/>
        <v>8.00</v>
      </c>
      <c r="I2458" s="13" t="str">
        <f>IF(G2458="","",IFERROR(IF(IF(K2458="","",INDEX(收费标合同信息维护!A:Q,MATCH(G2458,收费标合同信息维护!M:M,0),13))=G2458,"有","无"),"无"))</f>
        <v>无</v>
      </c>
      <c r="J2458" s="3" t="s">
        <v>3455</v>
      </c>
      <c r="K2458" s="3" t="s">
        <v>11756</v>
      </c>
      <c r="L2458" s="3" t="s">
        <v>6630</v>
      </c>
      <c r="M2458" s="3" t="s">
        <v>6631</v>
      </c>
      <c r="N2458" s="3" t="s">
        <v>6477</v>
      </c>
      <c r="O2458" s="3" t="s">
        <v>6478</v>
      </c>
      <c r="P2458" s="3" t="s">
        <v>11763</v>
      </c>
      <c r="Q2458" s="3" t="s">
        <v>11764</v>
      </c>
      <c r="R2458" s="3" t="s">
        <v>6490</v>
      </c>
      <c r="S2458" s="3" t="s">
        <v>6491</v>
      </c>
      <c r="T2458" s="3" t="s">
        <v>9308</v>
      </c>
      <c r="U2458" s="3" t="s">
        <v>154</v>
      </c>
      <c r="V2458" s="3" t="s">
        <v>154</v>
      </c>
      <c r="W2458" s="3" t="s">
        <v>6851</v>
      </c>
      <c r="X2458" s="3" t="s">
        <v>154</v>
      </c>
      <c r="Y2458" s="3" t="s">
        <v>154</v>
      </c>
      <c r="Z2458" s="3" t="s">
        <v>154</v>
      </c>
      <c r="AA2458" s="3" t="s">
        <v>154</v>
      </c>
      <c r="AB2458" s="3" t="s">
        <v>154</v>
      </c>
      <c r="AC2458" s="3" t="s">
        <v>154</v>
      </c>
      <c r="AD2458" s="3" t="s">
        <v>6151</v>
      </c>
      <c r="AE2458" s="3" t="s">
        <v>6151</v>
      </c>
      <c r="AF2458" s="3" t="s">
        <v>154</v>
      </c>
      <c r="AG2458" s="3" t="s">
        <v>154</v>
      </c>
      <c r="AH2458" s="3" t="s">
        <v>6478</v>
      </c>
      <c r="AI2458" s="3" t="s">
        <v>6482</v>
      </c>
      <c r="AJ2458" s="3" t="s">
        <v>10992</v>
      </c>
    </row>
    <row r="2459" spans="1:36" ht="30">
      <c r="A2459" s="10">
        <v>2562</v>
      </c>
      <c r="B2459" t="str">
        <f>IF(K2459="总计","",INDEX(主数据!A:AD,MATCH(J2459,主数据!A:A,0),9))</f>
        <v>华西大区公司</v>
      </c>
      <c r="C2459" t="str">
        <f>IF(K2459="","",INDEX(主数据!A:AD,MATCH(J2459,主数据!A:A,0),11))</f>
        <v>成都西北区</v>
      </c>
      <c r="D2459" t="str">
        <f t="shared" si="152"/>
        <v>CD51小业主委托停车管理费（固定）定额</v>
      </c>
      <c r="E2459" s="13" t="str">
        <f t="shared" si="154"/>
        <v/>
      </c>
      <c r="F2459" s="13" t="str">
        <f>IF(E2459="","",IFERROR(IF(IF(K2459="","",INDEX(收费标合同信息维护!A:Q,MATCH(D2459,收费标合同信息维护!J:J,0),10))=D2459,"有","无"),"无"))</f>
        <v/>
      </c>
      <c r="G2459" s="13" t="str">
        <f t="shared" si="153"/>
        <v>CD51小业主委托停车管理费（固定）定额80.00</v>
      </c>
      <c r="H2459" s="13" t="str">
        <f t="shared" si="155"/>
        <v>80.00</v>
      </c>
      <c r="I2459" s="13" t="str">
        <f>IF(G2459="","",IFERROR(IF(IF(K2459="","",INDEX(收费标合同信息维护!A:Q,MATCH(G2459,收费标合同信息维护!M:M,0),13))=G2459,"有","无"),"无"))</f>
        <v>无</v>
      </c>
      <c r="J2459" s="3" t="s">
        <v>3455</v>
      </c>
      <c r="K2459" s="3" t="s">
        <v>11756</v>
      </c>
      <c r="L2459" s="3" t="s">
        <v>7013</v>
      </c>
      <c r="M2459" s="3" t="s">
        <v>7014</v>
      </c>
      <c r="N2459" s="3" t="s">
        <v>6477</v>
      </c>
      <c r="O2459" s="3" t="s">
        <v>6478</v>
      </c>
      <c r="P2459" s="3" t="s">
        <v>11765</v>
      </c>
      <c r="Q2459" s="3" t="s">
        <v>7014</v>
      </c>
      <c r="R2459" s="3" t="s">
        <v>6490</v>
      </c>
      <c r="S2459" s="3" t="s">
        <v>6491</v>
      </c>
      <c r="T2459" s="3" t="s">
        <v>6537</v>
      </c>
      <c r="U2459" s="3" t="s">
        <v>11766</v>
      </c>
      <c r="V2459" s="3" t="s">
        <v>154</v>
      </c>
      <c r="W2459" s="3" t="s">
        <v>6521</v>
      </c>
      <c r="X2459" s="3" t="s">
        <v>154</v>
      </c>
      <c r="Y2459" s="3" t="s">
        <v>154</v>
      </c>
      <c r="Z2459" s="3" t="s">
        <v>154</v>
      </c>
      <c r="AA2459" s="3" t="s">
        <v>154</v>
      </c>
      <c r="AB2459" s="3" t="s">
        <v>154</v>
      </c>
      <c r="AC2459" s="3" t="s">
        <v>154</v>
      </c>
      <c r="AD2459" s="3" t="s">
        <v>6151</v>
      </c>
      <c r="AE2459" s="3" t="s">
        <v>6151</v>
      </c>
      <c r="AF2459" s="3" t="s">
        <v>154</v>
      </c>
      <c r="AG2459" s="3" t="s">
        <v>154</v>
      </c>
      <c r="AH2459" s="3" t="s">
        <v>6478</v>
      </c>
      <c r="AI2459" s="3" t="s">
        <v>6482</v>
      </c>
      <c r="AJ2459" s="3" t="s">
        <v>18183</v>
      </c>
    </row>
    <row r="2460" spans="1:36" ht="30">
      <c r="A2460" s="10">
        <v>2563</v>
      </c>
      <c r="B2460" t="str">
        <f>IF(K2460="总计","",INDEX(主数据!A:AD,MATCH(J2460,主数据!A:A,0),9))</f>
        <v>华西大区公司</v>
      </c>
      <c r="C2460" t="str">
        <f>IF(K2460="","",INDEX(主数据!A:AD,MATCH(J2460,主数据!A:A,0),11))</f>
        <v>成都西北区</v>
      </c>
      <c r="D2460" t="str">
        <f t="shared" si="152"/>
        <v>CD51小业主委托停车管理费（固定）定额</v>
      </c>
      <c r="E2460" s="13" t="str">
        <f t="shared" si="154"/>
        <v/>
      </c>
      <c r="F2460" s="13" t="str">
        <f>IF(E2460="","",IFERROR(IF(IF(K2460="","",INDEX(收费标合同信息维护!A:Q,MATCH(D2460,收费标合同信息维护!J:J,0),10))=D2460,"有","无"),"无"))</f>
        <v/>
      </c>
      <c r="G2460" s="13" t="str">
        <f t="shared" si="153"/>
        <v>CD51小业主委托停车管理费（固定）定额80.00</v>
      </c>
      <c r="H2460" s="13" t="str">
        <f t="shared" si="155"/>
        <v>80.00</v>
      </c>
      <c r="I2460" s="13" t="str">
        <f>IF(G2460="","",IFERROR(IF(IF(K2460="","",INDEX(收费标合同信息维护!A:Q,MATCH(G2460,收费标合同信息维护!M:M,0),13))=G2460,"有","无"),"无"))</f>
        <v>无</v>
      </c>
      <c r="J2460" s="3" t="s">
        <v>3455</v>
      </c>
      <c r="K2460" s="3" t="s">
        <v>11756</v>
      </c>
      <c r="L2460" s="3" t="s">
        <v>7013</v>
      </c>
      <c r="M2460" s="3" t="s">
        <v>7014</v>
      </c>
      <c r="N2460" s="3" t="s">
        <v>6477</v>
      </c>
      <c r="O2460" s="3" t="s">
        <v>6478</v>
      </c>
      <c r="P2460" s="3" t="s">
        <v>11767</v>
      </c>
      <c r="Q2460" s="3" t="s">
        <v>11768</v>
      </c>
      <c r="R2460" s="3" t="s">
        <v>6490</v>
      </c>
      <c r="S2460" s="3" t="s">
        <v>6491</v>
      </c>
      <c r="T2460" s="3" t="s">
        <v>6537</v>
      </c>
      <c r="U2460" s="3" t="s">
        <v>8755</v>
      </c>
      <c r="V2460" s="3" t="s">
        <v>154</v>
      </c>
      <c r="W2460" s="3" t="s">
        <v>6521</v>
      </c>
      <c r="X2460" s="3" t="s">
        <v>154</v>
      </c>
      <c r="Y2460" s="3" t="s">
        <v>154</v>
      </c>
      <c r="Z2460" s="3" t="s">
        <v>154</v>
      </c>
      <c r="AA2460" s="3" t="s">
        <v>154</v>
      </c>
      <c r="AB2460" s="3" t="s">
        <v>154</v>
      </c>
      <c r="AC2460" s="3" t="s">
        <v>154</v>
      </c>
      <c r="AD2460" s="3" t="s">
        <v>6151</v>
      </c>
      <c r="AE2460" s="3" t="s">
        <v>6151</v>
      </c>
      <c r="AF2460" s="3" t="s">
        <v>154</v>
      </c>
      <c r="AG2460" s="3" t="s">
        <v>154</v>
      </c>
      <c r="AH2460" s="3" t="s">
        <v>6478</v>
      </c>
      <c r="AI2460" s="3" t="s">
        <v>6482</v>
      </c>
      <c r="AJ2460" s="3" t="s">
        <v>6270</v>
      </c>
    </row>
    <row r="2461" spans="1:36" ht="30">
      <c r="A2461" s="10">
        <v>2564</v>
      </c>
      <c r="B2461" t="str">
        <f>IF(K2461="总计","",INDEX(主数据!A:AD,MATCH(J2461,主数据!A:A,0),9))</f>
        <v>华西大区公司</v>
      </c>
      <c r="C2461" t="str">
        <f>IF(K2461="","",INDEX(主数据!A:AD,MATCH(J2461,主数据!A:A,0),11))</f>
        <v>成都西北区</v>
      </c>
      <c r="D2461" t="str">
        <f t="shared" si="152"/>
        <v>CD51电费标准方式0.86</v>
      </c>
      <c r="E2461" s="13" t="str">
        <f t="shared" si="154"/>
        <v>0.86</v>
      </c>
      <c r="F2461" s="13" t="str">
        <f>IF(E2461="","",IFERROR(IF(IF(K2461="","",INDEX(收费标合同信息维护!A:Q,MATCH(D2461,收费标合同信息维护!J:J,0),10))=D2461,"有","无"),"无"))</f>
        <v>无</v>
      </c>
      <c r="G2461" s="13" t="str">
        <f t="shared" si="153"/>
        <v/>
      </c>
      <c r="H2461" s="13" t="str">
        <f t="shared" si="155"/>
        <v/>
      </c>
      <c r="I2461" s="13" t="str">
        <f>IF(G2461="","",IFERROR(IF(IF(K2461="","",INDEX(收费标合同信息维护!A:Q,MATCH(G2461,收费标合同信息维护!M:M,0),13))=G2461,"有","无"),"无"))</f>
        <v/>
      </c>
      <c r="J2461" s="3" t="s">
        <v>3455</v>
      </c>
      <c r="K2461" s="3" t="s">
        <v>11756</v>
      </c>
      <c r="L2461" s="3" t="s">
        <v>6601</v>
      </c>
      <c r="M2461" s="3" t="s">
        <v>6602</v>
      </c>
      <c r="N2461" s="3" t="s">
        <v>6603</v>
      </c>
      <c r="O2461" s="3" t="s">
        <v>6478</v>
      </c>
      <c r="P2461" s="3" t="s">
        <v>11769</v>
      </c>
      <c r="Q2461" s="3" t="s">
        <v>6602</v>
      </c>
      <c r="R2461" s="3" t="s">
        <v>6484</v>
      </c>
      <c r="S2461" s="3" t="s">
        <v>6491</v>
      </c>
      <c r="T2461" s="3" t="s">
        <v>11770</v>
      </c>
      <c r="U2461" s="3" t="s">
        <v>154</v>
      </c>
      <c r="V2461" s="3" t="s">
        <v>8661</v>
      </c>
      <c r="W2461" s="3" t="s">
        <v>154</v>
      </c>
      <c r="X2461" s="3" t="s">
        <v>154</v>
      </c>
      <c r="Y2461" s="3" t="s">
        <v>154</v>
      </c>
      <c r="Z2461" s="3" t="s">
        <v>154</v>
      </c>
      <c r="AA2461" s="3" t="s">
        <v>154</v>
      </c>
      <c r="AB2461" s="3" t="s">
        <v>154</v>
      </c>
      <c r="AC2461" s="3" t="s">
        <v>154</v>
      </c>
      <c r="AD2461" s="3" t="s">
        <v>6151</v>
      </c>
      <c r="AE2461" s="3" t="s">
        <v>6151</v>
      </c>
      <c r="AF2461" s="3" t="s">
        <v>154</v>
      </c>
      <c r="AG2461" s="3" t="s">
        <v>154</v>
      </c>
      <c r="AH2461" s="3" t="s">
        <v>6478</v>
      </c>
      <c r="AI2461" s="3" t="s">
        <v>6727</v>
      </c>
      <c r="AJ2461" s="3" t="s">
        <v>6489</v>
      </c>
    </row>
    <row r="2462" spans="1:36" ht="30">
      <c r="A2462" s="10">
        <v>2565</v>
      </c>
      <c r="B2462" t="str">
        <f>IF(K2462="总计","",INDEX(主数据!A:AD,MATCH(J2462,主数据!A:A,0),9))</f>
        <v>华西大区公司</v>
      </c>
      <c r="C2462" t="str">
        <f>IF(K2462="","",INDEX(主数据!A:AD,MATCH(J2462,主数据!A:A,0),11))</f>
        <v>成都西北区</v>
      </c>
      <c r="D2462" t="str">
        <f t="shared" si="152"/>
        <v>CD51自来水费（简易征收）标准方式3.03</v>
      </c>
      <c r="E2462" s="13" t="str">
        <f t="shared" si="154"/>
        <v>3.03</v>
      </c>
      <c r="F2462" s="13" t="str">
        <f>IF(E2462="","",IFERROR(IF(IF(K2462="","",INDEX(收费标合同信息维护!A:Q,MATCH(D2462,收费标合同信息维护!J:J,0),10))=D2462,"有","无"),"无"))</f>
        <v>无</v>
      </c>
      <c r="G2462" s="13" t="str">
        <f t="shared" si="153"/>
        <v/>
      </c>
      <c r="H2462" s="13" t="str">
        <f t="shared" si="155"/>
        <v/>
      </c>
      <c r="I2462" s="13" t="str">
        <f>IF(G2462="","",IFERROR(IF(IF(K2462="","",INDEX(收费标合同信息维护!A:Q,MATCH(G2462,收费标合同信息维护!M:M,0),13))=G2462,"有","无"),"无"))</f>
        <v/>
      </c>
      <c r="J2462" s="3" t="s">
        <v>3455</v>
      </c>
      <c r="K2462" s="3" t="s">
        <v>11756</v>
      </c>
      <c r="L2462" s="3" t="s">
        <v>6615</v>
      </c>
      <c r="M2462" s="3" t="s">
        <v>6616</v>
      </c>
      <c r="N2462" s="3" t="s">
        <v>6603</v>
      </c>
      <c r="O2462" s="3" t="s">
        <v>6478</v>
      </c>
      <c r="P2462" s="3" t="s">
        <v>11771</v>
      </c>
      <c r="Q2462" s="3" t="s">
        <v>6723</v>
      </c>
      <c r="R2462" s="3" t="s">
        <v>6484</v>
      </c>
      <c r="S2462" s="3" t="s">
        <v>6491</v>
      </c>
      <c r="T2462" s="3" t="s">
        <v>7025</v>
      </c>
      <c r="U2462" s="3" t="s">
        <v>154</v>
      </c>
      <c r="V2462" s="3" t="s">
        <v>6769</v>
      </c>
      <c r="W2462" s="3" t="s">
        <v>154</v>
      </c>
      <c r="X2462" s="3" t="s">
        <v>154</v>
      </c>
      <c r="Y2462" s="3" t="s">
        <v>154</v>
      </c>
      <c r="Z2462" s="3" t="s">
        <v>154</v>
      </c>
      <c r="AA2462" s="3" t="s">
        <v>154</v>
      </c>
      <c r="AB2462" s="3" t="s">
        <v>154</v>
      </c>
      <c r="AC2462" s="3" t="s">
        <v>154</v>
      </c>
      <c r="AD2462" s="3" t="s">
        <v>6151</v>
      </c>
      <c r="AE2462" s="3" t="s">
        <v>6151</v>
      </c>
      <c r="AF2462" s="3" t="s">
        <v>154</v>
      </c>
      <c r="AG2462" s="3" t="s">
        <v>154</v>
      </c>
      <c r="AH2462" s="3" t="s">
        <v>6478</v>
      </c>
      <c r="AI2462" s="3" t="s">
        <v>6482</v>
      </c>
      <c r="AJ2462" s="3" t="s">
        <v>6489</v>
      </c>
    </row>
    <row r="2463" spans="1:36" ht="15">
      <c r="A2463" s="10">
        <v>2566</v>
      </c>
      <c r="B2463" t="str">
        <f>IF(K2463="总计","",INDEX(主数据!A:AD,MATCH(J2463,主数据!A:A,0),9))</f>
        <v>华西大区公司</v>
      </c>
      <c r="C2463" t="str">
        <f>IF(K2463="","",INDEX(主数据!A:AD,MATCH(J2463,主数据!A:A,0),11))</f>
        <v>成都西北区</v>
      </c>
      <c r="D2463" t="str">
        <f t="shared" si="152"/>
        <v>CD60物业服务费标准方式3.80</v>
      </c>
      <c r="E2463" s="13" t="str">
        <f t="shared" si="154"/>
        <v>3.80</v>
      </c>
      <c r="F2463" s="13" t="str">
        <f>IF(E2463="","",IFERROR(IF(IF(K2463="","",INDEX(收费标合同信息维护!A:Q,MATCH(D2463,收费标合同信息维护!J:J,0),10))=D2463,"有","无"),"无"))</f>
        <v>无</v>
      </c>
      <c r="G2463" s="13" t="str">
        <f t="shared" si="153"/>
        <v>CD60物业服务费标准方式3.80</v>
      </c>
      <c r="H2463" s="13" t="str">
        <f t="shared" si="155"/>
        <v>3.80</v>
      </c>
      <c r="I2463" s="13" t="str">
        <f>IF(G2463="","",IFERROR(IF(IF(K2463="","",INDEX(收费标合同信息维护!A:Q,MATCH(G2463,收费标合同信息维护!M:M,0),13))=G2463,"有","无"),"无"))</f>
        <v>无</v>
      </c>
      <c r="J2463" s="3" t="s">
        <v>3698</v>
      </c>
      <c r="K2463" s="3" t="s">
        <v>11772</v>
      </c>
      <c r="L2463" s="3" t="s">
        <v>6025</v>
      </c>
      <c r="M2463" s="3" t="s">
        <v>6026</v>
      </c>
      <c r="N2463" s="3" t="s">
        <v>6477</v>
      </c>
      <c r="O2463" s="3" t="s">
        <v>6478</v>
      </c>
      <c r="P2463" s="3" t="s">
        <v>11773</v>
      </c>
      <c r="Q2463" s="3" t="s">
        <v>6026</v>
      </c>
      <c r="R2463" s="3" t="s">
        <v>6484</v>
      </c>
      <c r="S2463" s="3" t="s">
        <v>6491</v>
      </c>
      <c r="T2463" s="3" t="s">
        <v>6506</v>
      </c>
      <c r="U2463" s="3" t="s">
        <v>154</v>
      </c>
      <c r="V2463" s="3" t="s">
        <v>6991</v>
      </c>
      <c r="W2463" s="3" t="s">
        <v>6991</v>
      </c>
      <c r="X2463" s="3" t="s">
        <v>154</v>
      </c>
      <c r="Y2463" s="3" t="s">
        <v>154</v>
      </c>
      <c r="Z2463" s="3" t="s">
        <v>154</v>
      </c>
      <c r="AA2463" s="3" t="s">
        <v>154</v>
      </c>
      <c r="AB2463" s="3" t="s">
        <v>154</v>
      </c>
      <c r="AC2463" s="3" t="s">
        <v>154</v>
      </c>
      <c r="AD2463" s="3" t="s">
        <v>6151</v>
      </c>
      <c r="AE2463" s="3" t="s">
        <v>6151</v>
      </c>
      <c r="AF2463" s="3" t="s">
        <v>154</v>
      </c>
      <c r="AG2463" s="3" t="s">
        <v>154</v>
      </c>
      <c r="AH2463" s="3" t="s">
        <v>6478</v>
      </c>
      <c r="AI2463" s="3" t="s">
        <v>6482</v>
      </c>
      <c r="AJ2463" s="3" t="s">
        <v>6092</v>
      </c>
    </row>
    <row r="2464" spans="1:36" ht="30">
      <c r="A2464" s="10">
        <v>2567</v>
      </c>
      <c r="B2464" t="str">
        <f>IF(K2464="总计","",INDEX(主数据!A:AD,MATCH(J2464,主数据!A:A,0),9))</f>
        <v>华西大区公司</v>
      </c>
      <c r="C2464" t="str">
        <f>IF(K2464="","",INDEX(主数据!A:AD,MATCH(J2464,主数据!A:A,0),11))</f>
        <v>成都西北区</v>
      </c>
      <c r="D2464" t="str">
        <f t="shared" si="152"/>
        <v>CD60生活垃圾清运费-委托清运定额</v>
      </c>
      <c r="E2464" s="13" t="str">
        <f t="shared" si="154"/>
        <v/>
      </c>
      <c r="F2464" s="13" t="str">
        <f>IF(E2464="","",IFERROR(IF(IF(K2464="","",INDEX(收费标合同信息维护!A:Q,MATCH(D2464,收费标合同信息维护!J:J,0),10))=D2464,"有","无"),"无"))</f>
        <v/>
      </c>
      <c r="G2464" s="13" t="str">
        <f t="shared" si="153"/>
        <v>CD60生活垃圾清运费-委托清运定额8.00</v>
      </c>
      <c r="H2464" s="13" t="str">
        <f t="shared" si="155"/>
        <v>8.00</v>
      </c>
      <c r="I2464" s="13" t="str">
        <f>IF(G2464="","",IFERROR(IF(IF(K2464="","",INDEX(收费标合同信息维护!A:Q,MATCH(G2464,收费标合同信息维护!M:M,0),13))=G2464,"有","无"),"无"))</f>
        <v>无</v>
      </c>
      <c r="J2464" s="3" t="s">
        <v>3698</v>
      </c>
      <c r="K2464" s="3" t="s">
        <v>11772</v>
      </c>
      <c r="L2464" s="3" t="s">
        <v>6630</v>
      </c>
      <c r="M2464" s="3" t="s">
        <v>6631</v>
      </c>
      <c r="N2464" s="3" t="s">
        <v>6477</v>
      </c>
      <c r="O2464" s="3" t="s">
        <v>6478</v>
      </c>
      <c r="P2464" s="3" t="s">
        <v>11774</v>
      </c>
      <c r="Q2464" s="3" t="s">
        <v>11775</v>
      </c>
      <c r="R2464" s="3" t="s">
        <v>6490</v>
      </c>
      <c r="S2464" s="3" t="s">
        <v>6491</v>
      </c>
      <c r="T2464" s="3" t="s">
        <v>6848</v>
      </c>
      <c r="U2464" s="3" t="s">
        <v>154</v>
      </c>
      <c r="V2464" s="3" t="s">
        <v>154</v>
      </c>
      <c r="W2464" s="3" t="s">
        <v>6851</v>
      </c>
      <c r="X2464" s="3" t="s">
        <v>154</v>
      </c>
      <c r="Y2464" s="3" t="s">
        <v>154</v>
      </c>
      <c r="Z2464" s="3" t="s">
        <v>154</v>
      </c>
      <c r="AA2464" s="3" t="s">
        <v>154</v>
      </c>
      <c r="AB2464" s="3" t="s">
        <v>154</v>
      </c>
      <c r="AC2464" s="3" t="s">
        <v>154</v>
      </c>
      <c r="AD2464" s="3" t="s">
        <v>6151</v>
      </c>
      <c r="AE2464" s="3" t="s">
        <v>6151</v>
      </c>
      <c r="AF2464" s="3" t="s">
        <v>154</v>
      </c>
      <c r="AG2464" s="3" t="s">
        <v>154</v>
      </c>
      <c r="AH2464" s="3" t="s">
        <v>6478</v>
      </c>
      <c r="AI2464" s="3" t="s">
        <v>6482</v>
      </c>
      <c r="AJ2464" s="3" t="s">
        <v>6086</v>
      </c>
    </row>
    <row r="2465" spans="1:36" ht="15">
      <c r="A2465" s="10">
        <v>2568</v>
      </c>
      <c r="B2465" t="str">
        <f>IF(K2465="总计","",INDEX(主数据!A:AD,MATCH(J2465,主数据!A:A,0),9))</f>
        <v>华西大区公司</v>
      </c>
      <c r="C2465" t="str">
        <f>IF(K2465="","",INDEX(主数据!A:AD,MATCH(J2465,主数据!A:A,0),11))</f>
        <v>成都西北区</v>
      </c>
      <c r="D2465" t="str">
        <f t="shared" si="152"/>
        <v>CD60电费标准方式0.60</v>
      </c>
      <c r="E2465" s="13" t="str">
        <f t="shared" si="154"/>
        <v>0.60</v>
      </c>
      <c r="F2465" s="13" t="str">
        <f>IF(E2465="","",IFERROR(IF(IF(K2465="","",INDEX(收费标合同信息维护!A:Q,MATCH(D2465,收费标合同信息维护!J:J,0),10))=D2465,"有","无"),"无"))</f>
        <v>无</v>
      </c>
      <c r="G2465" s="13" t="str">
        <f t="shared" si="153"/>
        <v/>
      </c>
      <c r="H2465" s="13" t="str">
        <f t="shared" si="155"/>
        <v/>
      </c>
      <c r="I2465" s="13" t="str">
        <f>IF(G2465="","",IFERROR(IF(IF(K2465="","",INDEX(收费标合同信息维护!A:Q,MATCH(G2465,收费标合同信息维护!M:M,0),13))=G2465,"有","无"),"无"))</f>
        <v/>
      </c>
      <c r="J2465" s="3" t="s">
        <v>3698</v>
      </c>
      <c r="K2465" s="3" t="s">
        <v>11772</v>
      </c>
      <c r="L2465" s="3" t="s">
        <v>6601</v>
      </c>
      <c r="M2465" s="3" t="s">
        <v>6602</v>
      </c>
      <c r="N2465" s="3" t="s">
        <v>6603</v>
      </c>
      <c r="O2465" s="3" t="s">
        <v>6478</v>
      </c>
      <c r="P2465" s="3" t="s">
        <v>11776</v>
      </c>
      <c r="Q2465" s="3" t="s">
        <v>6602</v>
      </c>
      <c r="R2465" s="3" t="s">
        <v>6484</v>
      </c>
      <c r="S2465" s="3" t="s">
        <v>6491</v>
      </c>
      <c r="T2465" s="3" t="s">
        <v>6644</v>
      </c>
      <c r="U2465" s="3" t="s">
        <v>154</v>
      </c>
      <c r="V2465" s="3" t="s">
        <v>6918</v>
      </c>
      <c r="W2465" s="3" t="s">
        <v>154</v>
      </c>
      <c r="X2465" s="3" t="s">
        <v>154</v>
      </c>
      <c r="Y2465" s="3" t="s">
        <v>154</v>
      </c>
      <c r="Z2465" s="3" t="s">
        <v>154</v>
      </c>
      <c r="AA2465" s="3" t="s">
        <v>154</v>
      </c>
      <c r="AB2465" s="3" t="s">
        <v>154</v>
      </c>
      <c r="AC2465" s="3" t="s">
        <v>154</v>
      </c>
      <c r="AD2465" s="3" t="s">
        <v>6151</v>
      </c>
      <c r="AE2465" s="3" t="s">
        <v>6151</v>
      </c>
      <c r="AF2465" s="3" t="s">
        <v>154</v>
      </c>
      <c r="AG2465" s="3" t="s">
        <v>154</v>
      </c>
      <c r="AH2465" s="3" t="s">
        <v>6478</v>
      </c>
      <c r="AI2465" s="3" t="s">
        <v>6482</v>
      </c>
      <c r="AJ2465" s="3" t="s">
        <v>6489</v>
      </c>
    </row>
    <row r="2466" spans="1:36" ht="15">
      <c r="A2466" s="10">
        <v>2569</v>
      </c>
      <c r="B2466" t="str">
        <f>IF(K2466="总计","",INDEX(主数据!A:AD,MATCH(J2466,主数据!A:A,0),9))</f>
        <v>华西大区公司</v>
      </c>
      <c r="C2466" t="str">
        <f>IF(K2466="","",INDEX(主数据!A:AD,MATCH(J2466,主数据!A:A,0),11))</f>
        <v>成都西北区</v>
      </c>
      <c r="D2466" t="str">
        <f t="shared" si="152"/>
        <v>CD60自来水费（简易征收）标准方式2.80</v>
      </c>
      <c r="E2466" s="13" t="str">
        <f t="shared" si="154"/>
        <v>2.80</v>
      </c>
      <c r="F2466" s="13" t="str">
        <f>IF(E2466="","",IFERROR(IF(IF(K2466="","",INDEX(收费标合同信息维护!A:Q,MATCH(D2466,收费标合同信息维护!J:J,0),10))=D2466,"有","无"),"无"))</f>
        <v>无</v>
      </c>
      <c r="G2466" s="13" t="str">
        <f t="shared" si="153"/>
        <v/>
      </c>
      <c r="H2466" s="13" t="str">
        <f t="shared" si="155"/>
        <v/>
      </c>
      <c r="I2466" s="13" t="str">
        <f>IF(G2466="","",IFERROR(IF(IF(K2466="","",INDEX(收费标合同信息维护!A:Q,MATCH(G2466,收费标合同信息维护!M:M,0),13))=G2466,"有","无"),"无"))</f>
        <v/>
      </c>
      <c r="J2466" s="3" t="s">
        <v>3698</v>
      </c>
      <c r="K2466" s="3" t="s">
        <v>11772</v>
      </c>
      <c r="L2466" s="3" t="s">
        <v>6615</v>
      </c>
      <c r="M2466" s="3" t="s">
        <v>6616</v>
      </c>
      <c r="N2466" s="3" t="s">
        <v>6603</v>
      </c>
      <c r="O2466" s="3" t="s">
        <v>6478</v>
      </c>
      <c r="P2466" s="3" t="s">
        <v>11777</v>
      </c>
      <c r="Q2466" s="3" t="s">
        <v>6723</v>
      </c>
      <c r="R2466" s="3" t="s">
        <v>6484</v>
      </c>
      <c r="S2466" s="3" t="s">
        <v>6491</v>
      </c>
      <c r="T2466" s="3" t="s">
        <v>6644</v>
      </c>
      <c r="U2466" s="3" t="s">
        <v>154</v>
      </c>
      <c r="V2466" s="3" t="s">
        <v>6543</v>
      </c>
      <c r="W2466" s="3" t="s">
        <v>154</v>
      </c>
      <c r="X2466" s="3" t="s">
        <v>154</v>
      </c>
      <c r="Y2466" s="3" t="s">
        <v>154</v>
      </c>
      <c r="Z2466" s="3" t="s">
        <v>154</v>
      </c>
      <c r="AA2466" s="3" t="s">
        <v>154</v>
      </c>
      <c r="AB2466" s="3" t="s">
        <v>154</v>
      </c>
      <c r="AC2466" s="3" t="s">
        <v>154</v>
      </c>
      <c r="AD2466" s="3" t="s">
        <v>6151</v>
      </c>
      <c r="AE2466" s="3" t="s">
        <v>6151</v>
      </c>
      <c r="AF2466" s="3" t="s">
        <v>154</v>
      </c>
      <c r="AG2466" s="3" t="s">
        <v>154</v>
      </c>
      <c r="AH2466" s="3" t="s">
        <v>6478</v>
      </c>
      <c r="AI2466" s="3" t="s">
        <v>6482</v>
      </c>
      <c r="AJ2466" s="3" t="s">
        <v>6489</v>
      </c>
    </row>
    <row r="2467" spans="1:36" ht="15">
      <c r="A2467" s="10">
        <v>2570</v>
      </c>
      <c r="B2467" t="str">
        <f>IF(K2467="总计","",INDEX(主数据!A:AD,MATCH(J2467,主数据!A:A,0),9))</f>
        <v>华南大区公司</v>
      </c>
      <c r="C2467" t="str">
        <f>IF(K2467="","",INDEX(主数据!A:AD,MATCH(J2467,主数据!A:A,0),11))</f>
        <v>福州东区</v>
      </c>
      <c r="D2467" t="str">
        <f t="shared" si="152"/>
        <v>FZ15物业服务费标准方式2.50</v>
      </c>
      <c r="E2467" s="13" t="str">
        <f t="shared" si="154"/>
        <v>2.50</v>
      </c>
      <c r="F2467" s="13" t="str">
        <f>IF(E2467="","",IFERROR(IF(IF(K2467="","",INDEX(收费标合同信息维护!A:Q,MATCH(D2467,收费标合同信息维护!J:J,0),10))=D2467,"有","无"),"无"))</f>
        <v>无</v>
      </c>
      <c r="G2467" s="13" t="str">
        <f t="shared" si="153"/>
        <v/>
      </c>
      <c r="H2467" s="13" t="str">
        <f t="shared" si="155"/>
        <v/>
      </c>
      <c r="I2467" s="13" t="str">
        <f>IF(G2467="","",IFERROR(IF(IF(K2467="","",INDEX(收费标合同信息维护!A:Q,MATCH(G2467,收费标合同信息维护!M:M,0),13))=G2467,"有","无"),"无"))</f>
        <v/>
      </c>
      <c r="J2467" s="3" t="s">
        <v>4335</v>
      </c>
      <c r="K2467" s="3" t="s">
        <v>11778</v>
      </c>
      <c r="L2467" s="3" t="s">
        <v>6025</v>
      </c>
      <c r="M2467" s="3" t="s">
        <v>6026</v>
      </c>
      <c r="N2467" s="3" t="s">
        <v>6477</v>
      </c>
      <c r="O2467" s="3" t="s">
        <v>6478</v>
      </c>
      <c r="P2467" s="3" t="s">
        <v>11779</v>
      </c>
      <c r="Q2467" s="3" t="s">
        <v>11780</v>
      </c>
      <c r="R2467" s="3" t="s">
        <v>6484</v>
      </c>
      <c r="S2467" s="3" t="s">
        <v>6491</v>
      </c>
      <c r="T2467" s="3" t="s">
        <v>6481</v>
      </c>
      <c r="U2467" s="3" t="s">
        <v>154</v>
      </c>
      <c r="V2467" s="3" t="s">
        <v>6675</v>
      </c>
      <c r="W2467" s="3" t="s">
        <v>154</v>
      </c>
      <c r="X2467" s="3" t="s">
        <v>154</v>
      </c>
      <c r="Y2467" s="3" t="s">
        <v>154</v>
      </c>
      <c r="Z2467" s="3" t="s">
        <v>154</v>
      </c>
      <c r="AA2467" s="3" t="s">
        <v>154</v>
      </c>
      <c r="AB2467" s="3" t="s">
        <v>154</v>
      </c>
      <c r="AC2467" s="3" t="s">
        <v>154</v>
      </c>
      <c r="AD2467" s="3" t="s">
        <v>6151</v>
      </c>
      <c r="AE2467" s="3" t="s">
        <v>6151</v>
      </c>
      <c r="AF2467" s="3" t="s">
        <v>6040</v>
      </c>
      <c r="AG2467" s="3" t="s">
        <v>154</v>
      </c>
      <c r="AH2467" s="3" t="s">
        <v>6478</v>
      </c>
      <c r="AI2467" s="3" t="s">
        <v>6482</v>
      </c>
      <c r="AJ2467" s="3" t="s">
        <v>11261</v>
      </c>
    </row>
    <row r="2468" spans="1:36" ht="15">
      <c r="A2468" s="10">
        <v>2571</v>
      </c>
      <c r="B2468" t="str">
        <f>IF(K2468="总计","",INDEX(主数据!A:AD,MATCH(J2468,主数据!A:A,0),9))</f>
        <v>华南大区公司</v>
      </c>
      <c r="C2468" t="str">
        <f>IF(K2468="","",INDEX(主数据!A:AD,MATCH(J2468,主数据!A:A,0),11))</f>
        <v>福州东区</v>
      </c>
      <c r="D2468" t="str">
        <f t="shared" si="152"/>
        <v>FZ15物业服务费标准方式2.00</v>
      </c>
      <c r="E2468" s="13" t="str">
        <f t="shared" si="154"/>
        <v>2.00</v>
      </c>
      <c r="F2468" s="13" t="str">
        <f>IF(E2468="","",IFERROR(IF(IF(K2468="","",INDEX(收费标合同信息维护!A:Q,MATCH(D2468,收费标合同信息维护!J:J,0),10))=D2468,"有","无"),"无"))</f>
        <v>无</v>
      </c>
      <c r="G2468" s="13" t="str">
        <f t="shared" si="153"/>
        <v/>
      </c>
      <c r="H2468" s="13" t="str">
        <f t="shared" si="155"/>
        <v/>
      </c>
      <c r="I2468" s="13" t="str">
        <f>IF(G2468="","",IFERROR(IF(IF(K2468="","",INDEX(收费标合同信息维护!A:Q,MATCH(G2468,收费标合同信息维护!M:M,0),13))=G2468,"有","无"),"无"))</f>
        <v/>
      </c>
      <c r="J2468" s="3" t="s">
        <v>4335</v>
      </c>
      <c r="K2468" s="3" t="s">
        <v>11778</v>
      </c>
      <c r="L2468" s="3" t="s">
        <v>6025</v>
      </c>
      <c r="M2468" s="3" t="s">
        <v>6026</v>
      </c>
      <c r="N2468" s="3" t="s">
        <v>6477</v>
      </c>
      <c r="O2468" s="3" t="s">
        <v>6478</v>
      </c>
      <c r="P2468" s="3" t="s">
        <v>11781</v>
      </c>
      <c r="Q2468" s="3" t="s">
        <v>11782</v>
      </c>
      <c r="R2468" s="3" t="s">
        <v>6484</v>
      </c>
      <c r="S2468" s="3" t="s">
        <v>6491</v>
      </c>
      <c r="T2468" s="3" t="s">
        <v>6848</v>
      </c>
      <c r="U2468" s="3" t="s">
        <v>154</v>
      </c>
      <c r="V2468" s="3" t="s">
        <v>6686</v>
      </c>
      <c r="W2468" s="3" t="s">
        <v>154</v>
      </c>
      <c r="X2468" s="3" t="s">
        <v>154</v>
      </c>
      <c r="Y2468" s="3" t="s">
        <v>154</v>
      </c>
      <c r="Z2468" s="3" t="s">
        <v>154</v>
      </c>
      <c r="AA2468" s="3" t="s">
        <v>154</v>
      </c>
      <c r="AB2468" s="3" t="s">
        <v>154</v>
      </c>
      <c r="AC2468" s="3" t="s">
        <v>154</v>
      </c>
      <c r="AD2468" s="3" t="s">
        <v>6151</v>
      </c>
      <c r="AE2468" s="3" t="s">
        <v>6151</v>
      </c>
      <c r="AF2468" s="3" t="s">
        <v>6040</v>
      </c>
      <c r="AG2468" s="3" t="s">
        <v>154</v>
      </c>
      <c r="AH2468" s="3" t="s">
        <v>6478</v>
      </c>
      <c r="AI2468" s="3" t="s">
        <v>6482</v>
      </c>
      <c r="AJ2468" s="3" t="s">
        <v>6229</v>
      </c>
    </row>
    <row r="2469" spans="1:36" ht="15">
      <c r="A2469" s="10">
        <v>2572</v>
      </c>
      <c r="B2469" t="str">
        <f>IF(K2469="总计","",INDEX(主数据!A:AD,MATCH(J2469,主数据!A:A,0),9))</f>
        <v>华南大区公司</v>
      </c>
      <c r="C2469" t="str">
        <f>IF(K2469="","",INDEX(主数据!A:AD,MATCH(J2469,主数据!A:A,0),11))</f>
        <v>福州东区</v>
      </c>
      <c r="D2469" t="str">
        <f t="shared" si="152"/>
        <v>FZ15物业服务费直接录入</v>
      </c>
      <c r="E2469" s="13" t="str">
        <f t="shared" si="154"/>
        <v/>
      </c>
      <c r="F2469" s="13" t="str">
        <f>IF(E2469="","",IFERROR(IF(IF(K2469="","",INDEX(收费标合同信息维护!A:Q,MATCH(D2469,收费标合同信息维护!J:J,0),10))=D2469,"有","无"),"无"))</f>
        <v/>
      </c>
      <c r="G2469" s="13" t="str">
        <f t="shared" si="153"/>
        <v/>
      </c>
      <c r="H2469" s="13" t="str">
        <f t="shared" si="155"/>
        <v/>
      </c>
      <c r="I2469" s="13" t="str">
        <f>IF(G2469="","",IFERROR(IF(IF(K2469="","",INDEX(收费标合同信息维护!A:Q,MATCH(G2469,收费标合同信息维护!M:M,0),13))=G2469,"有","无"),"无"))</f>
        <v/>
      </c>
      <c r="J2469" s="3" t="s">
        <v>4335</v>
      </c>
      <c r="K2469" s="3" t="s">
        <v>11778</v>
      </c>
      <c r="L2469" s="3" t="s">
        <v>6025</v>
      </c>
      <c r="M2469" s="3" t="s">
        <v>6026</v>
      </c>
      <c r="N2469" s="3" t="s">
        <v>6477</v>
      </c>
      <c r="O2469" s="3" t="s">
        <v>6478</v>
      </c>
      <c r="P2469" s="3" t="s">
        <v>11783</v>
      </c>
      <c r="Q2469" s="3" t="s">
        <v>11784</v>
      </c>
      <c r="R2469" s="3" t="s">
        <v>6479</v>
      </c>
      <c r="S2469" s="3" t="s">
        <v>6480</v>
      </c>
      <c r="T2469" s="3" t="s">
        <v>6644</v>
      </c>
      <c r="U2469" s="3" t="s">
        <v>154</v>
      </c>
      <c r="V2469" s="3" t="s">
        <v>154</v>
      </c>
      <c r="W2469" s="3" t="s">
        <v>154</v>
      </c>
      <c r="X2469" s="3" t="s">
        <v>154</v>
      </c>
      <c r="Y2469" s="3" t="s">
        <v>154</v>
      </c>
      <c r="Z2469" s="3" t="s">
        <v>154</v>
      </c>
      <c r="AA2469" s="3" t="s">
        <v>154</v>
      </c>
      <c r="AB2469" s="3" t="s">
        <v>154</v>
      </c>
      <c r="AC2469" s="3" t="s">
        <v>154</v>
      </c>
      <c r="AD2469" s="3" t="s">
        <v>6151</v>
      </c>
      <c r="AE2469" s="3" t="s">
        <v>6151</v>
      </c>
      <c r="AF2469" s="3" t="s">
        <v>154</v>
      </c>
      <c r="AG2469" s="3" t="s">
        <v>154</v>
      </c>
      <c r="AH2469" s="3" t="s">
        <v>6478</v>
      </c>
      <c r="AI2469" s="3" t="s">
        <v>6482</v>
      </c>
      <c r="AJ2469" s="3" t="s">
        <v>6232</v>
      </c>
    </row>
    <row r="2470" spans="1:36" ht="15">
      <c r="A2470" s="10">
        <v>2573</v>
      </c>
      <c r="B2470" t="str">
        <f>IF(K2470="总计","",INDEX(主数据!A:AD,MATCH(J2470,主数据!A:A,0),9))</f>
        <v>华南大区公司</v>
      </c>
      <c r="C2470" t="str">
        <f>IF(K2470="","",INDEX(主数据!A:AD,MATCH(J2470,主数据!A:A,0),11))</f>
        <v>福州东区</v>
      </c>
      <c r="D2470" t="str">
        <f t="shared" si="152"/>
        <v>FZ15非自有房屋租赁直接录入</v>
      </c>
      <c r="E2470" s="13" t="str">
        <f t="shared" si="154"/>
        <v/>
      </c>
      <c r="F2470" s="13" t="str">
        <f>IF(E2470="","",IFERROR(IF(IF(K2470="","",INDEX(收费标合同信息维护!A:Q,MATCH(D2470,收费标合同信息维护!J:J,0),10))=D2470,"有","无"),"无"))</f>
        <v/>
      </c>
      <c r="G2470" s="13" t="str">
        <f t="shared" si="153"/>
        <v/>
      </c>
      <c r="H2470" s="13" t="str">
        <f t="shared" si="155"/>
        <v/>
      </c>
      <c r="I2470" s="13" t="str">
        <f>IF(G2470="","",IFERROR(IF(IF(K2470="","",INDEX(收费标合同信息维护!A:Q,MATCH(G2470,收费标合同信息维护!M:M,0),13))=G2470,"有","无"),"无"))</f>
        <v/>
      </c>
      <c r="J2470" s="3" t="s">
        <v>4335</v>
      </c>
      <c r="K2470" s="3" t="s">
        <v>11778</v>
      </c>
      <c r="L2470" s="3" t="s">
        <v>6699</v>
      </c>
      <c r="M2470" s="3" t="s">
        <v>6700</v>
      </c>
      <c r="N2470" s="3" t="s">
        <v>6477</v>
      </c>
      <c r="O2470" s="3" t="s">
        <v>6478</v>
      </c>
      <c r="P2470" s="3" t="s">
        <v>11785</v>
      </c>
      <c r="Q2470" s="3" t="s">
        <v>10098</v>
      </c>
      <c r="R2470" s="3" t="s">
        <v>6479</v>
      </c>
      <c r="S2470" s="3" t="s">
        <v>6480</v>
      </c>
      <c r="T2470" s="3" t="s">
        <v>7025</v>
      </c>
      <c r="U2470" s="3" t="s">
        <v>154</v>
      </c>
      <c r="V2470" s="3" t="s">
        <v>154</v>
      </c>
      <c r="W2470" s="3" t="s">
        <v>154</v>
      </c>
      <c r="X2470" s="3" t="s">
        <v>154</v>
      </c>
      <c r="Y2470" s="3" t="s">
        <v>154</v>
      </c>
      <c r="Z2470" s="3" t="s">
        <v>154</v>
      </c>
      <c r="AA2470" s="3" t="s">
        <v>154</v>
      </c>
      <c r="AB2470" s="3" t="s">
        <v>154</v>
      </c>
      <c r="AC2470" s="3" t="s">
        <v>154</v>
      </c>
      <c r="AD2470" s="3" t="s">
        <v>6151</v>
      </c>
      <c r="AE2470" s="3" t="s">
        <v>6151</v>
      </c>
      <c r="AF2470" s="3" t="s">
        <v>154</v>
      </c>
      <c r="AG2470" s="3" t="s">
        <v>154</v>
      </c>
      <c r="AH2470" s="3" t="s">
        <v>6478</v>
      </c>
      <c r="AI2470" s="3" t="s">
        <v>6482</v>
      </c>
      <c r="AJ2470" s="3" t="s">
        <v>6232</v>
      </c>
    </row>
    <row r="2471" spans="1:36" ht="30">
      <c r="A2471" s="10">
        <v>2574</v>
      </c>
      <c r="B2471" t="str">
        <f>IF(K2471="总计","",INDEX(主数据!A:AD,MATCH(J2471,主数据!A:A,0),9))</f>
        <v>华南大区公司</v>
      </c>
      <c r="C2471" t="str">
        <f>IF(K2471="","",INDEX(主数据!A:AD,MATCH(J2471,主数据!A:A,0),11))</f>
        <v>福州东区</v>
      </c>
      <c r="D2471" t="str">
        <f t="shared" si="152"/>
        <v>FZ15公共能耗费用及其他定额</v>
      </c>
      <c r="E2471" s="13" t="str">
        <f t="shared" si="154"/>
        <v/>
      </c>
      <c r="F2471" s="13" t="str">
        <f>IF(E2471="","",IFERROR(IF(IF(K2471="","",INDEX(收费标合同信息维护!A:Q,MATCH(D2471,收费标合同信息维护!J:J,0),10))=D2471,"有","无"),"无"))</f>
        <v/>
      </c>
      <c r="G2471" s="13" t="str">
        <f t="shared" si="153"/>
        <v>FZ15公共能耗费用及其他定额13.50</v>
      </c>
      <c r="H2471" s="13" t="str">
        <f t="shared" si="155"/>
        <v>13.50</v>
      </c>
      <c r="I2471" s="13" t="str">
        <f>IF(G2471="","",IFERROR(IF(IF(K2471="","",INDEX(收费标合同信息维护!A:Q,MATCH(G2471,收费标合同信息维护!M:M,0),13))=G2471,"有","无"),"无"))</f>
        <v>无</v>
      </c>
      <c r="J2471" s="3" t="s">
        <v>4335</v>
      </c>
      <c r="K2471" s="3" t="s">
        <v>11778</v>
      </c>
      <c r="L2471" s="3" t="s">
        <v>6702</v>
      </c>
      <c r="M2471" s="3" t="s">
        <v>6703</v>
      </c>
      <c r="N2471" s="3" t="s">
        <v>6477</v>
      </c>
      <c r="O2471" s="3" t="s">
        <v>6478</v>
      </c>
      <c r="P2471" s="3" t="s">
        <v>11786</v>
      </c>
      <c r="Q2471" s="3" t="s">
        <v>11787</v>
      </c>
      <c r="R2471" s="3" t="s">
        <v>6490</v>
      </c>
      <c r="S2471" s="3" t="s">
        <v>6491</v>
      </c>
      <c r="T2471" s="3" t="s">
        <v>6633</v>
      </c>
      <c r="U2471" s="3" t="s">
        <v>154</v>
      </c>
      <c r="V2471" s="3" t="s">
        <v>154</v>
      </c>
      <c r="W2471" s="3" t="s">
        <v>10389</v>
      </c>
      <c r="X2471" s="3" t="s">
        <v>154</v>
      </c>
      <c r="Y2471" s="3" t="s">
        <v>154</v>
      </c>
      <c r="Z2471" s="3" t="s">
        <v>154</v>
      </c>
      <c r="AA2471" s="3" t="s">
        <v>154</v>
      </c>
      <c r="AB2471" s="3" t="s">
        <v>154</v>
      </c>
      <c r="AC2471" s="3" t="s">
        <v>154</v>
      </c>
      <c r="AD2471" s="3" t="s">
        <v>6151</v>
      </c>
      <c r="AE2471" s="3" t="s">
        <v>6151</v>
      </c>
      <c r="AF2471" s="3" t="s">
        <v>154</v>
      </c>
      <c r="AG2471" s="3" t="s">
        <v>154</v>
      </c>
      <c r="AH2471" s="3" t="s">
        <v>6597</v>
      </c>
      <c r="AI2471" s="3" t="s">
        <v>6482</v>
      </c>
      <c r="AJ2471" s="3" t="s">
        <v>6083</v>
      </c>
    </row>
    <row r="2472" spans="1:36" ht="30">
      <c r="A2472" s="10">
        <v>2575</v>
      </c>
      <c r="B2472" t="str">
        <f>IF(K2472="总计","",INDEX(主数据!A:AD,MATCH(J2472,主数据!A:A,0),9))</f>
        <v>华南大区公司</v>
      </c>
      <c r="C2472" t="str">
        <f>IF(K2472="","",INDEX(主数据!A:AD,MATCH(J2472,主数据!A:A,0),11))</f>
        <v>福州东区</v>
      </c>
      <c r="D2472" t="str">
        <f t="shared" si="152"/>
        <v>FZ15生活垃圾清运费-委托清运直接录入</v>
      </c>
      <c r="E2472" s="13" t="str">
        <f t="shared" si="154"/>
        <v/>
      </c>
      <c r="F2472" s="13" t="str">
        <f>IF(E2472="","",IFERROR(IF(IF(K2472="","",INDEX(收费标合同信息维护!A:Q,MATCH(D2472,收费标合同信息维护!J:J,0),10))=D2472,"有","无"),"无"))</f>
        <v/>
      </c>
      <c r="G2472" s="13" t="str">
        <f t="shared" si="153"/>
        <v/>
      </c>
      <c r="H2472" s="13" t="str">
        <f t="shared" si="155"/>
        <v/>
      </c>
      <c r="I2472" s="13" t="str">
        <f>IF(G2472="","",IFERROR(IF(IF(K2472="","",INDEX(收费标合同信息维护!A:Q,MATCH(G2472,收费标合同信息维护!M:M,0),13))=G2472,"有","无"),"无"))</f>
        <v/>
      </c>
      <c r="J2472" s="3" t="s">
        <v>4335</v>
      </c>
      <c r="K2472" s="3" t="s">
        <v>11778</v>
      </c>
      <c r="L2472" s="3" t="s">
        <v>6630</v>
      </c>
      <c r="M2472" s="3" t="s">
        <v>6631</v>
      </c>
      <c r="N2472" s="3" t="s">
        <v>6477</v>
      </c>
      <c r="O2472" s="3" t="s">
        <v>6478</v>
      </c>
      <c r="P2472" s="3" t="s">
        <v>11788</v>
      </c>
      <c r="Q2472" s="3" t="s">
        <v>8543</v>
      </c>
      <c r="R2472" s="3" t="s">
        <v>6479</v>
      </c>
      <c r="S2472" s="3" t="s">
        <v>6480</v>
      </c>
      <c r="T2472" s="3" t="s">
        <v>7971</v>
      </c>
      <c r="U2472" s="3" t="s">
        <v>154</v>
      </c>
      <c r="V2472" s="3" t="s">
        <v>154</v>
      </c>
      <c r="W2472" s="3" t="s">
        <v>154</v>
      </c>
      <c r="X2472" s="3" t="s">
        <v>154</v>
      </c>
      <c r="Y2472" s="3" t="s">
        <v>154</v>
      </c>
      <c r="Z2472" s="3" t="s">
        <v>154</v>
      </c>
      <c r="AA2472" s="3" t="s">
        <v>154</v>
      </c>
      <c r="AB2472" s="3" t="s">
        <v>154</v>
      </c>
      <c r="AC2472" s="3" t="s">
        <v>154</v>
      </c>
      <c r="AD2472" s="3" t="s">
        <v>6151</v>
      </c>
      <c r="AE2472" s="3" t="s">
        <v>6151</v>
      </c>
      <c r="AF2472" s="3" t="s">
        <v>154</v>
      </c>
      <c r="AG2472" s="3" t="s">
        <v>154</v>
      </c>
      <c r="AH2472" s="3" t="s">
        <v>6478</v>
      </c>
      <c r="AI2472" s="3" t="s">
        <v>6482</v>
      </c>
      <c r="AJ2472" s="3" t="s">
        <v>6232</v>
      </c>
    </row>
    <row r="2473" spans="1:36" ht="15">
      <c r="A2473" s="10">
        <v>2576</v>
      </c>
      <c r="B2473" t="str">
        <f>IF(K2473="总计","",INDEX(主数据!A:AD,MATCH(J2473,主数据!A:A,0),9))</f>
        <v>华南大区公司</v>
      </c>
      <c r="C2473" t="str">
        <f>IF(K2473="","",INDEX(主数据!A:AD,MATCH(J2473,主数据!A:A,0),11))</f>
        <v>福州东区</v>
      </c>
      <c r="D2473" t="str">
        <f t="shared" si="152"/>
        <v>FZ15自营停车费（固定）直接录入</v>
      </c>
      <c r="E2473" s="13" t="str">
        <f t="shared" si="154"/>
        <v/>
      </c>
      <c r="F2473" s="13" t="str">
        <f>IF(E2473="","",IFERROR(IF(IF(K2473="","",INDEX(收费标合同信息维护!A:Q,MATCH(D2473,收费标合同信息维护!J:J,0),10))=D2473,"有","无"),"无"))</f>
        <v/>
      </c>
      <c r="G2473" s="13" t="str">
        <f t="shared" si="153"/>
        <v/>
      </c>
      <c r="H2473" s="13" t="str">
        <f t="shared" si="155"/>
        <v/>
      </c>
      <c r="I2473" s="13" t="str">
        <f>IF(G2473="","",IFERROR(IF(IF(K2473="","",INDEX(收费标合同信息维护!A:Q,MATCH(G2473,收费标合同信息维护!M:M,0),13))=G2473,"有","无"),"无"))</f>
        <v/>
      </c>
      <c r="J2473" s="3" t="s">
        <v>4335</v>
      </c>
      <c r="K2473" s="3" t="s">
        <v>11778</v>
      </c>
      <c r="L2473" s="3" t="s">
        <v>6714</v>
      </c>
      <c r="M2473" s="3" t="s">
        <v>6715</v>
      </c>
      <c r="N2473" s="3" t="s">
        <v>6477</v>
      </c>
      <c r="O2473" s="3" t="s">
        <v>6597</v>
      </c>
      <c r="P2473" s="3" t="s">
        <v>11789</v>
      </c>
      <c r="Q2473" s="3" t="s">
        <v>6715</v>
      </c>
      <c r="R2473" s="3" t="s">
        <v>6479</v>
      </c>
      <c r="S2473" s="3" t="s">
        <v>6480</v>
      </c>
      <c r="T2473" s="3" t="s">
        <v>7214</v>
      </c>
      <c r="U2473" s="3" t="s">
        <v>6716</v>
      </c>
      <c r="V2473" s="3" t="s">
        <v>154</v>
      </c>
      <c r="W2473" s="3" t="s">
        <v>154</v>
      </c>
      <c r="X2473" s="3" t="s">
        <v>154</v>
      </c>
      <c r="Y2473" s="3" t="s">
        <v>154</v>
      </c>
      <c r="Z2473" s="3" t="s">
        <v>154</v>
      </c>
      <c r="AA2473" s="3" t="s">
        <v>154</v>
      </c>
      <c r="AB2473" s="3" t="s">
        <v>154</v>
      </c>
      <c r="AC2473" s="3" t="s">
        <v>154</v>
      </c>
      <c r="AD2473" s="3" t="s">
        <v>6151</v>
      </c>
      <c r="AE2473" s="3" t="s">
        <v>6151</v>
      </c>
      <c r="AF2473" s="3" t="s">
        <v>154</v>
      </c>
      <c r="AG2473" s="3" t="s">
        <v>154</v>
      </c>
      <c r="AH2473" s="3" t="s">
        <v>6478</v>
      </c>
      <c r="AI2473" s="3" t="s">
        <v>6482</v>
      </c>
      <c r="AJ2473" s="3" t="s">
        <v>6232</v>
      </c>
    </row>
    <row r="2474" spans="1:36" ht="15">
      <c r="A2474" s="10">
        <v>2577</v>
      </c>
      <c r="B2474" t="str">
        <f>IF(K2474="总计","",INDEX(主数据!A:AD,MATCH(J2474,主数据!A:A,0),9))</f>
        <v>华南大区公司</v>
      </c>
      <c r="C2474" t="str">
        <f>IF(K2474="","",INDEX(主数据!A:AD,MATCH(J2474,主数据!A:A,0),11))</f>
        <v>福州东区</v>
      </c>
      <c r="D2474" t="str">
        <f t="shared" si="152"/>
        <v>FZ15自营停车费（临时）直接录入</v>
      </c>
      <c r="E2474" s="13" t="str">
        <f t="shared" si="154"/>
        <v/>
      </c>
      <c r="F2474" s="13" t="str">
        <f>IF(E2474="","",IFERROR(IF(IF(K2474="","",INDEX(收费标合同信息维护!A:Q,MATCH(D2474,收费标合同信息维护!J:J,0),10))=D2474,"有","无"),"无"))</f>
        <v/>
      </c>
      <c r="G2474" s="13" t="str">
        <f t="shared" si="153"/>
        <v/>
      </c>
      <c r="H2474" s="13" t="str">
        <f t="shared" si="155"/>
        <v/>
      </c>
      <c r="I2474" s="13" t="str">
        <f>IF(G2474="","",IFERROR(IF(IF(K2474="","",INDEX(收费标合同信息维护!A:Q,MATCH(G2474,收费标合同信息维护!M:M,0),13))=G2474,"有","无"),"无"))</f>
        <v/>
      </c>
      <c r="J2474" s="3" t="s">
        <v>4335</v>
      </c>
      <c r="K2474" s="3" t="s">
        <v>11778</v>
      </c>
      <c r="L2474" s="3" t="s">
        <v>8898</v>
      </c>
      <c r="M2474" s="3" t="s">
        <v>8899</v>
      </c>
      <c r="N2474" s="3" t="s">
        <v>6477</v>
      </c>
      <c r="O2474" s="3" t="s">
        <v>6597</v>
      </c>
      <c r="P2474" s="3" t="s">
        <v>11790</v>
      </c>
      <c r="Q2474" s="3" t="s">
        <v>8899</v>
      </c>
      <c r="R2474" s="3" t="s">
        <v>6479</v>
      </c>
      <c r="S2474" s="3" t="s">
        <v>6480</v>
      </c>
      <c r="T2474" s="3" t="s">
        <v>6481</v>
      </c>
      <c r="U2474" s="3" t="s">
        <v>6716</v>
      </c>
      <c r="V2474" s="3" t="s">
        <v>154</v>
      </c>
      <c r="W2474" s="3" t="s">
        <v>154</v>
      </c>
      <c r="X2474" s="3" t="s">
        <v>154</v>
      </c>
      <c r="Y2474" s="3" t="s">
        <v>154</v>
      </c>
      <c r="Z2474" s="3" t="s">
        <v>154</v>
      </c>
      <c r="AA2474" s="3" t="s">
        <v>154</v>
      </c>
      <c r="AB2474" s="3" t="s">
        <v>154</v>
      </c>
      <c r="AC2474" s="3" t="s">
        <v>154</v>
      </c>
      <c r="AD2474" s="3" t="s">
        <v>6151</v>
      </c>
      <c r="AE2474" s="3" t="s">
        <v>6151</v>
      </c>
      <c r="AF2474" s="3" t="s">
        <v>154</v>
      </c>
      <c r="AG2474" s="3" t="s">
        <v>154</v>
      </c>
      <c r="AH2474" s="3" t="s">
        <v>6478</v>
      </c>
      <c r="AI2474" s="3" t="s">
        <v>6482</v>
      </c>
      <c r="AJ2474" s="3" t="s">
        <v>6232</v>
      </c>
    </row>
    <row r="2475" spans="1:36" ht="15">
      <c r="A2475" s="10">
        <v>2578</v>
      </c>
      <c r="B2475" t="str">
        <f>IF(K2475="总计","",INDEX(主数据!A:AD,MATCH(J2475,主数据!A:A,0),9))</f>
        <v>华南大区公司</v>
      </c>
      <c r="C2475" t="str">
        <f>IF(K2475="","",INDEX(主数据!A:AD,MATCH(J2475,主数据!A:A,0),11))</f>
        <v>福州东区</v>
      </c>
      <c r="D2475" t="str">
        <f t="shared" si="152"/>
        <v>FZ15其他费用直接录入</v>
      </c>
      <c r="E2475" s="13" t="str">
        <f t="shared" si="154"/>
        <v/>
      </c>
      <c r="F2475" s="13" t="str">
        <f>IF(E2475="","",IFERROR(IF(IF(K2475="","",INDEX(收费标合同信息维护!A:Q,MATCH(D2475,收费标合同信息维护!J:J,0),10))=D2475,"有","无"),"无"))</f>
        <v/>
      </c>
      <c r="G2475" s="13" t="str">
        <f t="shared" si="153"/>
        <v/>
      </c>
      <c r="H2475" s="13" t="str">
        <f t="shared" si="155"/>
        <v/>
      </c>
      <c r="I2475" s="13" t="str">
        <f>IF(G2475="","",IFERROR(IF(IF(K2475="","",INDEX(收费标合同信息维护!A:Q,MATCH(G2475,收费标合同信息维护!M:M,0),13))=G2475,"有","无"),"无"))</f>
        <v/>
      </c>
      <c r="J2475" s="3" t="s">
        <v>4335</v>
      </c>
      <c r="K2475" s="3" t="s">
        <v>11778</v>
      </c>
      <c r="L2475" s="3" t="s">
        <v>6544</v>
      </c>
      <c r="M2475" s="3" t="s">
        <v>6545</v>
      </c>
      <c r="N2475" s="3" t="s">
        <v>6477</v>
      </c>
      <c r="O2475" s="3" t="s">
        <v>6478</v>
      </c>
      <c r="P2475" s="3" t="s">
        <v>11791</v>
      </c>
      <c r="Q2475" s="3" t="s">
        <v>8993</v>
      </c>
      <c r="R2475" s="3" t="s">
        <v>6479</v>
      </c>
      <c r="S2475" s="3" t="s">
        <v>6480</v>
      </c>
      <c r="T2475" s="3" t="s">
        <v>6481</v>
      </c>
      <c r="U2475" s="3" t="s">
        <v>154</v>
      </c>
      <c r="V2475" s="3" t="s">
        <v>154</v>
      </c>
      <c r="W2475" s="3" t="s">
        <v>154</v>
      </c>
      <c r="X2475" s="3" t="s">
        <v>154</v>
      </c>
      <c r="Y2475" s="3" t="s">
        <v>154</v>
      </c>
      <c r="Z2475" s="3" t="s">
        <v>154</v>
      </c>
      <c r="AA2475" s="3" t="s">
        <v>154</v>
      </c>
      <c r="AB2475" s="3" t="s">
        <v>154</v>
      </c>
      <c r="AC2475" s="3" t="s">
        <v>154</v>
      </c>
      <c r="AD2475" s="3" t="s">
        <v>6151</v>
      </c>
      <c r="AE2475" s="3" t="s">
        <v>6151</v>
      </c>
      <c r="AF2475" s="3" t="s">
        <v>154</v>
      </c>
      <c r="AG2475" s="3" t="s">
        <v>154</v>
      </c>
      <c r="AH2475" s="3" t="s">
        <v>6478</v>
      </c>
      <c r="AI2475" s="3" t="s">
        <v>6482</v>
      </c>
      <c r="AJ2475" s="3" t="s">
        <v>11792</v>
      </c>
    </row>
    <row r="2476" spans="1:36" ht="15">
      <c r="A2476" s="10">
        <v>2579</v>
      </c>
      <c r="B2476" t="str">
        <f>IF(K2476="总计","",INDEX(主数据!A:AD,MATCH(J2476,主数据!A:A,0),9))</f>
        <v>华南大区公司</v>
      </c>
      <c r="C2476" t="str">
        <f>IF(K2476="","",INDEX(主数据!A:AD,MATCH(J2476,主数据!A:A,0),11))</f>
        <v>福州东区</v>
      </c>
      <c r="D2476" t="str">
        <f t="shared" si="152"/>
        <v>FZ15其他费用直接录入</v>
      </c>
      <c r="E2476" s="13" t="str">
        <f t="shared" si="154"/>
        <v/>
      </c>
      <c r="F2476" s="13" t="str">
        <f>IF(E2476="","",IFERROR(IF(IF(K2476="","",INDEX(收费标合同信息维护!A:Q,MATCH(D2476,收费标合同信息维护!J:J,0),10))=D2476,"有","无"),"无"))</f>
        <v/>
      </c>
      <c r="G2476" s="13" t="str">
        <f t="shared" si="153"/>
        <v/>
      </c>
      <c r="H2476" s="13" t="str">
        <f t="shared" si="155"/>
        <v/>
      </c>
      <c r="I2476" s="13" t="str">
        <f>IF(G2476="","",IFERROR(IF(IF(K2476="","",INDEX(收费标合同信息维护!A:Q,MATCH(G2476,收费标合同信息维护!M:M,0),13))=G2476,"有","无"),"无"))</f>
        <v/>
      </c>
      <c r="J2476" s="3" t="s">
        <v>4335</v>
      </c>
      <c r="K2476" s="3" t="s">
        <v>11778</v>
      </c>
      <c r="L2476" s="3" t="s">
        <v>6544</v>
      </c>
      <c r="M2476" s="3" t="s">
        <v>6545</v>
      </c>
      <c r="N2476" s="3" t="s">
        <v>6477</v>
      </c>
      <c r="O2476" s="3" t="s">
        <v>6478</v>
      </c>
      <c r="P2476" s="3" t="s">
        <v>11793</v>
      </c>
      <c r="Q2476" s="3" t="s">
        <v>6723</v>
      </c>
      <c r="R2476" s="3" t="s">
        <v>6479</v>
      </c>
      <c r="S2476" s="3" t="s">
        <v>6480</v>
      </c>
      <c r="T2476" s="3" t="s">
        <v>7971</v>
      </c>
      <c r="U2476" s="3" t="s">
        <v>154</v>
      </c>
      <c r="V2476" s="3" t="s">
        <v>154</v>
      </c>
      <c r="W2476" s="3" t="s">
        <v>154</v>
      </c>
      <c r="X2476" s="3" t="s">
        <v>154</v>
      </c>
      <c r="Y2476" s="3" t="s">
        <v>154</v>
      </c>
      <c r="Z2476" s="3" t="s">
        <v>154</v>
      </c>
      <c r="AA2476" s="3" t="s">
        <v>154</v>
      </c>
      <c r="AB2476" s="3" t="s">
        <v>154</v>
      </c>
      <c r="AC2476" s="3" t="s">
        <v>154</v>
      </c>
      <c r="AD2476" s="3" t="s">
        <v>6151</v>
      </c>
      <c r="AE2476" s="3" t="s">
        <v>6151</v>
      </c>
      <c r="AF2476" s="3" t="s">
        <v>154</v>
      </c>
      <c r="AG2476" s="3" t="s">
        <v>154</v>
      </c>
      <c r="AH2476" s="3" t="s">
        <v>6478</v>
      </c>
      <c r="AI2476" s="3" t="s">
        <v>6482</v>
      </c>
      <c r="AJ2476" s="3" t="s">
        <v>6232</v>
      </c>
    </row>
    <row r="2477" spans="1:36" ht="15">
      <c r="A2477" s="10">
        <v>2580</v>
      </c>
      <c r="B2477" t="str">
        <f>IF(K2477="总计","",INDEX(主数据!A:AD,MATCH(J2477,主数据!A:A,0),9))</f>
        <v>华南大区公司</v>
      </c>
      <c r="C2477" t="str">
        <f>IF(K2477="","",INDEX(主数据!A:AD,MATCH(J2477,主数据!A:A,0),11))</f>
        <v>福州东区</v>
      </c>
      <c r="D2477" t="str">
        <f t="shared" si="152"/>
        <v>FZ15其他费用直接录入</v>
      </c>
      <c r="E2477" s="13" t="str">
        <f t="shared" si="154"/>
        <v/>
      </c>
      <c r="F2477" s="13" t="str">
        <f>IF(E2477="","",IFERROR(IF(IF(K2477="","",INDEX(收费标合同信息维护!A:Q,MATCH(D2477,收费标合同信息维护!J:J,0),10))=D2477,"有","无"),"无"))</f>
        <v/>
      </c>
      <c r="G2477" s="13" t="str">
        <f t="shared" si="153"/>
        <v/>
      </c>
      <c r="H2477" s="13" t="str">
        <f t="shared" si="155"/>
        <v/>
      </c>
      <c r="I2477" s="13" t="str">
        <f>IF(G2477="","",IFERROR(IF(IF(K2477="","",INDEX(收费标合同信息维护!A:Q,MATCH(G2477,收费标合同信息维护!M:M,0),13))=G2477,"有","无"),"无"))</f>
        <v/>
      </c>
      <c r="J2477" s="3" t="s">
        <v>4335</v>
      </c>
      <c r="K2477" s="3" t="s">
        <v>11778</v>
      </c>
      <c r="L2477" s="3" t="s">
        <v>6544</v>
      </c>
      <c r="M2477" s="3" t="s">
        <v>6545</v>
      </c>
      <c r="N2477" s="3" t="s">
        <v>6477</v>
      </c>
      <c r="O2477" s="3" t="s">
        <v>6478</v>
      </c>
      <c r="P2477" s="3" t="s">
        <v>11794</v>
      </c>
      <c r="Q2477" s="3" t="s">
        <v>6602</v>
      </c>
      <c r="R2477" s="3" t="s">
        <v>6479</v>
      </c>
      <c r="S2477" s="3" t="s">
        <v>6480</v>
      </c>
      <c r="T2477" s="3" t="s">
        <v>7971</v>
      </c>
      <c r="U2477" s="3" t="s">
        <v>154</v>
      </c>
      <c r="V2477" s="3" t="s">
        <v>154</v>
      </c>
      <c r="W2477" s="3" t="s">
        <v>154</v>
      </c>
      <c r="X2477" s="3" t="s">
        <v>154</v>
      </c>
      <c r="Y2477" s="3" t="s">
        <v>154</v>
      </c>
      <c r="Z2477" s="3" t="s">
        <v>154</v>
      </c>
      <c r="AA2477" s="3" t="s">
        <v>154</v>
      </c>
      <c r="AB2477" s="3" t="s">
        <v>154</v>
      </c>
      <c r="AC2477" s="3" t="s">
        <v>154</v>
      </c>
      <c r="AD2477" s="3" t="s">
        <v>6151</v>
      </c>
      <c r="AE2477" s="3" t="s">
        <v>6151</v>
      </c>
      <c r="AF2477" s="3" t="s">
        <v>154</v>
      </c>
      <c r="AG2477" s="3" t="s">
        <v>154</v>
      </c>
      <c r="AH2477" s="3" t="s">
        <v>6478</v>
      </c>
      <c r="AI2477" s="3" t="s">
        <v>6482</v>
      </c>
      <c r="AJ2477" s="3" t="s">
        <v>6232</v>
      </c>
    </row>
    <row r="2478" spans="1:36" ht="15">
      <c r="A2478" s="10">
        <v>2581</v>
      </c>
      <c r="B2478" t="str">
        <f>IF(K2478="总计","",INDEX(主数据!A:AD,MATCH(J2478,主数据!A:A,0),9))</f>
        <v>华南大区公司</v>
      </c>
      <c r="C2478" t="str">
        <f>IF(K2478="","",INDEX(主数据!A:AD,MATCH(J2478,主数据!A:A,0),11))</f>
        <v>福州东区</v>
      </c>
      <c r="D2478" t="str">
        <f t="shared" si="152"/>
        <v>FZ15其他费用直接录入</v>
      </c>
      <c r="E2478" s="13" t="str">
        <f t="shared" si="154"/>
        <v/>
      </c>
      <c r="F2478" s="13" t="str">
        <f>IF(E2478="","",IFERROR(IF(IF(K2478="","",INDEX(收费标合同信息维护!A:Q,MATCH(D2478,收费标合同信息维护!J:J,0),10))=D2478,"有","无"),"无"))</f>
        <v/>
      </c>
      <c r="G2478" s="13" t="str">
        <f t="shared" si="153"/>
        <v/>
      </c>
      <c r="H2478" s="13" t="str">
        <f t="shared" si="155"/>
        <v/>
      </c>
      <c r="I2478" s="13" t="str">
        <f>IF(G2478="","",IFERROR(IF(IF(K2478="","",INDEX(收费标合同信息维护!A:Q,MATCH(G2478,收费标合同信息维护!M:M,0),13))=G2478,"有","无"),"无"))</f>
        <v/>
      </c>
      <c r="J2478" s="3" t="s">
        <v>4335</v>
      </c>
      <c r="K2478" s="3" t="s">
        <v>11778</v>
      </c>
      <c r="L2478" s="3" t="s">
        <v>6544</v>
      </c>
      <c r="M2478" s="3" t="s">
        <v>6545</v>
      </c>
      <c r="N2478" s="3" t="s">
        <v>6477</v>
      </c>
      <c r="O2478" s="3" t="s">
        <v>6478</v>
      </c>
      <c r="P2478" s="3" t="s">
        <v>11795</v>
      </c>
      <c r="Q2478" s="3" t="s">
        <v>8412</v>
      </c>
      <c r="R2478" s="3" t="s">
        <v>6479</v>
      </c>
      <c r="S2478" s="3" t="s">
        <v>6480</v>
      </c>
      <c r="T2478" s="3" t="s">
        <v>6481</v>
      </c>
      <c r="U2478" s="3" t="s">
        <v>154</v>
      </c>
      <c r="V2478" s="3" t="s">
        <v>154</v>
      </c>
      <c r="W2478" s="3" t="s">
        <v>154</v>
      </c>
      <c r="X2478" s="3" t="s">
        <v>154</v>
      </c>
      <c r="Y2478" s="3" t="s">
        <v>154</v>
      </c>
      <c r="Z2478" s="3" t="s">
        <v>154</v>
      </c>
      <c r="AA2478" s="3" t="s">
        <v>154</v>
      </c>
      <c r="AB2478" s="3" t="s">
        <v>154</v>
      </c>
      <c r="AC2478" s="3" t="s">
        <v>154</v>
      </c>
      <c r="AD2478" s="3" t="s">
        <v>6151</v>
      </c>
      <c r="AE2478" s="3" t="s">
        <v>6151</v>
      </c>
      <c r="AF2478" s="3" t="s">
        <v>154</v>
      </c>
      <c r="AG2478" s="3" t="s">
        <v>154</v>
      </c>
      <c r="AH2478" s="3" t="s">
        <v>6478</v>
      </c>
      <c r="AI2478" s="3" t="s">
        <v>6482</v>
      </c>
      <c r="AJ2478" s="3" t="s">
        <v>11792</v>
      </c>
    </row>
    <row r="2479" spans="1:36" ht="15">
      <c r="A2479" s="10">
        <v>2582</v>
      </c>
      <c r="B2479" t="str">
        <f>IF(K2479="总计","",INDEX(主数据!A:AD,MATCH(J2479,主数据!A:A,0),9))</f>
        <v>华南大区公司</v>
      </c>
      <c r="C2479" t="str">
        <f>IF(K2479="","",INDEX(主数据!A:AD,MATCH(J2479,主数据!A:A,0),11))</f>
        <v>福州东区</v>
      </c>
      <c r="D2479" t="str">
        <f t="shared" si="152"/>
        <v>FZ15其他费用直接录入</v>
      </c>
      <c r="E2479" s="13" t="str">
        <f t="shared" si="154"/>
        <v/>
      </c>
      <c r="F2479" s="13" t="str">
        <f>IF(E2479="","",IFERROR(IF(IF(K2479="","",INDEX(收费标合同信息维护!A:Q,MATCH(D2479,收费标合同信息维护!J:J,0),10))=D2479,"有","无"),"无"))</f>
        <v/>
      </c>
      <c r="G2479" s="13" t="str">
        <f t="shared" si="153"/>
        <v/>
      </c>
      <c r="H2479" s="13" t="str">
        <f t="shared" si="155"/>
        <v/>
      </c>
      <c r="I2479" s="13" t="str">
        <f>IF(G2479="","",IFERROR(IF(IF(K2479="","",INDEX(收费标合同信息维护!A:Q,MATCH(G2479,收费标合同信息维护!M:M,0),13))=G2479,"有","无"),"无"))</f>
        <v/>
      </c>
      <c r="J2479" s="3" t="s">
        <v>4335</v>
      </c>
      <c r="K2479" s="3" t="s">
        <v>11778</v>
      </c>
      <c r="L2479" s="3" t="s">
        <v>6544</v>
      </c>
      <c r="M2479" s="3" t="s">
        <v>6545</v>
      </c>
      <c r="N2479" s="3" t="s">
        <v>6477</v>
      </c>
      <c r="O2479" s="3" t="s">
        <v>6478</v>
      </c>
      <c r="P2479" s="3" t="s">
        <v>11796</v>
      </c>
      <c r="Q2479" s="3" t="s">
        <v>6836</v>
      </c>
      <c r="R2479" s="3" t="s">
        <v>6479</v>
      </c>
      <c r="S2479" s="3" t="s">
        <v>6480</v>
      </c>
      <c r="T2479" s="3" t="s">
        <v>7025</v>
      </c>
      <c r="U2479" s="3" t="s">
        <v>154</v>
      </c>
      <c r="V2479" s="3" t="s">
        <v>154</v>
      </c>
      <c r="W2479" s="3" t="s">
        <v>154</v>
      </c>
      <c r="X2479" s="3" t="s">
        <v>154</v>
      </c>
      <c r="Y2479" s="3" t="s">
        <v>154</v>
      </c>
      <c r="Z2479" s="3" t="s">
        <v>154</v>
      </c>
      <c r="AA2479" s="3" t="s">
        <v>154</v>
      </c>
      <c r="AB2479" s="3" t="s">
        <v>154</v>
      </c>
      <c r="AC2479" s="3" t="s">
        <v>154</v>
      </c>
      <c r="AD2479" s="3" t="s">
        <v>6151</v>
      </c>
      <c r="AE2479" s="3" t="s">
        <v>6151</v>
      </c>
      <c r="AF2479" s="3" t="s">
        <v>154</v>
      </c>
      <c r="AG2479" s="3" t="s">
        <v>154</v>
      </c>
      <c r="AH2479" s="3" t="s">
        <v>6478</v>
      </c>
      <c r="AI2479" s="3" t="s">
        <v>6482</v>
      </c>
      <c r="AJ2479" s="3" t="s">
        <v>11792</v>
      </c>
    </row>
    <row r="2480" spans="1:36" ht="15">
      <c r="A2480" s="10">
        <v>2583</v>
      </c>
      <c r="B2480" t="str">
        <f>IF(K2480="总计","",INDEX(主数据!A:AD,MATCH(J2480,主数据!A:A,0),9))</f>
        <v>华南大区公司</v>
      </c>
      <c r="C2480" t="str">
        <f>IF(K2480="","",INDEX(主数据!A:AD,MATCH(J2480,主数据!A:A,0),11))</f>
        <v>福州东区</v>
      </c>
      <c r="D2480" t="str">
        <f t="shared" si="152"/>
        <v>FZ15其他费用直接录入</v>
      </c>
      <c r="E2480" s="13" t="str">
        <f t="shared" si="154"/>
        <v/>
      </c>
      <c r="F2480" s="13" t="str">
        <f>IF(E2480="","",IFERROR(IF(IF(K2480="","",INDEX(收费标合同信息维护!A:Q,MATCH(D2480,收费标合同信息维护!J:J,0),10))=D2480,"有","无"),"无"))</f>
        <v/>
      </c>
      <c r="G2480" s="13" t="str">
        <f t="shared" si="153"/>
        <v/>
      </c>
      <c r="H2480" s="13" t="str">
        <f t="shared" si="155"/>
        <v/>
      </c>
      <c r="I2480" s="13" t="str">
        <f>IF(G2480="","",IFERROR(IF(IF(K2480="","",INDEX(收费标合同信息维护!A:Q,MATCH(G2480,收费标合同信息维护!M:M,0),13))=G2480,"有","无"),"无"))</f>
        <v/>
      </c>
      <c r="J2480" s="3" t="s">
        <v>4335</v>
      </c>
      <c r="K2480" s="3" t="s">
        <v>11778</v>
      </c>
      <c r="L2480" s="3" t="s">
        <v>6544</v>
      </c>
      <c r="M2480" s="3" t="s">
        <v>6545</v>
      </c>
      <c r="N2480" s="3" t="s">
        <v>6477</v>
      </c>
      <c r="O2480" s="3" t="s">
        <v>6478</v>
      </c>
      <c r="P2480" s="3" t="s">
        <v>11797</v>
      </c>
      <c r="Q2480" s="3" t="s">
        <v>8211</v>
      </c>
      <c r="R2480" s="3" t="s">
        <v>6479</v>
      </c>
      <c r="S2480" s="3" t="s">
        <v>6480</v>
      </c>
      <c r="T2480" s="3" t="s">
        <v>6481</v>
      </c>
      <c r="U2480" s="3" t="s">
        <v>154</v>
      </c>
      <c r="V2480" s="3" t="s">
        <v>154</v>
      </c>
      <c r="W2480" s="3" t="s">
        <v>154</v>
      </c>
      <c r="X2480" s="3" t="s">
        <v>154</v>
      </c>
      <c r="Y2480" s="3" t="s">
        <v>154</v>
      </c>
      <c r="Z2480" s="3" t="s">
        <v>154</v>
      </c>
      <c r="AA2480" s="3" t="s">
        <v>154</v>
      </c>
      <c r="AB2480" s="3" t="s">
        <v>154</v>
      </c>
      <c r="AC2480" s="3" t="s">
        <v>154</v>
      </c>
      <c r="AD2480" s="3" t="s">
        <v>6151</v>
      </c>
      <c r="AE2480" s="3" t="s">
        <v>6151</v>
      </c>
      <c r="AF2480" s="3" t="s">
        <v>154</v>
      </c>
      <c r="AG2480" s="3" t="s">
        <v>154</v>
      </c>
      <c r="AH2480" s="3" t="s">
        <v>6478</v>
      </c>
      <c r="AI2480" s="3" t="s">
        <v>6482</v>
      </c>
      <c r="AJ2480" s="3" t="s">
        <v>11792</v>
      </c>
    </row>
    <row r="2481" spans="1:36" ht="15">
      <c r="A2481" s="10">
        <v>2584</v>
      </c>
      <c r="B2481" t="str">
        <f>IF(K2481="总计","",INDEX(主数据!A:AD,MATCH(J2481,主数据!A:A,0),9))</f>
        <v>华南大区公司</v>
      </c>
      <c r="C2481" t="str">
        <f>IF(K2481="","",INDEX(主数据!A:AD,MATCH(J2481,主数据!A:A,0),11))</f>
        <v>福州东区</v>
      </c>
      <c r="D2481" t="str">
        <f t="shared" si="152"/>
        <v>FZ15公摊费定额</v>
      </c>
      <c r="E2481" s="13" t="str">
        <f t="shared" si="154"/>
        <v/>
      </c>
      <c r="F2481" s="13" t="str">
        <f>IF(E2481="","",IFERROR(IF(IF(K2481="","",INDEX(收费标合同信息维护!A:Q,MATCH(D2481,收费标合同信息维护!J:J,0),10))=D2481,"有","无"),"无"))</f>
        <v/>
      </c>
      <c r="G2481" s="13" t="str">
        <f t="shared" si="153"/>
        <v>FZ15公摊费定额13.50</v>
      </c>
      <c r="H2481" s="13" t="str">
        <f t="shared" si="155"/>
        <v>13.50</v>
      </c>
      <c r="I2481" s="13" t="str">
        <f>IF(G2481="","",IFERROR(IF(IF(K2481="","",INDEX(收费标合同信息维护!A:Q,MATCH(G2481,收费标合同信息维护!M:M,0),13))=G2481,"有","无"),"无"))</f>
        <v>无</v>
      </c>
      <c r="J2481" s="3" t="s">
        <v>4335</v>
      </c>
      <c r="K2481" s="3" t="s">
        <v>11778</v>
      </c>
      <c r="L2481" s="3" t="s">
        <v>6738</v>
      </c>
      <c r="M2481" s="3" t="s">
        <v>6739</v>
      </c>
      <c r="N2481" s="3" t="s">
        <v>6477</v>
      </c>
      <c r="O2481" s="3" t="s">
        <v>6597</v>
      </c>
      <c r="P2481" s="3" t="s">
        <v>11798</v>
      </c>
      <c r="Q2481" s="3" t="s">
        <v>11799</v>
      </c>
      <c r="R2481" s="3" t="s">
        <v>6490</v>
      </c>
      <c r="S2481" s="3" t="s">
        <v>6491</v>
      </c>
      <c r="T2481" s="3" t="s">
        <v>6848</v>
      </c>
      <c r="U2481" s="3" t="s">
        <v>6716</v>
      </c>
      <c r="V2481" s="3" t="s">
        <v>154</v>
      </c>
      <c r="W2481" s="3" t="s">
        <v>10389</v>
      </c>
      <c r="X2481" s="3" t="s">
        <v>154</v>
      </c>
      <c r="Y2481" s="3" t="s">
        <v>154</v>
      </c>
      <c r="Z2481" s="3" t="s">
        <v>154</v>
      </c>
      <c r="AA2481" s="3" t="s">
        <v>154</v>
      </c>
      <c r="AB2481" s="3" t="s">
        <v>154</v>
      </c>
      <c r="AC2481" s="3" t="s">
        <v>154</v>
      </c>
      <c r="AD2481" s="3" t="s">
        <v>6151</v>
      </c>
      <c r="AE2481" s="3" t="s">
        <v>6151</v>
      </c>
      <c r="AF2481" s="3" t="s">
        <v>154</v>
      </c>
      <c r="AG2481" s="3" t="s">
        <v>154</v>
      </c>
      <c r="AH2481" s="3" t="s">
        <v>6478</v>
      </c>
      <c r="AI2481" s="3" t="s">
        <v>6482</v>
      </c>
      <c r="AJ2481" s="3" t="s">
        <v>6437</v>
      </c>
    </row>
    <row r="2482" spans="1:36" ht="15">
      <c r="A2482" s="10">
        <v>2585</v>
      </c>
      <c r="B2482" t="str">
        <f>IF(K2482="总计","",INDEX(主数据!A:AD,MATCH(J2482,主数据!A:A,0),9))</f>
        <v>华南大区公司</v>
      </c>
      <c r="C2482" t="str">
        <f>IF(K2482="","",INDEX(主数据!A:AD,MATCH(J2482,主数据!A:A,0),11))</f>
        <v>福州东区</v>
      </c>
      <c r="D2482" t="str">
        <f t="shared" si="152"/>
        <v>FZ15绿化改造费直接录入</v>
      </c>
      <c r="E2482" s="13" t="str">
        <f t="shared" si="154"/>
        <v/>
      </c>
      <c r="F2482" s="13" t="str">
        <f>IF(E2482="","",IFERROR(IF(IF(K2482="","",INDEX(收费标合同信息维护!A:Q,MATCH(D2482,收费标合同信息维护!J:J,0),10))=D2482,"有","无"),"无"))</f>
        <v/>
      </c>
      <c r="G2482" s="13" t="str">
        <f t="shared" si="153"/>
        <v/>
      </c>
      <c r="H2482" s="13" t="str">
        <f t="shared" si="155"/>
        <v/>
      </c>
      <c r="I2482" s="13" t="str">
        <f>IF(G2482="","",IFERROR(IF(IF(K2482="","",INDEX(收费标合同信息维护!A:Q,MATCH(G2482,收费标合同信息维护!M:M,0),13))=G2482,"有","无"),"无"))</f>
        <v/>
      </c>
      <c r="J2482" s="3" t="s">
        <v>4335</v>
      </c>
      <c r="K2482" s="3" t="s">
        <v>11778</v>
      </c>
      <c r="L2482" s="3" t="s">
        <v>6740</v>
      </c>
      <c r="M2482" s="3" t="s">
        <v>6741</v>
      </c>
      <c r="N2482" s="3" t="s">
        <v>6477</v>
      </c>
      <c r="O2482" s="3" t="s">
        <v>6478</v>
      </c>
      <c r="P2482" s="3" t="s">
        <v>11800</v>
      </c>
      <c r="Q2482" s="3" t="s">
        <v>6741</v>
      </c>
      <c r="R2482" s="3" t="s">
        <v>6479</v>
      </c>
      <c r="S2482" s="3" t="s">
        <v>6480</v>
      </c>
      <c r="T2482" s="3" t="s">
        <v>7971</v>
      </c>
      <c r="U2482" s="3" t="s">
        <v>154</v>
      </c>
      <c r="V2482" s="3" t="s">
        <v>154</v>
      </c>
      <c r="W2482" s="3" t="s">
        <v>154</v>
      </c>
      <c r="X2482" s="3" t="s">
        <v>154</v>
      </c>
      <c r="Y2482" s="3" t="s">
        <v>154</v>
      </c>
      <c r="Z2482" s="3" t="s">
        <v>154</v>
      </c>
      <c r="AA2482" s="3" t="s">
        <v>154</v>
      </c>
      <c r="AB2482" s="3" t="s">
        <v>154</v>
      </c>
      <c r="AC2482" s="3" t="s">
        <v>154</v>
      </c>
      <c r="AD2482" s="3" t="s">
        <v>6151</v>
      </c>
      <c r="AE2482" s="3" t="s">
        <v>6151</v>
      </c>
      <c r="AF2482" s="3" t="s">
        <v>154</v>
      </c>
      <c r="AG2482" s="3" t="s">
        <v>154</v>
      </c>
      <c r="AH2482" s="3" t="s">
        <v>6478</v>
      </c>
      <c r="AI2482" s="3" t="s">
        <v>6482</v>
      </c>
      <c r="AJ2482" s="3" t="s">
        <v>6232</v>
      </c>
    </row>
    <row r="2483" spans="1:36" ht="15">
      <c r="A2483" s="10">
        <v>2586</v>
      </c>
      <c r="B2483" t="str">
        <f>IF(K2483="总计","",INDEX(主数据!A:AD,MATCH(J2483,主数据!A:A,0),9))</f>
        <v>华东大区公司</v>
      </c>
      <c r="C2483" t="str">
        <f>IF(K2483="","",INDEX(主数据!A:AD,MATCH(J2483,主数据!A:A,0),11))</f>
        <v>合肥城区</v>
      </c>
      <c r="D2483" t="str">
        <f t="shared" si="152"/>
        <v>HF21物业服务费标准方式1.44</v>
      </c>
      <c r="E2483" s="13" t="str">
        <f t="shared" si="154"/>
        <v>1.44</v>
      </c>
      <c r="F2483" s="13" t="str">
        <f>IF(E2483="","",IFERROR(IF(IF(K2483="","",INDEX(收费标合同信息维护!A:Q,MATCH(D2483,收费标合同信息维护!J:J,0),10))=D2483,"有","无"),"无"))</f>
        <v>无</v>
      </c>
      <c r="G2483" s="13" t="str">
        <f t="shared" si="153"/>
        <v/>
      </c>
      <c r="H2483" s="13" t="str">
        <f t="shared" si="155"/>
        <v/>
      </c>
      <c r="I2483" s="13" t="str">
        <f>IF(G2483="","",IFERROR(IF(IF(K2483="","",INDEX(收费标合同信息维护!A:Q,MATCH(G2483,收费标合同信息维护!M:M,0),13))=G2483,"有","无"),"无"))</f>
        <v/>
      </c>
      <c r="J2483" s="3" t="s">
        <v>2206</v>
      </c>
      <c r="K2483" s="3" t="s">
        <v>11801</v>
      </c>
      <c r="L2483" s="3" t="s">
        <v>6025</v>
      </c>
      <c r="M2483" s="3" t="s">
        <v>6026</v>
      </c>
      <c r="N2483" s="3" t="s">
        <v>6477</v>
      </c>
      <c r="O2483" s="3" t="s">
        <v>6478</v>
      </c>
      <c r="P2483" s="3" t="s">
        <v>2206</v>
      </c>
      <c r="Q2483" s="3" t="s">
        <v>6026</v>
      </c>
      <c r="R2483" s="3" t="s">
        <v>6484</v>
      </c>
      <c r="S2483" s="3" t="s">
        <v>6491</v>
      </c>
      <c r="T2483" s="3" t="s">
        <v>7025</v>
      </c>
      <c r="U2483" s="3" t="s">
        <v>154</v>
      </c>
      <c r="V2483" s="3" t="s">
        <v>6668</v>
      </c>
      <c r="W2483" s="3" t="s">
        <v>154</v>
      </c>
      <c r="X2483" s="3" t="s">
        <v>154</v>
      </c>
      <c r="Y2483" s="3" t="s">
        <v>154</v>
      </c>
      <c r="Z2483" s="3" t="s">
        <v>154</v>
      </c>
      <c r="AA2483" s="3" t="s">
        <v>154</v>
      </c>
      <c r="AB2483" s="3" t="s">
        <v>154</v>
      </c>
      <c r="AC2483" s="3" t="s">
        <v>154</v>
      </c>
      <c r="AD2483" s="3" t="s">
        <v>6151</v>
      </c>
      <c r="AE2483" s="3" t="s">
        <v>6151</v>
      </c>
      <c r="AF2483" s="3" t="s">
        <v>154</v>
      </c>
      <c r="AG2483" s="3" t="s">
        <v>154</v>
      </c>
      <c r="AH2483" s="3" t="s">
        <v>6478</v>
      </c>
      <c r="AI2483" s="3" t="s">
        <v>6482</v>
      </c>
      <c r="AJ2483" s="3" t="s">
        <v>11802</v>
      </c>
    </row>
    <row r="2484" spans="1:36" ht="30">
      <c r="A2484" s="10">
        <v>2587</v>
      </c>
      <c r="B2484" t="str">
        <f>IF(K2484="总计","",INDEX(主数据!A:AD,MATCH(J2484,主数据!A:A,0),9))</f>
        <v>华东大区公司</v>
      </c>
      <c r="C2484" t="str">
        <f>IF(K2484="","",INDEX(主数据!A:AD,MATCH(J2484,主数据!A:A,0),11))</f>
        <v>合肥城区</v>
      </c>
      <c r="D2484" t="str">
        <f t="shared" si="152"/>
        <v>HF42物业服务费标准方式0.70</v>
      </c>
      <c r="E2484" s="13" t="str">
        <f t="shared" si="154"/>
        <v>0.70</v>
      </c>
      <c r="F2484" s="13" t="str">
        <f>IF(E2484="","",IFERROR(IF(IF(K2484="","",INDEX(收费标合同信息维护!A:Q,MATCH(D2484,收费标合同信息维护!J:J,0),10))=D2484,"有","无"),"无"))</f>
        <v>无</v>
      </c>
      <c r="G2484" s="13" t="str">
        <f t="shared" si="153"/>
        <v/>
      </c>
      <c r="H2484" s="13" t="str">
        <f t="shared" si="155"/>
        <v/>
      </c>
      <c r="I2484" s="13" t="str">
        <f>IF(G2484="","",IFERROR(IF(IF(K2484="","",INDEX(收费标合同信息维护!A:Q,MATCH(G2484,收费标合同信息维护!M:M,0),13))=G2484,"有","无"),"无"))</f>
        <v/>
      </c>
      <c r="J2484" s="3" t="s">
        <v>3862</v>
      </c>
      <c r="K2484" s="3" t="s">
        <v>11803</v>
      </c>
      <c r="L2484" s="3" t="s">
        <v>6025</v>
      </c>
      <c r="M2484" s="3" t="s">
        <v>6026</v>
      </c>
      <c r="N2484" s="3" t="s">
        <v>6477</v>
      </c>
      <c r="O2484" s="3" t="s">
        <v>6478</v>
      </c>
      <c r="P2484" s="3" t="s">
        <v>1</v>
      </c>
      <c r="Q2484" s="3" t="s">
        <v>11804</v>
      </c>
      <c r="R2484" s="3" t="s">
        <v>6484</v>
      </c>
      <c r="S2484" s="3" t="s">
        <v>6491</v>
      </c>
      <c r="T2484" s="3" t="s">
        <v>7075</v>
      </c>
      <c r="U2484" s="3" t="s">
        <v>6511</v>
      </c>
      <c r="V2484" s="3" t="s">
        <v>6949</v>
      </c>
      <c r="W2484" s="3" t="s">
        <v>154</v>
      </c>
      <c r="X2484" s="3" t="s">
        <v>154</v>
      </c>
      <c r="Y2484" s="3" t="s">
        <v>154</v>
      </c>
      <c r="Z2484" s="3" t="s">
        <v>154</v>
      </c>
      <c r="AA2484" s="3" t="s">
        <v>154</v>
      </c>
      <c r="AB2484" s="3" t="s">
        <v>154</v>
      </c>
      <c r="AC2484" s="3" t="s">
        <v>154</v>
      </c>
      <c r="AD2484" s="3" t="s">
        <v>6151</v>
      </c>
      <c r="AE2484" s="3" t="s">
        <v>6151</v>
      </c>
      <c r="AF2484" s="3" t="s">
        <v>154</v>
      </c>
      <c r="AG2484" s="3" t="s">
        <v>154</v>
      </c>
      <c r="AH2484" s="3" t="s">
        <v>6478</v>
      </c>
      <c r="AI2484" s="3" t="s">
        <v>6482</v>
      </c>
      <c r="AJ2484" s="3" t="s">
        <v>6101</v>
      </c>
    </row>
    <row r="2485" spans="1:36" ht="30">
      <c r="A2485" s="10">
        <v>2588</v>
      </c>
      <c r="B2485" t="str">
        <f>IF(K2485="总计","",INDEX(主数据!A:AD,MATCH(J2485,主数据!A:A,0),9))</f>
        <v>华东大区公司</v>
      </c>
      <c r="C2485" t="str">
        <f>IF(K2485="","",INDEX(主数据!A:AD,MATCH(J2485,主数据!A:A,0),11))</f>
        <v>合肥城区</v>
      </c>
      <c r="D2485" t="str">
        <f t="shared" si="152"/>
        <v>HF42物业服务费标准方式0.85</v>
      </c>
      <c r="E2485" s="13" t="str">
        <f t="shared" si="154"/>
        <v>0.85</v>
      </c>
      <c r="F2485" s="13" t="str">
        <f>IF(E2485="","",IFERROR(IF(IF(K2485="","",INDEX(收费标合同信息维护!A:Q,MATCH(D2485,收费标合同信息维护!J:J,0),10))=D2485,"有","无"),"无"))</f>
        <v>无</v>
      </c>
      <c r="G2485" s="13" t="str">
        <f t="shared" si="153"/>
        <v/>
      </c>
      <c r="H2485" s="13" t="str">
        <f t="shared" si="155"/>
        <v/>
      </c>
      <c r="I2485" s="13" t="str">
        <f>IF(G2485="","",IFERROR(IF(IF(K2485="","",INDEX(收费标合同信息维护!A:Q,MATCH(G2485,收费标合同信息维护!M:M,0),13))=G2485,"有","无"),"无"))</f>
        <v/>
      </c>
      <c r="J2485" s="3" t="s">
        <v>3862</v>
      </c>
      <c r="K2485" s="3" t="s">
        <v>11803</v>
      </c>
      <c r="L2485" s="3" t="s">
        <v>6025</v>
      </c>
      <c r="M2485" s="3" t="s">
        <v>6026</v>
      </c>
      <c r="N2485" s="3" t="s">
        <v>6477</v>
      </c>
      <c r="O2485" s="3" t="s">
        <v>6478</v>
      </c>
      <c r="P2485" s="3" t="s">
        <v>2</v>
      </c>
      <c r="Q2485" s="3" t="s">
        <v>11805</v>
      </c>
      <c r="R2485" s="3" t="s">
        <v>6484</v>
      </c>
      <c r="S2485" s="3" t="s">
        <v>6491</v>
      </c>
      <c r="T2485" s="3" t="s">
        <v>7075</v>
      </c>
      <c r="U2485" s="3" t="s">
        <v>6511</v>
      </c>
      <c r="V2485" s="3" t="s">
        <v>11806</v>
      </c>
      <c r="W2485" s="3" t="s">
        <v>154</v>
      </c>
      <c r="X2485" s="3" t="s">
        <v>154</v>
      </c>
      <c r="Y2485" s="3" t="s">
        <v>154</v>
      </c>
      <c r="Z2485" s="3" t="s">
        <v>154</v>
      </c>
      <c r="AA2485" s="3" t="s">
        <v>154</v>
      </c>
      <c r="AB2485" s="3" t="s">
        <v>154</v>
      </c>
      <c r="AC2485" s="3" t="s">
        <v>154</v>
      </c>
      <c r="AD2485" s="3" t="s">
        <v>6151</v>
      </c>
      <c r="AE2485" s="3" t="s">
        <v>6151</v>
      </c>
      <c r="AF2485" s="3" t="s">
        <v>154</v>
      </c>
      <c r="AG2485" s="3" t="s">
        <v>154</v>
      </c>
      <c r="AH2485" s="3" t="s">
        <v>6478</v>
      </c>
      <c r="AI2485" s="3" t="s">
        <v>6482</v>
      </c>
      <c r="AJ2485" s="3" t="s">
        <v>6077</v>
      </c>
    </row>
    <row r="2486" spans="1:36" ht="30">
      <c r="A2486" s="10">
        <v>2589</v>
      </c>
      <c r="B2486" t="str">
        <f>IF(K2486="总计","",INDEX(主数据!A:AD,MATCH(J2486,主数据!A:A,0),9))</f>
        <v>华东大区公司</v>
      </c>
      <c r="C2486" t="str">
        <f>IF(K2486="","",INDEX(主数据!A:AD,MATCH(J2486,主数据!A:A,0),11))</f>
        <v>合肥城区</v>
      </c>
      <c r="D2486" t="str">
        <f t="shared" si="152"/>
        <v>HF42物业服务费标准方式0.95</v>
      </c>
      <c r="E2486" s="13" t="str">
        <f t="shared" si="154"/>
        <v>0.95</v>
      </c>
      <c r="F2486" s="13" t="str">
        <f>IF(E2486="","",IFERROR(IF(IF(K2486="","",INDEX(收费标合同信息维护!A:Q,MATCH(D2486,收费标合同信息维护!J:J,0),10))=D2486,"有","无"),"无"))</f>
        <v>无</v>
      </c>
      <c r="G2486" s="13" t="str">
        <f t="shared" si="153"/>
        <v/>
      </c>
      <c r="H2486" s="13" t="str">
        <f t="shared" si="155"/>
        <v/>
      </c>
      <c r="I2486" s="13" t="str">
        <f>IF(G2486="","",IFERROR(IF(IF(K2486="","",INDEX(收费标合同信息维护!A:Q,MATCH(G2486,收费标合同信息维护!M:M,0),13))=G2486,"有","无"),"无"))</f>
        <v/>
      </c>
      <c r="J2486" s="3" t="s">
        <v>3862</v>
      </c>
      <c r="K2486" s="3" t="s">
        <v>11803</v>
      </c>
      <c r="L2486" s="3" t="s">
        <v>6025</v>
      </c>
      <c r="M2486" s="3" t="s">
        <v>6026</v>
      </c>
      <c r="N2486" s="3" t="s">
        <v>6477</v>
      </c>
      <c r="O2486" s="3" t="s">
        <v>6478</v>
      </c>
      <c r="P2486" s="3" t="s">
        <v>3</v>
      </c>
      <c r="Q2486" s="3" t="s">
        <v>11807</v>
      </c>
      <c r="R2486" s="3" t="s">
        <v>6484</v>
      </c>
      <c r="S2486" s="3" t="s">
        <v>6491</v>
      </c>
      <c r="T2486" s="3" t="s">
        <v>7075</v>
      </c>
      <c r="U2486" s="3" t="s">
        <v>6511</v>
      </c>
      <c r="V2486" s="3" t="s">
        <v>9078</v>
      </c>
      <c r="W2486" s="3" t="s">
        <v>154</v>
      </c>
      <c r="X2486" s="3" t="s">
        <v>154</v>
      </c>
      <c r="Y2486" s="3" t="s">
        <v>154</v>
      </c>
      <c r="Z2486" s="3" t="s">
        <v>154</v>
      </c>
      <c r="AA2486" s="3" t="s">
        <v>154</v>
      </c>
      <c r="AB2486" s="3" t="s">
        <v>154</v>
      </c>
      <c r="AC2486" s="3" t="s">
        <v>154</v>
      </c>
      <c r="AD2486" s="3" t="s">
        <v>6151</v>
      </c>
      <c r="AE2486" s="3" t="s">
        <v>6151</v>
      </c>
      <c r="AF2486" s="3" t="s">
        <v>154</v>
      </c>
      <c r="AG2486" s="3" t="s">
        <v>154</v>
      </c>
      <c r="AH2486" s="3" t="s">
        <v>6478</v>
      </c>
      <c r="AI2486" s="3" t="s">
        <v>6482</v>
      </c>
      <c r="AJ2486" s="3" t="s">
        <v>6039</v>
      </c>
    </row>
    <row r="2487" spans="1:36" ht="30">
      <c r="A2487" s="10">
        <v>2590</v>
      </c>
      <c r="B2487" t="str">
        <f>IF(K2487="总计","",INDEX(主数据!A:AD,MATCH(J2487,主数据!A:A,0),9))</f>
        <v>华东大区公司</v>
      </c>
      <c r="C2487" t="str">
        <f>IF(K2487="","",INDEX(主数据!A:AD,MATCH(J2487,主数据!A:A,0),11))</f>
        <v>合肥城区</v>
      </c>
      <c r="D2487" t="str">
        <f t="shared" si="152"/>
        <v>HF42物业服务费标准方式1.20</v>
      </c>
      <c r="E2487" s="13" t="str">
        <f t="shared" si="154"/>
        <v>1.20</v>
      </c>
      <c r="F2487" s="13" t="str">
        <f>IF(E2487="","",IFERROR(IF(IF(K2487="","",INDEX(收费标合同信息维护!A:Q,MATCH(D2487,收费标合同信息维护!J:J,0),10))=D2487,"有","无"),"无"))</f>
        <v>无</v>
      </c>
      <c r="G2487" s="13" t="str">
        <f t="shared" si="153"/>
        <v/>
      </c>
      <c r="H2487" s="13" t="str">
        <f t="shared" si="155"/>
        <v/>
      </c>
      <c r="I2487" s="13" t="str">
        <f>IF(G2487="","",IFERROR(IF(IF(K2487="","",INDEX(收费标合同信息维护!A:Q,MATCH(G2487,收费标合同信息维护!M:M,0),13))=G2487,"有","无"),"无"))</f>
        <v/>
      </c>
      <c r="J2487" s="3" t="s">
        <v>3862</v>
      </c>
      <c r="K2487" s="3" t="s">
        <v>11803</v>
      </c>
      <c r="L2487" s="3" t="s">
        <v>6025</v>
      </c>
      <c r="M2487" s="3" t="s">
        <v>6026</v>
      </c>
      <c r="N2487" s="3" t="s">
        <v>6477</v>
      </c>
      <c r="O2487" s="3" t="s">
        <v>6478</v>
      </c>
      <c r="P2487" s="3" t="s">
        <v>4</v>
      </c>
      <c r="Q2487" s="3" t="s">
        <v>11808</v>
      </c>
      <c r="R2487" s="3" t="s">
        <v>6484</v>
      </c>
      <c r="S2487" s="3" t="s">
        <v>6491</v>
      </c>
      <c r="T2487" s="3" t="s">
        <v>7075</v>
      </c>
      <c r="U2487" s="3" t="s">
        <v>6511</v>
      </c>
      <c r="V2487" s="3" t="s">
        <v>6614</v>
      </c>
      <c r="W2487" s="3" t="s">
        <v>154</v>
      </c>
      <c r="X2487" s="3" t="s">
        <v>154</v>
      </c>
      <c r="Y2487" s="3" t="s">
        <v>154</v>
      </c>
      <c r="Z2487" s="3" t="s">
        <v>154</v>
      </c>
      <c r="AA2487" s="3" t="s">
        <v>154</v>
      </c>
      <c r="AB2487" s="3" t="s">
        <v>154</v>
      </c>
      <c r="AC2487" s="3" t="s">
        <v>154</v>
      </c>
      <c r="AD2487" s="3" t="s">
        <v>6151</v>
      </c>
      <c r="AE2487" s="3" t="s">
        <v>6151</v>
      </c>
      <c r="AF2487" s="3" t="s">
        <v>6040</v>
      </c>
      <c r="AG2487" s="3" t="s">
        <v>154</v>
      </c>
      <c r="AH2487" s="3" t="s">
        <v>6478</v>
      </c>
      <c r="AI2487" s="3" t="s">
        <v>6482</v>
      </c>
      <c r="AJ2487" s="3" t="s">
        <v>11809</v>
      </c>
    </row>
    <row r="2488" spans="1:36" ht="30">
      <c r="A2488" s="10">
        <v>2591</v>
      </c>
      <c r="B2488" t="str">
        <f>IF(K2488="总计","",INDEX(主数据!A:AD,MATCH(J2488,主数据!A:A,0),9))</f>
        <v>华东大区公司</v>
      </c>
      <c r="C2488" t="str">
        <f>IF(K2488="","",INDEX(主数据!A:AD,MATCH(J2488,主数据!A:A,0),11))</f>
        <v>合肥城区</v>
      </c>
      <c r="D2488" t="str">
        <f t="shared" si="152"/>
        <v>HF42自来水费（简易征收）标准方式2.69</v>
      </c>
      <c r="E2488" s="13" t="str">
        <f t="shared" si="154"/>
        <v>2.69</v>
      </c>
      <c r="F2488" s="13" t="str">
        <f>IF(E2488="","",IFERROR(IF(IF(K2488="","",INDEX(收费标合同信息维护!A:Q,MATCH(D2488,收费标合同信息维护!J:J,0),10))=D2488,"有","无"),"无"))</f>
        <v>无</v>
      </c>
      <c r="G2488" s="13" t="str">
        <f t="shared" si="153"/>
        <v/>
      </c>
      <c r="H2488" s="13" t="str">
        <f t="shared" si="155"/>
        <v/>
      </c>
      <c r="I2488" s="13" t="str">
        <f>IF(G2488="","",IFERROR(IF(IF(K2488="","",INDEX(收费标合同信息维护!A:Q,MATCH(G2488,收费标合同信息维护!M:M,0),13))=G2488,"有","无"),"无"))</f>
        <v/>
      </c>
      <c r="J2488" s="3" t="s">
        <v>3862</v>
      </c>
      <c r="K2488" s="3" t="s">
        <v>11803</v>
      </c>
      <c r="L2488" s="3" t="s">
        <v>6615</v>
      </c>
      <c r="M2488" s="3" t="s">
        <v>6616</v>
      </c>
      <c r="N2488" s="3" t="s">
        <v>6603</v>
      </c>
      <c r="O2488" s="3" t="s">
        <v>6478</v>
      </c>
      <c r="P2488" s="3" t="s">
        <v>11810</v>
      </c>
      <c r="Q2488" s="3" t="s">
        <v>11811</v>
      </c>
      <c r="R2488" s="3" t="s">
        <v>6484</v>
      </c>
      <c r="S2488" s="3" t="s">
        <v>6491</v>
      </c>
      <c r="T2488" s="3" t="s">
        <v>6902</v>
      </c>
      <c r="U2488" s="3" t="s">
        <v>154</v>
      </c>
      <c r="V2488" s="3" t="s">
        <v>11812</v>
      </c>
      <c r="W2488" s="3" t="s">
        <v>154</v>
      </c>
      <c r="X2488" s="3" t="s">
        <v>154</v>
      </c>
      <c r="Y2488" s="3" t="s">
        <v>154</v>
      </c>
      <c r="Z2488" s="3" t="s">
        <v>154</v>
      </c>
      <c r="AA2488" s="3" t="s">
        <v>154</v>
      </c>
      <c r="AB2488" s="3" t="s">
        <v>154</v>
      </c>
      <c r="AC2488" s="3" t="s">
        <v>154</v>
      </c>
      <c r="AD2488" s="3" t="s">
        <v>6151</v>
      </c>
      <c r="AE2488" s="3" t="s">
        <v>6151</v>
      </c>
      <c r="AF2488" s="3" t="s">
        <v>154</v>
      </c>
      <c r="AG2488" s="3" t="s">
        <v>154</v>
      </c>
      <c r="AH2488" s="3" t="s">
        <v>6478</v>
      </c>
      <c r="AI2488" s="3" t="s">
        <v>6482</v>
      </c>
      <c r="AJ2488" s="3" t="s">
        <v>6489</v>
      </c>
    </row>
    <row r="2489" spans="1:36" ht="15">
      <c r="A2489" s="10">
        <v>2592</v>
      </c>
      <c r="B2489" t="str">
        <f>IF(K2489="总计","",INDEX(主数据!A:AD,MATCH(J2489,主数据!A:A,0),9))</f>
        <v>华东大区公司</v>
      </c>
      <c r="C2489" t="str">
        <f>IF(K2489="","",INDEX(主数据!A:AD,MATCH(J2489,主数据!A:A,0),11))</f>
        <v>合肥城区</v>
      </c>
      <c r="D2489" t="str">
        <f t="shared" si="152"/>
        <v>HF42自来水费（简易征收）标准方式2.90</v>
      </c>
      <c r="E2489" s="13" t="str">
        <f t="shared" si="154"/>
        <v>2.90</v>
      </c>
      <c r="F2489" s="13" t="str">
        <f>IF(E2489="","",IFERROR(IF(IF(K2489="","",INDEX(收费标合同信息维护!A:Q,MATCH(D2489,收费标合同信息维护!J:J,0),10))=D2489,"有","无"),"无"))</f>
        <v>无</v>
      </c>
      <c r="G2489" s="13" t="str">
        <f t="shared" si="153"/>
        <v/>
      </c>
      <c r="H2489" s="13" t="str">
        <f t="shared" si="155"/>
        <v/>
      </c>
      <c r="I2489" s="13" t="str">
        <f>IF(G2489="","",IFERROR(IF(IF(K2489="","",INDEX(收费标合同信息维护!A:Q,MATCH(G2489,收费标合同信息维护!M:M,0),13))=G2489,"有","无"),"无"))</f>
        <v/>
      </c>
      <c r="J2489" s="3" t="s">
        <v>3862</v>
      </c>
      <c r="K2489" s="3" t="s">
        <v>11803</v>
      </c>
      <c r="L2489" s="3" t="s">
        <v>6615</v>
      </c>
      <c r="M2489" s="3" t="s">
        <v>6616</v>
      </c>
      <c r="N2489" s="3" t="s">
        <v>6603</v>
      </c>
      <c r="O2489" s="3" t="s">
        <v>6478</v>
      </c>
      <c r="P2489" s="3" t="s">
        <v>11813</v>
      </c>
      <c r="Q2489" s="3" t="s">
        <v>11814</v>
      </c>
      <c r="R2489" s="3" t="s">
        <v>6484</v>
      </c>
      <c r="S2489" s="3" t="s">
        <v>6491</v>
      </c>
      <c r="T2489" s="3" t="s">
        <v>6902</v>
      </c>
      <c r="U2489" s="3" t="s">
        <v>154</v>
      </c>
      <c r="V2489" s="3" t="s">
        <v>8666</v>
      </c>
      <c r="W2489" s="3" t="s">
        <v>154</v>
      </c>
      <c r="X2489" s="3" t="s">
        <v>154</v>
      </c>
      <c r="Y2489" s="3" t="s">
        <v>154</v>
      </c>
      <c r="Z2489" s="3" t="s">
        <v>154</v>
      </c>
      <c r="AA2489" s="3" t="s">
        <v>154</v>
      </c>
      <c r="AB2489" s="3" t="s">
        <v>154</v>
      </c>
      <c r="AC2489" s="3" t="s">
        <v>154</v>
      </c>
      <c r="AD2489" s="3" t="s">
        <v>6151</v>
      </c>
      <c r="AE2489" s="3" t="s">
        <v>6151</v>
      </c>
      <c r="AF2489" s="3" t="s">
        <v>154</v>
      </c>
      <c r="AG2489" s="3" t="s">
        <v>154</v>
      </c>
      <c r="AH2489" s="3" t="s">
        <v>6478</v>
      </c>
      <c r="AI2489" s="3" t="s">
        <v>6482</v>
      </c>
      <c r="AJ2489" s="3" t="s">
        <v>6489</v>
      </c>
    </row>
    <row r="2490" spans="1:36" ht="30">
      <c r="A2490" s="10">
        <v>2593</v>
      </c>
      <c r="B2490" t="str">
        <f>IF(K2490="总计","",INDEX(主数据!A:AD,MATCH(J2490,主数据!A:A,0),9))</f>
        <v>环渤海大区公司</v>
      </c>
      <c r="C2490" t="str">
        <f>IF(K2490="","",INDEX(主数据!A:AD,MATCH(J2490,主数据!A:A,0),11))</f>
        <v>东北城区</v>
      </c>
      <c r="D2490" t="str">
        <f t="shared" si="152"/>
        <v>JN33物业服务费标准方式1.20</v>
      </c>
      <c r="E2490" s="13" t="str">
        <f t="shared" si="154"/>
        <v>1.20</v>
      </c>
      <c r="F2490" s="13" t="str">
        <f>IF(E2490="","",IFERROR(IF(IF(K2490="","",INDEX(收费标合同信息维护!A:Q,MATCH(D2490,收费标合同信息维护!J:J,0),10))=D2490,"有","无"),"无"))</f>
        <v>无</v>
      </c>
      <c r="G2490" s="13" t="str">
        <f t="shared" si="153"/>
        <v/>
      </c>
      <c r="H2490" s="13" t="str">
        <f t="shared" si="155"/>
        <v/>
      </c>
      <c r="I2490" s="13" t="str">
        <f>IF(G2490="","",IFERROR(IF(IF(K2490="","",INDEX(收费标合同信息维护!A:Q,MATCH(G2490,收费标合同信息维护!M:M,0),13))=G2490,"有","无"),"无"))</f>
        <v/>
      </c>
      <c r="J2490" s="3" t="s">
        <v>3653</v>
      </c>
      <c r="K2490" s="3" t="s">
        <v>11815</v>
      </c>
      <c r="L2490" s="3" t="s">
        <v>6025</v>
      </c>
      <c r="M2490" s="3" t="s">
        <v>6026</v>
      </c>
      <c r="N2490" s="3" t="s">
        <v>6477</v>
      </c>
      <c r="O2490" s="3" t="s">
        <v>6478</v>
      </c>
      <c r="P2490" s="3" t="s">
        <v>6794</v>
      </c>
      <c r="Q2490" s="3" t="s">
        <v>11816</v>
      </c>
      <c r="R2490" s="3" t="s">
        <v>6484</v>
      </c>
      <c r="S2490" s="3" t="s">
        <v>6491</v>
      </c>
      <c r="T2490" s="3" t="s">
        <v>6690</v>
      </c>
      <c r="U2490" s="3" t="s">
        <v>154</v>
      </c>
      <c r="V2490" s="3" t="s">
        <v>6614</v>
      </c>
      <c r="W2490" s="3" t="s">
        <v>154</v>
      </c>
      <c r="X2490" s="3" t="s">
        <v>154</v>
      </c>
      <c r="Y2490" s="3" t="s">
        <v>154</v>
      </c>
      <c r="Z2490" s="3" t="s">
        <v>154</v>
      </c>
      <c r="AA2490" s="3" t="s">
        <v>154</v>
      </c>
      <c r="AB2490" s="3" t="s">
        <v>154</v>
      </c>
      <c r="AC2490" s="3" t="s">
        <v>154</v>
      </c>
      <c r="AD2490" s="3" t="s">
        <v>6151</v>
      </c>
      <c r="AE2490" s="3" t="s">
        <v>6151</v>
      </c>
      <c r="AF2490" s="3" t="s">
        <v>154</v>
      </c>
      <c r="AG2490" s="3" t="s">
        <v>154</v>
      </c>
      <c r="AH2490" s="3" t="s">
        <v>6478</v>
      </c>
      <c r="AI2490" s="3" t="s">
        <v>6482</v>
      </c>
      <c r="AJ2490" s="3" t="s">
        <v>11817</v>
      </c>
    </row>
    <row r="2491" spans="1:36" ht="30">
      <c r="A2491" s="10">
        <v>2594</v>
      </c>
      <c r="B2491" t="str">
        <f>IF(K2491="总计","",INDEX(主数据!A:AD,MATCH(J2491,主数据!A:A,0),9))</f>
        <v>环渤海大区公司</v>
      </c>
      <c r="C2491" t="str">
        <f>IF(K2491="","",INDEX(主数据!A:AD,MATCH(J2491,主数据!A:A,0),11))</f>
        <v>东北城区</v>
      </c>
      <c r="D2491" t="str">
        <f t="shared" si="152"/>
        <v>JN33物业服务费标准方式1.50</v>
      </c>
      <c r="E2491" s="13" t="str">
        <f t="shared" si="154"/>
        <v>1.50</v>
      </c>
      <c r="F2491" s="13" t="str">
        <f>IF(E2491="","",IFERROR(IF(IF(K2491="","",INDEX(收费标合同信息维护!A:Q,MATCH(D2491,收费标合同信息维护!J:J,0),10))=D2491,"有","无"),"无"))</f>
        <v>无</v>
      </c>
      <c r="G2491" s="13" t="str">
        <f t="shared" si="153"/>
        <v/>
      </c>
      <c r="H2491" s="13" t="str">
        <f t="shared" si="155"/>
        <v/>
      </c>
      <c r="I2491" s="13" t="str">
        <f>IF(G2491="","",IFERROR(IF(IF(K2491="","",INDEX(收费标合同信息维护!A:Q,MATCH(G2491,收费标合同信息维护!M:M,0),13))=G2491,"有","无"),"无"))</f>
        <v/>
      </c>
      <c r="J2491" s="3" t="s">
        <v>3653</v>
      </c>
      <c r="K2491" s="3" t="s">
        <v>11815</v>
      </c>
      <c r="L2491" s="3" t="s">
        <v>6025</v>
      </c>
      <c r="M2491" s="3" t="s">
        <v>6026</v>
      </c>
      <c r="N2491" s="3" t="s">
        <v>6477</v>
      </c>
      <c r="O2491" s="3" t="s">
        <v>6478</v>
      </c>
      <c r="P2491" s="3" t="s">
        <v>7406</v>
      </c>
      <c r="Q2491" s="3" t="s">
        <v>11818</v>
      </c>
      <c r="R2491" s="3" t="s">
        <v>6484</v>
      </c>
      <c r="S2491" s="3" t="s">
        <v>6491</v>
      </c>
      <c r="T2491" s="3" t="s">
        <v>6690</v>
      </c>
      <c r="U2491" s="3" t="s">
        <v>154</v>
      </c>
      <c r="V2491" s="3" t="s">
        <v>6608</v>
      </c>
      <c r="W2491" s="3" t="s">
        <v>154</v>
      </c>
      <c r="X2491" s="3" t="s">
        <v>154</v>
      </c>
      <c r="Y2491" s="3" t="s">
        <v>154</v>
      </c>
      <c r="Z2491" s="3" t="s">
        <v>154</v>
      </c>
      <c r="AA2491" s="3" t="s">
        <v>154</v>
      </c>
      <c r="AB2491" s="3" t="s">
        <v>154</v>
      </c>
      <c r="AC2491" s="3" t="s">
        <v>154</v>
      </c>
      <c r="AD2491" s="3" t="s">
        <v>6151</v>
      </c>
      <c r="AE2491" s="3" t="s">
        <v>6151</v>
      </c>
      <c r="AF2491" s="3" t="s">
        <v>154</v>
      </c>
      <c r="AG2491" s="3" t="s">
        <v>154</v>
      </c>
      <c r="AH2491" s="3" t="s">
        <v>6478</v>
      </c>
      <c r="AI2491" s="3" t="s">
        <v>6482</v>
      </c>
      <c r="AJ2491" s="3" t="s">
        <v>11819</v>
      </c>
    </row>
    <row r="2492" spans="1:36" ht="30">
      <c r="A2492" s="10">
        <v>2595</v>
      </c>
      <c r="B2492" t="str">
        <f>IF(K2492="总计","",INDEX(主数据!A:AD,MATCH(J2492,主数据!A:A,0),9))</f>
        <v>环渤海大区公司</v>
      </c>
      <c r="C2492" t="str">
        <f>IF(K2492="","",INDEX(主数据!A:AD,MATCH(J2492,主数据!A:A,0),11))</f>
        <v>东北城区</v>
      </c>
      <c r="D2492" t="str">
        <f t="shared" si="152"/>
        <v>JN33物业服务费标准方式2.00</v>
      </c>
      <c r="E2492" s="13" t="str">
        <f t="shared" si="154"/>
        <v>2.00</v>
      </c>
      <c r="F2492" s="13" t="str">
        <f>IF(E2492="","",IFERROR(IF(IF(K2492="","",INDEX(收费标合同信息维护!A:Q,MATCH(D2492,收费标合同信息维护!J:J,0),10))=D2492,"有","无"),"无"))</f>
        <v>无</v>
      </c>
      <c r="G2492" s="13" t="str">
        <f t="shared" si="153"/>
        <v/>
      </c>
      <c r="H2492" s="13" t="str">
        <f t="shared" si="155"/>
        <v/>
      </c>
      <c r="I2492" s="13" t="str">
        <f>IF(G2492="","",IFERROR(IF(IF(K2492="","",INDEX(收费标合同信息维护!A:Q,MATCH(G2492,收费标合同信息维护!M:M,0),13))=G2492,"有","无"),"无"))</f>
        <v/>
      </c>
      <c r="J2492" s="3" t="s">
        <v>3653</v>
      </c>
      <c r="K2492" s="3" t="s">
        <v>11815</v>
      </c>
      <c r="L2492" s="3" t="s">
        <v>6025</v>
      </c>
      <c r="M2492" s="3" t="s">
        <v>6026</v>
      </c>
      <c r="N2492" s="3" t="s">
        <v>6477</v>
      </c>
      <c r="O2492" s="3" t="s">
        <v>6478</v>
      </c>
      <c r="P2492" s="3" t="s">
        <v>6796</v>
      </c>
      <c r="Q2492" s="3" t="s">
        <v>11820</v>
      </c>
      <c r="R2492" s="3" t="s">
        <v>6484</v>
      </c>
      <c r="S2492" s="3" t="s">
        <v>6491</v>
      </c>
      <c r="T2492" s="3" t="s">
        <v>6690</v>
      </c>
      <c r="U2492" s="3" t="s">
        <v>154</v>
      </c>
      <c r="V2492" s="3" t="s">
        <v>6686</v>
      </c>
      <c r="W2492" s="3" t="s">
        <v>154</v>
      </c>
      <c r="X2492" s="3" t="s">
        <v>154</v>
      </c>
      <c r="Y2492" s="3" t="s">
        <v>154</v>
      </c>
      <c r="Z2492" s="3" t="s">
        <v>154</v>
      </c>
      <c r="AA2492" s="3" t="s">
        <v>154</v>
      </c>
      <c r="AB2492" s="3" t="s">
        <v>154</v>
      </c>
      <c r="AC2492" s="3" t="s">
        <v>154</v>
      </c>
      <c r="AD2492" s="3" t="s">
        <v>6151</v>
      </c>
      <c r="AE2492" s="3" t="s">
        <v>6151</v>
      </c>
      <c r="AF2492" s="3" t="s">
        <v>154</v>
      </c>
      <c r="AG2492" s="3" t="s">
        <v>154</v>
      </c>
      <c r="AH2492" s="3" t="s">
        <v>6478</v>
      </c>
      <c r="AI2492" s="3" t="s">
        <v>6482</v>
      </c>
      <c r="AJ2492" s="3" t="s">
        <v>6038</v>
      </c>
    </row>
    <row r="2493" spans="1:36" ht="30">
      <c r="A2493" s="10">
        <v>2596</v>
      </c>
      <c r="B2493" t="str">
        <f>IF(K2493="总计","",INDEX(主数据!A:AD,MATCH(J2493,主数据!A:A,0),9))</f>
        <v>环渤海大区公司</v>
      </c>
      <c r="C2493" t="str">
        <f>IF(K2493="","",INDEX(主数据!A:AD,MATCH(J2493,主数据!A:A,0),11))</f>
        <v>东北城区</v>
      </c>
      <c r="D2493" t="str">
        <f t="shared" si="152"/>
        <v>JN33物业服务费标准方式1.00</v>
      </c>
      <c r="E2493" s="13" t="str">
        <f t="shared" si="154"/>
        <v>1.00</v>
      </c>
      <c r="F2493" s="13" t="str">
        <f>IF(E2493="","",IFERROR(IF(IF(K2493="","",INDEX(收费标合同信息维护!A:Q,MATCH(D2493,收费标合同信息维护!J:J,0),10))=D2493,"有","无"),"无"))</f>
        <v>无</v>
      </c>
      <c r="G2493" s="13" t="str">
        <f t="shared" si="153"/>
        <v/>
      </c>
      <c r="H2493" s="13" t="str">
        <f t="shared" si="155"/>
        <v/>
      </c>
      <c r="I2493" s="13" t="str">
        <f>IF(G2493="","",IFERROR(IF(IF(K2493="","",INDEX(收费标合同信息维护!A:Q,MATCH(G2493,收费标合同信息维护!M:M,0),13))=G2493,"有","无"),"无"))</f>
        <v/>
      </c>
      <c r="J2493" s="3" t="s">
        <v>3653</v>
      </c>
      <c r="K2493" s="3" t="s">
        <v>11815</v>
      </c>
      <c r="L2493" s="3" t="s">
        <v>6025</v>
      </c>
      <c r="M2493" s="3" t="s">
        <v>6026</v>
      </c>
      <c r="N2493" s="3" t="s">
        <v>6477</v>
      </c>
      <c r="O2493" s="3" t="s">
        <v>6478</v>
      </c>
      <c r="P2493" s="3" t="s">
        <v>9319</v>
      </c>
      <c r="Q2493" s="3" t="s">
        <v>11821</v>
      </c>
      <c r="R2493" s="3" t="s">
        <v>6484</v>
      </c>
      <c r="S2493" s="3" t="s">
        <v>6491</v>
      </c>
      <c r="T2493" s="3" t="s">
        <v>6690</v>
      </c>
      <c r="U2493" s="3" t="s">
        <v>154</v>
      </c>
      <c r="V2493" s="3" t="s">
        <v>6737</v>
      </c>
      <c r="W2493" s="3" t="s">
        <v>154</v>
      </c>
      <c r="X2493" s="3" t="s">
        <v>154</v>
      </c>
      <c r="Y2493" s="3" t="s">
        <v>154</v>
      </c>
      <c r="Z2493" s="3" t="s">
        <v>154</v>
      </c>
      <c r="AA2493" s="3" t="s">
        <v>154</v>
      </c>
      <c r="AB2493" s="3" t="s">
        <v>154</v>
      </c>
      <c r="AC2493" s="3" t="s">
        <v>154</v>
      </c>
      <c r="AD2493" s="3" t="s">
        <v>6151</v>
      </c>
      <c r="AE2493" s="3" t="s">
        <v>6151</v>
      </c>
      <c r="AF2493" s="3" t="s">
        <v>154</v>
      </c>
      <c r="AG2493" s="3" t="s">
        <v>154</v>
      </c>
      <c r="AH2493" s="3" t="s">
        <v>6478</v>
      </c>
      <c r="AI2493" s="3" t="s">
        <v>6482</v>
      </c>
      <c r="AJ2493" s="3" t="s">
        <v>6055</v>
      </c>
    </row>
    <row r="2494" spans="1:36" ht="30">
      <c r="A2494" s="10">
        <v>2597</v>
      </c>
      <c r="B2494" t="str">
        <f>IF(K2494="总计","",INDEX(主数据!A:AD,MATCH(J2494,主数据!A:A,0),9))</f>
        <v>环渤海大区公司</v>
      </c>
      <c r="C2494" t="str">
        <f>IF(K2494="","",INDEX(主数据!A:AD,MATCH(J2494,主数据!A:A,0),11))</f>
        <v>东北城区</v>
      </c>
      <c r="D2494" t="str">
        <f t="shared" si="152"/>
        <v>JN33物业服务费标准方式1.50</v>
      </c>
      <c r="E2494" s="13" t="str">
        <f t="shared" si="154"/>
        <v>1.50</v>
      </c>
      <c r="F2494" s="13" t="str">
        <f>IF(E2494="","",IFERROR(IF(IF(K2494="","",INDEX(收费标合同信息维护!A:Q,MATCH(D2494,收费标合同信息维护!J:J,0),10))=D2494,"有","无"),"无"))</f>
        <v>无</v>
      </c>
      <c r="G2494" s="13" t="str">
        <f t="shared" si="153"/>
        <v/>
      </c>
      <c r="H2494" s="13" t="str">
        <f t="shared" si="155"/>
        <v/>
      </c>
      <c r="I2494" s="13" t="str">
        <f>IF(G2494="","",IFERROR(IF(IF(K2494="","",INDEX(收费标合同信息维护!A:Q,MATCH(G2494,收费标合同信息维护!M:M,0),13))=G2494,"有","无"),"无"))</f>
        <v/>
      </c>
      <c r="J2494" s="3" t="s">
        <v>3653</v>
      </c>
      <c r="K2494" s="3" t="s">
        <v>11815</v>
      </c>
      <c r="L2494" s="3" t="s">
        <v>6025</v>
      </c>
      <c r="M2494" s="3" t="s">
        <v>6026</v>
      </c>
      <c r="N2494" s="3" t="s">
        <v>6477</v>
      </c>
      <c r="O2494" s="3" t="s">
        <v>6478</v>
      </c>
      <c r="P2494" s="3" t="s">
        <v>9322</v>
      </c>
      <c r="Q2494" s="3" t="s">
        <v>11822</v>
      </c>
      <c r="R2494" s="3" t="s">
        <v>6484</v>
      </c>
      <c r="S2494" s="3" t="s">
        <v>6491</v>
      </c>
      <c r="T2494" s="3" t="s">
        <v>6690</v>
      </c>
      <c r="U2494" s="3" t="s">
        <v>154</v>
      </c>
      <c r="V2494" s="3" t="s">
        <v>6608</v>
      </c>
      <c r="W2494" s="3" t="s">
        <v>154</v>
      </c>
      <c r="X2494" s="3" t="s">
        <v>154</v>
      </c>
      <c r="Y2494" s="3" t="s">
        <v>154</v>
      </c>
      <c r="Z2494" s="3" t="s">
        <v>154</v>
      </c>
      <c r="AA2494" s="3" t="s">
        <v>154</v>
      </c>
      <c r="AB2494" s="3" t="s">
        <v>154</v>
      </c>
      <c r="AC2494" s="3" t="s">
        <v>154</v>
      </c>
      <c r="AD2494" s="3" t="s">
        <v>6151</v>
      </c>
      <c r="AE2494" s="3" t="s">
        <v>6151</v>
      </c>
      <c r="AF2494" s="3" t="s">
        <v>154</v>
      </c>
      <c r="AG2494" s="3" t="s">
        <v>154</v>
      </c>
      <c r="AH2494" s="3" t="s">
        <v>6478</v>
      </c>
      <c r="AI2494" s="3" t="s">
        <v>6482</v>
      </c>
      <c r="AJ2494" s="3" t="s">
        <v>6038</v>
      </c>
    </row>
    <row r="2495" spans="1:36" ht="30">
      <c r="A2495" s="10">
        <v>2598</v>
      </c>
      <c r="B2495" t="str">
        <f>IF(K2495="总计","",INDEX(主数据!A:AD,MATCH(J2495,主数据!A:A,0),9))</f>
        <v>环渤海大区公司</v>
      </c>
      <c r="C2495" t="str">
        <f>IF(K2495="","",INDEX(主数据!A:AD,MATCH(J2495,主数据!A:A,0),11))</f>
        <v>东北城区</v>
      </c>
      <c r="D2495" t="str">
        <f t="shared" si="152"/>
        <v>JN33物业服务费标准方式1.50</v>
      </c>
      <c r="E2495" s="13" t="str">
        <f t="shared" si="154"/>
        <v>1.50</v>
      </c>
      <c r="F2495" s="13" t="str">
        <f>IF(E2495="","",IFERROR(IF(IF(K2495="","",INDEX(收费标合同信息维护!A:Q,MATCH(D2495,收费标合同信息维护!J:J,0),10))=D2495,"有","无"),"无"))</f>
        <v>无</v>
      </c>
      <c r="G2495" s="13" t="str">
        <f t="shared" si="153"/>
        <v/>
      </c>
      <c r="H2495" s="13" t="str">
        <f t="shared" si="155"/>
        <v/>
      </c>
      <c r="I2495" s="13" t="str">
        <f>IF(G2495="","",IFERROR(IF(IF(K2495="","",INDEX(收费标合同信息维护!A:Q,MATCH(G2495,收费标合同信息维护!M:M,0),13))=G2495,"有","无"),"无"))</f>
        <v/>
      </c>
      <c r="J2495" s="3" t="s">
        <v>3653</v>
      </c>
      <c r="K2495" s="3" t="s">
        <v>11815</v>
      </c>
      <c r="L2495" s="3" t="s">
        <v>6025</v>
      </c>
      <c r="M2495" s="3" t="s">
        <v>6026</v>
      </c>
      <c r="N2495" s="3" t="s">
        <v>6477</v>
      </c>
      <c r="O2495" s="3" t="s">
        <v>6478</v>
      </c>
      <c r="P2495" s="3" t="s">
        <v>11823</v>
      </c>
      <c r="Q2495" s="3" t="s">
        <v>11824</v>
      </c>
      <c r="R2495" s="3" t="s">
        <v>6484</v>
      </c>
      <c r="S2495" s="3" t="s">
        <v>6491</v>
      </c>
      <c r="T2495" s="3" t="s">
        <v>9210</v>
      </c>
      <c r="U2495" s="3" t="s">
        <v>6511</v>
      </c>
      <c r="V2495" s="3" t="s">
        <v>6608</v>
      </c>
      <c r="W2495" s="3" t="s">
        <v>154</v>
      </c>
      <c r="X2495" s="3" t="s">
        <v>154</v>
      </c>
      <c r="Y2495" s="3" t="s">
        <v>154</v>
      </c>
      <c r="Z2495" s="3" t="s">
        <v>154</v>
      </c>
      <c r="AA2495" s="3" t="s">
        <v>154</v>
      </c>
      <c r="AB2495" s="3" t="s">
        <v>154</v>
      </c>
      <c r="AC2495" s="3" t="s">
        <v>154</v>
      </c>
      <c r="AD2495" s="3" t="s">
        <v>6151</v>
      </c>
      <c r="AE2495" s="3" t="s">
        <v>6151</v>
      </c>
      <c r="AF2495" s="3" t="s">
        <v>6040</v>
      </c>
      <c r="AG2495" s="3" t="s">
        <v>154</v>
      </c>
      <c r="AH2495" s="3" t="s">
        <v>6478</v>
      </c>
      <c r="AI2495" s="3" t="s">
        <v>6482</v>
      </c>
      <c r="AJ2495" s="3" t="s">
        <v>6033</v>
      </c>
    </row>
    <row r="2496" spans="1:36" ht="30">
      <c r="A2496" s="10">
        <v>2599</v>
      </c>
      <c r="B2496" t="str">
        <f>IF(K2496="总计","",INDEX(主数据!A:AD,MATCH(J2496,主数据!A:A,0),9))</f>
        <v>环渤海大区公司</v>
      </c>
      <c r="C2496" t="str">
        <f>IF(K2496="","",INDEX(主数据!A:AD,MATCH(J2496,主数据!A:A,0),11))</f>
        <v>东北城区</v>
      </c>
      <c r="D2496" t="str">
        <f t="shared" si="152"/>
        <v>JN33公共电费定额</v>
      </c>
      <c r="E2496" s="13" t="str">
        <f t="shared" si="154"/>
        <v/>
      </c>
      <c r="F2496" s="13" t="str">
        <f>IF(E2496="","",IFERROR(IF(IF(K2496="","",INDEX(收费标合同信息维护!A:Q,MATCH(D2496,收费标合同信息维护!J:J,0),10))=D2496,"有","无"),"无"))</f>
        <v/>
      </c>
      <c r="G2496" s="13" t="str">
        <f t="shared" si="153"/>
        <v>JN33公共电费定额5.00</v>
      </c>
      <c r="H2496" s="13" t="str">
        <f t="shared" si="155"/>
        <v>5.00</v>
      </c>
      <c r="I2496" s="13" t="str">
        <f>IF(G2496="","",IFERROR(IF(IF(K2496="","",INDEX(收费标合同信息维护!A:Q,MATCH(G2496,收费标合同信息维护!M:M,0),13))=G2496,"有","无"),"无"))</f>
        <v>无</v>
      </c>
      <c r="J2496" s="3" t="s">
        <v>3653</v>
      </c>
      <c r="K2496" s="3" t="s">
        <v>11815</v>
      </c>
      <c r="L2496" s="3" t="s">
        <v>6826</v>
      </c>
      <c r="M2496" s="3" t="s">
        <v>7076</v>
      </c>
      <c r="N2496" s="3" t="s">
        <v>6477</v>
      </c>
      <c r="O2496" s="3" t="s">
        <v>6478</v>
      </c>
      <c r="P2496" s="3" t="s">
        <v>10902</v>
      </c>
      <c r="Q2496" s="3" t="s">
        <v>11825</v>
      </c>
      <c r="R2496" s="3" t="s">
        <v>6490</v>
      </c>
      <c r="S2496" s="3" t="s">
        <v>6491</v>
      </c>
      <c r="T2496" s="3" t="s">
        <v>11826</v>
      </c>
      <c r="U2496" s="3" t="s">
        <v>154</v>
      </c>
      <c r="V2496" s="3" t="s">
        <v>154</v>
      </c>
      <c r="W2496" s="3" t="s">
        <v>6744</v>
      </c>
      <c r="X2496" s="3" t="s">
        <v>154</v>
      </c>
      <c r="Y2496" s="3" t="s">
        <v>154</v>
      </c>
      <c r="Z2496" s="3" t="s">
        <v>154</v>
      </c>
      <c r="AA2496" s="3" t="s">
        <v>154</v>
      </c>
      <c r="AB2496" s="3" t="s">
        <v>154</v>
      </c>
      <c r="AC2496" s="3" t="s">
        <v>154</v>
      </c>
      <c r="AD2496" s="3" t="s">
        <v>6151</v>
      </c>
      <c r="AE2496" s="3" t="s">
        <v>6151</v>
      </c>
      <c r="AF2496" s="3" t="s">
        <v>154</v>
      </c>
      <c r="AG2496" s="3" t="s">
        <v>154</v>
      </c>
      <c r="AH2496" s="3" t="s">
        <v>6478</v>
      </c>
      <c r="AI2496" s="3" t="s">
        <v>6482</v>
      </c>
      <c r="AJ2496" s="3" t="s">
        <v>11827</v>
      </c>
    </row>
    <row r="2497" spans="1:36" ht="30">
      <c r="A2497" s="10">
        <v>2600</v>
      </c>
      <c r="B2497" t="str">
        <f>IF(K2497="总计","",INDEX(主数据!A:AD,MATCH(J2497,主数据!A:A,0),9))</f>
        <v>华东大区公司</v>
      </c>
      <c r="C2497" t="str">
        <f>IF(K2497="","",INDEX(主数据!A:AD,MATCH(J2497,主数据!A:A,0),11))</f>
        <v>山东城区</v>
      </c>
      <c r="D2497" t="str">
        <f t="shared" si="152"/>
        <v>JN34物业服务费定额</v>
      </c>
      <c r="E2497" s="13" t="str">
        <f t="shared" si="154"/>
        <v/>
      </c>
      <c r="F2497" s="13" t="str">
        <f>IF(E2497="","",IFERROR(IF(IF(K2497="","",INDEX(收费标合同信息维护!A:Q,MATCH(D2497,收费标合同信息维护!J:J,0),10))=D2497,"有","无"),"无"))</f>
        <v/>
      </c>
      <c r="G2497" s="13" t="str">
        <f t="shared" si="153"/>
        <v>JN34物业服务费定额16693.86</v>
      </c>
      <c r="H2497" s="13" t="str">
        <f t="shared" si="155"/>
        <v>16693.86</v>
      </c>
      <c r="I2497" s="13" t="str">
        <f>IF(G2497="","",IFERROR(IF(IF(K2497="","",INDEX(收费标合同信息维护!A:Q,MATCH(G2497,收费标合同信息维护!M:M,0),13))=G2497,"有","无"),"无"))</f>
        <v>无</v>
      </c>
      <c r="J2497" s="3" t="s">
        <v>3745</v>
      </c>
      <c r="K2497" s="3" t="s">
        <v>11828</v>
      </c>
      <c r="L2497" s="3" t="s">
        <v>6025</v>
      </c>
      <c r="M2497" s="3" t="s">
        <v>6026</v>
      </c>
      <c r="N2497" s="3" t="s">
        <v>6477</v>
      </c>
      <c r="O2497" s="3" t="s">
        <v>6478</v>
      </c>
      <c r="P2497" s="3" t="s">
        <v>11829</v>
      </c>
      <c r="Q2497" s="3" t="s">
        <v>6026</v>
      </c>
      <c r="R2497" s="3" t="s">
        <v>6490</v>
      </c>
      <c r="S2497" s="3" t="s">
        <v>6491</v>
      </c>
      <c r="T2497" s="3" t="s">
        <v>7029</v>
      </c>
      <c r="U2497" s="3" t="s">
        <v>154</v>
      </c>
      <c r="V2497" s="3" t="s">
        <v>154</v>
      </c>
      <c r="W2497" s="3" t="s">
        <v>11830</v>
      </c>
      <c r="X2497" s="3" t="s">
        <v>154</v>
      </c>
      <c r="Y2497" s="3" t="s">
        <v>154</v>
      </c>
      <c r="Z2497" s="3" t="s">
        <v>154</v>
      </c>
      <c r="AA2497" s="3" t="s">
        <v>154</v>
      </c>
      <c r="AB2497" s="3" t="s">
        <v>154</v>
      </c>
      <c r="AC2497" s="3" t="s">
        <v>154</v>
      </c>
      <c r="AD2497" s="3" t="s">
        <v>6151</v>
      </c>
      <c r="AE2497" s="3" t="s">
        <v>6151</v>
      </c>
      <c r="AF2497" s="3" t="s">
        <v>154</v>
      </c>
      <c r="AG2497" s="3" t="s">
        <v>154</v>
      </c>
      <c r="AH2497" s="3" t="s">
        <v>6478</v>
      </c>
      <c r="AI2497" s="3" t="s">
        <v>6482</v>
      </c>
      <c r="AJ2497" s="3" t="s">
        <v>6489</v>
      </c>
    </row>
    <row r="2498" spans="1:36" ht="30">
      <c r="A2498" s="10">
        <v>2601</v>
      </c>
      <c r="B2498" t="str">
        <f>IF(K2498="总计","",INDEX(主数据!A:AD,MATCH(J2498,主数据!A:A,0),9))</f>
        <v>华东大区公司</v>
      </c>
      <c r="C2498" t="str">
        <f>IF(K2498="","",INDEX(主数据!A:AD,MATCH(J2498,主数据!A:A,0),11))</f>
        <v>山东城区</v>
      </c>
      <c r="D2498" t="str">
        <f t="shared" ref="D2498:D2561" si="156">J2498&amp;M2498&amp;R2498&amp;E2498</f>
        <v>JN34物业服务费直接录入</v>
      </c>
      <c r="E2498" s="13" t="str">
        <f t="shared" si="154"/>
        <v/>
      </c>
      <c r="F2498" s="13" t="str">
        <f>IF(E2498="","",IFERROR(IF(IF(K2498="","",INDEX(收费标合同信息维护!A:Q,MATCH(D2498,收费标合同信息维护!J:J,0),10))=D2498,"有","无"),"无"))</f>
        <v/>
      </c>
      <c r="G2498" s="13" t="str">
        <f t="shared" ref="G2498:G2561" si="157">IF(W2498="","",J2498&amp;M2498&amp;R2498&amp;H2498)</f>
        <v/>
      </c>
      <c r="H2498" s="13" t="str">
        <f t="shared" si="155"/>
        <v/>
      </c>
      <c r="I2498" s="13" t="str">
        <f>IF(G2498="","",IFERROR(IF(IF(K2498="","",INDEX(收费标合同信息维护!A:Q,MATCH(G2498,收费标合同信息维护!M:M,0),13))=G2498,"有","无"),"无"))</f>
        <v/>
      </c>
      <c r="J2498" s="3" t="s">
        <v>3745</v>
      </c>
      <c r="K2498" s="3" t="s">
        <v>11828</v>
      </c>
      <c r="L2498" s="3" t="s">
        <v>6025</v>
      </c>
      <c r="M2498" s="3" t="s">
        <v>6026</v>
      </c>
      <c r="N2498" s="3" t="s">
        <v>6477</v>
      </c>
      <c r="O2498" s="3" t="s">
        <v>6478</v>
      </c>
      <c r="P2498" s="3" t="s">
        <v>11831</v>
      </c>
      <c r="Q2498" s="3" t="s">
        <v>11736</v>
      </c>
      <c r="R2498" s="3" t="s">
        <v>6479</v>
      </c>
      <c r="S2498" s="3" t="s">
        <v>6480</v>
      </c>
      <c r="T2498" s="3" t="s">
        <v>11832</v>
      </c>
      <c r="U2498" s="3" t="s">
        <v>154</v>
      </c>
      <c r="V2498" s="3" t="s">
        <v>154</v>
      </c>
      <c r="W2498" s="3" t="s">
        <v>154</v>
      </c>
      <c r="X2498" s="3" t="s">
        <v>154</v>
      </c>
      <c r="Y2498" s="3" t="s">
        <v>154</v>
      </c>
      <c r="Z2498" s="3" t="s">
        <v>154</v>
      </c>
      <c r="AA2498" s="3" t="s">
        <v>154</v>
      </c>
      <c r="AB2498" s="3" t="s">
        <v>154</v>
      </c>
      <c r="AC2498" s="3" t="s">
        <v>154</v>
      </c>
      <c r="AD2498" s="3" t="s">
        <v>6151</v>
      </c>
      <c r="AE2498" s="3" t="s">
        <v>6151</v>
      </c>
      <c r="AF2498" s="3" t="s">
        <v>154</v>
      </c>
      <c r="AG2498" s="3" t="s">
        <v>154</v>
      </c>
      <c r="AH2498" s="3" t="s">
        <v>6478</v>
      </c>
      <c r="AI2498" s="3" t="s">
        <v>6482</v>
      </c>
      <c r="AJ2498" s="3" t="s">
        <v>6489</v>
      </c>
    </row>
    <row r="2499" spans="1:36" ht="30">
      <c r="A2499" s="10">
        <v>2602</v>
      </c>
      <c r="B2499" t="str">
        <f>IF(K2499="总计","",INDEX(主数据!A:AD,MATCH(J2499,主数据!A:A,0),9))</f>
        <v>华东大区公司</v>
      </c>
      <c r="C2499" t="str">
        <f>IF(K2499="","",INDEX(主数据!A:AD,MATCH(J2499,主数据!A:A,0),11))</f>
        <v>山东城区</v>
      </c>
      <c r="D2499" t="str">
        <f t="shared" si="156"/>
        <v>JN34前期介入费直接录入</v>
      </c>
      <c r="E2499" s="13" t="str">
        <f t="shared" ref="E2499:E2562" si="158">TEXT(IF(V2499="","",--V2499),"0.00")</f>
        <v/>
      </c>
      <c r="F2499" s="13" t="str">
        <f>IF(E2499="","",IFERROR(IF(IF(K2499="","",INDEX(收费标合同信息维护!A:Q,MATCH(D2499,收费标合同信息维护!J:J,0),10))=D2499,"有","无"),"无"))</f>
        <v/>
      </c>
      <c r="G2499" s="13" t="str">
        <f t="shared" si="157"/>
        <v/>
      </c>
      <c r="H2499" s="13" t="str">
        <f t="shared" ref="H2499:H2562" si="159">TEXT(IF(W2499="","",--W2499),"0.00")</f>
        <v/>
      </c>
      <c r="I2499" s="13" t="str">
        <f>IF(G2499="","",IFERROR(IF(IF(K2499="","",INDEX(收费标合同信息维护!A:Q,MATCH(G2499,收费标合同信息维护!M:M,0),13))=G2499,"有","无"),"无"))</f>
        <v/>
      </c>
      <c r="J2499" s="3" t="s">
        <v>3745</v>
      </c>
      <c r="K2499" s="3" t="s">
        <v>11828</v>
      </c>
      <c r="L2499" s="3" t="s">
        <v>6551</v>
      </c>
      <c r="M2499" s="3" t="s">
        <v>6552</v>
      </c>
      <c r="N2499" s="3" t="s">
        <v>6477</v>
      </c>
      <c r="O2499" s="3" t="s">
        <v>6478</v>
      </c>
      <c r="P2499" s="3" t="s">
        <v>6551</v>
      </c>
      <c r="Q2499" s="3" t="s">
        <v>6552</v>
      </c>
      <c r="R2499" s="3" t="s">
        <v>6479</v>
      </c>
      <c r="S2499" s="3" t="s">
        <v>6480</v>
      </c>
      <c r="T2499" s="3" t="s">
        <v>6684</v>
      </c>
      <c r="U2499" s="3" t="s">
        <v>7423</v>
      </c>
      <c r="V2499" s="3" t="s">
        <v>154</v>
      </c>
      <c r="W2499" s="3" t="s">
        <v>154</v>
      </c>
      <c r="X2499" s="3" t="s">
        <v>154</v>
      </c>
      <c r="Y2499" s="3" t="s">
        <v>154</v>
      </c>
      <c r="Z2499" s="3" t="s">
        <v>154</v>
      </c>
      <c r="AA2499" s="3" t="s">
        <v>154</v>
      </c>
      <c r="AB2499" s="3" t="s">
        <v>154</v>
      </c>
      <c r="AC2499" s="3" t="s">
        <v>154</v>
      </c>
      <c r="AD2499" s="3" t="s">
        <v>6151</v>
      </c>
      <c r="AE2499" s="3" t="s">
        <v>6151</v>
      </c>
      <c r="AF2499" s="3" t="s">
        <v>154</v>
      </c>
      <c r="AG2499" s="3" t="s">
        <v>154</v>
      </c>
      <c r="AH2499" s="3" t="s">
        <v>6478</v>
      </c>
      <c r="AI2499" s="3" t="s">
        <v>6482</v>
      </c>
      <c r="AJ2499" s="3" t="s">
        <v>6489</v>
      </c>
    </row>
    <row r="2500" spans="1:36" ht="30">
      <c r="A2500" s="10">
        <v>2603</v>
      </c>
      <c r="B2500" t="str">
        <f>IF(K2500="总计","",INDEX(主数据!A:AD,MATCH(J2500,主数据!A:A,0),9))</f>
        <v>华东大区公司</v>
      </c>
      <c r="C2500" t="str">
        <f>IF(K2500="","",INDEX(主数据!A:AD,MATCH(J2500,主数据!A:A,0),11))</f>
        <v>山东城区</v>
      </c>
      <c r="D2500" t="str">
        <f t="shared" si="156"/>
        <v>JN34销售中心物业费定额</v>
      </c>
      <c r="E2500" s="13" t="str">
        <f t="shared" si="158"/>
        <v/>
      </c>
      <c r="F2500" s="13" t="str">
        <f>IF(E2500="","",IFERROR(IF(IF(K2500="","",INDEX(收费标合同信息维护!A:Q,MATCH(D2500,收费标合同信息维护!J:J,0),10))=D2500,"有","无"),"无"))</f>
        <v/>
      </c>
      <c r="G2500" s="13" t="str">
        <f t="shared" si="157"/>
        <v>JN34销售中心物业费定额4969.00</v>
      </c>
      <c r="H2500" s="13" t="str">
        <f t="shared" si="159"/>
        <v>4969.00</v>
      </c>
      <c r="I2500" s="13" t="str">
        <f>IF(G2500="","",IFERROR(IF(IF(K2500="","",INDEX(收费标合同信息维护!A:Q,MATCH(G2500,收费标合同信息维护!M:M,0),13))=G2500,"有","无"),"无"))</f>
        <v>无</v>
      </c>
      <c r="J2500" s="3" t="s">
        <v>3745</v>
      </c>
      <c r="K2500" s="3" t="s">
        <v>11828</v>
      </c>
      <c r="L2500" s="3" t="s">
        <v>6638</v>
      </c>
      <c r="M2500" s="3" t="s">
        <v>6639</v>
      </c>
      <c r="N2500" s="3" t="s">
        <v>6477</v>
      </c>
      <c r="O2500" s="3" t="s">
        <v>6478</v>
      </c>
      <c r="P2500" s="3" t="s">
        <v>11833</v>
      </c>
      <c r="Q2500" s="3" t="s">
        <v>6639</v>
      </c>
      <c r="R2500" s="3" t="s">
        <v>6490</v>
      </c>
      <c r="S2500" s="3" t="s">
        <v>6491</v>
      </c>
      <c r="T2500" s="3" t="s">
        <v>6537</v>
      </c>
      <c r="U2500" s="3" t="s">
        <v>6692</v>
      </c>
      <c r="V2500" s="3" t="s">
        <v>154</v>
      </c>
      <c r="W2500" s="3" t="s">
        <v>11834</v>
      </c>
      <c r="X2500" s="3" t="s">
        <v>154</v>
      </c>
      <c r="Y2500" s="3" t="s">
        <v>154</v>
      </c>
      <c r="Z2500" s="3" t="s">
        <v>154</v>
      </c>
      <c r="AA2500" s="3" t="s">
        <v>154</v>
      </c>
      <c r="AB2500" s="3" t="s">
        <v>154</v>
      </c>
      <c r="AC2500" s="3" t="s">
        <v>154</v>
      </c>
      <c r="AD2500" s="3" t="s">
        <v>6151</v>
      </c>
      <c r="AE2500" s="3" t="s">
        <v>6151</v>
      </c>
      <c r="AF2500" s="3" t="s">
        <v>154</v>
      </c>
      <c r="AG2500" s="3" t="s">
        <v>154</v>
      </c>
      <c r="AH2500" s="3" t="s">
        <v>6478</v>
      </c>
      <c r="AI2500" s="3" t="s">
        <v>6482</v>
      </c>
      <c r="AJ2500" s="3" t="s">
        <v>6033</v>
      </c>
    </row>
    <row r="2501" spans="1:36" ht="15">
      <c r="A2501" s="10">
        <v>2604</v>
      </c>
      <c r="B2501" t="str">
        <f>IF(K2501="总计","",INDEX(主数据!A:AD,MATCH(J2501,主数据!A:A,0),9))</f>
        <v>华中大区公司</v>
      </c>
      <c r="C2501" t="str">
        <f>IF(K2501="","",INDEX(主数据!A:AD,MATCH(J2501,主数据!A:A,0),11))</f>
        <v>南昌东区</v>
      </c>
      <c r="D2501" t="str">
        <f t="shared" si="156"/>
        <v>NC49物业服务费直接录入</v>
      </c>
      <c r="E2501" s="13" t="str">
        <f t="shared" si="158"/>
        <v/>
      </c>
      <c r="F2501" s="13" t="str">
        <f>IF(E2501="","",IFERROR(IF(IF(K2501="","",INDEX(收费标合同信息维护!A:Q,MATCH(D2501,收费标合同信息维护!J:J,0),10))=D2501,"有","无"),"无"))</f>
        <v/>
      </c>
      <c r="G2501" s="13" t="str">
        <f t="shared" si="157"/>
        <v/>
      </c>
      <c r="H2501" s="13" t="str">
        <f t="shared" si="159"/>
        <v/>
      </c>
      <c r="I2501" s="13" t="str">
        <f>IF(G2501="","",IFERROR(IF(IF(K2501="","",INDEX(收费标合同信息维护!A:Q,MATCH(G2501,收费标合同信息维护!M:M,0),13))=G2501,"有","无"),"无"))</f>
        <v/>
      </c>
      <c r="J2501" s="3" t="s">
        <v>3509</v>
      </c>
      <c r="K2501" s="3" t="s">
        <v>11835</v>
      </c>
      <c r="L2501" s="3" t="s">
        <v>6025</v>
      </c>
      <c r="M2501" s="3" t="s">
        <v>6026</v>
      </c>
      <c r="N2501" s="3" t="s">
        <v>6477</v>
      </c>
      <c r="O2501" s="3" t="s">
        <v>6478</v>
      </c>
      <c r="P2501" s="3" t="s">
        <v>11836</v>
      </c>
      <c r="Q2501" s="3" t="s">
        <v>11837</v>
      </c>
      <c r="R2501" s="3" t="s">
        <v>6479</v>
      </c>
      <c r="S2501" s="3" t="s">
        <v>6480</v>
      </c>
      <c r="T2501" s="3" t="s">
        <v>6481</v>
      </c>
      <c r="U2501" s="3" t="s">
        <v>154</v>
      </c>
      <c r="V2501" s="3" t="s">
        <v>154</v>
      </c>
      <c r="W2501" s="3" t="s">
        <v>154</v>
      </c>
      <c r="X2501" s="3" t="s">
        <v>154</v>
      </c>
      <c r="Y2501" s="3" t="s">
        <v>154</v>
      </c>
      <c r="Z2501" s="3" t="s">
        <v>154</v>
      </c>
      <c r="AA2501" s="3" t="s">
        <v>154</v>
      </c>
      <c r="AB2501" s="3" t="s">
        <v>154</v>
      </c>
      <c r="AC2501" s="3" t="s">
        <v>154</v>
      </c>
      <c r="AD2501" s="3" t="s">
        <v>6151</v>
      </c>
      <c r="AE2501" s="3" t="s">
        <v>6151</v>
      </c>
      <c r="AF2501" s="3" t="s">
        <v>154</v>
      </c>
      <c r="AG2501" s="3" t="s">
        <v>154</v>
      </c>
      <c r="AH2501" s="3" t="s">
        <v>6597</v>
      </c>
      <c r="AI2501" s="3" t="s">
        <v>6482</v>
      </c>
      <c r="AJ2501" s="3" t="s">
        <v>6489</v>
      </c>
    </row>
    <row r="2502" spans="1:36" ht="15">
      <c r="A2502" s="10">
        <v>2605</v>
      </c>
      <c r="B2502" t="str">
        <f>IF(K2502="总计","",INDEX(主数据!A:AD,MATCH(J2502,主数据!A:A,0),9))</f>
        <v>华中大区公司</v>
      </c>
      <c r="C2502" t="str">
        <f>IF(K2502="","",INDEX(主数据!A:AD,MATCH(J2502,主数据!A:A,0),11))</f>
        <v>南昌东区</v>
      </c>
      <c r="D2502" t="str">
        <f t="shared" si="156"/>
        <v>NC49物业服务费标准方式2.50</v>
      </c>
      <c r="E2502" s="13" t="str">
        <f t="shared" si="158"/>
        <v>2.50</v>
      </c>
      <c r="F2502" s="13" t="str">
        <f>IF(E2502="","",IFERROR(IF(IF(K2502="","",INDEX(收费标合同信息维护!A:Q,MATCH(D2502,收费标合同信息维护!J:J,0),10))=D2502,"有","无"),"无"))</f>
        <v>无</v>
      </c>
      <c r="G2502" s="13" t="str">
        <f t="shared" si="157"/>
        <v/>
      </c>
      <c r="H2502" s="13" t="str">
        <f t="shared" si="159"/>
        <v/>
      </c>
      <c r="I2502" s="13" t="str">
        <f>IF(G2502="","",IFERROR(IF(IF(K2502="","",INDEX(收费标合同信息维护!A:Q,MATCH(G2502,收费标合同信息维护!M:M,0),13))=G2502,"有","无"),"无"))</f>
        <v/>
      </c>
      <c r="J2502" s="3" t="s">
        <v>3509</v>
      </c>
      <c r="K2502" s="3" t="s">
        <v>11835</v>
      </c>
      <c r="L2502" s="3" t="s">
        <v>6025</v>
      </c>
      <c r="M2502" s="3" t="s">
        <v>6026</v>
      </c>
      <c r="N2502" s="3" t="s">
        <v>6477</v>
      </c>
      <c r="O2502" s="3" t="s">
        <v>6478</v>
      </c>
      <c r="P2502" s="3" t="s">
        <v>11838</v>
      </c>
      <c r="Q2502" s="3" t="s">
        <v>11839</v>
      </c>
      <c r="R2502" s="3" t="s">
        <v>6484</v>
      </c>
      <c r="S2502" s="3" t="s">
        <v>6627</v>
      </c>
      <c r="T2502" s="3" t="s">
        <v>6481</v>
      </c>
      <c r="U2502" s="3" t="s">
        <v>154</v>
      </c>
      <c r="V2502" s="3" t="s">
        <v>6675</v>
      </c>
      <c r="W2502" s="3" t="s">
        <v>154</v>
      </c>
      <c r="X2502" s="3" t="s">
        <v>154</v>
      </c>
      <c r="Y2502" s="3" t="s">
        <v>154</v>
      </c>
      <c r="Z2502" s="3" t="s">
        <v>154</v>
      </c>
      <c r="AA2502" s="3" t="s">
        <v>154</v>
      </c>
      <c r="AB2502" s="3" t="s">
        <v>154</v>
      </c>
      <c r="AC2502" s="3" t="s">
        <v>154</v>
      </c>
      <c r="AD2502" s="3" t="s">
        <v>6151</v>
      </c>
      <c r="AE2502" s="3" t="s">
        <v>6151</v>
      </c>
      <c r="AF2502" s="3" t="s">
        <v>6040</v>
      </c>
      <c r="AG2502" s="3" t="s">
        <v>154</v>
      </c>
      <c r="AH2502" s="3" t="s">
        <v>6478</v>
      </c>
      <c r="AI2502" s="3" t="s">
        <v>6482</v>
      </c>
      <c r="AJ2502" s="3" t="s">
        <v>6809</v>
      </c>
    </row>
    <row r="2503" spans="1:36" ht="15">
      <c r="A2503" s="10">
        <v>2606</v>
      </c>
      <c r="B2503" t="str">
        <f>IF(K2503="总计","",INDEX(主数据!A:AD,MATCH(J2503,主数据!A:A,0),9))</f>
        <v>华中大区公司</v>
      </c>
      <c r="C2503" t="str">
        <f>IF(K2503="","",INDEX(主数据!A:AD,MATCH(J2503,主数据!A:A,0),11))</f>
        <v>南昌东区</v>
      </c>
      <c r="D2503" t="str">
        <f t="shared" si="156"/>
        <v>NC49物业服务费直接录入</v>
      </c>
      <c r="E2503" s="13" t="str">
        <f t="shared" si="158"/>
        <v/>
      </c>
      <c r="F2503" s="13" t="str">
        <f>IF(E2503="","",IFERROR(IF(IF(K2503="","",INDEX(收费标合同信息维护!A:Q,MATCH(D2503,收费标合同信息维护!J:J,0),10))=D2503,"有","无"),"无"))</f>
        <v/>
      </c>
      <c r="G2503" s="13" t="str">
        <f t="shared" si="157"/>
        <v/>
      </c>
      <c r="H2503" s="13" t="str">
        <f t="shared" si="159"/>
        <v/>
      </c>
      <c r="I2503" s="13" t="str">
        <f>IF(G2503="","",IFERROR(IF(IF(K2503="","",INDEX(收费标合同信息维护!A:Q,MATCH(G2503,收费标合同信息维护!M:M,0),13))=G2503,"有","无"),"无"))</f>
        <v/>
      </c>
      <c r="J2503" s="3" t="s">
        <v>3509</v>
      </c>
      <c r="K2503" s="3" t="s">
        <v>11835</v>
      </c>
      <c r="L2503" s="3" t="s">
        <v>6025</v>
      </c>
      <c r="M2503" s="3" t="s">
        <v>6026</v>
      </c>
      <c r="N2503" s="3" t="s">
        <v>6477</v>
      </c>
      <c r="O2503" s="3" t="s">
        <v>6478</v>
      </c>
      <c r="P2503" s="3" t="s">
        <v>11840</v>
      </c>
      <c r="Q2503" s="3" t="s">
        <v>7246</v>
      </c>
      <c r="R2503" s="3" t="s">
        <v>6479</v>
      </c>
      <c r="S2503" s="3" t="s">
        <v>6480</v>
      </c>
      <c r="T2503" s="3" t="s">
        <v>6481</v>
      </c>
      <c r="U2503" s="3" t="s">
        <v>154</v>
      </c>
      <c r="V2503" s="3" t="s">
        <v>154</v>
      </c>
      <c r="W2503" s="3" t="s">
        <v>154</v>
      </c>
      <c r="X2503" s="3" t="s">
        <v>154</v>
      </c>
      <c r="Y2503" s="3" t="s">
        <v>154</v>
      </c>
      <c r="Z2503" s="3" t="s">
        <v>154</v>
      </c>
      <c r="AA2503" s="3" t="s">
        <v>154</v>
      </c>
      <c r="AB2503" s="3" t="s">
        <v>154</v>
      </c>
      <c r="AC2503" s="3" t="s">
        <v>154</v>
      </c>
      <c r="AD2503" s="3" t="s">
        <v>6151</v>
      </c>
      <c r="AE2503" s="3" t="s">
        <v>6151</v>
      </c>
      <c r="AF2503" s="3" t="s">
        <v>154</v>
      </c>
      <c r="AG2503" s="3" t="s">
        <v>154</v>
      </c>
      <c r="AH2503" s="3" t="s">
        <v>6597</v>
      </c>
      <c r="AI2503" s="3" t="s">
        <v>6482</v>
      </c>
      <c r="AJ2503" s="3" t="s">
        <v>6489</v>
      </c>
    </row>
    <row r="2504" spans="1:36" ht="15">
      <c r="A2504" s="10">
        <v>2607</v>
      </c>
      <c r="B2504" t="str">
        <f>IF(K2504="总计","",INDEX(主数据!A:AD,MATCH(J2504,主数据!A:A,0),9))</f>
        <v>华中大区公司</v>
      </c>
      <c r="C2504" t="str">
        <f>IF(K2504="","",INDEX(主数据!A:AD,MATCH(J2504,主数据!A:A,0),11))</f>
        <v>南昌东区</v>
      </c>
      <c r="D2504" t="str">
        <f t="shared" si="156"/>
        <v>NC49物业服务费标准方式1.00</v>
      </c>
      <c r="E2504" s="13" t="str">
        <f t="shared" si="158"/>
        <v>1.00</v>
      </c>
      <c r="F2504" s="13" t="str">
        <f>IF(E2504="","",IFERROR(IF(IF(K2504="","",INDEX(收费标合同信息维护!A:Q,MATCH(D2504,收费标合同信息维护!J:J,0),10))=D2504,"有","无"),"无"))</f>
        <v>无</v>
      </c>
      <c r="G2504" s="13" t="str">
        <f t="shared" si="157"/>
        <v/>
      </c>
      <c r="H2504" s="13" t="str">
        <f t="shared" si="159"/>
        <v/>
      </c>
      <c r="I2504" s="13" t="str">
        <f>IF(G2504="","",IFERROR(IF(IF(K2504="","",INDEX(收费标合同信息维护!A:Q,MATCH(G2504,收费标合同信息维护!M:M,0),13))=G2504,"有","无"),"无"))</f>
        <v/>
      </c>
      <c r="J2504" s="3" t="s">
        <v>3509</v>
      </c>
      <c r="K2504" s="3" t="s">
        <v>11835</v>
      </c>
      <c r="L2504" s="3" t="s">
        <v>6025</v>
      </c>
      <c r="M2504" s="3" t="s">
        <v>6026</v>
      </c>
      <c r="N2504" s="3" t="s">
        <v>6477</v>
      </c>
      <c r="O2504" s="3" t="s">
        <v>6478</v>
      </c>
      <c r="P2504" s="3" t="s">
        <v>11841</v>
      </c>
      <c r="Q2504" s="3" t="s">
        <v>11842</v>
      </c>
      <c r="R2504" s="3" t="s">
        <v>6484</v>
      </c>
      <c r="S2504" s="3" t="s">
        <v>6491</v>
      </c>
      <c r="T2504" s="3" t="s">
        <v>6537</v>
      </c>
      <c r="U2504" s="3" t="s">
        <v>154</v>
      </c>
      <c r="V2504" s="3" t="s">
        <v>6737</v>
      </c>
      <c r="W2504" s="3" t="s">
        <v>154</v>
      </c>
      <c r="X2504" s="3" t="s">
        <v>154</v>
      </c>
      <c r="Y2504" s="3" t="s">
        <v>154</v>
      </c>
      <c r="Z2504" s="3" t="s">
        <v>154</v>
      </c>
      <c r="AA2504" s="3" t="s">
        <v>154</v>
      </c>
      <c r="AB2504" s="3" t="s">
        <v>154</v>
      </c>
      <c r="AC2504" s="3" t="s">
        <v>154</v>
      </c>
      <c r="AD2504" s="3" t="s">
        <v>6151</v>
      </c>
      <c r="AE2504" s="3" t="s">
        <v>6151</v>
      </c>
      <c r="AF2504" s="3" t="s">
        <v>6040</v>
      </c>
      <c r="AG2504" s="3" t="s">
        <v>154</v>
      </c>
      <c r="AH2504" s="3" t="s">
        <v>6478</v>
      </c>
      <c r="AI2504" s="3" t="s">
        <v>6482</v>
      </c>
      <c r="AJ2504" s="3" t="s">
        <v>6033</v>
      </c>
    </row>
    <row r="2505" spans="1:36" ht="15">
      <c r="A2505" s="10">
        <v>2608</v>
      </c>
      <c r="B2505" t="str">
        <f>IF(K2505="总计","",INDEX(主数据!A:AD,MATCH(J2505,主数据!A:A,0),9))</f>
        <v>华中大区公司</v>
      </c>
      <c r="C2505" t="str">
        <f>IF(K2505="","",INDEX(主数据!A:AD,MATCH(J2505,主数据!A:A,0),11))</f>
        <v>南昌东区</v>
      </c>
      <c r="D2505" t="str">
        <f t="shared" si="156"/>
        <v>NC49物业服务费标准方式4.50</v>
      </c>
      <c r="E2505" s="13" t="str">
        <f t="shared" si="158"/>
        <v>4.50</v>
      </c>
      <c r="F2505" s="13" t="str">
        <f>IF(E2505="","",IFERROR(IF(IF(K2505="","",INDEX(收费标合同信息维护!A:Q,MATCH(D2505,收费标合同信息维护!J:J,0),10))=D2505,"有","无"),"无"))</f>
        <v>无</v>
      </c>
      <c r="G2505" s="13" t="str">
        <f t="shared" si="157"/>
        <v/>
      </c>
      <c r="H2505" s="13" t="str">
        <f t="shared" si="159"/>
        <v/>
      </c>
      <c r="I2505" s="13" t="str">
        <f>IF(G2505="","",IFERROR(IF(IF(K2505="","",INDEX(收费标合同信息维护!A:Q,MATCH(G2505,收费标合同信息维护!M:M,0),13))=G2505,"有","无"),"无"))</f>
        <v/>
      </c>
      <c r="J2505" s="3" t="s">
        <v>3509</v>
      </c>
      <c r="K2505" s="3" t="s">
        <v>11835</v>
      </c>
      <c r="L2505" s="3" t="s">
        <v>6025</v>
      </c>
      <c r="M2505" s="3" t="s">
        <v>6026</v>
      </c>
      <c r="N2505" s="3" t="s">
        <v>6477</v>
      </c>
      <c r="O2505" s="3" t="s">
        <v>6478</v>
      </c>
      <c r="P2505" s="3" t="s">
        <v>11843</v>
      </c>
      <c r="Q2505" s="3" t="s">
        <v>11844</v>
      </c>
      <c r="R2505" s="3" t="s">
        <v>6484</v>
      </c>
      <c r="S2505" s="3" t="s">
        <v>6491</v>
      </c>
      <c r="T2505" s="3" t="s">
        <v>6684</v>
      </c>
      <c r="U2505" s="3" t="s">
        <v>154</v>
      </c>
      <c r="V2505" s="3" t="s">
        <v>6507</v>
      </c>
      <c r="W2505" s="3" t="s">
        <v>154</v>
      </c>
      <c r="X2505" s="3" t="s">
        <v>154</v>
      </c>
      <c r="Y2505" s="3" t="s">
        <v>154</v>
      </c>
      <c r="Z2505" s="3" t="s">
        <v>154</v>
      </c>
      <c r="AA2505" s="3" t="s">
        <v>154</v>
      </c>
      <c r="AB2505" s="3" t="s">
        <v>154</v>
      </c>
      <c r="AC2505" s="3" t="s">
        <v>154</v>
      </c>
      <c r="AD2505" s="3" t="s">
        <v>6151</v>
      </c>
      <c r="AE2505" s="3" t="s">
        <v>6151</v>
      </c>
      <c r="AF2505" s="3" t="s">
        <v>6040</v>
      </c>
      <c r="AG2505" s="3" t="s">
        <v>154</v>
      </c>
      <c r="AH2505" s="3" t="s">
        <v>6478</v>
      </c>
      <c r="AI2505" s="3" t="s">
        <v>6482</v>
      </c>
      <c r="AJ2505" s="3" t="s">
        <v>6030</v>
      </c>
    </row>
    <row r="2506" spans="1:36" ht="15">
      <c r="A2506" s="10">
        <v>2609</v>
      </c>
      <c r="B2506" t="str">
        <f>IF(K2506="总计","",INDEX(主数据!A:AD,MATCH(J2506,主数据!A:A,0),9))</f>
        <v>华中大区公司</v>
      </c>
      <c r="C2506" t="str">
        <f>IF(K2506="","",INDEX(主数据!A:AD,MATCH(J2506,主数据!A:A,0),11))</f>
        <v>南昌东区</v>
      </c>
      <c r="D2506" t="str">
        <f t="shared" si="156"/>
        <v>NC49物业服务费直接录入</v>
      </c>
      <c r="E2506" s="13" t="str">
        <f t="shared" si="158"/>
        <v/>
      </c>
      <c r="F2506" s="13" t="str">
        <f>IF(E2506="","",IFERROR(IF(IF(K2506="","",INDEX(收费标合同信息维护!A:Q,MATCH(D2506,收费标合同信息维护!J:J,0),10))=D2506,"有","无"),"无"))</f>
        <v/>
      </c>
      <c r="G2506" s="13" t="str">
        <f t="shared" si="157"/>
        <v/>
      </c>
      <c r="H2506" s="13" t="str">
        <f t="shared" si="159"/>
        <v/>
      </c>
      <c r="I2506" s="13" t="str">
        <f>IF(G2506="","",IFERROR(IF(IF(K2506="","",INDEX(收费标合同信息维护!A:Q,MATCH(G2506,收费标合同信息维护!M:M,0),13))=G2506,"有","无"),"无"))</f>
        <v/>
      </c>
      <c r="J2506" s="3" t="s">
        <v>3509</v>
      </c>
      <c r="K2506" s="3" t="s">
        <v>11835</v>
      </c>
      <c r="L2506" s="3" t="s">
        <v>6025</v>
      </c>
      <c r="M2506" s="3" t="s">
        <v>6026</v>
      </c>
      <c r="N2506" s="3" t="s">
        <v>6477</v>
      </c>
      <c r="O2506" s="3" t="s">
        <v>6478</v>
      </c>
      <c r="P2506" s="3" t="s">
        <v>11845</v>
      </c>
      <c r="Q2506" s="3" t="s">
        <v>11846</v>
      </c>
      <c r="R2506" s="3" t="s">
        <v>6479</v>
      </c>
      <c r="S2506" s="3" t="s">
        <v>6480</v>
      </c>
      <c r="T2506" s="3" t="s">
        <v>7411</v>
      </c>
      <c r="U2506" s="3" t="s">
        <v>154</v>
      </c>
      <c r="V2506" s="3" t="s">
        <v>154</v>
      </c>
      <c r="W2506" s="3" t="s">
        <v>154</v>
      </c>
      <c r="X2506" s="3" t="s">
        <v>154</v>
      </c>
      <c r="Y2506" s="3" t="s">
        <v>154</v>
      </c>
      <c r="Z2506" s="3" t="s">
        <v>154</v>
      </c>
      <c r="AA2506" s="3" t="s">
        <v>154</v>
      </c>
      <c r="AB2506" s="3" t="s">
        <v>154</v>
      </c>
      <c r="AC2506" s="3" t="s">
        <v>154</v>
      </c>
      <c r="AD2506" s="3" t="s">
        <v>6151</v>
      </c>
      <c r="AE2506" s="3" t="s">
        <v>6151</v>
      </c>
      <c r="AF2506" s="3" t="s">
        <v>154</v>
      </c>
      <c r="AG2506" s="3" t="s">
        <v>154</v>
      </c>
      <c r="AH2506" s="3" t="s">
        <v>6597</v>
      </c>
      <c r="AI2506" s="3" t="s">
        <v>6482</v>
      </c>
      <c r="AJ2506" s="3" t="s">
        <v>6424</v>
      </c>
    </row>
    <row r="2507" spans="1:36" ht="15">
      <c r="A2507" s="10">
        <v>2610</v>
      </c>
      <c r="B2507" t="str">
        <f>IF(K2507="总计","",INDEX(主数据!A:AD,MATCH(J2507,主数据!A:A,0),9))</f>
        <v>华中大区公司</v>
      </c>
      <c r="C2507" t="str">
        <f>IF(K2507="","",INDEX(主数据!A:AD,MATCH(J2507,主数据!A:A,0),11))</f>
        <v>南昌东区</v>
      </c>
      <c r="D2507" t="str">
        <f t="shared" si="156"/>
        <v>NC49自来水费（简易征收）标准方式0.60</v>
      </c>
      <c r="E2507" s="13" t="str">
        <f t="shared" si="158"/>
        <v>0.60</v>
      </c>
      <c r="F2507" s="13" t="str">
        <f>IF(E2507="","",IFERROR(IF(IF(K2507="","",INDEX(收费标合同信息维护!A:Q,MATCH(D2507,收费标合同信息维护!J:J,0),10))=D2507,"有","无"),"无"))</f>
        <v>无</v>
      </c>
      <c r="G2507" s="13" t="str">
        <f t="shared" si="157"/>
        <v/>
      </c>
      <c r="H2507" s="13" t="str">
        <f t="shared" si="159"/>
        <v/>
      </c>
      <c r="I2507" s="13" t="str">
        <f>IF(G2507="","",IFERROR(IF(IF(K2507="","",INDEX(收费标合同信息维护!A:Q,MATCH(G2507,收费标合同信息维护!M:M,0),13))=G2507,"有","无"),"无"))</f>
        <v/>
      </c>
      <c r="J2507" s="3" t="s">
        <v>3509</v>
      </c>
      <c r="K2507" s="3" t="s">
        <v>11835</v>
      </c>
      <c r="L2507" s="3" t="s">
        <v>6615</v>
      </c>
      <c r="M2507" s="3" t="s">
        <v>6616</v>
      </c>
      <c r="N2507" s="3" t="s">
        <v>6603</v>
      </c>
      <c r="O2507" s="3" t="s">
        <v>6478</v>
      </c>
      <c r="P2507" s="3" t="s">
        <v>11847</v>
      </c>
      <c r="Q2507" s="3" t="s">
        <v>8855</v>
      </c>
      <c r="R2507" s="3" t="s">
        <v>6484</v>
      </c>
      <c r="S2507" s="3" t="s">
        <v>6491</v>
      </c>
      <c r="T2507" s="3" t="s">
        <v>6481</v>
      </c>
      <c r="U2507" s="3" t="s">
        <v>7250</v>
      </c>
      <c r="V2507" s="3" t="s">
        <v>8856</v>
      </c>
      <c r="W2507" s="3" t="s">
        <v>154</v>
      </c>
      <c r="X2507" s="3" t="s">
        <v>154</v>
      </c>
      <c r="Y2507" s="3" t="s">
        <v>154</v>
      </c>
      <c r="Z2507" s="3" t="s">
        <v>154</v>
      </c>
      <c r="AA2507" s="3" t="s">
        <v>154</v>
      </c>
      <c r="AB2507" s="3" t="s">
        <v>154</v>
      </c>
      <c r="AC2507" s="3" t="s">
        <v>154</v>
      </c>
      <c r="AD2507" s="3" t="s">
        <v>6151</v>
      </c>
      <c r="AE2507" s="3" t="s">
        <v>6151</v>
      </c>
      <c r="AF2507" s="3" t="s">
        <v>154</v>
      </c>
      <c r="AG2507" s="3" t="s">
        <v>154</v>
      </c>
      <c r="AH2507" s="3" t="s">
        <v>6478</v>
      </c>
      <c r="AI2507" s="3" t="s">
        <v>6482</v>
      </c>
      <c r="AJ2507" s="3" t="s">
        <v>6489</v>
      </c>
    </row>
    <row r="2508" spans="1:36" ht="15">
      <c r="A2508" s="10">
        <v>2611</v>
      </c>
      <c r="B2508" t="str">
        <f>IF(K2508="总计","",INDEX(主数据!A:AD,MATCH(J2508,主数据!A:A,0),9))</f>
        <v>华东大区公司</v>
      </c>
      <c r="C2508" t="str">
        <f>IF(K2508="","",INDEX(主数据!A:AD,MATCH(J2508,主数据!A:A,0),11))</f>
        <v>上海西区</v>
      </c>
      <c r="D2508" t="str">
        <f t="shared" si="156"/>
        <v>SH35物业服务费标准方式3.20</v>
      </c>
      <c r="E2508" s="13" t="str">
        <f t="shared" si="158"/>
        <v>3.20</v>
      </c>
      <c r="F2508" s="13" t="str">
        <f>IF(E2508="","",IFERROR(IF(IF(K2508="","",INDEX(收费标合同信息维护!A:Q,MATCH(D2508,收费标合同信息维护!J:J,0),10))=D2508,"有","无"),"无"))</f>
        <v>无</v>
      </c>
      <c r="G2508" s="13" t="str">
        <f t="shared" si="157"/>
        <v/>
      </c>
      <c r="H2508" s="13" t="str">
        <f t="shared" si="159"/>
        <v/>
      </c>
      <c r="I2508" s="13" t="str">
        <f>IF(G2508="","",IFERROR(IF(IF(K2508="","",INDEX(收费标合同信息维护!A:Q,MATCH(G2508,收费标合同信息维护!M:M,0),13))=G2508,"有","无"),"无"))</f>
        <v/>
      </c>
      <c r="J2508" s="3" t="s">
        <v>2335</v>
      </c>
      <c r="K2508" s="3" t="s">
        <v>11848</v>
      </c>
      <c r="L2508" s="3" t="s">
        <v>6025</v>
      </c>
      <c r="M2508" s="3" t="s">
        <v>6026</v>
      </c>
      <c r="N2508" s="3" t="s">
        <v>6477</v>
      </c>
      <c r="O2508" s="3" t="s">
        <v>6478</v>
      </c>
      <c r="P2508" s="3" t="s">
        <v>11849</v>
      </c>
      <c r="Q2508" s="3" t="s">
        <v>11850</v>
      </c>
      <c r="R2508" s="3" t="s">
        <v>6484</v>
      </c>
      <c r="S2508" s="3" t="s">
        <v>6491</v>
      </c>
      <c r="T2508" s="3" t="s">
        <v>6481</v>
      </c>
      <c r="U2508" s="3" t="s">
        <v>7270</v>
      </c>
      <c r="V2508" s="3" t="s">
        <v>6857</v>
      </c>
      <c r="W2508" s="3" t="s">
        <v>154</v>
      </c>
      <c r="X2508" s="3" t="s">
        <v>154</v>
      </c>
      <c r="Y2508" s="3" t="s">
        <v>154</v>
      </c>
      <c r="Z2508" s="3" t="s">
        <v>154</v>
      </c>
      <c r="AA2508" s="3" t="s">
        <v>154</v>
      </c>
      <c r="AB2508" s="3" t="s">
        <v>154</v>
      </c>
      <c r="AC2508" s="3" t="s">
        <v>154</v>
      </c>
      <c r="AD2508" s="3" t="s">
        <v>6151</v>
      </c>
      <c r="AE2508" s="3" t="s">
        <v>6151</v>
      </c>
      <c r="AF2508" s="3" t="s">
        <v>154</v>
      </c>
      <c r="AG2508" s="3" t="s">
        <v>154</v>
      </c>
      <c r="AH2508" s="3" t="s">
        <v>6478</v>
      </c>
      <c r="AI2508" s="3" t="s">
        <v>6482</v>
      </c>
      <c r="AJ2508" s="3" t="s">
        <v>18177</v>
      </c>
    </row>
    <row r="2509" spans="1:36" ht="15">
      <c r="A2509" s="10">
        <v>2612</v>
      </c>
      <c r="B2509" t="str">
        <f>IF(K2509="总计","",INDEX(主数据!A:AD,MATCH(J2509,主数据!A:A,0),9))</f>
        <v>华东大区公司</v>
      </c>
      <c r="C2509" t="str">
        <f>IF(K2509="","",INDEX(主数据!A:AD,MATCH(J2509,主数据!A:A,0),11))</f>
        <v>上海西区</v>
      </c>
      <c r="D2509" t="str">
        <f t="shared" si="156"/>
        <v>SH35物业服务费直接录入</v>
      </c>
      <c r="E2509" s="13" t="str">
        <f t="shared" si="158"/>
        <v/>
      </c>
      <c r="F2509" s="13" t="str">
        <f>IF(E2509="","",IFERROR(IF(IF(K2509="","",INDEX(收费标合同信息维护!A:Q,MATCH(D2509,收费标合同信息维护!J:J,0),10))=D2509,"有","无"),"无"))</f>
        <v/>
      </c>
      <c r="G2509" s="13" t="str">
        <f t="shared" si="157"/>
        <v/>
      </c>
      <c r="H2509" s="13" t="str">
        <f t="shared" si="159"/>
        <v/>
      </c>
      <c r="I2509" s="13" t="str">
        <f>IF(G2509="","",IFERROR(IF(IF(K2509="","",INDEX(收费标合同信息维护!A:Q,MATCH(G2509,收费标合同信息维护!M:M,0),13))=G2509,"有","无"),"无"))</f>
        <v/>
      </c>
      <c r="J2509" s="3" t="s">
        <v>2335</v>
      </c>
      <c r="K2509" s="3" t="s">
        <v>11848</v>
      </c>
      <c r="L2509" s="3" t="s">
        <v>6025</v>
      </c>
      <c r="M2509" s="3" t="s">
        <v>6026</v>
      </c>
      <c r="N2509" s="3" t="s">
        <v>6477</v>
      </c>
      <c r="O2509" s="3" t="s">
        <v>6478</v>
      </c>
      <c r="P2509" s="3" t="s">
        <v>11851</v>
      </c>
      <c r="Q2509" s="3" t="s">
        <v>7816</v>
      </c>
      <c r="R2509" s="3" t="s">
        <v>6479</v>
      </c>
      <c r="S2509" s="3" t="s">
        <v>6480</v>
      </c>
      <c r="T2509" s="3" t="s">
        <v>6481</v>
      </c>
      <c r="U2509" s="3" t="s">
        <v>154</v>
      </c>
      <c r="V2509" s="3" t="s">
        <v>154</v>
      </c>
      <c r="W2509" s="3" t="s">
        <v>154</v>
      </c>
      <c r="X2509" s="3" t="s">
        <v>154</v>
      </c>
      <c r="Y2509" s="3" t="s">
        <v>154</v>
      </c>
      <c r="Z2509" s="3" t="s">
        <v>154</v>
      </c>
      <c r="AA2509" s="3" t="s">
        <v>154</v>
      </c>
      <c r="AB2509" s="3" t="s">
        <v>154</v>
      </c>
      <c r="AC2509" s="3" t="s">
        <v>154</v>
      </c>
      <c r="AD2509" s="3" t="s">
        <v>6151</v>
      </c>
      <c r="AE2509" s="3" t="s">
        <v>6151</v>
      </c>
      <c r="AF2509" s="3" t="s">
        <v>154</v>
      </c>
      <c r="AG2509" s="3" t="s">
        <v>154</v>
      </c>
      <c r="AH2509" s="3" t="s">
        <v>6597</v>
      </c>
      <c r="AI2509" s="3" t="s">
        <v>6482</v>
      </c>
      <c r="AJ2509" s="3" t="s">
        <v>8667</v>
      </c>
    </row>
    <row r="2510" spans="1:36" ht="15">
      <c r="A2510" s="10">
        <v>2613</v>
      </c>
      <c r="B2510" t="str">
        <f>IF(K2510="总计","",INDEX(主数据!A:AD,MATCH(J2510,主数据!A:A,0),9))</f>
        <v>华东大区公司</v>
      </c>
      <c r="C2510" t="str">
        <f>IF(K2510="","",INDEX(主数据!A:AD,MATCH(J2510,主数据!A:A,0),11))</f>
        <v>上海西区</v>
      </c>
      <c r="D2510" t="str">
        <f t="shared" si="156"/>
        <v>SH35自营停车费（固定）定额</v>
      </c>
      <c r="E2510" s="13" t="str">
        <f t="shared" si="158"/>
        <v/>
      </c>
      <c r="F2510" s="13" t="str">
        <f>IF(E2510="","",IFERROR(IF(IF(K2510="","",INDEX(收费标合同信息维护!A:Q,MATCH(D2510,收费标合同信息维护!J:J,0),10))=D2510,"有","无"),"无"))</f>
        <v/>
      </c>
      <c r="G2510" s="13" t="str">
        <f t="shared" si="157"/>
        <v>SH35自营停车费（固定）定额300.00</v>
      </c>
      <c r="H2510" s="13" t="str">
        <f t="shared" si="159"/>
        <v>300.00</v>
      </c>
      <c r="I2510" s="13" t="str">
        <f>IF(G2510="","",IFERROR(IF(IF(K2510="","",INDEX(收费标合同信息维护!A:Q,MATCH(G2510,收费标合同信息维护!M:M,0),13))=G2510,"有","无"),"无"))</f>
        <v>无</v>
      </c>
      <c r="J2510" s="3" t="s">
        <v>2335</v>
      </c>
      <c r="K2510" s="3" t="s">
        <v>11848</v>
      </c>
      <c r="L2510" s="3" t="s">
        <v>6714</v>
      </c>
      <c r="M2510" s="3" t="s">
        <v>6715</v>
      </c>
      <c r="N2510" s="3" t="s">
        <v>6477</v>
      </c>
      <c r="O2510" s="3" t="s">
        <v>6597</v>
      </c>
      <c r="P2510" s="3" t="s">
        <v>11852</v>
      </c>
      <c r="Q2510" s="3" t="s">
        <v>11853</v>
      </c>
      <c r="R2510" s="3" t="s">
        <v>6490</v>
      </c>
      <c r="S2510" s="3" t="s">
        <v>6491</v>
      </c>
      <c r="T2510" s="3" t="s">
        <v>7075</v>
      </c>
      <c r="U2510" s="3" t="s">
        <v>6716</v>
      </c>
      <c r="V2510" s="3" t="s">
        <v>154</v>
      </c>
      <c r="W2510" s="3" t="s">
        <v>6719</v>
      </c>
      <c r="X2510" s="3" t="s">
        <v>154</v>
      </c>
      <c r="Y2510" s="3" t="s">
        <v>154</v>
      </c>
      <c r="Z2510" s="3" t="s">
        <v>154</v>
      </c>
      <c r="AA2510" s="3" t="s">
        <v>154</v>
      </c>
      <c r="AB2510" s="3" t="s">
        <v>154</v>
      </c>
      <c r="AC2510" s="3" t="s">
        <v>154</v>
      </c>
      <c r="AD2510" s="3" t="s">
        <v>6151</v>
      </c>
      <c r="AE2510" s="3" t="s">
        <v>6151</v>
      </c>
      <c r="AF2510" s="3" t="s">
        <v>154</v>
      </c>
      <c r="AG2510" s="3" t="s">
        <v>154</v>
      </c>
      <c r="AH2510" s="3" t="s">
        <v>6478</v>
      </c>
      <c r="AI2510" s="3" t="s">
        <v>6482</v>
      </c>
      <c r="AJ2510" s="3" t="s">
        <v>38</v>
      </c>
    </row>
    <row r="2511" spans="1:36" ht="15">
      <c r="A2511" s="10">
        <v>2614</v>
      </c>
      <c r="B2511" t="str">
        <f>IF(K2511="总计","",INDEX(主数据!A:AD,MATCH(J2511,主数据!A:A,0),9))</f>
        <v>华东大区公司</v>
      </c>
      <c r="C2511" t="str">
        <f>IF(K2511="","",INDEX(主数据!A:AD,MATCH(J2511,主数据!A:A,0),11))</f>
        <v>上海西区</v>
      </c>
      <c r="D2511" t="str">
        <f t="shared" si="156"/>
        <v>SH35自营停车费（固定）定额</v>
      </c>
      <c r="E2511" s="13" t="str">
        <f t="shared" si="158"/>
        <v/>
      </c>
      <c r="F2511" s="13" t="str">
        <f>IF(E2511="","",IFERROR(IF(IF(K2511="","",INDEX(收费标合同信息维护!A:Q,MATCH(D2511,收费标合同信息维护!J:J,0),10))=D2511,"有","无"),"无"))</f>
        <v/>
      </c>
      <c r="G2511" s="13" t="str">
        <f t="shared" si="157"/>
        <v>SH35自营停车费（固定）定额450.00</v>
      </c>
      <c r="H2511" s="13" t="str">
        <f t="shared" si="159"/>
        <v>450.00</v>
      </c>
      <c r="I2511" s="13" t="str">
        <f>IF(G2511="","",IFERROR(IF(IF(K2511="","",INDEX(收费标合同信息维护!A:Q,MATCH(G2511,收费标合同信息维护!M:M,0),13))=G2511,"有","无"),"无"))</f>
        <v>无</v>
      </c>
      <c r="J2511" s="3" t="s">
        <v>2335</v>
      </c>
      <c r="K2511" s="3" t="s">
        <v>11848</v>
      </c>
      <c r="L2511" s="3" t="s">
        <v>6714</v>
      </c>
      <c r="M2511" s="3" t="s">
        <v>6715</v>
      </c>
      <c r="N2511" s="3" t="s">
        <v>6477</v>
      </c>
      <c r="O2511" s="3" t="s">
        <v>6597</v>
      </c>
      <c r="P2511" s="3" t="s">
        <v>11854</v>
      </c>
      <c r="Q2511" s="3" t="s">
        <v>11855</v>
      </c>
      <c r="R2511" s="3" t="s">
        <v>6490</v>
      </c>
      <c r="S2511" s="3" t="s">
        <v>6491</v>
      </c>
      <c r="T2511" s="3" t="s">
        <v>7075</v>
      </c>
      <c r="U2511" s="3" t="s">
        <v>6716</v>
      </c>
      <c r="V2511" s="3" t="s">
        <v>154</v>
      </c>
      <c r="W2511" s="3" t="s">
        <v>9433</v>
      </c>
      <c r="X2511" s="3" t="s">
        <v>154</v>
      </c>
      <c r="Y2511" s="3" t="s">
        <v>154</v>
      </c>
      <c r="Z2511" s="3" t="s">
        <v>154</v>
      </c>
      <c r="AA2511" s="3" t="s">
        <v>154</v>
      </c>
      <c r="AB2511" s="3" t="s">
        <v>154</v>
      </c>
      <c r="AC2511" s="3" t="s">
        <v>154</v>
      </c>
      <c r="AD2511" s="3" t="s">
        <v>6151</v>
      </c>
      <c r="AE2511" s="3" t="s">
        <v>6151</v>
      </c>
      <c r="AF2511" s="3" t="s">
        <v>154</v>
      </c>
      <c r="AG2511" s="3" t="s">
        <v>154</v>
      </c>
      <c r="AH2511" s="3" t="s">
        <v>6478</v>
      </c>
      <c r="AI2511" s="3" t="s">
        <v>6482</v>
      </c>
      <c r="AJ2511" s="3" t="s">
        <v>11</v>
      </c>
    </row>
    <row r="2512" spans="1:36" ht="15">
      <c r="A2512" s="10">
        <v>2615</v>
      </c>
      <c r="B2512" t="str">
        <f>IF(K2512="总计","",INDEX(主数据!A:AD,MATCH(J2512,主数据!A:A,0),9))</f>
        <v>华东大区公司</v>
      </c>
      <c r="C2512" t="str">
        <f>IF(K2512="","",INDEX(主数据!A:AD,MATCH(J2512,主数据!A:A,0),11))</f>
        <v>上海西区</v>
      </c>
      <c r="D2512" t="str">
        <f t="shared" si="156"/>
        <v>SH35自营停车费（固定）直接录入</v>
      </c>
      <c r="E2512" s="13" t="str">
        <f t="shared" si="158"/>
        <v/>
      </c>
      <c r="F2512" s="13" t="str">
        <f>IF(E2512="","",IFERROR(IF(IF(K2512="","",INDEX(收费标合同信息维护!A:Q,MATCH(D2512,收费标合同信息维护!J:J,0),10))=D2512,"有","无"),"无"))</f>
        <v/>
      </c>
      <c r="G2512" s="13" t="str">
        <f t="shared" si="157"/>
        <v/>
      </c>
      <c r="H2512" s="13" t="str">
        <f t="shared" si="159"/>
        <v/>
      </c>
      <c r="I2512" s="13" t="str">
        <f>IF(G2512="","",IFERROR(IF(IF(K2512="","",INDEX(收费标合同信息维护!A:Q,MATCH(G2512,收费标合同信息维护!M:M,0),13))=G2512,"有","无"),"无"))</f>
        <v/>
      </c>
      <c r="J2512" s="3" t="s">
        <v>2335</v>
      </c>
      <c r="K2512" s="3" t="s">
        <v>11848</v>
      </c>
      <c r="L2512" s="3" t="s">
        <v>6714</v>
      </c>
      <c r="M2512" s="3" t="s">
        <v>6715</v>
      </c>
      <c r="N2512" s="3" t="s">
        <v>6477</v>
      </c>
      <c r="O2512" s="3" t="s">
        <v>6597</v>
      </c>
      <c r="P2512" s="3" t="s">
        <v>11856</v>
      </c>
      <c r="Q2512" s="3" t="s">
        <v>7162</v>
      </c>
      <c r="R2512" s="3" t="s">
        <v>6479</v>
      </c>
      <c r="S2512" s="3" t="s">
        <v>6480</v>
      </c>
      <c r="T2512" s="3" t="s">
        <v>11857</v>
      </c>
      <c r="U2512" s="3" t="s">
        <v>6716</v>
      </c>
      <c r="V2512" s="3" t="s">
        <v>154</v>
      </c>
      <c r="W2512" s="3" t="s">
        <v>154</v>
      </c>
      <c r="X2512" s="3" t="s">
        <v>154</v>
      </c>
      <c r="Y2512" s="3" t="s">
        <v>154</v>
      </c>
      <c r="Z2512" s="3" t="s">
        <v>154</v>
      </c>
      <c r="AA2512" s="3" t="s">
        <v>154</v>
      </c>
      <c r="AB2512" s="3" t="s">
        <v>154</v>
      </c>
      <c r="AC2512" s="3" t="s">
        <v>154</v>
      </c>
      <c r="AD2512" s="3" t="s">
        <v>6151</v>
      </c>
      <c r="AE2512" s="3" t="s">
        <v>6151</v>
      </c>
      <c r="AF2512" s="3" t="s">
        <v>154</v>
      </c>
      <c r="AG2512" s="3" t="s">
        <v>154</v>
      </c>
      <c r="AH2512" s="3" t="s">
        <v>6478</v>
      </c>
      <c r="AI2512" s="3" t="s">
        <v>6482</v>
      </c>
      <c r="AJ2512" s="3" t="s">
        <v>47</v>
      </c>
    </row>
    <row r="2513" spans="1:36" ht="15">
      <c r="A2513" s="10">
        <v>2616</v>
      </c>
      <c r="B2513" t="str">
        <f>IF(K2513="总计","",INDEX(主数据!A:AD,MATCH(J2513,主数据!A:A,0),9))</f>
        <v>华东大区公司</v>
      </c>
      <c r="C2513" t="str">
        <f>IF(K2513="","",INDEX(主数据!A:AD,MATCH(J2513,主数据!A:A,0),11))</f>
        <v>上海西区</v>
      </c>
      <c r="D2513" t="str">
        <f t="shared" si="156"/>
        <v>SH35其他费用直接录入</v>
      </c>
      <c r="E2513" s="13" t="str">
        <f t="shared" si="158"/>
        <v/>
      </c>
      <c r="F2513" s="13" t="str">
        <f>IF(E2513="","",IFERROR(IF(IF(K2513="","",INDEX(收费标合同信息维护!A:Q,MATCH(D2513,收费标合同信息维护!J:J,0),10))=D2513,"有","无"),"无"))</f>
        <v/>
      </c>
      <c r="G2513" s="13" t="str">
        <f t="shared" si="157"/>
        <v/>
      </c>
      <c r="H2513" s="13" t="str">
        <f t="shared" si="159"/>
        <v/>
      </c>
      <c r="I2513" s="13" t="str">
        <f>IF(G2513="","",IFERROR(IF(IF(K2513="","",INDEX(收费标合同信息维护!A:Q,MATCH(G2513,收费标合同信息维护!M:M,0),13))=G2513,"有","无"),"无"))</f>
        <v/>
      </c>
      <c r="J2513" s="3" t="s">
        <v>2335</v>
      </c>
      <c r="K2513" s="3" t="s">
        <v>11848</v>
      </c>
      <c r="L2513" s="3" t="s">
        <v>6544</v>
      </c>
      <c r="M2513" s="3" t="s">
        <v>6545</v>
      </c>
      <c r="N2513" s="3" t="s">
        <v>6477</v>
      </c>
      <c r="O2513" s="3" t="s">
        <v>6478</v>
      </c>
      <c r="P2513" s="3" t="s">
        <v>11858</v>
      </c>
      <c r="Q2513" s="3" t="s">
        <v>11859</v>
      </c>
      <c r="R2513" s="3" t="s">
        <v>6479</v>
      </c>
      <c r="S2513" s="3" t="s">
        <v>6480</v>
      </c>
      <c r="T2513" s="3" t="s">
        <v>6481</v>
      </c>
      <c r="U2513" s="3" t="s">
        <v>7034</v>
      </c>
      <c r="V2513" s="3" t="s">
        <v>154</v>
      </c>
      <c r="W2513" s="3" t="s">
        <v>154</v>
      </c>
      <c r="X2513" s="3" t="s">
        <v>154</v>
      </c>
      <c r="Y2513" s="3" t="s">
        <v>154</v>
      </c>
      <c r="Z2513" s="3" t="s">
        <v>154</v>
      </c>
      <c r="AA2513" s="3" t="s">
        <v>154</v>
      </c>
      <c r="AB2513" s="3" t="s">
        <v>154</v>
      </c>
      <c r="AC2513" s="3" t="s">
        <v>154</v>
      </c>
      <c r="AD2513" s="3" t="s">
        <v>6151</v>
      </c>
      <c r="AE2513" s="3" t="s">
        <v>6151</v>
      </c>
      <c r="AF2513" s="3" t="s">
        <v>154</v>
      </c>
      <c r="AG2513" s="3" t="s">
        <v>154</v>
      </c>
      <c r="AH2513" s="3" t="s">
        <v>6478</v>
      </c>
      <c r="AI2513" s="3" t="s">
        <v>6482</v>
      </c>
      <c r="AJ2513" s="3" t="s">
        <v>6489</v>
      </c>
    </row>
    <row r="2514" spans="1:36" ht="15">
      <c r="A2514" s="10">
        <v>2617</v>
      </c>
      <c r="B2514" t="str">
        <f>IF(K2514="总计","",INDEX(主数据!A:AD,MATCH(J2514,主数据!A:A,0),9))</f>
        <v>华东大区公司</v>
      </c>
      <c r="C2514" t="str">
        <f>IF(K2514="","",INDEX(主数据!A:AD,MATCH(J2514,主数据!A:A,0),11))</f>
        <v>上海西区</v>
      </c>
      <c r="D2514" t="str">
        <f t="shared" si="156"/>
        <v>SH35其他费用直接录入</v>
      </c>
      <c r="E2514" s="13" t="str">
        <f t="shared" si="158"/>
        <v/>
      </c>
      <c r="F2514" s="13" t="str">
        <f>IF(E2514="","",IFERROR(IF(IF(K2514="","",INDEX(收费标合同信息维护!A:Q,MATCH(D2514,收费标合同信息维护!J:J,0),10))=D2514,"有","无"),"无"))</f>
        <v/>
      </c>
      <c r="G2514" s="13" t="str">
        <f t="shared" si="157"/>
        <v/>
      </c>
      <c r="H2514" s="13" t="str">
        <f t="shared" si="159"/>
        <v/>
      </c>
      <c r="I2514" s="13" t="str">
        <f>IF(G2514="","",IFERROR(IF(IF(K2514="","",INDEX(收费标合同信息维护!A:Q,MATCH(G2514,收费标合同信息维护!M:M,0),13))=G2514,"有","无"),"无"))</f>
        <v/>
      </c>
      <c r="J2514" s="3" t="s">
        <v>2335</v>
      </c>
      <c r="K2514" s="3" t="s">
        <v>11848</v>
      </c>
      <c r="L2514" s="3" t="s">
        <v>6544</v>
      </c>
      <c r="M2514" s="3" t="s">
        <v>6545</v>
      </c>
      <c r="N2514" s="3" t="s">
        <v>6477</v>
      </c>
      <c r="O2514" s="3" t="s">
        <v>6478</v>
      </c>
      <c r="P2514" s="3" t="s">
        <v>11860</v>
      </c>
      <c r="Q2514" s="3" t="s">
        <v>11861</v>
      </c>
      <c r="R2514" s="3" t="s">
        <v>6479</v>
      </c>
      <c r="S2514" s="3" t="s">
        <v>6480</v>
      </c>
      <c r="T2514" s="3" t="s">
        <v>6481</v>
      </c>
      <c r="U2514" s="3" t="s">
        <v>7034</v>
      </c>
      <c r="V2514" s="3" t="s">
        <v>154</v>
      </c>
      <c r="W2514" s="3" t="s">
        <v>154</v>
      </c>
      <c r="X2514" s="3" t="s">
        <v>154</v>
      </c>
      <c r="Y2514" s="3" t="s">
        <v>154</v>
      </c>
      <c r="Z2514" s="3" t="s">
        <v>154</v>
      </c>
      <c r="AA2514" s="3" t="s">
        <v>154</v>
      </c>
      <c r="AB2514" s="3" t="s">
        <v>154</v>
      </c>
      <c r="AC2514" s="3" t="s">
        <v>154</v>
      </c>
      <c r="AD2514" s="3" t="s">
        <v>6151</v>
      </c>
      <c r="AE2514" s="3" t="s">
        <v>6151</v>
      </c>
      <c r="AF2514" s="3" t="s">
        <v>154</v>
      </c>
      <c r="AG2514" s="3" t="s">
        <v>154</v>
      </c>
      <c r="AH2514" s="3" t="s">
        <v>6478</v>
      </c>
      <c r="AI2514" s="3" t="s">
        <v>6482</v>
      </c>
      <c r="AJ2514" s="3" t="s">
        <v>6489</v>
      </c>
    </row>
    <row r="2515" spans="1:36" ht="15">
      <c r="A2515" s="10">
        <v>2618</v>
      </c>
      <c r="B2515" t="str">
        <f>IF(K2515="总计","",INDEX(主数据!A:AD,MATCH(J2515,主数据!A:A,0),9))</f>
        <v>华东大区公司</v>
      </c>
      <c r="C2515" t="str">
        <f>IF(K2515="","",INDEX(主数据!A:AD,MATCH(J2515,主数据!A:A,0),11))</f>
        <v>上海西区</v>
      </c>
      <c r="D2515" t="str">
        <f t="shared" si="156"/>
        <v>SH35代收代付其他费用直接录入</v>
      </c>
      <c r="E2515" s="13" t="str">
        <f t="shared" si="158"/>
        <v/>
      </c>
      <c r="F2515" s="13" t="str">
        <f>IF(E2515="","",IFERROR(IF(IF(K2515="","",INDEX(收费标合同信息维护!A:Q,MATCH(D2515,收费标合同信息维护!J:J,0),10))=D2515,"有","无"),"无"))</f>
        <v/>
      </c>
      <c r="G2515" s="13" t="str">
        <f t="shared" si="157"/>
        <v/>
      </c>
      <c r="H2515" s="13" t="str">
        <f t="shared" si="159"/>
        <v/>
      </c>
      <c r="I2515" s="13" t="str">
        <f>IF(G2515="","",IFERROR(IF(IF(K2515="","",INDEX(收费标合同信息维护!A:Q,MATCH(G2515,收费标合同信息维护!M:M,0),13))=G2515,"有","无"),"无"))</f>
        <v/>
      </c>
      <c r="J2515" s="3" t="s">
        <v>2335</v>
      </c>
      <c r="K2515" s="3" t="s">
        <v>11848</v>
      </c>
      <c r="L2515" s="3" t="s">
        <v>6620</v>
      </c>
      <c r="M2515" s="3" t="s">
        <v>6621</v>
      </c>
      <c r="N2515" s="3" t="s">
        <v>6477</v>
      </c>
      <c r="O2515" s="3" t="s">
        <v>6478</v>
      </c>
      <c r="P2515" s="3" t="s">
        <v>11862</v>
      </c>
      <c r="Q2515" s="3" t="s">
        <v>11863</v>
      </c>
      <c r="R2515" s="3" t="s">
        <v>6479</v>
      </c>
      <c r="S2515" s="3" t="s">
        <v>6480</v>
      </c>
      <c r="T2515" s="3" t="s">
        <v>6481</v>
      </c>
      <c r="U2515" s="3" t="s">
        <v>7034</v>
      </c>
      <c r="V2515" s="3" t="s">
        <v>154</v>
      </c>
      <c r="W2515" s="3" t="s">
        <v>154</v>
      </c>
      <c r="X2515" s="3" t="s">
        <v>154</v>
      </c>
      <c r="Y2515" s="3" t="s">
        <v>154</v>
      </c>
      <c r="Z2515" s="3" t="s">
        <v>154</v>
      </c>
      <c r="AA2515" s="3" t="s">
        <v>154</v>
      </c>
      <c r="AB2515" s="3" t="s">
        <v>154</v>
      </c>
      <c r="AC2515" s="3" t="s">
        <v>154</v>
      </c>
      <c r="AD2515" s="3" t="s">
        <v>6151</v>
      </c>
      <c r="AE2515" s="3" t="s">
        <v>6151</v>
      </c>
      <c r="AF2515" s="3" t="s">
        <v>154</v>
      </c>
      <c r="AG2515" s="3" t="s">
        <v>154</v>
      </c>
      <c r="AH2515" s="3" t="s">
        <v>6478</v>
      </c>
      <c r="AI2515" s="3" t="s">
        <v>6482</v>
      </c>
      <c r="AJ2515" s="3" t="s">
        <v>6489</v>
      </c>
    </row>
    <row r="2516" spans="1:36" ht="15">
      <c r="A2516" s="10">
        <v>2619</v>
      </c>
      <c r="B2516" t="str">
        <f>IF(K2516="总计","",INDEX(主数据!A:AD,MATCH(J2516,主数据!A:A,0),9))</f>
        <v>华东大区公司</v>
      </c>
      <c r="C2516" t="str">
        <f>IF(K2516="","",INDEX(主数据!A:AD,MATCH(J2516,主数据!A:A,0),11))</f>
        <v>上海西区</v>
      </c>
      <c r="D2516" t="str">
        <f t="shared" si="156"/>
        <v>SH35补贴款直接录入</v>
      </c>
      <c r="E2516" s="13" t="str">
        <f t="shared" si="158"/>
        <v/>
      </c>
      <c r="F2516" s="13" t="str">
        <f>IF(E2516="","",IFERROR(IF(IF(K2516="","",INDEX(收费标合同信息维护!A:Q,MATCH(D2516,收费标合同信息维护!J:J,0),10))=D2516,"有","无"),"无"))</f>
        <v/>
      </c>
      <c r="G2516" s="13" t="str">
        <f t="shared" si="157"/>
        <v/>
      </c>
      <c r="H2516" s="13" t="str">
        <f t="shared" si="159"/>
        <v/>
      </c>
      <c r="I2516" s="13" t="str">
        <f>IF(G2516="","",IFERROR(IF(IF(K2516="","",INDEX(收费标合同信息维护!A:Q,MATCH(G2516,收费标合同信息维护!M:M,0),13))=G2516,"有","无"),"无"))</f>
        <v/>
      </c>
      <c r="J2516" s="3" t="s">
        <v>2335</v>
      </c>
      <c r="K2516" s="3" t="s">
        <v>11848</v>
      </c>
      <c r="L2516" s="3" t="s">
        <v>6557</v>
      </c>
      <c r="M2516" s="3" t="s">
        <v>6558</v>
      </c>
      <c r="N2516" s="3" t="s">
        <v>6477</v>
      </c>
      <c r="O2516" s="3" t="s">
        <v>6478</v>
      </c>
      <c r="P2516" s="3" t="s">
        <v>6580</v>
      </c>
      <c r="Q2516" s="3" t="s">
        <v>11864</v>
      </c>
      <c r="R2516" s="3" t="s">
        <v>6479</v>
      </c>
      <c r="S2516" s="3" t="s">
        <v>6480</v>
      </c>
      <c r="T2516" s="3" t="s">
        <v>6496</v>
      </c>
      <c r="U2516" s="3" t="s">
        <v>154</v>
      </c>
      <c r="V2516" s="3" t="s">
        <v>154</v>
      </c>
      <c r="W2516" s="3" t="s">
        <v>154</v>
      </c>
      <c r="X2516" s="3" t="s">
        <v>154</v>
      </c>
      <c r="Y2516" s="3" t="s">
        <v>154</v>
      </c>
      <c r="Z2516" s="3" t="s">
        <v>154</v>
      </c>
      <c r="AA2516" s="3" t="s">
        <v>154</v>
      </c>
      <c r="AB2516" s="3" t="s">
        <v>154</v>
      </c>
      <c r="AC2516" s="3" t="s">
        <v>154</v>
      </c>
      <c r="AD2516" s="3" t="s">
        <v>6151</v>
      </c>
      <c r="AE2516" s="3" t="s">
        <v>6151</v>
      </c>
      <c r="AF2516" s="3" t="s">
        <v>154</v>
      </c>
      <c r="AG2516" s="3" t="s">
        <v>154</v>
      </c>
      <c r="AH2516" s="3" t="s">
        <v>6478</v>
      </c>
      <c r="AI2516" s="3" t="s">
        <v>6482</v>
      </c>
      <c r="AJ2516" s="3" t="s">
        <v>6033</v>
      </c>
    </row>
    <row r="2517" spans="1:36" ht="15">
      <c r="A2517" s="10">
        <v>2620</v>
      </c>
      <c r="B2517" t="str">
        <f>IF(K2517="总计","",INDEX(主数据!A:AD,MATCH(J2517,主数据!A:A,0),9))</f>
        <v>华东大区公司</v>
      </c>
      <c r="C2517" t="str">
        <f>IF(K2517="","",INDEX(主数据!A:AD,MATCH(J2517,主数据!A:A,0),11))</f>
        <v>上海西区</v>
      </c>
      <c r="D2517" t="str">
        <f t="shared" si="156"/>
        <v>SH35空置物业费直接录入</v>
      </c>
      <c r="E2517" s="13" t="str">
        <f t="shared" si="158"/>
        <v/>
      </c>
      <c r="F2517" s="13" t="str">
        <f>IF(E2517="","",IFERROR(IF(IF(K2517="","",INDEX(收费标合同信息维护!A:Q,MATCH(D2517,收费标合同信息维护!J:J,0),10))=D2517,"有","无"),"无"))</f>
        <v/>
      </c>
      <c r="G2517" s="13" t="str">
        <f t="shared" si="157"/>
        <v/>
      </c>
      <c r="H2517" s="13" t="str">
        <f t="shared" si="159"/>
        <v/>
      </c>
      <c r="I2517" s="13" t="str">
        <f>IF(G2517="","",IFERROR(IF(IF(K2517="","",INDEX(收费标合同信息维护!A:Q,MATCH(G2517,收费标合同信息维护!M:M,0),13))=G2517,"有","无"),"无"))</f>
        <v/>
      </c>
      <c r="J2517" s="3" t="s">
        <v>2335</v>
      </c>
      <c r="K2517" s="3" t="s">
        <v>11848</v>
      </c>
      <c r="L2517" s="3" t="s">
        <v>6580</v>
      </c>
      <c r="M2517" s="3" t="s">
        <v>6581</v>
      </c>
      <c r="N2517" s="3" t="s">
        <v>6477</v>
      </c>
      <c r="O2517" s="3" t="s">
        <v>6478</v>
      </c>
      <c r="P2517" s="3" t="s">
        <v>11865</v>
      </c>
      <c r="Q2517" s="3" t="s">
        <v>6581</v>
      </c>
      <c r="R2517" s="3" t="s">
        <v>6479</v>
      </c>
      <c r="S2517" s="3" t="s">
        <v>6480</v>
      </c>
      <c r="T2517" s="3" t="s">
        <v>6492</v>
      </c>
      <c r="U2517" s="3" t="s">
        <v>10828</v>
      </c>
      <c r="V2517" s="3" t="s">
        <v>154</v>
      </c>
      <c r="W2517" s="3" t="s">
        <v>154</v>
      </c>
      <c r="X2517" s="3" t="s">
        <v>154</v>
      </c>
      <c r="Y2517" s="3" t="s">
        <v>154</v>
      </c>
      <c r="Z2517" s="3" t="s">
        <v>154</v>
      </c>
      <c r="AA2517" s="3" t="s">
        <v>154</v>
      </c>
      <c r="AB2517" s="3" t="s">
        <v>154</v>
      </c>
      <c r="AC2517" s="3" t="s">
        <v>154</v>
      </c>
      <c r="AD2517" s="3" t="s">
        <v>6151</v>
      </c>
      <c r="AE2517" s="3" t="s">
        <v>6151</v>
      </c>
      <c r="AF2517" s="3" t="s">
        <v>154</v>
      </c>
      <c r="AG2517" s="3" t="s">
        <v>154</v>
      </c>
      <c r="AH2517" s="3" t="s">
        <v>6478</v>
      </c>
      <c r="AI2517" s="3" t="s">
        <v>6727</v>
      </c>
      <c r="AJ2517" s="3" t="s">
        <v>6489</v>
      </c>
    </row>
    <row r="2518" spans="1:36" ht="15">
      <c r="A2518" s="10">
        <v>2621</v>
      </c>
      <c r="B2518" t="str">
        <f>IF(K2518="总计","",INDEX(主数据!A:AD,MATCH(J2518,主数据!A:A,0),9))</f>
        <v>华东大区公司</v>
      </c>
      <c r="C2518" t="str">
        <f>IF(K2518="","",INDEX(主数据!A:AD,MATCH(J2518,主数据!A:A,0),11))</f>
        <v>上海东区</v>
      </c>
      <c r="D2518" t="str">
        <f t="shared" si="156"/>
        <v>SH40物业服务费标准方式2.80</v>
      </c>
      <c r="E2518" s="13" t="str">
        <f t="shared" si="158"/>
        <v>2.80</v>
      </c>
      <c r="F2518" s="13" t="str">
        <f>IF(E2518="","",IFERROR(IF(IF(K2518="","",INDEX(收费标合同信息维护!A:Q,MATCH(D2518,收费标合同信息维护!J:J,0),10))=D2518,"有","无"),"无"))</f>
        <v>无</v>
      </c>
      <c r="G2518" s="13" t="str">
        <f t="shared" si="157"/>
        <v/>
      </c>
      <c r="H2518" s="13" t="str">
        <f t="shared" si="159"/>
        <v/>
      </c>
      <c r="I2518" s="13" t="str">
        <f>IF(G2518="","",IFERROR(IF(IF(K2518="","",INDEX(收费标合同信息维护!A:Q,MATCH(G2518,收费标合同信息维护!M:M,0),13))=G2518,"有","无"),"无"))</f>
        <v/>
      </c>
      <c r="J2518" s="3" t="s">
        <v>3003</v>
      </c>
      <c r="K2518" s="3" t="s">
        <v>11866</v>
      </c>
      <c r="L2518" s="3" t="s">
        <v>6025</v>
      </c>
      <c r="M2518" s="3" t="s">
        <v>6026</v>
      </c>
      <c r="N2518" s="3" t="s">
        <v>6477</v>
      </c>
      <c r="O2518" s="3" t="s">
        <v>6478</v>
      </c>
      <c r="P2518" s="3" t="s">
        <v>11867</v>
      </c>
      <c r="Q2518" s="3" t="s">
        <v>9381</v>
      </c>
      <c r="R2518" s="3" t="s">
        <v>6484</v>
      </c>
      <c r="S2518" s="3" t="s">
        <v>6491</v>
      </c>
      <c r="T2518" s="3" t="s">
        <v>7189</v>
      </c>
      <c r="U2518" s="3" t="s">
        <v>154</v>
      </c>
      <c r="V2518" s="3" t="s">
        <v>6543</v>
      </c>
      <c r="W2518" s="3" t="s">
        <v>154</v>
      </c>
      <c r="X2518" s="3" t="s">
        <v>154</v>
      </c>
      <c r="Y2518" s="3" t="s">
        <v>154</v>
      </c>
      <c r="Z2518" s="3" t="s">
        <v>154</v>
      </c>
      <c r="AA2518" s="3" t="s">
        <v>154</v>
      </c>
      <c r="AB2518" s="3" t="s">
        <v>154</v>
      </c>
      <c r="AC2518" s="3" t="s">
        <v>154</v>
      </c>
      <c r="AD2518" s="3" t="s">
        <v>6151</v>
      </c>
      <c r="AE2518" s="3" t="s">
        <v>6151</v>
      </c>
      <c r="AF2518" s="3" t="s">
        <v>154</v>
      </c>
      <c r="AG2518" s="3" t="s">
        <v>154</v>
      </c>
      <c r="AH2518" s="3" t="s">
        <v>6478</v>
      </c>
      <c r="AI2518" s="3" t="s">
        <v>6482</v>
      </c>
      <c r="AJ2518" s="3" t="s">
        <v>11868</v>
      </c>
    </row>
    <row r="2519" spans="1:36" ht="15">
      <c r="A2519" s="10">
        <v>2622</v>
      </c>
      <c r="B2519" t="str">
        <f>IF(K2519="总计","",INDEX(主数据!A:AD,MATCH(J2519,主数据!A:A,0),9))</f>
        <v>华东大区公司</v>
      </c>
      <c r="C2519" t="str">
        <f>IF(K2519="","",INDEX(主数据!A:AD,MATCH(J2519,主数据!A:A,0),11))</f>
        <v>上海东区</v>
      </c>
      <c r="D2519" t="str">
        <f t="shared" si="156"/>
        <v>SH40物业服务费标准方式1.40</v>
      </c>
      <c r="E2519" s="13" t="str">
        <f t="shared" si="158"/>
        <v>1.40</v>
      </c>
      <c r="F2519" s="13" t="str">
        <f>IF(E2519="","",IFERROR(IF(IF(K2519="","",INDEX(收费标合同信息维护!A:Q,MATCH(D2519,收费标合同信息维护!J:J,0),10))=D2519,"有","无"),"无"))</f>
        <v>无</v>
      </c>
      <c r="G2519" s="13" t="str">
        <f t="shared" si="157"/>
        <v/>
      </c>
      <c r="H2519" s="13" t="str">
        <f t="shared" si="159"/>
        <v/>
      </c>
      <c r="I2519" s="13" t="str">
        <f>IF(G2519="","",IFERROR(IF(IF(K2519="","",INDEX(收费标合同信息维护!A:Q,MATCH(G2519,收费标合同信息维护!M:M,0),13))=G2519,"有","无"),"无"))</f>
        <v/>
      </c>
      <c r="J2519" s="3" t="s">
        <v>3003</v>
      </c>
      <c r="K2519" s="3" t="s">
        <v>11866</v>
      </c>
      <c r="L2519" s="3" t="s">
        <v>6025</v>
      </c>
      <c r="M2519" s="3" t="s">
        <v>6026</v>
      </c>
      <c r="N2519" s="3" t="s">
        <v>6477</v>
      </c>
      <c r="O2519" s="3" t="s">
        <v>6478</v>
      </c>
      <c r="P2519" s="3" t="s">
        <v>11869</v>
      </c>
      <c r="Q2519" s="3" t="s">
        <v>11870</v>
      </c>
      <c r="R2519" s="3" t="s">
        <v>6484</v>
      </c>
      <c r="S2519" s="3" t="s">
        <v>6491</v>
      </c>
      <c r="T2519" s="3" t="s">
        <v>7189</v>
      </c>
      <c r="U2519" s="3" t="s">
        <v>154</v>
      </c>
      <c r="V2519" s="3" t="s">
        <v>9083</v>
      </c>
      <c r="W2519" s="3" t="s">
        <v>154</v>
      </c>
      <c r="X2519" s="3" t="s">
        <v>154</v>
      </c>
      <c r="Y2519" s="3" t="s">
        <v>154</v>
      </c>
      <c r="Z2519" s="3" t="s">
        <v>154</v>
      </c>
      <c r="AA2519" s="3" t="s">
        <v>154</v>
      </c>
      <c r="AB2519" s="3" t="s">
        <v>154</v>
      </c>
      <c r="AC2519" s="3" t="s">
        <v>154</v>
      </c>
      <c r="AD2519" s="3" t="s">
        <v>6151</v>
      </c>
      <c r="AE2519" s="3" t="s">
        <v>6151</v>
      </c>
      <c r="AF2519" s="3" t="s">
        <v>154</v>
      </c>
      <c r="AG2519" s="3" t="s">
        <v>154</v>
      </c>
      <c r="AH2519" s="3" t="s">
        <v>6478</v>
      </c>
      <c r="AI2519" s="3" t="s">
        <v>6482</v>
      </c>
      <c r="AJ2519" s="3" t="s">
        <v>17</v>
      </c>
    </row>
    <row r="2520" spans="1:36" ht="15">
      <c r="A2520" s="10">
        <v>2623</v>
      </c>
      <c r="B2520" t="str">
        <f>IF(K2520="总计","",INDEX(主数据!A:AD,MATCH(J2520,主数据!A:A,0),9))</f>
        <v>华东大区公司</v>
      </c>
      <c r="C2520" t="str">
        <f>IF(K2520="","",INDEX(主数据!A:AD,MATCH(J2520,主数据!A:A,0),11))</f>
        <v>上海东区</v>
      </c>
      <c r="D2520" t="str">
        <f t="shared" si="156"/>
        <v>SH40物业服务费标准方式3.80</v>
      </c>
      <c r="E2520" s="13" t="str">
        <f t="shared" si="158"/>
        <v>3.80</v>
      </c>
      <c r="F2520" s="13" t="str">
        <f>IF(E2520="","",IFERROR(IF(IF(K2520="","",INDEX(收费标合同信息维护!A:Q,MATCH(D2520,收费标合同信息维护!J:J,0),10))=D2520,"有","无"),"无"))</f>
        <v>无</v>
      </c>
      <c r="G2520" s="13" t="str">
        <f t="shared" si="157"/>
        <v/>
      </c>
      <c r="H2520" s="13" t="str">
        <f t="shared" si="159"/>
        <v/>
      </c>
      <c r="I2520" s="13" t="str">
        <f>IF(G2520="","",IFERROR(IF(IF(K2520="","",INDEX(收费标合同信息维护!A:Q,MATCH(G2520,收费标合同信息维护!M:M,0),13))=G2520,"有","无"),"无"))</f>
        <v/>
      </c>
      <c r="J2520" s="3" t="s">
        <v>3003</v>
      </c>
      <c r="K2520" s="3" t="s">
        <v>11866</v>
      </c>
      <c r="L2520" s="3" t="s">
        <v>6025</v>
      </c>
      <c r="M2520" s="3" t="s">
        <v>6026</v>
      </c>
      <c r="N2520" s="3" t="s">
        <v>6477</v>
      </c>
      <c r="O2520" s="3" t="s">
        <v>6478</v>
      </c>
      <c r="P2520" s="3" t="s">
        <v>11871</v>
      </c>
      <c r="Q2520" s="3" t="s">
        <v>11872</v>
      </c>
      <c r="R2520" s="3" t="s">
        <v>6484</v>
      </c>
      <c r="S2520" s="3" t="s">
        <v>6491</v>
      </c>
      <c r="T2520" s="3" t="s">
        <v>7189</v>
      </c>
      <c r="U2520" s="3" t="s">
        <v>154</v>
      </c>
      <c r="V2520" s="3" t="s">
        <v>6991</v>
      </c>
      <c r="W2520" s="3" t="s">
        <v>154</v>
      </c>
      <c r="X2520" s="3" t="s">
        <v>154</v>
      </c>
      <c r="Y2520" s="3" t="s">
        <v>154</v>
      </c>
      <c r="Z2520" s="3" t="s">
        <v>154</v>
      </c>
      <c r="AA2520" s="3" t="s">
        <v>154</v>
      </c>
      <c r="AB2520" s="3" t="s">
        <v>154</v>
      </c>
      <c r="AC2520" s="3" t="s">
        <v>154</v>
      </c>
      <c r="AD2520" s="3" t="s">
        <v>6151</v>
      </c>
      <c r="AE2520" s="3" t="s">
        <v>6151</v>
      </c>
      <c r="AF2520" s="3" t="s">
        <v>154</v>
      </c>
      <c r="AG2520" s="3" t="s">
        <v>154</v>
      </c>
      <c r="AH2520" s="3" t="s">
        <v>6478</v>
      </c>
      <c r="AI2520" s="3" t="s">
        <v>6482</v>
      </c>
      <c r="AJ2520" s="3" t="s">
        <v>6105</v>
      </c>
    </row>
    <row r="2521" spans="1:36" ht="15">
      <c r="A2521" s="10">
        <v>2624</v>
      </c>
      <c r="B2521" t="str">
        <f>IF(K2521="总计","",INDEX(主数据!A:AD,MATCH(J2521,主数据!A:A,0),9))</f>
        <v>华东大区公司</v>
      </c>
      <c r="C2521" t="str">
        <f>IF(K2521="","",INDEX(主数据!A:AD,MATCH(J2521,主数据!A:A,0),11))</f>
        <v>上海东区</v>
      </c>
      <c r="D2521" t="str">
        <f t="shared" si="156"/>
        <v>SH40物业服务费标准方式2.80</v>
      </c>
      <c r="E2521" s="13" t="str">
        <f t="shared" si="158"/>
        <v>2.80</v>
      </c>
      <c r="F2521" s="13" t="str">
        <f>IF(E2521="","",IFERROR(IF(IF(K2521="","",INDEX(收费标合同信息维护!A:Q,MATCH(D2521,收费标合同信息维护!J:J,0),10))=D2521,"有","无"),"无"))</f>
        <v>无</v>
      </c>
      <c r="G2521" s="13" t="str">
        <f t="shared" si="157"/>
        <v/>
      </c>
      <c r="H2521" s="13" t="str">
        <f t="shared" si="159"/>
        <v/>
      </c>
      <c r="I2521" s="13" t="str">
        <f>IF(G2521="","",IFERROR(IF(IF(K2521="","",INDEX(收费标合同信息维护!A:Q,MATCH(G2521,收费标合同信息维护!M:M,0),13))=G2521,"有","无"),"无"))</f>
        <v/>
      </c>
      <c r="J2521" s="3" t="s">
        <v>3003</v>
      </c>
      <c r="K2521" s="3" t="s">
        <v>11866</v>
      </c>
      <c r="L2521" s="3" t="s">
        <v>6025</v>
      </c>
      <c r="M2521" s="3" t="s">
        <v>6026</v>
      </c>
      <c r="N2521" s="3" t="s">
        <v>6477</v>
      </c>
      <c r="O2521" s="3" t="s">
        <v>6478</v>
      </c>
      <c r="P2521" s="3" t="s">
        <v>11873</v>
      </c>
      <c r="Q2521" s="3" t="s">
        <v>6685</v>
      </c>
      <c r="R2521" s="3" t="s">
        <v>6484</v>
      </c>
      <c r="S2521" s="3" t="s">
        <v>6627</v>
      </c>
      <c r="T2521" s="3" t="s">
        <v>6481</v>
      </c>
      <c r="U2521" s="3" t="s">
        <v>154</v>
      </c>
      <c r="V2521" s="3" t="s">
        <v>6543</v>
      </c>
      <c r="W2521" s="3" t="s">
        <v>154</v>
      </c>
      <c r="X2521" s="3" t="s">
        <v>154</v>
      </c>
      <c r="Y2521" s="3" t="s">
        <v>154</v>
      </c>
      <c r="Z2521" s="3" t="s">
        <v>154</v>
      </c>
      <c r="AA2521" s="3" t="s">
        <v>154</v>
      </c>
      <c r="AB2521" s="3" t="s">
        <v>154</v>
      </c>
      <c r="AC2521" s="3" t="s">
        <v>154</v>
      </c>
      <c r="AD2521" s="3" t="s">
        <v>6151</v>
      </c>
      <c r="AE2521" s="3" t="s">
        <v>6151</v>
      </c>
      <c r="AF2521" s="3" t="s">
        <v>154</v>
      </c>
      <c r="AG2521" s="3" t="s">
        <v>154</v>
      </c>
      <c r="AH2521" s="3" t="s">
        <v>6478</v>
      </c>
      <c r="AI2521" s="3" t="s">
        <v>6482</v>
      </c>
      <c r="AJ2521" s="3" t="s">
        <v>6031</v>
      </c>
    </row>
    <row r="2522" spans="1:36" ht="15">
      <c r="A2522" s="10">
        <v>2625</v>
      </c>
      <c r="B2522" t="str">
        <f>IF(K2522="总计","",INDEX(主数据!A:AD,MATCH(J2522,主数据!A:A,0),9))</f>
        <v>华东大区公司</v>
      </c>
      <c r="C2522" t="str">
        <f>IF(K2522="","",INDEX(主数据!A:AD,MATCH(J2522,主数据!A:A,0),11))</f>
        <v>上海东区</v>
      </c>
      <c r="D2522" t="str">
        <f t="shared" si="156"/>
        <v>SH40物业服务费标准方式3.80</v>
      </c>
      <c r="E2522" s="13" t="str">
        <f t="shared" si="158"/>
        <v>3.80</v>
      </c>
      <c r="F2522" s="13" t="str">
        <f>IF(E2522="","",IFERROR(IF(IF(K2522="","",INDEX(收费标合同信息维护!A:Q,MATCH(D2522,收费标合同信息维护!J:J,0),10))=D2522,"有","无"),"无"))</f>
        <v>无</v>
      </c>
      <c r="G2522" s="13" t="str">
        <f t="shared" si="157"/>
        <v/>
      </c>
      <c r="H2522" s="13" t="str">
        <f t="shared" si="159"/>
        <v/>
      </c>
      <c r="I2522" s="13" t="str">
        <f>IF(G2522="","",IFERROR(IF(IF(K2522="","",INDEX(收费标合同信息维护!A:Q,MATCH(G2522,收费标合同信息维护!M:M,0),13))=G2522,"有","无"),"无"))</f>
        <v/>
      </c>
      <c r="J2522" s="3" t="s">
        <v>3003</v>
      </c>
      <c r="K2522" s="3" t="s">
        <v>11866</v>
      </c>
      <c r="L2522" s="3" t="s">
        <v>6025</v>
      </c>
      <c r="M2522" s="3" t="s">
        <v>6026</v>
      </c>
      <c r="N2522" s="3" t="s">
        <v>6477</v>
      </c>
      <c r="O2522" s="3" t="s">
        <v>6478</v>
      </c>
      <c r="P2522" s="3" t="s">
        <v>11874</v>
      </c>
      <c r="Q2522" s="3" t="s">
        <v>11875</v>
      </c>
      <c r="R2522" s="3" t="s">
        <v>6484</v>
      </c>
      <c r="S2522" s="3" t="s">
        <v>6627</v>
      </c>
      <c r="T2522" s="3" t="s">
        <v>6481</v>
      </c>
      <c r="U2522" s="3" t="s">
        <v>154</v>
      </c>
      <c r="V2522" s="3" t="s">
        <v>6991</v>
      </c>
      <c r="W2522" s="3" t="s">
        <v>154</v>
      </c>
      <c r="X2522" s="3" t="s">
        <v>154</v>
      </c>
      <c r="Y2522" s="3" t="s">
        <v>154</v>
      </c>
      <c r="Z2522" s="3" t="s">
        <v>154</v>
      </c>
      <c r="AA2522" s="3" t="s">
        <v>154</v>
      </c>
      <c r="AB2522" s="3" t="s">
        <v>154</v>
      </c>
      <c r="AC2522" s="3" t="s">
        <v>154</v>
      </c>
      <c r="AD2522" s="3" t="s">
        <v>6151</v>
      </c>
      <c r="AE2522" s="3" t="s">
        <v>6151</v>
      </c>
      <c r="AF2522" s="3" t="s">
        <v>154</v>
      </c>
      <c r="AG2522" s="3" t="s">
        <v>154</v>
      </c>
      <c r="AH2522" s="3" t="s">
        <v>6478</v>
      </c>
      <c r="AI2522" s="3" t="s">
        <v>6482</v>
      </c>
      <c r="AJ2522" s="3" t="s">
        <v>6489</v>
      </c>
    </row>
    <row r="2523" spans="1:36" ht="15">
      <c r="A2523" s="10">
        <v>2626</v>
      </c>
      <c r="B2523" t="str">
        <f>IF(K2523="总计","",INDEX(主数据!A:AD,MATCH(J2523,主数据!A:A,0),9))</f>
        <v>华东大区公司</v>
      </c>
      <c r="C2523" t="str">
        <f>IF(K2523="","",INDEX(主数据!A:AD,MATCH(J2523,主数据!A:A,0),11))</f>
        <v>上海东区</v>
      </c>
      <c r="D2523" t="str">
        <f t="shared" si="156"/>
        <v>SH40物业服务费直接录入</v>
      </c>
      <c r="E2523" s="13" t="str">
        <f t="shared" si="158"/>
        <v/>
      </c>
      <c r="F2523" s="13" t="str">
        <f>IF(E2523="","",IFERROR(IF(IF(K2523="","",INDEX(收费标合同信息维护!A:Q,MATCH(D2523,收费标合同信息维护!J:J,0),10))=D2523,"有","无"),"无"))</f>
        <v/>
      </c>
      <c r="G2523" s="13" t="str">
        <f t="shared" si="157"/>
        <v/>
      </c>
      <c r="H2523" s="13" t="str">
        <f t="shared" si="159"/>
        <v/>
      </c>
      <c r="I2523" s="13" t="str">
        <f>IF(G2523="","",IFERROR(IF(IF(K2523="","",INDEX(收费标合同信息维护!A:Q,MATCH(G2523,收费标合同信息维护!M:M,0),13))=G2523,"有","无"),"无"))</f>
        <v/>
      </c>
      <c r="J2523" s="3" t="s">
        <v>3003</v>
      </c>
      <c r="K2523" s="3" t="s">
        <v>11866</v>
      </c>
      <c r="L2523" s="3" t="s">
        <v>6025</v>
      </c>
      <c r="M2523" s="3" t="s">
        <v>6026</v>
      </c>
      <c r="N2523" s="3" t="s">
        <v>6477</v>
      </c>
      <c r="O2523" s="3" t="s">
        <v>6478</v>
      </c>
      <c r="P2523" s="3" t="s">
        <v>11876</v>
      </c>
      <c r="Q2523" s="3" t="s">
        <v>11877</v>
      </c>
      <c r="R2523" s="3" t="s">
        <v>6479</v>
      </c>
      <c r="S2523" s="3" t="s">
        <v>6480</v>
      </c>
      <c r="T2523" s="3" t="s">
        <v>6481</v>
      </c>
      <c r="U2523" s="3" t="s">
        <v>154</v>
      </c>
      <c r="V2523" s="3" t="s">
        <v>154</v>
      </c>
      <c r="W2523" s="3" t="s">
        <v>154</v>
      </c>
      <c r="X2523" s="3" t="s">
        <v>154</v>
      </c>
      <c r="Y2523" s="3" t="s">
        <v>154</v>
      </c>
      <c r="Z2523" s="3" t="s">
        <v>154</v>
      </c>
      <c r="AA2523" s="3" t="s">
        <v>154</v>
      </c>
      <c r="AB2523" s="3" t="s">
        <v>154</v>
      </c>
      <c r="AC2523" s="3" t="s">
        <v>154</v>
      </c>
      <c r="AD2523" s="3" t="s">
        <v>6151</v>
      </c>
      <c r="AE2523" s="3" t="s">
        <v>6151</v>
      </c>
      <c r="AF2523" s="3" t="s">
        <v>154</v>
      </c>
      <c r="AG2523" s="3" t="s">
        <v>154</v>
      </c>
      <c r="AH2523" s="3" t="s">
        <v>6478</v>
      </c>
      <c r="AI2523" s="3" t="s">
        <v>6482</v>
      </c>
      <c r="AJ2523" s="3" t="s">
        <v>6489</v>
      </c>
    </row>
    <row r="2524" spans="1:36" ht="15">
      <c r="A2524" s="10">
        <v>2627</v>
      </c>
      <c r="B2524" t="str">
        <f>IF(K2524="总计","",INDEX(主数据!A:AD,MATCH(J2524,主数据!A:A,0),9))</f>
        <v>华东大区公司</v>
      </c>
      <c r="C2524" t="str">
        <f>IF(K2524="","",INDEX(主数据!A:AD,MATCH(J2524,主数据!A:A,0),11))</f>
        <v>上海东区</v>
      </c>
      <c r="D2524" t="str">
        <f t="shared" si="156"/>
        <v>SH40物业服务费标准方式1.40</v>
      </c>
      <c r="E2524" s="13" t="str">
        <f t="shared" si="158"/>
        <v>1.40</v>
      </c>
      <c r="F2524" s="13" t="str">
        <f>IF(E2524="","",IFERROR(IF(IF(K2524="","",INDEX(收费标合同信息维护!A:Q,MATCH(D2524,收费标合同信息维护!J:J,0),10))=D2524,"有","无"),"无"))</f>
        <v>无</v>
      </c>
      <c r="G2524" s="13" t="str">
        <f t="shared" si="157"/>
        <v/>
      </c>
      <c r="H2524" s="13" t="str">
        <f t="shared" si="159"/>
        <v/>
      </c>
      <c r="I2524" s="13" t="str">
        <f>IF(G2524="","",IFERROR(IF(IF(K2524="","",INDEX(收费标合同信息维护!A:Q,MATCH(G2524,收费标合同信息维护!M:M,0),13))=G2524,"有","无"),"无"))</f>
        <v/>
      </c>
      <c r="J2524" s="3" t="s">
        <v>3003</v>
      </c>
      <c r="K2524" s="3" t="s">
        <v>11866</v>
      </c>
      <c r="L2524" s="3" t="s">
        <v>6025</v>
      </c>
      <c r="M2524" s="3" t="s">
        <v>6026</v>
      </c>
      <c r="N2524" s="3" t="s">
        <v>6477</v>
      </c>
      <c r="O2524" s="3" t="s">
        <v>6478</v>
      </c>
      <c r="P2524" s="3" t="s">
        <v>11878</v>
      </c>
      <c r="Q2524" s="3" t="s">
        <v>11879</v>
      </c>
      <c r="R2524" s="3" t="s">
        <v>6484</v>
      </c>
      <c r="S2524" s="3" t="s">
        <v>6491</v>
      </c>
      <c r="T2524" s="3" t="s">
        <v>6496</v>
      </c>
      <c r="U2524" s="3" t="s">
        <v>154</v>
      </c>
      <c r="V2524" s="3" t="s">
        <v>9083</v>
      </c>
      <c r="W2524" s="3" t="s">
        <v>154</v>
      </c>
      <c r="X2524" s="3" t="s">
        <v>154</v>
      </c>
      <c r="Y2524" s="3" t="s">
        <v>154</v>
      </c>
      <c r="Z2524" s="3" t="s">
        <v>154</v>
      </c>
      <c r="AA2524" s="3" t="s">
        <v>154</v>
      </c>
      <c r="AB2524" s="3" t="s">
        <v>154</v>
      </c>
      <c r="AC2524" s="3" t="s">
        <v>154</v>
      </c>
      <c r="AD2524" s="3" t="s">
        <v>6151</v>
      </c>
      <c r="AE2524" s="3" t="s">
        <v>6151</v>
      </c>
      <c r="AF2524" s="3" t="s">
        <v>154</v>
      </c>
      <c r="AG2524" s="3" t="s">
        <v>154</v>
      </c>
      <c r="AH2524" s="3" t="s">
        <v>6478</v>
      </c>
      <c r="AI2524" s="3" t="s">
        <v>6482</v>
      </c>
      <c r="AJ2524" s="3" t="s">
        <v>21</v>
      </c>
    </row>
    <row r="2525" spans="1:36" ht="15">
      <c r="A2525" s="10">
        <v>2628</v>
      </c>
      <c r="B2525" t="str">
        <f>IF(K2525="总计","",INDEX(主数据!A:AD,MATCH(J2525,主数据!A:A,0),9))</f>
        <v>华东大区公司</v>
      </c>
      <c r="C2525" t="str">
        <f>IF(K2525="","",INDEX(主数据!A:AD,MATCH(J2525,主数据!A:A,0),11))</f>
        <v>上海东区</v>
      </c>
      <c r="D2525" t="str">
        <f t="shared" si="156"/>
        <v>SH40物业服务费标准方式2.80</v>
      </c>
      <c r="E2525" s="13" t="str">
        <f t="shared" si="158"/>
        <v>2.80</v>
      </c>
      <c r="F2525" s="13" t="str">
        <f>IF(E2525="","",IFERROR(IF(IF(K2525="","",INDEX(收费标合同信息维护!A:Q,MATCH(D2525,收费标合同信息维护!J:J,0),10))=D2525,"有","无"),"无"))</f>
        <v>无</v>
      </c>
      <c r="G2525" s="13" t="str">
        <f t="shared" si="157"/>
        <v/>
      </c>
      <c r="H2525" s="13" t="str">
        <f t="shared" si="159"/>
        <v/>
      </c>
      <c r="I2525" s="13" t="str">
        <f>IF(G2525="","",IFERROR(IF(IF(K2525="","",INDEX(收费标合同信息维护!A:Q,MATCH(G2525,收费标合同信息维护!M:M,0),13))=G2525,"有","无"),"无"))</f>
        <v/>
      </c>
      <c r="J2525" s="3" t="s">
        <v>3003</v>
      </c>
      <c r="K2525" s="3" t="s">
        <v>11866</v>
      </c>
      <c r="L2525" s="3" t="s">
        <v>6025</v>
      </c>
      <c r="M2525" s="3" t="s">
        <v>6026</v>
      </c>
      <c r="N2525" s="3" t="s">
        <v>6477</v>
      </c>
      <c r="O2525" s="3" t="s">
        <v>6478</v>
      </c>
      <c r="P2525" s="3" t="s">
        <v>11880</v>
      </c>
      <c r="Q2525" s="3" t="s">
        <v>11881</v>
      </c>
      <c r="R2525" s="3" t="s">
        <v>6484</v>
      </c>
      <c r="S2525" s="3" t="s">
        <v>6627</v>
      </c>
      <c r="T2525" s="3" t="s">
        <v>6496</v>
      </c>
      <c r="U2525" s="3" t="s">
        <v>6792</v>
      </c>
      <c r="V2525" s="3" t="s">
        <v>6543</v>
      </c>
      <c r="W2525" s="3" t="s">
        <v>154</v>
      </c>
      <c r="X2525" s="3" t="s">
        <v>154</v>
      </c>
      <c r="Y2525" s="3" t="s">
        <v>154</v>
      </c>
      <c r="Z2525" s="3" t="s">
        <v>154</v>
      </c>
      <c r="AA2525" s="3" t="s">
        <v>154</v>
      </c>
      <c r="AB2525" s="3" t="s">
        <v>154</v>
      </c>
      <c r="AC2525" s="3" t="s">
        <v>154</v>
      </c>
      <c r="AD2525" s="3" t="s">
        <v>6151</v>
      </c>
      <c r="AE2525" s="3" t="s">
        <v>6151</v>
      </c>
      <c r="AF2525" s="3" t="s">
        <v>6040</v>
      </c>
      <c r="AG2525" s="3" t="s">
        <v>154</v>
      </c>
      <c r="AH2525" s="3" t="s">
        <v>6478</v>
      </c>
      <c r="AI2525" s="3" t="s">
        <v>6482</v>
      </c>
      <c r="AJ2525" s="3" t="s">
        <v>6489</v>
      </c>
    </row>
    <row r="2526" spans="1:36" ht="15">
      <c r="A2526" s="10">
        <v>2629</v>
      </c>
      <c r="B2526" t="str">
        <f>IF(K2526="总计","",INDEX(主数据!A:AD,MATCH(J2526,主数据!A:A,0),9))</f>
        <v>华东大区公司</v>
      </c>
      <c r="C2526" t="str">
        <f>IF(K2526="","",INDEX(主数据!A:AD,MATCH(J2526,主数据!A:A,0),11))</f>
        <v>上海东区</v>
      </c>
      <c r="D2526" t="str">
        <f t="shared" si="156"/>
        <v>SH40销售中心物业费标准方式2.80</v>
      </c>
      <c r="E2526" s="13" t="str">
        <f t="shared" si="158"/>
        <v>2.80</v>
      </c>
      <c r="F2526" s="13" t="str">
        <f>IF(E2526="","",IFERROR(IF(IF(K2526="","",INDEX(收费标合同信息维护!A:Q,MATCH(D2526,收费标合同信息维护!J:J,0),10))=D2526,"有","无"),"无"))</f>
        <v>无</v>
      </c>
      <c r="G2526" s="13" t="str">
        <f t="shared" si="157"/>
        <v/>
      </c>
      <c r="H2526" s="13" t="str">
        <f t="shared" si="159"/>
        <v/>
      </c>
      <c r="I2526" s="13" t="str">
        <f>IF(G2526="","",IFERROR(IF(IF(K2526="","",INDEX(收费标合同信息维护!A:Q,MATCH(G2526,收费标合同信息维护!M:M,0),13))=G2526,"有","无"),"无"))</f>
        <v/>
      </c>
      <c r="J2526" s="3" t="s">
        <v>3003</v>
      </c>
      <c r="K2526" s="3" t="s">
        <v>11866</v>
      </c>
      <c r="L2526" s="3" t="s">
        <v>6638</v>
      </c>
      <c r="M2526" s="3" t="s">
        <v>6639</v>
      </c>
      <c r="N2526" s="3" t="s">
        <v>6477</v>
      </c>
      <c r="O2526" s="3" t="s">
        <v>6478</v>
      </c>
      <c r="P2526" s="3" t="s">
        <v>11882</v>
      </c>
      <c r="Q2526" s="3" t="s">
        <v>9381</v>
      </c>
      <c r="R2526" s="3" t="s">
        <v>6484</v>
      </c>
      <c r="S2526" s="3" t="s">
        <v>6491</v>
      </c>
      <c r="T2526" s="3" t="s">
        <v>7189</v>
      </c>
      <c r="U2526" s="3" t="s">
        <v>154</v>
      </c>
      <c r="V2526" s="3" t="s">
        <v>6543</v>
      </c>
      <c r="W2526" s="3" t="s">
        <v>154</v>
      </c>
      <c r="X2526" s="3" t="s">
        <v>154</v>
      </c>
      <c r="Y2526" s="3" t="s">
        <v>154</v>
      </c>
      <c r="Z2526" s="3" t="s">
        <v>154</v>
      </c>
      <c r="AA2526" s="3" t="s">
        <v>154</v>
      </c>
      <c r="AB2526" s="3" t="s">
        <v>154</v>
      </c>
      <c r="AC2526" s="3" t="s">
        <v>154</v>
      </c>
      <c r="AD2526" s="3" t="s">
        <v>6151</v>
      </c>
      <c r="AE2526" s="3" t="s">
        <v>6151</v>
      </c>
      <c r="AF2526" s="3" t="s">
        <v>154</v>
      </c>
      <c r="AG2526" s="3" t="s">
        <v>154</v>
      </c>
      <c r="AH2526" s="3" t="s">
        <v>6478</v>
      </c>
      <c r="AI2526" s="3" t="s">
        <v>6727</v>
      </c>
      <c r="AJ2526" s="3" t="s">
        <v>6489</v>
      </c>
    </row>
    <row r="2527" spans="1:36" ht="15">
      <c r="A2527" s="10">
        <v>2630</v>
      </c>
      <c r="B2527" t="str">
        <f>IF(K2527="总计","",INDEX(主数据!A:AD,MATCH(J2527,主数据!A:A,0),9))</f>
        <v>华东大区公司</v>
      </c>
      <c r="C2527" t="str">
        <f>IF(K2527="","",INDEX(主数据!A:AD,MATCH(J2527,主数据!A:A,0),11))</f>
        <v>上海东区</v>
      </c>
      <c r="D2527" t="str">
        <f t="shared" si="156"/>
        <v>SH68物业服务费直接录入</v>
      </c>
      <c r="E2527" s="13" t="str">
        <f t="shared" si="158"/>
        <v/>
      </c>
      <c r="F2527" s="13" t="str">
        <f>IF(E2527="","",IFERROR(IF(IF(K2527="","",INDEX(收费标合同信息维护!A:Q,MATCH(D2527,收费标合同信息维护!J:J,0),10))=D2527,"有","无"),"无"))</f>
        <v/>
      </c>
      <c r="G2527" s="13" t="str">
        <f t="shared" si="157"/>
        <v/>
      </c>
      <c r="H2527" s="13" t="str">
        <f t="shared" si="159"/>
        <v/>
      </c>
      <c r="I2527" s="13" t="str">
        <f>IF(G2527="","",IFERROR(IF(IF(K2527="","",INDEX(收费标合同信息维护!A:Q,MATCH(G2527,收费标合同信息维护!M:M,0),13))=G2527,"有","无"),"无"))</f>
        <v/>
      </c>
      <c r="J2527" s="3" t="s">
        <v>3267</v>
      </c>
      <c r="K2527" s="3" t="s">
        <v>11883</v>
      </c>
      <c r="L2527" s="3" t="s">
        <v>6025</v>
      </c>
      <c r="M2527" s="3" t="s">
        <v>6026</v>
      </c>
      <c r="N2527" s="3" t="s">
        <v>6477</v>
      </c>
      <c r="O2527" s="3" t="s">
        <v>6478</v>
      </c>
      <c r="P2527" s="3" t="s">
        <v>6025</v>
      </c>
      <c r="Q2527" s="3" t="s">
        <v>11884</v>
      </c>
      <c r="R2527" s="3" t="s">
        <v>6479</v>
      </c>
      <c r="S2527" s="3" t="s">
        <v>6480</v>
      </c>
      <c r="T2527" s="3" t="s">
        <v>7029</v>
      </c>
      <c r="U2527" s="3" t="s">
        <v>154</v>
      </c>
      <c r="V2527" s="3" t="s">
        <v>154</v>
      </c>
      <c r="W2527" s="3" t="s">
        <v>154</v>
      </c>
      <c r="X2527" s="3" t="s">
        <v>154</v>
      </c>
      <c r="Y2527" s="3" t="s">
        <v>154</v>
      </c>
      <c r="Z2527" s="3" t="s">
        <v>154</v>
      </c>
      <c r="AA2527" s="3" t="s">
        <v>154</v>
      </c>
      <c r="AB2527" s="3" t="s">
        <v>154</v>
      </c>
      <c r="AC2527" s="3" t="s">
        <v>154</v>
      </c>
      <c r="AD2527" s="3" t="s">
        <v>6151</v>
      </c>
      <c r="AE2527" s="3" t="s">
        <v>6151</v>
      </c>
      <c r="AF2527" s="3" t="s">
        <v>154</v>
      </c>
      <c r="AG2527" s="3" t="s">
        <v>154</v>
      </c>
      <c r="AH2527" s="3" t="s">
        <v>6478</v>
      </c>
      <c r="AI2527" s="3" t="s">
        <v>6482</v>
      </c>
      <c r="AJ2527" s="3" t="s">
        <v>11885</v>
      </c>
    </row>
    <row r="2528" spans="1:36" ht="15">
      <c r="A2528" s="10">
        <v>2631</v>
      </c>
      <c r="B2528" t="str">
        <f>IF(K2528="总计","",INDEX(主数据!A:AD,MATCH(J2528,主数据!A:A,0),9))</f>
        <v>华东大区公司</v>
      </c>
      <c r="C2528" t="str">
        <f>IF(K2528="","",INDEX(主数据!A:AD,MATCH(J2528,主数据!A:A,0),11))</f>
        <v>上海东区</v>
      </c>
      <c r="D2528" t="str">
        <f t="shared" si="156"/>
        <v>SH68物业服务费标准方式2.85</v>
      </c>
      <c r="E2528" s="13" t="str">
        <f t="shared" si="158"/>
        <v>2.85</v>
      </c>
      <c r="F2528" s="13" t="str">
        <f>IF(E2528="","",IFERROR(IF(IF(K2528="","",INDEX(收费标合同信息维护!A:Q,MATCH(D2528,收费标合同信息维护!J:J,0),10))=D2528,"有","无"),"无"))</f>
        <v>无</v>
      </c>
      <c r="G2528" s="13" t="str">
        <f t="shared" si="157"/>
        <v/>
      </c>
      <c r="H2528" s="13" t="str">
        <f t="shared" si="159"/>
        <v/>
      </c>
      <c r="I2528" s="13" t="str">
        <f>IF(G2528="","",IFERROR(IF(IF(K2528="","",INDEX(收费标合同信息维护!A:Q,MATCH(G2528,收费标合同信息维护!M:M,0),13))=G2528,"有","无"),"无"))</f>
        <v/>
      </c>
      <c r="J2528" s="3" t="s">
        <v>3267</v>
      </c>
      <c r="K2528" s="3" t="s">
        <v>11883</v>
      </c>
      <c r="L2528" s="3" t="s">
        <v>6025</v>
      </c>
      <c r="M2528" s="3" t="s">
        <v>6026</v>
      </c>
      <c r="N2528" s="3" t="s">
        <v>6477</v>
      </c>
      <c r="O2528" s="3" t="s">
        <v>6478</v>
      </c>
      <c r="P2528" s="3" t="s">
        <v>6794</v>
      </c>
      <c r="Q2528" s="3" t="s">
        <v>8709</v>
      </c>
      <c r="R2528" s="3" t="s">
        <v>6484</v>
      </c>
      <c r="S2528" s="3" t="s">
        <v>6491</v>
      </c>
      <c r="T2528" s="3" t="s">
        <v>6523</v>
      </c>
      <c r="U2528" s="3" t="s">
        <v>154</v>
      </c>
      <c r="V2528" s="3" t="s">
        <v>8629</v>
      </c>
      <c r="W2528" s="3" t="s">
        <v>154</v>
      </c>
      <c r="X2528" s="3" t="s">
        <v>154</v>
      </c>
      <c r="Y2528" s="3" t="s">
        <v>154</v>
      </c>
      <c r="Z2528" s="3" t="s">
        <v>154</v>
      </c>
      <c r="AA2528" s="3" t="s">
        <v>154</v>
      </c>
      <c r="AB2528" s="3" t="s">
        <v>154</v>
      </c>
      <c r="AC2528" s="3" t="s">
        <v>154</v>
      </c>
      <c r="AD2528" s="3" t="s">
        <v>6151</v>
      </c>
      <c r="AE2528" s="3" t="s">
        <v>6151</v>
      </c>
      <c r="AF2528" s="3" t="s">
        <v>154</v>
      </c>
      <c r="AG2528" s="3" t="s">
        <v>154</v>
      </c>
      <c r="AH2528" s="3" t="s">
        <v>6478</v>
      </c>
      <c r="AI2528" s="3" t="s">
        <v>6482</v>
      </c>
      <c r="AJ2528" s="3" t="s">
        <v>18184</v>
      </c>
    </row>
    <row r="2529" spans="1:36" ht="30">
      <c r="A2529" s="10">
        <v>2632</v>
      </c>
      <c r="B2529" t="str">
        <f>IF(K2529="总计","",INDEX(主数据!A:AD,MATCH(J2529,主数据!A:A,0),9))</f>
        <v>华东大区公司</v>
      </c>
      <c r="C2529" t="str">
        <f>IF(K2529="","",INDEX(主数据!A:AD,MATCH(J2529,主数据!A:A,0),11))</f>
        <v>上海东区</v>
      </c>
      <c r="D2529" t="str">
        <f t="shared" si="156"/>
        <v>SH68物业服务费标准方式3.50</v>
      </c>
      <c r="E2529" s="13" t="str">
        <f t="shared" si="158"/>
        <v>3.50</v>
      </c>
      <c r="F2529" s="13" t="str">
        <f>IF(E2529="","",IFERROR(IF(IF(K2529="","",INDEX(收费标合同信息维护!A:Q,MATCH(D2529,收费标合同信息维护!J:J,0),10))=D2529,"有","无"),"无"))</f>
        <v>无</v>
      </c>
      <c r="G2529" s="13" t="str">
        <f t="shared" si="157"/>
        <v/>
      </c>
      <c r="H2529" s="13" t="str">
        <f t="shared" si="159"/>
        <v/>
      </c>
      <c r="I2529" s="13" t="str">
        <f>IF(G2529="","",IFERROR(IF(IF(K2529="","",INDEX(收费标合同信息维护!A:Q,MATCH(G2529,收费标合同信息维护!M:M,0),13))=G2529,"有","无"),"无"))</f>
        <v/>
      </c>
      <c r="J2529" s="3" t="s">
        <v>3267</v>
      </c>
      <c r="K2529" s="3" t="s">
        <v>11883</v>
      </c>
      <c r="L2529" s="3" t="s">
        <v>6025</v>
      </c>
      <c r="M2529" s="3" t="s">
        <v>6026</v>
      </c>
      <c r="N2529" s="3" t="s">
        <v>6477</v>
      </c>
      <c r="O2529" s="3" t="s">
        <v>6478</v>
      </c>
      <c r="P2529" s="3" t="s">
        <v>7406</v>
      </c>
      <c r="Q2529" s="3" t="s">
        <v>11886</v>
      </c>
      <c r="R2529" s="3" t="s">
        <v>6484</v>
      </c>
      <c r="S2529" s="3" t="s">
        <v>6491</v>
      </c>
      <c r="T2529" s="3" t="s">
        <v>7388</v>
      </c>
      <c r="U2529" s="3" t="s">
        <v>154</v>
      </c>
      <c r="V2529" s="3" t="s">
        <v>6869</v>
      </c>
      <c r="W2529" s="3" t="s">
        <v>154</v>
      </c>
      <c r="X2529" s="3" t="s">
        <v>154</v>
      </c>
      <c r="Y2529" s="3" t="s">
        <v>154</v>
      </c>
      <c r="Z2529" s="3" t="s">
        <v>154</v>
      </c>
      <c r="AA2529" s="3" t="s">
        <v>154</v>
      </c>
      <c r="AB2529" s="3" t="s">
        <v>154</v>
      </c>
      <c r="AC2529" s="3" t="s">
        <v>154</v>
      </c>
      <c r="AD2529" s="3" t="s">
        <v>6151</v>
      </c>
      <c r="AE2529" s="3" t="s">
        <v>6151</v>
      </c>
      <c r="AF2529" s="3" t="s">
        <v>154</v>
      </c>
      <c r="AG2529" s="3" t="s">
        <v>154</v>
      </c>
      <c r="AH2529" s="3" t="s">
        <v>6478</v>
      </c>
      <c r="AI2529" s="3" t="s">
        <v>6482</v>
      </c>
      <c r="AJ2529" s="3" t="s">
        <v>11887</v>
      </c>
    </row>
    <row r="2530" spans="1:36" ht="15">
      <c r="A2530" s="10">
        <v>2633</v>
      </c>
      <c r="B2530" t="str">
        <f>IF(K2530="总计","",INDEX(主数据!A:AD,MATCH(J2530,主数据!A:A,0),9))</f>
        <v>华东大区公司</v>
      </c>
      <c r="C2530" t="str">
        <f>IF(K2530="","",INDEX(主数据!A:AD,MATCH(J2530,主数据!A:A,0),11))</f>
        <v>上海东区</v>
      </c>
      <c r="D2530" t="str">
        <f t="shared" si="156"/>
        <v>SH68物业服务费标准方式1.75</v>
      </c>
      <c r="E2530" s="13" t="str">
        <f t="shared" si="158"/>
        <v>1.75</v>
      </c>
      <c r="F2530" s="13" t="str">
        <f>IF(E2530="","",IFERROR(IF(IF(K2530="","",INDEX(收费标合同信息维护!A:Q,MATCH(D2530,收费标合同信息维护!J:J,0),10))=D2530,"有","无"),"无"))</f>
        <v>无</v>
      </c>
      <c r="G2530" s="13" t="str">
        <f t="shared" si="157"/>
        <v/>
      </c>
      <c r="H2530" s="13" t="str">
        <f t="shared" si="159"/>
        <v/>
      </c>
      <c r="I2530" s="13" t="str">
        <f>IF(G2530="","",IFERROR(IF(IF(K2530="","",INDEX(收费标合同信息维护!A:Q,MATCH(G2530,收费标合同信息维护!M:M,0),13))=G2530,"有","无"),"无"))</f>
        <v/>
      </c>
      <c r="J2530" s="3" t="s">
        <v>3267</v>
      </c>
      <c r="K2530" s="3" t="s">
        <v>11883</v>
      </c>
      <c r="L2530" s="3" t="s">
        <v>6025</v>
      </c>
      <c r="M2530" s="3" t="s">
        <v>6026</v>
      </c>
      <c r="N2530" s="3" t="s">
        <v>6477</v>
      </c>
      <c r="O2530" s="3" t="s">
        <v>6478</v>
      </c>
      <c r="P2530" s="3" t="s">
        <v>6796</v>
      </c>
      <c r="Q2530" s="3" t="s">
        <v>8714</v>
      </c>
      <c r="R2530" s="3" t="s">
        <v>6484</v>
      </c>
      <c r="S2530" s="3" t="s">
        <v>6491</v>
      </c>
      <c r="T2530" s="3" t="s">
        <v>7388</v>
      </c>
      <c r="U2530" s="3" t="s">
        <v>154</v>
      </c>
      <c r="V2530" s="3" t="s">
        <v>9692</v>
      </c>
      <c r="W2530" s="3" t="s">
        <v>154</v>
      </c>
      <c r="X2530" s="3" t="s">
        <v>154</v>
      </c>
      <c r="Y2530" s="3" t="s">
        <v>154</v>
      </c>
      <c r="Z2530" s="3" t="s">
        <v>154</v>
      </c>
      <c r="AA2530" s="3" t="s">
        <v>154</v>
      </c>
      <c r="AB2530" s="3" t="s">
        <v>154</v>
      </c>
      <c r="AC2530" s="3" t="s">
        <v>154</v>
      </c>
      <c r="AD2530" s="3" t="s">
        <v>6151</v>
      </c>
      <c r="AE2530" s="3" t="s">
        <v>6151</v>
      </c>
      <c r="AF2530" s="3" t="s">
        <v>154</v>
      </c>
      <c r="AG2530" s="3" t="s">
        <v>154</v>
      </c>
      <c r="AH2530" s="3" t="s">
        <v>6478</v>
      </c>
      <c r="AI2530" s="3" t="s">
        <v>6482</v>
      </c>
      <c r="AJ2530" s="3" t="s">
        <v>11888</v>
      </c>
    </row>
    <row r="2531" spans="1:36" ht="30">
      <c r="A2531" s="10">
        <v>2634</v>
      </c>
      <c r="B2531" t="str">
        <f>IF(K2531="总计","",INDEX(主数据!A:AD,MATCH(J2531,主数据!A:A,0),9))</f>
        <v>华东大区公司</v>
      </c>
      <c r="C2531" t="str">
        <f>IF(K2531="","",INDEX(主数据!A:AD,MATCH(J2531,主数据!A:A,0),11))</f>
        <v>上海东区</v>
      </c>
      <c r="D2531" t="str">
        <f t="shared" si="156"/>
        <v>SH68物业服务费标准方式1.75</v>
      </c>
      <c r="E2531" s="13" t="str">
        <f t="shared" si="158"/>
        <v>1.75</v>
      </c>
      <c r="F2531" s="13" t="str">
        <f>IF(E2531="","",IFERROR(IF(IF(K2531="","",INDEX(收费标合同信息维护!A:Q,MATCH(D2531,收费标合同信息维护!J:J,0),10))=D2531,"有","无"),"无"))</f>
        <v>无</v>
      </c>
      <c r="G2531" s="13" t="str">
        <f t="shared" si="157"/>
        <v/>
      </c>
      <c r="H2531" s="13" t="str">
        <f t="shared" si="159"/>
        <v/>
      </c>
      <c r="I2531" s="13" t="str">
        <f>IF(G2531="","",IFERROR(IF(IF(K2531="","",INDEX(收费标合同信息维护!A:Q,MATCH(G2531,收费标合同信息维护!M:M,0),13))=G2531,"有","无"),"无"))</f>
        <v/>
      </c>
      <c r="J2531" s="3" t="s">
        <v>3267</v>
      </c>
      <c r="K2531" s="3" t="s">
        <v>11883</v>
      </c>
      <c r="L2531" s="3" t="s">
        <v>6025</v>
      </c>
      <c r="M2531" s="3" t="s">
        <v>6026</v>
      </c>
      <c r="N2531" s="3" t="s">
        <v>6477</v>
      </c>
      <c r="O2531" s="3" t="s">
        <v>6478</v>
      </c>
      <c r="P2531" s="3" t="s">
        <v>11889</v>
      </c>
      <c r="Q2531" s="3" t="s">
        <v>11890</v>
      </c>
      <c r="R2531" s="3" t="s">
        <v>6484</v>
      </c>
      <c r="S2531" s="3" t="s">
        <v>6491</v>
      </c>
      <c r="T2531" s="3" t="s">
        <v>7388</v>
      </c>
      <c r="U2531" s="3" t="s">
        <v>7530</v>
      </c>
      <c r="V2531" s="3" t="s">
        <v>9692</v>
      </c>
      <c r="W2531" s="3" t="s">
        <v>154</v>
      </c>
      <c r="X2531" s="3" t="s">
        <v>154</v>
      </c>
      <c r="Y2531" s="3" t="s">
        <v>154</v>
      </c>
      <c r="Z2531" s="3" t="s">
        <v>154</v>
      </c>
      <c r="AA2531" s="3" t="s">
        <v>154</v>
      </c>
      <c r="AB2531" s="3" t="s">
        <v>154</v>
      </c>
      <c r="AC2531" s="3" t="s">
        <v>154</v>
      </c>
      <c r="AD2531" s="3" t="s">
        <v>6151</v>
      </c>
      <c r="AE2531" s="3" t="s">
        <v>6151</v>
      </c>
      <c r="AF2531" s="3" t="s">
        <v>154</v>
      </c>
      <c r="AG2531" s="3" t="s">
        <v>154</v>
      </c>
      <c r="AH2531" s="3" t="s">
        <v>6478</v>
      </c>
      <c r="AI2531" s="3" t="s">
        <v>6482</v>
      </c>
      <c r="AJ2531" s="3" t="s">
        <v>6027</v>
      </c>
    </row>
    <row r="2532" spans="1:36" ht="30">
      <c r="A2532" s="10">
        <v>2635</v>
      </c>
      <c r="B2532" t="str">
        <f>IF(K2532="总计","",INDEX(主数据!A:AD,MATCH(J2532,主数据!A:A,0),9))</f>
        <v>华东大区公司</v>
      </c>
      <c r="C2532" t="str">
        <f>IF(K2532="","",INDEX(主数据!A:AD,MATCH(J2532,主数据!A:A,0),11))</f>
        <v>上海东区</v>
      </c>
      <c r="D2532" t="str">
        <f t="shared" si="156"/>
        <v>SH68物业服务费标准方式3.50</v>
      </c>
      <c r="E2532" s="13" t="str">
        <f t="shared" si="158"/>
        <v>3.50</v>
      </c>
      <c r="F2532" s="13" t="str">
        <f>IF(E2532="","",IFERROR(IF(IF(K2532="","",INDEX(收费标合同信息维护!A:Q,MATCH(D2532,收费标合同信息维护!J:J,0),10))=D2532,"有","无"),"无"))</f>
        <v>无</v>
      </c>
      <c r="G2532" s="13" t="str">
        <f t="shared" si="157"/>
        <v/>
      </c>
      <c r="H2532" s="13" t="str">
        <f t="shared" si="159"/>
        <v/>
      </c>
      <c r="I2532" s="13" t="str">
        <f>IF(G2532="","",IFERROR(IF(IF(K2532="","",INDEX(收费标合同信息维护!A:Q,MATCH(G2532,收费标合同信息维护!M:M,0),13))=G2532,"有","无"),"无"))</f>
        <v/>
      </c>
      <c r="J2532" s="3" t="s">
        <v>3267</v>
      </c>
      <c r="K2532" s="3" t="s">
        <v>11883</v>
      </c>
      <c r="L2532" s="3" t="s">
        <v>6025</v>
      </c>
      <c r="M2532" s="3" t="s">
        <v>6026</v>
      </c>
      <c r="N2532" s="3" t="s">
        <v>6477</v>
      </c>
      <c r="O2532" s="3" t="s">
        <v>6478</v>
      </c>
      <c r="P2532" s="3" t="s">
        <v>11891</v>
      </c>
      <c r="Q2532" s="3" t="s">
        <v>11892</v>
      </c>
      <c r="R2532" s="3" t="s">
        <v>6484</v>
      </c>
      <c r="S2532" s="3" t="s">
        <v>6491</v>
      </c>
      <c r="T2532" s="3" t="s">
        <v>7388</v>
      </c>
      <c r="U2532" s="3" t="s">
        <v>7530</v>
      </c>
      <c r="V2532" s="3" t="s">
        <v>6869</v>
      </c>
      <c r="W2532" s="3" t="s">
        <v>154</v>
      </c>
      <c r="X2532" s="3" t="s">
        <v>154</v>
      </c>
      <c r="Y2532" s="3" t="s">
        <v>154</v>
      </c>
      <c r="Z2532" s="3" t="s">
        <v>154</v>
      </c>
      <c r="AA2532" s="3" t="s">
        <v>154</v>
      </c>
      <c r="AB2532" s="3" t="s">
        <v>154</v>
      </c>
      <c r="AC2532" s="3" t="s">
        <v>154</v>
      </c>
      <c r="AD2532" s="3" t="s">
        <v>6151</v>
      </c>
      <c r="AE2532" s="3" t="s">
        <v>6151</v>
      </c>
      <c r="AF2532" s="3" t="s">
        <v>154</v>
      </c>
      <c r="AG2532" s="3" t="s">
        <v>154</v>
      </c>
      <c r="AH2532" s="3" t="s">
        <v>6478</v>
      </c>
      <c r="AI2532" s="3" t="s">
        <v>6482</v>
      </c>
      <c r="AJ2532" s="3" t="s">
        <v>6033</v>
      </c>
    </row>
    <row r="2533" spans="1:36" ht="30">
      <c r="A2533" s="10">
        <v>2636</v>
      </c>
      <c r="B2533" t="str">
        <f>IF(K2533="总计","",INDEX(主数据!A:AD,MATCH(J2533,主数据!A:A,0),9))</f>
        <v>华东大区公司</v>
      </c>
      <c r="C2533" t="str">
        <f>IF(K2533="","",INDEX(主数据!A:AD,MATCH(J2533,主数据!A:A,0),11))</f>
        <v>上海东区</v>
      </c>
      <c r="D2533" t="str">
        <f t="shared" si="156"/>
        <v>SH68销售中心物业费标准方式3.50</v>
      </c>
      <c r="E2533" s="13" t="str">
        <f t="shared" si="158"/>
        <v>3.50</v>
      </c>
      <c r="F2533" s="13" t="str">
        <f>IF(E2533="","",IFERROR(IF(IF(K2533="","",INDEX(收费标合同信息维护!A:Q,MATCH(D2533,收费标合同信息维护!J:J,0),10))=D2533,"有","无"),"无"))</f>
        <v>无</v>
      </c>
      <c r="G2533" s="13" t="str">
        <f t="shared" si="157"/>
        <v/>
      </c>
      <c r="H2533" s="13" t="str">
        <f t="shared" si="159"/>
        <v/>
      </c>
      <c r="I2533" s="13" t="str">
        <f>IF(G2533="","",IFERROR(IF(IF(K2533="","",INDEX(收费标合同信息维护!A:Q,MATCH(G2533,收费标合同信息维护!M:M,0),13))=G2533,"有","无"),"无"))</f>
        <v/>
      </c>
      <c r="J2533" s="3" t="s">
        <v>3267</v>
      </c>
      <c r="K2533" s="3" t="s">
        <v>11883</v>
      </c>
      <c r="L2533" s="3" t="s">
        <v>6638</v>
      </c>
      <c r="M2533" s="3" t="s">
        <v>6639</v>
      </c>
      <c r="N2533" s="3" t="s">
        <v>6477</v>
      </c>
      <c r="O2533" s="3" t="s">
        <v>6478</v>
      </c>
      <c r="P2533" s="3" t="s">
        <v>11893</v>
      </c>
      <c r="Q2533" s="3" t="s">
        <v>11894</v>
      </c>
      <c r="R2533" s="3" t="s">
        <v>6484</v>
      </c>
      <c r="S2533" s="3" t="s">
        <v>6491</v>
      </c>
      <c r="T2533" s="3" t="s">
        <v>7388</v>
      </c>
      <c r="U2533" s="3" t="s">
        <v>7530</v>
      </c>
      <c r="V2533" s="3" t="s">
        <v>6869</v>
      </c>
      <c r="W2533" s="3" t="s">
        <v>154</v>
      </c>
      <c r="X2533" s="3" t="s">
        <v>154</v>
      </c>
      <c r="Y2533" s="3" t="s">
        <v>154</v>
      </c>
      <c r="Z2533" s="3" t="s">
        <v>154</v>
      </c>
      <c r="AA2533" s="3" t="s">
        <v>154</v>
      </c>
      <c r="AB2533" s="3" t="s">
        <v>154</v>
      </c>
      <c r="AC2533" s="3" t="s">
        <v>154</v>
      </c>
      <c r="AD2533" s="3" t="s">
        <v>6151</v>
      </c>
      <c r="AE2533" s="3" t="s">
        <v>6151</v>
      </c>
      <c r="AF2533" s="3" t="s">
        <v>154</v>
      </c>
      <c r="AG2533" s="3" t="s">
        <v>154</v>
      </c>
      <c r="AH2533" s="3" t="s">
        <v>6597</v>
      </c>
      <c r="AI2533" s="3" t="s">
        <v>6482</v>
      </c>
      <c r="AJ2533" s="3" t="s">
        <v>6489</v>
      </c>
    </row>
    <row r="2534" spans="1:36" ht="15">
      <c r="A2534" s="10">
        <v>2637</v>
      </c>
      <c r="B2534" t="str">
        <f>IF(K2534="总计","",INDEX(主数据!A:AD,MATCH(J2534,主数据!A:A,0),9))</f>
        <v>华东大区公司</v>
      </c>
      <c r="C2534" t="str">
        <f>IF(K2534="","",INDEX(主数据!A:AD,MATCH(J2534,主数据!A:A,0),11))</f>
        <v>上海东区</v>
      </c>
      <c r="D2534" t="str">
        <f t="shared" si="156"/>
        <v>SH72物业服务费定额</v>
      </c>
      <c r="E2534" s="13" t="str">
        <f t="shared" si="158"/>
        <v/>
      </c>
      <c r="F2534" s="13" t="str">
        <f>IF(E2534="","",IFERROR(IF(IF(K2534="","",INDEX(收费标合同信息维护!A:Q,MATCH(D2534,收费标合同信息维护!J:J,0),10))=D2534,"有","无"),"无"))</f>
        <v/>
      </c>
      <c r="G2534" s="13" t="str">
        <f t="shared" si="157"/>
        <v>SH72物业服务费定额323368.00</v>
      </c>
      <c r="H2534" s="13" t="str">
        <f t="shared" si="159"/>
        <v>323368.00</v>
      </c>
      <c r="I2534" s="13" t="str">
        <f>IF(G2534="","",IFERROR(IF(IF(K2534="","",INDEX(收费标合同信息维护!A:Q,MATCH(G2534,收费标合同信息维护!M:M,0),13))=G2534,"有","无"),"无"))</f>
        <v>无</v>
      </c>
      <c r="J2534" s="3" t="s">
        <v>3308</v>
      </c>
      <c r="K2534" s="3" t="s">
        <v>11895</v>
      </c>
      <c r="L2534" s="3" t="s">
        <v>6025</v>
      </c>
      <c r="M2534" s="3" t="s">
        <v>6026</v>
      </c>
      <c r="N2534" s="3" t="s">
        <v>6477</v>
      </c>
      <c r="O2534" s="3" t="s">
        <v>6478</v>
      </c>
      <c r="P2534" s="3" t="s">
        <v>11896</v>
      </c>
      <c r="Q2534" s="3" t="s">
        <v>11897</v>
      </c>
      <c r="R2534" s="3" t="s">
        <v>6490</v>
      </c>
      <c r="S2534" s="3" t="s">
        <v>6491</v>
      </c>
      <c r="T2534" s="3" t="s">
        <v>6514</v>
      </c>
      <c r="U2534" s="3" t="s">
        <v>154</v>
      </c>
      <c r="V2534" s="3" t="s">
        <v>154</v>
      </c>
      <c r="W2534" s="3" t="s">
        <v>11898</v>
      </c>
      <c r="X2534" s="3" t="s">
        <v>154</v>
      </c>
      <c r="Y2534" s="3" t="s">
        <v>154</v>
      </c>
      <c r="Z2534" s="3" t="s">
        <v>154</v>
      </c>
      <c r="AA2534" s="3" t="s">
        <v>154</v>
      </c>
      <c r="AB2534" s="3" t="s">
        <v>154</v>
      </c>
      <c r="AC2534" s="3" t="s">
        <v>154</v>
      </c>
      <c r="AD2534" s="3" t="s">
        <v>6151</v>
      </c>
      <c r="AE2534" s="3" t="s">
        <v>6151</v>
      </c>
      <c r="AF2534" s="3" t="s">
        <v>154</v>
      </c>
      <c r="AG2534" s="3" t="s">
        <v>154</v>
      </c>
      <c r="AH2534" s="3" t="s">
        <v>6478</v>
      </c>
      <c r="AI2534" s="3" t="s">
        <v>6482</v>
      </c>
      <c r="AJ2534" s="3" t="s">
        <v>6033</v>
      </c>
    </row>
    <row r="2535" spans="1:36" ht="15">
      <c r="A2535" s="10">
        <v>2638</v>
      </c>
      <c r="B2535" t="str">
        <f>IF(K2535="总计","",INDEX(主数据!A:AD,MATCH(J2535,主数据!A:A,0),9))</f>
        <v>华南大区公司</v>
      </c>
      <c r="C2535" t="str">
        <f>IF(K2535="","",INDEX(主数据!A:AD,MATCH(J2535,主数据!A:A,0),11))</f>
        <v>深圳西区</v>
      </c>
      <c r="D2535" t="str">
        <f t="shared" si="156"/>
        <v>SZ20物业服务费标准方式4.70</v>
      </c>
      <c r="E2535" s="13" t="str">
        <f t="shared" si="158"/>
        <v>4.70</v>
      </c>
      <c r="F2535" s="13" t="str">
        <f>IF(E2535="","",IFERROR(IF(IF(K2535="","",INDEX(收费标合同信息维护!A:Q,MATCH(D2535,收费标合同信息维护!J:J,0),10))=D2535,"有","无"),"无"))</f>
        <v>无</v>
      </c>
      <c r="G2535" s="13" t="str">
        <f t="shared" si="157"/>
        <v/>
      </c>
      <c r="H2535" s="13" t="str">
        <f t="shared" si="159"/>
        <v/>
      </c>
      <c r="I2535" s="13" t="str">
        <f>IF(G2535="","",IFERROR(IF(IF(K2535="","",INDEX(收费标合同信息维护!A:Q,MATCH(G2535,收费标合同信息维护!M:M,0),13))=G2535,"有","无"),"无"))</f>
        <v/>
      </c>
      <c r="J2535" s="3" t="s">
        <v>3033</v>
      </c>
      <c r="K2535" s="3" t="s">
        <v>11899</v>
      </c>
      <c r="L2535" s="3" t="s">
        <v>6025</v>
      </c>
      <c r="M2535" s="3" t="s">
        <v>6026</v>
      </c>
      <c r="N2535" s="3" t="s">
        <v>6477</v>
      </c>
      <c r="O2535" s="3" t="s">
        <v>6478</v>
      </c>
      <c r="P2535" s="3" t="s">
        <v>11900</v>
      </c>
      <c r="Q2535" s="3" t="s">
        <v>11901</v>
      </c>
      <c r="R2535" s="3" t="s">
        <v>6484</v>
      </c>
      <c r="S2535" s="3" t="s">
        <v>6491</v>
      </c>
      <c r="T2535" s="3" t="s">
        <v>7411</v>
      </c>
      <c r="U2535" s="3" t="s">
        <v>154</v>
      </c>
      <c r="V2535" s="3" t="s">
        <v>11902</v>
      </c>
      <c r="W2535" s="3" t="s">
        <v>154</v>
      </c>
      <c r="X2535" s="3" t="s">
        <v>154</v>
      </c>
      <c r="Y2535" s="3" t="s">
        <v>154</v>
      </c>
      <c r="Z2535" s="3" t="s">
        <v>154</v>
      </c>
      <c r="AA2535" s="3" t="s">
        <v>154</v>
      </c>
      <c r="AB2535" s="3" t="s">
        <v>154</v>
      </c>
      <c r="AC2535" s="3" t="s">
        <v>154</v>
      </c>
      <c r="AD2535" s="3" t="s">
        <v>6151</v>
      </c>
      <c r="AE2535" s="3" t="s">
        <v>6151</v>
      </c>
      <c r="AF2535" s="3" t="s">
        <v>154</v>
      </c>
      <c r="AG2535" s="3" t="s">
        <v>154</v>
      </c>
      <c r="AH2535" s="3" t="s">
        <v>6478</v>
      </c>
      <c r="AI2535" s="3" t="s">
        <v>6482</v>
      </c>
      <c r="AJ2535" s="3" t="s">
        <v>6210</v>
      </c>
    </row>
    <row r="2536" spans="1:36" ht="15">
      <c r="A2536" s="10">
        <v>2639</v>
      </c>
      <c r="B2536" t="str">
        <f>IF(K2536="总计","",INDEX(主数据!A:AD,MATCH(J2536,主数据!A:A,0),9))</f>
        <v>华南大区公司</v>
      </c>
      <c r="C2536" t="str">
        <f>IF(K2536="","",INDEX(主数据!A:AD,MATCH(J2536,主数据!A:A,0),11))</f>
        <v>深圳西区</v>
      </c>
      <c r="D2536" t="str">
        <f t="shared" si="156"/>
        <v>SZ20物业服务费标准方式8.00</v>
      </c>
      <c r="E2536" s="13" t="str">
        <f t="shared" si="158"/>
        <v>8.00</v>
      </c>
      <c r="F2536" s="13" t="str">
        <f>IF(E2536="","",IFERROR(IF(IF(K2536="","",INDEX(收费标合同信息维护!A:Q,MATCH(D2536,收费标合同信息维护!J:J,0),10))=D2536,"有","无"),"无"))</f>
        <v>无</v>
      </c>
      <c r="G2536" s="13" t="str">
        <f t="shared" si="157"/>
        <v/>
      </c>
      <c r="H2536" s="13" t="str">
        <f t="shared" si="159"/>
        <v/>
      </c>
      <c r="I2536" s="13" t="str">
        <f>IF(G2536="","",IFERROR(IF(IF(K2536="","",INDEX(收费标合同信息维护!A:Q,MATCH(G2536,收费标合同信息维护!M:M,0),13))=G2536,"有","无"),"无"))</f>
        <v/>
      </c>
      <c r="J2536" s="3" t="s">
        <v>3033</v>
      </c>
      <c r="K2536" s="3" t="s">
        <v>11899</v>
      </c>
      <c r="L2536" s="3" t="s">
        <v>6025</v>
      </c>
      <c r="M2536" s="3" t="s">
        <v>6026</v>
      </c>
      <c r="N2536" s="3" t="s">
        <v>6477</v>
      </c>
      <c r="O2536" s="3" t="s">
        <v>6478</v>
      </c>
      <c r="P2536" s="3" t="s">
        <v>11903</v>
      </c>
      <c r="Q2536" s="3" t="s">
        <v>11904</v>
      </c>
      <c r="R2536" s="3" t="s">
        <v>6484</v>
      </c>
      <c r="S2536" s="3" t="s">
        <v>6491</v>
      </c>
      <c r="T2536" s="3" t="s">
        <v>7411</v>
      </c>
      <c r="U2536" s="3" t="s">
        <v>154</v>
      </c>
      <c r="V2536" s="3" t="s">
        <v>6851</v>
      </c>
      <c r="W2536" s="3" t="s">
        <v>154</v>
      </c>
      <c r="X2536" s="3" t="s">
        <v>154</v>
      </c>
      <c r="Y2536" s="3" t="s">
        <v>154</v>
      </c>
      <c r="Z2536" s="3" t="s">
        <v>154</v>
      </c>
      <c r="AA2536" s="3" t="s">
        <v>154</v>
      </c>
      <c r="AB2536" s="3" t="s">
        <v>154</v>
      </c>
      <c r="AC2536" s="3" t="s">
        <v>154</v>
      </c>
      <c r="AD2536" s="3" t="s">
        <v>6151</v>
      </c>
      <c r="AE2536" s="3" t="s">
        <v>6151</v>
      </c>
      <c r="AF2536" s="3" t="s">
        <v>154</v>
      </c>
      <c r="AG2536" s="3" t="s">
        <v>154</v>
      </c>
      <c r="AH2536" s="3" t="s">
        <v>6478</v>
      </c>
      <c r="AI2536" s="3" t="s">
        <v>6482</v>
      </c>
      <c r="AJ2536" s="3" t="s">
        <v>35</v>
      </c>
    </row>
    <row r="2537" spans="1:36" ht="15">
      <c r="A2537" s="10">
        <v>2640</v>
      </c>
      <c r="B2537" t="str">
        <f>IF(K2537="总计","",INDEX(主数据!A:AD,MATCH(J2537,主数据!A:A,0),9))</f>
        <v>华南大区公司</v>
      </c>
      <c r="C2537" t="str">
        <f>IF(K2537="","",INDEX(主数据!A:AD,MATCH(J2537,主数据!A:A,0),11))</f>
        <v>深圳西区</v>
      </c>
      <c r="D2537" t="str">
        <f t="shared" si="156"/>
        <v>SZ20物业服务费标准方式9.80</v>
      </c>
      <c r="E2537" s="13" t="str">
        <f t="shared" si="158"/>
        <v>9.80</v>
      </c>
      <c r="F2537" s="13" t="str">
        <f>IF(E2537="","",IFERROR(IF(IF(K2537="","",INDEX(收费标合同信息维护!A:Q,MATCH(D2537,收费标合同信息维护!J:J,0),10))=D2537,"有","无"),"无"))</f>
        <v>无</v>
      </c>
      <c r="G2537" s="13" t="str">
        <f t="shared" si="157"/>
        <v/>
      </c>
      <c r="H2537" s="13" t="str">
        <f t="shared" si="159"/>
        <v/>
      </c>
      <c r="I2537" s="13" t="str">
        <f>IF(G2537="","",IFERROR(IF(IF(K2537="","",INDEX(收费标合同信息维护!A:Q,MATCH(G2537,收费标合同信息维护!M:M,0),13))=G2537,"有","无"),"无"))</f>
        <v/>
      </c>
      <c r="J2537" s="3" t="s">
        <v>3033</v>
      </c>
      <c r="K2537" s="3" t="s">
        <v>11899</v>
      </c>
      <c r="L2537" s="3" t="s">
        <v>6025</v>
      </c>
      <c r="M2537" s="3" t="s">
        <v>6026</v>
      </c>
      <c r="N2537" s="3" t="s">
        <v>6477</v>
      </c>
      <c r="O2537" s="3" t="s">
        <v>6478</v>
      </c>
      <c r="P2537" s="3" t="s">
        <v>11905</v>
      </c>
      <c r="Q2537" s="3" t="s">
        <v>11906</v>
      </c>
      <c r="R2537" s="3" t="s">
        <v>6484</v>
      </c>
      <c r="S2537" s="3" t="s">
        <v>6491</v>
      </c>
      <c r="T2537" s="3" t="s">
        <v>7411</v>
      </c>
      <c r="U2537" s="3" t="s">
        <v>154</v>
      </c>
      <c r="V2537" s="3" t="s">
        <v>6748</v>
      </c>
      <c r="W2537" s="3" t="s">
        <v>154</v>
      </c>
      <c r="X2537" s="3" t="s">
        <v>154</v>
      </c>
      <c r="Y2537" s="3" t="s">
        <v>154</v>
      </c>
      <c r="Z2537" s="3" t="s">
        <v>154</v>
      </c>
      <c r="AA2537" s="3" t="s">
        <v>154</v>
      </c>
      <c r="AB2537" s="3" t="s">
        <v>154</v>
      </c>
      <c r="AC2537" s="3" t="s">
        <v>154</v>
      </c>
      <c r="AD2537" s="3" t="s">
        <v>6151</v>
      </c>
      <c r="AE2537" s="3" t="s">
        <v>6151</v>
      </c>
      <c r="AF2537" s="3" t="s">
        <v>154</v>
      </c>
      <c r="AG2537" s="3" t="s">
        <v>154</v>
      </c>
      <c r="AH2537" s="3" t="s">
        <v>6478</v>
      </c>
      <c r="AI2537" s="3" t="s">
        <v>6482</v>
      </c>
      <c r="AJ2537" s="3" t="s">
        <v>21</v>
      </c>
    </row>
    <row r="2538" spans="1:36" ht="15">
      <c r="A2538" s="10">
        <v>2641</v>
      </c>
      <c r="B2538" t="str">
        <f>IF(K2538="总计","",INDEX(主数据!A:AD,MATCH(J2538,主数据!A:A,0),9))</f>
        <v>华南大区公司</v>
      </c>
      <c r="C2538" t="str">
        <f>IF(K2538="","",INDEX(主数据!A:AD,MATCH(J2538,主数据!A:A,0),11))</f>
        <v>深圳西区</v>
      </c>
      <c r="D2538" t="str">
        <f t="shared" si="156"/>
        <v>SZ20物业服务费标准方式6.00</v>
      </c>
      <c r="E2538" s="13" t="str">
        <f t="shared" si="158"/>
        <v>6.00</v>
      </c>
      <c r="F2538" s="13" t="str">
        <f>IF(E2538="","",IFERROR(IF(IF(K2538="","",INDEX(收费标合同信息维护!A:Q,MATCH(D2538,收费标合同信息维护!J:J,0),10))=D2538,"有","无"),"无"))</f>
        <v>无</v>
      </c>
      <c r="G2538" s="13" t="str">
        <f t="shared" si="157"/>
        <v/>
      </c>
      <c r="H2538" s="13" t="str">
        <f t="shared" si="159"/>
        <v/>
      </c>
      <c r="I2538" s="13" t="str">
        <f>IF(G2538="","",IFERROR(IF(IF(K2538="","",INDEX(收费标合同信息维护!A:Q,MATCH(G2538,收费标合同信息维护!M:M,0),13))=G2538,"有","无"),"无"))</f>
        <v/>
      </c>
      <c r="J2538" s="3" t="s">
        <v>3033</v>
      </c>
      <c r="K2538" s="3" t="s">
        <v>11899</v>
      </c>
      <c r="L2538" s="3" t="s">
        <v>6025</v>
      </c>
      <c r="M2538" s="3" t="s">
        <v>6026</v>
      </c>
      <c r="N2538" s="3" t="s">
        <v>6477</v>
      </c>
      <c r="O2538" s="3" t="s">
        <v>6478</v>
      </c>
      <c r="P2538" s="3" t="s">
        <v>11907</v>
      </c>
      <c r="Q2538" s="3" t="s">
        <v>11908</v>
      </c>
      <c r="R2538" s="3" t="s">
        <v>6484</v>
      </c>
      <c r="S2538" s="3" t="s">
        <v>6491</v>
      </c>
      <c r="T2538" s="3" t="s">
        <v>7411</v>
      </c>
      <c r="U2538" s="3" t="s">
        <v>154</v>
      </c>
      <c r="V2538" s="3" t="s">
        <v>6634</v>
      </c>
      <c r="W2538" s="3" t="s">
        <v>154</v>
      </c>
      <c r="X2538" s="3" t="s">
        <v>154</v>
      </c>
      <c r="Y2538" s="3" t="s">
        <v>154</v>
      </c>
      <c r="Z2538" s="3" t="s">
        <v>154</v>
      </c>
      <c r="AA2538" s="3" t="s">
        <v>154</v>
      </c>
      <c r="AB2538" s="3" t="s">
        <v>154</v>
      </c>
      <c r="AC2538" s="3" t="s">
        <v>154</v>
      </c>
      <c r="AD2538" s="3" t="s">
        <v>6151</v>
      </c>
      <c r="AE2538" s="3" t="s">
        <v>6151</v>
      </c>
      <c r="AF2538" s="3" t="s">
        <v>154</v>
      </c>
      <c r="AG2538" s="3" t="s">
        <v>154</v>
      </c>
      <c r="AH2538" s="3" t="s">
        <v>6478</v>
      </c>
      <c r="AI2538" s="3" t="s">
        <v>6482</v>
      </c>
      <c r="AJ2538" s="3" t="s">
        <v>6032</v>
      </c>
    </row>
    <row r="2539" spans="1:36" ht="15">
      <c r="A2539" s="10">
        <v>2642</v>
      </c>
      <c r="B2539" t="str">
        <f>IF(K2539="总计","",INDEX(主数据!A:AD,MATCH(J2539,主数据!A:A,0),9))</f>
        <v>华南大区公司</v>
      </c>
      <c r="C2539" t="str">
        <f>IF(K2539="","",INDEX(主数据!A:AD,MATCH(J2539,主数据!A:A,0),11))</f>
        <v>深圳西区</v>
      </c>
      <c r="D2539" t="str">
        <f t="shared" si="156"/>
        <v>SZ20物业服务费直接录入</v>
      </c>
      <c r="E2539" s="13" t="str">
        <f t="shared" si="158"/>
        <v/>
      </c>
      <c r="F2539" s="13" t="str">
        <f>IF(E2539="","",IFERROR(IF(IF(K2539="","",INDEX(收费标合同信息维护!A:Q,MATCH(D2539,收费标合同信息维护!J:J,0),10))=D2539,"有","无"),"无"))</f>
        <v/>
      </c>
      <c r="G2539" s="13" t="str">
        <f t="shared" si="157"/>
        <v/>
      </c>
      <c r="H2539" s="13" t="str">
        <f t="shared" si="159"/>
        <v/>
      </c>
      <c r="I2539" s="13" t="str">
        <f>IF(G2539="","",IFERROR(IF(IF(K2539="","",INDEX(收费标合同信息维护!A:Q,MATCH(G2539,收费标合同信息维护!M:M,0),13))=G2539,"有","无"),"无"))</f>
        <v/>
      </c>
      <c r="J2539" s="3" t="s">
        <v>3033</v>
      </c>
      <c r="K2539" s="3" t="s">
        <v>11899</v>
      </c>
      <c r="L2539" s="3" t="s">
        <v>6025</v>
      </c>
      <c r="M2539" s="3" t="s">
        <v>6026</v>
      </c>
      <c r="N2539" s="3" t="s">
        <v>6477</v>
      </c>
      <c r="O2539" s="3" t="s">
        <v>6478</v>
      </c>
      <c r="P2539" s="3" t="s">
        <v>11909</v>
      </c>
      <c r="Q2539" s="3" t="s">
        <v>11910</v>
      </c>
      <c r="R2539" s="3" t="s">
        <v>6479</v>
      </c>
      <c r="S2539" s="3" t="s">
        <v>6480</v>
      </c>
      <c r="T2539" s="3" t="s">
        <v>7100</v>
      </c>
      <c r="U2539" s="3" t="s">
        <v>154</v>
      </c>
      <c r="V2539" s="3" t="s">
        <v>154</v>
      </c>
      <c r="W2539" s="3" t="s">
        <v>154</v>
      </c>
      <c r="X2539" s="3" t="s">
        <v>154</v>
      </c>
      <c r="Y2539" s="3" t="s">
        <v>154</v>
      </c>
      <c r="Z2539" s="3" t="s">
        <v>154</v>
      </c>
      <c r="AA2539" s="3" t="s">
        <v>154</v>
      </c>
      <c r="AB2539" s="3" t="s">
        <v>154</v>
      </c>
      <c r="AC2539" s="3" t="s">
        <v>154</v>
      </c>
      <c r="AD2539" s="3" t="s">
        <v>6151</v>
      </c>
      <c r="AE2539" s="3" t="s">
        <v>6151</v>
      </c>
      <c r="AF2539" s="3" t="s">
        <v>154</v>
      </c>
      <c r="AG2539" s="3" t="s">
        <v>154</v>
      </c>
      <c r="AH2539" s="3" t="s">
        <v>6478</v>
      </c>
      <c r="AI2539" s="3" t="s">
        <v>6482</v>
      </c>
      <c r="AJ2539" s="3" t="s">
        <v>11911</v>
      </c>
    </row>
    <row r="2540" spans="1:36" ht="15">
      <c r="A2540" s="10">
        <v>2643</v>
      </c>
      <c r="B2540" t="str">
        <f>IF(K2540="总计","",INDEX(主数据!A:AD,MATCH(J2540,主数据!A:A,0),9))</f>
        <v>华南大区公司</v>
      </c>
      <c r="C2540" t="str">
        <f>IF(K2540="","",INDEX(主数据!A:AD,MATCH(J2540,主数据!A:A,0),11))</f>
        <v>深圳西区</v>
      </c>
      <c r="D2540" t="str">
        <f t="shared" si="156"/>
        <v>SZ20维修基金标准方式0.25</v>
      </c>
      <c r="E2540" s="13" t="str">
        <f t="shared" si="158"/>
        <v>0.25</v>
      </c>
      <c r="F2540" s="13" t="str">
        <f>IF(E2540="","",IFERROR(IF(IF(K2540="","",INDEX(收费标合同信息维护!A:Q,MATCH(D2540,收费标合同信息维护!J:J,0),10))=D2540,"有","无"),"无"))</f>
        <v>无</v>
      </c>
      <c r="G2540" s="13" t="str">
        <f t="shared" si="157"/>
        <v/>
      </c>
      <c r="H2540" s="13" t="str">
        <f t="shared" si="159"/>
        <v/>
      </c>
      <c r="I2540" s="13" t="str">
        <f>IF(G2540="","",IFERROR(IF(IF(K2540="","",INDEX(收费标合同信息维护!A:Q,MATCH(G2540,收费标合同信息维护!M:M,0),13))=G2540,"有","无"),"无"))</f>
        <v/>
      </c>
      <c r="J2540" s="3" t="s">
        <v>3033</v>
      </c>
      <c r="K2540" s="3" t="s">
        <v>11899</v>
      </c>
      <c r="L2540" s="3" t="s">
        <v>6696</v>
      </c>
      <c r="M2540" s="3" t="s">
        <v>6697</v>
      </c>
      <c r="N2540" s="3" t="s">
        <v>6477</v>
      </c>
      <c r="O2540" s="3" t="s">
        <v>6478</v>
      </c>
      <c r="P2540" s="3" t="s">
        <v>11912</v>
      </c>
      <c r="Q2540" s="3" t="s">
        <v>6887</v>
      </c>
      <c r="R2540" s="3" t="s">
        <v>6484</v>
      </c>
      <c r="S2540" s="3" t="s">
        <v>6491</v>
      </c>
      <c r="T2540" s="3" t="s">
        <v>7411</v>
      </c>
      <c r="U2540" s="3" t="s">
        <v>154</v>
      </c>
      <c r="V2540" s="3" t="s">
        <v>6766</v>
      </c>
      <c r="W2540" s="3" t="s">
        <v>154</v>
      </c>
      <c r="X2540" s="3" t="s">
        <v>154</v>
      </c>
      <c r="Y2540" s="3" t="s">
        <v>154</v>
      </c>
      <c r="Z2540" s="3" t="s">
        <v>154</v>
      </c>
      <c r="AA2540" s="3" t="s">
        <v>154</v>
      </c>
      <c r="AB2540" s="3" t="s">
        <v>154</v>
      </c>
      <c r="AC2540" s="3" t="s">
        <v>154</v>
      </c>
      <c r="AD2540" s="3" t="s">
        <v>6151</v>
      </c>
      <c r="AE2540" s="3" t="s">
        <v>6151</v>
      </c>
      <c r="AF2540" s="3" t="s">
        <v>154</v>
      </c>
      <c r="AG2540" s="3" t="s">
        <v>154</v>
      </c>
      <c r="AH2540" s="3" t="s">
        <v>6478</v>
      </c>
      <c r="AI2540" s="3" t="s">
        <v>6482</v>
      </c>
      <c r="AJ2540" s="3" t="s">
        <v>6109</v>
      </c>
    </row>
    <row r="2541" spans="1:36" ht="15">
      <c r="A2541" s="10">
        <v>2644</v>
      </c>
      <c r="B2541" t="str">
        <f>IF(K2541="总计","",INDEX(主数据!A:AD,MATCH(J2541,主数据!A:A,0),9))</f>
        <v>华南大区公司</v>
      </c>
      <c r="C2541" t="str">
        <f>IF(K2541="","",INDEX(主数据!A:AD,MATCH(J2541,主数据!A:A,0),11))</f>
        <v>深圳西区</v>
      </c>
      <c r="D2541" t="str">
        <f t="shared" si="156"/>
        <v>SZ20维修基金直接录入</v>
      </c>
      <c r="E2541" s="13" t="str">
        <f t="shared" si="158"/>
        <v/>
      </c>
      <c r="F2541" s="13" t="str">
        <f>IF(E2541="","",IFERROR(IF(IF(K2541="","",INDEX(收费标合同信息维护!A:Q,MATCH(D2541,收费标合同信息维护!J:J,0),10))=D2541,"有","无"),"无"))</f>
        <v/>
      </c>
      <c r="G2541" s="13" t="str">
        <f t="shared" si="157"/>
        <v/>
      </c>
      <c r="H2541" s="13" t="str">
        <f t="shared" si="159"/>
        <v/>
      </c>
      <c r="I2541" s="13" t="str">
        <f>IF(G2541="","",IFERROR(IF(IF(K2541="","",INDEX(收费标合同信息维护!A:Q,MATCH(G2541,收费标合同信息维护!M:M,0),13))=G2541,"有","无"),"无"))</f>
        <v/>
      </c>
      <c r="J2541" s="3" t="s">
        <v>3033</v>
      </c>
      <c r="K2541" s="3" t="s">
        <v>11899</v>
      </c>
      <c r="L2541" s="3" t="s">
        <v>6696</v>
      </c>
      <c r="M2541" s="3" t="s">
        <v>6697</v>
      </c>
      <c r="N2541" s="3" t="s">
        <v>6477</v>
      </c>
      <c r="O2541" s="3" t="s">
        <v>6478</v>
      </c>
      <c r="P2541" s="3" t="s">
        <v>11913</v>
      </c>
      <c r="Q2541" s="3" t="s">
        <v>10532</v>
      </c>
      <c r="R2541" s="3" t="s">
        <v>6479</v>
      </c>
      <c r="S2541" s="3" t="s">
        <v>6480</v>
      </c>
      <c r="T2541" s="3" t="s">
        <v>7100</v>
      </c>
      <c r="U2541" s="3" t="s">
        <v>154</v>
      </c>
      <c r="V2541" s="3" t="s">
        <v>154</v>
      </c>
      <c r="W2541" s="3" t="s">
        <v>154</v>
      </c>
      <c r="X2541" s="3" t="s">
        <v>154</v>
      </c>
      <c r="Y2541" s="3" t="s">
        <v>154</v>
      </c>
      <c r="Z2541" s="3" t="s">
        <v>154</v>
      </c>
      <c r="AA2541" s="3" t="s">
        <v>154</v>
      </c>
      <c r="AB2541" s="3" t="s">
        <v>154</v>
      </c>
      <c r="AC2541" s="3" t="s">
        <v>154</v>
      </c>
      <c r="AD2541" s="3" t="s">
        <v>6151</v>
      </c>
      <c r="AE2541" s="3" t="s">
        <v>6151</v>
      </c>
      <c r="AF2541" s="3" t="s">
        <v>154</v>
      </c>
      <c r="AG2541" s="3" t="s">
        <v>154</v>
      </c>
      <c r="AH2541" s="3" t="s">
        <v>6478</v>
      </c>
      <c r="AI2541" s="3" t="s">
        <v>6482</v>
      </c>
      <c r="AJ2541" s="3" t="s">
        <v>11911</v>
      </c>
    </row>
    <row r="2542" spans="1:36" ht="15">
      <c r="A2542" s="10">
        <v>2645</v>
      </c>
      <c r="B2542" t="str">
        <f>IF(K2542="总计","",INDEX(主数据!A:AD,MATCH(J2542,主数据!A:A,0),9))</f>
        <v>华南大区公司</v>
      </c>
      <c r="C2542" t="str">
        <f>IF(K2542="","",INDEX(主数据!A:AD,MATCH(J2542,主数据!A:A,0),11))</f>
        <v>深圳西区</v>
      </c>
      <c r="D2542" t="str">
        <f t="shared" si="156"/>
        <v>SZ20非自有房屋租赁定额</v>
      </c>
      <c r="E2542" s="13" t="str">
        <f t="shared" si="158"/>
        <v/>
      </c>
      <c r="F2542" s="13" t="str">
        <f>IF(E2542="","",IFERROR(IF(IF(K2542="","",INDEX(收费标合同信息维护!A:Q,MATCH(D2542,收费标合同信息维护!J:J,0),10))=D2542,"有","无"),"无"))</f>
        <v/>
      </c>
      <c r="G2542" s="13" t="str">
        <f t="shared" si="157"/>
        <v>SZ20非自有房屋租赁定额2247.20</v>
      </c>
      <c r="H2542" s="13" t="str">
        <f t="shared" si="159"/>
        <v>2247.20</v>
      </c>
      <c r="I2542" s="13" t="str">
        <f>IF(G2542="","",IFERROR(IF(IF(K2542="","",INDEX(收费标合同信息维护!A:Q,MATCH(G2542,收费标合同信息维护!M:M,0),13))=G2542,"有","无"),"无"))</f>
        <v>无</v>
      </c>
      <c r="J2542" s="3" t="s">
        <v>3033</v>
      </c>
      <c r="K2542" s="3" t="s">
        <v>11899</v>
      </c>
      <c r="L2542" s="3" t="s">
        <v>6699</v>
      </c>
      <c r="M2542" s="3" t="s">
        <v>6700</v>
      </c>
      <c r="N2542" s="3" t="s">
        <v>6477</v>
      </c>
      <c r="O2542" s="3" t="s">
        <v>6478</v>
      </c>
      <c r="P2542" s="3" t="s">
        <v>11914</v>
      </c>
      <c r="Q2542" s="3" t="s">
        <v>11915</v>
      </c>
      <c r="R2542" s="3" t="s">
        <v>6490</v>
      </c>
      <c r="S2542" s="3" t="s">
        <v>6491</v>
      </c>
      <c r="T2542" s="3" t="s">
        <v>6754</v>
      </c>
      <c r="U2542" s="3" t="s">
        <v>154</v>
      </c>
      <c r="V2542" s="3" t="s">
        <v>154</v>
      </c>
      <c r="W2542" s="3" t="s">
        <v>11916</v>
      </c>
      <c r="X2542" s="3" t="s">
        <v>154</v>
      </c>
      <c r="Y2542" s="3" t="s">
        <v>154</v>
      </c>
      <c r="Z2542" s="3" t="s">
        <v>154</v>
      </c>
      <c r="AA2542" s="3" t="s">
        <v>154</v>
      </c>
      <c r="AB2542" s="3" t="s">
        <v>154</v>
      </c>
      <c r="AC2542" s="3" t="s">
        <v>154</v>
      </c>
      <c r="AD2542" s="3" t="s">
        <v>6151</v>
      </c>
      <c r="AE2542" s="3" t="s">
        <v>6151</v>
      </c>
      <c r="AF2542" s="3" t="s">
        <v>154</v>
      </c>
      <c r="AG2542" s="3" t="s">
        <v>154</v>
      </c>
      <c r="AH2542" s="3" t="s">
        <v>6478</v>
      </c>
      <c r="AI2542" s="3" t="s">
        <v>6482</v>
      </c>
      <c r="AJ2542" s="3" t="s">
        <v>6489</v>
      </c>
    </row>
    <row r="2543" spans="1:36" ht="15">
      <c r="A2543" s="10">
        <v>2646</v>
      </c>
      <c r="B2543" t="str">
        <f>IF(K2543="总计","",INDEX(主数据!A:AD,MATCH(J2543,主数据!A:A,0),9))</f>
        <v>华南大区公司</v>
      </c>
      <c r="C2543" t="str">
        <f>IF(K2543="","",INDEX(主数据!A:AD,MATCH(J2543,主数据!A:A,0),11))</f>
        <v>深圳西区</v>
      </c>
      <c r="D2543" t="str">
        <f t="shared" si="156"/>
        <v>SZ20非自有房屋租赁定额500.00</v>
      </c>
      <c r="E2543" s="13" t="str">
        <f t="shared" si="158"/>
        <v>500.00</v>
      </c>
      <c r="F2543" s="13" t="str">
        <f>IF(E2543="","",IFERROR(IF(IF(K2543="","",INDEX(收费标合同信息维护!A:Q,MATCH(D2543,收费标合同信息维护!J:J,0),10))=D2543,"有","无"),"无"))</f>
        <v>无</v>
      </c>
      <c r="G2543" s="13" t="str">
        <f t="shared" si="157"/>
        <v>SZ20非自有房屋租赁定额500.00</v>
      </c>
      <c r="H2543" s="13" t="str">
        <f t="shared" si="159"/>
        <v>500.00</v>
      </c>
      <c r="I2543" s="13" t="str">
        <f>IF(G2543="","",IFERROR(IF(IF(K2543="","",INDEX(收费标合同信息维护!A:Q,MATCH(G2543,收费标合同信息维护!M:M,0),13))=G2543,"有","无"),"无"))</f>
        <v>无</v>
      </c>
      <c r="J2543" s="3" t="s">
        <v>3033</v>
      </c>
      <c r="K2543" s="3" t="s">
        <v>11899</v>
      </c>
      <c r="L2543" s="3" t="s">
        <v>6699</v>
      </c>
      <c r="M2543" s="3" t="s">
        <v>6700</v>
      </c>
      <c r="N2543" s="3" t="s">
        <v>6477</v>
      </c>
      <c r="O2543" s="3" t="s">
        <v>6478</v>
      </c>
      <c r="P2543" s="3" t="s">
        <v>11917</v>
      </c>
      <c r="Q2543" s="3" t="s">
        <v>11918</v>
      </c>
      <c r="R2543" s="3" t="s">
        <v>6490</v>
      </c>
      <c r="S2543" s="3" t="s">
        <v>6491</v>
      </c>
      <c r="T2543" s="3" t="s">
        <v>6704</v>
      </c>
      <c r="U2543" s="3" t="s">
        <v>154</v>
      </c>
      <c r="V2543" s="3" t="s">
        <v>6752</v>
      </c>
      <c r="W2543" s="3" t="s">
        <v>6752</v>
      </c>
      <c r="X2543" s="3" t="s">
        <v>154</v>
      </c>
      <c r="Y2543" s="3" t="s">
        <v>154</v>
      </c>
      <c r="Z2543" s="3" t="s">
        <v>154</v>
      </c>
      <c r="AA2543" s="3" t="s">
        <v>154</v>
      </c>
      <c r="AB2543" s="3" t="s">
        <v>154</v>
      </c>
      <c r="AC2543" s="3" t="s">
        <v>154</v>
      </c>
      <c r="AD2543" s="3" t="s">
        <v>6151</v>
      </c>
      <c r="AE2543" s="3" t="s">
        <v>6151</v>
      </c>
      <c r="AF2543" s="3" t="s">
        <v>154</v>
      </c>
      <c r="AG2543" s="3" t="s">
        <v>154</v>
      </c>
      <c r="AH2543" s="3" t="s">
        <v>6478</v>
      </c>
      <c r="AI2543" s="3" t="s">
        <v>6482</v>
      </c>
      <c r="AJ2543" s="3" t="s">
        <v>6489</v>
      </c>
    </row>
    <row r="2544" spans="1:36" ht="15">
      <c r="A2544" s="10">
        <v>2647</v>
      </c>
      <c r="B2544" t="str">
        <f>IF(K2544="总计","",INDEX(主数据!A:AD,MATCH(J2544,主数据!A:A,0),9))</f>
        <v>华南大区公司</v>
      </c>
      <c r="C2544" t="str">
        <f>IF(K2544="","",INDEX(主数据!A:AD,MATCH(J2544,主数据!A:A,0),11))</f>
        <v>深圳西区</v>
      </c>
      <c r="D2544" t="str">
        <f t="shared" si="156"/>
        <v>SZ20非自有房屋租赁定额</v>
      </c>
      <c r="E2544" s="13" t="str">
        <f t="shared" si="158"/>
        <v/>
      </c>
      <c r="F2544" s="13" t="str">
        <f>IF(E2544="","",IFERROR(IF(IF(K2544="","",INDEX(收费标合同信息维护!A:Q,MATCH(D2544,收费标合同信息维护!J:J,0),10))=D2544,"有","无"),"无"))</f>
        <v/>
      </c>
      <c r="G2544" s="13" t="str">
        <f t="shared" si="157"/>
        <v>SZ20非自有房屋租赁定额43300.00</v>
      </c>
      <c r="H2544" s="13" t="str">
        <f t="shared" si="159"/>
        <v>43300.00</v>
      </c>
      <c r="I2544" s="13" t="str">
        <f>IF(G2544="","",IFERROR(IF(IF(K2544="","",INDEX(收费标合同信息维护!A:Q,MATCH(G2544,收费标合同信息维护!M:M,0),13))=G2544,"有","无"),"无"))</f>
        <v>无</v>
      </c>
      <c r="J2544" s="3" t="s">
        <v>3033</v>
      </c>
      <c r="K2544" s="3" t="s">
        <v>11899</v>
      </c>
      <c r="L2544" s="3" t="s">
        <v>6699</v>
      </c>
      <c r="M2544" s="3" t="s">
        <v>6700</v>
      </c>
      <c r="N2544" s="3" t="s">
        <v>6477</v>
      </c>
      <c r="O2544" s="3" t="s">
        <v>6478</v>
      </c>
      <c r="P2544" s="3" t="s">
        <v>11919</v>
      </c>
      <c r="Q2544" s="3" t="s">
        <v>11920</v>
      </c>
      <c r="R2544" s="3" t="s">
        <v>6490</v>
      </c>
      <c r="S2544" s="3" t="s">
        <v>6491</v>
      </c>
      <c r="T2544" s="3" t="s">
        <v>6496</v>
      </c>
      <c r="U2544" s="3" t="s">
        <v>154</v>
      </c>
      <c r="V2544" s="3" t="s">
        <v>154</v>
      </c>
      <c r="W2544" s="3" t="s">
        <v>11921</v>
      </c>
      <c r="X2544" s="3" t="s">
        <v>154</v>
      </c>
      <c r="Y2544" s="3" t="s">
        <v>154</v>
      </c>
      <c r="Z2544" s="3" t="s">
        <v>154</v>
      </c>
      <c r="AA2544" s="3" t="s">
        <v>154</v>
      </c>
      <c r="AB2544" s="3" t="s">
        <v>154</v>
      </c>
      <c r="AC2544" s="3" t="s">
        <v>154</v>
      </c>
      <c r="AD2544" s="3" t="s">
        <v>6151</v>
      </c>
      <c r="AE2544" s="3" t="s">
        <v>6151</v>
      </c>
      <c r="AF2544" s="3" t="s">
        <v>154</v>
      </c>
      <c r="AG2544" s="3" t="s">
        <v>154</v>
      </c>
      <c r="AH2544" s="3" t="s">
        <v>6478</v>
      </c>
      <c r="AI2544" s="3" t="s">
        <v>6482</v>
      </c>
      <c r="AJ2544" s="3" t="s">
        <v>6033</v>
      </c>
    </row>
    <row r="2545" spans="1:36" ht="15">
      <c r="A2545" s="10">
        <v>2648</v>
      </c>
      <c r="B2545" t="str">
        <f>IF(K2545="总计","",INDEX(主数据!A:AD,MATCH(J2545,主数据!A:A,0),9))</f>
        <v>华南大区公司</v>
      </c>
      <c r="C2545" t="str">
        <f>IF(K2545="","",INDEX(主数据!A:AD,MATCH(J2545,主数据!A:A,0),11))</f>
        <v>深圳西区</v>
      </c>
      <c r="D2545" t="str">
        <f t="shared" si="156"/>
        <v>SZ20非自有房屋租赁定额</v>
      </c>
      <c r="E2545" s="13" t="str">
        <f t="shared" si="158"/>
        <v/>
      </c>
      <c r="F2545" s="13" t="str">
        <f>IF(E2545="","",IFERROR(IF(IF(K2545="","",INDEX(收费标合同信息维护!A:Q,MATCH(D2545,收费标合同信息维护!J:J,0),10))=D2545,"有","无"),"无"))</f>
        <v/>
      </c>
      <c r="G2545" s="13" t="str">
        <f t="shared" si="157"/>
        <v>SZ20非自有房屋租赁定额6742.00</v>
      </c>
      <c r="H2545" s="13" t="str">
        <f t="shared" si="159"/>
        <v>6742.00</v>
      </c>
      <c r="I2545" s="13" t="str">
        <f>IF(G2545="","",IFERROR(IF(IF(K2545="","",INDEX(收费标合同信息维护!A:Q,MATCH(G2545,收费标合同信息维护!M:M,0),13))=G2545,"有","无"),"无"))</f>
        <v>无</v>
      </c>
      <c r="J2545" s="3" t="s">
        <v>3033</v>
      </c>
      <c r="K2545" s="3" t="s">
        <v>11899</v>
      </c>
      <c r="L2545" s="3" t="s">
        <v>6699</v>
      </c>
      <c r="M2545" s="3" t="s">
        <v>6700</v>
      </c>
      <c r="N2545" s="3" t="s">
        <v>6477</v>
      </c>
      <c r="O2545" s="3" t="s">
        <v>6478</v>
      </c>
      <c r="P2545" s="3" t="s">
        <v>11922</v>
      </c>
      <c r="Q2545" s="3" t="s">
        <v>11923</v>
      </c>
      <c r="R2545" s="3" t="s">
        <v>6490</v>
      </c>
      <c r="S2545" s="3" t="s">
        <v>6491</v>
      </c>
      <c r="T2545" s="3" t="s">
        <v>6754</v>
      </c>
      <c r="U2545" s="3" t="s">
        <v>154</v>
      </c>
      <c r="V2545" s="3" t="s">
        <v>154</v>
      </c>
      <c r="W2545" s="3" t="s">
        <v>11924</v>
      </c>
      <c r="X2545" s="3" t="s">
        <v>154</v>
      </c>
      <c r="Y2545" s="3" t="s">
        <v>154</v>
      </c>
      <c r="Z2545" s="3" t="s">
        <v>154</v>
      </c>
      <c r="AA2545" s="3" t="s">
        <v>154</v>
      </c>
      <c r="AB2545" s="3" t="s">
        <v>154</v>
      </c>
      <c r="AC2545" s="3" t="s">
        <v>154</v>
      </c>
      <c r="AD2545" s="3" t="s">
        <v>6151</v>
      </c>
      <c r="AE2545" s="3" t="s">
        <v>6151</v>
      </c>
      <c r="AF2545" s="3" t="s">
        <v>154</v>
      </c>
      <c r="AG2545" s="3" t="s">
        <v>154</v>
      </c>
      <c r="AH2545" s="3" t="s">
        <v>6478</v>
      </c>
      <c r="AI2545" s="3" t="s">
        <v>6482</v>
      </c>
      <c r="AJ2545" s="3" t="s">
        <v>6489</v>
      </c>
    </row>
    <row r="2546" spans="1:36" ht="15">
      <c r="A2546" s="10">
        <v>2649</v>
      </c>
      <c r="B2546" t="str">
        <f>IF(K2546="总计","",INDEX(主数据!A:AD,MATCH(J2546,主数据!A:A,0),9))</f>
        <v>华南大区公司</v>
      </c>
      <c r="C2546" t="str">
        <f>IF(K2546="","",INDEX(主数据!A:AD,MATCH(J2546,主数据!A:A,0),11))</f>
        <v>深圳西区</v>
      </c>
      <c r="D2546" t="str">
        <f t="shared" si="156"/>
        <v>SZ20非自有房屋租赁直接录入</v>
      </c>
      <c r="E2546" s="13" t="str">
        <f t="shared" si="158"/>
        <v/>
      </c>
      <c r="F2546" s="13" t="str">
        <f>IF(E2546="","",IFERROR(IF(IF(K2546="","",INDEX(收费标合同信息维护!A:Q,MATCH(D2546,收费标合同信息维护!J:J,0),10))=D2546,"有","无"),"无"))</f>
        <v/>
      </c>
      <c r="G2546" s="13" t="str">
        <f t="shared" si="157"/>
        <v/>
      </c>
      <c r="H2546" s="13" t="str">
        <f t="shared" si="159"/>
        <v/>
      </c>
      <c r="I2546" s="13" t="str">
        <f>IF(G2546="","",IFERROR(IF(IF(K2546="","",INDEX(收费标合同信息维护!A:Q,MATCH(G2546,收费标合同信息维护!M:M,0),13))=G2546,"有","无"),"无"))</f>
        <v/>
      </c>
      <c r="J2546" s="3" t="s">
        <v>3033</v>
      </c>
      <c r="K2546" s="3" t="s">
        <v>11899</v>
      </c>
      <c r="L2546" s="3" t="s">
        <v>6699</v>
      </c>
      <c r="M2546" s="3" t="s">
        <v>6700</v>
      </c>
      <c r="N2546" s="3" t="s">
        <v>6477</v>
      </c>
      <c r="O2546" s="3" t="s">
        <v>6478</v>
      </c>
      <c r="P2546" s="3" t="s">
        <v>11925</v>
      </c>
      <c r="Q2546" s="3" t="s">
        <v>11926</v>
      </c>
      <c r="R2546" s="3" t="s">
        <v>6479</v>
      </c>
      <c r="S2546" s="3" t="s">
        <v>6480</v>
      </c>
      <c r="T2546" s="3" t="s">
        <v>7100</v>
      </c>
      <c r="U2546" s="3" t="s">
        <v>154</v>
      </c>
      <c r="V2546" s="3" t="s">
        <v>154</v>
      </c>
      <c r="W2546" s="3" t="s">
        <v>154</v>
      </c>
      <c r="X2546" s="3" t="s">
        <v>154</v>
      </c>
      <c r="Y2546" s="3" t="s">
        <v>154</v>
      </c>
      <c r="Z2546" s="3" t="s">
        <v>154</v>
      </c>
      <c r="AA2546" s="3" t="s">
        <v>154</v>
      </c>
      <c r="AB2546" s="3" t="s">
        <v>154</v>
      </c>
      <c r="AC2546" s="3" t="s">
        <v>154</v>
      </c>
      <c r="AD2546" s="3" t="s">
        <v>6151</v>
      </c>
      <c r="AE2546" s="3" t="s">
        <v>6151</v>
      </c>
      <c r="AF2546" s="3" t="s">
        <v>154</v>
      </c>
      <c r="AG2546" s="3" t="s">
        <v>154</v>
      </c>
      <c r="AH2546" s="3" t="s">
        <v>6478</v>
      </c>
      <c r="AI2546" s="3" t="s">
        <v>6482</v>
      </c>
      <c r="AJ2546" s="3" t="s">
        <v>6033</v>
      </c>
    </row>
    <row r="2547" spans="1:36" ht="15">
      <c r="A2547" s="10">
        <v>2650</v>
      </c>
      <c r="B2547" t="str">
        <f>IF(K2547="总计","",INDEX(主数据!A:AD,MATCH(J2547,主数据!A:A,0),9))</f>
        <v>华南大区公司</v>
      </c>
      <c r="C2547" t="str">
        <f>IF(K2547="","",INDEX(主数据!A:AD,MATCH(J2547,主数据!A:A,0),11))</f>
        <v>深圳西区</v>
      </c>
      <c r="D2547" t="str">
        <f t="shared" si="156"/>
        <v>SZ20非自有房屋租赁定额</v>
      </c>
      <c r="E2547" s="13" t="str">
        <f t="shared" si="158"/>
        <v/>
      </c>
      <c r="F2547" s="13" t="str">
        <f>IF(E2547="","",IFERROR(IF(IF(K2547="","",INDEX(收费标合同信息维护!A:Q,MATCH(D2547,收费标合同信息维护!J:J,0),10))=D2547,"有","无"),"无"))</f>
        <v/>
      </c>
      <c r="G2547" s="13" t="str">
        <f t="shared" si="157"/>
        <v>SZ20非自有房屋租赁定额700.00</v>
      </c>
      <c r="H2547" s="13" t="str">
        <f t="shared" si="159"/>
        <v>700.00</v>
      </c>
      <c r="I2547" s="13" t="str">
        <f>IF(G2547="","",IFERROR(IF(IF(K2547="","",INDEX(收费标合同信息维护!A:Q,MATCH(G2547,收费标合同信息维护!M:M,0),13))=G2547,"有","无"),"无"))</f>
        <v>无</v>
      </c>
      <c r="J2547" s="3" t="s">
        <v>3033</v>
      </c>
      <c r="K2547" s="3" t="s">
        <v>11899</v>
      </c>
      <c r="L2547" s="3" t="s">
        <v>6699</v>
      </c>
      <c r="M2547" s="3" t="s">
        <v>6700</v>
      </c>
      <c r="N2547" s="3" t="s">
        <v>6477</v>
      </c>
      <c r="O2547" s="3" t="s">
        <v>6478</v>
      </c>
      <c r="P2547" s="3" t="s">
        <v>11927</v>
      </c>
      <c r="Q2547" s="3" t="s">
        <v>10880</v>
      </c>
      <c r="R2547" s="3" t="s">
        <v>6490</v>
      </c>
      <c r="S2547" s="3" t="s">
        <v>6491</v>
      </c>
      <c r="T2547" s="3" t="s">
        <v>7075</v>
      </c>
      <c r="U2547" s="3" t="s">
        <v>154</v>
      </c>
      <c r="V2547" s="3" t="s">
        <v>154</v>
      </c>
      <c r="W2547" s="3" t="s">
        <v>11928</v>
      </c>
      <c r="X2547" s="3" t="s">
        <v>154</v>
      </c>
      <c r="Y2547" s="3" t="s">
        <v>154</v>
      </c>
      <c r="Z2547" s="3" t="s">
        <v>154</v>
      </c>
      <c r="AA2547" s="3" t="s">
        <v>154</v>
      </c>
      <c r="AB2547" s="3" t="s">
        <v>154</v>
      </c>
      <c r="AC2547" s="3" t="s">
        <v>154</v>
      </c>
      <c r="AD2547" s="3" t="s">
        <v>6151</v>
      </c>
      <c r="AE2547" s="3" t="s">
        <v>6151</v>
      </c>
      <c r="AF2547" s="3" t="s">
        <v>154</v>
      </c>
      <c r="AG2547" s="3" t="s">
        <v>154</v>
      </c>
      <c r="AH2547" s="3" t="s">
        <v>6478</v>
      </c>
      <c r="AI2547" s="3" t="s">
        <v>6482</v>
      </c>
      <c r="AJ2547" s="3" t="s">
        <v>6489</v>
      </c>
    </row>
    <row r="2548" spans="1:36" ht="15">
      <c r="A2548" s="10">
        <v>2651</v>
      </c>
      <c r="B2548" t="str">
        <f>IF(K2548="总计","",INDEX(主数据!A:AD,MATCH(J2548,主数据!A:A,0),9))</f>
        <v>华南大区公司</v>
      </c>
      <c r="C2548" t="str">
        <f>IF(K2548="","",INDEX(主数据!A:AD,MATCH(J2548,主数据!A:A,0),11))</f>
        <v>深圳西区</v>
      </c>
      <c r="D2548" t="str">
        <f t="shared" si="156"/>
        <v>SZ20广告费定额</v>
      </c>
      <c r="E2548" s="13" t="str">
        <f t="shared" si="158"/>
        <v/>
      </c>
      <c r="F2548" s="13" t="str">
        <f>IF(E2548="","",IFERROR(IF(IF(K2548="","",INDEX(收费标合同信息维护!A:Q,MATCH(D2548,收费标合同信息维护!J:J,0),10))=D2548,"有","无"),"无"))</f>
        <v/>
      </c>
      <c r="G2548" s="13" t="str">
        <f t="shared" si="157"/>
        <v>SZ20广告费定额2382.04</v>
      </c>
      <c r="H2548" s="13" t="str">
        <f t="shared" si="159"/>
        <v>2382.04</v>
      </c>
      <c r="I2548" s="13" t="str">
        <f>IF(G2548="","",IFERROR(IF(IF(K2548="","",INDEX(收费标合同信息维护!A:Q,MATCH(G2548,收费标合同信息维护!M:M,0),13))=G2548,"有","无"),"无"))</f>
        <v>无</v>
      </c>
      <c r="J2548" s="3" t="s">
        <v>3033</v>
      </c>
      <c r="K2548" s="3" t="s">
        <v>11899</v>
      </c>
      <c r="L2548" s="3" t="s">
        <v>11929</v>
      </c>
      <c r="M2548" s="3" t="s">
        <v>11930</v>
      </c>
      <c r="N2548" s="3" t="s">
        <v>6477</v>
      </c>
      <c r="O2548" s="3" t="s">
        <v>6478</v>
      </c>
      <c r="P2548" s="3" t="s">
        <v>11931</v>
      </c>
      <c r="Q2548" s="3" t="s">
        <v>11932</v>
      </c>
      <c r="R2548" s="3" t="s">
        <v>6490</v>
      </c>
      <c r="S2548" s="3" t="s">
        <v>6491</v>
      </c>
      <c r="T2548" s="3" t="s">
        <v>7367</v>
      </c>
      <c r="U2548" s="3" t="s">
        <v>154</v>
      </c>
      <c r="V2548" s="3" t="s">
        <v>154</v>
      </c>
      <c r="W2548" s="3" t="s">
        <v>11933</v>
      </c>
      <c r="X2548" s="3" t="s">
        <v>154</v>
      </c>
      <c r="Y2548" s="3" t="s">
        <v>154</v>
      </c>
      <c r="Z2548" s="3" t="s">
        <v>154</v>
      </c>
      <c r="AA2548" s="3" t="s">
        <v>154</v>
      </c>
      <c r="AB2548" s="3" t="s">
        <v>154</v>
      </c>
      <c r="AC2548" s="3" t="s">
        <v>154</v>
      </c>
      <c r="AD2548" s="3" t="s">
        <v>6151</v>
      </c>
      <c r="AE2548" s="3" t="s">
        <v>6151</v>
      </c>
      <c r="AF2548" s="3" t="s">
        <v>154</v>
      </c>
      <c r="AG2548" s="3" t="s">
        <v>154</v>
      </c>
      <c r="AH2548" s="3" t="s">
        <v>6478</v>
      </c>
      <c r="AI2548" s="3" t="s">
        <v>6482</v>
      </c>
      <c r="AJ2548" s="3" t="s">
        <v>6489</v>
      </c>
    </row>
    <row r="2549" spans="1:36" ht="15">
      <c r="A2549" s="10">
        <v>2652</v>
      </c>
      <c r="B2549" t="str">
        <f>IF(K2549="总计","",INDEX(主数据!A:AD,MATCH(J2549,主数据!A:A,0),9))</f>
        <v>华南大区公司</v>
      </c>
      <c r="C2549" t="str">
        <f>IF(K2549="","",INDEX(主数据!A:AD,MATCH(J2549,主数据!A:A,0),11))</f>
        <v>深圳西区</v>
      </c>
      <c r="D2549" t="str">
        <f t="shared" si="156"/>
        <v>SZ20广告费定额</v>
      </c>
      <c r="E2549" s="13" t="str">
        <f t="shared" si="158"/>
        <v/>
      </c>
      <c r="F2549" s="13" t="str">
        <f>IF(E2549="","",IFERROR(IF(IF(K2549="","",INDEX(收费标合同信息维护!A:Q,MATCH(D2549,收费标合同信息维护!J:J,0),10))=D2549,"有","无"),"无"))</f>
        <v/>
      </c>
      <c r="G2549" s="13" t="str">
        <f t="shared" si="157"/>
        <v>SZ20广告费定额800.00</v>
      </c>
      <c r="H2549" s="13" t="str">
        <f t="shared" si="159"/>
        <v>800.00</v>
      </c>
      <c r="I2549" s="13" t="str">
        <f>IF(G2549="","",IFERROR(IF(IF(K2549="","",INDEX(收费标合同信息维护!A:Q,MATCH(G2549,收费标合同信息维护!M:M,0),13))=G2549,"有","无"),"无"))</f>
        <v>无</v>
      </c>
      <c r="J2549" s="3" t="s">
        <v>3033</v>
      </c>
      <c r="K2549" s="3" t="s">
        <v>11899</v>
      </c>
      <c r="L2549" s="3" t="s">
        <v>11929</v>
      </c>
      <c r="M2549" s="3" t="s">
        <v>11930</v>
      </c>
      <c r="N2549" s="3" t="s">
        <v>6477</v>
      </c>
      <c r="O2549" s="3" t="s">
        <v>6478</v>
      </c>
      <c r="P2549" s="3" t="s">
        <v>11934</v>
      </c>
      <c r="Q2549" s="3" t="s">
        <v>11935</v>
      </c>
      <c r="R2549" s="3" t="s">
        <v>6490</v>
      </c>
      <c r="S2549" s="3" t="s">
        <v>6491</v>
      </c>
      <c r="T2549" s="3" t="s">
        <v>11936</v>
      </c>
      <c r="U2549" s="3" t="s">
        <v>154</v>
      </c>
      <c r="V2549" s="3" t="s">
        <v>154</v>
      </c>
      <c r="W2549" s="3" t="s">
        <v>9008</v>
      </c>
      <c r="X2549" s="3" t="s">
        <v>154</v>
      </c>
      <c r="Y2549" s="3" t="s">
        <v>154</v>
      </c>
      <c r="Z2549" s="3" t="s">
        <v>154</v>
      </c>
      <c r="AA2549" s="3" t="s">
        <v>154</v>
      </c>
      <c r="AB2549" s="3" t="s">
        <v>154</v>
      </c>
      <c r="AC2549" s="3" t="s">
        <v>154</v>
      </c>
      <c r="AD2549" s="3" t="s">
        <v>6151</v>
      </c>
      <c r="AE2549" s="3" t="s">
        <v>6151</v>
      </c>
      <c r="AF2549" s="3" t="s">
        <v>154</v>
      </c>
      <c r="AG2549" s="3" t="s">
        <v>154</v>
      </c>
      <c r="AH2549" s="3" t="s">
        <v>6478</v>
      </c>
      <c r="AI2549" s="3" t="s">
        <v>6482</v>
      </c>
      <c r="AJ2549" s="3" t="s">
        <v>6033</v>
      </c>
    </row>
    <row r="2550" spans="1:36" ht="15">
      <c r="A2550" s="10">
        <v>2653</v>
      </c>
      <c r="B2550" t="str">
        <f>IF(K2550="总计","",INDEX(主数据!A:AD,MATCH(J2550,主数据!A:A,0),9))</f>
        <v>华南大区公司</v>
      </c>
      <c r="C2550" t="str">
        <f>IF(K2550="","",INDEX(主数据!A:AD,MATCH(J2550,主数据!A:A,0),11))</f>
        <v>深圳西区</v>
      </c>
      <c r="D2550" t="str">
        <f t="shared" si="156"/>
        <v>SZ20广告费定额2000.00</v>
      </c>
      <c r="E2550" s="13" t="str">
        <f t="shared" si="158"/>
        <v>2000.00</v>
      </c>
      <c r="F2550" s="13" t="str">
        <f>IF(E2550="","",IFERROR(IF(IF(K2550="","",INDEX(收费标合同信息维护!A:Q,MATCH(D2550,收费标合同信息维护!J:J,0),10))=D2550,"有","无"),"无"))</f>
        <v>无</v>
      </c>
      <c r="G2550" s="13" t="str">
        <f t="shared" si="157"/>
        <v>SZ20广告费定额2000.00</v>
      </c>
      <c r="H2550" s="13" t="str">
        <f t="shared" si="159"/>
        <v>2000.00</v>
      </c>
      <c r="I2550" s="13" t="str">
        <f>IF(G2550="","",IFERROR(IF(IF(K2550="","",INDEX(收费标合同信息维护!A:Q,MATCH(G2550,收费标合同信息维护!M:M,0),13))=G2550,"有","无"),"无"))</f>
        <v>无</v>
      </c>
      <c r="J2550" s="3" t="s">
        <v>3033</v>
      </c>
      <c r="K2550" s="3" t="s">
        <v>11899</v>
      </c>
      <c r="L2550" s="3" t="s">
        <v>11929</v>
      </c>
      <c r="M2550" s="3" t="s">
        <v>11930</v>
      </c>
      <c r="N2550" s="3" t="s">
        <v>6477</v>
      </c>
      <c r="O2550" s="3" t="s">
        <v>6478</v>
      </c>
      <c r="P2550" s="3" t="s">
        <v>11937</v>
      </c>
      <c r="Q2550" s="3" t="s">
        <v>11938</v>
      </c>
      <c r="R2550" s="3" t="s">
        <v>6490</v>
      </c>
      <c r="S2550" s="3" t="s">
        <v>6491</v>
      </c>
      <c r="T2550" s="3" t="s">
        <v>6492</v>
      </c>
      <c r="U2550" s="3" t="s">
        <v>154</v>
      </c>
      <c r="V2550" s="3" t="s">
        <v>10462</v>
      </c>
      <c r="W2550" s="3" t="s">
        <v>10462</v>
      </c>
      <c r="X2550" s="3" t="s">
        <v>154</v>
      </c>
      <c r="Y2550" s="3" t="s">
        <v>154</v>
      </c>
      <c r="Z2550" s="3" t="s">
        <v>154</v>
      </c>
      <c r="AA2550" s="3" t="s">
        <v>154</v>
      </c>
      <c r="AB2550" s="3" t="s">
        <v>154</v>
      </c>
      <c r="AC2550" s="3" t="s">
        <v>154</v>
      </c>
      <c r="AD2550" s="3" t="s">
        <v>6151</v>
      </c>
      <c r="AE2550" s="3" t="s">
        <v>6151</v>
      </c>
      <c r="AF2550" s="3" t="s">
        <v>154</v>
      </c>
      <c r="AG2550" s="3" t="s">
        <v>154</v>
      </c>
      <c r="AH2550" s="3" t="s">
        <v>6478</v>
      </c>
      <c r="AI2550" s="3" t="s">
        <v>6482</v>
      </c>
      <c r="AJ2550" s="3" t="s">
        <v>6027</v>
      </c>
    </row>
    <row r="2551" spans="1:36" ht="15">
      <c r="A2551" s="10">
        <v>2654</v>
      </c>
      <c r="B2551" t="str">
        <f>IF(K2551="总计","",INDEX(主数据!A:AD,MATCH(J2551,主数据!A:A,0),9))</f>
        <v>华南大区公司</v>
      </c>
      <c r="C2551" t="str">
        <f>IF(K2551="","",INDEX(主数据!A:AD,MATCH(J2551,主数据!A:A,0),11))</f>
        <v>深圳西区</v>
      </c>
      <c r="D2551" t="str">
        <f t="shared" si="156"/>
        <v>SZ20中央空调费标准方式22.00</v>
      </c>
      <c r="E2551" s="13" t="str">
        <f t="shared" si="158"/>
        <v>22.00</v>
      </c>
      <c r="F2551" s="13" t="str">
        <f>IF(E2551="","",IFERROR(IF(IF(K2551="","",INDEX(收费标合同信息维护!A:Q,MATCH(D2551,收费标合同信息维护!J:J,0),10))=D2551,"有","无"),"无"))</f>
        <v>无</v>
      </c>
      <c r="G2551" s="13" t="str">
        <f t="shared" si="157"/>
        <v/>
      </c>
      <c r="H2551" s="13" t="str">
        <f t="shared" si="159"/>
        <v/>
      </c>
      <c r="I2551" s="13" t="str">
        <f>IF(G2551="","",IFERROR(IF(IF(K2551="","",INDEX(收费标合同信息维护!A:Q,MATCH(G2551,收费标合同信息维护!M:M,0),13))=G2551,"有","无"),"无"))</f>
        <v/>
      </c>
      <c r="J2551" s="3" t="s">
        <v>3033</v>
      </c>
      <c r="K2551" s="3" t="s">
        <v>11899</v>
      </c>
      <c r="L2551" s="3" t="s">
        <v>6617</v>
      </c>
      <c r="M2551" s="3" t="s">
        <v>8841</v>
      </c>
      <c r="N2551" s="3" t="s">
        <v>6477</v>
      </c>
      <c r="O2551" s="3" t="s">
        <v>6478</v>
      </c>
      <c r="P2551" s="3" t="s">
        <v>11939</v>
      </c>
      <c r="Q2551" s="3" t="s">
        <v>11940</v>
      </c>
      <c r="R2551" s="3" t="s">
        <v>6484</v>
      </c>
      <c r="S2551" s="3" t="s">
        <v>6491</v>
      </c>
      <c r="T2551" s="3" t="s">
        <v>7411</v>
      </c>
      <c r="U2551" s="3" t="s">
        <v>154</v>
      </c>
      <c r="V2551" s="3" t="s">
        <v>11941</v>
      </c>
      <c r="W2551" s="3" t="s">
        <v>154</v>
      </c>
      <c r="X2551" s="3" t="s">
        <v>154</v>
      </c>
      <c r="Y2551" s="3" t="s">
        <v>154</v>
      </c>
      <c r="Z2551" s="3" t="s">
        <v>154</v>
      </c>
      <c r="AA2551" s="3" t="s">
        <v>154</v>
      </c>
      <c r="AB2551" s="3" t="s">
        <v>154</v>
      </c>
      <c r="AC2551" s="3" t="s">
        <v>154</v>
      </c>
      <c r="AD2551" s="3" t="s">
        <v>6151</v>
      </c>
      <c r="AE2551" s="3" t="s">
        <v>6151</v>
      </c>
      <c r="AF2551" s="3" t="s">
        <v>154</v>
      </c>
      <c r="AG2551" s="3" t="s">
        <v>154</v>
      </c>
      <c r="AH2551" s="3" t="s">
        <v>6478</v>
      </c>
      <c r="AI2551" s="3" t="s">
        <v>6482</v>
      </c>
      <c r="AJ2551" s="3" t="s">
        <v>6033</v>
      </c>
    </row>
    <row r="2552" spans="1:36" ht="15">
      <c r="A2552" s="10">
        <v>2655</v>
      </c>
      <c r="B2552" t="str">
        <f>IF(K2552="总计","",INDEX(主数据!A:AD,MATCH(J2552,主数据!A:A,0),9))</f>
        <v>华南大区公司</v>
      </c>
      <c r="C2552" t="str">
        <f>IF(K2552="","",INDEX(主数据!A:AD,MATCH(J2552,主数据!A:A,0),11))</f>
        <v>深圳西区</v>
      </c>
      <c r="D2552" t="str">
        <f t="shared" si="156"/>
        <v>SZ20中央空调费标准方式7.22</v>
      </c>
      <c r="E2552" s="13" t="str">
        <f t="shared" si="158"/>
        <v>7.22</v>
      </c>
      <c r="F2552" s="13" t="str">
        <f>IF(E2552="","",IFERROR(IF(IF(K2552="","",INDEX(收费标合同信息维护!A:Q,MATCH(D2552,收费标合同信息维护!J:J,0),10))=D2552,"有","无"),"无"))</f>
        <v>无</v>
      </c>
      <c r="G2552" s="13" t="str">
        <f t="shared" si="157"/>
        <v/>
      </c>
      <c r="H2552" s="13" t="str">
        <f t="shared" si="159"/>
        <v/>
      </c>
      <c r="I2552" s="13" t="str">
        <f>IF(G2552="","",IFERROR(IF(IF(K2552="","",INDEX(收费标合同信息维护!A:Q,MATCH(G2552,收费标合同信息维护!M:M,0),13))=G2552,"有","无"),"无"))</f>
        <v/>
      </c>
      <c r="J2552" s="3" t="s">
        <v>3033</v>
      </c>
      <c r="K2552" s="3" t="s">
        <v>11899</v>
      </c>
      <c r="L2552" s="3" t="s">
        <v>6617</v>
      </c>
      <c r="M2552" s="3" t="s">
        <v>8841</v>
      </c>
      <c r="N2552" s="3" t="s">
        <v>6477</v>
      </c>
      <c r="O2552" s="3" t="s">
        <v>6478</v>
      </c>
      <c r="P2552" s="3" t="s">
        <v>11942</v>
      </c>
      <c r="Q2552" s="3" t="s">
        <v>11943</v>
      </c>
      <c r="R2552" s="3" t="s">
        <v>6484</v>
      </c>
      <c r="S2552" s="3" t="s">
        <v>6491</v>
      </c>
      <c r="T2552" s="3" t="s">
        <v>7411</v>
      </c>
      <c r="U2552" s="3" t="s">
        <v>154</v>
      </c>
      <c r="V2552" s="3" t="s">
        <v>11944</v>
      </c>
      <c r="W2552" s="3" t="s">
        <v>154</v>
      </c>
      <c r="X2552" s="3" t="s">
        <v>154</v>
      </c>
      <c r="Y2552" s="3" t="s">
        <v>154</v>
      </c>
      <c r="Z2552" s="3" t="s">
        <v>154</v>
      </c>
      <c r="AA2552" s="3" t="s">
        <v>154</v>
      </c>
      <c r="AB2552" s="3" t="s">
        <v>154</v>
      </c>
      <c r="AC2552" s="3" t="s">
        <v>154</v>
      </c>
      <c r="AD2552" s="3" t="s">
        <v>6151</v>
      </c>
      <c r="AE2552" s="3" t="s">
        <v>6151</v>
      </c>
      <c r="AF2552" s="3" t="s">
        <v>154</v>
      </c>
      <c r="AG2552" s="3" t="s">
        <v>154</v>
      </c>
      <c r="AH2552" s="3" t="s">
        <v>6478</v>
      </c>
      <c r="AI2552" s="3" t="s">
        <v>6482</v>
      </c>
      <c r="AJ2552" s="3" t="s">
        <v>6489</v>
      </c>
    </row>
    <row r="2553" spans="1:36" ht="15">
      <c r="A2553" s="10">
        <v>2656</v>
      </c>
      <c r="B2553" t="str">
        <f>IF(K2553="总计","",INDEX(主数据!A:AD,MATCH(J2553,主数据!A:A,0),9))</f>
        <v>华南大区公司</v>
      </c>
      <c r="C2553" t="str">
        <f>IF(K2553="","",INDEX(主数据!A:AD,MATCH(J2553,主数据!A:A,0),11))</f>
        <v>深圳西区</v>
      </c>
      <c r="D2553" t="str">
        <f t="shared" si="156"/>
        <v>SZ20中央空调费直接录入</v>
      </c>
      <c r="E2553" s="13" t="str">
        <f t="shared" si="158"/>
        <v/>
      </c>
      <c r="F2553" s="13" t="str">
        <f>IF(E2553="","",IFERROR(IF(IF(K2553="","",INDEX(收费标合同信息维护!A:Q,MATCH(D2553,收费标合同信息维护!J:J,0),10))=D2553,"有","无"),"无"))</f>
        <v/>
      </c>
      <c r="G2553" s="13" t="str">
        <f t="shared" si="157"/>
        <v/>
      </c>
      <c r="H2553" s="13" t="str">
        <f t="shared" si="159"/>
        <v/>
      </c>
      <c r="I2553" s="13" t="str">
        <f>IF(G2553="","",IFERROR(IF(IF(K2553="","",INDEX(收费标合同信息维护!A:Q,MATCH(G2553,收费标合同信息维护!M:M,0),13))=G2553,"有","无"),"无"))</f>
        <v/>
      </c>
      <c r="J2553" s="3" t="s">
        <v>3033</v>
      </c>
      <c r="K2553" s="3" t="s">
        <v>11899</v>
      </c>
      <c r="L2553" s="3" t="s">
        <v>6617</v>
      </c>
      <c r="M2553" s="3" t="s">
        <v>8841</v>
      </c>
      <c r="N2553" s="3" t="s">
        <v>6477</v>
      </c>
      <c r="O2553" s="3" t="s">
        <v>6478</v>
      </c>
      <c r="P2553" s="3" t="s">
        <v>11945</v>
      </c>
      <c r="Q2553" s="3" t="s">
        <v>11946</v>
      </c>
      <c r="R2553" s="3" t="s">
        <v>6479</v>
      </c>
      <c r="S2553" s="3" t="s">
        <v>6480</v>
      </c>
      <c r="T2553" s="3" t="s">
        <v>7100</v>
      </c>
      <c r="U2553" s="3" t="s">
        <v>154</v>
      </c>
      <c r="V2553" s="3" t="s">
        <v>154</v>
      </c>
      <c r="W2553" s="3" t="s">
        <v>154</v>
      </c>
      <c r="X2553" s="3" t="s">
        <v>154</v>
      </c>
      <c r="Y2553" s="3" t="s">
        <v>154</v>
      </c>
      <c r="Z2553" s="3" t="s">
        <v>154</v>
      </c>
      <c r="AA2553" s="3" t="s">
        <v>154</v>
      </c>
      <c r="AB2553" s="3" t="s">
        <v>154</v>
      </c>
      <c r="AC2553" s="3" t="s">
        <v>154</v>
      </c>
      <c r="AD2553" s="3" t="s">
        <v>6151</v>
      </c>
      <c r="AE2553" s="3" t="s">
        <v>6151</v>
      </c>
      <c r="AF2553" s="3" t="s">
        <v>154</v>
      </c>
      <c r="AG2553" s="3" t="s">
        <v>154</v>
      </c>
      <c r="AH2553" s="3" t="s">
        <v>6478</v>
      </c>
      <c r="AI2553" s="3" t="s">
        <v>6482</v>
      </c>
      <c r="AJ2553" s="3" t="s">
        <v>10384</v>
      </c>
    </row>
    <row r="2554" spans="1:36" ht="15">
      <c r="A2554" s="10">
        <v>2657</v>
      </c>
      <c r="B2554" t="str">
        <f>IF(K2554="总计","",INDEX(主数据!A:AD,MATCH(J2554,主数据!A:A,0),9))</f>
        <v>华南大区公司</v>
      </c>
      <c r="C2554" t="str">
        <f>IF(K2554="","",INDEX(主数据!A:AD,MATCH(J2554,主数据!A:A,0),11))</f>
        <v>深圳西区</v>
      </c>
      <c r="D2554" t="str">
        <f t="shared" si="156"/>
        <v>SZ20中央空调费标准方式2.40</v>
      </c>
      <c r="E2554" s="13" t="str">
        <f t="shared" si="158"/>
        <v>2.40</v>
      </c>
      <c r="F2554" s="13" t="str">
        <f>IF(E2554="","",IFERROR(IF(IF(K2554="","",INDEX(收费标合同信息维护!A:Q,MATCH(D2554,收费标合同信息维护!J:J,0),10))=D2554,"有","无"),"无"))</f>
        <v>无</v>
      </c>
      <c r="G2554" s="13" t="str">
        <f t="shared" si="157"/>
        <v/>
      </c>
      <c r="H2554" s="13" t="str">
        <f t="shared" si="159"/>
        <v/>
      </c>
      <c r="I2554" s="13" t="str">
        <f>IF(G2554="","",IFERROR(IF(IF(K2554="","",INDEX(收费标合同信息维护!A:Q,MATCH(G2554,收费标合同信息维护!M:M,0),13))=G2554,"有","无"),"无"))</f>
        <v/>
      </c>
      <c r="J2554" s="3" t="s">
        <v>3033</v>
      </c>
      <c r="K2554" s="3" t="s">
        <v>11899</v>
      </c>
      <c r="L2554" s="3" t="s">
        <v>6617</v>
      </c>
      <c r="M2554" s="3" t="s">
        <v>8841</v>
      </c>
      <c r="N2554" s="3" t="s">
        <v>6477</v>
      </c>
      <c r="O2554" s="3" t="s">
        <v>6478</v>
      </c>
      <c r="P2554" s="3" t="s">
        <v>11947</v>
      </c>
      <c r="Q2554" s="3" t="s">
        <v>11948</v>
      </c>
      <c r="R2554" s="3" t="s">
        <v>6484</v>
      </c>
      <c r="S2554" s="3" t="s">
        <v>6491</v>
      </c>
      <c r="T2554" s="3" t="s">
        <v>7029</v>
      </c>
      <c r="U2554" s="3" t="s">
        <v>154</v>
      </c>
      <c r="V2554" s="3" t="s">
        <v>6765</v>
      </c>
      <c r="W2554" s="3" t="s">
        <v>154</v>
      </c>
      <c r="X2554" s="3" t="s">
        <v>154</v>
      </c>
      <c r="Y2554" s="3" t="s">
        <v>154</v>
      </c>
      <c r="Z2554" s="3" t="s">
        <v>154</v>
      </c>
      <c r="AA2554" s="3" t="s">
        <v>154</v>
      </c>
      <c r="AB2554" s="3" t="s">
        <v>154</v>
      </c>
      <c r="AC2554" s="3" t="s">
        <v>154</v>
      </c>
      <c r="AD2554" s="3" t="s">
        <v>6151</v>
      </c>
      <c r="AE2554" s="3" t="s">
        <v>6151</v>
      </c>
      <c r="AF2554" s="3" t="s">
        <v>154</v>
      </c>
      <c r="AG2554" s="3" t="s">
        <v>154</v>
      </c>
      <c r="AH2554" s="3" t="s">
        <v>6478</v>
      </c>
      <c r="AI2554" s="3" t="s">
        <v>6482</v>
      </c>
      <c r="AJ2554" s="3" t="s">
        <v>6489</v>
      </c>
    </row>
    <row r="2555" spans="1:36" ht="15">
      <c r="A2555" s="10">
        <v>2658</v>
      </c>
      <c r="B2555" t="str">
        <f>IF(K2555="总计","",INDEX(主数据!A:AD,MATCH(J2555,主数据!A:A,0),9))</f>
        <v>华南大区公司</v>
      </c>
      <c r="C2555" t="str">
        <f>IF(K2555="","",INDEX(主数据!A:AD,MATCH(J2555,主数据!A:A,0),11))</f>
        <v>深圳西区</v>
      </c>
      <c r="D2555" t="str">
        <f t="shared" si="156"/>
        <v>SZ20中央空调费标准方式8.47</v>
      </c>
      <c r="E2555" s="13" t="str">
        <f t="shared" si="158"/>
        <v>8.47</v>
      </c>
      <c r="F2555" s="13" t="str">
        <f>IF(E2555="","",IFERROR(IF(IF(K2555="","",INDEX(收费标合同信息维护!A:Q,MATCH(D2555,收费标合同信息维护!J:J,0),10))=D2555,"有","无"),"无"))</f>
        <v>无</v>
      </c>
      <c r="G2555" s="13" t="str">
        <f t="shared" si="157"/>
        <v/>
      </c>
      <c r="H2555" s="13" t="str">
        <f t="shared" si="159"/>
        <v/>
      </c>
      <c r="I2555" s="13" t="str">
        <f>IF(G2555="","",IFERROR(IF(IF(K2555="","",INDEX(收费标合同信息维护!A:Q,MATCH(G2555,收费标合同信息维护!M:M,0),13))=G2555,"有","无"),"无"))</f>
        <v/>
      </c>
      <c r="J2555" s="3" t="s">
        <v>3033</v>
      </c>
      <c r="K2555" s="3" t="s">
        <v>11899</v>
      </c>
      <c r="L2555" s="3" t="s">
        <v>6617</v>
      </c>
      <c r="M2555" s="3" t="s">
        <v>8841</v>
      </c>
      <c r="N2555" s="3" t="s">
        <v>6477</v>
      </c>
      <c r="O2555" s="3" t="s">
        <v>6478</v>
      </c>
      <c r="P2555" s="3" t="s">
        <v>11949</v>
      </c>
      <c r="Q2555" s="3" t="s">
        <v>11950</v>
      </c>
      <c r="R2555" s="3" t="s">
        <v>6484</v>
      </c>
      <c r="S2555" s="3" t="s">
        <v>6491</v>
      </c>
      <c r="T2555" s="3" t="s">
        <v>7029</v>
      </c>
      <c r="U2555" s="3" t="s">
        <v>154</v>
      </c>
      <c r="V2555" s="3" t="s">
        <v>11951</v>
      </c>
      <c r="W2555" s="3" t="s">
        <v>154</v>
      </c>
      <c r="X2555" s="3" t="s">
        <v>154</v>
      </c>
      <c r="Y2555" s="3" t="s">
        <v>154</v>
      </c>
      <c r="Z2555" s="3" t="s">
        <v>154</v>
      </c>
      <c r="AA2555" s="3" t="s">
        <v>154</v>
      </c>
      <c r="AB2555" s="3" t="s">
        <v>154</v>
      </c>
      <c r="AC2555" s="3" t="s">
        <v>154</v>
      </c>
      <c r="AD2555" s="3" t="s">
        <v>6151</v>
      </c>
      <c r="AE2555" s="3" t="s">
        <v>6151</v>
      </c>
      <c r="AF2555" s="3" t="s">
        <v>154</v>
      </c>
      <c r="AG2555" s="3" t="s">
        <v>154</v>
      </c>
      <c r="AH2555" s="3" t="s">
        <v>6478</v>
      </c>
      <c r="AI2555" s="3" t="s">
        <v>6482</v>
      </c>
      <c r="AJ2555" s="3" t="s">
        <v>6489</v>
      </c>
    </row>
    <row r="2556" spans="1:36" ht="15">
      <c r="A2556" s="10">
        <v>2659</v>
      </c>
      <c r="B2556" t="str">
        <f>IF(K2556="总计","",INDEX(主数据!A:AD,MATCH(J2556,主数据!A:A,0),9))</f>
        <v>华南大区公司</v>
      </c>
      <c r="C2556" t="str">
        <f>IF(K2556="","",INDEX(主数据!A:AD,MATCH(J2556,主数据!A:A,0),11))</f>
        <v>深圳西区</v>
      </c>
      <c r="D2556" t="str">
        <f t="shared" si="156"/>
        <v>SZ20中央空调费定额</v>
      </c>
      <c r="E2556" s="13" t="str">
        <f t="shared" si="158"/>
        <v/>
      </c>
      <c r="F2556" s="13" t="str">
        <f>IF(E2556="","",IFERROR(IF(IF(K2556="","",INDEX(收费标合同信息维护!A:Q,MATCH(D2556,收费标合同信息维护!J:J,0),10))=D2556,"有","无"),"无"))</f>
        <v/>
      </c>
      <c r="G2556" s="13" t="str">
        <f t="shared" si="157"/>
        <v>SZ20中央空调费定额2000.00</v>
      </c>
      <c r="H2556" s="13" t="str">
        <f t="shared" si="159"/>
        <v>2000.00</v>
      </c>
      <c r="I2556" s="13" t="str">
        <f>IF(G2556="","",IFERROR(IF(IF(K2556="","",INDEX(收费标合同信息维护!A:Q,MATCH(G2556,收费标合同信息维护!M:M,0),13))=G2556,"有","无"),"无"))</f>
        <v>无</v>
      </c>
      <c r="J2556" s="3" t="s">
        <v>3033</v>
      </c>
      <c r="K2556" s="3" t="s">
        <v>11899</v>
      </c>
      <c r="L2556" s="3" t="s">
        <v>6617</v>
      </c>
      <c r="M2556" s="3" t="s">
        <v>8841</v>
      </c>
      <c r="N2556" s="3" t="s">
        <v>6477</v>
      </c>
      <c r="O2556" s="3" t="s">
        <v>6478</v>
      </c>
      <c r="P2556" s="3" t="s">
        <v>11952</v>
      </c>
      <c r="Q2556" s="3" t="s">
        <v>11953</v>
      </c>
      <c r="R2556" s="3" t="s">
        <v>6490</v>
      </c>
      <c r="S2556" s="3" t="s">
        <v>6491</v>
      </c>
      <c r="T2556" s="3" t="s">
        <v>11954</v>
      </c>
      <c r="U2556" s="3" t="s">
        <v>154</v>
      </c>
      <c r="V2556" s="3" t="s">
        <v>154</v>
      </c>
      <c r="W2556" s="3" t="s">
        <v>10462</v>
      </c>
      <c r="X2556" s="3" t="s">
        <v>154</v>
      </c>
      <c r="Y2556" s="3" t="s">
        <v>154</v>
      </c>
      <c r="Z2556" s="3" t="s">
        <v>154</v>
      </c>
      <c r="AA2556" s="3" t="s">
        <v>154</v>
      </c>
      <c r="AB2556" s="3" t="s">
        <v>154</v>
      </c>
      <c r="AC2556" s="3" t="s">
        <v>154</v>
      </c>
      <c r="AD2556" s="3" t="s">
        <v>6151</v>
      </c>
      <c r="AE2556" s="3" t="s">
        <v>6151</v>
      </c>
      <c r="AF2556" s="3" t="s">
        <v>154</v>
      </c>
      <c r="AG2556" s="3" t="s">
        <v>154</v>
      </c>
      <c r="AH2556" s="3" t="s">
        <v>6478</v>
      </c>
      <c r="AI2556" s="3" t="s">
        <v>6482</v>
      </c>
      <c r="AJ2556" s="3" t="s">
        <v>6489</v>
      </c>
    </row>
    <row r="2557" spans="1:36" ht="15">
      <c r="A2557" s="10">
        <v>2660</v>
      </c>
      <c r="B2557" t="str">
        <f>IF(K2557="总计","",INDEX(主数据!A:AD,MATCH(J2557,主数据!A:A,0),9))</f>
        <v>华南大区公司</v>
      </c>
      <c r="C2557" t="str">
        <f>IF(K2557="","",INDEX(主数据!A:AD,MATCH(J2557,主数据!A:A,0),11))</f>
        <v>深圳西区</v>
      </c>
      <c r="D2557" t="str">
        <f t="shared" si="156"/>
        <v>SZ20中央空调费标准方式3.60</v>
      </c>
      <c r="E2557" s="13" t="str">
        <f t="shared" si="158"/>
        <v>3.60</v>
      </c>
      <c r="F2557" s="13" t="str">
        <f>IF(E2557="","",IFERROR(IF(IF(K2557="","",INDEX(收费标合同信息维护!A:Q,MATCH(D2557,收费标合同信息维护!J:J,0),10))=D2557,"有","无"),"无"))</f>
        <v>无</v>
      </c>
      <c r="G2557" s="13" t="str">
        <f t="shared" si="157"/>
        <v/>
      </c>
      <c r="H2557" s="13" t="str">
        <f t="shared" si="159"/>
        <v/>
      </c>
      <c r="I2557" s="13" t="str">
        <f>IF(G2557="","",IFERROR(IF(IF(K2557="","",INDEX(收费标合同信息维护!A:Q,MATCH(G2557,收费标合同信息维护!M:M,0),13))=G2557,"有","无"),"无"))</f>
        <v/>
      </c>
      <c r="J2557" s="3" t="s">
        <v>3033</v>
      </c>
      <c r="K2557" s="3" t="s">
        <v>11899</v>
      </c>
      <c r="L2557" s="3" t="s">
        <v>6617</v>
      </c>
      <c r="M2557" s="3" t="s">
        <v>8841</v>
      </c>
      <c r="N2557" s="3" t="s">
        <v>6477</v>
      </c>
      <c r="O2557" s="3" t="s">
        <v>6478</v>
      </c>
      <c r="P2557" s="3" t="s">
        <v>11955</v>
      </c>
      <c r="Q2557" s="3" t="s">
        <v>11956</v>
      </c>
      <c r="R2557" s="3" t="s">
        <v>6484</v>
      </c>
      <c r="S2557" s="3" t="s">
        <v>6491</v>
      </c>
      <c r="T2557" s="3" t="s">
        <v>7411</v>
      </c>
      <c r="U2557" s="3" t="s">
        <v>154</v>
      </c>
      <c r="V2557" s="3" t="s">
        <v>6876</v>
      </c>
      <c r="W2557" s="3" t="s">
        <v>154</v>
      </c>
      <c r="X2557" s="3" t="s">
        <v>154</v>
      </c>
      <c r="Y2557" s="3" t="s">
        <v>154</v>
      </c>
      <c r="Z2557" s="3" t="s">
        <v>154</v>
      </c>
      <c r="AA2557" s="3" t="s">
        <v>154</v>
      </c>
      <c r="AB2557" s="3" t="s">
        <v>154</v>
      </c>
      <c r="AC2557" s="3" t="s">
        <v>154</v>
      </c>
      <c r="AD2557" s="3" t="s">
        <v>6151</v>
      </c>
      <c r="AE2557" s="3" t="s">
        <v>6151</v>
      </c>
      <c r="AF2557" s="3" t="s">
        <v>154</v>
      </c>
      <c r="AG2557" s="3" t="s">
        <v>154</v>
      </c>
      <c r="AH2557" s="3" t="s">
        <v>6478</v>
      </c>
      <c r="AI2557" s="3" t="s">
        <v>6482</v>
      </c>
      <c r="AJ2557" s="3" t="s">
        <v>6038</v>
      </c>
    </row>
    <row r="2558" spans="1:36" ht="15">
      <c r="A2558" s="10">
        <v>2661</v>
      </c>
      <c r="B2558" t="str">
        <f>IF(K2558="总计","",INDEX(主数据!A:AD,MATCH(J2558,主数据!A:A,0),9))</f>
        <v>华南大区公司</v>
      </c>
      <c r="C2558" t="str">
        <f>IF(K2558="","",INDEX(主数据!A:AD,MATCH(J2558,主数据!A:A,0),11))</f>
        <v>深圳西区</v>
      </c>
      <c r="D2558" t="str">
        <f t="shared" si="156"/>
        <v>SZ20中央空调费标准方式3.60</v>
      </c>
      <c r="E2558" s="13" t="str">
        <f t="shared" si="158"/>
        <v>3.60</v>
      </c>
      <c r="F2558" s="13" t="str">
        <f>IF(E2558="","",IFERROR(IF(IF(K2558="","",INDEX(收费标合同信息维护!A:Q,MATCH(D2558,收费标合同信息维护!J:J,0),10))=D2558,"有","无"),"无"))</f>
        <v>无</v>
      </c>
      <c r="G2558" s="13" t="str">
        <f t="shared" si="157"/>
        <v/>
      </c>
      <c r="H2558" s="13" t="str">
        <f t="shared" si="159"/>
        <v/>
      </c>
      <c r="I2558" s="13" t="str">
        <f>IF(G2558="","",IFERROR(IF(IF(K2558="","",INDEX(收费标合同信息维护!A:Q,MATCH(G2558,收费标合同信息维护!M:M,0),13))=G2558,"有","无"),"无"))</f>
        <v/>
      </c>
      <c r="J2558" s="3" t="s">
        <v>3033</v>
      </c>
      <c r="K2558" s="3" t="s">
        <v>11899</v>
      </c>
      <c r="L2558" s="3" t="s">
        <v>6617</v>
      </c>
      <c r="M2558" s="3" t="s">
        <v>8841</v>
      </c>
      <c r="N2558" s="3" t="s">
        <v>6477</v>
      </c>
      <c r="O2558" s="3" t="s">
        <v>6478</v>
      </c>
      <c r="P2558" s="3" t="s">
        <v>11957</v>
      </c>
      <c r="Q2558" s="3" t="s">
        <v>11958</v>
      </c>
      <c r="R2558" s="3" t="s">
        <v>6484</v>
      </c>
      <c r="S2558" s="3" t="s">
        <v>6491</v>
      </c>
      <c r="T2558" s="3" t="s">
        <v>6510</v>
      </c>
      <c r="U2558" s="3" t="s">
        <v>154</v>
      </c>
      <c r="V2558" s="3" t="s">
        <v>6876</v>
      </c>
      <c r="W2558" s="3" t="s">
        <v>154</v>
      </c>
      <c r="X2558" s="3" t="s">
        <v>154</v>
      </c>
      <c r="Y2558" s="3" t="s">
        <v>154</v>
      </c>
      <c r="Z2558" s="3" t="s">
        <v>154</v>
      </c>
      <c r="AA2558" s="3" t="s">
        <v>154</v>
      </c>
      <c r="AB2558" s="3" t="s">
        <v>154</v>
      </c>
      <c r="AC2558" s="3" t="s">
        <v>154</v>
      </c>
      <c r="AD2558" s="3" t="s">
        <v>6151</v>
      </c>
      <c r="AE2558" s="3" t="s">
        <v>6151</v>
      </c>
      <c r="AF2558" s="3" t="s">
        <v>154</v>
      </c>
      <c r="AG2558" s="3" t="s">
        <v>154</v>
      </c>
      <c r="AH2558" s="3" t="s">
        <v>6478</v>
      </c>
      <c r="AI2558" s="3" t="s">
        <v>6482</v>
      </c>
      <c r="AJ2558" s="3" t="s">
        <v>44</v>
      </c>
    </row>
    <row r="2559" spans="1:36" ht="15">
      <c r="A2559" s="10">
        <v>2662</v>
      </c>
      <c r="B2559" t="str">
        <f>IF(K2559="总计","",INDEX(主数据!A:AD,MATCH(J2559,主数据!A:A,0),9))</f>
        <v>华南大区公司</v>
      </c>
      <c r="C2559" t="str">
        <f>IF(K2559="","",INDEX(主数据!A:AD,MATCH(J2559,主数据!A:A,0),11))</f>
        <v>深圳西区</v>
      </c>
      <c r="D2559" t="str">
        <f t="shared" si="156"/>
        <v>SZ20中央空调费标准方式7.80</v>
      </c>
      <c r="E2559" s="13" t="str">
        <f t="shared" si="158"/>
        <v>7.80</v>
      </c>
      <c r="F2559" s="13" t="str">
        <f>IF(E2559="","",IFERROR(IF(IF(K2559="","",INDEX(收费标合同信息维护!A:Q,MATCH(D2559,收费标合同信息维护!J:J,0),10))=D2559,"有","无"),"无"))</f>
        <v>无</v>
      </c>
      <c r="G2559" s="13" t="str">
        <f t="shared" si="157"/>
        <v/>
      </c>
      <c r="H2559" s="13" t="str">
        <f t="shared" si="159"/>
        <v/>
      </c>
      <c r="I2559" s="13" t="str">
        <f>IF(G2559="","",IFERROR(IF(IF(K2559="","",INDEX(收费标合同信息维护!A:Q,MATCH(G2559,收费标合同信息维护!M:M,0),13))=G2559,"有","无"),"无"))</f>
        <v/>
      </c>
      <c r="J2559" s="3" t="s">
        <v>3033</v>
      </c>
      <c r="K2559" s="3" t="s">
        <v>11899</v>
      </c>
      <c r="L2559" s="3" t="s">
        <v>6617</v>
      </c>
      <c r="M2559" s="3" t="s">
        <v>8841</v>
      </c>
      <c r="N2559" s="3" t="s">
        <v>6477</v>
      </c>
      <c r="O2559" s="3" t="s">
        <v>6478</v>
      </c>
      <c r="P2559" s="3" t="s">
        <v>11959</v>
      </c>
      <c r="Q2559" s="3" t="s">
        <v>11960</v>
      </c>
      <c r="R2559" s="3" t="s">
        <v>6484</v>
      </c>
      <c r="S2559" s="3" t="s">
        <v>6491</v>
      </c>
      <c r="T2559" s="3" t="s">
        <v>6486</v>
      </c>
      <c r="U2559" s="3" t="s">
        <v>154</v>
      </c>
      <c r="V2559" s="3" t="s">
        <v>8305</v>
      </c>
      <c r="W2559" s="3" t="s">
        <v>154</v>
      </c>
      <c r="X2559" s="3" t="s">
        <v>154</v>
      </c>
      <c r="Y2559" s="3" t="s">
        <v>154</v>
      </c>
      <c r="Z2559" s="3" t="s">
        <v>154</v>
      </c>
      <c r="AA2559" s="3" t="s">
        <v>154</v>
      </c>
      <c r="AB2559" s="3" t="s">
        <v>154</v>
      </c>
      <c r="AC2559" s="3" t="s">
        <v>154</v>
      </c>
      <c r="AD2559" s="3" t="s">
        <v>6151</v>
      </c>
      <c r="AE2559" s="3" t="s">
        <v>6151</v>
      </c>
      <c r="AF2559" s="3" t="s">
        <v>154</v>
      </c>
      <c r="AG2559" s="3" t="s">
        <v>154</v>
      </c>
      <c r="AH2559" s="3" t="s">
        <v>6478</v>
      </c>
      <c r="AI2559" s="3" t="s">
        <v>6482</v>
      </c>
      <c r="AJ2559" s="3" t="s">
        <v>6030</v>
      </c>
    </row>
    <row r="2560" spans="1:36" ht="30">
      <c r="A2560" s="10">
        <v>2663</v>
      </c>
      <c r="B2560" t="str">
        <f>IF(K2560="总计","",INDEX(主数据!A:AD,MATCH(J2560,主数据!A:A,0),9))</f>
        <v>华南大区公司</v>
      </c>
      <c r="C2560" t="str">
        <f>IF(K2560="","",INDEX(主数据!A:AD,MATCH(J2560,主数据!A:A,0),11))</f>
        <v>深圳西区</v>
      </c>
      <c r="D2560" t="str">
        <f t="shared" si="156"/>
        <v>SZ20生活垃圾消纳费（仪表）标准方式0.24</v>
      </c>
      <c r="E2560" s="13" t="str">
        <f t="shared" si="158"/>
        <v>0.24</v>
      </c>
      <c r="F2560" s="13" t="str">
        <f>IF(E2560="","",IFERROR(IF(IF(K2560="","",INDEX(收费标合同信息维护!A:Q,MATCH(D2560,收费标合同信息维护!J:J,0),10))=D2560,"有","无"),"无"))</f>
        <v>无</v>
      </c>
      <c r="G2560" s="13" t="str">
        <f t="shared" si="157"/>
        <v/>
      </c>
      <c r="H2560" s="13" t="str">
        <f t="shared" si="159"/>
        <v/>
      </c>
      <c r="I2560" s="13" t="str">
        <f>IF(G2560="","",IFERROR(IF(IF(K2560="","",INDEX(收费标合同信息维护!A:Q,MATCH(G2560,收费标合同信息维护!M:M,0),13))=G2560,"有","无"),"无"))</f>
        <v/>
      </c>
      <c r="J2560" s="3" t="s">
        <v>3033</v>
      </c>
      <c r="K2560" s="3" t="s">
        <v>11899</v>
      </c>
      <c r="L2560" s="3" t="s">
        <v>6705</v>
      </c>
      <c r="M2560" s="3" t="s">
        <v>6706</v>
      </c>
      <c r="N2560" s="3" t="s">
        <v>6603</v>
      </c>
      <c r="O2560" s="3" t="s">
        <v>6478</v>
      </c>
      <c r="P2560" s="3" t="s">
        <v>11961</v>
      </c>
      <c r="Q2560" s="3" t="s">
        <v>11962</v>
      </c>
      <c r="R2560" s="3" t="s">
        <v>6484</v>
      </c>
      <c r="S2560" s="3" t="s">
        <v>6491</v>
      </c>
      <c r="T2560" s="3" t="s">
        <v>7100</v>
      </c>
      <c r="U2560" s="3" t="s">
        <v>154</v>
      </c>
      <c r="V2560" s="3" t="s">
        <v>6899</v>
      </c>
      <c r="W2560" s="3" t="s">
        <v>154</v>
      </c>
      <c r="X2560" s="3" t="s">
        <v>154</v>
      </c>
      <c r="Y2560" s="3" t="s">
        <v>154</v>
      </c>
      <c r="Z2560" s="3" t="s">
        <v>154</v>
      </c>
      <c r="AA2560" s="3" t="s">
        <v>154</v>
      </c>
      <c r="AB2560" s="3" t="s">
        <v>154</v>
      </c>
      <c r="AC2560" s="3" t="s">
        <v>154</v>
      </c>
      <c r="AD2560" s="3" t="s">
        <v>6151</v>
      </c>
      <c r="AE2560" s="3" t="s">
        <v>6151</v>
      </c>
      <c r="AF2560" s="3" t="s">
        <v>154</v>
      </c>
      <c r="AG2560" s="3" t="s">
        <v>154</v>
      </c>
      <c r="AH2560" s="3" t="s">
        <v>6478</v>
      </c>
      <c r="AI2560" s="3" t="s">
        <v>6482</v>
      </c>
      <c r="AJ2560" s="3" t="s">
        <v>6489</v>
      </c>
    </row>
    <row r="2561" spans="1:36" ht="15">
      <c r="A2561" s="10">
        <v>2664</v>
      </c>
      <c r="B2561" t="str">
        <f>IF(K2561="总计","",INDEX(主数据!A:AD,MATCH(J2561,主数据!A:A,0),9))</f>
        <v>华南大区公司</v>
      </c>
      <c r="C2561" t="str">
        <f>IF(K2561="","",INDEX(主数据!A:AD,MATCH(J2561,主数据!A:A,0),11))</f>
        <v>深圳西区</v>
      </c>
      <c r="D2561" t="str">
        <f t="shared" si="156"/>
        <v>SZ20委托停车费（固定）定额</v>
      </c>
      <c r="E2561" s="13" t="str">
        <f t="shared" si="158"/>
        <v/>
      </c>
      <c r="F2561" s="13" t="str">
        <f>IF(E2561="","",IFERROR(IF(IF(K2561="","",INDEX(收费标合同信息维护!A:Q,MATCH(D2561,收费标合同信息维护!J:J,0),10))=D2561,"有","无"),"无"))</f>
        <v/>
      </c>
      <c r="G2561" s="13" t="str">
        <f t="shared" si="157"/>
        <v>SZ20委托停车费（固定）定额550.00</v>
      </c>
      <c r="H2561" s="13" t="str">
        <f t="shared" si="159"/>
        <v>550.00</v>
      </c>
      <c r="I2561" s="13" t="str">
        <f>IF(G2561="","",IFERROR(IF(IF(K2561="","",INDEX(收费标合同信息维护!A:Q,MATCH(G2561,收费标合同信息维护!M:M,0),13))=G2561,"有","无"),"无"))</f>
        <v>无</v>
      </c>
      <c r="J2561" s="3" t="s">
        <v>3033</v>
      </c>
      <c r="K2561" s="3" t="s">
        <v>11899</v>
      </c>
      <c r="L2561" s="3" t="s">
        <v>7341</v>
      </c>
      <c r="M2561" s="3" t="s">
        <v>7342</v>
      </c>
      <c r="N2561" s="3" t="s">
        <v>6477</v>
      </c>
      <c r="O2561" s="3" t="s">
        <v>6597</v>
      </c>
      <c r="P2561" s="3" t="s">
        <v>11963</v>
      </c>
      <c r="Q2561" s="3" t="s">
        <v>11964</v>
      </c>
      <c r="R2561" s="3" t="s">
        <v>6490</v>
      </c>
      <c r="S2561" s="3" t="s">
        <v>6491</v>
      </c>
      <c r="T2561" s="3" t="s">
        <v>7411</v>
      </c>
      <c r="U2561" s="3" t="s">
        <v>6716</v>
      </c>
      <c r="V2561" s="3" t="s">
        <v>154</v>
      </c>
      <c r="W2561" s="3" t="s">
        <v>10437</v>
      </c>
      <c r="X2561" s="3" t="s">
        <v>154</v>
      </c>
      <c r="Y2561" s="3" t="s">
        <v>154</v>
      </c>
      <c r="Z2561" s="3" t="s">
        <v>154</v>
      </c>
      <c r="AA2561" s="3" t="s">
        <v>154</v>
      </c>
      <c r="AB2561" s="3" t="s">
        <v>154</v>
      </c>
      <c r="AC2561" s="3" t="s">
        <v>154</v>
      </c>
      <c r="AD2561" s="3" t="s">
        <v>6151</v>
      </c>
      <c r="AE2561" s="3" t="s">
        <v>6151</v>
      </c>
      <c r="AF2561" s="3" t="s">
        <v>154</v>
      </c>
      <c r="AG2561" s="3" t="s">
        <v>154</v>
      </c>
      <c r="AH2561" s="3" t="s">
        <v>6478</v>
      </c>
      <c r="AI2561" s="3" t="s">
        <v>6482</v>
      </c>
      <c r="AJ2561" s="3" t="s">
        <v>6032</v>
      </c>
    </row>
    <row r="2562" spans="1:36" ht="15">
      <c r="A2562" s="10">
        <v>2665</v>
      </c>
      <c r="B2562" t="str">
        <f>IF(K2562="总计","",INDEX(主数据!A:AD,MATCH(J2562,主数据!A:A,0),9))</f>
        <v>华南大区公司</v>
      </c>
      <c r="C2562" t="str">
        <f>IF(K2562="","",INDEX(主数据!A:AD,MATCH(J2562,主数据!A:A,0),11))</f>
        <v>深圳西区</v>
      </c>
      <c r="D2562" t="str">
        <f t="shared" ref="D2562:D2625" si="160">J2562&amp;M2562&amp;R2562&amp;E2562</f>
        <v>SZ20委托停车费（固定）直接录入</v>
      </c>
      <c r="E2562" s="13" t="str">
        <f t="shared" si="158"/>
        <v/>
      </c>
      <c r="F2562" s="13" t="str">
        <f>IF(E2562="","",IFERROR(IF(IF(K2562="","",INDEX(收费标合同信息维护!A:Q,MATCH(D2562,收费标合同信息维护!J:J,0),10))=D2562,"有","无"),"无"))</f>
        <v/>
      </c>
      <c r="G2562" s="13" t="str">
        <f t="shared" ref="G2562:G2625" si="161">IF(W2562="","",J2562&amp;M2562&amp;R2562&amp;H2562)</f>
        <v/>
      </c>
      <c r="H2562" s="13" t="str">
        <f t="shared" si="159"/>
        <v/>
      </c>
      <c r="I2562" s="13" t="str">
        <f>IF(G2562="","",IFERROR(IF(IF(K2562="","",INDEX(收费标合同信息维护!A:Q,MATCH(G2562,收费标合同信息维护!M:M,0),13))=G2562,"有","无"),"无"))</f>
        <v/>
      </c>
      <c r="J2562" s="3" t="s">
        <v>3033</v>
      </c>
      <c r="K2562" s="3" t="s">
        <v>11899</v>
      </c>
      <c r="L2562" s="3" t="s">
        <v>7341</v>
      </c>
      <c r="M2562" s="3" t="s">
        <v>7342</v>
      </c>
      <c r="N2562" s="3" t="s">
        <v>6477</v>
      </c>
      <c r="O2562" s="3" t="s">
        <v>6597</v>
      </c>
      <c r="P2562" s="3" t="s">
        <v>11965</v>
      </c>
      <c r="Q2562" s="3" t="s">
        <v>11966</v>
      </c>
      <c r="R2562" s="3" t="s">
        <v>6479</v>
      </c>
      <c r="S2562" s="3" t="s">
        <v>6480</v>
      </c>
      <c r="T2562" s="3" t="s">
        <v>6704</v>
      </c>
      <c r="U2562" s="3" t="s">
        <v>6716</v>
      </c>
      <c r="V2562" s="3" t="s">
        <v>154</v>
      </c>
      <c r="W2562" s="3" t="s">
        <v>154</v>
      </c>
      <c r="X2562" s="3" t="s">
        <v>154</v>
      </c>
      <c r="Y2562" s="3" t="s">
        <v>154</v>
      </c>
      <c r="Z2562" s="3" t="s">
        <v>154</v>
      </c>
      <c r="AA2562" s="3" t="s">
        <v>154</v>
      </c>
      <c r="AB2562" s="3" t="s">
        <v>154</v>
      </c>
      <c r="AC2562" s="3" t="s">
        <v>154</v>
      </c>
      <c r="AD2562" s="3" t="s">
        <v>6151</v>
      </c>
      <c r="AE2562" s="3" t="s">
        <v>6151</v>
      </c>
      <c r="AF2562" s="3" t="s">
        <v>154</v>
      </c>
      <c r="AG2562" s="3" t="s">
        <v>154</v>
      </c>
      <c r="AH2562" s="3" t="s">
        <v>6478</v>
      </c>
      <c r="AI2562" s="3" t="s">
        <v>6482</v>
      </c>
      <c r="AJ2562" s="3" t="s">
        <v>6032</v>
      </c>
    </row>
    <row r="2563" spans="1:36" ht="15">
      <c r="A2563" s="10">
        <v>2666</v>
      </c>
      <c r="B2563" t="str">
        <f>IF(K2563="总计","",INDEX(主数据!A:AD,MATCH(J2563,主数据!A:A,0),9))</f>
        <v>华南大区公司</v>
      </c>
      <c r="C2563" t="str">
        <f>IF(K2563="","",INDEX(主数据!A:AD,MATCH(J2563,主数据!A:A,0),11))</f>
        <v>深圳西区</v>
      </c>
      <c r="D2563" t="str">
        <f t="shared" si="160"/>
        <v>SZ20委托停车费（固定）定额</v>
      </c>
      <c r="E2563" s="13" t="str">
        <f t="shared" ref="E2563:E2626" si="162">TEXT(IF(V2563="","",--V2563),"0.00")</f>
        <v/>
      </c>
      <c r="F2563" s="13" t="str">
        <f>IF(E2563="","",IFERROR(IF(IF(K2563="","",INDEX(收费标合同信息维护!A:Q,MATCH(D2563,收费标合同信息维护!J:J,0),10))=D2563,"有","无"),"无"))</f>
        <v/>
      </c>
      <c r="G2563" s="13" t="str">
        <f t="shared" si="161"/>
        <v>SZ20委托停车费（固定）定额1080.00</v>
      </c>
      <c r="H2563" s="13" t="str">
        <f t="shared" ref="H2563:H2626" si="163">TEXT(IF(W2563="","",--W2563),"0.00")</f>
        <v>1080.00</v>
      </c>
      <c r="I2563" s="13" t="str">
        <f>IF(G2563="","",IFERROR(IF(IF(K2563="","",INDEX(收费标合同信息维护!A:Q,MATCH(G2563,收费标合同信息维护!M:M,0),13))=G2563,"有","无"),"无"))</f>
        <v>无</v>
      </c>
      <c r="J2563" s="3" t="s">
        <v>3033</v>
      </c>
      <c r="K2563" s="3" t="s">
        <v>11899</v>
      </c>
      <c r="L2563" s="3" t="s">
        <v>7341</v>
      </c>
      <c r="M2563" s="3" t="s">
        <v>7342</v>
      </c>
      <c r="N2563" s="3" t="s">
        <v>6477</v>
      </c>
      <c r="O2563" s="3" t="s">
        <v>6597</v>
      </c>
      <c r="P2563" s="3" t="s">
        <v>11967</v>
      </c>
      <c r="Q2563" s="3" t="s">
        <v>11968</v>
      </c>
      <c r="R2563" s="3" t="s">
        <v>6490</v>
      </c>
      <c r="S2563" s="3" t="s">
        <v>6491</v>
      </c>
      <c r="T2563" s="3" t="s">
        <v>7367</v>
      </c>
      <c r="U2563" s="3" t="s">
        <v>6716</v>
      </c>
      <c r="V2563" s="3" t="s">
        <v>154</v>
      </c>
      <c r="W2563" s="3" t="s">
        <v>9436</v>
      </c>
      <c r="X2563" s="3" t="s">
        <v>154</v>
      </c>
      <c r="Y2563" s="3" t="s">
        <v>154</v>
      </c>
      <c r="Z2563" s="3" t="s">
        <v>154</v>
      </c>
      <c r="AA2563" s="3" t="s">
        <v>154</v>
      </c>
      <c r="AB2563" s="3" t="s">
        <v>154</v>
      </c>
      <c r="AC2563" s="3" t="s">
        <v>154</v>
      </c>
      <c r="AD2563" s="3" t="s">
        <v>6151</v>
      </c>
      <c r="AE2563" s="3" t="s">
        <v>6151</v>
      </c>
      <c r="AF2563" s="3" t="s">
        <v>154</v>
      </c>
      <c r="AG2563" s="3" t="s">
        <v>154</v>
      </c>
      <c r="AH2563" s="3" t="s">
        <v>6478</v>
      </c>
      <c r="AI2563" s="3" t="s">
        <v>6482</v>
      </c>
      <c r="AJ2563" s="3" t="s">
        <v>6489</v>
      </c>
    </row>
    <row r="2564" spans="1:36" ht="15">
      <c r="A2564" s="10">
        <v>2667</v>
      </c>
      <c r="B2564" t="str">
        <f>IF(K2564="总计","",INDEX(主数据!A:AD,MATCH(J2564,主数据!A:A,0),9))</f>
        <v>华南大区公司</v>
      </c>
      <c r="C2564" t="str">
        <f>IF(K2564="","",INDEX(主数据!A:AD,MATCH(J2564,主数据!A:A,0),11))</f>
        <v>深圳西区</v>
      </c>
      <c r="D2564" t="str">
        <f t="shared" si="160"/>
        <v>SZ20委托停车费（固定）定额</v>
      </c>
      <c r="E2564" s="13" t="str">
        <f t="shared" si="162"/>
        <v/>
      </c>
      <c r="F2564" s="13" t="str">
        <f>IF(E2564="","",IFERROR(IF(IF(K2564="","",INDEX(收费标合同信息维护!A:Q,MATCH(D2564,收费标合同信息维护!J:J,0),10))=D2564,"有","无"),"无"))</f>
        <v/>
      </c>
      <c r="G2564" s="13" t="str">
        <f t="shared" si="161"/>
        <v>SZ20委托停车费（固定）定额1100.00</v>
      </c>
      <c r="H2564" s="13" t="str">
        <f t="shared" si="163"/>
        <v>1100.00</v>
      </c>
      <c r="I2564" s="13" t="str">
        <f>IF(G2564="","",IFERROR(IF(IF(K2564="","",INDEX(收费标合同信息维护!A:Q,MATCH(G2564,收费标合同信息维护!M:M,0),13))=G2564,"有","无"),"无"))</f>
        <v>无</v>
      </c>
      <c r="J2564" s="3" t="s">
        <v>3033</v>
      </c>
      <c r="K2564" s="3" t="s">
        <v>11899</v>
      </c>
      <c r="L2564" s="3" t="s">
        <v>7341</v>
      </c>
      <c r="M2564" s="3" t="s">
        <v>7342</v>
      </c>
      <c r="N2564" s="3" t="s">
        <v>6477</v>
      </c>
      <c r="O2564" s="3" t="s">
        <v>6597</v>
      </c>
      <c r="P2564" s="3" t="s">
        <v>11969</v>
      </c>
      <c r="Q2564" s="3" t="s">
        <v>11970</v>
      </c>
      <c r="R2564" s="3" t="s">
        <v>6490</v>
      </c>
      <c r="S2564" s="3" t="s">
        <v>6491</v>
      </c>
      <c r="T2564" s="3" t="s">
        <v>7411</v>
      </c>
      <c r="U2564" s="3" t="s">
        <v>6716</v>
      </c>
      <c r="V2564" s="3" t="s">
        <v>154</v>
      </c>
      <c r="W2564" s="3" t="s">
        <v>9309</v>
      </c>
      <c r="X2564" s="3" t="s">
        <v>154</v>
      </c>
      <c r="Y2564" s="3" t="s">
        <v>154</v>
      </c>
      <c r="Z2564" s="3" t="s">
        <v>154</v>
      </c>
      <c r="AA2564" s="3" t="s">
        <v>154</v>
      </c>
      <c r="AB2564" s="3" t="s">
        <v>154</v>
      </c>
      <c r="AC2564" s="3" t="s">
        <v>154</v>
      </c>
      <c r="AD2564" s="3" t="s">
        <v>6151</v>
      </c>
      <c r="AE2564" s="3" t="s">
        <v>6151</v>
      </c>
      <c r="AF2564" s="3" t="s">
        <v>154</v>
      </c>
      <c r="AG2564" s="3" t="s">
        <v>154</v>
      </c>
      <c r="AH2564" s="3" t="s">
        <v>6478</v>
      </c>
      <c r="AI2564" s="3" t="s">
        <v>6482</v>
      </c>
      <c r="AJ2564" s="3" t="s">
        <v>6489</v>
      </c>
    </row>
    <row r="2565" spans="1:36" ht="15">
      <c r="A2565" s="10">
        <v>2668</v>
      </c>
      <c r="B2565" t="str">
        <f>IF(K2565="总计","",INDEX(主数据!A:AD,MATCH(J2565,主数据!A:A,0),9))</f>
        <v>华南大区公司</v>
      </c>
      <c r="C2565" t="str">
        <f>IF(K2565="","",INDEX(主数据!A:AD,MATCH(J2565,主数据!A:A,0),11))</f>
        <v>深圳西区</v>
      </c>
      <c r="D2565" t="str">
        <f t="shared" si="160"/>
        <v>SZ20委托停车费（固定）定额</v>
      </c>
      <c r="E2565" s="13" t="str">
        <f t="shared" si="162"/>
        <v/>
      </c>
      <c r="F2565" s="13" t="str">
        <f>IF(E2565="","",IFERROR(IF(IF(K2565="","",INDEX(收费标合同信息维护!A:Q,MATCH(D2565,收费标合同信息维护!J:J,0),10))=D2565,"有","无"),"无"))</f>
        <v/>
      </c>
      <c r="G2565" s="13" t="str">
        <f t="shared" si="161"/>
        <v>SZ20委托停车费（固定）定额1440.00</v>
      </c>
      <c r="H2565" s="13" t="str">
        <f t="shared" si="163"/>
        <v>1440.00</v>
      </c>
      <c r="I2565" s="13" t="str">
        <f>IF(G2565="","",IFERROR(IF(IF(K2565="","",INDEX(收费标合同信息维护!A:Q,MATCH(G2565,收费标合同信息维护!M:M,0),13))=G2565,"有","无"),"无"))</f>
        <v>无</v>
      </c>
      <c r="J2565" s="3" t="s">
        <v>3033</v>
      </c>
      <c r="K2565" s="3" t="s">
        <v>11899</v>
      </c>
      <c r="L2565" s="3" t="s">
        <v>7341</v>
      </c>
      <c r="M2565" s="3" t="s">
        <v>7342</v>
      </c>
      <c r="N2565" s="3" t="s">
        <v>6477</v>
      </c>
      <c r="O2565" s="3" t="s">
        <v>6597</v>
      </c>
      <c r="P2565" s="3" t="s">
        <v>11971</v>
      </c>
      <c r="Q2565" s="3" t="s">
        <v>11972</v>
      </c>
      <c r="R2565" s="3" t="s">
        <v>6490</v>
      </c>
      <c r="S2565" s="3" t="s">
        <v>6491</v>
      </c>
      <c r="T2565" s="3" t="s">
        <v>7411</v>
      </c>
      <c r="U2565" s="3" t="s">
        <v>6716</v>
      </c>
      <c r="V2565" s="3" t="s">
        <v>154</v>
      </c>
      <c r="W2565" s="3" t="s">
        <v>10566</v>
      </c>
      <c r="X2565" s="3" t="s">
        <v>154</v>
      </c>
      <c r="Y2565" s="3" t="s">
        <v>154</v>
      </c>
      <c r="Z2565" s="3" t="s">
        <v>154</v>
      </c>
      <c r="AA2565" s="3" t="s">
        <v>154</v>
      </c>
      <c r="AB2565" s="3" t="s">
        <v>154</v>
      </c>
      <c r="AC2565" s="3" t="s">
        <v>154</v>
      </c>
      <c r="AD2565" s="3" t="s">
        <v>6151</v>
      </c>
      <c r="AE2565" s="3" t="s">
        <v>6151</v>
      </c>
      <c r="AF2565" s="3" t="s">
        <v>154</v>
      </c>
      <c r="AG2565" s="3" t="s">
        <v>154</v>
      </c>
      <c r="AH2565" s="3" t="s">
        <v>6478</v>
      </c>
      <c r="AI2565" s="3" t="s">
        <v>6482</v>
      </c>
      <c r="AJ2565" s="3" t="s">
        <v>6489</v>
      </c>
    </row>
    <row r="2566" spans="1:36" ht="15">
      <c r="A2566" s="10">
        <v>2669</v>
      </c>
      <c r="B2566" t="str">
        <f>IF(K2566="总计","",INDEX(主数据!A:AD,MATCH(J2566,主数据!A:A,0),9))</f>
        <v>华南大区公司</v>
      </c>
      <c r="C2566" t="str">
        <f>IF(K2566="","",INDEX(主数据!A:AD,MATCH(J2566,主数据!A:A,0),11))</f>
        <v>深圳西区</v>
      </c>
      <c r="D2566" t="str">
        <f t="shared" si="160"/>
        <v>SZ20委托停车费（固定）定额</v>
      </c>
      <c r="E2566" s="13" t="str">
        <f t="shared" si="162"/>
        <v/>
      </c>
      <c r="F2566" s="13" t="str">
        <f>IF(E2566="","",IFERROR(IF(IF(K2566="","",INDEX(收费标合同信息维护!A:Q,MATCH(D2566,收费标合同信息维护!J:J,0),10))=D2566,"有","无"),"无"))</f>
        <v/>
      </c>
      <c r="G2566" s="13" t="str">
        <f t="shared" si="161"/>
        <v>SZ20委托停车费（固定）定额1280.00</v>
      </c>
      <c r="H2566" s="13" t="str">
        <f t="shared" si="163"/>
        <v>1280.00</v>
      </c>
      <c r="I2566" s="13" t="str">
        <f>IF(G2566="","",IFERROR(IF(IF(K2566="","",INDEX(收费标合同信息维护!A:Q,MATCH(G2566,收费标合同信息维护!M:M,0),13))=G2566,"有","无"),"无"))</f>
        <v>无</v>
      </c>
      <c r="J2566" s="3" t="s">
        <v>3033</v>
      </c>
      <c r="K2566" s="3" t="s">
        <v>11899</v>
      </c>
      <c r="L2566" s="3" t="s">
        <v>7341</v>
      </c>
      <c r="M2566" s="3" t="s">
        <v>7342</v>
      </c>
      <c r="N2566" s="3" t="s">
        <v>6477</v>
      </c>
      <c r="O2566" s="3" t="s">
        <v>6597</v>
      </c>
      <c r="P2566" s="3" t="s">
        <v>11973</v>
      </c>
      <c r="Q2566" s="3" t="s">
        <v>11974</v>
      </c>
      <c r="R2566" s="3" t="s">
        <v>6490</v>
      </c>
      <c r="S2566" s="3" t="s">
        <v>6491</v>
      </c>
      <c r="T2566" s="3" t="s">
        <v>7411</v>
      </c>
      <c r="U2566" s="3" t="s">
        <v>6716</v>
      </c>
      <c r="V2566" s="3" t="s">
        <v>154</v>
      </c>
      <c r="W2566" s="3" t="s">
        <v>11975</v>
      </c>
      <c r="X2566" s="3" t="s">
        <v>154</v>
      </c>
      <c r="Y2566" s="3" t="s">
        <v>154</v>
      </c>
      <c r="Z2566" s="3" t="s">
        <v>154</v>
      </c>
      <c r="AA2566" s="3" t="s">
        <v>154</v>
      </c>
      <c r="AB2566" s="3" t="s">
        <v>154</v>
      </c>
      <c r="AC2566" s="3" t="s">
        <v>154</v>
      </c>
      <c r="AD2566" s="3" t="s">
        <v>6151</v>
      </c>
      <c r="AE2566" s="3" t="s">
        <v>6151</v>
      </c>
      <c r="AF2566" s="3" t="s">
        <v>154</v>
      </c>
      <c r="AG2566" s="3" t="s">
        <v>154</v>
      </c>
      <c r="AH2566" s="3" t="s">
        <v>6478</v>
      </c>
      <c r="AI2566" s="3" t="s">
        <v>6482</v>
      </c>
      <c r="AJ2566" s="3" t="s">
        <v>6489</v>
      </c>
    </row>
    <row r="2567" spans="1:36" ht="15">
      <c r="A2567" s="10">
        <v>2670</v>
      </c>
      <c r="B2567" t="str">
        <f>IF(K2567="总计","",INDEX(主数据!A:AD,MATCH(J2567,主数据!A:A,0),9))</f>
        <v>华南大区公司</v>
      </c>
      <c r="C2567" t="str">
        <f>IF(K2567="","",INDEX(主数据!A:AD,MATCH(J2567,主数据!A:A,0),11))</f>
        <v>深圳西区</v>
      </c>
      <c r="D2567" t="str">
        <f t="shared" si="160"/>
        <v>SZ20委托停车费（固定）定额</v>
      </c>
      <c r="E2567" s="13" t="str">
        <f t="shared" si="162"/>
        <v/>
      </c>
      <c r="F2567" s="13" t="str">
        <f>IF(E2567="","",IFERROR(IF(IF(K2567="","",INDEX(收费标合同信息维护!A:Q,MATCH(D2567,收费标合同信息维护!J:J,0),10))=D2567,"有","无"),"无"))</f>
        <v/>
      </c>
      <c r="G2567" s="13" t="str">
        <f t="shared" si="161"/>
        <v>SZ20委托停车费（固定）定额180.00</v>
      </c>
      <c r="H2567" s="13" t="str">
        <f t="shared" si="163"/>
        <v>180.00</v>
      </c>
      <c r="I2567" s="13" t="str">
        <f>IF(G2567="","",IFERROR(IF(IF(K2567="","",INDEX(收费标合同信息维护!A:Q,MATCH(G2567,收费标合同信息维护!M:M,0),13))=G2567,"有","无"),"无"))</f>
        <v>无</v>
      </c>
      <c r="J2567" s="3" t="s">
        <v>3033</v>
      </c>
      <c r="K2567" s="3" t="s">
        <v>11899</v>
      </c>
      <c r="L2567" s="3" t="s">
        <v>7341</v>
      </c>
      <c r="M2567" s="3" t="s">
        <v>7342</v>
      </c>
      <c r="N2567" s="3" t="s">
        <v>6477</v>
      </c>
      <c r="O2567" s="3" t="s">
        <v>6597</v>
      </c>
      <c r="P2567" s="3" t="s">
        <v>11976</v>
      </c>
      <c r="Q2567" s="3" t="s">
        <v>11977</v>
      </c>
      <c r="R2567" s="3" t="s">
        <v>6490</v>
      </c>
      <c r="S2567" s="3" t="s">
        <v>6491</v>
      </c>
      <c r="T2567" s="3" t="s">
        <v>7411</v>
      </c>
      <c r="U2567" s="3" t="s">
        <v>6716</v>
      </c>
      <c r="V2567" s="3" t="s">
        <v>154</v>
      </c>
      <c r="W2567" s="3" t="s">
        <v>6515</v>
      </c>
      <c r="X2567" s="3" t="s">
        <v>154</v>
      </c>
      <c r="Y2567" s="3" t="s">
        <v>154</v>
      </c>
      <c r="Z2567" s="3" t="s">
        <v>154</v>
      </c>
      <c r="AA2567" s="3" t="s">
        <v>154</v>
      </c>
      <c r="AB2567" s="3" t="s">
        <v>154</v>
      </c>
      <c r="AC2567" s="3" t="s">
        <v>154</v>
      </c>
      <c r="AD2567" s="3" t="s">
        <v>6151</v>
      </c>
      <c r="AE2567" s="3" t="s">
        <v>6151</v>
      </c>
      <c r="AF2567" s="3" t="s">
        <v>154</v>
      </c>
      <c r="AG2567" s="3" t="s">
        <v>154</v>
      </c>
      <c r="AH2567" s="3" t="s">
        <v>6478</v>
      </c>
      <c r="AI2567" s="3" t="s">
        <v>6482</v>
      </c>
      <c r="AJ2567" s="3" t="s">
        <v>6489</v>
      </c>
    </row>
    <row r="2568" spans="1:36" ht="15">
      <c r="A2568" s="10">
        <v>2671</v>
      </c>
      <c r="B2568" t="str">
        <f>IF(K2568="总计","",INDEX(主数据!A:AD,MATCH(J2568,主数据!A:A,0),9))</f>
        <v>华南大区公司</v>
      </c>
      <c r="C2568" t="str">
        <f>IF(K2568="","",INDEX(主数据!A:AD,MATCH(J2568,主数据!A:A,0),11))</f>
        <v>深圳西区</v>
      </c>
      <c r="D2568" t="str">
        <f t="shared" si="160"/>
        <v>SZ20委托停车费（固定）定额</v>
      </c>
      <c r="E2568" s="13" t="str">
        <f t="shared" si="162"/>
        <v/>
      </c>
      <c r="F2568" s="13" t="str">
        <f>IF(E2568="","",IFERROR(IF(IF(K2568="","",INDEX(收费标合同信息维护!A:Q,MATCH(D2568,收费标合同信息维护!J:J,0),10))=D2568,"有","无"),"无"))</f>
        <v/>
      </c>
      <c r="G2568" s="13" t="str">
        <f t="shared" si="161"/>
        <v>SZ20委托停车费（固定）定额1650.00</v>
      </c>
      <c r="H2568" s="13" t="str">
        <f t="shared" si="163"/>
        <v>1650.00</v>
      </c>
      <c r="I2568" s="13" t="str">
        <f>IF(G2568="","",IFERROR(IF(IF(K2568="","",INDEX(收费标合同信息维护!A:Q,MATCH(G2568,收费标合同信息维护!M:M,0),13))=G2568,"有","无"),"无"))</f>
        <v>无</v>
      </c>
      <c r="J2568" s="3" t="s">
        <v>3033</v>
      </c>
      <c r="K2568" s="3" t="s">
        <v>11899</v>
      </c>
      <c r="L2568" s="3" t="s">
        <v>7341</v>
      </c>
      <c r="M2568" s="3" t="s">
        <v>7342</v>
      </c>
      <c r="N2568" s="3" t="s">
        <v>6477</v>
      </c>
      <c r="O2568" s="3" t="s">
        <v>6597</v>
      </c>
      <c r="P2568" s="3" t="s">
        <v>11978</v>
      </c>
      <c r="Q2568" s="3" t="s">
        <v>11979</v>
      </c>
      <c r="R2568" s="3" t="s">
        <v>6490</v>
      </c>
      <c r="S2568" s="3" t="s">
        <v>6491</v>
      </c>
      <c r="T2568" s="3" t="s">
        <v>7239</v>
      </c>
      <c r="U2568" s="3" t="s">
        <v>6716</v>
      </c>
      <c r="V2568" s="3" t="s">
        <v>154</v>
      </c>
      <c r="W2568" s="3" t="s">
        <v>11980</v>
      </c>
      <c r="X2568" s="3" t="s">
        <v>154</v>
      </c>
      <c r="Y2568" s="3" t="s">
        <v>154</v>
      </c>
      <c r="Z2568" s="3" t="s">
        <v>154</v>
      </c>
      <c r="AA2568" s="3" t="s">
        <v>154</v>
      </c>
      <c r="AB2568" s="3" t="s">
        <v>154</v>
      </c>
      <c r="AC2568" s="3" t="s">
        <v>154</v>
      </c>
      <c r="AD2568" s="3" t="s">
        <v>6151</v>
      </c>
      <c r="AE2568" s="3" t="s">
        <v>6151</v>
      </c>
      <c r="AF2568" s="3" t="s">
        <v>154</v>
      </c>
      <c r="AG2568" s="3" t="s">
        <v>154</v>
      </c>
      <c r="AH2568" s="3" t="s">
        <v>6478</v>
      </c>
      <c r="AI2568" s="3" t="s">
        <v>6482</v>
      </c>
      <c r="AJ2568" s="3" t="s">
        <v>6489</v>
      </c>
    </row>
    <row r="2569" spans="1:36" ht="30">
      <c r="A2569" s="10">
        <v>2672</v>
      </c>
      <c r="B2569" t="str">
        <f>IF(K2569="总计","",INDEX(主数据!A:AD,MATCH(J2569,主数据!A:A,0),9))</f>
        <v>华南大区公司</v>
      </c>
      <c r="C2569" t="str">
        <f>IF(K2569="","",INDEX(主数据!A:AD,MATCH(J2569,主数据!A:A,0),11))</f>
        <v>深圳西区</v>
      </c>
      <c r="D2569" t="str">
        <f t="shared" si="160"/>
        <v>SZ20委托停车费（临时）直接录入</v>
      </c>
      <c r="E2569" s="13" t="str">
        <f t="shared" si="162"/>
        <v/>
      </c>
      <c r="F2569" s="13" t="str">
        <f>IF(E2569="","",IFERROR(IF(IF(K2569="","",INDEX(收费标合同信息维护!A:Q,MATCH(D2569,收费标合同信息维护!J:J,0),10))=D2569,"有","无"),"无"))</f>
        <v/>
      </c>
      <c r="G2569" s="13" t="str">
        <f t="shared" si="161"/>
        <v/>
      </c>
      <c r="H2569" s="13" t="str">
        <f t="shared" si="163"/>
        <v/>
      </c>
      <c r="I2569" s="13" t="str">
        <f>IF(G2569="","",IFERROR(IF(IF(K2569="","",INDEX(收费标合同信息维护!A:Q,MATCH(G2569,收费标合同信息维护!M:M,0),13))=G2569,"有","无"),"无"))</f>
        <v/>
      </c>
      <c r="J2569" s="3" t="s">
        <v>3033</v>
      </c>
      <c r="K2569" s="3" t="s">
        <v>11899</v>
      </c>
      <c r="L2569" s="3" t="s">
        <v>8396</v>
      </c>
      <c r="M2569" s="3" t="s">
        <v>8397</v>
      </c>
      <c r="N2569" s="3" t="s">
        <v>6477</v>
      </c>
      <c r="O2569" s="3" t="s">
        <v>6597</v>
      </c>
      <c r="P2569" s="3" t="s">
        <v>11981</v>
      </c>
      <c r="Q2569" s="3" t="s">
        <v>11982</v>
      </c>
      <c r="R2569" s="3" t="s">
        <v>6479</v>
      </c>
      <c r="S2569" s="3" t="s">
        <v>6480</v>
      </c>
      <c r="T2569" s="3" t="s">
        <v>7367</v>
      </c>
      <c r="U2569" s="3" t="s">
        <v>6716</v>
      </c>
      <c r="V2569" s="3" t="s">
        <v>154</v>
      </c>
      <c r="W2569" s="3" t="s">
        <v>154</v>
      </c>
      <c r="X2569" s="3" t="s">
        <v>154</v>
      </c>
      <c r="Y2569" s="3" t="s">
        <v>154</v>
      </c>
      <c r="Z2569" s="3" t="s">
        <v>154</v>
      </c>
      <c r="AA2569" s="3" t="s">
        <v>154</v>
      </c>
      <c r="AB2569" s="3" t="s">
        <v>154</v>
      </c>
      <c r="AC2569" s="3" t="s">
        <v>154</v>
      </c>
      <c r="AD2569" s="3" t="s">
        <v>6151</v>
      </c>
      <c r="AE2569" s="3" t="s">
        <v>6151</v>
      </c>
      <c r="AF2569" s="3" t="s">
        <v>154</v>
      </c>
      <c r="AG2569" s="3" t="s">
        <v>154</v>
      </c>
      <c r="AH2569" s="3" t="s">
        <v>6478</v>
      </c>
      <c r="AI2569" s="3" t="s">
        <v>6482</v>
      </c>
      <c r="AJ2569" s="3" t="s">
        <v>6489</v>
      </c>
    </row>
    <row r="2570" spans="1:36" ht="30">
      <c r="A2570" s="10">
        <v>2673</v>
      </c>
      <c r="B2570" t="str">
        <f>IF(K2570="总计","",INDEX(主数据!A:AD,MATCH(J2570,主数据!A:A,0),9))</f>
        <v>华南大区公司</v>
      </c>
      <c r="C2570" t="str">
        <f>IF(K2570="","",INDEX(主数据!A:AD,MATCH(J2570,主数据!A:A,0),11))</f>
        <v>深圳西区</v>
      </c>
      <c r="D2570" t="str">
        <f t="shared" si="160"/>
        <v>SZ20生活垃圾消纳费（非仪表）直接录入</v>
      </c>
      <c r="E2570" s="13" t="str">
        <f t="shared" si="162"/>
        <v/>
      </c>
      <c r="F2570" s="13" t="str">
        <f>IF(E2570="","",IFERROR(IF(IF(K2570="","",INDEX(收费标合同信息维护!A:Q,MATCH(D2570,收费标合同信息维护!J:J,0),10))=D2570,"有","无"),"无"))</f>
        <v/>
      </c>
      <c r="G2570" s="13" t="str">
        <f t="shared" si="161"/>
        <v/>
      </c>
      <c r="H2570" s="13" t="str">
        <f t="shared" si="163"/>
        <v/>
      </c>
      <c r="I2570" s="13" t="str">
        <f>IF(G2570="","",IFERROR(IF(IF(K2570="","",INDEX(收费标合同信息维护!A:Q,MATCH(G2570,收费标合同信息维护!M:M,0),13))=G2570,"有","无"),"无"))</f>
        <v/>
      </c>
      <c r="J2570" s="3" t="s">
        <v>3033</v>
      </c>
      <c r="K2570" s="3" t="s">
        <v>11899</v>
      </c>
      <c r="L2570" s="3" t="s">
        <v>6906</v>
      </c>
      <c r="M2570" s="3" t="s">
        <v>6907</v>
      </c>
      <c r="N2570" s="3" t="s">
        <v>6477</v>
      </c>
      <c r="O2570" s="3" t="s">
        <v>6478</v>
      </c>
      <c r="P2570" s="3" t="s">
        <v>11983</v>
      </c>
      <c r="Q2570" s="3" t="s">
        <v>6907</v>
      </c>
      <c r="R2570" s="3" t="s">
        <v>6479</v>
      </c>
      <c r="S2570" s="3" t="s">
        <v>6480</v>
      </c>
      <c r="T2570" s="3" t="s">
        <v>6496</v>
      </c>
      <c r="U2570" s="3" t="s">
        <v>154</v>
      </c>
      <c r="V2570" s="3" t="s">
        <v>154</v>
      </c>
      <c r="W2570" s="3" t="s">
        <v>154</v>
      </c>
      <c r="X2570" s="3" t="s">
        <v>154</v>
      </c>
      <c r="Y2570" s="3" t="s">
        <v>154</v>
      </c>
      <c r="Z2570" s="3" t="s">
        <v>154</v>
      </c>
      <c r="AA2570" s="3" t="s">
        <v>154</v>
      </c>
      <c r="AB2570" s="3" t="s">
        <v>154</v>
      </c>
      <c r="AC2570" s="3" t="s">
        <v>154</v>
      </c>
      <c r="AD2570" s="3" t="s">
        <v>6151</v>
      </c>
      <c r="AE2570" s="3" t="s">
        <v>6151</v>
      </c>
      <c r="AF2570" s="3" t="s">
        <v>154</v>
      </c>
      <c r="AG2570" s="3" t="s">
        <v>154</v>
      </c>
      <c r="AH2570" s="3" t="s">
        <v>6478</v>
      </c>
      <c r="AI2570" s="3" t="s">
        <v>6482</v>
      </c>
      <c r="AJ2570" s="3" t="s">
        <v>6032</v>
      </c>
    </row>
    <row r="2571" spans="1:36" ht="30">
      <c r="A2571" s="10">
        <v>2674</v>
      </c>
      <c r="B2571" t="str">
        <f>IF(K2571="总计","",INDEX(主数据!A:AD,MATCH(J2571,主数据!A:A,0),9))</f>
        <v>华南大区公司</v>
      </c>
      <c r="C2571" t="str">
        <f>IF(K2571="","",INDEX(主数据!A:AD,MATCH(J2571,主数据!A:A,0),11))</f>
        <v>深圳西区</v>
      </c>
      <c r="D2571" t="str">
        <f t="shared" si="160"/>
        <v>SZ20委托停车管理费（固定）定额</v>
      </c>
      <c r="E2571" s="13" t="str">
        <f t="shared" si="162"/>
        <v/>
      </c>
      <c r="F2571" s="13" t="str">
        <f>IF(E2571="","",IFERROR(IF(IF(K2571="","",INDEX(收费标合同信息维护!A:Q,MATCH(D2571,收费标合同信息维护!J:J,0),10))=D2571,"有","无"),"无"))</f>
        <v/>
      </c>
      <c r="G2571" s="13" t="str">
        <f t="shared" si="161"/>
        <v>SZ20委托停车管理费（固定）定额2160.00</v>
      </c>
      <c r="H2571" s="13" t="str">
        <f t="shared" si="163"/>
        <v>2160.00</v>
      </c>
      <c r="I2571" s="13" t="str">
        <f>IF(G2571="","",IFERROR(IF(IF(K2571="","",INDEX(收费标合同信息维护!A:Q,MATCH(G2571,收费标合同信息维护!M:M,0),13))=G2571,"有","无"),"无"))</f>
        <v>无</v>
      </c>
      <c r="J2571" s="3" t="s">
        <v>3033</v>
      </c>
      <c r="K2571" s="3" t="s">
        <v>11899</v>
      </c>
      <c r="L2571" s="3" t="s">
        <v>6811</v>
      </c>
      <c r="M2571" s="3" t="s">
        <v>6812</v>
      </c>
      <c r="N2571" s="3" t="s">
        <v>6477</v>
      </c>
      <c r="O2571" s="3" t="s">
        <v>6597</v>
      </c>
      <c r="P2571" s="3" t="s">
        <v>11984</v>
      </c>
      <c r="Q2571" s="3" t="s">
        <v>11985</v>
      </c>
      <c r="R2571" s="3" t="s">
        <v>6490</v>
      </c>
      <c r="S2571" s="3" t="s">
        <v>6491</v>
      </c>
      <c r="T2571" s="3" t="s">
        <v>6633</v>
      </c>
      <c r="U2571" s="3" t="s">
        <v>6716</v>
      </c>
      <c r="V2571" s="3" t="s">
        <v>154</v>
      </c>
      <c r="W2571" s="3" t="s">
        <v>11986</v>
      </c>
      <c r="X2571" s="3" t="s">
        <v>154</v>
      </c>
      <c r="Y2571" s="3" t="s">
        <v>154</v>
      </c>
      <c r="Z2571" s="3" t="s">
        <v>154</v>
      </c>
      <c r="AA2571" s="3" t="s">
        <v>154</v>
      </c>
      <c r="AB2571" s="3" t="s">
        <v>154</v>
      </c>
      <c r="AC2571" s="3" t="s">
        <v>154</v>
      </c>
      <c r="AD2571" s="3" t="s">
        <v>6151</v>
      </c>
      <c r="AE2571" s="3" t="s">
        <v>6151</v>
      </c>
      <c r="AF2571" s="3" t="s">
        <v>154</v>
      </c>
      <c r="AG2571" s="3" t="s">
        <v>154</v>
      </c>
      <c r="AH2571" s="3" t="s">
        <v>6478</v>
      </c>
      <c r="AI2571" s="3" t="s">
        <v>6482</v>
      </c>
      <c r="AJ2571" s="3" t="s">
        <v>6489</v>
      </c>
    </row>
    <row r="2572" spans="1:36" ht="30">
      <c r="A2572" s="10">
        <v>2675</v>
      </c>
      <c r="B2572" t="str">
        <f>IF(K2572="总计","",INDEX(主数据!A:AD,MATCH(J2572,主数据!A:A,0),9))</f>
        <v>华南大区公司</v>
      </c>
      <c r="C2572" t="str">
        <f>IF(K2572="","",INDEX(主数据!A:AD,MATCH(J2572,主数据!A:A,0),11))</f>
        <v>深圳西区</v>
      </c>
      <c r="D2572" t="str">
        <f t="shared" si="160"/>
        <v>SZ20委托停车管理费（固定）定额</v>
      </c>
      <c r="E2572" s="13" t="str">
        <f t="shared" si="162"/>
        <v/>
      </c>
      <c r="F2572" s="13" t="str">
        <f>IF(E2572="","",IFERROR(IF(IF(K2572="","",INDEX(收费标合同信息维护!A:Q,MATCH(D2572,收费标合同信息维护!J:J,0),10))=D2572,"有","无"),"无"))</f>
        <v/>
      </c>
      <c r="G2572" s="13" t="str">
        <f t="shared" si="161"/>
        <v>SZ20委托停车管理费（固定）定额1650.00</v>
      </c>
      <c r="H2572" s="13" t="str">
        <f t="shared" si="163"/>
        <v>1650.00</v>
      </c>
      <c r="I2572" s="13" t="str">
        <f>IF(G2572="","",IFERROR(IF(IF(K2572="","",INDEX(收费标合同信息维护!A:Q,MATCH(G2572,收费标合同信息维护!M:M,0),13))=G2572,"有","无"),"无"))</f>
        <v>无</v>
      </c>
      <c r="J2572" s="3" t="s">
        <v>3033</v>
      </c>
      <c r="K2572" s="3" t="s">
        <v>11899</v>
      </c>
      <c r="L2572" s="3" t="s">
        <v>6811</v>
      </c>
      <c r="M2572" s="3" t="s">
        <v>6812</v>
      </c>
      <c r="N2572" s="3" t="s">
        <v>6477</v>
      </c>
      <c r="O2572" s="3" t="s">
        <v>6597</v>
      </c>
      <c r="P2572" s="3" t="s">
        <v>11987</v>
      </c>
      <c r="Q2572" s="3" t="s">
        <v>11988</v>
      </c>
      <c r="R2572" s="3" t="s">
        <v>6490</v>
      </c>
      <c r="S2572" s="3" t="s">
        <v>6491</v>
      </c>
      <c r="T2572" s="3" t="s">
        <v>6633</v>
      </c>
      <c r="U2572" s="3" t="s">
        <v>6716</v>
      </c>
      <c r="V2572" s="3" t="s">
        <v>154</v>
      </c>
      <c r="W2572" s="3" t="s">
        <v>11980</v>
      </c>
      <c r="X2572" s="3" t="s">
        <v>154</v>
      </c>
      <c r="Y2572" s="3" t="s">
        <v>154</v>
      </c>
      <c r="Z2572" s="3" t="s">
        <v>154</v>
      </c>
      <c r="AA2572" s="3" t="s">
        <v>154</v>
      </c>
      <c r="AB2572" s="3" t="s">
        <v>154</v>
      </c>
      <c r="AC2572" s="3" t="s">
        <v>154</v>
      </c>
      <c r="AD2572" s="3" t="s">
        <v>6151</v>
      </c>
      <c r="AE2572" s="3" t="s">
        <v>6151</v>
      </c>
      <c r="AF2572" s="3" t="s">
        <v>154</v>
      </c>
      <c r="AG2572" s="3" t="s">
        <v>154</v>
      </c>
      <c r="AH2572" s="3" t="s">
        <v>6478</v>
      </c>
      <c r="AI2572" s="3" t="s">
        <v>6482</v>
      </c>
      <c r="AJ2572" s="3" t="s">
        <v>6489</v>
      </c>
    </row>
    <row r="2573" spans="1:36" ht="30">
      <c r="A2573" s="10">
        <v>2676</v>
      </c>
      <c r="B2573" t="str">
        <f>IF(K2573="总计","",INDEX(主数据!A:AD,MATCH(J2573,主数据!A:A,0),9))</f>
        <v>华南大区公司</v>
      </c>
      <c r="C2573" t="str">
        <f>IF(K2573="","",INDEX(主数据!A:AD,MATCH(J2573,主数据!A:A,0),11))</f>
        <v>深圳西区</v>
      </c>
      <c r="D2573" t="str">
        <f t="shared" si="160"/>
        <v>SZ20委托停车管理费（固定）定额</v>
      </c>
      <c r="E2573" s="13" t="str">
        <f t="shared" si="162"/>
        <v/>
      </c>
      <c r="F2573" s="13" t="str">
        <f>IF(E2573="","",IFERROR(IF(IF(K2573="","",INDEX(收费标合同信息维护!A:Q,MATCH(D2573,收费标合同信息维护!J:J,0),10))=D2573,"有","无"),"无"))</f>
        <v/>
      </c>
      <c r="G2573" s="13" t="str">
        <f t="shared" si="161"/>
        <v>SZ20委托停车管理费（固定）定额180.00</v>
      </c>
      <c r="H2573" s="13" t="str">
        <f t="shared" si="163"/>
        <v>180.00</v>
      </c>
      <c r="I2573" s="13" t="str">
        <f>IF(G2573="","",IFERROR(IF(IF(K2573="","",INDEX(收费标合同信息维护!A:Q,MATCH(G2573,收费标合同信息维护!M:M,0),13))=G2573,"有","无"),"无"))</f>
        <v>无</v>
      </c>
      <c r="J2573" s="3" t="s">
        <v>3033</v>
      </c>
      <c r="K2573" s="3" t="s">
        <v>11899</v>
      </c>
      <c r="L2573" s="3" t="s">
        <v>6811</v>
      </c>
      <c r="M2573" s="3" t="s">
        <v>6812</v>
      </c>
      <c r="N2573" s="3" t="s">
        <v>6477</v>
      </c>
      <c r="O2573" s="3" t="s">
        <v>6597</v>
      </c>
      <c r="P2573" s="3" t="s">
        <v>11989</v>
      </c>
      <c r="Q2573" s="3" t="s">
        <v>11990</v>
      </c>
      <c r="R2573" s="3" t="s">
        <v>6490</v>
      </c>
      <c r="S2573" s="3" t="s">
        <v>6491</v>
      </c>
      <c r="T2573" s="3" t="s">
        <v>6633</v>
      </c>
      <c r="U2573" s="3" t="s">
        <v>6716</v>
      </c>
      <c r="V2573" s="3" t="s">
        <v>154</v>
      </c>
      <c r="W2573" s="3" t="s">
        <v>6515</v>
      </c>
      <c r="X2573" s="3" t="s">
        <v>154</v>
      </c>
      <c r="Y2573" s="3" t="s">
        <v>154</v>
      </c>
      <c r="Z2573" s="3" t="s">
        <v>154</v>
      </c>
      <c r="AA2573" s="3" t="s">
        <v>154</v>
      </c>
      <c r="AB2573" s="3" t="s">
        <v>154</v>
      </c>
      <c r="AC2573" s="3" t="s">
        <v>154</v>
      </c>
      <c r="AD2573" s="3" t="s">
        <v>6151</v>
      </c>
      <c r="AE2573" s="3" t="s">
        <v>6151</v>
      </c>
      <c r="AF2573" s="3" t="s">
        <v>154</v>
      </c>
      <c r="AG2573" s="3" t="s">
        <v>154</v>
      </c>
      <c r="AH2573" s="3" t="s">
        <v>6478</v>
      </c>
      <c r="AI2573" s="3" t="s">
        <v>6482</v>
      </c>
      <c r="AJ2573" s="3" t="s">
        <v>6489</v>
      </c>
    </row>
    <row r="2574" spans="1:36" ht="30">
      <c r="A2574" s="10">
        <v>2677</v>
      </c>
      <c r="B2574" t="str">
        <f>IF(K2574="总计","",INDEX(主数据!A:AD,MATCH(J2574,主数据!A:A,0),9))</f>
        <v>华南大区公司</v>
      </c>
      <c r="C2574" t="str">
        <f>IF(K2574="","",INDEX(主数据!A:AD,MATCH(J2574,主数据!A:A,0),11))</f>
        <v>深圳西区</v>
      </c>
      <c r="D2574" t="str">
        <f t="shared" si="160"/>
        <v>SZ20委托停车管理费（固定）定额</v>
      </c>
      <c r="E2574" s="13" t="str">
        <f t="shared" si="162"/>
        <v/>
      </c>
      <c r="F2574" s="13" t="str">
        <f>IF(E2574="","",IFERROR(IF(IF(K2574="","",INDEX(收费标合同信息维护!A:Q,MATCH(D2574,收费标合同信息维护!J:J,0),10))=D2574,"有","无"),"无"))</f>
        <v/>
      </c>
      <c r="G2574" s="13" t="str">
        <f t="shared" si="161"/>
        <v>SZ20委托停车管理费（固定）定额550.00</v>
      </c>
      <c r="H2574" s="13" t="str">
        <f t="shared" si="163"/>
        <v>550.00</v>
      </c>
      <c r="I2574" s="13" t="str">
        <f>IF(G2574="","",IFERROR(IF(IF(K2574="","",INDEX(收费标合同信息维护!A:Q,MATCH(G2574,收费标合同信息维护!M:M,0),13))=G2574,"有","无"),"无"))</f>
        <v>无</v>
      </c>
      <c r="J2574" s="3" t="s">
        <v>3033</v>
      </c>
      <c r="K2574" s="3" t="s">
        <v>11899</v>
      </c>
      <c r="L2574" s="3" t="s">
        <v>6811</v>
      </c>
      <c r="M2574" s="3" t="s">
        <v>6812</v>
      </c>
      <c r="N2574" s="3" t="s">
        <v>6477</v>
      </c>
      <c r="O2574" s="3" t="s">
        <v>6597</v>
      </c>
      <c r="P2574" s="3" t="s">
        <v>11991</v>
      </c>
      <c r="Q2574" s="3" t="s">
        <v>11992</v>
      </c>
      <c r="R2574" s="3" t="s">
        <v>6490</v>
      </c>
      <c r="S2574" s="3" t="s">
        <v>6491</v>
      </c>
      <c r="T2574" s="3" t="s">
        <v>6633</v>
      </c>
      <c r="U2574" s="3" t="s">
        <v>6716</v>
      </c>
      <c r="V2574" s="3" t="s">
        <v>154</v>
      </c>
      <c r="W2574" s="3" t="s">
        <v>10437</v>
      </c>
      <c r="X2574" s="3" t="s">
        <v>154</v>
      </c>
      <c r="Y2574" s="3" t="s">
        <v>154</v>
      </c>
      <c r="Z2574" s="3" t="s">
        <v>154</v>
      </c>
      <c r="AA2574" s="3" t="s">
        <v>154</v>
      </c>
      <c r="AB2574" s="3" t="s">
        <v>154</v>
      </c>
      <c r="AC2574" s="3" t="s">
        <v>154</v>
      </c>
      <c r="AD2574" s="3" t="s">
        <v>6151</v>
      </c>
      <c r="AE2574" s="3" t="s">
        <v>6151</v>
      </c>
      <c r="AF2574" s="3" t="s">
        <v>154</v>
      </c>
      <c r="AG2574" s="3" t="s">
        <v>154</v>
      </c>
      <c r="AH2574" s="3" t="s">
        <v>6478</v>
      </c>
      <c r="AI2574" s="3" t="s">
        <v>6482</v>
      </c>
      <c r="AJ2574" s="3" t="s">
        <v>6489</v>
      </c>
    </row>
    <row r="2575" spans="1:36" ht="30">
      <c r="A2575" s="10">
        <v>2678</v>
      </c>
      <c r="B2575" t="str">
        <f>IF(K2575="总计","",INDEX(主数据!A:AD,MATCH(J2575,主数据!A:A,0),9))</f>
        <v>华南大区公司</v>
      </c>
      <c r="C2575" t="str">
        <f>IF(K2575="","",INDEX(主数据!A:AD,MATCH(J2575,主数据!A:A,0),11))</f>
        <v>深圳西区</v>
      </c>
      <c r="D2575" t="str">
        <f t="shared" si="160"/>
        <v>SZ20委托停车管理费（固定）定额</v>
      </c>
      <c r="E2575" s="13" t="str">
        <f t="shared" si="162"/>
        <v/>
      </c>
      <c r="F2575" s="13" t="str">
        <f>IF(E2575="","",IFERROR(IF(IF(K2575="","",INDEX(收费标合同信息维护!A:Q,MATCH(D2575,收费标合同信息维护!J:J,0),10))=D2575,"有","无"),"无"))</f>
        <v/>
      </c>
      <c r="G2575" s="13" t="str">
        <f t="shared" si="161"/>
        <v>SZ20委托停车管理费（固定）定额1100.00</v>
      </c>
      <c r="H2575" s="13" t="str">
        <f t="shared" si="163"/>
        <v>1100.00</v>
      </c>
      <c r="I2575" s="13" t="str">
        <f>IF(G2575="","",IFERROR(IF(IF(K2575="","",INDEX(收费标合同信息维护!A:Q,MATCH(G2575,收费标合同信息维护!M:M,0),13))=G2575,"有","无"),"无"))</f>
        <v>无</v>
      </c>
      <c r="J2575" s="3" t="s">
        <v>3033</v>
      </c>
      <c r="K2575" s="3" t="s">
        <v>11899</v>
      </c>
      <c r="L2575" s="3" t="s">
        <v>6811</v>
      </c>
      <c r="M2575" s="3" t="s">
        <v>6812</v>
      </c>
      <c r="N2575" s="3" t="s">
        <v>6477</v>
      </c>
      <c r="O2575" s="3" t="s">
        <v>6597</v>
      </c>
      <c r="P2575" s="3" t="s">
        <v>11993</v>
      </c>
      <c r="Q2575" s="3" t="s">
        <v>11994</v>
      </c>
      <c r="R2575" s="3" t="s">
        <v>6490</v>
      </c>
      <c r="S2575" s="3" t="s">
        <v>6491</v>
      </c>
      <c r="T2575" s="3" t="s">
        <v>6633</v>
      </c>
      <c r="U2575" s="3" t="s">
        <v>6716</v>
      </c>
      <c r="V2575" s="3" t="s">
        <v>154</v>
      </c>
      <c r="W2575" s="3" t="s">
        <v>9309</v>
      </c>
      <c r="X2575" s="3" t="s">
        <v>154</v>
      </c>
      <c r="Y2575" s="3" t="s">
        <v>154</v>
      </c>
      <c r="Z2575" s="3" t="s">
        <v>154</v>
      </c>
      <c r="AA2575" s="3" t="s">
        <v>154</v>
      </c>
      <c r="AB2575" s="3" t="s">
        <v>154</v>
      </c>
      <c r="AC2575" s="3" t="s">
        <v>154</v>
      </c>
      <c r="AD2575" s="3" t="s">
        <v>6151</v>
      </c>
      <c r="AE2575" s="3" t="s">
        <v>6151</v>
      </c>
      <c r="AF2575" s="3" t="s">
        <v>154</v>
      </c>
      <c r="AG2575" s="3" t="s">
        <v>154</v>
      </c>
      <c r="AH2575" s="3" t="s">
        <v>6478</v>
      </c>
      <c r="AI2575" s="3" t="s">
        <v>6482</v>
      </c>
      <c r="AJ2575" s="3" t="s">
        <v>6489</v>
      </c>
    </row>
    <row r="2576" spans="1:36" ht="30">
      <c r="A2576" s="10">
        <v>2679</v>
      </c>
      <c r="B2576" t="str">
        <f>IF(K2576="总计","",INDEX(主数据!A:AD,MATCH(J2576,主数据!A:A,0),9))</f>
        <v>华南大区公司</v>
      </c>
      <c r="C2576" t="str">
        <f>IF(K2576="","",INDEX(主数据!A:AD,MATCH(J2576,主数据!A:A,0),11))</f>
        <v>深圳西区</v>
      </c>
      <c r="D2576" t="str">
        <f t="shared" si="160"/>
        <v>SZ20开发商委托停车租赁费（临时）定额</v>
      </c>
      <c r="E2576" s="13" t="str">
        <f t="shared" si="162"/>
        <v/>
      </c>
      <c r="F2576" s="13" t="str">
        <f>IF(E2576="","",IFERROR(IF(IF(K2576="","",INDEX(收费标合同信息维护!A:Q,MATCH(D2576,收费标合同信息维护!J:J,0),10))=D2576,"有","无"),"无"))</f>
        <v/>
      </c>
      <c r="G2576" s="13" t="str">
        <f t="shared" si="161"/>
        <v>SZ20开发商委托停车租赁费（临时）定额550.00</v>
      </c>
      <c r="H2576" s="13" t="str">
        <f t="shared" si="163"/>
        <v>550.00</v>
      </c>
      <c r="I2576" s="13" t="str">
        <f>IF(G2576="","",IFERROR(IF(IF(K2576="","",INDEX(收费标合同信息维护!A:Q,MATCH(G2576,收费标合同信息维护!M:M,0),13))=G2576,"有","无"),"无"))</f>
        <v>无</v>
      </c>
      <c r="J2576" s="3" t="s">
        <v>3033</v>
      </c>
      <c r="K2576" s="3" t="s">
        <v>11899</v>
      </c>
      <c r="L2576" s="3" t="s">
        <v>6919</v>
      </c>
      <c r="M2576" s="3" t="s">
        <v>6920</v>
      </c>
      <c r="N2576" s="3" t="s">
        <v>6477</v>
      </c>
      <c r="O2576" s="3" t="s">
        <v>6478</v>
      </c>
      <c r="P2576" s="3" t="s">
        <v>11995</v>
      </c>
      <c r="Q2576" s="3" t="s">
        <v>11996</v>
      </c>
      <c r="R2576" s="3" t="s">
        <v>6490</v>
      </c>
      <c r="S2576" s="3" t="s">
        <v>6491</v>
      </c>
      <c r="T2576" s="3" t="s">
        <v>6690</v>
      </c>
      <c r="U2576" s="3" t="s">
        <v>154</v>
      </c>
      <c r="V2576" s="3" t="s">
        <v>154</v>
      </c>
      <c r="W2576" s="3" t="s">
        <v>10437</v>
      </c>
      <c r="X2576" s="3" t="s">
        <v>154</v>
      </c>
      <c r="Y2576" s="3" t="s">
        <v>154</v>
      </c>
      <c r="Z2576" s="3" t="s">
        <v>154</v>
      </c>
      <c r="AA2576" s="3" t="s">
        <v>154</v>
      </c>
      <c r="AB2576" s="3" t="s">
        <v>154</v>
      </c>
      <c r="AC2576" s="3" t="s">
        <v>154</v>
      </c>
      <c r="AD2576" s="3" t="s">
        <v>6151</v>
      </c>
      <c r="AE2576" s="3" t="s">
        <v>6151</v>
      </c>
      <c r="AF2576" s="3" t="s">
        <v>154</v>
      </c>
      <c r="AG2576" s="3" t="s">
        <v>154</v>
      </c>
      <c r="AH2576" s="3" t="s">
        <v>6478</v>
      </c>
      <c r="AI2576" s="3" t="s">
        <v>6482</v>
      </c>
      <c r="AJ2576" s="3" t="s">
        <v>6031</v>
      </c>
    </row>
    <row r="2577" spans="1:36" ht="30">
      <c r="A2577" s="10">
        <v>2680</v>
      </c>
      <c r="B2577" t="str">
        <f>IF(K2577="总计","",INDEX(主数据!A:AD,MATCH(J2577,主数据!A:A,0),9))</f>
        <v>华南大区公司</v>
      </c>
      <c r="C2577" t="str">
        <f>IF(K2577="","",INDEX(主数据!A:AD,MATCH(J2577,主数据!A:A,0),11))</f>
        <v>深圳西区</v>
      </c>
      <c r="D2577" t="str">
        <f t="shared" si="160"/>
        <v>SZ20开发商委托停车租赁费（临时）定额</v>
      </c>
      <c r="E2577" s="13" t="str">
        <f t="shared" si="162"/>
        <v/>
      </c>
      <c r="F2577" s="13" t="str">
        <f>IF(E2577="","",IFERROR(IF(IF(K2577="","",INDEX(收费标合同信息维护!A:Q,MATCH(D2577,收费标合同信息维护!J:J,0),10))=D2577,"有","无"),"无"))</f>
        <v/>
      </c>
      <c r="G2577" s="13" t="str">
        <f t="shared" si="161"/>
        <v>SZ20开发商委托停车租赁费（临时）定额1650.00</v>
      </c>
      <c r="H2577" s="13" t="str">
        <f t="shared" si="163"/>
        <v>1650.00</v>
      </c>
      <c r="I2577" s="13" t="str">
        <f>IF(G2577="","",IFERROR(IF(IF(K2577="","",INDEX(收费标合同信息维护!A:Q,MATCH(G2577,收费标合同信息维护!M:M,0),13))=G2577,"有","无"),"无"))</f>
        <v>无</v>
      </c>
      <c r="J2577" s="3" t="s">
        <v>3033</v>
      </c>
      <c r="K2577" s="3" t="s">
        <v>11899</v>
      </c>
      <c r="L2577" s="3" t="s">
        <v>6919</v>
      </c>
      <c r="M2577" s="3" t="s">
        <v>6920</v>
      </c>
      <c r="N2577" s="3" t="s">
        <v>6477</v>
      </c>
      <c r="O2577" s="3" t="s">
        <v>6478</v>
      </c>
      <c r="P2577" s="3" t="s">
        <v>11997</v>
      </c>
      <c r="Q2577" s="3" t="s">
        <v>11998</v>
      </c>
      <c r="R2577" s="3" t="s">
        <v>6490</v>
      </c>
      <c r="S2577" s="3" t="s">
        <v>6491</v>
      </c>
      <c r="T2577" s="3" t="s">
        <v>6690</v>
      </c>
      <c r="U2577" s="3" t="s">
        <v>154</v>
      </c>
      <c r="V2577" s="3" t="s">
        <v>154</v>
      </c>
      <c r="W2577" s="3" t="s">
        <v>11980</v>
      </c>
      <c r="X2577" s="3" t="s">
        <v>154</v>
      </c>
      <c r="Y2577" s="3" t="s">
        <v>154</v>
      </c>
      <c r="Z2577" s="3" t="s">
        <v>154</v>
      </c>
      <c r="AA2577" s="3" t="s">
        <v>154</v>
      </c>
      <c r="AB2577" s="3" t="s">
        <v>154</v>
      </c>
      <c r="AC2577" s="3" t="s">
        <v>154</v>
      </c>
      <c r="AD2577" s="3" t="s">
        <v>6151</v>
      </c>
      <c r="AE2577" s="3" t="s">
        <v>6151</v>
      </c>
      <c r="AF2577" s="3" t="s">
        <v>154</v>
      </c>
      <c r="AG2577" s="3" t="s">
        <v>154</v>
      </c>
      <c r="AH2577" s="3" t="s">
        <v>6478</v>
      </c>
      <c r="AI2577" s="3" t="s">
        <v>6482</v>
      </c>
      <c r="AJ2577" s="3" t="s">
        <v>6032</v>
      </c>
    </row>
    <row r="2578" spans="1:36" ht="30">
      <c r="A2578" s="10">
        <v>2681</v>
      </c>
      <c r="B2578" t="str">
        <f>IF(K2578="总计","",INDEX(主数据!A:AD,MATCH(J2578,主数据!A:A,0),9))</f>
        <v>华南大区公司</v>
      </c>
      <c r="C2578" t="str">
        <f>IF(K2578="","",INDEX(主数据!A:AD,MATCH(J2578,主数据!A:A,0),11))</f>
        <v>深圳西区</v>
      </c>
      <c r="D2578" t="str">
        <f t="shared" si="160"/>
        <v>SZ20小业主委托停车管理费（固定）定额</v>
      </c>
      <c r="E2578" s="13" t="str">
        <f t="shared" si="162"/>
        <v/>
      </c>
      <c r="F2578" s="13" t="str">
        <f>IF(E2578="","",IFERROR(IF(IF(K2578="","",INDEX(收费标合同信息维护!A:Q,MATCH(D2578,收费标合同信息维护!J:J,0),10))=D2578,"有","无"),"无"))</f>
        <v/>
      </c>
      <c r="G2578" s="13" t="str">
        <f t="shared" si="161"/>
        <v>SZ20小业主委托停车管理费（固定）定额550.00</v>
      </c>
      <c r="H2578" s="13" t="str">
        <f t="shared" si="163"/>
        <v>550.00</v>
      </c>
      <c r="I2578" s="13" t="str">
        <f>IF(G2578="","",IFERROR(IF(IF(K2578="","",INDEX(收费标合同信息维护!A:Q,MATCH(G2578,收费标合同信息维护!M:M,0),13))=G2578,"有","无"),"无"))</f>
        <v>无</v>
      </c>
      <c r="J2578" s="3" t="s">
        <v>3033</v>
      </c>
      <c r="K2578" s="3" t="s">
        <v>11899</v>
      </c>
      <c r="L2578" s="3" t="s">
        <v>7013</v>
      </c>
      <c r="M2578" s="3" t="s">
        <v>7014</v>
      </c>
      <c r="N2578" s="3" t="s">
        <v>6477</v>
      </c>
      <c r="O2578" s="3" t="s">
        <v>6478</v>
      </c>
      <c r="P2578" s="3" t="s">
        <v>11999</v>
      </c>
      <c r="Q2578" s="3" t="s">
        <v>12000</v>
      </c>
      <c r="R2578" s="3" t="s">
        <v>6490</v>
      </c>
      <c r="S2578" s="3" t="s">
        <v>6491</v>
      </c>
      <c r="T2578" s="3" t="s">
        <v>6800</v>
      </c>
      <c r="U2578" s="3" t="s">
        <v>154</v>
      </c>
      <c r="V2578" s="3" t="s">
        <v>154</v>
      </c>
      <c r="W2578" s="3" t="s">
        <v>10437</v>
      </c>
      <c r="X2578" s="3" t="s">
        <v>154</v>
      </c>
      <c r="Y2578" s="3" t="s">
        <v>154</v>
      </c>
      <c r="Z2578" s="3" t="s">
        <v>154</v>
      </c>
      <c r="AA2578" s="3" t="s">
        <v>154</v>
      </c>
      <c r="AB2578" s="3" t="s">
        <v>154</v>
      </c>
      <c r="AC2578" s="3" t="s">
        <v>154</v>
      </c>
      <c r="AD2578" s="3" t="s">
        <v>6151</v>
      </c>
      <c r="AE2578" s="3" t="s">
        <v>6151</v>
      </c>
      <c r="AF2578" s="3" t="s">
        <v>154</v>
      </c>
      <c r="AG2578" s="3" t="s">
        <v>154</v>
      </c>
      <c r="AH2578" s="3" t="s">
        <v>6478</v>
      </c>
      <c r="AI2578" s="3" t="s">
        <v>6482</v>
      </c>
      <c r="AJ2578" s="3" t="s">
        <v>6489</v>
      </c>
    </row>
    <row r="2579" spans="1:36" ht="30">
      <c r="A2579" s="10">
        <v>2682</v>
      </c>
      <c r="B2579" t="str">
        <f>IF(K2579="总计","",INDEX(主数据!A:AD,MATCH(J2579,主数据!A:A,0),9))</f>
        <v>华南大区公司</v>
      </c>
      <c r="C2579" t="str">
        <f>IF(K2579="","",INDEX(主数据!A:AD,MATCH(J2579,主数据!A:A,0),11))</f>
        <v>深圳西区</v>
      </c>
      <c r="D2579" t="str">
        <f t="shared" si="160"/>
        <v>SZ20小业主委托停车管理费（固定）定额</v>
      </c>
      <c r="E2579" s="13" t="str">
        <f t="shared" si="162"/>
        <v/>
      </c>
      <c r="F2579" s="13" t="str">
        <f>IF(E2579="","",IFERROR(IF(IF(K2579="","",INDEX(收费标合同信息维护!A:Q,MATCH(D2579,收费标合同信息维护!J:J,0),10))=D2579,"有","无"),"无"))</f>
        <v/>
      </c>
      <c r="G2579" s="13" t="str">
        <f t="shared" si="161"/>
        <v>SZ20小业主委托停车管理费（固定）定额1100.00</v>
      </c>
      <c r="H2579" s="13" t="str">
        <f t="shared" si="163"/>
        <v>1100.00</v>
      </c>
      <c r="I2579" s="13" t="str">
        <f>IF(G2579="","",IFERROR(IF(IF(K2579="","",INDEX(收费标合同信息维护!A:Q,MATCH(G2579,收费标合同信息维护!M:M,0),13))=G2579,"有","无"),"无"))</f>
        <v>无</v>
      </c>
      <c r="J2579" s="3" t="s">
        <v>3033</v>
      </c>
      <c r="K2579" s="3" t="s">
        <v>11899</v>
      </c>
      <c r="L2579" s="3" t="s">
        <v>7013</v>
      </c>
      <c r="M2579" s="3" t="s">
        <v>7014</v>
      </c>
      <c r="N2579" s="3" t="s">
        <v>6477</v>
      </c>
      <c r="O2579" s="3" t="s">
        <v>6478</v>
      </c>
      <c r="P2579" s="3" t="s">
        <v>12001</v>
      </c>
      <c r="Q2579" s="3" t="s">
        <v>12002</v>
      </c>
      <c r="R2579" s="3" t="s">
        <v>6490</v>
      </c>
      <c r="S2579" s="3" t="s">
        <v>6491</v>
      </c>
      <c r="T2579" s="3" t="s">
        <v>6800</v>
      </c>
      <c r="U2579" s="3" t="s">
        <v>154</v>
      </c>
      <c r="V2579" s="3" t="s">
        <v>154</v>
      </c>
      <c r="W2579" s="3" t="s">
        <v>9309</v>
      </c>
      <c r="X2579" s="3" t="s">
        <v>154</v>
      </c>
      <c r="Y2579" s="3" t="s">
        <v>154</v>
      </c>
      <c r="Z2579" s="3" t="s">
        <v>154</v>
      </c>
      <c r="AA2579" s="3" t="s">
        <v>154</v>
      </c>
      <c r="AB2579" s="3" t="s">
        <v>154</v>
      </c>
      <c r="AC2579" s="3" t="s">
        <v>154</v>
      </c>
      <c r="AD2579" s="3" t="s">
        <v>6151</v>
      </c>
      <c r="AE2579" s="3" t="s">
        <v>6151</v>
      </c>
      <c r="AF2579" s="3" t="s">
        <v>154</v>
      </c>
      <c r="AG2579" s="3" t="s">
        <v>154</v>
      </c>
      <c r="AH2579" s="3" t="s">
        <v>6478</v>
      </c>
      <c r="AI2579" s="3" t="s">
        <v>6482</v>
      </c>
      <c r="AJ2579" s="3" t="s">
        <v>6489</v>
      </c>
    </row>
    <row r="2580" spans="1:36" ht="30">
      <c r="A2580" s="10">
        <v>2683</v>
      </c>
      <c r="B2580" t="str">
        <f>IF(K2580="总计","",INDEX(主数据!A:AD,MATCH(J2580,主数据!A:A,0),9))</f>
        <v>华南大区公司</v>
      </c>
      <c r="C2580" t="str">
        <f>IF(K2580="","",INDEX(主数据!A:AD,MATCH(J2580,主数据!A:A,0),11))</f>
        <v>深圳西区</v>
      </c>
      <c r="D2580" t="str">
        <f t="shared" si="160"/>
        <v>SZ20小业主委托停车管理费（固定）定额</v>
      </c>
      <c r="E2580" s="13" t="str">
        <f t="shared" si="162"/>
        <v/>
      </c>
      <c r="F2580" s="13" t="str">
        <f>IF(E2580="","",IFERROR(IF(IF(K2580="","",INDEX(收费标合同信息维护!A:Q,MATCH(D2580,收费标合同信息维护!J:J,0),10))=D2580,"有","无"),"无"))</f>
        <v/>
      </c>
      <c r="G2580" s="13" t="str">
        <f t="shared" si="161"/>
        <v>SZ20小业主委托停车管理费（固定）定额1280.00</v>
      </c>
      <c r="H2580" s="13" t="str">
        <f t="shared" si="163"/>
        <v>1280.00</v>
      </c>
      <c r="I2580" s="13" t="str">
        <f>IF(G2580="","",IFERROR(IF(IF(K2580="","",INDEX(收费标合同信息维护!A:Q,MATCH(G2580,收费标合同信息维护!M:M,0),13))=G2580,"有","无"),"无"))</f>
        <v>无</v>
      </c>
      <c r="J2580" s="3" t="s">
        <v>3033</v>
      </c>
      <c r="K2580" s="3" t="s">
        <v>11899</v>
      </c>
      <c r="L2580" s="3" t="s">
        <v>7013</v>
      </c>
      <c r="M2580" s="3" t="s">
        <v>7014</v>
      </c>
      <c r="N2580" s="3" t="s">
        <v>6477</v>
      </c>
      <c r="O2580" s="3" t="s">
        <v>6478</v>
      </c>
      <c r="P2580" s="3" t="s">
        <v>12003</v>
      </c>
      <c r="Q2580" s="3" t="s">
        <v>12004</v>
      </c>
      <c r="R2580" s="3" t="s">
        <v>6490</v>
      </c>
      <c r="S2580" s="3" t="s">
        <v>6491</v>
      </c>
      <c r="T2580" s="3" t="s">
        <v>6800</v>
      </c>
      <c r="U2580" s="3" t="s">
        <v>154</v>
      </c>
      <c r="V2580" s="3" t="s">
        <v>154</v>
      </c>
      <c r="W2580" s="3" t="s">
        <v>11975</v>
      </c>
      <c r="X2580" s="3" t="s">
        <v>154</v>
      </c>
      <c r="Y2580" s="3" t="s">
        <v>154</v>
      </c>
      <c r="Z2580" s="3" t="s">
        <v>154</v>
      </c>
      <c r="AA2580" s="3" t="s">
        <v>154</v>
      </c>
      <c r="AB2580" s="3" t="s">
        <v>154</v>
      </c>
      <c r="AC2580" s="3" t="s">
        <v>154</v>
      </c>
      <c r="AD2580" s="3" t="s">
        <v>6151</v>
      </c>
      <c r="AE2580" s="3" t="s">
        <v>6151</v>
      </c>
      <c r="AF2580" s="3" t="s">
        <v>154</v>
      </c>
      <c r="AG2580" s="3" t="s">
        <v>154</v>
      </c>
      <c r="AH2580" s="3" t="s">
        <v>6478</v>
      </c>
      <c r="AI2580" s="3" t="s">
        <v>6482</v>
      </c>
      <c r="AJ2580" s="3" t="s">
        <v>6489</v>
      </c>
    </row>
    <row r="2581" spans="1:36" ht="30">
      <c r="A2581" s="10">
        <v>2684</v>
      </c>
      <c r="B2581" t="str">
        <f>IF(K2581="总计","",INDEX(主数据!A:AD,MATCH(J2581,主数据!A:A,0),9))</f>
        <v>华南大区公司</v>
      </c>
      <c r="C2581" t="str">
        <f>IF(K2581="","",INDEX(主数据!A:AD,MATCH(J2581,主数据!A:A,0),11))</f>
        <v>深圳西区</v>
      </c>
      <c r="D2581" t="str">
        <f t="shared" si="160"/>
        <v>SZ20小业主委托停车管理费（固定）定额</v>
      </c>
      <c r="E2581" s="13" t="str">
        <f t="shared" si="162"/>
        <v/>
      </c>
      <c r="F2581" s="13" t="str">
        <f>IF(E2581="","",IFERROR(IF(IF(K2581="","",INDEX(收费标合同信息维护!A:Q,MATCH(D2581,收费标合同信息维护!J:J,0),10))=D2581,"有","无"),"无"))</f>
        <v/>
      </c>
      <c r="G2581" s="13" t="str">
        <f t="shared" si="161"/>
        <v>SZ20小业主委托停车管理费（固定）定额180.00</v>
      </c>
      <c r="H2581" s="13" t="str">
        <f t="shared" si="163"/>
        <v>180.00</v>
      </c>
      <c r="I2581" s="13" t="str">
        <f>IF(G2581="","",IFERROR(IF(IF(K2581="","",INDEX(收费标合同信息维护!A:Q,MATCH(G2581,收费标合同信息维护!M:M,0),13))=G2581,"有","无"),"无"))</f>
        <v>无</v>
      </c>
      <c r="J2581" s="3" t="s">
        <v>3033</v>
      </c>
      <c r="K2581" s="3" t="s">
        <v>11899</v>
      </c>
      <c r="L2581" s="3" t="s">
        <v>7013</v>
      </c>
      <c r="M2581" s="3" t="s">
        <v>7014</v>
      </c>
      <c r="N2581" s="3" t="s">
        <v>6477</v>
      </c>
      <c r="O2581" s="3" t="s">
        <v>6478</v>
      </c>
      <c r="P2581" s="3" t="s">
        <v>12005</v>
      </c>
      <c r="Q2581" s="3" t="s">
        <v>12006</v>
      </c>
      <c r="R2581" s="3" t="s">
        <v>6490</v>
      </c>
      <c r="S2581" s="3" t="s">
        <v>6491</v>
      </c>
      <c r="T2581" s="3" t="s">
        <v>6690</v>
      </c>
      <c r="U2581" s="3" t="s">
        <v>154</v>
      </c>
      <c r="V2581" s="3" t="s">
        <v>154</v>
      </c>
      <c r="W2581" s="3" t="s">
        <v>6515</v>
      </c>
      <c r="X2581" s="3" t="s">
        <v>154</v>
      </c>
      <c r="Y2581" s="3" t="s">
        <v>154</v>
      </c>
      <c r="Z2581" s="3" t="s">
        <v>154</v>
      </c>
      <c r="AA2581" s="3" t="s">
        <v>154</v>
      </c>
      <c r="AB2581" s="3" t="s">
        <v>154</v>
      </c>
      <c r="AC2581" s="3" t="s">
        <v>154</v>
      </c>
      <c r="AD2581" s="3" t="s">
        <v>6151</v>
      </c>
      <c r="AE2581" s="3" t="s">
        <v>6151</v>
      </c>
      <c r="AF2581" s="3" t="s">
        <v>154</v>
      </c>
      <c r="AG2581" s="3" t="s">
        <v>154</v>
      </c>
      <c r="AH2581" s="3" t="s">
        <v>6478</v>
      </c>
      <c r="AI2581" s="3" t="s">
        <v>6482</v>
      </c>
      <c r="AJ2581" s="3" t="s">
        <v>6033</v>
      </c>
    </row>
    <row r="2582" spans="1:36" ht="30">
      <c r="A2582" s="10">
        <v>2685</v>
      </c>
      <c r="B2582" t="str">
        <f>IF(K2582="总计","",INDEX(主数据!A:AD,MATCH(J2582,主数据!A:A,0),9))</f>
        <v>华南大区公司</v>
      </c>
      <c r="C2582" t="str">
        <f>IF(K2582="","",INDEX(主数据!A:AD,MATCH(J2582,主数据!A:A,0),11))</f>
        <v>深圳西区</v>
      </c>
      <c r="D2582" t="str">
        <f t="shared" si="160"/>
        <v>SZ20小业主委托停车管理费（固定）定额1650.00</v>
      </c>
      <c r="E2582" s="13" t="str">
        <f t="shared" si="162"/>
        <v>1650.00</v>
      </c>
      <c r="F2582" s="13" t="str">
        <f>IF(E2582="","",IFERROR(IF(IF(K2582="","",INDEX(收费标合同信息维护!A:Q,MATCH(D2582,收费标合同信息维护!J:J,0),10))=D2582,"有","无"),"无"))</f>
        <v>无</v>
      </c>
      <c r="G2582" s="13" t="str">
        <f t="shared" si="161"/>
        <v>SZ20小业主委托停车管理费（固定）定额1650.00</v>
      </c>
      <c r="H2582" s="13" t="str">
        <f t="shared" si="163"/>
        <v>1650.00</v>
      </c>
      <c r="I2582" s="13" t="str">
        <f>IF(G2582="","",IFERROR(IF(IF(K2582="","",INDEX(收费标合同信息维护!A:Q,MATCH(G2582,收费标合同信息维护!M:M,0),13))=G2582,"有","无"),"无"))</f>
        <v>无</v>
      </c>
      <c r="J2582" s="3" t="s">
        <v>3033</v>
      </c>
      <c r="K2582" s="3" t="s">
        <v>11899</v>
      </c>
      <c r="L2582" s="3" t="s">
        <v>7013</v>
      </c>
      <c r="M2582" s="3" t="s">
        <v>7014</v>
      </c>
      <c r="N2582" s="3" t="s">
        <v>6477</v>
      </c>
      <c r="O2582" s="3" t="s">
        <v>6478</v>
      </c>
      <c r="P2582" s="3" t="s">
        <v>12007</v>
      </c>
      <c r="Q2582" s="3" t="s">
        <v>12008</v>
      </c>
      <c r="R2582" s="3" t="s">
        <v>6490</v>
      </c>
      <c r="S2582" s="3" t="s">
        <v>6491</v>
      </c>
      <c r="T2582" s="3" t="s">
        <v>6800</v>
      </c>
      <c r="U2582" s="3" t="s">
        <v>154</v>
      </c>
      <c r="V2582" s="3" t="s">
        <v>11980</v>
      </c>
      <c r="W2582" s="3" t="s">
        <v>11980</v>
      </c>
      <c r="X2582" s="3" t="s">
        <v>154</v>
      </c>
      <c r="Y2582" s="3" t="s">
        <v>154</v>
      </c>
      <c r="Z2582" s="3" t="s">
        <v>154</v>
      </c>
      <c r="AA2582" s="3" t="s">
        <v>154</v>
      </c>
      <c r="AB2582" s="3" t="s">
        <v>154</v>
      </c>
      <c r="AC2582" s="3" t="s">
        <v>154</v>
      </c>
      <c r="AD2582" s="3" t="s">
        <v>6151</v>
      </c>
      <c r="AE2582" s="3" t="s">
        <v>6151</v>
      </c>
      <c r="AF2582" s="3" t="s">
        <v>154</v>
      </c>
      <c r="AG2582" s="3" t="s">
        <v>154</v>
      </c>
      <c r="AH2582" s="3" t="s">
        <v>6478</v>
      </c>
      <c r="AI2582" s="3" t="s">
        <v>6482</v>
      </c>
      <c r="AJ2582" s="3" t="s">
        <v>6489</v>
      </c>
    </row>
    <row r="2583" spans="1:36" ht="15">
      <c r="A2583" s="10">
        <v>2686</v>
      </c>
      <c r="B2583" t="str">
        <f>IF(K2583="总计","",INDEX(主数据!A:AD,MATCH(J2583,主数据!A:A,0),9))</f>
        <v>华南大区公司</v>
      </c>
      <c r="C2583" t="str">
        <f>IF(K2583="","",INDEX(主数据!A:AD,MATCH(J2583,主数据!A:A,0),11))</f>
        <v>深圳西区</v>
      </c>
      <c r="D2583" t="str">
        <f t="shared" si="160"/>
        <v>SZ20电费标准方式1.25</v>
      </c>
      <c r="E2583" s="13" t="str">
        <f t="shared" si="162"/>
        <v>1.25</v>
      </c>
      <c r="F2583" s="13" t="str">
        <f>IF(E2583="","",IFERROR(IF(IF(K2583="","",INDEX(收费标合同信息维护!A:Q,MATCH(D2583,收费标合同信息维护!J:J,0),10))=D2583,"有","无"),"无"))</f>
        <v>无</v>
      </c>
      <c r="G2583" s="13" t="str">
        <f t="shared" si="161"/>
        <v/>
      </c>
      <c r="H2583" s="13" t="str">
        <f t="shared" si="163"/>
        <v/>
      </c>
      <c r="I2583" s="13" t="str">
        <f>IF(G2583="","",IFERROR(IF(IF(K2583="","",INDEX(收费标合同信息维护!A:Q,MATCH(G2583,收费标合同信息维护!M:M,0),13))=G2583,"有","无"),"无"))</f>
        <v/>
      </c>
      <c r="J2583" s="3" t="s">
        <v>3033</v>
      </c>
      <c r="K2583" s="3" t="s">
        <v>11899</v>
      </c>
      <c r="L2583" s="3" t="s">
        <v>6601</v>
      </c>
      <c r="M2583" s="3" t="s">
        <v>6602</v>
      </c>
      <c r="N2583" s="3" t="s">
        <v>6603</v>
      </c>
      <c r="O2583" s="3" t="s">
        <v>6478</v>
      </c>
      <c r="P2583" s="3" t="s">
        <v>12009</v>
      </c>
      <c r="Q2583" s="3" t="s">
        <v>12010</v>
      </c>
      <c r="R2583" s="3" t="s">
        <v>6484</v>
      </c>
      <c r="S2583" s="3" t="s">
        <v>6491</v>
      </c>
      <c r="T2583" s="3" t="s">
        <v>6754</v>
      </c>
      <c r="U2583" s="3" t="s">
        <v>154</v>
      </c>
      <c r="V2583" s="3" t="s">
        <v>8581</v>
      </c>
      <c r="W2583" s="3" t="s">
        <v>154</v>
      </c>
      <c r="X2583" s="3" t="s">
        <v>154</v>
      </c>
      <c r="Y2583" s="3" t="s">
        <v>154</v>
      </c>
      <c r="Z2583" s="3" t="s">
        <v>154</v>
      </c>
      <c r="AA2583" s="3" t="s">
        <v>154</v>
      </c>
      <c r="AB2583" s="3" t="s">
        <v>154</v>
      </c>
      <c r="AC2583" s="3" t="s">
        <v>154</v>
      </c>
      <c r="AD2583" s="3" t="s">
        <v>6151</v>
      </c>
      <c r="AE2583" s="3" t="s">
        <v>6151</v>
      </c>
      <c r="AF2583" s="3" t="s">
        <v>154</v>
      </c>
      <c r="AG2583" s="3" t="s">
        <v>154</v>
      </c>
      <c r="AH2583" s="3" t="s">
        <v>6478</v>
      </c>
      <c r="AI2583" s="3" t="s">
        <v>6482</v>
      </c>
      <c r="AJ2583" s="3" t="s">
        <v>6489</v>
      </c>
    </row>
    <row r="2584" spans="1:36" ht="15">
      <c r="A2584" s="10">
        <v>2687</v>
      </c>
      <c r="B2584" t="str">
        <f>IF(K2584="总计","",INDEX(主数据!A:AD,MATCH(J2584,主数据!A:A,0),9))</f>
        <v>华南大区公司</v>
      </c>
      <c r="C2584" t="str">
        <f>IF(K2584="","",INDEX(主数据!A:AD,MATCH(J2584,主数据!A:A,0),11))</f>
        <v>深圳西区</v>
      </c>
      <c r="D2584" t="str">
        <f t="shared" si="160"/>
        <v>SZ20电费标准方式1.21</v>
      </c>
      <c r="E2584" s="13" t="str">
        <f t="shared" si="162"/>
        <v>1.21</v>
      </c>
      <c r="F2584" s="13" t="str">
        <f>IF(E2584="","",IFERROR(IF(IF(K2584="","",INDEX(收费标合同信息维护!A:Q,MATCH(D2584,收费标合同信息维护!J:J,0),10))=D2584,"有","无"),"无"))</f>
        <v>无</v>
      </c>
      <c r="G2584" s="13" t="str">
        <f t="shared" si="161"/>
        <v/>
      </c>
      <c r="H2584" s="13" t="str">
        <f t="shared" si="163"/>
        <v/>
      </c>
      <c r="I2584" s="13" t="str">
        <f>IF(G2584="","",IFERROR(IF(IF(K2584="","",INDEX(收费标合同信息维护!A:Q,MATCH(G2584,收费标合同信息维护!M:M,0),13))=G2584,"有","无"),"无"))</f>
        <v/>
      </c>
      <c r="J2584" s="3" t="s">
        <v>3033</v>
      </c>
      <c r="K2584" s="3" t="s">
        <v>11899</v>
      </c>
      <c r="L2584" s="3" t="s">
        <v>6601</v>
      </c>
      <c r="M2584" s="3" t="s">
        <v>6602</v>
      </c>
      <c r="N2584" s="3" t="s">
        <v>6603</v>
      </c>
      <c r="O2584" s="3" t="s">
        <v>6478</v>
      </c>
      <c r="P2584" s="3" t="s">
        <v>12011</v>
      </c>
      <c r="Q2584" s="3" t="s">
        <v>12012</v>
      </c>
      <c r="R2584" s="3" t="s">
        <v>6484</v>
      </c>
      <c r="S2584" s="3" t="s">
        <v>6491</v>
      </c>
      <c r="T2584" s="3" t="s">
        <v>7100</v>
      </c>
      <c r="U2584" s="3" t="s">
        <v>154</v>
      </c>
      <c r="V2584" s="3" t="s">
        <v>12013</v>
      </c>
      <c r="W2584" s="3" t="s">
        <v>154</v>
      </c>
      <c r="X2584" s="3" t="s">
        <v>154</v>
      </c>
      <c r="Y2584" s="3" t="s">
        <v>154</v>
      </c>
      <c r="Z2584" s="3" t="s">
        <v>154</v>
      </c>
      <c r="AA2584" s="3" t="s">
        <v>154</v>
      </c>
      <c r="AB2584" s="3" t="s">
        <v>154</v>
      </c>
      <c r="AC2584" s="3" t="s">
        <v>154</v>
      </c>
      <c r="AD2584" s="3" t="s">
        <v>6151</v>
      </c>
      <c r="AE2584" s="3" t="s">
        <v>6151</v>
      </c>
      <c r="AF2584" s="3" t="s">
        <v>154</v>
      </c>
      <c r="AG2584" s="3" t="s">
        <v>154</v>
      </c>
      <c r="AH2584" s="3" t="s">
        <v>6478</v>
      </c>
      <c r="AI2584" s="3" t="s">
        <v>6482</v>
      </c>
      <c r="AJ2584" s="3" t="s">
        <v>6489</v>
      </c>
    </row>
    <row r="2585" spans="1:36" ht="15">
      <c r="A2585" s="10">
        <v>2688</v>
      </c>
      <c r="B2585" t="str">
        <f>IF(K2585="总计","",INDEX(主数据!A:AD,MATCH(J2585,主数据!A:A,0),9))</f>
        <v>华南大区公司</v>
      </c>
      <c r="C2585" t="str">
        <f>IF(K2585="","",INDEX(主数据!A:AD,MATCH(J2585,主数据!A:A,0),11))</f>
        <v>深圳西区</v>
      </c>
      <c r="D2585" t="str">
        <f t="shared" si="160"/>
        <v>SZ20电费标准方式1.23</v>
      </c>
      <c r="E2585" s="13" t="str">
        <f t="shared" si="162"/>
        <v>1.23</v>
      </c>
      <c r="F2585" s="13" t="str">
        <f>IF(E2585="","",IFERROR(IF(IF(K2585="","",INDEX(收费标合同信息维护!A:Q,MATCH(D2585,收费标合同信息维护!J:J,0),10))=D2585,"有","无"),"无"))</f>
        <v>无</v>
      </c>
      <c r="G2585" s="13" t="str">
        <f t="shared" si="161"/>
        <v/>
      </c>
      <c r="H2585" s="13" t="str">
        <f t="shared" si="163"/>
        <v/>
      </c>
      <c r="I2585" s="13" t="str">
        <f>IF(G2585="","",IFERROR(IF(IF(K2585="","",INDEX(收费标合同信息维护!A:Q,MATCH(G2585,收费标合同信息维护!M:M,0),13))=G2585,"有","无"),"无"))</f>
        <v/>
      </c>
      <c r="J2585" s="3" t="s">
        <v>3033</v>
      </c>
      <c r="K2585" s="3" t="s">
        <v>11899</v>
      </c>
      <c r="L2585" s="3" t="s">
        <v>6601</v>
      </c>
      <c r="M2585" s="3" t="s">
        <v>6602</v>
      </c>
      <c r="N2585" s="3" t="s">
        <v>6603</v>
      </c>
      <c r="O2585" s="3" t="s">
        <v>6478</v>
      </c>
      <c r="P2585" s="3" t="s">
        <v>12014</v>
      </c>
      <c r="Q2585" s="3" t="s">
        <v>12015</v>
      </c>
      <c r="R2585" s="3" t="s">
        <v>6484</v>
      </c>
      <c r="S2585" s="3" t="s">
        <v>6491</v>
      </c>
      <c r="T2585" s="3" t="s">
        <v>7100</v>
      </c>
      <c r="U2585" s="3" t="s">
        <v>154</v>
      </c>
      <c r="V2585" s="3" t="s">
        <v>12016</v>
      </c>
      <c r="W2585" s="3" t="s">
        <v>154</v>
      </c>
      <c r="X2585" s="3" t="s">
        <v>154</v>
      </c>
      <c r="Y2585" s="3" t="s">
        <v>154</v>
      </c>
      <c r="Z2585" s="3" t="s">
        <v>154</v>
      </c>
      <c r="AA2585" s="3" t="s">
        <v>154</v>
      </c>
      <c r="AB2585" s="3" t="s">
        <v>154</v>
      </c>
      <c r="AC2585" s="3" t="s">
        <v>154</v>
      </c>
      <c r="AD2585" s="3" t="s">
        <v>6151</v>
      </c>
      <c r="AE2585" s="3" t="s">
        <v>6151</v>
      </c>
      <c r="AF2585" s="3" t="s">
        <v>154</v>
      </c>
      <c r="AG2585" s="3" t="s">
        <v>154</v>
      </c>
      <c r="AH2585" s="3" t="s">
        <v>6478</v>
      </c>
      <c r="AI2585" s="3" t="s">
        <v>6482</v>
      </c>
      <c r="AJ2585" s="3" t="s">
        <v>6489</v>
      </c>
    </row>
    <row r="2586" spans="1:36" ht="15">
      <c r="A2586" s="10">
        <v>2689</v>
      </c>
      <c r="B2586" t="str">
        <f>IF(K2586="总计","",INDEX(主数据!A:AD,MATCH(J2586,主数据!A:A,0),9))</f>
        <v>华南大区公司</v>
      </c>
      <c r="C2586" t="str">
        <f>IF(K2586="","",INDEX(主数据!A:AD,MATCH(J2586,主数据!A:A,0),11))</f>
        <v>深圳西区</v>
      </c>
      <c r="D2586" t="str">
        <f t="shared" si="160"/>
        <v>SZ20电费标准方式1.30</v>
      </c>
      <c r="E2586" s="13" t="str">
        <f t="shared" si="162"/>
        <v>1.30</v>
      </c>
      <c r="F2586" s="13" t="str">
        <f>IF(E2586="","",IFERROR(IF(IF(K2586="","",INDEX(收费标合同信息维护!A:Q,MATCH(D2586,收费标合同信息维护!J:J,0),10))=D2586,"有","无"),"无"))</f>
        <v>无</v>
      </c>
      <c r="G2586" s="13" t="str">
        <f t="shared" si="161"/>
        <v/>
      </c>
      <c r="H2586" s="13" t="str">
        <f t="shared" si="163"/>
        <v/>
      </c>
      <c r="I2586" s="13" t="str">
        <f>IF(G2586="","",IFERROR(IF(IF(K2586="","",INDEX(收费标合同信息维护!A:Q,MATCH(G2586,收费标合同信息维护!M:M,0),13))=G2586,"有","无"),"无"))</f>
        <v/>
      </c>
      <c r="J2586" s="3" t="s">
        <v>3033</v>
      </c>
      <c r="K2586" s="3" t="s">
        <v>11899</v>
      </c>
      <c r="L2586" s="3" t="s">
        <v>6601</v>
      </c>
      <c r="M2586" s="3" t="s">
        <v>6602</v>
      </c>
      <c r="N2586" s="3" t="s">
        <v>6603</v>
      </c>
      <c r="O2586" s="3" t="s">
        <v>6478</v>
      </c>
      <c r="P2586" s="3" t="s">
        <v>12017</v>
      </c>
      <c r="Q2586" s="3" t="s">
        <v>8783</v>
      </c>
      <c r="R2586" s="3" t="s">
        <v>6484</v>
      </c>
      <c r="S2586" s="3" t="s">
        <v>6491</v>
      </c>
      <c r="T2586" s="3" t="s">
        <v>6754</v>
      </c>
      <c r="U2586" s="3" t="s">
        <v>154</v>
      </c>
      <c r="V2586" s="3" t="s">
        <v>6611</v>
      </c>
      <c r="W2586" s="3" t="s">
        <v>154</v>
      </c>
      <c r="X2586" s="3" t="s">
        <v>154</v>
      </c>
      <c r="Y2586" s="3" t="s">
        <v>154</v>
      </c>
      <c r="Z2586" s="3" t="s">
        <v>154</v>
      </c>
      <c r="AA2586" s="3" t="s">
        <v>154</v>
      </c>
      <c r="AB2586" s="3" t="s">
        <v>154</v>
      </c>
      <c r="AC2586" s="3" t="s">
        <v>154</v>
      </c>
      <c r="AD2586" s="3" t="s">
        <v>6151</v>
      </c>
      <c r="AE2586" s="3" t="s">
        <v>6151</v>
      </c>
      <c r="AF2586" s="3" t="s">
        <v>154</v>
      </c>
      <c r="AG2586" s="3" t="s">
        <v>154</v>
      </c>
      <c r="AH2586" s="3" t="s">
        <v>6478</v>
      </c>
      <c r="AI2586" s="3" t="s">
        <v>6482</v>
      </c>
      <c r="AJ2586" s="3" t="s">
        <v>6489</v>
      </c>
    </row>
    <row r="2587" spans="1:36" ht="15">
      <c r="A2587" s="10">
        <v>2690</v>
      </c>
      <c r="B2587" t="str">
        <f>IF(K2587="总计","",INDEX(主数据!A:AD,MATCH(J2587,主数据!A:A,0),9))</f>
        <v>华南大区公司</v>
      </c>
      <c r="C2587" t="str">
        <f>IF(K2587="","",INDEX(主数据!A:AD,MATCH(J2587,主数据!A:A,0),11))</f>
        <v>深圳西区</v>
      </c>
      <c r="D2587" t="str">
        <f t="shared" si="160"/>
        <v>SZ20自来水费（简易征收）标准方式3.77</v>
      </c>
      <c r="E2587" s="13" t="str">
        <f t="shared" si="162"/>
        <v>3.77</v>
      </c>
      <c r="F2587" s="13" t="str">
        <f>IF(E2587="","",IFERROR(IF(IF(K2587="","",INDEX(收费标合同信息维护!A:Q,MATCH(D2587,收费标合同信息维护!J:J,0),10))=D2587,"有","无"),"无"))</f>
        <v>无</v>
      </c>
      <c r="G2587" s="13" t="str">
        <f t="shared" si="161"/>
        <v/>
      </c>
      <c r="H2587" s="13" t="str">
        <f t="shared" si="163"/>
        <v/>
      </c>
      <c r="I2587" s="13" t="str">
        <f>IF(G2587="","",IFERROR(IF(IF(K2587="","",INDEX(收费标合同信息维护!A:Q,MATCH(G2587,收费标合同信息维护!M:M,0),13))=G2587,"有","无"),"无"))</f>
        <v/>
      </c>
      <c r="J2587" s="3" t="s">
        <v>3033</v>
      </c>
      <c r="K2587" s="3" t="s">
        <v>11899</v>
      </c>
      <c r="L2587" s="3" t="s">
        <v>6615</v>
      </c>
      <c r="M2587" s="3" t="s">
        <v>6616</v>
      </c>
      <c r="N2587" s="3" t="s">
        <v>6603</v>
      </c>
      <c r="O2587" s="3" t="s">
        <v>6478</v>
      </c>
      <c r="P2587" s="3" t="s">
        <v>12018</v>
      </c>
      <c r="Q2587" s="3" t="s">
        <v>12019</v>
      </c>
      <c r="R2587" s="3" t="s">
        <v>6484</v>
      </c>
      <c r="S2587" s="3" t="s">
        <v>6491</v>
      </c>
      <c r="T2587" s="3" t="s">
        <v>7100</v>
      </c>
      <c r="U2587" s="3" t="s">
        <v>154</v>
      </c>
      <c r="V2587" s="3" t="s">
        <v>6958</v>
      </c>
      <c r="W2587" s="3" t="s">
        <v>154</v>
      </c>
      <c r="X2587" s="3" t="s">
        <v>154</v>
      </c>
      <c r="Y2587" s="3" t="s">
        <v>154</v>
      </c>
      <c r="Z2587" s="3" t="s">
        <v>154</v>
      </c>
      <c r="AA2587" s="3" t="s">
        <v>154</v>
      </c>
      <c r="AB2587" s="3" t="s">
        <v>154</v>
      </c>
      <c r="AC2587" s="3" t="s">
        <v>154</v>
      </c>
      <c r="AD2587" s="3" t="s">
        <v>6151</v>
      </c>
      <c r="AE2587" s="3" t="s">
        <v>6151</v>
      </c>
      <c r="AF2587" s="3" t="s">
        <v>154</v>
      </c>
      <c r="AG2587" s="3" t="s">
        <v>154</v>
      </c>
      <c r="AH2587" s="3" t="s">
        <v>6478</v>
      </c>
      <c r="AI2587" s="3" t="s">
        <v>6482</v>
      </c>
      <c r="AJ2587" s="3" t="s">
        <v>6489</v>
      </c>
    </row>
    <row r="2588" spans="1:36" ht="15">
      <c r="A2588" s="10">
        <v>2691</v>
      </c>
      <c r="B2588" t="str">
        <f>IF(K2588="总计","",INDEX(主数据!A:AD,MATCH(J2588,主数据!A:A,0),9))</f>
        <v>华南大区公司</v>
      </c>
      <c r="C2588" t="str">
        <f>IF(K2588="","",INDEX(主数据!A:AD,MATCH(J2588,主数据!A:A,0),11))</f>
        <v>深圳西区</v>
      </c>
      <c r="D2588" t="str">
        <f t="shared" si="160"/>
        <v>SZ20排水费直接录入</v>
      </c>
      <c r="E2588" s="13" t="str">
        <f t="shared" si="162"/>
        <v/>
      </c>
      <c r="F2588" s="13" t="str">
        <f>IF(E2588="","",IFERROR(IF(IF(K2588="","",INDEX(收费标合同信息维护!A:Q,MATCH(D2588,收费标合同信息维护!J:J,0),10))=D2588,"有","无"),"无"))</f>
        <v/>
      </c>
      <c r="G2588" s="13" t="str">
        <f t="shared" si="161"/>
        <v/>
      </c>
      <c r="H2588" s="13" t="str">
        <f t="shared" si="163"/>
        <v/>
      </c>
      <c r="I2588" s="13" t="str">
        <f>IF(G2588="","",IFERROR(IF(IF(K2588="","",INDEX(收费标合同信息维护!A:Q,MATCH(G2588,收费标合同信息维护!M:M,0),13))=G2588,"有","无"),"无"))</f>
        <v/>
      </c>
      <c r="J2588" s="3" t="s">
        <v>3033</v>
      </c>
      <c r="K2588" s="3" t="s">
        <v>11899</v>
      </c>
      <c r="L2588" s="3" t="s">
        <v>6959</v>
      </c>
      <c r="M2588" s="3" t="s">
        <v>6960</v>
      </c>
      <c r="N2588" s="3" t="s">
        <v>6477</v>
      </c>
      <c r="O2588" s="3" t="s">
        <v>6478</v>
      </c>
      <c r="P2588" s="3" t="s">
        <v>12020</v>
      </c>
      <c r="Q2588" s="3" t="s">
        <v>12021</v>
      </c>
      <c r="R2588" s="3" t="s">
        <v>6479</v>
      </c>
      <c r="S2588" s="3" t="s">
        <v>6480</v>
      </c>
      <c r="T2588" s="3" t="s">
        <v>6496</v>
      </c>
      <c r="U2588" s="3" t="s">
        <v>154</v>
      </c>
      <c r="V2588" s="3" t="s">
        <v>154</v>
      </c>
      <c r="W2588" s="3" t="s">
        <v>154</v>
      </c>
      <c r="X2588" s="3" t="s">
        <v>154</v>
      </c>
      <c r="Y2588" s="3" t="s">
        <v>154</v>
      </c>
      <c r="Z2588" s="3" t="s">
        <v>154</v>
      </c>
      <c r="AA2588" s="3" t="s">
        <v>154</v>
      </c>
      <c r="AB2588" s="3" t="s">
        <v>154</v>
      </c>
      <c r="AC2588" s="3" t="s">
        <v>154</v>
      </c>
      <c r="AD2588" s="3" t="s">
        <v>6151</v>
      </c>
      <c r="AE2588" s="3" t="s">
        <v>6151</v>
      </c>
      <c r="AF2588" s="3" t="s">
        <v>154</v>
      </c>
      <c r="AG2588" s="3" t="s">
        <v>154</v>
      </c>
      <c r="AH2588" s="3" t="s">
        <v>6478</v>
      </c>
      <c r="AI2588" s="3" t="s">
        <v>6482</v>
      </c>
      <c r="AJ2588" s="3" t="s">
        <v>6032</v>
      </c>
    </row>
    <row r="2589" spans="1:36" ht="15">
      <c r="A2589" s="10">
        <v>2692</v>
      </c>
      <c r="B2589" t="str">
        <f>IF(K2589="总计","",INDEX(主数据!A:AD,MATCH(J2589,主数据!A:A,0),9))</f>
        <v>华南大区公司</v>
      </c>
      <c r="C2589" t="str">
        <f>IF(K2589="","",INDEX(主数据!A:AD,MATCH(J2589,主数据!A:A,0),11))</f>
        <v>深圳西区</v>
      </c>
      <c r="D2589" t="str">
        <f t="shared" si="160"/>
        <v>SZ20电费（充值型）直接录入</v>
      </c>
      <c r="E2589" s="13" t="str">
        <f t="shared" si="162"/>
        <v/>
      </c>
      <c r="F2589" s="13" t="str">
        <f>IF(E2589="","",IFERROR(IF(IF(K2589="","",INDEX(收费标合同信息维护!A:Q,MATCH(D2589,收费标合同信息维护!J:J,0),10))=D2589,"有","无"),"无"))</f>
        <v/>
      </c>
      <c r="G2589" s="13" t="str">
        <f t="shared" si="161"/>
        <v/>
      </c>
      <c r="H2589" s="13" t="str">
        <f t="shared" si="163"/>
        <v/>
      </c>
      <c r="I2589" s="13" t="str">
        <f>IF(G2589="","",IFERROR(IF(IF(K2589="","",INDEX(收费标合同信息维护!A:Q,MATCH(G2589,收费标合同信息维护!M:M,0),13))=G2589,"有","无"),"无"))</f>
        <v/>
      </c>
      <c r="J2589" s="3" t="s">
        <v>3033</v>
      </c>
      <c r="K2589" s="3" t="s">
        <v>11899</v>
      </c>
      <c r="L2589" s="3" t="s">
        <v>6733</v>
      </c>
      <c r="M2589" s="3" t="s">
        <v>6734</v>
      </c>
      <c r="N2589" s="3" t="s">
        <v>6477</v>
      </c>
      <c r="O2589" s="3" t="s">
        <v>6478</v>
      </c>
      <c r="P2589" s="3" t="s">
        <v>12022</v>
      </c>
      <c r="Q2589" s="3" t="s">
        <v>12023</v>
      </c>
      <c r="R2589" s="3" t="s">
        <v>6479</v>
      </c>
      <c r="S2589" s="3" t="s">
        <v>6480</v>
      </c>
      <c r="T2589" s="3" t="s">
        <v>7100</v>
      </c>
      <c r="U2589" s="3" t="s">
        <v>154</v>
      </c>
      <c r="V2589" s="3" t="s">
        <v>154</v>
      </c>
      <c r="W2589" s="3" t="s">
        <v>154</v>
      </c>
      <c r="X2589" s="3" t="s">
        <v>154</v>
      </c>
      <c r="Y2589" s="3" t="s">
        <v>154</v>
      </c>
      <c r="Z2589" s="3" t="s">
        <v>154</v>
      </c>
      <c r="AA2589" s="3" t="s">
        <v>154</v>
      </c>
      <c r="AB2589" s="3" t="s">
        <v>154</v>
      </c>
      <c r="AC2589" s="3" t="s">
        <v>154</v>
      </c>
      <c r="AD2589" s="3" t="s">
        <v>6151</v>
      </c>
      <c r="AE2589" s="3" t="s">
        <v>6151</v>
      </c>
      <c r="AF2589" s="3" t="s">
        <v>154</v>
      </c>
      <c r="AG2589" s="3" t="s">
        <v>154</v>
      </c>
      <c r="AH2589" s="3" t="s">
        <v>6478</v>
      </c>
      <c r="AI2589" s="3" t="s">
        <v>6482</v>
      </c>
      <c r="AJ2589" s="3" t="s">
        <v>11911</v>
      </c>
    </row>
    <row r="2590" spans="1:36" ht="30">
      <c r="A2590" s="10">
        <v>2693</v>
      </c>
      <c r="B2590" t="str">
        <f>IF(K2590="总计","",INDEX(主数据!A:AD,MATCH(J2590,主数据!A:A,0),9))</f>
        <v>华南大区公司</v>
      </c>
      <c r="C2590" t="str">
        <f>IF(K2590="","",INDEX(主数据!A:AD,MATCH(J2590,主数据!A:A,0),11))</f>
        <v>深圳西区</v>
      </c>
      <c r="D2590" t="str">
        <f t="shared" si="160"/>
        <v>SZ20自来水费（充值型-简易征收）直接录入</v>
      </c>
      <c r="E2590" s="13" t="str">
        <f t="shared" si="162"/>
        <v/>
      </c>
      <c r="F2590" s="13" t="str">
        <f>IF(E2590="","",IFERROR(IF(IF(K2590="","",INDEX(收费标合同信息维护!A:Q,MATCH(D2590,收费标合同信息维护!J:J,0),10))=D2590,"有","无"),"无"))</f>
        <v/>
      </c>
      <c r="G2590" s="13" t="str">
        <f t="shared" si="161"/>
        <v/>
      </c>
      <c r="H2590" s="13" t="str">
        <f t="shared" si="163"/>
        <v/>
      </c>
      <c r="I2590" s="13" t="str">
        <f>IF(G2590="","",IFERROR(IF(IF(K2590="","",INDEX(收费标合同信息维护!A:Q,MATCH(G2590,收费标合同信息维护!M:M,0),13))=G2590,"有","无"),"无"))</f>
        <v/>
      </c>
      <c r="J2590" s="3" t="s">
        <v>3033</v>
      </c>
      <c r="K2590" s="3" t="s">
        <v>11899</v>
      </c>
      <c r="L2590" s="3" t="s">
        <v>6966</v>
      </c>
      <c r="M2590" s="3" t="s">
        <v>6967</v>
      </c>
      <c r="N2590" s="3" t="s">
        <v>6477</v>
      </c>
      <c r="O2590" s="3" t="s">
        <v>6478</v>
      </c>
      <c r="P2590" s="3" t="s">
        <v>12024</v>
      </c>
      <c r="Q2590" s="3" t="s">
        <v>12025</v>
      </c>
      <c r="R2590" s="3" t="s">
        <v>6479</v>
      </c>
      <c r="S2590" s="3" t="s">
        <v>6480</v>
      </c>
      <c r="T2590" s="3" t="s">
        <v>7100</v>
      </c>
      <c r="U2590" s="3" t="s">
        <v>154</v>
      </c>
      <c r="V2590" s="3" t="s">
        <v>154</v>
      </c>
      <c r="W2590" s="3" t="s">
        <v>154</v>
      </c>
      <c r="X2590" s="3" t="s">
        <v>154</v>
      </c>
      <c r="Y2590" s="3" t="s">
        <v>154</v>
      </c>
      <c r="Z2590" s="3" t="s">
        <v>154</v>
      </c>
      <c r="AA2590" s="3" t="s">
        <v>154</v>
      </c>
      <c r="AB2590" s="3" t="s">
        <v>154</v>
      </c>
      <c r="AC2590" s="3" t="s">
        <v>154</v>
      </c>
      <c r="AD2590" s="3" t="s">
        <v>6151</v>
      </c>
      <c r="AE2590" s="3" t="s">
        <v>6151</v>
      </c>
      <c r="AF2590" s="3" t="s">
        <v>154</v>
      </c>
      <c r="AG2590" s="3" t="s">
        <v>154</v>
      </c>
      <c r="AH2590" s="3" t="s">
        <v>6478</v>
      </c>
      <c r="AI2590" s="3" t="s">
        <v>6482</v>
      </c>
      <c r="AJ2590" s="3" t="s">
        <v>6031</v>
      </c>
    </row>
    <row r="2591" spans="1:36" ht="15">
      <c r="A2591" s="10">
        <v>2694</v>
      </c>
      <c r="B2591" t="str">
        <f>IF(K2591="总计","",INDEX(主数据!A:AD,MATCH(J2591,主数据!A:A,0),9))</f>
        <v>华南大区公司</v>
      </c>
      <c r="C2591" t="str">
        <f>IF(K2591="","",INDEX(主数据!A:AD,MATCH(J2591,主数据!A:A,0),11))</f>
        <v>深圳西区</v>
      </c>
      <c r="D2591" t="str">
        <f t="shared" si="160"/>
        <v>SZ20排水费（仪表）标准方式1.08</v>
      </c>
      <c r="E2591" s="13" t="str">
        <f t="shared" si="162"/>
        <v>1.08</v>
      </c>
      <c r="F2591" s="13" t="str">
        <f>IF(E2591="","",IFERROR(IF(IF(K2591="","",INDEX(收费标合同信息维护!A:Q,MATCH(D2591,收费标合同信息维护!J:J,0),10))=D2591,"有","无"),"无"))</f>
        <v>无</v>
      </c>
      <c r="G2591" s="13" t="str">
        <f t="shared" si="161"/>
        <v/>
      </c>
      <c r="H2591" s="13" t="str">
        <f t="shared" si="163"/>
        <v/>
      </c>
      <c r="I2591" s="13" t="str">
        <f>IF(G2591="","",IFERROR(IF(IF(K2591="","",INDEX(收费标合同信息维护!A:Q,MATCH(G2591,收费标合同信息维护!M:M,0),13))=G2591,"有","无"),"无"))</f>
        <v/>
      </c>
      <c r="J2591" s="3" t="s">
        <v>3033</v>
      </c>
      <c r="K2591" s="3" t="s">
        <v>11899</v>
      </c>
      <c r="L2591" s="3" t="s">
        <v>6971</v>
      </c>
      <c r="M2591" s="3" t="s">
        <v>6972</v>
      </c>
      <c r="N2591" s="3" t="s">
        <v>6603</v>
      </c>
      <c r="O2591" s="3" t="s">
        <v>6478</v>
      </c>
      <c r="P2591" s="3" t="s">
        <v>12026</v>
      </c>
      <c r="Q2591" s="3" t="s">
        <v>12027</v>
      </c>
      <c r="R2591" s="3" t="s">
        <v>6484</v>
      </c>
      <c r="S2591" s="3" t="s">
        <v>6491</v>
      </c>
      <c r="T2591" s="3" t="s">
        <v>7100</v>
      </c>
      <c r="U2591" s="3" t="s">
        <v>154</v>
      </c>
      <c r="V2591" s="3" t="s">
        <v>6975</v>
      </c>
      <c r="W2591" s="3" t="s">
        <v>154</v>
      </c>
      <c r="X2591" s="3" t="s">
        <v>154</v>
      </c>
      <c r="Y2591" s="3" t="s">
        <v>154</v>
      </c>
      <c r="Z2591" s="3" t="s">
        <v>154</v>
      </c>
      <c r="AA2591" s="3" t="s">
        <v>154</v>
      </c>
      <c r="AB2591" s="3" t="s">
        <v>154</v>
      </c>
      <c r="AC2591" s="3" t="s">
        <v>154</v>
      </c>
      <c r="AD2591" s="3" t="s">
        <v>6151</v>
      </c>
      <c r="AE2591" s="3" t="s">
        <v>6151</v>
      </c>
      <c r="AF2591" s="3" t="s">
        <v>154</v>
      </c>
      <c r="AG2591" s="3" t="s">
        <v>154</v>
      </c>
      <c r="AH2591" s="3" t="s">
        <v>6478</v>
      </c>
      <c r="AI2591" s="3" t="s">
        <v>6482</v>
      </c>
      <c r="AJ2591" s="3" t="s">
        <v>6489</v>
      </c>
    </row>
    <row r="2592" spans="1:36" ht="15">
      <c r="A2592" s="10">
        <v>2695</v>
      </c>
      <c r="B2592" t="str">
        <f>IF(K2592="总计","",INDEX(主数据!A:AD,MATCH(J2592,主数据!A:A,0),9))</f>
        <v>华南大区公司</v>
      </c>
      <c r="C2592" t="str">
        <f>IF(K2592="","",INDEX(主数据!A:AD,MATCH(J2592,主数据!A:A,0),11))</f>
        <v>广州城区</v>
      </c>
      <c r="D2592" t="str">
        <f t="shared" si="160"/>
        <v>SZ77物业服务费标准方式4.50</v>
      </c>
      <c r="E2592" s="13" t="str">
        <f t="shared" si="162"/>
        <v>4.50</v>
      </c>
      <c r="F2592" s="13" t="str">
        <f>IF(E2592="","",IFERROR(IF(IF(K2592="","",INDEX(收费标合同信息维护!A:Q,MATCH(D2592,收费标合同信息维护!J:J,0),10))=D2592,"有","无"),"无"))</f>
        <v>无</v>
      </c>
      <c r="G2592" s="13" t="str">
        <f t="shared" si="161"/>
        <v/>
      </c>
      <c r="H2592" s="13" t="str">
        <f t="shared" si="163"/>
        <v/>
      </c>
      <c r="I2592" s="13" t="str">
        <f>IF(G2592="","",IFERROR(IF(IF(K2592="","",INDEX(收费标合同信息维护!A:Q,MATCH(G2592,收费标合同信息维护!M:M,0),13))=G2592,"有","无"),"无"))</f>
        <v/>
      </c>
      <c r="J2592" s="3" t="s">
        <v>3530</v>
      </c>
      <c r="K2592" s="3" t="s">
        <v>12028</v>
      </c>
      <c r="L2592" s="3" t="s">
        <v>6025</v>
      </c>
      <c r="M2592" s="3" t="s">
        <v>6026</v>
      </c>
      <c r="N2592" s="3" t="s">
        <v>6477</v>
      </c>
      <c r="O2592" s="3" t="s">
        <v>6478</v>
      </c>
      <c r="P2592" s="3" t="s">
        <v>12029</v>
      </c>
      <c r="Q2592" s="3" t="s">
        <v>8403</v>
      </c>
      <c r="R2592" s="3" t="s">
        <v>6484</v>
      </c>
      <c r="S2592" s="3" t="s">
        <v>6491</v>
      </c>
      <c r="T2592" s="3" t="s">
        <v>6800</v>
      </c>
      <c r="U2592" s="3" t="s">
        <v>154</v>
      </c>
      <c r="V2592" s="3" t="s">
        <v>6507</v>
      </c>
      <c r="W2592" s="3" t="s">
        <v>154</v>
      </c>
      <c r="X2592" s="3" t="s">
        <v>154</v>
      </c>
      <c r="Y2592" s="3" t="s">
        <v>154</v>
      </c>
      <c r="Z2592" s="3" t="s">
        <v>154</v>
      </c>
      <c r="AA2592" s="3" t="s">
        <v>154</v>
      </c>
      <c r="AB2592" s="3" t="s">
        <v>154</v>
      </c>
      <c r="AC2592" s="3" t="s">
        <v>154</v>
      </c>
      <c r="AD2592" s="3" t="s">
        <v>6151</v>
      </c>
      <c r="AE2592" s="3" t="s">
        <v>6151</v>
      </c>
      <c r="AF2592" s="3" t="s">
        <v>6040</v>
      </c>
      <c r="AG2592" s="3" t="s">
        <v>154</v>
      </c>
      <c r="AH2592" s="3" t="s">
        <v>6478</v>
      </c>
      <c r="AI2592" s="3" t="s">
        <v>6482</v>
      </c>
      <c r="AJ2592" s="3" t="s">
        <v>6036</v>
      </c>
    </row>
    <row r="2593" spans="1:36" ht="15">
      <c r="A2593" s="10">
        <v>2696</v>
      </c>
      <c r="B2593" t="str">
        <f>IF(K2593="总计","",INDEX(主数据!A:AD,MATCH(J2593,主数据!A:A,0),9))</f>
        <v>华南大区公司</v>
      </c>
      <c r="C2593" t="str">
        <f>IF(K2593="","",INDEX(主数据!A:AD,MATCH(J2593,主数据!A:A,0),11))</f>
        <v>广州城区</v>
      </c>
      <c r="D2593" t="str">
        <f t="shared" si="160"/>
        <v>SZ77物业服务费标准方式2.80</v>
      </c>
      <c r="E2593" s="13" t="str">
        <f t="shared" si="162"/>
        <v>2.80</v>
      </c>
      <c r="F2593" s="13" t="str">
        <f>IF(E2593="","",IFERROR(IF(IF(K2593="","",INDEX(收费标合同信息维护!A:Q,MATCH(D2593,收费标合同信息维护!J:J,0),10))=D2593,"有","无"),"无"))</f>
        <v>无</v>
      </c>
      <c r="G2593" s="13" t="str">
        <f t="shared" si="161"/>
        <v/>
      </c>
      <c r="H2593" s="13" t="str">
        <f t="shared" si="163"/>
        <v/>
      </c>
      <c r="I2593" s="13" t="str">
        <f>IF(G2593="","",IFERROR(IF(IF(K2593="","",INDEX(收费标合同信息维护!A:Q,MATCH(G2593,收费标合同信息维护!M:M,0),13))=G2593,"有","无"),"无"))</f>
        <v/>
      </c>
      <c r="J2593" s="3" t="s">
        <v>3530</v>
      </c>
      <c r="K2593" s="3" t="s">
        <v>12028</v>
      </c>
      <c r="L2593" s="3" t="s">
        <v>6025</v>
      </c>
      <c r="M2593" s="3" t="s">
        <v>6026</v>
      </c>
      <c r="N2593" s="3" t="s">
        <v>6477</v>
      </c>
      <c r="O2593" s="3" t="s">
        <v>6478</v>
      </c>
      <c r="P2593" s="3" t="s">
        <v>12030</v>
      </c>
      <c r="Q2593" s="3" t="s">
        <v>10969</v>
      </c>
      <c r="R2593" s="3" t="s">
        <v>6484</v>
      </c>
      <c r="S2593" s="3" t="s">
        <v>6491</v>
      </c>
      <c r="T2593" s="3" t="s">
        <v>6537</v>
      </c>
      <c r="U2593" s="3" t="s">
        <v>154</v>
      </c>
      <c r="V2593" s="3" t="s">
        <v>6543</v>
      </c>
      <c r="W2593" s="3" t="s">
        <v>154</v>
      </c>
      <c r="X2593" s="3" t="s">
        <v>154</v>
      </c>
      <c r="Y2593" s="3" t="s">
        <v>154</v>
      </c>
      <c r="Z2593" s="3" t="s">
        <v>154</v>
      </c>
      <c r="AA2593" s="3" t="s">
        <v>154</v>
      </c>
      <c r="AB2593" s="3" t="s">
        <v>154</v>
      </c>
      <c r="AC2593" s="3" t="s">
        <v>154</v>
      </c>
      <c r="AD2593" s="3" t="s">
        <v>6151</v>
      </c>
      <c r="AE2593" s="3" t="s">
        <v>6151</v>
      </c>
      <c r="AF2593" s="3" t="s">
        <v>6040</v>
      </c>
      <c r="AG2593" s="3" t="s">
        <v>154</v>
      </c>
      <c r="AH2593" s="3" t="s">
        <v>6478</v>
      </c>
      <c r="AI2593" s="3" t="s">
        <v>6482</v>
      </c>
      <c r="AJ2593" s="3" t="s">
        <v>18095</v>
      </c>
    </row>
    <row r="2594" spans="1:36" ht="30">
      <c r="A2594" s="10">
        <v>2697</v>
      </c>
      <c r="B2594" t="str">
        <f>IF(K2594="总计","",INDEX(主数据!A:AD,MATCH(J2594,主数据!A:A,0),9))</f>
        <v>华南大区公司</v>
      </c>
      <c r="C2594" t="str">
        <f>IF(K2594="","",INDEX(主数据!A:AD,MATCH(J2594,主数据!A:A,0),11))</f>
        <v>广州城区</v>
      </c>
      <c r="D2594" t="str">
        <f t="shared" si="160"/>
        <v>SZ77公共电费直接录入</v>
      </c>
      <c r="E2594" s="13" t="str">
        <f t="shared" si="162"/>
        <v/>
      </c>
      <c r="F2594" s="13" t="str">
        <f>IF(E2594="","",IFERROR(IF(IF(K2594="","",INDEX(收费标合同信息维护!A:Q,MATCH(D2594,收费标合同信息维护!J:J,0),10))=D2594,"有","无"),"无"))</f>
        <v/>
      </c>
      <c r="G2594" s="13" t="str">
        <f t="shared" si="161"/>
        <v/>
      </c>
      <c r="H2594" s="13" t="str">
        <f t="shared" si="163"/>
        <v/>
      </c>
      <c r="I2594" s="13" t="str">
        <f>IF(G2594="","",IFERROR(IF(IF(K2594="","",INDEX(收费标合同信息维护!A:Q,MATCH(G2594,收费标合同信息维护!M:M,0),13))=G2594,"有","无"),"无"))</f>
        <v/>
      </c>
      <c r="J2594" s="3" t="s">
        <v>3530</v>
      </c>
      <c r="K2594" s="3" t="s">
        <v>12028</v>
      </c>
      <c r="L2594" s="3" t="s">
        <v>6826</v>
      </c>
      <c r="M2594" s="3" t="s">
        <v>7076</v>
      </c>
      <c r="N2594" s="3" t="s">
        <v>6477</v>
      </c>
      <c r="O2594" s="3" t="s">
        <v>6478</v>
      </c>
      <c r="P2594" s="3" t="s">
        <v>12031</v>
      </c>
      <c r="Q2594" s="3" t="s">
        <v>12032</v>
      </c>
      <c r="R2594" s="3" t="s">
        <v>6479</v>
      </c>
      <c r="S2594" s="3" t="s">
        <v>6480</v>
      </c>
      <c r="T2594" s="3" t="s">
        <v>6537</v>
      </c>
      <c r="U2594" s="3" t="s">
        <v>154</v>
      </c>
      <c r="V2594" s="3" t="s">
        <v>154</v>
      </c>
      <c r="W2594" s="3" t="s">
        <v>154</v>
      </c>
      <c r="X2594" s="3" t="s">
        <v>154</v>
      </c>
      <c r="Y2594" s="3" t="s">
        <v>154</v>
      </c>
      <c r="Z2594" s="3" t="s">
        <v>154</v>
      </c>
      <c r="AA2594" s="3" t="s">
        <v>154</v>
      </c>
      <c r="AB2594" s="3" t="s">
        <v>154</v>
      </c>
      <c r="AC2594" s="3" t="s">
        <v>154</v>
      </c>
      <c r="AD2594" s="3" t="s">
        <v>6151</v>
      </c>
      <c r="AE2594" s="3" t="s">
        <v>6151</v>
      </c>
      <c r="AF2594" s="3" t="s">
        <v>154</v>
      </c>
      <c r="AG2594" s="3" t="s">
        <v>154</v>
      </c>
      <c r="AH2594" s="3" t="s">
        <v>6478</v>
      </c>
      <c r="AI2594" s="3" t="s">
        <v>6482</v>
      </c>
      <c r="AJ2594" s="3" t="s">
        <v>6190</v>
      </c>
    </row>
    <row r="2595" spans="1:36" ht="15">
      <c r="A2595" s="10">
        <v>2698</v>
      </c>
      <c r="B2595" t="str">
        <f>IF(K2595="总计","",INDEX(主数据!A:AD,MATCH(J2595,主数据!A:A,0),9))</f>
        <v>华南大区公司</v>
      </c>
      <c r="C2595" t="str">
        <f>IF(K2595="","",INDEX(主数据!A:AD,MATCH(J2595,主数据!A:A,0),11))</f>
        <v>广州城区</v>
      </c>
      <c r="D2595" t="str">
        <f t="shared" si="160"/>
        <v>SZ77公共能耗费用及其他直接录入</v>
      </c>
      <c r="E2595" s="13" t="str">
        <f t="shared" si="162"/>
        <v/>
      </c>
      <c r="F2595" s="13" t="str">
        <f>IF(E2595="","",IFERROR(IF(IF(K2595="","",INDEX(收费标合同信息维护!A:Q,MATCH(D2595,收费标合同信息维护!J:J,0),10))=D2595,"有","无"),"无"))</f>
        <v/>
      </c>
      <c r="G2595" s="13" t="str">
        <f t="shared" si="161"/>
        <v/>
      </c>
      <c r="H2595" s="13" t="str">
        <f t="shared" si="163"/>
        <v/>
      </c>
      <c r="I2595" s="13" t="str">
        <f>IF(G2595="","",IFERROR(IF(IF(K2595="","",INDEX(收费标合同信息维护!A:Q,MATCH(G2595,收费标合同信息维护!M:M,0),13))=G2595,"有","无"),"无"))</f>
        <v/>
      </c>
      <c r="J2595" s="3" t="s">
        <v>3530</v>
      </c>
      <c r="K2595" s="3" t="s">
        <v>12028</v>
      </c>
      <c r="L2595" s="3" t="s">
        <v>6702</v>
      </c>
      <c r="M2595" s="3" t="s">
        <v>6703</v>
      </c>
      <c r="N2595" s="3" t="s">
        <v>6477</v>
      </c>
      <c r="O2595" s="3" t="s">
        <v>6478</v>
      </c>
      <c r="P2595" s="3" t="s">
        <v>12033</v>
      </c>
      <c r="Q2595" s="3" t="s">
        <v>12034</v>
      </c>
      <c r="R2595" s="3" t="s">
        <v>6479</v>
      </c>
      <c r="S2595" s="3" t="s">
        <v>6480</v>
      </c>
      <c r="T2595" s="3" t="s">
        <v>6800</v>
      </c>
      <c r="U2595" s="3" t="s">
        <v>154</v>
      </c>
      <c r="V2595" s="3" t="s">
        <v>154</v>
      </c>
      <c r="W2595" s="3" t="s">
        <v>154</v>
      </c>
      <c r="X2595" s="3" t="s">
        <v>154</v>
      </c>
      <c r="Y2595" s="3" t="s">
        <v>154</v>
      </c>
      <c r="Z2595" s="3" t="s">
        <v>154</v>
      </c>
      <c r="AA2595" s="3" t="s">
        <v>154</v>
      </c>
      <c r="AB2595" s="3" t="s">
        <v>154</v>
      </c>
      <c r="AC2595" s="3" t="s">
        <v>154</v>
      </c>
      <c r="AD2595" s="3" t="s">
        <v>6151</v>
      </c>
      <c r="AE2595" s="3" t="s">
        <v>6151</v>
      </c>
      <c r="AF2595" s="3" t="s">
        <v>154</v>
      </c>
      <c r="AG2595" s="3" t="s">
        <v>154</v>
      </c>
      <c r="AH2595" s="3" t="s">
        <v>6478</v>
      </c>
      <c r="AI2595" s="3" t="s">
        <v>6727</v>
      </c>
      <c r="AJ2595" s="3" t="s">
        <v>6489</v>
      </c>
    </row>
    <row r="2596" spans="1:36" ht="15">
      <c r="A2596" s="10">
        <v>2699</v>
      </c>
      <c r="B2596" t="str">
        <f>IF(K2596="总计","",INDEX(主数据!A:AD,MATCH(J2596,主数据!A:A,0),9))</f>
        <v>环渤海大区公司</v>
      </c>
      <c r="C2596" t="str">
        <f>IF(K2596="","",INDEX(主数据!A:AD,MATCH(J2596,主数据!A:A,0),11))</f>
        <v>天津南区</v>
      </c>
      <c r="D2596" t="str">
        <f t="shared" si="160"/>
        <v>TJS26物业服务费标准方式3.90</v>
      </c>
      <c r="E2596" s="13" t="str">
        <f t="shared" si="162"/>
        <v>3.90</v>
      </c>
      <c r="F2596" s="13" t="str">
        <f>IF(E2596="","",IFERROR(IF(IF(K2596="","",INDEX(收费标合同信息维护!A:Q,MATCH(D2596,收费标合同信息维护!J:J,0),10))=D2596,"有","无"),"无"))</f>
        <v>无</v>
      </c>
      <c r="G2596" s="13" t="str">
        <f t="shared" si="161"/>
        <v/>
      </c>
      <c r="H2596" s="13" t="str">
        <f t="shared" si="163"/>
        <v/>
      </c>
      <c r="I2596" s="13" t="str">
        <f>IF(G2596="","",IFERROR(IF(IF(K2596="","",INDEX(收费标合同信息维护!A:Q,MATCH(G2596,收费标合同信息维护!M:M,0),13))=G2596,"有","无"),"无"))</f>
        <v/>
      </c>
      <c r="J2596" s="3" t="s">
        <v>4453</v>
      </c>
      <c r="K2596" s="3" t="s">
        <v>12035</v>
      </c>
      <c r="L2596" s="3" t="s">
        <v>6025</v>
      </c>
      <c r="M2596" s="3" t="s">
        <v>6026</v>
      </c>
      <c r="N2596" s="3" t="s">
        <v>6477</v>
      </c>
      <c r="O2596" s="3" t="s">
        <v>6478</v>
      </c>
      <c r="P2596" s="3" t="s">
        <v>12036</v>
      </c>
      <c r="Q2596" s="3" t="s">
        <v>12037</v>
      </c>
      <c r="R2596" s="3" t="s">
        <v>6484</v>
      </c>
      <c r="S2596" s="3" t="s">
        <v>6491</v>
      </c>
      <c r="T2596" s="3" t="s">
        <v>6493</v>
      </c>
      <c r="U2596" s="3" t="s">
        <v>154</v>
      </c>
      <c r="V2596" s="3" t="s">
        <v>8642</v>
      </c>
      <c r="W2596" s="3" t="s">
        <v>154</v>
      </c>
      <c r="X2596" s="3" t="s">
        <v>154</v>
      </c>
      <c r="Y2596" s="3" t="s">
        <v>154</v>
      </c>
      <c r="Z2596" s="3" t="s">
        <v>154</v>
      </c>
      <c r="AA2596" s="3" t="s">
        <v>154</v>
      </c>
      <c r="AB2596" s="3" t="s">
        <v>154</v>
      </c>
      <c r="AC2596" s="3" t="s">
        <v>154</v>
      </c>
      <c r="AD2596" s="3" t="s">
        <v>6151</v>
      </c>
      <c r="AE2596" s="3" t="s">
        <v>6151</v>
      </c>
      <c r="AF2596" s="3" t="s">
        <v>154</v>
      </c>
      <c r="AG2596" s="3" t="s">
        <v>154</v>
      </c>
      <c r="AH2596" s="3" t="s">
        <v>6478</v>
      </c>
      <c r="AI2596" s="3" t="s">
        <v>6482</v>
      </c>
      <c r="AJ2596" s="3" t="s">
        <v>6139</v>
      </c>
    </row>
    <row r="2597" spans="1:36" ht="15">
      <c r="A2597" s="10">
        <v>2700</v>
      </c>
      <c r="B2597" t="str">
        <f>IF(K2597="总计","",INDEX(主数据!A:AD,MATCH(J2597,主数据!A:A,0),9))</f>
        <v>环渤海大区公司</v>
      </c>
      <c r="C2597" t="str">
        <f>IF(K2597="","",INDEX(主数据!A:AD,MATCH(J2597,主数据!A:A,0),11))</f>
        <v>天津南区</v>
      </c>
      <c r="D2597" t="str">
        <f t="shared" si="160"/>
        <v>TJS26物业服务费标准方式4.10</v>
      </c>
      <c r="E2597" s="13" t="str">
        <f t="shared" si="162"/>
        <v>4.10</v>
      </c>
      <c r="F2597" s="13" t="str">
        <f>IF(E2597="","",IFERROR(IF(IF(K2597="","",INDEX(收费标合同信息维护!A:Q,MATCH(D2597,收费标合同信息维护!J:J,0),10))=D2597,"有","无"),"无"))</f>
        <v>无</v>
      </c>
      <c r="G2597" s="13" t="str">
        <f t="shared" si="161"/>
        <v/>
      </c>
      <c r="H2597" s="13" t="str">
        <f t="shared" si="163"/>
        <v/>
      </c>
      <c r="I2597" s="13" t="str">
        <f>IF(G2597="","",IFERROR(IF(IF(K2597="","",INDEX(收费标合同信息维护!A:Q,MATCH(G2597,收费标合同信息维护!M:M,0),13))=G2597,"有","无"),"无"))</f>
        <v/>
      </c>
      <c r="J2597" s="3" t="s">
        <v>4453</v>
      </c>
      <c r="K2597" s="3" t="s">
        <v>12035</v>
      </c>
      <c r="L2597" s="3" t="s">
        <v>6025</v>
      </c>
      <c r="M2597" s="3" t="s">
        <v>6026</v>
      </c>
      <c r="N2597" s="3" t="s">
        <v>6477</v>
      </c>
      <c r="O2597" s="3" t="s">
        <v>6478</v>
      </c>
      <c r="P2597" s="3" t="s">
        <v>12038</v>
      </c>
      <c r="Q2597" s="3" t="s">
        <v>12039</v>
      </c>
      <c r="R2597" s="3" t="s">
        <v>6484</v>
      </c>
      <c r="S2597" s="3" t="s">
        <v>6491</v>
      </c>
      <c r="T2597" s="3" t="s">
        <v>6493</v>
      </c>
      <c r="U2597" s="3" t="s">
        <v>154</v>
      </c>
      <c r="V2597" s="3" t="s">
        <v>12040</v>
      </c>
      <c r="W2597" s="3" t="s">
        <v>154</v>
      </c>
      <c r="X2597" s="3" t="s">
        <v>154</v>
      </c>
      <c r="Y2597" s="3" t="s">
        <v>154</v>
      </c>
      <c r="Z2597" s="3" t="s">
        <v>154</v>
      </c>
      <c r="AA2597" s="3" t="s">
        <v>154</v>
      </c>
      <c r="AB2597" s="3" t="s">
        <v>154</v>
      </c>
      <c r="AC2597" s="3" t="s">
        <v>154</v>
      </c>
      <c r="AD2597" s="3" t="s">
        <v>6151</v>
      </c>
      <c r="AE2597" s="3" t="s">
        <v>6151</v>
      </c>
      <c r="AF2597" s="3" t="s">
        <v>154</v>
      </c>
      <c r="AG2597" s="3" t="s">
        <v>154</v>
      </c>
      <c r="AH2597" s="3" t="s">
        <v>6478</v>
      </c>
      <c r="AI2597" s="3" t="s">
        <v>6482</v>
      </c>
      <c r="AJ2597" s="3" t="s">
        <v>6432</v>
      </c>
    </row>
    <row r="2598" spans="1:36" ht="15">
      <c r="A2598" s="10">
        <v>2701</v>
      </c>
      <c r="B2598" t="str">
        <f>IF(K2598="总计","",INDEX(主数据!A:AD,MATCH(J2598,主数据!A:A,0),9))</f>
        <v>环渤海大区公司</v>
      </c>
      <c r="C2598" t="str">
        <f>IF(K2598="","",INDEX(主数据!A:AD,MATCH(J2598,主数据!A:A,0),11))</f>
        <v>天津南区</v>
      </c>
      <c r="D2598" t="str">
        <f t="shared" si="160"/>
        <v>TJS26物业服务费标准方式5.70</v>
      </c>
      <c r="E2598" s="13" t="str">
        <f t="shared" si="162"/>
        <v>5.70</v>
      </c>
      <c r="F2598" s="13" t="str">
        <f>IF(E2598="","",IFERROR(IF(IF(K2598="","",INDEX(收费标合同信息维护!A:Q,MATCH(D2598,收费标合同信息维护!J:J,0),10))=D2598,"有","无"),"无"))</f>
        <v>无</v>
      </c>
      <c r="G2598" s="13" t="str">
        <f t="shared" si="161"/>
        <v/>
      </c>
      <c r="H2598" s="13" t="str">
        <f t="shared" si="163"/>
        <v/>
      </c>
      <c r="I2598" s="13" t="str">
        <f>IF(G2598="","",IFERROR(IF(IF(K2598="","",INDEX(收费标合同信息维护!A:Q,MATCH(G2598,收费标合同信息维护!M:M,0),13))=G2598,"有","无"),"无"))</f>
        <v/>
      </c>
      <c r="J2598" s="3" t="s">
        <v>4453</v>
      </c>
      <c r="K2598" s="3" t="s">
        <v>12035</v>
      </c>
      <c r="L2598" s="3" t="s">
        <v>6025</v>
      </c>
      <c r="M2598" s="3" t="s">
        <v>6026</v>
      </c>
      <c r="N2598" s="3" t="s">
        <v>6477</v>
      </c>
      <c r="O2598" s="3" t="s">
        <v>6478</v>
      </c>
      <c r="P2598" s="3" t="s">
        <v>12041</v>
      </c>
      <c r="Q2598" s="3" t="s">
        <v>12042</v>
      </c>
      <c r="R2598" s="3" t="s">
        <v>6484</v>
      </c>
      <c r="S2598" s="3" t="s">
        <v>6491</v>
      </c>
      <c r="T2598" s="3" t="s">
        <v>6704</v>
      </c>
      <c r="U2598" s="3" t="s">
        <v>154</v>
      </c>
      <c r="V2598" s="3" t="s">
        <v>12043</v>
      </c>
      <c r="W2598" s="3" t="s">
        <v>154</v>
      </c>
      <c r="X2598" s="3" t="s">
        <v>154</v>
      </c>
      <c r="Y2598" s="3" t="s">
        <v>154</v>
      </c>
      <c r="Z2598" s="3" t="s">
        <v>154</v>
      </c>
      <c r="AA2598" s="3" t="s">
        <v>154</v>
      </c>
      <c r="AB2598" s="3" t="s">
        <v>154</v>
      </c>
      <c r="AC2598" s="3" t="s">
        <v>154</v>
      </c>
      <c r="AD2598" s="3" t="s">
        <v>6151</v>
      </c>
      <c r="AE2598" s="3" t="s">
        <v>6151</v>
      </c>
      <c r="AF2598" s="3" t="s">
        <v>154</v>
      </c>
      <c r="AG2598" s="3" t="s">
        <v>154</v>
      </c>
      <c r="AH2598" s="3" t="s">
        <v>6478</v>
      </c>
      <c r="AI2598" s="3" t="s">
        <v>6482</v>
      </c>
      <c r="AJ2598" s="3" t="s">
        <v>6053</v>
      </c>
    </row>
    <row r="2599" spans="1:36" ht="15">
      <c r="A2599" s="10">
        <v>2702</v>
      </c>
      <c r="B2599" t="str">
        <f>IF(K2599="总计","",INDEX(主数据!A:AD,MATCH(J2599,主数据!A:A,0),9))</f>
        <v>环渤海大区公司</v>
      </c>
      <c r="C2599" t="str">
        <f>IF(K2599="","",INDEX(主数据!A:AD,MATCH(J2599,主数据!A:A,0),11))</f>
        <v>天津南区</v>
      </c>
      <c r="D2599" t="str">
        <f t="shared" si="160"/>
        <v>TJS26物业服务费直接录入</v>
      </c>
      <c r="E2599" s="13" t="str">
        <f t="shared" si="162"/>
        <v/>
      </c>
      <c r="F2599" s="13" t="str">
        <f>IF(E2599="","",IFERROR(IF(IF(K2599="","",INDEX(收费标合同信息维护!A:Q,MATCH(D2599,收费标合同信息维护!J:J,0),10))=D2599,"有","无"),"无"))</f>
        <v/>
      </c>
      <c r="G2599" s="13" t="str">
        <f t="shared" si="161"/>
        <v/>
      </c>
      <c r="H2599" s="13" t="str">
        <f t="shared" si="163"/>
        <v/>
      </c>
      <c r="I2599" s="13" t="str">
        <f>IF(G2599="","",IFERROR(IF(IF(K2599="","",INDEX(收费标合同信息维护!A:Q,MATCH(G2599,收费标合同信息维护!M:M,0),13))=G2599,"有","无"),"无"))</f>
        <v/>
      </c>
      <c r="J2599" s="3" t="s">
        <v>4453</v>
      </c>
      <c r="K2599" s="3" t="s">
        <v>12035</v>
      </c>
      <c r="L2599" s="3" t="s">
        <v>6025</v>
      </c>
      <c r="M2599" s="3" t="s">
        <v>6026</v>
      </c>
      <c r="N2599" s="3" t="s">
        <v>6477</v>
      </c>
      <c r="O2599" s="3" t="s">
        <v>6478</v>
      </c>
      <c r="P2599" s="3" t="s">
        <v>12044</v>
      </c>
      <c r="Q2599" s="3" t="s">
        <v>6685</v>
      </c>
      <c r="R2599" s="3" t="s">
        <v>6479</v>
      </c>
      <c r="S2599" s="3" t="s">
        <v>6480</v>
      </c>
      <c r="T2599" s="3" t="s">
        <v>6704</v>
      </c>
      <c r="U2599" s="3" t="s">
        <v>154</v>
      </c>
      <c r="V2599" s="3" t="s">
        <v>154</v>
      </c>
      <c r="W2599" s="3" t="s">
        <v>154</v>
      </c>
      <c r="X2599" s="3" t="s">
        <v>154</v>
      </c>
      <c r="Y2599" s="3" t="s">
        <v>154</v>
      </c>
      <c r="Z2599" s="3" t="s">
        <v>154</v>
      </c>
      <c r="AA2599" s="3" t="s">
        <v>154</v>
      </c>
      <c r="AB2599" s="3" t="s">
        <v>154</v>
      </c>
      <c r="AC2599" s="3" t="s">
        <v>154</v>
      </c>
      <c r="AD2599" s="3" t="s">
        <v>6151</v>
      </c>
      <c r="AE2599" s="3" t="s">
        <v>6151</v>
      </c>
      <c r="AF2599" s="3" t="s">
        <v>154</v>
      </c>
      <c r="AG2599" s="3" t="s">
        <v>154</v>
      </c>
      <c r="AH2599" s="3" t="s">
        <v>6478</v>
      </c>
      <c r="AI2599" s="3" t="s">
        <v>6482</v>
      </c>
      <c r="AJ2599" s="3" t="s">
        <v>6090</v>
      </c>
    </row>
    <row r="2600" spans="1:36" ht="30">
      <c r="A2600" s="10">
        <v>2703</v>
      </c>
      <c r="B2600" t="str">
        <f>IF(K2600="总计","",INDEX(主数据!A:AD,MATCH(J2600,主数据!A:A,0),9))</f>
        <v>环渤海大区公司</v>
      </c>
      <c r="C2600" t="str">
        <f>IF(K2600="","",INDEX(主数据!A:AD,MATCH(J2600,主数据!A:A,0),11))</f>
        <v>天津南区</v>
      </c>
      <c r="D2600" t="str">
        <f t="shared" si="160"/>
        <v>TJS26小业主委托停车管理费（固定）定额</v>
      </c>
      <c r="E2600" s="13" t="str">
        <f t="shared" si="162"/>
        <v/>
      </c>
      <c r="F2600" s="13" t="str">
        <f>IF(E2600="","",IFERROR(IF(IF(K2600="","",INDEX(收费标合同信息维护!A:Q,MATCH(D2600,收费标合同信息维护!J:J,0),10))=D2600,"有","无"),"无"))</f>
        <v/>
      </c>
      <c r="G2600" s="13" t="str">
        <f t="shared" si="161"/>
        <v>TJS26小业主委托停车管理费（固定）定额200.00</v>
      </c>
      <c r="H2600" s="13" t="str">
        <f t="shared" si="163"/>
        <v>200.00</v>
      </c>
      <c r="I2600" s="13" t="str">
        <f>IF(G2600="","",IFERROR(IF(IF(K2600="","",INDEX(收费标合同信息维护!A:Q,MATCH(G2600,收费标合同信息维护!M:M,0),13))=G2600,"有","无"),"无"))</f>
        <v>无</v>
      </c>
      <c r="J2600" s="3" t="s">
        <v>4453</v>
      </c>
      <c r="K2600" s="3" t="s">
        <v>12035</v>
      </c>
      <c r="L2600" s="3" t="s">
        <v>7013</v>
      </c>
      <c r="M2600" s="3" t="s">
        <v>7014</v>
      </c>
      <c r="N2600" s="3" t="s">
        <v>6477</v>
      </c>
      <c r="O2600" s="3" t="s">
        <v>6478</v>
      </c>
      <c r="P2600" s="3" t="s">
        <v>12045</v>
      </c>
      <c r="Q2600" s="3" t="s">
        <v>12046</v>
      </c>
      <c r="R2600" s="3" t="s">
        <v>6490</v>
      </c>
      <c r="S2600" s="3" t="s">
        <v>6491</v>
      </c>
      <c r="T2600" s="3" t="s">
        <v>6800</v>
      </c>
      <c r="U2600" s="3" t="s">
        <v>154</v>
      </c>
      <c r="V2600" s="3" t="s">
        <v>154</v>
      </c>
      <c r="W2600" s="3" t="s">
        <v>6698</v>
      </c>
      <c r="X2600" s="3" t="s">
        <v>154</v>
      </c>
      <c r="Y2600" s="3" t="s">
        <v>154</v>
      </c>
      <c r="Z2600" s="3" t="s">
        <v>154</v>
      </c>
      <c r="AA2600" s="3" t="s">
        <v>154</v>
      </c>
      <c r="AB2600" s="3" t="s">
        <v>154</v>
      </c>
      <c r="AC2600" s="3" t="s">
        <v>154</v>
      </c>
      <c r="AD2600" s="3" t="s">
        <v>6151</v>
      </c>
      <c r="AE2600" s="3" t="s">
        <v>6151</v>
      </c>
      <c r="AF2600" s="3" t="s">
        <v>154</v>
      </c>
      <c r="AG2600" s="3" t="s">
        <v>154</v>
      </c>
      <c r="AH2600" s="3" t="s">
        <v>6478</v>
      </c>
      <c r="AI2600" s="3" t="s">
        <v>6482</v>
      </c>
      <c r="AJ2600" s="3" t="s">
        <v>16</v>
      </c>
    </row>
    <row r="2601" spans="1:36" ht="15">
      <c r="A2601" s="10">
        <v>2704</v>
      </c>
      <c r="B2601" t="str">
        <f>IF(K2601="总计","",INDEX(主数据!A:AD,MATCH(J2601,主数据!A:A,0),9))</f>
        <v>环渤海大区公司</v>
      </c>
      <c r="C2601" t="str">
        <f>IF(K2601="","",INDEX(主数据!A:AD,MATCH(J2601,主数据!A:A,0),11))</f>
        <v>天津南区</v>
      </c>
      <c r="D2601" t="str">
        <f t="shared" si="160"/>
        <v>TJS26电费标准方式1.04</v>
      </c>
      <c r="E2601" s="13" t="str">
        <f t="shared" si="162"/>
        <v>1.04</v>
      </c>
      <c r="F2601" s="13" t="str">
        <f>IF(E2601="","",IFERROR(IF(IF(K2601="","",INDEX(收费标合同信息维护!A:Q,MATCH(D2601,收费标合同信息维护!J:J,0),10))=D2601,"有","无"),"无"))</f>
        <v>无</v>
      </c>
      <c r="G2601" s="13" t="str">
        <f t="shared" si="161"/>
        <v/>
      </c>
      <c r="H2601" s="13" t="str">
        <f t="shared" si="163"/>
        <v/>
      </c>
      <c r="I2601" s="13" t="str">
        <f>IF(G2601="","",IFERROR(IF(IF(K2601="","",INDEX(收费标合同信息维护!A:Q,MATCH(G2601,收费标合同信息维护!M:M,0),13))=G2601,"有","无"),"无"))</f>
        <v/>
      </c>
      <c r="J2601" s="3" t="s">
        <v>4453</v>
      </c>
      <c r="K2601" s="3" t="s">
        <v>12035</v>
      </c>
      <c r="L2601" s="3" t="s">
        <v>6601</v>
      </c>
      <c r="M2601" s="3" t="s">
        <v>6602</v>
      </c>
      <c r="N2601" s="3" t="s">
        <v>6603</v>
      </c>
      <c r="O2601" s="3" t="s">
        <v>6478</v>
      </c>
      <c r="P2601" s="3" t="s">
        <v>12047</v>
      </c>
      <c r="Q2601" s="3" t="s">
        <v>12048</v>
      </c>
      <c r="R2601" s="3" t="s">
        <v>6484</v>
      </c>
      <c r="S2601" s="3" t="s">
        <v>6491</v>
      </c>
      <c r="T2601" s="3" t="s">
        <v>7364</v>
      </c>
      <c r="U2601" s="3" t="s">
        <v>154</v>
      </c>
      <c r="V2601" s="3" t="s">
        <v>12049</v>
      </c>
      <c r="W2601" s="3" t="s">
        <v>154</v>
      </c>
      <c r="X2601" s="3" t="s">
        <v>154</v>
      </c>
      <c r="Y2601" s="3" t="s">
        <v>154</v>
      </c>
      <c r="Z2601" s="3" t="s">
        <v>154</v>
      </c>
      <c r="AA2601" s="3" t="s">
        <v>154</v>
      </c>
      <c r="AB2601" s="3" t="s">
        <v>154</v>
      </c>
      <c r="AC2601" s="3" t="s">
        <v>154</v>
      </c>
      <c r="AD2601" s="3" t="s">
        <v>6151</v>
      </c>
      <c r="AE2601" s="3" t="s">
        <v>6151</v>
      </c>
      <c r="AF2601" s="3" t="s">
        <v>154</v>
      </c>
      <c r="AG2601" s="3" t="s">
        <v>154</v>
      </c>
      <c r="AH2601" s="3" t="s">
        <v>6478</v>
      </c>
      <c r="AI2601" s="3" t="s">
        <v>6482</v>
      </c>
      <c r="AJ2601" s="3" t="s">
        <v>6489</v>
      </c>
    </row>
    <row r="2602" spans="1:36" ht="15">
      <c r="A2602" s="10">
        <v>2705</v>
      </c>
      <c r="B2602" t="str">
        <f>IF(K2602="总计","",INDEX(主数据!A:AD,MATCH(J2602,主数据!A:A,0),9))</f>
        <v>环渤海大区公司</v>
      </c>
      <c r="C2602" t="str">
        <f>IF(K2602="","",INDEX(主数据!A:AD,MATCH(J2602,主数据!A:A,0),11))</f>
        <v>天津南区</v>
      </c>
      <c r="D2602" t="str">
        <f t="shared" si="160"/>
        <v>TJS26电费标准方式1.11</v>
      </c>
      <c r="E2602" s="13" t="str">
        <f t="shared" si="162"/>
        <v>1.11</v>
      </c>
      <c r="F2602" s="13" t="str">
        <f>IF(E2602="","",IFERROR(IF(IF(K2602="","",INDEX(收费标合同信息维护!A:Q,MATCH(D2602,收费标合同信息维护!J:J,0),10))=D2602,"有","无"),"无"))</f>
        <v>无</v>
      </c>
      <c r="G2602" s="13" t="str">
        <f t="shared" si="161"/>
        <v/>
      </c>
      <c r="H2602" s="13" t="str">
        <f t="shared" si="163"/>
        <v/>
      </c>
      <c r="I2602" s="13" t="str">
        <f>IF(G2602="","",IFERROR(IF(IF(K2602="","",INDEX(收费标合同信息维护!A:Q,MATCH(G2602,收费标合同信息维护!M:M,0),13))=G2602,"有","无"),"无"))</f>
        <v/>
      </c>
      <c r="J2602" s="3" t="s">
        <v>4453</v>
      </c>
      <c r="K2602" s="3" t="s">
        <v>12035</v>
      </c>
      <c r="L2602" s="3" t="s">
        <v>6601</v>
      </c>
      <c r="M2602" s="3" t="s">
        <v>6602</v>
      </c>
      <c r="N2602" s="3" t="s">
        <v>6603</v>
      </c>
      <c r="O2602" s="3" t="s">
        <v>6478</v>
      </c>
      <c r="P2602" s="3" t="s">
        <v>12050</v>
      </c>
      <c r="Q2602" s="3" t="s">
        <v>12051</v>
      </c>
      <c r="R2602" s="3" t="s">
        <v>6484</v>
      </c>
      <c r="S2602" s="3" t="s">
        <v>6491</v>
      </c>
      <c r="T2602" s="3" t="s">
        <v>6684</v>
      </c>
      <c r="U2602" s="3" t="s">
        <v>154</v>
      </c>
      <c r="V2602" s="3" t="s">
        <v>12052</v>
      </c>
      <c r="W2602" s="3" t="s">
        <v>154</v>
      </c>
      <c r="X2602" s="3" t="s">
        <v>154</v>
      </c>
      <c r="Y2602" s="3" t="s">
        <v>154</v>
      </c>
      <c r="Z2602" s="3" t="s">
        <v>154</v>
      </c>
      <c r="AA2602" s="3" t="s">
        <v>154</v>
      </c>
      <c r="AB2602" s="3" t="s">
        <v>154</v>
      </c>
      <c r="AC2602" s="3" t="s">
        <v>154</v>
      </c>
      <c r="AD2602" s="3" t="s">
        <v>6151</v>
      </c>
      <c r="AE2602" s="3" t="s">
        <v>6151</v>
      </c>
      <c r="AF2602" s="3" t="s">
        <v>154</v>
      </c>
      <c r="AG2602" s="3" t="s">
        <v>154</v>
      </c>
      <c r="AH2602" s="3" t="s">
        <v>6478</v>
      </c>
      <c r="AI2602" s="3" t="s">
        <v>6482</v>
      </c>
      <c r="AJ2602" s="3" t="s">
        <v>6489</v>
      </c>
    </row>
    <row r="2603" spans="1:36" ht="15">
      <c r="A2603" s="10">
        <v>2706</v>
      </c>
      <c r="B2603" t="str">
        <f>IF(K2603="总计","",INDEX(主数据!A:AD,MATCH(J2603,主数据!A:A,0),9))</f>
        <v>环渤海大区公司</v>
      </c>
      <c r="C2603" t="str">
        <f>IF(K2603="","",INDEX(主数据!A:AD,MATCH(J2603,主数据!A:A,0),11))</f>
        <v>天津南区</v>
      </c>
      <c r="D2603" t="str">
        <f t="shared" si="160"/>
        <v>TJS26电费标准方式1.26</v>
      </c>
      <c r="E2603" s="13" t="str">
        <f t="shared" si="162"/>
        <v>1.26</v>
      </c>
      <c r="F2603" s="13" t="str">
        <f>IF(E2603="","",IFERROR(IF(IF(K2603="","",INDEX(收费标合同信息维护!A:Q,MATCH(D2603,收费标合同信息维护!J:J,0),10))=D2603,"有","无"),"无"))</f>
        <v>无</v>
      </c>
      <c r="G2603" s="13" t="str">
        <f t="shared" si="161"/>
        <v/>
      </c>
      <c r="H2603" s="13" t="str">
        <f t="shared" si="163"/>
        <v/>
      </c>
      <c r="I2603" s="13" t="str">
        <f>IF(G2603="","",IFERROR(IF(IF(K2603="","",INDEX(收费标合同信息维护!A:Q,MATCH(G2603,收费标合同信息维护!M:M,0),13))=G2603,"有","无"),"无"))</f>
        <v/>
      </c>
      <c r="J2603" s="3" t="s">
        <v>4453</v>
      </c>
      <c r="K2603" s="3" t="s">
        <v>12035</v>
      </c>
      <c r="L2603" s="3" t="s">
        <v>6601</v>
      </c>
      <c r="M2603" s="3" t="s">
        <v>6602</v>
      </c>
      <c r="N2603" s="3" t="s">
        <v>6603</v>
      </c>
      <c r="O2603" s="3" t="s">
        <v>6478</v>
      </c>
      <c r="P2603" s="3" t="s">
        <v>12053</v>
      </c>
      <c r="Q2603" s="3" t="s">
        <v>12054</v>
      </c>
      <c r="R2603" s="3" t="s">
        <v>6484</v>
      </c>
      <c r="S2603" s="3" t="s">
        <v>6491</v>
      </c>
      <c r="T2603" s="3" t="s">
        <v>6691</v>
      </c>
      <c r="U2603" s="3" t="s">
        <v>154</v>
      </c>
      <c r="V2603" s="3" t="s">
        <v>9026</v>
      </c>
      <c r="W2603" s="3" t="s">
        <v>154</v>
      </c>
      <c r="X2603" s="3" t="s">
        <v>154</v>
      </c>
      <c r="Y2603" s="3" t="s">
        <v>154</v>
      </c>
      <c r="Z2603" s="3" t="s">
        <v>154</v>
      </c>
      <c r="AA2603" s="3" t="s">
        <v>154</v>
      </c>
      <c r="AB2603" s="3" t="s">
        <v>154</v>
      </c>
      <c r="AC2603" s="3" t="s">
        <v>154</v>
      </c>
      <c r="AD2603" s="3" t="s">
        <v>6151</v>
      </c>
      <c r="AE2603" s="3" t="s">
        <v>6151</v>
      </c>
      <c r="AF2603" s="3" t="s">
        <v>154</v>
      </c>
      <c r="AG2603" s="3" t="s">
        <v>154</v>
      </c>
      <c r="AH2603" s="3" t="s">
        <v>6478</v>
      </c>
      <c r="AI2603" s="3" t="s">
        <v>6482</v>
      </c>
      <c r="AJ2603" s="3" t="s">
        <v>6489</v>
      </c>
    </row>
    <row r="2604" spans="1:36" ht="15">
      <c r="A2604" s="10">
        <v>2707</v>
      </c>
      <c r="B2604" t="str">
        <f>IF(K2604="总计","",INDEX(主数据!A:AD,MATCH(J2604,主数据!A:A,0),9))</f>
        <v>环渤海大区公司</v>
      </c>
      <c r="C2604" t="str">
        <f>IF(K2604="","",INDEX(主数据!A:AD,MATCH(J2604,主数据!A:A,0),11))</f>
        <v>天津南区</v>
      </c>
      <c r="D2604" t="str">
        <f t="shared" si="160"/>
        <v>TJS26电费标准方式1.20</v>
      </c>
      <c r="E2604" s="13" t="str">
        <f t="shared" si="162"/>
        <v>1.20</v>
      </c>
      <c r="F2604" s="13" t="str">
        <f>IF(E2604="","",IFERROR(IF(IF(K2604="","",INDEX(收费标合同信息维护!A:Q,MATCH(D2604,收费标合同信息维护!J:J,0),10))=D2604,"有","无"),"无"))</f>
        <v>无</v>
      </c>
      <c r="G2604" s="13" t="str">
        <f t="shared" si="161"/>
        <v/>
      </c>
      <c r="H2604" s="13" t="str">
        <f t="shared" si="163"/>
        <v/>
      </c>
      <c r="I2604" s="13" t="str">
        <f>IF(G2604="","",IFERROR(IF(IF(K2604="","",INDEX(收费标合同信息维护!A:Q,MATCH(G2604,收费标合同信息维护!M:M,0),13))=G2604,"有","无"),"无"))</f>
        <v/>
      </c>
      <c r="J2604" s="3" t="s">
        <v>4453</v>
      </c>
      <c r="K2604" s="3" t="s">
        <v>12035</v>
      </c>
      <c r="L2604" s="3" t="s">
        <v>6601</v>
      </c>
      <c r="M2604" s="3" t="s">
        <v>6602</v>
      </c>
      <c r="N2604" s="3" t="s">
        <v>6603</v>
      </c>
      <c r="O2604" s="3" t="s">
        <v>6478</v>
      </c>
      <c r="P2604" s="3" t="s">
        <v>12055</v>
      </c>
      <c r="Q2604" s="3" t="s">
        <v>12056</v>
      </c>
      <c r="R2604" s="3" t="s">
        <v>6484</v>
      </c>
      <c r="S2604" s="3" t="s">
        <v>6491</v>
      </c>
      <c r="T2604" s="3" t="s">
        <v>6492</v>
      </c>
      <c r="U2604" s="3" t="s">
        <v>154</v>
      </c>
      <c r="V2604" s="3" t="s">
        <v>6614</v>
      </c>
      <c r="W2604" s="3" t="s">
        <v>154</v>
      </c>
      <c r="X2604" s="3" t="s">
        <v>154</v>
      </c>
      <c r="Y2604" s="3" t="s">
        <v>154</v>
      </c>
      <c r="Z2604" s="3" t="s">
        <v>154</v>
      </c>
      <c r="AA2604" s="3" t="s">
        <v>154</v>
      </c>
      <c r="AB2604" s="3" t="s">
        <v>154</v>
      </c>
      <c r="AC2604" s="3" t="s">
        <v>154</v>
      </c>
      <c r="AD2604" s="3" t="s">
        <v>6151</v>
      </c>
      <c r="AE2604" s="3" t="s">
        <v>6151</v>
      </c>
      <c r="AF2604" s="3" t="s">
        <v>154</v>
      </c>
      <c r="AG2604" s="3" t="s">
        <v>154</v>
      </c>
      <c r="AH2604" s="3" t="s">
        <v>6478</v>
      </c>
      <c r="AI2604" s="3" t="s">
        <v>6482</v>
      </c>
      <c r="AJ2604" s="3" t="s">
        <v>6489</v>
      </c>
    </row>
    <row r="2605" spans="1:36" ht="15">
      <c r="A2605" s="10">
        <v>2708</v>
      </c>
      <c r="B2605" t="str">
        <f>IF(K2605="总计","",INDEX(主数据!A:AD,MATCH(J2605,主数据!A:A,0),9))</f>
        <v>华东大区公司</v>
      </c>
      <c r="C2605" t="str">
        <f>IF(K2605="","",INDEX(主数据!A:AD,MATCH(J2605,主数据!A:A,0),11))</f>
        <v>无锡城区</v>
      </c>
      <c r="D2605" t="str">
        <f t="shared" si="160"/>
        <v>WX33物业服务费标准方式1.87</v>
      </c>
      <c r="E2605" s="13" t="str">
        <f t="shared" si="162"/>
        <v>1.87</v>
      </c>
      <c r="F2605" s="13" t="str">
        <f>IF(E2605="","",IFERROR(IF(IF(K2605="","",INDEX(收费标合同信息维护!A:Q,MATCH(D2605,收费标合同信息维护!J:J,0),10))=D2605,"有","无"),"无"))</f>
        <v>无</v>
      </c>
      <c r="G2605" s="13" t="str">
        <f t="shared" si="161"/>
        <v/>
      </c>
      <c r="H2605" s="13" t="str">
        <f t="shared" si="163"/>
        <v/>
      </c>
      <c r="I2605" s="13" t="str">
        <f>IF(G2605="","",IFERROR(IF(IF(K2605="","",INDEX(收费标合同信息维护!A:Q,MATCH(G2605,收费标合同信息维护!M:M,0),13))=G2605,"有","无"),"无"))</f>
        <v/>
      </c>
      <c r="J2605" s="3" t="s">
        <v>3497</v>
      </c>
      <c r="K2605" s="3" t="s">
        <v>12057</v>
      </c>
      <c r="L2605" s="3" t="s">
        <v>6025</v>
      </c>
      <c r="M2605" s="3" t="s">
        <v>6026</v>
      </c>
      <c r="N2605" s="3" t="s">
        <v>6477</v>
      </c>
      <c r="O2605" s="3" t="s">
        <v>6478</v>
      </c>
      <c r="P2605" s="3" t="s">
        <v>3497</v>
      </c>
      <c r="Q2605" s="3" t="s">
        <v>6685</v>
      </c>
      <c r="R2605" s="3" t="s">
        <v>6484</v>
      </c>
      <c r="S2605" s="3" t="s">
        <v>6491</v>
      </c>
      <c r="T2605" s="3" t="s">
        <v>7411</v>
      </c>
      <c r="U2605" s="3" t="s">
        <v>154</v>
      </c>
      <c r="V2605" s="3" t="s">
        <v>9086</v>
      </c>
      <c r="W2605" s="3" t="s">
        <v>154</v>
      </c>
      <c r="X2605" s="3" t="s">
        <v>154</v>
      </c>
      <c r="Y2605" s="3" t="s">
        <v>154</v>
      </c>
      <c r="Z2605" s="3" t="s">
        <v>154</v>
      </c>
      <c r="AA2605" s="3" t="s">
        <v>154</v>
      </c>
      <c r="AB2605" s="3" t="s">
        <v>154</v>
      </c>
      <c r="AC2605" s="3" t="s">
        <v>154</v>
      </c>
      <c r="AD2605" s="3" t="s">
        <v>6151</v>
      </c>
      <c r="AE2605" s="3" t="s">
        <v>6151</v>
      </c>
      <c r="AF2605" s="3" t="s">
        <v>154</v>
      </c>
      <c r="AG2605" s="3" t="s">
        <v>154</v>
      </c>
      <c r="AH2605" s="3" t="s">
        <v>6478</v>
      </c>
      <c r="AI2605" s="3" t="s">
        <v>6482</v>
      </c>
      <c r="AJ2605" s="3" t="s">
        <v>12058</v>
      </c>
    </row>
    <row r="2606" spans="1:36" ht="15">
      <c r="A2606" s="10">
        <v>2709</v>
      </c>
      <c r="B2606" t="str">
        <f>IF(K2606="总计","",INDEX(主数据!A:AD,MATCH(J2606,主数据!A:A,0),9))</f>
        <v>华东大区公司</v>
      </c>
      <c r="C2606" t="str">
        <f>IF(K2606="","",INDEX(主数据!A:AD,MATCH(J2606,主数据!A:A,0),11))</f>
        <v>无锡城区</v>
      </c>
      <c r="D2606" t="str">
        <f t="shared" si="160"/>
        <v>WX33物业服务费标准方式4.00</v>
      </c>
      <c r="E2606" s="13" t="str">
        <f t="shared" si="162"/>
        <v>4.00</v>
      </c>
      <c r="F2606" s="13" t="str">
        <f>IF(E2606="","",IFERROR(IF(IF(K2606="","",INDEX(收费标合同信息维护!A:Q,MATCH(D2606,收费标合同信息维护!J:J,0),10))=D2606,"有","无"),"无"))</f>
        <v>无</v>
      </c>
      <c r="G2606" s="13" t="str">
        <f t="shared" si="161"/>
        <v/>
      </c>
      <c r="H2606" s="13" t="str">
        <f t="shared" si="163"/>
        <v/>
      </c>
      <c r="I2606" s="13" t="str">
        <f>IF(G2606="","",IFERROR(IF(IF(K2606="","",INDEX(收费标合同信息维护!A:Q,MATCH(G2606,收费标合同信息维护!M:M,0),13))=G2606,"有","无"),"无"))</f>
        <v/>
      </c>
      <c r="J2606" s="3" t="s">
        <v>3497</v>
      </c>
      <c r="K2606" s="3" t="s">
        <v>12057</v>
      </c>
      <c r="L2606" s="3" t="s">
        <v>6025</v>
      </c>
      <c r="M2606" s="3" t="s">
        <v>6026</v>
      </c>
      <c r="N2606" s="3" t="s">
        <v>6477</v>
      </c>
      <c r="O2606" s="3" t="s">
        <v>6478</v>
      </c>
      <c r="P2606" s="3" t="s">
        <v>12059</v>
      </c>
      <c r="Q2606" s="3" t="s">
        <v>12060</v>
      </c>
      <c r="R2606" s="3" t="s">
        <v>6484</v>
      </c>
      <c r="S2606" s="3" t="s">
        <v>6491</v>
      </c>
      <c r="T2606" s="3" t="s">
        <v>7250</v>
      </c>
      <c r="U2606" s="3" t="s">
        <v>154</v>
      </c>
      <c r="V2606" s="3" t="s">
        <v>6755</v>
      </c>
      <c r="W2606" s="3" t="s">
        <v>154</v>
      </c>
      <c r="X2606" s="3" t="s">
        <v>154</v>
      </c>
      <c r="Y2606" s="3" t="s">
        <v>154</v>
      </c>
      <c r="Z2606" s="3" t="s">
        <v>154</v>
      </c>
      <c r="AA2606" s="3" t="s">
        <v>154</v>
      </c>
      <c r="AB2606" s="3" t="s">
        <v>154</v>
      </c>
      <c r="AC2606" s="3" t="s">
        <v>154</v>
      </c>
      <c r="AD2606" s="3" t="s">
        <v>6151</v>
      </c>
      <c r="AE2606" s="3" t="s">
        <v>6151</v>
      </c>
      <c r="AF2606" s="3" t="s">
        <v>154</v>
      </c>
      <c r="AG2606" s="3" t="s">
        <v>154</v>
      </c>
      <c r="AH2606" s="3" t="s">
        <v>6478</v>
      </c>
      <c r="AI2606" s="3" t="s">
        <v>6482</v>
      </c>
      <c r="AJ2606" s="3" t="s">
        <v>6035</v>
      </c>
    </row>
    <row r="2607" spans="1:36" ht="15">
      <c r="A2607" s="10">
        <v>2710</v>
      </c>
      <c r="B2607" t="str">
        <f>IF(K2607="总计","",INDEX(主数据!A:AD,MATCH(J2607,主数据!A:A,0),9))</f>
        <v>华东大区公司</v>
      </c>
      <c r="C2607" t="str">
        <f>IF(K2607="","",INDEX(主数据!A:AD,MATCH(J2607,主数据!A:A,0),11))</f>
        <v>无锡城区</v>
      </c>
      <c r="D2607" t="str">
        <f t="shared" si="160"/>
        <v>WX33物业服务费标准方式4.00</v>
      </c>
      <c r="E2607" s="13" t="str">
        <f t="shared" si="162"/>
        <v>4.00</v>
      </c>
      <c r="F2607" s="13" t="str">
        <f>IF(E2607="","",IFERROR(IF(IF(K2607="","",INDEX(收费标合同信息维护!A:Q,MATCH(D2607,收费标合同信息维护!J:J,0),10))=D2607,"有","无"),"无"))</f>
        <v>无</v>
      </c>
      <c r="G2607" s="13" t="str">
        <f t="shared" si="161"/>
        <v/>
      </c>
      <c r="H2607" s="13" t="str">
        <f t="shared" si="163"/>
        <v/>
      </c>
      <c r="I2607" s="13" t="str">
        <f>IF(G2607="","",IFERROR(IF(IF(K2607="","",INDEX(收费标合同信息维护!A:Q,MATCH(G2607,收费标合同信息维护!M:M,0),13))=G2607,"有","无"),"无"))</f>
        <v/>
      </c>
      <c r="J2607" s="3" t="s">
        <v>3497</v>
      </c>
      <c r="K2607" s="3" t="s">
        <v>12057</v>
      </c>
      <c r="L2607" s="3" t="s">
        <v>6025</v>
      </c>
      <c r="M2607" s="3" t="s">
        <v>6026</v>
      </c>
      <c r="N2607" s="3" t="s">
        <v>6477</v>
      </c>
      <c r="O2607" s="3" t="s">
        <v>6478</v>
      </c>
      <c r="P2607" s="3" t="s">
        <v>12061</v>
      </c>
      <c r="Q2607" s="3" t="s">
        <v>12062</v>
      </c>
      <c r="R2607" s="3" t="s">
        <v>6484</v>
      </c>
      <c r="S2607" s="3" t="s">
        <v>6491</v>
      </c>
      <c r="T2607" s="3" t="s">
        <v>7025</v>
      </c>
      <c r="U2607" s="3" t="s">
        <v>154</v>
      </c>
      <c r="V2607" s="3" t="s">
        <v>6755</v>
      </c>
      <c r="W2607" s="3" t="s">
        <v>154</v>
      </c>
      <c r="X2607" s="3" t="s">
        <v>154</v>
      </c>
      <c r="Y2607" s="3" t="s">
        <v>154</v>
      </c>
      <c r="Z2607" s="3" t="s">
        <v>154</v>
      </c>
      <c r="AA2607" s="3" t="s">
        <v>154</v>
      </c>
      <c r="AB2607" s="3" t="s">
        <v>154</v>
      </c>
      <c r="AC2607" s="3" t="s">
        <v>154</v>
      </c>
      <c r="AD2607" s="3" t="s">
        <v>6151</v>
      </c>
      <c r="AE2607" s="3" t="s">
        <v>6151</v>
      </c>
      <c r="AF2607" s="3" t="s">
        <v>154</v>
      </c>
      <c r="AG2607" s="3" t="s">
        <v>154</v>
      </c>
      <c r="AH2607" s="3" t="s">
        <v>6478</v>
      </c>
      <c r="AI2607" s="3" t="s">
        <v>6482</v>
      </c>
      <c r="AJ2607" s="3" t="s">
        <v>6033</v>
      </c>
    </row>
    <row r="2608" spans="1:36" ht="15">
      <c r="A2608" s="10">
        <v>2711</v>
      </c>
      <c r="B2608" t="str">
        <f>IF(K2608="总计","",INDEX(主数据!A:AD,MATCH(J2608,主数据!A:A,0),9))</f>
        <v>华东大区公司</v>
      </c>
      <c r="C2608" t="str">
        <f>IF(K2608="","",INDEX(主数据!A:AD,MATCH(J2608,主数据!A:A,0),11))</f>
        <v>无锡城区</v>
      </c>
      <c r="D2608" t="str">
        <f t="shared" si="160"/>
        <v>WX33物业服务费标准方式4.00</v>
      </c>
      <c r="E2608" s="13" t="str">
        <f t="shared" si="162"/>
        <v>4.00</v>
      </c>
      <c r="F2608" s="13" t="str">
        <f>IF(E2608="","",IFERROR(IF(IF(K2608="","",INDEX(收费标合同信息维护!A:Q,MATCH(D2608,收费标合同信息维护!J:J,0),10))=D2608,"有","无"),"无"))</f>
        <v>无</v>
      </c>
      <c r="G2608" s="13" t="str">
        <f t="shared" si="161"/>
        <v/>
      </c>
      <c r="H2608" s="13" t="str">
        <f t="shared" si="163"/>
        <v/>
      </c>
      <c r="I2608" s="13" t="str">
        <f>IF(G2608="","",IFERROR(IF(IF(K2608="","",INDEX(收费标合同信息维护!A:Q,MATCH(G2608,收费标合同信息维护!M:M,0),13))=G2608,"有","无"),"无"))</f>
        <v/>
      </c>
      <c r="J2608" s="3" t="s">
        <v>3497</v>
      </c>
      <c r="K2608" s="3" t="s">
        <v>12057</v>
      </c>
      <c r="L2608" s="3" t="s">
        <v>6025</v>
      </c>
      <c r="M2608" s="3" t="s">
        <v>6026</v>
      </c>
      <c r="N2608" s="3" t="s">
        <v>6477</v>
      </c>
      <c r="O2608" s="3" t="s">
        <v>6478</v>
      </c>
      <c r="P2608" s="3" t="s">
        <v>12063</v>
      </c>
      <c r="Q2608" s="3" t="s">
        <v>12064</v>
      </c>
      <c r="R2608" s="3" t="s">
        <v>6484</v>
      </c>
      <c r="S2608" s="3" t="s">
        <v>6491</v>
      </c>
      <c r="T2608" s="3" t="s">
        <v>7025</v>
      </c>
      <c r="U2608" s="3" t="s">
        <v>154</v>
      </c>
      <c r="V2608" s="3" t="s">
        <v>6755</v>
      </c>
      <c r="W2608" s="3" t="s">
        <v>154</v>
      </c>
      <c r="X2608" s="3" t="s">
        <v>154</v>
      </c>
      <c r="Y2608" s="3" t="s">
        <v>154</v>
      </c>
      <c r="Z2608" s="3" t="s">
        <v>154</v>
      </c>
      <c r="AA2608" s="3" t="s">
        <v>154</v>
      </c>
      <c r="AB2608" s="3" t="s">
        <v>154</v>
      </c>
      <c r="AC2608" s="3" t="s">
        <v>154</v>
      </c>
      <c r="AD2608" s="3" t="s">
        <v>6151</v>
      </c>
      <c r="AE2608" s="3" t="s">
        <v>6151</v>
      </c>
      <c r="AF2608" s="3" t="s">
        <v>154</v>
      </c>
      <c r="AG2608" s="3" t="s">
        <v>154</v>
      </c>
      <c r="AH2608" s="3" t="s">
        <v>6478</v>
      </c>
      <c r="AI2608" s="3" t="s">
        <v>6482</v>
      </c>
      <c r="AJ2608" s="3" t="s">
        <v>6033</v>
      </c>
    </row>
    <row r="2609" spans="1:36" ht="15">
      <c r="A2609" s="10">
        <v>2712</v>
      </c>
      <c r="B2609" t="str">
        <f>IF(K2609="总计","",INDEX(主数据!A:AD,MATCH(J2609,主数据!A:A,0),9))</f>
        <v>华东大区公司</v>
      </c>
      <c r="C2609" t="str">
        <f>IF(K2609="","",INDEX(主数据!A:AD,MATCH(J2609,主数据!A:A,0),11))</f>
        <v>无锡城区</v>
      </c>
      <c r="D2609" t="str">
        <f t="shared" si="160"/>
        <v>WX33物业服务费标准方式4.00</v>
      </c>
      <c r="E2609" s="13" t="str">
        <f t="shared" si="162"/>
        <v>4.00</v>
      </c>
      <c r="F2609" s="13" t="str">
        <f>IF(E2609="","",IFERROR(IF(IF(K2609="","",INDEX(收费标合同信息维护!A:Q,MATCH(D2609,收费标合同信息维护!J:J,0),10))=D2609,"有","无"),"无"))</f>
        <v>无</v>
      </c>
      <c r="G2609" s="13" t="str">
        <f t="shared" si="161"/>
        <v/>
      </c>
      <c r="H2609" s="13" t="str">
        <f t="shared" si="163"/>
        <v/>
      </c>
      <c r="I2609" s="13" t="str">
        <f>IF(G2609="","",IFERROR(IF(IF(K2609="","",INDEX(收费标合同信息维护!A:Q,MATCH(G2609,收费标合同信息维护!M:M,0),13))=G2609,"有","无"),"无"))</f>
        <v/>
      </c>
      <c r="J2609" s="3" t="s">
        <v>3497</v>
      </c>
      <c r="K2609" s="3" t="s">
        <v>12057</v>
      </c>
      <c r="L2609" s="3" t="s">
        <v>6025</v>
      </c>
      <c r="M2609" s="3" t="s">
        <v>6026</v>
      </c>
      <c r="N2609" s="3" t="s">
        <v>6477</v>
      </c>
      <c r="O2609" s="3" t="s">
        <v>6478</v>
      </c>
      <c r="P2609" s="3" t="s">
        <v>12065</v>
      </c>
      <c r="Q2609" s="3" t="s">
        <v>12066</v>
      </c>
      <c r="R2609" s="3" t="s">
        <v>6484</v>
      </c>
      <c r="S2609" s="3" t="s">
        <v>6491</v>
      </c>
      <c r="T2609" s="3" t="s">
        <v>12067</v>
      </c>
      <c r="U2609" s="3" t="s">
        <v>154</v>
      </c>
      <c r="V2609" s="3" t="s">
        <v>6755</v>
      </c>
      <c r="W2609" s="3" t="s">
        <v>154</v>
      </c>
      <c r="X2609" s="3" t="s">
        <v>154</v>
      </c>
      <c r="Y2609" s="3" t="s">
        <v>154</v>
      </c>
      <c r="Z2609" s="3" t="s">
        <v>154</v>
      </c>
      <c r="AA2609" s="3" t="s">
        <v>154</v>
      </c>
      <c r="AB2609" s="3" t="s">
        <v>154</v>
      </c>
      <c r="AC2609" s="3" t="s">
        <v>154</v>
      </c>
      <c r="AD2609" s="3" t="s">
        <v>6151</v>
      </c>
      <c r="AE2609" s="3" t="s">
        <v>6151</v>
      </c>
      <c r="AF2609" s="3" t="s">
        <v>154</v>
      </c>
      <c r="AG2609" s="3" t="s">
        <v>154</v>
      </c>
      <c r="AH2609" s="3" t="s">
        <v>6478</v>
      </c>
      <c r="AI2609" s="3" t="s">
        <v>6482</v>
      </c>
      <c r="AJ2609" s="3" t="s">
        <v>6033</v>
      </c>
    </row>
    <row r="2610" spans="1:36" ht="15">
      <c r="A2610" s="10">
        <v>2713</v>
      </c>
      <c r="B2610" t="str">
        <f>IF(K2610="总计","",INDEX(主数据!A:AD,MATCH(J2610,主数据!A:A,0),9))</f>
        <v>华东大区公司</v>
      </c>
      <c r="C2610" t="str">
        <f>IF(K2610="","",INDEX(主数据!A:AD,MATCH(J2610,主数据!A:A,0),11))</f>
        <v>无锡城区</v>
      </c>
      <c r="D2610" t="str">
        <f t="shared" si="160"/>
        <v>WX33物业服务费标准方式4.00</v>
      </c>
      <c r="E2610" s="13" t="str">
        <f t="shared" si="162"/>
        <v>4.00</v>
      </c>
      <c r="F2610" s="13" t="str">
        <f>IF(E2610="","",IFERROR(IF(IF(K2610="","",INDEX(收费标合同信息维护!A:Q,MATCH(D2610,收费标合同信息维护!J:J,0),10))=D2610,"有","无"),"无"))</f>
        <v>无</v>
      </c>
      <c r="G2610" s="13" t="str">
        <f t="shared" si="161"/>
        <v/>
      </c>
      <c r="H2610" s="13" t="str">
        <f t="shared" si="163"/>
        <v/>
      </c>
      <c r="I2610" s="13" t="str">
        <f>IF(G2610="","",IFERROR(IF(IF(K2610="","",INDEX(收费标合同信息维护!A:Q,MATCH(G2610,收费标合同信息维护!M:M,0),13))=G2610,"有","无"),"无"))</f>
        <v/>
      </c>
      <c r="J2610" s="3" t="s">
        <v>3497</v>
      </c>
      <c r="K2610" s="3" t="s">
        <v>12057</v>
      </c>
      <c r="L2610" s="3" t="s">
        <v>6025</v>
      </c>
      <c r="M2610" s="3" t="s">
        <v>6026</v>
      </c>
      <c r="N2610" s="3" t="s">
        <v>6477</v>
      </c>
      <c r="O2610" s="3" t="s">
        <v>6478</v>
      </c>
      <c r="P2610" s="3" t="s">
        <v>12068</v>
      </c>
      <c r="Q2610" s="3" t="s">
        <v>12069</v>
      </c>
      <c r="R2610" s="3" t="s">
        <v>6484</v>
      </c>
      <c r="S2610" s="3" t="s">
        <v>6491</v>
      </c>
      <c r="T2610" s="3" t="s">
        <v>12070</v>
      </c>
      <c r="U2610" s="3" t="s">
        <v>154</v>
      </c>
      <c r="V2610" s="3" t="s">
        <v>6755</v>
      </c>
      <c r="W2610" s="3" t="s">
        <v>154</v>
      </c>
      <c r="X2610" s="3" t="s">
        <v>154</v>
      </c>
      <c r="Y2610" s="3" t="s">
        <v>154</v>
      </c>
      <c r="Z2610" s="3" t="s">
        <v>154</v>
      </c>
      <c r="AA2610" s="3" t="s">
        <v>154</v>
      </c>
      <c r="AB2610" s="3" t="s">
        <v>154</v>
      </c>
      <c r="AC2610" s="3" t="s">
        <v>154</v>
      </c>
      <c r="AD2610" s="3" t="s">
        <v>6151</v>
      </c>
      <c r="AE2610" s="3" t="s">
        <v>6151</v>
      </c>
      <c r="AF2610" s="3" t="s">
        <v>154</v>
      </c>
      <c r="AG2610" s="3" t="s">
        <v>154</v>
      </c>
      <c r="AH2610" s="3" t="s">
        <v>6478</v>
      </c>
      <c r="AI2610" s="3" t="s">
        <v>6482</v>
      </c>
      <c r="AJ2610" s="3" t="s">
        <v>6033</v>
      </c>
    </row>
    <row r="2611" spans="1:36" ht="15">
      <c r="A2611" s="10">
        <v>2714</v>
      </c>
      <c r="B2611" t="str">
        <f>IF(K2611="总计","",INDEX(主数据!A:AD,MATCH(J2611,主数据!A:A,0),9))</f>
        <v>华东大区公司</v>
      </c>
      <c r="C2611" t="str">
        <f>IF(K2611="","",INDEX(主数据!A:AD,MATCH(J2611,主数据!A:A,0),11))</f>
        <v>无锡城区</v>
      </c>
      <c r="D2611" t="str">
        <f t="shared" si="160"/>
        <v>WX33物业服务费标准方式4.00</v>
      </c>
      <c r="E2611" s="13" t="str">
        <f t="shared" si="162"/>
        <v>4.00</v>
      </c>
      <c r="F2611" s="13" t="str">
        <f>IF(E2611="","",IFERROR(IF(IF(K2611="","",INDEX(收费标合同信息维护!A:Q,MATCH(D2611,收费标合同信息维护!J:J,0),10))=D2611,"有","无"),"无"))</f>
        <v>无</v>
      </c>
      <c r="G2611" s="13" t="str">
        <f t="shared" si="161"/>
        <v/>
      </c>
      <c r="H2611" s="13" t="str">
        <f t="shared" si="163"/>
        <v/>
      </c>
      <c r="I2611" s="13" t="str">
        <f>IF(G2611="","",IFERROR(IF(IF(K2611="","",INDEX(收费标合同信息维护!A:Q,MATCH(G2611,收费标合同信息维护!M:M,0),13))=G2611,"有","无"),"无"))</f>
        <v/>
      </c>
      <c r="J2611" s="3" t="s">
        <v>3497</v>
      </c>
      <c r="K2611" s="3" t="s">
        <v>12057</v>
      </c>
      <c r="L2611" s="3" t="s">
        <v>6025</v>
      </c>
      <c r="M2611" s="3" t="s">
        <v>6026</v>
      </c>
      <c r="N2611" s="3" t="s">
        <v>6477</v>
      </c>
      <c r="O2611" s="3" t="s">
        <v>6478</v>
      </c>
      <c r="P2611" s="3" t="s">
        <v>12071</v>
      </c>
      <c r="Q2611" s="3" t="s">
        <v>12072</v>
      </c>
      <c r="R2611" s="3" t="s">
        <v>6484</v>
      </c>
      <c r="S2611" s="3" t="s">
        <v>6491</v>
      </c>
      <c r="T2611" s="3" t="s">
        <v>7025</v>
      </c>
      <c r="U2611" s="3" t="s">
        <v>154</v>
      </c>
      <c r="V2611" s="3" t="s">
        <v>6755</v>
      </c>
      <c r="W2611" s="3" t="s">
        <v>154</v>
      </c>
      <c r="X2611" s="3" t="s">
        <v>154</v>
      </c>
      <c r="Y2611" s="3" t="s">
        <v>154</v>
      </c>
      <c r="Z2611" s="3" t="s">
        <v>154</v>
      </c>
      <c r="AA2611" s="3" t="s">
        <v>154</v>
      </c>
      <c r="AB2611" s="3" t="s">
        <v>154</v>
      </c>
      <c r="AC2611" s="3" t="s">
        <v>154</v>
      </c>
      <c r="AD2611" s="3" t="s">
        <v>6151</v>
      </c>
      <c r="AE2611" s="3" t="s">
        <v>6151</v>
      </c>
      <c r="AF2611" s="3" t="s">
        <v>154</v>
      </c>
      <c r="AG2611" s="3" t="s">
        <v>154</v>
      </c>
      <c r="AH2611" s="3" t="s">
        <v>6478</v>
      </c>
      <c r="AI2611" s="3" t="s">
        <v>6482</v>
      </c>
      <c r="AJ2611" s="3" t="s">
        <v>6033</v>
      </c>
    </row>
    <row r="2612" spans="1:36" ht="15">
      <c r="A2612" s="10">
        <v>2715</v>
      </c>
      <c r="B2612" t="str">
        <f>IF(K2612="总计","",INDEX(主数据!A:AD,MATCH(J2612,主数据!A:A,0),9))</f>
        <v>华东大区公司</v>
      </c>
      <c r="C2612" t="str">
        <f>IF(K2612="","",INDEX(主数据!A:AD,MATCH(J2612,主数据!A:A,0),11))</f>
        <v>无锡城区</v>
      </c>
      <c r="D2612" t="str">
        <f t="shared" si="160"/>
        <v>WX33物业服务费标准方式4.00</v>
      </c>
      <c r="E2612" s="13" t="str">
        <f t="shared" si="162"/>
        <v>4.00</v>
      </c>
      <c r="F2612" s="13" t="str">
        <f>IF(E2612="","",IFERROR(IF(IF(K2612="","",INDEX(收费标合同信息维护!A:Q,MATCH(D2612,收费标合同信息维护!J:J,0),10))=D2612,"有","无"),"无"))</f>
        <v>无</v>
      </c>
      <c r="G2612" s="13" t="str">
        <f t="shared" si="161"/>
        <v/>
      </c>
      <c r="H2612" s="13" t="str">
        <f t="shared" si="163"/>
        <v/>
      </c>
      <c r="I2612" s="13" t="str">
        <f>IF(G2612="","",IFERROR(IF(IF(K2612="","",INDEX(收费标合同信息维护!A:Q,MATCH(G2612,收费标合同信息维护!M:M,0),13))=G2612,"有","无"),"无"))</f>
        <v/>
      </c>
      <c r="J2612" s="3" t="s">
        <v>3497</v>
      </c>
      <c r="K2612" s="3" t="s">
        <v>12057</v>
      </c>
      <c r="L2612" s="3" t="s">
        <v>6025</v>
      </c>
      <c r="M2612" s="3" t="s">
        <v>6026</v>
      </c>
      <c r="N2612" s="3" t="s">
        <v>6477</v>
      </c>
      <c r="O2612" s="3" t="s">
        <v>6478</v>
      </c>
      <c r="P2612" s="3" t="s">
        <v>12073</v>
      </c>
      <c r="Q2612" s="3" t="s">
        <v>12074</v>
      </c>
      <c r="R2612" s="3" t="s">
        <v>6484</v>
      </c>
      <c r="S2612" s="3" t="s">
        <v>6491</v>
      </c>
      <c r="T2612" s="3" t="s">
        <v>7250</v>
      </c>
      <c r="U2612" s="3" t="s">
        <v>154</v>
      </c>
      <c r="V2612" s="3" t="s">
        <v>6755</v>
      </c>
      <c r="W2612" s="3" t="s">
        <v>154</v>
      </c>
      <c r="X2612" s="3" t="s">
        <v>154</v>
      </c>
      <c r="Y2612" s="3" t="s">
        <v>154</v>
      </c>
      <c r="Z2612" s="3" t="s">
        <v>154</v>
      </c>
      <c r="AA2612" s="3" t="s">
        <v>154</v>
      </c>
      <c r="AB2612" s="3" t="s">
        <v>154</v>
      </c>
      <c r="AC2612" s="3" t="s">
        <v>154</v>
      </c>
      <c r="AD2612" s="3" t="s">
        <v>6151</v>
      </c>
      <c r="AE2612" s="3" t="s">
        <v>6151</v>
      </c>
      <c r="AF2612" s="3" t="s">
        <v>154</v>
      </c>
      <c r="AG2612" s="3" t="s">
        <v>154</v>
      </c>
      <c r="AH2612" s="3" t="s">
        <v>6478</v>
      </c>
      <c r="AI2612" s="3" t="s">
        <v>6482</v>
      </c>
      <c r="AJ2612" s="3" t="s">
        <v>6033</v>
      </c>
    </row>
    <row r="2613" spans="1:36" ht="15">
      <c r="A2613" s="10">
        <v>2716</v>
      </c>
      <c r="B2613" t="str">
        <f>IF(K2613="总计","",INDEX(主数据!A:AD,MATCH(J2613,主数据!A:A,0),9))</f>
        <v>华东大区公司</v>
      </c>
      <c r="C2613" t="str">
        <f>IF(K2613="","",INDEX(主数据!A:AD,MATCH(J2613,主数据!A:A,0),11))</f>
        <v>无锡城区</v>
      </c>
      <c r="D2613" t="str">
        <f t="shared" si="160"/>
        <v>WX33物业服务费直接录入</v>
      </c>
      <c r="E2613" s="13" t="str">
        <f t="shared" si="162"/>
        <v/>
      </c>
      <c r="F2613" s="13" t="str">
        <f>IF(E2613="","",IFERROR(IF(IF(K2613="","",INDEX(收费标合同信息维护!A:Q,MATCH(D2613,收费标合同信息维护!J:J,0),10))=D2613,"有","无"),"无"))</f>
        <v/>
      </c>
      <c r="G2613" s="13" t="str">
        <f t="shared" si="161"/>
        <v/>
      </c>
      <c r="H2613" s="13" t="str">
        <f t="shared" si="163"/>
        <v/>
      </c>
      <c r="I2613" s="13" t="str">
        <f>IF(G2613="","",IFERROR(IF(IF(K2613="","",INDEX(收费标合同信息维护!A:Q,MATCH(G2613,收费标合同信息维护!M:M,0),13))=G2613,"有","无"),"无"))</f>
        <v/>
      </c>
      <c r="J2613" s="3" t="s">
        <v>3497</v>
      </c>
      <c r="K2613" s="3" t="s">
        <v>12057</v>
      </c>
      <c r="L2613" s="3" t="s">
        <v>6025</v>
      </c>
      <c r="M2613" s="3" t="s">
        <v>6026</v>
      </c>
      <c r="N2613" s="3" t="s">
        <v>6477</v>
      </c>
      <c r="O2613" s="3" t="s">
        <v>6478</v>
      </c>
      <c r="P2613" s="3" t="s">
        <v>12075</v>
      </c>
      <c r="Q2613" s="3" t="s">
        <v>12076</v>
      </c>
      <c r="R2613" s="3" t="s">
        <v>6479</v>
      </c>
      <c r="S2613" s="3" t="s">
        <v>6480</v>
      </c>
      <c r="T2613" s="3" t="s">
        <v>12077</v>
      </c>
      <c r="U2613" s="3" t="s">
        <v>154</v>
      </c>
      <c r="V2613" s="3" t="s">
        <v>154</v>
      </c>
      <c r="W2613" s="3" t="s">
        <v>154</v>
      </c>
      <c r="X2613" s="3" t="s">
        <v>154</v>
      </c>
      <c r="Y2613" s="3" t="s">
        <v>154</v>
      </c>
      <c r="Z2613" s="3" t="s">
        <v>154</v>
      </c>
      <c r="AA2613" s="3" t="s">
        <v>154</v>
      </c>
      <c r="AB2613" s="3" t="s">
        <v>154</v>
      </c>
      <c r="AC2613" s="3" t="s">
        <v>154</v>
      </c>
      <c r="AD2613" s="3" t="s">
        <v>6151</v>
      </c>
      <c r="AE2613" s="3" t="s">
        <v>6151</v>
      </c>
      <c r="AF2613" s="3" t="s">
        <v>154</v>
      </c>
      <c r="AG2613" s="3" t="s">
        <v>154</v>
      </c>
      <c r="AH2613" s="3" t="s">
        <v>6478</v>
      </c>
      <c r="AI2613" s="3" t="s">
        <v>6482</v>
      </c>
      <c r="AJ2613" s="3" t="s">
        <v>6489</v>
      </c>
    </row>
    <row r="2614" spans="1:36" ht="15">
      <c r="A2614" s="10">
        <v>2717</v>
      </c>
      <c r="B2614" t="str">
        <f>IF(K2614="总计","",INDEX(主数据!A:AD,MATCH(J2614,主数据!A:A,0),9))</f>
        <v>华东大区公司</v>
      </c>
      <c r="C2614" t="str">
        <f>IF(K2614="","",INDEX(主数据!A:AD,MATCH(J2614,主数据!A:A,0),11))</f>
        <v>无锡城区</v>
      </c>
      <c r="D2614" t="str">
        <f t="shared" si="160"/>
        <v>WX33物业服务费标准方式0.94</v>
      </c>
      <c r="E2614" s="13" t="str">
        <f t="shared" si="162"/>
        <v>0.94</v>
      </c>
      <c r="F2614" s="13" t="str">
        <f>IF(E2614="","",IFERROR(IF(IF(K2614="","",INDEX(收费标合同信息维护!A:Q,MATCH(D2614,收费标合同信息维护!J:J,0),10))=D2614,"有","无"),"无"))</f>
        <v>无</v>
      </c>
      <c r="G2614" s="13" t="str">
        <f t="shared" si="161"/>
        <v/>
      </c>
      <c r="H2614" s="13" t="str">
        <f t="shared" si="163"/>
        <v/>
      </c>
      <c r="I2614" s="13" t="str">
        <f>IF(G2614="","",IFERROR(IF(IF(K2614="","",INDEX(收费标合同信息维护!A:Q,MATCH(G2614,收费标合同信息维护!M:M,0),13))=G2614,"有","无"),"无"))</f>
        <v/>
      </c>
      <c r="J2614" s="3" t="s">
        <v>3497</v>
      </c>
      <c r="K2614" s="3" t="s">
        <v>12057</v>
      </c>
      <c r="L2614" s="3" t="s">
        <v>6025</v>
      </c>
      <c r="M2614" s="3" t="s">
        <v>6026</v>
      </c>
      <c r="N2614" s="3" t="s">
        <v>6477</v>
      </c>
      <c r="O2614" s="3" t="s">
        <v>6478</v>
      </c>
      <c r="P2614" s="3" t="s">
        <v>12078</v>
      </c>
      <c r="Q2614" s="3" t="s">
        <v>12079</v>
      </c>
      <c r="R2614" s="3" t="s">
        <v>6484</v>
      </c>
      <c r="S2614" s="3" t="s">
        <v>6491</v>
      </c>
      <c r="T2614" s="3" t="s">
        <v>12080</v>
      </c>
      <c r="U2614" s="3" t="s">
        <v>154</v>
      </c>
      <c r="V2614" s="3" t="s">
        <v>12081</v>
      </c>
      <c r="W2614" s="3" t="s">
        <v>154</v>
      </c>
      <c r="X2614" s="3" t="s">
        <v>154</v>
      </c>
      <c r="Y2614" s="3" t="s">
        <v>154</v>
      </c>
      <c r="Z2614" s="3" t="s">
        <v>154</v>
      </c>
      <c r="AA2614" s="3" t="s">
        <v>154</v>
      </c>
      <c r="AB2614" s="3" t="s">
        <v>154</v>
      </c>
      <c r="AC2614" s="3" t="s">
        <v>154</v>
      </c>
      <c r="AD2614" s="3" t="s">
        <v>6151</v>
      </c>
      <c r="AE2614" s="3" t="s">
        <v>6151</v>
      </c>
      <c r="AF2614" s="3" t="s">
        <v>154</v>
      </c>
      <c r="AG2614" s="3" t="s">
        <v>154</v>
      </c>
      <c r="AH2614" s="3" t="s">
        <v>6597</v>
      </c>
      <c r="AI2614" s="3" t="s">
        <v>6727</v>
      </c>
      <c r="AJ2614" s="3" t="s">
        <v>6489</v>
      </c>
    </row>
    <row r="2615" spans="1:36" ht="15">
      <c r="A2615" s="10">
        <v>2718</v>
      </c>
      <c r="B2615" t="str">
        <f>IF(K2615="总计","",INDEX(主数据!A:AD,MATCH(J2615,主数据!A:A,0),9))</f>
        <v>华东大区公司</v>
      </c>
      <c r="C2615" t="str">
        <f>IF(K2615="","",INDEX(主数据!A:AD,MATCH(J2615,主数据!A:A,0),11))</f>
        <v>无锡城区</v>
      </c>
      <c r="D2615" t="str">
        <f t="shared" si="160"/>
        <v>WX33物业服务费标准方式0.94</v>
      </c>
      <c r="E2615" s="13" t="str">
        <f t="shared" si="162"/>
        <v>0.94</v>
      </c>
      <c r="F2615" s="13" t="str">
        <f>IF(E2615="","",IFERROR(IF(IF(K2615="","",INDEX(收费标合同信息维护!A:Q,MATCH(D2615,收费标合同信息维护!J:J,0),10))=D2615,"有","无"),"无"))</f>
        <v>无</v>
      </c>
      <c r="G2615" s="13" t="str">
        <f t="shared" si="161"/>
        <v/>
      </c>
      <c r="H2615" s="13" t="str">
        <f t="shared" si="163"/>
        <v/>
      </c>
      <c r="I2615" s="13" t="str">
        <f>IF(G2615="","",IFERROR(IF(IF(K2615="","",INDEX(收费标合同信息维护!A:Q,MATCH(G2615,收费标合同信息维护!M:M,0),13))=G2615,"有","无"),"无"))</f>
        <v/>
      </c>
      <c r="J2615" s="3" t="s">
        <v>3497</v>
      </c>
      <c r="K2615" s="3" t="s">
        <v>12057</v>
      </c>
      <c r="L2615" s="3" t="s">
        <v>6025</v>
      </c>
      <c r="M2615" s="3" t="s">
        <v>6026</v>
      </c>
      <c r="N2615" s="3" t="s">
        <v>6477</v>
      </c>
      <c r="O2615" s="3" t="s">
        <v>6478</v>
      </c>
      <c r="P2615" s="3" t="s">
        <v>12082</v>
      </c>
      <c r="Q2615" s="3" t="s">
        <v>12083</v>
      </c>
      <c r="R2615" s="3" t="s">
        <v>6484</v>
      </c>
      <c r="S2615" s="3" t="s">
        <v>6491</v>
      </c>
      <c r="T2615" s="3" t="s">
        <v>7451</v>
      </c>
      <c r="U2615" s="3" t="s">
        <v>154</v>
      </c>
      <c r="V2615" s="3" t="s">
        <v>12081</v>
      </c>
      <c r="W2615" s="3" t="s">
        <v>154</v>
      </c>
      <c r="X2615" s="3" t="s">
        <v>154</v>
      </c>
      <c r="Y2615" s="3" t="s">
        <v>154</v>
      </c>
      <c r="Z2615" s="3" t="s">
        <v>154</v>
      </c>
      <c r="AA2615" s="3" t="s">
        <v>154</v>
      </c>
      <c r="AB2615" s="3" t="s">
        <v>154</v>
      </c>
      <c r="AC2615" s="3" t="s">
        <v>154</v>
      </c>
      <c r="AD2615" s="3" t="s">
        <v>6151</v>
      </c>
      <c r="AE2615" s="3" t="s">
        <v>6151</v>
      </c>
      <c r="AF2615" s="3" t="s">
        <v>154</v>
      </c>
      <c r="AG2615" s="3" t="s">
        <v>154</v>
      </c>
      <c r="AH2615" s="3" t="s">
        <v>6597</v>
      </c>
      <c r="AI2615" s="3" t="s">
        <v>6482</v>
      </c>
      <c r="AJ2615" s="3" t="s">
        <v>6489</v>
      </c>
    </row>
    <row r="2616" spans="1:36" ht="15">
      <c r="A2616" s="10">
        <v>2719</v>
      </c>
      <c r="B2616" t="str">
        <f>IF(K2616="总计","",INDEX(主数据!A:AD,MATCH(J2616,主数据!A:A,0),9))</f>
        <v>华东大区公司</v>
      </c>
      <c r="C2616" t="str">
        <f>IF(K2616="","",INDEX(主数据!A:AD,MATCH(J2616,主数据!A:A,0),11))</f>
        <v>无锡城区</v>
      </c>
      <c r="D2616" t="str">
        <f t="shared" si="160"/>
        <v>WX33物业服务费直接录入</v>
      </c>
      <c r="E2616" s="13" t="str">
        <f t="shared" si="162"/>
        <v/>
      </c>
      <c r="F2616" s="13" t="str">
        <f>IF(E2616="","",IFERROR(IF(IF(K2616="","",INDEX(收费标合同信息维护!A:Q,MATCH(D2616,收费标合同信息维护!J:J,0),10))=D2616,"有","无"),"无"))</f>
        <v/>
      </c>
      <c r="G2616" s="13" t="str">
        <f t="shared" si="161"/>
        <v/>
      </c>
      <c r="H2616" s="13" t="str">
        <f t="shared" si="163"/>
        <v/>
      </c>
      <c r="I2616" s="13" t="str">
        <f>IF(G2616="","",IFERROR(IF(IF(K2616="","",INDEX(收费标合同信息维护!A:Q,MATCH(G2616,收费标合同信息维护!M:M,0),13))=G2616,"有","无"),"无"))</f>
        <v/>
      </c>
      <c r="J2616" s="3" t="s">
        <v>3497</v>
      </c>
      <c r="K2616" s="3" t="s">
        <v>12057</v>
      </c>
      <c r="L2616" s="3" t="s">
        <v>6025</v>
      </c>
      <c r="M2616" s="3" t="s">
        <v>6026</v>
      </c>
      <c r="N2616" s="3" t="s">
        <v>6477</v>
      </c>
      <c r="O2616" s="3" t="s">
        <v>6478</v>
      </c>
      <c r="P2616" s="3" t="s">
        <v>12084</v>
      </c>
      <c r="Q2616" s="3" t="s">
        <v>12085</v>
      </c>
      <c r="R2616" s="3" t="s">
        <v>6479</v>
      </c>
      <c r="S2616" s="3" t="s">
        <v>6480</v>
      </c>
      <c r="T2616" s="3" t="s">
        <v>6493</v>
      </c>
      <c r="U2616" s="3" t="s">
        <v>154</v>
      </c>
      <c r="V2616" s="3" t="s">
        <v>154</v>
      </c>
      <c r="W2616" s="3" t="s">
        <v>154</v>
      </c>
      <c r="X2616" s="3" t="s">
        <v>154</v>
      </c>
      <c r="Y2616" s="3" t="s">
        <v>154</v>
      </c>
      <c r="Z2616" s="3" t="s">
        <v>154</v>
      </c>
      <c r="AA2616" s="3" t="s">
        <v>154</v>
      </c>
      <c r="AB2616" s="3" t="s">
        <v>154</v>
      </c>
      <c r="AC2616" s="3" t="s">
        <v>154</v>
      </c>
      <c r="AD2616" s="3" t="s">
        <v>6151</v>
      </c>
      <c r="AE2616" s="3" t="s">
        <v>6151</v>
      </c>
      <c r="AF2616" s="3" t="s">
        <v>154</v>
      </c>
      <c r="AG2616" s="3" t="s">
        <v>154</v>
      </c>
      <c r="AH2616" s="3" t="s">
        <v>6597</v>
      </c>
      <c r="AI2616" s="3" t="s">
        <v>6482</v>
      </c>
      <c r="AJ2616" s="3" t="s">
        <v>6489</v>
      </c>
    </row>
    <row r="2617" spans="1:36" ht="15">
      <c r="A2617" s="10">
        <v>2720</v>
      </c>
      <c r="B2617" t="str">
        <f>IF(K2617="总计","",INDEX(主数据!A:AD,MATCH(J2617,主数据!A:A,0),9))</f>
        <v>华东大区公司</v>
      </c>
      <c r="C2617" t="str">
        <f>IF(K2617="","",INDEX(主数据!A:AD,MATCH(J2617,主数据!A:A,0),11))</f>
        <v>无锡城区</v>
      </c>
      <c r="D2617" t="str">
        <f t="shared" si="160"/>
        <v>WX33物业服务费标准方式0.94</v>
      </c>
      <c r="E2617" s="13" t="str">
        <f t="shared" si="162"/>
        <v>0.94</v>
      </c>
      <c r="F2617" s="13" t="str">
        <f>IF(E2617="","",IFERROR(IF(IF(K2617="","",INDEX(收费标合同信息维护!A:Q,MATCH(D2617,收费标合同信息维护!J:J,0),10))=D2617,"有","无"),"无"))</f>
        <v>无</v>
      </c>
      <c r="G2617" s="13" t="str">
        <f t="shared" si="161"/>
        <v/>
      </c>
      <c r="H2617" s="13" t="str">
        <f t="shared" si="163"/>
        <v/>
      </c>
      <c r="I2617" s="13" t="str">
        <f>IF(G2617="","",IFERROR(IF(IF(K2617="","",INDEX(收费标合同信息维护!A:Q,MATCH(G2617,收费标合同信息维护!M:M,0),13))=G2617,"有","无"),"无"))</f>
        <v/>
      </c>
      <c r="J2617" s="3" t="s">
        <v>3497</v>
      </c>
      <c r="K2617" s="3" t="s">
        <v>12057</v>
      </c>
      <c r="L2617" s="3" t="s">
        <v>6025</v>
      </c>
      <c r="M2617" s="3" t="s">
        <v>6026</v>
      </c>
      <c r="N2617" s="3" t="s">
        <v>6477</v>
      </c>
      <c r="O2617" s="3" t="s">
        <v>6478</v>
      </c>
      <c r="P2617" s="3" t="s">
        <v>12086</v>
      </c>
      <c r="Q2617" s="3" t="s">
        <v>12087</v>
      </c>
      <c r="R2617" s="3" t="s">
        <v>6484</v>
      </c>
      <c r="S2617" s="3" t="s">
        <v>6491</v>
      </c>
      <c r="T2617" s="3" t="s">
        <v>7145</v>
      </c>
      <c r="U2617" s="3" t="s">
        <v>154</v>
      </c>
      <c r="V2617" s="3" t="s">
        <v>12081</v>
      </c>
      <c r="W2617" s="3" t="s">
        <v>154</v>
      </c>
      <c r="X2617" s="3" t="s">
        <v>154</v>
      </c>
      <c r="Y2617" s="3" t="s">
        <v>154</v>
      </c>
      <c r="Z2617" s="3" t="s">
        <v>154</v>
      </c>
      <c r="AA2617" s="3" t="s">
        <v>154</v>
      </c>
      <c r="AB2617" s="3" t="s">
        <v>154</v>
      </c>
      <c r="AC2617" s="3" t="s">
        <v>154</v>
      </c>
      <c r="AD2617" s="3" t="s">
        <v>6151</v>
      </c>
      <c r="AE2617" s="3" t="s">
        <v>6151</v>
      </c>
      <c r="AF2617" s="3" t="s">
        <v>154</v>
      </c>
      <c r="AG2617" s="3" t="s">
        <v>154</v>
      </c>
      <c r="AH2617" s="3" t="s">
        <v>6597</v>
      </c>
      <c r="AI2617" s="3" t="s">
        <v>6482</v>
      </c>
      <c r="AJ2617" s="3" t="s">
        <v>6489</v>
      </c>
    </row>
    <row r="2618" spans="1:36" ht="30">
      <c r="A2618" s="10">
        <v>2721</v>
      </c>
      <c r="B2618" t="str">
        <f>IF(K2618="总计","",INDEX(主数据!A:AD,MATCH(J2618,主数据!A:A,0),9))</f>
        <v>华东大区公司</v>
      </c>
      <c r="C2618" t="str">
        <f>IF(K2618="","",INDEX(主数据!A:AD,MATCH(J2618,主数据!A:A,0),11))</f>
        <v>无锡城区</v>
      </c>
      <c r="D2618" t="str">
        <f t="shared" si="160"/>
        <v>WX33物业服务费标准方式0.94</v>
      </c>
      <c r="E2618" s="13" t="str">
        <f t="shared" si="162"/>
        <v>0.94</v>
      </c>
      <c r="F2618" s="13" t="str">
        <f>IF(E2618="","",IFERROR(IF(IF(K2618="","",INDEX(收费标合同信息维护!A:Q,MATCH(D2618,收费标合同信息维护!J:J,0),10))=D2618,"有","无"),"无"))</f>
        <v>无</v>
      </c>
      <c r="G2618" s="13" t="str">
        <f t="shared" si="161"/>
        <v/>
      </c>
      <c r="H2618" s="13" t="str">
        <f t="shared" si="163"/>
        <v/>
      </c>
      <c r="I2618" s="13" t="str">
        <f>IF(G2618="","",IFERROR(IF(IF(K2618="","",INDEX(收费标合同信息维护!A:Q,MATCH(G2618,收费标合同信息维护!M:M,0),13))=G2618,"有","无"),"无"))</f>
        <v/>
      </c>
      <c r="J2618" s="3" t="s">
        <v>3497</v>
      </c>
      <c r="K2618" s="3" t="s">
        <v>12057</v>
      </c>
      <c r="L2618" s="3" t="s">
        <v>6025</v>
      </c>
      <c r="M2618" s="3" t="s">
        <v>6026</v>
      </c>
      <c r="N2618" s="3" t="s">
        <v>6477</v>
      </c>
      <c r="O2618" s="3" t="s">
        <v>6478</v>
      </c>
      <c r="P2618" s="3" t="s">
        <v>12088</v>
      </c>
      <c r="Q2618" s="3" t="s">
        <v>12089</v>
      </c>
      <c r="R2618" s="3" t="s">
        <v>6484</v>
      </c>
      <c r="S2618" s="3" t="s">
        <v>6491</v>
      </c>
      <c r="T2618" s="3" t="s">
        <v>6595</v>
      </c>
      <c r="U2618" s="3" t="s">
        <v>154</v>
      </c>
      <c r="V2618" s="3" t="s">
        <v>12081</v>
      </c>
      <c r="W2618" s="3" t="s">
        <v>154</v>
      </c>
      <c r="X2618" s="3" t="s">
        <v>154</v>
      </c>
      <c r="Y2618" s="3" t="s">
        <v>154</v>
      </c>
      <c r="Z2618" s="3" t="s">
        <v>154</v>
      </c>
      <c r="AA2618" s="3" t="s">
        <v>154</v>
      </c>
      <c r="AB2618" s="3" t="s">
        <v>154</v>
      </c>
      <c r="AC2618" s="3" t="s">
        <v>154</v>
      </c>
      <c r="AD2618" s="3" t="s">
        <v>6151</v>
      </c>
      <c r="AE2618" s="3" t="s">
        <v>6151</v>
      </c>
      <c r="AF2618" s="3" t="s">
        <v>154</v>
      </c>
      <c r="AG2618" s="3" t="s">
        <v>154</v>
      </c>
      <c r="AH2618" s="3" t="s">
        <v>6597</v>
      </c>
      <c r="AI2618" s="3" t="s">
        <v>6482</v>
      </c>
      <c r="AJ2618" s="3" t="s">
        <v>6489</v>
      </c>
    </row>
    <row r="2619" spans="1:36" ht="15">
      <c r="A2619" s="10">
        <v>2722</v>
      </c>
      <c r="B2619" t="str">
        <f>IF(K2619="总计","",INDEX(主数据!A:AD,MATCH(J2619,主数据!A:A,0),9))</f>
        <v>华东大区公司</v>
      </c>
      <c r="C2619" t="str">
        <f>IF(K2619="","",INDEX(主数据!A:AD,MATCH(J2619,主数据!A:A,0),11))</f>
        <v>无锡城区</v>
      </c>
      <c r="D2619" t="str">
        <f t="shared" si="160"/>
        <v>WX33物业服务费标准方式0.94</v>
      </c>
      <c r="E2619" s="13" t="str">
        <f t="shared" si="162"/>
        <v>0.94</v>
      </c>
      <c r="F2619" s="13" t="str">
        <f>IF(E2619="","",IFERROR(IF(IF(K2619="","",INDEX(收费标合同信息维护!A:Q,MATCH(D2619,收费标合同信息维护!J:J,0),10))=D2619,"有","无"),"无"))</f>
        <v>无</v>
      </c>
      <c r="G2619" s="13" t="str">
        <f t="shared" si="161"/>
        <v/>
      </c>
      <c r="H2619" s="13" t="str">
        <f t="shared" si="163"/>
        <v/>
      </c>
      <c r="I2619" s="13" t="str">
        <f>IF(G2619="","",IFERROR(IF(IF(K2619="","",INDEX(收费标合同信息维护!A:Q,MATCH(G2619,收费标合同信息维护!M:M,0),13))=G2619,"有","无"),"无"))</f>
        <v/>
      </c>
      <c r="J2619" s="3" t="s">
        <v>3497</v>
      </c>
      <c r="K2619" s="3" t="s">
        <v>12057</v>
      </c>
      <c r="L2619" s="3" t="s">
        <v>6025</v>
      </c>
      <c r="M2619" s="3" t="s">
        <v>6026</v>
      </c>
      <c r="N2619" s="3" t="s">
        <v>6477</v>
      </c>
      <c r="O2619" s="3" t="s">
        <v>6478</v>
      </c>
      <c r="P2619" s="3" t="s">
        <v>12090</v>
      </c>
      <c r="Q2619" s="3" t="s">
        <v>12091</v>
      </c>
      <c r="R2619" s="3" t="s">
        <v>6484</v>
      </c>
      <c r="S2619" s="3" t="s">
        <v>6491</v>
      </c>
      <c r="T2619" s="3" t="s">
        <v>12092</v>
      </c>
      <c r="U2619" s="3" t="s">
        <v>154</v>
      </c>
      <c r="V2619" s="3" t="s">
        <v>12081</v>
      </c>
      <c r="W2619" s="3" t="s">
        <v>154</v>
      </c>
      <c r="X2619" s="3" t="s">
        <v>154</v>
      </c>
      <c r="Y2619" s="3" t="s">
        <v>154</v>
      </c>
      <c r="Z2619" s="3" t="s">
        <v>154</v>
      </c>
      <c r="AA2619" s="3" t="s">
        <v>154</v>
      </c>
      <c r="AB2619" s="3" t="s">
        <v>154</v>
      </c>
      <c r="AC2619" s="3" t="s">
        <v>154</v>
      </c>
      <c r="AD2619" s="3" t="s">
        <v>6151</v>
      </c>
      <c r="AE2619" s="3" t="s">
        <v>6151</v>
      </c>
      <c r="AF2619" s="3" t="s">
        <v>154</v>
      </c>
      <c r="AG2619" s="3" t="s">
        <v>154</v>
      </c>
      <c r="AH2619" s="3" t="s">
        <v>6597</v>
      </c>
      <c r="AI2619" s="3" t="s">
        <v>6482</v>
      </c>
      <c r="AJ2619" s="3" t="s">
        <v>6489</v>
      </c>
    </row>
    <row r="2620" spans="1:36" ht="15">
      <c r="A2620" s="10">
        <v>2723</v>
      </c>
      <c r="B2620" t="str">
        <f>IF(K2620="总计","",INDEX(主数据!A:AD,MATCH(J2620,主数据!A:A,0),9))</f>
        <v>华东大区公司</v>
      </c>
      <c r="C2620" t="str">
        <f>IF(K2620="","",INDEX(主数据!A:AD,MATCH(J2620,主数据!A:A,0),11))</f>
        <v>无锡城区</v>
      </c>
      <c r="D2620" t="str">
        <f t="shared" si="160"/>
        <v>WX33物业服务费标准方式0.94</v>
      </c>
      <c r="E2620" s="13" t="str">
        <f t="shared" si="162"/>
        <v>0.94</v>
      </c>
      <c r="F2620" s="13" t="str">
        <f>IF(E2620="","",IFERROR(IF(IF(K2620="","",INDEX(收费标合同信息维护!A:Q,MATCH(D2620,收费标合同信息维护!J:J,0),10))=D2620,"有","无"),"无"))</f>
        <v>无</v>
      </c>
      <c r="G2620" s="13" t="str">
        <f t="shared" si="161"/>
        <v/>
      </c>
      <c r="H2620" s="13" t="str">
        <f t="shared" si="163"/>
        <v/>
      </c>
      <c r="I2620" s="13" t="str">
        <f>IF(G2620="","",IFERROR(IF(IF(K2620="","",INDEX(收费标合同信息维护!A:Q,MATCH(G2620,收费标合同信息维护!M:M,0),13))=G2620,"有","无"),"无"))</f>
        <v/>
      </c>
      <c r="J2620" s="3" t="s">
        <v>3497</v>
      </c>
      <c r="K2620" s="3" t="s">
        <v>12057</v>
      </c>
      <c r="L2620" s="3" t="s">
        <v>6025</v>
      </c>
      <c r="M2620" s="3" t="s">
        <v>6026</v>
      </c>
      <c r="N2620" s="3" t="s">
        <v>6477</v>
      </c>
      <c r="O2620" s="3" t="s">
        <v>6478</v>
      </c>
      <c r="P2620" s="3" t="s">
        <v>12093</v>
      </c>
      <c r="Q2620" s="3" t="s">
        <v>12094</v>
      </c>
      <c r="R2620" s="3" t="s">
        <v>6484</v>
      </c>
      <c r="S2620" s="3" t="s">
        <v>6491</v>
      </c>
      <c r="T2620" s="3" t="s">
        <v>8170</v>
      </c>
      <c r="U2620" s="3" t="s">
        <v>154</v>
      </c>
      <c r="V2620" s="3" t="s">
        <v>12081</v>
      </c>
      <c r="W2620" s="3" t="s">
        <v>154</v>
      </c>
      <c r="X2620" s="3" t="s">
        <v>154</v>
      </c>
      <c r="Y2620" s="3" t="s">
        <v>154</v>
      </c>
      <c r="Z2620" s="3" t="s">
        <v>154</v>
      </c>
      <c r="AA2620" s="3" t="s">
        <v>154</v>
      </c>
      <c r="AB2620" s="3" t="s">
        <v>154</v>
      </c>
      <c r="AC2620" s="3" t="s">
        <v>154</v>
      </c>
      <c r="AD2620" s="3" t="s">
        <v>6151</v>
      </c>
      <c r="AE2620" s="3" t="s">
        <v>6151</v>
      </c>
      <c r="AF2620" s="3" t="s">
        <v>154</v>
      </c>
      <c r="AG2620" s="3" t="s">
        <v>154</v>
      </c>
      <c r="AH2620" s="3" t="s">
        <v>6597</v>
      </c>
      <c r="AI2620" s="3" t="s">
        <v>6482</v>
      </c>
      <c r="AJ2620" s="3" t="s">
        <v>6489</v>
      </c>
    </row>
    <row r="2621" spans="1:36" ht="15">
      <c r="A2621" s="10">
        <v>2724</v>
      </c>
      <c r="B2621" t="str">
        <f>IF(K2621="总计","",INDEX(主数据!A:AD,MATCH(J2621,主数据!A:A,0),9))</f>
        <v>华东大区公司</v>
      </c>
      <c r="C2621" t="str">
        <f>IF(K2621="","",INDEX(主数据!A:AD,MATCH(J2621,主数据!A:A,0),11))</f>
        <v>无锡城区</v>
      </c>
      <c r="D2621" t="str">
        <f t="shared" si="160"/>
        <v>WX33物业服务费标准方式0.94</v>
      </c>
      <c r="E2621" s="13" t="str">
        <f t="shared" si="162"/>
        <v>0.94</v>
      </c>
      <c r="F2621" s="13" t="str">
        <f>IF(E2621="","",IFERROR(IF(IF(K2621="","",INDEX(收费标合同信息维护!A:Q,MATCH(D2621,收费标合同信息维护!J:J,0),10))=D2621,"有","无"),"无"))</f>
        <v>无</v>
      </c>
      <c r="G2621" s="13" t="str">
        <f t="shared" si="161"/>
        <v/>
      </c>
      <c r="H2621" s="13" t="str">
        <f t="shared" si="163"/>
        <v/>
      </c>
      <c r="I2621" s="13" t="str">
        <f>IF(G2621="","",IFERROR(IF(IF(K2621="","",INDEX(收费标合同信息维护!A:Q,MATCH(G2621,收费标合同信息维护!M:M,0),13))=G2621,"有","无"),"无"))</f>
        <v/>
      </c>
      <c r="J2621" s="3" t="s">
        <v>3497</v>
      </c>
      <c r="K2621" s="3" t="s">
        <v>12057</v>
      </c>
      <c r="L2621" s="3" t="s">
        <v>6025</v>
      </c>
      <c r="M2621" s="3" t="s">
        <v>6026</v>
      </c>
      <c r="N2621" s="3" t="s">
        <v>6477</v>
      </c>
      <c r="O2621" s="3" t="s">
        <v>6478</v>
      </c>
      <c r="P2621" s="3" t="s">
        <v>12095</v>
      </c>
      <c r="Q2621" s="3" t="s">
        <v>12096</v>
      </c>
      <c r="R2621" s="3" t="s">
        <v>6484</v>
      </c>
      <c r="S2621" s="3" t="s">
        <v>6491</v>
      </c>
      <c r="T2621" s="3" t="s">
        <v>12097</v>
      </c>
      <c r="U2621" s="3" t="s">
        <v>154</v>
      </c>
      <c r="V2621" s="3" t="s">
        <v>12081</v>
      </c>
      <c r="W2621" s="3" t="s">
        <v>154</v>
      </c>
      <c r="X2621" s="3" t="s">
        <v>154</v>
      </c>
      <c r="Y2621" s="3" t="s">
        <v>154</v>
      </c>
      <c r="Z2621" s="3" t="s">
        <v>154</v>
      </c>
      <c r="AA2621" s="3" t="s">
        <v>154</v>
      </c>
      <c r="AB2621" s="3" t="s">
        <v>154</v>
      </c>
      <c r="AC2621" s="3" t="s">
        <v>154</v>
      </c>
      <c r="AD2621" s="3" t="s">
        <v>6151</v>
      </c>
      <c r="AE2621" s="3" t="s">
        <v>6151</v>
      </c>
      <c r="AF2621" s="3" t="s">
        <v>154</v>
      </c>
      <c r="AG2621" s="3" t="s">
        <v>154</v>
      </c>
      <c r="AH2621" s="3" t="s">
        <v>6597</v>
      </c>
      <c r="AI2621" s="3" t="s">
        <v>6482</v>
      </c>
      <c r="AJ2621" s="3" t="s">
        <v>6489</v>
      </c>
    </row>
    <row r="2622" spans="1:36" ht="15">
      <c r="A2622" s="10">
        <v>2725</v>
      </c>
      <c r="B2622" t="str">
        <f>IF(K2622="总计","",INDEX(主数据!A:AD,MATCH(J2622,主数据!A:A,0),9))</f>
        <v>华东大区公司</v>
      </c>
      <c r="C2622" t="str">
        <f>IF(K2622="","",INDEX(主数据!A:AD,MATCH(J2622,主数据!A:A,0),11))</f>
        <v>无锡城区</v>
      </c>
      <c r="D2622" t="str">
        <f t="shared" si="160"/>
        <v>WX33公共能耗费用及其他标准方式0.50</v>
      </c>
      <c r="E2622" s="13" t="str">
        <f t="shared" si="162"/>
        <v>0.50</v>
      </c>
      <c r="F2622" s="13" t="str">
        <f>IF(E2622="","",IFERROR(IF(IF(K2622="","",INDEX(收费标合同信息维护!A:Q,MATCH(D2622,收费标合同信息维护!J:J,0),10))=D2622,"有","无"),"无"))</f>
        <v>无</v>
      </c>
      <c r="G2622" s="13" t="str">
        <f t="shared" si="161"/>
        <v/>
      </c>
      <c r="H2622" s="13" t="str">
        <f t="shared" si="163"/>
        <v/>
      </c>
      <c r="I2622" s="13" t="str">
        <f>IF(G2622="","",IFERROR(IF(IF(K2622="","",INDEX(收费标合同信息维护!A:Q,MATCH(G2622,收费标合同信息维护!M:M,0),13))=G2622,"有","无"),"无"))</f>
        <v/>
      </c>
      <c r="J2622" s="3" t="s">
        <v>3497</v>
      </c>
      <c r="K2622" s="3" t="s">
        <v>12057</v>
      </c>
      <c r="L2622" s="3" t="s">
        <v>6702</v>
      </c>
      <c r="M2622" s="3" t="s">
        <v>6703</v>
      </c>
      <c r="N2622" s="3" t="s">
        <v>6477</v>
      </c>
      <c r="O2622" s="3" t="s">
        <v>6478</v>
      </c>
      <c r="P2622" s="3" t="s">
        <v>12098</v>
      </c>
      <c r="Q2622" s="3" t="s">
        <v>12099</v>
      </c>
      <c r="R2622" s="3" t="s">
        <v>6484</v>
      </c>
      <c r="S2622" s="3" t="s">
        <v>6491</v>
      </c>
      <c r="T2622" s="3" t="s">
        <v>7250</v>
      </c>
      <c r="U2622" s="3" t="s">
        <v>154</v>
      </c>
      <c r="V2622" s="3" t="s">
        <v>9007</v>
      </c>
      <c r="W2622" s="3" t="s">
        <v>154</v>
      </c>
      <c r="X2622" s="3" t="s">
        <v>154</v>
      </c>
      <c r="Y2622" s="3" t="s">
        <v>154</v>
      </c>
      <c r="Z2622" s="3" t="s">
        <v>154</v>
      </c>
      <c r="AA2622" s="3" t="s">
        <v>154</v>
      </c>
      <c r="AB2622" s="3" t="s">
        <v>154</v>
      </c>
      <c r="AC2622" s="3" t="s">
        <v>154</v>
      </c>
      <c r="AD2622" s="3" t="s">
        <v>6151</v>
      </c>
      <c r="AE2622" s="3" t="s">
        <v>6151</v>
      </c>
      <c r="AF2622" s="3" t="s">
        <v>154</v>
      </c>
      <c r="AG2622" s="3" t="s">
        <v>154</v>
      </c>
      <c r="AH2622" s="3" t="s">
        <v>6478</v>
      </c>
      <c r="AI2622" s="3" t="s">
        <v>6482</v>
      </c>
      <c r="AJ2622" s="3" t="s">
        <v>6032</v>
      </c>
    </row>
    <row r="2623" spans="1:36" ht="15">
      <c r="A2623" s="10">
        <v>2726</v>
      </c>
      <c r="B2623" t="str">
        <f>IF(K2623="总计","",INDEX(主数据!A:AD,MATCH(J2623,主数据!A:A,0),9))</f>
        <v>华东大区公司</v>
      </c>
      <c r="C2623" t="str">
        <f>IF(K2623="","",INDEX(主数据!A:AD,MATCH(J2623,主数据!A:A,0),11))</f>
        <v>无锡城区</v>
      </c>
      <c r="D2623" t="str">
        <f t="shared" si="160"/>
        <v>WX33公共能耗费用及其他标准方式0.50</v>
      </c>
      <c r="E2623" s="13" t="str">
        <f t="shared" si="162"/>
        <v>0.50</v>
      </c>
      <c r="F2623" s="13" t="str">
        <f>IF(E2623="","",IFERROR(IF(IF(K2623="","",INDEX(收费标合同信息维护!A:Q,MATCH(D2623,收费标合同信息维护!J:J,0),10))=D2623,"有","无"),"无"))</f>
        <v>无</v>
      </c>
      <c r="G2623" s="13" t="str">
        <f t="shared" si="161"/>
        <v/>
      </c>
      <c r="H2623" s="13" t="str">
        <f t="shared" si="163"/>
        <v/>
      </c>
      <c r="I2623" s="13" t="str">
        <f>IF(G2623="","",IFERROR(IF(IF(K2623="","",INDEX(收费标合同信息维护!A:Q,MATCH(G2623,收费标合同信息维护!M:M,0),13))=G2623,"有","无"),"无"))</f>
        <v/>
      </c>
      <c r="J2623" s="3" t="s">
        <v>3497</v>
      </c>
      <c r="K2623" s="3" t="s">
        <v>12057</v>
      </c>
      <c r="L2623" s="3" t="s">
        <v>6702</v>
      </c>
      <c r="M2623" s="3" t="s">
        <v>6703</v>
      </c>
      <c r="N2623" s="3" t="s">
        <v>6477</v>
      </c>
      <c r="O2623" s="3" t="s">
        <v>6478</v>
      </c>
      <c r="P2623" s="3" t="s">
        <v>12100</v>
      </c>
      <c r="Q2623" s="3" t="s">
        <v>12101</v>
      </c>
      <c r="R2623" s="3" t="s">
        <v>6484</v>
      </c>
      <c r="S2623" s="3" t="s">
        <v>6491</v>
      </c>
      <c r="T2623" s="3" t="s">
        <v>7025</v>
      </c>
      <c r="U2623" s="3" t="s">
        <v>154</v>
      </c>
      <c r="V2623" s="3" t="s">
        <v>9007</v>
      </c>
      <c r="W2623" s="3" t="s">
        <v>154</v>
      </c>
      <c r="X2623" s="3" t="s">
        <v>154</v>
      </c>
      <c r="Y2623" s="3" t="s">
        <v>154</v>
      </c>
      <c r="Z2623" s="3" t="s">
        <v>154</v>
      </c>
      <c r="AA2623" s="3" t="s">
        <v>154</v>
      </c>
      <c r="AB2623" s="3" t="s">
        <v>154</v>
      </c>
      <c r="AC2623" s="3" t="s">
        <v>154</v>
      </c>
      <c r="AD2623" s="3" t="s">
        <v>6151</v>
      </c>
      <c r="AE2623" s="3" t="s">
        <v>6151</v>
      </c>
      <c r="AF2623" s="3" t="s">
        <v>154</v>
      </c>
      <c r="AG2623" s="3" t="s">
        <v>154</v>
      </c>
      <c r="AH2623" s="3" t="s">
        <v>6478</v>
      </c>
      <c r="AI2623" s="3" t="s">
        <v>6482</v>
      </c>
      <c r="AJ2623" s="3" t="s">
        <v>6038</v>
      </c>
    </row>
    <row r="2624" spans="1:36" ht="15">
      <c r="A2624" s="10">
        <v>2727</v>
      </c>
      <c r="B2624" t="str">
        <f>IF(K2624="总计","",INDEX(主数据!A:AD,MATCH(J2624,主数据!A:A,0),9))</f>
        <v>华东大区公司</v>
      </c>
      <c r="C2624" t="str">
        <f>IF(K2624="","",INDEX(主数据!A:AD,MATCH(J2624,主数据!A:A,0),11))</f>
        <v>无锡城区</v>
      </c>
      <c r="D2624" t="str">
        <f t="shared" si="160"/>
        <v>WX33公共能耗费用及其他标准方式0.50</v>
      </c>
      <c r="E2624" s="13" t="str">
        <f t="shared" si="162"/>
        <v>0.50</v>
      </c>
      <c r="F2624" s="13" t="str">
        <f>IF(E2624="","",IFERROR(IF(IF(K2624="","",INDEX(收费标合同信息维护!A:Q,MATCH(D2624,收费标合同信息维护!J:J,0),10))=D2624,"有","无"),"无"))</f>
        <v>无</v>
      </c>
      <c r="G2624" s="13" t="str">
        <f t="shared" si="161"/>
        <v/>
      </c>
      <c r="H2624" s="13" t="str">
        <f t="shared" si="163"/>
        <v/>
      </c>
      <c r="I2624" s="13" t="str">
        <f>IF(G2624="","",IFERROR(IF(IF(K2624="","",INDEX(收费标合同信息维护!A:Q,MATCH(G2624,收费标合同信息维护!M:M,0),13))=G2624,"有","无"),"无"))</f>
        <v/>
      </c>
      <c r="J2624" s="3" t="s">
        <v>3497</v>
      </c>
      <c r="K2624" s="3" t="s">
        <v>12057</v>
      </c>
      <c r="L2624" s="3" t="s">
        <v>6702</v>
      </c>
      <c r="M2624" s="3" t="s">
        <v>6703</v>
      </c>
      <c r="N2624" s="3" t="s">
        <v>6477</v>
      </c>
      <c r="O2624" s="3" t="s">
        <v>6478</v>
      </c>
      <c r="P2624" s="3" t="s">
        <v>12102</v>
      </c>
      <c r="Q2624" s="3" t="s">
        <v>12103</v>
      </c>
      <c r="R2624" s="3" t="s">
        <v>6484</v>
      </c>
      <c r="S2624" s="3" t="s">
        <v>6491</v>
      </c>
      <c r="T2624" s="3" t="s">
        <v>7025</v>
      </c>
      <c r="U2624" s="3" t="s">
        <v>154</v>
      </c>
      <c r="V2624" s="3" t="s">
        <v>9007</v>
      </c>
      <c r="W2624" s="3" t="s">
        <v>154</v>
      </c>
      <c r="X2624" s="3" t="s">
        <v>154</v>
      </c>
      <c r="Y2624" s="3" t="s">
        <v>154</v>
      </c>
      <c r="Z2624" s="3" t="s">
        <v>154</v>
      </c>
      <c r="AA2624" s="3" t="s">
        <v>154</v>
      </c>
      <c r="AB2624" s="3" t="s">
        <v>154</v>
      </c>
      <c r="AC2624" s="3" t="s">
        <v>154</v>
      </c>
      <c r="AD2624" s="3" t="s">
        <v>6151</v>
      </c>
      <c r="AE2624" s="3" t="s">
        <v>6151</v>
      </c>
      <c r="AF2624" s="3" t="s">
        <v>154</v>
      </c>
      <c r="AG2624" s="3" t="s">
        <v>154</v>
      </c>
      <c r="AH2624" s="3" t="s">
        <v>6478</v>
      </c>
      <c r="AI2624" s="3" t="s">
        <v>6482</v>
      </c>
      <c r="AJ2624" s="3" t="s">
        <v>6033</v>
      </c>
    </row>
    <row r="2625" spans="1:36" ht="15">
      <c r="A2625" s="10">
        <v>2728</v>
      </c>
      <c r="B2625" t="str">
        <f>IF(K2625="总计","",INDEX(主数据!A:AD,MATCH(J2625,主数据!A:A,0),9))</f>
        <v>华东大区公司</v>
      </c>
      <c r="C2625" t="str">
        <f>IF(K2625="","",INDEX(主数据!A:AD,MATCH(J2625,主数据!A:A,0),11))</f>
        <v>无锡城区</v>
      </c>
      <c r="D2625" t="str">
        <f t="shared" si="160"/>
        <v>WX33公共能耗费用及其他标准方式0.50</v>
      </c>
      <c r="E2625" s="13" t="str">
        <f t="shared" si="162"/>
        <v>0.50</v>
      </c>
      <c r="F2625" s="13" t="str">
        <f>IF(E2625="","",IFERROR(IF(IF(K2625="","",INDEX(收费标合同信息维护!A:Q,MATCH(D2625,收费标合同信息维护!J:J,0),10))=D2625,"有","无"),"无"))</f>
        <v>无</v>
      </c>
      <c r="G2625" s="13" t="str">
        <f t="shared" si="161"/>
        <v/>
      </c>
      <c r="H2625" s="13" t="str">
        <f t="shared" si="163"/>
        <v/>
      </c>
      <c r="I2625" s="13" t="str">
        <f>IF(G2625="","",IFERROR(IF(IF(K2625="","",INDEX(收费标合同信息维护!A:Q,MATCH(G2625,收费标合同信息维护!M:M,0),13))=G2625,"有","无"),"无"))</f>
        <v/>
      </c>
      <c r="J2625" s="3" t="s">
        <v>3497</v>
      </c>
      <c r="K2625" s="3" t="s">
        <v>12057</v>
      </c>
      <c r="L2625" s="3" t="s">
        <v>6702</v>
      </c>
      <c r="M2625" s="3" t="s">
        <v>6703</v>
      </c>
      <c r="N2625" s="3" t="s">
        <v>6477</v>
      </c>
      <c r="O2625" s="3" t="s">
        <v>6478</v>
      </c>
      <c r="P2625" s="3" t="s">
        <v>12104</v>
      </c>
      <c r="Q2625" s="3" t="s">
        <v>12105</v>
      </c>
      <c r="R2625" s="3" t="s">
        <v>6484</v>
      </c>
      <c r="S2625" s="3" t="s">
        <v>6491</v>
      </c>
      <c r="T2625" s="3" t="s">
        <v>12067</v>
      </c>
      <c r="U2625" s="3" t="s">
        <v>154</v>
      </c>
      <c r="V2625" s="3" t="s">
        <v>9007</v>
      </c>
      <c r="W2625" s="3" t="s">
        <v>154</v>
      </c>
      <c r="X2625" s="3" t="s">
        <v>154</v>
      </c>
      <c r="Y2625" s="3" t="s">
        <v>154</v>
      </c>
      <c r="Z2625" s="3" t="s">
        <v>154</v>
      </c>
      <c r="AA2625" s="3" t="s">
        <v>154</v>
      </c>
      <c r="AB2625" s="3" t="s">
        <v>154</v>
      </c>
      <c r="AC2625" s="3" t="s">
        <v>154</v>
      </c>
      <c r="AD2625" s="3" t="s">
        <v>6151</v>
      </c>
      <c r="AE2625" s="3" t="s">
        <v>6151</v>
      </c>
      <c r="AF2625" s="3" t="s">
        <v>154</v>
      </c>
      <c r="AG2625" s="3" t="s">
        <v>154</v>
      </c>
      <c r="AH2625" s="3" t="s">
        <v>6478</v>
      </c>
      <c r="AI2625" s="3" t="s">
        <v>6482</v>
      </c>
      <c r="AJ2625" s="3" t="s">
        <v>6033</v>
      </c>
    </row>
    <row r="2626" spans="1:36" ht="15">
      <c r="A2626" s="10">
        <v>2729</v>
      </c>
      <c r="B2626" t="str">
        <f>IF(K2626="总计","",INDEX(主数据!A:AD,MATCH(J2626,主数据!A:A,0),9))</f>
        <v>华东大区公司</v>
      </c>
      <c r="C2626" t="str">
        <f>IF(K2626="","",INDEX(主数据!A:AD,MATCH(J2626,主数据!A:A,0),11))</f>
        <v>无锡城区</v>
      </c>
      <c r="D2626" t="str">
        <f t="shared" ref="D2626:D2689" si="164">J2626&amp;M2626&amp;R2626&amp;E2626</f>
        <v>WX33公共能耗费用及其他标准方式0.50</v>
      </c>
      <c r="E2626" s="13" t="str">
        <f t="shared" si="162"/>
        <v>0.50</v>
      </c>
      <c r="F2626" s="13" t="str">
        <f>IF(E2626="","",IFERROR(IF(IF(K2626="","",INDEX(收费标合同信息维护!A:Q,MATCH(D2626,收费标合同信息维护!J:J,0),10))=D2626,"有","无"),"无"))</f>
        <v>无</v>
      </c>
      <c r="G2626" s="13" t="str">
        <f t="shared" ref="G2626:G2689" si="165">IF(W2626="","",J2626&amp;M2626&amp;R2626&amp;H2626)</f>
        <v/>
      </c>
      <c r="H2626" s="13" t="str">
        <f t="shared" si="163"/>
        <v/>
      </c>
      <c r="I2626" s="13" t="str">
        <f>IF(G2626="","",IFERROR(IF(IF(K2626="","",INDEX(收费标合同信息维护!A:Q,MATCH(G2626,收费标合同信息维护!M:M,0),13))=G2626,"有","无"),"无"))</f>
        <v/>
      </c>
      <c r="J2626" s="3" t="s">
        <v>3497</v>
      </c>
      <c r="K2626" s="3" t="s">
        <v>12057</v>
      </c>
      <c r="L2626" s="3" t="s">
        <v>6702</v>
      </c>
      <c r="M2626" s="3" t="s">
        <v>6703</v>
      </c>
      <c r="N2626" s="3" t="s">
        <v>6477</v>
      </c>
      <c r="O2626" s="3" t="s">
        <v>6478</v>
      </c>
      <c r="P2626" s="3" t="s">
        <v>12106</v>
      </c>
      <c r="Q2626" s="3" t="s">
        <v>12107</v>
      </c>
      <c r="R2626" s="3" t="s">
        <v>6484</v>
      </c>
      <c r="S2626" s="3" t="s">
        <v>6491</v>
      </c>
      <c r="T2626" s="3" t="s">
        <v>12070</v>
      </c>
      <c r="U2626" s="3" t="s">
        <v>154</v>
      </c>
      <c r="V2626" s="3" t="s">
        <v>9007</v>
      </c>
      <c r="W2626" s="3" t="s">
        <v>154</v>
      </c>
      <c r="X2626" s="3" t="s">
        <v>154</v>
      </c>
      <c r="Y2626" s="3" t="s">
        <v>154</v>
      </c>
      <c r="Z2626" s="3" t="s">
        <v>154</v>
      </c>
      <c r="AA2626" s="3" t="s">
        <v>154</v>
      </c>
      <c r="AB2626" s="3" t="s">
        <v>154</v>
      </c>
      <c r="AC2626" s="3" t="s">
        <v>154</v>
      </c>
      <c r="AD2626" s="3" t="s">
        <v>6151</v>
      </c>
      <c r="AE2626" s="3" t="s">
        <v>6151</v>
      </c>
      <c r="AF2626" s="3" t="s">
        <v>154</v>
      </c>
      <c r="AG2626" s="3" t="s">
        <v>154</v>
      </c>
      <c r="AH2626" s="3" t="s">
        <v>6478</v>
      </c>
      <c r="AI2626" s="3" t="s">
        <v>6482</v>
      </c>
      <c r="AJ2626" s="3" t="s">
        <v>6033</v>
      </c>
    </row>
    <row r="2627" spans="1:36" ht="15">
      <c r="A2627" s="10">
        <v>2730</v>
      </c>
      <c r="B2627" t="str">
        <f>IF(K2627="总计","",INDEX(主数据!A:AD,MATCH(J2627,主数据!A:A,0),9))</f>
        <v>华东大区公司</v>
      </c>
      <c r="C2627" t="str">
        <f>IF(K2627="","",INDEX(主数据!A:AD,MATCH(J2627,主数据!A:A,0),11))</f>
        <v>无锡城区</v>
      </c>
      <c r="D2627" t="str">
        <f t="shared" si="164"/>
        <v>WX33公共能耗费用及其他标准方式0.50</v>
      </c>
      <c r="E2627" s="13" t="str">
        <f t="shared" ref="E2627:E2690" si="166">TEXT(IF(V2627="","",--V2627),"0.00")</f>
        <v>0.50</v>
      </c>
      <c r="F2627" s="13" t="str">
        <f>IF(E2627="","",IFERROR(IF(IF(K2627="","",INDEX(收费标合同信息维护!A:Q,MATCH(D2627,收费标合同信息维护!J:J,0),10))=D2627,"有","无"),"无"))</f>
        <v>无</v>
      </c>
      <c r="G2627" s="13" t="str">
        <f t="shared" si="165"/>
        <v/>
      </c>
      <c r="H2627" s="13" t="str">
        <f t="shared" ref="H2627:H2690" si="167">TEXT(IF(W2627="","",--W2627),"0.00")</f>
        <v/>
      </c>
      <c r="I2627" s="13" t="str">
        <f>IF(G2627="","",IFERROR(IF(IF(K2627="","",INDEX(收费标合同信息维护!A:Q,MATCH(G2627,收费标合同信息维护!M:M,0),13))=G2627,"有","无"),"无"))</f>
        <v/>
      </c>
      <c r="J2627" s="3" t="s">
        <v>3497</v>
      </c>
      <c r="K2627" s="3" t="s">
        <v>12057</v>
      </c>
      <c r="L2627" s="3" t="s">
        <v>6702</v>
      </c>
      <c r="M2627" s="3" t="s">
        <v>6703</v>
      </c>
      <c r="N2627" s="3" t="s">
        <v>6477</v>
      </c>
      <c r="O2627" s="3" t="s">
        <v>6478</v>
      </c>
      <c r="P2627" s="3" t="s">
        <v>12108</v>
      </c>
      <c r="Q2627" s="3" t="s">
        <v>12109</v>
      </c>
      <c r="R2627" s="3" t="s">
        <v>6484</v>
      </c>
      <c r="S2627" s="3" t="s">
        <v>6491</v>
      </c>
      <c r="T2627" s="3" t="s">
        <v>12070</v>
      </c>
      <c r="U2627" s="3" t="s">
        <v>154</v>
      </c>
      <c r="V2627" s="3" t="s">
        <v>9007</v>
      </c>
      <c r="W2627" s="3" t="s">
        <v>154</v>
      </c>
      <c r="X2627" s="3" t="s">
        <v>154</v>
      </c>
      <c r="Y2627" s="3" t="s">
        <v>154</v>
      </c>
      <c r="Z2627" s="3" t="s">
        <v>154</v>
      </c>
      <c r="AA2627" s="3" t="s">
        <v>154</v>
      </c>
      <c r="AB2627" s="3" t="s">
        <v>154</v>
      </c>
      <c r="AC2627" s="3" t="s">
        <v>154</v>
      </c>
      <c r="AD2627" s="3" t="s">
        <v>6151</v>
      </c>
      <c r="AE2627" s="3" t="s">
        <v>6151</v>
      </c>
      <c r="AF2627" s="3" t="s">
        <v>154</v>
      </c>
      <c r="AG2627" s="3" t="s">
        <v>154</v>
      </c>
      <c r="AH2627" s="3" t="s">
        <v>6478</v>
      </c>
      <c r="AI2627" s="3" t="s">
        <v>6482</v>
      </c>
      <c r="AJ2627" s="3" t="s">
        <v>6033</v>
      </c>
    </row>
    <row r="2628" spans="1:36" ht="15">
      <c r="A2628" s="10">
        <v>2731</v>
      </c>
      <c r="B2628" t="str">
        <f>IF(K2628="总计","",INDEX(主数据!A:AD,MATCH(J2628,主数据!A:A,0),9))</f>
        <v>华东大区公司</v>
      </c>
      <c r="C2628" t="str">
        <f>IF(K2628="","",INDEX(主数据!A:AD,MATCH(J2628,主数据!A:A,0),11))</f>
        <v>无锡城区</v>
      </c>
      <c r="D2628" t="str">
        <f t="shared" si="164"/>
        <v>WX33公共能耗费用及其他标准方式0.50</v>
      </c>
      <c r="E2628" s="13" t="str">
        <f t="shared" si="166"/>
        <v>0.50</v>
      </c>
      <c r="F2628" s="13" t="str">
        <f>IF(E2628="","",IFERROR(IF(IF(K2628="","",INDEX(收费标合同信息维护!A:Q,MATCH(D2628,收费标合同信息维护!J:J,0),10))=D2628,"有","无"),"无"))</f>
        <v>无</v>
      </c>
      <c r="G2628" s="13" t="str">
        <f t="shared" si="165"/>
        <v/>
      </c>
      <c r="H2628" s="13" t="str">
        <f t="shared" si="167"/>
        <v/>
      </c>
      <c r="I2628" s="13" t="str">
        <f>IF(G2628="","",IFERROR(IF(IF(K2628="","",INDEX(收费标合同信息维护!A:Q,MATCH(G2628,收费标合同信息维护!M:M,0),13))=G2628,"有","无"),"无"))</f>
        <v/>
      </c>
      <c r="J2628" s="3" t="s">
        <v>3497</v>
      </c>
      <c r="K2628" s="3" t="s">
        <v>12057</v>
      </c>
      <c r="L2628" s="3" t="s">
        <v>6702</v>
      </c>
      <c r="M2628" s="3" t="s">
        <v>6703</v>
      </c>
      <c r="N2628" s="3" t="s">
        <v>6477</v>
      </c>
      <c r="O2628" s="3" t="s">
        <v>6478</v>
      </c>
      <c r="P2628" s="3" t="s">
        <v>12110</v>
      </c>
      <c r="Q2628" s="3" t="s">
        <v>12111</v>
      </c>
      <c r="R2628" s="3" t="s">
        <v>6484</v>
      </c>
      <c r="S2628" s="3" t="s">
        <v>6491</v>
      </c>
      <c r="T2628" s="3" t="s">
        <v>7250</v>
      </c>
      <c r="U2628" s="3" t="s">
        <v>154</v>
      </c>
      <c r="V2628" s="3" t="s">
        <v>9007</v>
      </c>
      <c r="W2628" s="3" t="s">
        <v>154</v>
      </c>
      <c r="X2628" s="3" t="s">
        <v>154</v>
      </c>
      <c r="Y2628" s="3" t="s">
        <v>154</v>
      </c>
      <c r="Z2628" s="3" t="s">
        <v>154</v>
      </c>
      <c r="AA2628" s="3" t="s">
        <v>154</v>
      </c>
      <c r="AB2628" s="3" t="s">
        <v>154</v>
      </c>
      <c r="AC2628" s="3" t="s">
        <v>154</v>
      </c>
      <c r="AD2628" s="3" t="s">
        <v>6151</v>
      </c>
      <c r="AE2628" s="3" t="s">
        <v>6151</v>
      </c>
      <c r="AF2628" s="3" t="s">
        <v>154</v>
      </c>
      <c r="AG2628" s="3" t="s">
        <v>154</v>
      </c>
      <c r="AH2628" s="3" t="s">
        <v>6478</v>
      </c>
      <c r="AI2628" s="3" t="s">
        <v>6482</v>
      </c>
      <c r="AJ2628" s="3" t="s">
        <v>6033</v>
      </c>
    </row>
    <row r="2629" spans="1:36" ht="15">
      <c r="A2629" s="10">
        <v>2732</v>
      </c>
      <c r="B2629" t="str">
        <f>IF(K2629="总计","",INDEX(主数据!A:AD,MATCH(J2629,主数据!A:A,0),9))</f>
        <v>华东大区公司</v>
      </c>
      <c r="C2629" t="str">
        <f>IF(K2629="","",INDEX(主数据!A:AD,MATCH(J2629,主数据!A:A,0),11))</f>
        <v>无锡城区</v>
      </c>
      <c r="D2629" t="str">
        <f t="shared" si="164"/>
        <v>WX33公共能耗费用及其他直接录入</v>
      </c>
      <c r="E2629" s="13" t="str">
        <f t="shared" si="166"/>
        <v/>
      </c>
      <c r="F2629" s="13" t="str">
        <f>IF(E2629="","",IFERROR(IF(IF(K2629="","",INDEX(收费标合同信息维护!A:Q,MATCH(D2629,收费标合同信息维护!J:J,0),10))=D2629,"有","无"),"无"))</f>
        <v/>
      </c>
      <c r="G2629" s="13" t="str">
        <f t="shared" si="165"/>
        <v/>
      </c>
      <c r="H2629" s="13" t="str">
        <f t="shared" si="167"/>
        <v/>
      </c>
      <c r="I2629" s="13" t="str">
        <f>IF(G2629="","",IFERROR(IF(IF(K2629="","",INDEX(收费标合同信息维护!A:Q,MATCH(G2629,收费标合同信息维护!M:M,0),13))=G2629,"有","无"),"无"))</f>
        <v/>
      </c>
      <c r="J2629" s="3" t="s">
        <v>3497</v>
      </c>
      <c r="K2629" s="3" t="s">
        <v>12057</v>
      </c>
      <c r="L2629" s="3" t="s">
        <v>6702</v>
      </c>
      <c r="M2629" s="3" t="s">
        <v>6703</v>
      </c>
      <c r="N2629" s="3" t="s">
        <v>6477</v>
      </c>
      <c r="O2629" s="3" t="s">
        <v>6478</v>
      </c>
      <c r="P2629" s="3" t="s">
        <v>12112</v>
      </c>
      <c r="Q2629" s="3" t="s">
        <v>12113</v>
      </c>
      <c r="R2629" s="3" t="s">
        <v>6479</v>
      </c>
      <c r="S2629" s="3" t="s">
        <v>6480</v>
      </c>
      <c r="T2629" s="3" t="s">
        <v>7145</v>
      </c>
      <c r="U2629" s="3" t="s">
        <v>154</v>
      </c>
      <c r="V2629" s="3" t="s">
        <v>154</v>
      </c>
      <c r="W2629" s="3" t="s">
        <v>154</v>
      </c>
      <c r="X2629" s="3" t="s">
        <v>154</v>
      </c>
      <c r="Y2629" s="3" t="s">
        <v>154</v>
      </c>
      <c r="Z2629" s="3" t="s">
        <v>154</v>
      </c>
      <c r="AA2629" s="3" t="s">
        <v>154</v>
      </c>
      <c r="AB2629" s="3" t="s">
        <v>154</v>
      </c>
      <c r="AC2629" s="3" t="s">
        <v>154</v>
      </c>
      <c r="AD2629" s="3" t="s">
        <v>6151</v>
      </c>
      <c r="AE2629" s="3" t="s">
        <v>6151</v>
      </c>
      <c r="AF2629" s="3" t="s">
        <v>154</v>
      </c>
      <c r="AG2629" s="3" t="s">
        <v>154</v>
      </c>
      <c r="AH2629" s="3" t="s">
        <v>6597</v>
      </c>
      <c r="AI2629" s="3" t="s">
        <v>6482</v>
      </c>
      <c r="AJ2629" s="3" t="s">
        <v>6489</v>
      </c>
    </row>
    <row r="2630" spans="1:36" ht="15">
      <c r="A2630" s="10">
        <v>2733</v>
      </c>
      <c r="B2630" t="str">
        <f>IF(K2630="总计","",INDEX(主数据!A:AD,MATCH(J2630,主数据!A:A,0),9))</f>
        <v>华东大区公司</v>
      </c>
      <c r="C2630" t="str">
        <f>IF(K2630="","",INDEX(主数据!A:AD,MATCH(J2630,主数据!A:A,0),11))</f>
        <v>无锡城区</v>
      </c>
      <c r="D2630" t="str">
        <f t="shared" si="164"/>
        <v>WX33公共能耗费用及其他标准方式0.93</v>
      </c>
      <c r="E2630" s="13" t="str">
        <f t="shared" si="166"/>
        <v>0.93</v>
      </c>
      <c r="F2630" s="13" t="str">
        <f>IF(E2630="","",IFERROR(IF(IF(K2630="","",INDEX(收费标合同信息维护!A:Q,MATCH(D2630,收费标合同信息维护!J:J,0),10))=D2630,"有","无"),"无"))</f>
        <v>无</v>
      </c>
      <c r="G2630" s="13" t="str">
        <f t="shared" si="165"/>
        <v/>
      </c>
      <c r="H2630" s="13" t="str">
        <f t="shared" si="167"/>
        <v/>
      </c>
      <c r="I2630" s="13" t="str">
        <f>IF(G2630="","",IFERROR(IF(IF(K2630="","",INDEX(收费标合同信息维护!A:Q,MATCH(G2630,收费标合同信息维护!M:M,0),13))=G2630,"有","无"),"无"))</f>
        <v/>
      </c>
      <c r="J2630" s="3" t="s">
        <v>3497</v>
      </c>
      <c r="K2630" s="3" t="s">
        <v>12057</v>
      </c>
      <c r="L2630" s="3" t="s">
        <v>6702</v>
      </c>
      <c r="M2630" s="3" t="s">
        <v>6703</v>
      </c>
      <c r="N2630" s="3" t="s">
        <v>6477</v>
      </c>
      <c r="O2630" s="3" t="s">
        <v>6478</v>
      </c>
      <c r="P2630" s="3" t="s">
        <v>12114</v>
      </c>
      <c r="Q2630" s="3" t="s">
        <v>12115</v>
      </c>
      <c r="R2630" s="3" t="s">
        <v>6484</v>
      </c>
      <c r="S2630" s="3" t="s">
        <v>6491</v>
      </c>
      <c r="T2630" s="3" t="s">
        <v>12080</v>
      </c>
      <c r="U2630" s="3" t="s">
        <v>154</v>
      </c>
      <c r="V2630" s="3" t="s">
        <v>9281</v>
      </c>
      <c r="W2630" s="3" t="s">
        <v>154</v>
      </c>
      <c r="X2630" s="3" t="s">
        <v>154</v>
      </c>
      <c r="Y2630" s="3" t="s">
        <v>154</v>
      </c>
      <c r="Z2630" s="3" t="s">
        <v>154</v>
      </c>
      <c r="AA2630" s="3" t="s">
        <v>154</v>
      </c>
      <c r="AB2630" s="3" t="s">
        <v>154</v>
      </c>
      <c r="AC2630" s="3" t="s">
        <v>154</v>
      </c>
      <c r="AD2630" s="3" t="s">
        <v>6151</v>
      </c>
      <c r="AE2630" s="3" t="s">
        <v>6151</v>
      </c>
      <c r="AF2630" s="3" t="s">
        <v>154</v>
      </c>
      <c r="AG2630" s="3" t="s">
        <v>154</v>
      </c>
      <c r="AH2630" s="3" t="s">
        <v>6597</v>
      </c>
      <c r="AI2630" s="3" t="s">
        <v>6727</v>
      </c>
      <c r="AJ2630" s="3" t="s">
        <v>6489</v>
      </c>
    </row>
    <row r="2631" spans="1:36" ht="15">
      <c r="A2631" s="10">
        <v>2734</v>
      </c>
      <c r="B2631" t="str">
        <f>IF(K2631="总计","",INDEX(主数据!A:AD,MATCH(J2631,主数据!A:A,0),9))</f>
        <v>华东大区公司</v>
      </c>
      <c r="C2631" t="str">
        <f>IF(K2631="","",INDEX(主数据!A:AD,MATCH(J2631,主数据!A:A,0),11))</f>
        <v>无锡城区</v>
      </c>
      <c r="D2631" t="str">
        <f t="shared" si="164"/>
        <v>WX33公共能耗费用及其他标准方式0.93</v>
      </c>
      <c r="E2631" s="13" t="str">
        <f t="shared" si="166"/>
        <v>0.93</v>
      </c>
      <c r="F2631" s="13" t="str">
        <f>IF(E2631="","",IFERROR(IF(IF(K2631="","",INDEX(收费标合同信息维护!A:Q,MATCH(D2631,收费标合同信息维护!J:J,0),10))=D2631,"有","无"),"无"))</f>
        <v>无</v>
      </c>
      <c r="G2631" s="13" t="str">
        <f t="shared" si="165"/>
        <v/>
      </c>
      <c r="H2631" s="13" t="str">
        <f t="shared" si="167"/>
        <v/>
      </c>
      <c r="I2631" s="13" t="str">
        <f>IF(G2631="","",IFERROR(IF(IF(K2631="","",INDEX(收费标合同信息维护!A:Q,MATCH(G2631,收费标合同信息维护!M:M,0),13))=G2631,"有","无"),"无"))</f>
        <v/>
      </c>
      <c r="J2631" s="3" t="s">
        <v>3497</v>
      </c>
      <c r="K2631" s="3" t="s">
        <v>12057</v>
      </c>
      <c r="L2631" s="3" t="s">
        <v>6702</v>
      </c>
      <c r="M2631" s="3" t="s">
        <v>6703</v>
      </c>
      <c r="N2631" s="3" t="s">
        <v>6477</v>
      </c>
      <c r="O2631" s="3" t="s">
        <v>6478</v>
      </c>
      <c r="P2631" s="3" t="s">
        <v>12116</v>
      </c>
      <c r="Q2631" s="3" t="s">
        <v>12117</v>
      </c>
      <c r="R2631" s="3" t="s">
        <v>6484</v>
      </c>
      <c r="S2631" s="3" t="s">
        <v>6491</v>
      </c>
      <c r="T2631" s="3" t="s">
        <v>7451</v>
      </c>
      <c r="U2631" s="3" t="s">
        <v>154</v>
      </c>
      <c r="V2631" s="3" t="s">
        <v>9281</v>
      </c>
      <c r="W2631" s="3" t="s">
        <v>154</v>
      </c>
      <c r="X2631" s="3" t="s">
        <v>154</v>
      </c>
      <c r="Y2631" s="3" t="s">
        <v>154</v>
      </c>
      <c r="Z2631" s="3" t="s">
        <v>154</v>
      </c>
      <c r="AA2631" s="3" t="s">
        <v>154</v>
      </c>
      <c r="AB2631" s="3" t="s">
        <v>154</v>
      </c>
      <c r="AC2631" s="3" t="s">
        <v>154</v>
      </c>
      <c r="AD2631" s="3" t="s">
        <v>6151</v>
      </c>
      <c r="AE2631" s="3" t="s">
        <v>6151</v>
      </c>
      <c r="AF2631" s="3" t="s">
        <v>154</v>
      </c>
      <c r="AG2631" s="3" t="s">
        <v>154</v>
      </c>
      <c r="AH2631" s="3" t="s">
        <v>6597</v>
      </c>
      <c r="AI2631" s="3" t="s">
        <v>6482</v>
      </c>
      <c r="AJ2631" s="3" t="s">
        <v>6489</v>
      </c>
    </row>
    <row r="2632" spans="1:36" ht="30">
      <c r="A2632" s="10">
        <v>2735</v>
      </c>
      <c r="B2632" t="str">
        <f>IF(K2632="总计","",INDEX(主数据!A:AD,MATCH(J2632,主数据!A:A,0),9))</f>
        <v>华东大区公司</v>
      </c>
      <c r="C2632" t="str">
        <f>IF(K2632="","",INDEX(主数据!A:AD,MATCH(J2632,主数据!A:A,0),11))</f>
        <v>无锡城区</v>
      </c>
      <c r="D2632" t="str">
        <f t="shared" si="164"/>
        <v>WX33公共能耗费用及其他标准方式0.93</v>
      </c>
      <c r="E2632" s="13" t="str">
        <f t="shared" si="166"/>
        <v>0.93</v>
      </c>
      <c r="F2632" s="13" t="str">
        <f>IF(E2632="","",IFERROR(IF(IF(K2632="","",INDEX(收费标合同信息维护!A:Q,MATCH(D2632,收费标合同信息维护!J:J,0),10))=D2632,"有","无"),"无"))</f>
        <v>无</v>
      </c>
      <c r="G2632" s="13" t="str">
        <f t="shared" si="165"/>
        <v/>
      </c>
      <c r="H2632" s="13" t="str">
        <f t="shared" si="167"/>
        <v/>
      </c>
      <c r="I2632" s="13" t="str">
        <f>IF(G2632="","",IFERROR(IF(IF(K2632="","",INDEX(收费标合同信息维护!A:Q,MATCH(G2632,收费标合同信息维护!M:M,0),13))=G2632,"有","无"),"无"))</f>
        <v/>
      </c>
      <c r="J2632" s="3" t="s">
        <v>3497</v>
      </c>
      <c r="K2632" s="3" t="s">
        <v>12057</v>
      </c>
      <c r="L2632" s="3" t="s">
        <v>6702</v>
      </c>
      <c r="M2632" s="3" t="s">
        <v>6703</v>
      </c>
      <c r="N2632" s="3" t="s">
        <v>6477</v>
      </c>
      <c r="O2632" s="3" t="s">
        <v>6478</v>
      </c>
      <c r="P2632" s="3" t="s">
        <v>12118</v>
      </c>
      <c r="Q2632" s="3" t="s">
        <v>12119</v>
      </c>
      <c r="R2632" s="3" t="s">
        <v>6484</v>
      </c>
      <c r="S2632" s="3" t="s">
        <v>6491</v>
      </c>
      <c r="T2632" s="3" t="s">
        <v>6493</v>
      </c>
      <c r="U2632" s="3" t="s">
        <v>154</v>
      </c>
      <c r="V2632" s="3" t="s">
        <v>9281</v>
      </c>
      <c r="W2632" s="3" t="s">
        <v>154</v>
      </c>
      <c r="X2632" s="3" t="s">
        <v>154</v>
      </c>
      <c r="Y2632" s="3" t="s">
        <v>154</v>
      </c>
      <c r="Z2632" s="3" t="s">
        <v>154</v>
      </c>
      <c r="AA2632" s="3" t="s">
        <v>154</v>
      </c>
      <c r="AB2632" s="3" t="s">
        <v>154</v>
      </c>
      <c r="AC2632" s="3" t="s">
        <v>154</v>
      </c>
      <c r="AD2632" s="3" t="s">
        <v>6151</v>
      </c>
      <c r="AE2632" s="3" t="s">
        <v>6151</v>
      </c>
      <c r="AF2632" s="3" t="s">
        <v>154</v>
      </c>
      <c r="AG2632" s="3" t="s">
        <v>154</v>
      </c>
      <c r="AH2632" s="3" t="s">
        <v>6597</v>
      </c>
      <c r="AI2632" s="3" t="s">
        <v>6482</v>
      </c>
      <c r="AJ2632" s="3" t="s">
        <v>6489</v>
      </c>
    </row>
    <row r="2633" spans="1:36" ht="15">
      <c r="A2633" s="10">
        <v>2736</v>
      </c>
      <c r="B2633" t="str">
        <f>IF(K2633="总计","",INDEX(主数据!A:AD,MATCH(J2633,主数据!A:A,0),9))</f>
        <v>华东大区公司</v>
      </c>
      <c r="C2633" t="str">
        <f>IF(K2633="","",INDEX(主数据!A:AD,MATCH(J2633,主数据!A:A,0),11))</f>
        <v>无锡城区</v>
      </c>
      <c r="D2633" t="str">
        <f t="shared" si="164"/>
        <v>WX33公共能耗费用及其他标准方式0.93</v>
      </c>
      <c r="E2633" s="13" t="str">
        <f t="shared" si="166"/>
        <v>0.93</v>
      </c>
      <c r="F2633" s="13" t="str">
        <f>IF(E2633="","",IFERROR(IF(IF(K2633="","",INDEX(收费标合同信息维护!A:Q,MATCH(D2633,收费标合同信息维护!J:J,0),10))=D2633,"有","无"),"无"))</f>
        <v>无</v>
      </c>
      <c r="G2633" s="13" t="str">
        <f t="shared" si="165"/>
        <v/>
      </c>
      <c r="H2633" s="13" t="str">
        <f t="shared" si="167"/>
        <v/>
      </c>
      <c r="I2633" s="13" t="str">
        <f>IF(G2633="","",IFERROR(IF(IF(K2633="","",INDEX(收费标合同信息维护!A:Q,MATCH(G2633,收费标合同信息维护!M:M,0),13))=G2633,"有","无"),"无"))</f>
        <v/>
      </c>
      <c r="J2633" s="3" t="s">
        <v>3497</v>
      </c>
      <c r="K2633" s="3" t="s">
        <v>12057</v>
      </c>
      <c r="L2633" s="3" t="s">
        <v>6702</v>
      </c>
      <c r="M2633" s="3" t="s">
        <v>6703</v>
      </c>
      <c r="N2633" s="3" t="s">
        <v>6477</v>
      </c>
      <c r="O2633" s="3" t="s">
        <v>6478</v>
      </c>
      <c r="P2633" s="3" t="s">
        <v>12120</v>
      </c>
      <c r="Q2633" s="3" t="s">
        <v>12121</v>
      </c>
      <c r="R2633" s="3" t="s">
        <v>6484</v>
      </c>
      <c r="S2633" s="3" t="s">
        <v>6491</v>
      </c>
      <c r="T2633" s="3" t="s">
        <v>6595</v>
      </c>
      <c r="U2633" s="3" t="s">
        <v>154</v>
      </c>
      <c r="V2633" s="3" t="s">
        <v>9281</v>
      </c>
      <c r="W2633" s="3" t="s">
        <v>154</v>
      </c>
      <c r="X2633" s="3" t="s">
        <v>154</v>
      </c>
      <c r="Y2633" s="3" t="s">
        <v>154</v>
      </c>
      <c r="Z2633" s="3" t="s">
        <v>154</v>
      </c>
      <c r="AA2633" s="3" t="s">
        <v>154</v>
      </c>
      <c r="AB2633" s="3" t="s">
        <v>154</v>
      </c>
      <c r="AC2633" s="3" t="s">
        <v>154</v>
      </c>
      <c r="AD2633" s="3" t="s">
        <v>6151</v>
      </c>
      <c r="AE2633" s="3" t="s">
        <v>6151</v>
      </c>
      <c r="AF2633" s="3" t="s">
        <v>154</v>
      </c>
      <c r="AG2633" s="3" t="s">
        <v>154</v>
      </c>
      <c r="AH2633" s="3" t="s">
        <v>6597</v>
      </c>
      <c r="AI2633" s="3" t="s">
        <v>6482</v>
      </c>
      <c r="AJ2633" s="3" t="s">
        <v>6489</v>
      </c>
    </row>
    <row r="2634" spans="1:36" ht="30">
      <c r="A2634" s="10">
        <v>2737</v>
      </c>
      <c r="B2634" t="str">
        <f>IF(K2634="总计","",INDEX(主数据!A:AD,MATCH(J2634,主数据!A:A,0),9))</f>
        <v>华东大区公司</v>
      </c>
      <c r="C2634" t="str">
        <f>IF(K2634="","",INDEX(主数据!A:AD,MATCH(J2634,主数据!A:A,0),11))</f>
        <v>无锡城区</v>
      </c>
      <c r="D2634" t="str">
        <f t="shared" si="164"/>
        <v>WX33公共能耗费用及其他标准方式0.93</v>
      </c>
      <c r="E2634" s="13" t="str">
        <f t="shared" si="166"/>
        <v>0.93</v>
      </c>
      <c r="F2634" s="13" t="str">
        <f>IF(E2634="","",IFERROR(IF(IF(K2634="","",INDEX(收费标合同信息维护!A:Q,MATCH(D2634,收费标合同信息维护!J:J,0),10))=D2634,"有","无"),"无"))</f>
        <v>无</v>
      </c>
      <c r="G2634" s="13" t="str">
        <f t="shared" si="165"/>
        <v/>
      </c>
      <c r="H2634" s="13" t="str">
        <f t="shared" si="167"/>
        <v/>
      </c>
      <c r="I2634" s="13" t="str">
        <f>IF(G2634="","",IFERROR(IF(IF(K2634="","",INDEX(收费标合同信息维护!A:Q,MATCH(G2634,收费标合同信息维护!M:M,0),13))=G2634,"有","无"),"无"))</f>
        <v/>
      </c>
      <c r="J2634" s="3" t="s">
        <v>3497</v>
      </c>
      <c r="K2634" s="3" t="s">
        <v>12057</v>
      </c>
      <c r="L2634" s="3" t="s">
        <v>6702</v>
      </c>
      <c r="M2634" s="3" t="s">
        <v>6703</v>
      </c>
      <c r="N2634" s="3" t="s">
        <v>6477</v>
      </c>
      <c r="O2634" s="3" t="s">
        <v>6478</v>
      </c>
      <c r="P2634" s="3" t="s">
        <v>12122</v>
      </c>
      <c r="Q2634" s="3" t="s">
        <v>12123</v>
      </c>
      <c r="R2634" s="3" t="s">
        <v>6484</v>
      </c>
      <c r="S2634" s="3" t="s">
        <v>6491</v>
      </c>
      <c r="T2634" s="3" t="s">
        <v>12092</v>
      </c>
      <c r="U2634" s="3" t="s">
        <v>154</v>
      </c>
      <c r="V2634" s="3" t="s">
        <v>9281</v>
      </c>
      <c r="W2634" s="3" t="s">
        <v>154</v>
      </c>
      <c r="X2634" s="3" t="s">
        <v>154</v>
      </c>
      <c r="Y2634" s="3" t="s">
        <v>154</v>
      </c>
      <c r="Z2634" s="3" t="s">
        <v>154</v>
      </c>
      <c r="AA2634" s="3" t="s">
        <v>154</v>
      </c>
      <c r="AB2634" s="3" t="s">
        <v>154</v>
      </c>
      <c r="AC2634" s="3" t="s">
        <v>154</v>
      </c>
      <c r="AD2634" s="3" t="s">
        <v>6151</v>
      </c>
      <c r="AE2634" s="3" t="s">
        <v>6151</v>
      </c>
      <c r="AF2634" s="3" t="s">
        <v>154</v>
      </c>
      <c r="AG2634" s="3" t="s">
        <v>154</v>
      </c>
      <c r="AH2634" s="3" t="s">
        <v>6597</v>
      </c>
      <c r="AI2634" s="3" t="s">
        <v>6482</v>
      </c>
      <c r="AJ2634" s="3" t="s">
        <v>6489</v>
      </c>
    </row>
    <row r="2635" spans="1:36" ht="15">
      <c r="A2635" s="10">
        <v>2738</v>
      </c>
      <c r="B2635" t="str">
        <f>IF(K2635="总计","",INDEX(主数据!A:AD,MATCH(J2635,主数据!A:A,0),9))</f>
        <v>华东大区公司</v>
      </c>
      <c r="C2635" t="str">
        <f>IF(K2635="","",INDEX(主数据!A:AD,MATCH(J2635,主数据!A:A,0),11))</f>
        <v>无锡城区</v>
      </c>
      <c r="D2635" t="str">
        <f t="shared" si="164"/>
        <v>WX33公共能耗费用及其他标准方式0.93</v>
      </c>
      <c r="E2635" s="13" t="str">
        <f t="shared" si="166"/>
        <v>0.93</v>
      </c>
      <c r="F2635" s="13" t="str">
        <f>IF(E2635="","",IFERROR(IF(IF(K2635="","",INDEX(收费标合同信息维护!A:Q,MATCH(D2635,收费标合同信息维护!J:J,0),10))=D2635,"有","无"),"无"))</f>
        <v>无</v>
      </c>
      <c r="G2635" s="13" t="str">
        <f t="shared" si="165"/>
        <v/>
      </c>
      <c r="H2635" s="13" t="str">
        <f t="shared" si="167"/>
        <v/>
      </c>
      <c r="I2635" s="13" t="str">
        <f>IF(G2635="","",IFERROR(IF(IF(K2635="","",INDEX(收费标合同信息维护!A:Q,MATCH(G2635,收费标合同信息维护!M:M,0),13))=G2635,"有","无"),"无"))</f>
        <v/>
      </c>
      <c r="J2635" s="3" t="s">
        <v>3497</v>
      </c>
      <c r="K2635" s="3" t="s">
        <v>12057</v>
      </c>
      <c r="L2635" s="3" t="s">
        <v>6702</v>
      </c>
      <c r="M2635" s="3" t="s">
        <v>6703</v>
      </c>
      <c r="N2635" s="3" t="s">
        <v>6477</v>
      </c>
      <c r="O2635" s="3" t="s">
        <v>6478</v>
      </c>
      <c r="P2635" s="3" t="s">
        <v>12124</v>
      </c>
      <c r="Q2635" s="3" t="s">
        <v>12125</v>
      </c>
      <c r="R2635" s="3" t="s">
        <v>6484</v>
      </c>
      <c r="S2635" s="3" t="s">
        <v>6491</v>
      </c>
      <c r="T2635" s="3" t="s">
        <v>8170</v>
      </c>
      <c r="U2635" s="3" t="s">
        <v>154</v>
      </c>
      <c r="V2635" s="3" t="s">
        <v>9281</v>
      </c>
      <c r="W2635" s="3" t="s">
        <v>154</v>
      </c>
      <c r="X2635" s="3" t="s">
        <v>154</v>
      </c>
      <c r="Y2635" s="3" t="s">
        <v>154</v>
      </c>
      <c r="Z2635" s="3" t="s">
        <v>154</v>
      </c>
      <c r="AA2635" s="3" t="s">
        <v>154</v>
      </c>
      <c r="AB2635" s="3" t="s">
        <v>154</v>
      </c>
      <c r="AC2635" s="3" t="s">
        <v>154</v>
      </c>
      <c r="AD2635" s="3" t="s">
        <v>6151</v>
      </c>
      <c r="AE2635" s="3" t="s">
        <v>6151</v>
      </c>
      <c r="AF2635" s="3" t="s">
        <v>154</v>
      </c>
      <c r="AG2635" s="3" t="s">
        <v>154</v>
      </c>
      <c r="AH2635" s="3" t="s">
        <v>6597</v>
      </c>
      <c r="AI2635" s="3" t="s">
        <v>6482</v>
      </c>
      <c r="AJ2635" s="3" t="s">
        <v>6489</v>
      </c>
    </row>
    <row r="2636" spans="1:36" ht="30">
      <c r="A2636" s="10">
        <v>2739</v>
      </c>
      <c r="B2636" t="str">
        <f>IF(K2636="总计","",INDEX(主数据!A:AD,MATCH(J2636,主数据!A:A,0),9))</f>
        <v>华东大区公司</v>
      </c>
      <c r="C2636" t="str">
        <f>IF(K2636="","",INDEX(主数据!A:AD,MATCH(J2636,主数据!A:A,0),11))</f>
        <v>无锡城区</v>
      </c>
      <c r="D2636" t="str">
        <f t="shared" si="164"/>
        <v>WX33公共能耗费用及其他标准方式0.93</v>
      </c>
      <c r="E2636" s="13" t="str">
        <f t="shared" si="166"/>
        <v>0.93</v>
      </c>
      <c r="F2636" s="13" t="str">
        <f>IF(E2636="","",IFERROR(IF(IF(K2636="","",INDEX(收费标合同信息维护!A:Q,MATCH(D2636,收费标合同信息维护!J:J,0),10))=D2636,"有","无"),"无"))</f>
        <v>无</v>
      </c>
      <c r="G2636" s="13" t="str">
        <f t="shared" si="165"/>
        <v/>
      </c>
      <c r="H2636" s="13" t="str">
        <f t="shared" si="167"/>
        <v/>
      </c>
      <c r="I2636" s="13" t="str">
        <f>IF(G2636="","",IFERROR(IF(IF(K2636="","",INDEX(收费标合同信息维护!A:Q,MATCH(G2636,收费标合同信息维护!M:M,0),13))=G2636,"有","无"),"无"))</f>
        <v/>
      </c>
      <c r="J2636" s="3" t="s">
        <v>3497</v>
      </c>
      <c r="K2636" s="3" t="s">
        <v>12057</v>
      </c>
      <c r="L2636" s="3" t="s">
        <v>6702</v>
      </c>
      <c r="M2636" s="3" t="s">
        <v>6703</v>
      </c>
      <c r="N2636" s="3" t="s">
        <v>6477</v>
      </c>
      <c r="O2636" s="3" t="s">
        <v>6478</v>
      </c>
      <c r="P2636" s="3" t="s">
        <v>12126</v>
      </c>
      <c r="Q2636" s="3" t="s">
        <v>12127</v>
      </c>
      <c r="R2636" s="3" t="s">
        <v>6484</v>
      </c>
      <c r="S2636" s="3" t="s">
        <v>6491</v>
      </c>
      <c r="T2636" s="3" t="s">
        <v>12097</v>
      </c>
      <c r="U2636" s="3" t="s">
        <v>154</v>
      </c>
      <c r="V2636" s="3" t="s">
        <v>9281</v>
      </c>
      <c r="W2636" s="3" t="s">
        <v>154</v>
      </c>
      <c r="X2636" s="3" t="s">
        <v>154</v>
      </c>
      <c r="Y2636" s="3" t="s">
        <v>154</v>
      </c>
      <c r="Z2636" s="3" t="s">
        <v>154</v>
      </c>
      <c r="AA2636" s="3" t="s">
        <v>154</v>
      </c>
      <c r="AB2636" s="3" t="s">
        <v>154</v>
      </c>
      <c r="AC2636" s="3" t="s">
        <v>154</v>
      </c>
      <c r="AD2636" s="3" t="s">
        <v>6151</v>
      </c>
      <c r="AE2636" s="3" t="s">
        <v>6151</v>
      </c>
      <c r="AF2636" s="3" t="s">
        <v>154</v>
      </c>
      <c r="AG2636" s="3" t="s">
        <v>154</v>
      </c>
      <c r="AH2636" s="3" t="s">
        <v>6597</v>
      </c>
      <c r="AI2636" s="3" t="s">
        <v>6482</v>
      </c>
      <c r="AJ2636" s="3" t="s">
        <v>6489</v>
      </c>
    </row>
    <row r="2637" spans="1:36" ht="30">
      <c r="A2637" s="10">
        <v>2740</v>
      </c>
      <c r="B2637" t="str">
        <f>IF(K2637="总计","",INDEX(主数据!A:AD,MATCH(J2637,主数据!A:A,0),9))</f>
        <v>华东大区公司</v>
      </c>
      <c r="C2637" t="str">
        <f>IF(K2637="","",INDEX(主数据!A:AD,MATCH(J2637,主数据!A:A,0),11))</f>
        <v>无锡城区</v>
      </c>
      <c r="D2637" t="str">
        <f t="shared" si="164"/>
        <v>WX33公共能耗费用及其他标准方式0.93</v>
      </c>
      <c r="E2637" s="13" t="str">
        <f t="shared" si="166"/>
        <v>0.93</v>
      </c>
      <c r="F2637" s="13" t="str">
        <f>IF(E2637="","",IFERROR(IF(IF(K2637="","",INDEX(收费标合同信息维护!A:Q,MATCH(D2637,收费标合同信息维护!J:J,0),10))=D2637,"有","无"),"无"))</f>
        <v>无</v>
      </c>
      <c r="G2637" s="13" t="str">
        <f t="shared" si="165"/>
        <v/>
      </c>
      <c r="H2637" s="13" t="str">
        <f t="shared" si="167"/>
        <v/>
      </c>
      <c r="I2637" s="13" t="str">
        <f>IF(G2637="","",IFERROR(IF(IF(K2637="","",INDEX(收费标合同信息维护!A:Q,MATCH(G2637,收费标合同信息维护!M:M,0),13))=G2637,"有","无"),"无"))</f>
        <v/>
      </c>
      <c r="J2637" s="3" t="s">
        <v>3497</v>
      </c>
      <c r="K2637" s="3" t="s">
        <v>12057</v>
      </c>
      <c r="L2637" s="3" t="s">
        <v>6702</v>
      </c>
      <c r="M2637" s="3" t="s">
        <v>6703</v>
      </c>
      <c r="N2637" s="3" t="s">
        <v>6477</v>
      </c>
      <c r="O2637" s="3" t="s">
        <v>6478</v>
      </c>
      <c r="P2637" s="3" t="s">
        <v>12128</v>
      </c>
      <c r="Q2637" s="3" t="s">
        <v>12129</v>
      </c>
      <c r="R2637" s="3" t="s">
        <v>6484</v>
      </c>
      <c r="S2637" s="3" t="s">
        <v>6491</v>
      </c>
      <c r="T2637" s="3" t="s">
        <v>12077</v>
      </c>
      <c r="U2637" s="3" t="s">
        <v>154</v>
      </c>
      <c r="V2637" s="3" t="s">
        <v>9281</v>
      </c>
      <c r="W2637" s="3" t="s">
        <v>154</v>
      </c>
      <c r="X2637" s="3" t="s">
        <v>154</v>
      </c>
      <c r="Y2637" s="3" t="s">
        <v>154</v>
      </c>
      <c r="Z2637" s="3" t="s">
        <v>154</v>
      </c>
      <c r="AA2637" s="3" t="s">
        <v>154</v>
      </c>
      <c r="AB2637" s="3" t="s">
        <v>154</v>
      </c>
      <c r="AC2637" s="3" t="s">
        <v>154</v>
      </c>
      <c r="AD2637" s="3" t="s">
        <v>6151</v>
      </c>
      <c r="AE2637" s="3" t="s">
        <v>6151</v>
      </c>
      <c r="AF2637" s="3" t="s">
        <v>154</v>
      </c>
      <c r="AG2637" s="3" t="s">
        <v>154</v>
      </c>
      <c r="AH2637" s="3" t="s">
        <v>6597</v>
      </c>
      <c r="AI2637" s="3" t="s">
        <v>6482</v>
      </c>
      <c r="AJ2637" s="3" t="s">
        <v>6409</v>
      </c>
    </row>
    <row r="2638" spans="1:36" ht="15">
      <c r="A2638" s="10">
        <v>2741</v>
      </c>
      <c r="B2638" t="str">
        <f>IF(K2638="总计","",INDEX(主数据!A:AD,MATCH(J2638,主数据!A:A,0),9))</f>
        <v>华东大区公司</v>
      </c>
      <c r="C2638" t="str">
        <f>IF(K2638="","",INDEX(主数据!A:AD,MATCH(J2638,主数据!A:A,0),11))</f>
        <v>无锡城区</v>
      </c>
      <c r="D2638" t="str">
        <f t="shared" si="164"/>
        <v>WX33公共能耗费用及其他标准方式0.63</v>
      </c>
      <c r="E2638" s="13" t="str">
        <f t="shared" si="166"/>
        <v>0.63</v>
      </c>
      <c r="F2638" s="13" t="str">
        <f>IF(E2638="","",IFERROR(IF(IF(K2638="","",INDEX(收费标合同信息维护!A:Q,MATCH(D2638,收费标合同信息维护!J:J,0),10))=D2638,"有","无"),"无"))</f>
        <v>无</v>
      </c>
      <c r="G2638" s="13" t="str">
        <f t="shared" si="165"/>
        <v/>
      </c>
      <c r="H2638" s="13" t="str">
        <f t="shared" si="167"/>
        <v/>
      </c>
      <c r="I2638" s="13" t="str">
        <f>IF(G2638="","",IFERROR(IF(IF(K2638="","",INDEX(收费标合同信息维护!A:Q,MATCH(G2638,收费标合同信息维护!M:M,0),13))=G2638,"有","无"),"无"))</f>
        <v/>
      </c>
      <c r="J2638" s="3" t="s">
        <v>3497</v>
      </c>
      <c r="K2638" s="3" t="s">
        <v>12057</v>
      </c>
      <c r="L2638" s="3" t="s">
        <v>6702</v>
      </c>
      <c r="M2638" s="3" t="s">
        <v>6703</v>
      </c>
      <c r="N2638" s="3" t="s">
        <v>6477</v>
      </c>
      <c r="O2638" s="3" t="s">
        <v>6478</v>
      </c>
      <c r="P2638" s="3" t="s">
        <v>12130</v>
      </c>
      <c r="Q2638" s="3" t="s">
        <v>9352</v>
      </c>
      <c r="R2638" s="3" t="s">
        <v>6484</v>
      </c>
      <c r="S2638" s="3" t="s">
        <v>6491</v>
      </c>
      <c r="T2638" s="3" t="s">
        <v>6537</v>
      </c>
      <c r="U2638" s="3" t="s">
        <v>154</v>
      </c>
      <c r="V2638" s="3" t="s">
        <v>8635</v>
      </c>
      <c r="W2638" s="3" t="s">
        <v>154</v>
      </c>
      <c r="X2638" s="3" t="s">
        <v>154</v>
      </c>
      <c r="Y2638" s="3" t="s">
        <v>154</v>
      </c>
      <c r="Z2638" s="3" t="s">
        <v>154</v>
      </c>
      <c r="AA2638" s="3" t="s">
        <v>154</v>
      </c>
      <c r="AB2638" s="3" t="s">
        <v>154</v>
      </c>
      <c r="AC2638" s="3" t="s">
        <v>154</v>
      </c>
      <c r="AD2638" s="3" t="s">
        <v>6151</v>
      </c>
      <c r="AE2638" s="3" t="s">
        <v>6151</v>
      </c>
      <c r="AF2638" s="3" t="s">
        <v>154</v>
      </c>
      <c r="AG2638" s="3" t="s">
        <v>154</v>
      </c>
      <c r="AH2638" s="3" t="s">
        <v>6597</v>
      </c>
      <c r="AI2638" s="3" t="s">
        <v>6482</v>
      </c>
      <c r="AJ2638" s="3" t="s">
        <v>8526</v>
      </c>
    </row>
    <row r="2639" spans="1:36" ht="15">
      <c r="A2639" s="10">
        <v>2742</v>
      </c>
      <c r="B2639" t="str">
        <f>IF(K2639="总计","",INDEX(主数据!A:AD,MATCH(J2639,主数据!A:A,0),9))</f>
        <v>华东大区公司</v>
      </c>
      <c r="C2639" t="str">
        <f>IF(K2639="","",INDEX(主数据!A:AD,MATCH(J2639,主数据!A:A,0),11))</f>
        <v>无锡城区</v>
      </c>
      <c r="D2639" t="str">
        <f t="shared" si="164"/>
        <v>WX33公共能耗费用及其他标准方式0.63</v>
      </c>
      <c r="E2639" s="13" t="str">
        <f t="shared" si="166"/>
        <v>0.63</v>
      </c>
      <c r="F2639" s="13" t="str">
        <f>IF(E2639="","",IFERROR(IF(IF(K2639="","",INDEX(收费标合同信息维护!A:Q,MATCH(D2639,收费标合同信息维护!J:J,0),10))=D2639,"有","无"),"无"))</f>
        <v>无</v>
      </c>
      <c r="G2639" s="13" t="str">
        <f t="shared" si="165"/>
        <v/>
      </c>
      <c r="H2639" s="13" t="str">
        <f t="shared" si="167"/>
        <v/>
      </c>
      <c r="I2639" s="13" t="str">
        <f>IF(G2639="","",IFERROR(IF(IF(K2639="","",INDEX(收费标合同信息维护!A:Q,MATCH(G2639,收费标合同信息维护!M:M,0),13))=G2639,"有","无"),"无"))</f>
        <v/>
      </c>
      <c r="J2639" s="3" t="s">
        <v>3497</v>
      </c>
      <c r="K2639" s="3" t="s">
        <v>12057</v>
      </c>
      <c r="L2639" s="3" t="s">
        <v>6702</v>
      </c>
      <c r="M2639" s="3" t="s">
        <v>6703</v>
      </c>
      <c r="N2639" s="3" t="s">
        <v>6477</v>
      </c>
      <c r="O2639" s="3" t="s">
        <v>6478</v>
      </c>
      <c r="P2639" s="3" t="s">
        <v>12131</v>
      </c>
      <c r="Q2639" s="3" t="s">
        <v>12131</v>
      </c>
      <c r="R2639" s="3" t="s">
        <v>6484</v>
      </c>
      <c r="S2639" s="3" t="s">
        <v>6491</v>
      </c>
      <c r="T2639" s="3" t="s">
        <v>6537</v>
      </c>
      <c r="U2639" s="3" t="s">
        <v>154</v>
      </c>
      <c r="V2639" s="3" t="s">
        <v>8635</v>
      </c>
      <c r="W2639" s="3" t="s">
        <v>154</v>
      </c>
      <c r="X2639" s="3" t="s">
        <v>154</v>
      </c>
      <c r="Y2639" s="3" t="s">
        <v>154</v>
      </c>
      <c r="Z2639" s="3" t="s">
        <v>154</v>
      </c>
      <c r="AA2639" s="3" t="s">
        <v>154</v>
      </c>
      <c r="AB2639" s="3" t="s">
        <v>154</v>
      </c>
      <c r="AC2639" s="3" t="s">
        <v>154</v>
      </c>
      <c r="AD2639" s="3" t="s">
        <v>6151</v>
      </c>
      <c r="AE2639" s="3" t="s">
        <v>6151</v>
      </c>
      <c r="AF2639" s="3" t="s">
        <v>154</v>
      </c>
      <c r="AG2639" s="3" t="s">
        <v>154</v>
      </c>
      <c r="AH2639" s="3" t="s">
        <v>6478</v>
      </c>
      <c r="AI2639" s="3" t="s">
        <v>6482</v>
      </c>
      <c r="AJ2639" s="3" t="s">
        <v>12132</v>
      </c>
    </row>
    <row r="2640" spans="1:36" ht="15">
      <c r="A2640" s="10">
        <v>2743</v>
      </c>
      <c r="B2640" t="str">
        <f>IF(K2640="总计","",INDEX(主数据!A:AD,MATCH(J2640,主数据!A:A,0),9))</f>
        <v>华东大区公司</v>
      </c>
      <c r="C2640" t="str">
        <f>IF(K2640="","",INDEX(主数据!A:AD,MATCH(J2640,主数据!A:A,0),11))</f>
        <v>无锡城区</v>
      </c>
      <c r="D2640" t="str">
        <f t="shared" si="164"/>
        <v>WX33代收代付其他费用直接录入</v>
      </c>
      <c r="E2640" s="13" t="str">
        <f t="shared" si="166"/>
        <v/>
      </c>
      <c r="F2640" s="13" t="str">
        <f>IF(E2640="","",IFERROR(IF(IF(K2640="","",INDEX(收费标合同信息维护!A:Q,MATCH(D2640,收费标合同信息维护!J:J,0),10))=D2640,"有","无"),"无"))</f>
        <v/>
      </c>
      <c r="G2640" s="13" t="str">
        <f t="shared" si="165"/>
        <v/>
      </c>
      <c r="H2640" s="13" t="str">
        <f t="shared" si="167"/>
        <v/>
      </c>
      <c r="I2640" s="13" t="str">
        <f>IF(G2640="","",IFERROR(IF(IF(K2640="","",INDEX(收费标合同信息维护!A:Q,MATCH(G2640,收费标合同信息维护!M:M,0),13))=G2640,"有","无"),"无"))</f>
        <v/>
      </c>
      <c r="J2640" s="3" t="s">
        <v>3497</v>
      </c>
      <c r="K2640" s="3" t="s">
        <v>12057</v>
      </c>
      <c r="L2640" s="3" t="s">
        <v>6620</v>
      </c>
      <c r="M2640" s="3" t="s">
        <v>6621</v>
      </c>
      <c r="N2640" s="3" t="s">
        <v>6477</v>
      </c>
      <c r="O2640" s="3" t="s">
        <v>6478</v>
      </c>
      <c r="P2640" s="3" t="s">
        <v>12133</v>
      </c>
      <c r="Q2640" s="3" t="s">
        <v>12134</v>
      </c>
      <c r="R2640" s="3" t="s">
        <v>6479</v>
      </c>
      <c r="S2640" s="3" t="s">
        <v>6480</v>
      </c>
      <c r="T2640" s="3" t="s">
        <v>7145</v>
      </c>
      <c r="U2640" s="3" t="s">
        <v>6716</v>
      </c>
      <c r="V2640" s="3" t="s">
        <v>154</v>
      </c>
      <c r="W2640" s="3" t="s">
        <v>154</v>
      </c>
      <c r="X2640" s="3" t="s">
        <v>154</v>
      </c>
      <c r="Y2640" s="3" t="s">
        <v>154</v>
      </c>
      <c r="Z2640" s="3" t="s">
        <v>154</v>
      </c>
      <c r="AA2640" s="3" t="s">
        <v>154</v>
      </c>
      <c r="AB2640" s="3" t="s">
        <v>154</v>
      </c>
      <c r="AC2640" s="3" t="s">
        <v>154</v>
      </c>
      <c r="AD2640" s="3" t="s">
        <v>6151</v>
      </c>
      <c r="AE2640" s="3" t="s">
        <v>6151</v>
      </c>
      <c r="AF2640" s="3" t="s">
        <v>154</v>
      </c>
      <c r="AG2640" s="3" t="s">
        <v>154</v>
      </c>
      <c r="AH2640" s="3" t="s">
        <v>6597</v>
      </c>
      <c r="AI2640" s="3" t="s">
        <v>6482</v>
      </c>
      <c r="AJ2640" s="3" t="s">
        <v>6489</v>
      </c>
    </row>
    <row r="2641" spans="1:36" ht="15">
      <c r="A2641" s="10">
        <v>2744</v>
      </c>
      <c r="B2641" t="str">
        <f>IF(K2641="总计","",INDEX(主数据!A:AD,MATCH(J2641,主数据!A:A,0),9))</f>
        <v>华北大区公司</v>
      </c>
      <c r="C2641" t="str">
        <f>IF(K2641="","",INDEX(主数据!A:AD,MATCH(J2641,主数据!A:A,0),11))</f>
        <v>银川城区</v>
      </c>
      <c r="D2641" t="str">
        <f t="shared" si="164"/>
        <v>YC11物业服务费标准方式10.00</v>
      </c>
      <c r="E2641" s="13" t="str">
        <f t="shared" si="166"/>
        <v>10.00</v>
      </c>
      <c r="F2641" s="13" t="str">
        <f>IF(E2641="","",IFERROR(IF(IF(K2641="","",INDEX(收费标合同信息维护!A:Q,MATCH(D2641,收费标合同信息维护!J:J,0),10))=D2641,"有","无"),"无"))</f>
        <v>无</v>
      </c>
      <c r="G2641" s="13" t="str">
        <f t="shared" si="165"/>
        <v/>
      </c>
      <c r="H2641" s="13" t="str">
        <f t="shared" si="167"/>
        <v/>
      </c>
      <c r="I2641" s="13" t="str">
        <f>IF(G2641="","",IFERROR(IF(IF(K2641="","",INDEX(收费标合同信息维护!A:Q,MATCH(G2641,收费标合同信息维护!M:M,0),13))=G2641,"有","无"),"无"))</f>
        <v/>
      </c>
      <c r="J2641" s="3" t="s">
        <v>4284</v>
      </c>
      <c r="K2641" s="3" t="s">
        <v>6380</v>
      </c>
      <c r="L2641" s="3" t="s">
        <v>6025</v>
      </c>
      <c r="M2641" s="3" t="s">
        <v>6026</v>
      </c>
      <c r="N2641" s="3" t="s">
        <v>6477</v>
      </c>
      <c r="O2641" s="3" t="s">
        <v>6478</v>
      </c>
      <c r="P2641" s="3" t="s">
        <v>12135</v>
      </c>
      <c r="Q2641" s="3" t="s">
        <v>7246</v>
      </c>
      <c r="R2641" s="3" t="s">
        <v>6484</v>
      </c>
      <c r="S2641" s="3" t="s">
        <v>6627</v>
      </c>
      <c r="T2641" s="3" t="s">
        <v>6704</v>
      </c>
      <c r="U2641" s="3" t="s">
        <v>6511</v>
      </c>
      <c r="V2641" s="3" t="s">
        <v>6708</v>
      </c>
      <c r="W2641" s="3" t="s">
        <v>154</v>
      </c>
      <c r="X2641" s="3" t="s">
        <v>154</v>
      </c>
      <c r="Y2641" s="3" t="s">
        <v>154</v>
      </c>
      <c r="Z2641" s="3" t="s">
        <v>154</v>
      </c>
      <c r="AA2641" s="3" t="s">
        <v>154</v>
      </c>
      <c r="AB2641" s="3" t="s">
        <v>154</v>
      </c>
      <c r="AC2641" s="3" t="s">
        <v>154</v>
      </c>
      <c r="AD2641" s="3" t="s">
        <v>6151</v>
      </c>
      <c r="AE2641" s="3" t="s">
        <v>6151</v>
      </c>
      <c r="AF2641" s="3" t="s">
        <v>154</v>
      </c>
      <c r="AG2641" s="3" t="s">
        <v>154</v>
      </c>
      <c r="AH2641" s="3" t="s">
        <v>6597</v>
      </c>
      <c r="AI2641" s="3" t="s">
        <v>6482</v>
      </c>
      <c r="AJ2641" s="3" t="s">
        <v>6489</v>
      </c>
    </row>
    <row r="2642" spans="1:36" ht="15">
      <c r="A2642" s="10">
        <v>2745</v>
      </c>
      <c r="B2642" t="str">
        <f>IF(K2642="总计","",INDEX(主数据!A:AD,MATCH(J2642,主数据!A:A,0),9))</f>
        <v>华北大区公司</v>
      </c>
      <c r="C2642" t="str">
        <f>IF(K2642="","",INDEX(主数据!A:AD,MATCH(J2642,主数据!A:A,0),11))</f>
        <v>银川城区</v>
      </c>
      <c r="D2642" t="str">
        <f t="shared" si="164"/>
        <v>YC11物业服务费标准方式13.00</v>
      </c>
      <c r="E2642" s="13" t="str">
        <f t="shared" si="166"/>
        <v>13.00</v>
      </c>
      <c r="F2642" s="13" t="str">
        <f>IF(E2642="","",IFERROR(IF(IF(K2642="","",INDEX(收费标合同信息维护!A:Q,MATCH(D2642,收费标合同信息维护!J:J,0),10))=D2642,"有","无"),"无"))</f>
        <v>无</v>
      </c>
      <c r="G2642" s="13" t="str">
        <f t="shared" si="165"/>
        <v/>
      </c>
      <c r="H2642" s="13" t="str">
        <f t="shared" si="167"/>
        <v/>
      </c>
      <c r="I2642" s="13" t="str">
        <f>IF(G2642="","",IFERROR(IF(IF(K2642="","",INDEX(收费标合同信息维护!A:Q,MATCH(G2642,收费标合同信息维护!M:M,0),13))=G2642,"有","无"),"无"))</f>
        <v/>
      </c>
      <c r="J2642" s="3" t="s">
        <v>4284</v>
      </c>
      <c r="K2642" s="3" t="s">
        <v>6380</v>
      </c>
      <c r="L2642" s="3" t="s">
        <v>6025</v>
      </c>
      <c r="M2642" s="3" t="s">
        <v>6026</v>
      </c>
      <c r="N2642" s="3" t="s">
        <v>6477</v>
      </c>
      <c r="O2642" s="3" t="s">
        <v>6478</v>
      </c>
      <c r="P2642" s="3" t="s">
        <v>12136</v>
      </c>
      <c r="Q2642" s="3" t="s">
        <v>8971</v>
      </c>
      <c r="R2642" s="3" t="s">
        <v>6484</v>
      </c>
      <c r="S2642" s="3" t="s">
        <v>6627</v>
      </c>
      <c r="T2642" s="3" t="s">
        <v>6704</v>
      </c>
      <c r="U2642" s="3" t="s">
        <v>6511</v>
      </c>
      <c r="V2642" s="3" t="s">
        <v>9115</v>
      </c>
      <c r="W2642" s="3" t="s">
        <v>154</v>
      </c>
      <c r="X2642" s="3" t="s">
        <v>154</v>
      </c>
      <c r="Y2642" s="3" t="s">
        <v>154</v>
      </c>
      <c r="Z2642" s="3" t="s">
        <v>154</v>
      </c>
      <c r="AA2642" s="3" t="s">
        <v>154</v>
      </c>
      <c r="AB2642" s="3" t="s">
        <v>154</v>
      </c>
      <c r="AC2642" s="3" t="s">
        <v>154</v>
      </c>
      <c r="AD2642" s="3" t="s">
        <v>6151</v>
      </c>
      <c r="AE2642" s="3" t="s">
        <v>6151</v>
      </c>
      <c r="AF2642" s="3" t="s">
        <v>154</v>
      </c>
      <c r="AG2642" s="3" t="s">
        <v>154</v>
      </c>
      <c r="AH2642" s="3" t="s">
        <v>6597</v>
      </c>
      <c r="AI2642" s="3" t="s">
        <v>6482</v>
      </c>
      <c r="AJ2642" s="3" t="s">
        <v>6489</v>
      </c>
    </row>
    <row r="2643" spans="1:36" ht="15">
      <c r="A2643" s="10">
        <v>2746</v>
      </c>
      <c r="B2643" t="str">
        <f>IF(K2643="总计","",INDEX(主数据!A:AD,MATCH(J2643,主数据!A:A,0),9))</f>
        <v>华北大区公司</v>
      </c>
      <c r="C2643" t="str">
        <f>IF(K2643="","",INDEX(主数据!A:AD,MATCH(J2643,主数据!A:A,0),11))</f>
        <v>银川城区</v>
      </c>
      <c r="D2643" t="str">
        <f t="shared" si="164"/>
        <v>YC11物业服务费标准方式6.00</v>
      </c>
      <c r="E2643" s="13" t="str">
        <f t="shared" si="166"/>
        <v>6.00</v>
      </c>
      <c r="F2643" s="13" t="str">
        <f>IF(E2643="","",IFERROR(IF(IF(K2643="","",INDEX(收费标合同信息维护!A:Q,MATCH(D2643,收费标合同信息维护!J:J,0),10))=D2643,"有","无"),"无"))</f>
        <v>无</v>
      </c>
      <c r="G2643" s="13" t="str">
        <f t="shared" si="165"/>
        <v/>
      </c>
      <c r="H2643" s="13" t="str">
        <f t="shared" si="167"/>
        <v/>
      </c>
      <c r="I2643" s="13" t="str">
        <f>IF(G2643="","",IFERROR(IF(IF(K2643="","",INDEX(收费标合同信息维护!A:Q,MATCH(G2643,收费标合同信息维护!M:M,0),13))=G2643,"有","无"),"无"))</f>
        <v/>
      </c>
      <c r="J2643" s="3" t="s">
        <v>4284</v>
      </c>
      <c r="K2643" s="3" t="s">
        <v>6380</v>
      </c>
      <c r="L2643" s="3" t="s">
        <v>6025</v>
      </c>
      <c r="M2643" s="3" t="s">
        <v>6026</v>
      </c>
      <c r="N2643" s="3" t="s">
        <v>6477</v>
      </c>
      <c r="O2643" s="3" t="s">
        <v>6478</v>
      </c>
      <c r="P2643" s="3" t="s">
        <v>12137</v>
      </c>
      <c r="Q2643" s="3" t="s">
        <v>6671</v>
      </c>
      <c r="R2643" s="3" t="s">
        <v>6484</v>
      </c>
      <c r="S2643" s="3" t="s">
        <v>6627</v>
      </c>
      <c r="T2643" s="3" t="s">
        <v>6704</v>
      </c>
      <c r="U2643" s="3" t="s">
        <v>6511</v>
      </c>
      <c r="V2643" s="3" t="s">
        <v>6634</v>
      </c>
      <c r="W2643" s="3" t="s">
        <v>154</v>
      </c>
      <c r="X2643" s="3" t="s">
        <v>154</v>
      </c>
      <c r="Y2643" s="3" t="s">
        <v>154</v>
      </c>
      <c r="Z2643" s="3" t="s">
        <v>154</v>
      </c>
      <c r="AA2643" s="3" t="s">
        <v>154</v>
      </c>
      <c r="AB2643" s="3" t="s">
        <v>154</v>
      </c>
      <c r="AC2643" s="3" t="s">
        <v>154</v>
      </c>
      <c r="AD2643" s="3" t="s">
        <v>6151</v>
      </c>
      <c r="AE2643" s="3" t="s">
        <v>6151</v>
      </c>
      <c r="AF2643" s="3" t="s">
        <v>6040</v>
      </c>
      <c r="AG2643" s="3" t="s">
        <v>154</v>
      </c>
      <c r="AH2643" s="3" t="s">
        <v>6597</v>
      </c>
      <c r="AI2643" s="3" t="s">
        <v>6482</v>
      </c>
      <c r="AJ2643" s="3" t="s">
        <v>6489</v>
      </c>
    </row>
    <row r="2644" spans="1:36" ht="30">
      <c r="A2644" s="10">
        <v>2747</v>
      </c>
      <c r="B2644" t="str">
        <f>IF(K2644="总计","",INDEX(主数据!A:AD,MATCH(J2644,主数据!A:A,0),9))</f>
        <v>华北大区公司</v>
      </c>
      <c r="C2644" t="str">
        <f>IF(K2644="","",INDEX(主数据!A:AD,MATCH(J2644,主数据!A:A,0),11))</f>
        <v>银川城区</v>
      </c>
      <c r="D2644" t="str">
        <f t="shared" si="164"/>
        <v>YC11物业服务费标准方式2.60</v>
      </c>
      <c r="E2644" s="13" t="str">
        <f t="shared" si="166"/>
        <v>2.60</v>
      </c>
      <c r="F2644" s="13" t="str">
        <f>IF(E2644="","",IFERROR(IF(IF(K2644="","",INDEX(收费标合同信息维护!A:Q,MATCH(D2644,收费标合同信息维护!J:J,0),10))=D2644,"有","无"),"无"))</f>
        <v>无</v>
      </c>
      <c r="G2644" s="13" t="str">
        <f t="shared" si="165"/>
        <v/>
      </c>
      <c r="H2644" s="13" t="str">
        <f t="shared" si="167"/>
        <v/>
      </c>
      <c r="I2644" s="13" t="str">
        <f>IF(G2644="","",IFERROR(IF(IF(K2644="","",INDEX(收费标合同信息维护!A:Q,MATCH(G2644,收费标合同信息维护!M:M,0),13))=G2644,"有","无"),"无"))</f>
        <v/>
      </c>
      <c r="J2644" s="3" t="s">
        <v>4284</v>
      </c>
      <c r="K2644" s="3" t="s">
        <v>6380</v>
      </c>
      <c r="L2644" s="3" t="s">
        <v>6025</v>
      </c>
      <c r="M2644" s="3" t="s">
        <v>6026</v>
      </c>
      <c r="N2644" s="3" t="s">
        <v>6477</v>
      </c>
      <c r="O2644" s="3" t="s">
        <v>6478</v>
      </c>
      <c r="P2644" s="3" t="s">
        <v>12138</v>
      </c>
      <c r="Q2644" s="3" t="s">
        <v>12138</v>
      </c>
      <c r="R2644" s="3" t="s">
        <v>6484</v>
      </c>
      <c r="S2644" s="3" t="s">
        <v>6491</v>
      </c>
      <c r="T2644" s="3" t="s">
        <v>6537</v>
      </c>
      <c r="U2644" s="3" t="s">
        <v>154</v>
      </c>
      <c r="V2644" s="3" t="s">
        <v>9155</v>
      </c>
      <c r="W2644" s="3" t="s">
        <v>154</v>
      </c>
      <c r="X2644" s="3" t="s">
        <v>154</v>
      </c>
      <c r="Y2644" s="3" t="s">
        <v>154</v>
      </c>
      <c r="Z2644" s="3" t="s">
        <v>154</v>
      </c>
      <c r="AA2644" s="3" t="s">
        <v>154</v>
      </c>
      <c r="AB2644" s="3" t="s">
        <v>154</v>
      </c>
      <c r="AC2644" s="3" t="s">
        <v>154</v>
      </c>
      <c r="AD2644" s="3" t="s">
        <v>6151</v>
      </c>
      <c r="AE2644" s="3" t="s">
        <v>6151</v>
      </c>
      <c r="AF2644" s="3" t="s">
        <v>6040</v>
      </c>
      <c r="AG2644" s="3" t="s">
        <v>154</v>
      </c>
      <c r="AH2644" s="3" t="s">
        <v>6478</v>
      </c>
      <c r="AI2644" s="3" t="s">
        <v>6482</v>
      </c>
      <c r="AJ2644" s="3" t="s">
        <v>6261</v>
      </c>
    </row>
    <row r="2645" spans="1:36" ht="15">
      <c r="A2645" s="10">
        <v>2748</v>
      </c>
      <c r="B2645" t="str">
        <f>IF(K2645="总计","",INDEX(主数据!A:AD,MATCH(J2645,主数据!A:A,0),9))</f>
        <v>华北大区公司</v>
      </c>
      <c r="C2645" t="str">
        <f>IF(K2645="","",INDEX(主数据!A:AD,MATCH(J2645,主数据!A:A,0),11))</f>
        <v>银川城区</v>
      </c>
      <c r="D2645" t="str">
        <f t="shared" si="164"/>
        <v>YC11物业服务费标准方式10.50</v>
      </c>
      <c r="E2645" s="13" t="str">
        <f t="shared" si="166"/>
        <v>10.50</v>
      </c>
      <c r="F2645" s="13" t="str">
        <f>IF(E2645="","",IFERROR(IF(IF(K2645="","",INDEX(收费标合同信息维护!A:Q,MATCH(D2645,收费标合同信息维护!J:J,0),10))=D2645,"有","无"),"无"))</f>
        <v>无</v>
      </c>
      <c r="G2645" s="13" t="str">
        <f t="shared" si="165"/>
        <v/>
      </c>
      <c r="H2645" s="13" t="str">
        <f t="shared" si="167"/>
        <v/>
      </c>
      <c r="I2645" s="13" t="str">
        <f>IF(G2645="","",IFERROR(IF(IF(K2645="","",INDEX(收费标合同信息维护!A:Q,MATCH(G2645,收费标合同信息维护!M:M,0),13))=G2645,"有","无"),"无"))</f>
        <v/>
      </c>
      <c r="J2645" s="3" t="s">
        <v>4284</v>
      </c>
      <c r="K2645" s="3" t="s">
        <v>6380</v>
      </c>
      <c r="L2645" s="3" t="s">
        <v>6025</v>
      </c>
      <c r="M2645" s="3" t="s">
        <v>6026</v>
      </c>
      <c r="N2645" s="3" t="s">
        <v>6477</v>
      </c>
      <c r="O2645" s="3" t="s">
        <v>6478</v>
      </c>
      <c r="P2645" s="3" t="s">
        <v>12140</v>
      </c>
      <c r="Q2645" s="3" t="s">
        <v>6026</v>
      </c>
      <c r="R2645" s="3" t="s">
        <v>6484</v>
      </c>
      <c r="S2645" s="3" t="s">
        <v>6627</v>
      </c>
      <c r="T2645" s="3" t="s">
        <v>6481</v>
      </c>
      <c r="U2645" s="3" t="s">
        <v>6511</v>
      </c>
      <c r="V2645" s="3" t="s">
        <v>12141</v>
      </c>
      <c r="W2645" s="3" t="s">
        <v>154</v>
      </c>
      <c r="X2645" s="3" t="s">
        <v>154</v>
      </c>
      <c r="Y2645" s="3" t="s">
        <v>154</v>
      </c>
      <c r="Z2645" s="3" t="s">
        <v>154</v>
      </c>
      <c r="AA2645" s="3" t="s">
        <v>154</v>
      </c>
      <c r="AB2645" s="3" t="s">
        <v>154</v>
      </c>
      <c r="AC2645" s="3" t="s">
        <v>154</v>
      </c>
      <c r="AD2645" s="3" t="s">
        <v>6151</v>
      </c>
      <c r="AE2645" s="3" t="s">
        <v>6151</v>
      </c>
      <c r="AF2645" s="3" t="s">
        <v>6040</v>
      </c>
      <c r="AG2645" s="3" t="s">
        <v>154</v>
      </c>
      <c r="AH2645" s="3" t="s">
        <v>6597</v>
      </c>
      <c r="AI2645" s="3" t="s">
        <v>6482</v>
      </c>
      <c r="AJ2645" s="3" t="s">
        <v>6072</v>
      </c>
    </row>
    <row r="2646" spans="1:36" ht="15">
      <c r="A2646" s="10">
        <v>2749</v>
      </c>
      <c r="B2646" t="str">
        <f>IF(K2646="总计","",INDEX(主数据!A:AD,MATCH(J2646,主数据!A:A,0),9))</f>
        <v>华北大区公司</v>
      </c>
      <c r="C2646" t="str">
        <f>IF(K2646="","",INDEX(主数据!A:AD,MATCH(J2646,主数据!A:A,0),11))</f>
        <v>银川城区</v>
      </c>
      <c r="D2646" t="str">
        <f t="shared" si="164"/>
        <v>YC11物业服务费标准方式2.60</v>
      </c>
      <c r="E2646" s="13" t="str">
        <f t="shared" si="166"/>
        <v>2.60</v>
      </c>
      <c r="F2646" s="13" t="str">
        <f>IF(E2646="","",IFERROR(IF(IF(K2646="","",INDEX(收费标合同信息维护!A:Q,MATCH(D2646,收费标合同信息维护!J:J,0),10))=D2646,"有","无"),"无"))</f>
        <v>无</v>
      </c>
      <c r="G2646" s="13" t="str">
        <f t="shared" si="165"/>
        <v/>
      </c>
      <c r="H2646" s="13" t="str">
        <f t="shared" si="167"/>
        <v/>
      </c>
      <c r="I2646" s="13" t="str">
        <f>IF(G2646="","",IFERROR(IF(IF(K2646="","",INDEX(收费标合同信息维护!A:Q,MATCH(G2646,收费标合同信息维护!M:M,0),13))=G2646,"有","无"),"无"))</f>
        <v/>
      </c>
      <c r="J2646" s="3" t="s">
        <v>4284</v>
      </c>
      <c r="K2646" s="3" t="s">
        <v>6380</v>
      </c>
      <c r="L2646" s="3" t="s">
        <v>6025</v>
      </c>
      <c r="M2646" s="3" t="s">
        <v>6026</v>
      </c>
      <c r="N2646" s="3" t="s">
        <v>6477</v>
      </c>
      <c r="O2646" s="3" t="s">
        <v>6478</v>
      </c>
      <c r="P2646" s="3" t="s">
        <v>12142</v>
      </c>
      <c r="Q2646" s="3" t="s">
        <v>12142</v>
      </c>
      <c r="R2646" s="3" t="s">
        <v>6484</v>
      </c>
      <c r="S2646" s="3" t="s">
        <v>6485</v>
      </c>
      <c r="T2646" s="3" t="s">
        <v>6537</v>
      </c>
      <c r="U2646" s="3" t="s">
        <v>154</v>
      </c>
      <c r="V2646" s="3" t="s">
        <v>9155</v>
      </c>
      <c r="W2646" s="3" t="s">
        <v>154</v>
      </c>
      <c r="X2646" s="3" t="s">
        <v>154</v>
      </c>
      <c r="Y2646" s="3" t="s">
        <v>154</v>
      </c>
      <c r="Z2646" s="3" t="s">
        <v>154</v>
      </c>
      <c r="AA2646" s="3" t="s">
        <v>154</v>
      </c>
      <c r="AB2646" s="3" t="s">
        <v>154</v>
      </c>
      <c r="AC2646" s="3" t="s">
        <v>154</v>
      </c>
      <c r="AD2646" s="3" t="s">
        <v>6151</v>
      </c>
      <c r="AE2646" s="3" t="s">
        <v>6151</v>
      </c>
      <c r="AF2646" s="3" t="s">
        <v>6040</v>
      </c>
      <c r="AG2646" s="3" t="s">
        <v>154</v>
      </c>
      <c r="AH2646" s="3" t="s">
        <v>6597</v>
      </c>
      <c r="AI2646" s="3" t="s">
        <v>6482</v>
      </c>
      <c r="AJ2646" s="3" t="s">
        <v>18185</v>
      </c>
    </row>
    <row r="2647" spans="1:36" ht="30">
      <c r="A2647" s="10">
        <v>2750</v>
      </c>
      <c r="B2647" t="str">
        <f>IF(K2647="总计","",INDEX(主数据!A:AD,MATCH(J2647,主数据!A:A,0),9))</f>
        <v>华北大区公司</v>
      </c>
      <c r="C2647" t="str">
        <f>IF(K2647="","",INDEX(主数据!A:AD,MATCH(J2647,主数据!A:A,0),11))</f>
        <v>银川城区</v>
      </c>
      <c r="D2647" t="str">
        <f t="shared" si="164"/>
        <v>YC11物业服务费标准方式3.50</v>
      </c>
      <c r="E2647" s="13" t="str">
        <f t="shared" si="166"/>
        <v>3.50</v>
      </c>
      <c r="F2647" s="13" t="str">
        <f>IF(E2647="","",IFERROR(IF(IF(K2647="","",INDEX(收费标合同信息维护!A:Q,MATCH(D2647,收费标合同信息维护!J:J,0),10))=D2647,"有","无"),"无"))</f>
        <v>无</v>
      </c>
      <c r="G2647" s="13" t="str">
        <f t="shared" si="165"/>
        <v/>
      </c>
      <c r="H2647" s="13" t="str">
        <f t="shared" si="167"/>
        <v/>
      </c>
      <c r="I2647" s="13" t="str">
        <f>IF(G2647="","",IFERROR(IF(IF(K2647="","",INDEX(收费标合同信息维护!A:Q,MATCH(G2647,收费标合同信息维护!M:M,0),13))=G2647,"有","无"),"无"))</f>
        <v/>
      </c>
      <c r="J2647" s="3" t="s">
        <v>4284</v>
      </c>
      <c r="K2647" s="3" t="s">
        <v>6380</v>
      </c>
      <c r="L2647" s="3" t="s">
        <v>6025</v>
      </c>
      <c r="M2647" s="3" t="s">
        <v>6026</v>
      </c>
      <c r="N2647" s="3" t="s">
        <v>6477</v>
      </c>
      <c r="O2647" s="3" t="s">
        <v>6478</v>
      </c>
      <c r="P2647" s="3" t="s">
        <v>12143</v>
      </c>
      <c r="Q2647" s="3" t="s">
        <v>12143</v>
      </c>
      <c r="R2647" s="3" t="s">
        <v>6484</v>
      </c>
      <c r="S2647" s="3" t="s">
        <v>6485</v>
      </c>
      <c r="T2647" s="3" t="s">
        <v>6537</v>
      </c>
      <c r="U2647" s="3" t="s">
        <v>154</v>
      </c>
      <c r="V2647" s="3" t="s">
        <v>6869</v>
      </c>
      <c r="W2647" s="3" t="s">
        <v>154</v>
      </c>
      <c r="X2647" s="3" t="s">
        <v>154</v>
      </c>
      <c r="Y2647" s="3" t="s">
        <v>154</v>
      </c>
      <c r="Z2647" s="3" t="s">
        <v>154</v>
      </c>
      <c r="AA2647" s="3" t="s">
        <v>154</v>
      </c>
      <c r="AB2647" s="3" t="s">
        <v>154</v>
      </c>
      <c r="AC2647" s="3" t="s">
        <v>154</v>
      </c>
      <c r="AD2647" s="3" t="s">
        <v>6151</v>
      </c>
      <c r="AE2647" s="3" t="s">
        <v>6151</v>
      </c>
      <c r="AF2647" s="3" t="s">
        <v>154</v>
      </c>
      <c r="AG2647" s="3" t="s">
        <v>154</v>
      </c>
      <c r="AH2647" s="3" t="s">
        <v>6597</v>
      </c>
      <c r="AI2647" s="3" t="s">
        <v>6482</v>
      </c>
      <c r="AJ2647" s="3" t="s">
        <v>6027</v>
      </c>
    </row>
    <row r="2648" spans="1:36" ht="30">
      <c r="A2648" s="10">
        <v>2751</v>
      </c>
      <c r="B2648" t="str">
        <f>IF(K2648="总计","",INDEX(主数据!A:AD,MATCH(J2648,主数据!A:A,0),9))</f>
        <v>华北大区公司</v>
      </c>
      <c r="C2648" t="str">
        <f>IF(K2648="","",INDEX(主数据!A:AD,MATCH(J2648,主数据!A:A,0),11))</f>
        <v>银川城区</v>
      </c>
      <c r="D2648" t="str">
        <f t="shared" si="164"/>
        <v>YC11物业服务费标准方式10.50</v>
      </c>
      <c r="E2648" s="13" t="str">
        <f t="shared" si="166"/>
        <v>10.50</v>
      </c>
      <c r="F2648" s="13" t="str">
        <f>IF(E2648="","",IFERROR(IF(IF(K2648="","",INDEX(收费标合同信息维护!A:Q,MATCH(D2648,收费标合同信息维护!J:J,0),10))=D2648,"有","无"),"无"))</f>
        <v>无</v>
      </c>
      <c r="G2648" s="13" t="str">
        <f t="shared" si="165"/>
        <v/>
      </c>
      <c r="H2648" s="13" t="str">
        <f t="shared" si="167"/>
        <v/>
      </c>
      <c r="I2648" s="13" t="str">
        <f>IF(G2648="","",IFERROR(IF(IF(K2648="","",INDEX(收费标合同信息维护!A:Q,MATCH(G2648,收费标合同信息维护!M:M,0),13))=G2648,"有","无"),"无"))</f>
        <v/>
      </c>
      <c r="J2648" s="3" t="s">
        <v>4284</v>
      </c>
      <c r="K2648" s="3" t="s">
        <v>6380</v>
      </c>
      <c r="L2648" s="3" t="s">
        <v>6025</v>
      </c>
      <c r="M2648" s="3" t="s">
        <v>6026</v>
      </c>
      <c r="N2648" s="3" t="s">
        <v>6477</v>
      </c>
      <c r="O2648" s="3" t="s">
        <v>6478</v>
      </c>
      <c r="P2648" s="3" t="s">
        <v>12144</v>
      </c>
      <c r="Q2648" s="3" t="s">
        <v>12144</v>
      </c>
      <c r="R2648" s="3" t="s">
        <v>6484</v>
      </c>
      <c r="S2648" s="3" t="s">
        <v>6491</v>
      </c>
      <c r="T2648" s="3" t="s">
        <v>6506</v>
      </c>
      <c r="U2648" s="3" t="s">
        <v>154</v>
      </c>
      <c r="V2648" s="3" t="s">
        <v>12141</v>
      </c>
      <c r="W2648" s="3" t="s">
        <v>154</v>
      </c>
      <c r="X2648" s="3" t="s">
        <v>154</v>
      </c>
      <c r="Y2648" s="3" t="s">
        <v>154</v>
      </c>
      <c r="Z2648" s="3" t="s">
        <v>154</v>
      </c>
      <c r="AA2648" s="3" t="s">
        <v>154</v>
      </c>
      <c r="AB2648" s="3" t="s">
        <v>154</v>
      </c>
      <c r="AC2648" s="3" t="s">
        <v>154</v>
      </c>
      <c r="AD2648" s="3" t="s">
        <v>6151</v>
      </c>
      <c r="AE2648" s="3" t="s">
        <v>6151</v>
      </c>
      <c r="AF2648" s="3" t="s">
        <v>6040</v>
      </c>
      <c r="AG2648" s="3" t="s">
        <v>154</v>
      </c>
      <c r="AH2648" s="3" t="s">
        <v>6478</v>
      </c>
      <c r="AI2648" s="3" t="s">
        <v>6482</v>
      </c>
      <c r="AJ2648" s="3" t="s">
        <v>10678</v>
      </c>
    </row>
    <row r="2649" spans="1:36" ht="30">
      <c r="A2649" s="10">
        <v>2752</v>
      </c>
      <c r="B2649" t="str">
        <f>IF(K2649="总计","",INDEX(主数据!A:AD,MATCH(J2649,主数据!A:A,0),9))</f>
        <v>华北大区公司</v>
      </c>
      <c r="C2649" t="str">
        <f>IF(K2649="","",INDEX(主数据!A:AD,MATCH(J2649,主数据!A:A,0),11))</f>
        <v>银川城区</v>
      </c>
      <c r="D2649" t="str">
        <f t="shared" si="164"/>
        <v>YC11物业服务费标准方式13.00</v>
      </c>
      <c r="E2649" s="13" t="str">
        <f t="shared" si="166"/>
        <v>13.00</v>
      </c>
      <c r="F2649" s="13" t="str">
        <f>IF(E2649="","",IFERROR(IF(IF(K2649="","",INDEX(收费标合同信息维护!A:Q,MATCH(D2649,收费标合同信息维护!J:J,0),10))=D2649,"有","无"),"无"))</f>
        <v>无</v>
      </c>
      <c r="G2649" s="13" t="str">
        <f t="shared" si="165"/>
        <v/>
      </c>
      <c r="H2649" s="13" t="str">
        <f t="shared" si="167"/>
        <v/>
      </c>
      <c r="I2649" s="13" t="str">
        <f>IF(G2649="","",IFERROR(IF(IF(K2649="","",INDEX(收费标合同信息维护!A:Q,MATCH(G2649,收费标合同信息维护!M:M,0),13))=G2649,"有","无"),"无"))</f>
        <v/>
      </c>
      <c r="J2649" s="3" t="s">
        <v>4284</v>
      </c>
      <c r="K2649" s="3" t="s">
        <v>6380</v>
      </c>
      <c r="L2649" s="3" t="s">
        <v>6025</v>
      </c>
      <c r="M2649" s="3" t="s">
        <v>6026</v>
      </c>
      <c r="N2649" s="3" t="s">
        <v>6477</v>
      </c>
      <c r="O2649" s="3" t="s">
        <v>6478</v>
      </c>
      <c r="P2649" s="3" t="s">
        <v>12145</v>
      </c>
      <c r="Q2649" s="3" t="s">
        <v>12145</v>
      </c>
      <c r="R2649" s="3" t="s">
        <v>6484</v>
      </c>
      <c r="S2649" s="3" t="s">
        <v>6491</v>
      </c>
      <c r="T2649" s="3" t="s">
        <v>6506</v>
      </c>
      <c r="U2649" s="3" t="s">
        <v>154</v>
      </c>
      <c r="V2649" s="3" t="s">
        <v>9115</v>
      </c>
      <c r="W2649" s="3" t="s">
        <v>154</v>
      </c>
      <c r="X2649" s="3" t="s">
        <v>154</v>
      </c>
      <c r="Y2649" s="3" t="s">
        <v>154</v>
      </c>
      <c r="Z2649" s="3" t="s">
        <v>154</v>
      </c>
      <c r="AA2649" s="3" t="s">
        <v>154</v>
      </c>
      <c r="AB2649" s="3" t="s">
        <v>154</v>
      </c>
      <c r="AC2649" s="3" t="s">
        <v>154</v>
      </c>
      <c r="AD2649" s="3" t="s">
        <v>6151</v>
      </c>
      <c r="AE2649" s="3" t="s">
        <v>6151</v>
      </c>
      <c r="AF2649" s="3" t="s">
        <v>154</v>
      </c>
      <c r="AG2649" s="3" t="s">
        <v>154</v>
      </c>
      <c r="AH2649" s="3" t="s">
        <v>6478</v>
      </c>
      <c r="AI2649" s="3" t="s">
        <v>6482</v>
      </c>
      <c r="AJ2649" s="3" t="s">
        <v>6034</v>
      </c>
    </row>
    <row r="2650" spans="1:36" ht="30">
      <c r="A2650" s="10">
        <v>2753</v>
      </c>
      <c r="B2650" t="str">
        <f>IF(K2650="总计","",INDEX(主数据!A:AD,MATCH(J2650,主数据!A:A,0),9))</f>
        <v>华北大区公司</v>
      </c>
      <c r="C2650" t="str">
        <f>IF(K2650="","",INDEX(主数据!A:AD,MATCH(J2650,主数据!A:A,0),11))</f>
        <v>银川城区</v>
      </c>
      <c r="D2650" t="str">
        <f t="shared" si="164"/>
        <v>YC11物业服务费标准方式10.00</v>
      </c>
      <c r="E2650" s="13" t="str">
        <f t="shared" si="166"/>
        <v>10.00</v>
      </c>
      <c r="F2650" s="13" t="str">
        <f>IF(E2650="","",IFERROR(IF(IF(K2650="","",INDEX(收费标合同信息维护!A:Q,MATCH(D2650,收费标合同信息维护!J:J,0),10))=D2650,"有","无"),"无"))</f>
        <v>无</v>
      </c>
      <c r="G2650" s="13" t="str">
        <f t="shared" si="165"/>
        <v/>
      </c>
      <c r="H2650" s="13" t="str">
        <f t="shared" si="167"/>
        <v/>
      </c>
      <c r="I2650" s="13" t="str">
        <f>IF(G2650="","",IFERROR(IF(IF(K2650="","",INDEX(收费标合同信息维护!A:Q,MATCH(G2650,收费标合同信息维护!M:M,0),13))=G2650,"有","无"),"无"))</f>
        <v/>
      </c>
      <c r="J2650" s="3" t="s">
        <v>4284</v>
      </c>
      <c r="K2650" s="3" t="s">
        <v>6380</v>
      </c>
      <c r="L2650" s="3" t="s">
        <v>6025</v>
      </c>
      <c r="M2650" s="3" t="s">
        <v>6026</v>
      </c>
      <c r="N2650" s="3" t="s">
        <v>6477</v>
      </c>
      <c r="O2650" s="3" t="s">
        <v>6478</v>
      </c>
      <c r="P2650" s="3" t="s">
        <v>12146</v>
      </c>
      <c r="Q2650" s="3" t="s">
        <v>12146</v>
      </c>
      <c r="R2650" s="3" t="s">
        <v>6484</v>
      </c>
      <c r="S2650" s="3" t="s">
        <v>6491</v>
      </c>
      <c r="T2650" s="3" t="s">
        <v>6506</v>
      </c>
      <c r="U2650" s="3" t="s">
        <v>154</v>
      </c>
      <c r="V2650" s="3" t="s">
        <v>6708</v>
      </c>
      <c r="W2650" s="3" t="s">
        <v>154</v>
      </c>
      <c r="X2650" s="3" t="s">
        <v>154</v>
      </c>
      <c r="Y2650" s="3" t="s">
        <v>154</v>
      </c>
      <c r="Z2650" s="3" t="s">
        <v>154</v>
      </c>
      <c r="AA2650" s="3" t="s">
        <v>154</v>
      </c>
      <c r="AB2650" s="3" t="s">
        <v>154</v>
      </c>
      <c r="AC2650" s="3" t="s">
        <v>154</v>
      </c>
      <c r="AD2650" s="3" t="s">
        <v>6151</v>
      </c>
      <c r="AE2650" s="3" t="s">
        <v>6151</v>
      </c>
      <c r="AF2650" s="3" t="s">
        <v>154</v>
      </c>
      <c r="AG2650" s="3" t="s">
        <v>154</v>
      </c>
      <c r="AH2650" s="3" t="s">
        <v>6478</v>
      </c>
      <c r="AI2650" s="3" t="s">
        <v>6482</v>
      </c>
      <c r="AJ2650" s="3" t="s">
        <v>6035</v>
      </c>
    </row>
    <row r="2651" spans="1:36" ht="30">
      <c r="A2651" s="10">
        <v>2754</v>
      </c>
      <c r="B2651" t="str">
        <f>IF(K2651="总计","",INDEX(主数据!A:AD,MATCH(J2651,主数据!A:A,0),9))</f>
        <v>华北大区公司</v>
      </c>
      <c r="C2651" t="str">
        <f>IF(K2651="","",INDEX(主数据!A:AD,MATCH(J2651,主数据!A:A,0),11))</f>
        <v>银川城区</v>
      </c>
      <c r="D2651" t="str">
        <f t="shared" si="164"/>
        <v>YC11物业服务费标准方式6.00</v>
      </c>
      <c r="E2651" s="13" t="str">
        <f t="shared" si="166"/>
        <v>6.00</v>
      </c>
      <c r="F2651" s="13" t="str">
        <f>IF(E2651="","",IFERROR(IF(IF(K2651="","",INDEX(收费标合同信息维护!A:Q,MATCH(D2651,收费标合同信息维护!J:J,0),10))=D2651,"有","无"),"无"))</f>
        <v>无</v>
      </c>
      <c r="G2651" s="13" t="str">
        <f t="shared" si="165"/>
        <v/>
      </c>
      <c r="H2651" s="13" t="str">
        <f t="shared" si="167"/>
        <v/>
      </c>
      <c r="I2651" s="13" t="str">
        <f>IF(G2651="","",IFERROR(IF(IF(K2651="","",INDEX(收费标合同信息维护!A:Q,MATCH(G2651,收费标合同信息维护!M:M,0),13))=G2651,"有","无"),"无"))</f>
        <v/>
      </c>
      <c r="J2651" s="3" t="s">
        <v>4284</v>
      </c>
      <c r="K2651" s="3" t="s">
        <v>6380</v>
      </c>
      <c r="L2651" s="3" t="s">
        <v>6025</v>
      </c>
      <c r="M2651" s="3" t="s">
        <v>6026</v>
      </c>
      <c r="N2651" s="3" t="s">
        <v>6477</v>
      </c>
      <c r="O2651" s="3" t="s">
        <v>6478</v>
      </c>
      <c r="P2651" s="3" t="s">
        <v>12147</v>
      </c>
      <c r="Q2651" s="3" t="s">
        <v>12147</v>
      </c>
      <c r="R2651" s="3" t="s">
        <v>6484</v>
      </c>
      <c r="S2651" s="3" t="s">
        <v>6491</v>
      </c>
      <c r="T2651" s="3" t="s">
        <v>6506</v>
      </c>
      <c r="U2651" s="3" t="s">
        <v>154</v>
      </c>
      <c r="V2651" s="3" t="s">
        <v>6634</v>
      </c>
      <c r="W2651" s="3" t="s">
        <v>154</v>
      </c>
      <c r="X2651" s="3" t="s">
        <v>154</v>
      </c>
      <c r="Y2651" s="3" t="s">
        <v>154</v>
      </c>
      <c r="Z2651" s="3" t="s">
        <v>154</v>
      </c>
      <c r="AA2651" s="3" t="s">
        <v>154</v>
      </c>
      <c r="AB2651" s="3" t="s">
        <v>154</v>
      </c>
      <c r="AC2651" s="3" t="s">
        <v>154</v>
      </c>
      <c r="AD2651" s="3" t="s">
        <v>6151</v>
      </c>
      <c r="AE2651" s="3" t="s">
        <v>6151</v>
      </c>
      <c r="AF2651" s="3" t="s">
        <v>154</v>
      </c>
      <c r="AG2651" s="3" t="s">
        <v>154</v>
      </c>
      <c r="AH2651" s="3" t="s">
        <v>6478</v>
      </c>
      <c r="AI2651" s="3" t="s">
        <v>6482</v>
      </c>
      <c r="AJ2651" s="3" t="s">
        <v>6030</v>
      </c>
    </row>
    <row r="2652" spans="1:36" ht="30">
      <c r="A2652" s="10">
        <v>2755</v>
      </c>
      <c r="B2652" t="str">
        <f>IF(K2652="总计","",INDEX(主数据!A:AD,MATCH(J2652,主数据!A:A,0),9))</f>
        <v>华北大区公司</v>
      </c>
      <c r="C2652" t="str">
        <f>IF(K2652="","",INDEX(主数据!A:AD,MATCH(J2652,主数据!A:A,0),11))</f>
        <v>银川城区</v>
      </c>
      <c r="D2652" t="str">
        <f t="shared" si="164"/>
        <v>YC11物业服务费标准方式3.50</v>
      </c>
      <c r="E2652" s="13" t="str">
        <f t="shared" si="166"/>
        <v>3.50</v>
      </c>
      <c r="F2652" s="13" t="str">
        <f>IF(E2652="","",IFERROR(IF(IF(K2652="","",INDEX(收费标合同信息维护!A:Q,MATCH(D2652,收费标合同信息维护!J:J,0),10))=D2652,"有","无"),"无"))</f>
        <v>无</v>
      </c>
      <c r="G2652" s="13" t="str">
        <f t="shared" si="165"/>
        <v/>
      </c>
      <c r="H2652" s="13" t="str">
        <f t="shared" si="167"/>
        <v/>
      </c>
      <c r="I2652" s="13" t="str">
        <f>IF(G2652="","",IFERROR(IF(IF(K2652="","",INDEX(收费标合同信息维护!A:Q,MATCH(G2652,收费标合同信息维护!M:M,0),13))=G2652,"有","无"),"无"))</f>
        <v/>
      </c>
      <c r="J2652" s="3" t="s">
        <v>4284</v>
      </c>
      <c r="K2652" s="3" t="s">
        <v>6380</v>
      </c>
      <c r="L2652" s="3" t="s">
        <v>6025</v>
      </c>
      <c r="M2652" s="3" t="s">
        <v>6026</v>
      </c>
      <c r="N2652" s="3" t="s">
        <v>6477</v>
      </c>
      <c r="O2652" s="3" t="s">
        <v>6478</v>
      </c>
      <c r="P2652" s="3" t="s">
        <v>12148</v>
      </c>
      <c r="Q2652" s="3" t="s">
        <v>12148</v>
      </c>
      <c r="R2652" s="3" t="s">
        <v>6484</v>
      </c>
      <c r="S2652" s="3" t="s">
        <v>6491</v>
      </c>
      <c r="T2652" s="3" t="s">
        <v>6633</v>
      </c>
      <c r="U2652" s="3" t="s">
        <v>154</v>
      </c>
      <c r="V2652" s="3" t="s">
        <v>6869</v>
      </c>
      <c r="W2652" s="3" t="s">
        <v>154</v>
      </c>
      <c r="X2652" s="3" t="s">
        <v>154</v>
      </c>
      <c r="Y2652" s="3" t="s">
        <v>154</v>
      </c>
      <c r="Z2652" s="3" t="s">
        <v>154</v>
      </c>
      <c r="AA2652" s="3" t="s">
        <v>154</v>
      </c>
      <c r="AB2652" s="3" t="s">
        <v>154</v>
      </c>
      <c r="AC2652" s="3" t="s">
        <v>154</v>
      </c>
      <c r="AD2652" s="3" t="s">
        <v>6151</v>
      </c>
      <c r="AE2652" s="3" t="s">
        <v>6151</v>
      </c>
      <c r="AF2652" s="3" t="s">
        <v>154</v>
      </c>
      <c r="AG2652" s="3" t="s">
        <v>154</v>
      </c>
      <c r="AH2652" s="3" t="s">
        <v>6597</v>
      </c>
      <c r="AI2652" s="3" t="s">
        <v>6482</v>
      </c>
      <c r="AJ2652" s="3" t="s">
        <v>6489</v>
      </c>
    </row>
    <row r="2653" spans="1:36" ht="15">
      <c r="A2653" s="10">
        <v>2756</v>
      </c>
      <c r="B2653" t="str">
        <f>IF(K2653="总计","",INDEX(主数据!A:AD,MATCH(J2653,主数据!A:A,0),9))</f>
        <v>华北大区公司</v>
      </c>
      <c r="C2653" t="str">
        <f>IF(K2653="","",INDEX(主数据!A:AD,MATCH(J2653,主数据!A:A,0),11))</f>
        <v>银川城区</v>
      </c>
      <c r="D2653" t="str">
        <f t="shared" si="164"/>
        <v>YC11非自有房屋租赁直接录入</v>
      </c>
      <c r="E2653" s="13" t="str">
        <f t="shared" si="166"/>
        <v/>
      </c>
      <c r="F2653" s="13" t="str">
        <f>IF(E2653="","",IFERROR(IF(IF(K2653="","",INDEX(收费标合同信息维护!A:Q,MATCH(D2653,收费标合同信息维护!J:J,0),10))=D2653,"有","无"),"无"))</f>
        <v/>
      </c>
      <c r="G2653" s="13" t="str">
        <f t="shared" si="165"/>
        <v/>
      </c>
      <c r="H2653" s="13" t="str">
        <f t="shared" si="167"/>
        <v/>
      </c>
      <c r="I2653" s="13" t="str">
        <f>IF(G2653="","",IFERROR(IF(IF(K2653="","",INDEX(收费标合同信息维护!A:Q,MATCH(G2653,收费标合同信息维护!M:M,0),13))=G2653,"有","无"),"无"))</f>
        <v/>
      </c>
      <c r="J2653" s="3" t="s">
        <v>4284</v>
      </c>
      <c r="K2653" s="3" t="s">
        <v>6380</v>
      </c>
      <c r="L2653" s="3" t="s">
        <v>6699</v>
      </c>
      <c r="M2653" s="3" t="s">
        <v>6700</v>
      </c>
      <c r="N2653" s="3" t="s">
        <v>6477</v>
      </c>
      <c r="O2653" s="3" t="s">
        <v>6478</v>
      </c>
      <c r="P2653" s="3" t="s">
        <v>12149</v>
      </c>
      <c r="Q2653" s="3" t="s">
        <v>10098</v>
      </c>
      <c r="R2653" s="3" t="s">
        <v>6479</v>
      </c>
      <c r="S2653" s="3" t="s">
        <v>6480</v>
      </c>
      <c r="T2653" s="3" t="s">
        <v>6704</v>
      </c>
      <c r="U2653" s="3" t="s">
        <v>154</v>
      </c>
      <c r="V2653" s="3" t="s">
        <v>154</v>
      </c>
      <c r="W2653" s="3" t="s">
        <v>154</v>
      </c>
      <c r="X2653" s="3" t="s">
        <v>154</v>
      </c>
      <c r="Y2653" s="3" t="s">
        <v>154</v>
      </c>
      <c r="Z2653" s="3" t="s">
        <v>154</v>
      </c>
      <c r="AA2653" s="3" t="s">
        <v>154</v>
      </c>
      <c r="AB2653" s="3" t="s">
        <v>154</v>
      </c>
      <c r="AC2653" s="3" t="s">
        <v>154</v>
      </c>
      <c r="AD2653" s="3" t="s">
        <v>6151</v>
      </c>
      <c r="AE2653" s="3" t="s">
        <v>6151</v>
      </c>
      <c r="AF2653" s="3" t="s">
        <v>154</v>
      </c>
      <c r="AG2653" s="3" t="s">
        <v>154</v>
      </c>
      <c r="AH2653" s="3" t="s">
        <v>6478</v>
      </c>
      <c r="AI2653" s="3" t="s">
        <v>6482</v>
      </c>
      <c r="AJ2653" s="3" t="s">
        <v>6489</v>
      </c>
    </row>
    <row r="2654" spans="1:36" ht="15">
      <c r="A2654" s="10">
        <v>2757</v>
      </c>
      <c r="B2654" t="str">
        <f>IF(K2654="总计","",INDEX(主数据!A:AD,MATCH(J2654,主数据!A:A,0),9))</f>
        <v>华北大区公司</v>
      </c>
      <c r="C2654" t="str">
        <f>IF(K2654="","",INDEX(主数据!A:AD,MATCH(J2654,主数据!A:A,0),11))</f>
        <v>银川城区</v>
      </c>
      <c r="D2654" t="str">
        <f t="shared" si="164"/>
        <v>YC11委托停车费（固定）直接录入</v>
      </c>
      <c r="E2654" s="13" t="str">
        <f t="shared" si="166"/>
        <v/>
      </c>
      <c r="F2654" s="13" t="str">
        <f>IF(E2654="","",IFERROR(IF(IF(K2654="","",INDEX(收费标合同信息维护!A:Q,MATCH(D2654,收费标合同信息维护!J:J,0),10))=D2654,"有","无"),"无"))</f>
        <v/>
      </c>
      <c r="G2654" s="13" t="str">
        <f t="shared" si="165"/>
        <v/>
      </c>
      <c r="H2654" s="13" t="str">
        <f t="shared" si="167"/>
        <v/>
      </c>
      <c r="I2654" s="13" t="str">
        <f>IF(G2654="","",IFERROR(IF(IF(K2654="","",INDEX(收费标合同信息维护!A:Q,MATCH(G2654,收费标合同信息维护!M:M,0),13))=G2654,"有","无"),"无"))</f>
        <v/>
      </c>
      <c r="J2654" s="3" t="s">
        <v>4284</v>
      </c>
      <c r="K2654" s="3" t="s">
        <v>6380</v>
      </c>
      <c r="L2654" s="3" t="s">
        <v>7341</v>
      </c>
      <c r="M2654" s="3" t="s">
        <v>7342</v>
      </c>
      <c r="N2654" s="3" t="s">
        <v>6477</v>
      </c>
      <c r="O2654" s="3" t="s">
        <v>6597</v>
      </c>
      <c r="P2654" s="3" t="s">
        <v>12150</v>
      </c>
      <c r="Q2654" s="3" t="s">
        <v>9139</v>
      </c>
      <c r="R2654" s="3" t="s">
        <v>6479</v>
      </c>
      <c r="S2654" s="3" t="s">
        <v>6480</v>
      </c>
      <c r="T2654" s="3" t="s">
        <v>6704</v>
      </c>
      <c r="U2654" s="3" t="s">
        <v>6716</v>
      </c>
      <c r="V2654" s="3" t="s">
        <v>154</v>
      </c>
      <c r="W2654" s="3" t="s">
        <v>154</v>
      </c>
      <c r="X2654" s="3" t="s">
        <v>154</v>
      </c>
      <c r="Y2654" s="3" t="s">
        <v>154</v>
      </c>
      <c r="Z2654" s="3" t="s">
        <v>154</v>
      </c>
      <c r="AA2654" s="3" t="s">
        <v>154</v>
      </c>
      <c r="AB2654" s="3" t="s">
        <v>154</v>
      </c>
      <c r="AC2654" s="3" t="s">
        <v>154</v>
      </c>
      <c r="AD2654" s="3" t="s">
        <v>6151</v>
      </c>
      <c r="AE2654" s="3" t="s">
        <v>6151</v>
      </c>
      <c r="AF2654" s="3" t="s">
        <v>154</v>
      </c>
      <c r="AG2654" s="3" t="s">
        <v>154</v>
      </c>
      <c r="AH2654" s="3" t="s">
        <v>6478</v>
      </c>
      <c r="AI2654" s="3" t="s">
        <v>6482</v>
      </c>
      <c r="AJ2654" s="3" t="s">
        <v>6237</v>
      </c>
    </row>
    <row r="2655" spans="1:36" ht="15">
      <c r="A2655" s="10">
        <v>2758</v>
      </c>
      <c r="B2655" t="str">
        <f>IF(K2655="总计","",INDEX(主数据!A:AD,MATCH(J2655,主数据!A:A,0),9))</f>
        <v>华北大区公司</v>
      </c>
      <c r="C2655" t="str">
        <f>IF(K2655="","",INDEX(主数据!A:AD,MATCH(J2655,主数据!A:A,0),11))</f>
        <v>银川城区</v>
      </c>
      <c r="D2655" t="str">
        <f t="shared" si="164"/>
        <v>YC11委托停车费（临时）直接录入</v>
      </c>
      <c r="E2655" s="13" t="str">
        <f t="shared" si="166"/>
        <v/>
      </c>
      <c r="F2655" s="13" t="str">
        <f>IF(E2655="","",IFERROR(IF(IF(K2655="","",INDEX(收费标合同信息维护!A:Q,MATCH(D2655,收费标合同信息维护!J:J,0),10))=D2655,"有","无"),"无"))</f>
        <v/>
      </c>
      <c r="G2655" s="13" t="str">
        <f t="shared" si="165"/>
        <v/>
      </c>
      <c r="H2655" s="13" t="str">
        <f t="shared" si="167"/>
        <v/>
      </c>
      <c r="I2655" s="13" t="str">
        <f>IF(G2655="","",IFERROR(IF(IF(K2655="","",INDEX(收费标合同信息维护!A:Q,MATCH(G2655,收费标合同信息维护!M:M,0),13))=G2655,"有","无"),"无"))</f>
        <v/>
      </c>
      <c r="J2655" s="3" t="s">
        <v>4284</v>
      </c>
      <c r="K2655" s="3" t="s">
        <v>6380</v>
      </c>
      <c r="L2655" s="3" t="s">
        <v>8396</v>
      </c>
      <c r="M2655" s="3" t="s">
        <v>8397</v>
      </c>
      <c r="N2655" s="3" t="s">
        <v>6477</v>
      </c>
      <c r="O2655" s="3" t="s">
        <v>6597</v>
      </c>
      <c r="P2655" s="3" t="s">
        <v>12151</v>
      </c>
      <c r="Q2655" s="3" t="s">
        <v>10853</v>
      </c>
      <c r="R2655" s="3" t="s">
        <v>6479</v>
      </c>
      <c r="S2655" s="3" t="s">
        <v>6480</v>
      </c>
      <c r="T2655" s="3" t="s">
        <v>6704</v>
      </c>
      <c r="U2655" s="3" t="s">
        <v>6716</v>
      </c>
      <c r="V2655" s="3" t="s">
        <v>154</v>
      </c>
      <c r="W2655" s="3" t="s">
        <v>154</v>
      </c>
      <c r="X2655" s="3" t="s">
        <v>154</v>
      </c>
      <c r="Y2655" s="3" t="s">
        <v>154</v>
      </c>
      <c r="Z2655" s="3" t="s">
        <v>154</v>
      </c>
      <c r="AA2655" s="3" t="s">
        <v>154</v>
      </c>
      <c r="AB2655" s="3" t="s">
        <v>154</v>
      </c>
      <c r="AC2655" s="3" t="s">
        <v>154</v>
      </c>
      <c r="AD2655" s="3" t="s">
        <v>6151</v>
      </c>
      <c r="AE2655" s="3" t="s">
        <v>6151</v>
      </c>
      <c r="AF2655" s="3" t="s">
        <v>154</v>
      </c>
      <c r="AG2655" s="3" t="s">
        <v>154</v>
      </c>
      <c r="AH2655" s="3" t="s">
        <v>6478</v>
      </c>
      <c r="AI2655" s="3" t="s">
        <v>6482</v>
      </c>
      <c r="AJ2655" s="3" t="s">
        <v>6033</v>
      </c>
    </row>
    <row r="2656" spans="1:36" ht="30">
      <c r="A2656" s="10">
        <v>2759</v>
      </c>
      <c r="B2656" t="str">
        <f>IF(K2656="总计","",INDEX(主数据!A:AD,MATCH(J2656,主数据!A:A,0),9))</f>
        <v>华北大区公司</v>
      </c>
      <c r="C2656" t="str">
        <f>IF(K2656="","",INDEX(主数据!A:AD,MATCH(J2656,主数据!A:A,0),11))</f>
        <v>银川城区</v>
      </c>
      <c r="D2656" t="str">
        <f t="shared" si="164"/>
        <v>YC11电梯费定额666.67</v>
      </c>
      <c r="E2656" s="13" t="str">
        <f t="shared" si="166"/>
        <v>666.67</v>
      </c>
      <c r="F2656" s="13" t="str">
        <f>IF(E2656="","",IFERROR(IF(IF(K2656="","",INDEX(收费标合同信息维护!A:Q,MATCH(D2656,收费标合同信息维护!J:J,0),10))=D2656,"有","无"),"无"))</f>
        <v>无</v>
      </c>
      <c r="G2656" s="13" t="str">
        <f t="shared" si="165"/>
        <v>YC11电梯费定额666.67</v>
      </c>
      <c r="H2656" s="13" t="str">
        <f t="shared" si="167"/>
        <v>666.67</v>
      </c>
      <c r="I2656" s="13" t="str">
        <f>IF(G2656="","",IFERROR(IF(IF(K2656="","",INDEX(收费标合同信息维护!A:Q,MATCH(G2656,收费标合同信息维护!M:M,0),13))=G2656,"有","无"),"无"))</f>
        <v>无</v>
      </c>
      <c r="J2656" s="3" t="s">
        <v>4284</v>
      </c>
      <c r="K2656" s="3" t="s">
        <v>6380</v>
      </c>
      <c r="L2656" s="3" t="s">
        <v>7063</v>
      </c>
      <c r="M2656" s="3" t="s">
        <v>7064</v>
      </c>
      <c r="N2656" s="3" t="s">
        <v>6477</v>
      </c>
      <c r="O2656" s="3" t="s">
        <v>6478</v>
      </c>
      <c r="P2656" s="3" t="s">
        <v>12152</v>
      </c>
      <c r="Q2656" s="3" t="s">
        <v>12152</v>
      </c>
      <c r="R2656" s="3" t="s">
        <v>6490</v>
      </c>
      <c r="S2656" s="3" t="s">
        <v>6491</v>
      </c>
      <c r="T2656" s="3" t="s">
        <v>12153</v>
      </c>
      <c r="U2656" s="3" t="s">
        <v>154</v>
      </c>
      <c r="V2656" s="3" t="s">
        <v>12154</v>
      </c>
      <c r="W2656" s="3" t="s">
        <v>12154</v>
      </c>
      <c r="X2656" s="3" t="s">
        <v>154</v>
      </c>
      <c r="Y2656" s="3" t="s">
        <v>154</v>
      </c>
      <c r="Z2656" s="3" t="s">
        <v>154</v>
      </c>
      <c r="AA2656" s="3" t="s">
        <v>154</v>
      </c>
      <c r="AB2656" s="3" t="s">
        <v>154</v>
      </c>
      <c r="AC2656" s="3" t="s">
        <v>154</v>
      </c>
      <c r="AD2656" s="3" t="s">
        <v>6151</v>
      </c>
      <c r="AE2656" s="3" t="s">
        <v>6151</v>
      </c>
      <c r="AF2656" s="3" t="s">
        <v>6040</v>
      </c>
      <c r="AG2656" s="3" t="s">
        <v>154</v>
      </c>
      <c r="AH2656" s="3" t="s">
        <v>6478</v>
      </c>
      <c r="AI2656" s="3" t="s">
        <v>6482</v>
      </c>
      <c r="AJ2656" s="3" t="s">
        <v>6033</v>
      </c>
    </row>
    <row r="2657" spans="1:36" ht="30">
      <c r="A2657" s="10">
        <v>2760</v>
      </c>
      <c r="B2657" t="str">
        <f>IF(K2657="总计","",INDEX(主数据!A:AD,MATCH(J2657,主数据!A:A,0),9))</f>
        <v>华北大区公司</v>
      </c>
      <c r="C2657" t="str">
        <f>IF(K2657="","",INDEX(主数据!A:AD,MATCH(J2657,主数据!A:A,0),11))</f>
        <v>银川城区</v>
      </c>
      <c r="D2657" t="str">
        <f t="shared" si="164"/>
        <v>YC11电梯费标准方式0.70</v>
      </c>
      <c r="E2657" s="13" t="str">
        <f t="shared" si="166"/>
        <v>0.70</v>
      </c>
      <c r="F2657" s="13" t="str">
        <f>IF(E2657="","",IFERROR(IF(IF(K2657="","",INDEX(收费标合同信息维护!A:Q,MATCH(D2657,收费标合同信息维护!J:J,0),10))=D2657,"有","无"),"无"))</f>
        <v>无</v>
      </c>
      <c r="G2657" s="13" t="str">
        <f t="shared" si="165"/>
        <v/>
      </c>
      <c r="H2657" s="13" t="str">
        <f t="shared" si="167"/>
        <v/>
      </c>
      <c r="I2657" s="13" t="str">
        <f>IF(G2657="","",IFERROR(IF(IF(K2657="","",INDEX(收费标合同信息维护!A:Q,MATCH(G2657,收费标合同信息维护!M:M,0),13))=G2657,"有","无"),"无"))</f>
        <v/>
      </c>
      <c r="J2657" s="3" t="s">
        <v>4284</v>
      </c>
      <c r="K2657" s="3" t="s">
        <v>6380</v>
      </c>
      <c r="L2657" s="3" t="s">
        <v>7063</v>
      </c>
      <c r="M2657" s="3" t="s">
        <v>7064</v>
      </c>
      <c r="N2657" s="3" t="s">
        <v>6477</v>
      </c>
      <c r="O2657" s="3" t="s">
        <v>6478</v>
      </c>
      <c r="P2657" s="3" t="s">
        <v>12155</v>
      </c>
      <c r="Q2657" s="3" t="s">
        <v>12155</v>
      </c>
      <c r="R2657" s="3" t="s">
        <v>6484</v>
      </c>
      <c r="S2657" s="3" t="s">
        <v>6491</v>
      </c>
      <c r="T2657" s="3" t="s">
        <v>6537</v>
      </c>
      <c r="U2657" s="3" t="s">
        <v>154</v>
      </c>
      <c r="V2657" s="3" t="s">
        <v>6949</v>
      </c>
      <c r="W2657" s="3" t="s">
        <v>154</v>
      </c>
      <c r="X2657" s="3" t="s">
        <v>154</v>
      </c>
      <c r="Y2657" s="3" t="s">
        <v>154</v>
      </c>
      <c r="Z2657" s="3" t="s">
        <v>154</v>
      </c>
      <c r="AA2657" s="3" t="s">
        <v>154</v>
      </c>
      <c r="AB2657" s="3" t="s">
        <v>154</v>
      </c>
      <c r="AC2657" s="3" t="s">
        <v>154</v>
      </c>
      <c r="AD2657" s="3" t="s">
        <v>6151</v>
      </c>
      <c r="AE2657" s="3" t="s">
        <v>6151</v>
      </c>
      <c r="AF2657" s="3" t="s">
        <v>154</v>
      </c>
      <c r="AG2657" s="3" t="s">
        <v>154</v>
      </c>
      <c r="AH2657" s="3" t="s">
        <v>6478</v>
      </c>
      <c r="AI2657" s="3" t="s">
        <v>6482</v>
      </c>
      <c r="AJ2657" s="3" t="s">
        <v>6489</v>
      </c>
    </row>
    <row r="2658" spans="1:36" ht="30">
      <c r="A2658" s="10">
        <v>2761</v>
      </c>
      <c r="B2658" t="str">
        <f>IF(K2658="总计","",INDEX(主数据!A:AD,MATCH(J2658,主数据!A:A,0),9))</f>
        <v>华北大区公司</v>
      </c>
      <c r="C2658" t="str">
        <f>IF(K2658="","",INDEX(主数据!A:AD,MATCH(J2658,主数据!A:A,0),11))</f>
        <v>银川城区</v>
      </c>
      <c r="D2658" t="str">
        <f t="shared" si="164"/>
        <v>YC11电梯费标准方式0.45</v>
      </c>
      <c r="E2658" s="13" t="str">
        <f t="shared" si="166"/>
        <v>0.45</v>
      </c>
      <c r="F2658" s="13" t="str">
        <f>IF(E2658="","",IFERROR(IF(IF(K2658="","",INDEX(收费标合同信息维护!A:Q,MATCH(D2658,收费标合同信息维护!J:J,0),10))=D2658,"有","无"),"无"))</f>
        <v>无</v>
      </c>
      <c r="G2658" s="13" t="str">
        <f t="shared" si="165"/>
        <v/>
      </c>
      <c r="H2658" s="13" t="str">
        <f t="shared" si="167"/>
        <v/>
      </c>
      <c r="I2658" s="13" t="str">
        <f>IF(G2658="","",IFERROR(IF(IF(K2658="","",INDEX(收费标合同信息维护!A:Q,MATCH(G2658,收费标合同信息维护!M:M,0),13))=G2658,"有","无"),"无"))</f>
        <v/>
      </c>
      <c r="J2658" s="3" t="s">
        <v>4284</v>
      </c>
      <c r="K2658" s="3" t="s">
        <v>6380</v>
      </c>
      <c r="L2658" s="3" t="s">
        <v>7063</v>
      </c>
      <c r="M2658" s="3" t="s">
        <v>7064</v>
      </c>
      <c r="N2658" s="3" t="s">
        <v>6477</v>
      </c>
      <c r="O2658" s="3" t="s">
        <v>6478</v>
      </c>
      <c r="P2658" s="3" t="s">
        <v>12156</v>
      </c>
      <c r="Q2658" s="3" t="s">
        <v>12156</v>
      </c>
      <c r="R2658" s="3" t="s">
        <v>6484</v>
      </c>
      <c r="S2658" s="3" t="s">
        <v>6491</v>
      </c>
      <c r="T2658" s="3" t="s">
        <v>6537</v>
      </c>
      <c r="U2658" s="3" t="s">
        <v>154</v>
      </c>
      <c r="V2658" s="3" t="s">
        <v>8947</v>
      </c>
      <c r="W2658" s="3" t="s">
        <v>154</v>
      </c>
      <c r="X2658" s="3" t="s">
        <v>154</v>
      </c>
      <c r="Y2658" s="3" t="s">
        <v>154</v>
      </c>
      <c r="Z2658" s="3" t="s">
        <v>154</v>
      </c>
      <c r="AA2658" s="3" t="s">
        <v>154</v>
      </c>
      <c r="AB2658" s="3" t="s">
        <v>154</v>
      </c>
      <c r="AC2658" s="3" t="s">
        <v>154</v>
      </c>
      <c r="AD2658" s="3" t="s">
        <v>6151</v>
      </c>
      <c r="AE2658" s="3" t="s">
        <v>6151</v>
      </c>
      <c r="AF2658" s="3" t="s">
        <v>6040</v>
      </c>
      <c r="AG2658" s="3" t="s">
        <v>154</v>
      </c>
      <c r="AH2658" s="3" t="s">
        <v>6478</v>
      </c>
      <c r="AI2658" s="3" t="s">
        <v>6482</v>
      </c>
      <c r="AJ2658" s="3" t="s">
        <v>18186</v>
      </c>
    </row>
    <row r="2659" spans="1:36" ht="15">
      <c r="A2659" s="10">
        <v>2762</v>
      </c>
      <c r="B2659" t="str">
        <f>IF(K2659="总计","",INDEX(主数据!A:AD,MATCH(J2659,主数据!A:A,0),9))</f>
        <v>华北大区公司</v>
      </c>
      <c r="C2659" t="str">
        <f>IF(K2659="","",INDEX(主数据!A:AD,MATCH(J2659,主数据!A:A,0),11))</f>
        <v>银川城区</v>
      </c>
      <c r="D2659" t="str">
        <f t="shared" si="164"/>
        <v>YC11其他费用直接录入</v>
      </c>
      <c r="E2659" s="13" t="str">
        <f t="shared" si="166"/>
        <v/>
      </c>
      <c r="F2659" s="13" t="str">
        <f>IF(E2659="","",IFERROR(IF(IF(K2659="","",INDEX(收费标合同信息维护!A:Q,MATCH(D2659,收费标合同信息维护!J:J,0),10))=D2659,"有","无"),"无"))</f>
        <v/>
      </c>
      <c r="G2659" s="13" t="str">
        <f t="shared" si="165"/>
        <v/>
      </c>
      <c r="H2659" s="13" t="str">
        <f t="shared" si="167"/>
        <v/>
      </c>
      <c r="I2659" s="13" t="str">
        <f>IF(G2659="","",IFERROR(IF(IF(K2659="","",INDEX(收费标合同信息维护!A:Q,MATCH(G2659,收费标合同信息维护!M:M,0),13))=G2659,"有","无"),"无"))</f>
        <v/>
      </c>
      <c r="J2659" s="3" t="s">
        <v>4284</v>
      </c>
      <c r="K2659" s="3" t="s">
        <v>6380</v>
      </c>
      <c r="L2659" s="3" t="s">
        <v>6544</v>
      </c>
      <c r="M2659" s="3" t="s">
        <v>6545</v>
      </c>
      <c r="N2659" s="3" t="s">
        <v>6477</v>
      </c>
      <c r="O2659" s="3" t="s">
        <v>6478</v>
      </c>
      <c r="P2659" s="3" t="s">
        <v>12157</v>
      </c>
      <c r="Q2659" s="3" t="s">
        <v>6545</v>
      </c>
      <c r="R2659" s="3" t="s">
        <v>6479</v>
      </c>
      <c r="S2659" s="3" t="s">
        <v>6480</v>
      </c>
      <c r="T2659" s="3" t="s">
        <v>6704</v>
      </c>
      <c r="U2659" s="3" t="s">
        <v>154</v>
      </c>
      <c r="V2659" s="3" t="s">
        <v>154</v>
      </c>
      <c r="W2659" s="3" t="s">
        <v>154</v>
      </c>
      <c r="X2659" s="3" t="s">
        <v>154</v>
      </c>
      <c r="Y2659" s="3" t="s">
        <v>154</v>
      </c>
      <c r="Z2659" s="3" t="s">
        <v>154</v>
      </c>
      <c r="AA2659" s="3" t="s">
        <v>154</v>
      </c>
      <c r="AB2659" s="3" t="s">
        <v>154</v>
      </c>
      <c r="AC2659" s="3" t="s">
        <v>154</v>
      </c>
      <c r="AD2659" s="3" t="s">
        <v>6151</v>
      </c>
      <c r="AE2659" s="3" t="s">
        <v>6151</v>
      </c>
      <c r="AF2659" s="3" t="s">
        <v>154</v>
      </c>
      <c r="AG2659" s="3" t="s">
        <v>154</v>
      </c>
      <c r="AH2659" s="3" t="s">
        <v>6478</v>
      </c>
      <c r="AI2659" s="3" t="s">
        <v>6482</v>
      </c>
      <c r="AJ2659" s="3" t="s">
        <v>6033</v>
      </c>
    </row>
    <row r="2660" spans="1:36" ht="15">
      <c r="A2660" s="10">
        <v>2763</v>
      </c>
      <c r="B2660" t="str">
        <f>IF(K2660="总计","",INDEX(主数据!A:AD,MATCH(J2660,主数据!A:A,0),9))</f>
        <v>华北大区公司</v>
      </c>
      <c r="C2660" t="str">
        <f>IF(K2660="","",INDEX(主数据!A:AD,MATCH(J2660,主数据!A:A,0),11))</f>
        <v>银川城区</v>
      </c>
      <c r="D2660" t="str">
        <f t="shared" si="164"/>
        <v>YC11其他费用直接录入</v>
      </c>
      <c r="E2660" s="13" t="str">
        <f t="shared" si="166"/>
        <v/>
      </c>
      <c r="F2660" s="13" t="str">
        <f>IF(E2660="","",IFERROR(IF(IF(K2660="","",INDEX(收费标合同信息维护!A:Q,MATCH(D2660,收费标合同信息维护!J:J,0),10))=D2660,"有","无"),"无"))</f>
        <v/>
      </c>
      <c r="G2660" s="13" t="str">
        <f t="shared" si="165"/>
        <v/>
      </c>
      <c r="H2660" s="13" t="str">
        <f t="shared" si="167"/>
        <v/>
      </c>
      <c r="I2660" s="13" t="str">
        <f>IF(G2660="","",IFERROR(IF(IF(K2660="","",INDEX(收费标合同信息维护!A:Q,MATCH(G2660,收费标合同信息维护!M:M,0),13))=G2660,"有","无"),"无"))</f>
        <v/>
      </c>
      <c r="J2660" s="3" t="s">
        <v>4284</v>
      </c>
      <c r="K2660" s="3" t="s">
        <v>6380</v>
      </c>
      <c r="L2660" s="3" t="s">
        <v>6544</v>
      </c>
      <c r="M2660" s="3" t="s">
        <v>6545</v>
      </c>
      <c r="N2660" s="3" t="s">
        <v>6477</v>
      </c>
      <c r="O2660" s="3" t="s">
        <v>6478</v>
      </c>
      <c r="P2660" s="3" t="s">
        <v>12158</v>
      </c>
      <c r="Q2660" s="3" t="s">
        <v>9001</v>
      </c>
      <c r="R2660" s="3" t="s">
        <v>6479</v>
      </c>
      <c r="S2660" s="3" t="s">
        <v>6480</v>
      </c>
      <c r="T2660" s="3" t="s">
        <v>6704</v>
      </c>
      <c r="U2660" s="3" t="s">
        <v>154</v>
      </c>
      <c r="V2660" s="3" t="s">
        <v>154</v>
      </c>
      <c r="W2660" s="3" t="s">
        <v>154</v>
      </c>
      <c r="X2660" s="3" t="s">
        <v>154</v>
      </c>
      <c r="Y2660" s="3" t="s">
        <v>154</v>
      </c>
      <c r="Z2660" s="3" t="s">
        <v>154</v>
      </c>
      <c r="AA2660" s="3" t="s">
        <v>154</v>
      </c>
      <c r="AB2660" s="3" t="s">
        <v>154</v>
      </c>
      <c r="AC2660" s="3" t="s">
        <v>154</v>
      </c>
      <c r="AD2660" s="3" t="s">
        <v>6151</v>
      </c>
      <c r="AE2660" s="3" t="s">
        <v>6151</v>
      </c>
      <c r="AF2660" s="3" t="s">
        <v>154</v>
      </c>
      <c r="AG2660" s="3" t="s">
        <v>154</v>
      </c>
      <c r="AH2660" s="3" t="s">
        <v>6478</v>
      </c>
      <c r="AI2660" s="3" t="s">
        <v>6482</v>
      </c>
      <c r="AJ2660" s="3" t="s">
        <v>6489</v>
      </c>
    </row>
    <row r="2661" spans="1:36" ht="15">
      <c r="A2661" s="10">
        <v>2764</v>
      </c>
      <c r="B2661" t="str">
        <f>IF(K2661="总计","",INDEX(主数据!A:AD,MATCH(J2661,主数据!A:A,0),9))</f>
        <v>华北大区公司</v>
      </c>
      <c r="C2661" t="str">
        <f>IF(K2661="","",INDEX(主数据!A:AD,MATCH(J2661,主数据!A:A,0),11))</f>
        <v>银川城区</v>
      </c>
      <c r="D2661" t="str">
        <f t="shared" si="164"/>
        <v>YC11电费标准方式1.00</v>
      </c>
      <c r="E2661" s="13" t="str">
        <f t="shared" si="166"/>
        <v>1.00</v>
      </c>
      <c r="F2661" s="13" t="str">
        <f>IF(E2661="","",IFERROR(IF(IF(K2661="","",INDEX(收费标合同信息维护!A:Q,MATCH(D2661,收费标合同信息维护!J:J,0),10))=D2661,"有","无"),"无"))</f>
        <v>无</v>
      </c>
      <c r="G2661" s="13" t="str">
        <f t="shared" si="165"/>
        <v/>
      </c>
      <c r="H2661" s="13" t="str">
        <f t="shared" si="167"/>
        <v/>
      </c>
      <c r="I2661" s="13" t="str">
        <f>IF(G2661="","",IFERROR(IF(IF(K2661="","",INDEX(收费标合同信息维护!A:Q,MATCH(G2661,收费标合同信息维护!M:M,0),13))=G2661,"有","无"),"无"))</f>
        <v/>
      </c>
      <c r="J2661" s="3" t="s">
        <v>4284</v>
      </c>
      <c r="K2661" s="3" t="s">
        <v>6380</v>
      </c>
      <c r="L2661" s="3" t="s">
        <v>6601</v>
      </c>
      <c r="M2661" s="3" t="s">
        <v>6602</v>
      </c>
      <c r="N2661" s="3" t="s">
        <v>6603</v>
      </c>
      <c r="O2661" s="3" t="s">
        <v>6478</v>
      </c>
      <c r="P2661" s="3" t="s">
        <v>12159</v>
      </c>
      <c r="Q2661" s="3" t="s">
        <v>12159</v>
      </c>
      <c r="R2661" s="3" t="s">
        <v>6484</v>
      </c>
      <c r="S2661" s="3" t="s">
        <v>6491</v>
      </c>
      <c r="T2661" s="3" t="s">
        <v>12160</v>
      </c>
      <c r="U2661" s="3" t="s">
        <v>154</v>
      </c>
      <c r="V2661" s="3" t="s">
        <v>6737</v>
      </c>
      <c r="W2661" s="3" t="s">
        <v>154</v>
      </c>
      <c r="X2661" s="3" t="s">
        <v>154</v>
      </c>
      <c r="Y2661" s="3" t="s">
        <v>154</v>
      </c>
      <c r="Z2661" s="3" t="s">
        <v>154</v>
      </c>
      <c r="AA2661" s="3" t="s">
        <v>154</v>
      </c>
      <c r="AB2661" s="3" t="s">
        <v>154</v>
      </c>
      <c r="AC2661" s="3" t="s">
        <v>154</v>
      </c>
      <c r="AD2661" s="3" t="s">
        <v>6151</v>
      </c>
      <c r="AE2661" s="3" t="s">
        <v>6151</v>
      </c>
      <c r="AF2661" s="3" t="s">
        <v>154</v>
      </c>
      <c r="AG2661" s="3" t="s">
        <v>154</v>
      </c>
      <c r="AH2661" s="3" t="s">
        <v>6478</v>
      </c>
      <c r="AI2661" s="3" t="s">
        <v>6482</v>
      </c>
      <c r="AJ2661" s="3" t="s">
        <v>6489</v>
      </c>
    </row>
    <row r="2662" spans="1:36" ht="15">
      <c r="A2662" s="10">
        <v>2765</v>
      </c>
      <c r="B2662" t="str">
        <f>IF(K2662="总计","",INDEX(主数据!A:AD,MATCH(J2662,主数据!A:A,0),9))</f>
        <v>华北大区公司</v>
      </c>
      <c r="C2662" t="str">
        <f>IF(K2662="","",INDEX(主数据!A:AD,MATCH(J2662,主数据!A:A,0),11))</f>
        <v>银川城区</v>
      </c>
      <c r="D2662" t="str">
        <f t="shared" si="164"/>
        <v>YC11电费标准方式0.79</v>
      </c>
      <c r="E2662" s="13" t="str">
        <f t="shared" si="166"/>
        <v>0.79</v>
      </c>
      <c r="F2662" s="13" t="str">
        <f>IF(E2662="","",IFERROR(IF(IF(K2662="","",INDEX(收费标合同信息维护!A:Q,MATCH(D2662,收费标合同信息维护!J:J,0),10))=D2662,"有","无"),"无"))</f>
        <v>无</v>
      </c>
      <c r="G2662" s="13" t="str">
        <f t="shared" si="165"/>
        <v/>
      </c>
      <c r="H2662" s="13" t="str">
        <f t="shared" si="167"/>
        <v/>
      </c>
      <c r="I2662" s="13" t="str">
        <f>IF(G2662="","",IFERROR(IF(IF(K2662="","",INDEX(收费标合同信息维护!A:Q,MATCH(G2662,收费标合同信息维护!M:M,0),13))=G2662,"有","无"),"无"))</f>
        <v/>
      </c>
      <c r="J2662" s="3" t="s">
        <v>4284</v>
      </c>
      <c r="K2662" s="3" t="s">
        <v>6380</v>
      </c>
      <c r="L2662" s="3" t="s">
        <v>6601</v>
      </c>
      <c r="M2662" s="3" t="s">
        <v>6602</v>
      </c>
      <c r="N2662" s="3" t="s">
        <v>6603</v>
      </c>
      <c r="O2662" s="3" t="s">
        <v>6478</v>
      </c>
      <c r="P2662" s="3" t="s">
        <v>12161</v>
      </c>
      <c r="Q2662" s="3" t="s">
        <v>12161</v>
      </c>
      <c r="R2662" s="3" t="s">
        <v>6484</v>
      </c>
      <c r="S2662" s="3" t="s">
        <v>6491</v>
      </c>
      <c r="T2662" s="3" t="s">
        <v>6548</v>
      </c>
      <c r="U2662" s="3" t="s">
        <v>154</v>
      </c>
      <c r="V2662" s="3" t="s">
        <v>12162</v>
      </c>
      <c r="W2662" s="3" t="s">
        <v>154</v>
      </c>
      <c r="X2662" s="3" t="s">
        <v>154</v>
      </c>
      <c r="Y2662" s="3" t="s">
        <v>154</v>
      </c>
      <c r="Z2662" s="3" t="s">
        <v>154</v>
      </c>
      <c r="AA2662" s="3" t="s">
        <v>154</v>
      </c>
      <c r="AB2662" s="3" t="s">
        <v>154</v>
      </c>
      <c r="AC2662" s="3" t="s">
        <v>154</v>
      </c>
      <c r="AD2662" s="3" t="s">
        <v>6151</v>
      </c>
      <c r="AE2662" s="3" t="s">
        <v>6151</v>
      </c>
      <c r="AF2662" s="3" t="s">
        <v>154</v>
      </c>
      <c r="AG2662" s="3" t="s">
        <v>154</v>
      </c>
      <c r="AH2662" s="3" t="s">
        <v>6478</v>
      </c>
      <c r="AI2662" s="3" t="s">
        <v>6482</v>
      </c>
      <c r="AJ2662" s="3" t="s">
        <v>6489</v>
      </c>
    </row>
    <row r="2663" spans="1:36" ht="15">
      <c r="A2663" s="10">
        <v>2766</v>
      </c>
      <c r="B2663" t="str">
        <f>IF(K2663="总计","",INDEX(主数据!A:AD,MATCH(J2663,主数据!A:A,0),9))</f>
        <v>华北大区公司</v>
      </c>
      <c r="C2663" t="str">
        <f>IF(K2663="","",INDEX(主数据!A:AD,MATCH(J2663,主数据!A:A,0),11))</f>
        <v>银川城区</v>
      </c>
      <c r="D2663" t="str">
        <f t="shared" si="164"/>
        <v>YC11自来水费（简易征收）标准方式4.92</v>
      </c>
      <c r="E2663" s="13" t="str">
        <f t="shared" si="166"/>
        <v>4.92</v>
      </c>
      <c r="F2663" s="13" t="str">
        <f>IF(E2663="","",IFERROR(IF(IF(K2663="","",INDEX(收费标合同信息维护!A:Q,MATCH(D2663,收费标合同信息维护!J:J,0),10))=D2663,"有","无"),"无"))</f>
        <v>无</v>
      </c>
      <c r="G2663" s="13" t="str">
        <f t="shared" si="165"/>
        <v/>
      </c>
      <c r="H2663" s="13" t="str">
        <f t="shared" si="167"/>
        <v/>
      </c>
      <c r="I2663" s="13" t="str">
        <f>IF(G2663="","",IFERROR(IF(IF(K2663="","",INDEX(收费标合同信息维护!A:Q,MATCH(G2663,收费标合同信息维护!M:M,0),13))=G2663,"有","无"),"无"))</f>
        <v/>
      </c>
      <c r="J2663" s="3" t="s">
        <v>4284</v>
      </c>
      <c r="K2663" s="3" t="s">
        <v>6380</v>
      </c>
      <c r="L2663" s="3" t="s">
        <v>6615</v>
      </c>
      <c r="M2663" s="3" t="s">
        <v>6616</v>
      </c>
      <c r="N2663" s="3" t="s">
        <v>6603</v>
      </c>
      <c r="O2663" s="3" t="s">
        <v>6478</v>
      </c>
      <c r="P2663" s="3" t="s">
        <v>12163</v>
      </c>
      <c r="Q2663" s="3" t="s">
        <v>12163</v>
      </c>
      <c r="R2663" s="3" t="s">
        <v>6484</v>
      </c>
      <c r="S2663" s="3" t="s">
        <v>6491</v>
      </c>
      <c r="T2663" s="3" t="s">
        <v>7001</v>
      </c>
      <c r="U2663" s="3" t="s">
        <v>154</v>
      </c>
      <c r="V2663" s="3" t="s">
        <v>12164</v>
      </c>
      <c r="W2663" s="3" t="s">
        <v>154</v>
      </c>
      <c r="X2663" s="3" t="s">
        <v>154</v>
      </c>
      <c r="Y2663" s="3" t="s">
        <v>154</v>
      </c>
      <c r="Z2663" s="3" t="s">
        <v>154</v>
      </c>
      <c r="AA2663" s="3" t="s">
        <v>154</v>
      </c>
      <c r="AB2663" s="3" t="s">
        <v>154</v>
      </c>
      <c r="AC2663" s="3" t="s">
        <v>154</v>
      </c>
      <c r="AD2663" s="3" t="s">
        <v>6151</v>
      </c>
      <c r="AE2663" s="3" t="s">
        <v>6151</v>
      </c>
      <c r="AF2663" s="3" t="s">
        <v>154</v>
      </c>
      <c r="AG2663" s="3" t="s">
        <v>154</v>
      </c>
      <c r="AH2663" s="3" t="s">
        <v>6478</v>
      </c>
      <c r="AI2663" s="3" t="s">
        <v>6482</v>
      </c>
      <c r="AJ2663" s="3" t="s">
        <v>6489</v>
      </c>
    </row>
    <row r="2664" spans="1:36" ht="15">
      <c r="A2664" s="10">
        <v>2767</v>
      </c>
      <c r="B2664" t="str">
        <f>IF(K2664="总计","",INDEX(主数据!A:AD,MATCH(J2664,主数据!A:A,0),9))</f>
        <v>华北大区公司</v>
      </c>
      <c r="C2664" t="str">
        <f>IF(K2664="","",INDEX(主数据!A:AD,MATCH(J2664,主数据!A:A,0),11))</f>
        <v>银川城区</v>
      </c>
      <c r="D2664" t="str">
        <f t="shared" si="164"/>
        <v>YC11电费（充值型）直接录入</v>
      </c>
      <c r="E2664" s="13" t="str">
        <f t="shared" si="166"/>
        <v/>
      </c>
      <c r="F2664" s="13" t="str">
        <f>IF(E2664="","",IFERROR(IF(IF(K2664="","",INDEX(收费标合同信息维护!A:Q,MATCH(D2664,收费标合同信息维护!J:J,0),10))=D2664,"有","无"),"无"))</f>
        <v/>
      </c>
      <c r="G2664" s="13" t="str">
        <f t="shared" si="165"/>
        <v/>
      </c>
      <c r="H2664" s="13" t="str">
        <f t="shared" si="167"/>
        <v/>
      </c>
      <c r="I2664" s="13" t="str">
        <f>IF(G2664="","",IFERROR(IF(IF(K2664="","",INDEX(收费标合同信息维护!A:Q,MATCH(G2664,收费标合同信息维护!M:M,0),13))=G2664,"有","无"),"无"))</f>
        <v/>
      </c>
      <c r="J2664" s="3" t="s">
        <v>4284</v>
      </c>
      <c r="K2664" s="3" t="s">
        <v>6380</v>
      </c>
      <c r="L2664" s="3" t="s">
        <v>6733</v>
      </c>
      <c r="M2664" s="3" t="s">
        <v>6734</v>
      </c>
      <c r="N2664" s="3" t="s">
        <v>6477</v>
      </c>
      <c r="O2664" s="3" t="s">
        <v>6478</v>
      </c>
      <c r="P2664" s="3" t="s">
        <v>12165</v>
      </c>
      <c r="Q2664" s="3" t="s">
        <v>6602</v>
      </c>
      <c r="R2664" s="3" t="s">
        <v>6479</v>
      </c>
      <c r="S2664" s="3" t="s">
        <v>6480</v>
      </c>
      <c r="T2664" s="3" t="s">
        <v>6704</v>
      </c>
      <c r="U2664" s="3" t="s">
        <v>154</v>
      </c>
      <c r="V2664" s="3" t="s">
        <v>154</v>
      </c>
      <c r="W2664" s="3" t="s">
        <v>154</v>
      </c>
      <c r="X2664" s="3" t="s">
        <v>154</v>
      </c>
      <c r="Y2664" s="3" t="s">
        <v>154</v>
      </c>
      <c r="Z2664" s="3" t="s">
        <v>154</v>
      </c>
      <c r="AA2664" s="3" t="s">
        <v>154</v>
      </c>
      <c r="AB2664" s="3" t="s">
        <v>154</v>
      </c>
      <c r="AC2664" s="3" t="s">
        <v>154</v>
      </c>
      <c r="AD2664" s="3" t="s">
        <v>6151</v>
      </c>
      <c r="AE2664" s="3" t="s">
        <v>6151</v>
      </c>
      <c r="AF2664" s="3" t="s">
        <v>154</v>
      </c>
      <c r="AG2664" s="3" t="s">
        <v>154</v>
      </c>
      <c r="AH2664" s="3" t="s">
        <v>6478</v>
      </c>
      <c r="AI2664" s="3" t="s">
        <v>6482</v>
      </c>
      <c r="AJ2664" s="3" t="s">
        <v>10323</v>
      </c>
    </row>
    <row r="2665" spans="1:36" ht="30">
      <c r="A2665" s="10">
        <v>2768</v>
      </c>
      <c r="B2665" t="str">
        <f>IF(K2665="总计","",INDEX(主数据!A:AD,MATCH(J2665,主数据!A:A,0),9))</f>
        <v>华北大区公司</v>
      </c>
      <c r="C2665" t="str">
        <f>IF(K2665="","",INDEX(主数据!A:AD,MATCH(J2665,主数据!A:A,0),11))</f>
        <v>银川城区</v>
      </c>
      <c r="D2665" t="str">
        <f t="shared" si="164"/>
        <v>YC11自来水费（充值型-简易征收）直接录入</v>
      </c>
      <c r="E2665" s="13" t="str">
        <f t="shared" si="166"/>
        <v/>
      </c>
      <c r="F2665" s="13" t="str">
        <f>IF(E2665="","",IFERROR(IF(IF(K2665="","",INDEX(收费标合同信息维护!A:Q,MATCH(D2665,收费标合同信息维护!J:J,0),10))=D2665,"有","无"),"无"))</f>
        <v/>
      </c>
      <c r="G2665" s="13" t="str">
        <f t="shared" si="165"/>
        <v/>
      </c>
      <c r="H2665" s="13" t="str">
        <f t="shared" si="167"/>
        <v/>
      </c>
      <c r="I2665" s="13" t="str">
        <f>IF(G2665="","",IFERROR(IF(IF(K2665="","",INDEX(收费标合同信息维护!A:Q,MATCH(G2665,收费标合同信息维护!M:M,0),13))=G2665,"有","无"),"无"))</f>
        <v/>
      </c>
      <c r="J2665" s="3" t="s">
        <v>4284</v>
      </c>
      <c r="K2665" s="3" t="s">
        <v>6380</v>
      </c>
      <c r="L2665" s="3" t="s">
        <v>6966</v>
      </c>
      <c r="M2665" s="3" t="s">
        <v>6967</v>
      </c>
      <c r="N2665" s="3" t="s">
        <v>6477</v>
      </c>
      <c r="O2665" s="3" t="s">
        <v>6478</v>
      </c>
      <c r="P2665" s="3" t="s">
        <v>12166</v>
      </c>
      <c r="Q2665" s="3" t="s">
        <v>6723</v>
      </c>
      <c r="R2665" s="3" t="s">
        <v>6479</v>
      </c>
      <c r="S2665" s="3" t="s">
        <v>6480</v>
      </c>
      <c r="T2665" s="3" t="s">
        <v>6704</v>
      </c>
      <c r="U2665" s="3" t="s">
        <v>154</v>
      </c>
      <c r="V2665" s="3" t="s">
        <v>154</v>
      </c>
      <c r="W2665" s="3" t="s">
        <v>154</v>
      </c>
      <c r="X2665" s="3" t="s">
        <v>154</v>
      </c>
      <c r="Y2665" s="3" t="s">
        <v>154</v>
      </c>
      <c r="Z2665" s="3" t="s">
        <v>154</v>
      </c>
      <c r="AA2665" s="3" t="s">
        <v>154</v>
      </c>
      <c r="AB2665" s="3" t="s">
        <v>154</v>
      </c>
      <c r="AC2665" s="3" t="s">
        <v>154</v>
      </c>
      <c r="AD2665" s="3" t="s">
        <v>6151</v>
      </c>
      <c r="AE2665" s="3" t="s">
        <v>6151</v>
      </c>
      <c r="AF2665" s="3" t="s">
        <v>154</v>
      </c>
      <c r="AG2665" s="3" t="s">
        <v>154</v>
      </c>
      <c r="AH2665" s="3" t="s">
        <v>6478</v>
      </c>
      <c r="AI2665" s="3" t="s">
        <v>6482</v>
      </c>
      <c r="AJ2665" s="3" t="s">
        <v>6032</v>
      </c>
    </row>
    <row r="2666" spans="1:36" ht="15">
      <c r="A2666" s="10">
        <v>2769</v>
      </c>
      <c r="B2666" t="str">
        <f>IF(K2666="总计","",INDEX(主数据!A:AD,MATCH(J2666,主数据!A:A,0),9))</f>
        <v>华北大区公司</v>
      </c>
      <c r="C2666" t="str">
        <f>IF(K2666="","",INDEX(主数据!A:AD,MATCH(J2666,主数据!A:A,0),11))</f>
        <v>银川城区</v>
      </c>
      <c r="D2666" t="str">
        <f t="shared" si="164"/>
        <v>YC30物业服务费标准方式1.35</v>
      </c>
      <c r="E2666" s="13" t="str">
        <f t="shared" si="166"/>
        <v>1.35</v>
      </c>
      <c r="F2666" s="13" t="str">
        <f>IF(E2666="","",IFERROR(IF(IF(K2666="","",INDEX(收费标合同信息维护!A:Q,MATCH(D2666,收费标合同信息维护!J:J,0),10))=D2666,"有","无"),"无"))</f>
        <v>无</v>
      </c>
      <c r="G2666" s="13" t="str">
        <f t="shared" si="165"/>
        <v/>
      </c>
      <c r="H2666" s="13" t="str">
        <f t="shared" si="167"/>
        <v/>
      </c>
      <c r="I2666" s="13" t="str">
        <f>IF(G2666="","",IFERROR(IF(IF(K2666="","",INDEX(收费标合同信息维护!A:Q,MATCH(G2666,收费标合同信息维护!M:M,0),13))=G2666,"有","无"),"无"))</f>
        <v/>
      </c>
      <c r="J2666" s="3" t="s">
        <v>2444</v>
      </c>
      <c r="K2666" s="3" t="s">
        <v>6381</v>
      </c>
      <c r="L2666" s="3" t="s">
        <v>6025</v>
      </c>
      <c r="M2666" s="3" t="s">
        <v>6026</v>
      </c>
      <c r="N2666" s="3" t="s">
        <v>6477</v>
      </c>
      <c r="O2666" s="3" t="s">
        <v>6478</v>
      </c>
      <c r="P2666" s="3" t="s">
        <v>6025</v>
      </c>
      <c r="Q2666" s="3" t="s">
        <v>10969</v>
      </c>
      <c r="R2666" s="3" t="s">
        <v>6484</v>
      </c>
      <c r="S2666" s="3" t="s">
        <v>6485</v>
      </c>
      <c r="T2666" s="3" t="s">
        <v>6493</v>
      </c>
      <c r="U2666" s="3" t="s">
        <v>7034</v>
      </c>
      <c r="V2666" s="3" t="s">
        <v>7047</v>
      </c>
      <c r="W2666" s="3" t="s">
        <v>154</v>
      </c>
      <c r="X2666" s="3" t="s">
        <v>154</v>
      </c>
      <c r="Y2666" s="3" t="s">
        <v>154</v>
      </c>
      <c r="Z2666" s="3" t="s">
        <v>154</v>
      </c>
      <c r="AA2666" s="3" t="s">
        <v>154</v>
      </c>
      <c r="AB2666" s="3" t="s">
        <v>154</v>
      </c>
      <c r="AC2666" s="3" t="s">
        <v>154</v>
      </c>
      <c r="AD2666" s="3" t="s">
        <v>6151</v>
      </c>
      <c r="AE2666" s="3" t="s">
        <v>6151</v>
      </c>
      <c r="AF2666" s="3" t="s">
        <v>6040</v>
      </c>
      <c r="AG2666" s="3" t="s">
        <v>154</v>
      </c>
      <c r="AH2666" s="3" t="s">
        <v>6478</v>
      </c>
      <c r="AI2666" s="3" t="s">
        <v>6482</v>
      </c>
      <c r="AJ2666" s="3" t="s">
        <v>29</v>
      </c>
    </row>
    <row r="2667" spans="1:36" ht="30">
      <c r="A2667" s="10">
        <v>2770</v>
      </c>
      <c r="B2667" t="str">
        <f>IF(K2667="总计","",INDEX(主数据!A:AD,MATCH(J2667,主数据!A:A,0),9))</f>
        <v>华北大区公司</v>
      </c>
      <c r="C2667" t="str">
        <f>IF(K2667="","",INDEX(主数据!A:AD,MATCH(J2667,主数据!A:A,0),11))</f>
        <v>银川城区</v>
      </c>
      <c r="D2667" t="str">
        <f t="shared" si="164"/>
        <v>YC30物业服务费标准方式1.35</v>
      </c>
      <c r="E2667" s="13" t="str">
        <f t="shared" si="166"/>
        <v>1.35</v>
      </c>
      <c r="F2667" s="13" t="str">
        <f>IF(E2667="","",IFERROR(IF(IF(K2667="","",INDEX(收费标合同信息维护!A:Q,MATCH(D2667,收费标合同信息维护!J:J,0),10))=D2667,"有","无"),"无"))</f>
        <v>无</v>
      </c>
      <c r="G2667" s="13" t="str">
        <f t="shared" si="165"/>
        <v/>
      </c>
      <c r="H2667" s="13" t="str">
        <f t="shared" si="167"/>
        <v/>
      </c>
      <c r="I2667" s="13" t="str">
        <f>IF(G2667="","",IFERROR(IF(IF(K2667="","",INDEX(收费标合同信息维护!A:Q,MATCH(G2667,收费标合同信息维护!M:M,0),13))=G2667,"有","无"),"无"))</f>
        <v/>
      </c>
      <c r="J2667" s="3" t="s">
        <v>2444</v>
      </c>
      <c r="K2667" s="3" t="s">
        <v>6381</v>
      </c>
      <c r="L2667" s="3" t="s">
        <v>6025</v>
      </c>
      <c r="M2667" s="3" t="s">
        <v>6026</v>
      </c>
      <c r="N2667" s="3" t="s">
        <v>6477</v>
      </c>
      <c r="O2667" s="3" t="s">
        <v>6478</v>
      </c>
      <c r="P2667" s="3" t="s">
        <v>12167</v>
      </c>
      <c r="Q2667" s="3" t="s">
        <v>12168</v>
      </c>
      <c r="R2667" s="3" t="s">
        <v>6484</v>
      </c>
      <c r="S2667" s="3" t="s">
        <v>6485</v>
      </c>
      <c r="T2667" s="3" t="s">
        <v>6751</v>
      </c>
      <c r="U2667" s="3" t="s">
        <v>7030</v>
      </c>
      <c r="V2667" s="3" t="s">
        <v>7047</v>
      </c>
      <c r="W2667" s="3" t="s">
        <v>154</v>
      </c>
      <c r="X2667" s="3" t="s">
        <v>154</v>
      </c>
      <c r="Y2667" s="3" t="s">
        <v>154</v>
      </c>
      <c r="Z2667" s="3" t="s">
        <v>154</v>
      </c>
      <c r="AA2667" s="3" t="s">
        <v>154</v>
      </c>
      <c r="AB2667" s="3" t="s">
        <v>154</v>
      </c>
      <c r="AC2667" s="3" t="s">
        <v>154</v>
      </c>
      <c r="AD2667" s="3" t="s">
        <v>6151</v>
      </c>
      <c r="AE2667" s="3" t="s">
        <v>6151</v>
      </c>
      <c r="AF2667" s="3" t="s">
        <v>6040</v>
      </c>
      <c r="AG2667" s="3" t="s">
        <v>154</v>
      </c>
      <c r="AH2667" s="3" t="s">
        <v>6478</v>
      </c>
      <c r="AI2667" s="3" t="s">
        <v>6482</v>
      </c>
      <c r="AJ2667" s="3" t="s">
        <v>6489</v>
      </c>
    </row>
    <row r="2668" spans="1:36" ht="15">
      <c r="A2668" s="10">
        <v>2771</v>
      </c>
      <c r="B2668" t="str">
        <f>IF(K2668="总计","",INDEX(主数据!A:AD,MATCH(J2668,主数据!A:A,0),9))</f>
        <v>华北大区公司</v>
      </c>
      <c r="C2668" t="str">
        <f>IF(K2668="","",INDEX(主数据!A:AD,MATCH(J2668,主数据!A:A,0),11))</f>
        <v>银川城区</v>
      </c>
      <c r="D2668" t="str">
        <f t="shared" si="164"/>
        <v>YC30物业服务费标准方式1.35</v>
      </c>
      <c r="E2668" s="13" t="str">
        <f t="shared" si="166"/>
        <v>1.35</v>
      </c>
      <c r="F2668" s="13" t="str">
        <f>IF(E2668="","",IFERROR(IF(IF(K2668="","",INDEX(收费标合同信息维护!A:Q,MATCH(D2668,收费标合同信息维护!J:J,0),10))=D2668,"有","无"),"无"))</f>
        <v>无</v>
      </c>
      <c r="G2668" s="13" t="str">
        <f t="shared" si="165"/>
        <v/>
      </c>
      <c r="H2668" s="13" t="str">
        <f t="shared" si="167"/>
        <v/>
      </c>
      <c r="I2668" s="13" t="str">
        <f>IF(G2668="","",IFERROR(IF(IF(K2668="","",INDEX(收费标合同信息维护!A:Q,MATCH(G2668,收费标合同信息维护!M:M,0),13))=G2668,"有","无"),"无"))</f>
        <v/>
      </c>
      <c r="J2668" s="3" t="s">
        <v>2444</v>
      </c>
      <c r="K2668" s="3" t="s">
        <v>6381</v>
      </c>
      <c r="L2668" s="3" t="s">
        <v>6025</v>
      </c>
      <c r="M2668" s="3" t="s">
        <v>6026</v>
      </c>
      <c r="N2668" s="3" t="s">
        <v>6477</v>
      </c>
      <c r="O2668" s="3" t="s">
        <v>6478</v>
      </c>
      <c r="P2668" s="3" t="s">
        <v>12169</v>
      </c>
      <c r="Q2668" s="3" t="s">
        <v>12170</v>
      </c>
      <c r="R2668" s="3" t="s">
        <v>6484</v>
      </c>
      <c r="S2668" s="3" t="s">
        <v>7050</v>
      </c>
      <c r="T2668" s="3" t="s">
        <v>12171</v>
      </c>
      <c r="U2668" s="3" t="s">
        <v>10979</v>
      </c>
      <c r="V2668" s="3" t="s">
        <v>7047</v>
      </c>
      <c r="W2668" s="3" t="s">
        <v>154</v>
      </c>
      <c r="X2668" s="3" t="s">
        <v>154</v>
      </c>
      <c r="Y2668" s="3" t="s">
        <v>154</v>
      </c>
      <c r="Z2668" s="3" t="s">
        <v>154</v>
      </c>
      <c r="AA2668" s="3" t="s">
        <v>154</v>
      </c>
      <c r="AB2668" s="3" t="s">
        <v>154</v>
      </c>
      <c r="AC2668" s="3" t="s">
        <v>154</v>
      </c>
      <c r="AD2668" s="3" t="s">
        <v>6151</v>
      </c>
      <c r="AE2668" s="3" t="s">
        <v>6151</v>
      </c>
      <c r="AF2668" s="3" t="s">
        <v>6040</v>
      </c>
      <c r="AG2668" s="3" t="s">
        <v>154</v>
      </c>
      <c r="AH2668" s="3" t="s">
        <v>6478</v>
      </c>
      <c r="AI2668" s="3" t="s">
        <v>6482</v>
      </c>
      <c r="AJ2668" s="3" t="s">
        <v>6489</v>
      </c>
    </row>
    <row r="2669" spans="1:36" ht="15">
      <c r="A2669" s="10">
        <v>2772</v>
      </c>
      <c r="B2669" t="str">
        <f>IF(K2669="总计","",INDEX(主数据!A:AD,MATCH(J2669,主数据!A:A,0),9))</f>
        <v>华北大区公司</v>
      </c>
      <c r="C2669" t="str">
        <f>IF(K2669="","",INDEX(主数据!A:AD,MATCH(J2669,主数据!A:A,0),11))</f>
        <v>银川城区</v>
      </c>
      <c r="D2669" t="str">
        <f t="shared" si="164"/>
        <v>YC30物业服务费标准方式1.35</v>
      </c>
      <c r="E2669" s="13" t="str">
        <f t="shared" si="166"/>
        <v>1.35</v>
      </c>
      <c r="F2669" s="13" t="str">
        <f>IF(E2669="","",IFERROR(IF(IF(K2669="","",INDEX(收费标合同信息维护!A:Q,MATCH(D2669,收费标合同信息维护!J:J,0),10))=D2669,"有","无"),"无"))</f>
        <v>无</v>
      </c>
      <c r="G2669" s="13" t="str">
        <f t="shared" si="165"/>
        <v/>
      </c>
      <c r="H2669" s="13" t="str">
        <f t="shared" si="167"/>
        <v/>
      </c>
      <c r="I2669" s="13" t="str">
        <f>IF(G2669="","",IFERROR(IF(IF(K2669="","",INDEX(收费标合同信息维护!A:Q,MATCH(G2669,收费标合同信息维护!M:M,0),13))=G2669,"有","无"),"无"))</f>
        <v/>
      </c>
      <c r="J2669" s="3" t="s">
        <v>2444</v>
      </c>
      <c r="K2669" s="3" t="s">
        <v>6381</v>
      </c>
      <c r="L2669" s="3" t="s">
        <v>6025</v>
      </c>
      <c r="M2669" s="3" t="s">
        <v>6026</v>
      </c>
      <c r="N2669" s="3" t="s">
        <v>6477</v>
      </c>
      <c r="O2669" s="3" t="s">
        <v>6478</v>
      </c>
      <c r="P2669" s="3" t="s">
        <v>12172</v>
      </c>
      <c r="Q2669" s="3" t="s">
        <v>12173</v>
      </c>
      <c r="R2669" s="3" t="s">
        <v>6484</v>
      </c>
      <c r="S2669" s="3" t="s">
        <v>6485</v>
      </c>
      <c r="T2669" s="3" t="s">
        <v>10376</v>
      </c>
      <c r="U2669" s="3" t="s">
        <v>8157</v>
      </c>
      <c r="V2669" s="3" t="s">
        <v>7047</v>
      </c>
      <c r="W2669" s="3" t="s">
        <v>154</v>
      </c>
      <c r="X2669" s="3" t="s">
        <v>154</v>
      </c>
      <c r="Y2669" s="3" t="s">
        <v>154</v>
      </c>
      <c r="Z2669" s="3" t="s">
        <v>154</v>
      </c>
      <c r="AA2669" s="3" t="s">
        <v>154</v>
      </c>
      <c r="AB2669" s="3" t="s">
        <v>154</v>
      </c>
      <c r="AC2669" s="3" t="s">
        <v>154</v>
      </c>
      <c r="AD2669" s="3" t="s">
        <v>6151</v>
      </c>
      <c r="AE2669" s="3" t="s">
        <v>6151</v>
      </c>
      <c r="AF2669" s="3" t="s">
        <v>6040</v>
      </c>
      <c r="AG2669" s="3" t="s">
        <v>154</v>
      </c>
      <c r="AH2669" s="3" t="s">
        <v>6478</v>
      </c>
      <c r="AI2669" s="3" t="s">
        <v>6482</v>
      </c>
      <c r="AJ2669" s="3" t="s">
        <v>6489</v>
      </c>
    </row>
    <row r="2670" spans="1:36" ht="30">
      <c r="A2670" s="10">
        <v>2773</v>
      </c>
      <c r="B2670" t="str">
        <f>IF(K2670="总计","",INDEX(主数据!A:AD,MATCH(J2670,主数据!A:A,0),9))</f>
        <v>华北大区公司</v>
      </c>
      <c r="C2670" t="str">
        <f>IF(K2670="","",INDEX(主数据!A:AD,MATCH(J2670,主数据!A:A,0),11))</f>
        <v>银川城区</v>
      </c>
      <c r="D2670" t="str">
        <f t="shared" si="164"/>
        <v>YC30物业服务费标准方式1.35</v>
      </c>
      <c r="E2670" s="13" t="str">
        <f t="shared" si="166"/>
        <v>1.35</v>
      </c>
      <c r="F2670" s="13" t="str">
        <f>IF(E2670="","",IFERROR(IF(IF(K2670="","",INDEX(收费标合同信息维护!A:Q,MATCH(D2670,收费标合同信息维护!J:J,0),10))=D2670,"有","无"),"无"))</f>
        <v>无</v>
      </c>
      <c r="G2670" s="13" t="str">
        <f t="shared" si="165"/>
        <v/>
      </c>
      <c r="H2670" s="13" t="str">
        <f t="shared" si="167"/>
        <v/>
      </c>
      <c r="I2670" s="13" t="str">
        <f>IF(G2670="","",IFERROR(IF(IF(K2670="","",INDEX(收费标合同信息维护!A:Q,MATCH(G2670,收费标合同信息维护!M:M,0),13))=G2670,"有","无"),"无"))</f>
        <v/>
      </c>
      <c r="J2670" s="3" t="s">
        <v>2444</v>
      </c>
      <c r="K2670" s="3" t="s">
        <v>6381</v>
      </c>
      <c r="L2670" s="3" t="s">
        <v>6025</v>
      </c>
      <c r="M2670" s="3" t="s">
        <v>6026</v>
      </c>
      <c r="N2670" s="3" t="s">
        <v>6477</v>
      </c>
      <c r="O2670" s="3" t="s">
        <v>6478</v>
      </c>
      <c r="P2670" s="3" t="s">
        <v>10970</v>
      </c>
      <c r="Q2670" s="3" t="s">
        <v>12174</v>
      </c>
      <c r="R2670" s="3" t="s">
        <v>6484</v>
      </c>
      <c r="S2670" s="3" t="s">
        <v>7050</v>
      </c>
      <c r="T2670" s="3" t="s">
        <v>7411</v>
      </c>
      <c r="U2670" s="3" t="s">
        <v>7030</v>
      </c>
      <c r="V2670" s="3" t="s">
        <v>7047</v>
      </c>
      <c r="W2670" s="3" t="s">
        <v>154</v>
      </c>
      <c r="X2670" s="3" t="s">
        <v>154</v>
      </c>
      <c r="Y2670" s="3" t="s">
        <v>154</v>
      </c>
      <c r="Z2670" s="3" t="s">
        <v>154</v>
      </c>
      <c r="AA2670" s="3" t="s">
        <v>154</v>
      </c>
      <c r="AB2670" s="3" t="s">
        <v>154</v>
      </c>
      <c r="AC2670" s="3" t="s">
        <v>154</v>
      </c>
      <c r="AD2670" s="3" t="s">
        <v>6151</v>
      </c>
      <c r="AE2670" s="3" t="s">
        <v>6151</v>
      </c>
      <c r="AF2670" s="3" t="s">
        <v>6040</v>
      </c>
      <c r="AG2670" s="3" t="s">
        <v>154</v>
      </c>
      <c r="AH2670" s="3" t="s">
        <v>6478</v>
      </c>
      <c r="AI2670" s="3" t="s">
        <v>6482</v>
      </c>
      <c r="AJ2670" s="3" t="s">
        <v>6489</v>
      </c>
    </row>
    <row r="2671" spans="1:36" ht="15">
      <c r="A2671" s="10">
        <v>2774</v>
      </c>
      <c r="B2671" t="str">
        <f>IF(K2671="总计","",INDEX(主数据!A:AD,MATCH(J2671,主数据!A:A,0),9))</f>
        <v>华北大区公司</v>
      </c>
      <c r="C2671" t="str">
        <f>IF(K2671="","",INDEX(主数据!A:AD,MATCH(J2671,主数据!A:A,0),11))</f>
        <v>银川城区</v>
      </c>
      <c r="D2671" t="str">
        <f t="shared" si="164"/>
        <v>YC30物业服务费标准方式1.35</v>
      </c>
      <c r="E2671" s="13" t="str">
        <f t="shared" si="166"/>
        <v>1.35</v>
      </c>
      <c r="F2671" s="13" t="str">
        <f>IF(E2671="","",IFERROR(IF(IF(K2671="","",INDEX(收费标合同信息维护!A:Q,MATCH(D2671,收费标合同信息维护!J:J,0),10))=D2671,"有","无"),"无"))</f>
        <v>无</v>
      </c>
      <c r="G2671" s="13" t="str">
        <f t="shared" si="165"/>
        <v/>
      </c>
      <c r="H2671" s="13" t="str">
        <f t="shared" si="167"/>
        <v/>
      </c>
      <c r="I2671" s="13" t="str">
        <f>IF(G2671="","",IFERROR(IF(IF(K2671="","",INDEX(收费标合同信息维护!A:Q,MATCH(G2671,收费标合同信息维护!M:M,0),13))=G2671,"有","无"),"无"))</f>
        <v/>
      </c>
      <c r="J2671" s="3" t="s">
        <v>2444</v>
      </c>
      <c r="K2671" s="3" t="s">
        <v>6381</v>
      </c>
      <c r="L2671" s="3" t="s">
        <v>6025</v>
      </c>
      <c r="M2671" s="3" t="s">
        <v>6026</v>
      </c>
      <c r="N2671" s="3" t="s">
        <v>6477</v>
      </c>
      <c r="O2671" s="3" t="s">
        <v>6478</v>
      </c>
      <c r="P2671" s="3" t="s">
        <v>12175</v>
      </c>
      <c r="Q2671" s="3" t="s">
        <v>12176</v>
      </c>
      <c r="R2671" s="3" t="s">
        <v>6484</v>
      </c>
      <c r="S2671" s="3" t="s">
        <v>6693</v>
      </c>
      <c r="T2671" s="3" t="s">
        <v>6496</v>
      </c>
      <c r="U2671" s="3" t="s">
        <v>6694</v>
      </c>
      <c r="V2671" s="3" t="s">
        <v>7047</v>
      </c>
      <c r="W2671" s="3" t="s">
        <v>154</v>
      </c>
      <c r="X2671" s="3" t="s">
        <v>154</v>
      </c>
      <c r="Y2671" s="3" t="s">
        <v>154</v>
      </c>
      <c r="Z2671" s="3" t="s">
        <v>154</v>
      </c>
      <c r="AA2671" s="3" t="s">
        <v>154</v>
      </c>
      <c r="AB2671" s="3" t="s">
        <v>154</v>
      </c>
      <c r="AC2671" s="3" t="s">
        <v>154</v>
      </c>
      <c r="AD2671" s="3" t="s">
        <v>6151</v>
      </c>
      <c r="AE2671" s="3" t="s">
        <v>6151</v>
      </c>
      <c r="AF2671" s="3" t="s">
        <v>6040</v>
      </c>
      <c r="AG2671" s="3" t="s">
        <v>154</v>
      </c>
      <c r="AH2671" s="3" t="s">
        <v>6478</v>
      </c>
      <c r="AI2671" s="3" t="s">
        <v>6482</v>
      </c>
      <c r="AJ2671" s="3" t="s">
        <v>6489</v>
      </c>
    </row>
    <row r="2672" spans="1:36" ht="15">
      <c r="A2672" s="10">
        <v>2775</v>
      </c>
      <c r="B2672" t="str">
        <f>IF(K2672="总计","",INDEX(主数据!A:AD,MATCH(J2672,主数据!A:A,0),9))</f>
        <v>华北大区公司</v>
      </c>
      <c r="C2672" t="str">
        <f>IF(K2672="","",INDEX(主数据!A:AD,MATCH(J2672,主数据!A:A,0),11))</f>
        <v>银川城区</v>
      </c>
      <c r="D2672" t="str">
        <f t="shared" si="164"/>
        <v>YC30物业服务费标准方式2.30</v>
      </c>
      <c r="E2672" s="13" t="str">
        <f t="shared" si="166"/>
        <v>2.30</v>
      </c>
      <c r="F2672" s="13" t="str">
        <f>IF(E2672="","",IFERROR(IF(IF(K2672="","",INDEX(收费标合同信息维护!A:Q,MATCH(D2672,收费标合同信息维护!J:J,0),10))=D2672,"有","无"),"无"))</f>
        <v>无</v>
      </c>
      <c r="G2672" s="13" t="str">
        <f t="shared" si="165"/>
        <v/>
      </c>
      <c r="H2672" s="13" t="str">
        <f t="shared" si="167"/>
        <v/>
      </c>
      <c r="I2672" s="13" t="str">
        <f>IF(G2672="","",IFERROR(IF(IF(K2672="","",INDEX(收费标合同信息维护!A:Q,MATCH(G2672,收费标合同信息维护!M:M,0),13))=G2672,"有","无"),"无"))</f>
        <v/>
      </c>
      <c r="J2672" s="3" t="s">
        <v>2444</v>
      </c>
      <c r="K2672" s="3" t="s">
        <v>6381</v>
      </c>
      <c r="L2672" s="3" t="s">
        <v>6025</v>
      </c>
      <c r="M2672" s="3" t="s">
        <v>6026</v>
      </c>
      <c r="N2672" s="3" t="s">
        <v>6477</v>
      </c>
      <c r="O2672" s="3" t="s">
        <v>6478</v>
      </c>
      <c r="P2672" s="3" t="s">
        <v>12177</v>
      </c>
      <c r="Q2672" s="3" t="s">
        <v>12178</v>
      </c>
      <c r="R2672" s="3" t="s">
        <v>6484</v>
      </c>
      <c r="S2672" s="3" t="s">
        <v>6485</v>
      </c>
      <c r="T2672" s="3" t="s">
        <v>6751</v>
      </c>
      <c r="U2672" s="3" t="s">
        <v>7030</v>
      </c>
      <c r="V2672" s="3" t="s">
        <v>7313</v>
      </c>
      <c r="W2672" s="3" t="s">
        <v>154</v>
      </c>
      <c r="X2672" s="3" t="s">
        <v>154</v>
      </c>
      <c r="Y2672" s="3" t="s">
        <v>154</v>
      </c>
      <c r="Z2672" s="3" t="s">
        <v>154</v>
      </c>
      <c r="AA2672" s="3" t="s">
        <v>154</v>
      </c>
      <c r="AB2672" s="3" t="s">
        <v>154</v>
      </c>
      <c r="AC2672" s="3" t="s">
        <v>154</v>
      </c>
      <c r="AD2672" s="3" t="s">
        <v>6151</v>
      </c>
      <c r="AE2672" s="3" t="s">
        <v>6151</v>
      </c>
      <c r="AF2672" s="3" t="s">
        <v>6040</v>
      </c>
      <c r="AG2672" s="3" t="s">
        <v>154</v>
      </c>
      <c r="AH2672" s="3" t="s">
        <v>6478</v>
      </c>
      <c r="AI2672" s="3" t="s">
        <v>6482</v>
      </c>
      <c r="AJ2672" s="3" t="s">
        <v>6033</v>
      </c>
    </row>
    <row r="2673" spans="1:36" ht="15">
      <c r="A2673" s="10">
        <v>2776</v>
      </c>
      <c r="B2673" t="str">
        <f>IF(K2673="总计","",INDEX(主数据!A:AD,MATCH(J2673,主数据!A:A,0),9))</f>
        <v>华北大区公司</v>
      </c>
      <c r="C2673" t="str">
        <f>IF(K2673="","",INDEX(主数据!A:AD,MATCH(J2673,主数据!A:A,0),11))</f>
        <v>银川城区</v>
      </c>
      <c r="D2673" t="str">
        <f t="shared" si="164"/>
        <v>YC30物业服务费标准方式1.35</v>
      </c>
      <c r="E2673" s="13" t="str">
        <f t="shared" si="166"/>
        <v>1.35</v>
      </c>
      <c r="F2673" s="13" t="str">
        <f>IF(E2673="","",IFERROR(IF(IF(K2673="","",INDEX(收费标合同信息维护!A:Q,MATCH(D2673,收费标合同信息维护!J:J,0),10))=D2673,"有","无"),"无"))</f>
        <v>无</v>
      </c>
      <c r="G2673" s="13" t="str">
        <f t="shared" si="165"/>
        <v/>
      </c>
      <c r="H2673" s="13" t="str">
        <f t="shared" si="167"/>
        <v/>
      </c>
      <c r="I2673" s="13" t="str">
        <f>IF(G2673="","",IFERROR(IF(IF(K2673="","",INDEX(收费标合同信息维护!A:Q,MATCH(G2673,收费标合同信息维护!M:M,0),13))=G2673,"有","无"),"无"))</f>
        <v/>
      </c>
      <c r="J2673" s="3" t="s">
        <v>2444</v>
      </c>
      <c r="K2673" s="3" t="s">
        <v>6381</v>
      </c>
      <c r="L2673" s="3" t="s">
        <v>6025</v>
      </c>
      <c r="M2673" s="3" t="s">
        <v>6026</v>
      </c>
      <c r="N2673" s="3" t="s">
        <v>6477</v>
      </c>
      <c r="O2673" s="3" t="s">
        <v>6478</v>
      </c>
      <c r="P2673" s="3" t="s">
        <v>12179</v>
      </c>
      <c r="Q2673" s="3" t="s">
        <v>12180</v>
      </c>
      <c r="R2673" s="3" t="s">
        <v>6484</v>
      </c>
      <c r="S2673" s="3" t="s">
        <v>6491</v>
      </c>
      <c r="T2673" s="3" t="s">
        <v>6537</v>
      </c>
      <c r="U2673" s="3" t="s">
        <v>154</v>
      </c>
      <c r="V2673" s="3" t="s">
        <v>7047</v>
      </c>
      <c r="W2673" s="3" t="s">
        <v>154</v>
      </c>
      <c r="X2673" s="3" t="s">
        <v>154</v>
      </c>
      <c r="Y2673" s="3" t="s">
        <v>154</v>
      </c>
      <c r="Z2673" s="3" t="s">
        <v>154</v>
      </c>
      <c r="AA2673" s="3" t="s">
        <v>154</v>
      </c>
      <c r="AB2673" s="3" t="s">
        <v>154</v>
      </c>
      <c r="AC2673" s="3" t="s">
        <v>154</v>
      </c>
      <c r="AD2673" s="3" t="s">
        <v>6151</v>
      </c>
      <c r="AE2673" s="3" t="s">
        <v>6151</v>
      </c>
      <c r="AF2673" s="3" t="s">
        <v>6040</v>
      </c>
      <c r="AG2673" s="3" t="s">
        <v>154</v>
      </c>
      <c r="AH2673" s="3" t="s">
        <v>6478</v>
      </c>
      <c r="AI2673" s="3" t="s">
        <v>6482</v>
      </c>
      <c r="AJ2673" s="3" t="s">
        <v>6032</v>
      </c>
    </row>
    <row r="2674" spans="1:36" ht="30">
      <c r="A2674" s="10">
        <v>2777</v>
      </c>
      <c r="B2674" t="str">
        <f>IF(K2674="总计","",INDEX(主数据!A:AD,MATCH(J2674,主数据!A:A,0),9))</f>
        <v>华北大区公司</v>
      </c>
      <c r="C2674" t="str">
        <f>IF(K2674="","",INDEX(主数据!A:AD,MATCH(J2674,主数据!A:A,0),11))</f>
        <v>银川城区</v>
      </c>
      <c r="D2674" t="str">
        <f t="shared" si="164"/>
        <v>YC30物业服务费标准方式1.35</v>
      </c>
      <c r="E2674" s="13" t="str">
        <f t="shared" si="166"/>
        <v>1.35</v>
      </c>
      <c r="F2674" s="13" t="str">
        <f>IF(E2674="","",IFERROR(IF(IF(K2674="","",INDEX(收费标合同信息维护!A:Q,MATCH(D2674,收费标合同信息维护!J:J,0),10))=D2674,"有","无"),"无"))</f>
        <v>无</v>
      </c>
      <c r="G2674" s="13" t="str">
        <f t="shared" si="165"/>
        <v/>
      </c>
      <c r="H2674" s="13" t="str">
        <f t="shared" si="167"/>
        <v/>
      </c>
      <c r="I2674" s="13" t="str">
        <f>IF(G2674="","",IFERROR(IF(IF(K2674="","",INDEX(收费标合同信息维护!A:Q,MATCH(G2674,收费标合同信息维护!M:M,0),13))=G2674,"有","无"),"无"))</f>
        <v/>
      </c>
      <c r="J2674" s="3" t="s">
        <v>2444</v>
      </c>
      <c r="K2674" s="3" t="s">
        <v>6381</v>
      </c>
      <c r="L2674" s="3" t="s">
        <v>6025</v>
      </c>
      <c r="M2674" s="3" t="s">
        <v>6026</v>
      </c>
      <c r="N2674" s="3" t="s">
        <v>6477</v>
      </c>
      <c r="O2674" s="3" t="s">
        <v>6478</v>
      </c>
      <c r="P2674" s="3" t="s">
        <v>12181</v>
      </c>
      <c r="Q2674" s="3" t="s">
        <v>12181</v>
      </c>
      <c r="R2674" s="3" t="s">
        <v>6484</v>
      </c>
      <c r="S2674" s="3" t="s">
        <v>6491</v>
      </c>
      <c r="T2674" s="3" t="s">
        <v>6506</v>
      </c>
      <c r="U2674" s="3" t="s">
        <v>154</v>
      </c>
      <c r="V2674" s="3" t="s">
        <v>7047</v>
      </c>
      <c r="W2674" s="3" t="s">
        <v>154</v>
      </c>
      <c r="X2674" s="3" t="s">
        <v>154</v>
      </c>
      <c r="Y2674" s="3" t="s">
        <v>154</v>
      </c>
      <c r="Z2674" s="3" t="s">
        <v>154</v>
      </c>
      <c r="AA2674" s="3" t="s">
        <v>154</v>
      </c>
      <c r="AB2674" s="3" t="s">
        <v>154</v>
      </c>
      <c r="AC2674" s="3" t="s">
        <v>154</v>
      </c>
      <c r="AD2674" s="3" t="s">
        <v>6151</v>
      </c>
      <c r="AE2674" s="3" t="s">
        <v>6151</v>
      </c>
      <c r="AF2674" s="3" t="s">
        <v>154</v>
      </c>
      <c r="AG2674" s="3" t="s">
        <v>154</v>
      </c>
      <c r="AH2674" s="3" t="s">
        <v>6478</v>
      </c>
      <c r="AI2674" s="3" t="s">
        <v>6482</v>
      </c>
      <c r="AJ2674" s="3" t="s">
        <v>18187</v>
      </c>
    </row>
    <row r="2675" spans="1:36" ht="30">
      <c r="A2675" s="10">
        <v>2778</v>
      </c>
      <c r="B2675" t="str">
        <f>IF(K2675="总计","",INDEX(主数据!A:AD,MATCH(J2675,主数据!A:A,0),9))</f>
        <v>华北大区公司</v>
      </c>
      <c r="C2675" t="str">
        <f>IF(K2675="","",INDEX(主数据!A:AD,MATCH(J2675,主数据!A:A,0),11))</f>
        <v>银川城区</v>
      </c>
      <c r="D2675" t="str">
        <f t="shared" si="164"/>
        <v>YC30物业服务费标准方式2.30</v>
      </c>
      <c r="E2675" s="13" t="str">
        <f t="shared" si="166"/>
        <v>2.30</v>
      </c>
      <c r="F2675" s="13" t="str">
        <f>IF(E2675="","",IFERROR(IF(IF(K2675="","",INDEX(收费标合同信息维护!A:Q,MATCH(D2675,收费标合同信息维护!J:J,0),10))=D2675,"有","无"),"无"))</f>
        <v>无</v>
      </c>
      <c r="G2675" s="13" t="str">
        <f t="shared" si="165"/>
        <v/>
      </c>
      <c r="H2675" s="13" t="str">
        <f t="shared" si="167"/>
        <v/>
      </c>
      <c r="I2675" s="13" t="str">
        <f>IF(G2675="","",IFERROR(IF(IF(K2675="","",INDEX(收费标合同信息维护!A:Q,MATCH(G2675,收费标合同信息维护!M:M,0),13))=G2675,"有","无"),"无"))</f>
        <v/>
      </c>
      <c r="J2675" s="3" t="s">
        <v>2444</v>
      </c>
      <c r="K2675" s="3" t="s">
        <v>6381</v>
      </c>
      <c r="L2675" s="3" t="s">
        <v>6025</v>
      </c>
      <c r="M2675" s="3" t="s">
        <v>6026</v>
      </c>
      <c r="N2675" s="3" t="s">
        <v>6477</v>
      </c>
      <c r="O2675" s="3" t="s">
        <v>6478</v>
      </c>
      <c r="P2675" s="3" t="s">
        <v>12182</v>
      </c>
      <c r="Q2675" s="3" t="s">
        <v>12182</v>
      </c>
      <c r="R2675" s="3" t="s">
        <v>6484</v>
      </c>
      <c r="S2675" s="3" t="s">
        <v>6491</v>
      </c>
      <c r="T2675" s="3" t="s">
        <v>6506</v>
      </c>
      <c r="U2675" s="3" t="s">
        <v>154</v>
      </c>
      <c r="V2675" s="3" t="s">
        <v>7313</v>
      </c>
      <c r="W2675" s="3" t="s">
        <v>154</v>
      </c>
      <c r="X2675" s="3" t="s">
        <v>154</v>
      </c>
      <c r="Y2675" s="3" t="s">
        <v>154</v>
      </c>
      <c r="Z2675" s="3" t="s">
        <v>154</v>
      </c>
      <c r="AA2675" s="3" t="s">
        <v>154</v>
      </c>
      <c r="AB2675" s="3" t="s">
        <v>154</v>
      </c>
      <c r="AC2675" s="3" t="s">
        <v>154</v>
      </c>
      <c r="AD2675" s="3" t="s">
        <v>6151</v>
      </c>
      <c r="AE2675" s="3" t="s">
        <v>6151</v>
      </c>
      <c r="AF2675" s="3" t="s">
        <v>154</v>
      </c>
      <c r="AG2675" s="3" t="s">
        <v>154</v>
      </c>
      <c r="AH2675" s="3" t="s">
        <v>6478</v>
      </c>
      <c r="AI2675" s="3" t="s">
        <v>6482</v>
      </c>
      <c r="AJ2675" s="3" t="s">
        <v>12</v>
      </c>
    </row>
    <row r="2676" spans="1:36" ht="15">
      <c r="A2676" s="10">
        <v>2779</v>
      </c>
      <c r="B2676" t="str">
        <f>IF(K2676="总计","",INDEX(主数据!A:AD,MATCH(J2676,主数据!A:A,0),9))</f>
        <v>华北大区公司</v>
      </c>
      <c r="C2676" t="str">
        <f>IF(K2676="","",INDEX(主数据!A:AD,MATCH(J2676,主数据!A:A,0),11))</f>
        <v>银川城区</v>
      </c>
      <c r="D2676" t="str">
        <f t="shared" si="164"/>
        <v>YC30物业服务费标准方式1.35</v>
      </c>
      <c r="E2676" s="13" t="str">
        <f t="shared" si="166"/>
        <v>1.35</v>
      </c>
      <c r="F2676" s="13" t="str">
        <f>IF(E2676="","",IFERROR(IF(IF(K2676="","",INDEX(收费标合同信息维护!A:Q,MATCH(D2676,收费标合同信息维护!J:J,0),10))=D2676,"有","无"),"无"))</f>
        <v>无</v>
      </c>
      <c r="G2676" s="13" t="str">
        <f t="shared" si="165"/>
        <v/>
      </c>
      <c r="H2676" s="13" t="str">
        <f t="shared" si="167"/>
        <v/>
      </c>
      <c r="I2676" s="13" t="str">
        <f>IF(G2676="","",IFERROR(IF(IF(K2676="","",INDEX(收费标合同信息维护!A:Q,MATCH(G2676,收费标合同信息维护!M:M,0),13))=G2676,"有","无"),"无"))</f>
        <v/>
      </c>
      <c r="J2676" s="3" t="s">
        <v>2444</v>
      </c>
      <c r="K2676" s="3" t="s">
        <v>6381</v>
      </c>
      <c r="L2676" s="3" t="s">
        <v>6025</v>
      </c>
      <c r="M2676" s="3" t="s">
        <v>6026</v>
      </c>
      <c r="N2676" s="3" t="s">
        <v>6477</v>
      </c>
      <c r="O2676" s="3" t="s">
        <v>6478</v>
      </c>
      <c r="P2676" s="3" t="s">
        <v>12183</v>
      </c>
      <c r="Q2676" s="3" t="s">
        <v>12183</v>
      </c>
      <c r="R2676" s="3" t="s">
        <v>6484</v>
      </c>
      <c r="S2676" s="3" t="s">
        <v>7050</v>
      </c>
      <c r="T2676" s="3" t="s">
        <v>12184</v>
      </c>
      <c r="U2676" s="3" t="s">
        <v>8157</v>
      </c>
      <c r="V2676" s="3" t="s">
        <v>7047</v>
      </c>
      <c r="W2676" s="3" t="s">
        <v>154</v>
      </c>
      <c r="X2676" s="3" t="s">
        <v>154</v>
      </c>
      <c r="Y2676" s="3" t="s">
        <v>154</v>
      </c>
      <c r="Z2676" s="3" t="s">
        <v>154</v>
      </c>
      <c r="AA2676" s="3" t="s">
        <v>154</v>
      </c>
      <c r="AB2676" s="3" t="s">
        <v>154</v>
      </c>
      <c r="AC2676" s="3" t="s">
        <v>154</v>
      </c>
      <c r="AD2676" s="3" t="s">
        <v>6151</v>
      </c>
      <c r="AE2676" s="3" t="s">
        <v>6151</v>
      </c>
      <c r="AF2676" s="3" t="s">
        <v>6040</v>
      </c>
      <c r="AG2676" s="3" t="s">
        <v>154</v>
      </c>
      <c r="AH2676" s="3" t="s">
        <v>6478</v>
      </c>
      <c r="AI2676" s="3" t="s">
        <v>6482</v>
      </c>
      <c r="AJ2676" s="3" t="s">
        <v>6489</v>
      </c>
    </row>
    <row r="2677" spans="1:36" ht="15">
      <c r="A2677" s="10">
        <v>2780</v>
      </c>
      <c r="B2677" t="str">
        <f>IF(K2677="总计","",INDEX(主数据!A:AD,MATCH(J2677,主数据!A:A,0),9))</f>
        <v>华北大区公司</v>
      </c>
      <c r="C2677" t="str">
        <f>IF(K2677="","",INDEX(主数据!A:AD,MATCH(J2677,主数据!A:A,0),11))</f>
        <v>银川城区</v>
      </c>
      <c r="D2677" t="str">
        <f t="shared" si="164"/>
        <v>YC30物业服务费标准方式1.35</v>
      </c>
      <c r="E2677" s="13" t="str">
        <f t="shared" si="166"/>
        <v>1.35</v>
      </c>
      <c r="F2677" s="13" t="str">
        <f>IF(E2677="","",IFERROR(IF(IF(K2677="","",INDEX(收费标合同信息维护!A:Q,MATCH(D2677,收费标合同信息维护!J:J,0),10))=D2677,"有","无"),"无"))</f>
        <v>无</v>
      </c>
      <c r="G2677" s="13" t="str">
        <f t="shared" si="165"/>
        <v/>
      </c>
      <c r="H2677" s="13" t="str">
        <f t="shared" si="167"/>
        <v/>
      </c>
      <c r="I2677" s="13" t="str">
        <f>IF(G2677="","",IFERROR(IF(IF(K2677="","",INDEX(收费标合同信息维护!A:Q,MATCH(G2677,收费标合同信息维护!M:M,0),13))=G2677,"有","无"),"无"))</f>
        <v/>
      </c>
      <c r="J2677" s="3" t="s">
        <v>2444</v>
      </c>
      <c r="K2677" s="3" t="s">
        <v>6381</v>
      </c>
      <c r="L2677" s="3" t="s">
        <v>6025</v>
      </c>
      <c r="M2677" s="3" t="s">
        <v>6026</v>
      </c>
      <c r="N2677" s="3" t="s">
        <v>6477</v>
      </c>
      <c r="O2677" s="3" t="s">
        <v>6478</v>
      </c>
      <c r="P2677" s="3" t="s">
        <v>12185</v>
      </c>
      <c r="Q2677" s="3" t="s">
        <v>12186</v>
      </c>
      <c r="R2677" s="3" t="s">
        <v>6484</v>
      </c>
      <c r="S2677" s="3" t="s">
        <v>7050</v>
      </c>
      <c r="T2677" s="3" t="s">
        <v>7388</v>
      </c>
      <c r="U2677" s="3" t="s">
        <v>10982</v>
      </c>
      <c r="V2677" s="3" t="s">
        <v>7047</v>
      </c>
      <c r="W2677" s="3" t="s">
        <v>154</v>
      </c>
      <c r="X2677" s="3" t="s">
        <v>154</v>
      </c>
      <c r="Y2677" s="3" t="s">
        <v>154</v>
      </c>
      <c r="Z2677" s="3" t="s">
        <v>154</v>
      </c>
      <c r="AA2677" s="3" t="s">
        <v>154</v>
      </c>
      <c r="AB2677" s="3" t="s">
        <v>154</v>
      </c>
      <c r="AC2677" s="3" t="s">
        <v>154</v>
      </c>
      <c r="AD2677" s="3" t="s">
        <v>6151</v>
      </c>
      <c r="AE2677" s="3" t="s">
        <v>6151</v>
      </c>
      <c r="AF2677" s="3" t="s">
        <v>6040</v>
      </c>
      <c r="AG2677" s="3" t="s">
        <v>154</v>
      </c>
      <c r="AH2677" s="3" t="s">
        <v>6478</v>
      </c>
      <c r="AI2677" s="3" t="s">
        <v>6482</v>
      </c>
      <c r="AJ2677" s="3" t="s">
        <v>6489</v>
      </c>
    </row>
    <row r="2678" spans="1:36" ht="15">
      <c r="A2678" s="10">
        <v>2781</v>
      </c>
      <c r="B2678" t="str">
        <f>IF(K2678="总计","",INDEX(主数据!A:AD,MATCH(J2678,主数据!A:A,0),9))</f>
        <v>华北大区公司</v>
      </c>
      <c r="C2678" t="str">
        <f>IF(K2678="","",INDEX(主数据!A:AD,MATCH(J2678,主数据!A:A,0),11))</f>
        <v>银川城区</v>
      </c>
      <c r="D2678" t="str">
        <f t="shared" si="164"/>
        <v>YC30物业服务费标准方式1.35</v>
      </c>
      <c r="E2678" s="13" t="str">
        <f t="shared" si="166"/>
        <v>1.35</v>
      </c>
      <c r="F2678" s="13" t="str">
        <f>IF(E2678="","",IFERROR(IF(IF(K2678="","",INDEX(收费标合同信息维护!A:Q,MATCH(D2678,收费标合同信息维护!J:J,0),10))=D2678,"有","无"),"无"))</f>
        <v>无</v>
      </c>
      <c r="G2678" s="13" t="str">
        <f t="shared" si="165"/>
        <v/>
      </c>
      <c r="H2678" s="13" t="str">
        <f t="shared" si="167"/>
        <v/>
      </c>
      <c r="I2678" s="13" t="str">
        <f>IF(G2678="","",IFERROR(IF(IF(K2678="","",INDEX(收费标合同信息维护!A:Q,MATCH(G2678,收费标合同信息维护!M:M,0),13))=G2678,"有","无"),"无"))</f>
        <v/>
      </c>
      <c r="J2678" s="3" t="s">
        <v>2444</v>
      </c>
      <c r="K2678" s="3" t="s">
        <v>6381</v>
      </c>
      <c r="L2678" s="3" t="s">
        <v>6025</v>
      </c>
      <c r="M2678" s="3" t="s">
        <v>6026</v>
      </c>
      <c r="N2678" s="3" t="s">
        <v>6477</v>
      </c>
      <c r="O2678" s="3" t="s">
        <v>6478</v>
      </c>
      <c r="P2678" s="3" t="s">
        <v>12187</v>
      </c>
      <c r="Q2678" s="3" t="s">
        <v>12187</v>
      </c>
      <c r="R2678" s="3" t="s">
        <v>6484</v>
      </c>
      <c r="S2678" s="3" t="s">
        <v>6485</v>
      </c>
      <c r="T2678" s="3" t="s">
        <v>7189</v>
      </c>
      <c r="U2678" s="3" t="s">
        <v>10982</v>
      </c>
      <c r="V2678" s="3" t="s">
        <v>7047</v>
      </c>
      <c r="W2678" s="3" t="s">
        <v>154</v>
      </c>
      <c r="X2678" s="3" t="s">
        <v>154</v>
      </c>
      <c r="Y2678" s="3" t="s">
        <v>154</v>
      </c>
      <c r="Z2678" s="3" t="s">
        <v>154</v>
      </c>
      <c r="AA2678" s="3" t="s">
        <v>154</v>
      </c>
      <c r="AB2678" s="3" t="s">
        <v>154</v>
      </c>
      <c r="AC2678" s="3" t="s">
        <v>154</v>
      </c>
      <c r="AD2678" s="3" t="s">
        <v>6151</v>
      </c>
      <c r="AE2678" s="3" t="s">
        <v>6151</v>
      </c>
      <c r="AF2678" s="3" t="s">
        <v>6040</v>
      </c>
      <c r="AG2678" s="3" t="s">
        <v>154</v>
      </c>
      <c r="AH2678" s="3" t="s">
        <v>6478</v>
      </c>
      <c r="AI2678" s="3" t="s">
        <v>6482</v>
      </c>
      <c r="AJ2678" s="3" t="s">
        <v>6489</v>
      </c>
    </row>
    <row r="2679" spans="1:36" ht="15">
      <c r="A2679" s="10">
        <v>2782</v>
      </c>
      <c r="B2679" t="str">
        <f>IF(K2679="总计","",INDEX(主数据!A:AD,MATCH(J2679,主数据!A:A,0),9))</f>
        <v>华北大区公司</v>
      </c>
      <c r="C2679" t="str">
        <f>IF(K2679="","",INDEX(主数据!A:AD,MATCH(J2679,主数据!A:A,0),11))</f>
        <v>银川城区</v>
      </c>
      <c r="D2679" t="str">
        <f t="shared" si="164"/>
        <v>YC30物业服务费标准方式1.35</v>
      </c>
      <c r="E2679" s="13" t="str">
        <f t="shared" si="166"/>
        <v>1.35</v>
      </c>
      <c r="F2679" s="13" t="str">
        <f>IF(E2679="","",IFERROR(IF(IF(K2679="","",INDEX(收费标合同信息维护!A:Q,MATCH(D2679,收费标合同信息维护!J:J,0),10))=D2679,"有","无"),"无"))</f>
        <v>无</v>
      </c>
      <c r="G2679" s="13" t="str">
        <f t="shared" si="165"/>
        <v/>
      </c>
      <c r="H2679" s="13" t="str">
        <f t="shared" si="167"/>
        <v/>
      </c>
      <c r="I2679" s="13" t="str">
        <f>IF(G2679="","",IFERROR(IF(IF(K2679="","",INDEX(收费标合同信息维护!A:Q,MATCH(G2679,收费标合同信息维护!M:M,0),13))=G2679,"有","无"),"无"))</f>
        <v/>
      </c>
      <c r="J2679" s="3" t="s">
        <v>2444</v>
      </c>
      <c r="K2679" s="3" t="s">
        <v>6381</v>
      </c>
      <c r="L2679" s="3" t="s">
        <v>6025</v>
      </c>
      <c r="M2679" s="3" t="s">
        <v>6026</v>
      </c>
      <c r="N2679" s="3" t="s">
        <v>6477</v>
      </c>
      <c r="O2679" s="3" t="s">
        <v>6478</v>
      </c>
      <c r="P2679" s="3" t="s">
        <v>12188</v>
      </c>
      <c r="Q2679" s="3" t="s">
        <v>12189</v>
      </c>
      <c r="R2679" s="3" t="s">
        <v>6484</v>
      </c>
      <c r="S2679" s="3" t="s">
        <v>7050</v>
      </c>
      <c r="T2679" s="3" t="s">
        <v>7367</v>
      </c>
      <c r="U2679" s="3" t="s">
        <v>7034</v>
      </c>
      <c r="V2679" s="3" t="s">
        <v>7047</v>
      </c>
      <c r="W2679" s="3" t="s">
        <v>154</v>
      </c>
      <c r="X2679" s="3" t="s">
        <v>154</v>
      </c>
      <c r="Y2679" s="3" t="s">
        <v>154</v>
      </c>
      <c r="Z2679" s="3" t="s">
        <v>154</v>
      </c>
      <c r="AA2679" s="3" t="s">
        <v>154</v>
      </c>
      <c r="AB2679" s="3" t="s">
        <v>154</v>
      </c>
      <c r="AC2679" s="3" t="s">
        <v>154</v>
      </c>
      <c r="AD2679" s="3" t="s">
        <v>6151</v>
      </c>
      <c r="AE2679" s="3" t="s">
        <v>6151</v>
      </c>
      <c r="AF2679" s="3" t="s">
        <v>6040</v>
      </c>
      <c r="AG2679" s="3" t="s">
        <v>154</v>
      </c>
      <c r="AH2679" s="3" t="s">
        <v>6478</v>
      </c>
      <c r="AI2679" s="3" t="s">
        <v>6482</v>
      </c>
      <c r="AJ2679" s="3" t="s">
        <v>6489</v>
      </c>
    </row>
    <row r="2680" spans="1:36" ht="15">
      <c r="A2680" s="10">
        <v>2783</v>
      </c>
      <c r="B2680" t="str">
        <f>IF(K2680="总计","",INDEX(主数据!A:AD,MATCH(J2680,主数据!A:A,0),9))</f>
        <v>华北大区公司</v>
      </c>
      <c r="C2680" t="str">
        <f>IF(K2680="","",INDEX(主数据!A:AD,MATCH(J2680,主数据!A:A,0),11))</f>
        <v>银川城区</v>
      </c>
      <c r="D2680" t="str">
        <f t="shared" si="164"/>
        <v>YC30物业服务费标准方式1.35</v>
      </c>
      <c r="E2680" s="13" t="str">
        <f t="shared" si="166"/>
        <v>1.35</v>
      </c>
      <c r="F2680" s="13" t="str">
        <f>IF(E2680="","",IFERROR(IF(IF(K2680="","",INDEX(收费标合同信息维护!A:Q,MATCH(D2680,收费标合同信息维护!J:J,0),10))=D2680,"有","无"),"无"))</f>
        <v>无</v>
      </c>
      <c r="G2680" s="13" t="str">
        <f t="shared" si="165"/>
        <v/>
      </c>
      <c r="H2680" s="13" t="str">
        <f t="shared" si="167"/>
        <v/>
      </c>
      <c r="I2680" s="13" t="str">
        <f>IF(G2680="","",IFERROR(IF(IF(K2680="","",INDEX(收费标合同信息维护!A:Q,MATCH(G2680,收费标合同信息维护!M:M,0),13))=G2680,"有","无"),"无"))</f>
        <v/>
      </c>
      <c r="J2680" s="3" t="s">
        <v>2444</v>
      </c>
      <c r="K2680" s="3" t="s">
        <v>6381</v>
      </c>
      <c r="L2680" s="3" t="s">
        <v>6025</v>
      </c>
      <c r="M2680" s="3" t="s">
        <v>6026</v>
      </c>
      <c r="N2680" s="3" t="s">
        <v>6477</v>
      </c>
      <c r="O2680" s="3" t="s">
        <v>6478</v>
      </c>
      <c r="P2680" s="3" t="s">
        <v>10985</v>
      </c>
      <c r="Q2680" s="3" t="s">
        <v>10986</v>
      </c>
      <c r="R2680" s="3" t="s">
        <v>6484</v>
      </c>
      <c r="S2680" s="3" t="s">
        <v>6485</v>
      </c>
      <c r="T2680" s="3" t="s">
        <v>6496</v>
      </c>
      <c r="U2680" s="3" t="s">
        <v>6533</v>
      </c>
      <c r="V2680" s="3" t="s">
        <v>7047</v>
      </c>
      <c r="W2680" s="3" t="s">
        <v>154</v>
      </c>
      <c r="X2680" s="3" t="s">
        <v>154</v>
      </c>
      <c r="Y2680" s="3" t="s">
        <v>154</v>
      </c>
      <c r="Z2680" s="3" t="s">
        <v>154</v>
      </c>
      <c r="AA2680" s="3" t="s">
        <v>154</v>
      </c>
      <c r="AB2680" s="3" t="s">
        <v>154</v>
      </c>
      <c r="AC2680" s="3" t="s">
        <v>154</v>
      </c>
      <c r="AD2680" s="3" t="s">
        <v>6151</v>
      </c>
      <c r="AE2680" s="3" t="s">
        <v>6151</v>
      </c>
      <c r="AF2680" s="3" t="s">
        <v>6040</v>
      </c>
      <c r="AG2680" s="3" t="s">
        <v>154</v>
      </c>
      <c r="AH2680" s="3" t="s">
        <v>6478</v>
      </c>
      <c r="AI2680" s="3" t="s">
        <v>6482</v>
      </c>
      <c r="AJ2680" s="3" t="s">
        <v>26</v>
      </c>
    </row>
    <row r="2681" spans="1:36" ht="30">
      <c r="A2681" s="10">
        <v>2784</v>
      </c>
      <c r="B2681" t="str">
        <f>IF(K2681="总计","",INDEX(主数据!A:AD,MATCH(J2681,主数据!A:A,0),9))</f>
        <v>华北大区公司</v>
      </c>
      <c r="C2681" t="str">
        <f>IF(K2681="","",INDEX(主数据!A:AD,MATCH(J2681,主数据!A:A,0),11))</f>
        <v>银川城区</v>
      </c>
      <c r="D2681" t="str">
        <f t="shared" si="164"/>
        <v>YC30物业服务费标准方式1.35</v>
      </c>
      <c r="E2681" s="13" t="str">
        <f t="shared" si="166"/>
        <v>1.35</v>
      </c>
      <c r="F2681" s="13" t="str">
        <f>IF(E2681="","",IFERROR(IF(IF(K2681="","",INDEX(收费标合同信息维护!A:Q,MATCH(D2681,收费标合同信息维护!J:J,0),10))=D2681,"有","无"),"无"))</f>
        <v>无</v>
      </c>
      <c r="G2681" s="13" t="str">
        <f t="shared" si="165"/>
        <v/>
      </c>
      <c r="H2681" s="13" t="str">
        <f t="shared" si="167"/>
        <v/>
      </c>
      <c r="I2681" s="13" t="str">
        <f>IF(G2681="","",IFERROR(IF(IF(K2681="","",INDEX(收费标合同信息维护!A:Q,MATCH(G2681,收费标合同信息维护!M:M,0),13))=G2681,"有","无"),"无"))</f>
        <v/>
      </c>
      <c r="J2681" s="3" t="s">
        <v>2444</v>
      </c>
      <c r="K2681" s="3" t="s">
        <v>6381</v>
      </c>
      <c r="L2681" s="3" t="s">
        <v>6025</v>
      </c>
      <c r="M2681" s="3" t="s">
        <v>6026</v>
      </c>
      <c r="N2681" s="3" t="s">
        <v>6477</v>
      </c>
      <c r="O2681" s="3" t="s">
        <v>6478</v>
      </c>
      <c r="P2681" s="3" t="s">
        <v>12190</v>
      </c>
      <c r="Q2681" s="3" t="s">
        <v>12191</v>
      </c>
      <c r="R2681" s="3" t="s">
        <v>6484</v>
      </c>
      <c r="S2681" s="3" t="s">
        <v>8608</v>
      </c>
      <c r="T2681" s="3" t="s">
        <v>6496</v>
      </c>
      <c r="U2681" s="3" t="s">
        <v>8325</v>
      </c>
      <c r="V2681" s="3" t="s">
        <v>7047</v>
      </c>
      <c r="W2681" s="3" t="s">
        <v>154</v>
      </c>
      <c r="X2681" s="3" t="s">
        <v>154</v>
      </c>
      <c r="Y2681" s="3" t="s">
        <v>154</v>
      </c>
      <c r="Z2681" s="3" t="s">
        <v>154</v>
      </c>
      <c r="AA2681" s="3" t="s">
        <v>154</v>
      </c>
      <c r="AB2681" s="3" t="s">
        <v>154</v>
      </c>
      <c r="AC2681" s="3" t="s">
        <v>154</v>
      </c>
      <c r="AD2681" s="3" t="s">
        <v>6151</v>
      </c>
      <c r="AE2681" s="3" t="s">
        <v>6151</v>
      </c>
      <c r="AF2681" s="3" t="s">
        <v>6040</v>
      </c>
      <c r="AG2681" s="3" t="s">
        <v>154</v>
      </c>
      <c r="AH2681" s="3" t="s">
        <v>6478</v>
      </c>
      <c r="AI2681" s="3" t="s">
        <v>6482</v>
      </c>
      <c r="AJ2681" s="3" t="s">
        <v>6033</v>
      </c>
    </row>
    <row r="2682" spans="1:36" ht="15">
      <c r="A2682" s="10">
        <v>2785</v>
      </c>
      <c r="B2682" t="str">
        <f>IF(K2682="总计","",INDEX(主数据!A:AD,MATCH(J2682,主数据!A:A,0),9))</f>
        <v>华北大区公司</v>
      </c>
      <c r="C2682" t="str">
        <f>IF(K2682="","",INDEX(主数据!A:AD,MATCH(J2682,主数据!A:A,0),11))</f>
        <v>银川城区</v>
      </c>
      <c r="D2682" t="str">
        <f t="shared" si="164"/>
        <v>YC30物业服务费标准方式2.30</v>
      </c>
      <c r="E2682" s="13" t="str">
        <f t="shared" si="166"/>
        <v>2.30</v>
      </c>
      <c r="F2682" s="13" t="str">
        <f>IF(E2682="","",IFERROR(IF(IF(K2682="","",INDEX(收费标合同信息维护!A:Q,MATCH(D2682,收费标合同信息维护!J:J,0),10))=D2682,"有","无"),"无"))</f>
        <v>无</v>
      </c>
      <c r="G2682" s="13" t="str">
        <f t="shared" si="165"/>
        <v/>
      </c>
      <c r="H2682" s="13" t="str">
        <f t="shared" si="167"/>
        <v/>
      </c>
      <c r="I2682" s="13" t="str">
        <f>IF(G2682="","",IFERROR(IF(IF(K2682="","",INDEX(收费标合同信息维护!A:Q,MATCH(G2682,收费标合同信息维护!M:M,0),13))=G2682,"有","无"),"无"))</f>
        <v/>
      </c>
      <c r="J2682" s="3" t="s">
        <v>2444</v>
      </c>
      <c r="K2682" s="3" t="s">
        <v>6381</v>
      </c>
      <c r="L2682" s="3" t="s">
        <v>6025</v>
      </c>
      <c r="M2682" s="3" t="s">
        <v>6026</v>
      </c>
      <c r="N2682" s="3" t="s">
        <v>6477</v>
      </c>
      <c r="O2682" s="3" t="s">
        <v>6478</v>
      </c>
      <c r="P2682" s="3" t="s">
        <v>10987</v>
      </c>
      <c r="Q2682" s="3" t="s">
        <v>10988</v>
      </c>
      <c r="R2682" s="3" t="s">
        <v>6484</v>
      </c>
      <c r="S2682" s="3" t="s">
        <v>6485</v>
      </c>
      <c r="T2682" s="3" t="s">
        <v>6496</v>
      </c>
      <c r="U2682" s="3" t="s">
        <v>6533</v>
      </c>
      <c r="V2682" s="3" t="s">
        <v>7313</v>
      </c>
      <c r="W2682" s="3" t="s">
        <v>154</v>
      </c>
      <c r="X2682" s="3" t="s">
        <v>154</v>
      </c>
      <c r="Y2682" s="3" t="s">
        <v>154</v>
      </c>
      <c r="Z2682" s="3" t="s">
        <v>154</v>
      </c>
      <c r="AA2682" s="3" t="s">
        <v>154</v>
      </c>
      <c r="AB2682" s="3" t="s">
        <v>154</v>
      </c>
      <c r="AC2682" s="3" t="s">
        <v>154</v>
      </c>
      <c r="AD2682" s="3" t="s">
        <v>6151</v>
      </c>
      <c r="AE2682" s="3" t="s">
        <v>6151</v>
      </c>
      <c r="AF2682" s="3" t="s">
        <v>6040</v>
      </c>
      <c r="AG2682" s="3" t="s">
        <v>154</v>
      </c>
      <c r="AH2682" s="3" t="s">
        <v>6478</v>
      </c>
      <c r="AI2682" s="3" t="s">
        <v>6482</v>
      </c>
      <c r="AJ2682" s="3" t="s">
        <v>10</v>
      </c>
    </row>
    <row r="2683" spans="1:36" ht="15">
      <c r="A2683" s="10">
        <v>2786</v>
      </c>
      <c r="B2683" t="str">
        <f>IF(K2683="总计","",INDEX(主数据!A:AD,MATCH(J2683,主数据!A:A,0),9))</f>
        <v>华北大区公司</v>
      </c>
      <c r="C2683" t="str">
        <f>IF(K2683="","",INDEX(主数据!A:AD,MATCH(J2683,主数据!A:A,0),11))</f>
        <v>银川城区</v>
      </c>
      <c r="D2683" t="str">
        <f t="shared" si="164"/>
        <v>YC30物业服务费标准方式1.35</v>
      </c>
      <c r="E2683" s="13" t="str">
        <f t="shared" si="166"/>
        <v>1.35</v>
      </c>
      <c r="F2683" s="13" t="str">
        <f>IF(E2683="","",IFERROR(IF(IF(K2683="","",INDEX(收费标合同信息维护!A:Q,MATCH(D2683,收费标合同信息维护!J:J,0),10))=D2683,"有","无"),"无"))</f>
        <v>无</v>
      </c>
      <c r="G2683" s="13" t="str">
        <f t="shared" si="165"/>
        <v/>
      </c>
      <c r="H2683" s="13" t="str">
        <f t="shared" si="167"/>
        <v/>
      </c>
      <c r="I2683" s="13" t="str">
        <f>IF(G2683="","",IFERROR(IF(IF(K2683="","",INDEX(收费标合同信息维护!A:Q,MATCH(G2683,收费标合同信息维护!M:M,0),13))=G2683,"有","无"),"无"))</f>
        <v/>
      </c>
      <c r="J2683" s="3" t="s">
        <v>2444</v>
      </c>
      <c r="K2683" s="3" t="s">
        <v>6381</v>
      </c>
      <c r="L2683" s="3" t="s">
        <v>6025</v>
      </c>
      <c r="M2683" s="3" t="s">
        <v>6026</v>
      </c>
      <c r="N2683" s="3" t="s">
        <v>6477</v>
      </c>
      <c r="O2683" s="3" t="s">
        <v>6478</v>
      </c>
      <c r="P2683" s="3" t="s">
        <v>12192</v>
      </c>
      <c r="Q2683" s="3" t="s">
        <v>12193</v>
      </c>
      <c r="R2683" s="3" t="s">
        <v>6484</v>
      </c>
      <c r="S2683" s="3" t="s">
        <v>7050</v>
      </c>
      <c r="T2683" s="3" t="s">
        <v>6514</v>
      </c>
      <c r="U2683" s="3" t="s">
        <v>6533</v>
      </c>
      <c r="V2683" s="3" t="s">
        <v>7047</v>
      </c>
      <c r="W2683" s="3" t="s">
        <v>154</v>
      </c>
      <c r="X2683" s="3" t="s">
        <v>154</v>
      </c>
      <c r="Y2683" s="3" t="s">
        <v>154</v>
      </c>
      <c r="Z2683" s="3" t="s">
        <v>154</v>
      </c>
      <c r="AA2683" s="3" t="s">
        <v>154</v>
      </c>
      <c r="AB2683" s="3" t="s">
        <v>154</v>
      </c>
      <c r="AC2683" s="3" t="s">
        <v>154</v>
      </c>
      <c r="AD2683" s="3" t="s">
        <v>6151</v>
      </c>
      <c r="AE2683" s="3" t="s">
        <v>6151</v>
      </c>
      <c r="AF2683" s="3" t="s">
        <v>6040</v>
      </c>
      <c r="AG2683" s="3" t="s">
        <v>154</v>
      </c>
      <c r="AH2683" s="3" t="s">
        <v>6478</v>
      </c>
      <c r="AI2683" s="3" t="s">
        <v>6482</v>
      </c>
      <c r="AJ2683" s="3" t="s">
        <v>6032</v>
      </c>
    </row>
    <row r="2684" spans="1:36" ht="15">
      <c r="A2684" s="10">
        <v>2787</v>
      </c>
      <c r="B2684" t="str">
        <f>IF(K2684="总计","",INDEX(主数据!A:AD,MATCH(J2684,主数据!A:A,0),9))</f>
        <v>华北大区公司</v>
      </c>
      <c r="C2684" t="str">
        <f>IF(K2684="","",INDEX(主数据!A:AD,MATCH(J2684,主数据!A:A,0),11))</f>
        <v>银川城区</v>
      </c>
      <c r="D2684" t="str">
        <f t="shared" si="164"/>
        <v>YC30物业服务费标准方式1.35</v>
      </c>
      <c r="E2684" s="13" t="str">
        <f t="shared" si="166"/>
        <v>1.35</v>
      </c>
      <c r="F2684" s="13" t="str">
        <f>IF(E2684="","",IFERROR(IF(IF(K2684="","",INDEX(收费标合同信息维护!A:Q,MATCH(D2684,收费标合同信息维护!J:J,0),10))=D2684,"有","无"),"无"))</f>
        <v>无</v>
      </c>
      <c r="G2684" s="13" t="str">
        <f t="shared" si="165"/>
        <v/>
      </c>
      <c r="H2684" s="13" t="str">
        <f t="shared" si="167"/>
        <v/>
      </c>
      <c r="I2684" s="13" t="str">
        <f>IF(G2684="","",IFERROR(IF(IF(K2684="","",INDEX(收费标合同信息维护!A:Q,MATCH(G2684,收费标合同信息维护!M:M,0),13))=G2684,"有","无"),"无"))</f>
        <v/>
      </c>
      <c r="J2684" s="3" t="s">
        <v>2444</v>
      </c>
      <c r="K2684" s="3" t="s">
        <v>6381</v>
      </c>
      <c r="L2684" s="3" t="s">
        <v>6025</v>
      </c>
      <c r="M2684" s="3" t="s">
        <v>6026</v>
      </c>
      <c r="N2684" s="3" t="s">
        <v>6477</v>
      </c>
      <c r="O2684" s="3" t="s">
        <v>6478</v>
      </c>
      <c r="P2684" s="3" t="s">
        <v>7617</v>
      </c>
      <c r="Q2684" s="3" t="s">
        <v>12194</v>
      </c>
      <c r="R2684" s="3" t="s">
        <v>6484</v>
      </c>
      <c r="S2684" s="3" t="s">
        <v>6485</v>
      </c>
      <c r="T2684" s="3" t="s">
        <v>6537</v>
      </c>
      <c r="U2684" s="3" t="s">
        <v>6511</v>
      </c>
      <c r="V2684" s="3" t="s">
        <v>7047</v>
      </c>
      <c r="W2684" s="3" t="s">
        <v>154</v>
      </c>
      <c r="X2684" s="3" t="s">
        <v>154</v>
      </c>
      <c r="Y2684" s="3" t="s">
        <v>154</v>
      </c>
      <c r="Z2684" s="3" t="s">
        <v>154</v>
      </c>
      <c r="AA2684" s="3" t="s">
        <v>154</v>
      </c>
      <c r="AB2684" s="3" t="s">
        <v>154</v>
      </c>
      <c r="AC2684" s="3" t="s">
        <v>154</v>
      </c>
      <c r="AD2684" s="3" t="s">
        <v>6151</v>
      </c>
      <c r="AE2684" s="3" t="s">
        <v>6151</v>
      </c>
      <c r="AF2684" s="3" t="s">
        <v>6040</v>
      </c>
      <c r="AG2684" s="3" t="s">
        <v>154</v>
      </c>
      <c r="AH2684" s="3" t="s">
        <v>6478</v>
      </c>
      <c r="AI2684" s="3" t="s">
        <v>6482</v>
      </c>
      <c r="AJ2684" s="3" t="s">
        <v>6489</v>
      </c>
    </row>
    <row r="2685" spans="1:36" ht="15">
      <c r="A2685" s="10">
        <v>2788</v>
      </c>
      <c r="B2685" t="str">
        <f>IF(K2685="总计","",INDEX(主数据!A:AD,MATCH(J2685,主数据!A:A,0),9))</f>
        <v>华北大区公司</v>
      </c>
      <c r="C2685" t="str">
        <f>IF(K2685="","",INDEX(主数据!A:AD,MATCH(J2685,主数据!A:A,0),11))</f>
        <v>银川城区</v>
      </c>
      <c r="D2685" t="str">
        <f t="shared" si="164"/>
        <v>YC30物业服务费标准方式1.35</v>
      </c>
      <c r="E2685" s="13" t="str">
        <f t="shared" si="166"/>
        <v>1.35</v>
      </c>
      <c r="F2685" s="13" t="str">
        <f>IF(E2685="","",IFERROR(IF(IF(K2685="","",INDEX(收费标合同信息维护!A:Q,MATCH(D2685,收费标合同信息维护!J:J,0),10))=D2685,"有","无"),"无"))</f>
        <v>无</v>
      </c>
      <c r="G2685" s="13" t="str">
        <f t="shared" si="165"/>
        <v/>
      </c>
      <c r="H2685" s="13" t="str">
        <f t="shared" si="167"/>
        <v/>
      </c>
      <c r="I2685" s="13" t="str">
        <f>IF(G2685="","",IFERROR(IF(IF(K2685="","",INDEX(收费标合同信息维护!A:Q,MATCH(G2685,收费标合同信息维护!M:M,0),13))=G2685,"有","无"),"无"))</f>
        <v/>
      </c>
      <c r="J2685" s="3" t="s">
        <v>2444</v>
      </c>
      <c r="K2685" s="3" t="s">
        <v>6381</v>
      </c>
      <c r="L2685" s="3" t="s">
        <v>6025</v>
      </c>
      <c r="M2685" s="3" t="s">
        <v>6026</v>
      </c>
      <c r="N2685" s="3" t="s">
        <v>6477</v>
      </c>
      <c r="O2685" s="3" t="s">
        <v>6478</v>
      </c>
      <c r="P2685" s="3" t="s">
        <v>11745</v>
      </c>
      <c r="Q2685" s="3" t="s">
        <v>12195</v>
      </c>
      <c r="R2685" s="3" t="s">
        <v>6484</v>
      </c>
      <c r="S2685" s="3" t="s">
        <v>6485</v>
      </c>
      <c r="T2685" s="3" t="s">
        <v>6537</v>
      </c>
      <c r="U2685" s="3" t="s">
        <v>154</v>
      </c>
      <c r="V2685" s="3" t="s">
        <v>7047</v>
      </c>
      <c r="W2685" s="3" t="s">
        <v>154</v>
      </c>
      <c r="X2685" s="3" t="s">
        <v>154</v>
      </c>
      <c r="Y2685" s="3" t="s">
        <v>154</v>
      </c>
      <c r="Z2685" s="3" t="s">
        <v>154</v>
      </c>
      <c r="AA2685" s="3" t="s">
        <v>154</v>
      </c>
      <c r="AB2685" s="3" t="s">
        <v>154</v>
      </c>
      <c r="AC2685" s="3" t="s">
        <v>154</v>
      </c>
      <c r="AD2685" s="3" t="s">
        <v>6151</v>
      </c>
      <c r="AE2685" s="3" t="s">
        <v>6151</v>
      </c>
      <c r="AF2685" s="3" t="s">
        <v>6040</v>
      </c>
      <c r="AG2685" s="3" t="s">
        <v>154</v>
      </c>
      <c r="AH2685" s="3" t="s">
        <v>6478</v>
      </c>
      <c r="AI2685" s="3" t="s">
        <v>6482</v>
      </c>
      <c r="AJ2685" s="3" t="s">
        <v>23</v>
      </c>
    </row>
    <row r="2686" spans="1:36" ht="15">
      <c r="A2686" s="10">
        <v>2789</v>
      </c>
      <c r="B2686" t="str">
        <f>IF(K2686="总计","",INDEX(主数据!A:AD,MATCH(J2686,主数据!A:A,0),9))</f>
        <v>华北大区公司</v>
      </c>
      <c r="C2686" t="str">
        <f>IF(K2686="","",INDEX(主数据!A:AD,MATCH(J2686,主数据!A:A,0),11))</f>
        <v>银川城区</v>
      </c>
      <c r="D2686" t="str">
        <f t="shared" si="164"/>
        <v>YC30物业服务费标准方式1.35</v>
      </c>
      <c r="E2686" s="13" t="str">
        <f t="shared" si="166"/>
        <v>1.35</v>
      </c>
      <c r="F2686" s="13" t="str">
        <f>IF(E2686="","",IFERROR(IF(IF(K2686="","",INDEX(收费标合同信息维护!A:Q,MATCH(D2686,收费标合同信息维护!J:J,0),10))=D2686,"有","无"),"无"))</f>
        <v>无</v>
      </c>
      <c r="G2686" s="13" t="str">
        <f t="shared" si="165"/>
        <v/>
      </c>
      <c r="H2686" s="13" t="str">
        <f t="shared" si="167"/>
        <v/>
      </c>
      <c r="I2686" s="13" t="str">
        <f>IF(G2686="","",IFERROR(IF(IF(K2686="","",INDEX(收费标合同信息维护!A:Q,MATCH(G2686,收费标合同信息维护!M:M,0),13))=G2686,"有","无"),"无"))</f>
        <v/>
      </c>
      <c r="J2686" s="3" t="s">
        <v>2444</v>
      </c>
      <c r="K2686" s="3" t="s">
        <v>6381</v>
      </c>
      <c r="L2686" s="3" t="s">
        <v>6025</v>
      </c>
      <c r="M2686" s="3" t="s">
        <v>6026</v>
      </c>
      <c r="N2686" s="3" t="s">
        <v>6477</v>
      </c>
      <c r="O2686" s="3" t="s">
        <v>6478</v>
      </c>
      <c r="P2686" s="3" t="s">
        <v>18188</v>
      </c>
      <c r="Q2686" s="3" t="s">
        <v>18188</v>
      </c>
      <c r="R2686" s="3" t="s">
        <v>6484</v>
      </c>
      <c r="S2686" s="3" t="s">
        <v>7060</v>
      </c>
      <c r="T2686" s="3" t="s">
        <v>6537</v>
      </c>
      <c r="U2686" s="3" t="s">
        <v>7085</v>
      </c>
      <c r="V2686" s="3" t="s">
        <v>7047</v>
      </c>
      <c r="W2686" s="3" t="s">
        <v>154</v>
      </c>
      <c r="X2686" s="3" t="s">
        <v>154</v>
      </c>
      <c r="Y2686" s="3" t="s">
        <v>154</v>
      </c>
      <c r="Z2686" s="3" t="s">
        <v>154</v>
      </c>
      <c r="AA2686" s="3" t="s">
        <v>154</v>
      </c>
      <c r="AB2686" s="3" t="s">
        <v>154</v>
      </c>
      <c r="AC2686" s="3" t="s">
        <v>154</v>
      </c>
      <c r="AD2686" s="3" t="s">
        <v>6151</v>
      </c>
      <c r="AE2686" s="3" t="s">
        <v>6151</v>
      </c>
      <c r="AF2686" s="3" t="s">
        <v>6040</v>
      </c>
      <c r="AG2686" s="3" t="s">
        <v>154</v>
      </c>
      <c r="AH2686" s="3" t="s">
        <v>6478</v>
      </c>
      <c r="AI2686" s="3" t="s">
        <v>6482</v>
      </c>
      <c r="AJ2686" s="3" t="s">
        <v>6033</v>
      </c>
    </row>
    <row r="2687" spans="1:36" ht="15">
      <c r="A2687" s="10">
        <v>2790</v>
      </c>
      <c r="B2687" t="str">
        <f>IF(K2687="总计","",INDEX(主数据!A:AD,MATCH(J2687,主数据!A:A,0),9))</f>
        <v>华北大区公司</v>
      </c>
      <c r="C2687" t="str">
        <f>IF(K2687="","",INDEX(主数据!A:AD,MATCH(J2687,主数据!A:A,0),11))</f>
        <v>银川城区</v>
      </c>
      <c r="D2687" t="str">
        <f t="shared" si="164"/>
        <v>YC30物业服务费标准方式2.30</v>
      </c>
      <c r="E2687" s="13" t="str">
        <f t="shared" si="166"/>
        <v>2.30</v>
      </c>
      <c r="F2687" s="13" t="str">
        <f>IF(E2687="","",IFERROR(IF(IF(K2687="","",INDEX(收费标合同信息维护!A:Q,MATCH(D2687,收费标合同信息维护!J:J,0),10))=D2687,"有","无"),"无"))</f>
        <v>无</v>
      </c>
      <c r="G2687" s="13" t="str">
        <f t="shared" si="165"/>
        <v/>
      </c>
      <c r="H2687" s="13" t="str">
        <f t="shared" si="167"/>
        <v/>
      </c>
      <c r="I2687" s="13" t="str">
        <f>IF(G2687="","",IFERROR(IF(IF(K2687="","",INDEX(收费标合同信息维护!A:Q,MATCH(G2687,收费标合同信息维护!M:M,0),13))=G2687,"有","无"),"无"))</f>
        <v/>
      </c>
      <c r="J2687" s="3" t="s">
        <v>2444</v>
      </c>
      <c r="K2687" s="3" t="s">
        <v>6381</v>
      </c>
      <c r="L2687" s="3" t="s">
        <v>6025</v>
      </c>
      <c r="M2687" s="3" t="s">
        <v>6026</v>
      </c>
      <c r="N2687" s="3" t="s">
        <v>6477</v>
      </c>
      <c r="O2687" s="3" t="s">
        <v>6478</v>
      </c>
      <c r="P2687" s="3" t="s">
        <v>12196</v>
      </c>
      <c r="Q2687" s="3" t="s">
        <v>12197</v>
      </c>
      <c r="R2687" s="3" t="s">
        <v>6484</v>
      </c>
      <c r="S2687" s="3" t="s">
        <v>6485</v>
      </c>
      <c r="T2687" s="3" t="s">
        <v>6537</v>
      </c>
      <c r="U2687" s="3" t="s">
        <v>154</v>
      </c>
      <c r="V2687" s="3" t="s">
        <v>7313</v>
      </c>
      <c r="W2687" s="3" t="s">
        <v>154</v>
      </c>
      <c r="X2687" s="3" t="s">
        <v>154</v>
      </c>
      <c r="Y2687" s="3" t="s">
        <v>154</v>
      </c>
      <c r="Z2687" s="3" t="s">
        <v>154</v>
      </c>
      <c r="AA2687" s="3" t="s">
        <v>154</v>
      </c>
      <c r="AB2687" s="3" t="s">
        <v>154</v>
      </c>
      <c r="AC2687" s="3" t="s">
        <v>154</v>
      </c>
      <c r="AD2687" s="3" t="s">
        <v>6151</v>
      </c>
      <c r="AE2687" s="3" t="s">
        <v>6151</v>
      </c>
      <c r="AF2687" s="3" t="s">
        <v>154</v>
      </c>
      <c r="AG2687" s="3" t="s">
        <v>154</v>
      </c>
      <c r="AH2687" s="3" t="s">
        <v>6478</v>
      </c>
      <c r="AI2687" s="3" t="s">
        <v>6482</v>
      </c>
      <c r="AJ2687" s="3" t="s">
        <v>13</v>
      </c>
    </row>
    <row r="2688" spans="1:36" ht="15">
      <c r="A2688" s="10">
        <v>2791</v>
      </c>
      <c r="B2688" t="str">
        <f>IF(K2688="总计","",INDEX(主数据!A:AD,MATCH(J2688,主数据!A:A,0),9))</f>
        <v>华北大区公司</v>
      </c>
      <c r="C2688" t="str">
        <f>IF(K2688="","",INDEX(主数据!A:AD,MATCH(J2688,主数据!A:A,0),11))</f>
        <v>银川城区</v>
      </c>
      <c r="D2688" t="str">
        <f t="shared" si="164"/>
        <v>YC30物业服务费标准方式2.30</v>
      </c>
      <c r="E2688" s="13" t="str">
        <f t="shared" si="166"/>
        <v>2.30</v>
      </c>
      <c r="F2688" s="13" t="str">
        <f>IF(E2688="","",IFERROR(IF(IF(K2688="","",INDEX(收费标合同信息维护!A:Q,MATCH(D2688,收费标合同信息维护!J:J,0),10))=D2688,"有","无"),"无"))</f>
        <v>无</v>
      </c>
      <c r="G2688" s="13" t="str">
        <f t="shared" si="165"/>
        <v/>
      </c>
      <c r="H2688" s="13" t="str">
        <f t="shared" si="167"/>
        <v/>
      </c>
      <c r="I2688" s="13" t="str">
        <f>IF(G2688="","",IFERROR(IF(IF(K2688="","",INDEX(收费标合同信息维护!A:Q,MATCH(G2688,收费标合同信息维护!M:M,0),13))=G2688,"有","无"),"无"))</f>
        <v/>
      </c>
      <c r="J2688" s="3" t="s">
        <v>2444</v>
      </c>
      <c r="K2688" s="3" t="s">
        <v>6381</v>
      </c>
      <c r="L2688" s="3" t="s">
        <v>6025</v>
      </c>
      <c r="M2688" s="3" t="s">
        <v>6026</v>
      </c>
      <c r="N2688" s="3" t="s">
        <v>6477</v>
      </c>
      <c r="O2688" s="3" t="s">
        <v>6478</v>
      </c>
      <c r="P2688" s="3" t="s">
        <v>12198</v>
      </c>
      <c r="Q2688" s="3" t="s">
        <v>10269</v>
      </c>
      <c r="R2688" s="3" t="s">
        <v>6484</v>
      </c>
      <c r="S2688" s="3" t="s">
        <v>6485</v>
      </c>
      <c r="T2688" s="3" t="s">
        <v>6493</v>
      </c>
      <c r="U2688" s="3" t="s">
        <v>7034</v>
      </c>
      <c r="V2688" s="3" t="s">
        <v>7313</v>
      </c>
      <c r="W2688" s="3" t="s">
        <v>154</v>
      </c>
      <c r="X2688" s="3" t="s">
        <v>154</v>
      </c>
      <c r="Y2688" s="3" t="s">
        <v>154</v>
      </c>
      <c r="Z2688" s="3" t="s">
        <v>154</v>
      </c>
      <c r="AA2688" s="3" t="s">
        <v>154</v>
      </c>
      <c r="AB2688" s="3" t="s">
        <v>154</v>
      </c>
      <c r="AC2688" s="3" t="s">
        <v>154</v>
      </c>
      <c r="AD2688" s="3" t="s">
        <v>6151</v>
      </c>
      <c r="AE2688" s="3" t="s">
        <v>6151</v>
      </c>
      <c r="AF2688" s="3" t="s">
        <v>154</v>
      </c>
      <c r="AG2688" s="3" t="s">
        <v>154</v>
      </c>
      <c r="AH2688" s="3" t="s">
        <v>6478</v>
      </c>
      <c r="AI2688" s="3" t="s">
        <v>6482</v>
      </c>
      <c r="AJ2688" s="3" t="s">
        <v>10</v>
      </c>
    </row>
    <row r="2689" spans="1:36" ht="15">
      <c r="A2689" s="10">
        <v>2792</v>
      </c>
      <c r="B2689" t="str">
        <f>IF(K2689="总计","",INDEX(主数据!A:AD,MATCH(J2689,主数据!A:A,0),9))</f>
        <v>华北大区公司</v>
      </c>
      <c r="C2689" t="str">
        <f>IF(K2689="","",INDEX(主数据!A:AD,MATCH(J2689,主数据!A:A,0),11))</f>
        <v>银川城区</v>
      </c>
      <c r="D2689" t="str">
        <f t="shared" si="164"/>
        <v>YC30电梯费定额</v>
      </c>
      <c r="E2689" s="13" t="str">
        <f t="shared" si="166"/>
        <v/>
      </c>
      <c r="F2689" s="13" t="str">
        <f>IF(E2689="","",IFERROR(IF(IF(K2689="","",INDEX(收费标合同信息维护!A:Q,MATCH(D2689,收费标合同信息维护!J:J,0),10))=D2689,"有","无"),"无"))</f>
        <v/>
      </c>
      <c r="G2689" s="13" t="str">
        <f t="shared" si="165"/>
        <v>YC30电梯费定额115.00</v>
      </c>
      <c r="H2689" s="13" t="str">
        <f t="shared" si="167"/>
        <v>115.00</v>
      </c>
      <c r="I2689" s="13" t="str">
        <f>IF(G2689="","",IFERROR(IF(IF(K2689="","",INDEX(收费标合同信息维护!A:Q,MATCH(G2689,收费标合同信息维护!M:M,0),13))=G2689,"有","无"),"无"))</f>
        <v>无</v>
      </c>
      <c r="J2689" s="3" t="s">
        <v>2444</v>
      </c>
      <c r="K2689" s="3" t="s">
        <v>6381</v>
      </c>
      <c r="L2689" s="3" t="s">
        <v>7063</v>
      </c>
      <c r="M2689" s="3" t="s">
        <v>7064</v>
      </c>
      <c r="N2689" s="3" t="s">
        <v>6477</v>
      </c>
      <c r="O2689" s="3" t="s">
        <v>6478</v>
      </c>
      <c r="P2689" s="3" t="s">
        <v>12199</v>
      </c>
      <c r="Q2689" s="3" t="s">
        <v>12200</v>
      </c>
      <c r="R2689" s="3" t="s">
        <v>6490</v>
      </c>
      <c r="S2689" s="3" t="s">
        <v>6491</v>
      </c>
      <c r="T2689" s="3" t="s">
        <v>6537</v>
      </c>
      <c r="U2689" s="3" t="s">
        <v>154</v>
      </c>
      <c r="V2689" s="3" t="s">
        <v>154</v>
      </c>
      <c r="W2689" s="3" t="s">
        <v>10424</v>
      </c>
      <c r="X2689" s="3" t="s">
        <v>154</v>
      </c>
      <c r="Y2689" s="3" t="s">
        <v>154</v>
      </c>
      <c r="Z2689" s="3" t="s">
        <v>154</v>
      </c>
      <c r="AA2689" s="3" t="s">
        <v>154</v>
      </c>
      <c r="AB2689" s="3" t="s">
        <v>154</v>
      </c>
      <c r="AC2689" s="3" t="s">
        <v>154</v>
      </c>
      <c r="AD2689" s="3" t="s">
        <v>6151</v>
      </c>
      <c r="AE2689" s="3" t="s">
        <v>6151</v>
      </c>
      <c r="AF2689" s="3" t="s">
        <v>6040</v>
      </c>
      <c r="AG2689" s="3" t="s">
        <v>154</v>
      </c>
      <c r="AH2689" s="3" t="s">
        <v>6478</v>
      </c>
      <c r="AI2689" s="3" t="s">
        <v>6482</v>
      </c>
      <c r="AJ2689" s="3" t="s">
        <v>16</v>
      </c>
    </row>
    <row r="2690" spans="1:36" ht="15">
      <c r="A2690" s="10">
        <v>2793</v>
      </c>
      <c r="B2690" t="str">
        <f>IF(K2690="总计","",INDEX(主数据!A:AD,MATCH(J2690,主数据!A:A,0),9))</f>
        <v>华北大区公司</v>
      </c>
      <c r="C2690" t="str">
        <f>IF(K2690="","",INDEX(主数据!A:AD,MATCH(J2690,主数据!A:A,0),11))</f>
        <v>银川城区</v>
      </c>
      <c r="D2690" t="str">
        <f t="shared" ref="D2690:D2753" si="168">J2690&amp;M2690&amp;R2690&amp;E2690</f>
        <v>YC30电梯费定额</v>
      </c>
      <c r="E2690" s="13" t="str">
        <f t="shared" si="166"/>
        <v/>
      </c>
      <c r="F2690" s="13" t="str">
        <f>IF(E2690="","",IFERROR(IF(IF(K2690="","",INDEX(收费标合同信息维护!A:Q,MATCH(D2690,收费标合同信息维护!J:J,0),10))=D2690,"有","无"),"无"))</f>
        <v/>
      </c>
      <c r="G2690" s="13" t="str">
        <f t="shared" ref="G2690:G2753" si="169">IF(W2690="","",J2690&amp;M2690&amp;R2690&amp;H2690)</f>
        <v>YC30电梯费定额134.00</v>
      </c>
      <c r="H2690" s="13" t="str">
        <f t="shared" si="167"/>
        <v>134.00</v>
      </c>
      <c r="I2690" s="13" t="str">
        <f>IF(G2690="","",IFERROR(IF(IF(K2690="","",INDEX(收费标合同信息维护!A:Q,MATCH(G2690,收费标合同信息维护!M:M,0),13))=G2690,"有","无"),"无"))</f>
        <v>无</v>
      </c>
      <c r="J2690" s="3" t="s">
        <v>2444</v>
      </c>
      <c r="K2690" s="3" t="s">
        <v>6381</v>
      </c>
      <c r="L2690" s="3" t="s">
        <v>7063</v>
      </c>
      <c r="M2690" s="3" t="s">
        <v>7064</v>
      </c>
      <c r="N2690" s="3" t="s">
        <v>6477</v>
      </c>
      <c r="O2690" s="3" t="s">
        <v>6478</v>
      </c>
      <c r="P2690" s="3" t="s">
        <v>12201</v>
      </c>
      <c r="Q2690" s="3" t="s">
        <v>12202</v>
      </c>
      <c r="R2690" s="3" t="s">
        <v>6490</v>
      </c>
      <c r="S2690" s="3" t="s">
        <v>6491</v>
      </c>
      <c r="T2690" s="3" t="s">
        <v>6537</v>
      </c>
      <c r="U2690" s="3" t="s">
        <v>154</v>
      </c>
      <c r="V2690" s="3" t="s">
        <v>154</v>
      </c>
      <c r="W2690" s="3" t="s">
        <v>12203</v>
      </c>
      <c r="X2690" s="3" t="s">
        <v>154</v>
      </c>
      <c r="Y2690" s="3" t="s">
        <v>154</v>
      </c>
      <c r="Z2690" s="3" t="s">
        <v>154</v>
      </c>
      <c r="AA2690" s="3" t="s">
        <v>154</v>
      </c>
      <c r="AB2690" s="3" t="s">
        <v>154</v>
      </c>
      <c r="AC2690" s="3" t="s">
        <v>154</v>
      </c>
      <c r="AD2690" s="3" t="s">
        <v>6151</v>
      </c>
      <c r="AE2690" s="3" t="s">
        <v>6151</v>
      </c>
      <c r="AF2690" s="3" t="s">
        <v>6040</v>
      </c>
      <c r="AG2690" s="3" t="s">
        <v>154</v>
      </c>
      <c r="AH2690" s="3" t="s">
        <v>6478</v>
      </c>
      <c r="AI2690" s="3" t="s">
        <v>6482</v>
      </c>
      <c r="AJ2690" s="3" t="s">
        <v>15</v>
      </c>
    </row>
    <row r="2691" spans="1:36" ht="15">
      <c r="A2691" s="10">
        <v>2794</v>
      </c>
      <c r="B2691" t="str">
        <f>IF(K2691="总计","",INDEX(主数据!A:AD,MATCH(J2691,主数据!A:A,0),9))</f>
        <v>华北大区公司</v>
      </c>
      <c r="C2691" t="str">
        <f>IF(K2691="","",INDEX(主数据!A:AD,MATCH(J2691,主数据!A:A,0),11))</f>
        <v>银川城区</v>
      </c>
      <c r="D2691" t="str">
        <f t="shared" si="168"/>
        <v>YC30电梯费定额</v>
      </c>
      <c r="E2691" s="13" t="str">
        <f t="shared" ref="E2691:E2754" si="170">TEXT(IF(V2691="","",--V2691),"0.00")</f>
        <v/>
      </c>
      <c r="F2691" s="13" t="str">
        <f>IF(E2691="","",IFERROR(IF(IF(K2691="","",INDEX(收费标合同信息维护!A:Q,MATCH(D2691,收费标合同信息维护!J:J,0),10))=D2691,"有","无"),"无"))</f>
        <v/>
      </c>
      <c r="G2691" s="13" t="str">
        <f t="shared" si="169"/>
        <v>YC30电梯费定额153.00</v>
      </c>
      <c r="H2691" s="13" t="str">
        <f t="shared" ref="H2691:H2754" si="171">TEXT(IF(W2691="","",--W2691),"0.00")</f>
        <v>153.00</v>
      </c>
      <c r="I2691" s="13" t="str">
        <f>IF(G2691="","",IFERROR(IF(IF(K2691="","",INDEX(收费标合同信息维护!A:Q,MATCH(G2691,收费标合同信息维护!M:M,0),13))=G2691,"有","无"),"无"))</f>
        <v>无</v>
      </c>
      <c r="J2691" s="3" t="s">
        <v>2444</v>
      </c>
      <c r="K2691" s="3" t="s">
        <v>6381</v>
      </c>
      <c r="L2691" s="3" t="s">
        <v>7063</v>
      </c>
      <c r="M2691" s="3" t="s">
        <v>7064</v>
      </c>
      <c r="N2691" s="3" t="s">
        <v>6477</v>
      </c>
      <c r="O2691" s="3" t="s">
        <v>6478</v>
      </c>
      <c r="P2691" s="3" t="s">
        <v>12204</v>
      </c>
      <c r="Q2691" s="3" t="s">
        <v>12205</v>
      </c>
      <c r="R2691" s="3" t="s">
        <v>6490</v>
      </c>
      <c r="S2691" s="3" t="s">
        <v>6491</v>
      </c>
      <c r="T2691" s="3" t="s">
        <v>6537</v>
      </c>
      <c r="U2691" s="3" t="s">
        <v>154</v>
      </c>
      <c r="V2691" s="3" t="s">
        <v>154</v>
      </c>
      <c r="W2691" s="3" t="s">
        <v>12206</v>
      </c>
      <c r="X2691" s="3" t="s">
        <v>154</v>
      </c>
      <c r="Y2691" s="3" t="s">
        <v>154</v>
      </c>
      <c r="Z2691" s="3" t="s">
        <v>154</v>
      </c>
      <c r="AA2691" s="3" t="s">
        <v>154</v>
      </c>
      <c r="AB2691" s="3" t="s">
        <v>154</v>
      </c>
      <c r="AC2691" s="3" t="s">
        <v>154</v>
      </c>
      <c r="AD2691" s="3" t="s">
        <v>6151</v>
      </c>
      <c r="AE2691" s="3" t="s">
        <v>6151</v>
      </c>
      <c r="AF2691" s="3" t="s">
        <v>154</v>
      </c>
      <c r="AG2691" s="3" t="s">
        <v>154</v>
      </c>
      <c r="AH2691" s="3" t="s">
        <v>6478</v>
      </c>
      <c r="AI2691" s="3" t="s">
        <v>6482</v>
      </c>
      <c r="AJ2691" s="3" t="s">
        <v>15</v>
      </c>
    </row>
    <row r="2692" spans="1:36" ht="15">
      <c r="A2692" s="10">
        <v>2795</v>
      </c>
      <c r="B2692" t="str">
        <f>IF(K2692="总计","",INDEX(主数据!A:AD,MATCH(J2692,主数据!A:A,0),9))</f>
        <v>华北大区公司</v>
      </c>
      <c r="C2692" t="str">
        <f>IF(K2692="","",INDEX(主数据!A:AD,MATCH(J2692,主数据!A:A,0),11))</f>
        <v>银川城区</v>
      </c>
      <c r="D2692" t="str">
        <f t="shared" si="168"/>
        <v>YC30电梯费定额</v>
      </c>
      <c r="E2692" s="13" t="str">
        <f t="shared" si="170"/>
        <v/>
      </c>
      <c r="F2692" s="13" t="str">
        <f>IF(E2692="","",IFERROR(IF(IF(K2692="","",INDEX(收费标合同信息维护!A:Q,MATCH(D2692,收费标合同信息维护!J:J,0),10))=D2692,"有","无"),"无"))</f>
        <v/>
      </c>
      <c r="G2692" s="13" t="str">
        <f t="shared" si="169"/>
        <v>YC30电梯费定额172.00</v>
      </c>
      <c r="H2692" s="13" t="str">
        <f t="shared" si="171"/>
        <v>172.00</v>
      </c>
      <c r="I2692" s="13" t="str">
        <f>IF(G2692="","",IFERROR(IF(IF(K2692="","",INDEX(收费标合同信息维护!A:Q,MATCH(G2692,收费标合同信息维护!M:M,0),13))=G2692,"有","无"),"无"))</f>
        <v>无</v>
      </c>
      <c r="J2692" s="3" t="s">
        <v>2444</v>
      </c>
      <c r="K2692" s="3" t="s">
        <v>6381</v>
      </c>
      <c r="L2692" s="3" t="s">
        <v>7063</v>
      </c>
      <c r="M2692" s="3" t="s">
        <v>7064</v>
      </c>
      <c r="N2692" s="3" t="s">
        <v>6477</v>
      </c>
      <c r="O2692" s="3" t="s">
        <v>6478</v>
      </c>
      <c r="P2692" s="3" t="s">
        <v>12207</v>
      </c>
      <c r="Q2692" s="3" t="s">
        <v>12208</v>
      </c>
      <c r="R2692" s="3" t="s">
        <v>6490</v>
      </c>
      <c r="S2692" s="3" t="s">
        <v>6491</v>
      </c>
      <c r="T2692" s="3" t="s">
        <v>6537</v>
      </c>
      <c r="U2692" s="3" t="s">
        <v>154</v>
      </c>
      <c r="V2692" s="3" t="s">
        <v>154</v>
      </c>
      <c r="W2692" s="3" t="s">
        <v>12209</v>
      </c>
      <c r="X2692" s="3" t="s">
        <v>154</v>
      </c>
      <c r="Y2692" s="3" t="s">
        <v>154</v>
      </c>
      <c r="Z2692" s="3" t="s">
        <v>154</v>
      </c>
      <c r="AA2692" s="3" t="s">
        <v>154</v>
      </c>
      <c r="AB2692" s="3" t="s">
        <v>154</v>
      </c>
      <c r="AC2692" s="3" t="s">
        <v>154</v>
      </c>
      <c r="AD2692" s="3" t="s">
        <v>6151</v>
      </c>
      <c r="AE2692" s="3" t="s">
        <v>6151</v>
      </c>
      <c r="AF2692" s="3" t="s">
        <v>154</v>
      </c>
      <c r="AG2692" s="3" t="s">
        <v>154</v>
      </c>
      <c r="AH2692" s="3" t="s">
        <v>6478</v>
      </c>
      <c r="AI2692" s="3" t="s">
        <v>6482</v>
      </c>
      <c r="AJ2692" s="3" t="s">
        <v>16</v>
      </c>
    </row>
    <row r="2693" spans="1:36" ht="15">
      <c r="A2693" s="10">
        <v>2796</v>
      </c>
      <c r="B2693" t="str">
        <f>IF(K2693="总计","",INDEX(主数据!A:AD,MATCH(J2693,主数据!A:A,0),9))</f>
        <v>华北大区公司</v>
      </c>
      <c r="C2693" t="str">
        <f>IF(K2693="","",INDEX(主数据!A:AD,MATCH(J2693,主数据!A:A,0),11))</f>
        <v>银川城区</v>
      </c>
      <c r="D2693" t="str">
        <f t="shared" si="168"/>
        <v>YC30电梯费定额</v>
      </c>
      <c r="E2693" s="13" t="str">
        <f t="shared" si="170"/>
        <v/>
      </c>
      <c r="F2693" s="13" t="str">
        <f>IF(E2693="","",IFERROR(IF(IF(K2693="","",INDEX(收费标合同信息维护!A:Q,MATCH(D2693,收费标合同信息维护!J:J,0),10))=D2693,"有","无"),"无"))</f>
        <v/>
      </c>
      <c r="G2693" s="13" t="str">
        <f t="shared" si="169"/>
        <v>YC30电梯费定额47.50</v>
      </c>
      <c r="H2693" s="13" t="str">
        <f t="shared" si="171"/>
        <v>47.50</v>
      </c>
      <c r="I2693" s="13" t="str">
        <f>IF(G2693="","",IFERROR(IF(IF(K2693="","",INDEX(收费标合同信息维护!A:Q,MATCH(G2693,收费标合同信息维护!M:M,0),13))=G2693,"有","无"),"无"))</f>
        <v>无</v>
      </c>
      <c r="J2693" s="3" t="s">
        <v>2444</v>
      </c>
      <c r="K2693" s="3" t="s">
        <v>6381</v>
      </c>
      <c r="L2693" s="3" t="s">
        <v>7063</v>
      </c>
      <c r="M2693" s="3" t="s">
        <v>7064</v>
      </c>
      <c r="N2693" s="3" t="s">
        <v>6477</v>
      </c>
      <c r="O2693" s="3" t="s">
        <v>6478</v>
      </c>
      <c r="P2693" s="3" t="s">
        <v>10333</v>
      </c>
      <c r="Q2693" s="3" t="s">
        <v>10993</v>
      </c>
      <c r="R2693" s="3" t="s">
        <v>6490</v>
      </c>
      <c r="S2693" s="3" t="s">
        <v>6491</v>
      </c>
      <c r="T2693" s="3" t="s">
        <v>6537</v>
      </c>
      <c r="U2693" s="3" t="s">
        <v>154</v>
      </c>
      <c r="V2693" s="3" t="s">
        <v>154</v>
      </c>
      <c r="W2693" s="3" t="s">
        <v>10994</v>
      </c>
      <c r="X2693" s="3" t="s">
        <v>154</v>
      </c>
      <c r="Y2693" s="3" t="s">
        <v>154</v>
      </c>
      <c r="Z2693" s="3" t="s">
        <v>154</v>
      </c>
      <c r="AA2693" s="3" t="s">
        <v>154</v>
      </c>
      <c r="AB2693" s="3" t="s">
        <v>154</v>
      </c>
      <c r="AC2693" s="3" t="s">
        <v>154</v>
      </c>
      <c r="AD2693" s="3" t="s">
        <v>6151</v>
      </c>
      <c r="AE2693" s="3" t="s">
        <v>6151</v>
      </c>
      <c r="AF2693" s="3" t="s">
        <v>6040</v>
      </c>
      <c r="AG2693" s="3" t="s">
        <v>154</v>
      </c>
      <c r="AH2693" s="3" t="s">
        <v>6478</v>
      </c>
      <c r="AI2693" s="3" t="s">
        <v>6482</v>
      </c>
      <c r="AJ2693" s="3" t="s">
        <v>34</v>
      </c>
    </row>
    <row r="2694" spans="1:36" ht="15">
      <c r="A2694" s="10">
        <v>2797</v>
      </c>
      <c r="B2694" t="str">
        <f>IF(K2694="总计","",INDEX(主数据!A:AD,MATCH(J2694,主数据!A:A,0),9))</f>
        <v>华北大区公司</v>
      </c>
      <c r="C2694" t="str">
        <f>IF(K2694="","",INDEX(主数据!A:AD,MATCH(J2694,主数据!A:A,0),11))</f>
        <v>银川城区</v>
      </c>
      <c r="D2694" t="str">
        <f t="shared" si="168"/>
        <v>YC30电梯费定额</v>
      </c>
      <c r="E2694" s="13" t="str">
        <f t="shared" si="170"/>
        <v/>
      </c>
      <c r="F2694" s="13" t="str">
        <f>IF(E2694="","",IFERROR(IF(IF(K2694="","",INDEX(收费标合同信息维护!A:Q,MATCH(D2694,收费标合同信息维护!J:J,0),10))=D2694,"有","无"),"无"))</f>
        <v/>
      </c>
      <c r="G2694" s="13" t="str">
        <f t="shared" si="169"/>
        <v>YC30电梯费定额51.25</v>
      </c>
      <c r="H2694" s="13" t="str">
        <f t="shared" si="171"/>
        <v>51.25</v>
      </c>
      <c r="I2694" s="13" t="str">
        <f>IF(G2694="","",IFERROR(IF(IF(K2694="","",INDEX(收费标合同信息维护!A:Q,MATCH(G2694,收费标合同信息维护!M:M,0),13))=G2694,"有","无"),"无"))</f>
        <v>无</v>
      </c>
      <c r="J2694" s="3" t="s">
        <v>2444</v>
      </c>
      <c r="K2694" s="3" t="s">
        <v>6381</v>
      </c>
      <c r="L2694" s="3" t="s">
        <v>7063</v>
      </c>
      <c r="M2694" s="3" t="s">
        <v>7064</v>
      </c>
      <c r="N2694" s="3" t="s">
        <v>6477</v>
      </c>
      <c r="O2694" s="3" t="s">
        <v>6478</v>
      </c>
      <c r="P2694" s="3" t="s">
        <v>10995</v>
      </c>
      <c r="Q2694" s="3" t="s">
        <v>10996</v>
      </c>
      <c r="R2694" s="3" t="s">
        <v>6490</v>
      </c>
      <c r="S2694" s="3" t="s">
        <v>6491</v>
      </c>
      <c r="T2694" s="3" t="s">
        <v>6537</v>
      </c>
      <c r="U2694" s="3" t="s">
        <v>154</v>
      </c>
      <c r="V2694" s="3" t="s">
        <v>154</v>
      </c>
      <c r="W2694" s="3" t="s">
        <v>10997</v>
      </c>
      <c r="X2694" s="3" t="s">
        <v>154</v>
      </c>
      <c r="Y2694" s="3" t="s">
        <v>154</v>
      </c>
      <c r="Z2694" s="3" t="s">
        <v>154</v>
      </c>
      <c r="AA2694" s="3" t="s">
        <v>154</v>
      </c>
      <c r="AB2694" s="3" t="s">
        <v>154</v>
      </c>
      <c r="AC2694" s="3" t="s">
        <v>154</v>
      </c>
      <c r="AD2694" s="3" t="s">
        <v>6151</v>
      </c>
      <c r="AE2694" s="3" t="s">
        <v>6151</v>
      </c>
      <c r="AF2694" s="3" t="s">
        <v>154</v>
      </c>
      <c r="AG2694" s="3" t="s">
        <v>154</v>
      </c>
      <c r="AH2694" s="3" t="s">
        <v>6478</v>
      </c>
      <c r="AI2694" s="3" t="s">
        <v>6482</v>
      </c>
      <c r="AJ2694" s="3" t="s">
        <v>33</v>
      </c>
    </row>
    <row r="2695" spans="1:36" ht="15">
      <c r="A2695" s="10">
        <v>2798</v>
      </c>
      <c r="B2695" t="str">
        <f>IF(K2695="总计","",INDEX(主数据!A:AD,MATCH(J2695,主数据!A:A,0),9))</f>
        <v>华北大区公司</v>
      </c>
      <c r="C2695" t="str">
        <f>IF(K2695="","",INDEX(主数据!A:AD,MATCH(J2695,主数据!A:A,0),11))</f>
        <v>银川城区</v>
      </c>
      <c r="D2695" t="str">
        <f t="shared" si="168"/>
        <v>YC30电梯费定额</v>
      </c>
      <c r="E2695" s="13" t="str">
        <f t="shared" si="170"/>
        <v/>
      </c>
      <c r="F2695" s="13" t="str">
        <f>IF(E2695="","",IFERROR(IF(IF(K2695="","",INDEX(收费标合同信息维护!A:Q,MATCH(D2695,收费标合同信息维护!J:J,0),10))=D2695,"有","无"),"无"))</f>
        <v/>
      </c>
      <c r="G2695" s="13" t="str">
        <f t="shared" si="169"/>
        <v>YC30电梯费定额55.00</v>
      </c>
      <c r="H2695" s="13" t="str">
        <f t="shared" si="171"/>
        <v>55.00</v>
      </c>
      <c r="I2695" s="13" t="str">
        <f>IF(G2695="","",IFERROR(IF(IF(K2695="","",INDEX(收费标合同信息维护!A:Q,MATCH(G2695,收费标合同信息维护!M:M,0),13))=G2695,"有","无"),"无"))</f>
        <v>无</v>
      </c>
      <c r="J2695" s="3" t="s">
        <v>2444</v>
      </c>
      <c r="K2695" s="3" t="s">
        <v>6381</v>
      </c>
      <c r="L2695" s="3" t="s">
        <v>7063</v>
      </c>
      <c r="M2695" s="3" t="s">
        <v>7064</v>
      </c>
      <c r="N2695" s="3" t="s">
        <v>6477</v>
      </c>
      <c r="O2695" s="3" t="s">
        <v>6478</v>
      </c>
      <c r="P2695" s="3" t="s">
        <v>10998</v>
      </c>
      <c r="Q2695" s="3" t="s">
        <v>10999</v>
      </c>
      <c r="R2695" s="3" t="s">
        <v>6490</v>
      </c>
      <c r="S2695" s="3" t="s">
        <v>6491</v>
      </c>
      <c r="T2695" s="3" t="s">
        <v>6537</v>
      </c>
      <c r="U2695" s="3" t="s">
        <v>154</v>
      </c>
      <c r="V2695" s="3" t="s">
        <v>154</v>
      </c>
      <c r="W2695" s="3" t="s">
        <v>11000</v>
      </c>
      <c r="X2695" s="3" t="s">
        <v>154</v>
      </c>
      <c r="Y2695" s="3" t="s">
        <v>154</v>
      </c>
      <c r="Z2695" s="3" t="s">
        <v>154</v>
      </c>
      <c r="AA2695" s="3" t="s">
        <v>154</v>
      </c>
      <c r="AB2695" s="3" t="s">
        <v>154</v>
      </c>
      <c r="AC2695" s="3" t="s">
        <v>154</v>
      </c>
      <c r="AD2695" s="3" t="s">
        <v>6151</v>
      </c>
      <c r="AE2695" s="3" t="s">
        <v>6151</v>
      </c>
      <c r="AF2695" s="3" t="s">
        <v>154</v>
      </c>
      <c r="AG2695" s="3" t="s">
        <v>154</v>
      </c>
      <c r="AH2695" s="3" t="s">
        <v>6478</v>
      </c>
      <c r="AI2695" s="3" t="s">
        <v>6482</v>
      </c>
      <c r="AJ2695" s="3" t="s">
        <v>33</v>
      </c>
    </row>
    <row r="2696" spans="1:36" ht="15">
      <c r="A2696" s="10">
        <v>2799</v>
      </c>
      <c r="B2696" t="str">
        <f>IF(K2696="总计","",INDEX(主数据!A:AD,MATCH(J2696,主数据!A:A,0),9))</f>
        <v>华北大区公司</v>
      </c>
      <c r="C2696" t="str">
        <f>IF(K2696="","",INDEX(主数据!A:AD,MATCH(J2696,主数据!A:A,0),11))</f>
        <v>银川城区</v>
      </c>
      <c r="D2696" t="str">
        <f t="shared" si="168"/>
        <v>YC30电梯费定额</v>
      </c>
      <c r="E2696" s="13" t="str">
        <f t="shared" si="170"/>
        <v/>
      </c>
      <c r="F2696" s="13" t="str">
        <f>IF(E2696="","",IFERROR(IF(IF(K2696="","",INDEX(收费标合同信息维护!A:Q,MATCH(D2696,收费标合同信息维护!J:J,0),10))=D2696,"有","无"),"无"))</f>
        <v/>
      </c>
      <c r="G2696" s="13" t="str">
        <f t="shared" si="169"/>
        <v>YC30电梯费定额58.75</v>
      </c>
      <c r="H2696" s="13" t="str">
        <f t="shared" si="171"/>
        <v>58.75</v>
      </c>
      <c r="I2696" s="13" t="str">
        <f>IF(G2696="","",IFERROR(IF(IF(K2696="","",INDEX(收费标合同信息维护!A:Q,MATCH(G2696,收费标合同信息维护!M:M,0),13))=G2696,"有","无"),"无"))</f>
        <v>无</v>
      </c>
      <c r="J2696" s="3" t="s">
        <v>2444</v>
      </c>
      <c r="K2696" s="3" t="s">
        <v>6381</v>
      </c>
      <c r="L2696" s="3" t="s">
        <v>7063</v>
      </c>
      <c r="M2696" s="3" t="s">
        <v>7064</v>
      </c>
      <c r="N2696" s="3" t="s">
        <v>6477</v>
      </c>
      <c r="O2696" s="3" t="s">
        <v>6478</v>
      </c>
      <c r="P2696" s="3" t="s">
        <v>11001</v>
      </c>
      <c r="Q2696" s="3" t="s">
        <v>11002</v>
      </c>
      <c r="R2696" s="3" t="s">
        <v>6490</v>
      </c>
      <c r="S2696" s="3" t="s">
        <v>6491</v>
      </c>
      <c r="T2696" s="3" t="s">
        <v>6537</v>
      </c>
      <c r="U2696" s="3" t="s">
        <v>154</v>
      </c>
      <c r="V2696" s="3" t="s">
        <v>154</v>
      </c>
      <c r="W2696" s="3" t="s">
        <v>11003</v>
      </c>
      <c r="X2696" s="3" t="s">
        <v>154</v>
      </c>
      <c r="Y2696" s="3" t="s">
        <v>154</v>
      </c>
      <c r="Z2696" s="3" t="s">
        <v>154</v>
      </c>
      <c r="AA2696" s="3" t="s">
        <v>154</v>
      </c>
      <c r="AB2696" s="3" t="s">
        <v>154</v>
      </c>
      <c r="AC2696" s="3" t="s">
        <v>154</v>
      </c>
      <c r="AD2696" s="3" t="s">
        <v>6151</v>
      </c>
      <c r="AE2696" s="3" t="s">
        <v>6151</v>
      </c>
      <c r="AF2696" s="3" t="s">
        <v>154</v>
      </c>
      <c r="AG2696" s="3" t="s">
        <v>154</v>
      </c>
      <c r="AH2696" s="3" t="s">
        <v>6478</v>
      </c>
      <c r="AI2696" s="3" t="s">
        <v>6482</v>
      </c>
      <c r="AJ2696" s="3" t="s">
        <v>33</v>
      </c>
    </row>
    <row r="2697" spans="1:36" ht="15">
      <c r="A2697" s="10">
        <v>2800</v>
      </c>
      <c r="B2697" t="str">
        <f>IF(K2697="总计","",INDEX(主数据!A:AD,MATCH(J2697,主数据!A:A,0),9))</f>
        <v>华北大区公司</v>
      </c>
      <c r="C2697" t="str">
        <f>IF(K2697="","",INDEX(主数据!A:AD,MATCH(J2697,主数据!A:A,0),11))</f>
        <v>银川城区</v>
      </c>
      <c r="D2697" t="str">
        <f t="shared" si="168"/>
        <v>YC30电梯费定额</v>
      </c>
      <c r="E2697" s="13" t="str">
        <f t="shared" si="170"/>
        <v/>
      </c>
      <c r="F2697" s="13" t="str">
        <f>IF(E2697="","",IFERROR(IF(IF(K2697="","",INDEX(收费标合同信息维护!A:Q,MATCH(D2697,收费标合同信息维护!J:J,0),10))=D2697,"有","无"),"无"))</f>
        <v/>
      </c>
      <c r="G2697" s="13" t="str">
        <f t="shared" si="169"/>
        <v>YC30电梯费定额62.50</v>
      </c>
      <c r="H2697" s="13" t="str">
        <f t="shared" si="171"/>
        <v>62.50</v>
      </c>
      <c r="I2697" s="13" t="str">
        <f>IF(G2697="","",IFERROR(IF(IF(K2697="","",INDEX(收费标合同信息维护!A:Q,MATCH(G2697,收费标合同信息维护!M:M,0),13))=G2697,"有","无"),"无"))</f>
        <v>无</v>
      </c>
      <c r="J2697" s="3" t="s">
        <v>2444</v>
      </c>
      <c r="K2697" s="3" t="s">
        <v>6381</v>
      </c>
      <c r="L2697" s="3" t="s">
        <v>7063</v>
      </c>
      <c r="M2697" s="3" t="s">
        <v>7064</v>
      </c>
      <c r="N2697" s="3" t="s">
        <v>6477</v>
      </c>
      <c r="O2697" s="3" t="s">
        <v>6478</v>
      </c>
      <c r="P2697" s="3" t="s">
        <v>11004</v>
      </c>
      <c r="Q2697" s="3" t="s">
        <v>11005</v>
      </c>
      <c r="R2697" s="3" t="s">
        <v>6490</v>
      </c>
      <c r="S2697" s="3" t="s">
        <v>6491</v>
      </c>
      <c r="T2697" s="3" t="s">
        <v>6537</v>
      </c>
      <c r="U2697" s="3" t="s">
        <v>154</v>
      </c>
      <c r="V2697" s="3" t="s">
        <v>154</v>
      </c>
      <c r="W2697" s="3" t="s">
        <v>11006</v>
      </c>
      <c r="X2697" s="3" t="s">
        <v>154</v>
      </c>
      <c r="Y2697" s="3" t="s">
        <v>154</v>
      </c>
      <c r="Z2697" s="3" t="s">
        <v>154</v>
      </c>
      <c r="AA2697" s="3" t="s">
        <v>154</v>
      </c>
      <c r="AB2697" s="3" t="s">
        <v>154</v>
      </c>
      <c r="AC2697" s="3" t="s">
        <v>154</v>
      </c>
      <c r="AD2697" s="3" t="s">
        <v>6151</v>
      </c>
      <c r="AE2697" s="3" t="s">
        <v>6151</v>
      </c>
      <c r="AF2697" s="3" t="s">
        <v>154</v>
      </c>
      <c r="AG2697" s="3" t="s">
        <v>154</v>
      </c>
      <c r="AH2697" s="3" t="s">
        <v>6478</v>
      </c>
      <c r="AI2697" s="3" t="s">
        <v>6482</v>
      </c>
      <c r="AJ2697" s="3" t="s">
        <v>32</v>
      </c>
    </row>
    <row r="2698" spans="1:36" ht="15">
      <c r="A2698" s="10">
        <v>2801</v>
      </c>
      <c r="B2698" t="str">
        <f>IF(K2698="总计","",INDEX(主数据!A:AD,MATCH(J2698,主数据!A:A,0),9))</f>
        <v>华北大区公司</v>
      </c>
      <c r="C2698" t="str">
        <f>IF(K2698="","",INDEX(主数据!A:AD,MATCH(J2698,主数据!A:A,0),11))</f>
        <v>银川城区</v>
      </c>
      <c r="D2698" t="str">
        <f t="shared" si="168"/>
        <v>YC30电梯费定额</v>
      </c>
      <c r="E2698" s="13" t="str">
        <f t="shared" si="170"/>
        <v/>
      </c>
      <c r="F2698" s="13" t="str">
        <f>IF(E2698="","",IFERROR(IF(IF(K2698="","",INDEX(收费标合同信息维护!A:Q,MATCH(D2698,收费标合同信息维护!J:J,0),10))=D2698,"有","无"),"无"))</f>
        <v/>
      </c>
      <c r="G2698" s="13" t="str">
        <f t="shared" si="169"/>
        <v>YC30电梯费定额66.25</v>
      </c>
      <c r="H2698" s="13" t="str">
        <f t="shared" si="171"/>
        <v>66.25</v>
      </c>
      <c r="I2698" s="13" t="str">
        <f>IF(G2698="","",IFERROR(IF(IF(K2698="","",INDEX(收费标合同信息维护!A:Q,MATCH(G2698,收费标合同信息维护!M:M,0),13))=G2698,"有","无"),"无"))</f>
        <v>无</v>
      </c>
      <c r="J2698" s="3" t="s">
        <v>2444</v>
      </c>
      <c r="K2698" s="3" t="s">
        <v>6381</v>
      </c>
      <c r="L2698" s="3" t="s">
        <v>7063</v>
      </c>
      <c r="M2698" s="3" t="s">
        <v>7064</v>
      </c>
      <c r="N2698" s="3" t="s">
        <v>6477</v>
      </c>
      <c r="O2698" s="3" t="s">
        <v>6478</v>
      </c>
      <c r="P2698" s="3" t="s">
        <v>11007</v>
      </c>
      <c r="Q2698" s="3" t="s">
        <v>11008</v>
      </c>
      <c r="R2698" s="3" t="s">
        <v>6490</v>
      </c>
      <c r="S2698" s="3" t="s">
        <v>6491</v>
      </c>
      <c r="T2698" s="3" t="s">
        <v>6537</v>
      </c>
      <c r="U2698" s="3" t="s">
        <v>154</v>
      </c>
      <c r="V2698" s="3" t="s">
        <v>154</v>
      </c>
      <c r="W2698" s="3" t="s">
        <v>11009</v>
      </c>
      <c r="X2698" s="3" t="s">
        <v>154</v>
      </c>
      <c r="Y2698" s="3" t="s">
        <v>154</v>
      </c>
      <c r="Z2698" s="3" t="s">
        <v>154</v>
      </c>
      <c r="AA2698" s="3" t="s">
        <v>154</v>
      </c>
      <c r="AB2698" s="3" t="s">
        <v>154</v>
      </c>
      <c r="AC2698" s="3" t="s">
        <v>154</v>
      </c>
      <c r="AD2698" s="3" t="s">
        <v>6151</v>
      </c>
      <c r="AE2698" s="3" t="s">
        <v>6151</v>
      </c>
      <c r="AF2698" s="3" t="s">
        <v>6040</v>
      </c>
      <c r="AG2698" s="3" t="s">
        <v>154</v>
      </c>
      <c r="AH2698" s="3" t="s">
        <v>6478</v>
      </c>
      <c r="AI2698" s="3" t="s">
        <v>6482</v>
      </c>
      <c r="AJ2698" s="3" t="s">
        <v>33</v>
      </c>
    </row>
    <row r="2699" spans="1:36" ht="15">
      <c r="A2699" s="10">
        <v>2802</v>
      </c>
      <c r="B2699" t="str">
        <f>IF(K2699="总计","",INDEX(主数据!A:AD,MATCH(J2699,主数据!A:A,0),9))</f>
        <v>华北大区公司</v>
      </c>
      <c r="C2699" t="str">
        <f>IF(K2699="","",INDEX(主数据!A:AD,MATCH(J2699,主数据!A:A,0),11))</f>
        <v>银川城区</v>
      </c>
      <c r="D2699" t="str">
        <f t="shared" si="168"/>
        <v>YC30电梯费定额</v>
      </c>
      <c r="E2699" s="13" t="str">
        <f t="shared" si="170"/>
        <v/>
      </c>
      <c r="F2699" s="13" t="str">
        <f>IF(E2699="","",IFERROR(IF(IF(K2699="","",INDEX(收费标合同信息维护!A:Q,MATCH(D2699,收费标合同信息维护!J:J,0),10))=D2699,"有","无"),"无"))</f>
        <v/>
      </c>
      <c r="G2699" s="13" t="str">
        <f t="shared" si="169"/>
        <v>YC30电梯费定额70.00</v>
      </c>
      <c r="H2699" s="13" t="str">
        <f t="shared" si="171"/>
        <v>70.00</v>
      </c>
      <c r="I2699" s="13" t="str">
        <f>IF(G2699="","",IFERROR(IF(IF(K2699="","",INDEX(收费标合同信息维护!A:Q,MATCH(G2699,收费标合同信息维护!M:M,0),13))=G2699,"有","无"),"无"))</f>
        <v>无</v>
      </c>
      <c r="J2699" s="3" t="s">
        <v>2444</v>
      </c>
      <c r="K2699" s="3" t="s">
        <v>6381</v>
      </c>
      <c r="L2699" s="3" t="s">
        <v>7063</v>
      </c>
      <c r="M2699" s="3" t="s">
        <v>7064</v>
      </c>
      <c r="N2699" s="3" t="s">
        <v>6477</v>
      </c>
      <c r="O2699" s="3" t="s">
        <v>6478</v>
      </c>
      <c r="P2699" s="3" t="s">
        <v>11010</v>
      </c>
      <c r="Q2699" s="3" t="s">
        <v>11011</v>
      </c>
      <c r="R2699" s="3" t="s">
        <v>6490</v>
      </c>
      <c r="S2699" s="3" t="s">
        <v>6491</v>
      </c>
      <c r="T2699" s="3" t="s">
        <v>6537</v>
      </c>
      <c r="U2699" s="3" t="s">
        <v>154</v>
      </c>
      <c r="V2699" s="3" t="s">
        <v>154</v>
      </c>
      <c r="W2699" s="3" t="s">
        <v>7194</v>
      </c>
      <c r="X2699" s="3" t="s">
        <v>154</v>
      </c>
      <c r="Y2699" s="3" t="s">
        <v>154</v>
      </c>
      <c r="Z2699" s="3" t="s">
        <v>154</v>
      </c>
      <c r="AA2699" s="3" t="s">
        <v>154</v>
      </c>
      <c r="AB2699" s="3" t="s">
        <v>154</v>
      </c>
      <c r="AC2699" s="3" t="s">
        <v>154</v>
      </c>
      <c r="AD2699" s="3" t="s">
        <v>6151</v>
      </c>
      <c r="AE2699" s="3" t="s">
        <v>6151</v>
      </c>
      <c r="AF2699" s="3" t="s">
        <v>154</v>
      </c>
      <c r="AG2699" s="3" t="s">
        <v>154</v>
      </c>
      <c r="AH2699" s="3" t="s">
        <v>6478</v>
      </c>
      <c r="AI2699" s="3" t="s">
        <v>6482</v>
      </c>
      <c r="AJ2699" s="3" t="s">
        <v>33</v>
      </c>
    </row>
    <row r="2700" spans="1:36" ht="15">
      <c r="A2700" s="10">
        <v>2803</v>
      </c>
      <c r="B2700" t="str">
        <f>IF(K2700="总计","",INDEX(主数据!A:AD,MATCH(J2700,主数据!A:A,0),9))</f>
        <v>华北大区公司</v>
      </c>
      <c r="C2700" t="str">
        <f>IF(K2700="","",INDEX(主数据!A:AD,MATCH(J2700,主数据!A:A,0),11))</f>
        <v>银川城区</v>
      </c>
      <c r="D2700" t="str">
        <f t="shared" si="168"/>
        <v>YC30电梯费定额</v>
      </c>
      <c r="E2700" s="13" t="str">
        <f t="shared" si="170"/>
        <v/>
      </c>
      <c r="F2700" s="13" t="str">
        <f>IF(E2700="","",IFERROR(IF(IF(K2700="","",INDEX(收费标合同信息维护!A:Q,MATCH(D2700,收费标合同信息维护!J:J,0),10))=D2700,"有","无"),"无"))</f>
        <v/>
      </c>
      <c r="G2700" s="13" t="str">
        <f t="shared" si="169"/>
        <v>YC30电梯费定额73.75</v>
      </c>
      <c r="H2700" s="13" t="str">
        <f t="shared" si="171"/>
        <v>73.75</v>
      </c>
      <c r="I2700" s="13" t="str">
        <f>IF(G2700="","",IFERROR(IF(IF(K2700="","",INDEX(收费标合同信息维护!A:Q,MATCH(G2700,收费标合同信息维护!M:M,0),13))=G2700,"有","无"),"无"))</f>
        <v>无</v>
      </c>
      <c r="J2700" s="3" t="s">
        <v>2444</v>
      </c>
      <c r="K2700" s="3" t="s">
        <v>6381</v>
      </c>
      <c r="L2700" s="3" t="s">
        <v>7063</v>
      </c>
      <c r="M2700" s="3" t="s">
        <v>7064</v>
      </c>
      <c r="N2700" s="3" t="s">
        <v>6477</v>
      </c>
      <c r="O2700" s="3" t="s">
        <v>6478</v>
      </c>
      <c r="P2700" s="3" t="s">
        <v>11012</v>
      </c>
      <c r="Q2700" s="3" t="s">
        <v>11013</v>
      </c>
      <c r="R2700" s="3" t="s">
        <v>6490</v>
      </c>
      <c r="S2700" s="3" t="s">
        <v>6491</v>
      </c>
      <c r="T2700" s="3" t="s">
        <v>6537</v>
      </c>
      <c r="U2700" s="3" t="s">
        <v>154</v>
      </c>
      <c r="V2700" s="3" t="s">
        <v>154</v>
      </c>
      <c r="W2700" s="3" t="s">
        <v>11014</v>
      </c>
      <c r="X2700" s="3" t="s">
        <v>154</v>
      </c>
      <c r="Y2700" s="3" t="s">
        <v>154</v>
      </c>
      <c r="Z2700" s="3" t="s">
        <v>154</v>
      </c>
      <c r="AA2700" s="3" t="s">
        <v>154</v>
      </c>
      <c r="AB2700" s="3" t="s">
        <v>154</v>
      </c>
      <c r="AC2700" s="3" t="s">
        <v>154</v>
      </c>
      <c r="AD2700" s="3" t="s">
        <v>6151</v>
      </c>
      <c r="AE2700" s="3" t="s">
        <v>6151</v>
      </c>
      <c r="AF2700" s="3" t="s">
        <v>154</v>
      </c>
      <c r="AG2700" s="3" t="s">
        <v>154</v>
      </c>
      <c r="AH2700" s="3" t="s">
        <v>6478</v>
      </c>
      <c r="AI2700" s="3" t="s">
        <v>6482</v>
      </c>
      <c r="AJ2700" s="3" t="s">
        <v>25</v>
      </c>
    </row>
    <row r="2701" spans="1:36" ht="15">
      <c r="A2701" s="10">
        <v>2804</v>
      </c>
      <c r="B2701" t="str">
        <f>IF(K2701="总计","",INDEX(主数据!A:AD,MATCH(J2701,主数据!A:A,0),9))</f>
        <v>华北大区公司</v>
      </c>
      <c r="C2701" t="str">
        <f>IF(K2701="","",INDEX(主数据!A:AD,MATCH(J2701,主数据!A:A,0),11))</f>
        <v>银川城区</v>
      </c>
      <c r="D2701" t="str">
        <f t="shared" si="168"/>
        <v>YC30电梯费定额</v>
      </c>
      <c r="E2701" s="13" t="str">
        <f t="shared" si="170"/>
        <v/>
      </c>
      <c r="F2701" s="13" t="str">
        <f>IF(E2701="","",IFERROR(IF(IF(K2701="","",INDEX(收费标合同信息维护!A:Q,MATCH(D2701,收费标合同信息维护!J:J,0),10))=D2701,"有","无"),"无"))</f>
        <v/>
      </c>
      <c r="G2701" s="13" t="str">
        <f t="shared" si="169"/>
        <v>YC30电梯费定额77.50</v>
      </c>
      <c r="H2701" s="13" t="str">
        <f t="shared" si="171"/>
        <v>77.50</v>
      </c>
      <c r="I2701" s="13" t="str">
        <f>IF(G2701="","",IFERROR(IF(IF(K2701="","",INDEX(收费标合同信息维护!A:Q,MATCH(G2701,收费标合同信息维护!M:M,0),13))=G2701,"有","无"),"无"))</f>
        <v>无</v>
      </c>
      <c r="J2701" s="3" t="s">
        <v>2444</v>
      </c>
      <c r="K2701" s="3" t="s">
        <v>6381</v>
      </c>
      <c r="L2701" s="3" t="s">
        <v>7063</v>
      </c>
      <c r="M2701" s="3" t="s">
        <v>7064</v>
      </c>
      <c r="N2701" s="3" t="s">
        <v>6477</v>
      </c>
      <c r="O2701" s="3" t="s">
        <v>6478</v>
      </c>
      <c r="P2701" s="3" t="s">
        <v>11015</v>
      </c>
      <c r="Q2701" s="3" t="s">
        <v>11016</v>
      </c>
      <c r="R2701" s="3" t="s">
        <v>6490</v>
      </c>
      <c r="S2701" s="3" t="s">
        <v>6491</v>
      </c>
      <c r="T2701" s="3" t="s">
        <v>6537</v>
      </c>
      <c r="U2701" s="3" t="s">
        <v>154</v>
      </c>
      <c r="V2701" s="3" t="s">
        <v>154</v>
      </c>
      <c r="W2701" s="3" t="s">
        <v>11017</v>
      </c>
      <c r="X2701" s="3" t="s">
        <v>154</v>
      </c>
      <c r="Y2701" s="3" t="s">
        <v>154</v>
      </c>
      <c r="Z2701" s="3" t="s">
        <v>154</v>
      </c>
      <c r="AA2701" s="3" t="s">
        <v>154</v>
      </c>
      <c r="AB2701" s="3" t="s">
        <v>154</v>
      </c>
      <c r="AC2701" s="3" t="s">
        <v>154</v>
      </c>
      <c r="AD2701" s="3" t="s">
        <v>6151</v>
      </c>
      <c r="AE2701" s="3" t="s">
        <v>6151</v>
      </c>
      <c r="AF2701" s="3" t="s">
        <v>154</v>
      </c>
      <c r="AG2701" s="3" t="s">
        <v>154</v>
      </c>
      <c r="AH2701" s="3" t="s">
        <v>6478</v>
      </c>
      <c r="AI2701" s="3" t="s">
        <v>6482</v>
      </c>
      <c r="AJ2701" s="3" t="s">
        <v>21</v>
      </c>
    </row>
    <row r="2702" spans="1:36" ht="15">
      <c r="A2702" s="10">
        <v>2805</v>
      </c>
      <c r="B2702" t="str">
        <f>IF(K2702="总计","",INDEX(主数据!A:AD,MATCH(J2702,主数据!A:A,0),9))</f>
        <v>华北大区公司</v>
      </c>
      <c r="C2702" t="str">
        <f>IF(K2702="","",INDEX(主数据!A:AD,MATCH(J2702,主数据!A:A,0),11))</f>
        <v>银川城区</v>
      </c>
      <c r="D2702" t="str">
        <f t="shared" si="168"/>
        <v>YC30电梯费定额</v>
      </c>
      <c r="E2702" s="13" t="str">
        <f t="shared" si="170"/>
        <v/>
      </c>
      <c r="F2702" s="13" t="str">
        <f>IF(E2702="","",IFERROR(IF(IF(K2702="","",INDEX(收费标合同信息维护!A:Q,MATCH(D2702,收费标合同信息维护!J:J,0),10))=D2702,"有","无"),"无"))</f>
        <v/>
      </c>
      <c r="G2702" s="13" t="str">
        <f t="shared" si="169"/>
        <v>YC30电梯费定额81.25</v>
      </c>
      <c r="H2702" s="13" t="str">
        <f t="shared" si="171"/>
        <v>81.25</v>
      </c>
      <c r="I2702" s="13" t="str">
        <f>IF(G2702="","",IFERROR(IF(IF(K2702="","",INDEX(收费标合同信息维护!A:Q,MATCH(G2702,收费标合同信息维护!M:M,0),13))=G2702,"有","无"),"无"))</f>
        <v>无</v>
      </c>
      <c r="J2702" s="3" t="s">
        <v>2444</v>
      </c>
      <c r="K2702" s="3" t="s">
        <v>6381</v>
      </c>
      <c r="L2702" s="3" t="s">
        <v>7063</v>
      </c>
      <c r="M2702" s="3" t="s">
        <v>7064</v>
      </c>
      <c r="N2702" s="3" t="s">
        <v>6477</v>
      </c>
      <c r="O2702" s="3" t="s">
        <v>6478</v>
      </c>
      <c r="P2702" s="3" t="s">
        <v>12210</v>
      </c>
      <c r="Q2702" s="3" t="s">
        <v>12211</v>
      </c>
      <c r="R2702" s="3" t="s">
        <v>6490</v>
      </c>
      <c r="S2702" s="3" t="s">
        <v>6491</v>
      </c>
      <c r="T2702" s="3" t="s">
        <v>6537</v>
      </c>
      <c r="U2702" s="3" t="s">
        <v>154</v>
      </c>
      <c r="V2702" s="3" t="s">
        <v>154</v>
      </c>
      <c r="W2702" s="3" t="s">
        <v>12212</v>
      </c>
      <c r="X2702" s="3" t="s">
        <v>154</v>
      </c>
      <c r="Y2702" s="3" t="s">
        <v>154</v>
      </c>
      <c r="Z2702" s="3" t="s">
        <v>154</v>
      </c>
      <c r="AA2702" s="3" t="s">
        <v>154</v>
      </c>
      <c r="AB2702" s="3" t="s">
        <v>154</v>
      </c>
      <c r="AC2702" s="3" t="s">
        <v>154</v>
      </c>
      <c r="AD2702" s="3" t="s">
        <v>6151</v>
      </c>
      <c r="AE2702" s="3" t="s">
        <v>6151</v>
      </c>
      <c r="AF2702" s="3" t="s">
        <v>6040</v>
      </c>
      <c r="AG2702" s="3" t="s">
        <v>154</v>
      </c>
      <c r="AH2702" s="3" t="s">
        <v>6478</v>
      </c>
      <c r="AI2702" s="3" t="s">
        <v>6482</v>
      </c>
      <c r="AJ2702" s="3" t="s">
        <v>6031</v>
      </c>
    </row>
    <row r="2703" spans="1:36" ht="15">
      <c r="A2703" s="10">
        <v>2806</v>
      </c>
      <c r="B2703" t="str">
        <f>IF(K2703="总计","",INDEX(主数据!A:AD,MATCH(J2703,主数据!A:A,0),9))</f>
        <v>华北大区公司</v>
      </c>
      <c r="C2703" t="str">
        <f>IF(K2703="","",INDEX(主数据!A:AD,MATCH(J2703,主数据!A:A,0),11))</f>
        <v>银川城区</v>
      </c>
      <c r="D2703" t="str">
        <f t="shared" si="168"/>
        <v>YC30电梯费定额</v>
      </c>
      <c r="E2703" s="13" t="str">
        <f t="shared" si="170"/>
        <v/>
      </c>
      <c r="F2703" s="13" t="str">
        <f>IF(E2703="","",IFERROR(IF(IF(K2703="","",INDEX(收费标合同信息维护!A:Q,MATCH(D2703,收费标合同信息维护!J:J,0),10))=D2703,"有","无"),"无"))</f>
        <v/>
      </c>
      <c r="G2703" s="13" t="str">
        <f t="shared" si="169"/>
        <v>YC30电梯费定额85.00</v>
      </c>
      <c r="H2703" s="13" t="str">
        <f t="shared" si="171"/>
        <v>85.00</v>
      </c>
      <c r="I2703" s="13" t="str">
        <f>IF(G2703="","",IFERROR(IF(IF(K2703="","",INDEX(收费标合同信息维护!A:Q,MATCH(G2703,收费标合同信息维护!M:M,0),13))=G2703,"有","无"),"无"))</f>
        <v>无</v>
      </c>
      <c r="J2703" s="3" t="s">
        <v>2444</v>
      </c>
      <c r="K2703" s="3" t="s">
        <v>6381</v>
      </c>
      <c r="L2703" s="3" t="s">
        <v>7063</v>
      </c>
      <c r="M2703" s="3" t="s">
        <v>7064</v>
      </c>
      <c r="N2703" s="3" t="s">
        <v>6477</v>
      </c>
      <c r="O2703" s="3" t="s">
        <v>6478</v>
      </c>
      <c r="P2703" s="3" t="s">
        <v>12213</v>
      </c>
      <c r="Q2703" s="3" t="s">
        <v>12214</v>
      </c>
      <c r="R2703" s="3" t="s">
        <v>6490</v>
      </c>
      <c r="S2703" s="3" t="s">
        <v>6491</v>
      </c>
      <c r="T2703" s="3" t="s">
        <v>6537</v>
      </c>
      <c r="U2703" s="3" t="s">
        <v>154</v>
      </c>
      <c r="V2703" s="3" t="s">
        <v>154</v>
      </c>
      <c r="W2703" s="3" t="s">
        <v>12215</v>
      </c>
      <c r="X2703" s="3" t="s">
        <v>154</v>
      </c>
      <c r="Y2703" s="3" t="s">
        <v>154</v>
      </c>
      <c r="Z2703" s="3" t="s">
        <v>154</v>
      </c>
      <c r="AA2703" s="3" t="s">
        <v>154</v>
      </c>
      <c r="AB2703" s="3" t="s">
        <v>154</v>
      </c>
      <c r="AC2703" s="3" t="s">
        <v>154</v>
      </c>
      <c r="AD2703" s="3" t="s">
        <v>6151</v>
      </c>
      <c r="AE2703" s="3" t="s">
        <v>6151</v>
      </c>
      <c r="AF2703" s="3" t="s">
        <v>154</v>
      </c>
      <c r="AG2703" s="3" t="s">
        <v>154</v>
      </c>
      <c r="AH2703" s="3" t="s">
        <v>6478</v>
      </c>
      <c r="AI2703" s="3" t="s">
        <v>6482</v>
      </c>
      <c r="AJ2703" s="3" t="s">
        <v>6031</v>
      </c>
    </row>
    <row r="2704" spans="1:36" ht="15">
      <c r="A2704" s="10">
        <v>2807</v>
      </c>
      <c r="B2704" t="str">
        <f>IF(K2704="总计","",INDEX(主数据!A:AD,MATCH(J2704,主数据!A:A,0),9))</f>
        <v>华北大区公司</v>
      </c>
      <c r="C2704" t="str">
        <f>IF(K2704="","",INDEX(主数据!A:AD,MATCH(J2704,主数据!A:A,0),11))</f>
        <v>银川城区</v>
      </c>
      <c r="D2704" t="str">
        <f t="shared" si="168"/>
        <v>YC30电梯费定额</v>
      </c>
      <c r="E2704" s="13" t="str">
        <f t="shared" si="170"/>
        <v/>
      </c>
      <c r="F2704" s="13" t="str">
        <f>IF(E2704="","",IFERROR(IF(IF(K2704="","",INDEX(收费标合同信息维护!A:Q,MATCH(D2704,收费标合同信息维护!J:J,0),10))=D2704,"有","无"),"无"))</f>
        <v/>
      </c>
      <c r="G2704" s="13" t="str">
        <f t="shared" si="169"/>
        <v>YC30电梯费定额88.75</v>
      </c>
      <c r="H2704" s="13" t="str">
        <f t="shared" si="171"/>
        <v>88.75</v>
      </c>
      <c r="I2704" s="13" t="str">
        <f>IF(G2704="","",IFERROR(IF(IF(K2704="","",INDEX(收费标合同信息维护!A:Q,MATCH(G2704,收费标合同信息维护!M:M,0),13))=G2704,"有","无"),"无"))</f>
        <v>无</v>
      </c>
      <c r="J2704" s="3" t="s">
        <v>2444</v>
      </c>
      <c r="K2704" s="3" t="s">
        <v>6381</v>
      </c>
      <c r="L2704" s="3" t="s">
        <v>7063</v>
      </c>
      <c r="M2704" s="3" t="s">
        <v>7064</v>
      </c>
      <c r="N2704" s="3" t="s">
        <v>6477</v>
      </c>
      <c r="O2704" s="3" t="s">
        <v>6478</v>
      </c>
      <c r="P2704" s="3" t="s">
        <v>12216</v>
      </c>
      <c r="Q2704" s="3" t="s">
        <v>12217</v>
      </c>
      <c r="R2704" s="3" t="s">
        <v>6490</v>
      </c>
      <c r="S2704" s="3" t="s">
        <v>6491</v>
      </c>
      <c r="T2704" s="3" t="s">
        <v>6537</v>
      </c>
      <c r="U2704" s="3" t="s">
        <v>154</v>
      </c>
      <c r="V2704" s="3" t="s">
        <v>154</v>
      </c>
      <c r="W2704" s="3" t="s">
        <v>12218</v>
      </c>
      <c r="X2704" s="3" t="s">
        <v>154</v>
      </c>
      <c r="Y2704" s="3" t="s">
        <v>154</v>
      </c>
      <c r="Z2704" s="3" t="s">
        <v>154</v>
      </c>
      <c r="AA2704" s="3" t="s">
        <v>154</v>
      </c>
      <c r="AB2704" s="3" t="s">
        <v>154</v>
      </c>
      <c r="AC2704" s="3" t="s">
        <v>154</v>
      </c>
      <c r="AD2704" s="3" t="s">
        <v>6151</v>
      </c>
      <c r="AE2704" s="3" t="s">
        <v>6151</v>
      </c>
      <c r="AF2704" s="3" t="s">
        <v>6040</v>
      </c>
      <c r="AG2704" s="3" t="s">
        <v>154</v>
      </c>
      <c r="AH2704" s="3" t="s">
        <v>6478</v>
      </c>
      <c r="AI2704" s="3" t="s">
        <v>6482</v>
      </c>
      <c r="AJ2704" s="3" t="s">
        <v>6031</v>
      </c>
    </row>
    <row r="2705" spans="1:36" ht="15">
      <c r="A2705" s="10">
        <v>2808</v>
      </c>
      <c r="B2705" t="str">
        <f>IF(K2705="总计","",INDEX(主数据!A:AD,MATCH(J2705,主数据!A:A,0),9))</f>
        <v>华北大区公司</v>
      </c>
      <c r="C2705" t="str">
        <f>IF(K2705="","",INDEX(主数据!A:AD,MATCH(J2705,主数据!A:A,0),11))</f>
        <v>银川城区</v>
      </c>
      <c r="D2705" t="str">
        <f t="shared" si="168"/>
        <v>YC30电梯费定额</v>
      </c>
      <c r="E2705" s="13" t="str">
        <f t="shared" si="170"/>
        <v/>
      </c>
      <c r="F2705" s="13" t="str">
        <f>IF(E2705="","",IFERROR(IF(IF(K2705="","",INDEX(收费标合同信息维护!A:Q,MATCH(D2705,收费标合同信息维护!J:J,0),10))=D2705,"有","无"),"无"))</f>
        <v/>
      </c>
      <c r="G2705" s="13" t="str">
        <f t="shared" si="169"/>
        <v>YC30电梯费定额92.50</v>
      </c>
      <c r="H2705" s="13" t="str">
        <f t="shared" si="171"/>
        <v>92.50</v>
      </c>
      <c r="I2705" s="13" t="str">
        <f>IF(G2705="","",IFERROR(IF(IF(K2705="","",INDEX(收费标合同信息维护!A:Q,MATCH(G2705,收费标合同信息维护!M:M,0),13))=G2705,"有","无"),"无"))</f>
        <v>无</v>
      </c>
      <c r="J2705" s="3" t="s">
        <v>2444</v>
      </c>
      <c r="K2705" s="3" t="s">
        <v>6381</v>
      </c>
      <c r="L2705" s="3" t="s">
        <v>7063</v>
      </c>
      <c r="M2705" s="3" t="s">
        <v>7064</v>
      </c>
      <c r="N2705" s="3" t="s">
        <v>6477</v>
      </c>
      <c r="O2705" s="3" t="s">
        <v>6478</v>
      </c>
      <c r="P2705" s="3" t="s">
        <v>12219</v>
      </c>
      <c r="Q2705" s="3" t="s">
        <v>12220</v>
      </c>
      <c r="R2705" s="3" t="s">
        <v>6490</v>
      </c>
      <c r="S2705" s="3" t="s">
        <v>6491</v>
      </c>
      <c r="T2705" s="3" t="s">
        <v>6537</v>
      </c>
      <c r="U2705" s="3" t="s">
        <v>154</v>
      </c>
      <c r="V2705" s="3" t="s">
        <v>154</v>
      </c>
      <c r="W2705" s="3" t="s">
        <v>12221</v>
      </c>
      <c r="X2705" s="3" t="s">
        <v>154</v>
      </c>
      <c r="Y2705" s="3" t="s">
        <v>154</v>
      </c>
      <c r="Z2705" s="3" t="s">
        <v>154</v>
      </c>
      <c r="AA2705" s="3" t="s">
        <v>154</v>
      </c>
      <c r="AB2705" s="3" t="s">
        <v>154</v>
      </c>
      <c r="AC2705" s="3" t="s">
        <v>154</v>
      </c>
      <c r="AD2705" s="3" t="s">
        <v>6151</v>
      </c>
      <c r="AE2705" s="3" t="s">
        <v>6151</v>
      </c>
      <c r="AF2705" s="3" t="s">
        <v>154</v>
      </c>
      <c r="AG2705" s="3" t="s">
        <v>154</v>
      </c>
      <c r="AH2705" s="3" t="s">
        <v>6478</v>
      </c>
      <c r="AI2705" s="3" t="s">
        <v>6482</v>
      </c>
      <c r="AJ2705" s="3" t="s">
        <v>6031</v>
      </c>
    </row>
    <row r="2706" spans="1:36" ht="15">
      <c r="A2706" s="10">
        <v>2809</v>
      </c>
      <c r="B2706" t="str">
        <f>IF(K2706="总计","",INDEX(主数据!A:AD,MATCH(J2706,主数据!A:A,0),9))</f>
        <v>华北大区公司</v>
      </c>
      <c r="C2706" t="str">
        <f>IF(K2706="","",INDEX(主数据!A:AD,MATCH(J2706,主数据!A:A,0),11))</f>
        <v>银川城区</v>
      </c>
      <c r="D2706" t="str">
        <f t="shared" si="168"/>
        <v>YC30电梯费定额</v>
      </c>
      <c r="E2706" s="13" t="str">
        <f t="shared" si="170"/>
        <v/>
      </c>
      <c r="F2706" s="13" t="str">
        <f>IF(E2706="","",IFERROR(IF(IF(K2706="","",INDEX(收费标合同信息维护!A:Q,MATCH(D2706,收费标合同信息维护!J:J,0),10))=D2706,"有","无"),"无"))</f>
        <v/>
      </c>
      <c r="G2706" s="13" t="str">
        <f t="shared" si="169"/>
        <v>YC30电梯费定额96.25</v>
      </c>
      <c r="H2706" s="13" t="str">
        <f t="shared" si="171"/>
        <v>96.25</v>
      </c>
      <c r="I2706" s="13" t="str">
        <f>IF(G2706="","",IFERROR(IF(IF(K2706="","",INDEX(收费标合同信息维护!A:Q,MATCH(G2706,收费标合同信息维护!M:M,0),13))=G2706,"有","无"),"无"))</f>
        <v>无</v>
      </c>
      <c r="J2706" s="3" t="s">
        <v>2444</v>
      </c>
      <c r="K2706" s="3" t="s">
        <v>6381</v>
      </c>
      <c r="L2706" s="3" t="s">
        <v>7063</v>
      </c>
      <c r="M2706" s="3" t="s">
        <v>7064</v>
      </c>
      <c r="N2706" s="3" t="s">
        <v>6477</v>
      </c>
      <c r="O2706" s="3" t="s">
        <v>6478</v>
      </c>
      <c r="P2706" s="3" t="s">
        <v>12222</v>
      </c>
      <c r="Q2706" s="3" t="s">
        <v>12223</v>
      </c>
      <c r="R2706" s="3" t="s">
        <v>6490</v>
      </c>
      <c r="S2706" s="3" t="s">
        <v>6491</v>
      </c>
      <c r="T2706" s="3" t="s">
        <v>6537</v>
      </c>
      <c r="U2706" s="3" t="s">
        <v>154</v>
      </c>
      <c r="V2706" s="3" t="s">
        <v>154</v>
      </c>
      <c r="W2706" s="3" t="s">
        <v>12224</v>
      </c>
      <c r="X2706" s="3" t="s">
        <v>154</v>
      </c>
      <c r="Y2706" s="3" t="s">
        <v>154</v>
      </c>
      <c r="Z2706" s="3" t="s">
        <v>154</v>
      </c>
      <c r="AA2706" s="3" t="s">
        <v>154</v>
      </c>
      <c r="AB2706" s="3" t="s">
        <v>154</v>
      </c>
      <c r="AC2706" s="3" t="s">
        <v>154</v>
      </c>
      <c r="AD2706" s="3" t="s">
        <v>6151</v>
      </c>
      <c r="AE2706" s="3" t="s">
        <v>6151</v>
      </c>
      <c r="AF2706" s="3" t="s">
        <v>154</v>
      </c>
      <c r="AG2706" s="3" t="s">
        <v>154</v>
      </c>
      <c r="AH2706" s="3" t="s">
        <v>6478</v>
      </c>
      <c r="AI2706" s="3" t="s">
        <v>6482</v>
      </c>
      <c r="AJ2706" s="3" t="s">
        <v>6031</v>
      </c>
    </row>
    <row r="2707" spans="1:36" ht="15">
      <c r="A2707" s="10">
        <v>2810</v>
      </c>
      <c r="B2707" t="str">
        <f>IF(K2707="总计","",INDEX(主数据!A:AD,MATCH(J2707,主数据!A:A,0),9))</f>
        <v>华北大区公司</v>
      </c>
      <c r="C2707" t="str">
        <f>IF(K2707="","",INDEX(主数据!A:AD,MATCH(J2707,主数据!A:A,0),11))</f>
        <v>银川城区</v>
      </c>
      <c r="D2707" t="str">
        <f t="shared" si="168"/>
        <v>YC30电梯费定额</v>
      </c>
      <c r="E2707" s="13" t="str">
        <f t="shared" si="170"/>
        <v/>
      </c>
      <c r="F2707" s="13" t="str">
        <f>IF(E2707="","",IFERROR(IF(IF(K2707="","",INDEX(收费标合同信息维护!A:Q,MATCH(D2707,收费标合同信息维护!J:J,0),10))=D2707,"有","无"),"无"))</f>
        <v/>
      </c>
      <c r="G2707" s="13" t="str">
        <f t="shared" si="169"/>
        <v>YC30电梯费定额100.00</v>
      </c>
      <c r="H2707" s="13" t="str">
        <f t="shared" si="171"/>
        <v>100.00</v>
      </c>
      <c r="I2707" s="13" t="str">
        <f>IF(G2707="","",IFERROR(IF(IF(K2707="","",INDEX(收费标合同信息维护!A:Q,MATCH(G2707,收费标合同信息维护!M:M,0),13))=G2707,"有","无"),"无"))</f>
        <v>无</v>
      </c>
      <c r="J2707" s="3" t="s">
        <v>2444</v>
      </c>
      <c r="K2707" s="3" t="s">
        <v>6381</v>
      </c>
      <c r="L2707" s="3" t="s">
        <v>7063</v>
      </c>
      <c r="M2707" s="3" t="s">
        <v>7064</v>
      </c>
      <c r="N2707" s="3" t="s">
        <v>6477</v>
      </c>
      <c r="O2707" s="3" t="s">
        <v>6478</v>
      </c>
      <c r="P2707" s="3" t="s">
        <v>12225</v>
      </c>
      <c r="Q2707" s="3" t="s">
        <v>12226</v>
      </c>
      <c r="R2707" s="3" t="s">
        <v>6490</v>
      </c>
      <c r="S2707" s="3" t="s">
        <v>6491</v>
      </c>
      <c r="T2707" s="3" t="s">
        <v>6537</v>
      </c>
      <c r="U2707" s="3" t="s">
        <v>154</v>
      </c>
      <c r="V2707" s="3" t="s">
        <v>154</v>
      </c>
      <c r="W2707" s="3" t="s">
        <v>6743</v>
      </c>
      <c r="X2707" s="3" t="s">
        <v>154</v>
      </c>
      <c r="Y2707" s="3" t="s">
        <v>154</v>
      </c>
      <c r="Z2707" s="3" t="s">
        <v>154</v>
      </c>
      <c r="AA2707" s="3" t="s">
        <v>154</v>
      </c>
      <c r="AB2707" s="3" t="s">
        <v>154</v>
      </c>
      <c r="AC2707" s="3" t="s">
        <v>154</v>
      </c>
      <c r="AD2707" s="3" t="s">
        <v>6151</v>
      </c>
      <c r="AE2707" s="3" t="s">
        <v>6151</v>
      </c>
      <c r="AF2707" s="3" t="s">
        <v>154</v>
      </c>
      <c r="AG2707" s="3" t="s">
        <v>154</v>
      </c>
      <c r="AH2707" s="3" t="s">
        <v>6478</v>
      </c>
      <c r="AI2707" s="3" t="s">
        <v>6482</v>
      </c>
      <c r="AJ2707" s="3" t="s">
        <v>6027</v>
      </c>
    </row>
    <row r="2708" spans="1:36" ht="15">
      <c r="A2708" s="10">
        <v>2811</v>
      </c>
      <c r="B2708" t="str">
        <f>IF(K2708="总计","",INDEX(主数据!A:AD,MATCH(J2708,主数据!A:A,0),9))</f>
        <v>华北大区公司</v>
      </c>
      <c r="C2708" t="str">
        <f>IF(K2708="","",INDEX(主数据!A:AD,MATCH(J2708,主数据!A:A,0),11))</f>
        <v>银川城区</v>
      </c>
      <c r="D2708" t="str">
        <f t="shared" si="168"/>
        <v>YC30电梯费定额</v>
      </c>
      <c r="E2708" s="13" t="str">
        <f t="shared" si="170"/>
        <v/>
      </c>
      <c r="F2708" s="13" t="str">
        <f>IF(E2708="","",IFERROR(IF(IF(K2708="","",INDEX(收费标合同信息维护!A:Q,MATCH(D2708,收费标合同信息维护!J:J,0),10))=D2708,"有","无"),"无"))</f>
        <v/>
      </c>
      <c r="G2708" s="13" t="str">
        <f t="shared" si="169"/>
        <v>YC30电梯费定额21.25</v>
      </c>
      <c r="H2708" s="13" t="str">
        <f t="shared" si="171"/>
        <v>21.25</v>
      </c>
      <c r="I2708" s="13" t="str">
        <f>IF(G2708="","",IFERROR(IF(IF(K2708="","",INDEX(收费标合同信息维护!A:Q,MATCH(G2708,收费标合同信息维护!M:M,0),13))=G2708,"有","无"),"无"))</f>
        <v>无</v>
      </c>
      <c r="J2708" s="3" t="s">
        <v>2444</v>
      </c>
      <c r="K2708" s="3" t="s">
        <v>6381</v>
      </c>
      <c r="L2708" s="3" t="s">
        <v>7063</v>
      </c>
      <c r="M2708" s="3" t="s">
        <v>7064</v>
      </c>
      <c r="N2708" s="3" t="s">
        <v>6477</v>
      </c>
      <c r="O2708" s="3" t="s">
        <v>6478</v>
      </c>
      <c r="P2708" s="3" t="s">
        <v>10338</v>
      </c>
      <c r="Q2708" s="3" t="s">
        <v>11018</v>
      </c>
      <c r="R2708" s="3" t="s">
        <v>6490</v>
      </c>
      <c r="S2708" s="3" t="s">
        <v>6491</v>
      </c>
      <c r="T2708" s="3" t="s">
        <v>6537</v>
      </c>
      <c r="U2708" s="3" t="s">
        <v>154</v>
      </c>
      <c r="V2708" s="3" t="s">
        <v>154</v>
      </c>
      <c r="W2708" s="3" t="s">
        <v>11019</v>
      </c>
      <c r="X2708" s="3" t="s">
        <v>154</v>
      </c>
      <c r="Y2708" s="3" t="s">
        <v>154</v>
      </c>
      <c r="Z2708" s="3" t="s">
        <v>154</v>
      </c>
      <c r="AA2708" s="3" t="s">
        <v>154</v>
      </c>
      <c r="AB2708" s="3" t="s">
        <v>154</v>
      </c>
      <c r="AC2708" s="3" t="s">
        <v>154</v>
      </c>
      <c r="AD2708" s="3" t="s">
        <v>6151</v>
      </c>
      <c r="AE2708" s="3" t="s">
        <v>6151</v>
      </c>
      <c r="AF2708" s="3" t="s">
        <v>154</v>
      </c>
      <c r="AG2708" s="3" t="s">
        <v>154</v>
      </c>
      <c r="AH2708" s="3" t="s">
        <v>6478</v>
      </c>
      <c r="AI2708" s="3" t="s">
        <v>6482</v>
      </c>
      <c r="AJ2708" s="3" t="s">
        <v>32</v>
      </c>
    </row>
    <row r="2709" spans="1:36" ht="15">
      <c r="A2709" s="10">
        <v>2812</v>
      </c>
      <c r="B2709" t="str">
        <f>IF(K2709="总计","",INDEX(主数据!A:AD,MATCH(J2709,主数据!A:A,0),9))</f>
        <v>华北大区公司</v>
      </c>
      <c r="C2709" t="str">
        <f>IF(K2709="","",INDEX(主数据!A:AD,MATCH(J2709,主数据!A:A,0),11))</f>
        <v>银川城区</v>
      </c>
      <c r="D2709" t="str">
        <f t="shared" si="168"/>
        <v>YC30电梯费定额</v>
      </c>
      <c r="E2709" s="13" t="str">
        <f t="shared" si="170"/>
        <v/>
      </c>
      <c r="F2709" s="13" t="str">
        <f>IF(E2709="","",IFERROR(IF(IF(K2709="","",INDEX(收费标合同信息维护!A:Q,MATCH(D2709,收费标合同信息维护!J:J,0),10))=D2709,"有","无"),"无"))</f>
        <v/>
      </c>
      <c r="G2709" s="13" t="str">
        <f t="shared" si="169"/>
        <v>YC30电梯费定额25.00</v>
      </c>
      <c r="H2709" s="13" t="str">
        <f t="shared" si="171"/>
        <v>25.00</v>
      </c>
      <c r="I2709" s="13" t="str">
        <f>IF(G2709="","",IFERROR(IF(IF(K2709="","",INDEX(收费标合同信息维护!A:Q,MATCH(G2709,收费标合同信息维护!M:M,0),13))=G2709,"有","无"),"无"))</f>
        <v>无</v>
      </c>
      <c r="J2709" s="3" t="s">
        <v>2444</v>
      </c>
      <c r="K2709" s="3" t="s">
        <v>6381</v>
      </c>
      <c r="L2709" s="3" t="s">
        <v>7063</v>
      </c>
      <c r="M2709" s="3" t="s">
        <v>7064</v>
      </c>
      <c r="N2709" s="3" t="s">
        <v>6477</v>
      </c>
      <c r="O2709" s="3" t="s">
        <v>6478</v>
      </c>
      <c r="P2709" s="3" t="s">
        <v>10341</v>
      </c>
      <c r="Q2709" s="3" t="s">
        <v>11020</v>
      </c>
      <c r="R2709" s="3" t="s">
        <v>6490</v>
      </c>
      <c r="S2709" s="3" t="s">
        <v>6491</v>
      </c>
      <c r="T2709" s="3" t="s">
        <v>6537</v>
      </c>
      <c r="U2709" s="3" t="s">
        <v>154</v>
      </c>
      <c r="V2709" s="3" t="s">
        <v>154</v>
      </c>
      <c r="W2709" s="3" t="s">
        <v>8066</v>
      </c>
      <c r="X2709" s="3" t="s">
        <v>154</v>
      </c>
      <c r="Y2709" s="3" t="s">
        <v>154</v>
      </c>
      <c r="Z2709" s="3" t="s">
        <v>154</v>
      </c>
      <c r="AA2709" s="3" t="s">
        <v>154</v>
      </c>
      <c r="AB2709" s="3" t="s">
        <v>154</v>
      </c>
      <c r="AC2709" s="3" t="s">
        <v>154</v>
      </c>
      <c r="AD2709" s="3" t="s">
        <v>6151</v>
      </c>
      <c r="AE2709" s="3" t="s">
        <v>6151</v>
      </c>
      <c r="AF2709" s="3" t="s">
        <v>154</v>
      </c>
      <c r="AG2709" s="3" t="s">
        <v>154</v>
      </c>
      <c r="AH2709" s="3" t="s">
        <v>6478</v>
      </c>
      <c r="AI2709" s="3" t="s">
        <v>6482</v>
      </c>
      <c r="AJ2709" s="3" t="s">
        <v>33</v>
      </c>
    </row>
    <row r="2710" spans="1:36" ht="15">
      <c r="A2710" s="10">
        <v>2813</v>
      </c>
      <c r="B2710" t="str">
        <f>IF(K2710="总计","",INDEX(主数据!A:AD,MATCH(J2710,主数据!A:A,0),9))</f>
        <v>华北大区公司</v>
      </c>
      <c r="C2710" t="str">
        <f>IF(K2710="","",INDEX(主数据!A:AD,MATCH(J2710,主数据!A:A,0),11))</f>
        <v>银川城区</v>
      </c>
      <c r="D2710" t="str">
        <f t="shared" si="168"/>
        <v>YC30电梯费定额</v>
      </c>
      <c r="E2710" s="13" t="str">
        <f t="shared" si="170"/>
        <v/>
      </c>
      <c r="F2710" s="13" t="str">
        <f>IF(E2710="","",IFERROR(IF(IF(K2710="","",INDEX(收费标合同信息维护!A:Q,MATCH(D2710,收费标合同信息维护!J:J,0),10))=D2710,"有","无"),"无"))</f>
        <v/>
      </c>
      <c r="G2710" s="13" t="str">
        <f t="shared" si="169"/>
        <v>YC30电梯费定额28.75</v>
      </c>
      <c r="H2710" s="13" t="str">
        <f t="shared" si="171"/>
        <v>28.75</v>
      </c>
      <c r="I2710" s="13" t="str">
        <f>IF(G2710="","",IFERROR(IF(IF(K2710="","",INDEX(收费标合同信息维护!A:Q,MATCH(G2710,收费标合同信息维护!M:M,0),13))=G2710,"有","无"),"无"))</f>
        <v>无</v>
      </c>
      <c r="J2710" s="3" t="s">
        <v>2444</v>
      </c>
      <c r="K2710" s="3" t="s">
        <v>6381</v>
      </c>
      <c r="L2710" s="3" t="s">
        <v>7063</v>
      </c>
      <c r="M2710" s="3" t="s">
        <v>7064</v>
      </c>
      <c r="N2710" s="3" t="s">
        <v>6477</v>
      </c>
      <c r="O2710" s="3" t="s">
        <v>6478</v>
      </c>
      <c r="P2710" s="3" t="s">
        <v>10344</v>
      </c>
      <c r="Q2710" s="3" t="s">
        <v>11021</v>
      </c>
      <c r="R2710" s="3" t="s">
        <v>6490</v>
      </c>
      <c r="S2710" s="3" t="s">
        <v>6491</v>
      </c>
      <c r="T2710" s="3" t="s">
        <v>6537</v>
      </c>
      <c r="U2710" s="3" t="s">
        <v>154</v>
      </c>
      <c r="V2710" s="3" t="s">
        <v>154</v>
      </c>
      <c r="W2710" s="3" t="s">
        <v>11022</v>
      </c>
      <c r="X2710" s="3" t="s">
        <v>154</v>
      </c>
      <c r="Y2710" s="3" t="s">
        <v>154</v>
      </c>
      <c r="Z2710" s="3" t="s">
        <v>154</v>
      </c>
      <c r="AA2710" s="3" t="s">
        <v>154</v>
      </c>
      <c r="AB2710" s="3" t="s">
        <v>154</v>
      </c>
      <c r="AC2710" s="3" t="s">
        <v>154</v>
      </c>
      <c r="AD2710" s="3" t="s">
        <v>6151</v>
      </c>
      <c r="AE2710" s="3" t="s">
        <v>6151</v>
      </c>
      <c r="AF2710" s="3" t="s">
        <v>154</v>
      </c>
      <c r="AG2710" s="3" t="s">
        <v>154</v>
      </c>
      <c r="AH2710" s="3" t="s">
        <v>6478</v>
      </c>
      <c r="AI2710" s="3" t="s">
        <v>6482</v>
      </c>
      <c r="AJ2710" s="3" t="s">
        <v>32</v>
      </c>
    </row>
    <row r="2711" spans="1:36" ht="15">
      <c r="A2711" s="10">
        <v>2814</v>
      </c>
      <c r="B2711" t="str">
        <f>IF(K2711="总计","",INDEX(主数据!A:AD,MATCH(J2711,主数据!A:A,0),9))</f>
        <v>华北大区公司</v>
      </c>
      <c r="C2711" t="str">
        <f>IF(K2711="","",INDEX(主数据!A:AD,MATCH(J2711,主数据!A:A,0),11))</f>
        <v>银川城区</v>
      </c>
      <c r="D2711" t="str">
        <f t="shared" si="168"/>
        <v>YC30电梯费定额</v>
      </c>
      <c r="E2711" s="13" t="str">
        <f t="shared" si="170"/>
        <v/>
      </c>
      <c r="F2711" s="13" t="str">
        <f>IF(E2711="","",IFERROR(IF(IF(K2711="","",INDEX(收费标合同信息维护!A:Q,MATCH(D2711,收费标合同信息维护!J:J,0),10))=D2711,"有","无"),"无"))</f>
        <v/>
      </c>
      <c r="G2711" s="13" t="str">
        <f t="shared" si="169"/>
        <v>YC30电梯费定额32.50</v>
      </c>
      <c r="H2711" s="13" t="str">
        <f t="shared" si="171"/>
        <v>32.50</v>
      </c>
      <c r="I2711" s="13" t="str">
        <f>IF(G2711="","",IFERROR(IF(IF(K2711="","",INDEX(收费标合同信息维护!A:Q,MATCH(G2711,收费标合同信息维护!M:M,0),13))=G2711,"有","无"),"无"))</f>
        <v>无</v>
      </c>
      <c r="J2711" s="3" t="s">
        <v>2444</v>
      </c>
      <c r="K2711" s="3" t="s">
        <v>6381</v>
      </c>
      <c r="L2711" s="3" t="s">
        <v>7063</v>
      </c>
      <c r="M2711" s="3" t="s">
        <v>7064</v>
      </c>
      <c r="N2711" s="3" t="s">
        <v>6477</v>
      </c>
      <c r="O2711" s="3" t="s">
        <v>6478</v>
      </c>
      <c r="P2711" s="3" t="s">
        <v>10347</v>
      </c>
      <c r="Q2711" s="3" t="s">
        <v>11023</v>
      </c>
      <c r="R2711" s="3" t="s">
        <v>6490</v>
      </c>
      <c r="S2711" s="3" t="s">
        <v>6491</v>
      </c>
      <c r="T2711" s="3" t="s">
        <v>6537</v>
      </c>
      <c r="U2711" s="3" t="s">
        <v>154</v>
      </c>
      <c r="V2711" s="3" t="s">
        <v>154</v>
      </c>
      <c r="W2711" s="3" t="s">
        <v>11024</v>
      </c>
      <c r="X2711" s="3" t="s">
        <v>154</v>
      </c>
      <c r="Y2711" s="3" t="s">
        <v>154</v>
      </c>
      <c r="Z2711" s="3" t="s">
        <v>154</v>
      </c>
      <c r="AA2711" s="3" t="s">
        <v>154</v>
      </c>
      <c r="AB2711" s="3" t="s">
        <v>154</v>
      </c>
      <c r="AC2711" s="3" t="s">
        <v>154</v>
      </c>
      <c r="AD2711" s="3" t="s">
        <v>6151</v>
      </c>
      <c r="AE2711" s="3" t="s">
        <v>6151</v>
      </c>
      <c r="AF2711" s="3" t="s">
        <v>154</v>
      </c>
      <c r="AG2711" s="3" t="s">
        <v>154</v>
      </c>
      <c r="AH2711" s="3" t="s">
        <v>6478</v>
      </c>
      <c r="AI2711" s="3" t="s">
        <v>6482</v>
      </c>
      <c r="AJ2711" s="3" t="s">
        <v>34</v>
      </c>
    </row>
    <row r="2712" spans="1:36" ht="15">
      <c r="A2712" s="10">
        <v>2815</v>
      </c>
      <c r="B2712" t="str">
        <f>IF(K2712="总计","",INDEX(主数据!A:AD,MATCH(J2712,主数据!A:A,0),9))</f>
        <v>华北大区公司</v>
      </c>
      <c r="C2712" t="str">
        <f>IF(K2712="","",INDEX(主数据!A:AD,MATCH(J2712,主数据!A:A,0),11))</f>
        <v>银川城区</v>
      </c>
      <c r="D2712" t="str">
        <f t="shared" si="168"/>
        <v>YC30电梯费定额</v>
      </c>
      <c r="E2712" s="13" t="str">
        <f t="shared" si="170"/>
        <v/>
      </c>
      <c r="F2712" s="13" t="str">
        <f>IF(E2712="","",IFERROR(IF(IF(K2712="","",INDEX(收费标合同信息维护!A:Q,MATCH(D2712,收费标合同信息维护!J:J,0),10))=D2712,"有","无"),"无"))</f>
        <v/>
      </c>
      <c r="G2712" s="13" t="str">
        <f t="shared" si="169"/>
        <v>YC30电梯费定额36.25</v>
      </c>
      <c r="H2712" s="13" t="str">
        <f t="shared" si="171"/>
        <v>36.25</v>
      </c>
      <c r="I2712" s="13" t="str">
        <f>IF(G2712="","",IFERROR(IF(IF(K2712="","",INDEX(收费标合同信息维护!A:Q,MATCH(G2712,收费标合同信息维护!M:M,0),13))=G2712,"有","无"),"无"))</f>
        <v>无</v>
      </c>
      <c r="J2712" s="3" t="s">
        <v>2444</v>
      </c>
      <c r="K2712" s="3" t="s">
        <v>6381</v>
      </c>
      <c r="L2712" s="3" t="s">
        <v>7063</v>
      </c>
      <c r="M2712" s="3" t="s">
        <v>7064</v>
      </c>
      <c r="N2712" s="3" t="s">
        <v>6477</v>
      </c>
      <c r="O2712" s="3" t="s">
        <v>6478</v>
      </c>
      <c r="P2712" s="3" t="s">
        <v>10349</v>
      </c>
      <c r="Q2712" s="3" t="s">
        <v>11025</v>
      </c>
      <c r="R2712" s="3" t="s">
        <v>6490</v>
      </c>
      <c r="S2712" s="3" t="s">
        <v>6491</v>
      </c>
      <c r="T2712" s="3" t="s">
        <v>6537</v>
      </c>
      <c r="U2712" s="3" t="s">
        <v>154</v>
      </c>
      <c r="V2712" s="3" t="s">
        <v>154</v>
      </c>
      <c r="W2712" s="3" t="s">
        <v>11026</v>
      </c>
      <c r="X2712" s="3" t="s">
        <v>154</v>
      </c>
      <c r="Y2712" s="3" t="s">
        <v>154</v>
      </c>
      <c r="Z2712" s="3" t="s">
        <v>154</v>
      </c>
      <c r="AA2712" s="3" t="s">
        <v>154</v>
      </c>
      <c r="AB2712" s="3" t="s">
        <v>154</v>
      </c>
      <c r="AC2712" s="3" t="s">
        <v>154</v>
      </c>
      <c r="AD2712" s="3" t="s">
        <v>6151</v>
      </c>
      <c r="AE2712" s="3" t="s">
        <v>6151</v>
      </c>
      <c r="AF2712" s="3" t="s">
        <v>154</v>
      </c>
      <c r="AG2712" s="3" t="s">
        <v>154</v>
      </c>
      <c r="AH2712" s="3" t="s">
        <v>6478</v>
      </c>
      <c r="AI2712" s="3" t="s">
        <v>6482</v>
      </c>
      <c r="AJ2712" s="3" t="s">
        <v>33</v>
      </c>
    </row>
    <row r="2713" spans="1:36" ht="15">
      <c r="A2713" s="10">
        <v>2816</v>
      </c>
      <c r="B2713" t="str">
        <f>IF(K2713="总计","",INDEX(主数据!A:AD,MATCH(J2713,主数据!A:A,0),9))</f>
        <v>华北大区公司</v>
      </c>
      <c r="C2713" t="str">
        <f>IF(K2713="","",INDEX(主数据!A:AD,MATCH(J2713,主数据!A:A,0),11))</f>
        <v>银川城区</v>
      </c>
      <c r="D2713" t="str">
        <f t="shared" si="168"/>
        <v>YC30电梯费定额</v>
      </c>
      <c r="E2713" s="13" t="str">
        <f t="shared" si="170"/>
        <v/>
      </c>
      <c r="F2713" s="13" t="str">
        <f>IF(E2713="","",IFERROR(IF(IF(K2713="","",INDEX(收费标合同信息维护!A:Q,MATCH(D2713,收费标合同信息维护!J:J,0),10))=D2713,"有","无"),"无"))</f>
        <v/>
      </c>
      <c r="G2713" s="13" t="str">
        <f t="shared" si="169"/>
        <v>YC30电梯费定额40.00</v>
      </c>
      <c r="H2713" s="13" t="str">
        <f t="shared" si="171"/>
        <v>40.00</v>
      </c>
      <c r="I2713" s="13" t="str">
        <f>IF(G2713="","",IFERROR(IF(IF(K2713="","",INDEX(收费标合同信息维护!A:Q,MATCH(G2713,收费标合同信息维护!M:M,0),13))=G2713,"有","无"),"无"))</f>
        <v>无</v>
      </c>
      <c r="J2713" s="3" t="s">
        <v>2444</v>
      </c>
      <c r="K2713" s="3" t="s">
        <v>6381</v>
      </c>
      <c r="L2713" s="3" t="s">
        <v>7063</v>
      </c>
      <c r="M2713" s="3" t="s">
        <v>7064</v>
      </c>
      <c r="N2713" s="3" t="s">
        <v>6477</v>
      </c>
      <c r="O2713" s="3" t="s">
        <v>6478</v>
      </c>
      <c r="P2713" s="3" t="s">
        <v>10351</v>
      </c>
      <c r="Q2713" s="3" t="s">
        <v>11027</v>
      </c>
      <c r="R2713" s="3" t="s">
        <v>6490</v>
      </c>
      <c r="S2713" s="3" t="s">
        <v>6491</v>
      </c>
      <c r="T2713" s="3" t="s">
        <v>6537</v>
      </c>
      <c r="U2713" s="3" t="s">
        <v>154</v>
      </c>
      <c r="V2713" s="3" t="s">
        <v>154</v>
      </c>
      <c r="W2713" s="3" t="s">
        <v>6729</v>
      </c>
      <c r="X2713" s="3" t="s">
        <v>154</v>
      </c>
      <c r="Y2713" s="3" t="s">
        <v>154</v>
      </c>
      <c r="Z2713" s="3" t="s">
        <v>154</v>
      </c>
      <c r="AA2713" s="3" t="s">
        <v>154</v>
      </c>
      <c r="AB2713" s="3" t="s">
        <v>154</v>
      </c>
      <c r="AC2713" s="3" t="s">
        <v>154</v>
      </c>
      <c r="AD2713" s="3" t="s">
        <v>6151</v>
      </c>
      <c r="AE2713" s="3" t="s">
        <v>6151</v>
      </c>
      <c r="AF2713" s="3" t="s">
        <v>154</v>
      </c>
      <c r="AG2713" s="3" t="s">
        <v>154</v>
      </c>
      <c r="AH2713" s="3" t="s">
        <v>6478</v>
      </c>
      <c r="AI2713" s="3" t="s">
        <v>6482</v>
      </c>
      <c r="AJ2713" s="3" t="s">
        <v>33</v>
      </c>
    </row>
    <row r="2714" spans="1:36" ht="15">
      <c r="A2714" s="10">
        <v>2817</v>
      </c>
      <c r="B2714" t="str">
        <f>IF(K2714="总计","",INDEX(主数据!A:AD,MATCH(J2714,主数据!A:A,0),9))</f>
        <v>华北大区公司</v>
      </c>
      <c r="C2714" t="str">
        <f>IF(K2714="","",INDEX(主数据!A:AD,MATCH(J2714,主数据!A:A,0),11))</f>
        <v>银川城区</v>
      </c>
      <c r="D2714" t="str">
        <f t="shared" si="168"/>
        <v>YC30电梯费定额</v>
      </c>
      <c r="E2714" s="13" t="str">
        <f t="shared" si="170"/>
        <v/>
      </c>
      <c r="F2714" s="13" t="str">
        <f>IF(E2714="","",IFERROR(IF(IF(K2714="","",INDEX(收费标合同信息维护!A:Q,MATCH(D2714,收费标合同信息维护!J:J,0),10))=D2714,"有","无"),"无"))</f>
        <v/>
      </c>
      <c r="G2714" s="13" t="str">
        <f t="shared" si="169"/>
        <v>YC30电梯费定额43.75</v>
      </c>
      <c r="H2714" s="13" t="str">
        <f t="shared" si="171"/>
        <v>43.75</v>
      </c>
      <c r="I2714" s="13" t="str">
        <f>IF(G2714="","",IFERROR(IF(IF(K2714="","",INDEX(收费标合同信息维护!A:Q,MATCH(G2714,收费标合同信息维护!M:M,0),13))=G2714,"有","无"),"无"))</f>
        <v>无</v>
      </c>
      <c r="J2714" s="3" t="s">
        <v>2444</v>
      </c>
      <c r="K2714" s="3" t="s">
        <v>6381</v>
      </c>
      <c r="L2714" s="3" t="s">
        <v>7063</v>
      </c>
      <c r="M2714" s="3" t="s">
        <v>7064</v>
      </c>
      <c r="N2714" s="3" t="s">
        <v>6477</v>
      </c>
      <c r="O2714" s="3" t="s">
        <v>6478</v>
      </c>
      <c r="P2714" s="3" t="s">
        <v>11028</v>
      </c>
      <c r="Q2714" s="3" t="s">
        <v>11029</v>
      </c>
      <c r="R2714" s="3" t="s">
        <v>6490</v>
      </c>
      <c r="S2714" s="3" t="s">
        <v>6491</v>
      </c>
      <c r="T2714" s="3" t="s">
        <v>6537</v>
      </c>
      <c r="U2714" s="3" t="s">
        <v>154</v>
      </c>
      <c r="V2714" s="3" t="s">
        <v>154</v>
      </c>
      <c r="W2714" s="3" t="s">
        <v>11030</v>
      </c>
      <c r="X2714" s="3" t="s">
        <v>154</v>
      </c>
      <c r="Y2714" s="3" t="s">
        <v>154</v>
      </c>
      <c r="Z2714" s="3" t="s">
        <v>154</v>
      </c>
      <c r="AA2714" s="3" t="s">
        <v>154</v>
      </c>
      <c r="AB2714" s="3" t="s">
        <v>154</v>
      </c>
      <c r="AC2714" s="3" t="s">
        <v>154</v>
      </c>
      <c r="AD2714" s="3" t="s">
        <v>6151</v>
      </c>
      <c r="AE2714" s="3" t="s">
        <v>6151</v>
      </c>
      <c r="AF2714" s="3" t="s">
        <v>6040</v>
      </c>
      <c r="AG2714" s="3" t="s">
        <v>154</v>
      </c>
      <c r="AH2714" s="3" t="s">
        <v>6478</v>
      </c>
      <c r="AI2714" s="3" t="s">
        <v>6482</v>
      </c>
      <c r="AJ2714" s="3" t="s">
        <v>33</v>
      </c>
    </row>
    <row r="2715" spans="1:36" ht="15">
      <c r="A2715" s="10">
        <v>2818</v>
      </c>
      <c r="B2715" t="str">
        <f>IF(K2715="总计","",INDEX(主数据!A:AD,MATCH(J2715,主数据!A:A,0),9))</f>
        <v>华北大区公司</v>
      </c>
      <c r="C2715" t="str">
        <f>IF(K2715="","",INDEX(主数据!A:AD,MATCH(J2715,主数据!A:A,0),11))</f>
        <v>北京二城区</v>
      </c>
      <c r="D2715" t="str">
        <f t="shared" si="168"/>
        <v>BJ59物业服务费标准方式2.12</v>
      </c>
      <c r="E2715" s="13" t="str">
        <f t="shared" si="170"/>
        <v>2.12</v>
      </c>
      <c r="F2715" s="13" t="str">
        <f>IF(E2715="","",IFERROR(IF(IF(K2715="","",INDEX(收费标合同信息维护!A:Q,MATCH(D2715,收费标合同信息维护!J:J,0),10))=D2715,"有","无"),"无"))</f>
        <v>无</v>
      </c>
      <c r="G2715" s="13" t="str">
        <f t="shared" si="169"/>
        <v/>
      </c>
      <c r="H2715" s="13" t="str">
        <f t="shared" si="171"/>
        <v/>
      </c>
      <c r="I2715" s="13" t="str">
        <f>IF(G2715="","",IFERROR(IF(IF(K2715="","",INDEX(收费标合同信息维护!A:Q,MATCH(G2715,收费标合同信息维护!M:M,0),13))=G2715,"有","无"),"无"))</f>
        <v/>
      </c>
      <c r="J2715" s="3" t="s">
        <v>4570</v>
      </c>
      <c r="K2715" s="3" t="s">
        <v>6382</v>
      </c>
      <c r="L2715" s="3" t="s">
        <v>6025</v>
      </c>
      <c r="M2715" s="3" t="s">
        <v>6026</v>
      </c>
      <c r="N2715" s="3" t="s">
        <v>6477</v>
      </c>
      <c r="O2715" s="3" t="s">
        <v>6478</v>
      </c>
      <c r="P2715" s="3" t="s">
        <v>6721</v>
      </c>
      <c r="Q2715" s="3" t="s">
        <v>6026</v>
      </c>
      <c r="R2715" s="3" t="s">
        <v>6484</v>
      </c>
      <c r="S2715" s="3" t="s">
        <v>6491</v>
      </c>
      <c r="T2715" s="3" t="s">
        <v>6506</v>
      </c>
      <c r="U2715" s="3" t="s">
        <v>154</v>
      </c>
      <c r="V2715" s="3" t="s">
        <v>12227</v>
      </c>
      <c r="W2715" s="3" t="s">
        <v>154</v>
      </c>
      <c r="X2715" s="3" t="s">
        <v>154</v>
      </c>
      <c r="Y2715" s="3" t="s">
        <v>154</v>
      </c>
      <c r="Z2715" s="3" t="s">
        <v>154</v>
      </c>
      <c r="AA2715" s="3" t="s">
        <v>154</v>
      </c>
      <c r="AB2715" s="3" t="s">
        <v>154</v>
      </c>
      <c r="AC2715" s="3" t="s">
        <v>154</v>
      </c>
      <c r="AD2715" s="3" t="s">
        <v>6151</v>
      </c>
      <c r="AE2715" s="3" t="s">
        <v>6151</v>
      </c>
      <c r="AF2715" s="3" t="s">
        <v>154</v>
      </c>
      <c r="AG2715" s="3" t="s">
        <v>154</v>
      </c>
      <c r="AH2715" s="3" t="s">
        <v>6478</v>
      </c>
      <c r="AI2715" s="3" t="s">
        <v>6482</v>
      </c>
      <c r="AJ2715" s="3" t="s">
        <v>18189</v>
      </c>
    </row>
    <row r="2716" spans="1:36" ht="15">
      <c r="A2716" s="10">
        <v>2819</v>
      </c>
      <c r="B2716" t="str">
        <f>IF(K2716="总计","",INDEX(主数据!A:AD,MATCH(J2716,主数据!A:A,0),9))</f>
        <v>华北大区公司</v>
      </c>
      <c r="C2716" t="str">
        <f>IF(K2716="","",INDEX(主数据!A:AD,MATCH(J2716,主数据!A:A,0),11))</f>
        <v>北京二城区</v>
      </c>
      <c r="D2716" t="str">
        <f t="shared" si="168"/>
        <v>BJ59物业服务费标准方式2.12</v>
      </c>
      <c r="E2716" s="13" t="str">
        <f t="shared" si="170"/>
        <v>2.12</v>
      </c>
      <c r="F2716" s="13" t="str">
        <f>IF(E2716="","",IFERROR(IF(IF(K2716="","",INDEX(收费标合同信息维护!A:Q,MATCH(D2716,收费标合同信息维护!J:J,0),10))=D2716,"有","无"),"无"))</f>
        <v>无</v>
      </c>
      <c r="G2716" s="13" t="str">
        <f t="shared" si="169"/>
        <v/>
      </c>
      <c r="H2716" s="13" t="str">
        <f t="shared" si="171"/>
        <v/>
      </c>
      <c r="I2716" s="13" t="str">
        <f>IF(G2716="","",IFERROR(IF(IF(K2716="","",INDEX(收费标合同信息维护!A:Q,MATCH(G2716,收费标合同信息维护!M:M,0),13))=G2716,"有","无"),"无"))</f>
        <v/>
      </c>
      <c r="J2716" s="3" t="s">
        <v>4570</v>
      </c>
      <c r="K2716" s="3" t="s">
        <v>6382</v>
      </c>
      <c r="L2716" s="3" t="s">
        <v>6025</v>
      </c>
      <c r="M2716" s="3" t="s">
        <v>6026</v>
      </c>
      <c r="N2716" s="3" t="s">
        <v>6477</v>
      </c>
      <c r="O2716" s="3" t="s">
        <v>6478</v>
      </c>
      <c r="P2716" s="3" t="s">
        <v>12228</v>
      </c>
      <c r="Q2716" s="3" t="s">
        <v>12229</v>
      </c>
      <c r="R2716" s="3" t="s">
        <v>6484</v>
      </c>
      <c r="S2716" s="3" t="s">
        <v>6627</v>
      </c>
      <c r="T2716" s="3" t="s">
        <v>12230</v>
      </c>
      <c r="U2716" s="3" t="s">
        <v>154</v>
      </c>
      <c r="V2716" s="3" t="s">
        <v>12227</v>
      </c>
      <c r="W2716" s="3" t="s">
        <v>154</v>
      </c>
      <c r="X2716" s="3" t="s">
        <v>154</v>
      </c>
      <c r="Y2716" s="3" t="s">
        <v>154</v>
      </c>
      <c r="Z2716" s="3" t="s">
        <v>154</v>
      </c>
      <c r="AA2716" s="3" t="s">
        <v>154</v>
      </c>
      <c r="AB2716" s="3" t="s">
        <v>154</v>
      </c>
      <c r="AC2716" s="3" t="s">
        <v>154</v>
      </c>
      <c r="AD2716" s="3" t="s">
        <v>6151</v>
      </c>
      <c r="AE2716" s="3" t="s">
        <v>6151</v>
      </c>
      <c r="AF2716" s="3" t="s">
        <v>154</v>
      </c>
      <c r="AG2716" s="3" t="s">
        <v>154</v>
      </c>
      <c r="AH2716" s="3" t="s">
        <v>6478</v>
      </c>
      <c r="AI2716" s="3" t="s">
        <v>6482</v>
      </c>
      <c r="AJ2716" s="3" t="s">
        <v>6032</v>
      </c>
    </row>
    <row r="2717" spans="1:36" ht="30">
      <c r="A2717" s="10">
        <v>2820</v>
      </c>
      <c r="B2717" t="str">
        <f>IF(K2717="总计","",INDEX(主数据!A:AD,MATCH(J2717,主数据!A:A,0),9))</f>
        <v>华北大区公司</v>
      </c>
      <c r="C2717" t="str">
        <f>IF(K2717="","",INDEX(主数据!A:AD,MATCH(J2717,主数据!A:A,0),11))</f>
        <v>北京二城区</v>
      </c>
      <c r="D2717" t="str">
        <f t="shared" si="168"/>
        <v>BJ59业委会委托停车管理费（固定）定额</v>
      </c>
      <c r="E2717" s="13" t="str">
        <f t="shared" si="170"/>
        <v/>
      </c>
      <c r="F2717" s="13" t="str">
        <f>IF(E2717="","",IFERROR(IF(IF(K2717="","",INDEX(收费标合同信息维护!A:Q,MATCH(D2717,收费标合同信息维护!J:J,0),10))=D2717,"有","无"),"无"))</f>
        <v/>
      </c>
      <c r="G2717" s="13" t="str">
        <f t="shared" si="169"/>
        <v>BJ59业委会委托停车管理费（固定）定额60.00</v>
      </c>
      <c r="H2717" s="13" t="str">
        <f t="shared" si="171"/>
        <v>60.00</v>
      </c>
      <c r="I2717" s="13" t="str">
        <f>IF(G2717="","",IFERROR(IF(IF(K2717="","",INDEX(收费标合同信息维护!A:Q,MATCH(G2717,收费标合同信息维护!M:M,0),13))=G2717,"有","无"),"无"))</f>
        <v>无</v>
      </c>
      <c r="J2717" s="3" t="s">
        <v>4570</v>
      </c>
      <c r="K2717" s="3" t="s">
        <v>6382</v>
      </c>
      <c r="L2717" s="3" t="s">
        <v>7877</v>
      </c>
      <c r="M2717" s="3" t="s">
        <v>7878</v>
      </c>
      <c r="N2717" s="3" t="s">
        <v>6477</v>
      </c>
      <c r="O2717" s="3" t="s">
        <v>6478</v>
      </c>
      <c r="P2717" s="3" t="s">
        <v>12231</v>
      </c>
      <c r="Q2717" s="3" t="s">
        <v>12232</v>
      </c>
      <c r="R2717" s="3" t="s">
        <v>6490</v>
      </c>
      <c r="S2717" s="3" t="s">
        <v>6491</v>
      </c>
      <c r="T2717" s="3" t="s">
        <v>6548</v>
      </c>
      <c r="U2717" s="3" t="s">
        <v>6549</v>
      </c>
      <c r="V2717" s="3" t="s">
        <v>154</v>
      </c>
      <c r="W2717" s="3" t="s">
        <v>7016</v>
      </c>
      <c r="X2717" s="3" t="s">
        <v>154</v>
      </c>
      <c r="Y2717" s="3" t="s">
        <v>154</v>
      </c>
      <c r="Z2717" s="3" t="s">
        <v>154</v>
      </c>
      <c r="AA2717" s="3" t="s">
        <v>154</v>
      </c>
      <c r="AB2717" s="3" t="s">
        <v>154</v>
      </c>
      <c r="AC2717" s="3" t="s">
        <v>154</v>
      </c>
      <c r="AD2717" s="3" t="s">
        <v>6151</v>
      </c>
      <c r="AE2717" s="3" t="s">
        <v>6151</v>
      </c>
      <c r="AF2717" s="3" t="s">
        <v>154</v>
      </c>
      <c r="AG2717" s="3" t="s">
        <v>154</v>
      </c>
      <c r="AH2717" s="3" t="s">
        <v>6597</v>
      </c>
      <c r="AI2717" s="3" t="s">
        <v>6482</v>
      </c>
      <c r="AJ2717" s="3" t="s">
        <v>6489</v>
      </c>
    </row>
    <row r="2718" spans="1:36" ht="15">
      <c r="A2718" s="10">
        <v>2821</v>
      </c>
      <c r="B2718" t="str">
        <f>IF(K2718="总计","",INDEX(主数据!A:AD,MATCH(J2718,主数据!A:A,0),9))</f>
        <v>华北大区公司</v>
      </c>
      <c r="C2718" t="str">
        <f>IF(K2718="","",INDEX(主数据!A:AD,MATCH(J2718,主数据!A:A,0),11))</f>
        <v>北京二城区</v>
      </c>
      <c r="D2718" t="str">
        <f t="shared" si="168"/>
        <v>BJ59电费标准方式1.02</v>
      </c>
      <c r="E2718" s="13" t="str">
        <f t="shared" si="170"/>
        <v>1.02</v>
      </c>
      <c r="F2718" s="13" t="str">
        <f>IF(E2718="","",IFERROR(IF(IF(K2718="","",INDEX(收费标合同信息维护!A:Q,MATCH(D2718,收费标合同信息维护!J:J,0),10))=D2718,"有","无"),"无"))</f>
        <v>无</v>
      </c>
      <c r="G2718" s="13" t="str">
        <f t="shared" si="169"/>
        <v/>
      </c>
      <c r="H2718" s="13" t="str">
        <f t="shared" si="171"/>
        <v/>
      </c>
      <c r="I2718" s="13" t="str">
        <f>IF(G2718="","",IFERROR(IF(IF(K2718="","",INDEX(收费标合同信息维护!A:Q,MATCH(G2718,收费标合同信息维护!M:M,0),13))=G2718,"有","无"),"无"))</f>
        <v/>
      </c>
      <c r="J2718" s="3" t="s">
        <v>4570</v>
      </c>
      <c r="K2718" s="3" t="s">
        <v>6382</v>
      </c>
      <c r="L2718" s="3" t="s">
        <v>6601</v>
      </c>
      <c r="M2718" s="3" t="s">
        <v>6602</v>
      </c>
      <c r="N2718" s="3" t="s">
        <v>6603</v>
      </c>
      <c r="O2718" s="3" t="s">
        <v>6478</v>
      </c>
      <c r="P2718" s="3" t="s">
        <v>6683</v>
      </c>
      <c r="Q2718" s="3" t="s">
        <v>10843</v>
      </c>
      <c r="R2718" s="3" t="s">
        <v>6484</v>
      </c>
      <c r="S2718" s="3" t="s">
        <v>6491</v>
      </c>
      <c r="T2718" s="3" t="s">
        <v>7001</v>
      </c>
      <c r="U2718" s="3" t="s">
        <v>6511</v>
      </c>
      <c r="V2718" s="3" t="s">
        <v>10604</v>
      </c>
      <c r="W2718" s="3" t="s">
        <v>154</v>
      </c>
      <c r="X2718" s="3" t="s">
        <v>154</v>
      </c>
      <c r="Y2718" s="3" t="s">
        <v>154</v>
      </c>
      <c r="Z2718" s="3" t="s">
        <v>154</v>
      </c>
      <c r="AA2718" s="3" t="s">
        <v>154</v>
      </c>
      <c r="AB2718" s="3" t="s">
        <v>154</v>
      </c>
      <c r="AC2718" s="3" t="s">
        <v>154</v>
      </c>
      <c r="AD2718" s="3" t="s">
        <v>6151</v>
      </c>
      <c r="AE2718" s="3" t="s">
        <v>6151</v>
      </c>
      <c r="AF2718" s="3" t="s">
        <v>154</v>
      </c>
      <c r="AG2718" s="3" t="s">
        <v>154</v>
      </c>
      <c r="AH2718" s="3" t="s">
        <v>6478</v>
      </c>
      <c r="AI2718" s="3" t="s">
        <v>6482</v>
      </c>
      <c r="AJ2718" s="3" t="s">
        <v>6489</v>
      </c>
    </row>
    <row r="2719" spans="1:36" ht="15">
      <c r="A2719" s="10">
        <v>2822</v>
      </c>
      <c r="B2719" t="str">
        <f>IF(K2719="总计","",INDEX(主数据!A:AD,MATCH(J2719,主数据!A:A,0),9))</f>
        <v>华北大区公司</v>
      </c>
      <c r="C2719" t="str">
        <f>IF(K2719="","",INDEX(主数据!A:AD,MATCH(J2719,主数据!A:A,0),11))</f>
        <v>北京二城区</v>
      </c>
      <c r="D2719" t="str">
        <f t="shared" si="168"/>
        <v>BJ59滞纳金直接录入</v>
      </c>
      <c r="E2719" s="13" t="str">
        <f t="shared" si="170"/>
        <v/>
      </c>
      <c r="F2719" s="13" t="str">
        <f>IF(E2719="","",IFERROR(IF(IF(K2719="","",INDEX(收费标合同信息维护!A:Q,MATCH(D2719,收费标合同信息维护!J:J,0),10))=D2719,"有","无"),"无"))</f>
        <v/>
      </c>
      <c r="G2719" s="13" t="str">
        <f t="shared" si="169"/>
        <v/>
      </c>
      <c r="H2719" s="13" t="str">
        <f t="shared" si="171"/>
        <v/>
      </c>
      <c r="I2719" s="13" t="str">
        <f>IF(G2719="","",IFERROR(IF(IF(K2719="","",INDEX(收费标合同信息维护!A:Q,MATCH(G2719,收费标合同信息维护!M:M,0),13))=G2719,"有","无"),"无"))</f>
        <v/>
      </c>
      <c r="J2719" s="3" t="s">
        <v>4570</v>
      </c>
      <c r="K2719" s="3" t="s">
        <v>6382</v>
      </c>
      <c r="L2719" s="3" t="s">
        <v>10820</v>
      </c>
      <c r="M2719" s="3" t="s">
        <v>10821</v>
      </c>
      <c r="N2719" s="3" t="s">
        <v>6477</v>
      </c>
      <c r="O2719" s="3" t="s">
        <v>6478</v>
      </c>
      <c r="P2719" s="3" t="s">
        <v>12233</v>
      </c>
      <c r="Q2719" s="3" t="s">
        <v>10821</v>
      </c>
      <c r="R2719" s="3" t="s">
        <v>6479</v>
      </c>
      <c r="S2719" s="3" t="s">
        <v>6480</v>
      </c>
      <c r="T2719" s="3" t="s">
        <v>12234</v>
      </c>
      <c r="U2719" s="3" t="s">
        <v>154</v>
      </c>
      <c r="V2719" s="3" t="s">
        <v>154</v>
      </c>
      <c r="W2719" s="3" t="s">
        <v>154</v>
      </c>
      <c r="X2719" s="3" t="s">
        <v>154</v>
      </c>
      <c r="Y2719" s="3" t="s">
        <v>154</v>
      </c>
      <c r="Z2719" s="3" t="s">
        <v>154</v>
      </c>
      <c r="AA2719" s="3" t="s">
        <v>154</v>
      </c>
      <c r="AB2719" s="3" t="s">
        <v>154</v>
      </c>
      <c r="AC2719" s="3" t="s">
        <v>154</v>
      </c>
      <c r="AD2719" s="3" t="s">
        <v>6151</v>
      </c>
      <c r="AE2719" s="3" t="s">
        <v>6151</v>
      </c>
      <c r="AF2719" s="3" t="s">
        <v>154</v>
      </c>
      <c r="AG2719" s="3" t="s">
        <v>154</v>
      </c>
      <c r="AH2719" s="3" t="s">
        <v>6478</v>
      </c>
      <c r="AI2719" s="3" t="s">
        <v>6482</v>
      </c>
      <c r="AJ2719" s="3" t="s">
        <v>6489</v>
      </c>
    </row>
    <row r="2720" spans="1:36" ht="15">
      <c r="A2720" s="10">
        <v>2823</v>
      </c>
      <c r="B2720" t="str">
        <f>IF(K2720="总计","",INDEX(主数据!A:AD,MATCH(J2720,主数据!A:A,0),9))</f>
        <v>华西大区公司</v>
      </c>
      <c r="C2720" t="str">
        <f>IF(K2720="","",INDEX(主数据!A:AD,MATCH(J2720,主数据!A:A,0),11))</f>
        <v>重庆南区</v>
      </c>
      <c r="D2720" t="str">
        <f t="shared" si="168"/>
        <v>CQ12物业服务费标准方式3.20</v>
      </c>
      <c r="E2720" s="13" t="str">
        <f t="shared" si="170"/>
        <v>3.20</v>
      </c>
      <c r="F2720" s="13" t="str">
        <f>IF(E2720="","",IFERROR(IF(IF(K2720="","",INDEX(收费标合同信息维护!A:Q,MATCH(D2720,收费标合同信息维护!J:J,0),10))=D2720,"有","无"),"无"))</f>
        <v>无</v>
      </c>
      <c r="G2720" s="13" t="str">
        <f t="shared" si="169"/>
        <v/>
      </c>
      <c r="H2720" s="13" t="str">
        <f t="shared" si="171"/>
        <v/>
      </c>
      <c r="I2720" s="13" t="str">
        <f>IF(G2720="","",IFERROR(IF(IF(K2720="","",INDEX(收费标合同信息维护!A:Q,MATCH(G2720,收费标合同信息维护!M:M,0),13))=G2720,"有","无"),"无"))</f>
        <v/>
      </c>
      <c r="J2720" s="3" t="s">
        <v>2488</v>
      </c>
      <c r="K2720" s="3" t="s">
        <v>12235</v>
      </c>
      <c r="L2720" s="3" t="s">
        <v>6025</v>
      </c>
      <c r="M2720" s="3" t="s">
        <v>6026</v>
      </c>
      <c r="N2720" s="3" t="s">
        <v>6477</v>
      </c>
      <c r="O2720" s="3" t="s">
        <v>6478</v>
      </c>
      <c r="P2720" s="3" t="s">
        <v>12236</v>
      </c>
      <c r="Q2720" s="3" t="s">
        <v>12237</v>
      </c>
      <c r="R2720" s="3" t="s">
        <v>6484</v>
      </c>
      <c r="S2720" s="3" t="s">
        <v>6491</v>
      </c>
      <c r="T2720" s="3" t="s">
        <v>6481</v>
      </c>
      <c r="U2720" s="3" t="s">
        <v>154</v>
      </c>
      <c r="V2720" s="3" t="s">
        <v>6857</v>
      </c>
      <c r="W2720" s="3" t="s">
        <v>154</v>
      </c>
      <c r="X2720" s="3" t="s">
        <v>154</v>
      </c>
      <c r="Y2720" s="3" t="s">
        <v>154</v>
      </c>
      <c r="Z2720" s="3" t="s">
        <v>154</v>
      </c>
      <c r="AA2720" s="3" t="s">
        <v>154</v>
      </c>
      <c r="AB2720" s="3" t="s">
        <v>154</v>
      </c>
      <c r="AC2720" s="3" t="s">
        <v>154</v>
      </c>
      <c r="AD2720" s="3" t="s">
        <v>6151</v>
      </c>
      <c r="AE2720" s="3" t="s">
        <v>6151</v>
      </c>
      <c r="AF2720" s="3" t="s">
        <v>154</v>
      </c>
      <c r="AG2720" s="3" t="s">
        <v>154</v>
      </c>
      <c r="AH2720" s="3" t="s">
        <v>6478</v>
      </c>
      <c r="AI2720" s="3" t="s">
        <v>6482</v>
      </c>
      <c r="AJ2720" s="3" t="s">
        <v>22</v>
      </c>
    </row>
    <row r="2721" spans="1:36" ht="15">
      <c r="A2721" s="10">
        <v>2824</v>
      </c>
      <c r="B2721" t="str">
        <f>IF(K2721="总计","",INDEX(主数据!A:AD,MATCH(J2721,主数据!A:A,0),9))</f>
        <v>华西大区公司</v>
      </c>
      <c r="C2721" t="str">
        <f>IF(K2721="","",INDEX(主数据!A:AD,MATCH(J2721,主数据!A:A,0),11))</f>
        <v>重庆南区</v>
      </c>
      <c r="D2721" t="str">
        <f t="shared" si="168"/>
        <v>CQ12物业服务费标准方式1.60</v>
      </c>
      <c r="E2721" s="13" t="str">
        <f t="shared" si="170"/>
        <v>1.60</v>
      </c>
      <c r="F2721" s="13" t="str">
        <f>IF(E2721="","",IFERROR(IF(IF(K2721="","",INDEX(收费标合同信息维护!A:Q,MATCH(D2721,收费标合同信息维护!J:J,0),10))=D2721,"有","无"),"无"))</f>
        <v>无</v>
      </c>
      <c r="G2721" s="13" t="str">
        <f t="shared" si="169"/>
        <v/>
      </c>
      <c r="H2721" s="13" t="str">
        <f t="shared" si="171"/>
        <v/>
      </c>
      <c r="I2721" s="13" t="str">
        <f>IF(G2721="","",IFERROR(IF(IF(K2721="","",INDEX(收费标合同信息维护!A:Q,MATCH(G2721,收费标合同信息维护!M:M,0),13))=G2721,"有","无"),"无"))</f>
        <v/>
      </c>
      <c r="J2721" s="3" t="s">
        <v>2488</v>
      </c>
      <c r="K2721" s="3" t="s">
        <v>12235</v>
      </c>
      <c r="L2721" s="3" t="s">
        <v>6025</v>
      </c>
      <c r="M2721" s="3" t="s">
        <v>6026</v>
      </c>
      <c r="N2721" s="3" t="s">
        <v>6477</v>
      </c>
      <c r="O2721" s="3" t="s">
        <v>6478</v>
      </c>
      <c r="P2721" s="3" t="s">
        <v>12238</v>
      </c>
      <c r="Q2721" s="3" t="s">
        <v>12239</v>
      </c>
      <c r="R2721" s="3" t="s">
        <v>6484</v>
      </c>
      <c r="S2721" s="3" t="s">
        <v>6491</v>
      </c>
      <c r="T2721" s="3" t="s">
        <v>6481</v>
      </c>
      <c r="U2721" s="3" t="s">
        <v>154</v>
      </c>
      <c r="V2721" s="3" t="s">
        <v>9398</v>
      </c>
      <c r="W2721" s="3" t="s">
        <v>154</v>
      </c>
      <c r="X2721" s="3" t="s">
        <v>154</v>
      </c>
      <c r="Y2721" s="3" t="s">
        <v>154</v>
      </c>
      <c r="Z2721" s="3" t="s">
        <v>154</v>
      </c>
      <c r="AA2721" s="3" t="s">
        <v>154</v>
      </c>
      <c r="AB2721" s="3" t="s">
        <v>154</v>
      </c>
      <c r="AC2721" s="3" t="s">
        <v>154</v>
      </c>
      <c r="AD2721" s="3" t="s">
        <v>6151</v>
      </c>
      <c r="AE2721" s="3" t="s">
        <v>6151</v>
      </c>
      <c r="AF2721" s="3" t="s">
        <v>154</v>
      </c>
      <c r="AG2721" s="3" t="s">
        <v>154</v>
      </c>
      <c r="AH2721" s="3" t="s">
        <v>6478</v>
      </c>
      <c r="AI2721" s="3" t="s">
        <v>6482</v>
      </c>
      <c r="AJ2721" s="3" t="s">
        <v>12</v>
      </c>
    </row>
    <row r="2722" spans="1:36" ht="15">
      <c r="A2722" s="10">
        <v>2825</v>
      </c>
      <c r="B2722" t="str">
        <f>IF(K2722="总计","",INDEX(主数据!A:AD,MATCH(J2722,主数据!A:A,0),9))</f>
        <v>华西大区公司</v>
      </c>
      <c r="C2722" t="str">
        <f>IF(K2722="","",INDEX(主数据!A:AD,MATCH(J2722,主数据!A:A,0),11))</f>
        <v>重庆南区</v>
      </c>
      <c r="D2722" t="str">
        <f t="shared" si="168"/>
        <v>CQ12物业服务费标准方式1.50</v>
      </c>
      <c r="E2722" s="13" t="str">
        <f t="shared" si="170"/>
        <v>1.50</v>
      </c>
      <c r="F2722" s="13" t="str">
        <f>IF(E2722="","",IFERROR(IF(IF(K2722="","",INDEX(收费标合同信息维护!A:Q,MATCH(D2722,收费标合同信息维护!J:J,0),10))=D2722,"有","无"),"无"))</f>
        <v>无</v>
      </c>
      <c r="G2722" s="13" t="str">
        <f t="shared" si="169"/>
        <v/>
      </c>
      <c r="H2722" s="13" t="str">
        <f t="shared" si="171"/>
        <v/>
      </c>
      <c r="I2722" s="13" t="str">
        <f>IF(G2722="","",IFERROR(IF(IF(K2722="","",INDEX(收费标合同信息维护!A:Q,MATCH(G2722,收费标合同信息维护!M:M,0),13))=G2722,"有","无"),"无"))</f>
        <v/>
      </c>
      <c r="J2722" s="3" t="s">
        <v>2488</v>
      </c>
      <c r="K2722" s="3" t="s">
        <v>12235</v>
      </c>
      <c r="L2722" s="3" t="s">
        <v>6025</v>
      </c>
      <c r="M2722" s="3" t="s">
        <v>6026</v>
      </c>
      <c r="N2722" s="3" t="s">
        <v>6477</v>
      </c>
      <c r="O2722" s="3" t="s">
        <v>6478</v>
      </c>
      <c r="P2722" s="3" t="s">
        <v>12240</v>
      </c>
      <c r="Q2722" s="3" t="s">
        <v>12241</v>
      </c>
      <c r="R2722" s="3" t="s">
        <v>6484</v>
      </c>
      <c r="S2722" s="3" t="s">
        <v>6491</v>
      </c>
      <c r="T2722" s="3" t="s">
        <v>6704</v>
      </c>
      <c r="U2722" s="3" t="s">
        <v>154</v>
      </c>
      <c r="V2722" s="3" t="s">
        <v>6608</v>
      </c>
      <c r="W2722" s="3" t="s">
        <v>154</v>
      </c>
      <c r="X2722" s="3" t="s">
        <v>154</v>
      </c>
      <c r="Y2722" s="3" t="s">
        <v>154</v>
      </c>
      <c r="Z2722" s="3" t="s">
        <v>154</v>
      </c>
      <c r="AA2722" s="3" t="s">
        <v>154</v>
      </c>
      <c r="AB2722" s="3" t="s">
        <v>154</v>
      </c>
      <c r="AC2722" s="3" t="s">
        <v>154</v>
      </c>
      <c r="AD2722" s="3" t="s">
        <v>6151</v>
      </c>
      <c r="AE2722" s="3" t="s">
        <v>6151</v>
      </c>
      <c r="AF2722" s="3" t="s">
        <v>154</v>
      </c>
      <c r="AG2722" s="3" t="s">
        <v>154</v>
      </c>
      <c r="AH2722" s="3" t="s">
        <v>6478</v>
      </c>
      <c r="AI2722" s="3" t="s">
        <v>6482</v>
      </c>
      <c r="AJ2722" s="3" t="s">
        <v>8667</v>
      </c>
    </row>
    <row r="2723" spans="1:36" ht="15">
      <c r="A2723" s="10">
        <v>2826</v>
      </c>
      <c r="B2723" t="str">
        <f>IF(K2723="总计","",INDEX(主数据!A:AD,MATCH(J2723,主数据!A:A,0),9))</f>
        <v>华西大区公司</v>
      </c>
      <c r="C2723" t="str">
        <f>IF(K2723="","",INDEX(主数据!A:AD,MATCH(J2723,主数据!A:A,0),11))</f>
        <v>重庆南区</v>
      </c>
      <c r="D2723" t="str">
        <f t="shared" si="168"/>
        <v>CQ12物业服务费标准方式3.00</v>
      </c>
      <c r="E2723" s="13" t="str">
        <f t="shared" si="170"/>
        <v>3.00</v>
      </c>
      <c r="F2723" s="13" t="str">
        <f>IF(E2723="","",IFERROR(IF(IF(K2723="","",INDEX(收费标合同信息维护!A:Q,MATCH(D2723,收费标合同信息维护!J:J,0),10))=D2723,"有","无"),"无"))</f>
        <v>无</v>
      </c>
      <c r="G2723" s="13" t="str">
        <f t="shared" si="169"/>
        <v/>
      </c>
      <c r="H2723" s="13" t="str">
        <f t="shared" si="171"/>
        <v/>
      </c>
      <c r="I2723" s="13" t="str">
        <f>IF(G2723="","",IFERROR(IF(IF(K2723="","",INDEX(收费标合同信息维护!A:Q,MATCH(G2723,收费标合同信息维护!M:M,0),13))=G2723,"有","无"),"无"))</f>
        <v/>
      </c>
      <c r="J2723" s="3" t="s">
        <v>2488</v>
      </c>
      <c r="K2723" s="3" t="s">
        <v>12235</v>
      </c>
      <c r="L2723" s="3" t="s">
        <v>6025</v>
      </c>
      <c r="M2723" s="3" t="s">
        <v>6026</v>
      </c>
      <c r="N2723" s="3" t="s">
        <v>6477</v>
      </c>
      <c r="O2723" s="3" t="s">
        <v>6478</v>
      </c>
      <c r="P2723" s="3" t="s">
        <v>12242</v>
      </c>
      <c r="Q2723" s="3" t="s">
        <v>6797</v>
      </c>
      <c r="R2723" s="3" t="s">
        <v>6484</v>
      </c>
      <c r="S2723" s="3" t="s">
        <v>6491</v>
      </c>
      <c r="T2723" s="3" t="s">
        <v>6704</v>
      </c>
      <c r="U2723" s="3" t="s">
        <v>154</v>
      </c>
      <c r="V2723" s="3" t="s">
        <v>6672</v>
      </c>
      <c r="W2723" s="3" t="s">
        <v>154</v>
      </c>
      <c r="X2723" s="3" t="s">
        <v>154</v>
      </c>
      <c r="Y2723" s="3" t="s">
        <v>154</v>
      </c>
      <c r="Z2723" s="3" t="s">
        <v>154</v>
      </c>
      <c r="AA2723" s="3" t="s">
        <v>154</v>
      </c>
      <c r="AB2723" s="3" t="s">
        <v>154</v>
      </c>
      <c r="AC2723" s="3" t="s">
        <v>154</v>
      </c>
      <c r="AD2723" s="3" t="s">
        <v>6151</v>
      </c>
      <c r="AE2723" s="3" t="s">
        <v>6151</v>
      </c>
      <c r="AF2723" s="3" t="s">
        <v>154</v>
      </c>
      <c r="AG2723" s="3" t="s">
        <v>154</v>
      </c>
      <c r="AH2723" s="3" t="s">
        <v>6478</v>
      </c>
      <c r="AI2723" s="3" t="s">
        <v>6482</v>
      </c>
      <c r="AJ2723" s="3" t="s">
        <v>12243</v>
      </c>
    </row>
    <row r="2724" spans="1:36" ht="15">
      <c r="A2724" s="10">
        <v>2827</v>
      </c>
      <c r="B2724" t="str">
        <f>IF(K2724="总计","",INDEX(主数据!A:AD,MATCH(J2724,主数据!A:A,0),9))</f>
        <v>华西大区公司</v>
      </c>
      <c r="C2724" t="str">
        <f>IF(K2724="","",INDEX(主数据!A:AD,MATCH(J2724,主数据!A:A,0),11))</f>
        <v>重庆南区</v>
      </c>
      <c r="D2724" t="str">
        <f t="shared" si="168"/>
        <v>CQ12公共能耗费用及其他直接录入</v>
      </c>
      <c r="E2724" s="13" t="str">
        <f t="shared" si="170"/>
        <v/>
      </c>
      <c r="F2724" s="13" t="str">
        <f>IF(E2724="","",IFERROR(IF(IF(K2724="","",INDEX(收费标合同信息维护!A:Q,MATCH(D2724,收费标合同信息维护!J:J,0),10))=D2724,"有","无"),"无"))</f>
        <v/>
      </c>
      <c r="G2724" s="13" t="str">
        <f t="shared" si="169"/>
        <v/>
      </c>
      <c r="H2724" s="13" t="str">
        <f t="shared" si="171"/>
        <v/>
      </c>
      <c r="I2724" s="13" t="str">
        <f>IF(G2724="","",IFERROR(IF(IF(K2724="","",INDEX(收费标合同信息维护!A:Q,MATCH(G2724,收费标合同信息维护!M:M,0),13))=G2724,"有","无"),"无"))</f>
        <v/>
      </c>
      <c r="J2724" s="3" t="s">
        <v>2488</v>
      </c>
      <c r="K2724" s="3" t="s">
        <v>12235</v>
      </c>
      <c r="L2724" s="3" t="s">
        <v>6702</v>
      </c>
      <c r="M2724" s="3" t="s">
        <v>6703</v>
      </c>
      <c r="N2724" s="3" t="s">
        <v>6477</v>
      </c>
      <c r="O2724" s="3" t="s">
        <v>6478</v>
      </c>
      <c r="P2724" s="3" t="s">
        <v>12244</v>
      </c>
      <c r="Q2724" s="3" t="s">
        <v>12245</v>
      </c>
      <c r="R2724" s="3" t="s">
        <v>6479</v>
      </c>
      <c r="S2724" s="3" t="s">
        <v>6480</v>
      </c>
      <c r="T2724" s="3" t="s">
        <v>6848</v>
      </c>
      <c r="U2724" s="3" t="s">
        <v>154</v>
      </c>
      <c r="V2724" s="3" t="s">
        <v>154</v>
      </c>
      <c r="W2724" s="3" t="s">
        <v>154</v>
      </c>
      <c r="X2724" s="3" t="s">
        <v>154</v>
      </c>
      <c r="Y2724" s="3" t="s">
        <v>154</v>
      </c>
      <c r="Z2724" s="3" t="s">
        <v>154</v>
      </c>
      <c r="AA2724" s="3" t="s">
        <v>154</v>
      </c>
      <c r="AB2724" s="3" t="s">
        <v>154</v>
      </c>
      <c r="AC2724" s="3" t="s">
        <v>154</v>
      </c>
      <c r="AD2724" s="3" t="s">
        <v>6151</v>
      </c>
      <c r="AE2724" s="3" t="s">
        <v>6151</v>
      </c>
      <c r="AF2724" s="3" t="s">
        <v>154</v>
      </c>
      <c r="AG2724" s="3" t="s">
        <v>154</v>
      </c>
      <c r="AH2724" s="3" t="s">
        <v>6478</v>
      </c>
      <c r="AI2724" s="3" t="s">
        <v>6482</v>
      </c>
      <c r="AJ2724" s="3" t="s">
        <v>12246</v>
      </c>
    </row>
    <row r="2725" spans="1:36" ht="30">
      <c r="A2725" s="10">
        <v>2828</v>
      </c>
      <c r="B2725" t="str">
        <f>IF(K2725="总计","",INDEX(主数据!A:AD,MATCH(J2725,主数据!A:A,0),9))</f>
        <v>华西大区公司</v>
      </c>
      <c r="C2725" t="str">
        <f>IF(K2725="","",INDEX(主数据!A:AD,MATCH(J2725,主数据!A:A,0),11))</f>
        <v>重庆南区</v>
      </c>
      <c r="D2725" t="str">
        <f t="shared" si="168"/>
        <v>CQ12开发商委托停车管理费（固定）直接录入</v>
      </c>
      <c r="E2725" s="13" t="str">
        <f t="shared" si="170"/>
        <v/>
      </c>
      <c r="F2725" s="13" t="str">
        <f>IF(E2725="","",IFERROR(IF(IF(K2725="","",INDEX(收费标合同信息维护!A:Q,MATCH(D2725,收费标合同信息维护!J:J,0),10))=D2725,"有","无"),"无"))</f>
        <v/>
      </c>
      <c r="G2725" s="13" t="str">
        <f t="shared" si="169"/>
        <v/>
      </c>
      <c r="H2725" s="13" t="str">
        <f t="shared" si="171"/>
        <v/>
      </c>
      <c r="I2725" s="13" t="str">
        <f>IF(G2725="","",IFERROR(IF(IF(K2725="","",INDEX(收费标合同信息维护!A:Q,MATCH(G2725,收费标合同信息维护!M:M,0),13))=G2725,"有","无"),"无"))</f>
        <v/>
      </c>
      <c r="J2725" s="3" t="s">
        <v>2488</v>
      </c>
      <c r="K2725" s="3" t="s">
        <v>12235</v>
      </c>
      <c r="L2725" s="3" t="s">
        <v>6512</v>
      </c>
      <c r="M2725" s="3" t="s">
        <v>6513</v>
      </c>
      <c r="N2725" s="3" t="s">
        <v>6477</v>
      </c>
      <c r="O2725" s="3" t="s">
        <v>6478</v>
      </c>
      <c r="P2725" s="3" t="s">
        <v>12247</v>
      </c>
      <c r="Q2725" s="3" t="s">
        <v>12248</v>
      </c>
      <c r="R2725" s="3" t="s">
        <v>6479</v>
      </c>
      <c r="S2725" s="3" t="s">
        <v>6480</v>
      </c>
      <c r="T2725" s="3" t="s">
        <v>6691</v>
      </c>
      <c r="U2725" s="3" t="s">
        <v>9082</v>
      </c>
      <c r="V2725" s="3" t="s">
        <v>154</v>
      </c>
      <c r="W2725" s="3" t="s">
        <v>154</v>
      </c>
      <c r="X2725" s="3" t="s">
        <v>154</v>
      </c>
      <c r="Y2725" s="3" t="s">
        <v>154</v>
      </c>
      <c r="Z2725" s="3" t="s">
        <v>154</v>
      </c>
      <c r="AA2725" s="3" t="s">
        <v>154</v>
      </c>
      <c r="AB2725" s="3" t="s">
        <v>154</v>
      </c>
      <c r="AC2725" s="3" t="s">
        <v>154</v>
      </c>
      <c r="AD2725" s="3" t="s">
        <v>6151</v>
      </c>
      <c r="AE2725" s="3" t="s">
        <v>6151</v>
      </c>
      <c r="AF2725" s="3" t="s">
        <v>154</v>
      </c>
      <c r="AG2725" s="3" t="s">
        <v>154</v>
      </c>
      <c r="AH2725" s="3" t="s">
        <v>6597</v>
      </c>
      <c r="AI2725" s="3" t="s">
        <v>6482</v>
      </c>
      <c r="AJ2725" s="3" t="s">
        <v>6489</v>
      </c>
    </row>
    <row r="2726" spans="1:36" ht="30">
      <c r="A2726" s="10">
        <v>2829</v>
      </c>
      <c r="B2726" t="str">
        <f>IF(K2726="总计","",INDEX(主数据!A:AD,MATCH(J2726,主数据!A:A,0),9))</f>
        <v>华西大区公司</v>
      </c>
      <c r="C2726" t="str">
        <f>IF(K2726="","",INDEX(主数据!A:AD,MATCH(J2726,主数据!A:A,0),11))</f>
        <v>重庆南区</v>
      </c>
      <c r="D2726" t="str">
        <f t="shared" si="168"/>
        <v>CQ12开发商委托停车管理费（固定）定额103600.00</v>
      </c>
      <c r="E2726" s="13" t="str">
        <f t="shared" si="170"/>
        <v>103600.00</v>
      </c>
      <c r="F2726" s="13" t="str">
        <f>IF(E2726="","",IFERROR(IF(IF(K2726="","",INDEX(收费标合同信息维护!A:Q,MATCH(D2726,收费标合同信息维护!J:J,0),10))=D2726,"有","无"),"无"))</f>
        <v>无</v>
      </c>
      <c r="G2726" s="13" t="str">
        <f t="shared" si="169"/>
        <v>CQ12开发商委托停车管理费（固定）定额103600.00</v>
      </c>
      <c r="H2726" s="13" t="str">
        <f t="shared" si="171"/>
        <v>103600.00</v>
      </c>
      <c r="I2726" s="13" t="str">
        <f>IF(G2726="","",IFERROR(IF(IF(K2726="","",INDEX(收费标合同信息维护!A:Q,MATCH(G2726,收费标合同信息维护!M:M,0),13))=G2726,"有","无"),"无"))</f>
        <v>无</v>
      </c>
      <c r="J2726" s="3" t="s">
        <v>2488</v>
      </c>
      <c r="K2726" s="3" t="s">
        <v>12235</v>
      </c>
      <c r="L2726" s="3" t="s">
        <v>6512</v>
      </c>
      <c r="M2726" s="3" t="s">
        <v>6513</v>
      </c>
      <c r="N2726" s="3" t="s">
        <v>6477</v>
      </c>
      <c r="O2726" s="3" t="s">
        <v>6478</v>
      </c>
      <c r="P2726" s="3" t="s">
        <v>12249</v>
      </c>
      <c r="Q2726" s="3" t="s">
        <v>12250</v>
      </c>
      <c r="R2726" s="3" t="s">
        <v>6490</v>
      </c>
      <c r="S2726" s="3" t="s">
        <v>6491</v>
      </c>
      <c r="T2726" s="3" t="s">
        <v>6691</v>
      </c>
      <c r="U2726" s="3" t="s">
        <v>11255</v>
      </c>
      <c r="V2726" s="3" t="s">
        <v>12251</v>
      </c>
      <c r="W2726" s="3" t="s">
        <v>12251</v>
      </c>
      <c r="X2726" s="3" t="s">
        <v>154</v>
      </c>
      <c r="Y2726" s="3" t="s">
        <v>154</v>
      </c>
      <c r="Z2726" s="3" t="s">
        <v>154</v>
      </c>
      <c r="AA2726" s="3" t="s">
        <v>154</v>
      </c>
      <c r="AB2726" s="3" t="s">
        <v>154</v>
      </c>
      <c r="AC2726" s="3" t="s">
        <v>154</v>
      </c>
      <c r="AD2726" s="3" t="s">
        <v>6151</v>
      </c>
      <c r="AE2726" s="3" t="s">
        <v>6151</v>
      </c>
      <c r="AF2726" s="3" t="s">
        <v>154</v>
      </c>
      <c r="AG2726" s="3" t="s">
        <v>154</v>
      </c>
      <c r="AH2726" s="3" t="s">
        <v>6478</v>
      </c>
      <c r="AI2726" s="3" t="s">
        <v>6482</v>
      </c>
      <c r="AJ2726" s="3" t="s">
        <v>6033</v>
      </c>
    </row>
    <row r="2727" spans="1:36" ht="30">
      <c r="A2727" s="10">
        <v>2830</v>
      </c>
      <c r="B2727" t="str">
        <f>IF(K2727="总计","",INDEX(主数据!A:AD,MATCH(J2727,主数据!A:A,0),9))</f>
        <v>华西大区公司</v>
      </c>
      <c r="C2727" t="str">
        <f>IF(K2727="","",INDEX(主数据!A:AD,MATCH(J2727,主数据!A:A,0),11))</f>
        <v>重庆南区</v>
      </c>
      <c r="D2727" t="str">
        <f t="shared" si="168"/>
        <v>CQ12小业主委托停车管理费（固定）定额</v>
      </c>
      <c r="E2727" s="13" t="str">
        <f t="shared" si="170"/>
        <v/>
      </c>
      <c r="F2727" s="13" t="str">
        <f>IF(E2727="","",IFERROR(IF(IF(K2727="","",INDEX(收费标合同信息维护!A:Q,MATCH(D2727,收费标合同信息维护!J:J,0),10))=D2727,"有","无"),"无"))</f>
        <v/>
      </c>
      <c r="G2727" s="13" t="str">
        <f t="shared" si="169"/>
        <v>CQ12小业主委托停车管理费（固定）定额60.00</v>
      </c>
      <c r="H2727" s="13" t="str">
        <f t="shared" si="171"/>
        <v>60.00</v>
      </c>
      <c r="I2727" s="13" t="str">
        <f>IF(G2727="","",IFERROR(IF(IF(K2727="","",INDEX(收费标合同信息维护!A:Q,MATCH(G2727,收费标合同信息维护!M:M,0),13))=G2727,"有","无"),"无"))</f>
        <v>无</v>
      </c>
      <c r="J2727" s="3" t="s">
        <v>2488</v>
      </c>
      <c r="K2727" s="3" t="s">
        <v>12235</v>
      </c>
      <c r="L2727" s="3" t="s">
        <v>7013</v>
      </c>
      <c r="M2727" s="3" t="s">
        <v>7014</v>
      </c>
      <c r="N2727" s="3" t="s">
        <v>6477</v>
      </c>
      <c r="O2727" s="3" t="s">
        <v>6478</v>
      </c>
      <c r="P2727" s="3" t="s">
        <v>12252</v>
      </c>
      <c r="Q2727" s="3" t="s">
        <v>12253</v>
      </c>
      <c r="R2727" s="3" t="s">
        <v>6490</v>
      </c>
      <c r="S2727" s="3" t="s">
        <v>6491</v>
      </c>
      <c r="T2727" s="3" t="s">
        <v>6800</v>
      </c>
      <c r="U2727" s="3" t="s">
        <v>154</v>
      </c>
      <c r="V2727" s="3" t="s">
        <v>154</v>
      </c>
      <c r="W2727" s="3" t="s">
        <v>7016</v>
      </c>
      <c r="X2727" s="3" t="s">
        <v>154</v>
      </c>
      <c r="Y2727" s="3" t="s">
        <v>154</v>
      </c>
      <c r="Z2727" s="3" t="s">
        <v>154</v>
      </c>
      <c r="AA2727" s="3" t="s">
        <v>154</v>
      </c>
      <c r="AB2727" s="3" t="s">
        <v>154</v>
      </c>
      <c r="AC2727" s="3" t="s">
        <v>154</v>
      </c>
      <c r="AD2727" s="3" t="s">
        <v>6151</v>
      </c>
      <c r="AE2727" s="3" t="s">
        <v>6151</v>
      </c>
      <c r="AF2727" s="3" t="s">
        <v>154</v>
      </c>
      <c r="AG2727" s="3" t="s">
        <v>154</v>
      </c>
      <c r="AH2727" s="3" t="s">
        <v>6478</v>
      </c>
      <c r="AI2727" s="3" t="s">
        <v>6482</v>
      </c>
      <c r="AJ2727" s="3" t="s">
        <v>14</v>
      </c>
    </row>
    <row r="2728" spans="1:36" ht="30">
      <c r="A2728" s="10">
        <v>2831</v>
      </c>
      <c r="B2728" t="str">
        <f>IF(K2728="总计","",INDEX(主数据!A:AD,MATCH(J2728,主数据!A:A,0),9))</f>
        <v>华西大区公司</v>
      </c>
      <c r="C2728" t="str">
        <f>IF(K2728="","",INDEX(主数据!A:AD,MATCH(J2728,主数据!A:A,0),11))</f>
        <v>重庆南区</v>
      </c>
      <c r="D2728" t="str">
        <f t="shared" si="168"/>
        <v>CQ12小业主委托停车管理费（固定）定额</v>
      </c>
      <c r="E2728" s="13" t="str">
        <f t="shared" si="170"/>
        <v/>
      </c>
      <c r="F2728" s="13" t="str">
        <f>IF(E2728="","",IFERROR(IF(IF(K2728="","",INDEX(收费标合同信息维护!A:Q,MATCH(D2728,收费标合同信息维护!J:J,0),10))=D2728,"有","无"),"无"))</f>
        <v/>
      </c>
      <c r="G2728" s="13" t="str">
        <f t="shared" si="169"/>
        <v>CQ12小业主委托停车管理费（固定）定额80.00</v>
      </c>
      <c r="H2728" s="13" t="str">
        <f t="shared" si="171"/>
        <v>80.00</v>
      </c>
      <c r="I2728" s="13" t="str">
        <f>IF(G2728="","",IFERROR(IF(IF(K2728="","",INDEX(收费标合同信息维护!A:Q,MATCH(G2728,收费标合同信息维护!M:M,0),13))=G2728,"有","无"),"无"))</f>
        <v>无</v>
      </c>
      <c r="J2728" s="3" t="s">
        <v>2488</v>
      </c>
      <c r="K2728" s="3" t="s">
        <v>12235</v>
      </c>
      <c r="L2728" s="3" t="s">
        <v>7013</v>
      </c>
      <c r="M2728" s="3" t="s">
        <v>7014</v>
      </c>
      <c r="N2728" s="3" t="s">
        <v>6477</v>
      </c>
      <c r="O2728" s="3" t="s">
        <v>6478</v>
      </c>
      <c r="P2728" s="3" t="s">
        <v>12254</v>
      </c>
      <c r="Q2728" s="3" t="s">
        <v>12255</v>
      </c>
      <c r="R2728" s="3" t="s">
        <v>6490</v>
      </c>
      <c r="S2728" s="3" t="s">
        <v>6491</v>
      </c>
      <c r="T2728" s="3" t="s">
        <v>6800</v>
      </c>
      <c r="U2728" s="3" t="s">
        <v>154</v>
      </c>
      <c r="V2728" s="3" t="s">
        <v>154</v>
      </c>
      <c r="W2728" s="3" t="s">
        <v>6521</v>
      </c>
      <c r="X2728" s="3" t="s">
        <v>154</v>
      </c>
      <c r="Y2728" s="3" t="s">
        <v>154</v>
      </c>
      <c r="Z2728" s="3" t="s">
        <v>154</v>
      </c>
      <c r="AA2728" s="3" t="s">
        <v>154</v>
      </c>
      <c r="AB2728" s="3" t="s">
        <v>154</v>
      </c>
      <c r="AC2728" s="3" t="s">
        <v>154</v>
      </c>
      <c r="AD2728" s="3" t="s">
        <v>6151</v>
      </c>
      <c r="AE2728" s="3" t="s">
        <v>6151</v>
      </c>
      <c r="AF2728" s="3" t="s">
        <v>154</v>
      </c>
      <c r="AG2728" s="3" t="s">
        <v>154</v>
      </c>
      <c r="AH2728" s="3" t="s">
        <v>6478</v>
      </c>
      <c r="AI2728" s="3" t="s">
        <v>6482</v>
      </c>
      <c r="AJ2728" s="3" t="s">
        <v>9791</v>
      </c>
    </row>
    <row r="2729" spans="1:36" ht="30">
      <c r="A2729" s="10">
        <v>2832</v>
      </c>
      <c r="B2729" t="str">
        <f>IF(K2729="总计","",INDEX(主数据!A:AD,MATCH(J2729,主数据!A:A,0),9))</f>
        <v>华西大区公司</v>
      </c>
      <c r="C2729" t="str">
        <f>IF(K2729="","",INDEX(主数据!A:AD,MATCH(J2729,主数据!A:A,0),11))</f>
        <v>重庆南区</v>
      </c>
      <c r="D2729" t="str">
        <f t="shared" si="168"/>
        <v>CQ12小业主委托停车租赁费（固定）标准方式1.01</v>
      </c>
      <c r="E2729" s="13" t="str">
        <f t="shared" si="170"/>
        <v>1.01</v>
      </c>
      <c r="F2729" s="13" t="str">
        <f>IF(E2729="","",IFERROR(IF(IF(K2729="","",INDEX(收费标合同信息维护!A:Q,MATCH(D2729,收费标合同信息维护!J:J,0),10))=D2729,"有","无"),"无"))</f>
        <v>无</v>
      </c>
      <c r="G2729" s="13" t="str">
        <f t="shared" si="169"/>
        <v/>
      </c>
      <c r="H2729" s="13" t="str">
        <f t="shared" si="171"/>
        <v/>
      </c>
      <c r="I2729" s="13" t="str">
        <f>IF(G2729="","",IFERROR(IF(IF(K2729="","",INDEX(收费标合同信息维护!A:Q,MATCH(G2729,收费标合同信息维护!M:M,0),13))=G2729,"有","无"),"无"))</f>
        <v/>
      </c>
      <c r="J2729" s="3" t="s">
        <v>2488</v>
      </c>
      <c r="K2729" s="3" t="s">
        <v>12235</v>
      </c>
      <c r="L2729" s="3" t="s">
        <v>7164</v>
      </c>
      <c r="M2729" s="3" t="s">
        <v>11515</v>
      </c>
      <c r="N2729" s="3" t="s">
        <v>6477</v>
      </c>
      <c r="O2729" s="3" t="s">
        <v>6478</v>
      </c>
      <c r="P2729" s="3" t="s">
        <v>12256</v>
      </c>
      <c r="Q2729" s="3" t="s">
        <v>12256</v>
      </c>
      <c r="R2729" s="3" t="s">
        <v>6484</v>
      </c>
      <c r="S2729" s="3" t="s">
        <v>6491</v>
      </c>
      <c r="T2729" s="3" t="s">
        <v>6510</v>
      </c>
      <c r="U2729" s="3" t="s">
        <v>12257</v>
      </c>
      <c r="V2729" s="3" t="s">
        <v>12258</v>
      </c>
      <c r="W2729" s="3" t="s">
        <v>154</v>
      </c>
      <c r="X2729" s="3" t="s">
        <v>154</v>
      </c>
      <c r="Y2729" s="3" t="s">
        <v>154</v>
      </c>
      <c r="Z2729" s="3" t="s">
        <v>154</v>
      </c>
      <c r="AA2729" s="3" t="s">
        <v>154</v>
      </c>
      <c r="AB2729" s="3" t="s">
        <v>154</v>
      </c>
      <c r="AC2729" s="3" t="s">
        <v>154</v>
      </c>
      <c r="AD2729" s="3" t="s">
        <v>6151</v>
      </c>
      <c r="AE2729" s="3" t="s">
        <v>6151</v>
      </c>
      <c r="AF2729" s="3" t="s">
        <v>154</v>
      </c>
      <c r="AG2729" s="3" t="s">
        <v>154</v>
      </c>
      <c r="AH2729" s="3" t="s">
        <v>6478</v>
      </c>
      <c r="AI2729" s="3" t="s">
        <v>6482</v>
      </c>
      <c r="AJ2729" s="3" t="s">
        <v>6489</v>
      </c>
    </row>
    <row r="2730" spans="1:36" ht="15">
      <c r="A2730" s="10">
        <v>2833</v>
      </c>
      <c r="B2730" t="str">
        <f>IF(K2730="总计","",INDEX(主数据!A:AD,MATCH(J2730,主数据!A:A,0),9))</f>
        <v>华西大区公司</v>
      </c>
      <c r="C2730" t="str">
        <f>IF(K2730="","",INDEX(主数据!A:AD,MATCH(J2730,主数据!A:A,0),11))</f>
        <v>重庆南区</v>
      </c>
      <c r="D2730" t="str">
        <f t="shared" si="168"/>
        <v>CQ12电费标准方式1.01</v>
      </c>
      <c r="E2730" s="13" t="str">
        <f t="shared" si="170"/>
        <v>1.01</v>
      </c>
      <c r="F2730" s="13" t="str">
        <f>IF(E2730="","",IFERROR(IF(IF(K2730="","",INDEX(收费标合同信息维护!A:Q,MATCH(D2730,收费标合同信息维护!J:J,0),10))=D2730,"有","无"),"无"))</f>
        <v>无</v>
      </c>
      <c r="G2730" s="13" t="str">
        <f t="shared" si="169"/>
        <v/>
      </c>
      <c r="H2730" s="13" t="str">
        <f t="shared" si="171"/>
        <v/>
      </c>
      <c r="I2730" s="13" t="str">
        <f>IF(G2730="","",IFERROR(IF(IF(K2730="","",INDEX(收费标合同信息维护!A:Q,MATCH(G2730,收费标合同信息维护!M:M,0),13))=G2730,"有","无"),"无"))</f>
        <v/>
      </c>
      <c r="J2730" s="3" t="s">
        <v>2488</v>
      </c>
      <c r="K2730" s="3" t="s">
        <v>12235</v>
      </c>
      <c r="L2730" s="3" t="s">
        <v>6601</v>
      </c>
      <c r="M2730" s="3" t="s">
        <v>6602</v>
      </c>
      <c r="N2730" s="3" t="s">
        <v>6603</v>
      </c>
      <c r="O2730" s="3" t="s">
        <v>6478</v>
      </c>
      <c r="P2730" s="3" t="s">
        <v>12259</v>
      </c>
      <c r="Q2730" s="3" t="s">
        <v>12259</v>
      </c>
      <c r="R2730" s="3" t="s">
        <v>6484</v>
      </c>
      <c r="S2730" s="3" t="s">
        <v>6491</v>
      </c>
      <c r="T2730" s="3" t="s">
        <v>6510</v>
      </c>
      <c r="U2730" s="3" t="s">
        <v>12257</v>
      </c>
      <c r="V2730" s="3" t="s">
        <v>12258</v>
      </c>
      <c r="W2730" s="3" t="s">
        <v>154</v>
      </c>
      <c r="X2730" s="3" t="s">
        <v>154</v>
      </c>
      <c r="Y2730" s="3" t="s">
        <v>154</v>
      </c>
      <c r="Z2730" s="3" t="s">
        <v>154</v>
      </c>
      <c r="AA2730" s="3" t="s">
        <v>154</v>
      </c>
      <c r="AB2730" s="3" t="s">
        <v>154</v>
      </c>
      <c r="AC2730" s="3" t="s">
        <v>154</v>
      </c>
      <c r="AD2730" s="3" t="s">
        <v>6151</v>
      </c>
      <c r="AE2730" s="3" t="s">
        <v>6151</v>
      </c>
      <c r="AF2730" s="3" t="s">
        <v>154</v>
      </c>
      <c r="AG2730" s="3" t="s">
        <v>154</v>
      </c>
      <c r="AH2730" s="3" t="s">
        <v>6478</v>
      </c>
      <c r="AI2730" s="3" t="s">
        <v>6482</v>
      </c>
      <c r="AJ2730" s="3" t="s">
        <v>6489</v>
      </c>
    </row>
    <row r="2731" spans="1:36" ht="15">
      <c r="A2731" s="10">
        <v>2834</v>
      </c>
      <c r="B2731" t="str">
        <f>IF(K2731="总计","",INDEX(主数据!A:AD,MATCH(J2731,主数据!A:A,0),9))</f>
        <v>华西大区公司</v>
      </c>
      <c r="C2731" t="str">
        <f>IF(K2731="","",INDEX(主数据!A:AD,MATCH(J2731,主数据!A:A,0),11))</f>
        <v>重庆南区</v>
      </c>
      <c r="D2731" t="str">
        <f t="shared" si="168"/>
        <v>CQ12电费标准方式1.05</v>
      </c>
      <c r="E2731" s="13" t="str">
        <f t="shared" si="170"/>
        <v>1.05</v>
      </c>
      <c r="F2731" s="13" t="str">
        <f>IF(E2731="","",IFERROR(IF(IF(K2731="","",INDEX(收费标合同信息维护!A:Q,MATCH(D2731,收费标合同信息维护!J:J,0),10))=D2731,"有","无"),"无"))</f>
        <v>无</v>
      </c>
      <c r="G2731" s="13" t="str">
        <f t="shared" si="169"/>
        <v/>
      </c>
      <c r="H2731" s="13" t="str">
        <f t="shared" si="171"/>
        <v/>
      </c>
      <c r="I2731" s="13" t="str">
        <f>IF(G2731="","",IFERROR(IF(IF(K2731="","",INDEX(收费标合同信息维护!A:Q,MATCH(G2731,收费标合同信息维护!M:M,0),13))=G2731,"有","无"),"无"))</f>
        <v/>
      </c>
      <c r="J2731" s="3" t="s">
        <v>2488</v>
      </c>
      <c r="K2731" s="3" t="s">
        <v>12235</v>
      </c>
      <c r="L2731" s="3" t="s">
        <v>6601</v>
      </c>
      <c r="M2731" s="3" t="s">
        <v>6602</v>
      </c>
      <c r="N2731" s="3" t="s">
        <v>6603</v>
      </c>
      <c r="O2731" s="3" t="s">
        <v>6478</v>
      </c>
      <c r="P2731" s="3" t="s">
        <v>12260</v>
      </c>
      <c r="Q2731" s="3" t="s">
        <v>12260</v>
      </c>
      <c r="R2731" s="3" t="s">
        <v>6484</v>
      </c>
      <c r="S2731" s="3" t="s">
        <v>6491</v>
      </c>
      <c r="T2731" s="3" t="s">
        <v>6902</v>
      </c>
      <c r="U2731" s="3" t="s">
        <v>154</v>
      </c>
      <c r="V2731" s="3" t="s">
        <v>8795</v>
      </c>
      <c r="W2731" s="3" t="s">
        <v>154</v>
      </c>
      <c r="X2731" s="3" t="s">
        <v>154</v>
      </c>
      <c r="Y2731" s="3" t="s">
        <v>154</v>
      </c>
      <c r="Z2731" s="3" t="s">
        <v>154</v>
      </c>
      <c r="AA2731" s="3" t="s">
        <v>154</v>
      </c>
      <c r="AB2731" s="3" t="s">
        <v>154</v>
      </c>
      <c r="AC2731" s="3" t="s">
        <v>154</v>
      </c>
      <c r="AD2731" s="3" t="s">
        <v>6151</v>
      </c>
      <c r="AE2731" s="3" t="s">
        <v>6151</v>
      </c>
      <c r="AF2731" s="3" t="s">
        <v>154</v>
      </c>
      <c r="AG2731" s="3" t="s">
        <v>154</v>
      </c>
      <c r="AH2731" s="3" t="s">
        <v>6478</v>
      </c>
      <c r="AI2731" s="3" t="s">
        <v>6482</v>
      </c>
      <c r="AJ2731" s="3" t="s">
        <v>6489</v>
      </c>
    </row>
    <row r="2732" spans="1:36" ht="15">
      <c r="A2732" s="10">
        <v>2835</v>
      </c>
      <c r="B2732" t="str">
        <f>IF(K2732="总计","",INDEX(主数据!A:AD,MATCH(J2732,主数据!A:A,0),9))</f>
        <v>华西大区公司</v>
      </c>
      <c r="C2732" t="str">
        <f>IF(K2732="","",INDEX(主数据!A:AD,MATCH(J2732,主数据!A:A,0),11))</f>
        <v>重庆南区</v>
      </c>
      <c r="D2732" t="str">
        <f t="shared" si="168"/>
        <v>CQ12电费标准方式0.57</v>
      </c>
      <c r="E2732" s="13" t="str">
        <f t="shared" si="170"/>
        <v>0.57</v>
      </c>
      <c r="F2732" s="13" t="str">
        <f>IF(E2732="","",IFERROR(IF(IF(K2732="","",INDEX(收费标合同信息维护!A:Q,MATCH(D2732,收费标合同信息维护!J:J,0),10))=D2732,"有","无"),"无"))</f>
        <v>无</v>
      </c>
      <c r="G2732" s="13" t="str">
        <f t="shared" si="169"/>
        <v/>
      </c>
      <c r="H2732" s="13" t="str">
        <f t="shared" si="171"/>
        <v/>
      </c>
      <c r="I2732" s="13" t="str">
        <f>IF(G2732="","",IFERROR(IF(IF(K2732="","",INDEX(收费标合同信息维护!A:Q,MATCH(G2732,收费标合同信息维护!M:M,0),13))=G2732,"有","无"),"无"))</f>
        <v/>
      </c>
      <c r="J2732" s="3" t="s">
        <v>2488</v>
      </c>
      <c r="K2732" s="3" t="s">
        <v>12235</v>
      </c>
      <c r="L2732" s="3" t="s">
        <v>6601</v>
      </c>
      <c r="M2732" s="3" t="s">
        <v>6602</v>
      </c>
      <c r="N2732" s="3" t="s">
        <v>6603</v>
      </c>
      <c r="O2732" s="3" t="s">
        <v>6478</v>
      </c>
      <c r="P2732" s="3" t="s">
        <v>12261</v>
      </c>
      <c r="Q2732" s="3" t="s">
        <v>12262</v>
      </c>
      <c r="R2732" s="3" t="s">
        <v>6484</v>
      </c>
      <c r="S2732" s="3" t="s">
        <v>6491</v>
      </c>
      <c r="T2732" s="3" t="s">
        <v>7084</v>
      </c>
      <c r="U2732" s="3" t="s">
        <v>12263</v>
      </c>
      <c r="V2732" s="3" t="s">
        <v>9180</v>
      </c>
      <c r="W2732" s="3" t="s">
        <v>154</v>
      </c>
      <c r="X2732" s="3" t="s">
        <v>154</v>
      </c>
      <c r="Y2732" s="3" t="s">
        <v>154</v>
      </c>
      <c r="Z2732" s="3" t="s">
        <v>154</v>
      </c>
      <c r="AA2732" s="3" t="s">
        <v>154</v>
      </c>
      <c r="AB2732" s="3" t="s">
        <v>154</v>
      </c>
      <c r="AC2732" s="3" t="s">
        <v>154</v>
      </c>
      <c r="AD2732" s="3" t="s">
        <v>6151</v>
      </c>
      <c r="AE2732" s="3" t="s">
        <v>6151</v>
      </c>
      <c r="AF2732" s="3" t="s">
        <v>154</v>
      </c>
      <c r="AG2732" s="3" t="s">
        <v>154</v>
      </c>
      <c r="AH2732" s="3" t="s">
        <v>6478</v>
      </c>
      <c r="AI2732" s="3" t="s">
        <v>6482</v>
      </c>
      <c r="AJ2732" s="3" t="s">
        <v>6489</v>
      </c>
    </row>
    <row r="2733" spans="1:36" ht="15">
      <c r="A2733" s="10">
        <v>2836</v>
      </c>
      <c r="B2733" t="str">
        <f>IF(K2733="总计","",INDEX(主数据!A:AD,MATCH(J2733,主数据!A:A,0),9))</f>
        <v>华西大区公司</v>
      </c>
      <c r="C2733" t="str">
        <f>IF(K2733="","",INDEX(主数据!A:AD,MATCH(J2733,主数据!A:A,0),11))</f>
        <v>重庆南区</v>
      </c>
      <c r="D2733" t="str">
        <f t="shared" si="168"/>
        <v>CQ12电费标准方式0.90</v>
      </c>
      <c r="E2733" s="13" t="str">
        <f t="shared" si="170"/>
        <v>0.90</v>
      </c>
      <c r="F2733" s="13" t="str">
        <f>IF(E2733="","",IFERROR(IF(IF(K2733="","",INDEX(收费标合同信息维护!A:Q,MATCH(D2733,收费标合同信息维护!J:J,0),10))=D2733,"有","无"),"无"))</f>
        <v>无</v>
      </c>
      <c r="G2733" s="13" t="str">
        <f t="shared" si="169"/>
        <v/>
      </c>
      <c r="H2733" s="13" t="str">
        <f t="shared" si="171"/>
        <v/>
      </c>
      <c r="I2733" s="13" t="str">
        <f>IF(G2733="","",IFERROR(IF(IF(K2733="","",INDEX(收费标合同信息维护!A:Q,MATCH(G2733,收费标合同信息维护!M:M,0),13))=G2733,"有","无"),"无"))</f>
        <v/>
      </c>
      <c r="J2733" s="3" t="s">
        <v>2488</v>
      </c>
      <c r="K2733" s="3" t="s">
        <v>12235</v>
      </c>
      <c r="L2733" s="3" t="s">
        <v>6601</v>
      </c>
      <c r="M2733" s="3" t="s">
        <v>6602</v>
      </c>
      <c r="N2733" s="3" t="s">
        <v>6603</v>
      </c>
      <c r="O2733" s="3" t="s">
        <v>6478</v>
      </c>
      <c r="P2733" s="3" t="s">
        <v>12264</v>
      </c>
      <c r="Q2733" s="3" t="s">
        <v>12264</v>
      </c>
      <c r="R2733" s="3" t="s">
        <v>6484</v>
      </c>
      <c r="S2733" s="3" t="s">
        <v>6491</v>
      </c>
      <c r="T2733" s="3" t="s">
        <v>6499</v>
      </c>
      <c r="U2733" s="3" t="s">
        <v>154</v>
      </c>
      <c r="V2733" s="3" t="s">
        <v>6979</v>
      </c>
      <c r="W2733" s="3" t="s">
        <v>154</v>
      </c>
      <c r="X2733" s="3" t="s">
        <v>154</v>
      </c>
      <c r="Y2733" s="3" t="s">
        <v>154</v>
      </c>
      <c r="Z2733" s="3" t="s">
        <v>154</v>
      </c>
      <c r="AA2733" s="3" t="s">
        <v>154</v>
      </c>
      <c r="AB2733" s="3" t="s">
        <v>154</v>
      </c>
      <c r="AC2733" s="3" t="s">
        <v>154</v>
      </c>
      <c r="AD2733" s="3" t="s">
        <v>6151</v>
      </c>
      <c r="AE2733" s="3" t="s">
        <v>6151</v>
      </c>
      <c r="AF2733" s="3" t="s">
        <v>154</v>
      </c>
      <c r="AG2733" s="3" t="s">
        <v>154</v>
      </c>
      <c r="AH2733" s="3" t="s">
        <v>6478</v>
      </c>
      <c r="AI2733" s="3" t="s">
        <v>6482</v>
      </c>
      <c r="AJ2733" s="3" t="s">
        <v>6489</v>
      </c>
    </row>
    <row r="2734" spans="1:36" ht="15">
      <c r="A2734" s="10">
        <v>2837</v>
      </c>
      <c r="B2734" t="str">
        <f>IF(K2734="总计","",INDEX(主数据!A:AD,MATCH(J2734,主数据!A:A,0),9))</f>
        <v>华西大区公司</v>
      </c>
      <c r="C2734" t="str">
        <f>IF(K2734="","",INDEX(主数据!A:AD,MATCH(J2734,主数据!A:A,0),11))</f>
        <v>重庆南区</v>
      </c>
      <c r="D2734" t="str">
        <f t="shared" si="168"/>
        <v>CQ12电费标准方式0.86</v>
      </c>
      <c r="E2734" s="13" t="str">
        <f t="shared" si="170"/>
        <v>0.86</v>
      </c>
      <c r="F2734" s="13" t="str">
        <f>IF(E2734="","",IFERROR(IF(IF(K2734="","",INDEX(收费标合同信息维护!A:Q,MATCH(D2734,收费标合同信息维护!J:J,0),10))=D2734,"有","无"),"无"))</f>
        <v>无</v>
      </c>
      <c r="G2734" s="13" t="str">
        <f t="shared" si="169"/>
        <v/>
      </c>
      <c r="H2734" s="13" t="str">
        <f t="shared" si="171"/>
        <v/>
      </c>
      <c r="I2734" s="13" t="str">
        <f>IF(G2734="","",IFERROR(IF(IF(K2734="","",INDEX(收费标合同信息维护!A:Q,MATCH(G2734,收费标合同信息维护!M:M,0),13))=G2734,"有","无"),"无"))</f>
        <v/>
      </c>
      <c r="J2734" s="3" t="s">
        <v>2488</v>
      </c>
      <c r="K2734" s="3" t="s">
        <v>12235</v>
      </c>
      <c r="L2734" s="3" t="s">
        <v>6601</v>
      </c>
      <c r="M2734" s="3" t="s">
        <v>6602</v>
      </c>
      <c r="N2734" s="3" t="s">
        <v>6603</v>
      </c>
      <c r="O2734" s="3" t="s">
        <v>6478</v>
      </c>
      <c r="P2734" s="3" t="s">
        <v>12265</v>
      </c>
      <c r="Q2734" s="3" t="s">
        <v>12266</v>
      </c>
      <c r="R2734" s="3" t="s">
        <v>6484</v>
      </c>
      <c r="S2734" s="3" t="s">
        <v>6491</v>
      </c>
      <c r="T2734" s="3" t="s">
        <v>8120</v>
      </c>
      <c r="U2734" s="3" t="s">
        <v>12263</v>
      </c>
      <c r="V2734" s="3" t="s">
        <v>8661</v>
      </c>
      <c r="W2734" s="3" t="s">
        <v>154</v>
      </c>
      <c r="X2734" s="3" t="s">
        <v>154</v>
      </c>
      <c r="Y2734" s="3" t="s">
        <v>154</v>
      </c>
      <c r="Z2734" s="3" t="s">
        <v>154</v>
      </c>
      <c r="AA2734" s="3" t="s">
        <v>154</v>
      </c>
      <c r="AB2734" s="3" t="s">
        <v>154</v>
      </c>
      <c r="AC2734" s="3" t="s">
        <v>154</v>
      </c>
      <c r="AD2734" s="3" t="s">
        <v>6151</v>
      </c>
      <c r="AE2734" s="3" t="s">
        <v>6151</v>
      </c>
      <c r="AF2734" s="3" t="s">
        <v>154</v>
      </c>
      <c r="AG2734" s="3" t="s">
        <v>154</v>
      </c>
      <c r="AH2734" s="3" t="s">
        <v>6478</v>
      </c>
      <c r="AI2734" s="3" t="s">
        <v>6482</v>
      </c>
      <c r="AJ2734" s="3" t="s">
        <v>6489</v>
      </c>
    </row>
    <row r="2735" spans="1:36" ht="15">
      <c r="A2735" s="10">
        <v>2838</v>
      </c>
      <c r="B2735" t="str">
        <f>IF(K2735="总计","",INDEX(主数据!A:AD,MATCH(J2735,主数据!A:A,0),9))</f>
        <v>华西大区公司</v>
      </c>
      <c r="C2735" t="str">
        <f>IF(K2735="","",INDEX(主数据!A:AD,MATCH(J2735,主数据!A:A,0),11))</f>
        <v>重庆南区</v>
      </c>
      <c r="D2735" t="str">
        <f t="shared" si="168"/>
        <v>CQ12自来水费（简易征收）标准方式4.55</v>
      </c>
      <c r="E2735" s="13" t="str">
        <f t="shared" si="170"/>
        <v>4.55</v>
      </c>
      <c r="F2735" s="13" t="str">
        <f>IF(E2735="","",IFERROR(IF(IF(K2735="","",INDEX(收费标合同信息维护!A:Q,MATCH(D2735,收费标合同信息维护!J:J,0),10))=D2735,"有","无"),"无"))</f>
        <v>无</v>
      </c>
      <c r="G2735" s="13" t="str">
        <f t="shared" si="169"/>
        <v/>
      </c>
      <c r="H2735" s="13" t="str">
        <f t="shared" si="171"/>
        <v/>
      </c>
      <c r="I2735" s="13" t="str">
        <f>IF(G2735="","",IFERROR(IF(IF(K2735="","",INDEX(收费标合同信息维护!A:Q,MATCH(G2735,收费标合同信息维护!M:M,0),13))=G2735,"有","无"),"无"))</f>
        <v/>
      </c>
      <c r="J2735" s="3" t="s">
        <v>2488</v>
      </c>
      <c r="K2735" s="3" t="s">
        <v>12235</v>
      </c>
      <c r="L2735" s="3" t="s">
        <v>6615</v>
      </c>
      <c r="M2735" s="3" t="s">
        <v>6616</v>
      </c>
      <c r="N2735" s="3" t="s">
        <v>6603</v>
      </c>
      <c r="O2735" s="3" t="s">
        <v>6478</v>
      </c>
      <c r="P2735" s="3" t="s">
        <v>12267</v>
      </c>
      <c r="Q2735" s="3" t="s">
        <v>12268</v>
      </c>
      <c r="R2735" s="3" t="s">
        <v>6484</v>
      </c>
      <c r="S2735" s="3" t="s">
        <v>6491</v>
      </c>
      <c r="T2735" s="3" t="s">
        <v>6548</v>
      </c>
      <c r="U2735" s="3" t="s">
        <v>11255</v>
      </c>
      <c r="V2735" s="3" t="s">
        <v>9770</v>
      </c>
      <c r="W2735" s="3" t="s">
        <v>154</v>
      </c>
      <c r="X2735" s="3" t="s">
        <v>154</v>
      </c>
      <c r="Y2735" s="3" t="s">
        <v>154</v>
      </c>
      <c r="Z2735" s="3" t="s">
        <v>154</v>
      </c>
      <c r="AA2735" s="3" t="s">
        <v>154</v>
      </c>
      <c r="AB2735" s="3" t="s">
        <v>154</v>
      </c>
      <c r="AC2735" s="3" t="s">
        <v>154</v>
      </c>
      <c r="AD2735" s="3" t="s">
        <v>6151</v>
      </c>
      <c r="AE2735" s="3" t="s">
        <v>6151</v>
      </c>
      <c r="AF2735" s="3" t="s">
        <v>154</v>
      </c>
      <c r="AG2735" s="3" t="s">
        <v>154</v>
      </c>
      <c r="AH2735" s="3" t="s">
        <v>6478</v>
      </c>
      <c r="AI2735" s="3" t="s">
        <v>6482</v>
      </c>
      <c r="AJ2735" s="3" t="s">
        <v>6489</v>
      </c>
    </row>
    <row r="2736" spans="1:36" ht="15">
      <c r="A2736" s="10">
        <v>2839</v>
      </c>
      <c r="B2736" t="str">
        <f>IF(K2736="总计","",INDEX(主数据!A:AD,MATCH(J2736,主数据!A:A,0),9))</f>
        <v>华西大区公司</v>
      </c>
      <c r="C2736" t="str">
        <f>IF(K2736="","",INDEX(主数据!A:AD,MATCH(J2736,主数据!A:A,0),11))</f>
        <v>重庆南区</v>
      </c>
      <c r="D2736" t="str">
        <f t="shared" si="168"/>
        <v>CQ12公摊费直接录入</v>
      </c>
      <c r="E2736" s="13" t="str">
        <f t="shared" si="170"/>
        <v/>
      </c>
      <c r="F2736" s="13" t="str">
        <f>IF(E2736="","",IFERROR(IF(IF(K2736="","",INDEX(收费标合同信息维护!A:Q,MATCH(D2736,收费标合同信息维护!J:J,0),10))=D2736,"有","无"),"无"))</f>
        <v/>
      </c>
      <c r="G2736" s="13" t="str">
        <f t="shared" si="169"/>
        <v/>
      </c>
      <c r="H2736" s="13" t="str">
        <f t="shared" si="171"/>
        <v/>
      </c>
      <c r="I2736" s="13" t="str">
        <f>IF(G2736="","",IFERROR(IF(IF(K2736="","",INDEX(收费标合同信息维护!A:Q,MATCH(G2736,收费标合同信息维护!M:M,0),13))=G2736,"有","无"),"无"))</f>
        <v/>
      </c>
      <c r="J2736" s="3" t="s">
        <v>2488</v>
      </c>
      <c r="K2736" s="3" t="s">
        <v>12235</v>
      </c>
      <c r="L2736" s="3" t="s">
        <v>6738</v>
      </c>
      <c r="M2736" s="3" t="s">
        <v>6739</v>
      </c>
      <c r="N2736" s="3" t="s">
        <v>6477</v>
      </c>
      <c r="O2736" s="3" t="s">
        <v>6597</v>
      </c>
      <c r="P2736" s="3" t="s">
        <v>12269</v>
      </c>
      <c r="Q2736" s="3" t="s">
        <v>6739</v>
      </c>
      <c r="R2736" s="3" t="s">
        <v>6479</v>
      </c>
      <c r="S2736" s="3" t="s">
        <v>6480</v>
      </c>
      <c r="T2736" s="3" t="s">
        <v>12270</v>
      </c>
      <c r="U2736" s="3" t="s">
        <v>6716</v>
      </c>
      <c r="V2736" s="3" t="s">
        <v>154</v>
      </c>
      <c r="W2736" s="3" t="s">
        <v>154</v>
      </c>
      <c r="X2736" s="3" t="s">
        <v>154</v>
      </c>
      <c r="Y2736" s="3" t="s">
        <v>154</v>
      </c>
      <c r="Z2736" s="3" t="s">
        <v>154</v>
      </c>
      <c r="AA2736" s="3" t="s">
        <v>154</v>
      </c>
      <c r="AB2736" s="3" t="s">
        <v>154</v>
      </c>
      <c r="AC2736" s="3" t="s">
        <v>154</v>
      </c>
      <c r="AD2736" s="3" t="s">
        <v>6151</v>
      </c>
      <c r="AE2736" s="3" t="s">
        <v>6151</v>
      </c>
      <c r="AF2736" s="3" t="s">
        <v>154</v>
      </c>
      <c r="AG2736" s="3" t="s">
        <v>154</v>
      </c>
      <c r="AH2736" s="3" t="s">
        <v>6478</v>
      </c>
      <c r="AI2736" s="3" t="s">
        <v>6482</v>
      </c>
      <c r="AJ2736" s="3" t="s">
        <v>6284</v>
      </c>
    </row>
    <row r="2737" spans="1:36" ht="15">
      <c r="A2737" s="10">
        <v>2840</v>
      </c>
      <c r="B2737" t="str">
        <f>IF(K2737="总计","",INDEX(主数据!A:AD,MATCH(J2737,主数据!A:A,0),9))</f>
        <v>华西大区公司</v>
      </c>
      <c r="C2737" t="str">
        <f>IF(K2737="","",INDEX(主数据!A:AD,MATCH(J2737,主数据!A:A,0),11))</f>
        <v>重庆南区</v>
      </c>
      <c r="D2737" t="str">
        <f t="shared" si="168"/>
        <v>CQ12空置物业费标准方式1.50</v>
      </c>
      <c r="E2737" s="13" t="str">
        <f t="shared" si="170"/>
        <v>1.50</v>
      </c>
      <c r="F2737" s="13" t="str">
        <f>IF(E2737="","",IFERROR(IF(IF(K2737="","",INDEX(收费标合同信息维护!A:Q,MATCH(D2737,收费标合同信息维护!J:J,0),10))=D2737,"有","无"),"无"))</f>
        <v>无</v>
      </c>
      <c r="G2737" s="13" t="str">
        <f t="shared" si="169"/>
        <v/>
      </c>
      <c r="H2737" s="13" t="str">
        <f t="shared" si="171"/>
        <v/>
      </c>
      <c r="I2737" s="13" t="str">
        <f>IF(G2737="","",IFERROR(IF(IF(K2737="","",INDEX(收费标合同信息维护!A:Q,MATCH(G2737,收费标合同信息维护!M:M,0),13))=G2737,"有","无"),"无"))</f>
        <v/>
      </c>
      <c r="J2737" s="3" t="s">
        <v>2488</v>
      </c>
      <c r="K2737" s="3" t="s">
        <v>12235</v>
      </c>
      <c r="L2737" s="3" t="s">
        <v>6580</v>
      </c>
      <c r="M2737" s="3" t="s">
        <v>6581</v>
      </c>
      <c r="N2737" s="3" t="s">
        <v>6477</v>
      </c>
      <c r="O2737" s="3" t="s">
        <v>6478</v>
      </c>
      <c r="P2737" s="3" t="s">
        <v>12271</v>
      </c>
      <c r="Q2737" s="3" t="s">
        <v>12272</v>
      </c>
      <c r="R2737" s="3" t="s">
        <v>6484</v>
      </c>
      <c r="S2737" s="3" t="s">
        <v>6491</v>
      </c>
      <c r="T2737" s="3" t="s">
        <v>6481</v>
      </c>
      <c r="U2737" s="3" t="s">
        <v>154</v>
      </c>
      <c r="V2737" s="3" t="s">
        <v>6608</v>
      </c>
      <c r="W2737" s="3" t="s">
        <v>154</v>
      </c>
      <c r="X2737" s="3" t="s">
        <v>154</v>
      </c>
      <c r="Y2737" s="3" t="s">
        <v>154</v>
      </c>
      <c r="Z2737" s="3" t="s">
        <v>154</v>
      </c>
      <c r="AA2737" s="3" t="s">
        <v>154</v>
      </c>
      <c r="AB2737" s="3" t="s">
        <v>154</v>
      </c>
      <c r="AC2737" s="3" t="s">
        <v>154</v>
      </c>
      <c r="AD2737" s="3" t="s">
        <v>6151</v>
      </c>
      <c r="AE2737" s="3" t="s">
        <v>6151</v>
      </c>
      <c r="AF2737" s="3" t="s">
        <v>154</v>
      </c>
      <c r="AG2737" s="3" t="s">
        <v>154</v>
      </c>
      <c r="AH2737" s="3" t="s">
        <v>6478</v>
      </c>
      <c r="AI2737" s="3" t="s">
        <v>6482</v>
      </c>
      <c r="AJ2737" s="3" t="s">
        <v>6433</v>
      </c>
    </row>
    <row r="2738" spans="1:36" ht="15">
      <c r="A2738" s="10">
        <v>2841</v>
      </c>
      <c r="B2738" t="str">
        <f>IF(K2738="总计","",INDEX(主数据!A:AD,MATCH(J2738,主数据!A:A,0),9))</f>
        <v>华西大区公司</v>
      </c>
      <c r="C2738" t="str">
        <f>IF(K2738="","",INDEX(主数据!A:AD,MATCH(J2738,主数据!A:A,0),11))</f>
        <v>重庆南区</v>
      </c>
      <c r="D2738" t="str">
        <f t="shared" si="168"/>
        <v>CQ12空置物业费标准方式1.60</v>
      </c>
      <c r="E2738" s="13" t="str">
        <f t="shared" si="170"/>
        <v>1.60</v>
      </c>
      <c r="F2738" s="13" t="str">
        <f>IF(E2738="","",IFERROR(IF(IF(K2738="","",INDEX(收费标合同信息维护!A:Q,MATCH(D2738,收费标合同信息维护!J:J,0),10))=D2738,"有","无"),"无"))</f>
        <v>无</v>
      </c>
      <c r="G2738" s="13" t="str">
        <f t="shared" si="169"/>
        <v/>
      </c>
      <c r="H2738" s="13" t="str">
        <f t="shared" si="171"/>
        <v/>
      </c>
      <c r="I2738" s="13" t="str">
        <f>IF(G2738="","",IFERROR(IF(IF(K2738="","",INDEX(收费标合同信息维护!A:Q,MATCH(G2738,收费标合同信息维护!M:M,0),13))=G2738,"有","无"),"无"))</f>
        <v/>
      </c>
      <c r="J2738" s="3" t="s">
        <v>2488</v>
      </c>
      <c r="K2738" s="3" t="s">
        <v>12235</v>
      </c>
      <c r="L2738" s="3" t="s">
        <v>6580</v>
      </c>
      <c r="M2738" s="3" t="s">
        <v>6581</v>
      </c>
      <c r="N2738" s="3" t="s">
        <v>6477</v>
      </c>
      <c r="O2738" s="3" t="s">
        <v>6478</v>
      </c>
      <c r="P2738" s="3" t="s">
        <v>12273</v>
      </c>
      <c r="Q2738" s="3" t="s">
        <v>12274</v>
      </c>
      <c r="R2738" s="3" t="s">
        <v>6484</v>
      </c>
      <c r="S2738" s="3" t="s">
        <v>6491</v>
      </c>
      <c r="T2738" s="3" t="s">
        <v>6481</v>
      </c>
      <c r="U2738" s="3" t="s">
        <v>154</v>
      </c>
      <c r="V2738" s="3" t="s">
        <v>9398</v>
      </c>
      <c r="W2738" s="3" t="s">
        <v>154</v>
      </c>
      <c r="X2738" s="3" t="s">
        <v>154</v>
      </c>
      <c r="Y2738" s="3" t="s">
        <v>154</v>
      </c>
      <c r="Z2738" s="3" t="s">
        <v>154</v>
      </c>
      <c r="AA2738" s="3" t="s">
        <v>154</v>
      </c>
      <c r="AB2738" s="3" t="s">
        <v>154</v>
      </c>
      <c r="AC2738" s="3" t="s">
        <v>154</v>
      </c>
      <c r="AD2738" s="3" t="s">
        <v>6151</v>
      </c>
      <c r="AE2738" s="3" t="s">
        <v>6151</v>
      </c>
      <c r="AF2738" s="3" t="s">
        <v>154</v>
      </c>
      <c r="AG2738" s="3" t="s">
        <v>154</v>
      </c>
      <c r="AH2738" s="3" t="s">
        <v>6478</v>
      </c>
      <c r="AI2738" s="3" t="s">
        <v>6482</v>
      </c>
      <c r="AJ2738" s="3" t="s">
        <v>12</v>
      </c>
    </row>
    <row r="2739" spans="1:36" ht="15">
      <c r="A2739" s="10">
        <v>2842</v>
      </c>
      <c r="B2739" t="str">
        <f>IF(K2739="总计","",INDEX(主数据!A:AD,MATCH(J2739,主数据!A:A,0),9))</f>
        <v>华西大区公司</v>
      </c>
      <c r="C2739" t="str">
        <f>IF(K2739="","",INDEX(主数据!A:AD,MATCH(J2739,主数据!A:A,0),11))</f>
        <v>重庆南区</v>
      </c>
      <c r="D2739" t="str">
        <f t="shared" si="168"/>
        <v>CQ12空置物业费标准方式3.00</v>
      </c>
      <c r="E2739" s="13" t="str">
        <f t="shared" si="170"/>
        <v>3.00</v>
      </c>
      <c r="F2739" s="13" t="str">
        <f>IF(E2739="","",IFERROR(IF(IF(K2739="","",INDEX(收费标合同信息维护!A:Q,MATCH(D2739,收费标合同信息维护!J:J,0),10))=D2739,"有","无"),"无"))</f>
        <v>无</v>
      </c>
      <c r="G2739" s="13" t="str">
        <f t="shared" si="169"/>
        <v/>
      </c>
      <c r="H2739" s="13" t="str">
        <f t="shared" si="171"/>
        <v/>
      </c>
      <c r="I2739" s="13" t="str">
        <f>IF(G2739="","",IFERROR(IF(IF(K2739="","",INDEX(收费标合同信息维护!A:Q,MATCH(G2739,收费标合同信息维护!M:M,0),13))=G2739,"有","无"),"无"))</f>
        <v/>
      </c>
      <c r="J2739" s="3" t="s">
        <v>2488</v>
      </c>
      <c r="K2739" s="3" t="s">
        <v>12235</v>
      </c>
      <c r="L2739" s="3" t="s">
        <v>6580</v>
      </c>
      <c r="M2739" s="3" t="s">
        <v>6581</v>
      </c>
      <c r="N2739" s="3" t="s">
        <v>6477</v>
      </c>
      <c r="O2739" s="3" t="s">
        <v>6478</v>
      </c>
      <c r="P2739" s="3" t="s">
        <v>12275</v>
      </c>
      <c r="Q2739" s="3" t="s">
        <v>12276</v>
      </c>
      <c r="R2739" s="3" t="s">
        <v>6484</v>
      </c>
      <c r="S2739" s="3" t="s">
        <v>6491</v>
      </c>
      <c r="T2739" s="3" t="s">
        <v>6481</v>
      </c>
      <c r="U2739" s="3" t="s">
        <v>154</v>
      </c>
      <c r="V2739" s="3" t="s">
        <v>6672</v>
      </c>
      <c r="W2739" s="3" t="s">
        <v>154</v>
      </c>
      <c r="X2739" s="3" t="s">
        <v>154</v>
      </c>
      <c r="Y2739" s="3" t="s">
        <v>154</v>
      </c>
      <c r="Z2739" s="3" t="s">
        <v>154</v>
      </c>
      <c r="AA2739" s="3" t="s">
        <v>154</v>
      </c>
      <c r="AB2739" s="3" t="s">
        <v>154</v>
      </c>
      <c r="AC2739" s="3" t="s">
        <v>154</v>
      </c>
      <c r="AD2739" s="3" t="s">
        <v>6151</v>
      </c>
      <c r="AE2739" s="3" t="s">
        <v>6151</v>
      </c>
      <c r="AF2739" s="3" t="s">
        <v>154</v>
      </c>
      <c r="AG2739" s="3" t="s">
        <v>154</v>
      </c>
      <c r="AH2739" s="3" t="s">
        <v>6478</v>
      </c>
      <c r="AI2739" s="3" t="s">
        <v>6482</v>
      </c>
      <c r="AJ2739" s="3" t="s">
        <v>6203</v>
      </c>
    </row>
    <row r="2740" spans="1:36" ht="15">
      <c r="A2740" s="10">
        <v>2843</v>
      </c>
      <c r="B2740" t="str">
        <f>IF(K2740="总计","",INDEX(主数据!A:AD,MATCH(J2740,主数据!A:A,0),9))</f>
        <v>华西大区公司</v>
      </c>
      <c r="C2740" t="str">
        <f>IF(K2740="","",INDEX(主数据!A:AD,MATCH(J2740,主数据!A:A,0),11))</f>
        <v>重庆北区</v>
      </c>
      <c r="D2740" t="str">
        <f t="shared" si="168"/>
        <v>CQ20物业服务费定额</v>
      </c>
      <c r="E2740" s="13" t="str">
        <f t="shared" si="170"/>
        <v/>
      </c>
      <c r="F2740" s="13" t="str">
        <f>IF(E2740="","",IFERROR(IF(IF(K2740="","",INDEX(收费标合同信息维护!A:Q,MATCH(D2740,收费标合同信息维护!J:J,0),10))=D2740,"有","无"),"无"))</f>
        <v/>
      </c>
      <c r="G2740" s="13" t="str">
        <f t="shared" si="169"/>
        <v>CQ20物业服务费定额238686.38</v>
      </c>
      <c r="H2740" s="13" t="str">
        <f t="shared" si="171"/>
        <v>238686.38</v>
      </c>
      <c r="I2740" s="13" t="str">
        <f>IF(G2740="","",IFERROR(IF(IF(K2740="","",INDEX(收费标合同信息维护!A:Q,MATCH(G2740,收费标合同信息维护!M:M,0),13))=G2740,"有","无"),"无"))</f>
        <v>无</v>
      </c>
      <c r="J2740" s="3" t="s">
        <v>2593</v>
      </c>
      <c r="K2740" s="3" t="s">
        <v>12277</v>
      </c>
      <c r="L2740" s="3" t="s">
        <v>6025</v>
      </c>
      <c r="M2740" s="3" t="s">
        <v>6026</v>
      </c>
      <c r="N2740" s="3" t="s">
        <v>6477</v>
      </c>
      <c r="O2740" s="3" t="s">
        <v>6478</v>
      </c>
      <c r="P2740" s="3" t="s">
        <v>6025</v>
      </c>
      <c r="Q2740" s="3" t="s">
        <v>6026</v>
      </c>
      <c r="R2740" s="3" t="s">
        <v>6490</v>
      </c>
      <c r="S2740" s="3" t="s">
        <v>6491</v>
      </c>
      <c r="T2740" s="3" t="s">
        <v>7001</v>
      </c>
      <c r="U2740" s="3" t="s">
        <v>7002</v>
      </c>
      <c r="V2740" s="3" t="s">
        <v>154</v>
      </c>
      <c r="W2740" s="3" t="s">
        <v>12278</v>
      </c>
      <c r="X2740" s="3" t="s">
        <v>154</v>
      </c>
      <c r="Y2740" s="3" t="s">
        <v>154</v>
      </c>
      <c r="Z2740" s="3" t="s">
        <v>154</v>
      </c>
      <c r="AA2740" s="3" t="s">
        <v>154</v>
      </c>
      <c r="AB2740" s="3" t="s">
        <v>154</v>
      </c>
      <c r="AC2740" s="3" t="s">
        <v>154</v>
      </c>
      <c r="AD2740" s="3" t="s">
        <v>6151</v>
      </c>
      <c r="AE2740" s="3" t="s">
        <v>6151</v>
      </c>
      <c r="AF2740" s="3" t="s">
        <v>6040</v>
      </c>
      <c r="AG2740" s="3" t="s">
        <v>154</v>
      </c>
      <c r="AH2740" s="3" t="s">
        <v>6478</v>
      </c>
      <c r="AI2740" s="3" t="s">
        <v>6482</v>
      </c>
      <c r="AJ2740" s="3" t="s">
        <v>6033</v>
      </c>
    </row>
    <row r="2741" spans="1:36" ht="15">
      <c r="A2741" s="10">
        <v>2844</v>
      </c>
      <c r="B2741" t="str">
        <f>IF(K2741="总计","",INDEX(主数据!A:AD,MATCH(J2741,主数据!A:A,0),9))</f>
        <v>华西大区公司</v>
      </c>
      <c r="C2741" t="str">
        <f>IF(K2741="","",INDEX(主数据!A:AD,MATCH(J2741,主数据!A:A,0),11))</f>
        <v>重庆北区</v>
      </c>
      <c r="D2741" t="str">
        <f t="shared" si="168"/>
        <v>CQ20物业服务费标准方式0.90</v>
      </c>
      <c r="E2741" s="13" t="str">
        <f t="shared" si="170"/>
        <v>0.90</v>
      </c>
      <c r="F2741" s="13" t="str">
        <f>IF(E2741="","",IFERROR(IF(IF(K2741="","",INDEX(收费标合同信息维护!A:Q,MATCH(D2741,收费标合同信息维护!J:J,0),10))=D2741,"有","无"),"无"))</f>
        <v>无</v>
      </c>
      <c r="G2741" s="13" t="str">
        <f t="shared" si="169"/>
        <v/>
      </c>
      <c r="H2741" s="13" t="str">
        <f t="shared" si="171"/>
        <v/>
      </c>
      <c r="I2741" s="13" t="str">
        <f>IF(G2741="","",IFERROR(IF(IF(K2741="","",INDEX(收费标合同信息维护!A:Q,MATCH(G2741,收费标合同信息维护!M:M,0),13))=G2741,"有","无"),"无"))</f>
        <v/>
      </c>
      <c r="J2741" s="3" t="s">
        <v>2593</v>
      </c>
      <c r="K2741" s="3" t="s">
        <v>12277</v>
      </c>
      <c r="L2741" s="3" t="s">
        <v>6025</v>
      </c>
      <c r="M2741" s="3" t="s">
        <v>6026</v>
      </c>
      <c r="N2741" s="3" t="s">
        <v>6477</v>
      </c>
      <c r="O2741" s="3" t="s">
        <v>6478</v>
      </c>
      <c r="P2741" s="3" t="s">
        <v>12279</v>
      </c>
      <c r="Q2741" s="3" t="s">
        <v>12280</v>
      </c>
      <c r="R2741" s="3" t="s">
        <v>6484</v>
      </c>
      <c r="S2741" s="3" t="s">
        <v>6491</v>
      </c>
      <c r="T2741" s="3" t="s">
        <v>6493</v>
      </c>
      <c r="U2741" s="3" t="s">
        <v>154</v>
      </c>
      <c r="V2741" s="3" t="s">
        <v>6979</v>
      </c>
      <c r="W2741" s="3" t="s">
        <v>154</v>
      </c>
      <c r="X2741" s="3" t="s">
        <v>154</v>
      </c>
      <c r="Y2741" s="3" t="s">
        <v>154</v>
      </c>
      <c r="Z2741" s="3" t="s">
        <v>154</v>
      </c>
      <c r="AA2741" s="3" t="s">
        <v>154</v>
      </c>
      <c r="AB2741" s="3" t="s">
        <v>154</v>
      </c>
      <c r="AC2741" s="3" t="s">
        <v>154</v>
      </c>
      <c r="AD2741" s="3" t="s">
        <v>6151</v>
      </c>
      <c r="AE2741" s="3" t="s">
        <v>6151</v>
      </c>
      <c r="AF2741" s="3" t="s">
        <v>154</v>
      </c>
      <c r="AG2741" s="3" t="s">
        <v>154</v>
      </c>
      <c r="AH2741" s="3" t="s">
        <v>6478</v>
      </c>
      <c r="AI2741" s="3" t="s">
        <v>6482</v>
      </c>
      <c r="AJ2741" s="3" t="s">
        <v>14484</v>
      </c>
    </row>
    <row r="2742" spans="1:36" ht="15">
      <c r="A2742" s="10">
        <v>2845</v>
      </c>
      <c r="B2742" t="str">
        <f>IF(K2742="总计","",INDEX(主数据!A:AD,MATCH(J2742,主数据!A:A,0),9))</f>
        <v>华西大区公司</v>
      </c>
      <c r="C2742" t="str">
        <f>IF(K2742="","",INDEX(主数据!A:AD,MATCH(J2742,主数据!A:A,0),11))</f>
        <v>重庆北区</v>
      </c>
      <c r="D2742" t="str">
        <f t="shared" si="168"/>
        <v>CQ20物业服务费标准方式1.50</v>
      </c>
      <c r="E2742" s="13" t="str">
        <f t="shared" si="170"/>
        <v>1.50</v>
      </c>
      <c r="F2742" s="13" t="str">
        <f>IF(E2742="","",IFERROR(IF(IF(K2742="","",INDEX(收费标合同信息维护!A:Q,MATCH(D2742,收费标合同信息维护!J:J,0),10))=D2742,"有","无"),"无"))</f>
        <v>无</v>
      </c>
      <c r="G2742" s="13" t="str">
        <f t="shared" si="169"/>
        <v/>
      </c>
      <c r="H2742" s="13" t="str">
        <f t="shared" si="171"/>
        <v/>
      </c>
      <c r="I2742" s="13" t="str">
        <f>IF(G2742="","",IFERROR(IF(IF(K2742="","",INDEX(收费标合同信息维护!A:Q,MATCH(G2742,收费标合同信息维护!M:M,0),13))=G2742,"有","无"),"无"))</f>
        <v/>
      </c>
      <c r="J2742" s="3" t="s">
        <v>2593</v>
      </c>
      <c r="K2742" s="3" t="s">
        <v>12277</v>
      </c>
      <c r="L2742" s="3" t="s">
        <v>6025</v>
      </c>
      <c r="M2742" s="3" t="s">
        <v>6026</v>
      </c>
      <c r="N2742" s="3" t="s">
        <v>6477</v>
      </c>
      <c r="O2742" s="3" t="s">
        <v>6478</v>
      </c>
      <c r="P2742" s="3" t="s">
        <v>12281</v>
      </c>
      <c r="Q2742" s="3" t="s">
        <v>12282</v>
      </c>
      <c r="R2742" s="3" t="s">
        <v>6484</v>
      </c>
      <c r="S2742" s="3" t="s">
        <v>6491</v>
      </c>
      <c r="T2742" s="3" t="s">
        <v>6493</v>
      </c>
      <c r="U2742" s="3" t="s">
        <v>154</v>
      </c>
      <c r="V2742" s="3" t="s">
        <v>6608</v>
      </c>
      <c r="W2742" s="3" t="s">
        <v>154</v>
      </c>
      <c r="X2742" s="3" t="s">
        <v>154</v>
      </c>
      <c r="Y2742" s="3" t="s">
        <v>154</v>
      </c>
      <c r="Z2742" s="3" t="s">
        <v>154</v>
      </c>
      <c r="AA2742" s="3" t="s">
        <v>154</v>
      </c>
      <c r="AB2742" s="3" t="s">
        <v>154</v>
      </c>
      <c r="AC2742" s="3" t="s">
        <v>154</v>
      </c>
      <c r="AD2742" s="3" t="s">
        <v>6151</v>
      </c>
      <c r="AE2742" s="3" t="s">
        <v>6151</v>
      </c>
      <c r="AF2742" s="3" t="s">
        <v>154</v>
      </c>
      <c r="AG2742" s="3" t="s">
        <v>154</v>
      </c>
      <c r="AH2742" s="3" t="s">
        <v>6478</v>
      </c>
      <c r="AI2742" s="3" t="s">
        <v>6482</v>
      </c>
      <c r="AJ2742" s="3" t="s">
        <v>6275</v>
      </c>
    </row>
    <row r="2743" spans="1:36" ht="15">
      <c r="A2743" s="10">
        <v>2846</v>
      </c>
      <c r="B2743" t="str">
        <f>IF(K2743="总计","",INDEX(主数据!A:AD,MATCH(J2743,主数据!A:A,0),9))</f>
        <v>华西大区公司</v>
      </c>
      <c r="C2743" t="str">
        <f>IF(K2743="","",INDEX(主数据!A:AD,MATCH(J2743,主数据!A:A,0),11))</f>
        <v>重庆北区</v>
      </c>
      <c r="D2743" t="str">
        <f t="shared" si="168"/>
        <v>CQ20物业服务费标准方式1.80</v>
      </c>
      <c r="E2743" s="13" t="str">
        <f t="shared" si="170"/>
        <v>1.80</v>
      </c>
      <c r="F2743" s="13" t="str">
        <f>IF(E2743="","",IFERROR(IF(IF(K2743="","",INDEX(收费标合同信息维护!A:Q,MATCH(D2743,收费标合同信息维护!J:J,0),10))=D2743,"有","无"),"无"))</f>
        <v>无</v>
      </c>
      <c r="G2743" s="13" t="str">
        <f t="shared" si="169"/>
        <v/>
      </c>
      <c r="H2743" s="13" t="str">
        <f t="shared" si="171"/>
        <v/>
      </c>
      <c r="I2743" s="13" t="str">
        <f>IF(G2743="","",IFERROR(IF(IF(K2743="","",INDEX(收费标合同信息维护!A:Q,MATCH(G2743,收费标合同信息维护!M:M,0),13))=G2743,"有","无"),"无"))</f>
        <v/>
      </c>
      <c r="J2743" s="3" t="s">
        <v>2593</v>
      </c>
      <c r="K2743" s="3" t="s">
        <v>12277</v>
      </c>
      <c r="L2743" s="3" t="s">
        <v>6025</v>
      </c>
      <c r="M2743" s="3" t="s">
        <v>6026</v>
      </c>
      <c r="N2743" s="3" t="s">
        <v>6477</v>
      </c>
      <c r="O2743" s="3" t="s">
        <v>6478</v>
      </c>
      <c r="P2743" s="3" t="s">
        <v>12283</v>
      </c>
      <c r="Q2743" s="3" t="s">
        <v>12284</v>
      </c>
      <c r="R2743" s="3" t="s">
        <v>6484</v>
      </c>
      <c r="S2743" s="3" t="s">
        <v>6491</v>
      </c>
      <c r="T2743" s="3" t="s">
        <v>6493</v>
      </c>
      <c r="U2743" s="3" t="s">
        <v>154</v>
      </c>
      <c r="V2743" s="3" t="s">
        <v>6759</v>
      </c>
      <c r="W2743" s="3" t="s">
        <v>154</v>
      </c>
      <c r="X2743" s="3" t="s">
        <v>154</v>
      </c>
      <c r="Y2743" s="3" t="s">
        <v>154</v>
      </c>
      <c r="Z2743" s="3" t="s">
        <v>154</v>
      </c>
      <c r="AA2743" s="3" t="s">
        <v>154</v>
      </c>
      <c r="AB2743" s="3" t="s">
        <v>154</v>
      </c>
      <c r="AC2743" s="3" t="s">
        <v>154</v>
      </c>
      <c r="AD2743" s="3" t="s">
        <v>6151</v>
      </c>
      <c r="AE2743" s="3" t="s">
        <v>6151</v>
      </c>
      <c r="AF2743" s="3" t="s">
        <v>154</v>
      </c>
      <c r="AG2743" s="3" t="s">
        <v>154</v>
      </c>
      <c r="AH2743" s="3" t="s">
        <v>6478</v>
      </c>
      <c r="AI2743" s="3" t="s">
        <v>6482</v>
      </c>
      <c r="AJ2743" s="3" t="s">
        <v>18190</v>
      </c>
    </row>
    <row r="2744" spans="1:36" ht="15">
      <c r="A2744" s="10">
        <v>2847</v>
      </c>
      <c r="B2744" t="str">
        <f>IF(K2744="总计","",INDEX(主数据!A:AD,MATCH(J2744,主数据!A:A,0),9))</f>
        <v>华西大区公司</v>
      </c>
      <c r="C2744" t="str">
        <f>IF(K2744="","",INDEX(主数据!A:AD,MATCH(J2744,主数据!A:A,0),11))</f>
        <v>重庆北区</v>
      </c>
      <c r="D2744" t="str">
        <f t="shared" si="168"/>
        <v>CQ20物业服务费标准方式2.25</v>
      </c>
      <c r="E2744" s="13" t="str">
        <f t="shared" si="170"/>
        <v>2.25</v>
      </c>
      <c r="F2744" s="13" t="str">
        <f>IF(E2744="","",IFERROR(IF(IF(K2744="","",INDEX(收费标合同信息维护!A:Q,MATCH(D2744,收费标合同信息维护!J:J,0),10))=D2744,"有","无"),"无"))</f>
        <v>无</v>
      </c>
      <c r="G2744" s="13" t="str">
        <f t="shared" si="169"/>
        <v/>
      </c>
      <c r="H2744" s="13" t="str">
        <f t="shared" si="171"/>
        <v/>
      </c>
      <c r="I2744" s="13" t="str">
        <f>IF(G2744="","",IFERROR(IF(IF(K2744="","",INDEX(收费标合同信息维护!A:Q,MATCH(G2744,收费标合同信息维护!M:M,0),13))=G2744,"有","无"),"无"))</f>
        <v/>
      </c>
      <c r="J2744" s="3" t="s">
        <v>2593</v>
      </c>
      <c r="K2744" s="3" t="s">
        <v>12277</v>
      </c>
      <c r="L2744" s="3" t="s">
        <v>6025</v>
      </c>
      <c r="M2744" s="3" t="s">
        <v>6026</v>
      </c>
      <c r="N2744" s="3" t="s">
        <v>6477</v>
      </c>
      <c r="O2744" s="3" t="s">
        <v>6478</v>
      </c>
      <c r="P2744" s="3" t="s">
        <v>12285</v>
      </c>
      <c r="Q2744" s="3" t="s">
        <v>12286</v>
      </c>
      <c r="R2744" s="3" t="s">
        <v>6484</v>
      </c>
      <c r="S2744" s="3" t="s">
        <v>6491</v>
      </c>
      <c r="T2744" s="3" t="s">
        <v>12287</v>
      </c>
      <c r="U2744" s="3" t="s">
        <v>154</v>
      </c>
      <c r="V2744" s="3" t="s">
        <v>8424</v>
      </c>
      <c r="W2744" s="3" t="s">
        <v>154</v>
      </c>
      <c r="X2744" s="3" t="s">
        <v>154</v>
      </c>
      <c r="Y2744" s="3" t="s">
        <v>154</v>
      </c>
      <c r="Z2744" s="3" t="s">
        <v>154</v>
      </c>
      <c r="AA2744" s="3" t="s">
        <v>154</v>
      </c>
      <c r="AB2744" s="3" t="s">
        <v>154</v>
      </c>
      <c r="AC2744" s="3" t="s">
        <v>154</v>
      </c>
      <c r="AD2744" s="3" t="s">
        <v>6151</v>
      </c>
      <c r="AE2744" s="3" t="s">
        <v>6151</v>
      </c>
      <c r="AF2744" s="3" t="s">
        <v>154</v>
      </c>
      <c r="AG2744" s="3" t="s">
        <v>154</v>
      </c>
      <c r="AH2744" s="3" t="s">
        <v>6478</v>
      </c>
      <c r="AI2744" s="3" t="s">
        <v>6482</v>
      </c>
      <c r="AJ2744" s="3" t="s">
        <v>6030</v>
      </c>
    </row>
    <row r="2745" spans="1:36" ht="15">
      <c r="A2745" s="10">
        <v>2848</v>
      </c>
      <c r="B2745" t="str">
        <f>IF(K2745="总计","",INDEX(主数据!A:AD,MATCH(J2745,主数据!A:A,0),9))</f>
        <v>华西大区公司</v>
      </c>
      <c r="C2745" t="str">
        <f>IF(K2745="","",INDEX(主数据!A:AD,MATCH(J2745,主数据!A:A,0),11))</f>
        <v>重庆北区</v>
      </c>
      <c r="D2745" t="str">
        <f t="shared" si="168"/>
        <v>CQ20物业服务费标准方式3.00</v>
      </c>
      <c r="E2745" s="13" t="str">
        <f t="shared" si="170"/>
        <v>3.00</v>
      </c>
      <c r="F2745" s="13" t="str">
        <f>IF(E2745="","",IFERROR(IF(IF(K2745="","",INDEX(收费标合同信息维护!A:Q,MATCH(D2745,收费标合同信息维护!J:J,0),10))=D2745,"有","无"),"无"))</f>
        <v>无</v>
      </c>
      <c r="G2745" s="13" t="str">
        <f t="shared" si="169"/>
        <v/>
      </c>
      <c r="H2745" s="13" t="str">
        <f t="shared" si="171"/>
        <v/>
      </c>
      <c r="I2745" s="13" t="str">
        <f>IF(G2745="","",IFERROR(IF(IF(K2745="","",INDEX(收费标合同信息维护!A:Q,MATCH(G2745,收费标合同信息维护!M:M,0),13))=G2745,"有","无"),"无"))</f>
        <v/>
      </c>
      <c r="J2745" s="3" t="s">
        <v>2593</v>
      </c>
      <c r="K2745" s="3" t="s">
        <v>12277</v>
      </c>
      <c r="L2745" s="3" t="s">
        <v>6025</v>
      </c>
      <c r="M2745" s="3" t="s">
        <v>6026</v>
      </c>
      <c r="N2745" s="3" t="s">
        <v>6477</v>
      </c>
      <c r="O2745" s="3" t="s">
        <v>6478</v>
      </c>
      <c r="P2745" s="3" t="s">
        <v>12288</v>
      </c>
      <c r="Q2745" s="3" t="s">
        <v>12289</v>
      </c>
      <c r="R2745" s="3" t="s">
        <v>6484</v>
      </c>
      <c r="S2745" s="3" t="s">
        <v>6491</v>
      </c>
      <c r="T2745" s="3" t="s">
        <v>6493</v>
      </c>
      <c r="U2745" s="3" t="s">
        <v>154</v>
      </c>
      <c r="V2745" s="3" t="s">
        <v>6672</v>
      </c>
      <c r="W2745" s="3" t="s">
        <v>154</v>
      </c>
      <c r="X2745" s="3" t="s">
        <v>154</v>
      </c>
      <c r="Y2745" s="3" t="s">
        <v>154</v>
      </c>
      <c r="Z2745" s="3" t="s">
        <v>154</v>
      </c>
      <c r="AA2745" s="3" t="s">
        <v>154</v>
      </c>
      <c r="AB2745" s="3" t="s">
        <v>154</v>
      </c>
      <c r="AC2745" s="3" t="s">
        <v>154</v>
      </c>
      <c r="AD2745" s="3" t="s">
        <v>6151</v>
      </c>
      <c r="AE2745" s="3" t="s">
        <v>6151</v>
      </c>
      <c r="AF2745" s="3" t="s">
        <v>154</v>
      </c>
      <c r="AG2745" s="3" t="s">
        <v>154</v>
      </c>
      <c r="AH2745" s="3" t="s">
        <v>6478</v>
      </c>
      <c r="AI2745" s="3" t="s">
        <v>6482</v>
      </c>
      <c r="AJ2745" s="3" t="s">
        <v>6077</v>
      </c>
    </row>
    <row r="2746" spans="1:36" ht="15">
      <c r="A2746" s="10">
        <v>2849</v>
      </c>
      <c r="B2746" t="str">
        <f>IF(K2746="总计","",INDEX(主数据!A:AD,MATCH(J2746,主数据!A:A,0),9))</f>
        <v>华西大区公司</v>
      </c>
      <c r="C2746" t="str">
        <f>IF(K2746="","",INDEX(主数据!A:AD,MATCH(J2746,主数据!A:A,0),11))</f>
        <v>重庆北区</v>
      </c>
      <c r="D2746" t="str">
        <f t="shared" si="168"/>
        <v>CQ20物业服务费标准方式4.50</v>
      </c>
      <c r="E2746" s="13" t="str">
        <f t="shared" si="170"/>
        <v>4.50</v>
      </c>
      <c r="F2746" s="13" t="str">
        <f>IF(E2746="","",IFERROR(IF(IF(K2746="","",INDEX(收费标合同信息维护!A:Q,MATCH(D2746,收费标合同信息维护!J:J,0),10))=D2746,"有","无"),"无"))</f>
        <v>无</v>
      </c>
      <c r="G2746" s="13" t="str">
        <f t="shared" si="169"/>
        <v/>
      </c>
      <c r="H2746" s="13" t="str">
        <f t="shared" si="171"/>
        <v/>
      </c>
      <c r="I2746" s="13" t="str">
        <f>IF(G2746="","",IFERROR(IF(IF(K2746="","",INDEX(收费标合同信息维护!A:Q,MATCH(G2746,收费标合同信息维护!M:M,0),13))=G2746,"有","无"),"无"))</f>
        <v/>
      </c>
      <c r="J2746" s="3" t="s">
        <v>2593</v>
      </c>
      <c r="K2746" s="3" t="s">
        <v>12277</v>
      </c>
      <c r="L2746" s="3" t="s">
        <v>6025</v>
      </c>
      <c r="M2746" s="3" t="s">
        <v>6026</v>
      </c>
      <c r="N2746" s="3" t="s">
        <v>6477</v>
      </c>
      <c r="O2746" s="3" t="s">
        <v>6478</v>
      </c>
      <c r="P2746" s="3" t="s">
        <v>12290</v>
      </c>
      <c r="Q2746" s="3" t="s">
        <v>9097</v>
      </c>
      <c r="R2746" s="3" t="s">
        <v>6484</v>
      </c>
      <c r="S2746" s="3" t="s">
        <v>6491</v>
      </c>
      <c r="T2746" s="3" t="s">
        <v>12287</v>
      </c>
      <c r="U2746" s="3" t="s">
        <v>154</v>
      </c>
      <c r="V2746" s="3" t="s">
        <v>6507</v>
      </c>
      <c r="W2746" s="3" t="s">
        <v>154</v>
      </c>
      <c r="X2746" s="3" t="s">
        <v>154</v>
      </c>
      <c r="Y2746" s="3" t="s">
        <v>154</v>
      </c>
      <c r="Z2746" s="3" t="s">
        <v>154</v>
      </c>
      <c r="AA2746" s="3" t="s">
        <v>154</v>
      </c>
      <c r="AB2746" s="3" t="s">
        <v>154</v>
      </c>
      <c r="AC2746" s="3" t="s">
        <v>154</v>
      </c>
      <c r="AD2746" s="3" t="s">
        <v>6151</v>
      </c>
      <c r="AE2746" s="3" t="s">
        <v>6151</v>
      </c>
      <c r="AF2746" s="3" t="s">
        <v>154</v>
      </c>
      <c r="AG2746" s="3" t="s">
        <v>154</v>
      </c>
      <c r="AH2746" s="3" t="s">
        <v>6478</v>
      </c>
      <c r="AI2746" s="3" t="s">
        <v>6482</v>
      </c>
      <c r="AJ2746" s="3" t="s">
        <v>34</v>
      </c>
    </row>
    <row r="2747" spans="1:36" ht="15">
      <c r="A2747" s="10">
        <v>2850</v>
      </c>
      <c r="B2747" t="str">
        <f>IF(K2747="总计","",INDEX(主数据!A:AD,MATCH(J2747,主数据!A:A,0),9))</f>
        <v>华西大区公司</v>
      </c>
      <c r="C2747" t="str">
        <f>IF(K2747="","",INDEX(主数据!A:AD,MATCH(J2747,主数据!A:A,0),11))</f>
        <v>重庆北区</v>
      </c>
      <c r="D2747" t="str">
        <f t="shared" si="168"/>
        <v>CQ20公共能耗费用及其他直接录入</v>
      </c>
      <c r="E2747" s="13" t="str">
        <f t="shared" si="170"/>
        <v/>
      </c>
      <c r="F2747" s="13" t="str">
        <f>IF(E2747="","",IFERROR(IF(IF(K2747="","",INDEX(收费标合同信息维护!A:Q,MATCH(D2747,收费标合同信息维护!J:J,0),10))=D2747,"有","无"),"无"))</f>
        <v/>
      </c>
      <c r="G2747" s="13" t="str">
        <f t="shared" si="169"/>
        <v/>
      </c>
      <c r="H2747" s="13" t="str">
        <f t="shared" si="171"/>
        <v/>
      </c>
      <c r="I2747" s="13" t="str">
        <f>IF(G2747="","",IFERROR(IF(IF(K2747="","",INDEX(收费标合同信息维护!A:Q,MATCH(G2747,收费标合同信息维护!M:M,0),13))=G2747,"有","无"),"无"))</f>
        <v/>
      </c>
      <c r="J2747" s="3" t="s">
        <v>2593</v>
      </c>
      <c r="K2747" s="3" t="s">
        <v>12277</v>
      </c>
      <c r="L2747" s="3" t="s">
        <v>6702</v>
      </c>
      <c r="M2747" s="3" t="s">
        <v>6703</v>
      </c>
      <c r="N2747" s="3" t="s">
        <v>6477</v>
      </c>
      <c r="O2747" s="3" t="s">
        <v>6478</v>
      </c>
      <c r="P2747" s="3" t="s">
        <v>6702</v>
      </c>
      <c r="Q2747" s="3" t="s">
        <v>6703</v>
      </c>
      <c r="R2747" s="3" t="s">
        <v>6479</v>
      </c>
      <c r="S2747" s="3" t="s">
        <v>6480</v>
      </c>
      <c r="T2747" s="3" t="s">
        <v>6915</v>
      </c>
      <c r="U2747" s="3" t="s">
        <v>154</v>
      </c>
      <c r="V2747" s="3" t="s">
        <v>154</v>
      </c>
      <c r="W2747" s="3" t="s">
        <v>154</v>
      </c>
      <c r="X2747" s="3" t="s">
        <v>154</v>
      </c>
      <c r="Y2747" s="3" t="s">
        <v>154</v>
      </c>
      <c r="Z2747" s="3" t="s">
        <v>154</v>
      </c>
      <c r="AA2747" s="3" t="s">
        <v>154</v>
      </c>
      <c r="AB2747" s="3" t="s">
        <v>154</v>
      </c>
      <c r="AC2747" s="3" t="s">
        <v>154</v>
      </c>
      <c r="AD2747" s="3" t="s">
        <v>6151</v>
      </c>
      <c r="AE2747" s="3" t="s">
        <v>6151</v>
      </c>
      <c r="AF2747" s="3" t="s">
        <v>154</v>
      </c>
      <c r="AG2747" s="3" t="s">
        <v>154</v>
      </c>
      <c r="AH2747" s="3" t="s">
        <v>6478</v>
      </c>
      <c r="AI2747" s="3" t="s">
        <v>6482</v>
      </c>
      <c r="AJ2747" s="3" t="s">
        <v>18191</v>
      </c>
    </row>
    <row r="2748" spans="1:36" ht="30">
      <c r="A2748" s="10">
        <v>2851</v>
      </c>
      <c r="B2748" t="str">
        <f>IF(K2748="总计","",INDEX(主数据!A:AD,MATCH(J2748,主数据!A:A,0),9))</f>
        <v>华西大区公司</v>
      </c>
      <c r="C2748" t="str">
        <f>IF(K2748="","",INDEX(主数据!A:AD,MATCH(J2748,主数据!A:A,0),11))</f>
        <v>重庆北区</v>
      </c>
      <c r="D2748" t="str">
        <f t="shared" si="168"/>
        <v>CQ20小业主委托停车管理费（固定）定额80.00</v>
      </c>
      <c r="E2748" s="13" t="str">
        <f t="shared" si="170"/>
        <v>80.00</v>
      </c>
      <c r="F2748" s="13" t="str">
        <f>IF(E2748="","",IFERROR(IF(IF(K2748="","",INDEX(收费标合同信息维护!A:Q,MATCH(D2748,收费标合同信息维护!J:J,0),10))=D2748,"有","无"),"无"))</f>
        <v>无</v>
      </c>
      <c r="G2748" s="13" t="str">
        <f t="shared" si="169"/>
        <v>CQ20小业主委托停车管理费（固定）定额80.00</v>
      </c>
      <c r="H2748" s="13" t="str">
        <f t="shared" si="171"/>
        <v>80.00</v>
      </c>
      <c r="I2748" s="13" t="str">
        <f>IF(G2748="","",IFERROR(IF(IF(K2748="","",INDEX(收费标合同信息维护!A:Q,MATCH(G2748,收费标合同信息维护!M:M,0),13))=G2748,"有","无"),"无"))</f>
        <v>无</v>
      </c>
      <c r="J2748" s="3" t="s">
        <v>2593</v>
      </c>
      <c r="K2748" s="3" t="s">
        <v>12277</v>
      </c>
      <c r="L2748" s="3" t="s">
        <v>7013</v>
      </c>
      <c r="M2748" s="3" t="s">
        <v>7014</v>
      </c>
      <c r="N2748" s="3" t="s">
        <v>6477</v>
      </c>
      <c r="O2748" s="3" t="s">
        <v>6478</v>
      </c>
      <c r="P2748" s="3" t="s">
        <v>7013</v>
      </c>
      <c r="Q2748" s="3" t="s">
        <v>7014</v>
      </c>
      <c r="R2748" s="3" t="s">
        <v>6490</v>
      </c>
      <c r="S2748" s="3" t="s">
        <v>6491</v>
      </c>
      <c r="T2748" s="3" t="s">
        <v>6548</v>
      </c>
      <c r="U2748" s="3" t="s">
        <v>154</v>
      </c>
      <c r="V2748" s="3" t="s">
        <v>6521</v>
      </c>
      <c r="W2748" s="3" t="s">
        <v>6521</v>
      </c>
      <c r="X2748" s="3" t="s">
        <v>154</v>
      </c>
      <c r="Y2748" s="3" t="s">
        <v>154</v>
      </c>
      <c r="Z2748" s="3" t="s">
        <v>154</v>
      </c>
      <c r="AA2748" s="3" t="s">
        <v>154</v>
      </c>
      <c r="AB2748" s="3" t="s">
        <v>154</v>
      </c>
      <c r="AC2748" s="3" t="s">
        <v>154</v>
      </c>
      <c r="AD2748" s="3" t="s">
        <v>6151</v>
      </c>
      <c r="AE2748" s="3" t="s">
        <v>6151</v>
      </c>
      <c r="AF2748" s="3" t="s">
        <v>154</v>
      </c>
      <c r="AG2748" s="3" t="s">
        <v>154</v>
      </c>
      <c r="AH2748" s="3" t="s">
        <v>6478</v>
      </c>
      <c r="AI2748" s="3" t="s">
        <v>6482</v>
      </c>
      <c r="AJ2748" s="3" t="s">
        <v>6414</v>
      </c>
    </row>
    <row r="2749" spans="1:36" ht="15">
      <c r="A2749" s="10">
        <v>2852</v>
      </c>
      <c r="B2749" t="str">
        <f>IF(K2749="总计","",INDEX(主数据!A:AD,MATCH(J2749,主数据!A:A,0),9))</f>
        <v>华西大区公司</v>
      </c>
      <c r="C2749" t="str">
        <f>IF(K2749="","",INDEX(主数据!A:AD,MATCH(J2749,主数据!A:A,0),11))</f>
        <v>重庆北区</v>
      </c>
      <c r="D2749" t="str">
        <f t="shared" si="168"/>
        <v>CQ20电费标准方式0.90</v>
      </c>
      <c r="E2749" s="13" t="str">
        <f t="shared" si="170"/>
        <v>0.90</v>
      </c>
      <c r="F2749" s="13" t="str">
        <f>IF(E2749="","",IFERROR(IF(IF(K2749="","",INDEX(收费标合同信息维护!A:Q,MATCH(D2749,收费标合同信息维护!J:J,0),10))=D2749,"有","无"),"无"))</f>
        <v>无</v>
      </c>
      <c r="G2749" s="13" t="str">
        <f t="shared" si="169"/>
        <v/>
      </c>
      <c r="H2749" s="13" t="str">
        <f t="shared" si="171"/>
        <v/>
      </c>
      <c r="I2749" s="13" t="str">
        <f>IF(G2749="","",IFERROR(IF(IF(K2749="","",INDEX(收费标合同信息维护!A:Q,MATCH(G2749,收费标合同信息维护!M:M,0),13))=G2749,"有","无"),"无"))</f>
        <v/>
      </c>
      <c r="J2749" s="3" t="s">
        <v>2593</v>
      </c>
      <c r="K2749" s="3" t="s">
        <v>12277</v>
      </c>
      <c r="L2749" s="3" t="s">
        <v>6601</v>
      </c>
      <c r="M2749" s="3" t="s">
        <v>6602</v>
      </c>
      <c r="N2749" s="3" t="s">
        <v>6603</v>
      </c>
      <c r="O2749" s="3" t="s">
        <v>6478</v>
      </c>
      <c r="P2749" s="3" t="s">
        <v>6601</v>
      </c>
      <c r="Q2749" s="3" t="s">
        <v>6602</v>
      </c>
      <c r="R2749" s="3" t="s">
        <v>6484</v>
      </c>
      <c r="S2749" s="3" t="s">
        <v>6491</v>
      </c>
      <c r="T2749" s="3" t="s">
        <v>12291</v>
      </c>
      <c r="U2749" s="3" t="s">
        <v>154</v>
      </c>
      <c r="V2749" s="3" t="s">
        <v>6979</v>
      </c>
      <c r="W2749" s="3" t="s">
        <v>154</v>
      </c>
      <c r="X2749" s="3" t="s">
        <v>154</v>
      </c>
      <c r="Y2749" s="3" t="s">
        <v>154</v>
      </c>
      <c r="Z2749" s="3" t="s">
        <v>154</v>
      </c>
      <c r="AA2749" s="3" t="s">
        <v>154</v>
      </c>
      <c r="AB2749" s="3" t="s">
        <v>154</v>
      </c>
      <c r="AC2749" s="3" t="s">
        <v>154</v>
      </c>
      <c r="AD2749" s="3" t="s">
        <v>6151</v>
      </c>
      <c r="AE2749" s="3" t="s">
        <v>6151</v>
      </c>
      <c r="AF2749" s="3" t="s">
        <v>154</v>
      </c>
      <c r="AG2749" s="3" t="s">
        <v>154</v>
      </c>
      <c r="AH2749" s="3" t="s">
        <v>6478</v>
      </c>
      <c r="AI2749" s="3" t="s">
        <v>6482</v>
      </c>
      <c r="AJ2749" s="3" t="s">
        <v>6489</v>
      </c>
    </row>
    <row r="2750" spans="1:36" ht="15">
      <c r="A2750" s="10">
        <v>2853</v>
      </c>
      <c r="B2750" t="str">
        <f>IF(K2750="总计","",INDEX(主数据!A:AD,MATCH(J2750,主数据!A:A,0),9))</f>
        <v>华西大区公司</v>
      </c>
      <c r="C2750" t="str">
        <f>IF(K2750="","",INDEX(主数据!A:AD,MATCH(J2750,主数据!A:A,0),11))</f>
        <v>重庆北区</v>
      </c>
      <c r="D2750" t="str">
        <f t="shared" si="168"/>
        <v>CQ20自来水费（简易征收）标准方式5.00</v>
      </c>
      <c r="E2750" s="13" t="str">
        <f t="shared" si="170"/>
        <v>5.00</v>
      </c>
      <c r="F2750" s="13" t="str">
        <f>IF(E2750="","",IFERROR(IF(IF(K2750="","",INDEX(收费标合同信息维护!A:Q,MATCH(D2750,收费标合同信息维护!J:J,0),10))=D2750,"有","无"),"无"))</f>
        <v>无</v>
      </c>
      <c r="G2750" s="13" t="str">
        <f t="shared" si="169"/>
        <v/>
      </c>
      <c r="H2750" s="13" t="str">
        <f t="shared" si="171"/>
        <v/>
      </c>
      <c r="I2750" s="13" t="str">
        <f>IF(G2750="","",IFERROR(IF(IF(K2750="","",INDEX(收费标合同信息维护!A:Q,MATCH(G2750,收费标合同信息维护!M:M,0),13))=G2750,"有","无"),"无"))</f>
        <v/>
      </c>
      <c r="J2750" s="3" t="s">
        <v>2593</v>
      </c>
      <c r="K2750" s="3" t="s">
        <v>12277</v>
      </c>
      <c r="L2750" s="3" t="s">
        <v>6615</v>
      </c>
      <c r="M2750" s="3" t="s">
        <v>6616</v>
      </c>
      <c r="N2750" s="3" t="s">
        <v>6603</v>
      </c>
      <c r="O2750" s="3" t="s">
        <v>6478</v>
      </c>
      <c r="P2750" s="3" t="s">
        <v>6615</v>
      </c>
      <c r="Q2750" s="3" t="s">
        <v>6723</v>
      </c>
      <c r="R2750" s="3" t="s">
        <v>6484</v>
      </c>
      <c r="S2750" s="3" t="s">
        <v>6491</v>
      </c>
      <c r="T2750" s="3" t="s">
        <v>12291</v>
      </c>
      <c r="U2750" s="3" t="s">
        <v>154</v>
      </c>
      <c r="V2750" s="3" t="s">
        <v>6744</v>
      </c>
      <c r="W2750" s="3" t="s">
        <v>154</v>
      </c>
      <c r="X2750" s="3" t="s">
        <v>154</v>
      </c>
      <c r="Y2750" s="3" t="s">
        <v>154</v>
      </c>
      <c r="Z2750" s="3" t="s">
        <v>154</v>
      </c>
      <c r="AA2750" s="3" t="s">
        <v>154</v>
      </c>
      <c r="AB2750" s="3" t="s">
        <v>154</v>
      </c>
      <c r="AC2750" s="3" t="s">
        <v>154</v>
      </c>
      <c r="AD2750" s="3" t="s">
        <v>6151</v>
      </c>
      <c r="AE2750" s="3" t="s">
        <v>6151</v>
      </c>
      <c r="AF2750" s="3" t="s">
        <v>154</v>
      </c>
      <c r="AG2750" s="3" t="s">
        <v>154</v>
      </c>
      <c r="AH2750" s="3" t="s">
        <v>6478</v>
      </c>
      <c r="AI2750" s="3" t="s">
        <v>6482</v>
      </c>
      <c r="AJ2750" s="3" t="s">
        <v>6489</v>
      </c>
    </row>
    <row r="2751" spans="1:36" ht="15">
      <c r="A2751" s="10">
        <v>2854</v>
      </c>
      <c r="B2751" t="str">
        <f>IF(K2751="总计","",INDEX(主数据!A:AD,MATCH(J2751,主数据!A:A,0),9))</f>
        <v>华西大区公司</v>
      </c>
      <c r="C2751" t="str">
        <f>IF(K2751="","",INDEX(主数据!A:AD,MATCH(J2751,主数据!A:A,0),11))</f>
        <v>重庆北区</v>
      </c>
      <c r="D2751" t="str">
        <f t="shared" si="168"/>
        <v>CQ20天然气费标准方式1.00</v>
      </c>
      <c r="E2751" s="13" t="str">
        <f t="shared" si="170"/>
        <v>1.00</v>
      </c>
      <c r="F2751" s="13" t="str">
        <f>IF(E2751="","",IFERROR(IF(IF(K2751="","",INDEX(收费标合同信息维护!A:Q,MATCH(D2751,收费标合同信息维护!J:J,0),10))=D2751,"有","无"),"无"))</f>
        <v>无</v>
      </c>
      <c r="G2751" s="13" t="str">
        <f t="shared" si="169"/>
        <v/>
      </c>
      <c r="H2751" s="13" t="str">
        <f t="shared" si="171"/>
        <v/>
      </c>
      <c r="I2751" s="13" t="str">
        <f>IF(G2751="","",IFERROR(IF(IF(K2751="","",INDEX(收费标合同信息维护!A:Q,MATCH(G2751,收费标合同信息维护!M:M,0),13))=G2751,"有","无"),"无"))</f>
        <v/>
      </c>
      <c r="J2751" s="3" t="s">
        <v>2593</v>
      </c>
      <c r="K2751" s="3" t="s">
        <v>12277</v>
      </c>
      <c r="L2751" s="3" t="s">
        <v>6735</v>
      </c>
      <c r="M2751" s="3" t="s">
        <v>6736</v>
      </c>
      <c r="N2751" s="3" t="s">
        <v>6603</v>
      </c>
      <c r="O2751" s="3" t="s">
        <v>6478</v>
      </c>
      <c r="P2751" s="3" t="s">
        <v>6735</v>
      </c>
      <c r="Q2751" s="3" t="s">
        <v>6736</v>
      </c>
      <c r="R2751" s="3" t="s">
        <v>6484</v>
      </c>
      <c r="S2751" s="3" t="s">
        <v>6491</v>
      </c>
      <c r="T2751" s="3" t="s">
        <v>12292</v>
      </c>
      <c r="U2751" s="3" t="s">
        <v>154</v>
      </c>
      <c r="V2751" s="3" t="s">
        <v>6737</v>
      </c>
      <c r="W2751" s="3" t="s">
        <v>154</v>
      </c>
      <c r="X2751" s="3" t="s">
        <v>154</v>
      </c>
      <c r="Y2751" s="3" t="s">
        <v>154</v>
      </c>
      <c r="Z2751" s="3" t="s">
        <v>154</v>
      </c>
      <c r="AA2751" s="3" t="s">
        <v>154</v>
      </c>
      <c r="AB2751" s="3" t="s">
        <v>154</v>
      </c>
      <c r="AC2751" s="3" t="s">
        <v>154</v>
      </c>
      <c r="AD2751" s="3" t="s">
        <v>6151</v>
      </c>
      <c r="AE2751" s="3" t="s">
        <v>6151</v>
      </c>
      <c r="AF2751" s="3" t="s">
        <v>154</v>
      </c>
      <c r="AG2751" s="3" t="s">
        <v>154</v>
      </c>
      <c r="AH2751" s="3" t="s">
        <v>6478</v>
      </c>
      <c r="AI2751" s="3" t="s">
        <v>6482</v>
      </c>
      <c r="AJ2751" s="3" t="s">
        <v>6489</v>
      </c>
    </row>
    <row r="2752" spans="1:36" ht="15">
      <c r="A2752" s="10">
        <v>2855</v>
      </c>
      <c r="B2752" t="str">
        <f>IF(K2752="总计","",INDEX(主数据!A:AD,MATCH(J2752,主数据!A:A,0),9))</f>
        <v>华西大区公司</v>
      </c>
      <c r="C2752" t="str">
        <f>IF(K2752="","",INDEX(主数据!A:AD,MATCH(J2752,主数据!A:A,0),11))</f>
        <v>重庆北区</v>
      </c>
      <c r="D2752" t="str">
        <f t="shared" si="168"/>
        <v>CQ20空置物业费定额40548.92</v>
      </c>
      <c r="E2752" s="13" t="str">
        <f t="shared" si="170"/>
        <v>40548.92</v>
      </c>
      <c r="F2752" s="13" t="str">
        <f>IF(E2752="","",IFERROR(IF(IF(K2752="","",INDEX(收费标合同信息维护!A:Q,MATCH(D2752,收费标合同信息维护!J:J,0),10))=D2752,"有","无"),"无"))</f>
        <v>无</v>
      </c>
      <c r="G2752" s="13" t="str">
        <f t="shared" si="169"/>
        <v>CQ20空置物业费定额193418.91</v>
      </c>
      <c r="H2752" s="13" t="str">
        <f t="shared" si="171"/>
        <v>193418.91</v>
      </c>
      <c r="I2752" s="13" t="str">
        <f>IF(G2752="","",IFERROR(IF(IF(K2752="","",INDEX(收费标合同信息维护!A:Q,MATCH(G2752,收费标合同信息维护!M:M,0),13))=G2752,"有","无"),"无"))</f>
        <v>无</v>
      </c>
      <c r="J2752" s="3" t="s">
        <v>2593</v>
      </c>
      <c r="K2752" s="3" t="s">
        <v>12277</v>
      </c>
      <c r="L2752" s="3" t="s">
        <v>6580</v>
      </c>
      <c r="M2752" s="3" t="s">
        <v>6581</v>
      </c>
      <c r="N2752" s="3" t="s">
        <v>6477</v>
      </c>
      <c r="O2752" s="3" t="s">
        <v>6478</v>
      </c>
      <c r="P2752" s="3" t="s">
        <v>6580</v>
      </c>
      <c r="Q2752" s="3" t="s">
        <v>6581</v>
      </c>
      <c r="R2752" s="3" t="s">
        <v>6490</v>
      </c>
      <c r="S2752" s="3" t="s">
        <v>6491</v>
      </c>
      <c r="T2752" s="3" t="s">
        <v>6510</v>
      </c>
      <c r="U2752" s="3" t="s">
        <v>6511</v>
      </c>
      <c r="V2752" s="3" t="s">
        <v>12293</v>
      </c>
      <c r="W2752" s="3" t="s">
        <v>18192</v>
      </c>
      <c r="X2752" s="3" t="s">
        <v>154</v>
      </c>
      <c r="Y2752" s="3" t="s">
        <v>154</v>
      </c>
      <c r="Z2752" s="3" t="s">
        <v>154</v>
      </c>
      <c r="AA2752" s="3" t="s">
        <v>154</v>
      </c>
      <c r="AB2752" s="3" t="s">
        <v>154</v>
      </c>
      <c r="AC2752" s="3" t="s">
        <v>154</v>
      </c>
      <c r="AD2752" s="3" t="s">
        <v>6151</v>
      </c>
      <c r="AE2752" s="3" t="s">
        <v>6151</v>
      </c>
      <c r="AF2752" s="3" t="s">
        <v>6040</v>
      </c>
      <c r="AG2752" s="3" t="s">
        <v>154</v>
      </c>
      <c r="AH2752" s="3" t="s">
        <v>6478</v>
      </c>
      <c r="AI2752" s="3" t="s">
        <v>6482</v>
      </c>
      <c r="AJ2752" s="3" t="s">
        <v>6032</v>
      </c>
    </row>
    <row r="2753" spans="1:36" ht="15">
      <c r="A2753" s="10">
        <v>2856</v>
      </c>
      <c r="B2753" t="str">
        <f>IF(K2753="总计","",INDEX(主数据!A:AD,MATCH(J2753,主数据!A:A,0),9))</f>
        <v>华南大区公司</v>
      </c>
      <c r="C2753" t="str">
        <f>IF(K2753="","",INDEX(主数据!A:AD,MATCH(J2753,主数据!A:A,0),11))</f>
        <v>福州西区</v>
      </c>
      <c r="D2753" t="str">
        <f t="shared" si="168"/>
        <v>FZ25物业服务费标准方式1.50</v>
      </c>
      <c r="E2753" s="13" t="str">
        <f t="shared" si="170"/>
        <v>1.50</v>
      </c>
      <c r="F2753" s="13" t="str">
        <f>IF(E2753="","",IFERROR(IF(IF(K2753="","",INDEX(收费标合同信息维护!A:Q,MATCH(D2753,收费标合同信息维护!J:J,0),10))=D2753,"有","无"),"无"))</f>
        <v>无</v>
      </c>
      <c r="G2753" s="13" t="str">
        <f t="shared" si="169"/>
        <v/>
      </c>
      <c r="H2753" s="13" t="str">
        <f t="shared" si="171"/>
        <v/>
      </c>
      <c r="I2753" s="13" t="str">
        <f>IF(G2753="","",IFERROR(IF(IF(K2753="","",INDEX(收费标合同信息维护!A:Q,MATCH(G2753,收费标合同信息维护!M:M,0),13))=G2753,"有","无"),"无"))</f>
        <v/>
      </c>
      <c r="J2753" s="3" t="s">
        <v>2144</v>
      </c>
      <c r="K2753" s="3" t="s">
        <v>12294</v>
      </c>
      <c r="L2753" s="3" t="s">
        <v>6025</v>
      </c>
      <c r="M2753" s="3" t="s">
        <v>6026</v>
      </c>
      <c r="N2753" s="3" t="s">
        <v>6477</v>
      </c>
      <c r="O2753" s="3" t="s">
        <v>6478</v>
      </c>
      <c r="P2753" s="3" t="s">
        <v>12295</v>
      </c>
      <c r="Q2753" s="3" t="s">
        <v>7154</v>
      </c>
      <c r="R2753" s="3" t="s">
        <v>6484</v>
      </c>
      <c r="S2753" s="3" t="s">
        <v>6491</v>
      </c>
      <c r="T2753" s="3" t="s">
        <v>7025</v>
      </c>
      <c r="U2753" s="3" t="s">
        <v>154</v>
      </c>
      <c r="V2753" s="3" t="s">
        <v>6608</v>
      </c>
      <c r="W2753" s="3" t="s">
        <v>154</v>
      </c>
      <c r="X2753" s="3" t="s">
        <v>154</v>
      </c>
      <c r="Y2753" s="3" t="s">
        <v>154</v>
      </c>
      <c r="Z2753" s="3" t="s">
        <v>154</v>
      </c>
      <c r="AA2753" s="3" t="s">
        <v>154</v>
      </c>
      <c r="AB2753" s="3" t="s">
        <v>154</v>
      </c>
      <c r="AC2753" s="3" t="s">
        <v>154</v>
      </c>
      <c r="AD2753" s="3" t="s">
        <v>6151</v>
      </c>
      <c r="AE2753" s="3" t="s">
        <v>6151</v>
      </c>
      <c r="AF2753" s="3" t="s">
        <v>6040</v>
      </c>
      <c r="AG2753" s="3" t="s">
        <v>154</v>
      </c>
      <c r="AH2753" s="3" t="s">
        <v>6478</v>
      </c>
      <c r="AI2753" s="3" t="s">
        <v>6482</v>
      </c>
      <c r="AJ2753" s="3" t="s">
        <v>9043</v>
      </c>
    </row>
    <row r="2754" spans="1:36" ht="15">
      <c r="A2754" s="10">
        <v>2857</v>
      </c>
      <c r="B2754" t="str">
        <f>IF(K2754="总计","",INDEX(主数据!A:AD,MATCH(J2754,主数据!A:A,0),9))</f>
        <v>华南大区公司</v>
      </c>
      <c r="C2754" t="str">
        <f>IF(K2754="","",INDEX(主数据!A:AD,MATCH(J2754,主数据!A:A,0),11))</f>
        <v>福州西区</v>
      </c>
      <c r="D2754" t="str">
        <f t="shared" ref="D2754:D2817" si="172">J2754&amp;M2754&amp;R2754&amp;E2754</f>
        <v>FZ25物业服务费标准方式1.20</v>
      </c>
      <c r="E2754" s="13" t="str">
        <f t="shared" si="170"/>
        <v>1.20</v>
      </c>
      <c r="F2754" s="13" t="str">
        <f>IF(E2754="","",IFERROR(IF(IF(K2754="","",INDEX(收费标合同信息维护!A:Q,MATCH(D2754,收费标合同信息维护!J:J,0),10))=D2754,"有","无"),"无"))</f>
        <v>无</v>
      </c>
      <c r="G2754" s="13" t="str">
        <f t="shared" ref="G2754:G2817" si="173">IF(W2754="","",J2754&amp;M2754&amp;R2754&amp;H2754)</f>
        <v/>
      </c>
      <c r="H2754" s="13" t="str">
        <f t="shared" si="171"/>
        <v/>
      </c>
      <c r="I2754" s="13" t="str">
        <f>IF(G2754="","",IFERROR(IF(IF(K2754="","",INDEX(收费标合同信息维护!A:Q,MATCH(G2754,收费标合同信息维护!M:M,0),13))=G2754,"有","无"),"无"))</f>
        <v/>
      </c>
      <c r="J2754" s="3" t="s">
        <v>2144</v>
      </c>
      <c r="K2754" s="3" t="s">
        <v>12294</v>
      </c>
      <c r="L2754" s="3" t="s">
        <v>6025</v>
      </c>
      <c r="M2754" s="3" t="s">
        <v>6026</v>
      </c>
      <c r="N2754" s="3" t="s">
        <v>6477</v>
      </c>
      <c r="O2754" s="3" t="s">
        <v>6478</v>
      </c>
      <c r="P2754" s="3" t="s">
        <v>12296</v>
      </c>
      <c r="Q2754" s="3" t="s">
        <v>7155</v>
      </c>
      <c r="R2754" s="3" t="s">
        <v>6484</v>
      </c>
      <c r="S2754" s="3" t="s">
        <v>6491</v>
      </c>
      <c r="T2754" s="3" t="s">
        <v>7025</v>
      </c>
      <c r="U2754" s="3" t="s">
        <v>154</v>
      </c>
      <c r="V2754" s="3" t="s">
        <v>6614</v>
      </c>
      <c r="W2754" s="3" t="s">
        <v>154</v>
      </c>
      <c r="X2754" s="3" t="s">
        <v>154</v>
      </c>
      <c r="Y2754" s="3" t="s">
        <v>154</v>
      </c>
      <c r="Z2754" s="3" t="s">
        <v>154</v>
      </c>
      <c r="AA2754" s="3" t="s">
        <v>154</v>
      </c>
      <c r="AB2754" s="3" t="s">
        <v>154</v>
      </c>
      <c r="AC2754" s="3" t="s">
        <v>154</v>
      </c>
      <c r="AD2754" s="3" t="s">
        <v>6151</v>
      </c>
      <c r="AE2754" s="3" t="s">
        <v>6151</v>
      </c>
      <c r="AF2754" s="3" t="s">
        <v>154</v>
      </c>
      <c r="AG2754" s="3" t="s">
        <v>154</v>
      </c>
      <c r="AH2754" s="3" t="s">
        <v>6478</v>
      </c>
      <c r="AI2754" s="3" t="s">
        <v>6482</v>
      </c>
      <c r="AJ2754" s="3" t="s">
        <v>6129</v>
      </c>
    </row>
    <row r="2755" spans="1:36" ht="15">
      <c r="A2755" s="10">
        <v>2858</v>
      </c>
      <c r="B2755" t="str">
        <f>IF(K2755="总计","",INDEX(主数据!A:AD,MATCH(J2755,主数据!A:A,0),9))</f>
        <v>华南大区公司</v>
      </c>
      <c r="C2755" t="str">
        <f>IF(K2755="","",INDEX(主数据!A:AD,MATCH(J2755,主数据!A:A,0),11))</f>
        <v>福州西区</v>
      </c>
      <c r="D2755" t="str">
        <f t="shared" si="172"/>
        <v>FZ25物业服务费标准方式3.00</v>
      </c>
      <c r="E2755" s="13" t="str">
        <f t="shared" ref="E2755:E2818" si="174">TEXT(IF(V2755="","",--V2755),"0.00")</f>
        <v>3.00</v>
      </c>
      <c r="F2755" s="13" t="str">
        <f>IF(E2755="","",IFERROR(IF(IF(K2755="","",INDEX(收费标合同信息维护!A:Q,MATCH(D2755,收费标合同信息维护!J:J,0),10))=D2755,"有","无"),"无"))</f>
        <v>无</v>
      </c>
      <c r="G2755" s="13" t="str">
        <f t="shared" si="173"/>
        <v/>
      </c>
      <c r="H2755" s="13" t="str">
        <f t="shared" ref="H2755:H2818" si="175">TEXT(IF(W2755="","",--W2755),"0.00")</f>
        <v/>
      </c>
      <c r="I2755" s="13" t="str">
        <f>IF(G2755="","",IFERROR(IF(IF(K2755="","",INDEX(收费标合同信息维护!A:Q,MATCH(G2755,收费标合同信息维护!M:M,0),13))=G2755,"有","无"),"无"))</f>
        <v/>
      </c>
      <c r="J2755" s="3" t="s">
        <v>2144</v>
      </c>
      <c r="K2755" s="3" t="s">
        <v>12294</v>
      </c>
      <c r="L2755" s="3" t="s">
        <v>6025</v>
      </c>
      <c r="M2755" s="3" t="s">
        <v>6026</v>
      </c>
      <c r="N2755" s="3" t="s">
        <v>6477</v>
      </c>
      <c r="O2755" s="3" t="s">
        <v>6478</v>
      </c>
      <c r="P2755" s="3" t="s">
        <v>12297</v>
      </c>
      <c r="Q2755" s="3" t="s">
        <v>7157</v>
      </c>
      <c r="R2755" s="3" t="s">
        <v>6484</v>
      </c>
      <c r="S2755" s="3" t="s">
        <v>6491</v>
      </c>
      <c r="T2755" s="3" t="s">
        <v>7025</v>
      </c>
      <c r="U2755" s="3" t="s">
        <v>154</v>
      </c>
      <c r="V2755" s="3" t="s">
        <v>6672</v>
      </c>
      <c r="W2755" s="3" t="s">
        <v>154</v>
      </c>
      <c r="X2755" s="3" t="s">
        <v>154</v>
      </c>
      <c r="Y2755" s="3" t="s">
        <v>154</v>
      </c>
      <c r="Z2755" s="3" t="s">
        <v>154</v>
      </c>
      <c r="AA2755" s="3" t="s">
        <v>154</v>
      </c>
      <c r="AB2755" s="3" t="s">
        <v>154</v>
      </c>
      <c r="AC2755" s="3" t="s">
        <v>154</v>
      </c>
      <c r="AD2755" s="3" t="s">
        <v>6151</v>
      </c>
      <c r="AE2755" s="3" t="s">
        <v>6151</v>
      </c>
      <c r="AF2755" s="3" t="s">
        <v>6040</v>
      </c>
      <c r="AG2755" s="3" t="s">
        <v>154</v>
      </c>
      <c r="AH2755" s="3" t="s">
        <v>6478</v>
      </c>
      <c r="AI2755" s="3" t="s">
        <v>6482</v>
      </c>
      <c r="AJ2755" s="3" t="s">
        <v>31</v>
      </c>
    </row>
    <row r="2756" spans="1:36" ht="15">
      <c r="A2756" s="10">
        <v>2859</v>
      </c>
      <c r="B2756" t="str">
        <f>IF(K2756="总计","",INDEX(主数据!A:AD,MATCH(J2756,主数据!A:A,0),9))</f>
        <v>华南大区公司</v>
      </c>
      <c r="C2756" t="str">
        <f>IF(K2756="","",INDEX(主数据!A:AD,MATCH(J2756,主数据!A:A,0),11))</f>
        <v>福州西区</v>
      </c>
      <c r="D2756" t="str">
        <f t="shared" si="172"/>
        <v>FZ25物业服务费直接录入</v>
      </c>
      <c r="E2756" s="13" t="str">
        <f t="shared" si="174"/>
        <v/>
      </c>
      <c r="F2756" s="13" t="str">
        <f>IF(E2756="","",IFERROR(IF(IF(K2756="","",INDEX(收费标合同信息维护!A:Q,MATCH(D2756,收费标合同信息维护!J:J,0),10))=D2756,"有","无"),"无"))</f>
        <v/>
      </c>
      <c r="G2756" s="13" t="str">
        <f t="shared" si="173"/>
        <v/>
      </c>
      <c r="H2756" s="13" t="str">
        <f t="shared" si="175"/>
        <v/>
      </c>
      <c r="I2756" s="13" t="str">
        <f>IF(G2756="","",IFERROR(IF(IF(K2756="","",INDEX(收费标合同信息维护!A:Q,MATCH(G2756,收费标合同信息维护!M:M,0),13))=G2756,"有","无"),"无"))</f>
        <v/>
      </c>
      <c r="J2756" s="3" t="s">
        <v>2144</v>
      </c>
      <c r="K2756" s="3" t="s">
        <v>12294</v>
      </c>
      <c r="L2756" s="3" t="s">
        <v>6025</v>
      </c>
      <c r="M2756" s="3" t="s">
        <v>6026</v>
      </c>
      <c r="N2756" s="3" t="s">
        <v>6477</v>
      </c>
      <c r="O2756" s="3" t="s">
        <v>6478</v>
      </c>
      <c r="P2756" s="3" t="s">
        <v>12298</v>
      </c>
      <c r="Q2756" s="3" t="s">
        <v>6685</v>
      </c>
      <c r="R2756" s="3" t="s">
        <v>6479</v>
      </c>
      <c r="S2756" s="3" t="s">
        <v>6480</v>
      </c>
      <c r="T2756" s="3" t="s">
        <v>6481</v>
      </c>
      <c r="U2756" s="3" t="s">
        <v>154</v>
      </c>
      <c r="V2756" s="3" t="s">
        <v>154</v>
      </c>
      <c r="W2756" s="3" t="s">
        <v>154</v>
      </c>
      <c r="X2756" s="3" t="s">
        <v>154</v>
      </c>
      <c r="Y2756" s="3" t="s">
        <v>154</v>
      </c>
      <c r="Z2756" s="3" t="s">
        <v>154</v>
      </c>
      <c r="AA2756" s="3" t="s">
        <v>154</v>
      </c>
      <c r="AB2756" s="3" t="s">
        <v>154</v>
      </c>
      <c r="AC2756" s="3" t="s">
        <v>154</v>
      </c>
      <c r="AD2756" s="3" t="s">
        <v>6151</v>
      </c>
      <c r="AE2756" s="3" t="s">
        <v>6151</v>
      </c>
      <c r="AF2756" s="3" t="s">
        <v>154</v>
      </c>
      <c r="AG2756" s="3" t="s">
        <v>154</v>
      </c>
      <c r="AH2756" s="3" t="s">
        <v>6478</v>
      </c>
      <c r="AI2756" s="3" t="s">
        <v>6482</v>
      </c>
      <c r="AJ2756" s="3" t="s">
        <v>8331</v>
      </c>
    </row>
    <row r="2757" spans="1:36" ht="15">
      <c r="A2757" s="10">
        <v>2860</v>
      </c>
      <c r="B2757" t="str">
        <f>IF(K2757="总计","",INDEX(主数据!A:AD,MATCH(J2757,主数据!A:A,0),9))</f>
        <v>华南大区公司</v>
      </c>
      <c r="C2757" t="str">
        <f>IF(K2757="","",INDEX(主数据!A:AD,MATCH(J2757,主数据!A:A,0),11))</f>
        <v>福州西区</v>
      </c>
      <c r="D2757" t="str">
        <f t="shared" si="172"/>
        <v>FZ25公共能耗费用及其他直接录入</v>
      </c>
      <c r="E2757" s="13" t="str">
        <f t="shared" si="174"/>
        <v/>
      </c>
      <c r="F2757" s="13" t="str">
        <f>IF(E2757="","",IFERROR(IF(IF(K2757="","",INDEX(收费标合同信息维护!A:Q,MATCH(D2757,收费标合同信息维护!J:J,0),10))=D2757,"有","无"),"无"))</f>
        <v/>
      </c>
      <c r="G2757" s="13" t="str">
        <f t="shared" si="173"/>
        <v/>
      </c>
      <c r="H2757" s="13" t="str">
        <f t="shared" si="175"/>
        <v/>
      </c>
      <c r="I2757" s="13" t="str">
        <f>IF(G2757="","",IFERROR(IF(IF(K2757="","",INDEX(收费标合同信息维护!A:Q,MATCH(G2757,收费标合同信息维护!M:M,0),13))=G2757,"有","无"),"无"))</f>
        <v/>
      </c>
      <c r="J2757" s="3" t="s">
        <v>2144</v>
      </c>
      <c r="K2757" s="3" t="s">
        <v>12294</v>
      </c>
      <c r="L2757" s="3" t="s">
        <v>6702</v>
      </c>
      <c r="M2757" s="3" t="s">
        <v>6703</v>
      </c>
      <c r="N2757" s="3" t="s">
        <v>6477</v>
      </c>
      <c r="O2757" s="3" t="s">
        <v>6478</v>
      </c>
      <c r="P2757" s="3" t="s">
        <v>12299</v>
      </c>
      <c r="Q2757" s="3" t="s">
        <v>6703</v>
      </c>
      <c r="R2757" s="3" t="s">
        <v>6479</v>
      </c>
      <c r="S2757" s="3" t="s">
        <v>6480</v>
      </c>
      <c r="T2757" s="3" t="s">
        <v>6481</v>
      </c>
      <c r="U2757" s="3" t="s">
        <v>154</v>
      </c>
      <c r="V2757" s="3" t="s">
        <v>154</v>
      </c>
      <c r="W2757" s="3" t="s">
        <v>154</v>
      </c>
      <c r="X2757" s="3" t="s">
        <v>154</v>
      </c>
      <c r="Y2757" s="3" t="s">
        <v>154</v>
      </c>
      <c r="Z2757" s="3" t="s">
        <v>154</v>
      </c>
      <c r="AA2757" s="3" t="s">
        <v>154</v>
      </c>
      <c r="AB2757" s="3" t="s">
        <v>154</v>
      </c>
      <c r="AC2757" s="3" t="s">
        <v>154</v>
      </c>
      <c r="AD2757" s="3" t="s">
        <v>6151</v>
      </c>
      <c r="AE2757" s="3" t="s">
        <v>6151</v>
      </c>
      <c r="AF2757" s="3" t="s">
        <v>154</v>
      </c>
      <c r="AG2757" s="3" t="s">
        <v>154</v>
      </c>
      <c r="AH2757" s="3" t="s">
        <v>6478</v>
      </c>
      <c r="AI2757" s="3" t="s">
        <v>6482</v>
      </c>
      <c r="AJ2757" s="3" t="s">
        <v>12300</v>
      </c>
    </row>
    <row r="2758" spans="1:36" ht="15">
      <c r="A2758" s="10">
        <v>2861</v>
      </c>
      <c r="B2758" t="str">
        <f>IF(K2758="总计","",INDEX(主数据!A:AD,MATCH(J2758,主数据!A:A,0),9))</f>
        <v>华南大区公司</v>
      </c>
      <c r="C2758" t="str">
        <f>IF(K2758="","",INDEX(主数据!A:AD,MATCH(J2758,主数据!A:A,0),11))</f>
        <v>福州西区</v>
      </c>
      <c r="D2758" t="str">
        <f t="shared" si="172"/>
        <v>FZ25自营停车费（固定）直接录入</v>
      </c>
      <c r="E2758" s="13" t="str">
        <f t="shared" si="174"/>
        <v/>
      </c>
      <c r="F2758" s="13" t="str">
        <f>IF(E2758="","",IFERROR(IF(IF(K2758="","",INDEX(收费标合同信息维护!A:Q,MATCH(D2758,收费标合同信息维护!J:J,0),10))=D2758,"有","无"),"无"))</f>
        <v/>
      </c>
      <c r="G2758" s="13" t="str">
        <f t="shared" si="173"/>
        <v/>
      </c>
      <c r="H2758" s="13" t="str">
        <f t="shared" si="175"/>
        <v/>
      </c>
      <c r="I2758" s="13" t="str">
        <f>IF(G2758="","",IFERROR(IF(IF(K2758="","",INDEX(收费标合同信息维护!A:Q,MATCH(G2758,收费标合同信息维护!M:M,0),13))=G2758,"有","无"),"无"))</f>
        <v/>
      </c>
      <c r="J2758" s="3" t="s">
        <v>2144</v>
      </c>
      <c r="K2758" s="3" t="s">
        <v>12294</v>
      </c>
      <c r="L2758" s="3" t="s">
        <v>6714</v>
      </c>
      <c r="M2758" s="3" t="s">
        <v>6715</v>
      </c>
      <c r="N2758" s="3" t="s">
        <v>6477</v>
      </c>
      <c r="O2758" s="3" t="s">
        <v>6597</v>
      </c>
      <c r="P2758" s="3" t="s">
        <v>12301</v>
      </c>
      <c r="Q2758" s="3" t="s">
        <v>6715</v>
      </c>
      <c r="R2758" s="3" t="s">
        <v>6479</v>
      </c>
      <c r="S2758" s="3" t="s">
        <v>6480</v>
      </c>
      <c r="T2758" s="3" t="s">
        <v>6481</v>
      </c>
      <c r="U2758" s="3" t="s">
        <v>6716</v>
      </c>
      <c r="V2758" s="3" t="s">
        <v>154</v>
      </c>
      <c r="W2758" s="3" t="s">
        <v>154</v>
      </c>
      <c r="X2758" s="3" t="s">
        <v>154</v>
      </c>
      <c r="Y2758" s="3" t="s">
        <v>154</v>
      </c>
      <c r="Z2758" s="3" t="s">
        <v>154</v>
      </c>
      <c r="AA2758" s="3" t="s">
        <v>154</v>
      </c>
      <c r="AB2758" s="3" t="s">
        <v>154</v>
      </c>
      <c r="AC2758" s="3" t="s">
        <v>154</v>
      </c>
      <c r="AD2758" s="3" t="s">
        <v>6151</v>
      </c>
      <c r="AE2758" s="3" t="s">
        <v>6151</v>
      </c>
      <c r="AF2758" s="3" t="s">
        <v>154</v>
      </c>
      <c r="AG2758" s="3" t="s">
        <v>154</v>
      </c>
      <c r="AH2758" s="3" t="s">
        <v>6478</v>
      </c>
      <c r="AI2758" s="3" t="s">
        <v>6482</v>
      </c>
      <c r="AJ2758" s="3" t="s">
        <v>12302</v>
      </c>
    </row>
    <row r="2759" spans="1:36" ht="15">
      <c r="A2759" s="10">
        <v>2862</v>
      </c>
      <c r="B2759" t="str">
        <f>IF(K2759="总计","",INDEX(主数据!A:AD,MATCH(J2759,主数据!A:A,0),9))</f>
        <v>华南大区公司</v>
      </c>
      <c r="C2759" t="str">
        <f>IF(K2759="","",INDEX(主数据!A:AD,MATCH(J2759,主数据!A:A,0),11))</f>
        <v>福州西区</v>
      </c>
      <c r="D2759" t="str">
        <f t="shared" si="172"/>
        <v>FZ25自营停车费（临时）直接录入70.00</v>
      </c>
      <c r="E2759" s="13" t="str">
        <f t="shared" si="174"/>
        <v>70.00</v>
      </c>
      <c r="F2759" s="13" t="str">
        <f>IF(E2759="","",IFERROR(IF(IF(K2759="","",INDEX(收费标合同信息维护!A:Q,MATCH(D2759,收费标合同信息维护!J:J,0),10))=D2759,"有","无"),"无"))</f>
        <v>无</v>
      </c>
      <c r="G2759" s="13" t="str">
        <f t="shared" si="173"/>
        <v/>
      </c>
      <c r="H2759" s="13" t="str">
        <f t="shared" si="175"/>
        <v/>
      </c>
      <c r="I2759" s="13" t="str">
        <f>IF(G2759="","",IFERROR(IF(IF(K2759="","",INDEX(收费标合同信息维护!A:Q,MATCH(G2759,收费标合同信息维护!M:M,0),13))=G2759,"有","无"),"无"))</f>
        <v/>
      </c>
      <c r="J2759" s="3" t="s">
        <v>2144</v>
      </c>
      <c r="K2759" s="3" t="s">
        <v>12294</v>
      </c>
      <c r="L2759" s="3" t="s">
        <v>8898</v>
      </c>
      <c r="M2759" s="3" t="s">
        <v>8899</v>
      </c>
      <c r="N2759" s="3" t="s">
        <v>6477</v>
      </c>
      <c r="O2759" s="3" t="s">
        <v>6597</v>
      </c>
      <c r="P2759" s="3" t="s">
        <v>12303</v>
      </c>
      <c r="Q2759" s="3" t="s">
        <v>12304</v>
      </c>
      <c r="R2759" s="3" t="s">
        <v>6479</v>
      </c>
      <c r="S2759" s="3" t="s">
        <v>6480</v>
      </c>
      <c r="T2759" s="3" t="s">
        <v>6481</v>
      </c>
      <c r="U2759" s="3" t="s">
        <v>6716</v>
      </c>
      <c r="V2759" s="3" t="s">
        <v>7194</v>
      </c>
      <c r="W2759" s="3" t="s">
        <v>154</v>
      </c>
      <c r="X2759" s="3" t="s">
        <v>154</v>
      </c>
      <c r="Y2759" s="3" t="s">
        <v>154</v>
      </c>
      <c r="Z2759" s="3" t="s">
        <v>154</v>
      </c>
      <c r="AA2759" s="3" t="s">
        <v>154</v>
      </c>
      <c r="AB2759" s="3" t="s">
        <v>154</v>
      </c>
      <c r="AC2759" s="3" t="s">
        <v>154</v>
      </c>
      <c r="AD2759" s="3" t="s">
        <v>6151</v>
      </c>
      <c r="AE2759" s="3" t="s">
        <v>6151</v>
      </c>
      <c r="AF2759" s="3" t="s">
        <v>154</v>
      </c>
      <c r="AG2759" s="3" t="s">
        <v>154</v>
      </c>
      <c r="AH2759" s="3" t="s">
        <v>6478</v>
      </c>
      <c r="AI2759" s="3" t="s">
        <v>6482</v>
      </c>
      <c r="AJ2759" s="3" t="s">
        <v>12305</v>
      </c>
    </row>
    <row r="2760" spans="1:36" ht="15">
      <c r="A2760" s="10">
        <v>2863</v>
      </c>
      <c r="B2760" t="str">
        <f>IF(K2760="总计","",INDEX(主数据!A:AD,MATCH(J2760,主数据!A:A,0),9))</f>
        <v>华南大区公司</v>
      </c>
      <c r="C2760" t="str">
        <f>IF(K2760="","",INDEX(主数据!A:AD,MATCH(J2760,主数据!A:A,0),11))</f>
        <v>福州西区</v>
      </c>
      <c r="D2760" t="str">
        <f t="shared" si="172"/>
        <v>FZ25场地管理费直接录入</v>
      </c>
      <c r="E2760" s="13" t="str">
        <f t="shared" si="174"/>
        <v/>
      </c>
      <c r="F2760" s="13" t="str">
        <f>IF(E2760="","",IFERROR(IF(IF(K2760="","",INDEX(收费标合同信息维护!A:Q,MATCH(D2760,收费标合同信息维护!J:J,0),10))=D2760,"有","无"),"无"))</f>
        <v/>
      </c>
      <c r="G2760" s="13" t="str">
        <f t="shared" si="173"/>
        <v/>
      </c>
      <c r="H2760" s="13" t="str">
        <f t="shared" si="175"/>
        <v/>
      </c>
      <c r="I2760" s="13" t="str">
        <f>IF(G2760="","",IFERROR(IF(IF(K2760="","",INDEX(收费标合同信息维护!A:Q,MATCH(G2760,收费标合同信息维护!M:M,0),13))=G2760,"有","无"),"无"))</f>
        <v/>
      </c>
      <c r="J2760" s="3" t="s">
        <v>2144</v>
      </c>
      <c r="K2760" s="3" t="s">
        <v>12294</v>
      </c>
      <c r="L2760" s="3" t="s">
        <v>6832</v>
      </c>
      <c r="M2760" s="3" t="s">
        <v>6833</v>
      </c>
      <c r="N2760" s="3" t="s">
        <v>6477</v>
      </c>
      <c r="O2760" s="3" t="s">
        <v>6478</v>
      </c>
      <c r="P2760" s="3" t="s">
        <v>12306</v>
      </c>
      <c r="Q2760" s="3" t="s">
        <v>6833</v>
      </c>
      <c r="R2760" s="3" t="s">
        <v>6479</v>
      </c>
      <c r="S2760" s="3" t="s">
        <v>6480</v>
      </c>
      <c r="T2760" s="3" t="s">
        <v>6481</v>
      </c>
      <c r="U2760" s="3" t="s">
        <v>154</v>
      </c>
      <c r="V2760" s="3" t="s">
        <v>154</v>
      </c>
      <c r="W2760" s="3" t="s">
        <v>154</v>
      </c>
      <c r="X2760" s="3" t="s">
        <v>154</v>
      </c>
      <c r="Y2760" s="3" t="s">
        <v>154</v>
      </c>
      <c r="Z2760" s="3" t="s">
        <v>154</v>
      </c>
      <c r="AA2760" s="3" t="s">
        <v>154</v>
      </c>
      <c r="AB2760" s="3" t="s">
        <v>154</v>
      </c>
      <c r="AC2760" s="3" t="s">
        <v>154</v>
      </c>
      <c r="AD2760" s="3" t="s">
        <v>6151</v>
      </c>
      <c r="AE2760" s="3" t="s">
        <v>6151</v>
      </c>
      <c r="AF2760" s="3" t="s">
        <v>154</v>
      </c>
      <c r="AG2760" s="3" t="s">
        <v>154</v>
      </c>
      <c r="AH2760" s="3" t="s">
        <v>6478</v>
      </c>
      <c r="AI2760" s="3" t="s">
        <v>6482</v>
      </c>
      <c r="AJ2760" s="3" t="s">
        <v>17</v>
      </c>
    </row>
    <row r="2761" spans="1:36" ht="15">
      <c r="A2761" s="10">
        <v>2864</v>
      </c>
      <c r="B2761" t="str">
        <f>IF(K2761="总计","",INDEX(主数据!A:AD,MATCH(J2761,主数据!A:A,0),9))</f>
        <v>华南大区公司</v>
      </c>
      <c r="C2761" t="str">
        <f>IF(K2761="","",INDEX(主数据!A:AD,MATCH(J2761,主数据!A:A,0),11))</f>
        <v>福州西区</v>
      </c>
      <c r="D2761" t="str">
        <f t="shared" si="172"/>
        <v>FZ25其他费用直接录入</v>
      </c>
      <c r="E2761" s="13" t="str">
        <f t="shared" si="174"/>
        <v/>
      </c>
      <c r="F2761" s="13" t="str">
        <f>IF(E2761="","",IFERROR(IF(IF(K2761="","",INDEX(收费标合同信息维护!A:Q,MATCH(D2761,收费标合同信息维护!J:J,0),10))=D2761,"有","无"),"无"))</f>
        <v/>
      </c>
      <c r="G2761" s="13" t="str">
        <f t="shared" si="173"/>
        <v/>
      </c>
      <c r="H2761" s="13" t="str">
        <f t="shared" si="175"/>
        <v/>
      </c>
      <c r="I2761" s="13" t="str">
        <f>IF(G2761="","",IFERROR(IF(IF(K2761="","",INDEX(收费标合同信息维护!A:Q,MATCH(G2761,收费标合同信息维护!M:M,0),13))=G2761,"有","无"),"无"))</f>
        <v/>
      </c>
      <c r="J2761" s="3" t="s">
        <v>2144</v>
      </c>
      <c r="K2761" s="3" t="s">
        <v>12294</v>
      </c>
      <c r="L2761" s="3" t="s">
        <v>6544</v>
      </c>
      <c r="M2761" s="3" t="s">
        <v>6545</v>
      </c>
      <c r="N2761" s="3" t="s">
        <v>6477</v>
      </c>
      <c r="O2761" s="3" t="s">
        <v>6478</v>
      </c>
      <c r="P2761" s="3" t="s">
        <v>12307</v>
      </c>
      <c r="Q2761" s="3" t="s">
        <v>8993</v>
      </c>
      <c r="R2761" s="3" t="s">
        <v>6479</v>
      </c>
      <c r="S2761" s="3" t="s">
        <v>6480</v>
      </c>
      <c r="T2761" s="3" t="s">
        <v>6481</v>
      </c>
      <c r="U2761" s="3" t="s">
        <v>154</v>
      </c>
      <c r="V2761" s="3" t="s">
        <v>154</v>
      </c>
      <c r="W2761" s="3" t="s">
        <v>154</v>
      </c>
      <c r="X2761" s="3" t="s">
        <v>154</v>
      </c>
      <c r="Y2761" s="3" t="s">
        <v>154</v>
      </c>
      <c r="Z2761" s="3" t="s">
        <v>154</v>
      </c>
      <c r="AA2761" s="3" t="s">
        <v>154</v>
      </c>
      <c r="AB2761" s="3" t="s">
        <v>154</v>
      </c>
      <c r="AC2761" s="3" t="s">
        <v>154</v>
      </c>
      <c r="AD2761" s="3" t="s">
        <v>6151</v>
      </c>
      <c r="AE2761" s="3" t="s">
        <v>6151</v>
      </c>
      <c r="AF2761" s="3" t="s">
        <v>154</v>
      </c>
      <c r="AG2761" s="3" t="s">
        <v>154</v>
      </c>
      <c r="AH2761" s="3" t="s">
        <v>6478</v>
      </c>
      <c r="AI2761" s="3" t="s">
        <v>6482</v>
      </c>
      <c r="AJ2761" s="3" t="s">
        <v>12300</v>
      </c>
    </row>
    <row r="2762" spans="1:36" ht="15">
      <c r="A2762" s="10">
        <v>2865</v>
      </c>
      <c r="B2762" t="str">
        <f>IF(K2762="总计","",INDEX(主数据!A:AD,MATCH(J2762,主数据!A:A,0),9))</f>
        <v>华南大区公司</v>
      </c>
      <c r="C2762" t="str">
        <f>IF(K2762="","",INDEX(主数据!A:AD,MATCH(J2762,主数据!A:A,0),11))</f>
        <v>福州西区</v>
      </c>
      <c r="D2762" t="str">
        <f t="shared" si="172"/>
        <v>FZ25其他费用直接录入</v>
      </c>
      <c r="E2762" s="13" t="str">
        <f t="shared" si="174"/>
        <v/>
      </c>
      <c r="F2762" s="13" t="str">
        <f>IF(E2762="","",IFERROR(IF(IF(K2762="","",INDEX(收费标合同信息维护!A:Q,MATCH(D2762,收费标合同信息维护!J:J,0),10))=D2762,"有","无"),"无"))</f>
        <v/>
      </c>
      <c r="G2762" s="13" t="str">
        <f t="shared" si="173"/>
        <v/>
      </c>
      <c r="H2762" s="13" t="str">
        <f t="shared" si="175"/>
        <v/>
      </c>
      <c r="I2762" s="13" t="str">
        <f>IF(G2762="","",IFERROR(IF(IF(K2762="","",INDEX(收费标合同信息维护!A:Q,MATCH(G2762,收费标合同信息维护!M:M,0),13))=G2762,"有","无"),"无"))</f>
        <v/>
      </c>
      <c r="J2762" s="3" t="s">
        <v>2144</v>
      </c>
      <c r="K2762" s="3" t="s">
        <v>12294</v>
      </c>
      <c r="L2762" s="3" t="s">
        <v>6544</v>
      </c>
      <c r="M2762" s="3" t="s">
        <v>6545</v>
      </c>
      <c r="N2762" s="3" t="s">
        <v>6477</v>
      </c>
      <c r="O2762" s="3" t="s">
        <v>6478</v>
      </c>
      <c r="P2762" s="3" t="s">
        <v>12308</v>
      </c>
      <c r="Q2762" s="3" t="s">
        <v>6602</v>
      </c>
      <c r="R2762" s="3" t="s">
        <v>6479</v>
      </c>
      <c r="S2762" s="3" t="s">
        <v>6480</v>
      </c>
      <c r="T2762" s="3" t="s">
        <v>6481</v>
      </c>
      <c r="U2762" s="3" t="s">
        <v>154</v>
      </c>
      <c r="V2762" s="3" t="s">
        <v>154</v>
      </c>
      <c r="W2762" s="3" t="s">
        <v>154</v>
      </c>
      <c r="X2762" s="3" t="s">
        <v>154</v>
      </c>
      <c r="Y2762" s="3" t="s">
        <v>154</v>
      </c>
      <c r="Z2762" s="3" t="s">
        <v>154</v>
      </c>
      <c r="AA2762" s="3" t="s">
        <v>154</v>
      </c>
      <c r="AB2762" s="3" t="s">
        <v>154</v>
      </c>
      <c r="AC2762" s="3" t="s">
        <v>154</v>
      </c>
      <c r="AD2762" s="3" t="s">
        <v>6151</v>
      </c>
      <c r="AE2762" s="3" t="s">
        <v>6151</v>
      </c>
      <c r="AF2762" s="3" t="s">
        <v>154</v>
      </c>
      <c r="AG2762" s="3" t="s">
        <v>154</v>
      </c>
      <c r="AH2762" s="3" t="s">
        <v>6478</v>
      </c>
      <c r="AI2762" s="3" t="s">
        <v>6482</v>
      </c>
      <c r="AJ2762" s="3" t="s">
        <v>6033</v>
      </c>
    </row>
    <row r="2763" spans="1:36" ht="15">
      <c r="A2763" s="10">
        <v>2866</v>
      </c>
      <c r="B2763" t="str">
        <f>IF(K2763="总计","",INDEX(主数据!A:AD,MATCH(J2763,主数据!A:A,0),9))</f>
        <v>华南大区公司</v>
      </c>
      <c r="C2763" t="str">
        <f>IF(K2763="","",INDEX(主数据!A:AD,MATCH(J2763,主数据!A:A,0),11))</f>
        <v>福州西区</v>
      </c>
      <c r="D2763" t="str">
        <f t="shared" si="172"/>
        <v>FZ25其他费用直接录入</v>
      </c>
      <c r="E2763" s="13" t="str">
        <f t="shared" si="174"/>
        <v/>
      </c>
      <c r="F2763" s="13" t="str">
        <f>IF(E2763="","",IFERROR(IF(IF(K2763="","",INDEX(收费标合同信息维护!A:Q,MATCH(D2763,收费标合同信息维护!J:J,0),10))=D2763,"有","无"),"无"))</f>
        <v/>
      </c>
      <c r="G2763" s="13" t="str">
        <f t="shared" si="173"/>
        <v/>
      </c>
      <c r="H2763" s="13" t="str">
        <f t="shared" si="175"/>
        <v/>
      </c>
      <c r="I2763" s="13" t="str">
        <f>IF(G2763="","",IFERROR(IF(IF(K2763="","",INDEX(收费标合同信息维护!A:Q,MATCH(G2763,收费标合同信息维护!M:M,0),13))=G2763,"有","无"),"无"))</f>
        <v/>
      </c>
      <c r="J2763" s="3" t="s">
        <v>2144</v>
      </c>
      <c r="K2763" s="3" t="s">
        <v>12294</v>
      </c>
      <c r="L2763" s="3" t="s">
        <v>6544</v>
      </c>
      <c r="M2763" s="3" t="s">
        <v>6545</v>
      </c>
      <c r="N2763" s="3" t="s">
        <v>6477</v>
      </c>
      <c r="O2763" s="3" t="s">
        <v>6478</v>
      </c>
      <c r="P2763" s="3" t="s">
        <v>12309</v>
      </c>
      <c r="Q2763" s="3" t="s">
        <v>6836</v>
      </c>
      <c r="R2763" s="3" t="s">
        <v>6479</v>
      </c>
      <c r="S2763" s="3" t="s">
        <v>6480</v>
      </c>
      <c r="T2763" s="3" t="s">
        <v>6481</v>
      </c>
      <c r="U2763" s="3" t="s">
        <v>154</v>
      </c>
      <c r="V2763" s="3" t="s">
        <v>154</v>
      </c>
      <c r="W2763" s="3" t="s">
        <v>154</v>
      </c>
      <c r="X2763" s="3" t="s">
        <v>154</v>
      </c>
      <c r="Y2763" s="3" t="s">
        <v>154</v>
      </c>
      <c r="Z2763" s="3" t="s">
        <v>154</v>
      </c>
      <c r="AA2763" s="3" t="s">
        <v>154</v>
      </c>
      <c r="AB2763" s="3" t="s">
        <v>154</v>
      </c>
      <c r="AC2763" s="3" t="s">
        <v>154</v>
      </c>
      <c r="AD2763" s="3" t="s">
        <v>6151</v>
      </c>
      <c r="AE2763" s="3" t="s">
        <v>6151</v>
      </c>
      <c r="AF2763" s="3" t="s">
        <v>154</v>
      </c>
      <c r="AG2763" s="3" t="s">
        <v>154</v>
      </c>
      <c r="AH2763" s="3" t="s">
        <v>6478</v>
      </c>
      <c r="AI2763" s="3" t="s">
        <v>6482</v>
      </c>
      <c r="AJ2763" s="3" t="s">
        <v>12302</v>
      </c>
    </row>
    <row r="2764" spans="1:36" ht="15">
      <c r="A2764" s="10">
        <v>2867</v>
      </c>
      <c r="B2764" t="str">
        <f>IF(K2764="总计","",INDEX(主数据!A:AD,MATCH(J2764,主数据!A:A,0),9))</f>
        <v>华南大区公司</v>
      </c>
      <c r="C2764" t="str">
        <f>IF(K2764="","",INDEX(主数据!A:AD,MATCH(J2764,主数据!A:A,0),11))</f>
        <v>福州西区</v>
      </c>
      <c r="D2764" t="str">
        <f t="shared" si="172"/>
        <v>FZ25其他费用直接录入</v>
      </c>
      <c r="E2764" s="13" t="str">
        <f t="shared" si="174"/>
        <v/>
      </c>
      <c r="F2764" s="13" t="str">
        <f>IF(E2764="","",IFERROR(IF(IF(K2764="","",INDEX(收费标合同信息维护!A:Q,MATCH(D2764,收费标合同信息维护!J:J,0),10))=D2764,"有","无"),"无"))</f>
        <v/>
      </c>
      <c r="G2764" s="13" t="str">
        <f t="shared" si="173"/>
        <v/>
      </c>
      <c r="H2764" s="13" t="str">
        <f t="shared" si="175"/>
        <v/>
      </c>
      <c r="I2764" s="13" t="str">
        <f>IF(G2764="","",IFERROR(IF(IF(K2764="","",INDEX(收费标合同信息维护!A:Q,MATCH(G2764,收费标合同信息维护!M:M,0),13))=G2764,"有","无"),"无"))</f>
        <v/>
      </c>
      <c r="J2764" s="3" t="s">
        <v>2144</v>
      </c>
      <c r="K2764" s="3" t="s">
        <v>12294</v>
      </c>
      <c r="L2764" s="3" t="s">
        <v>6544</v>
      </c>
      <c r="M2764" s="3" t="s">
        <v>6545</v>
      </c>
      <c r="N2764" s="3" t="s">
        <v>6477</v>
      </c>
      <c r="O2764" s="3" t="s">
        <v>6478</v>
      </c>
      <c r="P2764" s="3" t="s">
        <v>12310</v>
      </c>
      <c r="Q2764" s="3" t="s">
        <v>8999</v>
      </c>
      <c r="R2764" s="3" t="s">
        <v>6479</v>
      </c>
      <c r="S2764" s="3" t="s">
        <v>6480</v>
      </c>
      <c r="T2764" s="3" t="s">
        <v>6481</v>
      </c>
      <c r="U2764" s="3" t="s">
        <v>154</v>
      </c>
      <c r="V2764" s="3" t="s">
        <v>154</v>
      </c>
      <c r="W2764" s="3" t="s">
        <v>154</v>
      </c>
      <c r="X2764" s="3" t="s">
        <v>154</v>
      </c>
      <c r="Y2764" s="3" t="s">
        <v>154</v>
      </c>
      <c r="Z2764" s="3" t="s">
        <v>154</v>
      </c>
      <c r="AA2764" s="3" t="s">
        <v>154</v>
      </c>
      <c r="AB2764" s="3" t="s">
        <v>154</v>
      </c>
      <c r="AC2764" s="3" t="s">
        <v>154</v>
      </c>
      <c r="AD2764" s="3" t="s">
        <v>6151</v>
      </c>
      <c r="AE2764" s="3" t="s">
        <v>6151</v>
      </c>
      <c r="AF2764" s="3" t="s">
        <v>154</v>
      </c>
      <c r="AG2764" s="3" t="s">
        <v>154</v>
      </c>
      <c r="AH2764" s="3" t="s">
        <v>6478</v>
      </c>
      <c r="AI2764" s="3" t="s">
        <v>6482</v>
      </c>
      <c r="AJ2764" s="3" t="s">
        <v>12311</v>
      </c>
    </row>
    <row r="2765" spans="1:36" ht="15">
      <c r="A2765" s="10">
        <v>2868</v>
      </c>
      <c r="B2765" t="str">
        <f>IF(K2765="总计","",INDEX(主数据!A:AD,MATCH(J2765,主数据!A:A,0),9))</f>
        <v>华南大区公司</v>
      </c>
      <c r="C2765" t="str">
        <f>IF(K2765="","",INDEX(主数据!A:AD,MATCH(J2765,主数据!A:A,0),11))</f>
        <v>福州西区</v>
      </c>
      <c r="D2765" t="str">
        <f t="shared" si="172"/>
        <v>FZ25其他费用直接录入</v>
      </c>
      <c r="E2765" s="13" t="str">
        <f t="shared" si="174"/>
        <v/>
      </c>
      <c r="F2765" s="13" t="str">
        <f>IF(E2765="","",IFERROR(IF(IF(K2765="","",INDEX(收费标合同信息维护!A:Q,MATCH(D2765,收费标合同信息维护!J:J,0),10))=D2765,"有","无"),"无"))</f>
        <v/>
      </c>
      <c r="G2765" s="13" t="str">
        <f t="shared" si="173"/>
        <v/>
      </c>
      <c r="H2765" s="13" t="str">
        <f t="shared" si="175"/>
        <v/>
      </c>
      <c r="I2765" s="13" t="str">
        <f>IF(G2765="","",IFERROR(IF(IF(K2765="","",INDEX(收费标合同信息维护!A:Q,MATCH(G2765,收费标合同信息维护!M:M,0),13))=G2765,"有","无"),"无"))</f>
        <v/>
      </c>
      <c r="J2765" s="3" t="s">
        <v>2144</v>
      </c>
      <c r="K2765" s="3" t="s">
        <v>12294</v>
      </c>
      <c r="L2765" s="3" t="s">
        <v>6544</v>
      </c>
      <c r="M2765" s="3" t="s">
        <v>6545</v>
      </c>
      <c r="N2765" s="3" t="s">
        <v>6477</v>
      </c>
      <c r="O2765" s="3" t="s">
        <v>6478</v>
      </c>
      <c r="P2765" s="3" t="s">
        <v>12312</v>
      </c>
      <c r="Q2765" s="3" t="s">
        <v>8211</v>
      </c>
      <c r="R2765" s="3" t="s">
        <v>6479</v>
      </c>
      <c r="S2765" s="3" t="s">
        <v>6480</v>
      </c>
      <c r="T2765" s="3" t="s">
        <v>6481</v>
      </c>
      <c r="U2765" s="3" t="s">
        <v>154</v>
      </c>
      <c r="V2765" s="3" t="s">
        <v>154</v>
      </c>
      <c r="W2765" s="3" t="s">
        <v>154</v>
      </c>
      <c r="X2765" s="3" t="s">
        <v>154</v>
      </c>
      <c r="Y2765" s="3" t="s">
        <v>154</v>
      </c>
      <c r="Z2765" s="3" t="s">
        <v>154</v>
      </c>
      <c r="AA2765" s="3" t="s">
        <v>154</v>
      </c>
      <c r="AB2765" s="3" t="s">
        <v>154</v>
      </c>
      <c r="AC2765" s="3" t="s">
        <v>154</v>
      </c>
      <c r="AD2765" s="3" t="s">
        <v>6151</v>
      </c>
      <c r="AE2765" s="3" t="s">
        <v>6151</v>
      </c>
      <c r="AF2765" s="3" t="s">
        <v>154</v>
      </c>
      <c r="AG2765" s="3" t="s">
        <v>154</v>
      </c>
      <c r="AH2765" s="3" t="s">
        <v>6478</v>
      </c>
      <c r="AI2765" s="3" t="s">
        <v>6482</v>
      </c>
      <c r="AJ2765" s="3" t="s">
        <v>12313</v>
      </c>
    </row>
    <row r="2766" spans="1:36" ht="15">
      <c r="A2766" s="10">
        <v>2869</v>
      </c>
      <c r="B2766" t="str">
        <f>IF(K2766="总计","",INDEX(主数据!A:AD,MATCH(J2766,主数据!A:A,0),9))</f>
        <v>华南大区公司</v>
      </c>
      <c r="C2766" t="str">
        <f>IF(K2766="","",INDEX(主数据!A:AD,MATCH(J2766,主数据!A:A,0),11))</f>
        <v>福州西区</v>
      </c>
      <c r="D2766" t="str">
        <f t="shared" si="172"/>
        <v>FZ25其他费用直接录入</v>
      </c>
      <c r="E2766" s="13" t="str">
        <f t="shared" si="174"/>
        <v/>
      </c>
      <c r="F2766" s="13" t="str">
        <f>IF(E2766="","",IFERROR(IF(IF(K2766="","",INDEX(收费标合同信息维护!A:Q,MATCH(D2766,收费标合同信息维护!J:J,0),10))=D2766,"有","无"),"无"))</f>
        <v/>
      </c>
      <c r="G2766" s="13" t="str">
        <f t="shared" si="173"/>
        <v/>
      </c>
      <c r="H2766" s="13" t="str">
        <f t="shared" si="175"/>
        <v/>
      </c>
      <c r="I2766" s="13" t="str">
        <f>IF(G2766="","",IFERROR(IF(IF(K2766="","",INDEX(收费标合同信息维护!A:Q,MATCH(G2766,收费标合同信息维护!M:M,0),13))=G2766,"有","无"),"无"))</f>
        <v/>
      </c>
      <c r="J2766" s="3" t="s">
        <v>2144</v>
      </c>
      <c r="K2766" s="3" t="s">
        <v>12294</v>
      </c>
      <c r="L2766" s="3" t="s">
        <v>6544</v>
      </c>
      <c r="M2766" s="3" t="s">
        <v>6545</v>
      </c>
      <c r="N2766" s="3" t="s">
        <v>6477</v>
      </c>
      <c r="O2766" s="3" t="s">
        <v>6478</v>
      </c>
      <c r="P2766" s="3" t="s">
        <v>12314</v>
      </c>
      <c r="Q2766" s="3" t="s">
        <v>8410</v>
      </c>
      <c r="R2766" s="3" t="s">
        <v>6479</v>
      </c>
      <c r="S2766" s="3" t="s">
        <v>6480</v>
      </c>
      <c r="T2766" s="3" t="s">
        <v>6481</v>
      </c>
      <c r="U2766" s="3" t="s">
        <v>154</v>
      </c>
      <c r="V2766" s="3" t="s">
        <v>154</v>
      </c>
      <c r="W2766" s="3" t="s">
        <v>154</v>
      </c>
      <c r="X2766" s="3" t="s">
        <v>154</v>
      </c>
      <c r="Y2766" s="3" t="s">
        <v>154</v>
      </c>
      <c r="Z2766" s="3" t="s">
        <v>154</v>
      </c>
      <c r="AA2766" s="3" t="s">
        <v>154</v>
      </c>
      <c r="AB2766" s="3" t="s">
        <v>154</v>
      </c>
      <c r="AC2766" s="3" t="s">
        <v>154</v>
      </c>
      <c r="AD2766" s="3" t="s">
        <v>6151</v>
      </c>
      <c r="AE2766" s="3" t="s">
        <v>6151</v>
      </c>
      <c r="AF2766" s="3" t="s">
        <v>154</v>
      </c>
      <c r="AG2766" s="3" t="s">
        <v>154</v>
      </c>
      <c r="AH2766" s="3" t="s">
        <v>6478</v>
      </c>
      <c r="AI2766" s="3" t="s">
        <v>6482</v>
      </c>
      <c r="AJ2766" s="3" t="s">
        <v>6033</v>
      </c>
    </row>
    <row r="2767" spans="1:36" ht="15">
      <c r="A2767" s="10">
        <v>2870</v>
      </c>
      <c r="B2767" t="str">
        <f>IF(K2767="总计","",INDEX(主数据!A:AD,MATCH(J2767,主数据!A:A,0),9))</f>
        <v>华南大区公司</v>
      </c>
      <c r="C2767" t="str">
        <f>IF(K2767="","",INDEX(主数据!A:AD,MATCH(J2767,主数据!A:A,0),11))</f>
        <v>福州西区</v>
      </c>
      <c r="D2767" t="str">
        <f t="shared" si="172"/>
        <v>FZ25其他费用直接录入</v>
      </c>
      <c r="E2767" s="13" t="str">
        <f t="shared" si="174"/>
        <v/>
      </c>
      <c r="F2767" s="13" t="str">
        <f>IF(E2767="","",IFERROR(IF(IF(K2767="","",INDEX(收费标合同信息维护!A:Q,MATCH(D2767,收费标合同信息维护!J:J,0),10))=D2767,"有","无"),"无"))</f>
        <v/>
      </c>
      <c r="G2767" s="13" t="str">
        <f t="shared" si="173"/>
        <v/>
      </c>
      <c r="H2767" s="13" t="str">
        <f t="shared" si="175"/>
        <v/>
      </c>
      <c r="I2767" s="13" t="str">
        <f>IF(G2767="","",IFERROR(IF(IF(K2767="","",INDEX(收费标合同信息维护!A:Q,MATCH(G2767,收费标合同信息维护!M:M,0),13))=G2767,"有","无"),"无"))</f>
        <v/>
      </c>
      <c r="J2767" s="3" t="s">
        <v>2144</v>
      </c>
      <c r="K2767" s="3" t="s">
        <v>12294</v>
      </c>
      <c r="L2767" s="3" t="s">
        <v>6544</v>
      </c>
      <c r="M2767" s="3" t="s">
        <v>6545</v>
      </c>
      <c r="N2767" s="3" t="s">
        <v>6477</v>
      </c>
      <c r="O2767" s="3" t="s">
        <v>6478</v>
      </c>
      <c r="P2767" s="3" t="s">
        <v>12315</v>
      </c>
      <c r="Q2767" s="3" t="s">
        <v>8412</v>
      </c>
      <c r="R2767" s="3" t="s">
        <v>6479</v>
      </c>
      <c r="S2767" s="3" t="s">
        <v>6480</v>
      </c>
      <c r="T2767" s="3" t="s">
        <v>6481</v>
      </c>
      <c r="U2767" s="3" t="s">
        <v>154</v>
      </c>
      <c r="V2767" s="3" t="s">
        <v>154</v>
      </c>
      <c r="W2767" s="3" t="s">
        <v>154</v>
      </c>
      <c r="X2767" s="3" t="s">
        <v>154</v>
      </c>
      <c r="Y2767" s="3" t="s">
        <v>154</v>
      </c>
      <c r="Z2767" s="3" t="s">
        <v>154</v>
      </c>
      <c r="AA2767" s="3" t="s">
        <v>154</v>
      </c>
      <c r="AB2767" s="3" t="s">
        <v>154</v>
      </c>
      <c r="AC2767" s="3" t="s">
        <v>154</v>
      </c>
      <c r="AD2767" s="3" t="s">
        <v>6151</v>
      </c>
      <c r="AE2767" s="3" t="s">
        <v>6151</v>
      </c>
      <c r="AF2767" s="3" t="s">
        <v>154</v>
      </c>
      <c r="AG2767" s="3" t="s">
        <v>154</v>
      </c>
      <c r="AH2767" s="3" t="s">
        <v>6478</v>
      </c>
      <c r="AI2767" s="3" t="s">
        <v>6482</v>
      </c>
      <c r="AJ2767" s="3" t="s">
        <v>12302</v>
      </c>
    </row>
    <row r="2768" spans="1:36" ht="15">
      <c r="A2768" s="10">
        <v>2871</v>
      </c>
      <c r="B2768" t="str">
        <f>IF(K2768="总计","",INDEX(主数据!A:AD,MATCH(J2768,主数据!A:A,0),9))</f>
        <v>华南大区公司</v>
      </c>
      <c r="C2768" t="str">
        <f>IF(K2768="","",INDEX(主数据!A:AD,MATCH(J2768,主数据!A:A,0),11))</f>
        <v>福州西区</v>
      </c>
      <c r="D2768" t="str">
        <f t="shared" si="172"/>
        <v>FZ25代收代付其他费用直接录入</v>
      </c>
      <c r="E2768" s="13" t="str">
        <f t="shared" si="174"/>
        <v/>
      </c>
      <c r="F2768" s="13" t="str">
        <f>IF(E2768="","",IFERROR(IF(IF(K2768="","",INDEX(收费标合同信息维护!A:Q,MATCH(D2768,收费标合同信息维护!J:J,0),10))=D2768,"有","无"),"无"))</f>
        <v/>
      </c>
      <c r="G2768" s="13" t="str">
        <f t="shared" si="173"/>
        <v/>
      </c>
      <c r="H2768" s="13" t="str">
        <f t="shared" si="175"/>
        <v/>
      </c>
      <c r="I2768" s="13" t="str">
        <f>IF(G2768="","",IFERROR(IF(IF(K2768="","",INDEX(收费标合同信息维护!A:Q,MATCH(G2768,收费标合同信息维护!M:M,0),13))=G2768,"有","无"),"无"))</f>
        <v/>
      </c>
      <c r="J2768" s="3" t="s">
        <v>2144</v>
      </c>
      <c r="K2768" s="3" t="s">
        <v>12294</v>
      </c>
      <c r="L2768" s="3" t="s">
        <v>6620</v>
      </c>
      <c r="M2768" s="3" t="s">
        <v>6621</v>
      </c>
      <c r="N2768" s="3" t="s">
        <v>6477</v>
      </c>
      <c r="O2768" s="3" t="s">
        <v>6478</v>
      </c>
      <c r="P2768" s="3" t="s">
        <v>12316</v>
      </c>
      <c r="Q2768" s="3" t="s">
        <v>8543</v>
      </c>
      <c r="R2768" s="3" t="s">
        <v>6479</v>
      </c>
      <c r="S2768" s="3" t="s">
        <v>6480</v>
      </c>
      <c r="T2768" s="3" t="s">
        <v>6481</v>
      </c>
      <c r="U2768" s="3" t="s">
        <v>6716</v>
      </c>
      <c r="V2768" s="3" t="s">
        <v>154</v>
      </c>
      <c r="W2768" s="3" t="s">
        <v>154</v>
      </c>
      <c r="X2768" s="3" t="s">
        <v>154</v>
      </c>
      <c r="Y2768" s="3" t="s">
        <v>154</v>
      </c>
      <c r="Z2768" s="3" t="s">
        <v>154</v>
      </c>
      <c r="AA2768" s="3" t="s">
        <v>154</v>
      </c>
      <c r="AB2768" s="3" t="s">
        <v>154</v>
      </c>
      <c r="AC2768" s="3" t="s">
        <v>154</v>
      </c>
      <c r="AD2768" s="3" t="s">
        <v>6151</v>
      </c>
      <c r="AE2768" s="3" t="s">
        <v>6151</v>
      </c>
      <c r="AF2768" s="3" t="s">
        <v>154</v>
      </c>
      <c r="AG2768" s="3" t="s">
        <v>154</v>
      </c>
      <c r="AH2768" s="3" t="s">
        <v>6478</v>
      </c>
      <c r="AI2768" s="3" t="s">
        <v>6482</v>
      </c>
      <c r="AJ2768" s="3" t="s">
        <v>12302</v>
      </c>
    </row>
    <row r="2769" spans="1:36" ht="30">
      <c r="A2769" s="10">
        <v>2872</v>
      </c>
      <c r="B2769" t="str">
        <f>IF(K2769="总计","",INDEX(主数据!A:AD,MATCH(J2769,主数据!A:A,0),9))</f>
        <v>华南大区公司</v>
      </c>
      <c r="C2769" t="str">
        <f>IF(K2769="","",INDEX(主数据!A:AD,MATCH(J2769,主数据!A:A,0),11))</f>
        <v>华南大区授权管理</v>
      </c>
      <c r="D2769" t="str">
        <f t="shared" si="172"/>
        <v>AM0201物业服务费直接录入</v>
      </c>
      <c r="E2769" s="13" t="str">
        <f t="shared" si="174"/>
        <v/>
      </c>
      <c r="F2769" s="13" t="str">
        <f>IF(E2769="","",IFERROR(IF(IF(K2769="","",INDEX(收费标合同信息维护!A:Q,MATCH(D2769,收费标合同信息维护!J:J,0),10))=D2769,"有","无"),"无"))</f>
        <v/>
      </c>
      <c r="G2769" s="13" t="str">
        <f t="shared" si="173"/>
        <v/>
      </c>
      <c r="H2769" s="13" t="str">
        <f t="shared" si="175"/>
        <v/>
      </c>
      <c r="I2769" s="13" t="str">
        <f>IF(G2769="","",IFERROR(IF(IF(K2769="","",INDEX(收费标合同信息维护!A:Q,MATCH(G2769,收费标合同信息维护!M:M,0),13))=G2769,"有","无"),"无"))</f>
        <v/>
      </c>
      <c r="J2769" s="3" t="s">
        <v>4712</v>
      </c>
      <c r="K2769" s="3" t="s">
        <v>12317</v>
      </c>
      <c r="L2769" s="3" t="s">
        <v>6025</v>
      </c>
      <c r="M2769" s="3" t="s">
        <v>6026</v>
      </c>
      <c r="N2769" s="3" t="s">
        <v>6477</v>
      </c>
      <c r="O2769" s="3" t="s">
        <v>6478</v>
      </c>
      <c r="P2769" s="3" t="s">
        <v>12318</v>
      </c>
      <c r="Q2769" s="3" t="s">
        <v>6026</v>
      </c>
      <c r="R2769" s="3" t="s">
        <v>6479</v>
      </c>
      <c r="S2769" s="3" t="s">
        <v>6480</v>
      </c>
      <c r="T2769" s="3" t="s">
        <v>7411</v>
      </c>
      <c r="U2769" s="3" t="s">
        <v>154</v>
      </c>
      <c r="V2769" s="3" t="s">
        <v>154</v>
      </c>
      <c r="W2769" s="3" t="s">
        <v>154</v>
      </c>
      <c r="X2769" s="3" t="s">
        <v>154</v>
      </c>
      <c r="Y2769" s="3" t="s">
        <v>154</v>
      </c>
      <c r="Z2769" s="3" t="s">
        <v>154</v>
      </c>
      <c r="AA2769" s="3" t="s">
        <v>154</v>
      </c>
      <c r="AB2769" s="3" t="s">
        <v>154</v>
      </c>
      <c r="AC2769" s="3" t="s">
        <v>154</v>
      </c>
      <c r="AD2769" s="3" t="s">
        <v>6151</v>
      </c>
      <c r="AE2769" s="3" t="s">
        <v>6151</v>
      </c>
      <c r="AF2769" s="3" t="s">
        <v>154</v>
      </c>
      <c r="AG2769" s="3" t="s">
        <v>154</v>
      </c>
      <c r="AH2769" s="3" t="s">
        <v>6478</v>
      </c>
      <c r="AI2769" s="3" t="s">
        <v>6482</v>
      </c>
      <c r="AJ2769" s="3" t="s">
        <v>6033</v>
      </c>
    </row>
    <row r="2770" spans="1:36" ht="30">
      <c r="A2770" s="10">
        <v>2873</v>
      </c>
      <c r="B2770" t="str">
        <f>IF(K2770="总计","",INDEX(主数据!A:AD,MATCH(J2770,主数据!A:A,0),9))</f>
        <v>华东大区公司</v>
      </c>
      <c r="C2770" t="str">
        <f>IF(K2770="","",INDEX(主数据!A:AD,MATCH(J2770,主数据!A:A,0),11))</f>
        <v>无锡城区</v>
      </c>
      <c r="D2770" t="str">
        <f t="shared" si="172"/>
        <v>AM0902物业服务费定额</v>
      </c>
      <c r="E2770" s="13" t="str">
        <f t="shared" si="174"/>
        <v/>
      </c>
      <c r="F2770" s="13" t="str">
        <f>IF(E2770="","",IFERROR(IF(IF(K2770="","",INDEX(收费标合同信息维护!A:Q,MATCH(D2770,收费标合同信息维护!J:J,0),10))=D2770,"有","无"),"无"))</f>
        <v/>
      </c>
      <c r="G2770" s="13" t="str">
        <f t="shared" si="173"/>
        <v>AM0902物业服务费定额74890.94</v>
      </c>
      <c r="H2770" s="13" t="str">
        <f t="shared" si="175"/>
        <v>74890.94</v>
      </c>
      <c r="I2770" s="13" t="str">
        <f>IF(G2770="","",IFERROR(IF(IF(K2770="","",INDEX(收费标合同信息维护!A:Q,MATCH(G2770,收费标合同信息维护!M:M,0),13))=G2770,"有","无"),"无"))</f>
        <v>无</v>
      </c>
      <c r="J2770" s="3" t="s">
        <v>4732</v>
      </c>
      <c r="K2770" s="3" t="s">
        <v>12319</v>
      </c>
      <c r="L2770" s="3" t="s">
        <v>6025</v>
      </c>
      <c r="M2770" s="3" t="s">
        <v>6026</v>
      </c>
      <c r="N2770" s="3" t="s">
        <v>6477</v>
      </c>
      <c r="O2770" s="3" t="s">
        <v>6478</v>
      </c>
      <c r="P2770" s="3" t="s">
        <v>6721</v>
      </c>
      <c r="Q2770" s="3" t="s">
        <v>7094</v>
      </c>
      <c r="R2770" s="3" t="s">
        <v>6490</v>
      </c>
      <c r="S2770" s="3" t="s">
        <v>6491</v>
      </c>
      <c r="T2770" s="3" t="s">
        <v>12320</v>
      </c>
      <c r="U2770" s="3" t="s">
        <v>154</v>
      </c>
      <c r="V2770" s="3" t="s">
        <v>154</v>
      </c>
      <c r="W2770" s="3" t="s">
        <v>12321</v>
      </c>
      <c r="X2770" s="3" t="s">
        <v>154</v>
      </c>
      <c r="Y2770" s="3" t="s">
        <v>154</v>
      </c>
      <c r="Z2770" s="3" t="s">
        <v>154</v>
      </c>
      <c r="AA2770" s="3" t="s">
        <v>154</v>
      </c>
      <c r="AB2770" s="3" t="s">
        <v>154</v>
      </c>
      <c r="AC2770" s="3" t="s">
        <v>154</v>
      </c>
      <c r="AD2770" s="3" t="s">
        <v>6151</v>
      </c>
      <c r="AE2770" s="3" t="s">
        <v>6151</v>
      </c>
      <c r="AF2770" s="3" t="s">
        <v>154</v>
      </c>
      <c r="AG2770" s="3" t="s">
        <v>154</v>
      </c>
      <c r="AH2770" s="3" t="s">
        <v>6478</v>
      </c>
      <c r="AI2770" s="3" t="s">
        <v>6482</v>
      </c>
      <c r="AJ2770" s="3" t="s">
        <v>6033</v>
      </c>
    </row>
    <row r="2771" spans="1:36" ht="30">
      <c r="A2771" s="10">
        <v>2874</v>
      </c>
      <c r="B2771" t="str">
        <f>IF(K2771="总计","",INDEX(主数据!A:AD,MATCH(J2771,主数据!A:A,0),9))</f>
        <v>华东大区公司</v>
      </c>
      <c r="C2771" t="str">
        <f>IF(K2771="","",INDEX(主数据!A:AD,MATCH(J2771,主数据!A:A,0),11))</f>
        <v>无锡城区</v>
      </c>
      <c r="D2771" t="str">
        <f t="shared" si="172"/>
        <v>AM0902物业服务费直接录入</v>
      </c>
      <c r="E2771" s="13" t="str">
        <f t="shared" si="174"/>
        <v/>
      </c>
      <c r="F2771" s="13" t="str">
        <f>IF(E2771="","",IFERROR(IF(IF(K2771="","",INDEX(收费标合同信息维护!A:Q,MATCH(D2771,收费标合同信息维护!J:J,0),10))=D2771,"有","无"),"无"))</f>
        <v/>
      </c>
      <c r="G2771" s="13" t="str">
        <f t="shared" si="173"/>
        <v/>
      </c>
      <c r="H2771" s="13" t="str">
        <f t="shared" si="175"/>
        <v/>
      </c>
      <c r="I2771" s="13" t="str">
        <f>IF(G2771="","",IFERROR(IF(IF(K2771="","",INDEX(收费标合同信息维护!A:Q,MATCH(G2771,收费标合同信息维护!M:M,0),13))=G2771,"有","无"),"无"))</f>
        <v/>
      </c>
      <c r="J2771" s="3" t="s">
        <v>4732</v>
      </c>
      <c r="K2771" s="3" t="s">
        <v>12319</v>
      </c>
      <c r="L2771" s="3" t="s">
        <v>6025</v>
      </c>
      <c r="M2771" s="3" t="s">
        <v>6026</v>
      </c>
      <c r="N2771" s="3" t="s">
        <v>6477</v>
      </c>
      <c r="O2771" s="3" t="s">
        <v>6478</v>
      </c>
      <c r="P2771" s="3" t="s">
        <v>6025</v>
      </c>
      <c r="Q2771" s="3" t="s">
        <v>6026</v>
      </c>
      <c r="R2771" s="3" t="s">
        <v>6479</v>
      </c>
      <c r="S2771" s="3" t="s">
        <v>6480</v>
      </c>
      <c r="T2771" s="3" t="s">
        <v>12320</v>
      </c>
      <c r="U2771" s="3" t="s">
        <v>154</v>
      </c>
      <c r="V2771" s="3" t="s">
        <v>154</v>
      </c>
      <c r="W2771" s="3" t="s">
        <v>154</v>
      </c>
      <c r="X2771" s="3" t="s">
        <v>154</v>
      </c>
      <c r="Y2771" s="3" t="s">
        <v>154</v>
      </c>
      <c r="Z2771" s="3" t="s">
        <v>154</v>
      </c>
      <c r="AA2771" s="3" t="s">
        <v>154</v>
      </c>
      <c r="AB2771" s="3" t="s">
        <v>154</v>
      </c>
      <c r="AC2771" s="3" t="s">
        <v>154</v>
      </c>
      <c r="AD2771" s="3" t="s">
        <v>6151</v>
      </c>
      <c r="AE2771" s="3" t="s">
        <v>6151</v>
      </c>
      <c r="AF2771" s="3" t="s">
        <v>154</v>
      </c>
      <c r="AG2771" s="3" t="s">
        <v>154</v>
      </c>
      <c r="AH2771" s="3" t="s">
        <v>6478</v>
      </c>
      <c r="AI2771" s="3" t="s">
        <v>6482</v>
      </c>
      <c r="AJ2771" s="3" t="s">
        <v>6489</v>
      </c>
    </row>
    <row r="2772" spans="1:36" ht="30">
      <c r="A2772" s="10">
        <v>2875</v>
      </c>
      <c r="B2772" t="str">
        <f>IF(K2772="总计","",INDEX(主数据!A:AD,MATCH(J2772,主数据!A:A,0),9))</f>
        <v>华南大区公司</v>
      </c>
      <c r="C2772" t="str">
        <f>IF(K2772="","",INDEX(主数据!A:AD,MATCH(J2772,主数据!A:A,0),11))</f>
        <v>贵州城区</v>
      </c>
      <c r="D2772" t="str">
        <f t="shared" si="172"/>
        <v>CD70物业服务费标准方式2.00</v>
      </c>
      <c r="E2772" s="13" t="str">
        <f t="shared" si="174"/>
        <v>2.00</v>
      </c>
      <c r="F2772" s="13" t="str">
        <f>IF(E2772="","",IFERROR(IF(IF(K2772="","",INDEX(收费标合同信息维护!A:Q,MATCH(D2772,收费标合同信息维护!J:J,0),10))=D2772,"有","无"),"无"))</f>
        <v>无</v>
      </c>
      <c r="G2772" s="13" t="str">
        <f t="shared" si="173"/>
        <v/>
      </c>
      <c r="H2772" s="13" t="str">
        <f t="shared" si="175"/>
        <v/>
      </c>
      <c r="I2772" s="13" t="str">
        <f>IF(G2772="","",IFERROR(IF(IF(K2772="","",INDEX(收费标合同信息维护!A:Q,MATCH(G2772,收费标合同信息维护!M:M,0),13))=G2772,"有","无"),"无"))</f>
        <v/>
      </c>
      <c r="J2772" s="3" t="s">
        <v>4064</v>
      </c>
      <c r="K2772" s="3" t="s">
        <v>4065</v>
      </c>
      <c r="L2772" s="3" t="s">
        <v>6025</v>
      </c>
      <c r="M2772" s="3" t="s">
        <v>6026</v>
      </c>
      <c r="N2772" s="3" t="s">
        <v>6477</v>
      </c>
      <c r="O2772" s="3" t="s">
        <v>6478</v>
      </c>
      <c r="P2772" s="3" t="s">
        <v>12322</v>
      </c>
      <c r="Q2772" s="3" t="s">
        <v>12323</v>
      </c>
      <c r="R2772" s="3" t="s">
        <v>6484</v>
      </c>
      <c r="S2772" s="3" t="s">
        <v>6491</v>
      </c>
      <c r="T2772" s="3" t="s">
        <v>12324</v>
      </c>
      <c r="U2772" s="3" t="s">
        <v>154</v>
      </c>
      <c r="V2772" s="3" t="s">
        <v>6686</v>
      </c>
      <c r="W2772" s="3" t="s">
        <v>154</v>
      </c>
      <c r="X2772" s="3" t="s">
        <v>154</v>
      </c>
      <c r="Y2772" s="3" t="s">
        <v>154</v>
      </c>
      <c r="Z2772" s="3" t="s">
        <v>154</v>
      </c>
      <c r="AA2772" s="3" t="s">
        <v>154</v>
      </c>
      <c r="AB2772" s="3" t="s">
        <v>154</v>
      </c>
      <c r="AC2772" s="3" t="s">
        <v>154</v>
      </c>
      <c r="AD2772" s="3" t="s">
        <v>6151</v>
      </c>
      <c r="AE2772" s="3" t="s">
        <v>6151</v>
      </c>
      <c r="AF2772" s="3" t="s">
        <v>154</v>
      </c>
      <c r="AG2772" s="3" t="s">
        <v>154</v>
      </c>
      <c r="AH2772" s="3" t="s">
        <v>6597</v>
      </c>
      <c r="AI2772" s="3" t="s">
        <v>6482</v>
      </c>
      <c r="AJ2772" s="3" t="s">
        <v>24</v>
      </c>
    </row>
    <row r="2773" spans="1:36" ht="30">
      <c r="A2773" s="10">
        <v>2876</v>
      </c>
      <c r="B2773" t="str">
        <f>IF(K2773="总计","",INDEX(主数据!A:AD,MATCH(J2773,主数据!A:A,0),9))</f>
        <v>华南大区公司</v>
      </c>
      <c r="C2773" t="str">
        <f>IF(K2773="","",INDEX(主数据!A:AD,MATCH(J2773,主数据!A:A,0),11))</f>
        <v>贵州城区</v>
      </c>
      <c r="D2773" t="str">
        <f t="shared" si="172"/>
        <v>CD70物业服务费标准方式3.00</v>
      </c>
      <c r="E2773" s="13" t="str">
        <f t="shared" si="174"/>
        <v>3.00</v>
      </c>
      <c r="F2773" s="13" t="str">
        <f>IF(E2773="","",IFERROR(IF(IF(K2773="","",INDEX(收费标合同信息维护!A:Q,MATCH(D2773,收费标合同信息维护!J:J,0),10))=D2773,"有","无"),"无"))</f>
        <v>无</v>
      </c>
      <c r="G2773" s="13" t="str">
        <f t="shared" si="173"/>
        <v/>
      </c>
      <c r="H2773" s="13" t="str">
        <f t="shared" si="175"/>
        <v/>
      </c>
      <c r="I2773" s="13" t="str">
        <f>IF(G2773="","",IFERROR(IF(IF(K2773="","",INDEX(收费标合同信息维护!A:Q,MATCH(G2773,收费标合同信息维护!M:M,0),13))=G2773,"有","无"),"无"))</f>
        <v/>
      </c>
      <c r="J2773" s="3" t="s">
        <v>4064</v>
      </c>
      <c r="K2773" s="3" t="s">
        <v>4065</v>
      </c>
      <c r="L2773" s="3" t="s">
        <v>6025</v>
      </c>
      <c r="M2773" s="3" t="s">
        <v>6026</v>
      </c>
      <c r="N2773" s="3" t="s">
        <v>6477</v>
      </c>
      <c r="O2773" s="3" t="s">
        <v>6478</v>
      </c>
      <c r="P2773" s="3" t="s">
        <v>12325</v>
      </c>
      <c r="Q2773" s="3" t="s">
        <v>12326</v>
      </c>
      <c r="R2773" s="3" t="s">
        <v>6484</v>
      </c>
      <c r="S2773" s="3" t="s">
        <v>6491</v>
      </c>
      <c r="T2773" s="3" t="s">
        <v>12324</v>
      </c>
      <c r="U2773" s="3" t="s">
        <v>154</v>
      </c>
      <c r="V2773" s="3" t="s">
        <v>6672</v>
      </c>
      <c r="W2773" s="3" t="s">
        <v>154</v>
      </c>
      <c r="X2773" s="3" t="s">
        <v>154</v>
      </c>
      <c r="Y2773" s="3" t="s">
        <v>154</v>
      </c>
      <c r="Z2773" s="3" t="s">
        <v>154</v>
      </c>
      <c r="AA2773" s="3" t="s">
        <v>154</v>
      </c>
      <c r="AB2773" s="3" t="s">
        <v>154</v>
      </c>
      <c r="AC2773" s="3" t="s">
        <v>154</v>
      </c>
      <c r="AD2773" s="3" t="s">
        <v>6151</v>
      </c>
      <c r="AE2773" s="3" t="s">
        <v>6151</v>
      </c>
      <c r="AF2773" s="3" t="s">
        <v>154</v>
      </c>
      <c r="AG2773" s="3" t="s">
        <v>154</v>
      </c>
      <c r="AH2773" s="3" t="s">
        <v>6597</v>
      </c>
      <c r="AI2773" s="3" t="s">
        <v>6482</v>
      </c>
      <c r="AJ2773" s="3" t="s">
        <v>6489</v>
      </c>
    </row>
    <row r="2774" spans="1:36" ht="30">
      <c r="A2774" s="10">
        <v>2877</v>
      </c>
      <c r="B2774" t="str">
        <f>IF(K2774="总计","",INDEX(主数据!A:AD,MATCH(J2774,主数据!A:A,0),9))</f>
        <v>华南大区公司</v>
      </c>
      <c r="C2774" t="str">
        <f>IF(K2774="","",INDEX(主数据!A:AD,MATCH(J2774,主数据!A:A,0),11))</f>
        <v>贵州城区</v>
      </c>
      <c r="D2774" t="str">
        <f t="shared" si="172"/>
        <v>CD70物业服务费标准方式1.50</v>
      </c>
      <c r="E2774" s="13" t="str">
        <f t="shared" si="174"/>
        <v>1.50</v>
      </c>
      <c r="F2774" s="13" t="str">
        <f>IF(E2774="","",IFERROR(IF(IF(K2774="","",INDEX(收费标合同信息维护!A:Q,MATCH(D2774,收费标合同信息维护!J:J,0),10))=D2774,"有","无"),"无"))</f>
        <v>无</v>
      </c>
      <c r="G2774" s="13" t="str">
        <f t="shared" si="173"/>
        <v/>
      </c>
      <c r="H2774" s="13" t="str">
        <f t="shared" si="175"/>
        <v/>
      </c>
      <c r="I2774" s="13" t="str">
        <f>IF(G2774="","",IFERROR(IF(IF(K2774="","",INDEX(收费标合同信息维护!A:Q,MATCH(G2774,收费标合同信息维护!M:M,0),13))=G2774,"有","无"),"无"))</f>
        <v/>
      </c>
      <c r="J2774" s="3" t="s">
        <v>4064</v>
      </c>
      <c r="K2774" s="3" t="s">
        <v>4065</v>
      </c>
      <c r="L2774" s="3" t="s">
        <v>6025</v>
      </c>
      <c r="M2774" s="3" t="s">
        <v>6026</v>
      </c>
      <c r="N2774" s="3" t="s">
        <v>6477</v>
      </c>
      <c r="O2774" s="3" t="s">
        <v>6478</v>
      </c>
      <c r="P2774" s="3" t="s">
        <v>12327</v>
      </c>
      <c r="Q2774" s="3" t="s">
        <v>12328</v>
      </c>
      <c r="R2774" s="3" t="s">
        <v>6484</v>
      </c>
      <c r="S2774" s="3" t="s">
        <v>6491</v>
      </c>
      <c r="T2774" s="3" t="s">
        <v>12324</v>
      </c>
      <c r="U2774" s="3" t="s">
        <v>154</v>
      </c>
      <c r="V2774" s="3" t="s">
        <v>6608</v>
      </c>
      <c r="W2774" s="3" t="s">
        <v>154</v>
      </c>
      <c r="X2774" s="3" t="s">
        <v>154</v>
      </c>
      <c r="Y2774" s="3" t="s">
        <v>154</v>
      </c>
      <c r="Z2774" s="3" t="s">
        <v>154</v>
      </c>
      <c r="AA2774" s="3" t="s">
        <v>154</v>
      </c>
      <c r="AB2774" s="3" t="s">
        <v>154</v>
      </c>
      <c r="AC2774" s="3" t="s">
        <v>154</v>
      </c>
      <c r="AD2774" s="3" t="s">
        <v>6151</v>
      </c>
      <c r="AE2774" s="3" t="s">
        <v>6151</v>
      </c>
      <c r="AF2774" s="3" t="s">
        <v>154</v>
      </c>
      <c r="AG2774" s="3" t="s">
        <v>154</v>
      </c>
      <c r="AH2774" s="3" t="s">
        <v>6597</v>
      </c>
      <c r="AI2774" s="3" t="s">
        <v>6482</v>
      </c>
      <c r="AJ2774" s="3" t="s">
        <v>6095</v>
      </c>
    </row>
    <row r="2775" spans="1:36" ht="30">
      <c r="A2775" s="10">
        <v>2878</v>
      </c>
      <c r="B2775" t="str">
        <f>IF(K2775="总计","",INDEX(主数据!A:AD,MATCH(J2775,主数据!A:A,0),9))</f>
        <v>华南大区公司</v>
      </c>
      <c r="C2775" t="str">
        <f>IF(K2775="","",INDEX(主数据!A:AD,MATCH(J2775,主数据!A:A,0),11))</f>
        <v>贵州城区</v>
      </c>
      <c r="D2775" t="str">
        <f t="shared" si="172"/>
        <v>CD70物业服务费直接录入</v>
      </c>
      <c r="E2775" s="13" t="str">
        <f t="shared" si="174"/>
        <v/>
      </c>
      <c r="F2775" s="13" t="str">
        <f>IF(E2775="","",IFERROR(IF(IF(K2775="","",INDEX(收费标合同信息维护!A:Q,MATCH(D2775,收费标合同信息维护!J:J,0),10))=D2775,"有","无"),"无"))</f>
        <v/>
      </c>
      <c r="G2775" s="13" t="str">
        <f t="shared" si="173"/>
        <v/>
      </c>
      <c r="H2775" s="13" t="str">
        <f t="shared" si="175"/>
        <v/>
      </c>
      <c r="I2775" s="13" t="str">
        <f>IF(G2775="","",IFERROR(IF(IF(K2775="","",INDEX(收费标合同信息维护!A:Q,MATCH(G2775,收费标合同信息维护!M:M,0),13))=G2775,"有","无"),"无"))</f>
        <v/>
      </c>
      <c r="J2775" s="3" t="s">
        <v>4064</v>
      </c>
      <c r="K2775" s="3" t="s">
        <v>4065</v>
      </c>
      <c r="L2775" s="3" t="s">
        <v>6025</v>
      </c>
      <c r="M2775" s="3" t="s">
        <v>6026</v>
      </c>
      <c r="N2775" s="3" t="s">
        <v>6477</v>
      </c>
      <c r="O2775" s="3" t="s">
        <v>6478</v>
      </c>
      <c r="P2775" s="3" t="s">
        <v>12329</v>
      </c>
      <c r="Q2775" s="3" t="s">
        <v>12330</v>
      </c>
      <c r="R2775" s="3" t="s">
        <v>6479</v>
      </c>
      <c r="S2775" s="3" t="s">
        <v>6480</v>
      </c>
      <c r="T2775" s="3" t="s">
        <v>12324</v>
      </c>
      <c r="U2775" s="3" t="s">
        <v>154</v>
      </c>
      <c r="V2775" s="3" t="s">
        <v>154</v>
      </c>
      <c r="W2775" s="3" t="s">
        <v>154</v>
      </c>
      <c r="X2775" s="3" t="s">
        <v>154</v>
      </c>
      <c r="Y2775" s="3" t="s">
        <v>154</v>
      </c>
      <c r="Z2775" s="3" t="s">
        <v>154</v>
      </c>
      <c r="AA2775" s="3" t="s">
        <v>154</v>
      </c>
      <c r="AB2775" s="3" t="s">
        <v>154</v>
      </c>
      <c r="AC2775" s="3" t="s">
        <v>154</v>
      </c>
      <c r="AD2775" s="3" t="s">
        <v>6151</v>
      </c>
      <c r="AE2775" s="3" t="s">
        <v>6151</v>
      </c>
      <c r="AF2775" s="3" t="s">
        <v>154</v>
      </c>
      <c r="AG2775" s="3" t="s">
        <v>154</v>
      </c>
      <c r="AH2775" s="3" t="s">
        <v>6478</v>
      </c>
      <c r="AI2775" s="3" t="s">
        <v>6482</v>
      </c>
      <c r="AJ2775" s="3" t="s">
        <v>12331</v>
      </c>
    </row>
    <row r="2776" spans="1:36" ht="30">
      <c r="A2776" s="10">
        <v>2879</v>
      </c>
      <c r="B2776" t="str">
        <f>IF(K2776="总计","",INDEX(主数据!A:AD,MATCH(J2776,主数据!A:A,0),9))</f>
        <v>华南大区公司</v>
      </c>
      <c r="C2776" t="str">
        <f>IF(K2776="","",INDEX(主数据!A:AD,MATCH(J2776,主数据!A:A,0),11))</f>
        <v>贵州城区</v>
      </c>
      <c r="D2776" t="str">
        <f t="shared" si="172"/>
        <v>CD70生活垃圾消纳费（非仪表）直接录入</v>
      </c>
      <c r="E2776" s="13" t="str">
        <f t="shared" si="174"/>
        <v/>
      </c>
      <c r="F2776" s="13" t="str">
        <f>IF(E2776="","",IFERROR(IF(IF(K2776="","",INDEX(收费标合同信息维护!A:Q,MATCH(D2776,收费标合同信息维护!J:J,0),10))=D2776,"有","无"),"无"))</f>
        <v/>
      </c>
      <c r="G2776" s="13" t="str">
        <f t="shared" si="173"/>
        <v/>
      </c>
      <c r="H2776" s="13" t="str">
        <f t="shared" si="175"/>
        <v/>
      </c>
      <c r="I2776" s="13" t="str">
        <f>IF(G2776="","",IFERROR(IF(IF(K2776="","",INDEX(收费标合同信息维护!A:Q,MATCH(G2776,收费标合同信息维护!M:M,0),13))=G2776,"有","无"),"无"))</f>
        <v/>
      </c>
      <c r="J2776" s="3" t="s">
        <v>4064</v>
      </c>
      <c r="K2776" s="3" t="s">
        <v>4065</v>
      </c>
      <c r="L2776" s="3" t="s">
        <v>6906</v>
      </c>
      <c r="M2776" s="3" t="s">
        <v>6907</v>
      </c>
      <c r="N2776" s="3" t="s">
        <v>6477</v>
      </c>
      <c r="O2776" s="3" t="s">
        <v>6478</v>
      </c>
      <c r="P2776" s="3" t="s">
        <v>12332</v>
      </c>
      <c r="Q2776" s="3" t="s">
        <v>12333</v>
      </c>
      <c r="R2776" s="3" t="s">
        <v>6479</v>
      </c>
      <c r="S2776" s="3" t="s">
        <v>6480</v>
      </c>
      <c r="T2776" s="3" t="s">
        <v>6561</v>
      </c>
      <c r="U2776" s="3" t="s">
        <v>154</v>
      </c>
      <c r="V2776" s="3" t="s">
        <v>154</v>
      </c>
      <c r="W2776" s="3" t="s">
        <v>154</v>
      </c>
      <c r="X2776" s="3" t="s">
        <v>154</v>
      </c>
      <c r="Y2776" s="3" t="s">
        <v>154</v>
      </c>
      <c r="Z2776" s="3" t="s">
        <v>154</v>
      </c>
      <c r="AA2776" s="3" t="s">
        <v>154</v>
      </c>
      <c r="AB2776" s="3" t="s">
        <v>154</v>
      </c>
      <c r="AC2776" s="3" t="s">
        <v>154</v>
      </c>
      <c r="AD2776" s="3" t="s">
        <v>6151</v>
      </c>
      <c r="AE2776" s="3" t="s">
        <v>6151</v>
      </c>
      <c r="AF2776" s="3" t="s">
        <v>154</v>
      </c>
      <c r="AG2776" s="3" t="s">
        <v>154</v>
      </c>
      <c r="AH2776" s="3" t="s">
        <v>6478</v>
      </c>
      <c r="AI2776" s="3" t="s">
        <v>6482</v>
      </c>
      <c r="AJ2776" s="3" t="s">
        <v>12331</v>
      </c>
    </row>
    <row r="2777" spans="1:36" ht="30">
      <c r="A2777" s="10">
        <v>2880</v>
      </c>
      <c r="B2777" t="str">
        <f>IF(K2777="总计","",INDEX(主数据!A:AD,MATCH(J2777,主数据!A:A,0),9))</f>
        <v>华南大区公司</v>
      </c>
      <c r="C2777" t="str">
        <f>IF(K2777="","",INDEX(主数据!A:AD,MATCH(J2777,主数据!A:A,0),11))</f>
        <v>贵州城区</v>
      </c>
      <c r="D2777" t="str">
        <f t="shared" si="172"/>
        <v>CD70其他费用直接录入</v>
      </c>
      <c r="E2777" s="13" t="str">
        <f t="shared" si="174"/>
        <v/>
      </c>
      <c r="F2777" s="13" t="str">
        <f>IF(E2777="","",IFERROR(IF(IF(K2777="","",INDEX(收费标合同信息维护!A:Q,MATCH(D2777,收费标合同信息维护!J:J,0),10))=D2777,"有","无"),"无"))</f>
        <v/>
      </c>
      <c r="G2777" s="13" t="str">
        <f t="shared" si="173"/>
        <v/>
      </c>
      <c r="H2777" s="13" t="str">
        <f t="shared" si="175"/>
        <v/>
      </c>
      <c r="I2777" s="13" t="str">
        <f>IF(G2777="","",IFERROR(IF(IF(K2777="","",INDEX(收费标合同信息维护!A:Q,MATCH(G2777,收费标合同信息维护!M:M,0),13))=G2777,"有","无"),"无"))</f>
        <v/>
      </c>
      <c r="J2777" s="3" t="s">
        <v>4064</v>
      </c>
      <c r="K2777" s="3" t="s">
        <v>4065</v>
      </c>
      <c r="L2777" s="3" t="s">
        <v>6544</v>
      </c>
      <c r="M2777" s="3" t="s">
        <v>6545</v>
      </c>
      <c r="N2777" s="3" t="s">
        <v>6477</v>
      </c>
      <c r="O2777" s="3" t="s">
        <v>6478</v>
      </c>
      <c r="P2777" s="3" t="s">
        <v>12334</v>
      </c>
      <c r="Q2777" s="3" t="s">
        <v>12335</v>
      </c>
      <c r="R2777" s="3" t="s">
        <v>6479</v>
      </c>
      <c r="S2777" s="3" t="s">
        <v>6480</v>
      </c>
      <c r="T2777" s="3" t="s">
        <v>6496</v>
      </c>
      <c r="U2777" s="3" t="s">
        <v>154</v>
      </c>
      <c r="V2777" s="3" t="s">
        <v>154</v>
      </c>
      <c r="W2777" s="3" t="s">
        <v>154</v>
      </c>
      <c r="X2777" s="3" t="s">
        <v>154</v>
      </c>
      <c r="Y2777" s="3" t="s">
        <v>154</v>
      </c>
      <c r="Z2777" s="3" t="s">
        <v>154</v>
      </c>
      <c r="AA2777" s="3" t="s">
        <v>154</v>
      </c>
      <c r="AB2777" s="3" t="s">
        <v>154</v>
      </c>
      <c r="AC2777" s="3" t="s">
        <v>154</v>
      </c>
      <c r="AD2777" s="3" t="s">
        <v>6151</v>
      </c>
      <c r="AE2777" s="3" t="s">
        <v>6151</v>
      </c>
      <c r="AF2777" s="3" t="s">
        <v>154</v>
      </c>
      <c r="AG2777" s="3" t="s">
        <v>154</v>
      </c>
      <c r="AH2777" s="3" t="s">
        <v>6478</v>
      </c>
      <c r="AI2777" s="3" t="s">
        <v>6482</v>
      </c>
      <c r="AJ2777" s="3" t="s">
        <v>6489</v>
      </c>
    </row>
    <row r="2778" spans="1:36" ht="30">
      <c r="A2778" s="10">
        <v>2881</v>
      </c>
      <c r="B2778" t="str">
        <f>IF(K2778="总计","",INDEX(主数据!A:AD,MATCH(J2778,主数据!A:A,0),9))</f>
        <v>华南大区公司</v>
      </c>
      <c r="C2778" t="str">
        <f>IF(K2778="","",INDEX(主数据!A:AD,MATCH(J2778,主数据!A:A,0),11))</f>
        <v>贵州城区</v>
      </c>
      <c r="D2778" t="str">
        <f t="shared" si="172"/>
        <v>CD70电费（充值型）直接录入</v>
      </c>
      <c r="E2778" s="13" t="str">
        <f t="shared" si="174"/>
        <v/>
      </c>
      <c r="F2778" s="13" t="str">
        <f>IF(E2778="","",IFERROR(IF(IF(K2778="","",INDEX(收费标合同信息维护!A:Q,MATCH(D2778,收费标合同信息维护!J:J,0),10))=D2778,"有","无"),"无"))</f>
        <v/>
      </c>
      <c r="G2778" s="13" t="str">
        <f t="shared" si="173"/>
        <v/>
      </c>
      <c r="H2778" s="13" t="str">
        <f t="shared" si="175"/>
        <v/>
      </c>
      <c r="I2778" s="13" t="str">
        <f>IF(G2778="","",IFERROR(IF(IF(K2778="","",INDEX(收费标合同信息维护!A:Q,MATCH(G2778,收费标合同信息维护!M:M,0),13))=G2778,"有","无"),"无"))</f>
        <v/>
      </c>
      <c r="J2778" s="3" t="s">
        <v>4064</v>
      </c>
      <c r="K2778" s="3" t="s">
        <v>4065</v>
      </c>
      <c r="L2778" s="3" t="s">
        <v>6733</v>
      </c>
      <c r="M2778" s="3" t="s">
        <v>6734</v>
      </c>
      <c r="N2778" s="3" t="s">
        <v>6477</v>
      </c>
      <c r="O2778" s="3" t="s">
        <v>6478</v>
      </c>
      <c r="P2778" s="3" t="s">
        <v>12336</v>
      </c>
      <c r="Q2778" s="3" t="s">
        <v>12337</v>
      </c>
      <c r="R2778" s="3" t="s">
        <v>6479</v>
      </c>
      <c r="S2778" s="3" t="s">
        <v>6480</v>
      </c>
      <c r="T2778" s="3" t="s">
        <v>12324</v>
      </c>
      <c r="U2778" s="3" t="s">
        <v>154</v>
      </c>
      <c r="V2778" s="3" t="s">
        <v>154</v>
      </c>
      <c r="W2778" s="3" t="s">
        <v>154</v>
      </c>
      <c r="X2778" s="3" t="s">
        <v>154</v>
      </c>
      <c r="Y2778" s="3" t="s">
        <v>154</v>
      </c>
      <c r="Z2778" s="3" t="s">
        <v>154</v>
      </c>
      <c r="AA2778" s="3" t="s">
        <v>154</v>
      </c>
      <c r="AB2778" s="3" t="s">
        <v>154</v>
      </c>
      <c r="AC2778" s="3" t="s">
        <v>154</v>
      </c>
      <c r="AD2778" s="3" t="s">
        <v>6151</v>
      </c>
      <c r="AE2778" s="3" t="s">
        <v>6151</v>
      </c>
      <c r="AF2778" s="3" t="s">
        <v>154</v>
      </c>
      <c r="AG2778" s="3" t="s">
        <v>154</v>
      </c>
      <c r="AH2778" s="3" t="s">
        <v>6478</v>
      </c>
      <c r="AI2778" s="3" t="s">
        <v>6482</v>
      </c>
      <c r="AJ2778" s="3" t="s">
        <v>12331</v>
      </c>
    </row>
    <row r="2779" spans="1:36" ht="30">
      <c r="A2779" s="10">
        <v>2882</v>
      </c>
      <c r="B2779" t="str">
        <f>IF(K2779="总计","",INDEX(主数据!A:AD,MATCH(J2779,主数据!A:A,0),9))</f>
        <v>华南大区公司</v>
      </c>
      <c r="C2779" t="str">
        <f>IF(K2779="","",INDEX(主数据!A:AD,MATCH(J2779,主数据!A:A,0),11))</f>
        <v>贵州城区</v>
      </c>
      <c r="D2779" t="str">
        <f t="shared" si="172"/>
        <v>CD70自来水费（充值型-简易征收）直接录入</v>
      </c>
      <c r="E2779" s="13" t="str">
        <f t="shared" si="174"/>
        <v/>
      </c>
      <c r="F2779" s="13" t="str">
        <f>IF(E2779="","",IFERROR(IF(IF(K2779="","",INDEX(收费标合同信息维护!A:Q,MATCH(D2779,收费标合同信息维护!J:J,0),10))=D2779,"有","无"),"无"))</f>
        <v/>
      </c>
      <c r="G2779" s="13" t="str">
        <f t="shared" si="173"/>
        <v/>
      </c>
      <c r="H2779" s="13" t="str">
        <f t="shared" si="175"/>
        <v/>
      </c>
      <c r="I2779" s="13" t="str">
        <f>IF(G2779="","",IFERROR(IF(IF(K2779="","",INDEX(收费标合同信息维护!A:Q,MATCH(G2779,收费标合同信息维护!M:M,0),13))=G2779,"有","无"),"无"))</f>
        <v/>
      </c>
      <c r="J2779" s="3" t="s">
        <v>4064</v>
      </c>
      <c r="K2779" s="3" t="s">
        <v>4065</v>
      </c>
      <c r="L2779" s="3" t="s">
        <v>6966</v>
      </c>
      <c r="M2779" s="3" t="s">
        <v>6967</v>
      </c>
      <c r="N2779" s="3" t="s">
        <v>6477</v>
      </c>
      <c r="O2779" s="3" t="s">
        <v>6478</v>
      </c>
      <c r="P2779" s="3" t="s">
        <v>12338</v>
      </c>
      <c r="Q2779" s="3" t="s">
        <v>12339</v>
      </c>
      <c r="R2779" s="3" t="s">
        <v>6479</v>
      </c>
      <c r="S2779" s="3" t="s">
        <v>6480</v>
      </c>
      <c r="T2779" s="3" t="s">
        <v>6561</v>
      </c>
      <c r="U2779" s="3" t="s">
        <v>154</v>
      </c>
      <c r="V2779" s="3" t="s">
        <v>154</v>
      </c>
      <c r="W2779" s="3" t="s">
        <v>154</v>
      </c>
      <c r="X2779" s="3" t="s">
        <v>154</v>
      </c>
      <c r="Y2779" s="3" t="s">
        <v>154</v>
      </c>
      <c r="Z2779" s="3" t="s">
        <v>154</v>
      </c>
      <c r="AA2779" s="3" t="s">
        <v>154</v>
      </c>
      <c r="AB2779" s="3" t="s">
        <v>154</v>
      </c>
      <c r="AC2779" s="3" t="s">
        <v>154</v>
      </c>
      <c r="AD2779" s="3" t="s">
        <v>6151</v>
      </c>
      <c r="AE2779" s="3" t="s">
        <v>6151</v>
      </c>
      <c r="AF2779" s="3" t="s">
        <v>154</v>
      </c>
      <c r="AG2779" s="3" t="s">
        <v>154</v>
      </c>
      <c r="AH2779" s="3" t="s">
        <v>6478</v>
      </c>
      <c r="AI2779" s="3" t="s">
        <v>6482</v>
      </c>
      <c r="AJ2779" s="3" t="s">
        <v>12331</v>
      </c>
    </row>
    <row r="2780" spans="1:36" ht="30">
      <c r="A2780" s="10">
        <v>2883</v>
      </c>
      <c r="B2780" t="str">
        <f>IF(K2780="总计","",INDEX(主数据!A:AD,MATCH(J2780,主数据!A:A,0),9))</f>
        <v>华南大区公司</v>
      </c>
      <c r="C2780" t="str">
        <f>IF(K2780="","",INDEX(主数据!A:AD,MATCH(J2780,主数据!A:A,0),11))</f>
        <v>贵州城区</v>
      </c>
      <c r="D2780" t="str">
        <f t="shared" si="172"/>
        <v>CD70自来水费（充值型-简易征收）直接录入</v>
      </c>
      <c r="E2780" s="13" t="str">
        <f t="shared" si="174"/>
        <v/>
      </c>
      <c r="F2780" s="13" t="str">
        <f>IF(E2780="","",IFERROR(IF(IF(K2780="","",INDEX(收费标合同信息维护!A:Q,MATCH(D2780,收费标合同信息维护!J:J,0),10))=D2780,"有","无"),"无"))</f>
        <v/>
      </c>
      <c r="G2780" s="13" t="str">
        <f t="shared" si="173"/>
        <v/>
      </c>
      <c r="H2780" s="13" t="str">
        <f t="shared" si="175"/>
        <v/>
      </c>
      <c r="I2780" s="13" t="str">
        <f>IF(G2780="","",IFERROR(IF(IF(K2780="","",INDEX(收费标合同信息维护!A:Q,MATCH(G2780,收费标合同信息维护!M:M,0),13))=G2780,"有","无"),"无"))</f>
        <v/>
      </c>
      <c r="J2780" s="3" t="s">
        <v>4064</v>
      </c>
      <c r="K2780" s="3" t="s">
        <v>4065</v>
      </c>
      <c r="L2780" s="3" t="s">
        <v>6966</v>
      </c>
      <c r="M2780" s="3" t="s">
        <v>6967</v>
      </c>
      <c r="N2780" s="3" t="s">
        <v>6477</v>
      </c>
      <c r="O2780" s="3" t="s">
        <v>6478</v>
      </c>
      <c r="P2780" s="3" t="s">
        <v>12340</v>
      </c>
      <c r="Q2780" s="3" t="s">
        <v>12341</v>
      </c>
      <c r="R2780" s="3" t="s">
        <v>6479</v>
      </c>
      <c r="S2780" s="3" t="s">
        <v>6480</v>
      </c>
      <c r="T2780" s="3" t="s">
        <v>6561</v>
      </c>
      <c r="U2780" s="3" t="s">
        <v>154</v>
      </c>
      <c r="V2780" s="3" t="s">
        <v>154</v>
      </c>
      <c r="W2780" s="3" t="s">
        <v>154</v>
      </c>
      <c r="X2780" s="3" t="s">
        <v>154</v>
      </c>
      <c r="Y2780" s="3" t="s">
        <v>154</v>
      </c>
      <c r="Z2780" s="3" t="s">
        <v>154</v>
      </c>
      <c r="AA2780" s="3" t="s">
        <v>154</v>
      </c>
      <c r="AB2780" s="3" t="s">
        <v>154</v>
      </c>
      <c r="AC2780" s="3" t="s">
        <v>154</v>
      </c>
      <c r="AD2780" s="3" t="s">
        <v>6151</v>
      </c>
      <c r="AE2780" s="3" t="s">
        <v>6151</v>
      </c>
      <c r="AF2780" s="3" t="s">
        <v>154</v>
      </c>
      <c r="AG2780" s="3" t="s">
        <v>154</v>
      </c>
      <c r="AH2780" s="3" t="s">
        <v>6478</v>
      </c>
      <c r="AI2780" s="3" t="s">
        <v>6482</v>
      </c>
      <c r="AJ2780" s="3" t="s">
        <v>12331</v>
      </c>
    </row>
    <row r="2781" spans="1:36" ht="30">
      <c r="A2781" s="10">
        <v>2884</v>
      </c>
      <c r="B2781" t="str">
        <f>IF(K2781="总计","",INDEX(主数据!A:AD,MATCH(J2781,主数据!A:A,0),9))</f>
        <v>华南大区公司</v>
      </c>
      <c r="C2781" t="str">
        <f>IF(K2781="","",INDEX(主数据!A:AD,MATCH(J2781,主数据!A:A,0),11))</f>
        <v>贵州城区</v>
      </c>
      <c r="D2781" t="str">
        <f t="shared" si="172"/>
        <v>CD70代收代付其他费用直接录入</v>
      </c>
      <c r="E2781" s="13" t="str">
        <f t="shared" si="174"/>
        <v/>
      </c>
      <c r="F2781" s="13" t="str">
        <f>IF(E2781="","",IFERROR(IF(IF(K2781="","",INDEX(收费标合同信息维护!A:Q,MATCH(D2781,收费标合同信息维护!J:J,0),10))=D2781,"有","无"),"无"))</f>
        <v/>
      </c>
      <c r="G2781" s="13" t="str">
        <f t="shared" si="173"/>
        <v/>
      </c>
      <c r="H2781" s="13" t="str">
        <f t="shared" si="175"/>
        <v/>
      </c>
      <c r="I2781" s="13" t="str">
        <f>IF(G2781="","",IFERROR(IF(IF(K2781="","",INDEX(收费标合同信息维护!A:Q,MATCH(G2781,收费标合同信息维护!M:M,0),13))=G2781,"有","无"),"无"))</f>
        <v/>
      </c>
      <c r="J2781" s="3" t="s">
        <v>4064</v>
      </c>
      <c r="K2781" s="3" t="s">
        <v>4065</v>
      </c>
      <c r="L2781" s="3" t="s">
        <v>6620</v>
      </c>
      <c r="M2781" s="3" t="s">
        <v>6621</v>
      </c>
      <c r="N2781" s="3" t="s">
        <v>6477</v>
      </c>
      <c r="O2781" s="3" t="s">
        <v>6478</v>
      </c>
      <c r="P2781" s="3" t="s">
        <v>12342</v>
      </c>
      <c r="Q2781" s="3" t="s">
        <v>12343</v>
      </c>
      <c r="R2781" s="3" t="s">
        <v>6479</v>
      </c>
      <c r="S2781" s="3" t="s">
        <v>6480</v>
      </c>
      <c r="T2781" s="3" t="s">
        <v>8215</v>
      </c>
      <c r="U2781" s="3" t="s">
        <v>6716</v>
      </c>
      <c r="V2781" s="3" t="s">
        <v>154</v>
      </c>
      <c r="W2781" s="3" t="s">
        <v>154</v>
      </c>
      <c r="X2781" s="3" t="s">
        <v>154</v>
      </c>
      <c r="Y2781" s="3" t="s">
        <v>154</v>
      </c>
      <c r="Z2781" s="3" t="s">
        <v>154</v>
      </c>
      <c r="AA2781" s="3" t="s">
        <v>154</v>
      </c>
      <c r="AB2781" s="3" t="s">
        <v>154</v>
      </c>
      <c r="AC2781" s="3" t="s">
        <v>154</v>
      </c>
      <c r="AD2781" s="3" t="s">
        <v>6151</v>
      </c>
      <c r="AE2781" s="3" t="s">
        <v>6151</v>
      </c>
      <c r="AF2781" s="3" t="s">
        <v>154</v>
      </c>
      <c r="AG2781" s="3" t="s">
        <v>154</v>
      </c>
      <c r="AH2781" s="3" t="s">
        <v>6478</v>
      </c>
      <c r="AI2781" s="3" t="s">
        <v>6482</v>
      </c>
      <c r="AJ2781" s="3" t="s">
        <v>12331</v>
      </c>
    </row>
    <row r="2782" spans="1:36" ht="30">
      <c r="A2782" s="10">
        <v>2885</v>
      </c>
      <c r="B2782" t="str">
        <f>IF(K2782="总计","",INDEX(主数据!A:AD,MATCH(J2782,主数据!A:A,0),9))</f>
        <v>华南大区公司</v>
      </c>
      <c r="C2782" t="str">
        <f>IF(K2782="","",INDEX(主数据!A:AD,MATCH(J2782,主数据!A:A,0),11))</f>
        <v>贵州城区</v>
      </c>
      <c r="D2782" t="str">
        <f t="shared" si="172"/>
        <v>CD70代收代付其他费用直接录入</v>
      </c>
      <c r="E2782" s="13" t="str">
        <f t="shared" si="174"/>
        <v/>
      </c>
      <c r="F2782" s="13" t="str">
        <f>IF(E2782="","",IFERROR(IF(IF(K2782="","",INDEX(收费标合同信息维护!A:Q,MATCH(D2782,收费标合同信息维护!J:J,0),10))=D2782,"有","无"),"无"))</f>
        <v/>
      </c>
      <c r="G2782" s="13" t="str">
        <f t="shared" si="173"/>
        <v/>
      </c>
      <c r="H2782" s="13" t="str">
        <f t="shared" si="175"/>
        <v/>
      </c>
      <c r="I2782" s="13" t="str">
        <f>IF(G2782="","",IFERROR(IF(IF(K2782="","",INDEX(收费标合同信息维护!A:Q,MATCH(G2782,收费标合同信息维护!M:M,0),13))=G2782,"有","无"),"无"))</f>
        <v/>
      </c>
      <c r="J2782" s="3" t="s">
        <v>4064</v>
      </c>
      <c r="K2782" s="3" t="s">
        <v>4065</v>
      </c>
      <c r="L2782" s="3" t="s">
        <v>6620</v>
      </c>
      <c r="M2782" s="3" t="s">
        <v>6621</v>
      </c>
      <c r="N2782" s="3" t="s">
        <v>6477</v>
      </c>
      <c r="O2782" s="3" t="s">
        <v>6478</v>
      </c>
      <c r="P2782" s="3" t="s">
        <v>12344</v>
      </c>
      <c r="Q2782" s="3" t="s">
        <v>12345</v>
      </c>
      <c r="R2782" s="3" t="s">
        <v>6479</v>
      </c>
      <c r="S2782" s="3" t="s">
        <v>6480</v>
      </c>
      <c r="T2782" s="3" t="s">
        <v>12324</v>
      </c>
      <c r="U2782" s="3" t="s">
        <v>6716</v>
      </c>
      <c r="V2782" s="3" t="s">
        <v>154</v>
      </c>
      <c r="W2782" s="3" t="s">
        <v>154</v>
      </c>
      <c r="X2782" s="3" t="s">
        <v>154</v>
      </c>
      <c r="Y2782" s="3" t="s">
        <v>154</v>
      </c>
      <c r="Z2782" s="3" t="s">
        <v>154</v>
      </c>
      <c r="AA2782" s="3" t="s">
        <v>154</v>
      </c>
      <c r="AB2782" s="3" t="s">
        <v>154</v>
      </c>
      <c r="AC2782" s="3" t="s">
        <v>154</v>
      </c>
      <c r="AD2782" s="3" t="s">
        <v>6151</v>
      </c>
      <c r="AE2782" s="3" t="s">
        <v>6151</v>
      </c>
      <c r="AF2782" s="3" t="s">
        <v>154</v>
      </c>
      <c r="AG2782" s="3" t="s">
        <v>154</v>
      </c>
      <c r="AH2782" s="3" t="s">
        <v>6478</v>
      </c>
      <c r="AI2782" s="3" t="s">
        <v>6482</v>
      </c>
      <c r="AJ2782" s="3" t="s">
        <v>6489</v>
      </c>
    </row>
    <row r="2783" spans="1:36" ht="30">
      <c r="A2783" s="10">
        <v>2886</v>
      </c>
      <c r="B2783" t="str">
        <f>IF(K2783="总计","",INDEX(主数据!A:AD,MATCH(J2783,主数据!A:A,0),9))</f>
        <v>华南大区公司</v>
      </c>
      <c r="C2783" t="str">
        <f>IF(K2783="","",INDEX(主数据!A:AD,MATCH(J2783,主数据!A:A,0),11))</f>
        <v>贵州城区</v>
      </c>
      <c r="D2783" t="str">
        <f t="shared" si="172"/>
        <v>CD70空置物业费标准方式2.00</v>
      </c>
      <c r="E2783" s="13" t="str">
        <f t="shared" si="174"/>
        <v>2.00</v>
      </c>
      <c r="F2783" s="13" t="str">
        <f>IF(E2783="","",IFERROR(IF(IF(K2783="","",INDEX(收费标合同信息维护!A:Q,MATCH(D2783,收费标合同信息维护!J:J,0),10))=D2783,"有","无"),"无"))</f>
        <v>无</v>
      </c>
      <c r="G2783" s="13" t="str">
        <f t="shared" si="173"/>
        <v/>
      </c>
      <c r="H2783" s="13" t="str">
        <f t="shared" si="175"/>
        <v/>
      </c>
      <c r="I2783" s="13" t="str">
        <f>IF(G2783="","",IFERROR(IF(IF(K2783="","",INDEX(收费标合同信息维护!A:Q,MATCH(G2783,收费标合同信息维护!M:M,0),13))=G2783,"有","无"),"无"))</f>
        <v/>
      </c>
      <c r="J2783" s="3" t="s">
        <v>4064</v>
      </c>
      <c r="K2783" s="3" t="s">
        <v>4065</v>
      </c>
      <c r="L2783" s="3" t="s">
        <v>6580</v>
      </c>
      <c r="M2783" s="3" t="s">
        <v>6581</v>
      </c>
      <c r="N2783" s="3" t="s">
        <v>6477</v>
      </c>
      <c r="O2783" s="3" t="s">
        <v>6478</v>
      </c>
      <c r="P2783" s="3" t="s">
        <v>12346</v>
      </c>
      <c r="Q2783" s="3" t="s">
        <v>12347</v>
      </c>
      <c r="R2783" s="3" t="s">
        <v>6484</v>
      </c>
      <c r="S2783" s="3" t="s">
        <v>6491</v>
      </c>
      <c r="T2783" s="3" t="s">
        <v>6561</v>
      </c>
      <c r="U2783" s="3" t="s">
        <v>154</v>
      </c>
      <c r="V2783" s="3" t="s">
        <v>6686</v>
      </c>
      <c r="W2783" s="3" t="s">
        <v>154</v>
      </c>
      <c r="X2783" s="3" t="s">
        <v>154</v>
      </c>
      <c r="Y2783" s="3" t="s">
        <v>154</v>
      </c>
      <c r="Z2783" s="3" t="s">
        <v>154</v>
      </c>
      <c r="AA2783" s="3" t="s">
        <v>154</v>
      </c>
      <c r="AB2783" s="3" t="s">
        <v>154</v>
      </c>
      <c r="AC2783" s="3" t="s">
        <v>154</v>
      </c>
      <c r="AD2783" s="3" t="s">
        <v>6151</v>
      </c>
      <c r="AE2783" s="3" t="s">
        <v>6151</v>
      </c>
      <c r="AF2783" s="3" t="s">
        <v>154</v>
      </c>
      <c r="AG2783" s="3" t="s">
        <v>154</v>
      </c>
      <c r="AH2783" s="3" t="s">
        <v>6597</v>
      </c>
      <c r="AI2783" s="3" t="s">
        <v>6482</v>
      </c>
      <c r="AJ2783" s="3" t="s">
        <v>6033</v>
      </c>
    </row>
    <row r="2784" spans="1:36" ht="30">
      <c r="A2784" s="10">
        <v>2887</v>
      </c>
      <c r="B2784" t="str">
        <f>IF(K2784="总计","",INDEX(主数据!A:AD,MATCH(J2784,主数据!A:A,0),9))</f>
        <v>华南大区公司</v>
      </c>
      <c r="C2784" t="str">
        <f>IF(K2784="","",INDEX(主数据!A:AD,MATCH(J2784,主数据!A:A,0),11))</f>
        <v>贵州城区</v>
      </c>
      <c r="D2784" t="str">
        <f t="shared" si="172"/>
        <v>CD70空置物业费直接录入</v>
      </c>
      <c r="E2784" s="13" t="str">
        <f t="shared" si="174"/>
        <v/>
      </c>
      <c r="F2784" s="13" t="str">
        <f>IF(E2784="","",IFERROR(IF(IF(K2784="","",INDEX(收费标合同信息维护!A:Q,MATCH(D2784,收费标合同信息维护!J:J,0),10))=D2784,"有","无"),"无"))</f>
        <v/>
      </c>
      <c r="G2784" s="13" t="str">
        <f t="shared" si="173"/>
        <v/>
      </c>
      <c r="H2784" s="13" t="str">
        <f t="shared" si="175"/>
        <v/>
      </c>
      <c r="I2784" s="13" t="str">
        <f>IF(G2784="","",IFERROR(IF(IF(K2784="","",INDEX(收费标合同信息维护!A:Q,MATCH(G2784,收费标合同信息维护!M:M,0),13))=G2784,"有","无"),"无"))</f>
        <v/>
      </c>
      <c r="J2784" s="3" t="s">
        <v>4064</v>
      </c>
      <c r="K2784" s="3" t="s">
        <v>4065</v>
      </c>
      <c r="L2784" s="3" t="s">
        <v>6580</v>
      </c>
      <c r="M2784" s="3" t="s">
        <v>6581</v>
      </c>
      <c r="N2784" s="3" t="s">
        <v>6477</v>
      </c>
      <c r="O2784" s="3" t="s">
        <v>6478</v>
      </c>
      <c r="P2784" s="3" t="s">
        <v>12348</v>
      </c>
      <c r="Q2784" s="3" t="s">
        <v>12349</v>
      </c>
      <c r="R2784" s="3" t="s">
        <v>6479</v>
      </c>
      <c r="S2784" s="3" t="s">
        <v>6480</v>
      </c>
      <c r="T2784" s="3" t="s">
        <v>12324</v>
      </c>
      <c r="U2784" s="3" t="s">
        <v>154</v>
      </c>
      <c r="V2784" s="3" t="s">
        <v>154</v>
      </c>
      <c r="W2784" s="3" t="s">
        <v>154</v>
      </c>
      <c r="X2784" s="3" t="s">
        <v>154</v>
      </c>
      <c r="Y2784" s="3" t="s">
        <v>154</v>
      </c>
      <c r="Z2784" s="3" t="s">
        <v>154</v>
      </c>
      <c r="AA2784" s="3" t="s">
        <v>154</v>
      </c>
      <c r="AB2784" s="3" t="s">
        <v>154</v>
      </c>
      <c r="AC2784" s="3" t="s">
        <v>154</v>
      </c>
      <c r="AD2784" s="3" t="s">
        <v>6151</v>
      </c>
      <c r="AE2784" s="3" t="s">
        <v>6151</v>
      </c>
      <c r="AF2784" s="3" t="s">
        <v>154</v>
      </c>
      <c r="AG2784" s="3" t="s">
        <v>154</v>
      </c>
      <c r="AH2784" s="3" t="s">
        <v>6478</v>
      </c>
      <c r="AI2784" s="3" t="s">
        <v>6482</v>
      </c>
      <c r="AJ2784" s="3" t="s">
        <v>6489</v>
      </c>
    </row>
    <row r="2785" spans="1:36" ht="30">
      <c r="A2785" s="10">
        <v>2888</v>
      </c>
      <c r="B2785" t="str">
        <f>IF(K2785="总计","",INDEX(主数据!A:AD,MATCH(J2785,主数据!A:A,0),9))</f>
        <v>华南大区公司</v>
      </c>
      <c r="C2785" t="str">
        <f>IF(K2785="","",INDEX(主数据!A:AD,MATCH(J2785,主数据!A:A,0),11))</f>
        <v>贵州城区</v>
      </c>
      <c r="D2785" t="str">
        <f t="shared" si="172"/>
        <v>CD70空置物业费标准方式1.50</v>
      </c>
      <c r="E2785" s="13" t="str">
        <f t="shared" si="174"/>
        <v>1.50</v>
      </c>
      <c r="F2785" s="13" t="str">
        <f>IF(E2785="","",IFERROR(IF(IF(K2785="","",INDEX(收费标合同信息维护!A:Q,MATCH(D2785,收费标合同信息维护!J:J,0),10))=D2785,"有","无"),"无"))</f>
        <v>无</v>
      </c>
      <c r="G2785" s="13" t="str">
        <f t="shared" si="173"/>
        <v/>
      </c>
      <c r="H2785" s="13" t="str">
        <f t="shared" si="175"/>
        <v/>
      </c>
      <c r="I2785" s="13" t="str">
        <f>IF(G2785="","",IFERROR(IF(IF(K2785="","",INDEX(收费标合同信息维护!A:Q,MATCH(G2785,收费标合同信息维护!M:M,0),13))=G2785,"有","无"),"无"))</f>
        <v/>
      </c>
      <c r="J2785" s="3" t="s">
        <v>4064</v>
      </c>
      <c r="K2785" s="3" t="s">
        <v>4065</v>
      </c>
      <c r="L2785" s="3" t="s">
        <v>6580</v>
      </c>
      <c r="M2785" s="3" t="s">
        <v>6581</v>
      </c>
      <c r="N2785" s="3" t="s">
        <v>6477</v>
      </c>
      <c r="O2785" s="3" t="s">
        <v>6478</v>
      </c>
      <c r="P2785" s="3" t="s">
        <v>12350</v>
      </c>
      <c r="Q2785" s="3" t="s">
        <v>12351</v>
      </c>
      <c r="R2785" s="3" t="s">
        <v>6484</v>
      </c>
      <c r="S2785" s="3" t="s">
        <v>6491</v>
      </c>
      <c r="T2785" s="3" t="s">
        <v>12324</v>
      </c>
      <c r="U2785" s="3" t="s">
        <v>154</v>
      </c>
      <c r="V2785" s="3" t="s">
        <v>6608</v>
      </c>
      <c r="W2785" s="3" t="s">
        <v>154</v>
      </c>
      <c r="X2785" s="3" t="s">
        <v>154</v>
      </c>
      <c r="Y2785" s="3" t="s">
        <v>154</v>
      </c>
      <c r="Z2785" s="3" t="s">
        <v>154</v>
      </c>
      <c r="AA2785" s="3" t="s">
        <v>154</v>
      </c>
      <c r="AB2785" s="3" t="s">
        <v>154</v>
      </c>
      <c r="AC2785" s="3" t="s">
        <v>154</v>
      </c>
      <c r="AD2785" s="3" t="s">
        <v>6151</v>
      </c>
      <c r="AE2785" s="3" t="s">
        <v>6151</v>
      </c>
      <c r="AF2785" s="3" t="s">
        <v>154</v>
      </c>
      <c r="AG2785" s="3" t="s">
        <v>154</v>
      </c>
      <c r="AH2785" s="3" t="s">
        <v>6597</v>
      </c>
      <c r="AI2785" s="3" t="s">
        <v>6482</v>
      </c>
      <c r="AJ2785" s="3" t="s">
        <v>6038</v>
      </c>
    </row>
    <row r="2786" spans="1:36" ht="15">
      <c r="A2786" s="10">
        <v>2889</v>
      </c>
      <c r="B2786" t="str">
        <f>IF(K2786="总计","",INDEX(主数据!A:AD,MATCH(J2786,主数据!A:A,0),9))</f>
        <v>华南大区公司</v>
      </c>
      <c r="C2786" t="str">
        <f>IF(K2786="","",INDEX(主数据!A:AD,MATCH(J2786,主数据!A:A,0),11))</f>
        <v>长沙东区</v>
      </c>
      <c r="D2786" t="str">
        <f t="shared" si="172"/>
        <v>CS11物业服务费直接录入</v>
      </c>
      <c r="E2786" s="13" t="str">
        <f t="shared" si="174"/>
        <v/>
      </c>
      <c r="F2786" s="13" t="str">
        <f>IF(E2786="","",IFERROR(IF(IF(K2786="","",INDEX(收费标合同信息维护!A:Q,MATCH(D2786,收费标合同信息维护!J:J,0),10))=D2786,"有","无"),"无"))</f>
        <v/>
      </c>
      <c r="G2786" s="13" t="str">
        <f t="shared" si="173"/>
        <v/>
      </c>
      <c r="H2786" s="13" t="str">
        <f t="shared" si="175"/>
        <v/>
      </c>
      <c r="I2786" s="13" t="str">
        <f>IF(G2786="","",IFERROR(IF(IF(K2786="","",INDEX(收费标合同信息维护!A:Q,MATCH(G2786,收费标合同信息维护!M:M,0),13))=G2786,"有","无"),"无"))</f>
        <v/>
      </c>
      <c r="J2786" s="3" t="s">
        <v>3037</v>
      </c>
      <c r="K2786" s="3" t="s">
        <v>12352</v>
      </c>
      <c r="L2786" s="3" t="s">
        <v>6025</v>
      </c>
      <c r="M2786" s="3" t="s">
        <v>6026</v>
      </c>
      <c r="N2786" s="3" t="s">
        <v>6477</v>
      </c>
      <c r="O2786" s="3" t="s">
        <v>6478</v>
      </c>
      <c r="P2786" s="3" t="s">
        <v>12353</v>
      </c>
      <c r="Q2786" s="3" t="s">
        <v>7610</v>
      </c>
      <c r="R2786" s="3" t="s">
        <v>6479</v>
      </c>
      <c r="S2786" s="3" t="s">
        <v>6480</v>
      </c>
      <c r="T2786" s="3" t="s">
        <v>9397</v>
      </c>
      <c r="U2786" s="3" t="s">
        <v>154</v>
      </c>
      <c r="V2786" s="3" t="s">
        <v>154</v>
      </c>
      <c r="W2786" s="3" t="s">
        <v>154</v>
      </c>
      <c r="X2786" s="3" t="s">
        <v>154</v>
      </c>
      <c r="Y2786" s="3" t="s">
        <v>154</v>
      </c>
      <c r="Z2786" s="3" t="s">
        <v>154</v>
      </c>
      <c r="AA2786" s="3" t="s">
        <v>154</v>
      </c>
      <c r="AB2786" s="3" t="s">
        <v>154</v>
      </c>
      <c r="AC2786" s="3" t="s">
        <v>154</v>
      </c>
      <c r="AD2786" s="3" t="s">
        <v>6151</v>
      </c>
      <c r="AE2786" s="3" t="s">
        <v>6151</v>
      </c>
      <c r="AF2786" s="3" t="s">
        <v>154</v>
      </c>
      <c r="AG2786" s="3" t="s">
        <v>154</v>
      </c>
      <c r="AH2786" s="3" t="s">
        <v>6478</v>
      </c>
      <c r="AI2786" s="3" t="s">
        <v>6482</v>
      </c>
      <c r="AJ2786" s="3" t="s">
        <v>6260</v>
      </c>
    </row>
    <row r="2787" spans="1:36" ht="30">
      <c r="A2787" s="10">
        <v>2890</v>
      </c>
      <c r="B2787" t="str">
        <f>IF(K2787="总计","",INDEX(主数据!A:AD,MATCH(J2787,主数据!A:A,0),9))</f>
        <v>华南大区公司</v>
      </c>
      <c r="C2787" t="str">
        <f>IF(K2787="","",INDEX(主数据!A:AD,MATCH(J2787,主数据!A:A,0),11))</f>
        <v>长沙东区</v>
      </c>
      <c r="D2787" t="str">
        <f t="shared" si="172"/>
        <v>CS33物业服务费直接录入</v>
      </c>
      <c r="E2787" s="13" t="str">
        <f t="shared" si="174"/>
        <v/>
      </c>
      <c r="F2787" s="13" t="str">
        <f>IF(E2787="","",IFERROR(IF(IF(K2787="","",INDEX(收费标合同信息维护!A:Q,MATCH(D2787,收费标合同信息维护!J:J,0),10))=D2787,"有","无"),"无"))</f>
        <v/>
      </c>
      <c r="G2787" s="13" t="str">
        <f t="shared" si="173"/>
        <v/>
      </c>
      <c r="H2787" s="13" t="str">
        <f t="shared" si="175"/>
        <v/>
      </c>
      <c r="I2787" s="13" t="str">
        <f>IF(G2787="","",IFERROR(IF(IF(K2787="","",INDEX(收费标合同信息维护!A:Q,MATCH(G2787,收费标合同信息维护!M:M,0),13))=G2787,"有","无"),"无"))</f>
        <v/>
      </c>
      <c r="J2787" s="3" t="s">
        <v>2456</v>
      </c>
      <c r="K2787" s="3" t="s">
        <v>12354</v>
      </c>
      <c r="L2787" s="3" t="s">
        <v>6025</v>
      </c>
      <c r="M2787" s="3" t="s">
        <v>6026</v>
      </c>
      <c r="N2787" s="3" t="s">
        <v>6477</v>
      </c>
      <c r="O2787" s="3" t="s">
        <v>6478</v>
      </c>
      <c r="P2787" s="3" t="s">
        <v>12355</v>
      </c>
      <c r="Q2787" s="3" t="s">
        <v>7610</v>
      </c>
      <c r="R2787" s="3" t="s">
        <v>6479</v>
      </c>
      <c r="S2787" s="3" t="s">
        <v>6480</v>
      </c>
      <c r="T2787" s="3" t="s">
        <v>9397</v>
      </c>
      <c r="U2787" s="3" t="s">
        <v>154</v>
      </c>
      <c r="V2787" s="3" t="s">
        <v>154</v>
      </c>
      <c r="W2787" s="3" t="s">
        <v>154</v>
      </c>
      <c r="X2787" s="3" t="s">
        <v>154</v>
      </c>
      <c r="Y2787" s="3" t="s">
        <v>154</v>
      </c>
      <c r="Z2787" s="3" t="s">
        <v>154</v>
      </c>
      <c r="AA2787" s="3" t="s">
        <v>154</v>
      </c>
      <c r="AB2787" s="3" t="s">
        <v>154</v>
      </c>
      <c r="AC2787" s="3" t="s">
        <v>154</v>
      </c>
      <c r="AD2787" s="3" t="s">
        <v>6151</v>
      </c>
      <c r="AE2787" s="3" t="s">
        <v>6151</v>
      </c>
      <c r="AF2787" s="3" t="s">
        <v>154</v>
      </c>
      <c r="AG2787" s="3" t="s">
        <v>154</v>
      </c>
      <c r="AH2787" s="3" t="s">
        <v>6478</v>
      </c>
      <c r="AI2787" s="3" t="s">
        <v>6727</v>
      </c>
      <c r="AJ2787" s="3" t="s">
        <v>6489</v>
      </c>
    </row>
    <row r="2788" spans="1:36" ht="30">
      <c r="A2788" s="10">
        <v>2891</v>
      </c>
      <c r="B2788" t="str">
        <f>IF(K2788="总计","",INDEX(主数据!A:AD,MATCH(J2788,主数据!A:A,0),9))</f>
        <v>华南大区公司</v>
      </c>
      <c r="C2788" t="str">
        <f>IF(K2788="","",INDEX(主数据!A:AD,MATCH(J2788,主数据!A:A,0),11))</f>
        <v>长沙东区</v>
      </c>
      <c r="D2788" t="str">
        <f t="shared" si="172"/>
        <v>CS33物业服务费直接录入</v>
      </c>
      <c r="E2788" s="13" t="str">
        <f t="shared" si="174"/>
        <v/>
      </c>
      <c r="F2788" s="13" t="str">
        <f>IF(E2788="","",IFERROR(IF(IF(K2788="","",INDEX(收费标合同信息维护!A:Q,MATCH(D2788,收费标合同信息维护!J:J,0),10))=D2788,"有","无"),"无"))</f>
        <v/>
      </c>
      <c r="G2788" s="13" t="str">
        <f t="shared" si="173"/>
        <v/>
      </c>
      <c r="H2788" s="13" t="str">
        <f t="shared" si="175"/>
        <v/>
      </c>
      <c r="I2788" s="13" t="str">
        <f>IF(G2788="","",IFERROR(IF(IF(K2788="","",INDEX(收费标合同信息维护!A:Q,MATCH(G2788,收费标合同信息维护!M:M,0),13))=G2788,"有","无"),"无"))</f>
        <v/>
      </c>
      <c r="J2788" s="3" t="s">
        <v>2456</v>
      </c>
      <c r="K2788" s="3" t="s">
        <v>12354</v>
      </c>
      <c r="L2788" s="3" t="s">
        <v>6025</v>
      </c>
      <c r="M2788" s="3" t="s">
        <v>6026</v>
      </c>
      <c r="N2788" s="3" t="s">
        <v>6477</v>
      </c>
      <c r="O2788" s="3" t="s">
        <v>6478</v>
      </c>
      <c r="P2788" s="3" t="s">
        <v>12356</v>
      </c>
      <c r="Q2788" s="3" t="s">
        <v>12357</v>
      </c>
      <c r="R2788" s="3" t="s">
        <v>6479</v>
      </c>
      <c r="S2788" s="3" t="s">
        <v>6480</v>
      </c>
      <c r="T2788" s="3" t="s">
        <v>7411</v>
      </c>
      <c r="U2788" s="3" t="s">
        <v>154</v>
      </c>
      <c r="V2788" s="3" t="s">
        <v>154</v>
      </c>
      <c r="W2788" s="3" t="s">
        <v>154</v>
      </c>
      <c r="X2788" s="3" t="s">
        <v>154</v>
      </c>
      <c r="Y2788" s="3" t="s">
        <v>154</v>
      </c>
      <c r="Z2788" s="3" t="s">
        <v>154</v>
      </c>
      <c r="AA2788" s="3" t="s">
        <v>154</v>
      </c>
      <c r="AB2788" s="3" t="s">
        <v>154</v>
      </c>
      <c r="AC2788" s="3" t="s">
        <v>154</v>
      </c>
      <c r="AD2788" s="3" t="s">
        <v>6151</v>
      </c>
      <c r="AE2788" s="3" t="s">
        <v>6151</v>
      </c>
      <c r="AF2788" s="3" t="s">
        <v>154</v>
      </c>
      <c r="AG2788" s="3" t="s">
        <v>154</v>
      </c>
      <c r="AH2788" s="3" t="s">
        <v>6478</v>
      </c>
      <c r="AI2788" s="3" t="s">
        <v>6482</v>
      </c>
      <c r="AJ2788" s="3" t="s">
        <v>6489</v>
      </c>
    </row>
    <row r="2789" spans="1:36" ht="30">
      <c r="A2789" s="10">
        <v>2892</v>
      </c>
      <c r="B2789" t="str">
        <f>IF(K2789="总计","",INDEX(主数据!A:AD,MATCH(J2789,主数据!A:A,0),9))</f>
        <v>华南大区公司</v>
      </c>
      <c r="C2789" t="str">
        <f>IF(K2789="","",INDEX(主数据!A:AD,MATCH(J2789,主数据!A:A,0),11))</f>
        <v>长沙东区</v>
      </c>
      <c r="D2789" t="str">
        <f t="shared" si="172"/>
        <v>CS40物业服务费直接录入</v>
      </c>
      <c r="E2789" s="13" t="str">
        <f t="shared" si="174"/>
        <v/>
      </c>
      <c r="F2789" s="13" t="str">
        <f>IF(E2789="","",IFERROR(IF(IF(K2789="","",INDEX(收费标合同信息维护!A:Q,MATCH(D2789,收费标合同信息维护!J:J,0),10))=D2789,"有","无"),"无"))</f>
        <v/>
      </c>
      <c r="G2789" s="13" t="str">
        <f t="shared" si="173"/>
        <v/>
      </c>
      <c r="H2789" s="13" t="str">
        <f t="shared" si="175"/>
        <v/>
      </c>
      <c r="I2789" s="13" t="str">
        <f>IF(G2789="","",IFERROR(IF(IF(K2789="","",INDEX(收费标合同信息维护!A:Q,MATCH(G2789,收费标合同信息维护!M:M,0),13))=G2789,"有","无"),"无"))</f>
        <v/>
      </c>
      <c r="J2789" s="3" t="s">
        <v>2601</v>
      </c>
      <c r="K2789" s="3" t="s">
        <v>12358</v>
      </c>
      <c r="L2789" s="3" t="s">
        <v>6025</v>
      </c>
      <c r="M2789" s="3" t="s">
        <v>6026</v>
      </c>
      <c r="N2789" s="3" t="s">
        <v>6477</v>
      </c>
      <c r="O2789" s="3" t="s">
        <v>6478</v>
      </c>
      <c r="P2789" s="3" t="s">
        <v>12359</v>
      </c>
      <c r="Q2789" s="3" t="s">
        <v>6026</v>
      </c>
      <c r="R2789" s="3" t="s">
        <v>6479</v>
      </c>
      <c r="S2789" s="3" t="s">
        <v>6480</v>
      </c>
      <c r="T2789" s="3" t="s">
        <v>7411</v>
      </c>
      <c r="U2789" s="3" t="s">
        <v>154</v>
      </c>
      <c r="V2789" s="3" t="s">
        <v>154</v>
      </c>
      <c r="W2789" s="3" t="s">
        <v>154</v>
      </c>
      <c r="X2789" s="3" t="s">
        <v>154</v>
      </c>
      <c r="Y2789" s="3" t="s">
        <v>154</v>
      </c>
      <c r="Z2789" s="3" t="s">
        <v>154</v>
      </c>
      <c r="AA2789" s="3" t="s">
        <v>154</v>
      </c>
      <c r="AB2789" s="3" t="s">
        <v>154</v>
      </c>
      <c r="AC2789" s="3" t="s">
        <v>154</v>
      </c>
      <c r="AD2789" s="3" t="s">
        <v>6151</v>
      </c>
      <c r="AE2789" s="3" t="s">
        <v>6151</v>
      </c>
      <c r="AF2789" s="3" t="s">
        <v>154</v>
      </c>
      <c r="AG2789" s="3" t="s">
        <v>154</v>
      </c>
      <c r="AH2789" s="3" t="s">
        <v>6478</v>
      </c>
      <c r="AI2789" s="3" t="s">
        <v>6482</v>
      </c>
      <c r="AJ2789" s="3" t="s">
        <v>6489</v>
      </c>
    </row>
    <row r="2790" spans="1:36" ht="30">
      <c r="A2790" s="10">
        <v>2893</v>
      </c>
      <c r="B2790" t="str">
        <f>IF(K2790="总计","",INDEX(主数据!A:AD,MATCH(J2790,主数据!A:A,0),9))</f>
        <v>华南大区公司</v>
      </c>
      <c r="C2790" t="str">
        <f>IF(K2790="","",INDEX(主数据!A:AD,MATCH(J2790,主数据!A:A,0),11))</f>
        <v>长沙东区</v>
      </c>
      <c r="D2790" t="str">
        <f t="shared" si="172"/>
        <v>CS40生活垃圾消纳费（仪表）标准方式87000.00</v>
      </c>
      <c r="E2790" s="13" t="str">
        <f t="shared" si="174"/>
        <v>87000.00</v>
      </c>
      <c r="F2790" s="13" t="str">
        <f>IF(E2790="","",IFERROR(IF(IF(K2790="","",INDEX(收费标合同信息维护!A:Q,MATCH(D2790,收费标合同信息维护!J:J,0),10))=D2790,"有","无"),"无"))</f>
        <v>无</v>
      </c>
      <c r="G2790" s="13" t="str">
        <f t="shared" si="173"/>
        <v/>
      </c>
      <c r="H2790" s="13" t="str">
        <f t="shared" si="175"/>
        <v/>
      </c>
      <c r="I2790" s="13" t="str">
        <f>IF(G2790="","",IFERROR(IF(IF(K2790="","",INDEX(收费标合同信息维护!A:Q,MATCH(G2790,收费标合同信息维护!M:M,0),13))=G2790,"有","无"),"无"))</f>
        <v/>
      </c>
      <c r="J2790" s="3" t="s">
        <v>2601</v>
      </c>
      <c r="K2790" s="3" t="s">
        <v>12358</v>
      </c>
      <c r="L2790" s="3" t="s">
        <v>6705</v>
      </c>
      <c r="M2790" s="3" t="s">
        <v>6706</v>
      </c>
      <c r="N2790" s="3" t="s">
        <v>6603</v>
      </c>
      <c r="O2790" s="3" t="s">
        <v>6478</v>
      </c>
      <c r="P2790" s="3" t="s">
        <v>12360</v>
      </c>
      <c r="Q2790" s="3" t="s">
        <v>12361</v>
      </c>
      <c r="R2790" s="3" t="s">
        <v>6484</v>
      </c>
      <c r="S2790" s="3" t="s">
        <v>6491</v>
      </c>
      <c r="T2790" s="3" t="s">
        <v>7411</v>
      </c>
      <c r="U2790" s="3" t="s">
        <v>12362</v>
      </c>
      <c r="V2790" s="3" t="s">
        <v>12363</v>
      </c>
      <c r="W2790" s="3" t="s">
        <v>154</v>
      </c>
      <c r="X2790" s="3" t="s">
        <v>154</v>
      </c>
      <c r="Y2790" s="3" t="s">
        <v>154</v>
      </c>
      <c r="Z2790" s="3" t="s">
        <v>154</v>
      </c>
      <c r="AA2790" s="3" t="s">
        <v>154</v>
      </c>
      <c r="AB2790" s="3" t="s">
        <v>154</v>
      </c>
      <c r="AC2790" s="3" t="s">
        <v>154</v>
      </c>
      <c r="AD2790" s="3" t="s">
        <v>6151</v>
      </c>
      <c r="AE2790" s="3" t="s">
        <v>6151</v>
      </c>
      <c r="AF2790" s="3" t="s">
        <v>154</v>
      </c>
      <c r="AG2790" s="3" t="s">
        <v>154</v>
      </c>
      <c r="AH2790" s="3" t="s">
        <v>6478</v>
      </c>
      <c r="AI2790" s="3" t="s">
        <v>6727</v>
      </c>
      <c r="AJ2790" s="3" t="s">
        <v>6489</v>
      </c>
    </row>
    <row r="2791" spans="1:36" ht="30">
      <c r="A2791" s="10">
        <v>2894</v>
      </c>
      <c r="B2791" t="str">
        <f>IF(K2791="总计","",INDEX(主数据!A:AD,MATCH(J2791,主数据!A:A,0),9))</f>
        <v>华南大区公司</v>
      </c>
      <c r="C2791" t="str">
        <f>IF(K2791="","",INDEX(主数据!A:AD,MATCH(J2791,主数据!A:A,0),11))</f>
        <v>长沙西区</v>
      </c>
      <c r="D2791" t="str">
        <f t="shared" si="172"/>
        <v>CS47物业服务费直接录入</v>
      </c>
      <c r="E2791" s="13" t="str">
        <f t="shared" si="174"/>
        <v/>
      </c>
      <c r="F2791" s="13" t="str">
        <f>IF(E2791="","",IFERROR(IF(IF(K2791="","",INDEX(收费标合同信息维护!A:Q,MATCH(D2791,收费标合同信息维护!J:J,0),10))=D2791,"有","无"),"无"))</f>
        <v/>
      </c>
      <c r="G2791" s="13" t="str">
        <f t="shared" si="173"/>
        <v/>
      </c>
      <c r="H2791" s="13" t="str">
        <f t="shared" si="175"/>
        <v/>
      </c>
      <c r="I2791" s="13" t="str">
        <f>IF(G2791="","",IFERROR(IF(IF(K2791="","",INDEX(收费标合同信息维护!A:Q,MATCH(G2791,收费标合同信息维护!M:M,0),13))=G2791,"有","无"),"无"))</f>
        <v/>
      </c>
      <c r="J2791" s="3" t="s">
        <v>3620</v>
      </c>
      <c r="K2791" s="3" t="s">
        <v>12364</v>
      </c>
      <c r="L2791" s="3" t="s">
        <v>6025</v>
      </c>
      <c r="M2791" s="3" t="s">
        <v>6026</v>
      </c>
      <c r="N2791" s="3" t="s">
        <v>6477</v>
      </c>
      <c r="O2791" s="3" t="s">
        <v>6478</v>
      </c>
      <c r="P2791" s="3" t="s">
        <v>12365</v>
      </c>
      <c r="Q2791" s="3" t="s">
        <v>7610</v>
      </c>
      <c r="R2791" s="3" t="s">
        <v>6479</v>
      </c>
      <c r="S2791" s="3" t="s">
        <v>6480</v>
      </c>
      <c r="T2791" s="3" t="s">
        <v>6754</v>
      </c>
      <c r="U2791" s="3" t="s">
        <v>154</v>
      </c>
      <c r="V2791" s="3" t="s">
        <v>154</v>
      </c>
      <c r="W2791" s="3" t="s">
        <v>154</v>
      </c>
      <c r="X2791" s="3" t="s">
        <v>154</v>
      </c>
      <c r="Y2791" s="3" t="s">
        <v>154</v>
      </c>
      <c r="Z2791" s="3" t="s">
        <v>154</v>
      </c>
      <c r="AA2791" s="3" t="s">
        <v>154</v>
      </c>
      <c r="AB2791" s="3" t="s">
        <v>154</v>
      </c>
      <c r="AC2791" s="3" t="s">
        <v>154</v>
      </c>
      <c r="AD2791" s="3" t="s">
        <v>6151</v>
      </c>
      <c r="AE2791" s="3" t="s">
        <v>6151</v>
      </c>
      <c r="AF2791" s="3" t="s">
        <v>154</v>
      </c>
      <c r="AG2791" s="3" t="s">
        <v>154</v>
      </c>
      <c r="AH2791" s="3" t="s">
        <v>6478</v>
      </c>
      <c r="AI2791" s="3" t="s">
        <v>6482</v>
      </c>
      <c r="AJ2791" s="3" t="s">
        <v>6489</v>
      </c>
    </row>
    <row r="2792" spans="1:36" ht="15">
      <c r="A2792" s="10">
        <v>2895</v>
      </c>
      <c r="B2792" t="str">
        <f>IF(K2792="总计","",INDEX(主数据!A:AD,MATCH(J2792,主数据!A:A,0),9))</f>
        <v>华东大区公司</v>
      </c>
      <c r="C2792" t="str">
        <f>IF(K2792="","",INDEX(主数据!A:AD,MATCH(J2792,主数据!A:A,0),11))</f>
        <v>合肥城区</v>
      </c>
      <c r="D2792" t="str">
        <f t="shared" si="172"/>
        <v>HF12物业服务费直接录入</v>
      </c>
      <c r="E2792" s="13" t="str">
        <f t="shared" si="174"/>
        <v/>
      </c>
      <c r="F2792" s="13" t="str">
        <f>IF(E2792="","",IFERROR(IF(IF(K2792="","",INDEX(收费标合同信息维护!A:Q,MATCH(D2792,收费标合同信息维护!J:J,0),10))=D2792,"有","无"),"无"))</f>
        <v/>
      </c>
      <c r="G2792" s="13" t="str">
        <f t="shared" si="173"/>
        <v/>
      </c>
      <c r="H2792" s="13" t="str">
        <f t="shared" si="175"/>
        <v/>
      </c>
      <c r="I2792" s="13" t="str">
        <f>IF(G2792="","",IFERROR(IF(IF(K2792="","",INDEX(收费标合同信息维护!A:Q,MATCH(G2792,收费标合同信息维护!M:M,0),13))=G2792,"有","无"),"无"))</f>
        <v/>
      </c>
      <c r="J2792" s="3" t="s">
        <v>2660</v>
      </c>
      <c r="K2792" s="3" t="s">
        <v>12366</v>
      </c>
      <c r="L2792" s="3" t="s">
        <v>6025</v>
      </c>
      <c r="M2792" s="3" t="s">
        <v>6026</v>
      </c>
      <c r="N2792" s="3" t="s">
        <v>6477</v>
      </c>
      <c r="O2792" s="3" t="s">
        <v>6478</v>
      </c>
      <c r="P2792" s="3" t="s">
        <v>12367</v>
      </c>
      <c r="Q2792" s="3" t="s">
        <v>6026</v>
      </c>
      <c r="R2792" s="3" t="s">
        <v>6479</v>
      </c>
      <c r="S2792" s="3" t="s">
        <v>6480</v>
      </c>
      <c r="T2792" s="3" t="s">
        <v>7460</v>
      </c>
      <c r="U2792" s="3" t="s">
        <v>154</v>
      </c>
      <c r="V2792" s="3" t="s">
        <v>154</v>
      </c>
      <c r="W2792" s="3" t="s">
        <v>154</v>
      </c>
      <c r="X2792" s="3" t="s">
        <v>154</v>
      </c>
      <c r="Y2792" s="3" t="s">
        <v>154</v>
      </c>
      <c r="Z2792" s="3" t="s">
        <v>154</v>
      </c>
      <c r="AA2792" s="3" t="s">
        <v>154</v>
      </c>
      <c r="AB2792" s="3" t="s">
        <v>154</v>
      </c>
      <c r="AC2792" s="3" t="s">
        <v>154</v>
      </c>
      <c r="AD2792" s="3" t="s">
        <v>6151</v>
      </c>
      <c r="AE2792" s="3" t="s">
        <v>6151</v>
      </c>
      <c r="AF2792" s="3" t="s">
        <v>154</v>
      </c>
      <c r="AG2792" s="3" t="s">
        <v>154</v>
      </c>
      <c r="AH2792" s="3" t="s">
        <v>6597</v>
      </c>
      <c r="AI2792" s="3" t="s">
        <v>6482</v>
      </c>
      <c r="AJ2792" s="3" t="s">
        <v>6032</v>
      </c>
    </row>
    <row r="2793" spans="1:36" ht="15">
      <c r="A2793" s="10">
        <v>2896</v>
      </c>
      <c r="B2793" t="str">
        <f>IF(K2793="总计","",INDEX(主数据!A:AD,MATCH(J2793,主数据!A:A,0),9))</f>
        <v>华东大区公司</v>
      </c>
      <c r="C2793" t="str">
        <f>IF(K2793="","",INDEX(主数据!A:AD,MATCH(J2793,主数据!A:A,0),11))</f>
        <v>合肥城区</v>
      </c>
      <c r="D2793" t="str">
        <f t="shared" si="172"/>
        <v>HF12物业服务费标准方式3.10</v>
      </c>
      <c r="E2793" s="13" t="str">
        <f t="shared" si="174"/>
        <v>3.10</v>
      </c>
      <c r="F2793" s="13" t="str">
        <f>IF(E2793="","",IFERROR(IF(IF(K2793="","",INDEX(收费标合同信息维护!A:Q,MATCH(D2793,收费标合同信息维护!J:J,0),10))=D2793,"有","无"),"无"))</f>
        <v>无</v>
      </c>
      <c r="G2793" s="13" t="str">
        <f t="shared" si="173"/>
        <v/>
      </c>
      <c r="H2793" s="13" t="str">
        <f t="shared" si="175"/>
        <v/>
      </c>
      <c r="I2793" s="13" t="str">
        <f>IF(G2793="","",IFERROR(IF(IF(K2793="","",INDEX(收费标合同信息维护!A:Q,MATCH(G2793,收费标合同信息维护!M:M,0),13))=G2793,"有","无"),"无"))</f>
        <v/>
      </c>
      <c r="J2793" s="3" t="s">
        <v>2660</v>
      </c>
      <c r="K2793" s="3" t="s">
        <v>12366</v>
      </c>
      <c r="L2793" s="3" t="s">
        <v>6025</v>
      </c>
      <c r="M2793" s="3" t="s">
        <v>6026</v>
      </c>
      <c r="N2793" s="3" t="s">
        <v>6477</v>
      </c>
      <c r="O2793" s="3" t="s">
        <v>6478</v>
      </c>
      <c r="P2793" s="3" t="s">
        <v>12368</v>
      </c>
      <c r="Q2793" s="3" t="s">
        <v>7094</v>
      </c>
      <c r="R2793" s="3" t="s">
        <v>6484</v>
      </c>
      <c r="S2793" s="3" t="s">
        <v>6491</v>
      </c>
      <c r="T2793" s="3" t="s">
        <v>6684</v>
      </c>
      <c r="U2793" s="3" t="s">
        <v>154</v>
      </c>
      <c r="V2793" s="3" t="s">
        <v>8312</v>
      </c>
      <c r="W2793" s="3" t="s">
        <v>154</v>
      </c>
      <c r="X2793" s="3" t="s">
        <v>154</v>
      </c>
      <c r="Y2793" s="3" t="s">
        <v>154</v>
      </c>
      <c r="Z2793" s="3" t="s">
        <v>154</v>
      </c>
      <c r="AA2793" s="3" t="s">
        <v>154</v>
      </c>
      <c r="AB2793" s="3" t="s">
        <v>154</v>
      </c>
      <c r="AC2793" s="3" t="s">
        <v>154</v>
      </c>
      <c r="AD2793" s="3" t="s">
        <v>6151</v>
      </c>
      <c r="AE2793" s="3" t="s">
        <v>6151</v>
      </c>
      <c r="AF2793" s="3" t="s">
        <v>154</v>
      </c>
      <c r="AG2793" s="3" t="s">
        <v>154</v>
      </c>
      <c r="AH2793" s="3" t="s">
        <v>6478</v>
      </c>
      <c r="AI2793" s="3" t="s">
        <v>6482</v>
      </c>
      <c r="AJ2793" s="3" t="s">
        <v>6032</v>
      </c>
    </row>
    <row r="2794" spans="1:36" ht="30">
      <c r="A2794" s="10">
        <v>2897</v>
      </c>
      <c r="B2794" t="str">
        <f>IF(K2794="总计","",INDEX(主数据!A:AD,MATCH(J2794,主数据!A:A,0),9))</f>
        <v>华北大区公司</v>
      </c>
      <c r="C2794" t="str">
        <f>IF(K2794="","",INDEX(主数据!A:AD,MATCH(J2794,主数据!A:A,0),11))</f>
        <v>华为IFM东南区管理处</v>
      </c>
      <c r="D2794" t="str">
        <f t="shared" si="172"/>
        <v>JN30物业服务费定额</v>
      </c>
      <c r="E2794" s="13" t="str">
        <f t="shared" si="174"/>
        <v/>
      </c>
      <c r="F2794" s="13" t="str">
        <f>IF(E2794="","",IFERROR(IF(IF(K2794="","",INDEX(收费标合同信息维护!A:Q,MATCH(D2794,收费标合同信息维护!J:J,0),10))=D2794,"有","无"),"无"))</f>
        <v/>
      </c>
      <c r="G2794" s="13" t="str">
        <f t="shared" si="173"/>
        <v>JN30物业服务费定额90519.00</v>
      </c>
      <c r="H2794" s="13" t="str">
        <f t="shared" si="175"/>
        <v>90519.00</v>
      </c>
      <c r="I2794" s="13" t="str">
        <f>IF(G2794="","",IFERROR(IF(IF(K2794="","",INDEX(收费标合同信息维护!A:Q,MATCH(G2794,收费标合同信息维护!M:M,0),13))=G2794,"有","无"),"无"))</f>
        <v>无</v>
      </c>
      <c r="J2794" s="3" t="s">
        <v>3515</v>
      </c>
      <c r="K2794" s="3" t="s">
        <v>12369</v>
      </c>
      <c r="L2794" s="3" t="s">
        <v>6025</v>
      </c>
      <c r="M2794" s="3" t="s">
        <v>6026</v>
      </c>
      <c r="N2794" s="3" t="s">
        <v>6477</v>
      </c>
      <c r="O2794" s="3" t="s">
        <v>6478</v>
      </c>
      <c r="P2794" s="3" t="s">
        <v>6025</v>
      </c>
      <c r="Q2794" s="3" t="s">
        <v>7554</v>
      </c>
      <c r="R2794" s="3" t="s">
        <v>6490</v>
      </c>
      <c r="S2794" s="3" t="s">
        <v>6491</v>
      </c>
      <c r="T2794" s="3" t="s">
        <v>6492</v>
      </c>
      <c r="U2794" s="3" t="s">
        <v>154</v>
      </c>
      <c r="V2794" s="3" t="s">
        <v>154</v>
      </c>
      <c r="W2794" s="3" t="s">
        <v>12370</v>
      </c>
      <c r="X2794" s="3" t="s">
        <v>154</v>
      </c>
      <c r="Y2794" s="3" t="s">
        <v>154</v>
      </c>
      <c r="Z2794" s="3" t="s">
        <v>154</v>
      </c>
      <c r="AA2794" s="3" t="s">
        <v>154</v>
      </c>
      <c r="AB2794" s="3" t="s">
        <v>154</v>
      </c>
      <c r="AC2794" s="3" t="s">
        <v>154</v>
      </c>
      <c r="AD2794" s="3" t="s">
        <v>6151</v>
      </c>
      <c r="AE2794" s="3" t="s">
        <v>6151</v>
      </c>
      <c r="AF2794" s="3" t="s">
        <v>154</v>
      </c>
      <c r="AG2794" s="3" t="s">
        <v>154</v>
      </c>
      <c r="AH2794" s="3" t="s">
        <v>6478</v>
      </c>
      <c r="AI2794" s="3" t="s">
        <v>6482</v>
      </c>
      <c r="AJ2794" s="3" t="s">
        <v>6033</v>
      </c>
    </row>
    <row r="2795" spans="1:36" ht="30">
      <c r="A2795" s="10">
        <v>2898</v>
      </c>
      <c r="B2795" t="str">
        <f>IF(K2795="总计","",INDEX(主数据!A:AD,MATCH(J2795,主数据!A:A,0),9))</f>
        <v>华北大区公司</v>
      </c>
      <c r="C2795" t="str">
        <f>IF(K2795="","",INDEX(主数据!A:AD,MATCH(J2795,主数据!A:A,0),11))</f>
        <v>华为IFM东南区管理处</v>
      </c>
      <c r="D2795" t="str">
        <f t="shared" si="172"/>
        <v>JN30销售中心物业费直接录入</v>
      </c>
      <c r="E2795" s="13" t="str">
        <f t="shared" si="174"/>
        <v/>
      </c>
      <c r="F2795" s="13" t="str">
        <f>IF(E2795="","",IFERROR(IF(IF(K2795="","",INDEX(收费标合同信息维护!A:Q,MATCH(D2795,收费标合同信息维护!J:J,0),10))=D2795,"有","无"),"无"))</f>
        <v/>
      </c>
      <c r="G2795" s="13" t="str">
        <f t="shared" si="173"/>
        <v/>
      </c>
      <c r="H2795" s="13" t="str">
        <f t="shared" si="175"/>
        <v/>
      </c>
      <c r="I2795" s="13" t="str">
        <f>IF(G2795="","",IFERROR(IF(IF(K2795="","",INDEX(收费标合同信息维护!A:Q,MATCH(G2795,收费标合同信息维护!M:M,0),13))=G2795,"有","无"),"无"))</f>
        <v/>
      </c>
      <c r="J2795" s="3" t="s">
        <v>3515</v>
      </c>
      <c r="K2795" s="3" t="s">
        <v>12369</v>
      </c>
      <c r="L2795" s="3" t="s">
        <v>6638</v>
      </c>
      <c r="M2795" s="3" t="s">
        <v>6639</v>
      </c>
      <c r="N2795" s="3" t="s">
        <v>6477</v>
      </c>
      <c r="O2795" s="3" t="s">
        <v>6478</v>
      </c>
      <c r="P2795" s="3" t="s">
        <v>12371</v>
      </c>
      <c r="Q2795" s="3" t="s">
        <v>6639</v>
      </c>
      <c r="R2795" s="3" t="s">
        <v>6479</v>
      </c>
      <c r="S2795" s="3" t="s">
        <v>6480</v>
      </c>
      <c r="T2795" s="3" t="s">
        <v>6760</v>
      </c>
      <c r="U2795" s="3" t="s">
        <v>154</v>
      </c>
      <c r="V2795" s="3" t="s">
        <v>154</v>
      </c>
      <c r="W2795" s="3" t="s">
        <v>154</v>
      </c>
      <c r="X2795" s="3" t="s">
        <v>154</v>
      </c>
      <c r="Y2795" s="3" t="s">
        <v>154</v>
      </c>
      <c r="Z2795" s="3" t="s">
        <v>154</v>
      </c>
      <c r="AA2795" s="3" t="s">
        <v>154</v>
      </c>
      <c r="AB2795" s="3" t="s">
        <v>154</v>
      </c>
      <c r="AC2795" s="3" t="s">
        <v>154</v>
      </c>
      <c r="AD2795" s="3" t="s">
        <v>6151</v>
      </c>
      <c r="AE2795" s="3" t="s">
        <v>6151</v>
      </c>
      <c r="AF2795" s="3" t="s">
        <v>154</v>
      </c>
      <c r="AG2795" s="3" t="s">
        <v>154</v>
      </c>
      <c r="AH2795" s="3" t="s">
        <v>6478</v>
      </c>
      <c r="AI2795" s="3" t="s">
        <v>6482</v>
      </c>
      <c r="AJ2795" s="3" t="s">
        <v>6489</v>
      </c>
    </row>
    <row r="2796" spans="1:36" ht="30">
      <c r="A2796" s="10">
        <v>2899</v>
      </c>
      <c r="B2796" t="str">
        <f>IF(K2796="总计","",INDEX(主数据!A:AD,MATCH(J2796,主数据!A:A,0),9))</f>
        <v>华北大区公司</v>
      </c>
      <c r="C2796" t="str">
        <f>IF(K2796="","",INDEX(主数据!A:AD,MATCH(J2796,主数据!A:A,0),11))</f>
        <v>华为IFM东南区管理处</v>
      </c>
      <c r="D2796" t="str">
        <f t="shared" si="172"/>
        <v>JN30销售中心物业费定额</v>
      </c>
      <c r="E2796" s="13" t="str">
        <f t="shared" si="174"/>
        <v/>
      </c>
      <c r="F2796" s="13" t="str">
        <f>IF(E2796="","",IFERROR(IF(IF(K2796="","",INDEX(收费标合同信息维护!A:Q,MATCH(D2796,收费标合同信息维护!J:J,0),10))=D2796,"有","无"),"无"))</f>
        <v/>
      </c>
      <c r="G2796" s="13" t="str">
        <f t="shared" si="173"/>
        <v>JN30销售中心物业费定额90519.00</v>
      </c>
      <c r="H2796" s="13" t="str">
        <f t="shared" si="175"/>
        <v>90519.00</v>
      </c>
      <c r="I2796" s="13" t="str">
        <f>IF(G2796="","",IFERROR(IF(IF(K2796="","",INDEX(收费标合同信息维护!A:Q,MATCH(G2796,收费标合同信息维护!M:M,0),13))=G2796,"有","无"),"无"))</f>
        <v>无</v>
      </c>
      <c r="J2796" s="3" t="s">
        <v>3515</v>
      </c>
      <c r="K2796" s="3" t="s">
        <v>12369</v>
      </c>
      <c r="L2796" s="3" t="s">
        <v>6638</v>
      </c>
      <c r="M2796" s="3" t="s">
        <v>6639</v>
      </c>
      <c r="N2796" s="3" t="s">
        <v>6477</v>
      </c>
      <c r="O2796" s="3" t="s">
        <v>6478</v>
      </c>
      <c r="P2796" s="3" t="s">
        <v>12372</v>
      </c>
      <c r="Q2796" s="3" t="s">
        <v>6685</v>
      </c>
      <c r="R2796" s="3" t="s">
        <v>6490</v>
      </c>
      <c r="S2796" s="3" t="s">
        <v>6491</v>
      </c>
      <c r="T2796" s="3" t="s">
        <v>6587</v>
      </c>
      <c r="U2796" s="3" t="s">
        <v>154</v>
      </c>
      <c r="V2796" s="3" t="s">
        <v>154</v>
      </c>
      <c r="W2796" s="3" t="s">
        <v>12370</v>
      </c>
      <c r="X2796" s="3" t="s">
        <v>154</v>
      </c>
      <c r="Y2796" s="3" t="s">
        <v>154</v>
      </c>
      <c r="Z2796" s="3" t="s">
        <v>154</v>
      </c>
      <c r="AA2796" s="3" t="s">
        <v>154</v>
      </c>
      <c r="AB2796" s="3" t="s">
        <v>154</v>
      </c>
      <c r="AC2796" s="3" t="s">
        <v>154</v>
      </c>
      <c r="AD2796" s="3" t="s">
        <v>6151</v>
      </c>
      <c r="AE2796" s="3" t="s">
        <v>6151</v>
      </c>
      <c r="AF2796" s="3" t="s">
        <v>154</v>
      </c>
      <c r="AG2796" s="3" t="s">
        <v>154</v>
      </c>
      <c r="AH2796" s="3" t="s">
        <v>6478</v>
      </c>
      <c r="AI2796" s="3" t="s">
        <v>6482</v>
      </c>
      <c r="AJ2796" s="3" t="s">
        <v>6489</v>
      </c>
    </row>
    <row r="2797" spans="1:36" ht="30">
      <c r="A2797" s="10">
        <v>2900</v>
      </c>
      <c r="B2797" t="str">
        <f>IF(K2797="总计","",INDEX(主数据!A:AD,MATCH(J2797,主数据!A:A,0),9))</f>
        <v>华北大区公司</v>
      </c>
      <c r="C2797" t="str">
        <f>IF(K2797="","",INDEX(主数据!A:AD,MATCH(J2797,主数据!A:A,0),11))</f>
        <v>华为IFM东南区管理处</v>
      </c>
      <c r="D2797" t="str">
        <f t="shared" si="172"/>
        <v>JN30销售中心物业费定额</v>
      </c>
      <c r="E2797" s="13" t="str">
        <f t="shared" si="174"/>
        <v/>
      </c>
      <c r="F2797" s="13" t="str">
        <f>IF(E2797="","",IFERROR(IF(IF(K2797="","",INDEX(收费标合同信息维护!A:Q,MATCH(D2797,收费标合同信息维护!J:J,0),10))=D2797,"有","无"),"无"))</f>
        <v/>
      </c>
      <c r="G2797" s="13" t="str">
        <f t="shared" si="173"/>
        <v>JN30销售中心物业费定额90519.00</v>
      </c>
      <c r="H2797" s="13" t="str">
        <f t="shared" si="175"/>
        <v>90519.00</v>
      </c>
      <c r="I2797" s="13" t="str">
        <f>IF(G2797="","",IFERROR(IF(IF(K2797="","",INDEX(收费标合同信息维护!A:Q,MATCH(G2797,收费标合同信息维护!M:M,0),13))=G2797,"有","无"),"无"))</f>
        <v>无</v>
      </c>
      <c r="J2797" s="3" t="s">
        <v>3515</v>
      </c>
      <c r="K2797" s="3" t="s">
        <v>12369</v>
      </c>
      <c r="L2797" s="3" t="s">
        <v>6638</v>
      </c>
      <c r="M2797" s="3" t="s">
        <v>6639</v>
      </c>
      <c r="N2797" s="3" t="s">
        <v>6477</v>
      </c>
      <c r="O2797" s="3" t="s">
        <v>6478</v>
      </c>
      <c r="P2797" s="3" t="s">
        <v>12373</v>
      </c>
      <c r="Q2797" s="3" t="s">
        <v>6026</v>
      </c>
      <c r="R2797" s="3" t="s">
        <v>6490</v>
      </c>
      <c r="S2797" s="3" t="s">
        <v>6485</v>
      </c>
      <c r="T2797" s="3" t="s">
        <v>6587</v>
      </c>
      <c r="U2797" s="3" t="s">
        <v>154</v>
      </c>
      <c r="V2797" s="3" t="s">
        <v>154</v>
      </c>
      <c r="W2797" s="3" t="s">
        <v>12370</v>
      </c>
      <c r="X2797" s="3" t="s">
        <v>154</v>
      </c>
      <c r="Y2797" s="3" t="s">
        <v>154</v>
      </c>
      <c r="Z2797" s="3" t="s">
        <v>154</v>
      </c>
      <c r="AA2797" s="3" t="s">
        <v>154</v>
      </c>
      <c r="AB2797" s="3" t="s">
        <v>154</v>
      </c>
      <c r="AC2797" s="3" t="s">
        <v>154</v>
      </c>
      <c r="AD2797" s="3" t="s">
        <v>6151</v>
      </c>
      <c r="AE2797" s="3" t="s">
        <v>6151</v>
      </c>
      <c r="AF2797" s="3" t="s">
        <v>154</v>
      </c>
      <c r="AG2797" s="3" t="s">
        <v>154</v>
      </c>
      <c r="AH2797" s="3" t="s">
        <v>6478</v>
      </c>
      <c r="AI2797" s="3" t="s">
        <v>6482</v>
      </c>
      <c r="AJ2797" s="3" t="s">
        <v>6489</v>
      </c>
    </row>
    <row r="2798" spans="1:36" ht="15">
      <c r="A2798" s="10">
        <v>2901</v>
      </c>
      <c r="B2798" t="str">
        <f>IF(K2798="总计","",INDEX(主数据!A:AD,MATCH(J2798,主数据!A:A,0),9))</f>
        <v>华北大区公司</v>
      </c>
      <c r="C2798" t="str">
        <f>IF(K2798="","",INDEX(主数据!A:AD,MATCH(J2798,主数据!A:A,0),11))</f>
        <v>华为IFM东南区管理处</v>
      </c>
      <c r="D2798" t="str">
        <f t="shared" si="172"/>
        <v>JN32物业服务费定额</v>
      </c>
      <c r="E2798" s="13" t="str">
        <f t="shared" si="174"/>
        <v/>
      </c>
      <c r="F2798" s="13" t="str">
        <f>IF(E2798="","",IFERROR(IF(IF(K2798="","",INDEX(收费标合同信息维护!A:Q,MATCH(D2798,收费标合同信息维护!J:J,0),10))=D2798,"有","无"),"无"))</f>
        <v/>
      </c>
      <c r="G2798" s="13" t="str">
        <f t="shared" si="173"/>
        <v>JN32物业服务费定额134262.88</v>
      </c>
      <c r="H2798" s="13" t="str">
        <f t="shared" si="175"/>
        <v>134262.88</v>
      </c>
      <c r="I2798" s="13" t="str">
        <f>IF(G2798="","",IFERROR(IF(IF(K2798="","",INDEX(收费标合同信息维护!A:Q,MATCH(G2798,收费标合同信息维护!M:M,0),13))=G2798,"有","无"),"无"))</f>
        <v>无</v>
      </c>
      <c r="J2798" s="3" t="s">
        <v>3493</v>
      </c>
      <c r="K2798" s="3" t="s">
        <v>12374</v>
      </c>
      <c r="L2798" s="3" t="s">
        <v>6025</v>
      </c>
      <c r="M2798" s="3" t="s">
        <v>6026</v>
      </c>
      <c r="N2798" s="3" t="s">
        <v>6477</v>
      </c>
      <c r="O2798" s="3" t="s">
        <v>6478</v>
      </c>
      <c r="P2798" s="3" t="s">
        <v>6025</v>
      </c>
      <c r="Q2798" s="3" t="s">
        <v>6026</v>
      </c>
      <c r="R2798" s="3" t="s">
        <v>6490</v>
      </c>
      <c r="S2798" s="3" t="s">
        <v>6491</v>
      </c>
      <c r="T2798" s="3" t="s">
        <v>6492</v>
      </c>
      <c r="U2798" s="3" t="s">
        <v>154</v>
      </c>
      <c r="V2798" s="3" t="s">
        <v>154</v>
      </c>
      <c r="W2798" s="3" t="s">
        <v>12375</v>
      </c>
      <c r="X2798" s="3" t="s">
        <v>154</v>
      </c>
      <c r="Y2798" s="3" t="s">
        <v>154</v>
      </c>
      <c r="Z2798" s="3" t="s">
        <v>154</v>
      </c>
      <c r="AA2798" s="3" t="s">
        <v>154</v>
      </c>
      <c r="AB2798" s="3" t="s">
        <v>154</v>
      </c>
      <c r="AC2798" s="3" t="s">
        <v>154</v>
      </c>
      <c r="AD2798" s="3" t="s">
        <v>6151</v>
      </c>
      <c r="AE2798" s="3" t="s">
        <v>6151</v>
      </c>
      <c r="AF2798" s="3" t="s">
        <v>154</v>
      </c>
      <c r="AG2798" s="3" t="s">
        <v>154</v>
      </c>
      <c r="AH2798" s="3" t="s">
        <v>6478</v>
      </c>
      <c r="AI2798" s="3" t="s">
        <v>6482</v>
      </c>
      <c r="AJ2798" s="3" t="s">
        <v>6031</v>
      </c>
    </row>
    <row r="2799" spans="1:36" ht="30">
      <c r="A2799" s="10">
        <v>2902</v>
      </c>
      <c r="B2799" t="str">
        <f>IF(K2799="总计","",INDEX(主数据!A:AD,MATCH(J2799,主数据!A:A,0),9))</f>
        <v>华北大区公司</v>
      </c>
      <c r="C2799" t="str">
        <f>IF(K2799="","",INDEX(主数据!A:AD,MATCH(J2799,主数据!A:A,0),11))</f>
        <v>华为IFM东南区管理处</v>
      </c>
      <c r="D2799" t="str">
        <f t="shared" si="172"/>
        <v>JN32物业服务费直接录入</v>
      </c>
      <c r="E2799" s="13" t="str">
        <f t="shared" si="174"/>
        <v/>
      </c>
      <c r="F2799" s="13" t="str">
        <f>IF(E2799="","",IFERROR(IF(IF(K2799="","",INDEX(收费标合同信息维护!A:Q,MATCH(D2799,收费标合同信息维护!J:J,0),10))=D2799,"有","无"),"无"))</f>
        <v/>
      </c>
      <c r="G2799" s="13" t="str">
        <f t="shared" si="173"/>
        <v/>
      </c>
      <c r="H2799" s="13" t="str">
        <f t="shared" si="175"/>
        <v/>
      </c>
      <c r="I2799" s="13" t="str">
        <f>IF(G2799="","",IFERROR(IF(IF(K2799="","",INDEX(收费标合同信息维护!A:Q,MATCH(G2799,收费标合同信息维护!M:M,0),13))=G2799,"有","无"),"无"))</f>
        <v/>
      </c>
      <c r="J2799" s="3" t="s">
        <v>3493</v>
      </c>
      <c r="K2799" s="3" t="s">
        <v>12374</v>
      </c>
      <c r="L2799" s="3" t="s">
        <v>6025</v>
      </c>
      <c r="M2799" s="3" t="s">
        <v>6026</v>
      </c>
      <c r="N2799" s="3" t="s">
        <v>6477</v>
      </c>
      <c r="O2799" s="3" t="s">
        <v>6478</v>
      </c>
      <c r="P2799" s="3" t="s">
        <v>12376</v>
      </c>
      <c r="Q2799" s="3" t="s">
        <v>12377</v>
      </c>
      <c r="R2799" s="3" t="s">
        <v>6479</v>
      </c>
      <c r="S2799" s="3" t="s">
        <v>6480</v>
      </c>
      <c r="T2799" s="3" t="s">
        <v>12378</v>
      </c>
      <c r="U2799" s="3" t="s">
        <v>154</v>
      </c>
      <c r="V2799" s="3" t="s">
        <v>154</v>
      </c>
      <c r="W2799" s="3" t="s">
        <v>154</v>
      </c>
      <c r="X2799" s="3" t="s">
        <v>154</v>
      </c>
      <c r="Y2799" s="3" t="s">
        <v>154</v>
      </c>
      <c r="Z2799" s="3" t="s">
        <v>154</v>
      </c>
      <c r="AA2799" s="3" t="s">
        <v>154</v>
      </c>
      <c r="AB2799" s="3" t="s">
        <v>154</v>
      </c>
      <c r="AC2799" s="3" t="s">
        <v>154</v>
      </c>
      <c r="AD2799" s="3" t="s">
        <v>6151</v>
      </c>
      <c r="AE2799" s="3" t="s">
        <v>6151</v>
      </c>
      <c r="AF2799" s="3" t="s">
        <v>154</v>
      </c>
      <c r="AG2799" s="3" t="s">
        <v>154</v>
      </c>
      <c r="AH2799" s="3" t="s">
        <v>6478</v>
      </c>
      <c r="AI2799" s="3" t="s">
        <v>6727</v>
      </c>
      <c r="AJ2799" s="3" t="s">
        <v>6489</v>
      </c>
    </row>
    <row r="2800" spans="1:36" ht="15">
      <c r="A2800" s="10">
        <v>2903</v>
      </c>
      <c r="B2800" t="str">
        <f>IF(K2800="总计","",INDEX(主数据!A:AD,MATCH(J2800,主数据!A:A,0),9))</f>
        <v>华北大区公司</v>
      </c>
      <c r="C2800" t="str">
        <f>IF(K2800="","",INDEX(主数据!A:AD,MATCH(J2800,主数据!A:A,0),11))</f>
        <v>华为IFM东南区管理处</v>
      </c>
      <c r="D2800" t="str">
        <f t="shared" si="172"/>
        <v>JN32销售中心物业费直接录入</v>
      </c>
      <c r="E2800" s="13" t="str">
        <f t="shared" si="174"/>
        <v/>
      </c>
      <c r="F2800" s="13" t="str">
        <f>IF(E2800="","",IFERROR(IF(IF(K2800="","",INDEX(收费标合同信息维护!A:Q,MATCH(D2800,收费标合同信息维护!J:J,0),10))=D2800,"有","无"),"无"))</f>
        <v/>
      </c>
      <c r="G2800" s="13" t="str">
        <f t="shared" si="173"/>
        <v/>
      </c>
      <c r="H2800" s="13" t="str">
        <f t="shared" si="175"/>
        <v/>
      </c>
      <c r="I2800" s="13" t="str">
        <f>IF(G2800="","",IFERROR(IF(IF(K2800="","",INDEX(收费标合同信息维护!A:Q,MATCH(G2800,收费标合同信息维护!M:M,0),13))=G2800,"有","无"),"无"))</f>
        <v/>
      </c>
      <c r="J2800" s="3" t="s">
        <v>3493</v>
      </c>
      <c r="K2800" s="3" t="s">
        <v>12374</v>
      </c>
      <c r="L2800" s="3" t="s">
        <v>6638</v>
      </c>
      <c r="M2800" s="3" t="s">
        <v>6639</v>
      </c>
      <c r="N2800" s="3" t="s">
        <v>6477</v>
      </c>
      <c r="O2800" s="3" t="s">
        <v>6478</v>
      </c>
      <c r="P2800" s="3" t="s">
        <v>12379</v>
      </c>
      <c r="Q2800" s="3" t="s">
        <v>6639</v>
      </c>
      <c r="R2800" s="3" t="s">
        <v>6479</v>
      </c>
      <c r="S2800" s="3" t="s">
        <v>6480</v>
      </c>
      <c r="T2800" s="3" t="s">
        <v>7411</v>
      </c>
      <c r="U2800" s="3" t="s">
        <v>154</v>
      </c>
      <c r="V2800" s="3" t="s">
        <v>154</v>
      </c>
      <c r="W2800" s="3" t="s">
        <v>154</v>
      </c>
      <c r="X2800" s="3" t="s">
        <v>154</v>
      </c>
      <c r="Y2800" s="3" t="s">
        <v>154</v>
      </c>
      <c r="Z2800" s="3" t="s">
        <v>154</v>
      </c>
      <c r="AA2800" s="3" t="s">
        <v>154</v>
      </c>
      <c r="AB2800" s="3" t="s">
        <v>154</v>
      </c>
      <c r="AC2800" s="3" t="s">
        <v>154</v>
      </c>
      <c r="AD2800" s="3" t="s">
        <v>6151</v>
      </c>
      <c r="AE2800" s="3" t="s">
        <v>6151</v>
      </c>
      <c r="AF2800" s="3" t="s">
        <v>154</v>
      </c>
      <c r="AG2800" s="3" t="s">
        <v>154</v>
      </c>
      <c r="AH2800" s="3" t="s">
        <v>6478</v>
      </c>
      <c r="AI2800" s="3" t="s">
        <v>6482</v>
      </c>
      <c r="AJ2800" s="3" t="s">
        <v>6489</v>
      </c>
    </row>
    <row r="2801" spans="1:36" ht="15">
      <c r="A2801" s="10">
        <v>2904</v>
      </c>
      <c r="B2801" t="str">
        <f>IF(K2801="总计","",INDEX(主数据!A:AD,MATCH(J2801,主数据!A:A,0),9))</f>
        <v>华北大区公司</v>
      </c>
      <c r="C2801" t="str">
        <f>IF(K2801="","",INDEX(主数据!A:AD,MATCH(J2801,主数据!A:A,0),11))</f>
        <v>华为IFM北方区管理处</v>
      </c>
      <c r="D2801" t="str">
        <f t="shared" si="172"/>
        <v>NJ19物业服务费定额</v>
      </c>
      <c r="E2801" s="13" t="str">
        <f t="shared" si="174"/>
        <v/>
      </c>
      <c r="F2801" s="13" t="str">
        <f>IF(E2801="","",IFERROR(IF(IF(K2801="","",INDEX(收费标合同信息维护!A:Q,MATCH(D2801,收费标合同信息维护!J:J,0),10))=D2801,"有","无"),"无"))</f>
        <v/>
      </c>
      <c r="G2801" s="13" t="str">
        <f t="shared" si="173"/>
        <v>NJ19物业服务费定额165000.00</v>
      </c>
      <c r="H2801" s="13" t="str">
        <f t="shared" si="175"/>
        <v>165000.00</v>
      </c>
      <c r="I2801" s="13" t="str">
        <f>IF(G2801="","",IFERROR(IF(IF(K2801="","",INDEX(收费标合同信息维护!A:Q,MATCH(G2801,收费标合同信息维护!M:M,0),13))=G2801,"有","无"),"无"))</f>
        <v>无</v>
      </c>
      <c r="J2801" s="3" t="s">
        <v>3929</v>
      </c>
      <c r="K2801" s="3" t="s">
        <v>3930</v>
      </c>
      <c r="L2801" s="3" t="s">
        <v>6025</v>
      </c>
      <c r="M2801" s="3" t="s">
        <v>6026</v>
      </c>
      <c r="N2801" s="3" t="s">
        <v>6477</v>
      </c>
      <c r="O2801" s="3" t="s">
        <v>6478</v>
      </c>
      <c r="P2801" s="3" t="s">
        <v>6025</v>
      </c>
      <c r="Q2801" s="3" t="s">
        <v>7043</v>
      </c>
      <c r="R2801" s="3" t="s">
        <v>6490</v>
      </c>
      <c r="S2801" s="3" t="s">
        <v>6491</v>
      </c>
      <c r="T2801" s="3" t="s">
        <v>6492</v>
      </c>
      <c r="U2801" s="3" t="s">
        <v>154</v>
      </c>
      <c r="V2801" s="3" t="s">
        <v>154</v>
      </c>
      <c r="W2801" s="3" t="s">
        <v>12380</v>
      </c>
      <c r="X2801" s="3" t="s">
        <v>154</v>
      </c>
      <c r="Y2801" s="3" t="s">
        <v>154</v>
      </c>
      <c r="Z2801" s="3" t="s">
        <v>154</v>
      </c>
      <c r="AA2801" s="3" t="s">
        <v>154</v>
      </c>
      <c r="AB2801" s="3" t="s">
        <v>154</v>
      </c>
      <c r="AC2801" s="3" t="s">
        <v>154</v>
      </c>
      <c r="AD2801" s="3" t="s">
        <v>6151</v>
      </c>
      <c r="AE2801" s="3" t="s">
        <v>6151</v>
      </c>
      <c r="AF2801" s="3" t="s">
        <v>6040</v>
      </c>
      <c r="AG2801" s="3" t="s">
        <v>154</v>
      </c>
      <c r="AH2801" s="3" t="s">
        <v>6597</v>
      </c>
      <c r="AI2801" s="3" t="s">
        <v>6482</v>
      </c>
      <c r="AJ2801" s="3" t="s">
        <v>6033</v>
      </c>
    </row>
    <row r="2802" spans="1:36" ht="30">
      <c r="A2802" s="10">
        <v>2905</v>
      </c>
      <c r="B2802" t="str">
        <f>IF(K2802="总计","",INDEX(主数据!A:AD,MATCH(J2802,主数据!A:A,0),9))</f>
        <v>华东大区公司</v>
      </c>
      <c r="C2802" t="str">
        <f>IF(K2802="","",INDEX(主数据!A:AD,MATCH(J2802,主数据!A:A,0),11))</f>
        <v>南京城区</v>
      </c>
      <c r="D2802" t="str">
        <f t="shared" si="172"/>
        <v>NJ20销售中心物业费定额</v>
      </c>
      <c r="E2802" s="13" t="str">
        <f t="shared" si="174"/>
        <v/>
      </c>
      <c r="F2802" s="13" t="str">
        <f>IF(E2802="","",IFERROR(IF(IF(K2802="","",INDEX(收费标合同信息维护!A:Q,MATCH(D2802,收费标合同信息维护!J:J,0),10))=D2802,"有","无"),"无"))</f>
        <v/>
      </c>
      <c r="G2802" s="13" t="str">
        <f t="shared" si="173"/>
        <v>NJ20销售中心物业费定额138500.00</v>
      </c>
      <c r="H2802" s="13" t="str">
        <f t="shared" si="175"/>
        <v>138500.00</v>
      </c>
      <c r="I2802" s="13" t="str">
        <f>IF(G2802="","",IFERROR(IF(IF(K2802="","",INDEX(收费标合同信息维护!A:Q,MATCH(G2802,收费标合同信息维护!M:M,0),13))=G2802,"有","无"),"无"))</f>
        <v>无</v>
      </c>
      <c r="J2802" s="3" t="s">
        <v>3993</v>
      </c>
      <c r="K2802" s="3" t="s">
        <v>3994</v>
      </c>
      <c r="L2802" s="3" t="s">
        <v>6638</v>
      </c>
      <c r="M2802" s="3" t="s">
        <v>6639</v>
      </c>
      <c r="N2802" s="3" t="s">
        <v>6477</v>
      </c>
      <c r="O2802" s="3" t="s">
        <v>6478</v>
      </c>
      <c r="P2802" s="3" t="s">
        <v>12381</v>
      </c>
      <c r="Q2802" s="3" t="s">
        <v>6639</v>
      </c>
      <c r="R2802" s="3" t="s">
        <v>6490</v>
      </c>
      <c r="S2802" s="3" t="s">
        <v>6491</v>
      </c>
      <c r="T2802" s="3" t="s">
        <v>6523</v>
      </c>
      <c r="U2802" s="3" t="s">
        <v>12382</v>
      </c>
      <c r="V2802" s="3" t="s">
        <v>154</v>
      </c>
      <c r="W2802" s="3" t="s">
        <v>12383</v>
      </c>
      <c r="X2802" s="3" t="s">
        <v>154</v>
      </c>
      <c r="Y2802" s="3" t="s">
        <v>154</v>
      </c>
      <c r="Z2802" s="3" t="s">
        <v>154</v>
      </c>
      <c r="AA2802" s="3" t="s">
        <v>154</v>
      </c>
      <c r="AB2802" s="3" t="s">
        <v>154</v>
      </c>
      <c r="AC2802" s="3" t="s">
        <v>154</v>
      </c>
      <c r="AD2802" s="3" t="s">
        <v>6151</v>
      </c>
      <c r="AE2802" s="3" t="s">
        <v>6151</v>
      </c>
      <c r="AF2802" s="3" t="s">
        <v>154</v>
      </c>
      <c r="AG2802" s="3" t="s">
        <v>154</v>
      </c>
      <c r="AH2802" s="3" t="s">
        <v>6478</v>
      </c>
      <c r="AI2802" s="3" t="s">
        <v>6482</v>
      </c>
      <c r="AJ2802" s="3" t="s">
        <v>6033</v>
      </c>
    </row>
    <row r="2803" spans="1:36" ht="30">
      <c r="A2803" s="10">
        <v>2906</v>
      </c>
      <c r="B2803" t="str">
        <f>IF(K2803="总计","",INDEX(主数据!A:AD,MATCH(J2803,主数据!A:A,0),9))</f>
        <v>华东大区公司</v>
      </c>
      <c r="C2803" t="str">
        <f>IF(K2803="","",INDEX(主数据!A:AD,MATCH(J2803,主数据!A:A,0),11))</f>
        <v>南京城区</v>
      </c>
      <c r="D2803" t="str">
        <f t="shared" si="172"/>
        <v>NJ21销售中心物业费直接录入</v>
      </c>
      <c r="E2803" s="13" t="str">
        <f t="shared" si="174"/>
        <v/>
      </c>
      <c r="F2803" s="13" t="str">
        <f>IF(E2803="","",IFERROR(IF(IF(K2803="","",INDEX(收费标合同信息维护!A:Q,MATCH(D2803,收费标合同信息维护!J:J,0),10))=D2803,"有","无"),"无"))</f>
        <v/>
      </c>
      <c r="G2803" s="13" t="str">
        <f t="shared" si="173"/>
        <v/>
      </c>
      <c r="H2803" s="13" t="str">
        <f t="shared" si="175"/>
        <v/>
      </c>
      <c r="I2803" s="13" t="str">
        <f>IF(G2803="","",IFERROR(IF(IF(K2803="","",INDEX(收费标合同信息维护!A:Q,MATCH(G2803,收费标合同信息维护!M:M,0),13))=G2803,"有","无"),"无"))</f>
        <v/>
      </c>
      <c r="J2803" s="3" t="s">
        <v>4034</v>
      </c>
      <c r="K2803" s="3" t="s">
        <v>12384</v>
      </c>
      <c r="L2803" s="3" t="s">
        <v>6638</v>
      </c>
      <c r="M2803" s="3" t="s">
        <v>6639</v>
      </c>
      <c r="N2803" s="3" t="s">
        <v>6477</v>
      </c>
      <c r="O2803" s="3" t="s">
        <v>6478</v>
      </c>
      <c r="P2803" s="3" t="s">
        <v>12385</v>
      </c>
      <c r="Q2803" s="3" t="s">
        <v>6639</v>
      </c>
      <c r="R2803" s="3" t="s">
        <v>6479</v>
      </c>
      <c r="S2803" s="3" t="s">
        <v>6480</v>
      </c>
      <c r="T2803" s="3" t="s">
        <v>12386</v>
      </c>
      <c r="U2803" s="3" t="s">
        <v>154</v>
      </c>
      <c r="V2803" s="3" t="s">
        <v>154</v>
      </c>
      <c r="W2803" s="3" t="s">
        <v>154</v>
      </c>
      <c r="X2803" s="3" t="s">
        <v>154</v>
      </c>
      <c r="Y2803" s="3" t="s">
        <v>154</v>
      </c>
      <c r="Z2803" s="3" t="s">
        <v>154</v>
      </c>
      <c r="AA2803" s="3" t="s">
        <v>154</v>
      </c>
      <c r="AB2803" s="3" t="s">
        <v>154</v>
      </c>
      <c r="AC2803" s="3" t="s">
        <v>154</v>
      </c>
      <c r="AD2803" s="3" t="s">
        <v>6151</v>
      </c>
      <c r="AE2803" s="3" t="s">
        <v>6151</v>
      </c>
      <c r="AF2803" s="3" t="s">
        <v>154</v>
      </c>
      <c r="AG2803" s="3" t="s">
        <v>154</v>
      </c>
      <c r="AH2803" s="3" t="s">
        <v>6597</v>
      </c>
      <c r="AI2803" s="3" t="s">
        <v>6482</v>
      </c>
      <c r="AJ2803" s="3" t="s">
        <v>6489</v>
      </c>
    </row>
    <row r="2804" spans="1:36" ht="30">
      <c r="A2804" s="10">
        <v>2907</v>
      </c>
      <c r="B2804" t="str">
        <f>IF(K2804="总计","",INDEX(主数据!A:AD,MATCH(J2804,主数据!A:A,0),9))</f>
        <v>华东大区公司</v>
      </c>
      <c r="C2804" t="str">
        <f>IF(K2804="","",INDEX(主数据!A:AD,MATCH(J2804,主数据!A:A,0),11))</f>
        <v>南京城区</v>
      </c>
      <c r="D2804" t="str">
        <f t="shared" si="172"/>
        <v>NJ21销售中心物业费定额</v>
      </c>
      <c r="E2804" s="13" t="str">
        <f t="shared" si="174"/>
        <v/>
      </c>
      <c r="F2804" s="13" t="str">
        <f>IF(E2804="","",IFERROR(IF(IF(K2804="","",INDEX(收费标合同信息维护!A:Q,MATCH(D2804,收费标合同信息维护!J:J,0),10))=D2804,"有","无"),"无"))</f>
        <v/>
      </c>
      <c r="G2804" s="13" t="str">
        <f t="shared" si="173"/>
        <v>NJ21销售中心物业费定额114736.00</v>
      </c>
      <c r="H2804" s="13" t="str">
        <f t="shared" si="175"/>
        <v>114736.00</v>
      </c>
      <c r="I2804" s="13" t="str">
        <f>IF(G2804="","",IFERROR(IF(IF(K2804="","",INDEX(收费标合同信息维护!A:Q,MATCH(G2804,收费标合同信息维护!M:M,0),13))=G2804,"有","无"),"无"))</f>
        <v>无</v>
      </c>
      <c r="J2804" s="3" t="s">
        <v>4034</v>
      </c>
      <c r="K2804" s="3" t="s">
        <v>12384</v>
      </c>
      <c r="L2804" s="3" t="s">
        <v>6638</v>
      </c>
      <c r="M2804" s="3" t="s">
        <v>6639</v>
      </c>
      <c r="N2804" s="3" t="s">
        <v>6477</v>
      </c>
      <c r="O2804" s="3" t="s">
        <v>6478</v>
      </c>
      <c r="P2804" s="3" t="s">
        <v>12387</v>
      </c>
      <c r="Q2804" s="3" t="s">
        <v>12388</v>
      </c>
      <c r="R2804" s="3" t="s">
        <v>6490</v>
      </c>
      <c r="S2804" s="3" t="s">
        <v>6491</v>
      </c>
      <c r="T2804" s="3" t="s">
        <v>6633</v>
      </c>
      <c r="U2804" s="3" t="s">
        <v>12389</v>
      </c>
      <c r="V2804" s="3" t="s">
        <v>154</v>
      </c>
      <c r="W2804" s="3" t="s">
        <v>12390</v>
      </c>
      <c r="X2804" s="3" t="s">
        <v>154</v>
      </c>
      <c r="Y2804" s="3" t="s">
        <v>154</v>
      </c>
      <c r="Z2804" s="3" t="s">
        <v>154</v>
      </c>
      <c r="AA2804" s="3" t="s">
        <v>154</v>
      </c>
      <c r="AB2804" s="3" t="s">
        <v>154</v>
      </c>
      <c r="AC2804" s="3" t="s">
        <v>154</v>
      </c>
      <c r="AD2804" s="3" t="s">
        <v>6151</v>
      </c>
      <c r="AE2804" s="3" t="s">
        <v>6151</v>
      </c>
      <c r="AF2804" s="3" t="s">
        <v>154</v>
      </c>
      <c r="AG2804" s="3" t="s">
        <v>154</v>
      </c>
      <c r="AH2804" s="3" t="s">
        <v>6478</v>
      </c>
      <c r="AI2804" s="3" t="s">
        <v>6482</v>
      </c>
      <c r="AJ2804" s="3" t="s">
        <v>6033</v>
      </c>
    </row>
    <row r="2805" spans="1:36" ht="30">
      <c r="A2805" s="10">
        <v>2908</v>
      </c>
      <c r="B2805" t="str">
        <f>IF(K2805="总计","",INDEX(主数据!A:AD,MATCH(J2805,主数据!A:A,0),9))</f>
        <v>华东大区公司</v>
      </c>
      <c r="C2805" t="str">
        <f>IF(K2805="","",INDEX(主数据!A:AD,MATCH(J2805,主数据!A:A,0),11))</f>
        <v>南京城区</v>
      </c>
      <c r="D2805" t="str">
        <f t="shared" si="172"/>
        <v>NJ21销售中心物业费定额</v>
      </c>
      <c r="E2805" s="13" t="str">
        <f t="shared" si="174"/>
        <v/>
      </c>
      <c r="F2805" s="13" t="str">
        <f>IF(E2805="","",IFERROR(IF(IF(K2805="","",INDEX(收费标合同信息维护!A:Q,MATCH(D2805,收费标合同信息维护!J:J,0),10))=D2805,"有","无"),"无"))</f>
        <v/>
      </c>
      <c r="G2805" s="13" t="str">
        <f t="shared" si="173"/>
        <v>NJ21销售中心物业费定额77172.00</v>
      </c>
      <c r="H2805" s="13" t="str">
        <f t="shared" si="175"/>
        <v>77172.00</v>
      </c>
      <c r="I2805" s="13" t="str">
        <f>IF(G2805="","",IFERROR(IF(IF(K2805="","",INDEX(收费标合同信息维护!A:Q,MATCH(G2805,收费标合同信息维护!M:M,0),13))=G2805,"有","无"),"无"))</f>
        <v>无</v>
      </c>
      <c r="J2805" s="3" t="s">
        <v>4034</v>
      </c>
      <c r="K2805" s="3" t="s">
        <v>12384</v>
      </c>
      <c r="L2805" s="3" t="s">
        <v>6638</v>
      </c>
      <c r="M2805" s="3" t="s">
        <v>6639</v>
      </c>
      <c r="N2805" s="3" t="s">
        <v>6477</v>
      </c>
      <c r="O2805" s="3" t="s">
        <v>6478</v>
      </c>
      <c r="P2805" s="3" t="s">
        <v>18193</v>
      </c>
      <c r="Q2805" s="3" t="s">
        <v>7202</v>
      </c>
      <c r="R2805" s="3" t="s">
        <v>6490</v>
      </c>
      <c r="S2805" s="3" t="s">
        <v>6491</v>
      </c>
      <c r="T2805" s="3" t="s">
        <v>8677</v>
      </c>
      <c r="U2805" s="3" t="s">
        <v>18194</v>
      </c>
      <c r="V2805" s="3" t="s">
        <v>154</v>
      </c>
      <c r="W2805" s="3" t="s">
        <v>18195</v>
      </c>
      <c r="X2805" s="3" t="s">
        <v>154</v>
      </c>
      <c r="Y2805" s="3" t="s">
        <v>154</v>
      </c>
      <c r="Z2805" s="3" t="s">
        <v>154</v>
      </c>
      <c r="AA2805" s="3" t="s">
        <v>154</v>
      </c>
      <c r="AB2805" s="3" t="s">
        <v>154</v>
      </c>
      <c r="AC2805" s="3" t="s">
        <v>154</v>
      </c>
      <c r="AD2805" s="3" t="s">
        <v>6151</v>
      </c>
      <c r="AE2805" s="3" t="s">
        <v>6151</v>
      </c>
      <c r="AF2805" s="3" t="s">
        <v>154</v>
      </c>
      <c r="AG2805" s="3" t="s">
        <v>154</v>
      </c>
      <c r="AH2805" s="3" t="s">
        <v>6478</v>
      </c>
      <c r="AI2805" s="3" t="s">
        <v>6482</v>
      </c>
      <c r="AJ2805" s="3" t="s">
        <v>6033</v>
      </c>
    </row>
    <row r="2806" spans="1:36" ht="30">
      <c r="A2806" s="10">
        <v>2909</v>
      </c>
      <c r="B2806" t="str">
        <f>IF(K2806="总计","",INDEX(主数据!A:AD,MATCH(J2806,主数据!A:A,0),9))</f>
        <v>华东大区公司</v>
      </c>
      <c r="C2806" t="str">
        <f>IF(K2806="","",INDEX(主数据!A:AD,MATCH(J2806,主数据!A:A,0),11))</f>
        <v>上海中区</v>
      </c>
      <c r="D2806" t="str">
        <f t="shared" si="172"/>
        <v>SH31物业服务费直接录入</v>
      </c>
      <c r="E2806" s="13" t="str">
        <f t="shared" si="174"/>
        <v/>
      </c>
      <c r="F2806" s="13" t="str">
        <f>IF(E2806="","",IFERROR(IF(IF(K2806="","",INDEX(收费标合同信息维护!A:Q,MATCH(D2806,收费标合同信息维护!J:J,0),10))=D2806,"有","无"),"无"))</f>
        <v/>
      </c>
      <c r="G2806" s="13" t="str">
        <f t="shared" si="173"/>
        <v/>
      </c>
      <c r="H2806" s="13" t="str">
        <f t="shared" si="175"/>
        <v/>
      </c>
      <c r="I2806" s="13" t="str">
        <f>IF(G2806="","",IFERROR(IF(IF(K2806="","",INDEX(收费标合同信息维护!A:Q,MATCH(G2806,收费标合同信息维护!M:M,0),13))=G2806,"有","无"),"无"))</f>
        <v/>
      </c>
      <c r="J2806" s="3" t="s">
        <v>2638</v>
      </c>
      <c r="K2806" s="3" t="s">
        <v>12391</v>
      </c>
      <c r="L2806" s="3" t="s">
        <v>6025</v>
      </c>
      <c r="M2806" s="3" t="s">
        <v>6026</v>
      </c>
      <c r="N2806" s="3" t="s">
        <v>6477</v>
      </c>
      <c r="O2806" s="3" t="s">
        <v>6478</v>
      </c>
      <c r="P2806" s="3" t="s">
        <v>11849</v>
      </c>
      <c r="Q2806" s="3" t="s">
        <v>12392</v>
      </c>
      <c r="R2806" s="3" t="s">
        <v>6479</v>
      </c>
      <c r="S2806" s="3" t="s">
        <v>6480</v>
      </c>
      <c r="T2806" s="3" t="s">
        <v>6481</v>
      </c>
      <c r="U2806" s="3" t="s">
        <v>7034</v>
      </c>
      <c r="V2806" s="3" t="s">
        <v>154</v>
      </c>
      <c r="W2806" s="3" t="s">
        <v>154</v>
      </c>
      <c r="X2806" s="3" t="s">
        <v>154</v>
      </c>
      <c r="Y2806" s="3" t="s">
        <v>154</v>
      </c>
      <c r="Z2806" s="3" t="s">
        <v>154</v>
      </c>
      <c r="AA2806" s="3" t="s">
        <v>154</v>
      </c>
      <c r="AB2806" s="3" t="s">
        <v>154</v>
      </c>
      <c r="AC2806" s="3" t="s">
        <v>154</v>
      </c>
      <c r="AD2806" s="3" t="s">
        <v>6151</v>
      </c>
      <c r="AE2806" s="3" t="s">
        <v>6151</v>
      </c>
      <c r="AF2806" s="3" t="s">
        <v>154</v>
      </c>
      <c r="AG2806" s="3" t="s">
        <v>154</v>
      </c>
      <c r="AH2806" s="3" t="s">
        <v>6478</v>
      </c>
      <c r="AI2806" s="3" t="s">
        <v>6482</v>
      </c>
      <c r="AJ2806" s="3" t="s">
        <v>6489</v>
      </c>
    </row>
    <row r="2807" spans="1:36" ht="15">
      <c r="A2807" s="10">
        <v>2910</v>
      </c>
      <c r="B2807" t="str">
        <f>IF(K2807="总计","",INDEX(主数据!A:AD,MATCH(J2807,主数据!A:A,0),9))</f>
        <v>华东大区公司</v>
      </c>
      <c r="C2807" t="str">
        <f>IF(K2807="","",INDEX(主数据!A:AD,MATCH(J2807,主数据!A:A,0),11))</f>
        <v>上海北区</v>
      </c>
      <c r="D2807" t="str">
        <f t="shared" si="172"/>
        <v>SH42物业服务费定额</v>
      </c>
      <c r="E2807" s="13" t="str">
        <f t="shared" si="174"/>
        <v/>
      </c>
      <c r="F2807" s="13" t="str">
        <f>IF(E2807="","",IFERROR(IF(IF(K2807="","",INDEX(收费标合同信息维护!A:Q,MATCH(D2807,收费标合同信息维护!J:J,0),10))=D2807,"有","无"),"无"))</f>
        <v/>
      </c>
      <c r="G2807" s="13" t="str">
        <f t="shared" si="173"/>
        <v>SH42物业服务费定额36591.00</v>
      </c>
      <c r="H2807" s="13" t="str">
        <f t="shared" si="175"/>
        <v>36591.00</v>
      </c>
      <c r="I2807" s="13" t="str">
        <f>IF(G2807="","",IFERROR(IF(IF(K2807="","",INDEX(收费标合同信息维护!A:Q,MATCH(G2807,收费标合同信息维护!M:M,0),13))=G2807,"有","无"),"无"))</f>
        <v>无</v>
      </c>
      <c r="J2807" s="3" t="s">
        <v>4553</v>
      </c>
      <c r="K2807" s="3" t="s">
        <v>12393</v>
      </c>
      <c r="L2807" s="3" t="s">
        <v>6025</v>
      </c>
      <c r="M2807" s="3" t="s">
        <v>6026</v>
      </c>
      <c r="N2807" s="3" t="s">
        <v>6477</v>
      </c>
      <c r="O2807" s="3" t="s">
        <v>6478</v>
      </c>
      <c r="P2807" s="3" t="s">
        <v>9553</v>
      </c>
      <c r="Q2807" s="3" t="s">
        <v>7491</v>
      </c>
      <c r="R2807" s="3" t="s">
        <v>6490</v>
      </c>
      <c r="S2807" s="3" t="s">
        <v>6491</v>
      </c>
      <c r="T2807" s="3" t="s">
        <v>6514</v>
      </c>
      <c r="U2807" s="3" t="s">
        <v>154</v>
      </c>
      <c r="V2807" s="3" t="s">
        <v>154</v>
      </c>
      <c r="W2807" s="3" t="s">
        <v>12394</v>
      </c>
      <c r="X2807" s="3" t="s">
        <v>154</v>
      </c>
      <c r="Y2807" s="3" t="s">
        <v>154</v>
      </c>
      <c r="Z2807" s="3" t="s">
        <v>154</v>
      </c>
      <c r="AA2807" s="3" t="s">
        <v>154</v>
      </c>
      <c r="AB2807" s="3" t="s">
        <v>154</v>
      </c>
      <c r="AC2807" s="3" t="s">
        <v>154</v>
      </c>
      <c r="AD2807" s="3" t="s">
        <v>6151</v>
      </c>
      <c r="AE2807" s="3" t="s">
        <v>6151</v>
      </c>
      <c r="AF2807" s="3" t="s">
        <v>154</v>
      </c>
      <c r="AG2807" s="3" t="s">
        <v>154</v>
      </c>
      <c r="AH2807" s="3" t="s">
        <v>6478</v>
      </c>
      <c r="AI2807" s="3" t="s">
        <v>6482</v>
      </c>
      <c r="AJ2807" s="3" t="s">
        <v>6033</v>
      </c>
    </row>
    <row r="2808" spans="1:36" ht="15">
      <c r="A2808" s="10">
        <v>2911</v>
      </c>
      <c r="B2808" t="str">
        <f>IF(K2808="总计","",INDEX(主数据!A:AD,MATCH(J2808,主数据!A:A,0),9))</f>
        <v>华东大区公司</v>
      </c>
      <c r="C2808" t="str">
        <f>IF(K2808="","",INDEX(主数据!A:AD,MATCH(J2808,主数据!A:A,0),11))</f>
        <v>上海北区</v>
      </c>
      <c r="D2808" t="str">
        <f t="shared" si="172"/>
        <v>SH42销售中心物业费直接录入</v>
      </c>
      <c r="E2808" s="13" t="str">
        <f t="shared" si="174"/>
        <v/>
      </c>
      <c r="F2808" s="13" t="str">
        <f>IF(E2808="","",IFERROR(IF(IF(K2808="","",INDEX(收费标合同信息维护!A:Q,MATCH(D2808,收费标合同信息维护!J:J,0),10))=D2808,"有","无"),"无"))</f>
        <v/>
      </c>
      <c r="G2808" s="13" t="str">
        <f t="shared" si="173"/>
        <v/>
      </c>
      <c r="H2808" s="13" t="str">
        <f t="shared" si="175"/>
        <v/>
      </c>
      <c r="I2808" s="13" t="str">
        <f>IF(G2808="","",IFERROR(IF(IF(K2808="","",INDEX(收费标合同信息维护!A:Q,MATCH(G2808,收费标合同信息维护!M:M,0),13))=G2808,"有","无"),"无"))</f>
        <v/>
      </c>
      <c r="J2808" s="3" t="s">
        <v>4553</v>
      </c>
      <c r="K2808" s="3" t="s">
        <v>12393</v>
      </c>
      <c r="L2808" s="3" t="s">
        <v>6638</v>
      </c>
      <c r="M2808" s="3" t="s">
        <v>6639</v>
      </c>
      <c r="N2808" s="3" t="s">
        <v>6477</v>
      </c>
      <c r="O2808" s="3" t="s">
        <v>6478</v>
      </c>
      <c r="P2808" s="3" t="s">
        <v>6638</v>
      </c>
      <c r="Q2808" s="3" t="s">
        <v>7107</v>
      </c>
      <c r="R2808" s="3" t="s">
        <v>6479</v>
      </c>
      <c r="S2808" s="3" t="s">
        <v>6480</v>
      </c>
      <c r="T2808" s="3" t="s">
        <v>7189</v>
      </c>
      <c r="U2808" s="3" t="s">
        <v>6511</v>
      </c>
      <c r="V2808" s="3" t="s">
        <v>154</v>
      </c>
      <c r="W2808" s="3" t="s">
        <v>154</v>
      </c>
      <c r="X2808" s="3" t="s">
        <v>154</v>
      </c>
      <c r="Y2808" s="3" t="s">
        <v>154</v>
      </c>
      <c r="Z2808" s="3" t="s">
        <v>154</v>
      </c>
      <c r="AA2808" s="3" t="s">
        <v>154</v>
      </c>
      <c r="AB2808" s="3" t="s">
        <v>154</v>
      </c>
      <c r="AC2808" s="3" t="s">
        <v>154</v>
      </c>
      <c r="AD2808" s="3" t="s">
        <v>6151</v>
      </c>
      <c r="AE2808" s="3" t="s">
        <v>6151</v>
      </c>
      <c r="AF2808" s="3" t="s">
        <v>154</v>
      </c>
      <c r="AG2808" s="3" t="s">
        <v>154</v>
      </c>
      <c r="AH2808" s="3" t="s">
        <v>6478</v>
      </c>
      <c r="AI2808" s="3" t="s">
        <v>6482</v>
      </c>
      <c r="AJ2808" s="3" t="s">
        <v>6489</v>
      </c>
    </row>
    <row r="2809" spans="1:36" ht="15">
      <c r="A2809" s="10">
        <v>2912</v>
      </c>
      <c r="B2809" t="str">
        <f>IF(K2809="总计","",INDEX(主数据!A:AD,MATCH(J2809,主数据!A:A,0),9))</f>
        <v>华东大区公司</v>
      </c>
      <c r="C2809" t="str">
        <f>IF(K2809="","",INDEX(主数据!A:AD,MATCH(J2809,主数据!A:A,0),11))</f>
        <v>上海中区</v>
      </c>
      <c r="D2809" t="str">
        <f t="shared" si="172"/>
        <v>SH58物业服务费直接录入</v>
      </c>
      <c r="E2809" s="13" t="str">
        <f t="shared" si="174"/>
        <v/>
      </c>
      <c r="F2809" s="13" t="str">
        <f>IF(E2809="","",IFERROR(IF(IF(K2809="","",INDEX(收费标合同信息维护!A:Q,MATCH(D2809,收费标合同信息维护!J:J,0),10))=D2809,"有","无"),"无"))</f>
        <v/>
      </c>
      <c r="G2809" s="13" t="str">
        <f t="shared" si="173"/>
        <v/>
      </c>
      <c r="H2809" s="13" t="str">
        <f t="shared" si="175"/>
        <v/>
      </c>
      <c r="I2809" s="13" t="str">
        <f>IF(G2809="","",IFERROR(IF(IF(K2809="","",INDEX(收费标合同信息维护!A:Q,MATCH(G2809,收费标合同信息维护!M:M,0),13))=G2809,"有","无"),"无"))</f>
        <v/>
      </c>
      <c r="J2809" s="3" t="s">
        <v>2189</v>
      </c>
      <c r="K2809" s="3" t="s">
        <v>12395</v>
      </c>
      <c r="L2809" s="3" t="s">
        <v>6025</v>
      </c>
      <c r="M2809" s="3" t="s">
        <v>6026</v>
      </c>
      <c r="N2809" s="3" t="s">
        <v>6477</v>
      </c>
      <c r="O2809" s="3" t="s">
        <v>6478</v>
      </c>
      <c r="P2809" s="3" t="s">
        <v>12396</v>
      </c>
      <c r="Q2809" s="3" t="s">
        <v>12395</v>
      </c>
      <c r="R2809" s="3" t="s">
        <v>6479</v>
      </c>
      <c r="S2809" s="3" t="s">
        <v>6480</v>
      </c>
      <c r="T2809" s="3" t="s">
        <v>7100</v>
      </c>
      <c r="U2809" s="3" t="s">
        <v>6481</v>
      </c>
      <c r="V2809" s="3" t="s">
        <v>154</v>
      </c>
      <c r="W2809" s="3" t="s">
        <v>154</v>
      </c>
      <c r="X2809" s="3" t="s">
        <v>154</v>
      </c>
      <c r="Y2809" s="3" t="s">
        <v>154</v>
      </c>
      <c r="Z2809" s="3" t="s">
        <v>154</v>
      </c>
      <c r="AA2809" s="3" t="s">
        <v>154</v>
      </c>
      <c r="AB2809" s="3" t="s">
        <v>154</v>
      </c>
      <c r="AC2809" s="3" t="s">
        <v>154</v>
      </c>
      <c r="AD2809" s="3" t="s">
        <v>6151</v>
      </c>
      <c r="AE2809" s="3" t="s">
        <v>6151</v>
      </c>
      <c r="AF2809" s="3" t="s">
        <v>154</v>
      </c>
      <c r="AG2809" s="3" t="s">
        <v>154</v>
      </c>
      <c r="AH2809" s="3" t="s">
        <v>6478</v>
      </c>
      <c r="AI2809" s="3" t="s">
        <v>6482</v>
      </c>
      <c r="AJ2809" s="3" t="s">
        <v>6033</v>
      </c>
    </row>
    <row r="2810" spans="1:36" ht="15">
      <c r="A2810" s="10">
        <v>2913</v>
      </c>
      <c r="B2810" t="str">
        <f>IF(K2810="总计","",INDEX(主数据!A:AD,MATCH(J2810,主数据!A:A,0),9))</f>
        <v>华东大区公司</v>
      </c>
      <c r="C2810" t="str">
        <f>IF(K2810="","",INDEX(主数据!A:AD,MATCH(J2810,主数据!A:A,0),11))</f>
        <v>上海中区</v>
      </c>
      <c r="D2810" t="str">
        <f t="shared" si="172"/>
        <v>SH63物业服务费定额</v>
      </c>
      <c r="E2810" s="13" t="str">
        <f t="shared" si="174"/>
        <v/>
      </c>
      <c r="F2810" s="13" t="str">
        <f>IF(E2810="","",IFERROR(IF(IF(K2810="","",INDEX(收费标合同信息维护!A:Q,MATCH(D2810,收费标合同信息维护!J:J,0),10))=D2810,"有","无"),"无"))</f>
        <v/>
      </c>
      <c r="G2810" s="13" t="str">
        <f t="shared" si="173"/>
        <v>SH63物业服务费定额13142.00</v>
      </c>
      <c r="H2810" s="13" t="str">
        <f t="shared" si="175"/>
        <v>13142.00</v>
      </c>
      <c r="I2810" s="13" t="str">
        <f>IF(G2810="","",IFERROR(IF(IF(K2810="","",INDEX(收费标合同信息维护!A:Q,MATCH(G2810,收费标合同信息维护!M:M,0),13))=G2810,"有","无"),"无"))</f>
        <v>无</v>
      </c>
      <c r="J2810" s="3" t="s">
        <v>3246</v>
      </c>
      <c r="K2810" s="3" t="s">
        <v>12397</v>
      </c>
      <c r="L2810" s="3" t="s">
        <v>6025</v>
      </c>
      <c r="M2810" s="3" t="s">
        <v>6026</v>
      </c>
      <c r="N2810" s="3" t="s">
        <v>6477</v>
      </c>
      <c r="O2810" s="3" t="s">
        <v>6478</v>
      </c>
      <c r="P2810" s="3" t="s">
        <v>6721</v>
      </c>
      <c r="Q2810" s="3" t="s">
        <v>12398</v>
      </c>
      <c r="R2810" s="3" t="s">
        <v>6490</v>
      </c>
      <c r="S2810" s="3" t="s">
        <v>6491</v>
      </c>
      <c r="T2810" s="3" t="s">
        <v>6691</v>
      </c>
      <c r="U2810" s="3" t="s">
        <v>154</v>
      </c>
      <c r="V2810" s="3" t="s">
        <v>154</v>
      </c>
      <c r="W2810" s="3" t="s">
        <v>12399</v>
      </c>
      <c r="X2810" s="3" t="s">
        <v>154</v>
      </c>
      <c r="Y2810" s="3" t="s">
        <v>154</v>
      </c>
      <c r="Z2810" s="3" t="s">
        <v>154</v>
      </c>
      <c r="AA2810" s="3" t="s">
        <v>154</v>
      </c>
      <c r="AB2810" s="3" t="s">
        <v>154</v>
      </c>
      <c r="AC2810" s="3" t="s">
        <v>154</v>
      </c>
      <c r="AD2810" s="3" t="s">
        <v>6151</v>
      </c>
      <c r="AE2810" s="3" t="s">
        <v>6151</v>
      </c>
      <c r="AF2810" s="3" t="s">
        <v>154</v>
      </c>
      <c r="AG2810" s="3" t="s">
        <v>154</v>
      </c>
      <c r="AH2810" s="3" t="s">
        <v>6478</v>
      </c>
      <c r="AI2810" s="3" t="s">
        <v>6482</v>
      </c>
      <c r="AJ2810" s="3" t="s">
        <v>6033</v>
      </c>
    </row>
    <row r="2811" spans="1:36" ht="15">
      <c r="A2811" s="10">
        <v>2914</v>
      </c>
      <c r="B2811" t="str">
        <f>IF(K2811="总计","",INDEX(主数据!A:AD,MATCH(J2811,主数据!A:A,0),9))</f>
        <v>华东大区公司</v>
      </c>
      <c r="C2811" t="str">
        <f>IF(K2811="","",INDEX(主数据!A:AD,MATCH(J2811,主数据!A:A,0),11))</f>
        <v>上海中区</v>
      </c>
      <c r="D2811" t="str">
        <f t="shared" si="172"/>
        <v>SH63物业服务费直接录入</v>
      </c>
      <c r="E2811" s="13" t="str">
        <f t="shared" si="174"/>
        <v/>
      </c>
      <c r="F2811" s="13" t="str">
        <f>IF(E2811="","",IFERROR(IF(IF(K2811="","",INDEX(收费标合同信息维护!A:Q,MATCH(D2811,收费标合同信息维护!J:J,0),10))=D2811,"有","无"),"无"))</f>
        <v/>
      </c>
      <c r="G2811" s="13" t="str">
        <f t="shared" si="173"/>
        <v/>
      </c>
      <c r="H2811" s="13" t="str">
        <f t="shared" si="175"/>
        <v/>
      </c>
      <c r="I2811" s="13" t="str">
        <f>IF(G2811="","",IFERROR(IF(IF(K2811="","",INDEX(收费标合同信息维护!A:Q,MATCH(G2811,收费标合同信息维护!M:M,0),13))=G2811,"有","无"),"无"))</f>
        <v/>
      </c>
      <c r="J2811" s="3" t="s">
        <v>3246</v>
      </c>
      <c r="K2811" s="3" t="s">
        <v>12397</v>
      </c>
      <c r="L2811" s="3" t="s">
        <v>6025</v>
      </c>
      <c r="M2811" s="3" t="s">
        <v>6026</v>
      </c>
      <c r="N2811" s="3" t="s">
        <v>6477</v>
      </c>
      <c r="O2811" s="3" t="s">
        <v>6478</v>
      </c>
      <c r="P2811" s="3" t="s">
        <v>3246</v>
      </c>
      <c r="Q2811" s="3" t="s">
        <v>12400</v>
      </c>
      <c r="R2811" s="3" t="s">
        <v>6479</v>
      </c>
      <c r="S2811" s="3" t="s">
        <v>6480</v>
      </c>
      <c r="T2811" s="3" t="s">
        <v>6481</v>
      </c>
      <c r="U2811" s="3" t="s">
        <v>154</v>
      </c>
      <c r="V2811" s="3" t="s">
        <v>154</v>
      </c>
      <c r="W2811" s="3" t="s">
        <v>154</v>
      </c>
      <c r="X2811" s="3" t="s">
        <v>154</v>
      </c>
      <c r="Y2811" s="3" t="s">
        <v>154</v>
      </c>
      <c r="Z2811" s="3" t="s">
        <v>154</v>
      </c>
      <c r="AA2811" s="3" t="s">
        <v>154</v>
      </c>
      <c r="AB2811" s="3" t="s">
        <v>154</v>
      </c>
      <c r="AC2811" s="3" t="s">
        <v>154</v>
      </c>
      <c r="AD2811" s="3" t="s">
        <v>6151</v>
      </c>
      <c r="AE2811" s="3" t="s">
        <v>6151</v>
      </c>
      <c r="AF2811" s="3" t="s">
        <v>154</v>
      </c>
      <c r="AG2811" s="3" t="s">
        <v>154</v>
      </c>
      <c r="AH2811" s="3" t="s">
        <v>6478</v>
      </c>
      <c r="AI2811" s="3" t="s">
        <v>6482</v>
      </c>
      <c r="AJ2811" s="3" t="s">
        <v>6489</v>
      </c>
    </row>
    <row r="2812" spans="1:36" ht="15">
      <c r="A2812" s="10">
        <v>2915</v>
      </c>
      <c r="B2812" t="str">
        <f>IF(K2812="总计","",INDEX(主数据!A:AD,MATCH(J2812,主数据!A:A,0),9))</f>
        <v>华东大区公司</v>
      </c>
      <c r="C2812" t="str">
        <f>IF(K2812="","",INDEX(主数据!A:AD,MATCH(J2812,主数据!A:A,0),11))</f>
        <v>上海中区</v>
      </c>
      <c r="D2812" t="str">
        <f t="shared" si="172"/>
        <v>SH63销售中心物业费定额</v>
      </c>
      <c r="E2812" s="13" t="str">
        <f t="shared" si="174"/>
        <v/>
      </c>
      <c r="F2812" s="13" t="str">
        <f>IF(E2812="","",IFERROR(IF(IF(K2812="","",INDEX(收费标合同信息维护!A:Q,MATCH(D2812,收费标合同信息维护!J:J,0),10))=D2812,"有","无"),"无"))</f>
        <v/>
      </c>
      <c r="G2812" s="13" t="str">
        <f t="shared" si="173"/>
        <v>SH63销售中心物业费定额60957.00</v>
      </c>
      <c r="H2812" s="13" t="str">
        <f t="shared" si="175"/>
        <v>60957.00</v>
      </c>
      <c r="I2812" s="13" t="str">
        <f>IF(G2812="","",IFERROR(IF(IF(K2812="","",INDEX(收费标合同信息维护!A:Q,MATCH(G2812,收费标合同信息维护!M:M,0),13))=G2812,"有","无"),"无"))</f>
        <v>无</v>
      </c>
      <c r="J2812" s="3" t="s">
        <v>3246</v>
      </c>
      <c r="K2812" s="3" t="s">
        <v>12397</v>
      </c>
      <c r="L2812" s="3" t="s">
        <v>6638</v>
      </c>
      <c r="M2812" s="3" t="s">
        <v>6639</v>
      </c>
      <c r="N2812" s="3" t="s">
        <v>6477</v>
      </c>
      <c r="O2812" s="3" t="s">
        <v>6478</v>
      </c>
      <c r="P2812" s="3" t="s">
        <v>6683</v>
      </c>
      <c r="Q2812" s="3" t="s">
        <v>18196</v>
      </c>
      <c r="R2812" s="3" t="s">
        <v>6490</v>
      </c>
      <c r="S2812" s="3" t="s">
        <v>6491</v>
      </c>
      <c r="T2812" s="3" t="s">
        <v>6510</v>
      </c>
      <c r="U2812" s="3" t="s">
        <v>154</v>
      </c>
      <c r="V2812" s="3" t="s">
        <v>154</v>
      </c>
      <c r="W2812" s="3" t="s">
        <v>12401</v>
      </c>
      <c r="X2812" s="3" t="s">
        <v>154</v>
      </c>
      <c r="Y2812" s="3" t="s">
        <v>154</v>
      </c>
      <c r="Z2812" s="3" t="s">
        <v>154</v>
      </c>
      <c r="AA2812" s="3" t="s">
        <v>154</v>
      </c>
      <c r="AB2812" s="3" t="s">
        <v>154</v>
      </c>
      <c r="AC2812" s="3" t="s">
        <v>154</v>
      </c>
      <c r="AD2812" s="3" t="s">
        <v>6151</v>
      </c>
      <c r="AE2812" s="3" t="s">
        <v>6151</v>
      </c>
      <c r="AF2812" s="3" t="s">
        <v>154</v>
      </c>
      <c r="AG2812" s="3" t="s">
        <v>154</v>
      </c>
      <c r="AH2812" s="3" t="s">
        <v>6478</v>
      </c>
      <c r="AI2812" s="3" t="s">
        <v>6482</v>
      </c>
      <c r="AJ2812" s="3" t="s">
        <v>6033</v>
      </c>
    </row>
    <row r="2813" spans="1:36" ht="30">
      <c r="A2813" s="10">
        <v>2916</v>
      </c>
      <c r="B2813" t="str">
        <f>IF(K2813="总计","",INDEX(主数据!A:AD,MATCH(J2813,主数据!A:A,0),9))</f>
        <v>华东大区公司</v>
      </c>
      <c r="C2813" t="str">
        <f>IF(K2813="","",INDEX(主数据!A:AD,MATCH(J2813,主数据!A:A,0),11))</f>
        <v>上海中区</v>
      </c>
      <c r="D2813" t="str">
        <f t="shared" si="172"/>
        <v>SH69空置物业费直接录入</v>
      </c>
      <c r="E2813" s="13" t="str">
        <f t="shared" si="174"/>
        <v/>
      </c>
      <c r="F2813" s="13" t="str">
        <f>IF(E2813="","",IFERROR(IF(IF(K2813="","",INDEX(收费标合同信息维护!A:Q,MATCH(D2813,收费标合同信息维护!J:J,0),10))=D2813,"有","无"),"无"))</f>
        <v/>
      </c>
      <c r="G2813" s="13" t="str">
        <f t="shared" si="173"/>
        <v/>
      </c>
      <c r="H2813" s="13" t="str">
        <f t="shared" si="175"/>
        <v/>
      </c>
      <c r="I2813" s="13" t="str">
        <f>IF(G2813="","",IFERROR(IF(IF(K2813="","",INDEX(收费标合同信息维护!A:Q,MATCH(G2813,收费标合同信息维护!M:M,0),13))=G2813,"有","无"),"无"))</f>
        <v/>
      </c>
      <c r="J2813" s="3" t="s">
        <v>3280</v>
      </c>
      <c r="K2813" s="3" t="s">
        <v>12402</v>
      </c>
      <c r="L2813" s="3" t="s">
        <v>6580</v>
      </c>
      <c r="M2813" s="3" t="s">
        <v>6581</v>
      </c>
      <c r="N2813" s="3" t="s">
        <v>6477</v>
      </c>
      <c r="O2813" s="3" t="s">
        <v>6478</v>
      </c>
      <c r="P2813" s="3" t="s">
        <v>6796</v>
      </c>
      <c r="Q2813" s="3" t="s">
        <v>6589</v>
      </c>
      <c r="R2813" s="3" t="s">
        <v>6479</v>
      </c>
      <c r="S2813" s="3" t="s">
        <v>6480</v>
      </c>
      <c r="T2813" s="3" t="s">
        <v>6493</v>
      </c>
      <c r="U2813" s="3" t="s">
        <v>6511</v>
      </c>
      <c r="V2813" s="3" t="s">
        <v>154</v>
      </c>
      <c r="W2813" s="3" t="s">
        <v>154</v>
      </c>
      <c r="X2813" s="3" t="s">
        <v>154</v>
      </c>
      <c r="Y2813" s="3" t="s">
        <v>154</v>
      </c>
      <c r="Z2813" s="3" t="s">
        <v>154</v>
      </c>
      <c r="AA2813" s="3" t="s">
        <v>154</v>
      </c>
      <c r="AB2813" s="3" t="s">
        <v>154</v>
      </c>
      <c r="AC2813" s="3" t="s">
        <v>154</v>
      </c>
      <c r="AD2813" s="3" t="s">
        <v>6151</v>
      </c>
      <c r="AE2813" s="3" t="s">
        <v>6151</v>
      </c>
      <c r="AF2813" s="3" t="s">
        <v>154</v>
      </c>
      <c r="AG2813" s="3" t="s">
        <v>154</v>
      </c>
      <c r="AH2813" s="3" t="s">
        <v>6478</v>
      </c>
      <c r="AI2813" s="3" t="s">
        <v>6727</v>
      </c>
      <c r="AJ2813" s="3" t="s">
        <v>6489</v>
      </c>
    </row>
    <row r="2814" spans="1:36" ht="30">
      <c r="A2814" s="10">
        <v>2917</v>
      </c>
      <c r="B2814" t="str">
        <f>IF(K2814="总计","",INDEX(主数据!A:AD,MATCH(J2814,主数据!A:A,0),9))</f>
        <v>华东大区公司</v>
      </c>
      <c r="C2814" t="str">
        <f>IF(K2814="","",INDEX(主数据!A:AD,MATCH(J2814,主数据!A:A,0),11))</f>
        <v>上海中区</v>
      </c>
      <c r="D2814" t="str">
        <f t="shared" si="172"/>
        <v>SH73物业服务费直接录入</v>
      </c>
      <c r="E2814" s="13" t="str">
        <f t="shared" si="174"/>
        <v/>
      </c>
      <c r="F2814" s="13" t="str">
        <f>IF(E2814="","",IFERROR(IF(IF(K2814="","",INDEX(收费标合同信息维护!A:Q,MATCH(D2814,收费标合同信息维护!J:J,0),10))=D2814,"有","无"),"无"))</f>
        <v/>
      </c>
      <c r="G2814" s="13" t="str">
        <f t="shared" si="173"/>
        <v/>
      </c>
      <c r="H2814" s="13" t="str">
        <f t="shared" si="175"/>
        <v/>
      </c>
      <c r="I2814" s="13" t="str">
        <f>IF(G2814="","",IFERROR(IF(IF(K2814="","",INDEX(收费标合同信息维护!A:Q,MATCH(G2814,收费标合同信息维护!M:M,0),13))=G2814,"有","无"),"无"))</f>
        <v/>
      </c>
      <c r="J2814" s="3" t="s">
        <v>3327</v>
      </c>
      <c r="K2814" s="3" t="s">
        <v>12403</v>
      </c>
      <c r="L2814" s="3" t="s">
        <v>6025</v>
      </c>
      <c r="M2814" s="3" t="s">
        <v>6026</v>
      </c>
      <c r="N2814" s="3" t="s">
        <v>6477</v>
      </c>
      <c r="O2814" s="3" t="s">
        <v>6478</v>
      </c>
      <c r="P2814" s="3" t="s">
        <v>12404</v>
      </c>
      <c r="Q2814" s="3" t="s">
        <v>12405</v>
      </c>
      <c r="R2814" s="3" t="s">
        <v>6479</v>
      </c>
      <c r="S2814" s="3" t="s">
        <v>6480</v>
      </c>
      <c r="T2814" s="3" t="s">
        <v>7189</v>
      </c>
      <c r="U2814" s="3" t="s">
        <v>6511</v>
      </c>
      <c r="V2814" s="3" t="s">
        <v>154</v>
      </c>
      <c r="W2814" s="3" t="s">
        <v>154</v>
      </c>
      <c r="X2814" s="3" t="s">
        <v>154</v>
      </c>
      <c r="Y2814" s="3" t="s">
        <v>154</v>
      </c>
      <c r="Z2814" s="3" t="s">
        <v>154</v>
      </c>
      <c r="AA2814" s="3" t="s">
        <v>154</v>
      </c>
      <c r="AB2814" s="3" t="s">
        <v>154</v>
      </c>
      <c r="AC2814" s="3" t="s">
        <v>154</v>
      </c>
      <c r="AD2814" s="3" t="s">
        <v>6151</v>
      </c>
      <c r="AE2814" s="3" t="s">
        <v>6151</v>
      </c>
      <c r="AF2814" s="3" t="s">
        <v>154</v>
      </c>
      <c r="AG2814" s="3" t="s">
        <v>154</v>
      </c>
      <c r="AH2814" s="3" t="s">
        <v>6478</v>
      </c>
      <c r="AI2814" s="3" t="s">
        <v>6482</v>
      </c>
      <c r="AJ2814" s="3" t="s">
        <v>6489</v>
      </c>
    </row>
    <row r="2815" spans="1:36" ht="15">
      <c r="A2815" s="10">
        <v>2918</v>
      </c>
      <c r="B2815" t="str">
        <f>IF(K2815="总计","",INDEX(主数据!A:AD,MATCH(J2815,主数据!A:A,0),9))</f>
        <v>华东大区公司</v>
      </c>
      <c r="C2815" t="str">
        <f>IF(K2815="","",INDEX(主数据!A:AD,MATCH(J2815,主数据!A:A,0),11))</f>
        <v>上海西区</v>
      </c>
      <c r="D2815" t="str">
        <f t="shared" si="172"/>
        <v>SH75销售中心物业费定额</v>
      </c>
      <c r="E2815" s="13" t="str">
        <f t="shared" si="174"/>
        <v/>
      </c>
      <c r="F2815" s="13" t="str">
        <f>IF(E2815="","",IFERROR(IF(IF(K2815="","",INDEX(收费标合同信息维护!A:Q,MATCH(D2815,收费标合同信息维护!J:J,0),10))=D2815,"有","无"),"无"))</f>
        <v/>
      </c>
      <c r="G2815" s="13" t="str">
        <f t="shared" si="173"/>
        <v>SH75销售中心物业费定额252721.00</v>
      </c>
      <c r="H2815" s="13" t="str">
        <f t="shared" si="175"/>
        <v>252721.00</v>
      </c>
      <c r="I2815" s="13" t="str">
        <f>IF(G2815="","",IFERROR(IF(IF(K2815="","",INDEX(收费标合同信息维护!A:Q,MATCH(G2815,收费标合同信息维护!M:M,0),13))=G2815,"有","无"),"无"))</f>
        <v>无</v>
      </c>
      <c r="J2815" s="3" t="s">
        <v>3364</v>
      </c>
      <c r="K2815" s="3" t="s">
        <v>12406</v>
      </c>
      <c r="L2815" s="3" t="s">
        <v>6638</v>
      </c>
      <c r="M2815" s="3" t="s">
        <v>6639</v>
      </c>
      <c r="N2815" s="3" t="s">
        <v>6477</v>
      </c>
      <c r="O2815" s="3" t="s">
        <v>6478</v>
      </c>
      <c r="P2815" s="3" t="s">
        <v>12407</v>
      </c>
      <c r="Q2815" s="3" t="s">
        <v>12408</v>
      </c>
      <c r="R2815" s="3" t="s">
        <v>6490</v>
      </c>
      <c r="S2815" s="3" t="s">
        <v>6491</v>
      </c>
      <c r="T2815" s="3" t="s">
        <v>6537</v>
      </c>
      <c r="U2815" s="3" t="s">
        <v>154</v>
      </c>
      <c r="V2815" s="3" t="s">
        <v>154</v>
      </c>
      <c r="W2815" s="3" t="s">
        <v>12409</v>
      </c>
      <c r="X2815" s="3" t="s">
        <v>154</v>
      </c>
      <c r="Y2815" s="3" t="s">
        <v>154</v>
      </c>
      <c r="Z2815" s="3" t="s">
        <v>154</v>
      </c>
      <c r="AA2815" s="3" t="s">
        <v>154</v>
      </c>
      <c r="AB2815" s="3" t="s">
        <v>154</v>
      </c>
      <c r="AC2815" s="3" t="s">
        <v>154</v>
      </c>
      <c r="AD2815" s="3" t="s">
        <v>6151</v>
      </c>
      <c r="AE2815" s="3" t="s">
        <v>6151</v>
      </c>
      <c r="AF2815" s="3" t="s">
        <v>6040</v>
      </c>
      <c r="AG2815" s="3" t="s">
        <v>154</v>
      </c>
      <c r="AH2815" s="3" t="s">
        <v>6478</v>
      </c>
      <c r="AI2815" s="3" t="s">
        <v>6482</v>
      </c>
      <c r="AJ2815" s="3" t="s">
        <v>6033</v>
      </c>
    </row>
    <row r="2816" spans="1:36" ht="30">
      <c r="A2816" s="10">
        <v>2919</v>
      </c>
      <c r="B2816" t="str">
        <f>IF(K2816="总计","",INDEX(主数据!A:AD,MATCH(J2816,主数据!A:A,0),9))</f>
        <v>华东大区公司</v>
      </c>
      <c r="C2816" t="str">
        <f>IF(K2816="","",INDEX(主数据!A:AD,MATCH(J2816,主数据!A:A,0),11))</f>
        <v>上海中区</v>
      </c>
      <c r="D2816" t="str">
        <f t="shared" si="172"/>
        <v>SH76物业服务费直接录入</v>
      </c>
      <c r="E2816" s="13" t="str">
        <f t="shared" si="174"/>
        <v/>
      </c>
      <c r="F2816" s="13" t="str">
        <f>IF(E2816="","",IFERROR(IF(IF(K2816="","",INDEX(收费标合同信息维护!A:Q,MATCH(D2816,收费标合同信息维护!J:J,0),10))=D2816,"有","无"),"无"))</f>
        <v/>
      </c>
      <c r="G2816" s="13" t="str">
        <f t="shared" si="173"/>
        <v/>
      </c>
      <c r="H2816" s="13" t="str">
        <f t="shared" si="175"/>
        <v/>
      </c>
      <c r="I2816" s="13" t="str">
        <f>IF(G2816="","",IFERROR(IF(IF(K2816="","",INDEX(收费标合同信息维护!A:Q,MATCH(G2816,收费标合同信息维护!M:M,0),13))=G2816,"有","无"),"无"))</f>
        <v/>
      </c>
      <c r="J2816" s="3" t="s">
        <v>3366</v>
      </c>
      <c r="K2816" s="3" t="s">
        <v>12410</v>
      </c>
      <c r="L2816" s="3" t="s">
        <v>6025</v>
      </c>
      <c r="M2816" s="3" t="s">
        <v>6026</v>
      </c>
      <c r="N2816" s="3" t="s">
        <v>6477</v>
      </c>
      <c r="O2816" s="3" t="s">
        <v>6478</v>
      </c>
      <c r="P2816" s="3" t="s">
        <v>3366</v>
      </c>
      <c r="Q2816" s="3" t="s">
        <v>12410</v>
      </c>
      <c r="R2816" s="3" t="s">
        <v>6479</v>
      </c>
      <c r="S2816" s="3" t="s">
        <v>6480</v>
      </c>
      <c r="T2816" s="3" t="s">
        <v>7189</v>
      </c>
      <c r="U2816" s="3" t="s">
        <v>10828</v>
      </c>
      <c r="V2816" s="3" t="s">
        <v>154</v>
      </c>
      <c r="W2816" s="3" t="s">
        <v>154</v>
      </c>
      <c r="X2816" s="3" t="s">
        <v>154</v>
      </c>
      <c r="Y2816" s="3" t="s">
        <v>154</v>
      </c>
      <c r="Z2816" s="3" t="s">
        <v>154</v>
      </c>
      <c r="AA2816" s="3" t="s">
        <v>154</v>
      </c>
      <c r="AB2816" s="3" t="s">
        <v>154</v>
      </c>
      <c r="AC2816" s="3" t="s">
        <v>154</v>
      </c>
      <c r="AD2816" s="3" t="s">
        <v>6151</v>
      </c>
      <c r="AE2816" s="3" t="s">
        <v>6151</v>
      </c>
      <c r="AF2816" s="3" t="s">
        <v>154</v>
      </c>
      <c r="AG2816" s="3" t="s">
        <v>154</v>
      </c>
      <c r="AH2816" s="3" t="s">
        <v>6478</v>
      </c>
      <c r="AI2816" s="3" t="s">
        <v>6482</v>
      </c>
      <c r="AJ2816" s="3" t="s">
        <v>6033</v>
      </c>
    </row>
    <row r="2817" spans="1:36" ht="30">
      <c r="A2817" s="10">
        <v>2920</v>
      </c>
      <c r="B2817" t="str">
        <f>IF(K2817="总计","",INDEX(主数据!A:AD,MATCH(J2817,主数据!A:A,0),9))</f>
        <v>华东大区公司</v>
      </c>
      <c r="C2817" t="str">
        <f>IF(K2817="","",INDEX(主数据!A:AD,MATCH(J2817,主数据!A:A,0),11))</f>
        <v>上海北区</v>
      </c>
      <c r="D2817" t="str">
        <f t="shared" si="172"/>
        <v>SH83物业服务费定额</v>
      </c>
      <c r="E2817" s="13" t="str">
        <f t="shared" si="174"/>
        <v/>
      </c>
      <c r="F2817" s="13" t="str">
        <f>IF(E2817="","",IFERROR(IF(IF(K2817="","",INDEX(收费标合同信息维护!A:Q,MATCH(D2817,收费标合同信息维护!J:J,0),10))=D2817,"有","无"),"无"))</f>
        <v/>
      </c>
      <c r="G2817" s="13" t="str">
        <f t="shared" si="173"/>
        <v>SH83物业服务费定额150575.00</v>
      </c>
      <c r="H2817" s="13" t="str">
        <f t="shared" si="175"/>
        <v>150575.00</v>
      </c>
      <c r="I2817" s="13" t="str">
        <f>IF(G2817="","",IFERROR(IF(IF(K2817="","",INDEX(收费标合同信息维护!A:Q,MATCH(G2817,收费标合同信息维护!M:M,0),13))=G2817,"有","无"),"无"))</f>
        <v>无</v>
      </c>
      <c r="J2817" s="3" t="s">
        <v>3536</v>
      </c>
      <c r="K2817" s="3" t="s">
        <v>12411</v>
      </c>
      <c r="L2817" s="3" t="s">
        <v>6025</v>
      </c>
      <c r="M2817" s="3" t="s">
        <v>6026</v>
      </c>
      <c r="N2817" s="3" t="s">
        <v>6477</v>
      </c>
      <c r="O2817" s="3" t="s">
        <v>6478</v>
      </c>
      <c r="P2817" s="3" t="s">
        <v>6025</v>
      </c>
      <c r="Q2817" s="3" t="s">
        <v>12412</v>
      </c>
      <c r="R2817" s="3" t="s">
        <v>6490</v>
      </c>
      <c r="S2817" s="3" t="s">
        <v>6491</v>
      </c>
      <c r="T2817" s="3" t="s">
        <v>6514</v>
      </c>
      <c r="U2817" s="3" t="s">
        <v>154</v>
      </c>
      <c r="V2817" s="3" t="s">
        <v>154</v>
      </c>
      <c r="W2817" s="3" t="s">
        <v>12413</v>
      </c>
      <c r="X2817" s="3" t="s">
        <v>154</v>
      </c>
      <c r="Y2817" s="3" t="s">
        <v>154</v>
      </c>
      <c r="Z2817" s="3" t="s">
        <v>154</v>
      </c>
      <c r="AA2817" s="3" t="s">
        <v>154</v>
      </c>
      <c r="AB2817" s="3" t="s">
        <v>154</v>
      </c>
      <c r="AC2817" s="3" t="s">
        <v>154</v>
      </c>
      <c r="AD2817" s="3" t="s">
        <v>6151</v>
      </c>
      <c r="AE2817" s="3" t="s">
        <v>6151</v>
      </c>
      <c r="AF2817" s="3" t="s">
        <v>154</v>
      </c>
      <c r="AG2817" s="3" t="s">
        <v>154</v>
      </c>
      <c r="AH2817" s="3" t="s">
        <v>6478</v>
      </c>
      <c r="AI2817" s="3" t="s">
        <v>6482</v>
      </c>
      <c r="AJ2817" s="3" t="s">
        <v>6033</v>
      </c>
    </row>
    <row r="2818" spans="1:36" ht="30">
      <c r="A2818" s="10">
        <v>2921</v>
      </c>
      <c r="B2818" t="str">
        <f>IF(K2818="总计","",INDEX(主数据!A:AD,MATCH(J2818,主数据!A:A,0),9))</f>
        <v>华东大区公司</v>
      </c>
      <c r="C2818" t="str">
        <f>IF(K2818="","",INDEX(主数据!A:AD,MATCH(J2818,主数据!A:A,0),11))</f>
        <v>上海北区</v>
      </c>
      <c r="D2818" t="str">
        <f t="shared" ref="D2818:D2881" si="176">J2818&amp;M2818&amp;R2818&amp;E2818</f>
        <v>SH83物业服务费直接录入</v>
      </c>
      <c r="E2818" s="13" t="str">
        <f t="shared" si="174"/>
        <v/>
      </c>
      <c r="F2818" s="13" t="str">
        <f>IF(E2818="","",IFERROR(IF(IF(K2818="","",INDEX(收费标合同信息维护!A:Q,MATCH(D2818,收费标合同信息维护!J:J,0),10))=D2818,"有","无"),"无"))</f>
        <v/>
      </c>
      <c r="G2818" s="13" t="str">
        <f t="shared" ref="G2818:G2881" si="177">IF(W2818="","",J2818&amp;M2818&amp;R2818&amp;H2818)</f>
        <v/>
      </c>
      <c r="H2818" s="13" t="str">
        <f t="shared" si="175"/>
        <v/>
      </c>
      <c r="I2818" s="13" t="str">
        <f>IF(G2818="","",IFERROR(IF(IF(K2818="","",INDEX(收费标合同信息维护!A:Q,MATCH(G2818,收费标合同信息维护!M:M,0),13))=G2818,"有","无"),"无"))</f>
        <v/>
      </c>
      <c r="J2818" s="3" t="s">
        <v>3536</v>
      </c>
      <c r="K2818" s="3" t="s">
        <v>12411</v>
      </c>
      <c r="L2818" s="3" t="s">
        <v>6025</v>
      </c>
      <c r="M2818" s="3" t="s">
        <v>6026</v>
      </c>
      <c r="N2818" s="3" t="s">
        <v>6477</v>
      </c>
      <c r="O2818" s="3" t="s">
        <v>6478</v>
      </c>
      <c r="P2818" s="3" t="s">
        <v>12414</v>
      </c>
      <c r="Q2818" s="3" t="s">
        <v>7816</v>
      </c>
      <c r="R2818" s="3" t="s">
        <v>6479</v>
      </c>
      <c r="S2818" s="3" t="s">
        <v>6480</v>
      </c>
      <c r="T2818" s="3" t="s">
        <v>6760</v>
      </c>
      <c r="U2818" s="3" t="s">
        <v>7030</v>
      </c>
      <c r="V2818" s="3" t="s">
        <v>154</v>
      </c>
      <c r="W2818" s="3" t="s">
        <v>154</v>
      </c>
      <c r="X2818" s="3" t="s">
        <v>154</v>
      </c>
      <c r="Y2818" s="3" t="s">
        <v>154</v>
      </c>
      <c r="Z2818" s="3" t="s">
        <v>154</v>
      </c>
      <c r="AA2818" s="3" t="s">
        <v>154</v>
      </c>
      <c r="AB2818" s="3" t="s">
        <v>154</v>
      </c>
      <c r="AC2818" s="3" t="s">
        <v>154</v>
      </c>
      <c r="AD2818" s="3" t="s">
        <v>6151</v>
      </c>
      <c r="AE2818" s="3" t="s">
        <v>6151</v>
      </c>
      <c r="AF2818" s="3" t="s">
        <v>154</v>
      </c>
      <c r="AG2818" s="3" t="s">
        <v>154</v>
      </c>
      <c r="AH2818" s="3" t="s">
        <v>6478</v>
      </c>
      <c r="AI2818" s="3" t="s">
        <v>6482</v>
      </c>
      <c r="AJ2818" s="3" t="s">
        <v>6489</v>
      </c>
    </row>
    <row r="2819" spans="1:36" ht="30">
      <c r="A2819" s="10">
        <v>2922</v>
      </c>
      <c r="B2819" t="str">
        <f>IF(K2819="总计","",INDEX(主数据!A:AD,MATCH(J2819,主数据!A:A,0),9))</f>
        <v>华东大区公司</v>
      </c>
      <c r="C2819" t="str">
        <f>IF(K2819="","",INDEX(主数据!A:AD,MATCH(J2819,主数据!A:A,0),11))</f>
        <v>上海东区</v>
      </c>
      <c r="D2819" t="str">
        <f t="shared" si="176"/>
        <v>SH90物业服务费标准方式14.50</v>
      </c>
      <c r="E2819" s="13" t="str">
        <f t="shared" ref="E2819:E2882" si="178">TEXT(IF(V2819="","",--V2819),"0.00")</f>
        <v>14.50</v>
      </c>
      <c r="F2819" s="13" t="str">
        <f>IF(E2819="","",IFERROR(IF(IF(K2819="","",INDEX(收费标合同信息维护!A:Q,MATCH(D2819,收费标合同信息维护!J:J,0),10))=D2819,"有","无"),"无"))</f>
        <v>无</v>
      </c>
      <c r="G2819" s="13" t="str">
        <f t="shared" si="177"/>
        <v/>
      </c>
      <c r="H2819" s="13" t="str">
        <f t="shared" ref="H2819:H2882" si="179">TEXT(IF(W2819="","",--W2819),"0.00")</f>
        <v/>
      </c>
      <c r="I2819" s="13" t="str">
        <f>IF(G2819="","",IFERROR(IF(IF(K2819="","",INDEX(收费标合同信息维护!A:Q,MATCH(G2819,收费标合同信息维护!M:M,0),13))=G2819,"有","无"),"无"))</f>
        <v/>
      </c>
      <c r="J2819" s="3" t="s">
        <v>3931</v>
      </c>
      <c r="K2819" s="3" t="s">
        <v>12415</v>
      </c>
      <c r="L2819" s="3" t="s">
        <v>6025</v>
      </c>
      <c r="M2819" s="3" t="s">
        <v>6026</v>
      </c>
      <c r="N2819" s="3" t="s">
        <v>6477</v>
      </c>
      <c r="O2819" s="3" t="s">
        <v>6478</v>
      </c>
      <c r="P2819" s="3" t="s">
        <v>10829</v>
      </c>
      <c r="Q2819" s="3" t="s">
        <v>12416</v>
      </c>
      <c r="R2819" s="3" t="s">
        <v>6484</v>
      </c>
      <c r="S2819" s="3" t="s">
        <v>6491</v>
      </c>
      <c r="T2819" s="3" t="s">
        <v>6690</v>
      </c>
      <c r="U2819" s="3" t="s">
        <v>12417</v>
      </c>
      <c r="V2819" s="3" t="s">
        <v>12418</v>
      </c>
      <c r="W2819" s="3" t="s">
        <v>154</v>
      </c>
      <c r="X2819" s="3" t="s">
        <v>154</v>
      </c>
      <c r="Y2819" s="3" t="s">
        <v>154</v>
      </c>
      <c r="Z2819" s="3" t="s">
        <v>154</v>
      </c>
      <c r="AA2819" s="3" t="s">
        <v>154</v>
      </c>
      <c r="AB2819" s="3" t="s">
        <v>154</v>
      </c>
      <c r="AC2819" s="3" t="s">
        <v>154</v>
      </c>
      <c r="AD2819" s="3" t="s">
        <v>6151</v>
      </c>
      <c r="AE2819" s="3" t="s">
        <v>6151</v>
      </c>
      <c r="AF2819" s="3" t="s">
        <v>154</v>
      </c>
      <c r="AG2819" s="3" t="s">
        <v>154</v>
      </c>
      <c r="AH2819" s="3" t="s">
        <v>6478</v>
      </c>
      <c r="AI2819" s="3" t="s">
        <v>6482</v>
      </c>
      <c r="AJ2819" s="3" t="s">
        <v>6081</v>
      </c>
    </row>
    <row r="2820" spans="1:36" ht="30">
      <c r="A2820" s="10">
        <v>2923</v>
      </c>
      <c r="B2820" t="str">
        <f>IF(K2820="总计","",INDEX(主数据!A:AD,MATCH(J2820,主数据!A:A,0),9))</f>
        <v>华东大区公司</v>
      </c>
      <c r="C2820" t="str">
        <f>IF(K2820="","",INDEX(主数据!A:AD,MATCH(J2820,主数据!A:A,0),11))</f>
        <v>上海东区</v>
      </c>
      <c r="D2820" t="str">
        <f t="shared" si="176"/>
        <v>SH90物业服务费标准方式14.50</v>
      </c>
      <c r="E2820" s="13" t="str">
        <f t="shared" si="178"/>
        <v>14.50</v>
      </c>
      <c r="F2820" s="13" t="str">
        <f>IF(E2820="","",IFERROR(IF(IF(K2820="","",INDEX(收费标合同信息维护!A:Q,MATCH(D2820,收费标合同信息维护!J:J,0),10))=D2820,"有","无"),"无"))</f>
        <v>无</v>
      </c>
      <c r="G2820" s="13" t="str">
        <f t="shared" si="177"/>
        <v/>
      </c>
      <c r="H2820" s="13" t="str">
        <f t="shared" si="179"/>
        <v/>
      </c>
      <c r="I2820" s="13" t="str">
        <f>IF(G2820="","",IFERROR(IF(IF(K2820="","",INDEX(收费标合同信息维护!A:Q,MATCH(G2820,收费标合同信息维护!M:M,0),13))=G2820,"有","无"),"无"))</f>
        <v/>
      </c>
      <c r="J2820" s="3" t="s">
        <v>3931</v>
      </c>
      <c r="K2820" s="3" t="s">
        <v>12415</v>
      </c>
      <c r="L2820" s="3" t="s">
        <v>6025</v>
      </c>
      <c r="M2820" s="3" t="s">
        <v>6026</v>
      </c>
      <c r="N2820" s="3" t="s">
        <v>6477</v>
      </c>
      <c r="O2820" s="3" t="s">
        <v>6478</v>
      </c>
      <c r="P2820" s="3" t="s">
        <v>12419</v>
      </c>
      <c r="Q2820" s="3" t="s">
        <v>12420</v>
      </c>
      <c r="R2820" s="3" t="s">
        <v>6484</v>
      </c>
      <c r="S2820" s="3" t="s">
        <v>6491</v>
      </c>
      <c r="T2820" s="3" t="s">
        <v>7030</v>
      </c>
      <c r="U2820" s="3" t="s">
        <v>12421</v>
      </c>
      <c r="V2820" s="3" t="s">
        <v>12418</v>
      </c>
      <c r="W2820" s="3" t="s">
        <v>154</v>
      </c>
      <c r="X2820" s="3" t="s">
        <v>154</v>
      </c>
      <c r="Y2820" s="3" t="s">
        <v>154</v>
      </c>
      <c r="Z2820" s="3" t="s">
        <v>154</v>
      </c>
      <c r="AA2820" s="3" t="s">
        <v>154</v>
      </c>
      <c r="AB2820" s="3" t="s">
        <v>154</v>
      </c>
      <c r="AC2820" s="3" t="s">
        <v>154</v>
      </c>
      <c r="AD2820" s="3" t="s">
        <v>6151</v>
      </c>
      <c r="AE2820" s="3" t="s">
        <v>6151</v>
      </c>
      <c r="AF2820" s="3" t="s">
        <v>154</v>
      </c>
      <c r="AG2820" s="3" t="s">
        <v>154</v>
      </c>
      <c r="AH2820" s="3" t="s">
        <v>6478</v>
      </c>
      <c r="AI2820" s="3" t="s">
        <v>6482</v>
      </c>
      <c r="AJ2820" s="3" t="s">
        <v>6081</v>
      </c>
    </row>
    <row r="2821" spans="1:36" ht="30">
      <c r="A2821" s="10">
        <v>2924</v>
      </c>
      <c r="B2821" t="str">
        <f>IF(K2821="总计","",INDEX(主数据!A:AD,MATCH(J2821,主数据!A:A,0),9))</f>
        <v>华东大区公司</v>
      </c>
      <c r="C2821" t="str">
        <f>IF(K2821="","",INDEX(主数据!A:AD,MATCH(J2821,主数据!A:A,0),11))</f>
        <v>上海东区</v>
      </c>
      <c r="D2821" t="str">
        <f t="shared" si="176"/>
        <v>SH90物业服务费标准方式8.00</v>
      </c>
      <c r="E2821" s="13" t="str">
        <f t="shared" si="178"/>
        <v>8.00</v>
      </c>
      <c r="F2821" s="13" t="str">
        <f>IF(E2821="","",IFERROR(IF(IF(K2821="","",INDEX(收费标合同信息维护!A:Q,MATCH(D2821,收费标合同信息维护!J:J,0),10))=D2821,"有","无"),"无"))</f>
        <v>无</v>
      </c>
      <c r="G2821" s="13" t="str">
        <f t="shared" si="177"/>
        <v/>
      </c>
      <c r="H2821" s="13" t="str">
        <f t="shared" si="179"/>
        <v/>
      </c>
      <c r="I2821" s="13" t="str">
        <f>IF(G2821="","",IFERROR(IF(IF(K2821="","",INDEX(收费标合同信息维护!A:Q,MATCH(G2821,收费标合同信息维护!M:M,0),13))=G2821,"有","无"),"无"))</f>
        <v/>
      </c>
      <c r="J2821" s="3" t="s">
        <v>3931</v>
      </c>
      <c r="K2821" s="3" t="s">
        <v>12415</v>
      </c>
      <c r="L2821" s="3" t="s">
        <v>6025</v>
      </c>
      <c r="M2821" s="3" t="s">
        <v>6026</v>
      </c>
      <c r="N2821" s="3" t="s">
        <v>6477</v>
      </c>
      <c r="O2821" s="3" t="s">
        <v>6478</v>
      </c>
      <c r="P2821" s="3" t="s">
        <v>12422</v>
      </c>
      <c r="Q2821" s="3" t="s">
        <v>12423</v>
      </c>
      <c r="R2821" s="3" t="s">
        <v>6484</v>
      </c>
      <c r="S2821" s="3" t="s">
        <v>6491</v>
      </c>
      <c r="T2821" s="3" t="s">
        <v>6751</v>
      </c>
      <c r="U2821" s="3" t="s">
        <v>12424</v>
      </c>
      <c r="V2821" s="3" t="s">
        <v>6851</v>
      </c>
      <c r="W2821" s="3" t="s">
        <v>154</v>
      </c>
      <c r="X2821" s="3" t="s">
        <v>154</v>
      </c>
      <c r="Y2821" s="3" t="s">
        <v>154</v>
      </c>
      <c r="Z2821" s="3" t="s">
        <v>154</v>
      </c>
      <c r="AA2821" s="3" t="s">
        <v>154</v>
      </c>
      <c r="AB2821" s="3" t="s">
        <v>154</v>
      </c>
      <c r="AC2821" s="3" t="s">
        <v>154</v>
      </c>
      <c r="AD2821" s="3" t="s">
        <v>6151</v>
      </c>
      <c r="AE2821" s="3" t="s">
        <v>6151</v>
      </c>
      <c r="AF2821" s="3" t="s">
        <v>154</v>
      </c>
      <c r="AG2821" s="3" t="s">
        <v>154</v>
      </c>
      <c r="AH2821" s="3" t="s">
        <v>6478</v>
      </c>
      <c r="AI2821" s="3" t="s">
        <v>6482</v>
      </c>
      <c r="AJ2821" s="3" t="s">
        <v>19</v>
      </c>
    </row>
    <row r="2822" spans="1:36" ht="30">
      <c r="A2822" s="10">
        <v>2925</v>
      </c>
      <c r="B2822" t="str">
        <f>IF(K2822="总计","",INDEX(主数据!A:AD,MATCH(J2822,主数据!A:A,0),9))</f>
        <v>华东大区公司</v>
      </c>
      <c r="C2822" t="str">
        <f>IF(K2822="","",INDEX(主数据!A:AD,MATCH(J2822,主数据!A:A,0),11))</f>
        <v>上海东区</v>
      </c>
      <c r="D2822" t="str">
        <f t="shared" si="176"/>
        <v>SH90物业服务费标准方式10.00</v>
      </c>
      <c r="E2822" s="13" t="str">
        <f t="shared" si="178"/>
        <v>10.00</v>
      </c>
      <c r="F2822" s="13" t="str">
        <f>IF(E2822="","",IFERROR(IF(IF(K2822="","",INDEX(收费标合同信息维护!A:Q,MATCH(D2822,收费标合同信息维护!J:J,0),10))=D2822,"有","无"),"无"))</f>
        <v>无</v>
      </c>
      <c r="G2822" s="13" t="str">
        <f t="shared" si="177"/>
        <v/>
      </c>
      <c r="H2822" s="13" t="str">
        <f t="shared" si="179"/>
        <v/>
      </c>
      <c r="I2822" s="13" t="str">
        <f>IF(G2822="","",IFERROR(IF(IF(K2822="","",INDEX(收费标合同信息维护!A:Q,MATCH(G2822,收费标合同信息维护!M:M,0),13))=G2822,"有","无"),"无"))</f>
        <v/>
      </c>
      <c r="J2822" s="3" t="s">
        <v>3931</v>
      </c>
      <c r="K2822" s="3" t="s">
        <v>12415</v>
      </c>
      <c r="L2822" s="3" t="s">
        <v>6025</v>
      </c>
      <c r="M2822" s="3" t="s">
        <v>6026</v>
      </c>
      <c r="N2822" s="3" t="s">
        <v>6477</v>
      </c>
      <c r="O2822" s="3" t="s">
        <v>6478</v>
      </c>
      <c r="P2822" s="3" t="s">
        <v>12425</v>
      </c>
      <c r="Q2822" s="3" t="s">
        <v>12426</v>
      </c>
      <c r="R2822" s="3" t="s">
        <v>6484</v>
      </c>
      <c r="S2822" s="3" t="s">
        <v>6491</v>
      </c>
      <c r="T2822" s="3" t="s">
        <v>6595</v>
      </c>
      <c r="U2822" s="3" t="s">
        <v>6506</v>
      </c>
      <c r="V2822" s="3" t="s">
        <v>6708</v>
      </c>
      <c r="W2822" s="3" t="s">
        <v>154</v>
      </c>
      <c r="X2822" s="3" t="s">
        <v>154</v>
      </c>
      <c r="Y2822" s="3" t="s">
        <v>154</v>
      </c>
      <c r="Z2822" s="3" t="s">
        <v>154</v>
      </c>
      <c r="AA2822" s="3" t="s">
        <v>154</v>
      </c>
      <c r="AB2822" s="3" t="s">
        <v>154</v>
      </c>
      <c r="AC2822" s="3" t="s">
        <v>154</v>
      </c>
      <c r="AD2822" s="3" t="s">
        <v>6151</v>
      </c>
      <c r="AE2822" s="3" t="s">
        <v>6151</v>
      </c>
      <c r="AF2822" s="3" t="s">
        <v>154</v>
      </c>
      <c r="AG2822" s="3" t="s">
        <v>154</v>
      </c>
      <c r="AH2822" s="3" t="s">
        <v>6478</v>
      </c>
      <c r="AI2822" s="3" t="s">
        <v>6482</v>
      </c>
      <c r="AJ2822" s="3" t="s">
        <v>6226</v>
      </c>
    </row>
    <row r="2823" spans="1:36" ht="30">
      <c r="A2823" s="10">
        <v>2926</v>
      </c>
      <c r="B2823" t="str">
        <f>IF(K2823="总计","",INDEX(主数据!A:AD,MATCH(J2823,主数据!A:A,0),9))</f>
        <v>华东大区公司</v>
      </c>
      <c r="C2823" t="str">
        <f>IF(K2823="","",INDEX(主数据!A:AD,MATCH(J2823,主数据!A:A,0),11))</f>
        <v>上海东区</v>
      </c>
      <c r="D2823" t="str">
        <f t="shared" si="176"/>
        <v>SH90物业服务费直接录入</v>
      </c>
      <c r="E2823" s="13" t="str">
        <f t="shared" si="178"/>
        <v/>
      </c>
      <c r="F2823" s="13" t="str">
        <f>IF(E2823="","",IFERROR(IF(IF(K2823="","",INDEX(收费标合同信息维护!A:Q,MATCH(D2823,收费标合同信息维护!J:J,0),10))=D2823,"有","无"),"无"))</f>
        <v/>
      </c>
      <c r="G2823" s="13" t="str">
        <f t="shared" si="177"/>
        <v/>
      </c>
      <c r="H2823" s="13" t="str">
        <f t="shared" si="179"/>
        <v/>
      </c>
      <c r="I2823" s="13" t="str">
        <f>IF(G2823="","",IFERROR(IF(IF(K2823="","",INDEX(收费标合同信息维护!A:Q,MATCH(G2823,收费标合同信息维护!M:M,0),13))=G2823,"有","无"),"无"))</f>
        <v/>
      </c>
      <c r="J2823" s="3" t="s">
        <v>3931</v>
      </c>
      <c r="K2823" s="3" t="s">
        <v>12415</v>
      </c>
      <c r="L2823" s="3" t="s">
        <v>6025</v>
      </c>
      <c r="M2823" s="3" t="s">
        <v>6026</v>
      </c>
      <c r="N2823" s="3" t="s">
        <v>6477</v>
      </c>
      <c r="O2823" s="3" t="s">
        <v>6478</v>
      </c>
      <c r="P2823" s="3" t="s">
        <v>12427</v>
      </c>
      <c r="Q2823" s="3" t="s">
        <v>12428</v>
      </c>
      <c r="R2823" s="3" t="s">
        <v>6479</v>
      </c>
      <c r="S2823" s="3" t="s">
        <v>6480</v>
      </c>
      <c r="T2823" s="3" t="s">
        <v>12429</v>
      </c>
      <c r="U2823" s="3" t="s">
        <v>12430</v>
      </c>
      <c r="V2823" s="3" t="s">
        <v>154</v>
      </c>
      <c r="W2823" s="3" t="s">
        <v>154</v>
      </c>
      <c r="X2823" s="3" t="s">
        <v>154</v>
      </c>
      <c r="Y2823" s="3" t="s">
        <v>154</v>
      </c>
      <c r="Z2823" s="3" t="s">
        <v>154</v>
      </c>
      <c r="AA2823" s="3" t="s">
        <v>154</v>
      </c>
      <c r="AB2823" s="3" t="s">
        <v>154</v>
      </c>
      <c r="AC2823" s="3" t="s">
        <v>154</v>
      </c>
      <c r="AD2823" s="3" t="s">
        <v>6151</v>
      </c>
      <c r="AE2823" s="3" t="s">
        <v>6151</v>
      </c>
      <c r="AF2823" s="3" t="s">
        <v>154</v>
      </c>
      <c r="AG2823" s="3" t="s">
        <v>154</v>
      </c>
      <c r="AH2823" s="3" t="s">
        <v>6478</v>
      </c>
      <c r="AI2823" s="3" t="s">
        <v>6482</v>
      </c>
      <c r="AJ2823" s="3" t="s">
        <v>6414</v>
      </c>
    </row>
    <row r="2824" spans="1:36" ht="30">
      <c r="A2824" s="10">
        <v>2927</v>
      </c>
      <c r="B2824" t="str">
        <f>IF(K2824="总计","",INDEX(主数据!A:AD,MATCH(J2824,主数据!A:A,0),9))</f>
        <v>华东大区公司</v>
      </c>
      <c r="C2824" t="str">
        <f>IF(K2824="","",INDEX(主数据!A:AD,MATCH(J2824,主数据!A:A,0),11))</f>
        <v>上海东区</v>
      </c>
      <c r="D2824" t="str">
        <f t="shared" si="176"/>
        <v>SH90物业服务费定额</v>
      </c>
      <c r="E2824" s="13" t="str">
        <f t="shared" si="178"/>
        <v/>
      </c>
      <c r="F2824" s="13" t="str">
        <f>IF(E2824="","",IFERROR(IF(IF(K2824="","",INDEX(收费标合同信息维护!A:Q,MATCH(D2824,收费标合同信息维护!J:J,0),10))=D2824,"有","无"),"无"))</f>
        <v/>
      </c>
      <c r="G2824" s="13" t="str">
        <f t="shared" si="177"/>
        <v>SH90物业服务费定额131168.52</v>
      </c>
      <c r="H2824" s="13" t="str">
        <f t="shared" si="179"/>
        <v>131168.52</v>
      </c>
      <c r="I2824" s="13" t="str">
        <f>IF(G2824="","",IFERROR(IF(IF(K2824="","",INDEX(收费标合同信息维护!A:Q,MATCH(G2824,收费标合同信息维护!M:M,0),13))=G2824,"有","无"),"无"))</f>
        <v>无</v>
      </c>
      <c r="J2824" s="3" t="s">
        <v>3931</v>
      </c>
      <c r="K2824" s="3" t="s">
        <v>12415</v>
      </c>
      <c r="L2824" s="3" t="s">
        <v>6025</v>
      </c>
      <c r="M2824" s="3" t="s">
        <v>6026</v>
      </c>
      <c r="N2824" s="3" t="s">
        <v>6477</v>
      </c>
      <c r="O2824" s="3" t="s">
        <v>6478</v>
      </c>
      <c r="P2824" s="3" t="s">
        <v>12431</v>
      </c>
      <c r="Q2824" s="3" t="s">
        <v>12431</v>
      </c>
      <c r="R2824" s="3" t="s">
        <v>6490</v>
      </c>
      <c r="S2824" s="3" t="s">
        <v>6491</v>
      </c>
      <c r="T2824" s="3" t="s">
        <v>11679</v>
      </c>
      <c r="U2824" s="3" t="s">
        <v>7085</v>
      </c>
      <c r="V2824" s="3" t="s">
        <v>154</v>
      </c>
      <c r="W2824" s="3" t="s">
        <v>12432</v>
      </c>
      <c r="X2824" s="3" t="s">
        <v>154</v>
      </c>
      <c r="Y2824" s="3" t="s">
        <v>154</v>
      </c>
      <c r="Z2824" s="3" t="s">
        <v>154</v>
      </c>
      <c r="AA2824" s="3" t="s">
        <v>154</v>
      </c>
      <c r="AB2824" s="3" t="s">
        <v>154</v>
      </c>
      <c r="AC2824" s="3" t="s">
        <v>154</v>
      </c>
      <c r="AD2824" s="3" t="s">
        <v>6151</v>
      </c>
      <c r="AE2824" s="3" t="s">
        <v>6151</v>
      </c>
      <c r="AF2824" s="3" t="s">
        <v>154</v>
      </c>
      <c r="AG2824" s="3" t="s">
        <v>154</v>
      </c>
      <c r="AH2824" s="3" t="s">
        <v>6478</v>
      </c>
      <c r="AI2824" s="3" t="s">
        <v>6482</v>
      </c>
      <c r="AJ2824" s="3" t="s">
        <v>6033</v>
      </c>
    </row>
    <row r="2825" spans="1:36" ht="30">
      <c r="A2825" s="10">
        <v>2928</v>
      </c>
      <c r="B2825" t="str">
        <f>IF(K2825="总计","",INDEX(主数据!A:AD,MATCH(J2825,主数据!A:A,0),9))</f>
        <v>华东大区公司</v>
      </c>
      <c r="C2825" t="str">
        <f>IF(K2825="","",INDEX(主数据!A:AD,MATCH(J2825,主数据!A:A,0),11))</f>
        <v>上海东区</v>
      </c>
      <c r="D2825" t="str">
        <f t="shared" si="176"/>
        <v>SH90自营停车费（固定）直接录入</v>
      </c>
      <c r="E2825" s="13" t="str">
        <f t="shared" si="178"/>
        <v/>
      </c>
      <c r="F2825" s="13" t="str">
        <f>IF(E2825="","",IFERROR(IF(IF(K2825="","",INDEX(收费标合同信息维护!A:Q,MATCH(D2825,收费标合同信息维护!J:J,0),10))=D2825,"有","无"),"无"))</f>
        <v/>
      </c>
      <c r="G2825" s="13" t="str">
        <f t="shared" si="177"/>
        <v/>
      </c>
      <c r="H2825" s="13" t="str">
        <f t="shared" si="179"/>
        <v/>
      </c>
      <c r="I2825" s="13" t="str">
        <f>IF(G2825="","",IFERROR(IF(IF(K2825="","",INDEX(收费标合同信息维护!A:Q,MATCH(G2825,收费标合同信息维护!M:M,0),13))=G2825,"有","无"),"无"))</f>
        <v/>
      </c>
      <c r="J2825" s="3" t="s">
        <v>3931</v>
      </c>
      <c r="K2825" s="3" t="s">
        <v>12415</v>
      </c>
      <c r="L2825" s="3" t="s">
        <v>6714</v>
      </c>
      <c r="M2825" s="3" t="s">
        <v>6715</v>
      </c>
      <c r="N2825" s="3" t="s">
        <v>6477</v>
      </c>
      <c r="O2825" s="3" t="s">
        <v>6597</v>
      </c>
      <c r="P2825" s="3" t="s">
        <v>12433</v>
      </c>
      <c r="Q2825" s="3" t="s">
        <v>7162</v>
      </c>
      <c r="R2825" s="3" t="s">
        <v>6479</v>
      </c>
      <c r="S2825" s="3" t="s">
        <v>6480</v>
      </c>
      <c r="T2825" s="3" t="s">
        <v>6493</v>
      </c>
      <c r="U2825" s="3" t="s">
        <v>6716</v>
      </c>
      <c r="V2825" s="3" t="s">
        <v>154</v>
      </c>
      <c r="W2825" s="3" t="s">
        <v>154</v>
      </c>
      <c r="X2825" s="3" t="s">
        <v>154</v>
      </c>
      <c r="Y2825" s="3" t="s">
        <v>154</v>
      </c>
      <c r="Z2825" s="3" t="s">
        <v>154</v>
      </c>
      <c r="AA2825" s="3" t="s">
        <v>154</v>
      </c>
      <c r="AB2825" s="3" t="s">
        <v>154</v>
      </c>
      <c r="AC2825" s="3" t="s">
        <v>154</v>
      </c>
      <c r="AD2825" s="3" t="s">
        <v>6151</v>
      </c>
      <c r="AE2825" s="3" t="s">
        <v>6151</v>
      </c>
      <c r="AF2825" s="3" t="s">
        <v>154</v>
      </c>
      <c r="AG2825" s="3" t="s">
        <v>154</v>
      </c>
      <c r="AH2825" s="3" t="s">
        <v>6478</v>
      </c>
      <c r="AI2825" s="3" t="s">
        <v>6482</v>
      </c>
      <c r="AJ2825" s="3" t="s">
        <v>6489</v>
      </c>
    </row>
    <row r="2826" spans="1:36" ht="30">
      <c r="A2826" s="10">
        <v>2929</v>
      </c>
      <c r="B2826" t="str">
        <f>IF(K2826="总计","",INDEX(主数据!A:AD,MATCH(J2826,主数据!A:A,0),9))</f>
        <v>华东大区公司</v>
      </c>
      <c r="C2826" t="str">
        <f>IF(K2826="","",INDEX(主数据!A:AD,MATCH(J2826,主数据!A:A,0),11))</f>
        <v>上海东区</v>
      </c>
      <c r="D2826" t="str">
        <f t="shared" si="176"/>
        <v>SH90自营停车费（固定）直接录入</v>
      </c>
      <c r="E2826" s="13" t="str">
        <f t="shared" si="178"/>
        <v/>
      </c>
      <c r="F2826" s="13" t="str">
        <f>IF(E2826="","",IFERROR(IF(IF(K2826="","",INDEX(收费标合同信息维护!A:Q,MATCH(D2826,收费标合同信息维护!J:J,0),10))=D2826,"有","无"),"无"))</f>
        <v/>
      </c>
      <c r="G2826" s="13" t="str">
        <f t="shared" si="177"/>
        <v/>
      </c>
      <c r="H2826" s="13" t="str">
        <f t="shared" si="179"/>
        <v/>
      </c>
      <c r="I2826" s="13" t="str">
        <f>IF(G2826="","",IFERROR(IF(IF(K2826="","",INDEX(收费标合同信息维护!A:Q,MATCH(G2826,收费标合同信息维护!M:M,0),13))=G2826,"有","无"),"无"))</f>
        <v/>
      </c>
      <c r="J2826" s="3" t="s">
        <v>3931</v>
      </c>
      <c r="K2826" s="3" t="s">
        <v>12415</v>
      </c>
      <c r="L2826" s="3" t="s">
        <v>6714</v>
      </c>
      <c r="M2826" s="3" t="s">
        <v>6715</v>
      </c>
      <c r="N2826" s="3" t="s">
        <v>6477</v>
      </c>
      <c r="O2826" s="3" t="s">
        <v>6597</v>
      </c>
      <c r="P2826" s="3" t="s">
        <v>12434</v>
      </c>
      <c r="Q2826" s="3" t="s">
        <v>6905</v>
      </c>
      <c r="R2826" s="3" t="s">
        <v>6479</v>
      </c>
      <c r="S2826" s="3" t="s">
        <v>6480</v>
      </c>
      <c r="T2826" s="3" t="s">
        <v>12435</v>
      </c>
      <c r="U2826" s="3" t="s">
        <v>6716</v>
      </c>
      <c r="V2826" s="3" t="s">
        <v>154</v>
      </c>
      <c r="W2826" s="3" t="s">
        <v>154</v>
      </c>
      <c r="X2826" s="3" t="s">
        <v>154</v>
      </c>
      <c r="Y2826" s="3" t="s">
        <v>154</v>
      </c>
      <c r="Z2826" s="3" t="s">
        <v>154</v>
      </c>
      <c r="AA2826" s="3" t="s">
        <v>154</v>
      </c>
      <c r="AB2826" s="3" t="s">
        <v>154</v>
      </c>
      <c r="AC2826" s="3" t="s">
        <v>154</v>
      </c>
      <c r="AD2826" s="3" t="s">
        <v>6151</v>
      </c>
      <c r="AE2826" s="3" t="s">
        <v>6151</v>
      </c>
      <c r="AF2826" s="3" t="s">
        <v>154</v>
      </c>
      <c r="AG2826" s="3" t="s">
        <v>154</v>
      </c>
      <c r="AH2826" s="3" t="s">
        <v>6478</v>
      </c>
      <c r="AI2826" s="3" t="s">
        <v>6482</v>
      </c>
      <c r="AJ2826" s="3" t="s">
        <v>6123</v>
      </c>
    </row>
    <row r="2827" spans="1:36" ht="30">
      <c r="A2827" s="10">
        <v>2930</v>
      </c>
      <c r="B2827" t="str">
        <f>IF(K2827="总计","",INDEX(主数据!A:AD,MATCH(J2827,主数据!A:A,0),9))</f>
        <v>华东大区公司</v>
      </c>
      <c r="C2827" t="str">
        <f>IF(K2827="","",INDEX(主数据!A:AD,MATCH(J2827,主数据!A:A,0),11))</f>
        <v>上海东区</v>
      </c>
      <c r="D2827" t="str">
        <f t="shared" si="176"/>
        <v>SH90生活垃圾消纳费（非仪表）定额</v>
      </c>
      <c r="E2827" s="13" t="str">
        <f t="shared" si="178"/>
        <v/>
      </c>
      <c r="F2827" s="13" t="str">
        <f>IF(E2827="","",IFERROR(IF(IF(K2827="","",INDEX(收费标合同信息维护!A:Q,MATCH(D2827,收费标合同信息维护!J:J,0),10))=D2827,"有","无"),"无"))</f>
        <v/>
      </c>
      <c r="G2827" s="13" t="str">
        <f t="shared" si="177"/>
        <v>SH90生活垃圾消纳费（非仪表）定额501446.17</v>
      </c>
      <c r="H2827" s="13" t="str">
        <f t="shared" si="179"/>
        <v>501446.17</v>
      </c>
      <c r="I2827" s="13" t="str">
        <f>IF(G2827="","",IFERROR(IF(IF(K2827="","",INDEX(收费标合同信息维护!A:Q,MATCH(G2827,收费标合同信息维护!M:M,0),13))=G2827,"有","无"),"无"))</f>
        <v>无</v>
      </c>
      <c r="J2827" s="3" t="s">
        <v>3931</v>
      </c>
      <c r="K2827" s="3" t="s">
        <v>12415</v>
      </c>
      <c r="L2827" s="3" t="s">
        <v>6906</v>
      </c>
      <c r="M2827" s="3" t="s">
        <v>6907</v>
      </c>
      <c r="N2827" s="3" t="s">
        <v>6477</v>
      </c>
      <c r="O2827" s="3" t="s">
        <v>6478</v>
      </c>
      <c r="P2827" s="3" t="s">
        <v>6589</v>
      </c>
      <c r="Q2827" s="3" t="s">
        <v>6589</v>
      </c>
      <c r="R2827" s="3" t="s">
        <v>6490</v>
      </c>
      <c r="S2827" s="3" t="s">
        <v>6491</v>
      </c>
      <c r="T2827" s="3" t="s">
        <v>7084</v>
      </c>
      <c r="U2827" s="3" t="s">
        <v>7085</v>
      </c>
      <c r="V2827" s="3" t="s">
        <v>154</v>
      </c>
      <c r="W2827" s="3" t="s">
        <v>12436</v>
      </c>
      <c r="X2827" s="3" t="s">
        <v>154</v>
      </c>
      <c r="Y2827" s="3" t="s">
        <v>154</v>
      </c>
      <c r="Z2827" s="3" t="s">
        <v>154</v>
      </c>
      <c r="AA2827" s="3" t="s">
        <v>154</v>
      </c>
      <c r="AB2827" s="3" t="s">
        <v>154</v>
      </c>
      <c r="AC2827" s="3" t="s">
        <v>154</v>
      </c>
      <c r="AD2827" s="3" t="s">
        <v>6151</v>
      </c>
      <c r="AE2827" s="3" t="s">
        <v>6151</v>
      </c>
      <c r="AF2827" s="3" t="s">
        <v>154</v>
      </c>
      <c r="AG2827" s="3" t="s">
        <v>154</v>
      </c>
      <c r="AH2827" s="3" t="s">
        <v>6478</v>
      </c>
      <c r="AI2827" s="3" t="s">
        <v>6482</v>
      </c>
      <c r="AJ2827" s="3" t="s">
        <v>6489</v>
      </c>
    </row>
    <row r="2828" spans="1:36" ht="30">
      <c r="A2828" s="10">
        <v>2931</v>
      </c>
      <c r="B2828" t="str">
        <f>IF(K2828="总计","",INDEX(主数据!A:AD,MATCH(J2828,主数据!A:A,0),9))</f>
        <v>华东大区公司</v>
      </c>
      <c r="C2828" t="str">
        <f>IF(K2828="","",INDEX(主数据!A:AD,MATCH(J2828,主数据!A:A,0),11))</f>
        <v>上海东区</v>
      </c>
      <c r="D2828" t="str">
        <f t="shared" si="176"/>
        <v>SH90其他费用直接录入</v>
      </c>
      <c r="E2828" s="13" t="str">
        <f t="shared" si="178"/>
        <v/>
      </c>
      <c r="F2828" s="13" t="str">
        <f>IF(E2828="","",IFERROR(IF(IF(K2828="","",INDEX(收费标合同信息维护!A:Q,MATCH(D2828,收费标合同信息维护!J:J,0),10))=D2828,"有","无"),"无"))</f>
        <v/>
      </c>
      <c r="G2828" s="13" t="str">
        <f t="shared" si="177"/>
        <v/>
      </c>
      <c r="H2828" s="13" t="str">
        <f t="shared" si="179"/>
        <v/>
      </c>
      <c r="I2828" s="13" t="str">
        <f>IF(G2828="","",IFERROR(IF(IF(K2828="","",INDEX(收费标合同信息维护!A:Q,MATCH(G2828,收费标合同信息维护!M:M,0),13))=G2828,"有","无"),"无"))</f>
        <v/>
      </c>
      <c r="J2828" s="3" t="s">
        <v>3931</v>
      </c>
      <c r="K2828" s="3" t="s">
        <v>12415</v>
      </c>
      <c r="L2828" s="3" t="s">
        <v>6544</v>
      </c>
      <c r="M2828" s="3" t="s">
        <v>6545</v>
      </c>
      <c r="N2828" s="3" t="s">
        <v>6477</v>
      </c>
      <c r="O2828" s="3" t="s">
        <v>6478</v>
      </c>
      <c r="P2828" s="3" t="s">
        <v>12437</v>
      </c>
      <c r="Q2828" s="3" t="s">
        <v>12438</v>
      </c>
      <c r="R2828" s="3" t="s">
        <v>6479</v>
      </c>
      <c r="S2828" s="3" t="s">
        <v>6480</v>
      </c>
      <c r="T2828" s="3" t="s">
        <v>12439</v>
      </c>
      <c r="U2828" s="3" t="s">
        <v>12440</v>
      </c>
      <c r="V2828" s="3" t="s">
        <v>154</v>
      </c>
      <c r="W2828" s="3" t="s">
        <v>154</v>
      </c>
      <c r="X2828" s="3" t="s">
        <v>154</v>
      </c>
      <c r="Y2828" s="3" t="s">
        <v>154</v>
      </c>
      <c r="Z2828" s="3" t="s">
        <v>154</v>
      </c>
      <c r="AA2828" s="3" t="s">
        <v>154</v>
      </c>
      <c r="AB2828" s="3" t="s">
        <v>154</v>
      </c>
      <c r="AC2828" s="3" t="s">
        <v>154</v>
      </c>
      <c r="AD2828" s="3" t="s">
        <v>6151</v>
      </c>
      <c r="AE2828" s="3" t="s">
        <v>6151</v>
      </c>
      <c r="AF2828" s="3" t="s">
        <v>154</v>
      </c>
      <c r="AG2828" s="3" t="s">
        <v>154</v>
      </c>
      <c r="AH2828" s="3" t="s">
        <v>6478</v>
      </c>
      <c r="AI2828" s="3" t="s">
        <v>6482</v>
      </c>
      <c r="AJ2828" s="3" t="s">
        <v>6091</v>
      </c>
    </row>
    <row r="2829" spans="1:36" ht="30">
      <c r="A2829" s="10">
        <v>2932</v>
      </c>
      <c r="B2829" t="str">
        <f>IF(K2829="总计","",INDEX(主数据!A:AD,MATCH(J2829,主数据!A:A,0),9))</f>
        <v>华东大区公司</v>
      </c>
      <c r="C2829" t="str">
        <f>IF(K2829="","",INDEX(主数据!A:AD,MATCH(J2829,主数据!A:A,0),11))</f>
        <v>上海东区</v>
      </c>
      <c r="D2829" t="str">
        <f t="shared" si="176"/>
        <v>SH90其他费用直接录入</v>
      </c>
      <c r="E2829" s="13" t="str">
        <f t="shared" si="178"/>
        <v/>
      </c>
      <c r="F2829" s="13" t="str">
        <f>IF(E2829="","",IFERROR(IF(IF(K2829="","",INDEX(收费标合同信息维护!A:Q,MATCH(D2829,收费标合同信息维护!J:J,0),10))=D2829,"有","无"),"无"))</f>
        <v/>
      </c>
      <c r="G2829" s="13" t="str">
        <f t="shared" si="177"/>
        <v/>
      </c>
      <c r="H2829" s="13" t="str">
        <f t="shared" si="179"/>
        <v/>
      </c>
      <c r="I2829" s="13" t="str">
        <f>IF(G2829="","",IFERROR(IF(IF(K2829="","",INDEX(收费标合同信息维护!A:Q,MATCH(G2829,收费标合同信息维护!M:M,0),13))=G2829,"有","无"),"无"))</f>
        <v/>
      </c>
      <c r="J2829" s="3" t="s">
        <v>3931</v>
      </c>
      <c r="K2829" s="3" t="s">
        <v>12415</v>
      </c>
      <c r="L2829" s="3" t="s">
        <v>6544</v>
      </c>
      <c r="M2829" s="3" t="s">
        <v>6545</v>
      </c>
      <c r="N2829" s="3" t="s">
        <v>6477</v>
      </c>
      <c r="O2829" s="3" t="s">
        <v>6478</v>
      </c>
      <c r="P2829" s="3" t="s">
        <v>12441</v>
      </c>
      <c r="Q2829" s="3" t="s">
        <v>8993</v>
      </c>
      <c r="R2829" s="3" t="s">
        <v>6479</v>
      </c>
      <c r="S2829" s="3" t="s">
        <v>6480</v>
      </c>
      <c r="T2829" s="3" t="s">
        <v>12442</v>
      </c>
      <c r="U2829" s="3" t="s">
        <v>12443</v>
      </c>
      <c r="V2829" s="3" t="s">
        <v>154</v>
      </c>
      <c r="W2829" s="3" t="s">
        <v>154</v>
      </c>
      <c r="X2829" s="3" t="s">
        <v>154</v>
      </c>
      <c r="Y2829" s="3" t="s">
        <v>154</v>
      </c>
      <c r="Z2829" s="3" t="s">
        <v>154</v>
      </c>
      <c r="AA2829" s="3" t="s">
        <v>154</v>
      </c>
      <c r="AB2829" s="3" t="s">
        <v>154</v>
      </c>
      <c r="AC2829" s="3" t="s">
        <v>154</v>
      </c>
      <c r="AD2829" s="3" t="s">
        <v>6151</v>
      </c>
      <c r="AE2829" s="3" t="s">
        <v>6151</v>
      </c>
      <c r="AF2829" s="3" t="s">
        <v>154</v>
      </c>
      <c r="AG2829" s="3" t="s">
        <v>154</v>
      </c>
      <c r="AH2829" s="3" t="s">
        <v>6478</v>
      </c>
      <c r="AI2829" s="3" t="s">
        <v>6482</v>
      </c>
      <c r="AJ2829" s="3" t="s">
        <v>6091</v>
      </c>
    </row>
    <row r="2830" spans="1:36" ht="30">
      <c r="A2830" s="10">
        <v>2933</v>
      </c>
      <c r="B2830" t="str">
        <f>IF(K2830="总计","",INDEX(主数据!A:AD,MATCH(J2830,主数据!A:A,0),9))</f>
        <v>华东大区公司</v>
      </c>
      <c r="C2830" t="str">
        <f>IF(K2830="","",INDEX(主数据!A:AD,MATCH(J2830,主数据!A:A,0),11))</f>
        <v>上海东区</v>
      </c>
      <c r="D2830" t="str">
        <f t="shared" si="176"/>
        <v>SH90其他费用直接录入</v>
      </c>
      <c r="E2830" s="13" t="str">
        <f t="shared" si="178"/>
        <v/>
      </c>
      <c r="F2830" s="13" t="str">
        <f>IF(E2830="","",IFERROR(IF(IF(K2830="","",INDEX(收费标合同信息维护!A:Q,MATCH(D2830,收费标合同信息维护!J:J,0),10))=D2830,"有","无"),"无"))</f>
        <v/>
      </c>
      <c r="G2830" s="13" t="str">
        <f t="shared" si="177"/>
        <v/>
      </c>
      <c r="H2830" s="13" t="str">
        <f t="shared" si="179"/>
        <v/>
      </c>
      <c r="I2830" s="13" t="str">
        <f>IF(G2830="","",IFERROR(IF(IF(K2830="","",INDEX(收费标合同信息维护!A:Q,MATCH(G2830,收费标合同信息维护!M:M,0),13))=G2830,"有","无"),"无"))</f>
        <v/>
      </c>
      <c r="J2830" s="3" t="s">
        <v>3931</v>
      </c>
      <c r="K2830" s="3" t="s">
        <v>12415</v>
      </c>
      <c r="L2830" s="3" t="s">
        <v>6544</v>
      </c>
      <c r="M2830" s="3" t="s">
        <v>6545</v>
      </c>
      <c r="N2830" s="3" t="s">
        <v>6477</v>
      </c>
      <c r="O2830" s="3" t="s">
        <v>6478</v>
      </c>
      <c r="P2830" s="3" t="s">
        <v>12444</v>
      </c>
      <c r="Q2830" s="3" t="s">
        <v>8211</v>
      </c>
      <c r="R2830" s="3" t="s">
        <v>6479</v>
      </c>
      <c r="S2830" s="3" t="s">
        <v>6480</v>
      </c>
      <c r="T2830" s="3" t="s">
        <v>12445</v>
      </c>
      <c r="U2830" s="3" t="s">
        <v>12424</v>
      </c>
      <c r="V2830" s="3" t="s">
        <v>154</v>
      </c>
      <c r="W2830" s="3" t="s">
        <v>154</v>
      </c>
      <c r="X2830" s="3" t="s">
        <v>154</v>
      </c>
      <c r="Y2830" s="3" t="s">
        <v>154</v>
      </c>
      <c r="Z2830" s="3" t="s">
        <v>154</v>
      </c>
      <c r="AA2830" s="3" t="s">
        <v>154</v>
      </c>
      <c r="AB2830" s="3" t="s">
        <v>154</v>
      </c>
      <c r="AC2830" s="3" t="s">
        <v>154</v>
      </c>
      <c r="AD2830" s="3" t="s">
        <v>6151</v>
      </c>
      <c r="AE2830" s="3" t="s">
        <v>6151</v>
      </c>
      <c r="AF2830" s="3" t="s">
        <v>154</v>
      </c>
      <c r="AG2830" s="3" t="s">
        <v>154</v>
      </c>
      <c r="AH2830" s="3" t="s">
        <v>6478</v>
      </c>
      <c r="AI2830" s="3" t="s">
        <v>6482</v>
      </c>
      <c r="AJ2830" s="3" t="s">
        <v>6123</v>
      </c>
    </row>
    <row r="2831" spans="1:36" ht="30">
      <c r="A2831" s="10">
        <v>2934</v>
      </c>
      <c r="B2831" t="str">
        <f>IF(K2831="总计","",INDEX(主数据!A:AD,MATCH(J2831,主数据!A:A,0),9))</f>
        <v>华东大区公司</v>
      </c>
      <c r="C2831" t="str">
        <f>IF(K2831="","",INDEX(主数据!A:AD,MATCH(J2831,主数据!A:A,0),11))</f>
        <v>上海东区</v>
      </c>
      <c r="D2831" t="str">
        <f t="shared" si="176"/>
        <v>SH90其他费用直接录入</v>
      </c>
      <c r="E2831" s="13" t="str">
        <f t="shared" si="178"/>
        <v/>
      </c>
      <c r="F2831" s="13" t="str">
        <f>IF(E2831="","",IFERROR(IF(IF(K2831="","",INDEX(收费标合同信息维护!A:Q,MATCH(D2831,收费标合同信息维护!J:J,0),10))=D2831,"有","无"),"无"))</f>
        <v/>
      </c>
      <c r="G2831" s="13" t="str">
        <f t="shared" si="177"/>
        <v/>
      </c>
      <c r="H2831" s="13" t="str">
        <f t="shared" si="179"/>
        <v/>
      </c>
      <c r="I2831" s="13" t="str">
        <f>IF(G2831="","",IFERROR(IF(IF(K2831="","",INDEX(收费标合同信息维护!A:Q,MATCH(G2831,收费标合同信息维护!M:M,0),13))=G2831,"有","无"),"无"))</f>
        <v/>
      </c>
      <c r="J2831" s="3" t="s">
        <v>3931</v>
      </c>
      <c r="K2831" s="3" t="s">
        <v>12415</v>
      </c>
      <c r="L2831" s="3" t="s">
        <v>6544</v>
      </c>
      <c r="M2831" s="3" t="s">
        <v>6545</v>
      </c>
      <c r="N2831" s="3" t="s">
        <v>6477</v>
      </c>
      <c r="O2831" s="3" t="s">
        <v>6478</v>
      </c>
      <c r="P2831" s="3" t="s">
        <v>12446</v>
      </c>
      <c r="Q2831" s="3" t="s">
        <v>6554</v>
      </c>
      <c r="R2831" s="3" t="s">
        <v>6479</v>
      </c>
      <c r="S2831" s="3" t="s">
        <v>6480</v>
      </c>
      <c r="T2831" s="3" t="s">
        <v>12447</v>
      </c>
      <c r="U2831" s="3" t="s">
        <v>12448</v>
      </c>
      <c r="V2831" s="3" t="s">
        <v>154</v>
      </c>
      <c r="W2831" s="3" t="s">
        <v>154</v>
      </c>
      <c r="X2831" s="3" t="s">
        <v>154</v>
      </c>
      <c r="Y2831" s="3" t="s">
        <v>154</v>
      </c>
      <c r="Z2831" s="3" t="s">
        <v>154</v>
      </c>
      <c r="AA2831" s="3" t="s">
        <v>154</v>
      </c>
      <c r="AB2831" s="3" t="s">
        <v>154</v>
      </c>
      <c r="AC2831" s="3" t="s">
        <v>154</v>
      </c>
      <c r="AD2831" s="3" t="s">
        <v>6151</v>
      </c>
      <c r="AE2831" s="3" t="s">
        <v>6151</v>
      </c>
      <c r="AF2831" s="3" t="s">
        <v>154</v>
      </c>
      <c r="AG2831" s="3" t="s">
        <v>154</v>
      </c>
      <c r="AH2831" s="3" t="s">
        <v>6478</v>
      </c>
      <c r="AI2831" s="3" t="s">
        <v>6482</v>
      </c>
      <c r="AJ2831" s="3" t="s">
        <v>42</v>
      </c>
    </row>
    <row r="2832" spans="1:36" ht="30">
      <c r="A2832" s="10">
        <v>2935</v>
      </c>
      <c r="B2832" t="str">
        <f>IF(K2832="总计","",INDEX(主数据!A:AD,MATCH(J2832,主数据!A:A,0),9))</f>
        <v>华东大区公司</v>
      </c>
      <c r="C2832" t="str">
        <f>IF(K2832="","",INDEX(主数据!A:AD,MATCH(J2832,主数据!A:A,0),11))</f>
        <v>上海东区</v>
      </c>
      <c r="D2832" t="str">
        <f t="shared" si="176"/>
        <v>SH90其他费用直接录入</v>
      </c>
      <c r="E2832" s="13" t="str">
        <f t="shared" si="178"/>
        <v/>
      </c>
      <c r="F2832" s="13" t="str">
        <f>IF(E2832="","",IFERROR(IF(IF(K2832="","",INDEX(收费标合同信息维护!A:Q,MATCH(D2832,收费标合同信息维护!J:J,0),10))=D2832,"有","无"),"无"))</f>
        <v/>
      </c>
      <c r="G2832" s="13" t="str">
        <f t="shared" si="177"/>
        <v/>
      </c>
      <c r="H2832" s="13" t="str">
        <f t="shared" si="179"/>
        <v/>
      </c>
      <c r="I2832" s="13" t="str">
        <f>IF(G2832="","",IFERROR(IF(IF(K2832="","",INDEX(收费标合同信息维护!A:Q,MATCH(G2832,收费标合同信息维护!M:M,0),13))=G2832,"有","无"),"无"))</f>
        <v/>
      </c>
      <c r="J2832" s="3" t="s">
        <v>3931</v>
      </c>
      <c r="K2832" s="3" t="s">
        <v>12415</v>
      </c>
      <c r="L2832" s="3" t="s">
        <v>6544</v>
      </c>
      <c r="M2832" s="3" t="s">
        <v>6545</v>
      </c>
      <c r="N2832" s="3" t="s">
        <v>6477</v>
      </c>
      <c r="O2832" s="3" t="s">
        <v>6478</v>
      </c>
      <c r="P2832" s="3" t="s">
        <v>12449</v>
      </c>
      <c r="Q2832" s="3" t="s">
        <v>11079</v>
      </c>
      <c r="R2832" s="3" t="s">
        <v>6479</v>
      </c>
      <c r="S2832" s="3" t="s">
        <v>6480</v>
      </c>
      <c r="T2832" s="3" t="s">
        <v>12445</v>
      </c>
      <c r="U2832" s="3" t="s">
        <v>12450</v>
      </c>
      <c r="V2832" s="3" t="s">
        <v>154</v>
      </c>
      <c r="W2832" s="3" t="s">
        <v>154</v>
      </c>
      <c r="X2832" s="3" t="s">
        <v>154</v>
      </c>
      <c r="Y2832" s="3" t="s">
        <v>154</v>
      </c>
      <c r="Z2832" s="3" t="s">
        <v>154</v>
      </c>
      <c r="AA2832" s="3" t="s">
        <v>154</v>
      </c>
      <c r="AB2832" s="3" t="s">
        <v>154</v>
      </c>
      <c r="AC2832" s="3" t="s">
        <v>154</v>
      </c>
      <c r="AD2832" s="3" t="s">
        <v>6151</v>
      </c>
      <c r="AE2832" s="3" t="s">
        <v>6151</v>
      </c>
      <c r="AF2832" s="3" t="s">
        <v>154</v>
      </c>
      <c r="AG2832" s="3" t="s">
        <v>154</v>
      </c>
      <c r="AH2832" s="3" t="s">
        <v>6478</v>
      </c>
      <c r="AI2832" s="3" t="s">
        <v>6482</v>
      </c>
      <c r="AJ2832" s="3" t="s">
        <v>6091</v>
      </c>
    </row>
    <row r="2833" spans="1:36" ht="30">
      <c r="A2833" s="10">
        <v>2936</v>
      </c>
      <c r="B2833" t="str">
        <f>IF(K2833="总计","",INDEX(主数据!A:AD,MATCH(J2833,主数据!A:A,0),9))</f>
        <v>华东大区公司</v>
      </c>
      <c r="C2833" t="str">
        <f>IF(K2833="","",INDEX(主数据!A:AD,MATCH(J2833,主数据!A:A,0),11))</f>
        <v>上海东区</v>
      </c>
      <c r="D2833" t="str">
        <f t="shared" si="176"/>
        <v>SH90其他费用直接录入</v>
      </c>
      <c r="E2833" s="13" t="str">
        <f t="shared" si="178"/>
        <v/>
      </c>
      <c r="F2833" s="13" t="str">
        <f>IF(E2833="","",IFERROR(IF(IF(K2833="","",INDEX(收费标合同信息维护!A:Q,MATCH(D2833,收费标合同信息维护!J:J,0),10))=D2833,"有","无"),"无"))</f>
        <v/>
      </c>
      <c r="G2833" s="13" t="str">
        <f t="shared" si="177"/>
        <v/>
      </c>
      <c r="H2833" s="13" t="str">
        <f t="shared" si="179"/>
        <v/>
      </c>
      <c r="I2833" s="13" t="str">
        <f>IF(G2833="","",IFERROR(IF(IF(K2833="","",INDEX(收费标合同信息维护!A:Q,MATCH(G2833,收费标合同信息维护!M:M,0),13))=G2833,"有","无"),"无"))</f>
        <v/>
      </c>
      <c r="J2833" s="3" t="s">
        <v>3931</v>
      </c>
      <c r="K2833" s="3" t="s">
        <v>12415</v>
      </c>
      <c r="L2833" s="3" t="s">
        <v>6544</v>
      </c>
      <c r="M2833" s="3" t="s">
        <v>6545</v>
      </c>
      <c r="N2833" s="3" t="s">
        <v>6477</v>
      </c>
      <c r="O2833" s="3" t="s">
        <v>6478</v>
      </c>
      <c r="P2833" s="3" t="s">
        <v>6835</v>
      </c>
      <c r="Q2833" s="3" t="s">
        <v>12451</v>
      </c>
      <c r="R2833" s="3" t="s">
        <v>6479</v>
      </c>
      <c r="S2833" s="3" t="s">
        <v>6480</v>
      </c>
      <c r="T2833" s="3" t="s">
        <v>6514</v>
      </c>
      <c r="U2833" s="3" t="s">
        <v>6506</v>
      </c>
      <c r="V2833" s="3" t="s">
        <v>154</v>
      </c>
      <c r="W2833" s="3" t="s">
        <v>154</v>
      </c>
      <c r="X2833" s="3" t="s">
        <v>154</v>
      </c>
      <c r="Y2833" s="3" t="s">
        <v>154</v>
      </c>
      <c r="Z2833" s="3" t="s">
        <v>154</v>
      </c>
      <c r="AA2833" s="3" t="s">
        <v>154</v>
      </c>
      <c r="AB2833" s="3" t="s">
        <v>154</v>
      </c>
      <c r="AC2833" s="3" t="s">
        <v>154</v>
      </c>
      <c r="AD2833" s="3" t="s">
        <v>6151</v>
      </c>
      <c r="AE2833" s="3" t="s">
        <v>6151</v>
      </c>
      <c r="AF2833" s="3" t="s">
        <v>154</v>
      </c>
      <c r="AG2833" s="3" t="s">
        <v>154</v>
      </c>
      <c r="AH2833" s="3" t="s">
        <v>6478</v>
      </c>
      <c r="AI2833" s="3" t="s">
        <v>6482</v>
      </c>
      <c r="AJ2833" s="3" t="s">
        <v>6186</v>
      </c>
    </row>
    <row r="2834" spans="1:36" ht="30">
      <c r="A2834" s="10">
        <v>2937</v>
      </c>
      <c r="B2834" t="str">
        <f>IF(K2834="总计","",INDEX(主数据!A:AD,MATCH(J2834,主数据!A:A,0),9))</f>
        <v>华东大区公司</v>
      </c>
      <c r="C2834" t="str">
        <f>IF(K2834="","",INDEX(主数据!A:AD,MATCH(J2834,主数据!A:A,0),11))</f>
        <v>上海东区</v>
      </c>
      <c r="D2834" t="str">
        <f t="shared" si="176"/>
        <v>SH90电费标准方式1.27</v>
      </c>
      <c r="E2834" s="13" t="str">
        <f t="shared" si="178"/>
        <v>1.27</v>
      </c>
      <c r="F2834" s="13" t="str">
        <f>IF(E2834="","",IFERROR(IF(IF(K2834="","",INDEX(收费标合同信息维护!A:Q,MATCH(D2834,收费标合同信息维护!J:J,0),10))=D2834,"有","无"),"无"))</f>
        <v>无</v>
      </c>
      <c r="G2834" s="13" t="str">
        <f t="shared" si="177"/>
        <v/>
      </c>
      <c r="H2834" s="13" t="str">
        <f t="shared" si="179"/>
        <v/>
      </c>
      <c r="I2834" s="13" t="str">
        <f>IF(G2834="","",IFERROR(IF(IF(K2834="","",INDEX(收费标合同信息维护!A:Q,MATCH(G2834,收费标合同信息维护!M:M,0),13))=G2834,"有","无"),"无"))</f>
        <v/>
      </c>
      <c r="J2834" s="3" t="s">
        <v>3931</v>
      </c>
      <c r="K2834" s="3" t="s">
        <v>12415</v>
      </c>
      <c r="L2834" s="3" t="s">
        <v>6601</v>
      </c>
      <c r="M2834" s="3" t="s">
        <v>6602</v>
      </c>
      <c r="N2834" s="3" t="s">
        <v>6603</v>
      </c>
      <c r="O2834" s="3" t="s">
        <v>6478</v>
      </c>
      <c r="P2834" s="3" t="s">
        <v>12452</v>
      </c>
      <c r="Q2834" s="3" t="s">
        <v>12453</v>
      </c>
      <c r="R2834" s="3" t="s">
        <v>6484</v>
      </c>
      <c r="S2834" s="3" t="s">
        <v>6491</v>
      </c>
      <c r="T2834" s="3" t="s">
        <v>7367</v>
      </c>
      <c r="U2834" s="3" t="s">
        <v>12454</v>
      </c>
      <c r="V2834" s="3" t="s">
        <v>12455</v>
      </c>
      <c r="W2834" s="3" t="s">
        <v>154</v>
      </c>
      <c r="X2834" s="3" t="s">
        <v>154</v>
      </c>
      <c r="Y2834" s="3" t="s">
        <v>154</v>
      </c>
      <c r="Z2834" s="3" t="s">
        <v>154</v>
      </c>
      <c r="AA2834" s="3" t="s">
        <v>154</v>
      </c>
      <c r="AB2834" s="3" t="s">
        <v>154</v>
      </c>
      <c r="AC2834" s="3" t="s">
        <v>154</v>
      </c>
      <c r="AD2834" s="3" t="s">
        <v>6151</v>
      </c>
      <c r="AE2834" s="3" t="s">
        <v>6151</v>
      </c>
      <c r="AF2834" s="3" t="s">
        <v>154</v>
      </c>
      <c r="AG2834" s="3" t="s">
        <v>154</v>
      </c>
      <c r="AH2834" s="3" t="s">
        <v>6478</v>
      </c>
      <c r="AI2834" s="3" t="s">
        <v>6482</v>
      </c>
      <c r="AJ2834" s="3" t="s">
        <v>6489</v>
      </c>
    </row>
    <row r="2835" spans="1:36" ht="30">
      <c r="A2835" s="10">
        <v>2938</v>
      </c>
      <c r="B2835" t="str">
        <f>IF(K2835="总计","",INDEX(主数据!A:AD,MATCH(J2835,主数据!A:A,0),9))</f>
        <v>华东大区公司</v>
      </c>
      <c r="C2835" t="str">
        <f>IF(K2835="","",INDEX(主数据!A:AD,MATCH(J2835,主数据!A:A,0),11))</f>
        <v>上海东区</v>
      </c>
      <c r="D2835" t="str">
        <f t="shared" si="176"/>
        <v>SH90代收代付其他费用直接录入</v>
      </c>
      <c r="E2835" s="13" t="str">
        <f t="shared" si="178"/>
        <v/>
      </c>
      <c r="F2835" s="13" t="str">
        <f>IF(E2835="","",IFERROR(IF(IF(K2835="","",INDEX(收费标合同信息维护!A:Q,MATCH(D2835,收费标合同信息维护!J:J,0),10))=D2835,"有","无"),"无"))</f>
        <v/>
      </c>
      <c r="G2835" s="13" t="str">
        <f t="shared" si="177"/>
        <v/>
      </c>
      <c r="H2835" s="13" t="str">
        <f t="shared" si="179"/>
        <v/>
      </c>
      <c r="I2835" s="13" t="str">
        <f>IF(G2835="","",IFERROR(IF(IF(K2835="","",INDEX(收费标合同信息维护!A:Q,MATCH(G2835,收费标合同信息维护!M:M,0),13))=G2835,"有","无"),"无"))</f>
        <v/>
      </c>
      <c r="J2835" s="3" t="s">
        <v>3931</v>
      </c>
      <c r="K2835" s="3" t="s">
        <v>12415</v>
      </c>
      <c r="L2835" s="3" t="s">
        <v>6620</v>
      </c>
      <c r="M2835" s="3" t="s">
        <v>6621</v>
      </c>
      <c r="N2835" s="3" t="s">
        <v>6477</v>
      </c>
      <c r="O2835" s="3" t="s">
        <v>6478</v>
      </c>
      <c r="P2835" s="3" t="s">
        <v>12456</v>
      </c>
      <c r="Q2835" s="3" t="s">
        <v>6602</v>
      </c>
      <c r="R2835" s="3" t="s">
        <v>6479</v>
      </c>
      <c r="S2835" s="3" t="s">
        <v>6480</v>
      </c>
      <c r="T2835" s="3" t="s">
        <v>12435</v>
      </c>
      <c r="U2835" s="3" t="s">
        <v>6716</v>
      </c>
      <c r="V2835" s="3" t="s">
        <v>154</v>
      </c>
      <c r="W2835" s="3" t="s">
        <v>154</v>
      </c>
      <c r="X2835" s="3" t="s">
        <v>154</v>
      </c>
      <c r="Y2835" s="3" t="s">
        <v>154</v>
      </c>
      <c r="Z2835" s="3" t="s">
        <v>154</v>
      </c>
      <c r="AA2835" s="3" t="s">
        <v>154</v>
      </c>
      <c r="AB2835" s="3" t="s">
        <v>154</v>
      </c>
      <c r="AC2835" s="3" t="s">
        <v>154</v>
      </c>
      <c r="AD2835" s="3" t="s">
        <v>6151</v>
      </c>
      <c r="AE2835" s="3" t="s">
        <v>6151</v>
      </c>
      <c r="AF2835" s="3" t="s">
        <v>154</v>
      </c>
      <c r="AG2835" s="3" t="s">
        <v>154</v>
      </c>
      <c r="AH2835" s="3" t="s">
        <v>6478</v>
      </c>
      <c r="AI2835" s="3" t="s">
        <v>6482</v>
      </c>
      <c r="AJ2835" s="3" t="s">
        <v>6123</v>
      </c>
    </row>
    <row r="2836" spans="1:36" ht="30">
      <c r="A2836" s="10">
        <v>2939</v>
      </c>
      <c r="B2836" t="str">
        <f>IF(K2836="总计","",INDEX(主数据!A:AD,MATCH(J2836,主数据!A:A,0),9))</f>
        <v>华东大区公司</v>
      </c>
      <c r="C2836" t="str">
        <f>IF(K2836="","",INDEX(主数据!A:AD,MATCH(J2836,主数据!A:A,0),11))</f>
        <v>上海东区</v>
      </c>
      <c r="D2836" t="str">
        <f t="shared" si="176"/>
        <v>SH90代收代付其他费用直接录入</v>
      </c>
      <c r="E2836" s="13" t="str">
        <f t="shared" si="178"/>
        <v/>
      </c>
      <c r="F2836" s="13" t="str">
        <f>IF(E2836="","",IFERROR(IF(IF(K2836="","",INDEX(收费标合同信息维护!A:Q,MATCH(D2836,收费标合同信息维护!J:J,0),10))=D2836,"有","无"),"无"))</f>
        <v/>
      </c>
      <c r="G2836" s="13" t="str">
        <f t="shared" si="177"/>
        <v/>
      </c>
      <c r="H2836" s="13" t="str">
        <f t="shared" si="179"/>
        <v/>
      </c>
      <c r="I2836" s="13" t="str">
        <f>IF(G2836="","",IFERROR(IF(IF(K2836="","",INDEX(收费标合同信息维护!A:Q,MATCH(G2836,收费标合同信息维护!M:M,0),13))=G2836,"有","无"),"无"))</f>
        <v/>
      </c>
      <c r="J2836" s="3" t="s">
        <v>3931</v>
      </c>
      <c r="K2836" s="3" t="s">
        <v>12415</v>
      </c>
      <c r="L2836" s="3" t="s">
        <v>6620</v>
      </c>
      <c r="M2836" s="3" t="s">
        <v>6621</v>
      </c>
      <c r="N2836" s="3" t="s">
        <v>6477</v>
      </c>
      <c r="O2836" s="3" t="s">
        <v>6478</v>
      </c>
      <c r="P2836" s="3" t="s">
        <v>12457</v>
      </c>
      <c r="Q2836" s="3" t="s">
        <v>8543</v>
      </c>
      <c r="R2836" s="3" t="s">
        <v>6479</v>
      </c>
      <c r="S2836" s="3" t="s">
        <v>6480</v>
      </c>
      <c r="T2836" s="3" t="s">
        <v>12435</v>
      </c>
      <c r="U2836" s="3" t="s">
        <v>6716</v>
      </c>
      <c r="V2836" s="3" t="s">
        <v>154</v>
      </c>
      <c r="W2836" s="3" t="s">
        <v>154</v>
      </c>
      <c r="X2836" s="3" t="s">
        <v>154</v>
      </c>
      <c r="Y2836" s="3" t="s">
        <v>154</v>
      </c>
      <c r="Z2836" s="3" t="s">
        <v>154</v>
      </c>
      <c r="AA2836" s="3" t="s">
        <v>154</v>
      </c>
      <c r="AB2836" s="3" t="s">
        <v>154</v>
      </c>
      <c r="AC2836" s="3" t="s">
        <v>154</v>
      </c>
      <c r="AD2836" s="3" t="s">
        <v>6151</v>
      </c>
      <c r="AE2836" s="3" t="s">
        <v>6151</v>
      </c>
      <c r="AF2836" s="3" t="s">
        <v>154</v>
      </c>
      <c r="AG2836" s="3" t="s">
        <v>154</v>
      </c>
      <c r="AH2836" s="3" t="s">
        <v>6478</v>
      </c>
      <c r="AI2836" s="3" t="s">
        <v>6482</v>
      </c>
      <c r="AJ2836" s="3" t="s">
        <v>41</v>
      </c>
    </row>
    <row r="2837" spans="1:36" ht="30">
      <c r="A2837" s="10">
        <v>2940</v>
      </c>
      <c r="B2837" t="str">
        <f>IF(K2837="总计","",INDEX(主数据!A:AD,MATCH(J2837,主数据!A:A,0),9))</f>
        <v>华东大区公司</v>
      </c>
      <c r="C2837" t="str">
        <f>IF(K2837="","",INDEX(主数据!A:AD,MATCH(J2837,主数据!A:A,0),11))</f>
        <v>上海东区</v>
      </c>
      <c r="D2837" t="str">
        <f t="shared" si="176"/>
        <v>SH90代收代付其他费用直接录入</v>
      </c>
      <c r="E2837" s="13" t="str">
        <f t="shared" si="178"/>
        <v/>
      </c>
      <c r="F2837" s="13" t="str">
        <f>IF(E2837="","",IFERROR(IF(IF(K2837="","",INDEX(收费标合同信息维护!A:Q,MATCH(D2837,收费标合同信息维护!J:J,0),10))=D2837,"有","无"),"无"))</f>
        <v/>
      </c>
      <c r="G2837" s="13" t="str">
        <f t="shared" si="177"/>
        <v/>
      </c>
      <c r="H2837" s="13" t="str">
        <f t="shared" si="179"/>
        <v/>
      </c>
      <c r="I2837" s="13" t="str">
        <f>IF(G2837="","",IFERROR(IF(IF(K2837="","",INDEX(收费标合同信息维护!A:Q,MATCH(G2837,收费标合同信息维护!M:M,0),13))=G2837,"有","无"),"无"))</f>
        <v/>
      </c>
      <c r="J2837" s="3" t="s">
        <v>3931</v>
      </c>
      <c r="K2837" s="3" t="s">
        <v>12415</v>
      </c>
      <c r="L2837" s="3" t="s">
        <v>6620</v>
      </c>
      <c r="M2837" s="3" t="s">
        <v>6621</v>
      </c>
      <c r="N2837" s="3" t="s">
        <v>6477</v>
      </c>
      <c r="O2837" s="3" t="s">
        <v>6478</v>
      </c>
      <c r="P2837" s="3" t="s">
        <v>12458</v>
      </c>
      <c r="Q2837" s="3" t="s">
        <v>6723</v>
      </c>
      <c r="R2837" s="3" t="s">
        <v>6479</v>
      </c>
      <c r="S2837" s="3" t="s">
        <v>6480</v>
      </c>
      <c r="T2837" s="3" t="s">
        <v>12435</v>
      </c>
      <c r="U2837" s="3" t="s">
        <v>6716</v>
      </c>
      <c r="V2837" s="3" t="s">
        <v>154</v>
      </c>
      <c r="W2837" s="3" t="s">
        <v>154</v>
      </c>
      <c r="X2837" s="3" t="s">
        <v>154</v>
      </c>
      <c r="Y2837" s="3" t="s">
        <v>154</v>
      </c>
      <c r="Z2837" s="3" t="s">
        <v>154</v>
      </c>
      <c r="AA2837" s="3" t="s">
        <v>154</v>
      </c>
      <c r="AB2837" s="3" t="s">
        <v>154</v>
      </c>
      <c r="AC2837" s="3" t="s">
        <v>154</v>
      </c>
      <c r="AD2837" s="3" t="s">
        <v>6151</v>
      </c>
      <c r="AE2837" s="3" t="s">
        <v>6151</v>
      </c>
      <c r="AF2837" s="3" t="s">
        <v>154</v>
      </c>
      <c r="AG2837" s="3" t="s">
        <v>154</v>
      </c>
      <c r="AH2837" s="3" t="s">
        <v>6478</v>
      </c>
      <c r="AI2837" s="3" t="s">
        <v>6482</v>
      </c>
      <c r="AJ2837" s="3" t="s">
        <v>6091</v>
      </c>
    </row>
    <row r="2838" spans="1:36" ht="30">
      <c r="A2838" s="10">
        <v>2941</v>
      </c>
      <c r="B2838" t="str">
        <f>IF(K2838="总计","",INDEX(主数据!A:AD,MATCH(J2838,主数据!A:A,0),9))</f>
        <v>华东大区公司</v>
      </c>
      <c r="C2838" t="str">
        <f>IF(K2838="","",INDEX(主数据!A:AD,MATCH(J2838,主数据!A:A,0),11))</f>
        <v>上海东区</v>
      </c>
      <c r="D2838" t="str">
        <f t="shared" si="176"/>
        <v>SH90代收代付其他费用直接录入</v>
      </c>
      <c r="E2838" s="13" t="str">
        <f t="shared" si="178"/>
        <v/>
      </c>
      <c r="F2838" s="13" t="str">
        <f>IF(E2838="","",IFERROR(IF(IF(K2838="","",INDEX(收费标合同信息维护!A:Q,MATCH(D2838,收费标合同信息维护!J:J,0),10))=D2838,"有","无"),"无"))</f>
        <v/>
      </c>
      <c r="G2838" s="13" t="str">
        <f t="shared" si="177"/>
        <v/>
      </c>
      <c r="H2838" s="13" t="str">
        <f t="shared" si="179"/>
        <v/>
      </c>
      <c r="I2838" s="13" t="str">
        <f>IF(G2838="","",IFERROR(IF(IF(K2838="","",INDEX(收费标合同信息维护!A:Q,MATCH(G2838,收费标合同信息维护!M:M,0),13))=G2838,"有","无"),"无"))</f>
        <v/>
      </c>
      <c r="J2838" s="3" t="s">
        <v>3931</v>
      </c>
      <c r="K2838" s="3" t="s">
        <v>12415</v>
      </c>
      <c r="L2838" s="3" t="s">
        <v>6620</v>
      </c>
      <c r="M2838" s="3" t="s">
        <v>6621</v>
      </c>
      <c r="N2838" s="3" t="s">
        <v>6477</v>
      </c>
      <c r="O2838" s="3" t="s">
        <v>6478</v>
      </c>
      <c r="P2838" s="3" t="s">
        <v>12459</v>
      </c>
      <c r="Q2838" s="3" t="s">
        <v>12460</v>
      </c>
      <c r="R2838" s="3" t="s">
        <v>6479</v>
      </c>
      <c r="S2838" s="3" t="s">
        <v>6480</v>
      </c>
      <c r="T2838" s="3" t="s">
        <v>12442</v>
      </c>
      <c r="U2838" s="3" t="s">
        <v>6716</v>
      </c>
      <c r="V2838" s="3" t="s">
        <v>154</v>
      </c>
      <c r="W2838" s="3" t="s">
        <v>154</v>
      </c>
      <c r="X2838" s="3" t="s">
        <v>154</v>
      </c>
      <c r="Y2838" s="3" t="s">
        <v>154</v>
      </c>
      <c r="Z2838" s="3" t="s">
        <v>154</v>
      </c>
      <c r="AA2838" s="3" t="s">
        <v>154</v>
      </c>
      <c r="AB2838" s="3" t="s">
        <v>154</v>
      </c>
      <c r="AC2838" s="3" t="s">
        <v>154</v>
      </c>
      <c r="AD2838" s="3" t="s">
        <v>6151</v>
      </c>
      <c r="AE2838" s="3" t="s">
        <v>6151</v>
      </c>
      <c r="AF2838" s="3" t="s">
        <v>154</v>
      </c>
      <c r="AG2838" s="3" t="s">
        <v>154</v>
      </c>
      <c r="AH2838" s="3" t="s">
        <v>6478</v>
      </c>
      <c r="AI2838" s="3" t="s">
        <v>6482</v>
      </c>
      <c r="AJ2838" s="3" t="s">
        <v>42</v>
      </c>
    </row>
    <row r="2839" spans="1:36" ht="30">
      <c r="A2839" s="10">
        <v>2942</v>
      </c>
      <c r="B2839" t="str">
        <f>IF(K2839="总计","",INDEX(主数据!A:AD,MATCH(J2839,主数据!A:A,0),9))</f>
        <v>华东大区公司</v>
      </c>
      <c r="C2839" t="str">
        <f>IF(K2839="","",INDEX(主数据!A:AD,MATCH(J2839,主数据!A:A,0),11))</f>
        <v>上海东区</v>
      </c>
      <c r="D2839" t="str">
        <f t="shared" si="176"/>
        <v>SH90前期介入费定额</v>
      </c>
      <c r="E2839" s="13" t="str">
        <f t="shared" si="178"/>
        <v/>
      </c>
      <c r="F2839" s="13" t="str">
        <f>IF(E2839="","",IFERROR(IF(IF(K2839="","",INDEX(收费标合同信息维护!A:Q,MATCH(D2839,收费标合同信息维护!J:J,0),10))=D2839,"有","无"),"无"))</f>
        <v/>
      </c>
      <c r="G2839" s="13" t="str">
        <f t="shared" si="177"/>
        <v>SH90前期介入费定额135979.00</v>
      </c>
      <c r="H2839" s="13" t="str">
        <f t="shared" si="179"/>
        <v>135979.00</v>
      </c>
      <c r="I2839" s="13" t="str">
        <f>IF(G2839="","",IFERROR(IF(IF(K2839="","",INDEX(收费标合同信息维护!A:Q,MATCH(G2839,收费标合同信息维护!M:M,0),13))=G2839,"有","无"),"无"))</f>
        <v>无</v>
      </c>
      <c r="J2839" s="3" t="s">
        <v>3931</v>
      </c>
      <c r="K2839" s="3" t="s">
        <v>12415</v>
      </c>
      <c r="L2839" s="3" t="s">
        <v>6551</v>
      </c>
      <c r="M2839" s="3" t="s">
        <v>6552</v>
      </c>
      <c r="N2839" s="3" t="s">
        <v>6477</v>
      </c>
      <c r="O2839" s="3" t="s">
        <v>6478</v>
      </c>
      <c r="P2839" s="3" t="s">
        <v>12461</v>
      </c>
      <c r="Q2839" s="3" t="s">
        <v>12461</v>
      </c>
      <c r="R2839" s="3" t="s">
        <v>6490</v>
      </c>
      <c r="S2839" s="3" t="s">
        <v>6491</v>
      </c>
      <c r="T2839" s="3" t="s">
        <v>7549</v>
      </c>
      <c r="U2839" s="3" t="s">
        <v>7002</v>
      </c>
      <c r="V2839" s="3" t="s">
        <v>154</v>
      </c>
      <c r="W2839" s="3" t="s">
        <v>12462</v>
      </c>
      <c r="X2839" s="3" t="s">
        <v>154</v>
      </c>
      <c r="Y2839" s="3" t="s">
        <v>154</v>
      </c>
      <c r="Z2839" s="3" t="s">
        <v>154</v>
      </c>
      <c r="AA2839" s="3" t="s">
        <v>154</v>
      </c>
      <c r="AB2839" s="3" t="s">
        <v>154</v>
      </c>
      <c r="AC2839" s="3" t="s">
        <v>154</v>
      </c>
      <c r="AD2839" s="3" t="s">
        <v>6151</v>
      </c>
      <c r="AE2839" s="3" t="s">
        <v>6151</v>
      </c>
      <c r="AF2839" s="3" t="s">
        <v>154</v>
      </c>
      <c r="AG2839" s="3" t="s">
        <v>154</v>
      </c>
      <c r="AH2839" s="3" t="s">
        <v>6478</v>
      </c>
      <c r="AI2839" s="3" t="s">
        <v>6482</v>
      </c>
      <c r="AJ2839" s="3" t="s">
        <v>6033</v>
      </c>
    </row>
    <row r="2840" spans="1:36" ht="30">
      <c r="A2840" s="10">
        <v>2943</v>
      </c>
      <c r="B2840" t="str">
        <f>IF(K2840="总计","",INDEX(主数据!A:AD,MATCH(J2840,主数据!A:A,0),9))</f>
        <v>华东大区公司</v>
      </c>
      <c r="C2840" t="str">
        <f>IF(K2840="","",INDEX(主数据!A:AD,MATCH(J2840,主数据!A:A,0),11))</f>
        <v>上海东区</v>
      </c>
      <c r="D2840" t="str">
        <f t="shared" si="176"/>
        <v>SH90补贴款直接录入</v>
      </c>
      <c r="E2840" s="13" t="str">
        <f t="shared" si="178"/>
        <v/>
      </c>
      <c r="F2840" s="13" t="str">
        <f>IF(E2840="","",IFERROR(IF(IF(K2840="","",INDEX(收费标合同信息维护!A:Q,MATCH(D2840,收费标合同信息维护!J:J,0),10))=D2840,"有","无"),"无"))</f>
        <v/>
      </c>
      <c r="G2840" s="13" t="str">
        <f t="shared" si="177"/>
        <v/>
      </c>
      <c r="H2840" s="13" t="str">
        <f t="shared" si="179"/>
        <v/>
      </c>
      <c r="I2840" s="13" t="str">
        <f>IF(G2840="","",IFERROR(IF(IF(K2840="","",INDEX(收费标合同信息维护!A:Q,MATCH(G2840,收费标合同信息维护!M:M,0),13))=G2840,"有","无"),"无"))</f>
        <v/>
      </c>
      <c r="J2840" s="3" t="s">
        <v>3931</v>
      </c>
      <c r="K2840" s="3" t="s">
        <v>12415</v>
      </c>
      <c r="L2840" s="3" t="s">
        <v>6557</v>
      </c>
      <c r="M2840" s="3" t="s">
        <v>6558</v>
      </c>
      <c r="N2840" s="3" t="s">
        <v>6477</v>
      </c>
      <c r="O2840" s="3" t="s">
        <v>6478</v>
      </c>
      <c r="P2840" s="3" t="s">
        <v>12463</v>
      </c>
      <c r="Q2840" s="3" t="s">
        <v>6552</v>
      </c>
      <c r="R2840" s="3" t="s">
        <v>6479</v>
      </c>
      <c r="S2840" s="3" t="s">
        <v>6480</v>
      </c>
      <c r="T2840" s="3" t="s">
        <v>7029</v>
      </c>
      <c r="U2840" s="3" t="s">
        <v>12464</v>
      </c>
      <c r="V2840" s="3" t="s">
        <v>154</v>
      </c>
      <c r="W2840" s="3" t="s">
        <v>154</v>
      </c>
      <c r="X2840" s="3" t="s">
        <v>154</v>
      </c>
      <c r="Y2840" s="3" t="s">
        <v>154</v>
      </c>
      <c r="Z2840" s="3" t="s">
        <v>154</v>
      </c>
      <c r="AA2840" s="3" t="s">
        <v>154</v>
      </c>
      <c r="AB2840" s="3" t="s">
        <v>154</v>
      </c>
      <c r="AC2840" s="3" t="s">
        <v>154</v>
      </c>
      <c r="AD2840" s="3" t="s">
        <v>6151</v>
      </c>
      <c r="AE2840" s="3" t="s">
        <v>6151</v>
      </c>
      <c r="AF2840" s="3" t="s">
        <v>154</v>
      </c>
      <c r="AG2840" s="3" t="s">
        <v>154</v>
      </c>
      <c r="AH2840" s="3" t="s">
        <v>6478</v>
      </c>
      <c r="AI2840" s="3" t="s">
        <v>6482</v>
      </c>
      <c r="AJ2840" s="3" t="s">
        <v>6489</v>
      </c>
    </row>
    <row r="2841" spans="1:36" ht="30">
      <c r="A2841" s="10">
        <v>2944</v>
      </c>
      <c r="B2841" t="str">
        <f>IF(K2841="总计","",INDEX(主数据!A:AD,MATCH(J2841,主数据!A:A,0),9))</f>
        <v>华东大区公司</v>
      </c>
      <c r="C2841" t="str">
        <f>IF(K2841="","",INDEX(主数据!A:AD,MATCH(J2841,主数据!A:A,0),11))</f>
        <v>上海东区</v>
      </c>
      <c r="D2841" t="str">
        <f t="shared" si="176"/>
        <v>SH90补贴款直接录入</v>
      </c>
      <c r="E2841" s="13" t="str">
        <f t="shared" si="178"/>
        <v/>
      </c>
      <c r="F2841" s="13" t="str">
        <f>IF(E2841="","",IFERROR(IF(IF(K2841="","",INDEX(收费标合同信息维护!A:Q,MATCH(D2841,收费标合同信息维护!J:J,0),10))=D2841,"有","无"),"无"))</f>
        <v/>
      </c>
      <c r="G2841" s="13" t="str">
        <f t="shared" si="177"/>
        <v/>
      </c>
      <c r="H2841" s="13" t="str">
        <f t="shared" si="179"/>
        <v/>
      </c>
      <c r="I2841" s="13" t="str">
        <f>IF(G2841="","",IFERROR(IF(IF(K2841="","",INDEX(收费标合同信息维护!A:Q,MATCH(G2841,收费标合同信息维护!M:M,0),13))=G2841,"有","无"),"无"))</f>
        <v/>
      </c>
      <c r="J2841" s="3" t="s">
        <v>3931</v>
      </c>
      <c r="K2841" s="3" t="s">
        <v>12415</v>
      </c>
      <c r="L2841" s="3" t="s">
        <v>6557</v>
      </c>
      <c r="M2841" s="3" t="s">
        <v>6558</v>
      </c>
      <c r="N2841" s="3" t="s">
        <v>6477</v>
      </c>
      <c r="O2841" s="3" t="s">
        <v>6478</v>
      </c>
      <c r="P2841" s="3" t="s">
        <v>12465</v>
      </c>
      <c r="Q2841" s="3" t="s">
        <v>6836</v>
      </c>
      <c r="R2841" s="3" t="s">
        <v>6479</v>
      </c>
      <c r="S2841" s="3" t="s">
        <v>6480</v>
      </c>
      <c r="T2841" s="3" t="s">
        <v>12466</v>
      </c>
      <c r="U2841" s="3" t="s">
        <v>12467</v>
      </c>
      <c r="V2841" s="3" t="s">
        <v>154</v>
      </c>
      <c r="W2841" s="3" t="s">
        <v>154</v>
      </c>
      <c r="X2841" s="3" t="s">
        <v>154</v>
      </c>
      <c r="Y2841" s="3" t="s">
        <v>154</v>
      </c>
      <c r="Z2841" s="3" t="s">
        <v>154</v>
      </c>
      <c r="AA2841" s="3" t="s">
        <v>154</v>
      </c>
      <c r="AB2841" s="3" t="s">
        <v>154</v>
      </c>
      <c r="AC2841" s="3" t="s">
        <v>154</v>
      </c>
      <c r="AD2841" s="3" t="s">
        <v>6151</v>
      </c>
      <c r="AE2841" s="3" t="s">
        <v>6151</v>
      </c>
      <c r="AF2841" s="3" t="s">
        <v>154</v>
      </c>
      <c r="AG2841" s="3" t="s">
        <v>154</v>
      </c>
      <c r="AH2841" s="3" t="s">
        <v>6478</v>
      </c>
      <c r="AI2841" s="3" t="s">
        <v>6482</v>
      </c>
      <c r="AJ2841" s="3" t="s">
        <v>6123</v>
      </c>
    </row>
    <row r="2842" spans="1:36" ht="30">
      <c r="A2842" s="10">
        <v>2945</v>
      </c>
      <c r="B2842" t="str">
        <f>IF(K2842="总计","",INDEX(主数据!A:AD,MATCH(J2842,主数据!A:A,0),9))</f>
        <v>华东大区公司</v>
      </c>
      <c r="C2842" t="str">
        <f>IF(K2842="","",INDEX(主数据!A:AD,MATCH(J2842,主数据!A:A,0),11))</f>
        <v>上海东区</v>
      </c>
      <c r="D2842" t="str">
        <f t="shared" si="176"/>
        <v>SH90空置物业费定额</v>
      </c>
      <c r="E2842" s="13" t="str">
        <f t="shared" si="178"/>
        <v/>
      </c>
      <c r="F2842" s="13" t="str">
        <f>IF(E2842="","",IFERROR(IF(IF(K2842="","",INDEX(收费标合同信息维护!A:Q,MATCH(D2842,收费标合同信息维护!J:J,0),10))=D2842,"有","无"),"无"))</f>
        <v/>
      </c>
      <c r="G2842" s="13" t="str">
        <f t="shared" si="177"/>
        <v>SH90空置物业费定额337886.31</v>
      </c>
      <c r="H2842" s="13" t="str">
        <f t="shared" si="179"/>
        <v>337886.31</v>
      </c>
      <c r="I2842" s="13" t="str">
        <f>IF(G2842="","",IFERROR(IF(IF(K2842="","",INDEX(收费标合同信息维护!A:Q,MATCH(G2842,收费标合同信息维护!M:M,0),13))=G2842,"有","无"),"无"))</f>
        <v>无</v>
      </c>
      <c r="J2842" s="3" t="s">
        <v>3931</v>
      </c>
      <c r="K2842" s="3" t="s">
        <v>12415</v>
      </c>
      <c r="L2842" s="3" t="s">
        <v>6580</v>
      </c>
      <c r="M2842" s="3" t="s">
        <v>6581</v>
      </c>
      <c r="N2842" s="3" t="s">
        <v>6477</v>
      </c>
      <c r="O2842" s="3" t="s">
        <v>6478</v>
      </c>
      <c r="P2842" s="3" t="s">
        <v>12468</v>
      </c>
      <c r="Q2842" s="3" t="s">
        <v>12468</v>
      </c>
      <c r="R2842" s="3" t="s">
        <v>6490</v>
      </c>
      <c r="S2842" s="3" t="s">
        <v>6491</v>
      </c>
      <c r="T2842" s="3" t="s">
        <v>7549</v>
      </c>
      <c r="U2842" s="3" t="s">
        <v>7002</v>
      </c>
      <c r="V2842" s="3" t="s">
        <v>154</v>
      </c>
      <c r="W2842" s="3" t="s">
        <v>12469</v>
      </c>
      <c r="X2842" s="3" t="s">
        <v>154</v>
      </c>
      <c r="Y2842" s="3" t="s">
        <v>154</v>
      </c>
      <c r="Z2842" s="3" t="s">
        <v>154</v>
      </c>
      <c r="AA2842" s="3" t="s">
        <v>154</v>
      </c>
      <c r="AB2842" s="3" t="s">
        <v>154</v>
      </c>
      <c r="AC2842" s="3" t="s">
        <v>154</v>
      </c>
      <c r="AD2842" s="3" t="s">
        <v>6151</v>
      </c>
      <c r="AE2842" s="3" t="s">
        <v>6151</v>
      </c>
      <c r="AF2842" s="3" t="s">
        <v>154</v>
      </c>
      <c r="AG2842" s="3" t="s">
        <v>154</v>
      </c>
      <c r="AH2842" s="3" t="s">
        <v>6478</v>
      </c>
      <c r="AI2842" s="3" t="s">
        <v>6482</v>
      </c>
      <c r="AJ2842" s="3" t="s">
        <v>6033</v>
      </c>
    </row>
    <row r="2843" spans="1:36" ht="30">
      <c r="A2843" s="10">
        <v>2946</v>
      </c>
      <c r="B2843" t="str">
        <f>IF(K2843="总计","",INDEX(主数据!A:AD,MATCH(J2843,主数据!A:A,0),9))</f>
        <v>华东大区公司</v>
      </c>
      <c r="C2843" t="str">
        <f>IF(K2843="","",INDEX(主数据!A:AD,MATCH(J2843,主数据!A:A,0),11))</f>
        <v>上海东区</v>
      </c>
      <c r="D2843" t="str">
        <f t="shared" si="176"/>
        <v>SH90空置物业费定额</v>
      </c>
      <c r="E2843" s="13" t="str">
        <f t="shared" si="178"/>
        <v/>
      </c>
      <c r="F2843" s="13" t="str">
        <f>IF(E2843="","",IFERROR(IF(IF(K2843="","",INDEX(收费标合同信息维护!A:Q,MATCH(D2843,收费标合同信息维护!J:J,0),10))=D2843,"有","无"),"无"))</f>
        <v/>
      </c>
      <c r="G2843" s="13" t="str">
        <f t="shared" si="177"/>
        <v>SH90空置物业费定额501446.17</v>
      </c>
      <c r="H2843" s="13" t="str">
        <f t="shared" si="179"/>
        <v>501446.17</v>
      </c>
      <c r="I2843" s="13" t="str">
        <f>IF(G2843="","",IFERROR(IF(IF(K2843="","",INDEX(收费标合同信息维护!A:Q,MATCH(G2843,收费标合同信息维护!M:M,0),13))=G2843,"有","无"),"无"))</f>
        <v>无</v>
      </c>
      <c r="J2843" s="3" t="s">
        <v>3931</v>
      </c>
      <c r="K2843" s="3" t="s">
        <v>12415</v>
      </c>
      <c r="L2843" s="3" t="s">
        <v>6580</v>
      </c>
      <c r="M2843" s="3" t="s">
        <v>6581</v>
      </c>
      <c r="N2843" s="3" t="s">
        <v>6477</v>
      </c>
      <c r="O2843" s="3" t="s">
        <v>6478</v>
      </c>
      <c r="P2843" s="3" t="s">
        <v>12470</v>
      </c>
      <c r="Q2843" s="3" t="s">
        <v>12470</v>
      </c>
      <c r="R2843" s="3" t="s">
        <v>6490</v>
      </c>
      <c r="S2843" s="3" t="s">
        <v>6491</v>
      </c>
      <c r="T2843" s="3" t="s">
        <v>7084</v>
      </c>
      <c r="U2843" s="3" t="s">
        <v>7085</v>
      </c>
      <c r="V2843" s="3" t="s">
        <v>154</v>
      </c>
      <c r="W2843" s="3" t="s">
        <v>12436</v>
      </c>
      <c r="X2843" s="3" t="s">
        <v>154</v>
      </c>
      <c r="Y2843" s="3" t="s">
        <v>154</v>
      </c>
      <c r="Z2843" s="3" t="s">
        <v>154</v>
      </c>
      <c r="AA2843" s="3" t="s">
        <v>154</v>
      </c>
      <c r="AB2843" s="3" t="s">
        <v>154</v>
      </c>
      <c r="AC2843" s="3" t="s">
        <v>154</v>
      </c>
      <c r="AD2843" s="3" t="s">
        <v>6151</v>
      </c>
      <c r="AE2843" s="3" t="s">
        <v>6151</v>
      </c>
      <c r="AF2843" s="3" t="s">
        <v>154</v>
      </c>
      <c r="AG2843" s="3" t="s">
        <v>154</v>
      </c>
      <c r="AH2843" s="3" t="s">
        <v>6478</v>
      </c>
      <c r="AI2843" s="3" t="s">
        <v>6482</v>
      </c>
      <c r="AJ2843" s="3" t="s">
        <v>6033</v>
      </c>
    </row>
    <row r="2844" spans="1:36" ht="15">
      <c r="A2844" s="10">
        <v>2947</v>
      </c>
      <c r="B2844" t="str">
        <f>IF(K2844="总计","",INDEX(主数据!A:AD,MATCH(J2844,主数据!A:A,0),9))</f>
        <v>华东大区公司</v>
      </c>
      <c r="C2844" t="str">
        <f>IF(K2844="","",INDEX(主数据!A:AD,MATCH(J2844,主数据!A:A,0),11))</f>
        <v>上海北区</v>
      </c>
      <c r="D2844" t="str">
        <f t="shared" si="176"/>
        <v>SHL27物业服务费直接录入</v>
      </c>
      <c r="E2844" s="13" t="str">
        <f t="shared" si="178"/>
        <v/>
      </c>
      <c r="F2844" s="13" t="str">
        <f>IF(E2844="","",IFERROR(IF(IF(K2844="","",INDEX(收费标合同信息维护!A:Q,MATCH(D2844,收费标合同信息维护!J:J,0),10))=D2844,"有","无"),"无"))</f>
        <v/>
      </c>
      <c r="G2844" s="13" t="str">
        <f t="shared" si="177"/>
        <v/>
      </c>
      <c r="H2844" s="13" t="str">
        <f t="shared" si="179"/>
        <v/>
      </c>
      <c r="I2844" s="13" t="str">
        <f>IF(G2844="","",IFERROR(IF(IF(K2844="","",INDEX(收费标合同信息维护!A:Q,MATCH(G2844,收费标合同信息维护!M:M,0),13))=G2844,"有","无"),"无"))</f>
        <v/>
      </c>
      <c r="J2844" s="3" t="s">
        <v>3054</v>
      </c>
      <c r="K2844" s="3" t="s">
        <v>12471</v>
      </c>
      <c r="L2844" s="3" t="s">
        <v>6025</v>
      </c>
      <c r="M2844" s="3" t="s">
        <v>6026</v>
      </c>
      <c r="N2844" s="3" t="s">
        <v>6477</v>
      </c>
      <c r="O2844" s="3" t="s">
        <v>6478</v>
      </c>
      <c r="P2844" s="3" t="s">
        <v>12472</v>
      </c>
      <c r="Q2844" s="3" t="s">
        <v>7491</v>
      </c>
      <c r="R2844" s="3" t="s">
        <v>6479</v>
      </c>
      <c r="S2844" s="3" t="s">
        <v>6480</v>
      </c>
      <c r="T2844" s="3" t="s">
        <v>6751</v>
      </c>
      <c r="U2844" s="3" t="s">
        <v>154</v>
      </c>
      <c r="V2844" s="3" t="s">
        <v>154</v>
      </c>
      <c r="W2844" s="3" t="s">
        <v>154</v>
      </c>
      <c r="X2844" s="3" t="s">
        <v>154</v>
      </c>
      <c r="Y2844" s="3" t="s">
        <v>154</v>
      </c>
      <c r="Z2844" s="3" t="s">
        <v>154</v>
      </c>
      <c r="AA2844" s="3" t="s">
        <v>154</v>
      </c>
      <c r="AB2844" s="3" t="s">
        <v>154</v>
      </c>
      <c r="AC2844" s="3" t="s">
        <v>154</v>
      </c>
      <c r="AD2844" s="3" t="s">
        <v>6151</v>
      </c>
      <c r="AE2844" s="3" t="s">
        <v>6151</v>
      </c>
      <c r="AF2844" s="3" t="s">
        <v>154</v>
      </c>
      <c r="AG2844" s="3" t="s">
        <v>154</v>
      </c>
      <c r="AH2844" s="3" t="s">
        <v>6478</v>
      </c>
      <c r="AI2844" s="3" t="s">
        <v>6482</v>
      </c>
      <c r="AJ2844" s="3" t="s">
        <v>6489</v>
      </c>
    </row>
    <row r="2845" spans="1:36" ht="45">
      <c r="A2845" s="10">
        <v>2948</v>
      </c>
      <c r="B2845" t="str">
        <f>IF(K2845="总计","",INDEX(主数据!A:AD,MATCH(J2845,主数据!A:A,0),9))</f>
        <v>华东大区公司</v>
      </c>
      <c r="C2845" t="str">
        <f>IF(K2845="","",INDEX(主数据!A:AD,MATCH(J2845,主数据!A:A,0),11))</f>
        <v>苏州城区</v>
      </c>
      <c r="D2845" t="str">
        <f t="shared" si="176"/>
        <v>SN01物业服务费定额</v>
      </c>
      <c r="E2845" s="13" t="str">
        <f t="shared" si="178"/>
        <v/>
      </c>
      <c r="F2845" s="13" t="str">
        <f>IF(E2845="","",IFERROR(IF(IF(K2845="","",INDEX(收费标合同信息维护!A:Q,MATCH(D2845,收费标合同信息维护!J:J,0),10))=D2845,"有","无"),"无"))</f>
        <v/>
      </c>
      <c r="G2845" s="13" t="str">
        <f t="shared" si="177"/>
        <v>SN01物业服务费定额298700.00</v>
      </c>
      <c r="H2845" s="13" t="str">
        <f t="shared" si="179"/>
        <v>298700.00</v>
      </c>
      <c r="I2845" s="13" t="str">
        <f>IF(G2845="","",IFERROR(IF(IF(K2845="","",INDEX(收费标合同信息维护!A:Q,MATCH(G2845,收费标合同信息维护!M:M,0),13))=G2845,"有","无"),"无"))</f>
        <v>无</v>
      </c>
      <c r="J2845" s="3" t="s">
        <v>4158</v>
      </c>
      <c r="K2845" s="3" t="s">
        <v>12473</v>
      </c>
      <c r="L2845" s="3" t="s">
        <v>6025</v>
      </c>
      <c r="M2845" s="3" t="s">
        <v>6026</v>
      </c>
      <c r="N2845" s="3" t="s">
        <v>6477</v>
      </c>
      <c r="O2845" s="3" t="s">
        <v>6478</v>
      </c>
      <c r="P2845" s="3" t="s">
        <v>4158</v>
      </c>
      <c r="Q2845" s="3" t="s">
        <v>6026</v>
      </c>
      <c r="R2845" s="3" t="s">
        <v>6490</v>
      </c>
      <c r="S2845" s="3" t="s">
        <v>6491</v>
      </c>
      <c r="T2845" s="3" t="s">
        <v>6902</v>
      </c>
      <c r="U2845" s="3" t="s">
        <v>6569</v>
      </c>
      <c r="V2845" s="3" t="s">
        <v>154</v>
      </c>
      <c r="W2845" s="3" t="s">
        <v>12474</v>
      </c>
      <c r="X2845" s="3" t="s">
        <v>154</v>
      </c>
      <c r="Y2845" s="3" t="s">
        <v>154</v>
      </c>
      <c r="Z2845" s="3" t="s">
        <v>154</v>
      </c>
      <c r="AA2845" s="3" t="s">
        <v>154</v>
      </c>
      <c r="AB2845" s="3" t="s">
        <v>154</v>
      </c>
      <c r="AC2845" s="3" t="s">
        <v>154</v>
      </c>
      <c r="AD2845" s="3" t="s">
        <v>6151</v>
      </c>
      <c r="AE2845" s="3" t="s">
        <v>6151</v>
      </c>
      <c r="AF2845" s="3" t="s">
        <v>154</v>
      </c>
      <c r="AG2845" s="3" t="s">
        <v>154</v>
      </c>
      <c r="AH2845" s="3" t="s">
        <v>6478</v>
      </c>
      <c r="AI2845" s="3" t="s">
        <v>6482</v>
      </c>
      <c r="AJ2845" s="3" t="s">
        <v>6033</v>
      </c>
    </row>
    <row r="2846" spans="1:36" ht="45">
      <c r="A2846" s="10">
        <v>2949</v>
      </c>
      <c r="B2846" t="str">
        <f>IF(K2846="总计","",INDEX(主数据!A:AD,MATCH(J2846,主数据!A:A,0),9))</f>
        <v>华东大区公司</v>
      </c>
      <c r="C2846" t="str">
        <f>IF(K2846="","",INDEX(主数据!A:AD,MATCH(J2846,主数据!A:A,0),11))</f>
        <v>苏州城区</v>
      </c>
      <c r="D2846" t="str">
        <f t="shared" si="176"/>
        <v>SN01前期介入费直接录入</v>
      </c>
      <c r="E2846" s="13" t="str">
        <f t="shared" si="178"/>
        <v/>
      </c>
      <c r="F2846" s="13" t="str">
        <f>IF(E2846="","",IFERROR(IF(IF(K2846="","",INDEX(收费标合同信息维护!A:Q,MATCH(D2846,收费标合同信息维护!J:J,0),10))=D2846,"有","无"),"无"))</f>
        <v/>
      </c>
      <c r="G2846" s="13" t="str">
        <f t="shared" si="177"/>
        <v/>
      </c>
      <c r="H2846" s="13" t="str">
        <f t="shared" si="179"/>
        <v/>
      </c>
      <c r="I2846" s="13" t="str">
        <f>IF(G2846="","",IFERROR(IF(IF(K2846="","",INDEX(收费标合同信息维护!A:Q,MATCH(G2846,收费标合同信息维护!M:M,0),13))=G2846,"有","无"),"无"))</f>
        <v/>
      </c>
      <c r="J2846" s="3" t="s">
        <v>4158</v>
      </c>
      <c r="K2846" s="3" t="s">
        <v>12473</v>
      </c>
      <c r="L2846" s="3" t="s">
        <v>6551</v>
      </c>
      <c r="M2846" s="3" t="s">
        <v>6552</v>
      </c>
      <c r="N2846" s="3" t="s">
        <v>6477</v>
      </c>
      <c r="O2846" s="3" t="s">
        <v>6478</v>
      </c>
      <c r="P2846" s="3" t="s">
        <v>12475</v>
      </c>
      <c r="Q2846" s="3" t="s">
        <v>12475</v>
      </c>
      <c r="R2846" s="3" t="s">
        <v>6479</v>
      </c>
      <c r="S2846" s="3" t="s">
        <v>6480</v>
      </c>
      <c r="T2846" s="3" t="s">
        <v>9647</v>
      </c>
      <c r="U2846" s="3" t="s">
        <v>154</v>
      </c>
      <c r="V2846" s="3" t="s">
        <v>154</v>
      </c>
      <c r="W2846" s="3" t="s">
        <v>154</v>
      </c>
      <c r="X2846" s="3" t="s">
        <v>154</v>
      </c>
      <c r="Y2846" s="3" t="s">
        <v>154</v>
      </c>
      <c r="Z2846" s="3" t="s">
        <v>154</v>
      </c>
      <c r="AA2846" s="3" t="s">
        <v>154</v>
      </c>
      <c r="AB2846" s="3" t="s">
        <v>154</v>
      </c>
      <c r="AC2846" s="3" t="s">
        <v>154</v>
      </c>
      <c r="AD2846" s="3" t="s">
        <v>6151</v>
      </c>
      <c r="AE2846" s="3" t="s">
        <v>6151</v>
      </c>
      <c r="AF2846" s="3" t="s">
        <v>154</v>
      </c>
      <c r="AG2846" s="3" t="s">
        <v>154</v>
      </c>
      <c r="AH2846" s="3" t="s">
        <v>6478</v>
      </c>
      <c r="AI2846" s="3" t="s">
        <v>6482</v>
      </c>
      <c r="AJ2846" s="3" t="s">
        <v>6033</v>
      </c>
    </row>
    <row r="2847" spans="1:36" ht="30">
      <c r="A2847" s="10">
        <v>2950</v>
      </c>
      <c r="B2847" t="str">
        <f>IF(K2847="总计","",INDEX(主数据!A:AD,MATCH(J2847,主数据!A:A,0),9))</f>
        <v>华东大区公司</v>
      </c>
      <c r="C2847" t="str">
        <f>IF(K2847="","",INDEX(主数据!A:AD,MATCH(J2847,主数据!A:A,0),11))</f>
        <v>苏州城区</v>
      </c>
      <c r="D2847" t="str">
        <f t="shared" si="176"/>
        <v>WX15物业服务费定额</v>
      </c>
      <c r="E2847" s="13" t="str">
        <f t="shared" si="178"/>
        <v/>
      </c>
      <c r="F2847" s="13" t="str">
        <f>IF(E2847="","",IFERROR(IF(IF(K2847="","",INDEX(收费标合同信息维护!A:Q,MATCH(D2847,收费标合同信息维护!J:J,0),10))=D2847,"有","无"),"无"))</f>
        <v/>
      </c>
      <c r="G2847" s="13" t="str">
        <f t="shared" si="177"/>
        <v>WX15物业服务费定额241000.00</v>
      </c>
      <c r="H2847" s="13" t="str">
        <f t="shared" si="179"/>
        <v>241000.00</v>
      </c>
      <c r="I2847" s="13" t="str">
        <f>IF(G2847="","",IFERROR(IF(IF(K2847="","",INDEX(收费标合同信息维护!A:Q,MATCH(G2847,收费标合同信息维护!M:M,0),13))=G2847,"有","无"),"无"))</f>
        <v>无</v>
      </c>
      <c r="J2847" s="3" t="s">
        <v>2848</v>
      </c>
      <c r="K2847" s="3" t="s">
        <v>12476</v>
      </c>
      <c r="L2847" s="3" t="s">
        <v>6025</v>
      </c>
      <c r="M2847" s="3" t="s">
        <v>6026</v>
      </c>
      <c r="N2847" s="3" t="s">
        <v>6477</v>
      </c>
      <c r="O2847" s="3" t="s">
        <v>6478</v>
      </c>
      <c r="P2847" s="3" t="s">
        <v>6026</v>
      </c>
      <c r="Q2847" s="3" t="s">
        <v>7545</v>
      </c>
      <c r="R2847" s="3" t="s">
        <v>6490</v>
      </c>
      <c r="S2847" s="3" t="s">
        <v>6491</v>
      </c>
      <c r="T2847" s="3" t="s">
        <v>6499</v>
      </c>
      <c r="U2847" s="3" t="s">
        <v>154</v>
      </c>
      <c r="V2847" s="3" t="s">
        <v>154</v>
      </c>
      <c r="W2847" s="3" t="s">
        <v>12477</v>
      </c>
      <c r="X2847" s="3" t="s">
        <v>154</v>
      </c>
      <c r="Y2847" s="3" t="s">
        <v>154</v>
      </c>
      <c r="Z2847" s="3" t="s">
        <v>154</v>
      </c>
      <c r="AA2847" s="3" t="s">
        <v>154</v>
      </c>
      <c r="AB2847" s="3" t="s">
        <v>154</v>
      </c>
      <c r="AC2847" s="3" t="s">
        <v>154</v>
      </c>
      <c r="AD2847" s="3" t="s">
        <v>6151</v>
      </c>
      <c r="AE2847" s="3" t="s">
        <v>6151</v>
      </c>
      <c r="AF2847" s="3" t="s">
        <v>154</v>
      </c>
      <c r="AG2847" s="3" t="s">
        <v>154</v>
      </c>
      <c r="AH2847" s="3" t="s">
        <v>6478</v>
      </c>
      <c r="AI2847" s="3" t="s">
        <v>6482</v>
      </c>
      <c r="AJ2847" s="3" t="s">
        <v>6489</v>
      </c>
    </row>
    <row r="2848" spans="1:36" ht="30">
      <c r="A2848" s="10">
        <v>2951</v>
      </c>
      <c r="B2848" t="str">
        <f>IF(K2848="总计","",INDEX(主数据!A:AD,MATCH(J2848,主数据!A:A,0),9))</f>
        <v>华东大区公司</v>
      </c>
      <c r="C2848" t="str">
        <f>IF(K2848="","",INDEX(主数据!A:AD,MATCH(J2848,主数据!A:A,0),11))</f>
        <v>苏州城区</v>
      </c>
      <c r="D2848" t="str">
        <f t="shared" si="176"/>
        <v>WX15物业服务费定额</v>
      </c>
      <c r="E2848" s="13" t="str">
        <f t="shared" si="178"/>
        <v/>
      </c>
      <c r="F2848" s="13" t="str">
        <f>IF(E2848="","",IFERROR(IF(IF(K2848="","",INDEX(收费标合同信息维护!A:Q,MATCH(D2848,收费标合同信息维护!J:J,0),10))=D2848,"有","无"),"无"))</f>
        <v/>
      </c>
      <c r="G2848" s="13" t="str">
        <f t="shared" si="177"/>
        <v>WX15物业服务费定额241000.00</v>
      </c>
      <c r="H2848" s="13" t="str">
        <f t="shared" si="179"/>
        <v>241000.00</v>
      </c>
      <c r="I2848" s="13" t="str">
        <f>IF(G2848="","",IFERROR(IF(IF(K2848="","",INDEX(收费标合同信息维护!A:Q,MATCH(G2848,收费标合同信息维护!M:M,0),13))=G2848,"有","无"),"无"))</f>
        <v>无</v>
      </c>
      <c r="J2848" s="3" t="s">
        <v>2848</v>
      </c>
      <c r="K2848" s="3" t="s">
        <v>12476</v>
      </c>
      <c r="L2848" s="3" t="s">
        <v>6025</v>
      </c>
      <c r="M2848" s="3" t="s">
        <v>6026</v>
      </c>
      <c r="N2848" s="3" t="s">
        <v>6477</v>
      </c>
      <c r="O2848" s="3" t="s">
        <v>6478</v>
      </c>
      <c r="P2848" s="3" t="s">
        <v>7547</v>
      </c>
      <c r="Q2848" s="3" t="s">
        <v>7547</v>
      </c>
      <c r="R2848" s="3" t="s">
        <v>6490</v>
      </c>
      <c r="S2848" s="3" t="s">
        <v>6491</v>
      </c>
      <c r="T2848" s="3" t="s">
        <v>6499</v>
      </c>
      <c r="U2848" s="3" t="s">
        <v>154</v>
      </c>
      <c r="V2848" s="3" t="s">
        <v>154</v>
      </c>
      <c r="W2848" s="3" t="s">
        <v>12477</v>
      </c>
      <c r="X2848" s="3" t="s">
        <v>154</v>
      </c>
      <c r="Y2848" s="3" t="s">
        <v>154</v>
      </c>
      <c r="Z2848" s="3" t="s">
        <v>154</v>
      </c>
      <c r="AA2848" s="3" t="s">
        <v>154</v>
      </c>
      <c r="AB2848" s="3" t="s">
        <v>154</v>
      </c>
      <c r="AC2848" s="3" t="s">
        <v>154</v>
      </c>
      <c r="AD2848" s="3" t="s">
        <v>6151</v>
      </c>
      <c r="AE2848" s="3" t="s">
        <v>6151</v>
      </c>
      <c r="AF2848" s="3" t="s">
        <v>154</v>
      </c>
      <c r="AG2848" s="3" t="s">
        <v>154</v>
      </c>
      <c r="AH2848" s="3" t="s">
        <v>6478</v>
      </c>
      <c r="AI2848" s="3" t="s">
        <v>6482</v>
      </c>
      <c r="AJ2848" s="3" t="s">
        <v>6489</v>
      </c>
    </row>
    <row r="2849" spans="1:36" ht="30">
      <c r="A2849" s="10">
        <v>2952</v>
      </c>
      <c r="B2849" t="str">
        <f>IF(K2849="总计","",INDEX(主数据!A:AD,MATCH(J2849,主数据!A:A,0),9))</f>
        <v>华东大区公司</v>
      </c>
      <c r="C2849" t="str">
        <f>IF(K2849="","",INDEX(主数据!A:AD,MATCH(J2849,主数据!A:A,0),11))</f>
        <v>苏州城区</v>
      </c>
      <c r="D2849" t="str">
        <f t="shared" si="176"/>
        <v>WX15销售中心物业费定额</v>
      </c>
      <c r="E2849" s="13" t="str">
        <f t="shared" si="178"/>
        <v/>
      </c>
      <c r="F2849" s="13" t="str">
        <f>IF(E2849="","",IFERROR(IF(IF(K2849="","",INDEX(收费标合同信息维护!A:Q,MATCH(D2849,收费标合同信息维护!J:J,0),10))=D2849,"有","无"),"无"))</f>
        <v/>
      </c>
      <c r="G2849" s="13" t="str">
        <f t="shared" si="177"/>
        <v>WX15销售中心物业费定额148000.00</v>
      </c>
      <c r="H2849" s="13" t="str">
        <f t="shared" si="179"/>
        <v>148000.00</v>
      </c>
      <c r="I2849" s="13" t="str">
        <f>IF(G2849="","",IFERROR(IF(IF(K2849="","",INDEX(收费标合同信息维护!A:Q,MATCH(G2849,收费标合同信息维护!M:M,0),13))=G2849,"有","无"),"无"))</f>
        <v>无</v>
      </c>
      <c r="J2849" s="3" t="s">
        <v>2848</v>
      </c>
      <c r="K2849" s="3" t="s">
        <v>12476</v>
      </c>
      <c r="L2849" s="3" t="s">
        <v>6638</v>
      </c>
      <c r="M2849" s="3" t="s">
        <v>6639</v>
      </c>
      <c r="N2849" s="3" t="s">
        <v>6477</v>
      </c>
      <c r="O2849" s="3" t="s">
        <v>6478</v>
      </c>
      <c r="P2849" s="3" t="s">
        <v>7551</v>
      </c>
      <c r="Q2849" s="3" t="s">
        <v>7551</v>
      </c>
      <c r="R2849" s="3" t="s">
        <v>6490</v>
      </c>
      <c r="S2849" s="3" t="s">
        <v>6491</v>
      </c>
      <c r="T2849" s="3" t="s">
        <v>6537</v>
      </c>
      <c r="U2849" s="3" t="s">
        <v>154</v>
      </c>
      <c r="V2849" s="3" t="s">
        <v>154</v>
      </c>
      <c r="W2849" s="3" t="s">
        <v>12478</v>
      </c>
      <c r="X2849" s="3" t="s">
        <v>154</v>
      </c>
      <c r="Y2849" s="3" t="s">
        <v>154</v>
      </c>
      <c r="Z2849" s="3" t="s">
        <v>154</v>
      </c>
      <c r="AA2849" s="3" t="s">
        <v>154</v>
      </c>
      <c r="AB2849" s="3" t="s">
        <v>154</v>
      </c>
      <c r="AC2849" s="3" t="s">
        <v>154</v>
      </c>
      <c r="AD2849" s="3" t="s">
        <v>6151</v>
      </c>
      <c r="AE2849" s="3" t="s">
        <v>6151</v>
      </c>
      <c r="AF2849" s="3" t="s">
        <v>154</v>
      </c>
      <c r="AG2849" s="3" t="s">
        <v>154</v>
      </c>
      <c r="AH2849" s="3" t="s">
        <v>6478</v>
      </c>
      <c r="AI2849" s="3" t="s">
        <v>6482</v>
      </c>
      <c r="AJ2849" s="3" t="s">
        <v>6033</v>
      </c>
    </row>
    <row r="2850" spans="1:36" ht="15">
      <c r="A2850" s="10">
        <v>2953</v>
      </c>
      <c r="B2850" t="str">
        <f>IF(K2850="总计","",INDEX(主数据!A:AD,MATCH(J2850,主数据!A:A,0),9))</f>
        <v>华东大区公司</v>
      </c>
      <c r="C2850" t="str">
        <f>IF(K2850="","",INDEX(主数据!A:AD,MATCH(J2850,主数据!A:A,0),11))</f>
        <v>苏州城区</v>
      </c>
      <c r="D2850" t="str">
        <f t="shared" si="176"/>
        <v>WX28物业服务费标准方式2.56</v>
      </c>
      <c r="E2850" s="13" t="str">
        <f t="shared" si="178"/>
        <v>2.56</v>
      </c>
      <c r="F2850" s="13" t="str">
        <f>IF(E2850="","",IFERROR(IF(IF(K2850="","",INDEX(收费标合同信息维护!A:Q,MATCH(D2850,收费标合同信息维护!J:J,0),10))=D2850,"有","无"),"无"))</f>
        <v>无</v>
      </c>
      <c r="G2850" s="13" t="str">
        <f t="shared" si="177"/>
        <v/>
      </c>
      <c r="H2850" s="13" t="str">
        <f t="shared" si="179"/>
        <v/>
      </c>
      <c r="I2850" s="13" t="str">
        <f>IF(G2850="","",IFERROR(IF(IF(K2850="","",INDEX(收费标合同信息维护!A:Q,MATCH(G2850,收费标合同信息维护!M:M,0),13))=G2850,"有","无"),"无"))</f>
        <v/>
      </c>
      <c r="J2850" s="3" t="s">
        <v>3374</v>
      </c>
      <c r="K2850" s="3" t="s">
        <v>12479</v>
      </c>
      <c r="L2850" s="3" t="s">
        <v>6025</v>
      </c>
      <c r="M2850" s="3" t="s">
        <v>6026</v>
      </c>
      <c r="N2850" s="3" t="s">
        <v>6477</v>
      </c>
      <c r="O2850" s="3" t="s">
        <v>6478</v>
      </c>
      <c r="P2850" s="3" t="s">
        <v>9621</v>
      </c>
      <c r="Q2850" s="3" t="s">
        <v>9621</v>
      </c>
      <c r="R2850" s="3" t="s">
        <v>6484</v>
      </c>
      <c r="S2850" s="3" t="s">
        <v>6491</v>
      </c>
      <c r="T2850" s="3" t="s">
        <v>6751</v>
      </c>
      <c r="U2850" s="3" t="s">
        <v>154</v>
      </c>
      <c r="V2850" s="3" t="s">
        <v>12480</v>
      </c>
      <c r="W2850" s="3" t="s">
        <v>154</v>
      </c>
      <c r="X2850" s="3" t="s">
        <v>154</v>
      </c>
      <c r="Y2850" s="3" t="s">
        <v>154</v>
      </c>
      <c r="Z2850" s="3" t="s">
        <v>154</v>
      </c>
      <c r="AA2850" s="3" t="s">
        <v>154</v>
      </c>
      <c r="AB2850" s="3" t="s">
        <v>154</v>
      </c>
      <c r="AC2850" s="3" t="s">
        <v>154</v>
      </c>
      <c r="AD2850" s="3" t="s">
        <v>6151</v>
      </c>
      <c r="AE2850" s="3" t="s">
        <v>6151</v>
      </c>
      <c r="AF2850" s="3" t="s">
        <v>154</v>
      </c>
      <c r="AG2850" s="3" t="s">
        <v>154</v>
      </c>
      <c r="AH2850" s="3" t="s">
        <v>6478</v>
      </c>
      <c r="AI2850" s="3" t="s">
        <v>6482</v>
      </c>
      <c r="AJ2850" s="3" t="s">
        <v>12481</v>
      </c>
    </row>
    <row r="2851" spans="1:36" ht="30">
      <c r="A2851" s="10">
        <v>2954</v>
      </c>
      <c r="B2851" t="str">
        <f>IF(K2851="总计","",INDEX(主数据!A:AD,MATCH(J2851,主数据!A:A,0),9))</f>
        <v>华东大区公司</v>
      </c>
      <c r="C2851" t="str">
        <f>IF(K2851="","",INDEX(主数据!A:AD,MATCH(J2851,主数据!A:A,0),11))</f>
        <v>苏州城区</v>
      </c>
      <c r="D2851" t="str">
        <f t="shared" si="176"/>
        <v>WX28物业服务费标准方式3.56</v>
      </c>
      <c r="E2851" s="13" t="str">
        <f t="shared" si="178"/>
        <v>3.56</v>
      </c>
      <c r="F2851" s="13" t="str">
        <f>IF(E2851="","",IFERROR(IF(IF(K2851="","",INDEX(收费标合同信息维护!A:Q,MATCH(D2851,收费标合同信息维护!J:J,0),10))=D2851,"有","无"),"无"))</f>
        <v>无</v>
      </c>
      <c r="G2851" s="13" t="str">
        <f t="shared" si="177"/>
        <v/>
      </c>
      <c r="H2851" s="13" t="str">
        <f t="shared" si="179"/>
        <v/>
      </c>
      <c r="I2851" s="13" t="str">
        <f>IF(G2851="","",IFERROR(IF(IF(K2851="","",INDEX(收费标合同信息维护!A:Q,MATCH(G2851,收费标合同信息维护!M:M,0),13))=G2851,"有","无"),"无"))</f>
        <v/>
      </c>
      <c r="J2851" s="3" t="s">
        <v>3374</v>
      </c>
      <c r="K2851" s="3" t="s">
        <v>12479</v>
      </c>
      <c r="L2851" s="3" t="s">
        <v>6025</v>
      </c>
      <c r="M2851" s="3" t="s">
        <v>6026</v>
      </c>
      <c r="N2851" s="3" t="s">
        <v>6477</v>
      </c>
      <c r="O2851" s="3" t="s">
        <v>6478</v>
      </c>
      <c r="P2851" s="3" t="s">
        <v>12482</v>
      </c>
      <c r="Q2851" s="3" t="s">
        <v>12482</v>
      </c>
      <c r="R2851" s="3" t="s">
        <v>6484</v>
      </c>
      <c r="S2851" s="3" t="s">
        <v>6491</v>
      </c>
      <c r="T2851" s="3" t="s">
        <v>6751</v>
      </c>
      <c r="U2851" s="3" t="s">
        <v>154</v>
      </c>
      <c r="V2851" s="3" t="s">
        <v>12483</v>
      </c>
      <c r="W2851" s="3" t="s">
        <v>154</v>
      </c>
      <c r="X2851" s="3" t="s">
        <v>154</v>
      </c>
      <c r="Y2851" s="3" t="s">
        <v>154</v>
      </c>
      <c r="Z2851" s="3" t="s">
        <v>154</v>
      </c>
      <c r="AA2851" s="3" t="s">
        <v>154</v>
      </c>
      <c r="AB2851" s="3" t="s">
        <v>154</v>
      </c>
      <c r="AC2851" s="3" t="s">
        <v>154</v>
      </c>
      <c r="AD2851" s="3" t="s">
        <v>6151</v>
      </c>
      <c r="AE2851" s="3" t="s">
        <v>6151</v>
      </c>
      <c r="AF2851" s="3" t="s">
        <v>154</v>
      </c>
      <c r="AG2851" s="3" t="s">
        <v>154</v>
      </c>
      <c r="AH2851" s="3" t="s">
        <v>6478</v>
      </c>
      <c r="AI2851" s="3" t="s">
        <v>6482</v>
      </c>
      <c r="AJ2851" s="3" t="s">
        <v>15</v>
      </c>
    </row>
    <row r="2852" spans="1:36" ht="15">
      <c r="A2852" s="10">
        <v>2955</v>
      </c>
      <c r="B2852" t="str">
        <f>IF(K2852="总计","",INDEX(主数据!A:AD,MATCH(J2852,主数据!A:A,0),9))</f>
        <v>华东大区公司</v>
      </c>
      <c r="C2852" t="str">
        <f>IF(K2852="","",INDEX(主数据!A:AD,MATCH(J2852,主数据!A:A,0),11))</f>
        <v>苏州城区</v>
      </c>
      <c r="D2852" t="str">
        <f t="shared" si="176"/>
        <v>WX36物业服务费标准方式2.56</v>
      </c>
      <c r="E2852" s="13" t="str">
        <f t="shared" si="178"/>
        <v>2.56</v>
      </c>
      <c r="F2852" s="13" t="str">
        <f>IF(E2852="","",IFERROR(IF(IF(K2852="","",INDEX(收费标合同信息维护!A:Q,MATCH(D2852,收费标合同信息维护!J:J,0),10))=D2852,"有","无"),"无"))</f>
        <v>无</v>
      </c>
      <c r="G2852" s="13" t="str">
        <f t="shared" si="177"/>
        <v/>
      </c>
      <c r="H2852" s="13" t="str">
        <f t="shared" si="179"/>
        <v/>
      </c>
      <c r="I2852" s="13" t="str">
        <f>IF(G2852="","",IFERROR(IF(IF(K2852="","",INDEX(收费标合同信息维护!A:Q,MATCH(G2852,收费标合同信息维护!M:M,0),13))=G2852,"有","无"),"无"))</f>
        <v/>
      </c>
      <c r="J2852" s="3" t="s">
        <v>3642</v>
      </c>
      <c r="K2852" s="3" t="s">
        <v>12484</v>
      </c>
      <c r="L2852" s="3" t="s">
        <v>6025</v>
      </c>
      <c r="M2852" s="3" t="s">
        <v>6026</v>
      </c>
      <c r="N2852" s="3" t="s">
        <v>6477</v>
      </c>
      <c r="O2852" s="3" t="s">
        <v>6478</v>
      </c>
      <c r="P2852" s="3" t="s">
        <v>3642</v>
      </c>
      <c r="Q2852" s="3" t="s">
        <v>6685</v>
      </c>
      <c r="R2852" s="3" t="s">
        <v>6484</v>
      </c>
      <c r="S2852" s="3" t="s">
        <v>6491</v>
      </c>
      <c r="T2852" s="3" t="s">
        <v>6493</v>
      </c>
      <c r="U2852" s="3" t="s">
        <v>154</v>
      </c>
      <c r="V2852" s="3" t="s">
        <v>12480</v>
      </c>
      <c r="W2852" s="3" t="s">
        <v>154</v>
      </c>
      <c r="X2852" s="3" t="s">
        <v>154</v>
      </c>
      <c r="Y2852" s="3" t="s">
        <v>154</v>
      </c>
      <c r="Z2852" s="3" t="s">
        <v>154</v>
      </c>
      <c r="AA2852" s="3" t="s">
        <v>154</v>
      </c>
      <c r="AB2852" s="3" t="s">
        <v>154</v>
      </c>
      <c r="AC2852" s="3" t="s">
        <v>154</v>
      </c>
      <c r="AD2852" s="3" t="s">
        <v>6151</v>
      </c>
      <c r="AE2852" s="3" t="s">
        <v>6151</v>
      </c>
      <c r="AF2852" s="3" t="s">
        <v>154</v>
      </c>
      <c r="AG2852" s="3" t="s">
        <v>154</v>
      </c>
      <c r="AH2852" s="3" t="s">
        <v>6478</v>
      </c>
      <c r="AI2852" s="3" t="s">
        <v>6482</v>
      </c>
      <c r="AJ2852" s="3" t="s">
        <v>9950</v>
      </c>
    </row>
    <row r="2853" spans="1:36" ht="15">
      <c r="A2853" s="10">
        <v>2956</v>
      </c>
      <c r="B2853" t="str">
        <f>IF(K2853="总计","",INDEX(主数据!A:AD,MATCH(J2853,主数据!A:A,0),9))</f>
        <v>华东大区公司</v>
      </c>
      <c r="C2853" t="str">
        <f>IF(K2853="","",INDEX(主数据!A:AD,MATCH(J2853,主数据!A:A,0),11))</f>
        <v>苏州城区</v>
      </c>
      <c r="D2853" t="str">
        <f t="shared" si="176"/>
        <v>WX36广告费直接录入</v>
      </c>
      <c r="E2853" s="13" t="str">
        <f t="shared" si="178"/>
        <v/>
      </c>
      <c r="F2853" s="13" t="str">
        <f>IF(E2853="","",IFERROR(IF(IF(K2853="","",INDEX(收费标合同信息维护!A:Q,MATCH(D2853,收费标合同信息维护!J:J,0),10))=D2853,"有","无"),"无"))</f>
        <v/>
      </c>
      <c r="G2853" s="13" t="str">
        <f t="shared" si="177"/>
        <v/>
      </c>
      <c r="H2853" s="13" t="str">
        <f t="shared" si="179"/>
        <v/>
      </c>
      <c r="I2853" s="13" t="str">
        <f>IF(G2853="","",IFERROR(IF(IF(K2853="","",INDEX(收费标合同信息维护!A:Q,MATCH(G2853,收费标合同信息维护!M:M,0),13))=G2853,"有","无"),"无"))</f>
        <v/>
      </c>
      <c r="J2853" s="3" t="s">
        <v>3642</v>
      </c>
      <c r="K2853" s="3" t="s">
        <v>12484</v>
      </c>
      <c r="L2853" s="3" t="s">
        <v>11929</v>
      </c>
      <c r="M2853" s="3" t="s">
        <v>11930</v>
      </c>
      <c r="N2853" s="3" t="s">
        <v>6477</v>
      </c>
      <c r="O2853" s="3" t="s">
        <v>6478</v>
      </c>
      <c r="P2853" s="3" t="s">
        <v>12485</v>
      </c>
      <c r="Q2853" s="3" t="s">
        <v>11930</v>
      </c>
      <c r="R2853" s="3" t="s">
        <v>6479</v>
      </c>
      <c r="S2853" s="3" t="s">
        <v>6480</v>
      </c>
      <c r="T2853" s="3" t="s">
        <v>12486</v>
      </c>
      <c r="U2853" s="3" t="s">
        <v>154</v>
      </c>
      <c r="V2853" s="3" t="s">
        <v>154</v>
      </c>
      <c r="W2853" s="3" t="s">
        <v>154</v>
      </c>
      <c r="X2853" s="3" t="s">
        <v>154</v>
      </c>
      <c r="Y2853" s="3" t="s">
        <v>154</v>
      </c>
      <c r="Z2853" s="3" t="s">
        <v>154</v>
      </c>
      <c r="AA2853" s="3" t="s">
        <v>154</v>
      </c>
      <c r="AB2853" s="3" t="s">
        <v>154</v>
      </c>
      <c r="AC2853" s="3" t="s">
        <v>154</v>
      </c>
      <c r="AD2853" s="3" t="s">
        <v>6151</v>
      </c>
      <c r="AE2853" s="3" t="s">
        <v>6151</v>
      </c>
      <c r="AF2853" s="3" t="s">
        <v>154</v>
      </c>
      <c r="AG2853" s="3" t="s">
        <v>154</v>
      </c>
      <c r="AH2853" s="3" t="s">
        <v>6478</v>
      </c>
      <c r="AI2853" s="3" t="s">
        <v>6482</v>
      </c>
      <c r="AJ2853" s="3" t="s">
        <v>6033</v>
      </c>
    </row>
    <row r="2854" spans="1:36" ht="15">
      <c r="A2854" s="10">
        <v>2957</v>
      </c>
      <c r="B2854" t="str">
        <f>IF(K2854="总计","",INDEX(主数据!A:AD,MATCH(J2854,主数据!A:A,0),9))</f>
        <v>华东大区公司</v>
      </c>
      <c r="C2854" t="str">
        <f>IF(K2854="","",INDEX(主数据!A:AD,MATCH(J2854,主数据!A:A,0),11))</f>
        <v>苏州城区</v>
      </c>
      <c r="D2854" t="str">
        <f t="shared" si="176"/>
        <v>WX37销售中心物业费定额</v>
      </c>
      <c r="E2854" s="13" t="str">
        <f t="shared" si="178"/>
        <v/>
      </c>
      <c r="F2854" s="13" t="str">
        <f>IF(E2854="","",IFERROR(IF(IF(K2854="","",INDEX(收费标合同信息维护!A:Q,MATCH(D2854,收费标合同信息维护!J:J,0),10))=D2854,"有","无"),"无"))</f>
        <v/>
      </c>
      <c r="G2854" s="13" t="str">
        <f t="shared" si="177"/>
        <v>WX37销售中心物业费定额73400.00</v>
      </c>
      <c r="H2854" s="13" t="str">
        <f t="shared" si="179"/>
        <v>73400.00</v>
      </c>
      <c r="I2854" s="13" t="str">
        <f>IF(G2854="","",IFERROR(IF(IF(K2854="","",INDEX(收费标合同信息维护!A:Q,MATCH(G2854,收费标合同信息维护!M:M,0),13))=G2854,"有","无"),"无"))</f>
        <v>无</v>
      </c>
      <c r="J2854" s="3" t="s">
        <v>3700</v>
      </c>
      <c r="K2854" s="3" t="s">
        <v>12487</v>
      </c>
      <c r="L2854" s="3" t="s">
        <v>6638</v>
      </c>
      <c r="M2854" s="3" t="s">
        <v>6639</v>
      </c>
      <c r="N2854" s="3" t="s">
        <v>6477</v>
      </c>
      <c r="O2854" s="3" t="s">
        <v>6478</v>
      </c>
      <c r="P2854" s="3" t="s">
        <v>12488</v>
      </c>
      <c r="Q2854" s="3" t="s">
        <v>7107</v>
      </c>
      <c r="R2854" s="3" t="s">
        <v>6490</v>
      </c>
      <c r="S2854" s="3" t="s">
        <v>6491</v>
      </c>
      <c r="T2854" s="3" t="s">
        <v>6537</v>
      </c>
      <c r="U2854" s="3" t="s">
        <v>154</v>
      </c>
      <c r="V2854" s="3" t="s">
        <v>154</v>
      </c>
      <c r="W2854" s="3" t="s">
        <v>12489</v>
      </c>
      <c r="X2854" s="3" t="s">
        <v>154</v>
      </c>
      <c r="Y2854" s="3" t="s">
        <v>154</v>
      </c>
      <c r="Z2854" s="3" t="s">
        <v>154</v>
      </c>
      <c r="AA2854" s="3" t="s">
        <v>154</v>
      </c>
      <c r="AB2854" s="3" t="s">
        <v>154</v>
      </c>
      <c r="AC2854" s="3" t="s">
        <v>154</v>
      </c>
      <c r="AD2854" s="3" t="s">
        <v>6151</v>
      </c>
      <c r="AE2854" s="3" t="s">
        <v>6151</v>
      </c>
      <c r="AF2854" s="3" t="s">
        <v>154</v>
      </c>
      <c r="AG2854" s="3" t="s">
        <v>154</v>
      </c>
      <c r="AH2854" s="3" t="s">
        <v>6478</v>
      </c>
      <c r="AI2854" s="3" t="s">
        <v>6482</v>
      </c>
      <c r="AJ2854" s="3" t="s">
        <v>6033</v>
      </c>
    </row>
    <row r="2855" spans="1:36" ht="30">
      <c r="A2855" s="10">
        <v>2958</v>
      </c>
      <c r="B2855" t="str">
        <f>IF(K2855="总计","",INDEX(主数据!A:AD,MATCH(J2855,主数据!A:A,0),9))</f>
        <v>华东大区公司</v>
      </c>
      <c r="C2855" t="str">
        <f>IF(K2855="","",INDEX(主数据!A:AD,MATCH(J2855,主数据!A:A,0),11))</f>
        <v>苏州城区</v>
      </c>
      <c r="D2855" t="str">
        <f t="shared" si="176"/>
        <v>WX41物业服务费直接录入</v>
      </c>
      <c r="E2855" s="13" t="str">
        <f t="shared" si="178"/>
        <v/>
      </c>
      <c r="F2855" s="13" t="str">
        <f>IF(E2855="","",IFERROR(IF(IF(K2855="","",INDEX(收费标合同信息维护!A:Q,MATCH(D2855,收费标合同信息维护!J:J,0),10))=D2855,"有","无"),"无"))</f>
        <v/>
      </c>
      <c r="G2855" s="13" t="str">
        <f t="shared" si="177"/>
        <v/>
      </c>
      <c r="H2855" s="13" t="str">
        <f t="shared" si="179"/>
        <v/>
      </c>
      <c r="I2855" s="13" t="str">
        <f>IF(G2855="","",IFERROR(IF(IF(K2855="","",INDEX(收费标合同信息维护!A:Q,MATCH(G2855,收费标合同信息维护!M:M,0),13))=G2855,"有","无"),"无"))</f>
        <v/>
      </c>
      <c r="J2855" s="3" t="s">
        <v>4021</v>
      </c>
      <c r="K2855" s="3" t="s">
        <v>12490</v>
      </c>
      <c r="L2855" s="3" t="s">
        <v>6025</v>
      </c>
      <c r="M2855" s="3" t="s">
        <v>6026</v>
      </c>
      <c r="N2855" s="3" t="s">
        <v>6477</v>
      </c>
      <c r="O2855" s="3" t="s">
        <v>6478</v>
      </c>
      <c r="P2855" s="3" t="s">
        <v>12491</v>
      </c>
      <c r="Q2855" s="3" t="s">
        <v>12491</v>
      </c>
      <c r="R2855" s="3" t="s">
        <v>6479</v>
      </c>
      <c r="S2855" s="3" t="s">
        <v>6480</v>
      </c>
      <c r="T2855" s="3" t="s">
        <v>12492</v>
      </c>
      <c r="U2855" s="3" t="s">
        <v>12493</v>
      </c>
      <c r="V2855" s="3" t="s">
        <v>154</v>
      </c>
      <c r="W2855" s="3" t="s">
        <v>154</v>
      </c>
      <c r="X2855" s="3" t="s">
        <v>154</v>
      </c>
      <c r="Y2855" s="3" t="s">
        <v>154</v>
      </c>
      <c r="Z2855" s="3" t="s">
        <v>154</v>
      </c>
      <c r="AA2855" s="3" t="s">
        <v>154</v>
      </c>
      <c r="AB2855" s="3" t="s">
        <v>154</v>
      </c>
      <c r="AC2855" s="3" t="s">
        <v>154</v>
      </c>
      <c r="AD2855" s="3" t="s">
        <v>6151</v>
      </c>
      <c r="AE2855" s="3" t="s">
        <v>6151</v>
      </c>
      <c r="AF2855" s="3" t="s">
        <v>154</v>
      </c>
      <c r="AG2855" s="3" t="s">
        <v>154</v>
      </c>
      <c r="AH2855" s="3" t="s">
        <v>6597</v>
      </c>
      <c r="AI2855" s="3" t="s">
        <v>6482</v>
      </c>
      <c r="AJ2855" s="3" t="s">
        <v>6489</v>
      </c>
    </row>
    <row r="2856" spans="1:36" ht="30">
      <c r="A2856" s="10">
        <v>2959</v>
      </c>
      <c r="B2856" t="str">
        <f>IF(K2856="总计","",INDEX(主数据!A:AD,MATCH(J2856,主数据!A:A,0),9))</f>
        <v>华东大区公司</v>
      </c>
      <c r="C2856" t="str">
        <f>IF(K2856="","",INDEX(主数据!A:AD,MATCH(J2856,主数据!A:A,0),11))</f>
        <v>苏州城区</v>
      </c>
      <c r="D2856" t="str">
        <f t="shared" si="176"/>
        <v>WX41物业服务费定额</v>
      </c>
      <c r="E2856" s="13" t="str">
        <f t="shared" si="178"/>
        <v/>
      </c>
      <c r="F2856" s="13" t="str">
        <f>IF(E2856="","",IFERROR(IF(IF(K2856="","",INDEX(收费标合同信息维护!A:Q,MATCH(D2856,收费标合同信息维护!J:J,0),10))=D2856,"有","无"),"无"))</f>
        <v/>
      </c>
      <c r="G2856" s="13" t="str">
        <f t="shared" si="177"/>
        <v>WX41物业服务费定额86971.50</v>
      </c>
      <c r="H2856" s="13" t="str">
        <f t="shared" si="179"/>
        <v>86971.50</v>
      </c>
      <c r="I2856" s="13" t="str">
        <f>IF(G2856="","",IFERROR(IF(IF(K2856="","",INDEX(收费标合同信息维护!A:Q,MATCH(G2856,收费标合同信息维护!M:M,0),13))=G2856,"有","无"),"无"))</f>
        <v>无</v>
      </c>
      <c r="J2856" s="3" t="s">
        <v>4021</v>
      </c>
      <c r="K2856" s="3" t="s">
        <v>12490</v>
      </c>
      <c r="L2856" s="3" t="s">
        <v>6025</v>
      </c>
      <c r="M2856" s="3" t="s">
        <v>6026</v>
      </c>
      <c r="N2856" s="3" t="s">
        <v>6477</v>
      </c>
      <c r="O2856" s="3" t="s">
        <v>6478</v>
      </c>
      <c r="P2856" s="3" t="s">
        <v>12494</v>
      </c>
      <c r="Q2856" s="3" t="s">
        <v>12494</v>
      </c>
      <c r="R2856" s="3" t="s">
        <v>6490</v>
      </c>
      <c r="S2856" s="3" t="s">
        <v>6491</v>
      </c>
      <c r="T2856" s="3" t="s">
        <v>6691</v>
      </c>
      <c r="U2856" s="3" t="s">
        <v>6511</v>
      </c>
      <c r="V2856" s="3" t="s">
        <v>154</v>
      </c>
      <c r="W2856" s="3" t="s">
        <v>12495</v>
      </c>
      <c r="X2856" s="3" t="s">
        <v>154</v>
      </c>
      <c r="Y2856" s="3" t="s">
        <v>154</v>
      </c>
      <c r="Z2856" s="3" t="s">
        <v>154</v>
      </c>
      <c r="AA2856" s="3" t="s">
        <v>154</v>
      </c>
      <c r="AB2856" s="3" t="s">
        <v>154</v>
      </c>
      <c r="AC2856" s="3" t="s">
        <v>154</v>
      </c>
      <c r="AD2856" s="3" t="s">
        <v>6151</v>
      </c>
      <c r="AE2856" s="3" t="s">
        <v>6151</v>
      </c>
      <c r="AF2856" s="3" t="s">
        <v>154</v>
      </c>
      <c r="AG2856" s="3" t="s">
        <v>154</v>
      </c>
      <c r="AH2856" s="3" t="s">
        <v>6597</v>
      </c>
      <c r="AI2856" s="3" t="s">
        <v>6482</v>
      </c>
      <c r="AJ2856" s="3" t="s">
        <v>6033</v>
      </c>
    </row>
    <row r="2857" spans="1:36" ht="30">
      <c r="A2857" s="10">
        <v>2960</v>
      </c>
      <c r="B2857" t="str">
        <f>IF(K2857="总计","",INDEX(主数据!A:AD,MATCH(J2857,主数据!A:A,0),9))</f>
        <v>华东大区公司</v>
      </c>
      <c r="C2857" t="str">
        <f>IF(K2857="","",INDEX(主数据!A:AD,MATCH(J2857,主数据!A:A,0),11))</f>
        <v>苏州城区</v>
      </c>
      <c r="D2857" t="str">
        <f t="shared" si="176"/>
        <v>WX42物业服务费标准方式2.56</v>
      </c>
      <c r="E2857" s="13" t="str">
        <f t="shared" si="178"/>
        <v>2.56</v>
      </c>
      <c r="F2857" s="13" t="str">
        <f>IF(E2857="","",IFERROR(IF(IF(K2857="","",INDEX(收费标合同信息维护!A:Q,MATCH(D2857,收费标合同信息维护!J:J,0),10))=D2857,"有","无"),"无"))</f>
        <v>无</v>
      </c>
      <c r="G2857" s="13" t="str">
        <f t="shared" si="177"/>
        <v/>
      </c>
      <c r="H2857" s="13" t="str">
        <f t="shared" si="179"/>
        <v/>
      </c>
      <c r="I2857" s="13" t="str">
        <f>IF(G2857="","",IFERROR(IF(IF(K2857="","",INDEX(收费标合同信息维护!A:Q,MATCH(G2857,收费标合同信息维护!M:M,0),13))=G2857,"有","无"),"无"))</f>
        <v/>
      </c>
      <c r="J2857" s="3" t="s">
        <v>4100</v>
      </c>
      <c r="K2857" s="3" t="s">
        <v>12496</v>
      </c>
      <c r="L2857" s="3" t="s">
        <v>6025</v>
      </c>
      <c r="M2857" s="3" t="s">
        <v>6026</v>
      </c>
      <c r="N2857" s="3" t="s">
        <v>6477</v>
      </c>
      <c r="O2857" s="3" t="s">
        <v>6478</v>
      </c>
      <c r="P2857" s="3" t="s">
        <v>6721</v>
      </c>
      <c r="Q2857" s="3" t="s">
        <v>6685</v>
      </c>
      <c r="R2857" s="3" t="s">
        <v>6484</v>
      </c>
      <c r="S2857" s="3" t="s">
        <v>6491</v>
      </c>
      <c r="T2857" s="3" t="s">
        <v>6537</v>
      </c>
      <c r="U2857" s="3" t="s">
        <v>154</v>
      </c>
      <c r="V2857" s="3" t="s">
        <v>12480</v>
      </c>
      <c r="W2857" s="3" t="s">
        <v>154</v>
      </c>
      <c r="X2857" s="3" t="s">
        <v>154</v>
      </c>
      <c r="Y2857" s="3" t="s">
        <v>154</v>
      </c>
      <c r="Z2857" s="3" t="s">
        <v>154</v>
      </c>
      <c r="AA2857" s="3" t="s">
        <v>154</v>
      </c>
      <c r="AB2857" s="3" t="s">
        <v>154</v>
      </c>
      <c r="AC2857" s="3" t="s">
        <v>154</v>
      </c>
      <c r="AD2857" s="3" t="s">
        <v>6151</v>
      </c>
      <c r="AE2857" s="3" t="s">
        <v>6151</v>
      </c>
      <c r="AF2857" s="3" t="s">
        <v>154</v>
      </c>
      <c r="AG2857" s="3" t="s">
        <v>154</v>
      </c>
      <c r="AH2857" s="3" t="s">
        <v>6478</v>
      </c>
      <c r="AI2857" s="3" t="s">
        <v>6482</v>
      </c>
      <c r="AJ2857" s="3" t="s">
        <v>12497</v>
      </c>
    </row>
    <row r="2858" spans="1:36" ht="30">
      <c r="A2858" s="10">
        <v>2961</v>
      </c>
      <c r="B2858" t="str">
        <f>IF(K2858="总计","",INDEX(主数据!A:AD,MATCH(J2858,主数据!A:A,0),9))</f>
        <v>华东大区公司</v>
      </c>
      <c r="C2858" t="str">
        <f>IF(K2858="","",INDEX(主数据!A:AD,MATCH(J2858,主数据!A:A,0),11))</f>
        <v>苏州城区</v>
      </c>
      <c r="D2858" t="str">
        <f t="shared" si="176"/>
        <v>WX42物业服务费标准方式1.79</v>
      </c>
      <c r="E2858" s="13" t="str">
        <f t="shared" si="178"/>
        <v>1.79</v>
      </c>
      <c r="F2858" s="13" t="str">
        <f>IF(E2858="","",IFERROR(IF(IF(K2858="","",INDEX(收费标合同信息维护!A:Q,MATCH(D2858,收费标合同信息维护!J:J,0),10))=D2858,"有","无"),"无"))</f>
        <v>无</v>
      </c>
      <c r="G2858" s="13" t="str">
        <f t="shared" si="177"/>
        <v/>
      </c>
      <c r="H2858" s="13" t="str">
        <f t="shared" si="179"/>
        <v/>
      </c>
      <c r="I2858" s="13" t="str">
        <f>IF(G2858="","",IFERROR(IF(IF(K2858="","",INDEX(收费标合同信息维护!A:Q,MATCH(G2858,收费标合同信息维护!M:M,0),13))=G2858,"有","无"),"无"))</f>
        <v/>
      </c>
      <c r="J2858" s="3" t="s">
        <v>4100</v>
      </c>
      <c r="K2858" s="3" t="s">
        <v>12496</v>
      </c>
      <c r="L2858" s="3" t="s">
        <v>6025</v>
      </c>
      <c r="M2858" s="3" t="s">
        <v>6026</v>
      </c>
      <c r="N2858" s="3" t="s">
        <v>6477</v>
      </c>
      <c r="O2858" s="3" t="s">
        <v>6478</v>
      </c>
      <c r="P2858" s="3" t="s">
        <v>6683</v>
      </c>
      <c r="Q2858" s="3" t="s">
        <v>6581</v>
      </c>
      <c r="R2858" s="3" t="s">
        <v>6484</v>
      </c>
      <c r="S2858" s="3" t="s">
        <v>6491</v>
      </c>
      <c r="T2858" s="3" t="s">
        <v>6537</v>
      </c>
      <c r="U2858" s="3" t="s">
        <v>154</v>
      </c>
      <c r="V2858" s="3" t="s">
        <v>12498</v>
      </c>
      <c r="W2858" s="3" t="s">
        <v>154</v>
      </c>
      <c r="X2858" s="3" t="s">
        <v>154</v>
      </c>
      <c r="Y2858" s="3" t="s">
        <v>154</v>
      </c>
      <c r="Z2858" s="3" t="s">
        <v>154</v>
      </c>
      <c r="AA2858" s="3" t="s">
        <v>154</v>
      </c>
      <c r="AB2858" s="3" t="s">
        <v>154</v>
      </c>
      <c r="AC2858" s="3" t="s">
        <v>154</v>
      </c>
      <c r="AD2858" s="3" t="s">
        <v>6151</v>
      </c>
      <c r="AE2858" s="3" t="s">
        <v>6151</v>
      </c>
      <c r="AF2858" s="3" t="s">
        <v>154</v>
      </c>
      <c r="AG2858" s="3" t="s">
        <v>154</v>
      </c>
      <c r="AH2858" s="3" t="s">
        <v>6478</v>
      </c>
      <c r="AI2858" s="3" t="s">
        <v>6482</v>
      </c>
      <c r="AJ2858" s="3" t="s">
        <v>6221</v>
      </c>
    </row>
    <row r="2859" spans="1:36" ht="30">
      <c r="A2859" s="10">
        <v>2962</v>
      </c>
      <c r="B2859" t="str">
        <f>IF(K2859="总计","",INDEX(主数据!A:AD,MATCH(J2859,主数据!A:A,0),9))</f>
        <v>华东大区公司</v>
      </c>
      <c r="C2859" t="str">
        <f>IF(K2859="","",INDEX(主数据!A:AD,MATCH(J2859,主数据!A:A,0),11))</f>
        <v>苏州城区</v>
      </c>
      <c r="D2859" t="str">
        <f t="shared" si="176"/>
        <v>WX42物业服务费标准方式4.50</v>
      </c>
      <c r="E2859" s="13" t="str">
        <f t="shared" si="178"/>
        <v>4.50</v>
      </c>
      <c r="F2859" s="13" t="str">
        <f>IF(E2859="","",IFERROR(IF(IF(K2859="","",INDEX(收费标合同信息维护!A:Q,MATCH(D2859,收费标合同信息维护!J:J,0),10))=D2859,"有","无"),"无"))</f>
        <v>无</v>
      </c>
      <c r="G2859" s="13" t="str">
        <f t="shared" si="177"/>
        <v/>
      </c>
      <c r="H2859" s="13" t="str">
        <f t="shared" si="179"/>
        <v/>
      </c>
      <c r="I2859" s="13" t="str">
        <f>IF(G2859="","",IFERROR(IF(IF(K2859="","",INDEX(收费标合同信息维护!A:Q,MATCH(G2859,收费标合同信息维护!M:M,0),13))=G2859,"有","无"),"无"))</f>
        <v/>
      </c>
      <c r="J2859" s="3" t="s">
        <v>4100</v>
      </c>
      <c r="K2859" s="3" t="s">
        <v>12496</v>
      </c>
      <c r="L2859" s="3" t="s">
        <v>6025</v>
      </c>
      <c r="M2859" s="3" t="s">
        <v>6026</v>
      </c>
      <c r="N2859" s="3" t="s">
        <v>6477</v>
      </c>
      <c r="O2859" s="3" t="s">
        <v>6478</v>
      </c>
      <c r="P2859" s="3" t="s">
        <v>7517</v>
      </c>
      <c r="Q2859" s="3" t="s">
        <v>12499</v>
      </c>
      <c r="R2859" s="3" t="s">
        <v>6484</v>
      </c>
      <c r="S2859" s="3" t="s">
        <v>6491</v>
      </c>
      <c r="T2859" s="3" t="s">
        <v>6510</v>
      </c>
      <c r="U2859" s="3" t="s">
        <v>154</v>
      </c>
      <c r="V2859" s="3" t="s">
        <v>6507</v>
      </c>
      <c r="W2859" s="3" t="s">
        <v>154</v>
      </c>
      <c r="X2859" s="3" t="s">
        <v>154</v>
      </c>
      <c r="Y2859" s="3" t="s">
        <v>154</v>
      </c>
      <c r="Z2859" s="3" t="s">
        <v>154</v>
      </c>
      <c r="AA2859" s="3" t="s">
        <v>154</v>
      </c>
      <c r="AB2859" s="3" t="s">
        <v>154</v>
      </c>
      <c r="AC2859" s="3" t="s">
        <v>154</v>
      </c>
      <c r="AD2859" s="3" t="s">
        <v>6151</v>
      </c>
      <c r="AE2859" s="3" t="s">
        <v>6151</v>
      </c>
      <c r="AF2859" s="3" t="s">
        <v>6040</v>
      </c>
      <c r="AG2859" s="3" t="s">
        <v>154</v>
      </c>
      <c r="AH2859" s="3" t="s">
        <v>6478</v>
      </c>
      <c r="AI2859" s="3" t="s">
        <v>6482</v>
      </c>
      <c r="AJ2859" s="3" t="s">
        <v>12500</v>
      </c>
    </row>
    <row r="2860" spans="1:36" ht="30">
      <c r="A2860" s="10">
        <v>2963</v>
      </c>
      <c r="B2860" t="str">
        <f>IF(K2860="总计","",INDEX(主数据!A:AD,MATCH(J2860,主数据!A:A,0),9))</f>
        <v>华东大区公司</v>
      </c>
      <c r="C2860" t="str">
        <f>IF(K2860="","",INDEX(主数据!A:AD,MATCH(J2860,主数据!A:A,0),11))</f>
        <v>苏州城区</v>
      </c>
      <c r="D2860" t="str">
        <f t="shared" si="176"/>
        <v>WX42中央空调费标准方式1.00</v>
      </c>
      <c r="E2860" s="13" t="str">
        <f t="shared" si="178"/>
        <v>1.00</v>
      </c>
      <c r="F2860" s="13" t="str">
        <f>IF(E2860="","",IFERROR(IF(IF(K2860="","",INDEX(收费标合同信息维护!A:Q,MATCH(D2860,收费标合同信息维护!J:J,0),10))=D2860,"有","无"),"无"))</f>
        <v>无</v>
      </c>
      <c r="G2860" s="13" t="str">
        <f t="shared" si="177"/>
        <v/>
      </c>
      <c r="H2860" s="13" t="str">
        <f t="shared" si="179"/>
        <v/>
      </c>
      <c r="I2860" s="13" t="str">
        <f>IF(G2860="","",IFERROR(IF(IF(K2860="","",INDEX(收费标合同信息维护!A:Q,MATCH(G2860,收费标合同信息维护!M:M,0),13))=G2860,"有","无"),"无"))</f>
        <v/>
      </c>
      <c r="J2860" s="3" t="s">
        <v>4100</v>
      </c>
      <c r="K2860" s="3" t="s">
        <v>12496</v>
      </c>
      <c r="L2860" s="3" t="s">
        <v>6617</v>
      </c>
      <c r="M2860" s="3" t="s">
        <v>8841</v>
      </c>
      <c r="N2860" s="3" t="s">
        <v>6477</v>
      </c>
      <c r="O2860" s="3" t="s">
        <v>6478</v>
      </c>
      <c r="P2860" s="3" t="s">
        <v>7354</v>
      </c>
      <c r="Q2860" s="3" t="s">
        <v>12501</v>
      </c>
      <c r="R2860" s="3" t="s">
        <v>6484</v>
      </c>
      <c r="S2860" s="3" t="s">
        <v>6491</v>
      </c>
      <c r="T2860" s="3" t="s">
        <v>6510</v>
      </c>
      <c r="U2860" s="3" t="s">
        <v>154</v>
      </c>
      <c r="V2860" s="3" t="s">
        <v>6737</v>
      </c>
      <c r="W2860" s="3" t="s">
        <v>154</v>
      </c>
      <c r="X2860" s="3" t="s">
        <v>154</v>
      </c>
      <c r="Y2860" s="3" t="s">
        <v>154</v>
      </c>
      <c r="Z2860" s="3" t="s">
        <v>154</v>
      </c>
      <c r="AA2860" s="3" t="s">
        <v>154</v>
      </c>
      <c r="AB2860" s="3" t="s">
        <v>154</v>
      </c>
      <c r="AC2860" s="3" t="s">
        <v>154</v>
      </c>
      <c r="AD2860" s="3" t="s">
        <v>6151</v>
      </c>
      <c r="AE2860" s="3" t="s">
        <v>6151</v>
      </c>
      <c r="AF2860" s="3" t="s">
        <v>154</v>
      </c>
      <c r="AG2860" s="3" t="s">
        <v>154</v>
      </c>
      <c r="AH2860" s="3" t="s">
        <v>6478</v>
      </c>
      <c r="AI2860" s="3" t="s">
        <v>6482</v>
      </c>
      <c r="AJ2860" s="3" t="s">
        <v>12502</v>
      </c>
    </row>
    <row r="2861" spans="1:36" ht="30">
      <c r="A2861" s="10">
        <v>2964</v>
      </c>
      <c r="B2861" t="str">
        <f>IF(K2861="总计","",INDEX(主数据!A:AD,MATCH(J2861,主数据!A:A,0),9))</f>
        <v>华东大区公司</v>
      </c>
      <c r="C2861" t="str">
        <f>IF(K2861="","",INDEX(主数据!A:AD,MATCH(J2861,主数据!A:A,0),11))</f>
        <v>苏州城区</v>
      </c>
      <c r="D2861" t="str">
        <f t="shared" si="176"/>
        <v>WX42公共能耗费用及其他标准方式1.33</v>
      </c>
      <c r="E2861" s="13" t="str">
        <f t="shared" si="178"/>
        <v>1.33</v>
      </c>
      <c r="F2861" s="13" t="str">
        <f>IF(E2861="","",IFERROR(IF(IF(K2861="","",INDEX(收费标合同信息维护!A:Q,MATCH(D2861,收费标合同信息维护!J:J,0),10))=D2861,"有","无"),"无"))</f>
        <v>无</v>
      </c>
      <c r="G2861" s="13" t="str">
        <f t="shared" si="177"/>
        <v/>
      </c>
      <c r="H2861" s="13" t="str">
        <f t="shared" si="179"/>
        <v/>
      </c>
      <c r="I2861" s="13" t="str">
        <f>IF(G2861="","",IFERROR(IF(IF(K2861="","",INDEX(收费标合同信息维护!A:Q,MATCH(G2861,收费标合同信息维护!M:M,0),13))=G2861,"有","无"),"无"))</f>
        <v/>
      </c>
      <c r="J2861" s="3" t="s">
        <v>4100</v>
      </c>
      <c r="K2861" s="3" t="s">
        <v>12496</v>
      </c>
      <c r="L2861" s="3" t="s">
        <v>6702</v>
      </c>
      <c r="M2861" s="3" t="s">
        <v>6703</v>
      </c>
      <c r="N2861" s="3" t="s">
        <v>6477</v>
      </c>
      <c r="O2861" s="3" t="s">
        <v>6478</v>
      </c>
      <c r="P2861" s="3" t="s">
        <v>7519</v>
      </c>
      <c r="Q2861" s="3" t="s">
        <v>12503</v>
      </c>
      <c r="R2861" s="3" t="s">
        <v>6484</v>
      </c>
      <c r="S2861" s="3" t="s">
        <v>6491</v>
      </c>
      <c r="T2861" s="3" t="s">
        <v>6510</v>
      </c>
      <c r="U2861" s="3" t="s">
        <v>154</v>
      </c>
      <c r="V2861" s="3" t="s">
        <v>12504</v>
      </c>
      <c r="W2861" s="3" t="s">
        <v>154</v>
      </c>
      <c r="X2861" s="3" t="s">
        <v>154</v>
      </c>
      <c r="Y2861" s="3" t="s">
        <v>154</v>
      </c>
      <c r="Z2861" s="3" t="s">
        <v>154</v>
      </c>
      <c r="AA2861" s="3" t="s">
        <v>154</v>
      </c>
      <c r="AB2861" s="3" t="s">
        <v>154</v>
      </c>
      <c r="AC2861" s="3" t="s">
        <v>154</v>
      </c>
      <c r="AD2861" s="3" t="s">
        <v>6151</v>
      </c>
      <c r="AE2861" s="3" t="s">
        <v>6151</v>
      </c>
      <c r="AF2861" s="3" t="s">
        <v>154</v>
      </c>
      <c r="AG2861" s="3" t="s">
        <v>154</v>
      </c>
      <c r="AH2861" s="3" t="s">
        <v>6478</v>
      </c>
      <c r="AI2861" s="3" t="s">
        <v>6482</v>
      </c>
      <c r="AJ2861" s="3" t="s">
        <v>12502</v>
      </c>
    </row>
    <row r="2862" spans="1:36" ht="30">
      <c r="A2862" s="10">
        <v>2965</v>
      </c>
      <c r="B2862" t="str">
        <f>IF(K2862="总计","",INDEX(主数据!A:AD,MATCH(J2862,主数据!A:A,0),9))</f>
        <v>华中大区公司</v>
      </c>
      <c r="C2862" t="str">
        <f>IF(K2862="","",INDEX(主数据!A:AD,MATCH(J2862,主数据!A:A,0),11))</f>
        <v>南昌东区</v>
      </c>
      <c r="D2862" t="str">
        <f t="shared" si="176"/>
        <v>NC14物业服务费标准方式3.50</v>
      </c>
      <c r="E2862" s="13" t="str">
        <f t="shared" si="178"/>
        <v>3.50</v>
      </c>
      <c r="F2862" s="13" t="str">
        <f>IF(E2862="","",IFERROR(IF(IF(K2862="","",INDEX(收费标合同信息维护!A:Q,MATCH(D2862,收费标合同信息维护!J:J,0),10))=D2862,"有","无"),"无"))</f>
        <v>无</v>
      </c>
      <c r="G2862" s="13" t="str">
        <f t="shared" si="177"/>
        <v/>
      </c>
      <c r="H2862" s="13" t="str">
        <f t="shared" si="179"/>
        <v/>
      </c>
      <c r="I2862" s="13" t="str">
        <f>IF(G2862="","",IFERROR(IF(IF(K2862="","",INDEX(收费标合同信息维护!A:Q,MATCH(G2862,收费标合同信息维护!M:M,0),13))=G2862,"有","无"),"无"))</f>
        <v/>
      </c>
      <c r="J2862" s="3" t="s">
        <v>4581</v>
      </c>
      <c r="K2862" s="3" t="s">
        <v>12505</v>
      </c>
      <c r="L2862" s="3" t="s">
        <v>6025</v>
      </c>
      <c r="M2862" s="3" t="s">
        <v>6026</v>
      </c>
      <c r="N2862" s="3" t="s">
        <v>6477</v>
      </c>
      <c r="O2862" s="3" t="s">
        <v>6478</v>
      </c>
      <c r="P2862" s="3" t="s">
        <v>12506</v>
      </c>
      <c r="Q2862" s="3" t="s">
        <v>12507</v>
      </c>
      <c r="R2862" s="3" t="s">
        <v>6484</v>
      </c>
      <c r="S2862" s="3" t="s">
        <v>6491</v>
      </c>
      <c r="T2862" s="3" t="s">
        <v>6481</v>
      </c>
      <c r="U2862" s="3" t="s">
        <v>154</v>
      </c>
      <c r="V2862" s="3" t="s">
        <v>6869</v>
      </c>
      <c r="W2862" s="3" t="s">
        <v>154</v>
      </c>
      <c r="X2862" s="3" t="s">
        <v>154</v>
      </c>
      <c r="Y2862" s="3" t="s">
        <v>154</v>
      </c>
      <c r="Z2862" s="3" t="s">
        <v>154</v>
      </c>
      <c r="AA2862" s="3" t="s">
        <v>154</v>
      </c>
      <c r="AB2862" s="3" t="s">
        <v>154</v>
      </c>
      <c r="AC2862" s="3" t="s">
        <v>154</v>
      </c>
      <c r="AD2862" s="3" t="s">
        <v>6151</v>
      </c>
      <c r="AE2862" s="3" t="s">
        <v>6151</v>
      </c>
      <c r="AF2862" s="3" t="s">
        <v>154</v>
      </c>
      <c r="AG2862" s="3" t="s">
        <v>154</v>
      </c>
      <c r="AH2862" s="3" t="s">
        <v>6478</v>
      </c>
      <c r="AI2862" s="3" t="s">
        <v>6482</v>
      </c>
      <c r="AJ2862" s="3" t="s">
        <v>28</v>
      </c>
    </row>
    <row r="2863" spans="1:36" ht="30">
      <c r="A2863" s="10">
        <v>2966</v>
      </c>
      <c r="B2863" t="str">
        <f>IF(K2863="总计","",INDEX(主数据!A:AD,MATCH(J2863,主数据!A:A,0),9))</f>
        <v>华中大区公司</v>
      </c>
      <c r="C2863" t="str">
        <f>IF(K2863="","",INDEX(主数据!A:AD,MATCH(J2863,主数据!A:A,0),11))</f>
        <v>南昌东区</v>
      </c>
      <c r="D2863" t="str">
        <f t="shared" si="176"/>
        <v>NC14物业服务费标准方式1.10</v>
      </c>
      <c r="E2863" s="13" t="str">
        <f t="shared" si="178"/>
        <v>1.10</v>
      </c>
      <c r="F2863" s="13" t="str">
        <f>IF(E2863="","",IFERROR(IF(IF(K2863="","",INDEX(收费标合同信息维护!A:Q,MATCH(D2863,收费标合同信息维护!J:J,0),10))=D2863,"有","无"),"无"))</f>
        <v>无</v>
      </c>
      <c r="G2863" s="13" t="str">
        <f t="shared" si="177"/>
        <v/>
      </c>
      <c r="H2863" s="13" t="str">
        <f t="shared" si="179"/>
        <v/>
      </c>
      <c r="I2863" s="13" t="str">
        <f>IF(G2863="","",IFERROR(IF(IF(K2863="","",INDEX(收费标合同信息维护!A:Q,MATCH(G2863,收费标合同信息维护!M:M,0),13))=G2863,"有","无"),"无"))</f>
        <v/>
      </c>
      <c r="J2863" s="3" t="s">
        <v>4581</v>
      </c>
      <c r="K2863" s="3" t="s">
        <v>12505</v>
      </c>
      <c r="L2863" s="3" t="s">
        <v>6025</v>
      </c>
      <c r="M2863" s="3" t="s">
        <v>6026</v>
      </c>
      <c r="N2863" s="3" t="s">
        <v>6477</v>
      </c>
      <c r="O2863" s="3" t="s">
        <v>6478</v>
      </c>
      <c r="P2863" s="3" t="s">
        <v>12508</v>
      </c>
      <c r="Q2863" s="3" t="s">
        <v>12509</v>
      </c>
      <c r="R2863" s="3" t="s">
        <v>6484</v>
      </c>
      <c r="S2863" s="3" t="s">
        <v>6491</v>
      </c>
      <c r="T2863" s="3" t="s">
        <v>6481</v>
      </c>
      <c r="U2863" s="3" t="s">
        <v>154</v>
      </c>
      <c r="V2863" s="3" t="s">
        <v>6488</v>
      </c>
      <c r="W2863" s="3" t="s">
        <v>154</v>
      </c>
      <c r="X2863" s="3" t="s">
        <v>154</v>
      </c>
      <c r="Y2863" s="3" t="s">
        <v>154</v>
      </c>
      <c r="Z2863" s="3" t="s">
        <v>154</v>
      </c>
      <c r="AA2863" s="3" t="s">
        <v>154</v>
      </c>
      <c r="AB2863" s="3" t="s">
        <v>154</v>
      </c>
      <c r="AC2863" s="3" t="s">
        <v>154</v>
      </c>
      <c r="AD2863" s="3" t="s">
        <v>6151</v>
      </c>
      <c r="AE2863" s="3" t="s">
        <v>6151</v>
      </c>
      <c r="AF2863" s="3" t="s">
        <v>154</v>
      </c>
      <c r="AG2863" s="3" t="s">
        <v>154</v>
      </c>
      <c r="AH2863" s="3" t="s">
        <v>6478</v>
      </c>
      <c r="AI2863" s="3" t="s">
        <v>6482</v>
      </c>
      <c r="AJ2863" s="3" t="s">
        <v>6032</v>
      </c>
    </row>
    <row r="2864" spans="1:36" ht="15">
      <c r="A2864" s="10">
        <v>2967</v>
      </c>
      <c r="B2864" t="str">
        <f>IF(K2864="总计","",INDEX(主数据!A:AD,MATCH(J2864,主数据!A:A,0),9))</f>
        <v>华中大区公司</v>
      </c>
      <c r="C2864" t="str">
        <f>IF(K2864="","",INDEX(主数据!A:AD,MATCH(J2864,主数据!A:A,0),11))</f>
        <v>南昌东区</v>
      </c>
      <c r="D2864" t="str">
        <f t="shared" si="176"/>
        <v>NC14物业服务费标准方式1.00</v>
      </c>
      <c r="E2864" s="13" t="str">
        <f t="shared" si="178"/>
        <v>1.00</v>
      </c>
      <c r="F2864" s="13" t="str">
        <f>IF(E2864="","",IFERROR(IF(IF(K2864="","",INDEX(收费标合同信息维护!A:Q,MATCH(D2864,收费标合同信息维护!J:J,0),10))=D2864,"有","无"),"无"))</f>
        <v>无</v>
      </c>
      <c r="G2864" s="13" t="str">
        <f t="shared" si="177"/>
        <v/>
      </c>
      <c r="H2864" s="13" t="str">
        <f t="shared" si="179"/>
        <v/>
      </c>
      <c r="I2864" s="13" t="str">
        <f>IF(G2864="","",IFERROR(IF(IF(K2864="","",INDEX(收费标合同信息维护!A:Q,MATCH(G2864,收费标合同信息维护!M:M,0),13))=G2864,"有","无"),"无"))</f>
        <v/>
      </c>
      <c r="J2864" s="3" t="s">
        <v>4581</v>
      </c>
      <c r="K2864" s="3" t="s">
        <v>12505</v>
      </c>
      <c r="L2864" s="3" t="s">
        <v>6025</v>
      </c>
      <c r="M2864" s="3" t="s">
        <v>6026</v>
      </c>
      <c r="N2864" s="3" t="s">
        <v>6477</v>
      </c>
      <c r="O2864" s="3" t="s">
        <v>6478</v>
      </c>
      <c r="P2864" s="3" t="s">
        <v>12510</v>
      </c>
      <c r="Q2864" s="3" t="s">
        <v>8709</v>
      </c>
      <c r="R2864" s="3" t="s">
        <v>6484</v>
      </c>
      <c r="S2864" s="3" t="s">
        <v>6491</v>
      </c>
      <c r="T2864" s="3" t="s">
        <v>6481</v>
      </c>
      <c r="U2864" s="3" t="s">
        <v>154</v>
      </c>
      <c r="V2864" s="3" t="s">
        <v>6737</v>
      </c>
      <c r="W2864" s="3" t="s">
        <v>154</v>
      </c>
      <c r="X2864" s="3" t="s">
        <v>154</v>
      </c>
      <c r="Y2864" s="3" t="s">
        <v>154</v>
      </c>
      <c r="Z2864" s="3" t="s">
        <v>154</v>
      </c>
      <c r="AA2864" s="3" t="s">
        <v>154</v>
      </c>
      <c r="AB2864" s="3" t="s">
        <v>154</v>
      </c>
      <c r="AC2864" s="3" t="s">
        <v>154</v>
      </c>
      <c r="AD2864" s="3" t="s">
        <v>6151</v>
      </c>
      <c r="AE2864" s="3" t="s">
        <v>6151</v>
      </c>
      <c r="AF2864" s="3" t="s">
        <v>154</v>
      </c>
      <c r="AG2864" s="3" t="s">
        <v>154</v>
      </c>
      <c r="AH2864" s="3" t="s">
        <v>6478</v>
      </c>
      <c r="AI2864" s="3" t="s">
        <v>6482</v>
      </c>
      <c r="AJ2864" s="3" t="s">
        <v>34</v>
      </c>
    </row>
    <row r="2865" spans="1:36" ht="30">
      <c r="A2865" s="10">
        <v>2968</v>
      </c>
      <c r="B2865" t="str">
        <f>IF(K2865="总计","",INDEX(主数据!A:AD,MATCH(J2865,主数据!A:A,0),9))</f>
        <v>华中大区公司</v>
      </c>
      <c r="C2865" t="str">
        <f>IF(K2865="","",INDEX(主数据!A:AD,MATCH(J2865,主数据!A:A,0),11))</f>
        <v>南昌东区</v>
      </c>
      <c r="D2865" t="str">
        <f t="shared" si="176"/>
        <v>NC14物业服务费标准方式2.80</v>
      </c>
      <c r="E2865" s="13" t="str">
        <f t="shared" si="178"/>
        <v>2.80</v>
      </c>
      <c r="F2865" s="13" t="str">
        <f>IF(E2865="","",IFERROR(IF(IF(K2865="","",INDEX(收费标合同信息维护!A:Q,MATCH(D2865,收费标合同信息维护!J:J,0),10))=D2865,"有","无"),"无"))</f>
        <v>无</v>
      </c>
      <c r="G2865" s="13" t="str">
        <f t="shared" si="177"/>
        <v/>
      </c>
      <c r="H2865" s="13" t="str">
        <f t="shared" si="179"/>
        <v/>
      </c>
      <c r="I2865" s="13" t="str">
        <f>IF(G2865="","",IFERROR(IF(IF(K2865="","",INDEX(收费标合同信息维护!A:Q,MATCH(G2865,收费标合同信息维护!M:M,0),13))=G2865,"有","无"),"无"))</f>
        <v/>
      </c>
      <c r="J2865" s="3" t="s">
        <v>4581</v>
      </c>
      <c r="K2865" s="3" t="s">
        <v>12505</v>
      </c>
      <c r="L2865" s="3" t="s">
        <v>6025</v>
      </c>
      <c r="M2865" s="3" t="s">
        <v>6026</v>
      </c>
      <c r="N2865" s="3" t="s">
        <v>6477</v>
      </c>
      <c r="O2865" s="3" t="s">
        <v>6478</v>
      </c>
      <c r="P2865" s="3" t="s">
        <v>12511</v>
      </c>
      <c r="Q2865" s="3" t="s">
        <v>12512</v>
      </c>
      <c r="R2865" s="3" t="s">
        <v>6484</v>
      </c>
      <c r="S2865" s="3" t="s">
        <v>6491</v>
      </c>
      <c r="T2865" s="3" t="s">
        <v>6481</v>
      </c>
      <c r="U2865" s="3" t="s">
        <v>154</v>
      </c>
      <c r="V2865" s="3" t="s">
        <v>6543</v>
      </c>
      <c r="W2865" s="3" t="s">
        <v>154</v>
      </c>
      <c r="X2865" s="3" t="s">
        <v>154</v>
      </c>
      <c r="Y2865" s="3" t="s">
        <v>154</v>
      </c>
      <c r="Z2865" s="3" t="s">
        <v>154</v>
      </c>
      <c r="AA2865" s="3" t="s">
        <v>154</v>
      </c>
      <c r="AB2865" s="3" t="s">
        <v>154</v>
      </c>
      <c r="AC2865" s="3" t="s">
        <v>154</v>
      </c>
      <c r="AD2865" s="3" t="s">
        <v>6151</v>
      </c>
      <c r="AE2865" s="3" t="s">
        <v>6151</v>
      </c>
      <c r="AF2865" s="3" t="s">
        <v>154</v>
      </c>
      <c r="AG2865" s="3" t="s">
        <v>154</v>
      </c>
      <c r="AH2865" s="3" t="s">
        <v>6478</v>
      </c>
      <c r="AI2865" s="3" t="s">
        <v>6482</v>
      </c>
      <c r="AJ2865" s="3" t="s">
        <v>27</v>
      </c>
    </row>
    <row r="2866" spans="1:36" ht="30">
      <c r="A2866" s="10">
        <v>2969</v>
      </c>
      <c r="B2866" t="str">
        <f>IF(K2866="总计","",INDEX(主数据!A:AD,MATCH(J2866,主数据!A:A,0),9))</f>
        <v>华中大区公司</v>
      </c>
      <c r="C2866" t="str">
        <f>IF(K2866="","",INDEX(主数据!A:AD,MATCH(J2866,主数据!A:A,0),11))</f>
        <v>南昌东区</v>
      </c>
      <c r="D2866" t="str">
        <f t="shared" si="176"/>
        <v>NC14物业服务费标准方式0.55</v>
      </c>
      <c r="E2866" s="13" t="str">
        <f t="shared" si="178"/>
        <v>0.55</v>
      </c>
      <c r="F2866" s="13" t="str">
        <f>IF(E2866="","",IFERROR(IF(IF(K2866="","",INDEX(收费标合同信息维护!A:Q,MATCH(D2866,收费标合同信息维护!J:J,0),10))=D2866,"有","无"),"无"))</f>
        <v>无</v>
      </c>
      <c r="G2866" s="13" t="str">
        <f t="shared" si="177"/>
        <v/>
      </c>
      <c r="H2866" s="13" t="str">
        <f t="shared" si="179"/>
        <v/>
      </c>
      <c r="I2866" s="13" t="str">
        <f>IF(G2866="","",IFERROR(IF(IF(K2866="","",INDEX(收费标合同信息维护!A:Q,MATCH(G2866,收费标合同信息维护!M:M,0),13))=G2866,"有","无"),"无"))</f>
        <v/>
      </c>
      <c r="J2866" s="3" t="s">
        <v>4581</v>
      </c>
      <c r="K2866" s="3" t="s">
        <v>12505</v>
      </c>
      <c r="L2866" s="3" t="s">
        <v>6025</v>
      </c>
      <c r="M2866" s="3" t="s">
        <v>6026</v>
      </c>
      <c r="N2866" s="3" t="s">
        <v>6477</v>
      </c>
      <c r="O2866" s="3" t="s">
        <v>6478</v>
      </c>
      <c r="P2866" s="3" t="s">
        <v>12513</v>
      </c>
      <c r="Q2866" s="3" t="s">
        <v>12514</v>
      </c>
      <c r="R2866" s="3" t="s">
        <v>6484</v>
      </c>
      <c r="S2866" s="3" t="s">
        <v>6491</v>
      </c>
      <c r="T2866" s="3" t="s">
        <v>6481</v>
      </c>
      <c r="U2866" s="3" t="s">
        <v>154</v>
      </c>
      <c r="V2866" s="3" t="s">
        <v>12515</v>
      </c>
      <c r="W2866" s="3" t="s">
        <v>154</v>
      </c>
      <c r="X2866" s="3" t="s">
        <v>154</v>
      </c>
      <c r="Y2866" s="3" t="s">
        <v>154</v>
      </c>
      <c r="Z2866" s="3" t="s">
        <v>154</v>
      </c>
      <c r="AA2866" s="3" t="s">
        <v>154</v>
      </c>
      <c r="AB2866" s="3" t="s">
        <v>154</v>
      </c>
      <c r="AC2866" s="3" t="s">
        <v>154</v>
      </c>
      <c r="AD2866" s="3" t="s">
        <v>6151</v>
      </c>
      <c r="AE2866" s="3" t="s">
        <v>6151</v>
      </c>
      <c r="AF2866" s="3" t="s">
        <v>154</v>
      </c>
      <c r="AG2866" s="3" t="s">
        <v>154</v>
      </c>
      <c r="AH2866" s="3" t="s">
        <v>6478</v>
      </c>
      <c r="AI2866" s="3" t="s">
        <v>6482</v>
      </c>
      <c r="AJ2866" s="3" t="s">
        <v>27</v>
      </c>
    </row>
    <row r="2867" spans="1:36" ht="30">
      <c r="A2867" s="10">
        <v>2970</v>
      </c>
      <c r="B2867" t="str">
        <f>IF(K2867="总计","",INDEX(主数据!A:AD,MATCH(J2867,主数据!A:A,0),9))</f>
        <v>华中大区公司</v>
      </c>
      <c r="C2867" t="str">
        <f>IF(K2867="","",INDEX(主数据!A:AD,MATCH(J2867,主数据!A:A,0),11))</f>
        <v>南昌东区</v>
      </c>
      <c r="D2867" t="str">
        <f t="shared" si="176"/>
        <v>NC14物业服务费标准方式0.90</v>
      </c>
      <c r="E2867" s="13" t="str">
        <f t="shared" si="178"/>
        <v>0.90</v>
      </c>
      <c r="F2867" s="13" t="str">
        <f>IF(E2867="","",IFERROR(IF(IF(K2867="","",INDEX(收费标合同信息维护!A:Q,MATCH(D2867,收费标合同信息维护!J:J,0),10))=D2867,"有","无"),"无"))</f>
        <v>无</v>
      </c>
      <c r="G2867" s="13" t="str">
        <f t="shared" si="177"/>
        <v/>
      </c>
      <c r="H2867" s="13" t="str">
        <f t="shared" si="179"/>
        <v/>
      </c>
      <c r="I2867" s="13" t="str">
        <f>IF(G2867="","",IFERROR(IF(IF(K2867="","",INDEX(收费标合同信息维护!A:Q,MATCH(G2867,收费标合同信息维护!M:M,0),13))=G2867,"有","无"),"无"))</f>
        <v/>
      </c>
      <c r="J2867" s="3" t="s">
        <v>4581</v>
      </c>
      <c r="K2867" s="3" t="s">
        <v>12505</v>
      </c>
      <c r="L2867" s="3" t="s">
        <v>6025</v>
      </c>
      <c r="M2867" s="3" t="s">
        <v>6026</v>
      </c>
      <c r="N2867" s="3" t="s">
        <v>6477</v>
      </c>
      <c r="O2867" s="3" t="s">
        <v>6478</v>
      </c>
      <c r="P2867" s="3" t="s">
        <v>12516</v>
      </c>
      <c r="Q2867" s="3" t="s">
        <v>12517</v>
      </c>
      <c r="R2867" s="3" t="s">
        <v>6484</v>
      </c>
      <c r="S2867" s="3" t="s">
        <v>6491</v>
      </c>
      <c r="T2867" s="3" t="s">
        <v>6493</v>
      </c>
      <c r="U2867" s="3" t="s">
        <v>154</v>
      </c>
      <c r="V2867" s="3" t="s">
        <v>6979</v>
      </c>
      <c r="W2867" s="3" t="s">
        <v>154</v>
      </c>
      <c r="X2867" s="3" t="s">
        <v>154</v>
      </c>
      <c r="Y2867" s="3" t="s">
        <v>154</v>
      </c>
      <c r="Z2867" s="3" t="s">
        <v>154</v>
      </c>
      <c r="AA2867" s="3" t="s">
        <v>154</v>
      </c>
      <c r="AB2867" s="3" t="s">
        <v>154</v>
      </c>
      <c r="AC2867" s="3" t="s">
        <v>154</v>
      </c>
      <c r="AD2867" s="3" t="s">
        <v>6151</v>
      </c>
      <c r="AE2867" s="3" t="s">
        <v>6151</v>
      </c>
      <c r="AF2867" s="3" t="s">
        <v>154</v>
      </c>
      <c r="AG2867" s="3" t="s">
        <v>154</v>
      </c>
      <c r="AH2867" s="3" t="s">
        <v>6478</v>
      </c>
      <c r="AI2867" s="3" t="s">
        <v>6482</v>
      </c>
      <c r="AJ2867" s="3" t="s">
        <v>6489</v>
      </c>
    </row>
    <row r="2868" spans="1:36" ht="15">
      <c r="A2868" s="10">
        <v>2971</v>
      </c>
      <c r="B2868" t="str">
        <f>IF(K2868="总计","",INDEX(主数据!A:AD,MATCH(J2868,主数据!A:A,0),9))</f>
        <v>华中大区公司</v>
      </c>
      <c r="C2868" t="str">
        <f>IF(K2868="","",INDEX(主数据!A:AD,MATCH(J2868,主数据!A:A,0),11))</f>
        <v>南昌东区</v>
      </c>
      <c r="D2868" t="str">
        <f t="shared" si="176"/>
        <v>NC14物业服务费直接录入</v>
      </c>
      <c r="E2868" s="13" t="str">
        <f t="shared" si="178"/>
        <v/>
      </c>
      <c r="F2868" s="13" t="str">
        <f>IF(E2868="","",IFERROR(IF(IF(K2868="","",INDEX(收费标合同信息维护!A:Q,MATCH(D2868,收费标合同信息维护!J:J,0),10))=D2868,"有","无"),"无"))</f>
        <v/>
      </c>
      <c r="G2868" s="13" t="str">
        <f t="shared" si="177"/>
        <v/>
      </c>
      <c r="H2868" s="13" t="str">
        <f t="shared" si="179"/>
        <v/>
      </c>
      <c r="I2868" s="13" t="str">
        <f>IF(G2868="","",IFERROR(IF(IF(K2868="","",INDEX(收费标合同信息维护!A:Q,MATCH(G2868,收费标合同信息维护!M:M,0),13))=G2868,"有","无"),"无"))</f>
        <v/>
      </c>
      <c r="J2868" s="3" t="s">
        <v>4581</v>
      </c>
      <c r="K2868" s="3" t="s">
        <v>12505</v>
      </c>
      <c r="L2868" s="3" t="s">
        <v>6025</v>
      </c>
      <c r="M2868" s="3" t="s">
        <v>6026</v>
      </c>
      <c r="N2868" s="3" t="s">
        <v>6477</v>
      </c>
      <c r="O2868" s="3" t="s">
        <v>6478</v>
      </c>
      <c r="P2868" s="3" t="s">
        <v>12518</v>
      </c>
      <c r="Q2868" s="3" t="s">
        <v>6643</v>
      </c>
      <c r="R2868" s="3" t="s">
        <v>6479</v>
      </c>
      <c r="S2868" s="3" t="s">
        <v>6480</v>
      </c>
      <c r="T2868" s="3" t="s">
        <v>6493</v>
      </c>
      <c r="U2868" s="3" t="s">
        <v>154</v>
      </c>
      <c r="V2868" s="3" t="s">
        <v>154</v>
      </c>
      <c r="W2868" s="3" t="s">
        <v>154</v>
      </c>
      <c r="X2868" s="3" t="s">
        <v>154</v>
      </c>
      <c r="Y2868" s="3" t="s">
        <v>154</v>
      </c>
      <c r="Z2868" s="3" t="s">
        <v>154</v>
      </c>
      <c r="AA2868" s="3" t="s">
        <v>154</v>
      </c>
      <c r="AB2868" s="3" t="s">
        <v>154</v>
      </c>
      <c r="AC2868" s="3" t="s">
        <v>154</v>
      </c>
      <c r="AD2868" s="3" t="s">
        <v>6151</v>
      </c>
      <c r="AE2868" s="3" t="s">
        <v>6151</v>
      </c>
      <c r="AF2868" s="3" t="s">
        <v>154</v>
      </c>
      <c r="AG2868" s="3" t="s">
        <v>154</v>
      </c>
      <c r="AH2868" s="3" t="s">
        <v>6478</v>
      </c>
      <c r="AI2868" s="3" t="s">
        <v>6482</v>
      </c>
      <c r="AJ2868" s="3" t="s">
        <v>6199</v>
      </c>
    </row>
    <row r="2869" spans="1:36" ht="30">
      <c r="A2869" s="10">
        <v>2972</v>
      </c>
      <c r="B2869" t="str">
        <f>IF(K2869="总计","",INDEX(主数据!A:AD,MATCH(J2869,主数据!A:A,0),9))</f>
        <v>华中大区公司</v>
      </c>
      <c r="C2869" t="str">
        <f>IF(K2869="","",INDEX(主数据!A:AD,MATCH(J2869,主数据!A:A,0),11))</f>
        <v>南昌东区</v>
      </c>
      <c r="D2869" t="str">
        <f t="shared" si="176"/>
        <v>NC14物业服务费标准方式1.30</v>
      </c>
      <c r="E2869" s="13" t="str">
        <f t="shared" si="178"/>
        <v>1.30</v>
      </c>
      <c r="F2869" s="13" t="str">
        <f>IF(E2869="","",IFERROR(IF(IF(K2869="","",INDEX(收费标合同信息维护!A:Q,MATCH(D2869,收费标合同信息维护!J:J,0),10))=D2869,"有","无"),"无"))</f>
        <v>无</v>
      </c>
      <c r="G2869" s="13" t="str">
        <f t="shared" si="177"/>
        <v/>
      </c>
      <c r="H2869" s="13" t="str">
        <f t="shared" si="179"/>
        <v/>
      </c>
      <c r="I2869" s="13" t="str">
        <f>IF(G2869="","",IFERROR(IF(IF(K2869="","",INDEX(收费标合同信息维护!A:Q,MATCH(G2869,收费标合同信息维护!M:M,0),13))=G2869,"有","无"),"无"))</f>
        <v/>
      </c>
      <c r="J2869" s="3" t="s">
        <v>4581</v>
      </c>
      <c r="K2869" s="3" t="s">
        <v>12505</v>
      </c>
      <c r="L2869" s="3" t="s">
        <v>6025</v>
      </c>
      <c r="M2869" s="3" t="s">
        <v>6026</v>
      </c>
      <c r="N2869" s="3" t="s">
        <v>6477</v>
      </c>
      <c r="O2869" s="3" t="s">
        <v>6478</v>
      </c>
      <c r="P2869" s="3" t="s">
        <v>12519</v>
      </c>
      <c r="Q2869" s="3" t="s">
        <v>10747</v>
      </c>
      <c r="R2869" s="3" t="s">
        <v>6484</v>
      </c>
      <c r="S2869" s="3" t="s">
        <v>6491</v>
      </c>
      <c r="T2869" s="3" t="s">
        <v>6496</v>
      </c>
      <c r="U2869" s="3" t="s">
        <v>154</v>
      </c>
      <c r="V2869" s="3" t="s">
        <v>6611</v>
      </c>
      <c r="W2869" s="3" t="s">
        <v>154</v>
      </c>
      <c r="X2869" s="3" t="s">
        <v>154</v>
      </c>
      <c r="Y2869" s="3" t="s">
        <v>154</v>
      </c>
      <c r="Z2869" s="3" t="s">
        <v>154</v>
      </c>
      <c r="AA2869" s="3" t="s">
        <v>154</v>
      </c>
      <c r="AB2869" s="3" t="s">
        <v>154</v>
      </c>
      <c r="AC2869" s="3" t="s">
        <v>154</v>
      </c>
      <c r="AD2869" s="3" t="s">
        <v>6151</v>
      </c>
      <c r="AE2869" s="3" t="s">
        <v>6151</v>
      </c>
      <c r="AF2869" s="3" t="s">
        <v>6040</v>
      </c>
      <c r="AG2869" s="3" t="s">
        <v>154</v>
      </c>
      <c r="AH2869" s="3" t="s">
        <v>6478</v>
      </c>
      <c r="AI2869" s="3" t="s">
        <v>6482</v>
      </c>
      <c r="AJ2869" s="3" t="s">
        <v>6036</v>
      </c>
    </row>
    <row r="2870" spans="1:36" ht="30">
      <c r="A2870" s="10">
        <v>2973</v>
      </c>
      <c r="B2870" t="str">
        <f>IF(K2870="总计","",INDEX(主数据!A:AD,MATCH(J2870,主数据!A:A,0),9))</f>
        <v>华中大区公司</v>
      </c>
      <c r="C2870" t="str">
        <f>IF(K2870="","",INDEX(主数据!A:AD,MATCH(J2870,主数据!A:A,0),11))</f>
        <v>南昌东区</v>
      </c>
      <c r="D2870" t="str">
        <f t="shared" si="176"/>
        <v>NC14物业服务费标准方式1.20</v>
      </c>
      <c r="E2870" s="13" t="str">
        <f t="shared" si="178"/>
        <v>1.20</v>
      </c>
      <c r="F2870" s="13" t="str">
        <f>IF(E2870="","",IFERROR(IF(IF(K2870="","",INDEX(收费标合同信息维护!A:Q,MATCH(D2870,收费标合同信息维护!J:J,0),10))=D2870,"有","无"),"无"))</f>
        <v>无</v>
      </c>
      <c r="G2870" s="13" t="str">
        <f t="shared" si="177"/>
        <v/>
      </c>
      <c r="H2870" s="13" t="str">
        <f t="shared" si="179"/>
        <v/>
      </c>
      <c r="I2870" s="13" t="str">
        <f>IF(G2870="","",IFERROR(IF(IF(K2870="","",INDEX(收费标合同信息维护!A:Q,MATCH(G2870,收费标合同信息维护!M:M,0),13))=G2870,"有","无"),"无"))</f>
        <v/>
      </c>
      <c r="J2870" s="3" t="s">
        <v>4581</v>
      </c>
      <c r="K2870" s="3" t="s">
        <v>12505</v>
      </c>
      <c r="L2870" s="3" t="s">
        <v>6025</v>
      </c>
      <c r="M2870" s="3" t="s">
        <v>6026</v>
      </c>
      <c r="N2870" s="3" t="s">
        <v>6477</v>
      </c>
      <c r="O2870" s="3" t="s">
        <v>6478</v>
      </c>
      <c r="P2870" s="3" t="s">
        <v>12520</v>
      </c>
      <c r="Q2870" s="3" t="s">
        <v>10745</v>
      </c>
      <c r="R2870" s="3" t="s">
        <v>6484</v>
      </c>
      <c r="S2870" s="3" t="s">
        <v>6491</v>
      </c>
      <c r="T2870" s="3" t="s">
        <v>6496</v>
      </c>
      <c r="U2870" s="3" t="s">
        <v>154</v>
      </c>
      <c r="V2870" s="3" t="s">
        <v>6614</v>
      </c>
      <c r="W2870" s="3" t="s">
        <v>154</v>
      </c>
      <c r="X2870" s="3" t="s">
        <v>154</v>
      </c>
      <c r="Y2870" s="3" t="s">
        <v>154</v>
      </c>
      <c r="Z2870" s="3" t="s">
        <v>154</v>
      </c>
      <c r="AA2870" s="3" t="s">
        <v>154</v>
      </c>
      <c r="AB2870" s="3" t="s">
        <v>154</v>
      </c>
      <c r="AC2870" s="3" t="s">
        <v>154</v>
      </c>
      <c r="AD2870" s="3" t="s">
        <v>6151</v>
      </c>
      <c r="AE2870" s="3" t="s">
        <v>6151</v>
      </c>
      <c r="AF2870" s="3" t="s">
        <v>154</v>
      </c>
      <c r="AG2870" s="3" t="s">
        <v>154</v>
      </c>
      <c r="AH2870" s="3" t="s">
        <v>6478</v>
      </c>
      <c r="AI2870" s="3" t="s">
        <v>6482</v>
      </c>
      <c r="AJ2870" s="3" t="s">
        <v>6033</v>
      </c>
    </row>
    <row r="2871" spans="1:36" ht="30">
      <c r="A2871" s="10">
        <v>2974</v>
      </c>
      <c r="B2871" t="str">
        <f>IF(K2871="总计","",INDEX(主数据!A:AD,MATCH(J2871,主数据!A:A,0),9))</f>
        <v>华中大区公司</v>
      </c>
      <c r="C2871" t="str">
        <f>IF(K2871="","",INDEX(主数据!A:AD,MATCH(J2871,主数据!A:A,0),11))</f>
        <v>南昌东区</v>
      </c>
      <c r="D2871" t="str">
        <f t="shared" si="176"/>
        <v>NC14物业服务费标准方式1.25</v>
      </c>
      <c r="E2871" s="13" t="str">
        <f t="shared" si="178"/>
        <v>1.25</v>
      </c>
      <c r="F2871" s="13" t="str">
        <f>IF(E2871="","",IFERROR(IF(IF(K2871="","",INDEX(收费标合同信息维护!A:Q,MATCH(D2871,收费标合同信息维护!J:J,0),10))=D2871,"有","无"),"无"))</f>
        <v>无</v>
      </c>
      <c r="G2871" s="13" t="str">
        <f t="shared" si="177"/>
        <v/>
      </c>
      <c r="H2871" s="13" t="str">
        <f t="shared" si="179"/>
        <v/>
      </c>
      <c r="I2871" s="13" t="str">
        <f>IF(G2871="","",IFERROR(IF(IF(K2871="","",INDEX(收费标合同信息维护!A:Q,MATCH(G2871,收费标合同信息维护!M:M,0),13))=G2871,"有","无"),"无"))</f>
        <v/>
      </c>
      <c r="J2871" s="3" t="s">
        <v>4581</v>
      </c>
      <c r="K2871" s="3" t="s">
        <v>12505</v>
      </c>
      <c r="L2871" s="3" t="s">
        <v>6025</v>
      </c>
      <c r="M2871" s="3" t="s">
        <v>6026</v>
      </c>
      <c r="N2871" s="3" t="s">
        <v>6477</v>
      </c>
      <c r="O2871" s="3" t="s">
        <v>6478</v>
      </c>
      <c r="P2871" s="3" t="s">
        <v>12521</v>
      </c>
      <c r="Q2871" s="3" t="s">
        <v>12522</v>
      </c>
      <c r="R2871" s="3" t="s">
        <v>6484</v>
      </c>
      <c r="S2871" s="3" t="s">
        <v>6491</v>
      </c>
      <c r="T2871" s="3" t="s">
        <v>6902</v>
      </c>
      <c r="U2871" s="3" t="s">
        <v>12523</v>
      </c>
      <c r="V2871" s="3" t="s">
        <v>8581</v>
      </c>
      <c r="W2871" s="3" t="s">
        <v>154</v>
      </c>
      <c r="X2871" s="3" t="s">
        <v>154</v>
      </c>
      <c r="Y2871" s="3" t="s">
        <v>154</v>
      </c>
      <c r="Z2871" s="3" t="s">
        <v>154</v>
      </c>
      <c r="AA2871" s="3" t="s">
        <v>154</v>
      </c>
      <c r="AB2871" s="3" t="s">
        <v>154</v>
      </c>
      <c r="AC2871" s="3" t="s">
        <v>154</v>
      </c>
      <c r="AD2871" s="3" t="s">
        <v>6151</v>
      </c>
      <c r="AE2871" s="3" t="s">
        <v>6151</v>
      </c>
      <c r="AF2871" s="3" t="s">
        <v>154</v>
      </c>
      <c r="AG2871" s="3" t="s">
        <v>154</v>
      </c>
      <c r="AH2871" s="3" t="s">
        <v>6478</v>
      </c>
      <c r="AI2871" s="3" t="s">
        <v>6482</v>
      </c>
      <c r="AJ2871" s="3" t="s">
        <v>6489</v>
      </c>
    </row>
    <row r="2872" spans="1:36" ht="30">
      <c r="A2872" s="10">
        <v>2975</v>
      </c>
      <c r="B2872" t="str">
        <f>IF(K2872="总计","",INDEX(主数据!A:AD,MATCH(J2872,主数据!A:A,0),9))</f>
        <v>华中大区公司</v>
      </c>
      <c r="C2872" t="str">
        <f>IF(K2872="","",INDEX(主数据!A:AD,MATCH(J2872,主数据!A:A,0),11))</f>
        <v>南昌东区</v>
      </c>
      <c r="D2872" t="str">
        <f t="shared" si="176"/>
        <v>NC14物业服务费定额</v>
      </c>
      <c r="E2872" s="13" t="str">
        <f t="shared" si="178"/>
        <v/>
      </c>
      <c r="F2872" s="13" t="str">
        <f>IF(E2872="","",IFERROR(IF(IF(K2872="","",INDEX(收费标合同信息维护!A:Q,MATCH(D2872,收费标合同信息维护!J:J,0),10))=D2872,"有","无"),"无"))</f>
        <v/>
      </c>
      <c r="G2872" s="13" t="str">
        <f t="shared" si="177"/>
        <v>NC14物业服务费定额14907.40</v>
      </c>
      <c r="H2872" s="13" t="str">
        <f t="shared" si="179"/>
        <v>14907.40</v>
      </c>
      <c r="I2872" s="13" t="str">
        <f>IF(G2872="","",IFERROR(IF(IF(K2872="","",INDEX(收费标合同信息维护!A:Q,MATCH(G2872,收费标合同信息维护!M:M,0),13))=G2872,"有","无"),"无"))</f>
        <v>无</v>
      </c>
      <c r="J2872" s="3" t="s">
        <v>4581</v>
      </c>
      <c r="K2872" s="3" t="s">
        <v>12505</v>
      </c>
      <c r="L2872" s="3" t="s">
        <v>6025</v>
      </c>
      <c r="M2872" s="3" t="s">
        <v>6026</v>
      </c>
      <c r="N2872" s="3" t="s">
        <v>6477</v>
      </c>
      <c r="O2872" s="3" t="s">
        <v>6478</v>
      </c>
      <c r="P2872" s="3" t="s">
        <v>12524</v>
      </c>
      <c r="Q2872" s="3" t="s">
        <v>12525</v>
      </c>
      <c r="R2872" s="3" t="s">
        <v>6490</v>
      </c>
      <c r="S2872" s="3" t="s">
        <v>6491</v>
      </c>
      <c r="T2872" s="3" t="s">
        <v>6537</v>
      </c>
      <c r="U2872" s="3" t="s">
        <v>6511</v>
      </c>
      <c r="V2872" s="3" t="s">
        <v>154</v>
      </c>
      <c r="W2872" s="3" t="s">
        <v>12526</v>
      </c>
      <c r="X2872" s="3" t="s">
        <v>154</v>
      </c>
      <c r="Y2872" s="3" t="s">
        <v>154</v>
      </c>
      <c r="Z2872" s="3" t="s">
        <v>154</v>
      </c>
      <c r="AA2872" s="3" t="s">
        <v>154</v>
      </c>
      <c r="AB2872" s="3" t="s">
        <v>154</v>
      </c>
      <c r="AC2872" s="3" t="s">
        <v>154</v>
      </c>
      <c r="AD2872" s="3" t="s">
        <v>6151</v>
      </c>
      <c r="AE2872" s="3" t="s">
        <v>6151</v>
      </c>
      <c r="AF2872" s="3" t="s">
        <v>154</v>
      </c>
      <c r="AG2872" s="3" t="s">
        <v>154</v>
      </c>
      <c r="AH2872" s="3" t="s">
        <v>6478</v>
      </c>
      <c r="AI2872" s="3" t="s">
        <v>6482</v>
      </c>
      <c r="AJ2872" s="3" t="s">
        <v>6033</v>
      </c>
    </row>
    <row r="2873" spans="1:36" ht="15">
      <c r="A2873" s="10">
        <v>2976</v>
      </c>
      <c r="B2873" t="str">
        <f>IF(K2873="总计","",INDEX(主数据!A:AD,MATCH(J2873,主数据!A:A,0),9))</f>
        <v>华中大区公司</v>
      </c>
      <c r="C2873" t="str">
        <f>IF(K2873="","",INDEX(主数据!A:AD,MATCH(J2873,主数据!A:A,0),11))</f>
        <v>南昌东区</v>
      </c>
      <c r="D2873" t="str">
        <f t="shared" si="176"/>
        <v>NC14物业服务费定额</v>
      </c>
      <c r="E2873" s="13" t="str">
        <f t="shared" si="178"/>
        <v/>
      </c>
      <c r="F2873" s="13" t="str">
        <f>IF(E2873="","",IFERROR(IF(IF(K2873="","",INDEX(收费标合同信息维护!A:Q,MATCH(D2873,收费标合同信息维护!J:J,0),10))=D2873,"有","无"),"无"))</f>
        <v/>
      </c>
      <c r="G2873" s="13" t="str">
        <f t="shared" si="177"/>
        <v>NC14物业服务费定额3162.00</v>
      </c>
      <c r="H2873" s="13" t="str">
        <f t="shared" si="179"/>
        <v>3162.00</v>
      </c>
      <c r="I2873" s="13" t="str">
        <f>IF(G2873="","",IFERROR(IF(IF(K2873="","",INDEX(收费标合同信息维护!A:Q,MATCH(G2873,收费标合同信息维护!M:M,0),13))=G2873,"有","无"),"无"))</f>
        <v>无</v>
      </c>
      <c r="J2873" s="3" t="s">
        <v>4581</v>
      </c>
      <c r="K2873" s="3" t="s">
        <v>12505</v>
      </c>
      <c r="L2873" s="3" t="s">
        <v>6025</v>
      </c>
      <c r="M2873" s="3" t="s">
        <v>6026</v>
      </c>
      <c r="N2873" s="3" t="s">
        <v>6477</v>
      </c>
      <c r="O2873" s="3" t="s">
        <v>6478</v>
      </c>
      <c r="P2873" s="3" t="s">
        <v>12527</v>
      </c>
      <c r="Q2873" s="3" t="s">
        <v>12528</v>
      </c>
      <c r="R2873" s="3" t="s">
        <v>6490</v>
      </c>
      <c r="S2873" s="3" t="s">
        <v>6491</v>
      </c>
      <c r="T2873" s="3" t="s">
        <v>6537</v>
      </c>
      <c r="U2873" s="3" t="s">
        <v>8755</v>
      </c>
      <c r="V2873" s="3" t="s">
        <v>154</v>
      </c>
      <c r="W2873" s="3" t="s">
        <v>12529</v>
      </c>
      <c r="X2873" s="3" t="s">
        <v>154</v>
      </c>
      <c r="Y2873" s="3" t="s">
        <v>154</v>
      </c>
      <c r="Z2873" s="3" t="s">
        <v>154</v>
      </c>
      <c r="AA2873" s="3" t="s">
        <v>154</v>
      </c>
      <c r="AB2873" s="3" t="s">
        <v>154</v>
      </c>
      <c r="AC2873" s="3" t="s">
        <v>154</v>
      </c>
      <c r="AD2873" s="3" t="s">
        <v>6151</v>
      </c>
      <c r="AE2873" s="3" t="s">
        <v>6151</v>
      </c>
      <c r="AF2873" s="3" t="s">
        <v>154</v>
      </c>
      <c r="AG2873" s="3" t="s">
        <v>154</v>
      </c>
      <c r="AH2873" s="3" t="s">
        <v>6478</v>
      </c>
      <c r="AI2873" s="3" t="s">
        <v>6482</v>
      </c>
      <c r="AJ2873" s="3" t="s">
        <v>6033</v>
      </c>
    </row>
    <row r="2874" spans="1:36" ht="30">
      <c r="A2874" s="10">
        <v>2977</v>
      </c>
      <c r="B2874" t="str">
        <f>IF(K2874="总计","",INDEX(主数据!A:AD,MATCH(J2874,主数据!A:A,0),9))</f>
        <v>华中大区公司</v>
      </c>
      <c r="C2874" t="str">
        <f>IF(K2874="","",INDEX(主数据!A:AD,MATCH(J2874,主数据!A:A,0),11))</f>
        <v>南昌东区</v>
      </c>
      <c r="D2874" t="str">
        <f t="shared" si="176"/>
        <v>NC14物业服务费定额</v>
      </c>
      <c r="E2874" s="13" t="str">
        <f t="shared" si="178"/>
        <v/>
      </c>
      <c r="F2874" s="13" t="str">
        <f>IF(E2874="","",IFERROR(IF(IF(K2874="","",INDEX(收费标合同信息维护!A:Q,MATCH(D2874,收费标合同信息维护!J:J,0),10))=D2874,"有","无"),"无"))</f>
        <v/>
      </c>
      <c r="G2874" s="13" t="str">
        <f t="shared" si="177"/>
        <v>NC14物业服务费定额48000.00</v>
      </c>
      <c r="H2874" s="13" t="str">
        <f t="shared" si="179"/>
        <v>48000.00</v>
      </c>
      <c r="I2874" s="13" t="str">
        <f>IF(G2874="","",IFERROR(IF(IF(K2874="","",INDEX(收费标合同信息维护!A:Q,MATCH(G2874,收费标合同信息维护!M:M,0),13))=G2874,"有","无"),"无"))</f>
        <v>无</v>
      </c>
      <c r="J2874" s="3" t="s">
        <v>4581</v>
      </c>
      <c r="K2874" s="3" t="s">
        <v>12505</v>
      </c>
      <c r="L2874" s="3" t="s">
        <v>6025</v>
      </c>
      <c r="M2874" s="3" t="s">
        <v>6026</v>
      </c>
      <c r="N2874" s="3" t="s">
        <v>6477</v>
      </c>
      <c r="O2874" s="3" t="s">
        <v>6478</v>
      </c>
      <c r="P2874" s="3" t="s">
        <v>12530</v>
      </c>
      <c r="Q2874" s="3" t="s">
        <v>12531</v>
      </c>
      <c r="R2874" s="3" t="s">
        <v>6490</v>
      </c>
      <c r="S2874" s="3" t="s">
        <v>6491</v>
      </c>
      <c r="T2874" s="3" t="s">
        <v>6691</v>
      </c>
      <c r="U2874" s="3" t="s">
        <v>6511</v>
      </c>
      <c r="V2874" s="3" t="s">
        <v>154</v>
      </c>
      <c r="W2874" s="3" t="s">
        <v>12532</v>
      </c>
      <c r="X2874" s="3" t="s">
        <v>154</v>
      </c>
      <c r="Y2874" s="3" t="s">
        <v>154</v>
      </c>
      <c r="Z2874" s="3" t="s">
        <v>154</v>
      </c>
      <c r="AA2874" s="3" t="s">
        <v>154</v>
      </c>
      <c r="AB2874" s="3" t="s">
        <v>154</v>
      </c>
      <c r="AC2874" s="3" t="s">
        <v>154</v>
      </c>
      <c r="AD2874" s="3" t="s">
        <v>6151</v>
      </c>
      <c r="AE2874" s="3" t="s">
        <v>6151</v>
      </c>
      <c r="AF2874" s="3" t="s">
        <v>6040</v>
      </c>
      <c r="AG2874" s="3" t="s">
        <v>154</v>
      </c>
      <c r="AH2874" s="3" t="s">
        <v>6478</v>
      </c>
      <c r="AI2874" s="3" t="s">
        <v>6482</v>
      </c>
      <c r="AJ2874" s="3" t="s">
        <v>6033</v>
      </c>
    </row>
    <row r="2875" spans="1:36" ht="15">
      <c r="A2875" s="10">
        <v>2978</v>
      </c>
      <c r="B2875" t="str">
        <f>IF(K2875="总计","",INDEX(主数据!A:AD,MATCH(J2875,主数据!A:A,0),9))</f>
        <v>华中大区公司</v>
      </c>
      <c r="C2875" t="str">
        <f>IF(K2875="","",INDEX(主数据!A:AD,MATCH(J2875,主数据!A:A,0),11))</f>
        <v>南昌东区</v>
      </c>
      <c r="D2875" t="str">
        <f t="shared" si="176"/>
        <v>NC14物业服务费定额</v>
      </c>
      <c r="E2875" s="13" t="str">
        <f t="shared" si="178"/>
        <v/>
      </c>
      <c r="F2875" s="13" t="str">
        <f>IF(E2875="","",IFERROR(IF(IF(K2875="","",INDEX(收费标合同信息维护!A:Q,MATCH(D2875,收费标合同信息维护!J:J,0),10))=D2875,"有","无"),"无"))</f>
        <v/>
      </c>
      <c r="G2875" s="13" t="str">
        <f t="shared" si="177"/>
        <v>NC14物业服务费定额186.00</v>
      </c>
      <c r="H2875" s="13" t="str">
        <f t="shared" si="179"/>
        <v>186.00</v>
      </c>
      <c r="I2875" s="13" t="str">
        <f>IF(G2875="","",IFERROR(IF(IF(K2875="","",INDEX(收费标合同信息维护!A:Q,MATCH(G2875,收费标合同信息维护!M:M,0),13))=G2875,"有","无"),"无"))</f>
        <v>无</v>
      </c>
      <c r="J2875" s="3" t="s">
        <v>4581</v>
      </c>
      <c r="K2875" s="3" t="s">
        <v>12505</v>
      </c>
      <c r="L2875" s="3" t="s">
        <v>6025</v>
      </c>
      <c r="M2875" s="3" t="s">
        <v>6026</v>
      </c>
      <c r="N2875" s="3" t="s">
        <v>6477</v>
      </c>
      <c r="O2875" s="3" t="s">
        <v>6478</v>
      </c>
      <c r="P2875" s="3" t="s">
        <v>12533</v>
      </c>
      <c r="Q2875" s="3" t="s">
        <v>12534</v>
      </c>
      <c r="R2875" s="3" t="s">
        <v>6490</v>
      </c>
      <c r="S2875" s="3" t="s">
        <v>6491</v>
      </c>
      <c r="T2875" s="3" t="s">
        <v>6537</v>
      </c>
      <c r="U2875" s="3" t="s">
        <v>8755</v>
      </c>
      <c r="V2875" s="3" t="s">
        <v>154</v>
      </c>
      <c r="W2875" s="3" t="s">
        <v>12535</v>
      </c>
      <c r="X2875" s="3" t="s">
        <v>154</v>
      </c>
      <c r="Y2875" s="3" t="s">
        <v>154</v>
      </c>
      <c r="Z2875" s="3" t="s">
        <v>154</v>
      </c>
      <c r="AA2875" s="3" t="s">
        <v>154</v>
      </c>
      <c r="AB2875" s="3" t="s">
        <v>154</v>
      </c>
      <c r="AC2875" s="3" t="s">
        <v>154</v>
      </c>
      <c r="AD2875" s="3" t="s">
        <v>6151</v>
      </c>
      <c r="AE2875" s="3" t="s">
        <v>6151</v>
      </c>
      <c r="AF2875" s="3" t="s">
        <v>154</v>
      </c>
      <c r="AG2875" s="3" t="s">
        <v>154</v>
      </c>
      <c r="AH2875" s="3" t="s">
        <v>6478</v>
      </c>
      <c r="AI2875" s="3" t="s">
        <v>6482</v>
      </c>
      <c r="AJ2875" s="3" t="s">
        <v>6033</v>
      </c>
    </row>
    <row r="2876" spans="1:36" ht="15">
      <c r="A2876" s="10">
        <v>2979</v>
      </c>
      <c r="B2876" t="str">
        <f>IF(K2876="总计","",INDEX(主数据!A:AD,MATCH(J2876,主数据!A:A,0),9))</f>
        <v>华中大区公司</v>
      </c>
      <c r="C2876" t="str">
        <f>IF(K2876="","",INDEX(主数据!A:AD,MATCH(J2876,主数据!A:A,0),11))</f>
        <v>南昌东区</v>
      </c>
      <c r="D2876" t="str">
        <f t="shared" si="176"/>
        <v>NC14物业服务费定额</v>
      </c>
      <c r="E2876" s="13" t="str">
        <f t="shared" si="178"/>
        <v/>
      </c>
      <c r="F2876" s="13" t="str">
        <f>IF(E2876="","",IFERROR(IF(IF(K2876="","",INDEX(收费标合同信息维护!A:Q,MATCH(D2876,收费标合同信息维护!J:J,0),10))=D2876,"有","无"),"无"))</f>
        <v/>
      </c>
      <c r="G2876" s="13" t="str">
        <f t="shared" si="177"/>
        <v>NC14物业服务费定额7100.00</v>
      </c>
      <c r="H2876" s="13" t="str">
        <f t="shared" si="179"/>
        <v>7100.00</v>
      </c>
      <c r="I2876" s="13" t="str">
        <f>IF(G2876="","",IFERROR(IF(IF(K2876="","",INDEX(收费标合同信息维护!A:Q,MATCH(G2876,收费标合同信息维护!M:M,0),13))=G2876,"有","无"),"无"))</f>
        <v>无</v>
      </c>
      <c r="J2876" s="3" t="s">
        <v>4581</v>
      </c>
      <c r="K2876" s="3" t="s">
        <v>12505</v>
      </c>
      <c r="L2876" s="3" t="s">
        <v>6025</v>
      </c>
      <c r="M2876" s="3" t="s">
        <v>6026</v>
      </c>
      <c r="N2876" s="3" t="s">
        <v>6477</v>
      </c>
      <c r="O2876" s="3" t="s">
        <v>6478</v>
      </c>
      <c r="P2876" s="3" t="s">
        <v>12536</v>
      </c>
      <c r="Q2876" s="3" t="s">
        <v>12537</v>
      </c>
      <c r="R2876" s="3" t="s">
        <v>6490</v>
      </c>
      <c r="S2876" s="3" t="s">
        <v>6491</v>
      </c>
      <c r="T2876" s="3" t="s">
        <v>7127</v>
      </c>
      <c r="U2876" s="3" t="s">
        <v>8755</v>
      </c>
      <c r="V2876" s="3" t="s">
        <v>154</v>
      </c>
      <c r="W2876" s="3" t="s">
        <v>12538</v>
      </c>
      <c r="X2876" s="3" t="s">
        <v>154</v>
      </c>
      <c r="Y2876" s="3" t="s">
        <v>154</v>
      </c>
      <c r="Z2876" s="3" t="s">
        <v>154</v>
      </c>
      <c r="AA2876" s="3" t="s">
        <v>154</v>
      </c>
      <c r="AB2876" s="3" t="s">
        <v>154</v>
      </c>
      <c r="AC2876" s="3" t="s">
        <v>154</v>
      </c>
      <c r="AD2876" s="3" t="s">
        <v>6151</v>
      </c>
      <c r="AE2876" s="3" t="s">
        <v>6151</v>
      </c>
      <c r="AF2876" s="3" t="s">
        <v>154</v>
      </c>
      <c r="AG2876" s="3" t="s">
        <v>154</v>
      </c>
      <c r="AH2876" s="3" t="s">
        <v>6478</v>
      </c>
      <c r="AI2876" s="3" t="s">
        <v>6482</v>
      </c>
      <c r="AJ2876" s="3" t="s">
        <v>6033</v>
      </c>
    </row>
    <row r="2877" spans="1:36" ht="30">
      <c r="A2877" s="10">
        <v>2980</v>
      </c>
      <c r="B2877" t="str">
        <f>IF(K2877="总计","",INDEX(主数据!A:AD,MATCH(J2877,主数据!A:A,0),9))</f>
        <v>华中大区公司</v>
      </c>
      <c r="C2877" t="str">
        <f>IF(K2877="","",INDEX(主数据!A:AD,MATCH(J2877,主数据!A:A,0),11))</f>
        <v>南昌东区</v>
      </c>
      <c r="D2877" t="str">
        <f t="shared" si="176"/>
        <v>NC14物业服务费定额</v>
      </c>
      <c r="E2877" s="13" t="str">
        <f t="shared" si="178"/>
        <v/>
      </c>
      <c r="F2877" s="13" t="str">
        <f>IF(E2877="","",IFERROR(IF(IF(K2877="","",INDEX(收费标合同信息维护!A:Q,MATCH(D2877,收费标合同信息维护!J:J,0),10))=D2877,"有","无"),"无"))</f>
        <v/>
      </c>
      <c r="G2877" s="13" t="str">
        <f t="shared" si="177"/>
        <v>NC14物业服务费定额54942.00</v>
      </c>
      <c r="H2877" s="13" t="str">
        <f t="shared" si="179"/>
        <v>54942.00</v>
      </c>
      <c r="I2877" s="13" t="str">
        <f>IF(G2877="","",IFERROR(IF(IF(K2877="","",INDEX(收费标合同信息维护!A:Q,MATCH(G2877,收费标合同信息维护!M:M,0),13))=G2877,"有","无"),"无"))</f>
        <v>无</v>
      </c>
      <c r="J2877" s="3" t="s">
        <v>4581</v>
      </c>
      <c r="K2877" s="3" t="s">
        <v>12505</v>
      </c>
      <c r="L2877" s="3" t="s">
        <v>6025</v>
      </c>
      <c r="M2877" s="3" t="s">
        <v>6026</v>
      </c>
      <c r="N2877" s="3" t="s">
        <v>6477</v>
      </c>
      <c r="O2877" s="3" t="s">
        <v>6478</v>
      </c>
      <c r="P2877" s="3" t="s">
        <v>12539</v>
      </c>
      <c r="Q2877" s="3" t="s">
        <v>12540</v>
      </c>
      <c r="R2877" s="3" t="s">
        <v>6490</v>
      </c>
      <c r="S2877" s="3" t="s">
        <v>6491</v>
      </c>
      <c r="T2877" s="3" t="s">
        <v>7127</v>
      </c>
      <c r="U2877" s="3" t="s">
        <v>8755</v>
      </c>
      <c r="V2877" s="3" t="s">
        <v>154</v>
      </c>
      <c r="W2877" s="3" t="s">
        <v>12541</v>
      </c>
      <c r="X2877" s="3" t="s">
        <v>154</v>
      </c>
      <c r="Y2877" s="3" t="s">
        <v>154</v>
      </c>
      <c r="Z2877" s="3" t="s">
        <v>154</v>
      </c>
      <c r="AA2877" s="3" t="s">
        <v>154</v>
      </c>
      <c r="AB2877" s="3" t="s">
        <v>154</v>
      </c>
      <c r="AC2877" s="3" t="s">
        <v>154</v>
      </c>
      <c r="AD2877" s="3" t="s">
        <v>6151</v>
      </c>
      <c r="AE2877" s="3" t="s">
        <v>6151</v>
      </c>
      <c r="AF2877" s="3" t="s">
        <v>154</v>
      </c>
      <c r="AG2877" s="3" t="s">
        <v>154</v>
      </c>
      <c r="AH2877" s="3" t="s">
        <v>6478</v>
      </c>
      <c r="AI2877" s="3" t="s">
        <v>6482</v>
      </c>
      <c r="AJ2877" s="3" t="s">
        <v>6033</v>
      </c>
    </row>
    <row r="2878" spans="1:36" ht="30">
      <c r="A2878" s="10">
        <v>2981</v>
      </c>
      <c r="B2878" t="str">
        <f>IF(K2878="总计","",INDEX(主数据!A:AD,MATCH(J2878,主数据!A:A,0),9))</f>
        <v>华中大区公司</v>
      </c>
      <c r="C2878" t="str">
        <f>IF(K2878="","",INDEX(主数据!A:AD,MATCH(J2878,主数据!A:A,0),11))</f>
        <v>南昌东区</v>
      </c>
      <c r="D2878" t="str">
        <f t="shared" si="176"/>
        <v>NC14物业服务费定额</v>
      </c>
      <c r="E2878" s="13" t="str">
        <f t="shared" si="178"/>
        <v/>
      </c>
      <c r="F2878" s="13" t="str">
        <f>IF(E2878="","",IFERROR(IF(IF(K2878="","",INDEX(收费标合同信息维护!A:Q,MATCH(D2878,收费标合同信息维护!J:J,0),10))=D2878,"有","无"),"无"))</f>
        <v/>
      </c>
      <c r="G2878" s="13" t="str">
        <f t="shared" si="177"/>
        <v>NC14物业服务费定额10248.71</v>
      </c>
      <c r="H2878" s="13" t="str">
        <f t="shared" si="179"/>
        <v>10248.71</v>
      </c>
      <c r="I2878" s="13" t="str">
        <f>IF(G2878="","",IFERROR(IF(IF(K2878="","",INDEX(收费标合同信息维护!A:Q,MATCH(G2878,收费标合同信息维护!M:M,0),13))=G2878,"有","无"),"无"))</f>
        <v>无</v>
      </c>
      <c r="J2878" s="3" t="s">
        <v>4581</v>
      </c>
      <c r="K2878" s="3" t="s">
        <v>12505</v>
      </c>
      <c r="L2878" s="3" t="s">
        <v>6025</v>
      </c>
      <c r="M2878" s="3" t="s">
        <v>6026</v>
      </c>
      <c r="N2878" s="3" t="s">
        <v>6477</v>
      </c>
      <c r="O2878" s="3" t="s">
        <v>6478</v>
      </c>
      <c r="P2878" s="3" t="s">
        <v>12542</v>
      </c>
      <c r="Q2878" s="3" t="s">
        <v>12543</v>
      </c>
      <c r="R2878" s="3" t="s">
        <v>6490</v>
      </c>
      <c r="S2878" s="3" t="s">
        <v>6491</v>
      </c>
      <c r="T2878" s="3" t="s">
        <v>7127</v>
      </c>
      <c r="U2878" s="3" t="s">
        <v>8755</v>
      </c>
      <c r="V2878" s="3" t="s">
        <v>154</v>
      </c>
      <c r="W2878" s="3" t="s">
        <v>12544</v>
      </c>
      <c r="X2878" s="3" t="s">
        <v>154</v>
      </c>
      <c r="Y2878" s="3" t="s">
        <v>154</v>
      </c>
      <c r="Z2878" s="3" t="s">
        <v>154</v>
      </c>
      <c r="AA2878" s="3" t="s">
        <v>154</v>
      </c>
      <c r="AB2878" s="3" t="s">
        <v>154</v>
      </c>
      <c r="AC2878" s="3" t="s">
        <v>154</v>
      </c>
      <c r="AD2878" s="3" t="s">
        <v>6151</v>
      </c>
      <c r="AE2878" s="3" t="s">
        <v>6151</v>
      </c>
      <c r="AF2878" s="3" t="s">
        <v>154</v>
      </c>
      <c r="AG2878" s="3" t="s">
        <v>154</v>
      </c>
      <c r="AH2878" s="3" t="s">
        <v>6478</v>
      </c>
      <c r="AI2878" s="3" t="s">
        <v>6482</v>
      </c>
      <c r="AJ2878" s="3" t="s">
        <v>6033</v>
      </c>
    </row>
    <row r="2879" spans="1:36" ht="30">
      <c r="A2879" s="10">
        <v>2982</v>
      </c>
      <c r="B2879" t="str">
        <f>IF(K2879="总计","",INDEX(主数据!A:AD,MATCH(J2879,主数据!A:A,0),9))</f>
        <v>华中大区公司</v>
      </c>
      <c r="C2879" t="str">
        <f>IF(K2879="","",INDEX(主数据!A:AD,MATCH(J2879,主数据!A:A,0),11))</f>
        <v>南昌东区</v>
      </c>
      <c r="D2879" t="str">
        <f t="shared" si="176"/>
        <v>NC14物业服务费定额</v>
      </c>
      <c r="E2879" s="13" t="str">
        <f t="shared" si="178"/>
        <v/>
      </c>
      <c r="F2879" s="13" t="str">
        <f>IF(E2879="","",IFERROR(IF(IF(K2879="","",INDEX(收费标合同信息维护!A:Q,MATCH(D2879,收费标合同信息维护!J:J,0),10))=D2879,"有","无"),"无"))</f>
        <v/>
      </c>
      <c r="G2879" s="13" t="str">
        <f t="shared" si="177"/>
        <v>NC14物业服务费定额2717.20</v>
      </c>
      <c r="H2879" s="13" t="str">
        <f t="shared" si="179"/>
        <v>2717.20</v>
      </c>
      <c r="I2879" s="13" t="str">
        <f>IF(G2879="","",IFERROR(IF(IF(K2879="","",INDEX(收费标合同信息维护!A:Q,MATCH(G2879,收费标合同信息维护!M:M,0),13))=G2879,"有","无"),"无"))</f>
        <v>无</v>
      </c>
      <c r="J2879" s="3" t="s">
        <v>4581</v>
      </c>
      <c r="K2879" s="3" t="s">
        <v>12505</v>
      </c>
      <c r="L2879" s="3" t="s">
        <v>6025</v>
      </c>
      <c r="M2879" s="3" t="s">
        <v>6026</v>
      </c>
      <c r="N2879" s="3" t="s">
        <v>6477</v>
      </c>
      <c r="O2879" s="3" t="s">
        <v>6478</v>
      </c>
      <c r="P2879" s="3" t="s">
        <v>12545</v>
      </c>
      <c r="Q2879" s="3" t="s">
        <v>12546</v>
      </c>
      <c r="R2879" s="3" t="s">
        <v>6490</v>
      </c>
      <c r="S2879" s="3" t="s">
        <v>6491</v>
      </c>
      <c r="T2879" s="3" t="s">
        <v>7127</v>
      </c>
      <c r="U2879" s="3" t="s">
        <v>8755</v>
      </c>
      <c r="V2879" s="3" t="s">
        <v>154</v>
      </c>
      <c r="W2879" s="3" t="s">
        <v>12547</v>
      </c>
      <c r="X2879" s="3" t="s">
        <v>154</v>
      </c>
      <c r="Y2879" s="3" t="s">
        <v>154</v>
      </c>
      <c r="Z2879" s="3" t="s">
        <v>154</v>
      </c>
      <c r="AA2879" s="3" t="s">
        <v>154</v>
      </c>
      <c r="AB2879" s="3" t="s">
        <v>154</v>
      </c>
      <c r="AC2879" s="3" t="s">
        <v>154</v>
      </c>
      <c r="AD2879" s="3" t="s">
        <v>6151</v>
      </c>
      <c r="AE2879" s="3" t="s">
        <v>6151</v>
      </c>
      <c r="AF2879" s="3" t="s">
        <v>154</v>
      </c>
      <c r="AG2879" s="3" t="s">
        <v>154</v>
      </c>
      <c r="AH2879" s="3" t="s">
        <v>6478</v>
      </c>
      <c r="AI2879" s="3" t="s">
        <v>6482</v>
      </c>
      <c r="AJ2879" s="3" t="s">
        <v>6033</v>
      </c>
    </row>
    <row r="2880" spans="1:36" ht="15">
      <c r="A2880" s="10">
        <v>2983</v>
      </c>
      <c r="B2880" t="str">
        <f>IF(K2880="总计","",INDEX(主数据!A:AD,MATCH(J2880,主数据!A:A,0),9))</f>
        <v>华中大区公司</v>
      </c>
      <c r="C2880" t="str">
        <f>IF(K2880="","",INDEX(主数据!A:AD,MATCH(J2880,主数据!A:A,0),11))</f>
        <v>南昌西区</v>
      </c>
      <c r="D2880" t="str">
        <f t="shared" si="176"/>
        <v>NC53物业服务费标准方式100000.00</v>
      </c>
      <c r="E2880" s="13" t="str">
        <f t="shared" si="178"/>
        <v>100000.00</v>
      </c>
      <c r="F2880" s="13" t="str">
        <f>IF(E2880="","",IFERROR(IF(IF(K2880="","",INDEX(收费标合同信息维护!A:Q,MATCH(D2880,收费标合同信息维护!J:J,0),10))=D2880,"有","无"),"无"))</f>
        <v>无</v>
      </c>
      <c r="G2880" s="13" t="str">
        <f t="shared" si="177"/>
        <v/>
      </c>
      <c r="H2880" s="13" t="str">
        <f t="shared" si="179"/>
        <v/>
      </c>
      <c r="I2880" s="13" t="str">
        <f>IF(G2880="","",IFERROR(IF(IF(K2880="","",INDEX(收费标合同信息维护!A:Q,MATCH(G2880,收费标合同信息维护!M:M,0),13))=G2880,"有","无"),"无"))</f>
        <v/>
      </c>
      <c r="J2880" s="3" t="s">
        <v>3594</v>
      </c>
      <c r="K2880" s="3" t="s">
        <v>12548</v>
      </c>
      <c r="L2880" s="3" t="s">
        <v>6025</v>
      </c>
      <c r="M2880" s="3" t="s">
        <v>6026</v>
      </c>
      <c r="N2880" s="3" t="s">
        <v>6477</v>
      </c>
      <c r="O2880" s="3" t="s">
        <v>6478</v>
      </c>
      <c r="P2880" s="3" t="s">
        <v>12549</v>
      </c>
      <c r="Q2880" s="3" t="s">
        <v>12550</v>
      </c>
      <c r="R2880" s="3" t="s">
        <v>6484</v>
      </c>
      <c r="S2880" s="3" t="s">
        <v>6491</v>
      </c>
      <c r="T2880" s="3" t="s">
        <v>6493</v>
      </c>
      <c r="U2880" s="3" t="s">
        <v>154</v>
      </c>
      <c r="V2880" s="3" t="s">
        <v>7011</v>
      </c>
      <c r="W2880" s="3" t="s">
        <v>154</v>
      </c>
      <c r="X2880" s="3" t="s">
        <v>154</v>
      </c>
      <c r="Y2880" s="3" t="s">
        <v>154</v>
      </c>
      <c r="Z2880" s="3" t="s">
        <v>154</v>
      </c>
      <c r="AA2880" s="3" t="s">
        <v>154</v>
      </c>
      <c r="AB2880" s="3" t="s">
        <v>154</v>
      </c>
      <c r="AC2880" s="3" t="s">
        <v>154</v>
      </c>
      <c r="AD2880" s="3" t="s">
        <v>6151</v>
      </c>
      <c r="AE2880" s="3" t="s">
        <v>6151</v>
      </c>
      <c r="AF2880" s="3" t="s">
        <v>154</v>
      </c>
      <c r="AG2880" s="3" t="s">
        <v>154</v>
      </c>
      <c r="AH2880" s="3" t="s">
        <v>6478</v>
      </c>
      <c r="AI2880" s="3" t="s">
        <v>6482</v>
      </c>
      <c r="AJ2880" s="3" t="s">
        <v>17</v>
      </c>
    </row>
    <row r="2881" spans="1:36" ht="15">
      <c r="A2881" s="10">
        <v>2984</v>
      </c>
      <c r="B2881" t="str">
        <f>IF(K2881="总计","",INDEX(主数据!A:AD,MATCH(J2881,主数据!A:A,0),9))</f>
        <v>华中大区公司</v>
      </c>
      <c r="C2881" t="str">
        <f>IF(K2881="","",INDEX(主数据!A:AD,MATCH(J2881,主数据!A:A,0),11))</f>
        <v>南昌西区</v>
      </c>
      <c r="D2881" t="str">
        <f t="shared" si="176"/>
        <v>NC53物业服务费标准方式1.60</v>
      </c>
      <c r="E2881" s="13" t="str">
        <f t="shared" si="178"/>
        <v>1.60</v>
      </c>
      <c r="F2881" s="13" t="str">
        <f>IF(E2881="","",IFERROR(IF(IF(K2881="","",INDEX(收费标合同信息维护!A:Q,MATCH(D2881,收费标合同信息维护!J:J,0),10))=D2881,"有","无"),"无"))</f>
        <v>无</v>
      </c>
      <c r="G2881" s="13" t="str">
        <f t="shared" si="177"/>
        <v/>
      </c>
      <c r="H2881" s="13" t="str">
        <f t="shared" si="179"/>
        <v/>
      </c>
      <c r="I2881" s="13" t="str">
        <f>IF(G2881="","",IFERROR(IF(IF(K2881="","",INDEX(收费标合同信息维护!A:Q,MATCH(G2881,收费标合同信息维护!M:M,0),13))=G2881,"有","无"),"无"))</f>
        <v/>
      </c>
      <c r="J2881" s="3" t="s">
        <v>3594</v>
      </c>
      <c r="K2881" s="3" t="s">
        <v>12548</v>
      </c>
      <c r="L2881" s="3" t="s">
        <v>6025</v>
      </c>
      <c r="M2881" s="3" t="s">
        <v>6026</v>
      </c>
      <c r="N2881" s="3" t="s">
        <v>6477</v>
      </c>
      <c r="O2881" s="3" t="s">
        <v>6478</v>
      </c>
      <c r="P2881" s="3" t="s">
        <v>12551</v>
      </c>
      <c r="Q2881" s="3" t="s">
        <v>12552</v>
      </c>
      <c r="R2881" s="3" t="s">
        <v>6484</v>
      </c>
      <c r="S2881" s="3" t="s">
        <v>6627</v>
      </c>
      <c r="T2881" s="3" t="s">
        <v>6496</v>
      </c>
      <c r="U2881" s="3" t="s">
        <v>6511</v>
      </c>
      <c r="V2881" s="3" t="s">
        <v>9398</v>
      </c>
      <c r="W2881" s="3" t="s">
        <v>154</v>
      </c>
      <c r="X2881" s="3" t="s">
        <v>154</v>
      </c>
      <c r="Y2881" s="3" t="s">
        <v>154</v>
      </c>
      <c r="Z2881" s="3" t="s">
        <v>154</v>
      </c>
      <c r="AA2881" s="3" t="s">
        <v>154</v>
      </c>
      <c r="AB2881" s="3" t="s">
        <v>154</v>
      </c>
      <c r="AC2881" s="3" t="s">
        <v>154</v>
      </c>
      <c r="AD2881" s="3" t="s">
        <v>6151</v>
      </c>
      <c r="AE2881" s="3" t="s">
        <v>6151</v>
      </c>
      <c r="AF2881" s="3" t="s">
        <v>154</v>
      </c>
      <c r="AG2881" s="3" t="s">
        <v>154</v>
      </c>
      <c r="AH2881" s="3" t="s">
        <v>6478</v>
      </c>
      <c r="AI2881" s="3" t="s">
        <v>6482</v>
      </c>
      <c r="AJ2881" s="3" t="s">
        <v>6489</v>
      </c>
    </row>
    <row r="2882" spans="1:36" ht="15">
      <c r="A2882" s="10">
        <v>2985</v>
      </c>
      <c r="B2882" t="str">
        <f>IF(K2882="总计","",INDEX(主数据!A:AD,MATCH(J2882,主数据!A:A,0),9))</f>
        <v>华中大区公司</v>
      </c>
      <c r="C2882" t="str">
        <f>IF(K2882="","",INDEX(主数据!A:AD,MATCH(J2882,主数据!A:A,0),11))</f>
        <v>南昌西区</v>
      </c>
      <c r="D2882" t="str">
        <f t="shared" ref="D2882:D2945" si="180">J2882&amp;M2882&amp;R2882&amp;E2882</f>
        <v>NC53物业服务费标准方式4.80</v>
      </c>
      <c r="E2882" s="13" t="str">
        <f t="shared" si="178"/>
        <v>4.80</v>
      </c>
      <c r="F2882" s="13" t="str">
        <f>IF(E2882="","",IFERROR(IF(IF(K2882="","",INDEX(收费标合同信息维护!A:Q,MATCH(D2882,收费标合同信息维护!J:J,0),10))=D2882,"有","无"),"无"))</f>
        <v>无</v>
      </c>
      <c r="G2882" s="13" t="str">
        <f t="shared" ref="G2882:G2945" si="181">IF(W2882="","",J2882&amp;M2882&amp;R2882&amp;H2882)</f>
        <v/>
      </c>
      <c r="H2882" s="13" t="str">
        <f t="shared" si="179"/>
        <v/>
      </c>
      <c r="I2882" s="13" t="str">
        <f>IF(G2882="","",IFERROR(IF(IF(K2882="","",INDEX(收费标合同信息维护!A:Q,MATCH(G2882,收费标合同信息维护!M:M,0),13))=G2882,"有","无"),"无"))</f>
        <v/>
      </c>
      <c r="J2882" s="3" t="s">
        <v>3594</v>
      </c>
      <c r="K2882" s="3" t="s">
        <v>12548</v>
      </c>
      <c r="L2882" s="3" t="s">
        <v>6025</v>
      </c>
      <c r="M2882" s="3" t="s">
        <v>6026</v>
      </c>
      <c r="N2882" s="3" t="s">
        <v>6477</v>
      </c>
      <c r="O2882" s="3" t="s">
        <v>6478</v>
      </c>
      <c r="P2882" s="3" t="s">
        <v>6025</v>
      </c>
      <c r="Q2882" s="3" t="s">
        <v>6026</v>
      </c>
      <c r="R2882" s="3" t="s">
        <v>6484</v>
      </c>
      <c r="S2882" s="3" t="s">
        <v>6491</v>
      </c>
      <c r="T2882" s="3" t="s">
        <v>8071</v>
      </c>
      <c r="U2882" s="3" t="s">
        <v>154</v>
      </c>
      <c r="V2882" s="3" t="s">
        <v>6883</v>
      </c>
      <c r="W2882" s="3" t="s">
        <v>154</v>
      </c>
      <c r="X2882" s="3" t="s">
        <v>154</v>
      </c>
      <c r="Y2882" s="3" t="s">
        <v>154</v>
      </c>
      <c r="Z2882" s="3" t="s">
        <v>154</v>
      </c>
      <c r="AA2882" s="3" t="s">
        <v>154</v>
      </c>
      <c r="AB2882" s="3" t="s">
        <v>154</v>
      </c>
      <c r="AC2882" s="3" t="s">
        <v>154</v>
      </c>
      <c r="AD2882" s="3" t="s">
        <v>6151</v>
      </c>
      <c r="AE2882" s="3" t="s">
        <v>6151</v>
      </c>
      <c r="AF2882" s="3" t="s">
        <v>154</v>
      </c>
      <c r="AG2882" s="3" t="s">
        <v>154</v>
      </c>
      <c r="AH2882" s="3" t="s">
        <v>6478</v>
      </c>
      <c r="AI2882" s="3" t="s">
        <v>6482</v>
      </c>
      <c r="AJ2882" s="3" t="s">
        <v>6051</v>
      </c>
    </row>
    <row r="2883" spans="1:36" ht="15">
      <c r="A2883" s="10">
        <v>2986</v>
      </c>
      <c r="B2883" t="str">
        <f>IF(K2883="总计","",INDEX(主数据!A:AD,MATCH(J2883,主数据!A:A,0),9))</f>
        <v>华中大区公司</v>
      </c>
      <c r="C2883" t="str">
        <f>IF(K2883="","",INDEX(主数据!A:AD,MATCH(J2883,主数据!A:A,0),11))</f>
        <v>南昌西区</v>
      </c>
      <c r="D2883" t="str">
        <f t="shared" si="180"/>
        <v>NC53物业服务费标准方式1.60</v>
      </c>
      <c r="E2883" s="13" t="str">
        <f t="shared" ref="E2883:E2946" si="182">TEXT(IF(V2883="","",--V2883),"0.00")</f>
        <v>1.60</v>
      </c>
      <c r="F2883" s="13" t="str">
        <f>IF(E2883="","",IFERROR(IF(IF(K2883="","",INDEX(收费标合同信息维护!A:Q,MATCH(D2883,收费标合同信息维护!J:J,0),10))=D2883,"有","无"),"无"))</f>
        <v>无</v>
      </c>
      <c r="G2883" s="13" t="str">
        <f t="shared" si="181"/>
        <v/>
      </c>
      <c r="H2883" s="13" t="str">
        <f t="shared" ref="H2883:H2946" si="183">TEXT(IF(W2883="","",--W2883),"0.00")</f>
        <v/>
      </c>
      <c r="I2883" s="13" t="str">
        <f>IF(G2883="","",IFERROR(IF(IF(K2883="","",INDEX(收费标合同信息维护!A:Q,MATCH(G2883,收费标合同信息维护!M:M,0),13))=G2883,"有","无"),"无"))</f>
        <v/>
      </c>
      <c r="J2883" s="3" t="s">
        <v>3594</v>
      </c>
      <c r="K2883" s="3" t="s">
        <v>12548</v>
      </c>
      <c r="L2883" s="3" t="s">
        <v>6025</v>
      </c>
      <c r="M2883" s="3" t="s">
        <v>6026</v>
      </c>
      <c r="N2883" s="3" t="s">
        <v>6477</v>
      </c>
      <c r="O2883" s="3" t="s">
        <v>6478</v>
      </c>
      <c r="P2883" s="3" t="s">
        <v>11746</v>
      </c>
      <c r="Q2883" s="3" t="s">
        <v>18197</v>
      </c>
      <c r="R2883" s="3" t="s">
        <v>6484</v>
      </c>
      <c r="S2883" s="3" t="s">
        <v>6491</v>
      </c>
      <c r="T2883" s="3" t="s">
        <v>6506</v>
      </c>
      <c r="U2883" s="3" t="s">
        <v>154</v>
      </c>
      <c r="V2883" s="3" t="s">
        <v>9398</v>
      </c>
      <c r="W2883" s="3" t="s">
        <v>154</v>
      </c>
      <c r="X2883" s="3" t="s">
        <v>154</v>
      </c>
      <c r="Y2883" s="3" t="s">
        <v>154</v>
      </c>
      <c r="Z2883" s="3" t="s">
        <v>154</v>
      </c>
      <c r="AA2883" s="3" t="s">
        <v>154</v>
      </c>
      <c r="AB2883" s="3" t="s">
        <v>154</v>
      </c>
      <c r="AC2883" s="3" t="s">
        <v>154</v>
      </c>
      <c r="AD2883" s="3" t="s">
        <v>6151</v>
      </c>
      <c r="AE2883" s="3" t="s">
        <v>6151</v>
      </c>
      <c r="AF2883" s="3" t="s">
        <v>154</v>
      </c>
      <c r="AG2883" s="3" t="s">
        <v>154</v>
      </c>
      <c r="AH2883" s="3" t="s">
        <v>6478</v>
      </c>
      <c r="AI2883" s="3" t="s">
        <v>6482</v>
      </c>
      <c r="AJ2883" s="3" t="s">
        <v>6033</v>
      </c>
    </row>
    <row r="2884" spans="1:36" ht="15">
      <c r="A2884" s="10">
        <v>2987</v>
      </c>
      <c r="B2884" t="str">
        <f>IF(K2884="总计","",INDEX(主数据!A:AD,MATCH(J2884,主数据!A:A,0),9))</f>
        <v>华中大区公司</v>
      </c>
      <c r="C2884" t="str">
        <f>IF(K2884="","",INDEX(主数据!A:AD,MATCH(J2884,主数据!A:A,0),11))</f>
        <v>南昌西区</v>
      </c>
      <c r="D2884" t="str">
        <f t="shared" si="180"/>
        <v>NC53电费标准方式0.73</v>
      </c>
      <c r="E2884" s="13" t="str">
        <f t="shared" si="182"/>
        <v>0.73</v>
      </c>
      <c r="F2884" s="13" t="str">
        <f>IF(E2884="","",IFERROR(IF(IF(K2884="","",INDEX(收费标合同信息维护!A:Q,MATCH(D2884,收费标合同信息维护!J:J,0),10))=D2884,"有","无"),"无"))</f>
        <v>无</v>
      </c>
      <c r="G2884" s="13" t="str">
        <f t="shared" si="181"/>
        <v/>
      </c>
      <c r="H2884" s="13" t="str">
        <f t="shared" si="183"/>
        <v/>
      </c>
      <c r="I2884" s="13" t="str">
        <f>IF(G2884="","",IFERROR(IF(IF(K2884="","",INDEX(收费标合同信息维护!A:Q,MATCH(G2884,收费标合同信息维护!M:M,0),13))=G2884,"有","无"),"无"))</f>
        <v/>
      </c>
      <c r="J2884" s="3" t="s">
        <v>3594</v>
      </c>
      <c r="K2884" s="3" t="s">
        <v>12548</v>
      </c>
      <c r="L2884" s="3" t="s">
        <v>6601</v>
      </c>
      <c r="M2884" s="3" t="s">
        <v>6602</v>
      </c>
      <c r="N2884" s="3" t="s">
        <v>6603</v>
      </c>
      <c r="O2884" s="3" t="s">
        <v>6478</v>
      </c>
      <c r="P2884" s="3" t="s">
        <v>12554</v>
      </c>
      <c r="Q2884" s="3" t="s">
        <v>12555</v>
      </c>
      <c r="R2884" s="3" t="s">
        <v>6484</v>
      </c>
      <c r="S2884" s="3" t="s">
        <v>6491</v>
      </c>
      <c r="T2884" s="3" t="s">
        <v>6496</v>
      </c>
      <c r="U2884" s="3" t="s">
        <v>154</v>
      </c>
      <c r="V2884" s="3" t="s">
        <v>12556</v>
      </c>
      <c r="W2884" s="3" t="s">
        <v>154</v>
      </c>
      <c r="X2884" s="3" t="s">
        <v>154</v>
      </c>
      <c r="Y2884" s="3" t="s">
        <v>154</v>
      </c>
      <c r="Z2884" s="3" t="s">
        <v>154</v>
      </c>
      <c r="AA2884" s="3" t="s">
        <v>154</v>
      </c>
      <c r="AB2884" s="3" t="s">
        <v>154</v>
      </c>
      <c r="AC2884" s="3" t="s">
        <v>154</v>
      </c>
      <c r="AD2884" s="3" t="s">
        <v>6151</v>
      </c>
      <c r="AE2884" s="3" t="s">
        <v>6151</v>
      </c>
      <c r="AF2884" s="3" t="s">
        <v>154</v>
      </c>
      <c r="AG2884" s="3" t="s">
        <v>154</v>
      </c>
      <c r="AH2884" s="3" t="s">
        <v>6478</v>
      </c>
      <c r="AI2884" s="3" t="s">
        <v>6482</v>
      </c>
      <c r="AJ2884" s="3" t="s">
        <v>6489</v>
      </c>
    </row>
    <row r="2885" spans="1:36" ht="30">
      <c r="A2885" s="10">
        <v>2988</v>
      </c>
      <c r="B2885" t="str">
        <f>IF(K2885="总计","",INDEX(主数据!A:AD,MATCH(J2885,主数据!A:A,0),9))</f>
        <v>华中大区公司</v>
      </c>
      <c r="C2885" t="str">
        <f>IF(K2885="","",INDEX(主数据!A:AD,MATCH(J2885,主数据!A:A,0),11))</f>
        <v>南昌西区</v>
      </c>
      <c r="D2885" t="str">
        <f t="shared" si="180"/>
        <v>NC53自来水费（简易征收）标准方式4.65</v>
      </c>
      <c r="E2885" s="13" t="str">
        <f t="shared" si="182"/>
        <v>4.65</v>
      </c>
      <c r="F2885" s="13" t="str">
        <f>IF(E2885="","",IFERROR(IF(IF(K2885="","",INDEX(收费标合同信息维护!A:Q,MATCH(D2885,收费标合同信息维护!J:J,0),10))=D2885,"有","无"),"无"))</f>
        <v>无</v>
      </c>
      <c r="G2885" s="13" t="str">
        <f t="shared" si="181"/>
        <v/>
      </c>
      <c r="H2885" s="13" t="str">
        <f t="shared" si="183"/>
        <v/>
      </c>
      <c r="I2885" s="13" t="str">
        <f>IF(G2885="","",IFERROR(IF(IF(K2885="","",INDEX(收费标合同信息维护!A:Q,MATCH(G2885,收费标合同信息维护!M:M,0),13))=G2885,"有","无"),"无"))</f>
        <v/>
      </c>
      <c r="J2885" s="3" t="s">
        <v>3594</v>
      </c>
      <c r="K2885" s="3" t="s">
        <v>12548</v>
      </c>
      <c r="L2885" s="3" t="s">
        <v>6615</v>
      </c>
      <c r="M2885" s="3" t="s">
        <v>6616</v>
      </c>
      <c r="N2885" s="3" t="s">
        <v>6603</v>
      </c>
      <c r="O2885" s="3" t="s">
        <v>6478</v>
      </c>
      <c r="P2885" s="3" t="s">
        <v>12557</v>
      </c>
      <c r="Q2885" s="3" t="s">
        <v>12558</v>
      </c>
      <c r="R2885" s="3" t="s">
        <v>6484</v>
      </c>
      <c r="S2885" s="3" t="s">
        <v>6491</v>
      </c>
      <c r="T2885" s="3" t="s">
        <v>8071</v>
      </c>
      <c r="U2885" s="3" t="s">
        <v>154</v>
      </c>
      <c r="V2885" s="3" t="s">
        <v>8798</v>
      </c>
      <c r="W2885" s="3" t="s">
        <v>154</v>
      </c>
      <c r="X2885" s="3" t="s">
        <v>154</v>
      </c>
      <c r="Y2885" s="3" t="s">
        <v>154</v>
      </c>
      <c r="Z2885" s="3" t="s">
        <v>154</v>
      </c>
      <c r="AA2885" s="3" t="s">
        <v>154</v>
      </c>
      <c r="AB2885" s="3" t="s">
        <v>154</v>
      </c>
      <c r="AC2885" s="3" t="s">
        <v>154</v>
      </c>
      <c r="AD2885" s="3" t="s">
        <v>6151</v>
      </c>
      <c r="AE2885" s="3" t="s">
        <v>6151</v>
      </c>
      <c r="AF2885" s="3" t="s">
        <v>154</v>
      </c>
      <c r="AG2885" s="3" t="s">
        <v>154</v>
      </c>
      <c r="AH2885" s="3" t="s">
        <v>6478</v>
      </c>
      <c r="AI2885" s="3" t="s">
        <v>6482</v>
      </c>
      <c r="AJ2885" s="3" t="s">
        <v>6489</v>
      </c>
    </row>
    <row r="2886" spans="1:36" ht="30">
      <c r="A2886" s="10">
        <v>2989</v>
      </c>
      <c r="B2886" t="str">
        <f>IF(K2886="总计","",INDEX(主数据!A:AD,MATCH(J2886,主数据!A:A,0),9))</f>
        <v>华中大区公司</v>
      </c>
      <c r="C2886" t="str">
        <f>IF(K2886="","",INDEX(主数据!A:AD,MATCH(J2886,主数据!A:A,0),11))</f>
        <v>南昌西区</v>
      </c>
      <c r="D2886" t="str">
        <f t="shared" si="180"/>
        <v>NC53自来水费（简易征收）阶梯方式11.75</v>
      </c>
      <c r="E2886" s="13" t="str">
        <f t="shared" si="182"/>
        <v>11.75</v>
      </c>
      <c r="F2886" s="13" t="str">
        <f>IF(E2886="","",IFERROR(IF(IF(K2886="","",INDEX(收费标合同信息维护!A:Q,MATCH(D2886,收费标合同信息维护!J:J,0),10))=D2886,"有","无"),"无"))</f>
        <v>无</v>
      </c>
      <c r="G2886" s="13" t="str">
        <f t="shared" si="181"/>
        <v/>
      </c>
      <c r="H2886" s="13" t="str">
        <f t="shared" si="183"/>
        <v/>
      </c>
      <c r="I2886" s="13" t="str">
        <f>IF(G2886="","",IFERROR(IF(IF(K2886="","",INDEX(收费标合同信息维护!A:Q,MATCH(G2886,收费标合同信息维护!M:M,0),13))=G2886,"有","无"),"无"))</f>
        <v/>
      </c>
      <c r="J2886" s="3" t="s">
        <v>3594</v>
      </c>
      <c r="K2886" s="3" t="s">
        <v>12548</v>
      </c>
      <c r="L2886" s="3" t="s">
        <v>6615</v>
      </c>
      <c r="M2886" s="3" t="s">
        <v>6616</v>
      </c>
      <c r="N2886" s="3" t="s">
        <v>6603</v>
      </c>
      <c r="O2886" s="3" t="s">
        <v>6478</v>
      </c>
      <c r="P2886" s="3" t="s">
        <v>12559</v>
      </c>
      <c r="Q2886" s="3" t="s">
        <v>12560</v>
      </c>
      <c r="R2886" s="3" t="s">
        <v>6720</v>
      </c>
      <c r="S2886" s="3" t="s">
        <v>6491</v>
      </c>
      <c r="T2886" s="3" t="s">
        <v>6561</v>
      </c>
      <c r="U2886" s="3" t="s">
        <v>154</v>
      </c>
      <c r="V2886" s="3" t="s">
        <v>11285</v>
      </c>
      <c r="W2886" s="3" t="s">
        <v>154</v>
      </c>
      <c r="X2886" s="3" t="s">
        <v>6756</v>
      </c>
      <c r="Y2886" s="3" t="s">
        <v>8798</v>
      </c>
      <c r="Z2886" s="3" t="s">
        <v>154</v>
      </c>
      <c r="AA2886" s="3" t="s">
        <v>154</v>
      </c>
      <c r="AB2886" s="3" t="s">
        <v>154</v>
      </c>
      <c r="AC2886" s="3" t="s">
        <v>154</v>
      </c>
      <c r="AD2886" s="3" t="s">
        <v>6151</v>
      </c>
      <c r="AE2886" s="3" t="s">
        <v>6151</v>
      </c>
      <c r="AF2886" s="3" t="s">
        <v>154</v>
      </c>
      <c r="AG2886" s="3" t="s">
        <v>154</v>
      </c>
      <c r="AH2886" s="3" t="s">
        <v>6478</v>
      </c>
      <c r="AI2886" s="3" t="s">
        <v>6482</v>
      </c>
      <c r="AJ2886" s="3" t="s">
        <v>6489</v>
      </c>
    </row>
    <row r="2887" spans="1:36" ht="30">
      <c r="A2887" s="10">
        <v>2990</v>
      </c>
      <c r="B2887" t="str">
        <f>IF(K2887="总计","",INDEX(主数据!A:AD,MATCH(J2887,主数据!A:A,0),9))</f>
        <v>华中大区公司</v>
      </c>
      <c r="C2887" t="str">
        <f>IF(K2887="","",INDEX(主数据!A:AD,MATCH(J2887,主数据!A:A,0),11))</f>
        <v>南昌西区</v>
      </c>
      <c r="D2887" t="str">
        <f t="shared" si="180"/>
        <v>NC53自来水费（简易征收）阶梯方式11.75</v>
      </c>
      <c r="E2887" s="13" t="str">
        <f t="shared" si="182"/>
        <v>11.75</v>
      </c>
      <c r="F2887" s="13" t="str">
        <f>IF(E2887="","",IFERROR(IF(IF(K2887="","",INDEX(收费标合同信息维护!A:Q,MATCH(D2887,收费标合同信息维护!J:J,0),10))=D2887,"有","无"),"无"))</f>
        <v>无</v>
      </c>
      <c r="G2887" s="13" t="str">
        <f t="shared" si="181"/>
        <v/>
      </c>
      <c r="H2887" s="13" t="str">
        <f t="shared" si="183"/>
        <v/>
      </c>
      <c r="I2887" s="13" t="str">
        <f>IF(G2887="","",IFERROR(IF(IF(K2887="","",INDEX(收费标合同信息维护!A:Q,MATCH(G2887,收费标合同信息维护!M:M,0),13))=G2887,"有","无"),"无"))</f>
        <v/>
      </c>
      <c r="J2887" s="3" t="s">
        <v>3594</v>
      </c>
      <c r="K2887" s="3" t="s">
        <v>12548</v>
      </c>
      <c r="L2887" s="3" t="s">
        <v>6615</v>
      </c>
      <c r="M2887" s="3" t="s">
        <v>6616</v>
      </c>
      <c r="N2887" s="3" t="s">
        <v>6603</v>
      </c>
      <c r="O2887" s="3" t="s">
        <v>6478</v>
      </c>
      <c r="P2887" s="3" t="s">
        <v>12561</v>
      </c>
      <c r="Q2887" s="3" t="s">
        <v>12562</v>
      </c>
      <c r="R2887" s="3" t="s">
        <v>6720</v>
      </c>
      <c r="S2887" s="3" t="s">
        <v>6491</v>
      </c>
      <c r="T2887" s="3" t="s">
        <v>6514</v>
      </c>
      <c r="U2887" s="3" t="s">
        <v>154</v>
      </c>
      <c r="V2887" s="3" t="s">
        <v>11285</v>
      </c>
      <c r="W2887" s="3" t="s">
        <v>154</v>
      </c>
      <c r="X2887" s="3" t="s">
        <v>6711</v>
      </c>
      <c r="Y2887" s="3" t="s">
        <v>8798</v>
      </c>
      <c r="Z2887" s="3" t="s">
        <v>154</v>
      </c>
      <c r="AA2887" s="3" t="s">
        <v>154</v>
      </c>
      <c r="AB2887" s="3" t="s">
        <v>154</v>
      </c>
      <c r="AC2887" s="3" t="s">
        <v>154</v>
      </c>
      <c r="AD2887" s="3" t="s">
        <v>6151</v>
      </c>
      <c r="AE2887" s="3" t="s">
        <v>6151</v>
      </c>
      <c r="AF2887" s="3" t="s">
        <v>154</v>
      </c>
      <c r="AG2887" s="3" t="s">
        <v>154</v>
      </c>
      <c r="AH2887" s="3" t="s">
        <v>6478</v>
      </c>
      <c r="AI2887" s="3" t="s">
        <v>6482</v>
      </c>
      <c r="AJ2887" s="3" t="s">
        <v>6489</v>
      </c>
    </row>
    <row r="2888" spans="1:36" ht="30">
      <c r="A2888" s="10">
        <v>2991</v>
      </c>
      <c r="B2888" t="str">
        <f>IF(K2888="总计","",INDEX(主数据!A:AD,MATCH(J2888,主数据!A:A,0),9))</f>
        <v>华中大区公司</v>
      </c>
      <c r="C2888" t="str">
        <f>IF(K2888="","",INDEX(主数据!A:AD,MATCH(J2888,主数据!A:A,0),11))</f>
        <v>南昌西区</v>
      </c>
      <c r="D2888" t="str">
        <f t="shared" si="180"/>
        <v>NC53自来水费（简易征收）标准方式5.45</v>
      </c>
      <c r="E2888" s="13" t="str">
        <f t="shared" si="182"/>
        <v>5.45</v>
      </c>
      <c r="F2888" s="13" t="str">
        <f>IF(E2888="","",IFERROR(IF(IF(K2888="","",INDEX(收费标合同信息维护!A:Q,MATCH(D2888,收费标合同信息维护!J:J,0),10))=D2888,"有","无"),"无"))</f>
        <v>无</v>
      </c>
      <c r="G2888" s="13" t="str">
        <f t="shared" si="181"/>
        <v/>
      </c>
      <c r="H2888" s="13" t="str">
        <f t="shared" si="183"/>
        <v/>
      </c>
      <c r="I2888" s="13" t="str">
        <f>IF(G2888="","",IFERROR(IF(IF(K2888="","",INDEX(收费标合同信息维护!A:Q,MATCH(G2888,收费标合同信息维护!M:M,0),13))=G2888,"有","无"),"无"))</f>
        <v/>
      </c>
      <c r="J2888" s="3" t="s">
        <v>3594</v>
      </c>
      <c r="K2888" s="3" t="s">
        <v>12548</v>
      </c>
      <c r="L2888" s="3" t="s">
        <v>6615</v>
      </c>
      <c r="M2888" s="3" t="s">
        <v>6616</v>
      </c>
      <c r="N2888" s="3" t="s">
        <v>6603</v>
      </c>
      <c r="O2888" s="3" t="s">
        <v>6478</v>
      </c>
      <c r="P2888" s="3" t="s">
        <v>7488</v>
      </c>
      <c r="Q2888" s="3" t="s">
        <v>12563</v>
      </c>
      <c r="R2888" s="3" t="s">
        <v>6484</v>
      </c>
      <c r="S2888" s="3" t="s">
        <v>6491</v>
      </c>
      <c r="T2888" s="3" t="s">
        <v>6902</v>
      </c>
      <c r="U2888" s="3" t="s">
        <v>154</v>
      </c>
      <c r="V2888" s="3" t="s">
        <v>12564</v>
      </c>
      <c r="W2888" s="3" t="s">
        <v>154</v>
      </c>
      <c r="X2888" s="3" t="s">
        <v>154</v>
      </c>
      <c r="Y2888" s="3" t="s">
        <v>154</v>
      </c>
      <c r="Z2888" s="3" t="s">
        <v>154</v>
      </c>
      <c r="AA2888" s="3" t="s">
        <v>154</v>
      </c>
      <c r="AB2888" s="3" t="s">
        <v>154</v>
      </c>
      <c r="AC2888" s="3" t="s">
        <v>154</v>
      </c>
      <c r="AD2888" s="3" t="s">
        <v>6151</v>
      </c>
      <c r="AE2888" s="3" t="s">
        <v>6151</v>
      </c>
      <c r="AF2888" s="3" t="s">
        <v>154</v>
      </c>
      <c r="AG2888" s="3" t="s">
        <v>154</v>
      </c>
      <c r="AH2888" s="3" t="s">
        <v>6478</v>
      </c>
      <c r="AI2888" s="3" t="s">
        <v>6482</v>
      </c>
      <c r="AJ2888" s="3" t="s">
        <v>6489</v>
      </c>
    </row>
    <row r="2889" spans="1:36" ht="15">
      <c r="A2889" s="10">
        <v>2992</v>
      </c>
      <c r="B2889" t="str">
        <f>IF(K2889="总计","",INDEX(主数据!A:AD,MATCH(J2889,主数据!A:A,0),9))</f>
        <v>环渤海大区公司</v>
      </c>
      <c r="C2889" t="str">
        <f>IF(K2889="","",INDEX(主数据!A:AD,MATCH(J2889,主数据!A:A,0),11))</f>
        <v>天津开发区城区</v>
      </c>
      <c r="D2889" t="str">
        <f t="shared" si="180"/>
        <v>TJ1202物业服务费标准方式1.80</v>
      </c>
      <c r="E2889" s="13" t="str">
        <f t="shared" si="182"/>
        <v>1.80</v>
      </c>
      <c r="F2889" s="13" t="str">
        <f>IF(E2889="","",IFERROR(IF(IF(K2889="","",INDEX(收费标合同信息维护!A:Q,MATCH(D2889,收费标合同信息维护!J:J,0),10))=D2889,"有","无"),"无"))</f>
        <v>无</v>
      </c>
      <c r="G2889" s="13" t="str">
        <f t="shared" si="181"/>
        <v/>
      </c>
      <c r="H2889" s="13" t="str">
        <f t="shared" si="183"/>
        <v/>
      </c>
      <c r="I2889" s="13" t="str">
        <f>IF(G2889="","",IFERROR(IF(IF(K2889="","",INDEX(收费标合同信息维护!A:Q,MATCH(G2889,收费标合同信息维护!M:M,0),13))=G2889,"有","无"),"无"))</f>
        <v/>
      </c>
      <c r="J2889" s="3" t="s">
        <v>2790</v>
      </c>
      <c r="K2889" s="3" t="s">
        <v>12565</v>
      </c>
      <c r="L2889" s="3" t="s">
        <v>6025</v>
      </c>
      <c r="M2889" s="3" t="s">
        <v>6026</v>
      </c>
      <c r="N2889" s="3" t="s">
        <v>6477</v>
      </c>
      <c r="O2889" s="3" t="s">
        <v>6478</v>
      </c>
      <c r="P2889" s="3" t="s">
        <v>12566</v>
      </c>
      <c r="Q2889" s="3" t="s">
        <v>12567</v>
      </c>
      <c r="R2889" s="3" t="s">
        <v>6484</v>
      </c>
      <c r="S2889" s="3" t="s">
        <v>6491</v>
      </c>
      <c r="T2889" s="3" t="s">
        <v>6481</v>
      </c>
      <c r="U2889" s="3" t="s">
        <v>154</v>
      </c>
      <c r="V2889" s="3" t="s">
        <v>6759</v>
      </c>
      <c r="W2889" s="3" t="s">
        <v>154</v>
      </c>
      <c r="X2889" s="3" t="s">
        <v>154</v>
      </c>
      <c r="Y2889" s="3" t="s">
        <v>154</v>
      </c>
      <c r="Z2889" s="3" t="s">
        <v>154</v>
      </c>
      <c r="AA2889" s="3" t="s">
        <v>154</v>
      </c>
      <c r="AB2889" s="3" t="s">
        <v>154</v>
      </c>
      <c r="AC2889" s="3" t="s">
        <v>154</v>
      </c>
      <c r="AD2889" s="3" t="s">
        <v>6151</v>
      </c>
      <c r="AE2889" s="3" t="s">
        <v>6151</v>
      </c>
      <c r="AF2889" s="3" t="s">
        <v>154</v>
      </c>
      <c r="AG2889" s="3" t="s">
        <v>154</v>
      </c>
      <c r="AH2889" s="3" t="s">
        <v>6478</v>
      </c>
      <c r="AI2889" s="3" t="s">
        <v>6482</v>
      </c>
      <c r="AJ2889" s="3" t="s">
        <v>10427</v>
      </c>
    </row>
    <row r="2890" spans="1:36" ht="30">
      <c r="A2890" s="10">
        <v>2993</v>
      </c>
      <c r="B2890" t="str">
        <f>IF(K2890="总计","",INDEX(主数据!A:AD,MATCH(J2890,主数据!A:A,0),9))</f>
        <v>环渤海大区公司</v>
      </c>
      <c r="C2890" t="str">
        <f>IF(K2890="","",INDEX(主数据!A:AD,MATCH(J2890,主数据!A:A,0),11))</f>
        <v>天津开发区城区</v>
      </c>
      <c r="D2890" t="str">
        <f t="shared" si="180"/>
        <v>TJ1202物业服务费标准方式2.35</v>
      </c>
      <c r="E2890" s="13" t="str">
        <f t="shared" si="182"/>
        <v>2.35</v>
      </c>
      <c r="F2890" s="13" t="str">
        <f>IF(E2890="","",IFERROR(IF(IF(K2890="","",INDEX(收费标合同信息维护!A:Q,MATCH(D2890,收费标合同信息维护!J:J,0),10))=D2890,"有","无"),"无"))</f>
        <v>无</v>
      </c>
      <c r="G2890" s="13" t="str">
        <f t="shared" si="181"/>
        <v/>
      </c>
      <c r="H2890" s="13" t="str">
        <f t="shared" si="183"/>
        <v/>
      </c>
      <c r="I2890" s="13" t="str">
        <f>IF(G2890="","",IFERROR(IF(IF(K2890="","",INDEX(收费标合同信息维护!A:Q,MATCH(G2890,收费标合同信息维护!M:M,0),13))=G2890,"有","无"),"无"))</f>
        <v/>
      </c>
      <c r="J2890" s="3" t="s">
        <v>2790</v>
      </c>
      <c r="K2890" s="3" t="s">
        <v>12565</v>
      </c>
      <c r="L2890" s="3" t="s">
        <v>6025</v>
      </c>
      <c r="M2890" s="3" t="s">
        <v>6026</v>
      </c>
      <c r="N2890" s="3" t="s">
        <v>6477</v>
      </c>
      <c r="O2890" s="3" t="s">
        <v>6478</v>
      </c>
      <c r="P2890" s="3" t="s">
        <v>12568</v>
      </c>
      <c r="Q2890" s="3" t="s">
        <v>12569</v>
      </c>
      <c r="R2890" s="3" t="s">
        <v>6484</v>
      </c>
      <c r="S2890" s="3" t="s">
        <v>6491</v>
      </c>
      <c r="T2890" s="3" t="s">
        <v>6481</v>
      </c>
      <c r="U2890" s="3" t="s">
        <v>154</v>
      </c>
      <c r="V2890" s="3" t="s">
        <v>11369</v>
      </c>
      <c r="W2890" s="3" t="s">
        <v>154</v>
      </c>
      <c r="X2890" s="3" t="s">
        <v>154</v>
      </c>
      <c r="Y2890" s="3" t="s">
        <v>154</v>
      </c>
      <c r="Z2890" s="3" t="s">
        <v>154</v>
      </c>
      <c r="AA2890" s="3" t="s">
        <v>154</v>
      </c>
      <c r="AB2890" s="3" t="s">
        <v>154</v>
      </c>
      <c r="AC2890" s="3" t="s">
        <v>154</v>
      </c>
      <c r="AD2890" s="3" t="s">
        <v>6151</v>
      </c>
      <c r="AE2890" s="3" t="s">
        <v>6151</v>
      </c>
      <c r="AF2890" s="3" t="s">
        <v>154</v>
      </c>
      <c r="AG2890" s="3" t="s">
        <v>154</v>
      </c>
      <c r="AH2890" s="3" t="s">
        <v>6478</v>
      </c>
      <c r="AI2890" s="3" t="s">
        <v>6482</v>
      </c>
      <c r="AJ2890" s="3" t="s">
        <v>6205</v>
      </c>
    </row>
    <row r="2891" spans="1:36" ht="15">
      <c r="A2891" s="10">
        <v>2994</v>
      </c>
      <c r="B2891" t="str">
        <f>IF(K2891="总计","",INDEX(主数据!A:AD,MATCH(J2891,主数据!A:A,0),9))</f>
        <v>环渤海大区公司</v>
      </c>
      <c r="C2891" t="str">
        <f>IF(K2891="","",INDEX(主数据!A:AD,MATCH(J2891,主数据!A:A,0),11))</f>
        <v>天津开发区城区</v>
      </c>
      <c r="D2891" t="str">
        <f t="shared" si="180"/>
        <v>TJ1202物业服务费标准方式5.00</v>
      </c>
      <c r="E2891" s="13" t="str">
        <f t="shared" si="182"/>
        <v>5.00</v>
      </c>
      <c r="F2891" s="13" t="str">
        <f>IF(E2891="","",IFERROR(IF(IF(K2891="","",INDEX(收费标合同信息维护!A:Q,MATCH(D2891,收费标合同信息维护!J:J,0),10))=D2891,"有","无"),"无"))</f>
        <v>无</v>
      </c>
      <c r="G2891" s="13" t="str">
        <f t="shared" si="181"/>
        <v/>
      </c>
      <c r="H2891" s="13" t="str">
        <f t="shared" si="183"/>
        <v/>
      </c>
      <c r="I2891" s="13" t="str">
        <f>IF(G2891="","",IFERROR(IF(IF(K2891="","",INDEX(收费标合同信息维护!A:Q,MATCH(G2891,收费标合同信息维护!M:M,0),13))=G2891,"有","无"),"无"))</f>
        <v/>
      </c>
      <c r="J2891" s="3" t="s">
        <v>2790</v>
      </c>
      <c r="K2891" s="3" t="s">
        <v>12565</v>
      </c>
      <c r="L2891" s="3" t="s">
        <v>6025</v>
      </c>
      <c r="M2891" s="3" t="s">
        <v>6026</v>
      </c>
      <c r="N2891" s="3" t="s">
        <v>6477</v>
      </c>
      <c r="O2891" s="3" t="s">
        <v>6478</v>
      </c>
      <c r="P2891" s="3" t="s">
        <v>12570</v>
      </c>
      <c r="Q2891" s="3" t="s">
        <v>12571</v>
      </c>
      <c r="R2891" s="3" t="s">
        <v>6484</v>
      </c>
      <c r="S2891" s="3" t="s">
        <v>6491</v>
      </c>
      <c r="T2891" s="3" t="s">
        <v>6481</v>
      </c>
      <c r="U2891" s="3" t="s">
        <v>154</v>
      </c>
      <c r="V2891" s="3" t="s">
        <v>6744</v>
      </c>
      <c r="W2891" s="3" t="s">
        <v>154</v>
      </c>
      <c r="X2891" s="3" t="s">
        <v>154</v>
      </c>
      <c r="Y2891" s="3" t="s">
        <v>154</v>
      </c>
      <c r="Z2891" s="3" t="s">
        <v>154</v>
      </c>
      <c r="AA2891" s="3" t="s">
        <v>154</v>
      </c>
      <c r="AB2891" s="3" t="s">
        <v>154</v>
      </c>
      <c r="AC2891" s="3" t="s">
        <v>154</v>
      </c>
      <c r="AD2891" s="3" t="s">
        <v>6151</v>
      </c>
      <c r="AE2891" s="3" t="s">
        <v>6151</v>
      </c>
      <c r="AF2891" s="3" t="s">
        <v>6040</v>
      </c>
      <c r="AG2891" s="3" t="s">
        <v>154</v>
      </c>
      <c r="AH2891" s="3" t="s">
        <v>6478</v>
      </c>
      <c r="AI2891" s="3" t="s">
        <v>6482</v>
      </c>
      <c r="AJ2891" s="3" t="s">
        <v>42</v>
      </c>
    </row>
    <row r="2892" spans="1:36" ht="30">
      <c r="A2892" s="10">
        <v>2995</v>
      </c>
      <c r="B2892" t="str">
        <f>IF(K2892="总计","",INDEX(主数据!A:AD,MATCH(J2892,主数据!A:A,0),9))</f>
        <v>环渤海大区公司</v>
      </c>
      <c r="C2892" t="str">
        <f>IF(K2892="","",INDEX(主数据!A:AD,MATCH(J2892,主数据!A:A,0),11))</f>
        <v>天津开发区城区</v>
      </c>
      <c r="D2892" t="str">
        <f t="shared" si="180"/>
        <v>TJ1202物业服务费标准方式2.30</v>
      </c>
      <c r="E2892" s="13" t="str">
        <f t="shared" si="182"/>
        <v>2.30</v>
      </c>
      <c r="F2892" s="13" t="str">
        <f>IF(E2892="","",IFERROR(IF(IF(K2892="","",INDEX(收费标合同信息维护!A:Q,MATCH(D2892,收费标合同信息维护!J:J,0),10))=D2892,"有","无"),"无"))</f>
        <v>无</v>
      </c>
      <c r="G2892" s="13" t="str">
        <f t="shared" si="181"/>
        <v/>
      </c>
      <c r="H2892" s="13" t="str">
        <f t="shared" si="183"/>
        <v/>
      </c>
      <c r="I2892" s="13" t="str">
        <f>IF(G2892="","",IFERROR(IF(IF(K2892="","",INDEX(收费标合同信息维护!A:Q,MATCH(G2892,收费标合同信息维护!M:M,0),13))=G2892,"有","无"),"无"))</f>
        <v/>
      </c>
      <c r="J2892" s="3" t="s">
        <v>2790</v>
      </c>
      <c r="K2892" s="3" t="s">
        <v>12565</v>
      </c>
      <c r="L2892" s="3" t="s">
        <v>6025</v>
      </c>
      <c r="M2892" s="3" t="s">
        <v>6026</v>
      </c>
      <c r="N2892" s="3" t="s">
        <v>6477</v>
      </c>
      <c r="O2892" s="3" t="s">
        <v>6478</v>
      </c>
      <c r="P2892" s="3" t="s">
        <v>12572</v>
      </c>
      <c r="Q2892" s="3" t="s">
        <v>12573</v>
      </c>
      <c r="R2892" s="3" t="s">
        <v>6484</v>
      </c>
      <c r="S2892" s="3" t="s">
        <v>6491</v>
      </c>
      <c r="T2892" s="3" t="s">
        <v>6481</v>
      </c>
      <c r="U2892" s="3" t="s">
        <v>154</v>
      </c>
      <c r="V2892" s="3" t="s">
        <v>7313</v>
      </c>
      <c r="W2892" s="3" t="s">
        <v>154</v>
      </c>
      <c r="X2892" s="3" t="s">
        <v>154</v>
      </c>
      <c r="Y2892" s="3" t="s">
        <v>154</v>
      </c>
      <c r="Z2892" s="3" t="s">
        <v>154</v>
      </c>
      <c r="AA2892" s="3" t="s">
        <v>154</v>
      </c>
      <c r="AB2892" s="3" t="s">
        <v>154</v>
      </c>
      <c r="AC2892" s="3" t="s">
        <v>154</v>
      </c>
      <c r="AD2892" s="3" t="s">
        <v>6151</v>
      </c>
      <c r="AE2892" s="3" t="s">
        <v>6151</v>
      </c>
      <c r="AF2892" s="3" t="s">
        <v>6040</v>
      </c>
      <c r="AG2892" s="3" t="s">
        <v>154</v>
      </c>
      <c r="AH2892" s="3" t="s">
        <v>6478</v>
      </c>
      <c r="AI2892" s="3" t="s">
        <v>6482</v>
      </c>
      <c r="AJ2892" s="3" t="s">
        <v>6221</v>
      </c>
    </row>
    <row r="2893" spans="1:36" ht="15">
      <c r="A2893" s="10">
        <v>2996</v>
      </c>
      <c r="B2893" t="str">
        <f>IF(K2893="总计","",INDEX(主数据!A:AD,MATCH(J2893,主数据!A:A,0),9))</f>
        <v>环渤海大区公司</v>
      </c>
      <c r="C2893" t="str">
        <f>IF(K2893="","",INDEX(主数据!A:AD,MATCH(J2893,主数据!A:A,0),11))</f>
        <v>天津开发区城区</v>
      </c>
      <c r="D2893" t="str">
        <f t="shared" si="180"/>
        <v>TJ1202物业服务费直接录入</v>
      </c>
      <c r="E2893" s="13" t="str">
        <f t="shared" si="182"/>
        <v/>
      </c>
      <c r="F2893" s="13" t="str">
        <f>IF(E2893="","",IFERROR(IF(IF(K2893="","",INDEX(收费标合同信息维护!A:Q,MATCH(D2893,收费标合同信息维护!J:J,0),10))=D2893,"有","无"),"无"))</f>
        <v/>
      </c>
      <c r="G2893" s="13" t="str">
        <f t="shared" si="181"/>
        <v/>
      </c>
      <c r="H2893" s="13" t="str">
        <f t="shared" si="183"/>
        <v/>
      </c>
      <c r="I2893" s="13" t="str">
        <f>IF(G2893="","",IFERROR(IF(IF(K2893="","",INDEX(收费标合同信息维护!A:Q,MATCH(G2893,收费标合同信息维护!M:M,0),13))=G2893,"有","无"),"无"))</f>
        <v/>
      </c>
      <c r="J2893" s="3" t="s">
        <v>2790</v>
      </c>
      <c r="K2893" s="3" t="s">
        <v>12565</v>
      </c>
      <c r="L2893" s="3" t="s">
        <v>6025</v>
      </c>
      <c r="M2893" s="3" t="s">
        <v>6026</v>
      </c>
      <c r="N2893" s="3" t="s">
        <v>6477</v>
      </c>
      <c r="O2893" s="3" t="s">
        <v>6478</v>
      </c>
      <c r="P2893" s="3" t="s">
        <v>12574</v>
      </c>
      <c r="Q2893" s="3" t="s">
        <v>8081</v>
      </c>
      <c r="R2893" s="3" t="s">
        <v>6479</v>
      </c>
      <c r="S2893" s="3" t="s">
        <v>6480</v>
      </c>
      <c r="T2893" s="3" t="s">
        <v>6481</v>
      </c>
      <c r="U2893" s="3" t="s">
        <v>154</v>
      </c>
      <c r="V2893" s="3" t="s">
        <v>154</v>
      </c>
      <c r="W2893" s="3" t="s">
        <v>154</v>
      </c>
      <c r="X2893" s="3" t="s">
        <v>154</v>
      </c>
      <c r="Y2893" s="3" t="s">
        <v>154</v>
      </c>
      <c r="Z2893" s="3" t="s">
        <v>154</v>
      </c>
      <c r="AA2893" s="3" t="s">
        <v>154</v>
      </c>
      <c r="AB2893" s="3" t="s">
        <v>154</v>
      </c>
      <c r="AC2893" s="3" t="s">
        <v>154</v>
      </c>
      <c r="AD2893" s="3" t="s">
        <v>6151</v>
      </c>
      <c r="AE2893" s="3" t="s">
        <v>6151</v>
      </c>
      <c r="AF2893" s="3" t="s">
        <v>154</v>
      </c>
      <c r="AG2893" s="3" t="s">
        <v>154</v>
      </c>
      <c r="AH2893" s="3" t="s">
        <v>6478</v>
      </c>
      <c r="AI2893" s="3" t="s">
        <v>6482</v>
      </c>
      <c r="AJ2893" s="3" t="s">
        <v>6219</v>
      </c>
    </row>
    <row r="2894" spans="1:36" ht="15">
      <c r="A2894" s="10">
        <v>2997</v>
      </c>
      <c r="B2894" t="str">
        <f>IF(K2894="总计","",INDEX(主数据!A:AD,MATCH(J2894,主数据!A:A,0),9))</f>
        <v>环渤海大区公司</v>
      </c>
      <c r="C2894" t="str">
        <f>IF(K2894="","",INDEX(主数据!A:AD,MATCH(J2894,主数据!A:A,0),11))</f>
        <v>天津东区</v>
      </c>
      <c r="D2894" t="str">
        <f t="shared" si="180"/>
        <v>TJ67物业服务费标准方式3.25</v>
      </c>
      <c r="E2894" s="13" t="str">
        <f t="shared" si="182"/>
        <v>3.25</v>
      </c>
      <c r="F2894" s="13" t="str">
        <f>IF(E2894="","",IFERROR(IF(IF(K2894="","",INDEX(收费标合同信息维护!A:Q,MATCH(D2894,收费标合同信息维护!J:J,0),10))=D2894,"有","无"),"无"))</f>
        <v>无</v>
      </c>
      <c r="G2894" s="13" t="str">
        <f t="shared" si="181"/>
        <v/>
      </c>
      <c r="H2894" s="13" t="str">
        <f t="shared" si="183"/>
        <v/>
      </c>
      <c r="I2894" s="13" t="str">
        <f>IF(G2894="","",IFERROR(IF(IF(K2894="","",INDEX(收费标合同信息维护!A:Q,MATCH(G2894,收费标合同信息维护!M:M,0),13))=G2894,"有","无"),"无"))</f>
        <v/>
      </c>
      <c r="J2894" s="3" t="s">
        <v>2400</v>
      </c>
      <c r="K2894" s="3" t="s">
        <v>12575</v>
      </c>
      <c r="L2894" s="3" t="s">
        <v>6025</v>
      </c>
      <c r="M2894" s="3" t="s">
        <v>6026</v>
      </c>
      <c r="N2894" s="3" t="s">
        <v>6477</v>
      </c>
      <c r="O2894" s="3" t="s">
        <v>6478</v>
      </c>
      <c r="P2894" s="3" t="s">
        <v>12576</v>
      </c>
      <c r="Q2894" s="3" t="s">
        <v>12577</v>
      </c>
      <c r="R2894" s="3" t="s">
        <v>6484</v>
      </c>
      <c r="S2894" s="3" t="s">
        <v>6491</v>
      </c>
      <c r="T2894" s="3" t="s">
        <v>6690</v>
      </c>
      <c r="U2894" s="3" t="s">
        <v>154</v>
      </c>
      <c r="V2894" s="3" t="s">
        <v>8707</v>
      </c>
      <c r="W2894" s="3" t="s">
        <v>154</v>
      </c>
      <c r="X2894" s="3" t="s">
        <v>154</v>
      </c>
      <c r="Y2894" s="3" t="s">
        <v>154</v>
      </c>
      <c r="Z2894" s="3" t="s">
        <v>154</v>
      </c>
      <c r="AA2894" s="3" t="s">
        <v>154</v>
      </c>
      <c r="AB2894" s="3" t="s">
        <v>154</v>
      </c>
      <c r="AC2894" s="3" t="s">
        <v>154</v>
      </c>
      <c r="AD2894" s="3" t="s">
        <v>6151</v>
      </c>
      <c r="AE2894" s="3" t="s">
        <v>6151</v>
      </c>
      <c r="AF2894" s="3" t="s">
        <v>6040</v>
      </c>
      <c r="AG2894" s="3" t="s">
        <v>154</v>
      </c>
      <c r="AH2894" s="3" t="s">
        <v>6478</v>
      </c>
      <c r="AI2894" s="3" t="s">
        <v>6482</v>
      </c>
      <c r="AJ2894" s="3" t="s">
        <v>31</v>
      </c>
    </row>
    <row r="2895" spans="1:36" ht="15">
      <c r="A2895" s="10">
        <v>2998</v>
      </c>
      <c r="B2895" t="str">
        <f>IF(K2895="总计","",INDEX(主数据!A:AD,MATCH(J2895,主数据!A:A,0),9))</f>
        <v>环渤海大区公司</v>
      </c>
      <c r="C2895" t="str">
        <f>IF(K2895="","",INDEX(主数据!A:AD,MATCH(J2895,主数据!A:A,0),11))</f>
        <v>天津东区</v>
      </c>
      <c r="D2895" t="str">
        <f t="shared" si="180"/>
        <v>TJ67物业服务费标准方式3.98</v>
      </c>
      <c r="E2895" s="13" t="str">
        <f t="shared" si="182"/>
        <v>3.98</v>
      </c>
      <c r="F2895" s="13" t="str">
        <f>IF(E2895="","",IFERROR(IF(IF(K2895="","",INDEX(收费标合同信息维护!A:Q,MATCH(D2895,收费标合同信息维护!J:J,0),10))=D2895,"有","无"),"无"))</f>
        <v>无</v>
      </c>
      <c r="G2895" s="13" t="str">
        <f t="shared" si="181"/>
        <v/>
      </c>
      <c r="H2895" s="13" t="str">
        <f t="shared" si="183"/>
        <v/>
      </c>
      <c r="I2895" s="13" t="str">
        <f>IF(G2895="","",IFERROR(IF(IF(K2895="","",INDEX(收费标合同信息维护!A:Q,MATCH(G2895,收费标合同信息维护!M:M,0),13))=G2895,"有","无"),"无"))</f>
        <v/>
      </c>
      <c r="J2895" s="3" t="s">
        <v>2400</v>
      </c>
      <c r="K2895" s="3" t="s">
        <v>12575</v>
      </c>
      <c r="L2895" s="3" t="s">
        <v>6025</v>
      </c>
      <c r="M2895" s="3" t="s">
        <v>6026</v>
      </c>
      <c r="N2895" s="3" t="s">
        <v>6477</v>
      </c>
      <c r="O2895" s="3" t="s">
        <v>6478</v>
      </c>
      <c r="P2895" s="3" t="s">
        <v>12578</v>
      </c>
      <c r="Q2895" s="3" t="s">
        <v>12579</v>
      </c>
      <c r="R2895" s="3" t="s">
        <v>6484</v>
      </c>
      <c r="S2895" s="3" t="s">
        <v>6491</v>
      </c>
      <c r="T2895" s="3" t="s">
        <v>6690</v>
      </c>
      <c r="U2895" s="3" t="s">
        <v>154</v>
      </c>
      <c r="V2895" s="3" t="s">
        <v>12580</v>
      </c>
      <c r="W2895" s="3" t="s">
        <v>154</v>
      </c>
      <c r="X2895" s="3" t="s">
        <v>154</v>
      </c>
      <c r="Y2895" s="3" t="s">
        <v>154</v>
      </c>
      <c r="Z2895" s="3" t="s">
        <v>154</v>
      </c>
      <c r="AA2895" s="3" t="s">
        <v>154</v>
      </c>
      <c r="AB2895" s="3" t="s">
        <v>154</v>
      </c>
      <c r="AC2895" s="3" t="s">
        <v>154</v>
      </c>
      <c r="AD2895" s="3" t="s">
        <v>6151</v>
      </c>
      <c r="AE2895" s="3" t="s">
        <v>6151</v>
      </c>
      <c r="AF2895" s="3" t="s">
        <v>6040</v>
      </c>
      <c r="AG2895" s="3" t="s">
        <v>154</v>
      </c>
      <c r="AH2895" s="3" t="s">
        <v>6478</v>
      </c>
      <c r="AI2895" s="3" t="s">
        <v>6482</v>
      </c>
      <c r="AJ2895" s="3" t="s">
        <v>6059</v>
      </c>
    </row>
    <row r="2896" spans="1:36" ht="15">
      <c r="A2896" s="10">
        <v>2999</v>
      </c>
      <c r="B2896" t="str">
        <f>IF(K2896="总计","",INDEX(主数据!A:AD,MATCH(J2896,主数据!A:A,0),9))</f>
        <v>环渤海大区公司</v>
      </c>
      <c r="C2896" t="str">
        <f>IF(K2896="","",INDEX(主数据!A:AD,MATCH(J2896,主数据!A:A,0),11))</f>
        <v>天津东区</v>
      </c>
      <c r="D2896" t="str">
        <f t="shared" si="180"/>
        <v>TJ67物业服务费标准方式4.38</v>
      </c>
      <c r="E2896" s="13" t="str">
        <f t="shared" si="182"/>
        <v>4.38</v>
      </c>
      <c r="F2896" s="13" t="str">
        <f>IF(E2896="","",IFERROR(IF(IF(K2896="","",INDEX(收费标合同信息维护!A:Q,MATCH(D2896,收费标合同信息维护!J:J,0),10))=D2896,"有","无"),"无"))</f>
        <v>无</v>
      </c>
      <c r="G2896" s="13" t="str">
        <f t="shared" si="181"/>
        <v/>
      </c>
      <c r="H2896" s="13" t="str">
        <f t="shared" si="183"/>
        <v/>
      </c>
      <c r="I2896" s="13" t="str">
        <f>IF(G2896="","",IFERROR(IF(IF(K2896="","",INDEX(收费标合同信息维护!A:Q,MATCH(G2896,收费标合同信息维护!M:M,0),13))=G2896,"有","无"),"无"))</f>
        <v/>
      </c>
      <c r="J2896" s="3" t="s">
        <v>2400</v>
      </c>
      <c r="K2896" s="3" t="s">
        <v>12575</v>
      </c>
      <c r="L2896" s="3" t="s">
        <v>6025</v>
      </c>
      <c r="M2896" s="3" t="s">
        <v>6026</v>
      </c>
      <c r="N2896" s="3" t="s">
        <v>6477</v>
      </c>
      <c r="O2896" s="3" t="s">
        <v>6478</v>
      </c>
      <c r="P2896" s="3" t="s">
        <v>12581</v>
      </c>
      <c r="Q2896" s="3" t="s">
        <v>12582</v>
      </c>
      <c r="R2896" s="3" t="s">
        <v>6484</v>
      </c>
      <c r="S2896" s="3" t="s">
        <v>6491</v>
      </c>
      <c r="T2896" s="3" t="s">
        <v>6690</v>
      </c>
      <c r="U2896" s="3" t="s">
        <v>154</v>
      </c>
      <c r="V2896" s="3" t="s">
        <v>12583</v>
      </c>
      <c r="W2896" s="3" t="s">
        <v>154</v>
      </c>
      <c r="X2896" s="3" t="s">
        <v>154</v>
      </c>
      <c r="Y2896" s="3" t="s">
        <v>154</v>
      </c>
      <c r="Z2896" s="3" t="s">
        <v>154</v>
      </c>
      <c r="AA2896" s="3" t="s">
        <v>154</v>
      </c>
      <c r="AB2896" s="3" t="s">
        <v>154</v>
      </c>
      <c r="AC2896" s="3" t="s">
        <v>154</v>
      </c>
      <c r="AD2896" s="3" t="s">
        <v>6151</v>
      </c>
      <c r="AE2896" s="3" t="s">
        <v>6151</v>
      </c>
      <c r="AF2896" s="3" t="s">
        <v>6040</v>
      </c>
      <c r="AG2896" s="3" t="s">
        <v>154</v>
      </c>
      <c r="AH2896" s="3" t="s">
        <v>6478</v>
      </c>
      <c r="AI2896" s="3" t="s">
        <v>6482</v>
      </c>
      <c r="AJ2896" s="3" t="s">
        <v>46</v>
      </c>
    </row>
    <row r="2897" spans="1:36" ht="15">
      <c r="A2897" s="10">
        <v>3000</v>
      </c>
      <c r="B2897" t="str">
        <f>IF(K2897="总计","",INDEX(主数据!A:AD,MATCH(J2897,主数据!A:A,0),9))</f>
        <v>环渤海大区公司</v>
      </c>
      <c r="C2897" t="str">
        <f>IF(K2897="","",INDEX(主数据!A:AD,MATCH(J2897,主数据!A:A,0),11))</f>
        <v>天津东区</v>
      </c>
      <c r="D2897" t="str">
        <f t="shared" si="180"/>
        <v>TJ67物业服务费标准方式5.08</v>
      </c>
      <c r="E2897" s="13" t="str">
        <f t="shared" si="182"/>
        <v>5.08</v>
      </c>
      <c r="F2897" s="13" t="str">
        <f>IF(E2897="","",IFERROR(IF(IF(K2897="","",INDEX(收费标合同信息维护!A:Q,MATCH(D2897,收费标合同信息维护!J:J,0),10))=D2897,"有","无"),"无"))</f>
        <v>无</v>
      </c>
      <c r="G2897" s="13" t="str">
        <f t="shared" si="181"/>
        <v/>
      </c>
      <c r="H2897" s="13" t="str">
        <f t="shared" si="183"/>
        <v/>
      </c>
      <c r="I2897" s="13" t="str">
        <f>IF(G2897="","",IFERROR(IF(IF(K2897="","",INDEX(收费标合同信息维护!A:Q,MATCH(G2897,收费标合同信息维护!M:M,0),13))=G2897,"有","无"),"无"))</f>
        <v/>
      </c>
      <c r="J2897" s="3" t="s">
        <v>2400</v>
      </c>
      <c r="K2897" s="3" t="s">
        <v>12575</v>
      </c>
      <c r="L2897" s="3" t="s">
        <v>6025</v>
      </c>
      <c r="M2897" s="3" t="s">
        <v>6026</v>
      </c>
      <c r="N2897" s="3" t="s">
        <v>6477</v>
      </c>
      <c r="O2897" s="3" t="s">
        <v>6478</v>
      </c>
      <c r="P2897" s="3" t="s">
        <v>12584</v>
      </c>
      <c r="Q2897" s="3" t="s">
        <v>12585</v>
      </c>
      <c r="R2897" s="3" t="s">
        <v>6484</v>
      </c>
      <c r="S2897" s="3" t="s">
        <v>6491</v>
      </c>
      <c r="T2897" s="3" t="s">
        <v>6690</v>
      </c>
      <c r="U2897" s="3" t="s">
        <v>154</v>
      </c>
      <c r="V2897" s="3" t="s">
        <v>12586</v>
      </c>
      <c r="W2897" s="3" t="s">
        <v>154</v>
      </c>
      <c r="X2897" s="3" t="s">
        <v>154</v>
      </c>
      <c r="Y2897" s="3" t="s">
        <v>154</v>
      </c>
      <c r="Z2897" s="3" t="s">
        <v>154</v>
      </c>
      <c r="AA2897" s="3" t="s">
        <v>154</v>
      </c>
      <c r="AB2897" s="3" t="s">
        <v>154</v>
      </c>
      <c r="AC2897" s="3" t="s">
        <v>154</v>
      </c>
      <c r="AD2897" s="3" t="s">
        <v>6151</v>
      </c>
      <c r="AE2897" s="3" t="s">
        <v>6151</v>
      </c>
      <c r="AF2897" s="3" t="s">
        <v>6040</v>
      </c>
      <c r="AG2897" s="3" t="s">
        <v>154</v>
      </c>
      <c r="AH2897" s="3" t="s">
        <v>6478</v>
      </c>
      <c r="AI2897" s="3" t="s">
        <v>6482</v>
      </c>
      <c r="AJ2897" s="3" t="s">
        <v>6216</v>
      </c>
    </row>
    <row r="2898" spans="1:36" ht="15">
      <c r="A2898" s="10">
        <v>3001</v>
      </c>
      <c r="B2898" t="str">
        <f>IF(K2898="总计","",INDEX(主数据!A:AD,MATCH(J2898,主数据!A:A,0),9))</f>
        <v>环渤海大区公司</v>
      </c>
      <c r="C2898" t="str">
        <f>IF(K2898="","",INDEX(主数据!A:AD,MATCH(J2898,主数据!A:A,0),11))</f>
        <v>天津东区</v>
      </c>
      <c r="D2898" t="str">
        <f t="shared" si="180"/>
        <v>TJ67物业服务费定额</v>
      </c>
      <c r="E2898" s="13" t="str">
        <f t="shared" si="182"/>
        <v/>
      </c>
      <c r="F2898" s="13" t="str">
        <f>IF(E2898="","",IFERROR(IF(IF(K2898="","",INDEX(收费标合同信息维护!A:Q,MATCH(D2898,收费标合同信息维护!J:J,0),10))=D2898,"有","无"),"无"))</f>
        <v/>
      </c>
      <c r="G2898" s="13" t="str">
        <f t="shared" si="181"/>
        <v>TJ67物业服务费定额100000.00</v>
      </c>
      <c r="H2898" s="13" t="str">
        <f t="shared" si="183"/>
        <v>100000.00</v>
      </c>
      <c r="I2898" s="13" t="str">
        <f>IF(G2898="","",IFERROR(IF(IF(K2898="","",INDEX(收费标合同信息维护!A:Q,MATCH(G2898,收费标合同信息维护!M:M,0),13))=G2898,"有","无"),"无"))</f>
        <v>无</v>
      </c>
      <c r="J2898" s="3" t="s">
        <v>2400</v>
      </c>
      <c r="K2898" s="3" t="s">
        <v>12575</v>
      </c>
      <c r="L2898" s="3" t="s">
        <v>6025</v>
      </c>
      <c r="M2898" s="3" t="s">
        <v>6026</v>
      </c>
      <c r="N2898" s="3" t="s">
        <v>6477</v>
      </c>
      <c r="O2898" s="3" t="s">
        <v>6478</v>
      </c>
      <c r="P2898" s="3" t="s">
        <v>12587</v>
      </c>
      <c r="Q2898" s="3" t="s">
        <v>12587</v>
      </c>
      <c r="R2898" s="3" t="s">
        <v>6490</v>
      </c>
      <c r="S2898" s="3" t="s">
        <v>6491</v>
      </c>
      <c r="T2898" s="3" t="s">
        <v>7127</v>
      </c>
      <c r="U2898" s="3" t="s">
        <v>154</v>
      </c>
      <c r="V2898" s="3" t="s">
        <v>154</v>
      </c>
      <c r="W2898" s="3" t="s">
        <v>7011</v>
      </c>
      <c r="X2898" s="3" t="s">
        <v>154</v>
      </c>
      <c r="Y2898" s="3" t="s">
        <v>154</v>
      </c>
      <c r="Z2898" s="3" t="s">
        <v>154</v>
      </c>
      <c r="AA2898" s="3" t="s">
        <v>154</v>
      </c>
      <c r="AB2898" s="3" t="s">
        <v>154</v>
      </c>
      <c r="AC2898" s="3" t="s">
        <v>154</v>
      </c>
      <c r="AD2898" s="3" t="s">
        <v>6151</v>
      </c>
      <c r="AE2898" s="3" t="s">
        <v>6151</v>
      </c>
      <c r="AF2898" s="3" t="s">
        <v>154</v>
      </c>
      <c r="AG2898" s="3" t="s">
        <v>154</v>
      </c>
      <c r="AH2898" s="3" t="s">
        <v>6597</v>
      </c>
      <c r="AI2898" s="3" t="s">
        <v>6727</v>
      </c>
      <c r="AJ2898" s="3" t="s">
        <v>6489</v>
      </c>
    </row>
    <row r="2899" spans="1:36" ht="15">
      <c r="A2899" s="10">
        <v>3002</v>
      </c>
      <c r="B2899" t="str">
        <f>IF(K2899="总计","",INDEX(主数据!A:AD,MATCH(J2899,主数据!A:A,0),9))</f>
        <v>环渤海大区公司</v>
      </c>
      <c r="C2899" t="str">
        <f>IF(K2899="","",INDEX(主数据!A:AD,MATCH(J2899,主数据!A:A,0),11))</f>
        <v>天津东区</v>
      </c>
      <c r="D2899" t="str">
        <f t="shared" si="180"/>
        <v>TJ67物业服务费直接录入</v>
      </c>
      <c r="E2899" s="13" t="str">
        <f t="shared" si="182"/>
        <v/>
      </c>
      <c r="F2899" s="13" t="str">
        <f>IF(E2899="","",IFERROR(IF(IF(K2899="","",INDEX(收费标合同信息维护!A:Q,MATCH(D2899,收费标合同信息维护!J:J,0),10))=D2899,"有","无"),"无"))</f>
        <v/>
      </c>
      <c r="G2899" s="13" t="str">
        <f t="shared" si="181"/>
        <v/>
      </c>
      <c r="H2899" s="13" t="str">
        <f t="shared" si="183"/>
        <v/>
      </c>
      <c r="I2899" s="13" t="str">
        <f>IF(G2899="","",IFERROR(IF(IF(K2899="","",INDEX(收费标合同信息维护!A:Q,MATCH(G2899,收费标合同信息维护!M:M,0),13))=G2899,"有","无"),"无"))</f>
        <v/>
      </c>
      <c r="J2899" s="3" t="s">
        <v>2400</v>
      </c>
      <c r="K2899" s="3" t="s">
        <v>12575</v>
      </c>
      <c r="L2899" s="3" t="s">
        <v>6025</v>
      </c>
      <c r="M2899" s="3" t="s">
        <v>6026</v>
      </c>
      <c r="N2899" s="3" t="s">
        <v>6477</v>
      </c>
      <c r="O2899" s="3" t="s">
        <v>6478</v>
      </c>
      <c r="P2899" s="3" t="s">
        <v>12588</v>
      </c>
      <c r="Q2899" s="3" t="s">
        <v>12589</v>
      </c>
      <c r="R2899" s="3" t="s">
        <v>6479</v>
      </c>
      <c r="S2899" s="3" t="s">
        <v>6480</v>
      </c>
      <c r="T2899" s="3" t="s">
        <v>6690</v>
      </c>
      <c r="U2899" s="3" t="s">
        <v>154</v>
      </c>
      <c r="V2899" s="3" t="s">
        <v>154</v>
      </c>
      <c r="W2899" s="3" t="s">
        <v>154</v>
      </c>
      <c r="X2899" s="3" t="s">
        <v>154</v>
      </c>
      <c r="Y2899" s="3" t="s">
        <v>154</v>
      </c>
      <c r="Z2899" s="3" t="s">
        <v>154</v>
      </c>
      <c r="AA2899" s="3" t="s">
        <v>154</v>
      </c>
      <c r="AB2899" s="3" t="s">
        <v>154</v>
      </c>
      <c r="AC2899" s="3" t="s">
        <v>154</v>
      </c>
      <c r="AD2899" s="3" t="s">
        <v>6151</v>
      </c>
      <c r="AE2899" s="3" t="s">
        <v>6151</v>
      </c>
      <c r="AF2899" s="3" t="s">
        <v>154</v>
      </c>
      <c r="AG2899" s="3" t="s">
        <v>154</v>
      </c>
      <c r="AH2899" s="3" t="s">
        <v>6478</v>
      </c>
      <c r="AI2899" s="3" t="s">
        <v>6482</v>
      </c>
      <c r="AJ2899" s="3" t="s">
        <v>6489</v>
      </c>
    </row>
    <row r="2900" spans="1:36" ht="15">
      <c r="A2900" s="10">
        <v>3003</v>
      </c>
      <c r="B2900" t="str">
        <f>IF(K2900="总计","",INDEX(主数据!A:AD,MATCH(J2900,主数据!A:A,0),9))</f>
        <v>环渤海大区公司</v>
      </c>
      <c r="C2900" t="str">
        <f>IF(K2900="","",INDEX(主数据!A:AD,MATCH(J2900,主数据!A:A,0),11))</f>
        <v>天津东区</v>
      </c>
      <c r="D2900" t="str">
        <f t="shared" si="180"/>
        <v>TJ67自来水费（简易征收）标准方式9.50</v>
      </c>
      <c r="E2900" s="13" t="str">
        <f t="shared" si="182"/>
        <v>9.50</v>
      </c>
      <c r="F2900" s="13" t="str">
        <f>IF(E2900="","",IFERROR(IF(IF(K2900="","",INDEX(收费标合同信息维护!A:Q,MATCH(D2900,收费标合同信息维护!J:J,0),10))=D2900,"有","无"),"无"))</f>
        <v>无</v>
      </c>
      <c r="G2900" s="13" t="str">
        <f t="shared" si="181"/>
        <v/>
      </c>
      <c r="H2900" s="13" t="str">
        <f t="shared" si="183"/>
        <v/>
      </c>
      <c r="I2900" s="13" t="str">
        <f>IF(G2900="","",IFERROR(IF(IF(K2900="","",INDEX(收费标合同信息维护!A:Q,MATCH(G2900,收费标合同信息维护!M:M,0),13))=G2900,"有","无"),"无"))</f>
        <v/>
      </c>
      <c r="J2900" s="3" t="s">
        <v>2400</v>
      </c>
      <c r="K2900" s="3" t="s">
        <v>12575</v>
      </c>
      <c r="L2900" s="3" t="s">
        <v>6615</v>
      </c>
      <c r="M2900" s="3" t="s">
        <v>6616</v>
      </c>
      <c r="N2900" s="3" t="s">
        <v>6603</v>
      </c>
      <c r="O2900" s="3" t="s">
        <v>6478</v>
      </c>
      <c r="P2900" s="3" t="s">
        <v>12590</v>
      </c>
      <c r="Q2900" s="3" t="s">
        <v>12591</v>
      </c>
      <c r="R2900" s="3" t="s">
        <v>6484</v>
      </c>
      <c r="S2900" s="3" t="s">
        <v>6491</v>
      </c>
      <c r="T2900" s="3" t="s">
        <v>6691</v>
      </c>
      <c r="U2900" s="3" t="s">
        <v>154</v>
      </c>
      <c r="V2900" s="3" t="s">
        <v>6619</v>
      </c>
      <c r="W2900" s="3" t="s">
        <v>154</v>
      </c>
      <c r="X2900" s="3" t="s">
        <v>154</v>
      </c>
      <c r="Y2900" s="3" t="s">
        <v>154</v>
      </c>
      <c r="Z2900" s="3" t="s">
        <v>154</v>
      </c>
      <c r="AA2900" s="3" t="s">
        <v>154</v>
      </c>
      <c r="AB2900" s="3" t="s">
        <v>154</v>
      </c>
      <c r="AC2900" s="3" t="s">
        <v>154</v>
      </c>
      <c r="AD2900" s="3" t="s">
        <v>6151</v>
      </c>
      <c r="AE2900" s="3" t="s">
        <v>6151</v>
      </c>
      <c r="AF2900" s="3" t="s">
        <v>154</v>
      </c>
      <c r="AG2900" s="3" t="s">
        <v>154</v>
      </c>
      <c r="AH2900" s="3" t="s">
        <v>6478</v>
      </c>
      <c r="AI2900" s="3" t="s">
        <v>6482</v>
      </c>
      <c r="AJ2900" s="3" t="s">
        <v>6489</v>
      </c>
    </row>
    <row r="2901" spans="1:36" ht="15">
      <c r="A2901" s="10">
        <v>3004</v>
      </c>
      <c r="B2901" t="str">
        <f>IF(K2901="总计","",INDEX(主数据!A:AD,MATCH(J2901,主数据!A:A,0),9))</f>
        <v>环渤海大区公司</v>
      </c>
      <c r="C2901" t="str">
        <f>IF(K2901="","",INDEX(主数据!A:AD,MATCH(J2901,主数据!A:A,0),11))</f>
        <v>天津东区</v>
      </c>
      <c r="D2901" t="str">
        <f t="shared" si="180"/>
        <v>TJ67空置物业费定额</v>
      </c>
      <c r="E2901" s="13" t="str">
        <f t="shared" si="182"/>
        <v/>
      </c>
      <c r="F2901" s="13" t="str">
        <f>IF(E2901="","",IFERROR(IF(IF(K2901="","",INDEX(收费标合同信息维护!A:Q,MATCH(D2901,收费标合同信息维护!J:J,0),10))=D2901,"有","无"),"无"))</f>
        <v/>
      </c>
      <c r="G2901" s="13" t="str">
        <f t="shared" si="181"/>
        <v>TJ67空置物业费定额100000.00</v>
      </c>
      <c r="H2901" s="13" t="str">
        <f t="shared" si="183"/>
        <v>100000.00</v>
      </c>
      <c r="I2901" s="13" t="str">
        <f>IF(G2901="","",IFERROR(IF(IF(K2901="","",INDEX(收费标合同信息维护!A:Q,MATCH(G2901,收费标合同信息维护!M:M,0),13))=G2901,"有","无"),"无"))</f>
        <v>无</v>
      </c>
      <c r="J2901" s="3" t="s">
        <v>2400</v>
      </c>
      <c r="K2901" s="3" t="s">
        <v>12575</v>
      </c>
      <c r="L2901" s="3" t="s">
        <v>6580</v>
      </c>
      <c r="M2901" s="3" t="s">
        <v>6581</v>
      </c>
      <c r="N2901" s="3" t="s">
        <v>6477</v>
      </c>
      <c r="O2901" s="3" t="s">
        <v>6478</v>
      </c>
      <c r="P2901" s="3" t="s">
        <v>12592</v>
      </c>
      <c r="Q2901" s="3" t="s">
        <v>12592</v>
      </c>
      <c r="R2901" s="3" t="s">
        <v>6490</v>
      </c>
      <c r="S2901" s="3" t="s">
        <v>6491</v>
      </c>
      <c r="T2901" s="3" t="s">
        <v>7127</v>
      </c>
      <c r="U2901" s="3" t="s">
        <v>154</v>
      </c>
      <c r="V2901" s="3" t="s">
        <v>154</v>
      </c>
      <c r="W2901" s="3" t="s">
        <v>7011</v>
      </c>
      <c r="X2901" s="3" t="s">
        <v>154</v>
      </c>
      <c r="Y2901" s="3" t="s">
        <v>154</v>
      </c>
      <c r="Z2901" s="3" t="s">
        <v>154</v>
      </c>
      <c r="AA2901" s="3" t="s">
        <v>154</v>
      </c>
      <c r="AB2901" s="3" t="s">
        <v>154</v>
      </c>
      <c r="AC2901" s="3" t="s">
        <v>154</v>
      </c>
      <c r="AD2901" s="3" t="s">
        <v>6151</v>
      </c>
      <c r="AE2901" s="3" t="s">
        <v>6151</v>
      </c>
      <c r="AF2901" s="3" t="s">
        <v>6040</v>
      </c>
      <c r="AG2901" s="3" t="s">
        <v>154</v>
      </c>
      <c r="AH2901" s="3" t="s">
        <v>6478</v>
      </c>
      <c r="AI2901" s="3" t="s">
        <v>6482</v>
      </c>
      <c r="AJ2901" s="3" t="s">
        <v>6033</v>
      </c>
    </row>
    <row r="2902" spans="1:36" ht="30">
      <c r="A2902" s="10">
        <v>3005</v>
      </c>
      <c r="B2902" t="str">
        <f>IF(K2902="总计","",INDEX(主数据!A:AD,MATCH(J2902,主数据!A:A,0),9))</f>
        <v>华中大区公司</v>
      </c>
      <c r="C2902" t="str">
        <f>IF(K2902="","",INDEX(主数据!A:AD,MATCH(J2902,主数据!A:A,0),11))</f>
        <v>武汉南区</v>
      </c>
      <c r="D2902" t="str">
        <f t="shared" si="180"/>
        <v>WH11销售中心物业费定额</v>
      </c>
      <c r="E2902" s="13" t="str">
        <f t="shared" si="182"/>
        <v/>
      </c>
      <c r="F2902" s="13" t="str">
        <f>IF(E2902="","",IFERROR(IF(IF(K2902="","",INDEX(收费标合同信息维护!A:Q,MATCH(D2902,收费标合同信息维护!J:J,0),10))=D2902,"有","无"),"无"))</f>
        <v/>
      </c>
      <c r="G2902" s="13" t="str">
        <f t="shared" si="181"/>
        <v>WH11销售中心物业费定额88090.00</v>
      </c>
      <c r="H2902" s="13" t="str">
        <f t="shared" si="183"/>
        <v>88090.00</v>
      </c>
      <c r="I2902" s="13" t="str">
        <f>IF(G2902="","",IFERROR(IF(IF(K2902="","",INDEX(收费标合同信息维护!A:Q,MATCH(G2902,收费标合同信息维护!M:M,0),13))=G2902,"有","无"),"无"))</f>
        <v>无</v>
      </c>
      <c r="J2902" s="3" t="s">
        <v>2124</v>
      </c>
      <c r="K2902" s="3" t="s">
        <v>12593</v>
      </c>
      <c r="L2902" s="3" t="s">
        <v>6638</v>
      </c>
      <c r="M2902" s="3" t="s">
        <v>6639</v>
      </c>
      <c r="N2902" s="3" t="s">
        <v>6477</v>
      </c>
      <c r="O2902" s="3" t="s">
        <v>6478</v>
      </c>
      <c r="P2902" s="3" t="s">
        <v>6639</v>
      </c>
      <c r="Q2902" s="3" t="s">
        <v>12594</v>
      </c>
      <c r="R2902" s="3" t="s">
        <v>6490</v>
      </c>
      <c r="S2902" s="3" t="s">
        <v>6491</v>
      </c>
      <c r="T2902" s="3" t="s">
        <v>6510</v>
      </c>
      <c r="U2902" s="3" t="s">
        <v>6511</v>
      </c>
      <c r="V2902" s="3" t="s">
        <v>154</v>
      </c>
      <c r="W2902" s="3" t="s">
        <v>12595</v>
      </c>
      <c r="X2902" s="3" t="s">
        <v>154</v>
      </c>
      <c r="Y2902" s="3" t="s">
        <v>154</v>
      </c>
      <c r="Z2902" s="3" t="s">
        <v>154</v>
      </c>
      <c r="AA2902" s="3" t="s">
        <v>154</v>
      </c>
      <c r="AB2902" s="3" t="s">
        <v>154</v>
      </c>
      <c r="AC2902" s="3" t="s">
        <v>154</v>
      </c>
      <c r="AD2902" s="3" t="s">
        <v>6151</v>
      </c>
      <c r="AE2902" s="3" t="s">
        <v>6151</v>
      </c>
      <c r="AF2902" s="3" t="s">
        <v>6040</v>
      </c>
      <c r="AG2902" s="3" t="s">
        <v>154</v>
      </c>
      <c r="AH2902" s="3" t="s">
        <v>6478</v>
      </c>
      <c r="AI2902" s="3" t="s">
        <v>6482</v>
      </c>
      <c r="AJ2902" s="3" t="s">
        <v>6033</v>
      </c>
    </row>
    <row r="2903" spans="1:36" ht="30">
      <c r="A2903" s="10">
        <v>3006</v>
      </c>
      <c r="B2903" t="str">
        <f>IF(K2903="总计","",INDEX(主数据!A:AD,MATCH(J2903,主数据!A:A,0),9))</f>
        <v>华中大区公司</v>
      </c>
      <c r="C2903" t="str">
        <f>IF(K2903="","",INDEX(主数据!A:AD,MATCH(J2903,主数据!A:A,0),11))</f>
        <v>武汉北区</v>
      </c>
      <c r="D2903" t="str">
        <f t="shared" si="180"/>
        <v>WH46物业服务费标准方式3.50</v>
      </c>
      <c r="E2903" s="13" t="str">
        <f t="shared" si="182"/>
        <v>3.50</v>
      </c>
      <c r="F2903" s="13" t="str">
        <f>IF(E2903="","",IFERROR(IF(IF(K2903="","",INDEX(收费标合同信息维护!A:Q,MATCH(D2903,收费标合同信息维护!J:J,0),10))=D2903,"有","无"),"无"))</f>
        <v>无</v>
      </c>
      <c r="G2903" s="13" t="str">
        <f t="shared" si="181"/>
        <v/>
      </c>
      <c r="H2903" s="13" t="str">
        <f t="shared" si="183"/>
        <v/>
      </c>
      <c r="I2903" s="13" t="str">
        <f>IF(G2903="","",IFERROR(IF(IF(K2903="","",INDEX(收费标合同信息维护!A:Q,MATCH(G2903,收费标合同信息维护!M:M,0),13))=G2903,"有","无"),"无"))</f>
        <v/>
      </c>
      <c r="J2903" s="3" t="s">
        <v>3839</v>
      </c>
      <c r="K2903" s="3" t="s">
        <v>12596</v>
      </c>
      <c r="L2903" s="3" t="s">
        <v>6025</v>
      </c>
      <c r="M2903" s="3" t="s">
        <v>6026</v>
      </c>
      <c r="N2903" s="3" t="s">
        <v>6477</v>
      </c>
      <c r="O2903" s="3" t="s">
        <v>6478</v>
      </c>
      <c r="P2903" s="3" t="s">
        <v>6721</v>
      </c>
      <c r="Q2903" s="3" t="s">
        <v>12597</v>
      </c>
      <c r="R2903" s="3" t="s">
        <v>6484</v>
      </c>
      <c r="S2903" s="3" t="s">
        <v>6491</v>
      </c>
      <c r="T2903" s="3" t="s">
        <v>7214</v>
      </c>
      <c r="U2903" s="3" t="s">
        <v>154</v>
      </c>
      <c r="V2903" s="3" t="s">
        <v>6869</v>
      </c>
      <c r="W2903" s="3" t="s">
        <v>154</v>
      </c>
      <c r="X2903" s="3" t="s">
        <v>154</v>
      </c>
      <c r="Y2903" s="3" t="s">
        <v>154</v>
      </c>
      <c r="Z2903" s="3" t="s">
        <v>154</v>
      </c>
      <c r="AA2903" s="3" t="s">
        <v>154</v>
      </c>
      <c r="AB2903" s="3" t="s">
        <v>154</v>
      </c>
      <c r="AC2903" s="3" t="s">
        <v>154</v>
      </c>
      <c r="AD2903" s="3" t="s">
        <v>6151</v>
      </c>
      <c r="AE2903" s="3" t="s">
        <v>6151</v>
      </c>
      <c r="AF2903" s="3" t="s">
        <v>154</v>
      </c>
      <c r="AG2903" s="3" t="s">
        <v>154</v>
      </c>
      <c r="AH2903" s="3" t="s">
        <v>6478</v>
      </c>
      <c r="AI2903" s="3" t="s">
        <v>6482</v>
      </c>
      <c r="AJ2903" s="3" t="s">
        <v>10267</v>
      </c>
    </row>
    <row r="2904" spans="1:36" ht="30">
      <c r="A2904" s="10">
        <v>3007</v>
      </c>
      <c r="B2904" t="str">
        <f>IF(K2904="总计","",INDEX(主数据!A:AD,MATCH(J2904,主数据!A:A,0),9))</f>
        <v>华中大区公司</v>
      </c>
      <c r="C2904" t="str">
        <f>IF(K2904="","",INDEX(主数据!A:AD,MATCH(J2904,主数据!A:A,0),11))</f>
        <v>武汉北区</v>
      </c>
      <c r="D2904" t="str">
        <f t="shared" si="180"/>
        <v>WH46物业服务费标准方式2.50</v>
      </c>
      <c r="E2904" s="13" t="str">
        <f t="shared" si="182"/>
        <v>2.50</v>
      </c>
      <c r="F2904" s="13" t="str">
        <f>IF(E2904="","",IFERROR(IF(IF(K2904="","",INDEX(收费标合同信息维护!A:Q,MATCH(D2904,收费标合同信息维护!J:J,0),10))=D2904,"有","无"),"无"))</f>
        <v>无</v>
      </c>
      <c r="G2904" s="13" t="str">
        <f t="shared" si="181"/>
        <v/>
      </c>
      <c r="H2904" s="13" t="str">
        <f t="shared" si="183"/>
        <v/>
      </c>
      <c r="I2904" s="13" t="str">
        <f>IF(G2904="","",IFERROR(IF(IF(K2904="","",INDEX(收费标合同信息维护!A:Q,MATCH(G2904,收费标合同信息维护!M:M,0),13))=G2904,"有","无"),"无"))</f>
        <v/>
      </c>
      <c r="J2904" s="3" t="s">
        <v>3839</v>
      </c>
      <c r="K2904" s="3" t="s">
        <v>12596</v>
      </c>
      <c r="L2904" s="3" t="s">
        <v>6025</v>
      </c>
      <c r="M2904" s="3" t="s">
        <v>6026</v>
      </c>
      <c r="N2904" s="3" t="s">
        <v>6477</v>
      </c>
      <c r="O2904" s="3" t="s">
        <v>6478</v>
      </c>
      <c r="P2904" s="3" t="s">
        <v>6683</v>
      </c>
      <c r="Q2904" s="3" t="s">
        <v>12598</v>
      </c>
      <c r="R2904" s="3" t="s">
        <v>6484</v>
      </c>
      <c r="S2904" s="3" t="s">
        <v>6491</v>
      </c>
      <c r="T2904" s="3" t="s">
        <v>7214</v>
      </c>
      <c r="U2904" s="3" t="s">
        <v>154</v>
      </c>
      <c r="V2904" s="3" t="s">
        <v>6675</v>
      </c>
      <c r="W2904" s="3" t="s">
        <v>154</v>
      </c>
      <c r="X2904" s="3" t="s">
        <v>154</v>
      </c>
      <c r="Y2904" s="3" t="s">
        <v>154</v>
      </c>
      <c r="Z2904" s="3" t="s">
        <v>154</v>
      </c>
      <c r="AA2904" s="3" t="s">
        <v>154</v>
      </c>
      <c r="AB2904" s="3" t="s">
        <v>154</v>
      </c>
      <c r="AC2904" s="3" t="s">
        <v>154</v>
      </c>
      <c r="AD2904" s="3" t="s">
        <v>6151</v>
      </c>
      <c r="AE2904" s="3" t="s">
        <v>6151</v>
      </c>
      <c r="AF2904" s="3" t="s">
        <v>6040</v>
      </c>
      <c r="AG2904" s="3" t="s">
        <v>154</v>
      </c>
      <c r="AH2904" s="3" t="s">
        <v>6478</v>
      </c>
      <c r="AI2904" s="3" t="s">
        <v>6482</v>
      </c>
      <c r="AJ2904" s="3" t="s">
        <v>6283</v>
      </c>
    </row>
    <row r="2905" spans="1:36" ht="30">
      <c r="A2905" s="10">
        <v>3008</v>
      </c>
      <c r="B2905" t="str">
        <f>IF(K2905="总计","",INDEX(主数据!A:AD,MATCH(J2905,主数据!A:A,0),9))</f>
        <v>华中大区公司</v>
      </c>
      <c r="C2905" t="str">
        <f>IF(K2905="","",INDEX(主数据!A:AD,MATCH(J2905,主数据!A:A,0),11))</f>
        <v>武汉北区</v>
      </c>
      <c r="D2905" t="str">
        <f t="shared" si="180"/>
        <v>WH46物业服务费标准方式2.00</v>
      </c>
      <c r="E2905" s="13" t="str">
        <f t="shared" si="182"/>
        <v>2.00</v>
      </c>
      <c r="F2905" s="13" t="str">
        <f>IF(E2905="","",IFERROR(IF(IF(K2905="","",INDEX(收费标合同信息维护!A:Q,MATCH(D2905,收费标合同信息维护!J:J,0),10))=D2905,"有","无"),"无"))</f>
        <v>无</v>
      </c>
      <c r="G2905" s="13" t="str">
        <f t="shared" si="181"/>
        <v/>
      </c>
      <c r="H2905" s="13" t="str">
        <f t="shared" si="183"/>
        <v/>
      </c>
      <c r="I2905" s="13" t="str">
        <f>IF(G2905="","",IFERROR(IF(IF(K2905="","",INDEX(收费标合同信息维护!A:Q,MATCH(G2905,收费标合同信息维护!M:M,0),13))=G2905,"有","无"),"无"))</f>
        <v/>
      </c>
      <c r="J2905" s="3" t="s">
        <v>3839</v>
      </c>
      <c r="K2905" s="3" t="s">
        <v>12596</v>
      </c>
      <c r="L2905" s="3" t="s">
        <v>6025</v>
      </c>
      <c r="M2905" s="3" t="s">
        <v>6026</v>
      </c>
      <c r="N2905" s="3" t="s">
        <v>6477</v>
      </c>
      <c r="O2905" s="3" t="s">
        <v>6478</v>
      </c>
      <c r="P2905" s="3" t="s">
        <v>7354</v>
      </c>
      <c r="Q2905" s="3" t="s">
        <v>12599</v>
      </c>
      <c r="R2905" s="3" t="s">
        <v>6484</v>
      </c>
      <c r="S2905" s="3" t="s">
        <v>6491</v>
      </c>
      <c r="T2905" s="3" t="s">
        <v>7214</v>
      </c>
      <c r="U2905" s="3" t="s">
        <v>154</v>
      </c>
      <c r="V2905" s="3" t="s">
        <v>6686</v>
      </c>
      <c r="W2905" s="3" t="s">
        <v>154</v>
      </c>
      <c r="X2905" s="3" t="s">
        <v>154</v>
      </c>
      <c r="Y2905" s="3" t="s">
        <v>154</v>
      </c>
      <c r="Z2905" s="3" t="s">
        <v>154</v>
      </c>
      <c r="AA2905" s="3" t="s">
        <v>154</v>
      </c>
      <c r="AB2905" s="3" t="s">
        <v>154</v>
      </c>
      <c r="AC2905" s="3" t="s">
        <v>154</v>
      </c>
      <c r="AD2905" s="3" t="s">
        <v>6151</v>
      </c>
      <c r="AE2905" s="3" t="s">
        <v>6151</v>
      </c>
      <c r="AF2905" s="3" t="s">
        <v>6040</v>
      </c>
      <c r="AG2905" s="3" t="s">
        <v>154</v>
      </c>
      <c r="AH2905" s="3" t="s">
        <v>6478</v>
      </c>
      <c r="AI2905" s="3" t="s">
        <v>6482</v>
      </c>
      <c r="AJ2905" s="3" t="s">
        <v>6054</v>
      </c>
    </row>
    <row r="2906" spans="1:36" ht="30">
      <c r="A2906" s="10">
        <v>3009</v>
      </c>
      <c r="B2906" t="str">
        <f>IF(K2906="总计","",INDEX(主数据!A:AD,MATCH(J2906,主数据!A:A,0),9))</f>
        <v>华中大区公司</v>
      </c>
      <c r="C2906" t="str">
        <f>IF(K2906="","",INDEX(主数据!A:AD,MATCH(J2906,主数据!A:A,0),11))</f>
        <v>武汉北区</v>
      </c>
      <c r="D2906" t="str">
        <f t="shared" si="180"/>
        <v>WH46物业服务费标准方式6.50</v>
      </c>
      <c r="E2906" s="13" t="str">
        <f t="shared" si="182"/>
        <v>6.50</v>
      </c>
      <c r="F2906" s="13" t="str">
        <f>IF(E2906="","",IFERROR(IF(IF(K2906="","",INDEX(收费标合同信息维护!A:Q,MATCH(D2906,收费标合同信息维护!J:J,0),10))=D2906,"有","无"),"无"))</f>
        <v>无</v>
      </c>
      <c r="G2906" s="13" t="str">
        <f t="shared" si="181"/>
        <v/>
      </c>
      <c r="H2906" s="13" t="str">
        <f t="shared" si="183"/>
        <v/>
      </c>
      <c r="I2906" s="13" t="str">
        <f>IF(G2906="","",IFERROR(IF(IF(K2906="","",INDEX(收费标合同信息维护!A:Q,MATCH(G2906,收费标合同信息维护!M:M,0),13))=G2906,"有","无"),"无"))</f>
        <v/>
      </c>
      <c r="J2906" s="3" t="s">
        <v>3839</v>
      </c>
      <c r="K2906" s="3" t="s">
        <v>12596</v>
      </c>
      <c r="L2906" s="3" t="s">
        <v>6025</v>
      </c>
      <c r="M2906" s="3" t="s">
        <v>6026</v>
      </c>
      <c r="N2906" s="3" t="s">
        <v>6477</v>
      </c>
      <c r="O2906" s="3" t="s">
        <v>6478</v>
      </c>
      <c r="P2906" s="3" t="s">
        <v>7517</v>
      </c>
      <c r="Q2906" s="3" t="s">
        <v>12600</v>
      </c>
      <c r="R2906" s="3" t="s">
        <v>6484</v>
      </c>
      <c r="S2906" s="3" t="s">
        <v>6491</v>
      </c>
      <c r="T2906" s="3" t="s">
        <v>7214</v>
      </c>
      <c r="U2906" s="3" t="s">
        <v>154</v>
      </c>
      <c r="V2906" s="3" t="s">
        <v>6787</v>
      </c>
      <c r="W2906" s="3" t="s">
        <v>154</v>
      </c>
      <c r="X2906" s="3" t="s">
        <v>154</v>
      </c>
      <c r="Y2906" s="3" t="s">
        <v>154</v>
      </c>
      <c r="Z2906" s="3" t="s">
        <v>154</v>
      </c>
      <c r="AA2906" s="3" t="s">
        <v>154</v>
      </c>
      <c r="AB2906" s="3" t="s">
        <v>154</v>
      </c>
      <c r="AC2906" s="3" t="s">
        <v>154</v>
      </c>
      <c r="AD2906" s="3" t="s">
        <v>6151</v>
      </c>
      <c r="AE2906" s="3" t="s">
        <v>6151</v>
      </c>
      <c r="AF2906" s="3" t="s">
        <v>154</v>
      </c>
      <c r="AG2906" s="3" t="s">
        <v>154</v>
      </c>
      <c r="AH2906" s="3" t="s">
        <v>6478</v>
      </c>
      <c r="AI2906" s="3" t="s">
        <v>6482</v>
      </c>
      <c r="AJ2906" s="3" t="s">
        <v>37</v>
      </c>
    </row>
    <row r="2907" spans="1:36" ht="30">
      <c r="A2907" s="10">
        <v>3010</v>
      </c>
      <c r="B2907" t="str">
        <f>IF(K2907="总计","",INDEX(主数据!A:AD,MATCH(J2907,主数据!A:A,0),9))</f>
        <v>华中大区公司</v>
      </c>
      <c r="C2907" t="str">
        <f>IF(K2907="","",INDEX(主数据!A:AD,MATCH(J2907,主数据!A:A,0),11))</f>
        <v>武汉北区</v>
      </c>
      <c r="D2907" t="str">
        <f t="shared" si="180"/>
        <v>WH46物业服务费定额</v>
      </c>
      <c r="E2907" s="13" t="str">
        <f t="shared" si="182"/>
        <v/>
      </c>
      <c r="F2907" s="13" t="str">
        <f>IF(E2907="","",IFERROR(IF(IF(K2907="","",INDEX(收费标合同信息维护!A:Q,MATCH(D2907,收费标合同信息维护!J:J,0),10))=D2907,"有","无"),"无"))</f>
        <v/>
      </c>
      <c r="G2907" s="13" t="str">
        <f t="shared" si="181"/>
        <v>WH46物业服务费定额25545.00</v>
      </c>
      <c r="H2907" s="13" t="str">
        <f t="shared" si="183"/>
        <v>25545.00</v>
      </c>
      <c r="I2907" s="13" t="str">
        <f>IF(G2907="","",IFERROR(IF(IF(K2907="","",INDEX(收费标合同信息维护!A:Q,MATCH(G2907,收费标合同信息维护!M:M,0),13))=G2907,"有","无"),"无"))</f>
        <v>无</v>
      </c>
      <c r="J2907" s="3" t="s">
        <v>3839</v>
      </c>
      <c r="K2907" s="3" t="s">
        <v>12596</v>
      </c>
      <c r="L2907" s="3" t="s">
        <v>6025</v>
      </c>
      <c r="M2907" s="3" t="s">
        <v>6026</v>
      </c>
      <c r="N2907" s="3" t="s">
        <v>6477</v>
      </c>
      <c r="O2907" s="3" t="s">
        <v>6478</v>
      </c>
      <c r="P2907" s="3" t="s">
        <v>7519</v>
      </c>
      <c r="Q2907" s="3" t="s">
        <v>12601</v>
      </c>
      <c r="R2907" s="3" t="s">
        <v>6490</v>
      </c>
      <c r="S2907" s="3" t="s">
        <v>6491</v>
      </c>
      <c r="T2907" s="3" t="s">
        <v>6661</v>
      </c>
      <c r="U2907" s="3" t="s">
        <v>154</v>
      </c>
      <c r="V2907" s="3" t="s">
        <v>154</v>
      </c>
      <c r="W2907" s="3" t="s">
        <v>12602</v>
      </c>
      <c r="X2907" s="3" t="s">
        <v>154</v>
      </c>
      <c r="Y2907" s="3" t="s">
        <v>154</v>
      </c>
      <c r="Z2907" s="3" t="s">
        <v>154</v>
      </c>
      <c r="AA2907" s="3" t="s">
        <v>154</v>
      </c>
      <c r="AB2907" s="3" t="s">
        <v>154</v>
      </c>
      <c r="AC2907" s="3" t="s">
        <v>154</v>
      </c>
      <c r="AD2907" s="3" t="s">
        <v>6151</v>
      </c>
      <c r="AE2907" s="3" t="s">
        <v>6151</v>
      </c>
      <c r="AF2907" s="3" t="s">
        <v>154</v>
      </c>
      <c r="AG2907" s="3" t="s">
        <v>154</v>
      </c>
      <c r="AH2907" s="3" t="s">
        <v>6478</v>
      </c>
      <c r="AI2907" s="3" t="s">
        <v>6482</v>
      </c>
      <c r="AJ2907" s="3" t="s">
        <v>6033</v>
      </c>
    </row>
    <row r="2908" spans="1:36" ht="30">
      <c r="A2908" s="10">
        <v>3011</v>
      </c>
      <c r="B2908" t="str">
        <f>IF(K2908="总计","",INDEX(主数据!A:AD,MATCH(J2908,主数据!A:A,0),9))</f>
        <v>华中大区公司</v>
      </c>
      <c r="C2908" t="str">
        <f>IF(K2908="","",INDEX(主数据!A:AD,MATCH(J2908,主数据!A:A,0),11))</f>
        <v>武汉北区</v>
      </c>
      <c r="D2908" t="str">
        <f t="shared" si="180"/>
        <v>WH46物业服务费定额</v>
      </c>
      <c r="E2908" s="13" t="str">
        <f t="shared" si="182"/>
        <v/>
      </c>
      <c r="F2908" s="13" t="str">
        <f>IF(E2908="","",IFERROR(IF(IF(K2908="","",INDEX(收费标合同信息维护!A:Q,MATCH(D2908,收费标合同信息维护!J:J,0),10))=D2908,"有","无"),"无"))</f>
        <v/>
      </c>
      <c r="G2908" s="13" t="str">
        <f t="shared" si="181"/>
        <v>WH46物业服务费定额25853.00</v>
      </c>
      <c r="H2908" s="13" t="str">
        <f t="shared" si="183"/>
        <v>25853.00</v>
      </c>
      <c r="I2908" s="13" t="str">
        <f>IF(G2908="","",IFERROR(IF(IF(K2908="","",INDEX(收费标合同信息维护!A:Q,MATCH(G2908,收费标合同信息维护!M:M,0),13))=G2908,"有","无"),"无"))</f>
        <v>无</v>
      </c>
      <c r="J2908" s="3" t="s">
        <v>3839</v>
      </c>
      <c r="K2908" s="3" t="s">
        <v>12596</v>
      </c>
      <c r="L2908" s="3" t="s">
        <v>6025</v>
      </c>
      <c r="M2908" s="3" t="s">
        <v>6026</v>
      </c>
      <c r="N2908" s="3" t="s">
        <v>6477</v>
      </c>
      <c r="O2908" s="3" t="s">
        <v>6478</v>
      </c>
      <c r="P2908" s="3" t="s">
        <v>7521</v>
      </c>
      <c r="Q2908" s="3" t="s">
        <v>12603</v>
      </c>
      <c r="R2908" s="3" t="s">
        <v>6490</v>
      </c>
      <c r="S2908" s="3" t="s">
        <v>6491</v>
      </c>
      <c r="T2908" s="3" t="s">
        <v>6800</v>
      </c>
      <c r="U2908" s="3" t="s">
        <v>12604</v>
      </c>
      <c r="V2908" s="3" t="s">
        <v>154</v>
      </c>
      <c r="W2908" s="3" t="s">
        <v>12605</v>
      </c>
      <c r="X2908" s="3" t="s">
        <v>154</v>
      </c>
      <c r="Y2908" s="3" t="s">
        <v>154</v>
      </c>
      <c r="Z2908" s="3" t="s">
        <v>154</v>
      </c>
      <c r="AA2908" s="3" t="s">
        <v>154</v>
      </c>
      <c r="AB2908" s="3" t="s">
        <v>154</v>
      </c>
      <c r="AC2908" s="3" t="s">
        <v>154</v>
      </c>
      <c r="AD2908" s="3" t="s">
        <v>6151</v>
      </c>
      <c r="AE2908" s="3" t="s">
        <v>6151</v>
      </c>
      <c r="AF2908" s="3" t="s">
        <v>154</v>
      </c>
      <c r="AG2908" s="3" t="s">
        <v>154</v>
      </c>
      <c r="AH2908" s="3" t="s">
        <v>6478</v>
      </c>
      <c r="AI2908" s="3" t="s">
        <v>6482</v>
      </c>
      <c r="AJ2908" s="3" t="s">
        <v>6489</v>
      </c>
    </row>
    <row r="2909" spans="1:36" ht="30">
      <c r="A2909" s="10">
        <v>3012</v>
      </c>
      <c r="B2909" t="str">
        <f>IF(K2909="总计","",INDEX(主数据!A:AD,MATCH(J2909,主数据!A:A,0),9))</f>
        <v>华中大区公司</v>
      </c>
      <c r="C2909" t="str">
        <f>IF(K2909="","",INDEX(主数据!A:AD,MATCH(J2909,主数据!A:A,0),11))</f>
        <v>武汉北区</v>
      </c>
      <c r="D2909" t="str">
        <f t="shared" si="180"/>
        <v>WH46物业服务费定额</v>
      </c>
      <c r="E2909" s="13" t="str">
        <f t="shared" si="182"/>
        <v/>
      </c>
      <c r="F2909" s="13" t="str">
        <f>IF(E2909="","",IFERROR(IF(IF(K2909="","",INDEX(收费标合同信息维护!A:Q,MATCH(D2909,收费标合同信息维护!J:J,0),10))=D2909,"有","无"),"无"))</f>
        <v/>
      </c>
      <c r="G2909" s="13" t="str">
        <f t="shared" si="181"/>
        <v>WH46物业服务费定额781417.70</v>
      </c>
      <c r="H2909" s="13" t="str">
        <f t="shared" si="183"/>
        <v>781417.70</v>
      </c>
      <c r="I2909" s="13" t="str">
        <f>IF(G2909="","",IFERROR(IF(IF(K2909="","",INDEX(收费标合同信息维护!A:Q,MATCH(G2909,收费标合同信息维护!M:M,0),13))=G2909,"有","无"),"无"))</f>
        <v>无</v>
      </c>
      <c r="J2909" s="3" t="s">
        <v>3839</v>
      </c>
      <c r="K2909" s="3" t="s">
        <v>12596</v>
      </c>
      <c r="L2909" s="3" t="s">
        <v>6025</v>
      </c>
      <c r="M2909" s="3" t="s">
        <v>6026</v>
      </c>
      <c r="N2909" s="3" t="s">
        <v>6477</v>
      </c>
      <c r="O2909" s="3" t="s">
        <v>6478</v>
      </c>
      <c r="P2909" s="3" t="s">
        <v>8154</v>
      </c>
      <c r="Q2909" s="3" t="s">
        <v>12606</v>
      </c>
      <c r="R2909" s="3" t="s">
        <v>6490</v>
      </c>
      <c r="S2909" s="3" t="s">
        <v>6491</v>
      </c>
      <c r="T2909" s="3" t="s">
        <v>7127</v>
      </c>
      <c r="U2909" s="3" t="s">
        <v>6569</v>
      </c>
      <c r="V2909" s="3" t="s">
        <v>154</v>
      </c>
      <c r="W2909" s="3" t="s">
        <v>12607</v>
      </c>
      <c r="X2909" s="3" t="s">
        <v>154</v>
      </c>
      <c r="Y2909" s="3" t="s">
        <v>154</v>
      </c>
      <c r="Z2909" s="3" t="s">
        <v>154</v>
      </c>
      <c r="AA2909" s="3" t="s">
        <v>154</v>
      </c>
      <c r="AB2909" s="3" t="s">
        <v>154</v>
      </c>
      <c r="AC2909" s="3" t="s">
        <v>154</v>
      </c>
      <c r="AD2909" s="3" t="s">
        <v>6151</v>
      </c>
      <c r="AE2909" s="3" t="s">
        <v>6151</v>
      </c>
      <c r="AF2909" s="3" t="s">
        <v>6040</v>
      </c>
      <c r="AG2909" s="3" t="s">
        <v>154</v>
      </c>
      <c r="AH2909" s="3" t="s">
        <v>6478</v>
      </c>
      <c r="AI2909" s="3" t="s">
        <v>6482</v>
      </c>
      <c r="AJ2909" s="3" t="s">
        <v>6033</v>
      </c>
    </row>
    <row r="2910" spans="1:36" ht="30">
      <c r="A2910" s="10">
        <v>3013</v>
      </c>
      <c r="B2910" t="str">
        <f>IF(K2910="总计","",INDEX(主数据!A:AD,MATCH(J2910,主数据!A:A,0),9))</f>
        <v>华中大区公司</v>
      </c>
      <c r="C2910" t="str">
        <f>IF(K2910="","",INDEX(主数据!A:AD,MATCH(J2910,主数据!A:A,0),11))</f>
        <v>武汉北区</v>
      </c>
      <c r="D2910" t="str">
        <f t="shared" si="180"/>
        <v>WH46物业服务费标准方式0.50</v>
      </c>
      <c r="E2910" s="13" t="str">
        <f t="shared" si="182"/>
        <v>0.50</v>
      </c>
      <c r="F2910" s="13" t="str">
        <f>IF(E2910="","",IFERROR(IF(IF(K2910="","",INDEX(收费标合同信息维护!A:Q,MATCH(D2910,收费标合同信息维护!J:J,0),10))=D2910,"有","无"),"无"))</f>
        <v>无</v>
      </c>
      <c r="G2910" s="13" t="str">
        <f t="shared" si="181"/>
        <v/>
      </c>
      <c r="H2910" s="13" t="str">
        <f t="shared" si="183"/>
        <v/>
      </c>
      <c r="I2910" s="13" t="str">
        <f>IF(G2910="","",IFERROR(IF(IF(K2910="","",INDEX(收费标合同信息维护!A:Q,MATCH(G2910,收费标合同信息维护!M:M,0),13))=G2910,"有","无"),"无"))</f>
        <v/>
      </c>
      <c r="J2910" s="3" t="s">
        <v>3839</v>
      </c>
      <c r="K2910" s="3" t="s">
        <v>12596</v>
      </c>
      <c r="L2910" s="3" t="s">
        <v>6025</v>
      </c>
      <c r="M2910" s="3" t="s">
        <v>6026</v>
      </c>
      <c r="N2910" s="3" t="s">
        <v>6477</v>
      </c>
      <c r="O2910" s="3" t="s">
        <v>6478</v>
      </c>
      <c r="P2910" s="3" t="s">
        <v>12608</v>
      </c>
      <c r="Q2910" s="3" t="s">
        <v>12609</v>
      </c>
      <c r="R2910" s="3" t="s">
        <v>6484</v>
      </c>
      <c r="S2910" s="3" t="s">
        <v>6491</v>
      </c>
      <c r="T2910" s="3" t="s">
        <v>6514</v>
      </c>
      <c r="U2910" s="3" t="s">
        <v>6511</v>
      </c>
      <c r="V2910" s="3" t="s">
        <v>9007</v>
      </c>
      <c r="W2910" s="3" t="s">
        <v>154</v>
      </c>
      <c r="X2910" s="3" t="s">
        <v>154</v>
      </c>
      <c r="Y2910" s="3" t="s">
        <v>154</v>
      </c>
      <c r="Z2910" s="3" t="s">
        <v>154</v>
      </c>
      <c r="AA2910" s="3" t="s">
        <v>154</v>
      </c>
      <c r="AB2910" s="3" t="s">
        <v>154</v>
      </c>
      <c r="AC2910" s="3" t="s">
        <v>154</v>
      </c>
      <c r="AD2910" s="3" t="s">
        <v>6151</v>
      </c>
      <c r="AE2910" s="3" t="s">
        <v>6151</v>
      </c>
      <c r="AF2910" s="3" t="s">
        <v>6040</v>
      </c>
      <c r="AG2910" s="3" t="s">
        <v>154</v>
      </c>
      <c r="AH2910" s="3" t="s">
        <v>6478</v>
      </c>
      <c r="AI2910" s="3" t="s">
        <v>6482</v>
      </c>
      <c r="AJ2910" s="3" t="s">
        <v>6032</v>
      </c>
    </row>
    <row r="2911" spans="1:36" ht="30">
      <c r="A2911" s="10">
        <v>3014</v>
      </c>
      <c r="B2911" t="str">
        <f>IF(K2911="总计","",INDEX(主数据!A:AD,MATCH(J2911,主数据!A:A,0),9))</f>
        <v>华西大区公司</v>
      </c>
      <c r="C2911" t="str">
        <f>IF(K2911="","",INDEX(主数据!A:AD,MATCH(J2911,主数据!A:A,0),11))</f>
        <v>重庆北区</v>
      </c>
      <c r="D2911" t="str">
        <f t="shared" si="180"/>
        <v>CQ43物业服务费标准方式1.50</v>
      </c>
      <c r="E2911" s="13" t="str">
        <f t="shared" si="182"/>
        <v>1.50</v>
      </c>
      <c r="F2911" s="13" t="str">
        <f>IF(E2911="","",IFERROR(IF(IF(K2911="","",INDEX(收费标合同信息维护!A:Q,MATCH(D2911,收费标合同信息维护!J:J,0),10))=D2911,"有","无"),"无"))</f>
        <v>无</v>
      </c>
      <c r="G2911" s="13" t="str">
        <f t="shared" si="181"/>
        <v/>
      </c>
      <c r="H2911" s="13" t="str">
        <f t="shared" si="183"/>
        <v/>
      </c>
      <c r="I2911" s="13" t="str">
        <f>IF(G2911="","",IFERROR(IF(IF(K2911="","",INDEX(收费标合同信息维护!A:Q,MATCH(G2911,收费标合同信息维护!M:M,0),13))=G2911,"有","无"),"无"))</f>
        <v/>
      </c>
      <c r="J2911" s="3" t="s">
        <v>4138</v>
      </c>
      <c r="K2911" s="3" t="s">
        <v>4139</v>
      </c>
      <c r="L2911" s="3" t="s">
        <v>6025</v>
      </c>
      <c r="M2911" s="3" t="s">
        <v>6026</v>
      </c>
      <c r="N2911" s="3" t="s">
        <v>6477</v>
      </c>
      <c r="O2911" s="3" t="s">
        <v>6478</v>
      </c>
      <c r="P2911" s="3" t="s">
        <v>12610</v>
      </c>
      <c r="Q2911" s="3" t="s">
        <v>12611</v>
      </c>
      <c r="R2911" s="3" t="s">
        <v>6484</v>
      </c>
      <c r="S2911" s="3" t="s">
        <v>6491</v>
      </c>
      <c r="T2911" s="3" t="s">
        <v>8071</v>
      </c>
      <c r="U2911" s="3" t="s">
        <v>154</v>
      </c>
      <c r="V2911" s="3" t="s">
        <v>6608</v>
      </c>
      <c r="W2911" s="3" t="s">
        <v>154</v>
      </c>
      <c r="X2911" s="3" t="s">
        <v>154</v>
      </c>
      <c r="Y2911" s="3" t="s">
        <v>154</v>
      </c>
      <c r="Z2911" s="3" t="s">
        <v>154</v>
      </c>
      <c r="AA2911" s="3" t="s">
        <v>154</v>
      </c>
      <c r="AB2911" s="3" t="s">
        <v>154</v>
      </c>
      <c r="AC2911" s="3" t="s">
        <v>154</v>
      </c>
      <c r="AD2911" s="3" t="s">
        <v>6151</v>
      </c>
      <c r="AE2911" s="3" t="s">
        <v>6151</v>
      </c>
      <c r="AF2911" s="3" t="s">
        <v>6040</v>
      </c>
      <c r="AG2911" s="3" t="s">
        <v>154</v>
      </c>
      <c r="AH2911" s="3" t="s">
        <v>6478</v>
      </c>
      <c r="AI2911" s="3" t="s">
        <v>6482</v>
      </c>
      <c r="AJ2911" s="3" t="s">
        <v>6235</v>
      </c>
    </row>
    <row r="2912" spans="1:36" ht="30">
      <c r="A2912" s="10">
        <v>3015</v>
      </c>
      <c r="B2912" t="str">
        <f>IF(K2912="总计","",INDEX(主数据!A:AD,MATCH(J2912,主数据!A:A,0),9))</f>
        <v>华西大区公司</v>
      </c>
      <c r="C2912" t="str">
        <f>IF(K2912="","",INDEX(主数据!A:AD,MATCH(J2912,主数据!A:A,0),11))</f>
        <v>重庆北区</v>
      </c>
      <c r="D2912" t="str">
        <f t="shared" si="180"/>
        <v>CQ43物业服务费标准方式4.50</v>
      </c>
      <c r="E2912" s="13" t="str">
        <f t="shared" si="182"/>
        <v>4.50</v>
      </c>
      <c r="F2912" s="13" t="str">
        <f>IF(E2912="","",IFERROR(IF(IF(K2912="","",INDEX(收费标合同信息维护!A:Q,MATCH(D2912,收费标合同信息维护!J:J,0),10))=D2912,"有","无"),"无"))</f>
        <v>无</v>
      </c>
      <c r="G2912" s="13" t="str">
        <f t="shared" si="181"/>
        <v/>
      </c>
      <c r="H2912" s="13" t="str">
        <f t="shared" si="183"/>
        <v/>
      </c>
      <c r="I2912" s="13" t="str">
        <f>IF(G2912="","",IFERROR(IF(IF(K2912="","",INDEX(收费标合同信息维护!A:Q,MATCH(G2912,收费标合同信息维护!M:M,0),13))=G2912,"有","无"),"无"))</f>
        <v/>
      </c>
      <c r="J2912" s="3" t="s">
        <v>4138</v>
      </c>
      <c r="K2912" s="3" t="s">
        <v>4139</v>
      </c>
      <c r="L2912" s="3" t="s">
        <v>6025</v>
      </c>
      <c r="M2912" s="3" t="s">
        <v>6026</v>
      </c>
      <c r="N2912" s="3" t="s">
        <v>6477</v>
      </c>
      <c r="O2912" s="3" t="s">
        <v>6478</v>
      </c>
      <c r="P2912" s="3" t="s">
        <v>12612</v>
      </c>
      <c r="Q2912" s="3" t="s">
        <v>12613</v>
      </c>
      <c r="R2912" s="3" t="s">
        <v>6484</v>
      </c>
      <c r="S2912" s="3" t="s">
        <v>6491</v>
      </c>
      <c r="T2912" s="3" t="s">
        <v>8071</v>
      </c>
      <c r="U2912" s="3" t="s">
        <v>154</v>
      </c>
      <c r="V2912" s="3" t="s">
        <v>6507</v>
      </c>
      <c r="W2912" s="3" t="s">
        <v>154</v>
      </c>
      <c r="X2912" s="3" t="s">
        <v>154</v>
      </c>
      <c r="Y2912" s="3" t="s">
        <v>154</v>
      </c>
      <c r="Z2912" s="3" t="s">
        <v>154</v>
      </c>
      <c r="AA2912" s="3" t="s">
        <v>154</v>
      </c>
      <c r="AB2912" s="3" t="s">
        <v>154</v>
      </c>
      <c r="AC2912" s="3" t="s">
        <v>154</v>
      </c>
      <c r="AD2912" s="3" t="s">
        <v>6151</v>
      </c>
      <c r="AE2912" s="3" t="s">
        <v>6151</v>
      </c>
      <c r="AF2912" s="3" t="s">
        <v>154</v>
      </c>
      <c r="AG2912" s="3" t="s">
        <v>154</v>
      </c>
      <c r="AH2912" s="3" t="s">
        <v>6478</v>
      </c>
      <c r="AI2912" s="3" t="s">
        <v>6482</v>
      </c>
      <c r="AJ2912" s="3" t="s">
        <v>48</v>
      </c>
    </row>
    <row r="2913" spans="1:36" ht="30">
      <c r="A2913" s="10">
        <v>3016</v>
      </c>
      <c r="B2913" t="str">
        <f>IF(K2913="总计","",INDEX(主数据!A:AD,MATCH(J2913,主数据!A:A,0),9))</f>
        <v>华西大区公司</v>
      </c>
      <c r="C2913" t="str">
        <f>IF(K2913="","",INDEX(主数据!A:AD,MATCH(J2913,主数据!A:A,0),11))</f>
        <v>重庆北区</v>
      </c>
      <c r="D2913" t="str">
        <f t="shared" si="180"/>
        <v>CQ43物业服务费标准方式0.75</v>
      </c>
      <c r="E2913" s="13" t="str">
        <f t="shared" si="182"/>
        <v>0.75</v>
      </c>
      <c r="F2913" s="13" t="str">
        <f>IF(E2913="","",IFERROR(IF(IF(K2913="","",INDEX(收费标合同信息维护!A:Q,MATCH(D2913,收费标合同信息维护!J:J,0),10))=D2913,"有","无"),"无"))</f>
        <v>无</v>
      </c>
      <c r="G2913" s="13" t="str">
        <f t="shared" si="181"/>
        <v/>
      </c>
      <c r="H2913" s="13" t="str">
        <f t="shared" si="183"/>
        <v/>
      </c>
      <c r="I2913" s="13" t="str">
        <f>IF(G2913="","",IFERROR(IF(IF(K2913="","",INDEX(收费标合同信息维护!A:Q,MATCH(G2913,收费标合同信息维护!M:M,0),13))=G2913,"有","无"),"无"))</f>
        <v/>
      </c>
      <c r="J2913" s="3" t="s">
        <v>4138</v>
      </c>
      <c r="K2913" s="3" t="s">
        <v>4139</v>
      </c>
      <c r="L2913" s="3" t="s">
        <v>6025</v>
      </c>
      <c r="M2913" s="3" t="s">
        <v>6026</v>
      </c>
      <c r="N2913" s="3" t="s">
        <v>6477</v>
      </c>
      <c r="O2913" s="3" t="s">
        <v>6478</v>
      </c>
      <c r="P2913" s="3" t="s">
        <v>12614</v>
      </c>
      <c r="Q2913" s="3" t="s">
        <v>12615</v>
      </c>
      <c r="R2913" s="3" t="s">
        <v>6484</v>
      </c>
      <c r="S2913" s="3" t="s">
        <v>6491</v>
      </c>
      <c r="T2913" s="3" t="s">
        <v>8071</v>
      </c>
      <c r="U2913" s="3" t="s">
        <v>154</v>
      </c>
      <c r="V2913" s="3" t="s">
        <v>8930</v>
      </c>
      <c r="W2913" s="3" t="s">
        <v>154</v>
      </c>
      <c r="X2913" s="3" t="s">
        <v>154</v>
      </c>
      <c r="Y2913" s="3" t="s">
        <v>154</v>
      </c>
      <c r="Z2913" s="3" t="s">
        <v>154</v>
      </c>
      <c r="AA2913" s="3" t="s">
        <v>154</v>
      </c>
      <c r="AB2913" s="3" t="s">
        <v>154</v>
      </c>
      <c r="AC2913" s="3" t="s">
        <v>154</v>
      </c>
      <c r="AD2913" s="3" t="s">
        <v>6151</v>
      </c>
      <c r="AE2913" s="3" t="s">
        <v>6151</v>
      </c>
      <c r="AF2913" s="3" t="s">
        <v>154</v>
      </c>
      <c r="AG2913" s="3" t="s">
        <v>154</v>
      </c>
      <c r="AH2913" s="3" t="s">
        <v>6478</v>
      </c>
      <c r="AI2913" s="3" t="s">
        <v>6482</v>
      </c>
      <c r="AJ2913" s="3" t="s">
        <v>6489</v>
      </c>
    </row>
    <row r="2914" spans="1:36" ht="30">
      <c r="A2914" s="10">
        <v>3017</v>
      </c>
      <c r="B2914" t="str">
        <f>IF(K2914="总计","",INDEX(主数据!A:AD,MATCH(J2914,主数据!A:A,0),9))</f>
        <v>华西大区公司</v>
      </c>
      <c r="C2914" t="str">
        <f>IF(K2914="","",INDEX(主数据!A:AD,MATCH(J2914,主数据!A:A,0),11))</f>
        <v>重庆北区</v>
      </c>
      <c r="D2914" t="str">
        <f t="shared" si="180"/>
        <v>CQ43物业服务费标准方式2.25</v>
      </c>
      <c r="E2914" s="13" t="str">
        <f t="shared" si="182"/>
        <v>2.25</v>
      </c>
      <c r="F2914" s="13" t="str">
        <f>IF(E2914="","",IFERROR(IF(IF(K2914="","",INDEX(收费标合同信息维护!A:Q,MATCH(D2914,收费标合同信息维护!J:J,0),10))=D2914,"有","无"),"无"))</f>
        <v>无</v>
      </c>
      <c r="G2914" s="13" t="str">
        <f t="shared" si="181"/>
        <v/>
      </c>
      <c r="H2914" s="13" t="str">
        <f t="shared" si="183"/>
        <v/>
      </c>
      <c r="I2914" s="13" t="str">
        <f>IF(G2914="","",IFERROR(IF(IF(K2914="","",INDEX(收费标合同信息维护!A:Q,MATCH(G2914,收费标合同信息维护!M:M,0),13))=G2914,"有","无"),"无"))</f>
        <v/>
      </c>
      <c r="J2914" s="3" t="s">
        <v>4138</v>
      </c>
      <c r="K2914" s="3" t="s">
        <v>4139</v>
      </c>
      <c r="L2914" s="3" t="s">
        <v>6025</v>
      </c>
      <c r="M2914" s="3" t="s">
        <v>6026</v>
      </c>
      <c r="N2914" s="3" t="s">
        <v>6477</v>
      </c>
      <c r="O2914" s="3" t="s">
        <v>6478</v>
      </c>
      <c r="P2914" s="3" t="s">
        <v>12616</v>
      </c>
      <c r="Q2914" s="3" t="s">
        <v>12617</v>
      </c>
      <c r="R2914" s="3" t="s">
        <v>6484</v>
      </c>
      <c r="S2914" s="3" t="s">
        <v>6491</v>
      </c>
      <c r="T2914" s="3" t="s">
        <v>8071</v>
      </c>
      <c r="U2914" s="3" t="s">
        <v>154</v>
      </c>
      <c r="V2914" s="3" t="s">
        <v>8424</v>
      </c>
      <c r="W2914" s="3" t="s">
        <v>154</v>
      </c>
      <c r="X2914" s="3" t="s">
        <v>154</v>
      </c>
      <c r="Y2914" s="3" t="s">
        <v>154</v>
      </c>
      <c r="Z2914" s="3" t="s">
        <v>154</v>
      </c>
      <c r="AA2914" s="3" t="s">
        <v>154</v>
      </c>
      <c r="AB2914" s="3" t="s">
        <v>154</v>
      </c>
      <c r="AC2914" s="3" t="s">
        <v>154</v>
      </c>
      <c r="AD2914" s="3" t="s">
        <v>6151</v>
      </c>
      <c r="AE2914" s="3" t="s">
        <v>6151</v>
      </c>
      <c r="AF2914" s="3" t="s">
        <v>154</v>
      </c>
      <c r="AG2914" s="3" t="s">
        <v>154</v>
      </c>
      <c r="AH2914" s="3" t="s">
        <v>6478</v>
      </c>
      <c r="AI2914" s="3" t="s">
        <v>6482</v>
      </c>
      <c r="AJ2914" s="3" t="s">
        <v>6489</v>
      </c>
    </row>
    <row r="2915" spans="1:36" ht="30">
      <c r="A2915" s="10">
        <v>3018</v>
      </c>
      <c r="B2915" t="str">
        <f>IF(K2915="总计","",INDEX(主数据!A:AD,MATCH(J2915,主数据!A:A,0),9))</f>
        <v>华西大区公司</v>
      </c>
      <c r="C2915" t="str">
        <f>IF(K2915="","",INDEX(主数据!A:AD,MATCH(J2915,主数据!A:A,0),11))</f>
        <v>重庆北区</v>
      </c>
      <c r="D2915" t="str">
        <f t="shared" si="180"/>
        <v>CQ43小业主委托停车管理费（固定）定额</v>
      </c>
      <c r="E2915" s="13" t="str">
        <f t="shared" si="182"/>
        <v/>
      </c>
      <c r="F2915" s="13" t="str">
        <f>IF(E2915="","",IFERROR(IF(IF(K2915="","",INDEX(收费标合同信息维护!A:Q,MATCH(D2915,收费标合同信息维护!J:J,0),10))=D2915,"有","无"),"无"))</f>
        <v/>
      </c>
      <c r="G2915" s="13" t="str">
        <f t="shared" si="181"/>
        <v>CQ43小业主委托停车管理费（固定）定额70.00</v>
      </c>
      <c r="H2915" s="13" t="str">
        <f t="shared" si="183"/>
        <v>70.00</v>
      </c>
      <c r="I2915" s="13" t="str">
        <f>IF(G2915="","",IFERROR(IF(IF(K2915="","",INDEX(收费标合同信息维护!A:Q,MATCH(G2915,收费标合同信息维护!M:M,0),13))=G2915,"有","无"),"无"))</f>
        <v>无</v>
      </c>
      <c r="J2915" s="3" t="s">
        <v>4138</v>
      </c>
      <c r="K2915" s="3" t="s">
        <v>4139</v>
      </c>
      <c r="L2915" s="3" t="s">
        <v>7013</v>
      </c>
      <c r="M2915" s="3" t="s">
        <v>7014</v>
      </c>
      <c r="N2915" s="3" t="s">
        <v>6477</v>
      </c>
      <c r="O2915" s="3" t="s">
        <v>6478</v>
      </c>
      <c r="P2915" s="3" t="s">
        <v>7013</v>
      </c>
      <c r="Q2915" s="3" t="s">
        <v>7014</v>
      </c>
      <c r="R2915" s="3" t="s">
        <v>6490</v>
      </c>
      <c r="S2915" s="3" t="s">
        <v>6491</v>
      </c>
      <c r="T2915" s="3" t="s">
        <v>6800</v>
      </c>
      <c r="U2915" s="3" t="s">
        <v>154</v>
      </c>
      <c r="V2915" s="3" t="s">
        <v>154</v>
      </c>
      <c r="W2915" s="3" t="s">
        <v>7194</v>
      </c>
      <c r="X2915" s="3" t="s">
        <v>154</v>
      </c>
      <c r="Y2915" s="3" t="s">
        <v>154</v>
      </c>
      <c r="Z2915" s="3" t="s">
        <v>154</v>
      </c>
      <c r="AA2915" s="3" t="s">
        <v>154</v>
      </c>
      <c r="AB2915" s="3" t="s">
        <v>154</v>
      </c>
      <c r="AC2915" s="3" t="s">
        <v>154</v>
      </c>
      <c r="AD2915" s="3" t="s">
        <v>6151</v>
      </c>
      <c r="AE2915" s="3" t="s">
        <v>6151</v>
      </c>
      <c r="AF2915" s="3" t="s">
        <v>154</v>
      </c>
      <c r="AG2915" s="3" t="s">
        <v>154</v>
      </c>
      <c r="AH2915" s="3" t="s">
        <v>6478</v>
      </c>
      <c r="AI2915" s="3" t="s">
        <v>6482</v>
      </c>
      <c r="AJ2915" s="3" t="s">
        <v>12618</v>
      </c>
    </row>
    <row r="2916" spans="1:36" ht="30">
      <c r="A2916" s="10">
        <v>3019</v>
      </c>
      <c r="B2916" t="str">
        <f>IF(K2916="总计","",INDEX(主数据!A:AD,MATCH(J2916,主数据!A:A,0),9))</f>
        <v>华西大区公司</v>
      </c>
      <c r="C2916" t="str">
        <f>IF(K2916="","",INDEX(主数据!A:AD,MATCH(J2916,主数据!A:A,0),11))</f>
        <v>重庆北区</v>
      </c>
      <c r="D2916" t="str">
        <f t="shared" si="180"/>
        <v>CQ43电费标准方式1.06</v>
      </c>
      <c r="E2916" s="13" t="str">
        <f t="shared" si="182"/>
        <v>1.06</v>
      </c>
      <c r="F2916" s="13" t="str">
        <f>IF(E2916="","",IFERROR(IF(IF(K2916="","",INDEX(收费标合同信息维护!A:Q,MATCH(D2916,收费标合同信息维护!J:J,0),10))=D2916,"有","无"),"无"))</f>
        <v>无</v>
      </c>
      <c r="G2916" s="13" t="str">
        <f t="shared" si="181"/>
        <v/>
      </c>
      <c r="H2916" s="13" t="str">
        <f t="shared" si="183"/>
        <v/>
      </c>
      <c r="I2916" s="13" t="str">
        <f>IF(G2916="","",IFERROR(IF(IF(K2916="","",INDEX(收费标合同信息维护!A:Q,MATCH(G2916,收费标合同信息维护!M:M,0),13))=G2916,"有","无"),"无"))</f>
        <v/>
      </c>
      <c r="J2916" s="3" t="s">
        <v>4138</v>
      </c>
      <c r="K2916" s="3" t="s">
        <v>4139</v>
      </c>
      <c r="L2916" s="3" t="s">
        <v>6601</v>
      </c>
      <c r="M2916" s="3" t="s">
        <v>6602</v>
      </c>
      <c r="N2916" s="3" t="s">
        <v>6603</v>
      </c>
      <c r="O2916" s="3" t="s">
        <v>6478</v>
      </c>
      <c r="P2916" s="3" t="s">
        <v>12619</v>
      </c>
      <c r="Q2916" s="3" t="s">
        <v>6602</v>
      </c>
      <c r="R2916" s="3" t="s">
        <v>6484</v>
      </c>
      <c r="S2916" s="3" t="s">
        <v>6491</v>
      </c>
      <c r="T2916" s="3" t="s">
        <v>8071</v>
      </c>
      <c r="U2916" s="3" t="s">
        <v>154</v>
      </c>
      <c r="V2916" s="3" t="s">
        <v>12620</v>
      </c>
      <c r="W2916" s="3" t="s">
        <v>154</v>
      </c>
      <c r="X2916" s="3" t="s">
        <v>154</v>
      </c>
      <c r="Y2916" s="3" t="s">
        <v>154</v>
      </c>
      <c r="Z2916" s="3" t="s">
        <v>154</v>
      </c>
      <c r="AA2916" s="3" t="s">
        <v>154</v>
      </c>
      <c r="AB2916" s="3" t="s">
        <v>154</v>
      </c>
      <c r="AC2916" s="3" t="s">
        <v>154</v>
      </c>
      <c r="AD2916" s="3" t="s">
        <v>6151</v>
      </c>
      <c r="AE2916" s="3" t="s">
        <v>6151</v>
      </c>
      <c r="AF2916" s="3" t="s">
        <v>154</v>
      </c>
      <c r="AG2916" s="3" t="s">
        <v>154</v>
      </c>
      <c r="AH2916" s="3" t="s">
        <v>6478</v>
      </c>
      <c r="AI2916" s="3" t="s">
        <v>6482</v>
      </c>
      <c r="AJ2916" s="3" t="s">
        <v>6489</v>
      </c>
    </row>
    <row r="2917" spans="1:36" ht="30">
      <c r="A2917" s="10">
        <v>3020</v>
      </c>
      <c r="B2917" t="str">
        <f>IF(K2917="总计","",INDEX(主数据!A:AD,MATCH(J2917,主数据!A:A,0),9))</f>
        <v>华西大区公司</v>
      </c>
      <c r="C2917" t="str">
        <f>IF(K2917="","",INDEX(主数据!A:AD,MATCH(J2917,主数据!A:A,0),11))</f>
        <v>重庆北区</v>
      </c>
      <c r="D2917" t="str">
        <f t="shared" si="180"/>
        <v>CQ43电费标准方式0.96</v>
      </c>
      <c r="E2917" s="13" t="str">
        <f t="shared" si="182"/>
        <v>0.96</v>
      </c>
      <c r="F2917" s="13" t="str">
        <f>IF(E2917="","",IFERROR(IF(IF(K2917="","",INDEX(收费标合同信息维护!A:Q,MATCH(D2917,收费标合同信息维护!J:J,0),10))=D2917,"有","无"),"无"))</f>
        <v>无</v>
      </c>
      <c r="G2917" s="13" t="str">
        <f t="shared" si="181"/>
        <v/>
      </c>
      <c r="H2917" s="13" t="str">
        <f t="shared" si="183"/>
        <v/>
      </c>
      <c r="I2917" s="13" t="str">
        <f>IF(G2917="","",IFERROR(IF(IF(K2917="","",INDEX(收费标合同信息维护!A:Q,MATCH(G2917,收费标合同信息维护!M:M,0),13))=G2917,"有","无"),"无"))</f>
        <v/>
      </c>
      <c r="J2917" s="3" t="s">
        <v>4138</v>
      </c>
      <c r="K2917" s="3" t="s">
        <v>4139</v>
      </c>
      <c r="L2917" s="3" t="s">
        <v>6601</v>
      </c>
      <c r="M2917" s="3" t="s">
        <v>6602</v>
      </c>
      <c r="N2917" s="3" t="s">
        <v>6603</v>
      </c>
      <c r="O2917" s="3" t="s">
        <v>6478</v>
      </c>
      <c r="P2917" s="3" t="s">
        <v>12621</v>
      </c>
      <c r="Q2917" s="3" t="s">
        <v>12622</v>
      </c>
      <c r="R2917" s="3" t="s">
        <v>6484</v>
      </c>
      <c r="S2917" s="3" t="s">
        <v>6491</v>
      </c>
      <c r="T2917" s="3" t="s">
        <v>6523</v>
      </c>
      <c r="U2917" s="3" t="s">
        <v>154</v>
      </c>
      <c r="V2917" s="3" t="s">
        <v>12623</v>
      </c>
      <c r="W2917" s="3" t="s">
        <v>154</v>
      </c>
      <c r="X2917" s="3" t="s">
        <v>154</v>
      </c>
      <c r="Y2917" s="3" t="s">
        <v>154</v>
      </c>
      <c r="Z2917" s="3" t="s">
        <v>154</v>
      </c>
      <c r="AA2917" s="3" t="s">
        <v>154</v>
      </c>
      <c r="AB2917" s="3" t="s">
        <v>154</v>
      </c>
      <c r="AC2917" s="3" t="s">
        <v>154</v>
      </c>
      <c r="AD2917" s="3" t="s">
        <v>6151</v>
      </c>
      <c r="AE2917" s="3" t="s">
        <v>6151</v>
      </c>
      <c r="AF2917" s="3" t="s">
        <v>154</v>
      </c>
      <c r="AG2917" s="3" t="s">
        <v>154</v>
      </c>
      <c r="AH2917" s="3" t="s">
        <v>6478</v>
      </c>
      <c r="AI2917" s="3" t="s">
        <v>6482</v>
      </c>
      <c r="AJ2917" s="3" t="s">
        <v>6489</v>
      </c>
    </row>
    <row r="2918" spans="1:36" ht="30">
      <c r="A2918" s="10">
        <v>3021</v>
      </c>
      <c r="B2918" t="str">
        <f>IF(K2918="总计","",INDEX(主数据!A:AD,MATCH(J2918,主数据!A:A,0),9))</f>
        <v>华西大区公司</v>
      </c>
      <c r="C2918" t="str">
        <f>IF(K2918="","",INDEX(主数据!A:AD,MATCH(J2918,主数据!A:A,0),11))</f>
        <v>重庆北区</v>
      </c>
      <c r="D2918" t="str">
        <f t="shared" si="180"/>
        <v>CQ43电费标准方式0.95</v>
      </c>
      <c r="E2918" s="13" t="str">
        <f t="shared" si="182"/>
        <v>0.95</v>
      </c>
      <c r="F2918" s="13" t="str">
        <f>IF(E2918="","",IFERROR(IF(IF(K2918="","",INDEX(收费标合同信息维护!A:Q,MATCH(D2918,收费标合同信息维护!J:J,0),10))=D2918,"有","无"),"无"))</f>
        <v>无</v>
      </c>
      <c r="G2918" s="13" t="str">
        <f t="shared" si="181"/>
        <v/>
      </c>
      <c r="H2918" s="13" t="str">
        <f t="shared" si="183"/>
        <v/>
      </c>
      <c r="I2918" s="13" t="str">
        <f>IF(G2918="","",IFERROR(IF(IF(K2918="","",INDEX(收费标合同信息维护!A:Q,MATCH(G2918,收费标合同信息维护!M:M,0),13))=G2918,"有","无"),"无"))</f>
        <v/>
      </c>
      <c r="J2918" s="3" t="s">
        <v>4138</v>
      </c>
      <c r="K2918" s="3" t="s">
        <v>4139</v>
      </c>
      <c r="L2918" s="3" t="s">
        <v>6601</v>
      </c>
      <c r="M2918" s="3" t="s">
        <v>6602</v>
      </c>
      <c r="N2918" s="3" t="s">
        <v>6603</v>
      </c>
      <c r="O2918" s="3" t="s">
        <v>6478</v>
      </c>
      <c r="P2918" s="3" t="s">
        <v>12624</v>
      </c>
      <c r="Q2918" s="3" t="s">
        <v>12625</v>
      </c>
      <c r="R2918" s="3" t="s">
        <v>6484</v>
      </c>
      <c r="S2918" s="3" t="s">
        <v>6491</v>
      </c>
      <c r="T2918" s="3" t="s">
        <v>6936</v>
      </c>
      <c r="U2918" s="3" t="s">
        <v>154</v>
      </c>
      <c r="V2918" s="3" t="s">
        <v>9078</v>
      </c>
      <c r="W2918" s="3" t="s">
        <v>154</v>
      </c>
      <c r="X2918" s="3" t="s">
        <v>154</v>
      </c>
      <c r="Y2918" s="3" t="s">
        <v>154</v>
      </c>
      <c r="Z2918" s="3" t="s">
        <v>154</v>
      </c>
      <c r="AA2918" s="3" t="s">
        <v>154</v>
      </c>
      <c r="AB2918" s="3" t="s">
        <v>154</v>
      </c>
      <c r="AC2918" s="3" t="s">
        <v>154</v>
      </c>
      <c r="AD2918" s="3" t="s">
        <v>6151</v>
      </c>
      <c r="AE2918" s="3" t="s">
        <v>6151</v>
      </c>
      <c r="AF2918" s="3" t="s">
        <v>154</v>
      </c>
      <c r="AG2918" s="3" t="s">
        <v>154</v>
      </c>
      <c r="AH2918" s="3" t="s">
        <v>6478</v>
      </c>
      <c r="AI2918" s="3" t="s">
        <v>6482</v>
      </c>
      <c r="AJ2918" s="3" t="s">
        <v>6489</v>
      </c>
    </row>
    <row r="2919" spans="1:36" ht="30">
      <c r="A2919" s="10">
        <v>3022</v>
      </c>
      <c r="B2919" t="str">
        <f>IF(K2919="总计","",INDEX(主数据!A:AD,MATCH(J2919,主数据!A:A,0),9))</f>
        <v>华西大区公司</v>
      </c>
      <c r="C2919" t="str">
        <f>IF(K2919="","",INDEX(主数据!A:AD,MATCH(J2919,主数据!A:A,0),11))</f>
        <v>重庆北区</v>
      </c>
      <c r="D2919" t="str">
        <f t="shared" si="180"/>
        <v>CQ43自来水费（简易征收）标准方式5.00</v>
      </c>
      <c r="E2919" s="13" t="str">
        <f t="shared" si="182"/>
        <v>5.00</v>
      </c>
      <c r="F2919" s="13" t="str">
        <f>IF(E2919="","",IFERROR(IF(IF(K2919="","",INDEX(收费标合同信息维护!A:Q,MATCH(D2919,收费标合同信息维护!J:J,0),10))=D2919,"有","无"),"无"))</f>
        <v>无</v>
      </c>
      <c r="G2919" s="13" t="str">
        <f t="shared" si="181"/>
        <v/>
      </c>
      <c r="H2919" s="13" t="str">
        <f t="shared" si="183"/>
        <v/>
      </c>
      <c r="I2919" s="13" t="str">
        <f>IF(G2919="","",IFERROR(IF(IF(K2919="","",INDEX(收费标合同信息维护!A:Q,MATCH(G2919,收费标合同信息维护!M:M,0),13))=G2919,"有","无"),"无"))</f>
        <v/>
      </c>
      <c r="J2919" s="3" t="s">
        <v>4138</v>
      </c>
      <c r="K2919" s="3" t="s">
        <v>4139</v>
      </c>
      <c r="L2919" s="3" t="s">
        <v>6615</v>
      </c>
      <c r="M2919" s="3" t="s">
        <v>6616</v>
      </c>
      <c r="N2919" s="3" t="s">
        <v>6603</v>
      </c>
      <c r="O2919" s="3" t="s">
        <v>6478</v>
      </c>
      <c r="P2919" s="3" t="s">
        <v>12626</v>
      </c>
      <c r="Q2919" s="3" t="s">
        <v>6723</v>
      </c>
      <c r="R2919" s="3" t="s">
        <v>6484</v>
      </c>
      <c r="S2919" s="3" t="s">
        <v>6491</v>
      </c>
      <c r="T2919" s="3" t="s">
        <v>8071</v>
      </c>
      <c r="U2919" s="3" t="s">
        <v>154</v>
      </c>
      <c r="V2919" s="3" t="s">
        <v>6744</v>
      </c>
      <c r="W2919" s="3" t="s">
        <v>154</v>
      </c>
      <c r="X2919" s="3" t="s">
        <v>154</v>
      </c>
      <c r="Y2919" s="3" t="s">
        <v>154</v>
      </c>
      <c r="Z2919" s="3" t="s">
        <v>154</v>
      </c>
      <c r="AA2919" s="3" t="s">
        <v>154</v>
      </c>
      <c r="AB2919" s="3" t="s">
        <v>154</v>
      </c>
      <c r="AC2919" s="3" t="s">
        <v>154</v>
      </c>
      <c r="AD2919" s="3" t="s">
        <v>6151</v>
      </c>
      <c r="AE2919" s="3" t="s">
        <v>6151</v>
      </c>
      <c r="AF2919" s="3" t="s">
        <v>154</v>
      </c>
      <c r="AG2919" s="3" t="s">
        <v>154</v>
      </c>
      <c r="AH2919" s="3" t="s">
        <v>6478</v>
      </c>
      <c r="AI2919" s="3" t="s">
        <v>6482</v>
      </c>
      <c r="AJ2919" s="3" t="s">
        <v>6489</v>
      </c>
    </row>
    <row r="2920" spans="1:36" ht="15">
      <c r="A2920" s="10">
        <v>3023</v>
      </c>
      <c r="B2920" t="str">
        <f>IF(K2920="总计","",INDEX(主数据!A:AD,MATCH(J2920,主数据!A:A,0),9))</f>
        <v>华西大区公司</v>
      </c>
      <c r="C2920" t="str">
        <f>IF(K2920="","",INDEX(主数据!A:AD,MATCH(J2920,主数据!A:A,0),11))</f>
        <v>呼和浩特东区</v>
      </c>
      <c r="D2920" t="str">
        <f t="shared" si="180"/>
        <v>NM105物业服务费标准方式1.20</v>
      </c>
      <c r="E2920" s="13" t="str">
        <f t="shared" si="182"/>
        <v>1.20</v>
      </c>
      <c r="F2920" s="13" t="str">
        <f>IF(E2920="","",IFERROR(IF(IF(K2920="","",INDEX(收费标合同信息维护!A:Q,MATCH(D2920,收费标合同信息维护!J:J,0),10))=D2920,"有","无"),"无"))</f>
        <v>无</v>
      </c>
      <c r="G2920" s="13" t="str">
        <f t="shared" si="181"/>
        <v/>
      </c>
      <c r="H2920" s="13" t="str">
        <f t="shared" si="183"/>
        <v/>
      </c>
      <c r="I2920" s="13" t="str">
        <f>IF(G2920="","",IFERROR(IF(IF(K2920="","",INDEX(收费标合同信息维护!A:Q,MATCH(G2920,收费标合同信息维护!M:M,0),13))=G2920,"有","无"),"无"))</f>
        <v/>
      </c>
      <c r="J2920" s="3" t="s">
        <v>3888</v>
      </c>
      <c r="K2920" s="3" t="s">
        <v>12627</v>
      </c>
      <c r="L2920" s="3" t="s">
        <v>6025</v>
      </c>
      <c r="M2920" s="3" t="s">
        <v>6026</v>
      </c>
      <c r="N2920" s="3" t="s">
        <v>6477</v>
      </c>
      <c r="O2920" s="3" t="s">
        <v>6478</v>
      </c>
      <c r="P2920" s="3" t="s">
        <v>7174</v>
      </c>
      <c r="Q2920" s="3" t="s">
        <v>6026</v>
      </c>
      <c r="R2920" s="3" t="s">
        <v>6484</v>
      </c>
      <c r="S2920" s="3" t="s">
        <v>6491</v>
      </c>
      <c r="T2920" s="3" t="s">
        <v>7084</v>
      </c>
      <c r="U2920" s="3" t="s">
        <v>154</v>
      </c>
      <c r="V2920" s="3" t="s">
        <v>6614</v>
      </c>
      <c r="W2920" s="3" t="s">
        <v>154</v>
      </c>
      <c r="X2920" s="3" t="s">
        <v>154</v>
      </c>
      <c r="Y2920" s="3" t="s">
        <v>154</v>
      </c>
      <c r="Z2920" s="3" t="s">
        <v>154</v>
      </c>
      <c r="AA2920" s="3" t="s">
        <v>154</v>
      </c>
      <c r="AB2920" s="3" t="s">
        <v>154</v>
      </c>
      <c r="AC2920" s="3" t="s">
        <v>154</v>
      </c>
      <c r="AD2920" s="3" t="s">
        <v>6151</v>
      </c>
      <c r="AE2920" s="3" t="s">
        <v>6151</v>
      </c>
      <c r="AF2920" s="3" t="s">
        <v>6040</v>
      </c>
      <c r="AG2920" s="3" t="s">
        <v>154</v>
      </c>
      <c r="AH2920" s="3" t="s">
        <v>6478</v>
      </c>
      <c r="AI2920" s="3" t="s">
        <v>6482</v>
      </c>
      <c r="AJ2920" s="3" t="s">
        <v>6418</v>
      </c>
    </row>
    <row r="2921" spans="1:36" ht="15">
      <c r="A2921" s="10">
        <v>3024</v>
      </c>
      <c r="B2921" t="str">
        <f>IF(K2921="总计","",INDEX(主数据!A:AD,MATCH(J2921,主数据!A:A,0),9))</f>
        <v>华西大区公司</v>
      </c>
      <c r="C2921" t="str">
        <f>IF(K2921="","",INDEX(主数据!A:AD,MATCH(J2921,主数据!A:A,0),11))</f>
        <v>呼和浩特东区</v>
      </c>
      <c r="D2921" t="str">
        <f t="shared" si="180"/>
        <v>NM105物业服务费标准方式2.00</v>
      </c>
      <c r="E2921" s="13" t="str">
        <f t="shared" si="182"/>
        <v>2.00</v>
      </c>
      <c r="F2921" s="13" t="str">
        <f>IF(E2921="","",IFERROR(IF(IF(K2921="","",INDEX(收费标合同信息维护!A:Q,MATCH(D2921,收费标合同信息维护!J:J,0),10))=D2921,"有","无"),"无"))</f>
        <v>无</v>
      </c>
      <c r="G2921" s="13" t="str">
        <f t="shared" si="181"/>
        <v/>
      </c>
      <c r="H2921" s="13" t="str">
        <f t="shared" si="183"/>
        <v/>
      </c>
      <c r="I2921" s="13" t="str">
        <f>IF(G2921="","",IFERROR(IF(IF(K2921="","",INDEX(收费标合同信息维护!A:Q,MATCH(G2921,收费标合同信息维护!M:M,0),13))=G2921,"有","无"),"无"))</f>
        <v/>
      </c>
      <c r="J2921" s="3" t="s">
        <v>3888</v>
      </c>
      <c r="K2921" s="3" t="s">
        <v>12627</v>
      </c>
      <c r="L2921" s="3" t="s">
        <v>6025</v>
      </c>
      <c r="M2921" s="3" t="s">
        <v>6026</v>
      </c>
      <c r="N2921" s="3" t="s">
        <v>6477</v>
      </c>
      <c r="O2921" s="3" t="s">
        <v>6478</v>
      </c>
      <c r="P2921" s="3" t="s">
        <v>12628</v>
      </c>
      <c r="Q2921" s="3" t="s">
        <v>7908</v>
      </c>
      <c r="R2921" s="3" t="s">
        <v>6484</v>
      </c>
      <c r="S2921" s="3" t="s">
        <v>6491</v>
      </c>
      <c r="T2921" s="3" t="s">
        <v>7084</v>
      </c>
      <c r="U2921" s="3" t="s">
        <v>154</v>
      </c>
      <c r="V2921" s="3" t="s">
        <v>6686</v>
      </c>
      <c r="W2921" s="3" t="s">
        <v>154</v>
      </c>
      <c r="X2921" s="3" t="s">
        <v>154</v>
      </c>
      <c r="Y2921" s="3" t="s">
        <v>154</v>
      </c>
      <c r="Z2921" s="3" t="s">
        <v>154</v>
      </c>
      <c r="AA2921" s="3" t="s">
        <v>154</v>
      </c>
      <c r="AB2921" s="3" t="s">
        <v>154</v>
      </c>
      <c r="AC2921" s="3" t="s">
        <v>154</v>
      </c>
      <c r="AD2921" s="3" t="s">
        <v>6151</v>
      </c>
      <c r="AE2921" s="3" t="s">
        <v>6151</v>
      </c>
      <c r="AF2921" s="3" t="s">
        <v>154</v>
      </c>
      <c r="AG2921" s="3" t="s">
        <v>154</v>
      </c>
      <c r="AH2921" s="3" t="s">
        <v>6478</v>
      </c>
      <c r="AI2921" s="3" t="s">
        <v>6482</v>
      </c>
      <c r="AJ2921" s="3" t="s">
        <v>6033</v>
      </c>
    </row>
    <row r="2922" spans="1:36" ht="30">
      <c r="A2922" s="10">
        <v>3025</v>
      </c>
      <c r="B2922" t="str">
        <f>IF(K2922="总计","",INDEX(主数据!A:AD,MATCH(J2922,主数据!A:A,0),9))</f>
        <v>华东大区公司</v>
      </c>
      <c r="C2922" t="str">
        <f>IF(K2922="","",INDEX(主数据!A:AD,MATCH(J2922,主数据!A:A,0),11))</f>
        <v>上海北区</v>
      </c>
      <c r="D2922" t="str">
        <f t="shared" si="180"/>
        <v>SH39物业服务费标准方式4.00</v>
      </c>
      <c r="E2922" s="13" t="str">
        <f t="shared" si="182"/>
        <v>4.00</v>
      </c>
      <c r="F2922" s="13" t="str">
        <f>IF(E2922="","",IFERROR(IF(IF(K2922="","",INDEX(收费标合同信息维护!A:Q,MATCH(D2922,收费标合同信息维护!J:J,0),10))=D2922,"有","无"),"无"))</f>
        <v>无</v>
      </c>
      <c r="G2922" s="13" t="str">
        <f t="shared" si="181"/>
        <v/>
      </c>
      <c r="H2922" s="13" t="str">
        <f t="shared" si="183"/>
        <v/>
      </c>
      <c r="I2922" s="13" t="str">
        <f>IF(G2922="","",IFERROR(IF(IF(K2922="","",INDEX(收费标合同信息维护!A:Q,MATCH(G2922,收费标合同信息维护!M:M,0),13))=G2922,"有","无"),"无"))</f>
        <v/>
      </c>
      <c r="J2922" s="3" t="s">
        <v>4489</v>
      </c>
      <c r="K2922" s="3" t="s">
        <v>12629</v>
      </c>
      <c r="L2922" s="3" t="s">
        <v>6025</v>
      </c>
      <c r="M2922" s="3" t="s">
        <v>6026</v>
      </c>
      <c r="N2922" s="3" t="s">
        <v>6477</v>
      </c>
      <c r="O2922" s="3" t="s">
        <v>6478</v>
      </c>
      <c r="P2922" s="3" t="s">
        <v>12630</v>
      </c>
      <c r="Q2922" s="3" t="s">
        <v>12631</v>
      </c>
      <c r="R2922" s="3" t="s">
        <v>6484</v>
      </c>
      <c r="S2922" s="3" t="s">
        <v>6491</v>
      </c>
      <c r="T2922" s="3" t="s">
        <v>6481</v>
      </c>
      <c r="U2922" s="3" t="s">
        <v>154</v>
      </c>
      <c r="V2922" s="3" t="s">
        <v>6755</v>
      </c>
      <c r="W2922" s="3" t="s">
        <v>154</v>
      </c>
      <c r="X2922" s="3" t="s">
        <v>154</v>
      </c>
      <c r="Y2922" s="3" t="s">
        <v>154</v>
      </c>
      <c r="Z2922" s="3" t="s">
        <v>154</v>
      </c>
      <c r="AA2922" s="3" t="s">
        <v>154</v>
      </c>
      <c r="AB2922" s="3" t="s">
        <v>154</v>
      </c>
      <c r="AC2922" s="3" t="s">
        <v>154</v>
      </c>
      <c r="AD2922" s="3" t="s">
        <v>6151</v>
      </c>
      <c r="AE2922" s="3" t="s">
        <v>6151</v>
      </c>
      <c r="AF2922" s="3" t="s">
        <v>154</v>
      </c>
      <c r="AG2922" s="3" t="s">
        <v>154</v>
      </c>
      <c r="AH2922" s="3" t="s">
        <v>6478</v>
      </c>
      <c r="AI2922" s="3" t="s">
        <v>6482</v>
      </c>
      <c r="AJ2922" s="3" t="s">
        <v>12</v>
      </c>
    </row>
    <row r="2923" spans="1:36" ht="30">
      <c r="A2923" s="10">
        <v>3026</v>
      </c>
      <c r="B2923" t="str">
        <f>IF(K2923="总计","",INDEX(主数据!A:AD,MATCH(J2923,主数据!A:A,0),9))</f>
        <v>华东大区公司</v>
      </c>
      <c r="C2923" t="str">
        <f>IF(K2923="","",INDEX(主数据!A:AD,MATCH(J2923,主数据!A:A,0),11))</f>
        <v>上海北区</v>
      </c>
      <c r="D2923" t="str">
        <f t="shared" si="180"/>
        <v>SH39物业服务费直接录入</v>
      </c>
      <c r="E2923" s="13" t="str">
        <f t="shared" si="182"/>
        <v/>
      </c>
      <c r="F2923" s="13" t="str">
        <f>IF(E2923="","",IFERROR(IF(IF(K2923="","",INDEX(收费标合同信息维护!A:Q,MATCH(D2923,收费标合同信息维护!J:J,0),10))=D2923,"有","无"),"无"))</f>
        <v/>
      </c>
      <c r="G2923" s="13" t="str">
        <f t="shared" si="181"/>
        <v/>
      </c>
      <c r="H2923" s="13" t="str">
        <f t="shared" si="183"/>
        <v/>
      </c>
      <c r="I2923" s="13" t="str">
        <f>IF(G2923="","",IFERROR(IF(IF(K2923="","",INDEX(收费标合同信息维护!A:Q,MATCH(G2923,收费标合同信息维护!M:M,0),13))=G2923,"有","无"),"无"))</f>
        <v/>
      </c>
      <c r="J2923" s="3" t="s">
        <v>4489</v>
      </c>
      <c r="K2923" s="3" t="s">
        <v>12629</v>
      </c>
      <c r="L2923" s="3" t="s">
        <v>6025</v>
      </c>
      <c r="M2923" s="3" t="s">
        <v>6026</v>
      </c>
      <c r="N2923" s="3" t="s">
        <v>6477</v>
      </c>
      <c r="O2923" s="3" t="s">
        <v>6478</v>
      </c>
      <c r="P2923" s="3" t="s">
        <v>12632</v>
      </c>
      <c r="Q2923" s="3" t="s">
        <v>6685</v>
      </c>
      <c r="R2923" s="3" t="s">
        <v>6479</v>
      </c>
      <c r="S2923" s="3" t="s">
        <v>6480</v>
      </c>
      <c r="T2923" s="3" t="s">
        <v>7239</v>
      </c>
      <c r="U2923" s="3" t="s">
        <v>154</v>
      </c>
      <c r="V2923" s="3" t="s">
        <v>154</v>
      </c>
      <c r="W2923" s="3" t="s">
        <v>154</v>
      </c>
      <c r="X2923" s="3" t="s">
        <v>154</v>
      </c>
      <c r="Y2923" s="3" t="s">
        <v>154</v>
      </c>
      <c r="Z2923" s="3" t="s">
        <v>154</v>
      </c>
      <c r="AA2923" s="3" t="s">
        <v>154</v>
      </c>
      <c r="AB2923" s="3" t="s">
        <v>154</v>
      </c>
      <c r="AC2923" s="3" t="s">
        <v>154</v>
      </c>
      <c r="AD2923" s="3" t="s">
        <v>6151</v>
      </c>
      <c r="AE2923" s="3" t="s">
        <v>6151</v>
      </c>
      <c r="AF2923" s="3" t="s">
        <v>154</v>
      </c>
      <c r="AG2923" s="3" t="s">
        <v>154</v>
      </c>
      <c r="AH2923" s="3" t="s">
        <v>6478</v>
      </c>
      <c r="AI2923" s="3" t="s">
        <v>6482</v>
      </c>
      <c r="AJ2923" s="3" t="s">
        <v>12633</v>
      </c>
    </row>
    <row r="2924" spans="1:36" ht="30">
      <c r="A2924" s="10">
        <v>3027</v>
      </c>
      <c r="B2924" t="str">
        <f>IF(K2924="总计","",INDEX(主数据!A:AD,MATCH(J2924,主数据!A:A,0),9))</f>
        <v>华东大区公司</v>
      </c>
      <c r="C2924" t="str">
        <f>IF(K2924="","",INDEX(主数据!A:AD,MATCH(J2924,主数据!A:A,0),11))</f>
        <v>上海北区</v>
      </c>
      <c r="D2924" t="str">
        <f t="shared" si="180"/>
        <v>SH39物业服务费标准方式1.80</v>
      </c>
      <c r="E2924" s="13" t="str">
        <f t="shared" si="182"/>
        <v>1.80</v>
      </c>
      <c r="F2924" s="13" t="str">
        <f>IF(E2924="","",IFERROR(IF(IF(K2924="","",INDEX(收费标合同信息维护!A:Q,MATCH(D2924,收费标合同信息维护!J:J,0),10))=D2924,"有","无"),"无"))</f>
        <v>无</v>
      </c>
      <c r="G2924" s="13" t="str">
        <f t="shared" si="181"/>
        <v/>
      </c>
      <c r="H2924" s="13" t="str">
        <f t="shared" si="183"/>
        <v/>
      </c>
      <c r="I2924" s="13" t="str">
        <f>IF(G2924="","",IFERROR(IF(IF(K2924="","",INDEX(收费标合同信息维护!A:Q,MATCH(G2924,收费标合同信息维护!M:M,0),13))=G2924,"有","无"),"无"))</f>
        <v/>
      </c>
      <c r="J2924" s="3" t="s">
        <v>4489</v>
      </c>
      <c r="K2924" s="3" t="s">
        <v>12629</v>
      </c>
      <c r="L2924" s="3" t="s">
        <v>6025</v>
      </c>
      <c r="M2924" s="3" t="s">
        <v>6026</v>
      </c>
      <c r="N2924" s="3" t="s">
        <v>6477</v>
      </c>
      <c r="O2924" s="3" t="s">
        <v>6478</v>
      </c>
      <c r="P2924" s="3" t="s">
        <v>12634</v>
      </c>
      <c r="Q2924" s="3" t="s">
        <v>12635</v>
      </c>
      <c r="R2924" s="3" t="s">
        <v>6484</v>
      </c>
      <c r="S2924" s="3" t="s">
        <v>6491</v>
      </c>
      <c r="T2924" s="3" t="s">
        <v>6481</v>
      </c>
      <c r="U2924" s="3" t="s">
        <v>154</v>
      </c>
      <c r="V2924" s="3" t="s">
        <v>6759</v>
      </c>
      <c r="W2924" s="3" t="s">
        <v>154</v>
      </c>
      <c r="X2924" s="3" t="s">
        <v>154</v>
      </c>
      <c r="Y2924" s="3" t="s">
        <v>154</v>
      </c>
      <c r="Z2924" s="3" t="s">
        <v>154</v>
      </c>
      <c r="AA2924" s="3" t="s">
        <v>154</v>
      </c>
      <c r="AB2924" s="3" t="s">
        <v>154</v>
      </c>
      <c r="AC2924" s="3" t="s">
        <v>154</v>
      </c>
      <c r="AD2924" s="3" t="s">
        <v>6151</v>
      </c>
      <c r="AE2924" s="3" t="s">
        <v>6151</v>
      </c>
      <c r="AF2924" s="3" t="s">
        <v>154</v>
      </c>
      <c r="AG2924" s="3" t="s">
        <v>154</v>
      </c>
      <c r="AH2924" s="3" t="s">
        <v>6478</v>
      </c>
      <c r="AI2924" s="3" t="s">
        <v>6482</v>
      </c>
      <c r="AJ2924" s="3" t="s">
        <v>6033</v>
      </c>
    </row>
    <row r="2925" spans="1:36" ht="30">
      <c r="A2925" s="10">
        <v>3028</v>
      </c>
      <c r="B2925" t="str">
        <f>IF(K2925="总计","",INDEX(主数据!A:AD,MATCH(J2925,主数据!A:A,0),9))</f>
        <v>华东大区公司</v>
      </c>
      <c r="C2925" t="str">
        <f>IF(K2925="","",INDEX(主数据!A:AD,MATCH(J2925,主数据!A:A,0),11))</f>
        <v>上海北区</v>
      </c>
      <c r="D2925" t="str">
        <f t="shared" si="180"/>
        <v>SH39物业服务费标准方式2.20</v>
      </c>
      <c r="E2925" s="13" t="str">
        <f t="shared" si="182"/>
        <v>2.20</v>
      </c>
      <c r="F2925" s="13" t="str">
        <f>IF(E2925="","",IFERROR(IF(IF(K2925="","",INDEX(收费标合同信息维护!A:Q,MATCH(D2925,收费标合同信息维护!J:J,0),10))=D2925,"有","无"),"无"))</f>
        <v>无</v>
      </c>
      <c r="G2925" s="13" t="str">
        <f t="shared" si="181"/>
        <v/>
      </c>
      <c r="H2925" s="13" t="str">
        <f t="shared" si="183"/>
        <v/>
      </c>
      <c r="I2925" s="13" t="str">
        <f>IF(G2925="","",IFERROR(IF(IF(K2925="","",INDEX(收费标合同信息维护!A:Q,MATCH(G2925,收费标合同信息维护!M:M,0),13))=G2925,"有","无"),"无"))</f>
        <v/>
      </c>
      <c r="J2925" s="3" t="s">
        <v>4489</v>
      </c>
      <c r="K2925" s="3" t="s">
        <v>12629</v>
      </c>
      <c r="L2925" s="3" t="s">
        <v>6025</v>
      </c>
      <c r="M2925" s="3" t="s">
        <v>6026</v>
      </c>
      <c r="N2925" s="3" t="s">
        <v>6477</v>
      </c>
      <c r="O2925" s="3" t="s">
        <v>6478</v>
      </c>
      <c r="P2925" s="3" t="s">
        <v>12636</v>
      </c>
      <c r="Q2925" s="3" t="s">
        <v>12637</v>
      </c>
      <c r="R2925" s="3" t="s">
        <v>6484</v>
      </c>
      <c r="S2925" s="3" t="s">
        <v>6491</v>
      </c>
      <c r="T2925" s="3" t="s">
        <v>6481</v>
      </c>
      <c r="U2925" s="3" t="s">
        <v>154</v>
      </c>
      <c r="V2925" s="3" t="s">
        <v>6863</v>
      </c>
      <c r="W2925" s="3" t="s">
        <v>154</v>
      </c>
      <c r="X2925" s="3" t="s">
        <v>154</v>
      </c>
      <c r="Y2925" s="3" t="s">
        <v>154</v>
      </c>
      <c r="Z2925" s="3" t="s">
        <v>154</v>
      </c>
      <c r="AA2925" s="3" t="s">
        <v>154</v>
      </c>
      <c r="AB2925" s="3" t="s">
        <v>154</v>
      </c>
      <c r="AC2925" s="3" t="s">
        <v>154</v>
      </c>
      <c r="AD2925" s="3" t="s">
        <v>6151</v>
      </c>
      <c r="AE2925" s="3" t="s">
        <v>6151</v>
      </c>
      <c r="AF2925" s="3" t="s">
        <v>154</v>
      </c>
      <c r="AG2925" s="3" t="s">
        <v>154</v>
      </c>
      <c r="AH2925" s="3" t="s">
        <v>6478</v>
      </c>
      <c r="AI2925" s="3" t="s">
        <v>6482</v>
      </c>
      <c r="AJ2925" s="3" t="s">
        <v>12638</v>
      </c>
    </row>
    <row r="2926" spans="1:36" ht="30">
      <c r="A2926" s="10">
        <v>3029</v>
      </c>
      <c r="B2926" t="str">
        <f>IF(K2926="总计","",INDEX(主数据!A:AD,MATCH(J2926,主数据!A:A,0),9))</f>
        <v>华东大区公司</v>
      </c>
      <c r="C2926" t="str">
        <f>IF(K2926="","",INDEX(主数据!A:AD,MATCH(J2926,主数据!A:A,0),11))</f>
        <v>上海北区</v>
      </c>
      <c r="D2926" t="str">
        <f t="shared" si="180"/>
        <v>SH39物业服务费标准方式2.80</v>
      </c>
      <c r="E2926" s="13" t="str">
        <f t="shared" si="182"/>
        <v>2.80</v>
      </c>
      <c r="F2926" s="13" t="str">
        <f>IF(E2926="","",IFERROR(IF(IF(K2926="","",INDEX(收费标合同信息维护!A:Q,MATCH(D2926,收费标合同信息维护!J:J,0),10))=D2926,"有","无"),"无"))</f>
        <v>无</v>
      </c>
      <c r="G2926" s="13" t="str">
        <f t="shared" si="181"/>
        <v/>
      </c>
      <c r="H2926" s="13" t="str">
        <f t="shared" si="183"/>
        <v/>
      </c>
      <c r="I2926" s="13" t="str">
        <f>IF(G2926="","",IFERROR(IF(IF(K2926="","",INDEX(收费标合同信息维护!A:Q,MATCH(G2926,收费标合同信息维护!M:M,0),13))=G2926,"有","无"),"无"))</f>
        <v/>
      </c>
      <c r="J2926" s="3" t="s">
        <v>4489</v>
      </c>
      <c r="K2926" s="3" t="s">
        <v>12629</v>
      </c>
      <c r="L2926" s="3" t="s">
        <v>6025</v>
      </c>
      <c r="M2926" s="3" t="s">
        <v>6026</v>
      </c>
      <c r="N2926" s="3" t="s">
        <v>6477</v>
      </c>
      <c r="O2926" s="3" t="s">
        <v>6478</v>
      </c>
      <c r="P2926" s="3" t="s">
        <v>12639</v>
      </c>
      <c r="Q2926" s="3" t="s">
        <v>12640</v>
      </c>
      <c r="R2926" s="3" t="s">
        <v>6484</v>
      </c>
      <c r="S2926" s="3" t="s">
        <v>6491</v>
      </c>
      <c r="T2926" s="3" t="s">
        <v>6481</v>
      </c>
      <c r="U2926" s="3" t="s">
        <v>154</v>
      </c>
      <c r="V2926" s="3" t="s">
        <v>6543</v>
      </c>
      <c r="W2926" s="3" t="s">
        <v>154</v>
      </c>
      <c r="X2926" s="3" t="s">
        <v>154</v>
      </c>
      <c r="Y2926" s="3" t="s">
        <v>154</v>
      </c>
      <c r="Z2926" s="3" t="s">
        <v>154</v>
      </c>
      <c r="AA2926" s="3" t="s">
        <v>154</v>
      </c>
      <c r="AB2926" s="3" t="s">
        <v>154</v>
      </c>
      <c r="AC2926" s="3" t="s">
        <v>154</v>
      </c>
      <c r="AD2926" s="3" t="s">
        <v>6151</v>
      </c>
      <c r="AE2926" s="3" t="s">
        <v>6151</v>
      </c>
      <c r="AF2926" s="3" t="s">
        <v>154</v>
      </c>
      <c r="AG2926" s="3" t="s">
        <v>154</v>
      </c>
      <c r="AH2926" s="3" t="s">
        <v>6478</v>
      </c>
      <c r="AI2926" s="3" t="s">
        <v>6482</v>
      </c>
      <c r="AJ2926" s="3" t="s">
        <v>6104</v>
      </c>
    </row>
    <row r="2927" spans="1:36" ht="30">
      <c r="A2927" s="10">
        <v>3030</v>
      </c>
      <c r="B2927" t="str">
        <f>IF(K2927="总计","",INDEX(主数据!A:AD,MATCH(J2927,主数据!A:A,0),9))</f>
        <v>华东大区公司</v>
      </c>
      <c r="C2927" t="str">
        <f>IF(K2927="","",INDEX(主数据!A:AD,MATCH(J2927,主数据!A:A,0),11))</f>
        <v>上海北区</v>
      </c>
      <c r="D2927" t="str">
        <f t="shared" si="180"/>
        <v>SH39物业服务费标准方式4.00</v>
      </c>
      <c r="E2927" s="13" t="str">
        <f t="shared" si="182"/>
        <v>4.00</v>
      </c>
      <c r="F2927" s="13" t="str">
        <f>IF(E2927="","",IFERROR(IF(IF(K2927="","",INDEX(收费标合同信息维护!A:Q,MATCH(D2927,收费标合同信息维护!J:J,0),10))=D2927,"有","无"),"无"))</f>
        <v>无</v>
      </c>
      <c r="G2927" s="13" t="str">
        <f t="shared" si="181"/>
        <v/>
      </c>
      <c r="H2927" s="13" t="str">
        <f t="shared" si="183"/>
        <v/>
      </c>
      <c r="I2927" s="13" t="str">
        <f>IF(G2927="","",IFERROR(IF(IF(K2927="","",INDEX(收费标合同信息维护!A:Q,MATCH(G2927,收费标合同信息维护!M:M,0),13))=G2927,"有","无"),"无"))</f>
        <v/>
      </c>
      <c r="J2927" s="3" t="s">
        <v>4489</v>
      </c>
      <c r="K2927" s="3" t="s">
        <v>12629</v>
      </c>
      <c r="L2927" s="3" t="s">
        <v>6025</v>
      </c>
      <c r="M2927" s="3" t="s">
        <v>6026</v>
      </c>
      <c r="N2927" s="3" t="s">
        <v>6477</v>
      </c>
      <c r="O2927" s="3" t="s">
        <v>6478</v>
      </c>
      <c r="P2927" s="3" t="s">
        <v>12641</v>
      </c>
      <c r="Q2927" s="3" t="s">
        <v>12642</v>
      </c>
      <c r="R2927" s="3" t="s">
        <v>6484</v>
      </c>
      <c r="S2927" s="3" t="s">
        <v>6491</v>
      </c>
      <c r="T2927" s="3" t="s">
        <v>6902</v>
      </c>
      <c r="U2927" s="3" t="s">
        <v>6511</v>
      </c>
      <c r="V2927" s="3" t="s">
        <v>6755</v>
      </c>
      <c r="W2927" s="3" t="s">
        <v>154</v>
      </c>
      <c r="X2927" s="3" t="s">
        <v>154</v>
      </c>
      <c r="Y2927" s="3" t="s">
        <v>154</v>
      </c>
      <c r="Z2927" s="3" t="s">
        <v>154</v>
      </c>
      <c r="AA2927" s="3" t="s">
        <v>154</v>
      </c>
      <c r="AB2927" s="3" t="s">
        <v>154</v>
      </c>
      <c r="AC2927" s="3" t="s">
        <v>154</v>
      </c>
      <c r="AD2927" s="3" t="s">
        <v>6151</v>
      </c>
      <c r="AE2927" s="3" t="s">
        <v>6151</v>
      </c>
      <c r="AF2927" s="3" t="s">
        <v>154</v>
      </c>
      <c r="AG2927" s="3" t="s">
        <v>154</v>
      </c>
      <c r="AH2927" s="3" t="s">
        <v>6478</v>
      </c>
      <c r="AI2927" s="3" t="s">
        <v>6482</v>
      </c>
      <c r="AJ2927" s="3" t="s">
        <v>6033</v>
      </c>
    </row>
    <row r="2928" spans="1:36" ht="30">
      <c r="A2928" s="10">
        <v>3031</v>
      </c>
      <c r="B2928" t="str">
        <f>IF(K2928="总计","",INDEX(主数据!A:AD,MATCH(J2928,主数据!A:A,0),9))</f>
        <v>华东大区公司</v>
      </c>
      <c r="C2928" t="str">
        <f>IF(K2928="","",INDEX(主数据!A:AD,MATCH(J2928,主数据!A:A,0),11))</f>
        <v>上海北区</v>
      </c>
      <c r="D2928" t="str">
        <f t="shared" si="180"/>
        <v>SH39物业服务费标准方式4.00</v>
      </c>
      <c r="E2928" s="13" t="str">
        <f t="shared" si="182"/>
        <v>4.00</v>
      </c>
      <c r="F2928" s="13" t="str">
        <f>IF(E2928="","",IFERROR(IF(IF(K2928="","",INDEX(收费标合同信息维护!A:Q,MATCH(D2928,收费标合同信息维护!J:J,0),10))=D2928,"有","无"),"无"))</f>
        <v>无</v>
      </c>
      <c r="G2928" s="13" t="str">
        <f t="shared" si="181"/>
        <v/>
      </c>
      <c r="H2928" s="13" t="str">
        <f t="shared" si="183"/>
        <v/>
      </c>
      <c r="I2928" s="13" t="str">
        <f>IF(G2928="","",IFERROR(IF(IF(K2928="","",INDEX(收费标合同信息维护!A:Q,MATCH(G2928,收费标合同信息维护!M:M,0),13))=G2928,"有","无"),"无"))</f>
        <v/>
      </c>
      <c r="J2928" s="3" t="s">
        <v>4489</v>
      </c>
      <c r="K2928" s="3" t="s">
        <v>12629</v>
      </c>
      <c r="L2928" s="3" t="s">
        <v>6025</v>
      </c>
      <c r="M2928" s="3" t="s">
        <v>6026</v>
      </c>
      <c r="N2928" s="3" t="s">
        <v>6477</v>
      </c>
      <c r="O2928" s="3" t="s">
        <v>6478</v>
      </c>
      <c r="P2928" s="3" t="s">
        <v>12643</v>
      </c>
      <c r="Q2928" s="3" t="s">
        <v>12644</v>
      </c>
      <c r="R2928" s="3" t="s">
        <v>6484</v>
      </c>
      <c r="S2928" s="3" t="s">
        <v>6491</v>
      </c>
      <c r="T2928" s="3" t="s">
        <v>6661</v>
      </c>
      <c r="U2928" s="3" t="s">
        <v>6511</v>
      </c>
      <c r="V2928" s="3" t="s">
        <v>6755</v>
      </c>
      <c r="W2928" s="3" t="s">
        <v>154</v>
      </c>
      <c r="X2928" s="3" t="s">
        <v>154</v>
      </c>
      <c r="Y2928" s="3" t="s">
        <v>154</v>
      </c>
      <c r="Z2928" s="3" t="s">
        <v>154</v>
      </c>
      <c r="AA2928" s="3" t="s">
        <v>154</v>
      </c>
      <c r="AB2928" s="3" t="s">
        <v>154</v>
      </c>
      <c r="AC2928" s="3" t="s">
        <v>154</v>
      </c>
      <c r="AD2928" s="3" t="s">
        <v>6151</v>
      </c>
      <c r="AE2928" s="3" t="s">
        <v>6151</v>
      </c>
      <c r="AF2928" s="3" t="s">
        <v>154</v>
      </c>
      <c r="AG2928" s="3" t="s">
        <v>154</v>
      </c>
      <c r="AH2928" s="3" t="s">
        <v>6478</v>
      </c>
      <c r="AI2928" s="3" t="s">
        <v>6482</v>
      </c>
      <c r="AJ2928" s="3" t="s">
        <v>6033</v>
      </c>
    </row>
    <row r="2929" spans="1:36" ht="30">
      <c r="A2929" s="10">
        <v>3032</v>
      </c>
      <c r="B2929" t="str">
        <f>IF(K2929="总计","",INDEX(主数据!A:AD,MATCH(J2929,主数据!A:A,0),9))</f>
        <v>华东大区公司</v>
      </c>
      <c r="C2929" t="str">
        <f>IF(K2929="","",INDEX(主数据!A:AD,MATCH(J2929,主数据!A:A,0),11))</f>
        <v>上海北区</v>
      </c>
      <c r="D2929" t="str">
        <f t="shared" si="180"/>
        <v>SH39物业服务费标准方式4.00</v>
      </c>
      <c r="E2929" s="13" t="str">
        <f t="shared" si="182"/>
        <v>4.00</v>
      </c>
      <c r="F2929" s="13" t="str">
        <f>IF(E2929="","",IFERROR(IF(IF(K2929="","",INDEX(收费标合同信息维护!A:Q,MATCH(D2929,收费标合同信息维护!J:J,0),10))=D2929,"有","无"),"无"))</f>
        <v>无</v>
      </c>
      <c r="G2929" s="13" t="str">
        <f t="shared" si="181"/>
        <v/>
      </c>
      <c r="H2929" s="13" t="str">
        <f t="shared" si="183"/>
        <v/>
      </c>
      <c r="I2929" s="13" t="str">
        <f>IF(G2929="","",IFERROR(IF(IF(K2929="","",INDEX(收费标合同信息维护!A:Q,MATCH(G2929,收费标合同信息维护!M:M,0),13))=G2929,"有","无"),"无"))</f>
        <v/>
      </c>
      <c r="J2929" s="3" t="s">
        <v>4489</v>
      </c>
      <c r="K2929" s="3" t="s">
        <v>12629</v>
      </c>
      <c r="L2929" s="3" t="s">
        <v>6025</v>
      </c>
      <c r="M2929" s="3" t="s">
        <v>6026</v>
      </c>
      <c r="N2929" s="3" t="s">
        <v>6477</v>
      </c>
      <c r="O2929" s="3" t="s">
        <v>6478</v>
      </c>
      <c r="P2929" s="3" t="s">
        <v>12645</v>
      </c>
      <c r="Q2929" s="3" t="s">
        <v>12646</v>
      </c>
      <c r="R2929" s="3" t="s">
        <v>6484</v>
      </c>
      <c r="S2929" s="3" t="s">
        <v>6491</v>
      </c>
      <c r="T2929" s="3" t="s">
        <v>6661</v>
      </c>
      <c r="U2929" s="3" t="s">
        <v>6511</v>
      </c>
      <c r="V2929" s="3" t="s">
        <v>6755</v>
      </c>
      <c r="W2929" s="3" t="s">
        <v>154</v>
      </c>
      <c r="X2929" s="3" t="s">
        <v>154</v>
      </c>
      <c r="Y2929" s="3" t="s">
        <v>154</v>
      </c>
      <c r="Z2929" s="3" t="s">
        <v>154</v>
      </c>
      <c r="AA2929" s="3" t="s">
        <v>154</v>
      </c>
      <c r="AB2929" s="3" t="s">
        <v>154</v>
      </c>
      <c r="AC2929" s="3" t="s">
        <v>154</v>
      </c>
      <c r="AD2929" s="3" t="s">
        <v>6151</v>
      </c>
      <c r="AE2929" s="3" t="s">
        <v>6151</v>
      </c>
      <c r="AF2929" s="3" t="s">
        <v>154</v>
      </c>
      <c r="AG2929" s="3" t="s">
        <v>154</v>
      </c>
      <c r="AH2929" s="3" t="s">
        <v>6478</v>
      </c>
      <c r="AI2929" s="3" t="s">
        <v>6482</v>
      </c>
      <c r="AJ2929" s="3" t="s">
        <v>6033</v>
      </c>
    </row>
    <row r="2930" spans="1:36" ht="30">
      <c r="A2930" s="10">
        <v>3033</v>
      </c>
      <c r="B2930" t="str">
        <f>IF(K2930="总计","",INDEX(主数据!A:AD,MATCH(J2930,主数据!A:A,0),9))</f>
        <v>华东大区公司</v>
      </c>
      <c r="C2930" t="str">
        <f>IF(K2930="","",INDEX(主数据!A:AD,MATCH(J2930,主数据!A:A,0),11))</f>
        <v>上海北区</v>
      </c>
      <c r="D2930" t="str">
        <f t="shared" si="180"/>
        <v>SH39物业服务费标准方式1.80</v>
      </c>
      <c r="E2930" s="13" t="str">
        <f t="shared" si="182"/>
        <v>1.80</v>
      </c>
      <c r="F2930" s="13" t="str">
        <f>IF(E2930="","",IFERROR(IF(IF(K2930="","",INDEX(收费标合同信息维护!A:Q,MATCH(D2930,收费标合同信息维护!J:J,0),10))=D2930,"有","无"),"无"))</f>
        <v>无</v>
      </c>
      <c r="G2930" s="13" t="str">
        <f t="shared" si="181"/>
        <v/>
      </c>
      <c r="H2930" s="13" t="str">
        <f t="shared" si="183"/>
        <v/>
      </c>
      <c r="I2930" s="13" t="str">
        <f>IF(G2930="","",IFERROR(IF(IF(K2930="","",INDEX(收费标合同信息维护!A:Q,MATCH(G2930,收费标合同信息维护!M:M,0),13))=G2930,"有","无"),"无"))</f>
        <v/>
      </c>
      <c r="J2930" s="3" t="s">
        <v>4489</v>
      </c>
      <c r="K2930" s="3" t="s">
        <v>12629</v>
      </c>
      <c r="L2930" s="3" t="s">
        <v>6025</v>
      </c>
      <c r="M2930" s="3" t="s">
        <v>6026</v>
      </c>
      <c r="N2930" s="3" t="s">
        <v>6477</v>
      </c>
      <c r="O2930" s="3" t="s">
        <v>6478</v>
      </c>
      <c r="P2930" s="3" t="s">
        <v>12647</v>
      </c>
      <c r="Q2930" s="3" t="s">
        <v>12648</v>
      </c>
      <c r="R2930" s="3" t="s">
        <v>6484</v>
      </c>
      <c r="S2930" s="3" t="s">
        <v>6491</v>
      </c>
      <c r="T2930" s="3" t="s">
        <v>6492</v>
      </c>
      <c r="U2930" s="3" t="s">
        <v>8755</v>
      </c>
      <c r="V2930" s="3" t="s">
        <v>6759</v>
      </c>
      <c r="W2930" s="3" t="s">
        <v>154</v>
      </c>
      <c r="X2930" s="3" t="s">
        <v>154</v>
      </c>
      <c r="Y2930" s="3" t="s">
        <v>154</v>
      </c>
      <c r="Z2930" s="3" t="s">
        <v>154</v>
      </c>
      <c r="AA2930" s="3" t="s">
        <v>154</v>
      </c>
      <c r="AB2930" s="3" t="s">
        <v>154</v>
      </c>
      <c r="AC2930" s="3" t="s">
        <v>154</v>
      </c>
      <c r="AD2930" s="3" t="s">
        <v>6151</v>
      </c>
      <c r="AE2930" s="3" t="s">
        <v>6151</v>
      </c>
      <c r="AF2930" s="3" t="s">
        <v>154</v>
      </c>
      <c r="AG2930" s="3" t="s">
        <v>154</v>
      </c>
      <c r="AH2930" s="3" t="s">
        <v>6478</v>
      </c>
      <c r="AI2930" s="3" t="s">
        <v>6482</v>
      </c>
      <c r="AJ2930" s="3" t="s">
        <v>6033</v>
      </c>
    </row>
    <row r="2931" spans="1:36" ht="30">
      <c r="A2931" s="10">
        <v>3034</v>
      </c>
      <c r="B2931" t="str">
        <f>IF(K2931="总计","",INDEX(主数据!A:AD,MATCH(J2931,主数据!A:A,0),9))</f>
        <v>华东大区公司</v>
      </c>
      <c r="C2931" t="str">
        <f>IF(K2931="","",INDEX(主数据!A:AD,MATCH(J2931,主数据!A:A,0),11))</f>
        <v>上海北区</v>
      </c>
      <c r="D2931" t="str">
        <f t="shared" si="180"/>
        <v>SH39物业服务费标准方式1.80</v>
      </c>
      <c r="E2931" s="13" t="str">
        <f t="shared" si="182"/>
        <v>1.80</v>
      </c>
      <c r="F2931" s="13" t="str">
        <f>IF(E2931="","",IFERROR(IF(IF(K2931="","",INDEX(收费标合同信息维护!A:Q,MATCH(D2931,收费标合同信息维护!J:J,0),10))=D2931,"有","无"),"无"))</f>
        <v>无</v>
      </c>
      <c r="G2931" s="13" t="str">
        <f t="shared" si="181"/>
        <v/>
      </c>
      <c r="H2931" s="13" t="str">
        <f t="shared" si="183"/>
        <v/>
      </c>
      <c r="I2931" s="13" t="str">
        <f>IF(G2931="","",IFERROR(IF(IF(K2931="","",INDEX(收费标合同信息维护!A:Q,MATCH(G2931,收费标合同信息维护!M:M,0),13))=G2931,"有","无"),"无"))</f>
        <v/>
      </c>
      <c r="J2931" s="3" t="s">
        <v>4489</v>
      </c>
      <c r="K2931" s="3" t="s">
        <v>12629</v>
      </c>
      <c r="L2931" s="3" t="s">
        <v>6025</v>
      </c>
      <c r="M2931" s="3" t="s">
        <v>6026</v>
      </c>
      <c r="N2931" s="3" t="s">
        <v>6477</v>
      </c>
      <c r="O2931" s="3" t="s">
        <v>6478</v>
      </c>
      <c r="P2931" s="3" t="s">
        <v>12649</v>
      </c>
      <c r="Q2931" s="3" t="s">
        <v>12650</v>
      </c>
      <c r="R2931" s="3" t="s">
        <v>6484</v>
      </c>
      <c r="S2931" s="3" t="s">
        <v>6491</v>
      </c>
      <c r="T2931" s="3" t="s">
        <v>6492</v>
      </c>
      <c r="U2931" s="3" t="s">
        <v>154</v>
      </c>
      <c r="V2931" s="3" t="s">
        <v>6759</v>
      </c>
      <c r="W2931" s="3" t="s">
        <v>154</v>
      </c>
      <c r="X2931" s="3" t="s">
        <v>154</v>
      </c>
      <c r="Y2931" s="3" t="s">
        <v>154</v>
      </c>
      <c r="Z2931" s="3" t="s">
        <v>154</v>
      </c>
      <c r="AA2931" s="3" t="s">
        <v>154</v>
      </c>
      <c r="AB2931" s="3" t="s">
        <v>154</v>
      </c>
      <c r="AC2931" s="3" t="s">
        <v>154</v>
      </c>
      <c r="AD2931" s="3" t="s">
        <v>6151</v>
      </c>
      <c r="AE2931" s="3" t="s">
        <v>6151</v>
      </c>
      <c r="AF2931" s="3" t="s">
        <v>154</v>
      </c>
      <c r="AG2931" s="3" t="s">
        <v>154</v>
      </c>
      <c r="AH2931" s="3" t="s">
        <v>6478</v>
      </c>
      <c r="AI2931" s="3" t="s">
        <v>6482</v>
      </c>
      <c r="AJ2931" s="3" t="s">
        <v>6033</v>
      </c>
    </row>
    <row r="2932" spans="1:36" ht="30">
      <c r="A2932" s="10">
        <v>3035</v>
      </c>
      <c r="B2932" t="str">
        <f>IF(K2932="总计","",INDEX(主数据!A:AD,MATCH(J2932,主数据!A:A,0),9))</f>
        <v>华东大区公司</v>
      </c>
      <c r="C2932" t="str">
        <f>IF(K2932="","",INDEX(主数据!A:AD,MATCH(J2932,主数据!A:A,0),11))</f>
        <v>上海北区</v>
      </c>
      <c r="D2932" t="str">
        <f t="shared" si="180"/>
        <v>SH39物业服务费标准方式1.80</v>
      </c>
      <c r="E2932" s="13" t="str">
        <f t="shared" si="182"/>
        <v>1.80</v>
      </c>
      <c r="F2932" s="13" t="str">
        <f>IF(E2932="","",IFERROR(IF(IF(K2932="","",INDEX(收费标合同信息维护!A:Q,MATCH(D2932,收费标合同信息维护!J:J,0),10))=D2932,"有","无"),"无"))</f>
        <v>无</v>
      </c>
      <c r="G2932" s="13" t="str">
        <f t="shared" si="181"/>
        <v/>
      </c>
      <c r="H2932" s="13" t="str">
        <f t="shared" si="183"/>
        <v/>
      </c>
      <c r="I2932" s="13" t="str">
        <f>IF(G2932="","",IFERROR(IF(IF(K2932="","",INDEX(收费标合同信息维护!A:Q,MATCH(G2932,收费标合同信息维护!M:M,0),13))=G2932,"有","无"),"无"))</f>
        <v/>
      </c>
      <c r="J2932" s="3" t="s">
        <v>4489</v>
      </c>
      <c r="K2932" s="3" t="s">
        <v>12629</v>
      </c>
      <c r="L2932" s="3" t="s">
        <v>6025</v>
      </c>
      <c r="M2932" s="3" t="s">
        <v>6026</v>
      </c>
      <c r="N2932" s="3" t="s">
        <v>6477</v>
      </c>
      <c r="O2932" s="3" t="s">
        <v>6478</v>
      </c>
      <c r="P2932" s="3" t="s">
        <v>12651</v>
      </c>
      <c r="Q2932" s="3" t="s">
        <v>12652</v>
      </c>
      <c r="R2932" s="3" t="s">
        <v>6484</v>
      </c>
      <c r="S2932" s="3" t="s">
        <v>6491</v>
      </c>
      <c r="T2932" s="3" t="s">
        <v>6691</v>
      </c>
      <c r="U2932" s="3" t="s">
        <v>154</v>
      </c>
      <c r="V2932" s="3" t="s">
        <v>6759</v>
      </c>
      <c r="W2932" s="3" t="s">
        <v>154</v>
      </c>
      <c r="X2932" s="3" t="s">
        <v>154</v>
      </c>
      <c r="Y2932" s="3" t="s">
        <v>154</v>
      </c>
      <c r="Z2932" s="3" t="s">
        <v>154</v>
      </c>
      <c r="AA2932" s="3" t="s">
        <v>154</v>
      </c>
      <c r="AB2932" s="3" t="s">
        <v>154</v>
      </c>
      <c r="AC2932" s="3" t="s">
        <v>154</v>
      </c>
      <c r="AD2932" s="3" t="s">
        <v>6151</v>
      </c>
      <c r="AE2932" s="3" t="s">
        <v>6151</v>
      </c>
      <c r="AF2932" s="3" t="s">
        <v>154</v>
      </c>
      <c r="AG2932" s="3" t="s">
        <v>154</v>
      </c>
      <c r="AH2932" s="3" t="s">
        <v>6478</v>
      </c>
      <c r="AI2932" s="3" t="s">
        <v>6482</v>
      </c>
      <c r="AJ2932" s="3" t="s">
        <v>6033</v>
      </c>
    </row>
    <row r="2933" spans="1:36" ht="30">
      <c r="A2933" s="10">
        <v>3036</v>
      </c>
      <c r="B2933" t="str">
        <f>IF(K2933="总计","",INDEX(主数据!A:AD,MATCH(J2933,主数据!A:A,0),9))</f>
        <v>华东大区公司</v>
      </c>
      <c r="C2933" t="str">
        <f>IF(K2933="","",INDEX(主数据!A:AD,MATCH(J2933,主数据!A:A,0),11))</f>
        <v>上海北区</v>
      </c>
      <c r="D2933" t="str">
        <f t="shared" si="180"/>
        <v>SH39物业服务费标准方式1.80</v>
      </c>
      <c r="E2933" s="13" t="str">
        <f t="shared" si="182"/>
        <v>1.80</v>
      </c>
      <c r="F2933" s="13" t="str">
        <f>IF(E2933="","",IFERROR(IF(IF(K2933="","",INDEX(收费标合同信息维护!A:Q,MATCH(D2933,收费标合同信息维护!J:J,0),10))=D2933,"有","无"),"无"))</f>
        <v>无</v>
      </c>
      <c r="G2933" s="13" t="str">
        <f t="shared" si="181"/>
        <v/>
      </c>
      <c r="H2933" s="13" t="str">
        <f t="shared" si="183"/>
        <v/>
      </c>
      <c r="I2933" s="13" t="str">
        <f>IF(G2933="","",IFERROR(IF(IF(K2933="","",INDEX(收费标合同信息维护!A:Q,MATCH(G2933,收费标合同信息维护!M:M,0),13))=G2933,"有","无"),"无"))</f>
        <v/>
      </c>
      <c r="J2933" s="3" t="s">
        <v>4489</v>
      </c>
      <c r="K2933" s="3" t="s">
        <v>12629</v>
      </c>
      <c r="L2933" s="3" t="s">
        <v>6025</v>
      </c>
      <c r="M2933" s="3" t="s">
        <v>6026</v>
      </c>
      <c r="N2933" s="3" t="s">
        <v>6477</v>
      </c>
      <c r="O2933" s="3" t="s">
        <v>6478</v>
      </c>
      <c r="P2933" s="3" t="s">
        <v>12653</v>
      </c>
      <c r="Q2933" s="3" t="s">
        <v>12654</v>
      </c>
      <c r="R2933" s="3" t="s">
        <v>6484</v>
      </c>
      <c r="S2933" s="3" t="s">
        <v>6491</v>
      </c>
      <c r="T2933" s="3" t="s">
        <v>6587</v>
      </c>
      <c r="U2933" s="3" t="s">
        <v>10830</v>
      </c>
      <c r="V2933" s="3" t="s">
        <v>6759</v>
      </c>
      <c r="W2933" s="3" t="s">
        <v>154</v>
      </c>
      <c r="X2933" s="3" t="s">
        <v>154</v>
      </c>
      <c r="Y2933" s="3" t="s">
        <v>154</v>
      </c>
      <c r="Z2933" s="3" t="s">
        <v>154</v>
      </c>
      <c r="AA2933" s="3" t="s">
        <v>154</v>
      </c>
      <c r="AB2933" s="3" t="s">
        <v>154</v>
      </c>
      <c r="AC2933" s="3" t="s">
        <v>154</v>
      </c>
      <c r="AD2933" s="3" t="s">
        <v>6151</v>
      </c>
      <c r="AE2933" s="3" t="s">
        <v>6151</v>
      </c>
      <c r="AF2933" s="3" t="s">
        <v>154</v>
      </c>
      <c r="AG2933" s="3" t="s">
        <v>154</v>
      </c>
      <c r="AH2933" s="3" t="s">
        <v>6478</v>
      </c>
      <c r="AI2933" s="3" t="s">
        <v>6482</v>
      </c>
      <c r="AJ2933" s="3" t="s">
        <v>6033</v>
      </c>
    </row>
    <row r="2934" spans="1:36" ht="30">
      <c r="A2934" s="10">
        <v>3037</v>
      </c>
      <c r="B2934" t="str">
        <f>IF(K2934="总计","",INDEX(主数据!A:AD,MATCH(J2934,主数据!A:A,0),9))</f>
        <v>华东大区公司</v>
      </c>
      <c r="C2934" t="str">
        <f>IF(K2934="","",INDEX(主数据!A:AD,MATCH(J2934,主数据!A:A,0),11))</f>
        <v>上海北区</v>
      </c>
      <c r="D2934" t="str">
        <f t="shared" si="180"/>
        <v>SH39物业服务费标准方式2.20</v>
      </c>
      <c r="E2934" s="13" t="str">
        <f t="shared" si="182"/>
        <v>2.20</v>
      </c>
      <c r="F2934" s="13" t="str">
        <f>IF(E2934="","",IFERROR(IF(IF(K2934="","",INDEX(收费标合同信息维护!A:Q,MATCH(D2934,收费标合同信息维护!J:J,0),10))=D2934,"有","无"),"无"))</f>
        <v>无</v>
      </c>
      <c r="G2934" s="13" t="str">
        <f t="shared" si="181"/>
        <v/>
      </c>
      <c r="H2934" s="13" t="str">
        <f t="shared" si="183"/>
        <v/>
      </c>
      <c r="I2934" s="13" t="str">
        <f>IF(G2934="","",IFERROR(IF(IF(K2934="","",INDEX(收费标合同信息维护!A:Q,MATCH(G2934,收费标合同信息维护!M:M,0),13))=G2934,"有","无"),"无"))</f>
        <v/>
      </c>
      <c r="J2934" s="3" t="s">
        <v>4489</v>
      </c>
      <c r="K2934" s="3" t="s">
        <v>12629</v>
      </c>
      <c r="L2934" s="3" t="s">
        <v>6025</v>
      </c>
      <c r="M2934" s="3" t="s">
        <v>6026</v>
      </c>
      <c r="N2934" s="3" t="s">
        <v>6477</v>
      </c>
      <c r="O2934" s="3" t="s">
        <v>6478</v>
      </c>
      <c r="P2934" s="3" t="s">
        <v>18198</v>
      </c>
      <c r="Q2934" s="3" t="s">
        <v>18199</v>
      </c>
      <c r="R2934" s="3" t="s">
        <v>6484</v>
      </c>
      <c r="S2934" s="3" t="s">
        <v>6491</v>
      </c>
      <c r="T2934" s="3" t="s">
        <v>7127</v>
      </c>
      <c r="U2934" s="3" t="s">
        <v>154</v>
      </c>
      <c r="V2934" s="3" t="s">
        <v>6863</v>
      </c>
      <c r="W2934" s="3" t="s">
        <v>154</v>
      </c>
      <c r="X2934" s="3" t="s">
        <v>154</v>
      </c>
      <c r="Y2934" s="3" t="s">
        <v>154</v>
      </c>
      <c r="Z2934" s="3" t="s">
        <v>154</v>
      </c>
      <c r="AA2934" s="3" t="s">
        <v>154</v>
      </c>
      <c r="AB2934" s="3" t="s">
        <v>154</v>
      </c>
      <c r="AC2934" s="3" t="s">
        <v>154</v>
      </c>
      <c r="AD2934" s="3" t="s">
        <v>6151</v>
      </c>
      <c r="AE2934" s="3" t="s">
        <v>6151</v>
      </c>
      <c r="AF2934" s="3" t="s">
        <v>154</v>
      </c>
      <c r="AG2934" s="3" t="s">
        <v>154</v>
      </c>
      <c r="AH2934" s="3" t="s">
        <v>6478</v>
      </c>
      <c r="AI2934" s="3" t="s">
        <v>6482</v>
      </c>
      <c r="AJ2934" s="3" t="s">
        <v>6033</v>
      </c>
    </row>
    <row r="2935" spans="1:36" ht="30">
      <c r="A2935" s="10">
        <v>3038</v>
      </c>
      <c r="B2935" t="str">
        <f>IF(K2935="总计","",INDEX(主数据!A:AD,MATCH(J2935,主数据!A:A,0),9))</f>
        <v>华东大区公司</v>
      </c>
      <c r="C2935" t="str">
        <f>IF(K2935="","",INDEX(主数据!A:AD,MATCH(J2935,主数据!A:A,0),11))</f>
        <v>上海北区</v>
      </c>
      <c r="D2935" t="str">
        <f t="shared" si="180"/>
        <v>SH39物业服务费标准方式2.20</v>
      </c>
      <c r="E2935" s="13" t="str">
        <f t="shared" si="182"/>
        <v>2.20</v>
      </c>
      <c r="F2935" s="13" t="str">
        <f>IF(E2935="","",IFERROR(IF(IF(K2935="","",INDEX(收费标合同信息维护!A:Q,MATCH(D2935,收费标合同信息维护!J:J,0),10))=D2935,"有","无"),"无"))</f>
        <v>无</v>
      </c>
      <c r="G2935" s="13" t="str">
        <f t="shared" si="181"/>
        <v/>
      </c>
      <c r="H2935" s="13" t="str">
        <f t="shared" si="183"/>
        <v/>
      </c>
      <c r="I2935" s="13" t="str">
        <f>IF(G2935="","",IFERROR(IF(IF(K2935="","",INDEX(收费标合同信息维护!A:Q,MATCH(G2935,收费标合同信息维护!M:M,0),13))=G2935,"有","无"),"无"))</f>
        <v/>
      </c>
      <c r="J2935" s="3" t="s">
        <v>4489</v>
      </c>
      <c r="K2935" s="3" t="s">
        <v>12629</v>
      </c>
      <c r="L2935" s="3" t="s">
        <v>6025</v>
      </c>
      <c r="M2935" s="3" t="s">
        <v>6026</v>
      </c>
      <c r="N2935" s="3" t="s">
        <v>6477</v>
      </c>
      <c r="O2935" s="3" t="s">
        <v>6478</v>
      </c>
      <c r="P2935" s="3" t="s">
        <v>12655</v>
      </c>
      <c r="Q2935" s="3" t="s">
        <v>12656</v>
      </c>
      <c r="R2935" s="3" t="s">
        <v>6484</v>
      </c>
      <c r="S2935" s="3" t="s">
        <v>6491</v>
      </c>
      <c r="T2935" s="3" t="s">
        <v>12184</v>
      </c>
      <c r="U2935" s="3" t="s">
        <v>8157</v>
      </c>
      <c r="V2935" s="3" t="s">
        <v>6863</v>
      </c>
      <c r="W2935" s="3" t="s">
        <v>154</v>
      </c>
      <c r="X2935" s="3" t="s">
        <v>154</v>
      </c>
      <c r="Y2935" s="3" t="s">
        <v>154</v>
      </c>
      <c r="Z2935" s="3" t="s">
        <v>154</v>
      </c>
      <c r="AA2935" s="3" t="s">
        <v>154</v>
      </c>
      <c r="AB2935" s="3" t="s">
        <v>154</v>
      </c>
      <c r="AC2935" s="3" t="s">
        <v>154</v>
      </c>
      <c r="AD2935" s="3" t="s">
        <v>6151</v>
      </c>
      <c r="AE2935" s="3" t="s">
        <v>6151</v>
      </c>
      <c r="AF2935" s="3" t="s">
        <v>6040</v>
      </c>
      <c r="AG2935" s="3" t="s">
        <v>154</v>
      </c>
      <c r="AH2935" s="3" t="s">
        <v>6478</v>
      </c>
      <c r="AI2935" s="3" t="s">
        <v>6482</v>
      </c>
      <c r="AJ2935" s="3" t="s">
        <v>6033</v>
      </c>
    </row>
    <row r="2936" spans="1:36" ht="30">
      <c r="A2936" s="10">
        <v>3039</v>
      </c>
      <c r="B2936" t="str">
        <f>IF(K2936="总计","",INDEX(主数据!A:AD,MATCH(J2936,主数据!A:A,0),9))</f>
        <v>华东大区公司</v>
      </c>
      <c r="C2936" t="str">
        <f>IF(K2936="","",INDEX(主数据!A:AD,MATCH(J2936,主数据!A:A,0),11))</f>
        <v>上海北区</v>
      </c>
      <c r="D2936" t="str">
        <f t="shared" si="180"/>
        <v>SH39物业服务费标准方式2.20</v>
      </c>
      <c r="E2936" s="13" t="str">
        <f t="shared" si="182"/>
        <v>2.20</v>
      </c>
      <c r="F2936" s="13" t="str">
        <f>IF(E2936="","",IFERROR(IF(IF(K2936="","",INDEX(收费标合同信息维护!A:Q,MATCH(D2936,收费标合同信息维护!J:J,0),10))=D2936,"有","无"),"无"))</f>
        <v>无</v>
      </c>
      <c r="G2936" s="13" t="str">
        <f t="shared" si="181"/>
        <v/>
      </c>
      <c r="H2936" s="13" t="str">
        <f t="shared" si="183"/>
        <v/>
      </c>
      <c r="I2936" s="13" t="str">
        <f>IF(G2936="","",IFERROR(IF(IF(K2936="","",INDEX(收费标合同信息维护!A:Q,MATCH(G2936,收费标合同信息维护!M:M,0),13))=G2936,"有","无"),"无"))</f>
        <v/>
      </c>
      <c r="J2936" s="3" t="s">
        <v>4489</v>
      </c>
      <c r="K2936" s="3" t="s">
        <v>12629</v>
      </c>
      <c r="L2936" s="3" t="s">
        <v>6025</v>
      </c>
      <c r="M2936" s="3" t="s">
        <v>6026</v>
      </c>
      <c r="N2936" s="3" t="s">
        <v>6477</v>
      </c>
      <c r="O2936" s="3" t="s">
        <v>6478</v>
      </c>
      <c r="P2936" s="3" t="s">
        <v>12657</v>
      </c>
      <c r="Q2936" s="3" t="s">
        <v>12658</v>
      </c>
      <c r="R2936" s="3" t="s">
        <v>6484</v>
      </c>
      <c r="S2936" s="3" t="s">
        <v>6491</v>
      </c>
      <c r="T2936" s="3" t="s">
        <v>6587</v>
      </c>
      <c r="U2936" s="3" t="s">
        <v>6555</v>
      </c>
      <c r="V2936" s="3" t="s">
        <v>6863</v>
      </c>
      <c r="W2936" s="3" t="s">
        <v>154</v>
      </c>
      <c r="X2936" s="3" t="s">
        <v>154</v>
      </c>
      <c r="Y2936" s="3" t="s">
        <v>154</v>
      </c>
      <c r="Z2936" s="3" t="s">
        <v>154</v>
      </c>
      <c r="AA2936" s="3" t="s">
        <v>154</v>
      </c>
      <c r="AB2936" s="3" t="s">
        <v>154</v>
      </c>
      <c r="AC2936" s="3" t="s">
        <v>154</v>
      </c>
      <c r="AD2936" s="3" t="s">
        <v>6151</v>
      </c>
      <c r="AE2936" s="3" t="s">
        <v>6151</v>
      </c>
      <c r="AF2936" s="3" t="s">
        <v>6040</v>
      </c>
      <c r="AG2936" s="3" t="s">
        <v>154</v>
      </c>
      <c r="AH2936" s="3" t="s">
        <v>6478</v>
      </c>
      <c r="AI2936" s="3" t="s">
        <v>6482</v>
      </c>
      <c r="AJ2936" s="3" t="s">
        <v>6033</v>
      </c>
    </row>
    <row r="2937" spans="1:36" ht="30">
      <c r="A2937" s="10">
        <v>3040</v>
      </c>
      <c r="B2937" t="str">
        <f>IF(K2937="总计","",INDEX(主数据!A:AD,MATCH(J2937,主数据!A:A,0),9))</f>
        <v>华东大区公司</v>
      </c>
      <c r="C2937" t="str">
        <f>IF(K2937="","",INDEX(主数据!A:AD,MATCH(J2937,主数据!A:A,0),11))</f>
        <v>上海北区</v>
      </c>
      <c r="D2937" t="str">
        <f t="shared" si="180"/>
        <v>SH39委托停车费（固定）直接录入</v>
      </c>
      <c r="E2937" s="13" t="str">
        <f t="shared" si="182"/>
        <v/>
      </c>
      <c r="F2937" s="13" t="str">
        <f>IF(E2937="","",IFERROR(IF(IF(K2937="","",INDEX(收费标合同信息维护!A:Q,MATCH(D2937,收费标合同信息维护!J:J,0),10))=D2937,"有","无"),"无"))</f>
        <v/>
      </c>
      <c r="G2937" s="13" t="str">
        <f t="shared" si="181"/>
        <v/>
      </c>
      <c r="H2937" s="13" t="str">
        <f t="shared" si="183"/>
        <v/>
      </c>
      <c r="I2937" s="13" t="str">
        <f>IF(G2937="","",IFERROR(IF(IF(K2937="","",INDEX(收费标合同信息维护!A:Q,MATCH(G2937,收费标合同信息维护!M:M,0),13))=G2937,"有","无"),"无"))</f>
        <v/>
      </c>
      <c r="J2937" s="3" t="s">
        <v>4489</v>
      </c>
      <c r="K2937" s="3" t="s">
        <v>12629</v>
      </c>
      <c r="L2937" s="3" t="s">
        <v>7341</v>
      </c>
      <c r="M2937" s="3" t="s">
        <v>7342</v>
      </c>
      <c r="N2937" s="3" t="s">
        <v>6477</v>
      </c>
      <c r="O2937" s="3" t="s">
        <v>6597</v>
      </c>
      <c r="P2937" s="3" t="s">
        <v>12659</v>
      </c>
      <c r="Q2937" s="3" t="s">
        <v>9139</v>
      </c>
      <c r="R2937" s="3" t="s">
        <v>6479</v>
      </c>
      <c r="S2937" s="3" t="s">
        <v>6480</v>
      </c>
      <c r="T2937" s="3" t="s">
        <v>7214</v>
      </c>
      <c r="U2937" s="3" t="s">
        <v>6716</v>
      </c>
      <c r="V2937" s="3" t="s">
        <v>154</v>
      </c>
      <c r="W2937" s="3" t="s">
        <v>154</v>
      </c>
      <c r="X2937" s="3" t="s">
        <v>154</v>
      </c>
      <c r="Y2937" s="3" t="s">
        <v>154</v>
      </c>
      <c r="Z2937" s="3" t="s">
        <v>154</v>
      </c>
      <c r="AA2937" s="3" t="s">
        <v>154</v>
      </c>
      <c r="AB2937" s="3" t="s">
        <v>154</v>
      </c>
      <c r="AC2937" s="3" t="s">
        <v>154</v>
      </c>
      <c r="AD2937" s="3" t="s">
        <v>6151</v>
      </c>
      <c r="AE2937" s="3" t="s">
        <v>6151</v>
      </c>
      <c r="AF2937" s="3" t="s">
        <v>154</v>
      </c>
      <c r="AG2937" s="3" t="s">
        <v>154</v>
      </c>
      <c r="AH2937" s="3" t="s">
        <v>6478</v>
      </c>
      <c r="AI2937" s="3" t="s">
        <v>6482</v>
      </c>
      <c r="AJ2937" s="3" t="s">
        <v>12660</v>
      </c>
    </row>
    <row r="2938" spans="1:36" ht="30">
      <c r="A2938" s="10">
        <v>3041</v>
      </c>
      <c r="B2938" t="str">
        <f>IF(K2938="总计","",INDEX(主数据!A:AD,MATCH(J2938,主数据!A:A,0),9))</f>
        <v>华东大区公司</v>
      </c>
      <c r="C2938" t="str">
        <f>IF(K2938="","",INDEX(主数据!A:AD,MATCH(J2938,主数据!A:A,0),11))</f>
        <v>上海北区</v>
      </c>
      <c r="D2938" t="str">
        <f t="shared" si="180"/>
        <v>SH39委托停车费（固定）直接录入</v>
      </c>
      <c r="E2938" s="13" t="str">
        <f t="shared" si="182"/>
        <v/>
      </c>
      <c r="F2938" s="13" t="str">
        <f>IF(E2938="","",IFERROR(IF(IF(K2938="","",INDEX(收费标合同信息维护!A:Q,MATCH(D2938,收费标合同信息维护!J:J,0),10))=D2938,"有","无"),"无"))</f>
        <v/>
      </c>
      <c r="G2938" s="13" t="str">
        <f t="shared" si="181"/>
        <v/>
      </c>
      <c r="H2938" s="13" t="str">
        <f t="shared" si="183"/>
        <v/>
      </c>
      <c r="I2938" s="13" t="str">
        <f>IF(G2938="","",IFERROR(IF(IF(K2938="","",INDEX(收费标合同信息维护!A:Q,MATCH(G2938,收费标合同信息维护!M:M,0),13))=G2938,"有","无"),"无"))</f>
        <v/>
      </c>
      <c r="J2938" s="3" t="s">
        <v>4489</v>
      </c>
      <c r="K2938" s="3" t="s">
        <v>12629</v>
      </c>
      <c r="L2938" s="3" t="s">
        <v>7341</v>
      </c>
      <c r="M2938" s="3" t="s">
        <v>7342</v>
      </c>
      <c r="N2938" s="3" t="s">
        <v>6477</v>
      </c>
      <c r="O2938" s="3" t="s">
        <v>6597</v>
      </c>
      <c r="P2938" s="3" t="s">
        <v>12661</v>
      </c>
      <c r="Q2938" s="3" t="s">
        <v>7342</v>
      </c>
      <c r="R2938" s="3" t="s">
        <v>6479</v>
      </c>
      <c r="S2938" s="3" t="s">
        <v>6480</v>
      </c>
      <c r="T2938" s="3" t="s">
        <v>7189</v>
      </c>
      <c r="U2938" s="3" t="s">
        <v>6716</v>
      </c>
      <c r="V2938" s="3" t="s">
        <v>154</v>
      </c>
      <c r="W2938" s="3" t="s">
        <v>154</v>
      </c>
      <c r="X2938" s="3" t="s">
        <v>154</v>
      </c>
      <c r="Y2938" s="3" t="s">
        <v>154</v>
      </c>
      <c r="Z2938" s="3" t="s">
        <v>154</v>
      </c>
      <c r="AA2938" s="3" t="s">
        <v>154</v>
      </c>
      <c r="AB2938" s="3" t="s">
        <v>154</v>
      </c>
      <c r="AC2938" s="3" t="s">
        <v>154</v>
      </c>
      <c r="AD2938" s="3" t="s">
        <v>6151</v>
      </c>
      <c r="AE2938" s="3" t="s">
        <v>6151</v>
      </c>
      <c r="AF2938" s="3" t="s">
        <v>154</v>
      </c>
      <c r="AG2938" s="3" t="s">
        <v>154</v>
      </c>
      <c r="AH2938" s="3" t="s">
        <v>6597</v>
      </c>
      <c r="AI2938" s="3" t="s">
        <v>6482</v>
      </c>
      <c r="AJ2938" s="3" t="s">
        <v>6489</v>
      </c>
    </row>
    <row r="2939" spans="1:36" ht="30">
      <c r="A2939" s="10">
        <v>3042</v>
      </c>
      <c r="B2939" t="str">
        <f>IF(K2939="总计","",INDEX(主数据!A:AD,MATCH(J2939,主数据!A:A,0),9))</f>
        <v>华东大区公司</v>
      </c>
      <c r="C2939" t="str">
        <f>IF(K2939="","",INDEX(主数据!A:AD,MATCH(J2939,主数据!A:A,0),11))</f>
        <v>上海北区</v>
      </c>
      <c r="D2939" t="str">
        <f t="shared" si="180"/>
        <v>SH39委托停车费（临时）直接录入</v>
      </c>
      <c r="E2939" s="13" t="str">
        <f t="shared" si="182"/>
        <v/>
      </c>
      <c r="F2939" s="13" t="str">
        <f>IF(E2939="","",IFERROR(IF(IF(K2939="","",INDEX(收费标合同信息维护!A:Q,MATCH(D2939,收费标合同信息维护!J:J,0),10))=D2939,"有","无"),"无"))</f>
        <v/>
      </c>
      <c r="G2939" s="13" t="str">
        <f t="shared" si="181"/>
        <v/>
      </c>
      <c r="H2939" s="13" t="str">
        <f t="shared" si="183"/>
        <v/>
      </c>
      <c r="I2939" s="13" t="str">
        <f>IF(G2939="","",IFERROR(IF(IF(K2939="","",INDEX(收费标合同信息维护!A:Q,MATCH(G2939,收费标合同信息维护!M:M,0),13))=G2939,"有","无"),"无"))</f>
        <v/>
      </c>
      <c r="J2939" s="3" t="s">
        <v>4489</v>
      </c>
      <c r="K2939" s="3" t="s">
        <v>12629</v>
      </c>
      <c r="L2939" s="3" t="s">
        <v>8396</v>
      </c>
      <c r="M2939" s="3" t="s">
        <v>8397</v>
      </c>
      <c r="N2939" s="3" t="s">
        <v>6477</v>
      </c>
      <c r="O2939" s="3" t="s">
        <v>6597</v>
      </c>
      <c r="P2939" s="3" t="s">
        <v>12662</v>
      </c>
      <c r="Q2939" s="3" t="s">
        <v>12663</v>
      </c>
      <c r="R2939" s="3" t="s">
        <v>6479</v>
      </c>
      <c r="S2939" s="3" t="s">
        <v>6480</v>
      </c>
      <c r="T2939" s="3" t="s">
        <v>7214</v>
      </c>
      <c r="U2939" s="3" t="s">
        <v>6716</v>
      </c>
      <c r="V2939" s="3" t="s">
        <v>154</v>
      </c>
      <c r="W2939" s="3" t="s">
        <v>154</v>
      </c>
      <c r="X2939" s="3" t="s">
        <v>154</v>
      </c>
      <c r="Y2939" s="3" t="s">
        <v>154</v>
      </c>
      <c r="Z2939" s="3" t="s">
        <v>154</v>
      </c>
      <c r="AA2939" s="3" t="s">
        <v>154</v>
      </c>
      <c r="AB2939" s="3" t="s">
        <v>154</v>
      </c>
      <c r="AC2939" s="3" t="s">
        <v>154</v>
      </c>
      <c r="AD2939" s="3" t="s">
        <v>6151</v>
      </c>
      <c r="AE2939" s="3" t="s">
        <v>6151</v>
      </c>
      <c r="AF2939" s="3" t="s">
        <v>154</v>
      </c>
      <c r="AG2939" s="3" t="s">
        <v>154</v>
      </c>
      <c r="AH2939" s="3" t="s">
        <v>6478</v>
      </c>
      <c r="AI2939" s="3" t="s">
        <v>6482</v>
      </c>
      <c r="AJ2939" s="3" t="s">
        <v>12664</v>
      </c>
    </row>
    <row r="2940" spans="1:36" ht="30">
      <c r="A2940" s="10">
        <v>3043</v>
      </c>
      <c r="B2940" t="str">
        <f>IF(K2940="总计","",INDEX(主数据!A:AD,MATCH(J2940,主数据!A:A,0),9))</f>
        <v>华东大区公司</v>
      </c>
      <c r="C2940" t="str">
        <f>IF(K2940="","",INDEX(主数据!A:AD,MATCH(J2940,主数据!A:A,0),11))</f>
        <v>上海北区</v>
      </c>
      <c r="D2940" t="str">
        <f t="shared" si="180"/>
        <v>SH39空置物业费直接录入</v>
      </c>
      <c r="E2940" s="13" t="str">
        <f t="shared" si="182"/>
        <v/>
      </c>
      <c r="F2940" s="13" t="str">
        <f>IF(E2940="","",IFERROR(IF(IF(K2940="","",INDEX(收费标合同信息维护!A:Q,MATCH(D2940,收费标合同信息维护!J:J,0),10))=D2940,"有","无"),"无"))</f>
        <v/>
      </c>
      <c r="G2940" s="13" t="str">
        <f t="shared" si="181"/>
        <v/>
      </c>
      <c r="H2940" s="13" t="str">
        <f t="shared" si="183"/>
        <v/>
      </c>
      <c r="I2940" s="13" t="str">
        <f>IF(G2940="","",IFERROR(IF(IF(K2940="","",INDEX(收费标合同信息维护!A:Q,MATCH(G2940,收费标合同信息维护!M:M,0),13))=G2940,"有","无"),"无"))</f>
        <v/>
      </c>
      <c r="J2940" s="3" t="s">
        <v>4489</v>
      </c>
      <c r="K2940" s="3" t="s">
        <v>12629</v>
      </c>
      <c r="L2940" s="3" t="s">
        <v>6580</v>
      </c>
      <c r="M2940" s="3" t="s">
        <v>6581</v>
      </c>
      <c r="N2940" s="3" t="s">
        <v>6477</v>
      </c>
      <c r="O2940" s="3" t="s">
        <v>6478</v>
      </c>
      <c r="P2940" s="3" t="s">
        <v>12665</v>
      </c>
      <c r="Q2940" s="3" t="s">
        <v>6589</v>
      </c>
      <c r="R2940" s="3" t="s">
        <v>6479</v>
      </c>
      <c r="S2940" s="3" t="s">
        <v>6480</v>
      </c>
      <c r="T2940" s="3" t="s">
        <v>6751</v>
      </c>
      <c r="U2940" s="3" t="s">
        <v>154</v>
      </c>
      <c r="V2940" s="3" t="s">
        <v>154</v>
      </c>
      <c r="W2940" s="3" t="s">
        <v>154</v>
      </c>
      <c r="X2940" s="3" t="s">
        <v>154</v>
      </c>
      <c r="Y2940" s="3" t="s">
        <v>154</v>
      </c>
      <c r="Z2940" s="3" t="s">
        <v>154</v>
      </c>
      <c r="AA2940" s="3" t="s">
        <v>154</v>
      </c>
      <c r="AB2940" s="3" t="s">
        <v>154</v>
      </c>
      <c r="AC2940" s="3" t="s">
        <v>154</v>
      </c>
      <c r="AD2940" s="3" t="s">
        <v>6151</v>
      </c>
      <c r="AE2940" s="3" t="s">
        <v>6151</v>
      </c>
      <c r="AF2940" s="3" t="s">
        <v>154</v>
      </c>
      <c r="AG2940" s="3" t="s">
        <v>154</v>
      </c>
      <c r="AH2940" s="3" t="s">
        <v>6478</v>
      </c>
      <c r="AI2940" s="3" t="s">
        <v>6482</v>
      </c>
      <c r="AJ2940" s="3" t="s">
        <v>6033</v>
      </c>
    </row>
    <row r="2941" spans="1:36" ht="15">
      <c r="A2941" s="10">
        <v>3044</v>
      </c>
      <c r="B2941" t="str">
        <f>IF(K2941="总计","",INDEX(主数据!A:AD,MATCH(J2941,主数据!A:A,0),9))</f>
        <v>华东大区公司</v>
      </c>
      <c r="C2941" t="str">
        <f>IF(K2941="","",INDEX(主数据!A:AD,MATCH(J2941,主数据!A:A,0),11))</f>
        <v>上海北区</v>
      </c>
      <c r="D2941" t="str">
        <f t="shared" si="180"/>
        <v>SH50物业服务费直接录入</v>
      </c>
      <c r="E2941" s="13" t="str">
        <f t="shared" si="182"/>
        <v/>
      </c>
      <c r="F2941" s="13" t="str">
        <f>IF(E2941="","",IFERROR(IF(IF(K2941="","",INDEX(收费标合同信息维护!A:Q,MATCH(D2941,收费标合同信息维护!J:J,0),10))=D2941,"有","无"),"无"))</f>
        <v/>
      </c>
      <c r="G2941" s="13" t="str">
        <f t="shared" si="181"/>
        <v/>
      </c>
      <c r="H2941" s="13" t="str">
        <f t="shared" si="183"/>
        <v/>
      </c>
      <c r="I2941" s="13" t="str">
        <f>IF(G2941="","",IFERROR(IF(IF(K2941="","",INDEX(收费标合同信息维护!A:Q,MATCH(G2941,收费标合同信息维护!M:M,0),13))=G2941,"有","无"),"无"))</f>
        <v/>
      </c>
      <c r="J2941" s="3" t="s">
        <v>4387</v>
      </c>
      <c r="K2941" s="3" t="s">
        <v>12666</v>
      </c>
      <c r="L2941" s="3" t="s">
        <v>6025</v>
      </c>
      <c r="M2941" s="3" t="s">
        <v>6026</v>
      </c>
      <c r="N2941" s="3" t="s">
        <v>6477</v>
      </c>
      <c r="O2941" s="3" t="s">
        <v>6478</v>
      </c>
      <c r="P2941" s="3" t="s">
        <v>6794</v>
      </c>
      <c r="Q2941" s="3" t="s">
        <v>7107</v>
      </c>
      <c r="R2941" s="3" t="s">
        <v>6479</v>
      </c>
      <c r="S2941" s="3" t="s">
        <v>6480</v>
      </c>
      <c r="T2941" s="3" t="s">
        <v>6751</v>
      </c>
      <c r="U2941" s="3" t="s">
        <v>154</v>
      </c>
      <c r="V2941" s="3" t="s">
        <v>154</v>
      </c>
      <c r="W2941" s="3" t="s">
        <v>154</v>
      </c>
      <c r="X2941" s="3" t="s">
        <v>154</v>
      </c>
      <c r="Y2941" s="3" t="s">
        <v>154</v>
      </c>
      <c r="Z2941" s="3" t="s">
        <v>154</v>
      </c>
      <c r="AA2941" s="3" t="s">
        <v>154</v>
      </c>
      <c r="AB2941" s="3" t="s">
        <v>154</v>
      </c>
      <c r="AC2941" s="3" t="s">
        <v>154</v>
      </c>
      <c r="AD2941" s="3" t="s">
        <v>6151</v>
      </c>
      <c r="AE2941" s="3" t="s">
        <v>6151</v>
      </c>
      <c r="AF2941" s="3" t="s">
        <v>154</v>
      </c>
      <c r="AG2941" s="3" t="s">
        <v>154</v>
      </c>
      <c r="AH2941" s="3" t="s">
        <v>6478</v>
      </c>
      <c r="AI2941" s="3" t="s">
        <v>6482</v>
      </c>
      <c r="AJ2941" s="3" t="s">
        <v>12667</v>
      </c>
    </row>
    <row r="2942" spans="1:36" ht="15">
      <c r="A2942" s="10">
        <v>3045</v>
      </c>
      <c r="B2942" t="str">
        <f>IF(K2942="总计","",INDEX(主数据!A:AD,MATCH(J2942,主数据!A:A,0),9))</f>
        <v>华东大区公司</v>
      </c>
      <c r="C2942" t="str">
        <f>IF(K2942="","",INDEX(主数据!A:AD,MATCH(J2942,主数据!A:A,0),11))</f>
        <v>上海北区</v>
      </c>
      <c r="D2942" t="str">
        <f t="shared" si="180"/>
        <v>SH50物业服务费直接录入</v>
      </c>
      <c r="E2942" s="13" t="str">
        <f t="shared" si="182"/>
        <v/>
      </c>
      <c r="F2942" s="13" t="str">
        <f>IF(E2942="","",IFERROR(IF(IF(K2942="","",INDEX(收费标合同信息维护!A:Q,MATCH(D2942,收费标合同信息维护!J:J,0),10))=D2942,"有","无"),"无"))</f>
        <v/>
      </c>
      <c r="G2942" s="13" t="str">
        <f t="shared" si="181"/>
        <v/>
      </c>
      <c r="H2942" s="13" t="str">
        <f t="shared" si="183"/>
        <v/>
      </c>
      <c r="I2942" s="13" t="str">
        <f>IF(G2942="","",IFERROR(IF(IF(K2942="","",INDEX(收费标合同信息维护!A:Q,MATCH(G2942,收费标合同信息维护!M:M,0),13))=G2942,"有","无"),"无"))</f>
        <v/>
      </c>
      <c r="J2942" s="3" t="s">
        <v>4387</v>
      </c>
      <c r="K2942" s="3" t="s">
        <v>12666</v>
      </c>
      <c r="L2942" s="3" t="s">
        <v>6025</v>
      </c>
      <c r="M2942" s="3" t="s">
        <v>6026</v>
      </c>
      <c r="N2942" s="3" t="s">
        <v>6477</v>
      </c>
      <c r="O2942" s="3" t="s">
        <v>6478</v>
      </c>
      <c r="P2942" s="3" t="s">
        <v>7406</v>
      </c>
      <c r="Q2942" s="3" t="s">
        <v>12668</v>
      </c>
      <c r="R2942" s="3" t="s">
        <v>6479</v>
      </c>
      <c r="S2942" s="3" t="s">
        <v>6480</v>
      </c>
      <c r="T2942" s="3" t="s">
        <v>6751</v>
      </c>
      <c r="U2942" s="3" t="s">
        <v>154</v>
      </c>
      <c r="V2942" s="3" t="s">
        <v>154</v>
      </c>
      <c r="W2942" s="3" t="s">
        <v>154</v>
      </c>
      <c r="X2942" s="3" t="s">
        <v>154</v>
      </c>
      <c r="Y2942" s="3" t="s">
        <v>154</v>
      </c>
      <c r="Z2942" s="3" t="s">
        <v>154</v>
      </c>
      <c r="AA2942" s="3" t="s">
        <v>154</v>
      </c>
      <c r="AB2942" s="3" t="s">
        <v>154</v>
      </c>
      <c r="AC2942" s="3" t="s">
        <v>154</v>
      </c>
      <c r="AD2942" s="3" t="s">
        <v>6151</v>
      </c>
      <c r="AE2942" s="3" t="s">
        <v>6151</v>
      </c>
      <c r="AF2942" s="3" t="s">
        <v>154</v>
      </c>
      <c r="AG2942" s="3" t="s">
        <v>154</v>
      </c>
      <c r="AH2942" s="3" t="s">
        <v>6478</v>
      </c>
      <c r="AI2942" s="3" t="s">
        <v>6482</v>
      </c>
      <c r="AJ2942" s="3" t="s">
        <v>12669</v>
      </c>
    </row>
    <row r="2943" spans="1:36" ht="15">
      <c r="A2943" s="10">
        <v>3046</v>
      </c>
      <c r="B2943" t="str">
        <f>IF(K2943="总计","",INDEX(主数据!A:AD,MATCH(J2943,主数据!A:A,0),9))</f>
        <v>华东大区公司</v>
      </c>
      <c r="C2943" t="str">
        <f>IF(K2943="","",INDEX(主数据!A:AD,MATCH(J2943,主数据!A:A,0),11))</f>
        <v>上海北区</v>
      </c>
      <c r="D2943" t="str">
        <f t="shared" si="180"/>
        <v>SH50物业服务费标准方式2.80</v>
      </c>
      <c r="E2943" s="13" t="str">
        <f t="shared" si="182"/>
        <v>2.80</v>
      </c>
      <c r="F2943" s="13" t="str">
        <f>IF(E2943="","",IFERROR(IF(IF(K2943="","",INDEX(收费标合同信息维护!A:Q,MATCH(D2943,收费标合同信息维护!J:J,0),10))=D2943,"有","无"),"无"))</f>
        <v>无</v>
      </c>
      <c r="G2943" s="13" t="str">
        <f t="shared" si="181"/>
        <v/>
      </c>
      <c r="H2943" s="13" t="str">
        <f t="shared" si="183"/>
        <v/>
      </c>
      <c r="I2943" s="13" t="str">
        <f>IF(G2943="","",IFERROR(IF(IF(K2943="","",INDEX(收费标合同信息维护!A:Q,MATCH(G2943,收费标合同信息维护!M:M,0),13))=G2943,"有","无"),"无"))</f>
        <v/>
      </c>
      <c r="J2943" s="3" t="s">
        <v>4387</v>
      </c>
      <c r="K2943" s="3" t="s">
        <v>12666</v>
      </c>
      <c r="L2943" s="3" t="s">
        <v>6025</v>
      </c>
      <c r="M2943" s="3" t="s">
        <v>6026</v>
      </c>
      <c r="N2943" s="3" t="s">
        <v>6477</v>
      </c>
      <c r="O2943" s="3" t="s">
        <v>6478</v>
      </c>
      <c r="P2943" s="3" t="s">
        <v>11746</v>
      </c>
      <c r="Q2943" s="3" t="s">
        <v>12670</v>
      </c>
      <c r="R2943" s="3" t="s">
        <v>6484</v>
      </c>
      <c r="S2943" s="3" t="s">
        <v>6491</v>
      </c>
      <c r="T2943" s="3" t="s">
        <v>6506</v>
      </c>
      <c r="U2943" s="3" t="s">
        <v>154</v>
      </c>
      <c r="V2943" s="3" t="s">
        <v>6543</v>
      </c>
      <c r="W2943" s="3" t="s">
        <v>154</v>
      </c>
      <c r="X2943" s="3" t="s">
        <v>154</v>
      </c>
      <c r="Y2943" s="3" t="s">
        <v>154</v>
      </c>
      <c r="Z2943" s="3" t="s">
        <v>154</v>
      </c>
      <c r="AA2943" s="3" t="s">
        <v>154</v>
      </c>
      <c r="AB2943" s="3" t="s">
        <v>154</v>
      </c>
      <c r="AC2943" s="3" t="s">
        <v>154</v>
      </c>
      <c r="AD2943" s="3" t="s">
        <v>6151</v>
      </c>
      <c r="AE2943" s="3" t="s">
        <v>6151</v>
      </c>
      <c r="AF2943" s="3" t="s">
        <v>154</v>
      </c>
      <c r="AG2943" s="3" t="s">
        <v>154</v>
      </c>
      <c r="AH2943" s="3" t="s">
        <v>6478</v>
      </c>
      <c r="AI2943" s="3" t="s">
        <v>6482</v>
      </c>
      <c r="AJ2943" s="3" t="s">
        <v>18200</v>
      </c>
    </row>
    <row r="2944" spans="1:36" ht="15">
      <c r="A2944" s="10">
        <v>3047</v>
      </c>
      <c r="B2944" t="str">
        <f>IF(K2944="总计","",INDEX(主数据!A:AD,MATCH(J2944,主数据!A:A,0),9))</f>
        <v>华东大区公司</v>
      </c>
      <c r="C2944" t="str">
        <f>IF(K2944="","",INDEX(主数据!A:AD,MATCH(J2944,主数据!A:A,0),11))</f>
        <v>上海北区</v>
      </c>
      <c r="D2944" t="str">
        <f t="shared" si="180"/>
        <v>SH50物业服务费标准方式6.00</v>
      </c>
      <c r="E2944" s="13" t="str">
        <f t="shared" si="182"/>
        <v>6.00</v>
      </c>
      <c r="F2944" s="13" t="str">
        <f>IF(E2944="","",IFERROR(IF(IF(K2944="","",INDEX(收费标合同信息维护!A:Q,MATCH(D2944,收费标合同信息维护!J:J,0),10))=D2944,"有","无"),"无"))</f>
        <v>无</v>
      </c>
      <c r="G2944" s="13" t="str">
        <f t="shared" si="181"/>
        <v/>
      </c>
      <c r="H2944" s="13" t="str">
        <f t="shared" si="183"/>
        <v/>
      </c>
      <c r="I2944" s="13" t="str">
        <f>IF(G2944="","",IFERROR(IF(IF(K2944="","",INDEX(收费标合同信息维护!A:Q,MATCH(G2944,收费标合同信息维护!M:M,0),13))=G2944,"有","无"),"无"))</f>
        <v/>
      </c>
      <c r="J2944" s="3" t="s">
        <v>4387</v>
      </c>
      <c r="K2944" s="3" t="s">
        <v>12666</v>
      </c>
      <c r="L2944" s="3" t="s">
        <v>6025</v>
      </c>
      <c r="M2944" s="3" t="s">
        <v>6026</v>
      </c>
      <c r="N2944" s="3" t="s">
        <v>6477</v>
      </c>
      <c r="O2944" s="3" t="s">
        <v>6478</v>
      </c>
      <c r="P2944" s="3" t="s">
        <v>11748</v>
      </c>
      <c r="Q2944" s="3" t="s">
        <v>12671</v>
      </c>
      <c r="R2944" s="3" t="s">
        <v>6484</v>
      </c>
      <c r="S2944" s="3" t="s">
        <v>6491</v>
      </c>
      <c r="T2944" s="3" t="s">
        <v>6506</v>
      </c>
      <c r="U2944" s="3" t="s">
        <v>154</v>
      </c>
      <c r="V2944" s="3" t="s">
        <v>6634</v>
      </c>
      <c r="W2944" s="3" t="s">
        <v>154</v>
      </c>
      <c r="X2944" s="3" t="s">
        <v>154</v>
      </c>
      <c r="Y2944" s="3" t="s">
        <v>154</v>
      </c>
      <c r="Z2944" s="3" t="s">
        <v>154</v>
      </c>
      <c r="AA2944" s="3" t="s">
        <v>154</v>
      </c>
      <c r="AB2944" s="3" t="s">
        <v>154</v>
      </c>
      <c r="AC2944" s="3" t="s">
        <v>154</v>
      </c>
      <c r="AD2944" s="3" t="s">
        <v>6151</v>
      </c>
      <c r="AE2944" s="3" t="s">
        <v>6151</v>
      </c>
      <c r="AF2944" s="3" t="s">
        <v>154</v>
      </c>
      <c r="AG2944" s="3" t="s">
        <v>154</v>
      </c>
      <c r="AH2944" s="3" t="s">
        <v>6478</v>
      </c>
      <c r="AI2944" s="3" t="s">
        <v>6482</v>
      </c>
      <c r="AJ2944" s="3" t="s">
        <v>37</v>
      </c>
    </row>
    <row r="2945" spans="1:36" ht="15">
      <c r="A2945" s="10">
        <v>3048</v>
      </c>
      <c r="B2945" t="str">
        <f>IF(K2945="总计","",INDEX(主数据!A:AD,MATCH(J2945,主数据!A:A,0),9))</f>
        <v>华东大区公司</v>
      </c>
      <c r="C2945" t="str">
        <f>IF(K2945="","",INDEX(主数据!A:AD,MATCH(J2945,主数据!A:A,0),11))</f>
        <v>上海北区</v>
      </c>
      <c r="D2945" t="str">
        <f t="shared" si="180"/>
        <v>SH50委托停车费（固定）直接录入</v>
      </c>
      <c r="E2945" s="13" t="str">
        <f t="shared" si="182"/>
        <v/>
      </c>
      <c r="F2945" s="13" t="str">
        <f>IF(E2945="","",IFERROR(IF(IF(K2945="","",INDEX(收费标合同信息维护!A:Q,MATCH(D2945,收费标合同信息维护!J:J,0),10))=D2945,"有","无"),"无"))</f>
        <v/>
      </c>
      <c r="G2945" s="13" t="str">
        <f t="shared" si="181"/>
        <v/>
      </c>
      <c r="H2945" s="13" t="str">
        <f t="shared" si="183"/>
        <v/>
      </c>
      <c r="I2945" s="13" t="str">
        <f>IF(G2945="","",IFERROR(IF(IF(K2945="","",INDEX(收费标合同信息维护!A:Q,MATCH(G2945,收费标合同信息维护!M:M,0),13))=G2945,"有","无"),"无"))</f>
        <v/>
      </c>
      <c r="J2945" s="3" t="s">
        <v>4387</v>
      </c>
      <c r="K2945" s="3" t="s">
        <v>12666</v>
      </c>
      <c r="L2945" s="3" t="s">
        <v>7341</v>
      </c>
      <c r="M2945" s="3" t="s">
        <v>7342</v>
      </c>
      <c r="N2945" s="3" t="s">
        <v>6477</v>
      </c>
      <c r="O2945" s="3" t="s">
        <v>6597</v>
      </c>
      <c r="P2945" s="3" t="s">
        <v>7341</v>
      </c>
      <c r="Q2945" s="3" t="s">
        <v>9139</v>
      </c>
      <c r="R2945" s="3" t="s">
        <v>6479</v>
      </c>
      <c r="S2945" s="3" t="s">
        <v>6480</v>
      </c>
      <c r="T2945" s="3" t="s">
        <v>6751</v>
      </c>
      <c r="U2945" s="3" t="s">
        <v>6716</v>
      </c>
      <c r="V2945" s="3" t="s">
        <v>154</v>
      </c>
      <c r="W2945" s="3" t="s">
        <v>154</v>
      </c>
      <c r="X2945" s="3" t="s">
        <v>154</v>
      </c>
      <c r="Y2945" s="3" t="s">
        <v>154</v>
      </c>
      <c r="Z2945" s="3" t="s">
        <v>154</v>
      </c>
      <c r="AA2945" s="3" t="s">
        <v>154</v>
      </c>
      <c r="AB2945" s="3" t="s">
        <v>154</v>
      </c>
      <c r="AC2945" s="3" t="s">
        <v>154</v>
      </c>
      <c r="AD2945" s="3" t="s">
        <v>6151</v>
      </c>
      <c r="AE2945" s="3" t="s">
        <v>6151</v>
      </c>
      <c r="AF2945" s="3" t="s">
        <v>154</v>
      </c>
      <c r="AG2945" s="3" t="s">
        <v>154</v>
      </c>
      <c r="AH2945" s="3" t="s">
        <v>6478</v>
      </c>
      <c r="AI2945" s="3" t="s">
        <v>6482</v>
      </c>
      <c r="AJ2945" s="3" t="s">
        <v>12672</v>
      </c>
    </row>
    <row r="2946" spans="1:36" ht="15">
      <c r="A2946" s="10">
        <v>3049</v>
      </c>
      <c r="B2946" t="str">
        <f>IF(K2946="总计","",INDEX(主数据!A:AD,MATCH(J2946,主数据!A:A,0),9))</f>
        <v>华东大区公司</v>
      </c>
      <c r="C2946" t="str">
        <f>IF(K2946="","",INDEX(主数据!A:AD,MATCH(J2946,主数据!A:A,0),11))</f>
        <v>上海北区</v>
      </c>
      <c r="D2946" t="str">
        <f t="shared" ref="D2946:D3009" si="184">J2946&amp;M2946&amp;R2946&amp;E2946</f>
        <v>SH50委托停车费（临时）直接录入</v>
      </c>
      <c r="E2946" s="13" t="str">
        <f t="shared" si="182"/>
        <v/>
      </c>
      <c r="F2946" s="13" t="str">
        <f>IF(E2946="","",IFERROR(IF(IF(K2946="","",INDEX(收费标合同信息维护!A:Q,MATCH(D2946,收费标合同信息维护!J:J,0),10))=D2946,"有","无"),"无"))</f>
        <v/>
      </c>
      <c r="G2946" s="13" t="str">
        <f t="shared" ref="G2946:G3009" si="185">IF(W2946="","",J2946&amp;M2946&amp;R2946&amp;H2946)</f>
        <v/>
      </c>
      <c r="H2946" s="13" t="str">
        <f t="shared" si="183"/>
        <v/>
      </c>
      <c r="I2946" s="13" t="str">
        <f>IF(G2946="","",IFERROR(IF(IF(K2946="","",INDEX(收费标合同信息维护!A:Q,MATCH(G2946,收费标合同信息维护!M:M,0),13))=G2946,"有","无"),"无"))</f>
        <v/>
      </c>
      <c r="J2946" s="3" t="s">
        <v>4387</v>
      </c>
      <c r="K2946" s="3" t="s">
        <v>12666</v>
      </c>
      <c r="L2946" s="3" t="s">
        <v>8396</v>
      </c>
      <c r="M2946" s="3" t="s">
        <v>8397</v>
      </c>
      <c r="N2946" s="3" t="s">
        <v>6477</v>
      </c>
      <c r="O2946" s="3" t="s">
        <v>6597</v>
      </c>
      <c r="P2946" s="3" t="s">
        <v>8396</v>
      </c>
      <c r="Q2946" s="3" t="s">
        <v>10853</v>
      </c>
      <c r="R2946" s="3" t="s">
        <v>6479</v>
      </c>
      <c r="S2946" s="3" t="s">
        <v>6480</v>
      </c>
      <c r="T2946" s="3" t="s">
        <v>6751</v>
      </c>
      <c r="U2946" s="3" t="s">
        <v>6716</v>
      </c>
      <c r="V2946" s="3" t="s">
        <v>154</v>
      </c>
      <c r="W2946" s="3" t="s">
        <v>154</v>
      </c>
      <c r="X2946" s="3" t="s">
        <v>154</v>
      </c>
      <c r="Y2946" s="3" t="s">
        <v>154</v>
      </c>
      <c r="Z2946" s="3" t="s">
        <v>154</v>
      </c>
      <c r="AA2946" s="3" t="s">
        <v>154</v>
      </c>
      <c r="AB2946" s="3" t="s">
        <v>154</v>
      </c>
      <c r="AC2946" s="3" t="s">
        <v>154</v>
      </c>
      <c r="AD2946" s="3" t="s">
        <v>6151</v>
      </c>
      <c r="AE2946" s="3" t="s">
        <v>6151</v>
      </c>
      <c r="AF2946" s="3" t="s">
        <v>154</v>
      </c>
      <c r="AG2946" s="3" t="s">
        <v>154</v>
      </c>
      <c r="AH2946" s="3" t="s">
        <v>6478</v>
      </c>
      <c r="AI2946" s="3" t="s">
        <v>6482</v>
      </c>
      <c r="AJ2946" s="3" t="s">
        <v>6033</v>
      </c>
    </row>
    <row r="2947" spans="1:36" ht="15">
      <c r="A2947" s="10">
        <v>3050</v>
      </c>
      <c r="B2947" t="str">
        <f>IF(K2947="总计","",INDEX(主数据!A:AD,MATCH(J2947,主数据!A:A,0),9))</f>
        <v>华东大区公司</v>
      </c>
      <c r="C2947" t="str">
        <f>IF(K2947="","",INDEX(主数据!A:AD,MATCH(J2947,主数据!A:A,0),11))</f>
        <v>上海北区</v>
      </c>
      <c r="D2947" t="str">
        <f t="shared" si="184"/>
        <v>SH50代收代付其他费用直接录入</v>
      </c>
      <c r="E2947" s="13" t="str">
        <f t="shared" ref="E2947:E3010" si="186">TEXT(IF(V2947="","",--V2947),"0.00")</f>
        <v/>
      </c>
      <c r="F2947" s="13" t="str">
        <f>IF(E2947="","",IFERROR(IF(IF(K2947="","",INDEX(收费标合同信息维护!A:Q,MATCH(D2947,收费标合同信息维护!J:J,0),10))=D2947,"有","无"),"无"))</f>
        <v/>
      </c>
      <c r="G2947" s="13" t="str">
        <f t="shared" si="185"/>
        <v/>
      </c>
      <c r="H2947" s="13" t="str">
        <f t="shared" ref="H2947:H3010" si="187">TEXT(IF(W2947="","",--W2947),"0.00")</f>
        <v/>
      </c>
      <c r="I2947" s="13" t="str">
        <f>IF(G2947="","",IFERROR(IF(IF(K2947="","",INDEX(收费标合同信息维护!A:Q,MATCH(G2947,收费标合同信息维护!M:M,0),13))=G2947,"有","无"),"无"))</f>
        <v/>
      </c>
      <c r="J2947" s="3" t="s">
        <v>4387</v>
      </c>
      <c r="K2947" s="3" t="s">
        <v>12666</v>
      </c>
      <c r="L2947" s="3" t="s">
        <v>6620</v>
      </c>
      <c r="M2947" s="3" t="s">
        <v>6621</v>
      </c>
      <c r="N2947" s="3" t="s">
        <v>6477</v>
      </c>
      <c r="O2947" s="3" t="s">
        <v>6478</v>
      </c>
      <c r="P2947" s="3" t="s">
        <v>7464</v>
      </c>
      <c r="Q2947" s="3" t="s">
        <v>12673</v>
      </c>
      <c r="R2947" s="3" t="s">
        <v>6479</v>
      </c>
      <c r="S2947" s="3" t="s">
        <v>6480</v>
      </c>
      <c r="T2947" s="3" t="s">
        <v>7214</v>
      </c>
      <c r="U2947" s="3" t="s">
        <v>6716</v>
      </c>
      <c r="V2947" s="3" t="s">
        <v>154</v>
      </c>
      <c r="W2947" s="3" t="s">
        <v>154</v>
      </c>
      <c r="X2947" s="3" t="s">
        <v>154</v>
      </c>
      <c r="Y2947" s="3" t="s">
        <v>154</v>
      </c>
      <c r="Z2947" s="3" t="s">
        <v>154</v>
      </c>
      <c r="AA2947" s="3" t="s">
        <v>154</v>
      </c>
      <c r="AB2947" s="3" t="s">
        <v>154</v>
      </c>
      <c r="AC2947" s="3" t="s">
        <v>154</v>
      </c>
      <c r="AD2947" s="3" t="s">
        <v>6151</v>
      </c>
      <c r="AE2947" s="3" t="s">
        <v>6151</v>
      </c>
      <c r="AF2947" s="3" t="s">
        <v>154</v>
      </c>
      <c r="AG2947" s="3" t="s">
        <v>154</v>
      </c>
      <c r="AH2947" s="3" t="s">
        <v>6478</v>
      </c>
      <c r="AI2947" s="3" t="s">
        <v>6482</v>
      </c>
      <c r="AJ2947" s="3" t="s">
        <v>12674</v>
      </c>
    </row>
    <row r="2948" spans="1:36" ht="15">
      <c r="A2948" s="10">
        <v>3051</v>
      </c>
      <c r="B2948" t="str">
        <f>IF(K2948="总计","",INDEX(主数据!A:AD,MATCH(J2948,主数据!A:A,0),9))</f>
        <v>华东大区公司</v>
      </c>
      <c r="C2948" t="str">
        <f>IF(K2948="","",INDEX(主数据!A:AD,MATCH(J2948,主数据!A:A,0),11))</f>
        <v>上海北区</v>
      </c>
      <c r="D2948" t="str">
        <f t="shared" si="184"/>
        <v>SH50空置物业费直接录入</v>
      </c>
      <c r="E2948" s="13" t="str">
        <f t="shared" si="186"/>
        <v/>
      </c>
      <c r="F2948" s="13" t="str">
        <f>IF(E2948="","",IFERROR(IF(IF(K2948="","",INDEX(收费标合同信息维护!A:Q,MATCH(D2948,收费标合同信息维护!J:J,0),10))=D2948,"有","无"),"无"))</f>
        <v/>
      </c>
      <c r="G2948" s="13" t="str">
        <f t="shared" si="185"/>
        <v/>
      </c>
      <c r="H2948" s="13" t="str">
        <f t="shared" si="187"/>
        <v/>
      </c>
      <c r="I2948" s="13" t="str">
        <f>IF(G2948="","",IFERROR(IF(IF(K2948="","",INDEX(收费标合同信息维护!A:Q,MATCH(G2948,收费标合同信息维护!M:M,0),13))=G2948,"有","无"),"无"))</f>
        <v/>
      </c>
      <c r="J2948" s="3" t="s">
        <v>4387</v>
      </c>
      <c r="K2948" s="3" t="s">
        <v>12666</v>
      </c>
      <c r="L2948" s="3" t="s">
        <v>6580</v>
      </c>
      <c r="M2948" s="3" t="s">
        <v>6581</v>
      </c>
      <c r="N2948" s="3" t="s">
        <v>6477</v>
      </c>
      <c r="O2948" s="3" t="s">
        <v>6478</v>
      </c>
      <c r="P2948" s="3" t="s">
        <v>6796</v>
      </c>
      <c r="Q2948" s="3" t="s">
        <v>6581</v>
      </c>
      <c r="R2948" s="3" t="s">
        <v>6479</v>
      </c>
      <c r="S2948" s="3" t="s">
        <v>6480</v>
      </c>
      <c r="T2948" s="3" t="s">
        <v>6493</v>
      </c>
      <c r="U2948" s="3" t="s">
        <v>6511</v>
      </c>
      <c r="V2948" s="3" t="s">
        <v>154</v>
      </c>
      <c r="W2948" s="3" t="s">
        <v>154</v>
      </c>
      <c r="X2948" s="3" t="s">
        <v>154</v>
      </c>
      <c r="Y2948" s="3" t="s">
        <v>154</v>
      </c>
      <c r="Z2948" s="3" t="s">
        <v>154</v>
      </c>
      <c r="AA2948" s="3" t="s">
        <v>154</v>
      </c>
      <c r="AB2948" s="3" t="s">
        <v>154</v>
      </c>
      <c r="AC2948" s="3" t="s">
        <v>154</v>
      </c>
      <c r="AD2948" s="3" t="s">
        <v>6151</v>
      </c>
      <c r="AE2948" s="3" t="s">
        <v>6151</v>
      </c>
      <c r="AF2948" s="3" t="s">
        <v>154</v>
      </c>
      <c r="AG2948" s="3" t="s">
        <v>154</v>
      </c>
      <c r="AH2948" s="3" t="s">
        <v>6478</v>
      </c>
      <c r="AI2948" s="3" t="s">
        <v>6482</v>
      </c>
      <c r="AJ2948" s="3" t="s">
        <v>6032</v>
      </c>
    </row>
    <row r="2949" spans="1:36" ht="15">
      <c r="A2949" s="10">
        <v>3052</v>
      </c>
      <c r="B2949" t="str">
        <f>IF(K2949="总计","",INDEX(主数据!A:AD,MATCH(J2949,主数据!A:A,0),9))</f>
        <v>华东大区公司</v>
      </c>
      <c r="C2949" t="str">
        <f>IF(K2949="","",INDEX(主数据!A:AD,MATCH(J2949,主数据!A:A,0),11))</f>
        <v>上海西区</v>
      </c>
      <c r="D2949" t="str">
        <f t="shared" si="184"/>
        <v>SH81物业服务费标准方式2.50</v>
      </c>
      <c r="E2949" s="13" t="str">
        <f t="shared" si="186"/>
        <v>2.50</v>
      </c>
      <c r="F2949" s="13" t="str">
        <f>IF(E2949="","",IFERROR(IF(IF(K2949="","",INDEX(收费标合同信息维护!A:Q,MATCH(D2949,收费标合同信息维护!J:J,0),10))=D2949,"有","无"),"无"))</f>
        <v>无</v>
      </c>
      <c r="G2949" s="13" t="str">
        <f t="shared" si="185"/>
        <v/>
      </c>
      <c r="H2949" s="13" t="str">
        <f t="shared" si="187"/>
        <v/>
      </c>
      <c r="I2949" s="13" t="str">
        <f>IF(G2949="","",IFERROR(IF(IF(K2949="","",INDEX(收费标合同信息维护!A:Q,MATCH(G2949,收费标合同信息维护!M:M,0),13))=G2949,"有","无"),"无"))</f>
        <v/>
      </c>
      <c r="J2949" s="3" t="s">
        <v>3461</v>
      </c>
      <c r="K2949" s="3" t="s">
        <v>12675</v>
      </c>
      <c r="L2949" s="3" t="s">
        <v>6025</v>
      </c>
      <c r="M2949" s="3" t="s">
        <v>6026</v>
      </c>
      <c r="N2949" s="3" t="s">
        <v>6477</v>
      </c>
      <c r="O2949" s="3" t="s">
        <v>6478</v>
      </c>
      <c r="P2949" s="3" t="s">
        <v>12676</v>
      </c>
      <c r="Q2949" s="3" t="s">
        <v>12677</v>
      </c>
      <c r="R2949" s="3" t="s">
        <v>6484</v>
      </c>
      <c r="S2949" s="3" t="s">
        <v>6491</v>
      </c>
      <c r="T2949" s="3" t="s">
        <v>6760</v>
      </c>
      <c r="U2949" s="3" t="s">
        <v>154</v>
      </c>
      <c r="V2949" s="3" t="s">
        <v>6675</v>
      </c>
      <c r="W2949" s="3" t="s">
        <v>154</v>
      </c>
      <c r="X2949" s="3" t="s">
        <v>154</v>
      </c>
      <c r="Y2949" s="3" t="s">
        <v>154</v>
      </c>
      <c r="Z2949" s="3" t="s">
        <v>154</v>
      </c>
      <c r="AA2949" s="3" t="s">
        <v>154</v>
      </c>
      <c r="AB2949" s="3" t="s">
        <v>154</v>
      </c>
      <c r="AC2949" s="3" t="s">
        <v>154</v>
      </c>
      <c r="AD2949" s="3" t="s">
        <v>6151</v>
      </c>
      <c r="AE2949" s="3" t="s">
        <v>6151</v>
      </c>
      <c r="AF2949" s="3" t="s">
        <v>154</v>
      </c>
      <c r="AG2949" s="3" t="s">
        <v>154</v>
      </c>
      <c r="AH2949" s="3" t="s">
        <v>6478</v>
      </c>
      <c r="AI2949" s="3" t="s">
        <v>6482</v>
      </c>
      <c r="AJ2949" s="3" t="s">
        <v>6243</v>
      </c>
    </row>
    <row r="2950" spans="1:36" ht="15">
      <c r="A2950" s="10">
        <v>3053</v>
      </c>
      <c r="B2950" t="str">
        <f>IF(K2950="总计","",INDEX(主数据!A:AD,MATCH(J2950,主数据!A:A,0),9))</f>
        <v>华东大区公司</v>
      </c>
      <c r="C2950" t="str">
        <f>IF(K2950="","",INDEX(主数据!A:AD,MATCH(J2950,主数据!A:A,0),11))</f>
        <v>上海西区</v>
      </c>
      <c r="D2950" t="str">
        <f t="shared" si="184"/>
        <v>SH81物业服务费标准方式2.80</v>
      </c>
      <c r="E2950" s="13" t="str">
        <f t="shared" si="186"/>
        <v>2.80</v>
      </c>
      <c r="F2950" s="13" t="str">
        <f>IF(E2950="","",IFERROR(IF(IF(K2950="","",INDEX(收费标合同信息维护!A:Q,MATCH(D2950,收费标合同信息维护!J:J,0),10))=D2950,"有","无"),"无"))</f>
        <v>无</v>
      </c>
      <c r="G2950" s="13" t="str">
        <f t="shared" si="185"/>
        <v/>
      </c>
      <c r="H2950" s="13" t="str">
        <f t="shared" si="187"/>
        <v/>
      </c>
      <c r="I2950" s="13" t="str">
        <f>IF(G2950="","",IFERROR(IF(IF(K2950="","",INDEX(收费标合同信息维护!A:Q,MATCH(G2950,收费标合同信息维护!M:M,0),13))=G2950,"有","无"),"无"))</f>
        <v/>
      </c>
      <c r="J2950" s="3" t="s">
        <v>3461</v>
      </c>
      <c r="K2950" s="3" t="s">
        <v>12675</v>
      </c>
      <c r="L2950" s="3" t="s">
        <v>6025</v>
      </c>
      <c r="M2950" s="3" t="s">
        <v>6026</v>
      </c>
      <c r="N2950" s="3" t="s">
        <v>6477</v>
      </c>
      <c r="O2950" s="3" t="s">
        <v>6478</v>
      </c>
      <c r="P2950" s="3" t="s">
        <v>12678</v>
      </c>
      <c r="Q2950" s="3" t="s">
        <v>12679</v>
      </c>
      <c r="R2950" s="3" t="s">
        <v>6484</v>
      </c>
      <c r="S2950" s="3" t="s">
        <v>6491</v>
      </c>
      <c r="T2950" s="3" t="s">
        <v>6760</v>
      </c>
      <c r="U2950" s="3" t="s">
        <v>154</v>
      </c>
      <c r="V2950" s="3" t="s">
        <v>6543</v>
      </c>
      <c r="W2950" s="3" t="s">
        <v>154</v>
      </c>
      <c r="X2950" s="3" t="s">
        <v>154</v>
      </c>
      <c r="Y2950" s="3" t="s">
        <v>154</v>
      </c>
      <c r="Z2950" s="3" t="s">
        <v>154</v>
      </c>
      <c r="AA2950" s="3" t="s">
        <v>154</v>
      </c>
      <c r="AB2950" s="3" t="s">
        <v>154</v>
      </c>
      <c r="AC2950" s="3" t="s">
        <v>154</v>
      </c>
      <c r="AD2950" s="3" t="s">
        <v>6151</v>
      </c>
      <c r="AE2950" s="3" t="s">
        <v>6151</v>
      </c>
      <c r="AF2950" s="3" t="s">
        <v>154</v>
      </c>
      <c r="AG2950" s="3" t="s">
        <v>154</v>
      </c>
      <c r="AH2950" s="3" t="s">
        <v>6478</v>
      </c>
      <c r="AI2950" s="3" t="s">
        <v>6482</v>
      </c>
      <c r="AJ2950" s="3" t="s">
        <v>12680</v>
      </c>
    </row>
    <row r="2951" spans="1:36" ht="15">
      <c r="A2951" s="10">
        <v>3054</v>
      </c>
      <c r="B2951" t="str">
        <f>IF(K2951="总计","",INDEX(主数据!A:AD,MATCH(J2951,主数据!A:A,0),9))</f>
        <v>华东大区公司</v>
      </c>
      <c r="C2951" t="str">
        <f>IF(K2951="","",INDEX(主数据!A:AD,MATCH(J2951,主数据!A:A,0),11))</f>
        <v>上海西区</v>
      </c>
      <c r="D2951" t="str">
        <f t="shared" si="184"/>
        <v>SH81物业服务费标准方式3.50</v>
      </c>
      <c r="E2951" s="13" t="str">
        <f t="shared" si="186"/>
        <v>3.50</v>
      </c>
      <c r="F2951" s="13" t="str">
        <f>IF(E2951="","",IFERROR(IF(IF(K2951="","",INDEX(收费标合同信息维护!A:Q,MATCH(D2951,收费标合同信息维护!J:J,0),10))=D2951,"有","无"),"无"))</f>
        <v>无</v>
      </c>
      <c r="G2951" s="13" t="str">
        <f t="shared" si="185"/>
        <v/>
      </c>
      <c r="H2951" s="13" t="str">
        <f t="shared" si="187"/>
        <v/>
      </c>
      <c r="I2951" s="13" t="str">
        <f>IF(G2951="","",IFERROR(IF(IF(K2951="","",INDEX(收费标合同信息维护!A:Q,MATCH(G2951,收费标合同信息维护!M:M,0),13))=G2951,"有","无"),"无"))</f>
        <v/>
      </c>
      <c r="J2951" s="3" t="s">
        <v>3461</v>
      </c>
      <c r="K2951" s="3" t="s">
        <v>12675</v>
      </c>
      <c r="L2951" s="3" t="s">
        <v>6025</v>
      </c>
      <c r="M2951" s="3" t="s">
        <v>6026</v>
      </c>
      <c r="N2951" s="3" t="s">
        <v>6477</v>
      </c>
      <c r="O2951" s="3" t="s">
        <v>6478</v>
      </c>
      <c r="P2951" s="3" t="s">
        <v>12681</v>
      </c>
      <c r="Q2951" s="3" t="s">
        <v>12682</v>
      </c>
      <c r="R2951" s="3" t="s">
        <v>6484</v>
      </c>
      <c r="S2951" s="3" t="s">
        <v>6491</v>
      </c>
      <c r="T2951" s="3" t="s">
        <v>6760</v>
      </c>
      <c r="U2951" s="3" t="s">
        <v>154</v>
      </c>
      <c r="V2951" s="3" t="s">
        <v>6869</v>
      </c>
      <c r="W2951" s="3" t="s">
        <v>154</v>
      </c>
      <c r="X2951" s="3" t="s">
        <v>154</v>
      </c>
      <c r="Y2951" s="3" t="s">
        <v>154</v>
      </c>
      <c r="Z2951" s="3" t="s">
        <v>154</v>
      </c>
      <c r="AA2951" s="3" t="s">
        <v>154</v>
      </c>
      <c r="AB2951" s="3" t="s">
        <v>154</v>
      </c>
      <c r="AC2951" s="3" t="s">
        <v>154</v>
      </c>
      <c r="AD2951" s="3" t="s">
        <v>6151</v>
      </c>
      <c r="AE2951" s="3" t="s">
        <v>6151</v>
      </c>
      <c r="AF2951" s="3" t="s">
        <v>154</v>
      </c>
      <c r="AG2951" s="3" t="s">
        <v>154</v>
      </c>
      <c r="AH2951" s="3" t="s">
        <v>6478</v>
      </c>
      <c r="AI2951" s="3" t="s">
        <v>6482</v>
      </c>
      <c r="AJ2951" s="3" t="s">
        <v>12683</v>
      </c>
    </row>
    <row r="2952" spans="1:36" ht="15">
      <c r="A2952" s="10">
        <v>3055</v>
      </c>
      <c r="B2952" t="str">
        <f>IF(K2952="总计","",INDEX(主数据!A:AD,MATCH(J2952,主数据!A:A,0),9))</f>
        <v>华东大区公司</v>
      </c>
      <c r="C2952" t="str">
        <f>IF(K2952="","",INDEX(主数据!A:AD,MATCH(J2952,主数据!A:A,0),11))</f>
        <v>上海西区</v>
      </c>
      <c r="D2952" t="str">
        <f t="shared" si="184"/>
        <v>SH81物业服务费标准方式1.60</v>
      </c>
      <c r="E2952" s="13" t="str">
        <f t="shared" si="186"/>
        <v>1.60</v>
      </c>
      <c r="F2952" s="13" t="str">
        <f>IF(E2952="","",IFERROR(IF(IF(K2952="","",INDEX(收费标合同信息维护!A:Q,MATCH(D2952,收费标合同信息维护!J:J,0),10))=D2952,"有","无"),"无"))</f>
        <v>无</v>
      </c>
      <c r="G2952" s="13" t="str">
        <f t="shared" si="185"/>
        <v/>
      </c>
      <c r="H2952" s="13" t="str">
        <f t="shared" si="187"/>
        <v/>
      </c>
      <c r="I2952" s="13" t="str">
        <f>IF(G2952="","",IFERROR(IF(IF(K2952="","",INDEX(收费标合同信息维护!A:Q,MATCH(G2952,收费标合同信息维护!M:M,0),13))=G2952,"有","无"),"无"))</f>
        <v/>
      </c>
      <c r="J2952" s="3" t="s">
        <v>3461</v>
      </c>
      <c r="K2952" s="3" t="s">
        <v>12675</v>
      </c>
      <c r="L2952" s="3" t="s">
        <v>6025</v>
      </c>
      <c r="M2952" s="3" t="s">
        <v>6026</v>
      </c>
      <c r="N2952" s="3" t="s">
        <v>6477</v>
      </c>
      <c r="O2952" s="3" t="s">
        <v>6478</v>
      </c>
      <c r="P2952" s="3" t="s">
        <v>12684</v>
      </c>
      <c r="Q2952" s="3" t="s">
        <v>12685</v>
      </c>
      <c r="R2952" s="3" t="s">
        <v>6484</v>
      </c>
      <c r="S2952" s="3" t="s">
        <v>6491</v>
      </c>
      <c r="T2952" s="3" t="s">
        <v>6760</v>
      </c>
      <c r="U2952" s="3" t="s">
        <v>154</v>
      </c>
      <c r="V2952" s="3" t="s">
        <v>9398</v>
      </c>
      <c r="W2952" s="3" t="s">
        <v>154</v>
      </c>
      <c r="X2952" s="3" t="s">
        <v>154</v>
      </c>
      <c r="Y2952" s="3" t="s">
        <v>154</v>
      </c>
      <c r="Z2952" s="3" t="s">
        <v>154</v>
      </c>
      <c r="AA2952" s="3" t="s">
        <v>154</v>
      </c>
      <c r="AB2952" s="3" t="s">
        <v>154</v>
      </c>
      <c r="AC2952" s="3" t="s">
        <v>154</v>
      </c>
      <c r="AD2952" s="3" t="s">
        <v>6151</v>
      </c>
      <c r="AE2952" s="3" t="s">
        <v>6151</v>
      </c>
      <c r="AF2952" s="3" t="s">
        <v>154</v>
      </c>
      <c r="AG2952" s="3" t="s">
        <v>154</v>
      </c>
      <c r="AH2952" s="3" t="s">
        <v>6478</v>
      </c>
      <c r="AI2952" s="3" t="s">
        <v>6482</v>
      </c>
      <c r="AJ2952" s="3" t="s">
        <v>6415</v>
      </c>
    </row>
    <row r="2953" spans="1:36" ht="15">
      <c r="A2953" s="10">
        <v>3056</v>
      </c>
      <c r="B2953" t="str">
        <f>IF(K2953="总计","",INDEX(主数据!A:AD,MATCH(J2953,主数据!A:A,0),9))</f>
        <v>华东大区公司</v>
      </c>
      <c r="C2953" t="str">
        <f>IF(K2953="","",INDEX(主数据!A:AD,MATCH(J2953,主数据!A:A,0),11))</f>
        <v>上海西区</v>
      </c>
      <c r="D2953" t="str">
        <f t="shared" si="184"/>
        <v>SH81物业服务费定额</v>
      </c>
      <c r="E2953" s="13" t="str">
        <f t="shared" si="186"/>
        <v/>
      </c>
      <c r="F2953" s="13" t="str">
        <f>IF(E2953="","",IFERROR(IF(IF(K2953="","",INDEX(收费标合同信息维护!A:Q,MATCH(D2953,收费标合同信息维护!J:J,0),10))=D2953,"有","无"),"无"))</f>
        <v/>
      </c>
      <c r="G2953" s="13" t="str">
        <f t="shared" si="185"/>
        <v>SH81物业服务费定额11456.70</v>
      </c>
      <c r="H2953" s="13" t="str">
        <f t="shared" si="187"/>
        <v>11456.70</v>
      </c>
      <c r="I2953" s="13" t="str">
        <f>IF(G2953="","",IFERROR(IF(IF(K2953="","",INDEX(收费标合同信息维护!A:Q,MATCH(G2953,收费标合同信息维护!M:M,0),13))=G2953,"有","无"),"无"))</f>
        <v>无</v>
      </c>
      <c r="J2953" s="3" t="s">
        <v>3461</v>
      </c>
      <c r="K2953" s="3" t="s">
        <v>12675</v>
      </c>
      <c r="L2953" s="3" t="s">
        <v>6025</v>
      </c>
      <c r="M2953" s="3" t="s">
        <v>6026</v>
      </c>
      <c r="N2953" s="3" t="s">
        <v>6477</v>
      </c>
      <c r="O2953" s="3" t="s">
        <v>6478</v>
      </c>
      <c r="P2953" s="3" t="s">
        <v>12686</v>
      </c>
      <c r="Q2953" s="3" t="s">
        <v>12687</v>
      </c>
      <c r="R2953" s="3" t="s">
        <v>6490</v>
      </c>
      <c r="S2953" s="3" t="s">
        <v>6491</v>
      </c>
      <c r="T2953" s="3" t="s">
        <v>6548</v>
      </c>
      <c r="U2953" s="3" t="s">
        <v>6549</v>
      </c>
      <c r="V2953" s="3" t="s">
        <v>154</v>
      </c>
      <c r="W2953" s="3" t="s">
        <v>12688</v>
      </c>
      <c r="X2953" s="3" t="s">
        <v>154</v>
      </c>
      <c r="Y2953" s="3" t="s">
        <v>154</v>
      </c>
      <c r="Z2953" s="3" t="s">
        <v>154</v>
      </c>
      <c r="AA2953" s="3" t="s">
        <v>154</v>
      </c>
      <c r="AB2953" s="3" t="s">
        <v>154</v>
      </c>
      <c r="AC2953" s="3" t="s">
        <v>154</v>
      </c>
      <c r="AD2953" s="3" t="s">
        <v>6151</v>
      </c>
      <c r="AE2953" s="3" t="s">
        <v>6151</v>
      </c>
      <c r="AF2953" s="3" t="s">
        <v>6040</v>
      </c>
      <c r="AG2953" s="3" t="s">
        <v>154</v>
      </c>
      <c r="AH2953" s="3" t="s">
        <v>6478</v>
      </c>
      <c r="AI2953" s="3" t="s">
        <v>6482</v>
      </c>
      <c r="AJ2953" s="3" t="s">
        <v>6033</v>
      </c>
    </row>
    <row r="2954" spans="1:36" ht="15">
      <c r="A2954" s="10">
        <v>3057</v>
      </c>
      <c r="B2954" t="str">
        <f>IF(K2954="总计","",INDEX(主数据!A:AD,MATCH(J2954,主数据!A:A,0),9))</f>
        <v>华东大区公司</v>
      </c>
      <c r="C2954" t="str">
        <f>IF(K2954="","",INDEX(主数据!A:AD,MATCH(J2954,主数据!A:A,0),11))</f>
        <v>上海西区</v>
      </c>
      <c r="D2954" t="str">
        <f t="shared" si="184"/>
        <v>SH81物业服务费定额</v>
      </c>
      <c r="E2954" s="13" t="str">
        <f t="shared" si="186"/>
        <v/>
      </c>
      <c r="F2954" s="13" t="str">
        <f>IF(E2954="","",IFERROR(IF(IF(K2954="","",INDEX(收费标合同信息维护!A:Q,MATCH(D2954,收费标合同信息维护!J:J,0),10))=D2954,"有","无"),"无"))</f>
        <v/>
      </c>
      <c r="G2954" s="13" t="str">
        <f t="shared" si="185"/>
        <v>SH81物业服务费定额284701.59</v>
      </c>
      <c r="H2954" s="13" t="str">
        <f t="shared" si="187"/>
        <v>284701.59</v>
      </c>
      <c r="I2954" s="13" t="str">
        <f>IF(G2954="","",IFERROR(IF(IF(K2954="","",INDEX(收费标合同信息维护!A:Q,MATCH(G2954,收费标合同信息维护!M:M,0),13))=G2954,"有","无"),"无"))</f>
        <v>无</v>
      </c>
      <c r="J2954" s="3" t="s">
        <v>3461</v>
      </c>
      <c r="K2954" s="3" t="s">
        <v>12675</v>
      </c>
      <c r="L2954" s="3" t="s">
        <v>6025</v>
      </c>
      <c r="M2954" s="3" t="s">
        <v>6026</v>
      </c>
      <c r="N2954" s="3" t="s">
        <v>6477</v>
      </c>
      <c r="O2954" s="3" t="s">
        <v>6478</v>
      </c>
      <c r="P2954" s="3" t="s">
        <v>12689</v>
      </c>
      <c r="Q2954" s="3" t="s">
        <v>12690</v>
      </c>
      <c r="R2954" s="3" t="s">
        <v>6490</v>
      </c>
      <c r="S2954" s="3" t="s">
        <v>6491</v>
      </c>
      <c r="T2954" s="3" t="s">
        <v>6548</v>
      </c>
      <c r="U2954" s="3" t="s">
        <v>6549</v>
      </c>
      <c r="V2954" s="3" t="s">
        <v>154</v>
      </c>
      <c r="W2954" s="3" t="s">
        <v>12691</v>
      </c>
      <c r="X2954" s="3" t="s">
        <v>154</v>
      </c>
      <c r="Y2954" s="3" t="s">
        <v>154</v>
      </c>
      <c r="Z2954" s="3" t="s">
        <v>154</v>
      </c>
      <c r="AA2954" s="3" t="s">
        <v>154</v>
      </c>
      <c r="AB2954" s="3" t="s">
        <v>154</v>
      </c>
      <c r="AC2954" s="3" t="s">
        <v>154</v>
      </c>
      <c r="AD2954" s="3" t="s">
        <v>6151</v>
      </c>
      <c r="AE2954" s="3" t="s">
        <v>6151</v>
      </c>
      <c r="AF2954" s="3" t="s">
        <v>6040</v>
      </c>
      <c r="AG2954" s="3" t="s">
        <v>154</v>
      </c>
      <c r="AH2954" s="3" t="s">
        <v>6478</v>
      </c>
      <c r="AI2954" s="3" t="s">
        <v>6482</v>
      </c>
      <c r="AJ2954" s="3" t="s">
        <v>6033</v>
      </c>
    </row>
    <row r="2955" spans="1:36" ht="15">
      <c r="A2955" s="10">
        <v>3058</v>
      </c>
      <c r="B2955" t="str">
        <f>IF(K2955="总计","",INDEX(主数据!A:AD,MATCH(J2955,主数据!A:A,0),9))</f>
        <v>华东大区公司</v>
      </c>
      <c r="C2955" t="str">
        <f>IF(K2955="","",INDEX(主数据!A:AD,MATCH(J2955,主数据!A:A,0),11))</f>
        <v>上海西区</v>
      </c>
      <c r="D2955" t="str">
        <f t="shared" si="184"/>
        <v>SH81物业服务费定额</v>
      </c>
      <c r="E2955" s="13" t="str">
        <f t="shared" si="186"/>
        <v/>
      </c>
      <c r="F2955" s="13" t="str">
        <f>IF(E2955="","",IFERROR(IF(IF(K2955="","",INDEX(收费标合同信息维护!A:Q,MATCH(D2955,收费标合同信息维护!J:J,0),10))=D2955,"有","无"),"无"))</f>
        <v/>
      </c>
      <c r="G2955" s="13" t="str">
        <f t="shared" si="185"/>
        <v>SH81物业服务费定额356129.48</v>
      </c>
      <c r="H2955" s="13" t="str">
        <f t="shared" si="187"/>
        <v>356129.48</v>
      </c>
      <c r="I2955" s="13" t="str">
        <f>IF(G2955="","",IFERROR(IF(IF(K2955="","",INDEX(收费标合同信息维护!A:Q,MATCH(G2955,收费标合同信息维护!M:M,0),13))=G2955,"有","无"),"无"))</f>
        <v>无</v>
      </c>
      <c r="J2955" s="3" t="s">
        <v>3461</v>
      </c>
      <c r="K2955" s="3" t="s">
        <v>12675</v>
      </c>
      <c r="L2955" s="3" t="s">
        <v>6025</v>
      </c>
      <c r="M2955" s="3" t="s">
        <v>6026</v>
      </c>
      <c r="N2955" s="3" t="s">
        <v>6477</v>
      </c>
      <c r="O2955" s="3" t="s">
        <v>6478</v>
      </c>
      <c r="P2955" s="3" t="s">
        <v>12692</v>
      </c>
      <c r="Q2955" s="3" t="s">
        <v>12693</v>
      </c>
      <c r="R2955" s="3" t="s">
        <v>6490</v>
      </c>
      <c r="S2955" s="3" t="s">
        <v>6491</v>
      </c>
      <c r="T2955" s="3" t="s">
        <v>6548</v>
      </c>
      <c r="U2955" s="3" t="s">
        <v>6549</v>
      </c>
      <c r="V2955" s="3" t="s">
        <v>154</v>
      </c>
      <c r="W2955" s="3" t="s">
        <v>12694</v>
      </c>
      <c r="X2955" s="3" t="s">
        <v>154</v>
      </c>
      <c r="Y2955" s="3" t="s">
        <v>154</v>
      </c>
      <c r="Z2955" s="3" t="s">
        <v>154</v>
      </c>
      <c r="AA2955" s="3" t="s">
        <v>154</v>
      </c>
      <c r="AB2955" s="3" t="s">
        <v>154</v>
      </c>
      <c r="AC2955" s="3" t="s">
        <v>154</v>
      </c>
      <c r="AD2955" s="3" t="s">
        <v>6151</v>
      </c>
      <c r="AE2955" s="3" t="s">
        <v>6151</v>
      </c>
      <c r="AF2955" s="3" t="s">
        <v>6040</v>
      </c>
      <c r="AG2955" s="3" t="s">
        <v>154</v>
      </c>
      <c r="AH2955" s="3" t="s">
        <v>6478</v>
      </c>
      <c r="AI2955" s="3" t="s">
        <v>6482</v>
      </c>
      <c r="AJ2955" s="3" t="s">
        <v>6033</v>
      </c>
    </row>
    <row r="2956" spans="1:36" ht="15">
      <c r="A2956" s="10">
        <v>3059</v>
      </c>
      <c r="B2956" t="str">
        <f>IF(K2956="总计","",INDEX(主数据!A:AD,MATCH(J2956,主数据!A:A,0),9))</f>
        <v>华东大区公司</v>
      </c>
      <c r="C2956" t="str">
        <f>IF(K2956="","",INDEX(主数据!A:AD,MATCH(J2956,主数据!A:A,0),11))</f>
        <v>上海西区</v>
      </c>
      <c r="D2956" t="str">
        <f t="shared" si="184"/>
        <v>SH81物业服务费定额</v>
      </c>
      <c r="E2956" s="13" t="str">
        <f t="shared" si="186"/>
        <v/>
      </c>
      <c r="F2956" s="13" t="str">
        <f>IF(E2956="","",IFERROR(IF(IF(K2956="","",INDEX(收费标合同信息维护!A:Q,MATCH(D2956,收费标合同信息维护!J:J,0),10))=D2956,"有","无"),"无"))</f>
        <v/>
      </c>
      <c r="G2956" s="13" t="str">
        <f t="shared" si="185"/>
        <v>SH81物业服务费定额353874.17</v>
      </c>
      <c r="H2956" s="13" t="str">
        <f t="shared" si="187"/>
        <v>353874.17</v>
      </c>
      <c r="I2956" s="13" t="str">
        <f>IF(G2956="","",IFERROR(IF(IF(K2956="","",INDEX(收费标合同信息维护!A:Q,MATCH(G2956,收费标合同信息维护!M:M,0),13))=G2956,"有","无"),"无"))</f>
        <v>无</v>
      </c>
      <c r="J2956" s="3" t="s">
        <v>3461</v>
      </c>
      <c r="K2956" s="3" t="s">
        <v>12675</v>
      </c>
      <c r="L2956" s="3" t="s">
        <v>6025</v>
      </c>
      <c r="M2956" s="3" t="s">
        <v>6026</v>
      </c>
      <c r="N2956" s="3" t="s">
        <v>6477</v>
      </c>
      <c r="O2956" s="3" t="s">
        <v>6478</v>
      </c>
      <c r="P2956" s="3" t="s">
        <v>12695</v>
      </c>
      <c r="Q2956" s="3" t="s">
        <v>12696</v>
      </c>
      <c r="R2956" s="3" t="s">
        <v>6490</v>
      </c>
      <c r="S2956" s="3" t="s">
        <v>6491</v>
      </c>
      <c r="T2956" s="3" t="s">
        <v>6548</v>
      </c>
      <c r="U2956" s="3" t="s">
        <v>6549</v>
      </c>
      <c r="V2956" s="3" t="s">
        <v>154</v>
      </c>
      <c r="W2956" s="3" t="s">
        <v>12697</v>
      </c>
      <c r="X2956" s="3" t="s">
        <v>154</v>
      </c>
      <c r="Y2956" s="3" t="s">
        <v>154</v>
      </c>
      <c r="Z2956" s="3" t="s">
        <v>154</v>
      </c>
      <c r="AA2956" s="3" t="s">
        <v>154</v>
      </c>
      <c r="AB2956" s="3" t="s">
        <v>154</v>
      </c>
      <c r="AC2956" s="3" t="s">
        <v>154</v>
      </c>
      <c r="AD2956" s="3" t="s">
        <v>6151</v>
      </c>
      <c r="AE2956" s="3" t="s">
        <v>6151</v>
      </c>
      <c r="AF2956" s="3" t="s">
        <v>6040</v>
      </c>
      <c r="AG2956" s="3" t="s">
        <v>154</v>
      </c>
      <c r="AH2956" s="3" t="s">
        <v>6478</v>
      </c>
      <c r="AI2956" s="3" t="s">
        <v>6482</v>
      </c>
      <c r="AJ2956" s="3" t="s">
        <v>6033</v>
      </c>
    </row>
    <row r="2957" spans="1:36" ht="15">
      <c r="A2957" s="10">
        <v>3060</v>
      </c>
      <c r="B2957" t="str">
        <f>IF(K2957="总计","",INDEX(主数据!A:AD,MATCH(J2957,主数据!A:A,0),9))</f>
        <v>华东大区公司</v>
      </c>
      <c r="C2957" t="str">
        <f>IF(K2957="","",INDEX(主数据!A:AD,MATCH(J2957,主数据!A:A,0),11))</f>
        <v>上海西区</v>
      </c>
      <c r="D2957" t="str">
        <f t="shared" si="184"/>
        <v>SH81自营停车费（固定）定额</v>
      </c>
      <c r="E2957" s="13" t="str">
        <f t="shared" si="186"/>
        <v/>
      </c>
      <c r="F2957" s="13" t="str">
        <f>IF(E2957="","",IFERROR(IF(IF(K2957="","",INDEX(收费标合同信息维护!A:Q,MATCH(D2957,收费标合同信息维护!J:J,0),10))=D2957,"有","无"),"无"))</f>
        <v/>
      </c>
      <c r="G2957" s="13" t="str">
        <f t="shared" si="185"/>
        <v>SH81自营停车费（固定）定额75.00</v>
      </c>
      <c r="H2957" s="13" t="str">
        <f t="shared" si="187"/>
        <v>75.00</v>
      </c>
      <c r="I2957" s="13" t="str">
        <f>IF(G2957="","",IFERROR(IF(IF(K2957="","",INDEX(收费标合同信息维护!A:Q,MATCH(G2957,收费标合同信息维护!M:M,0),13))=G2957,"有","无"),"无"))</f>
        <v>无</v>
      </c>
      <c r="J2957" s="3" t="s">
        <v>3461</v>
      </c>
      <c r="K2957" s="3" t="s">
        <v>12675</v>
      </c>
      <c r="L2957" s="3" t="s">
        <v>6714</v>
      </c>
      <c r="M2957" s="3" t="s">
        <v>6715</v>
      </c>
      <c r="N2957" s="3" t="s">
        <v>6477</v>
      </c>
      <c r="O2957" s="3" t="s">
        <v>6597</v>
      </c>
      <c r="P2957" s="3" t="s">
        <v>12698</v>
      </c>
      <c r="Q2957" s="3" t="s">
        <v>12699</v>
      </c>
      <c r="R2957" s="3" t="s">
        <v>6490</v>
      </c>
      <c r="S2957" s="3" t="s">
        <v>6491</v>
      </c>
      <c r="T2957" s="3" t="s">
        <v>6902</v>
      </c>
      <c r="U2957" s="3" t="s">
        <v>6716</v>
      </c>
      <c r="V2957" s="3" t="s">
        <v>154</v>
      </c>
      <c r="W2957" s="3" t="s">
        <v>6817</v>
      </c>
      <c r="X2957" s="3" t="s">
        <v>154</v>
      </c>
      <c r="Y2957" s="3" t="s">
        <v>154</v>
      </c>
      <c r="Z2957" s="3" t="s">
        <v>154</v>
      </c>
      <c r="AA2957" s="3" t="s">
        <v>154</v>
      </c>
      <c r="AB2957" s="3" t="s">
        <v>154</v>
      </c>
      <c r="AC2957" s="3" t="s">
        <v>154</v>
      </c>
      <c r="AD2957" s="3" t="s">
        <v>6151</v>
      </c>
      <c r="AE2957" s="3" t="s">
        <v>6151</v>
      </c>
      <c r="AF2957" s="3" t="s">
        <v>154</v>
      </c>
      <c r="AG2957" s="3" t="s">
        <v>154</v>
      </c>
      <c r="AH2957" s="3" t="s">
        <v>6478</v>
      </c>
      <c r="AI2957" s="3" t="s">
        <v>6482</v>
      </c>
      <c r="AJ2957" s="3" t="s">
        <v>11336</v>
      </c>
    </row>
    <row r="2958" spans="1:36" ht="15">
      <c r="A2958" s="10">
        <v>3061</v>
      </c>
      <c r="B2958" t="str">
        <f>IF(K2958="总计","",INDEX(主数据!A:AD,MATCH(J2958,主数据!A:A,0),9))</f>
        <v>华东大区公司</v>
      </c>
      <c r="C2958" t="str">
        <f>IF(K2958="","",INDEX(主数据!A:AD,MATCH(J2958,主数据!A:A,0),11))</f>
        <v>上海西区</v>
      </c>
      <c r="D2958" t="str">
        <f t="shared" si="184"/>
        <v>SH81自营停车费（固定）定额</v>
      </c>
      <c r="E2958" s="13" t="str">
        <f t="shared" si="186"/>
        <v/>
      </c>
      <c r="F2958" s="13" t="str">
        <f>IF(E2958="","",IFERROR(IF(IF(K2958="","",INDEX(收费标合同信息维护!A:Q,MATCH(D2958,收费标合同信息维护!J:J,0),10))=D2958,"有","无"),"无"))</f>
        <v/>
      </c>
      <c r="G2958" s="13" t="str">
        <f t="shared" si="185"/>
        <v>SH81自营停车费（固定）定额150.00</v>
      </c>
      <c r="H2958" s="13" t="str">
        <f t="shared" si="187"/>
        <v>150.00</v>
      </c>
      <c r="I2958" s="13" t="str">
        <f>IF(G2958="","",IFERROR(IF(IF(K2958="","",INDEX(收费标合同信息维护!A:Q,MATCH(G2958,收费标合同信息维护!M:M,0),13))=G2958,"有","无"),"无"))</f>
        <v>无</v>
      </c>
      <c r="J2958" s="3" t="s">
        <v>3461</v>
      </c>
      <c r="K2958" s="3" t="s">
        <v>12675</v>
      </c>
      <c r="L2958" s="3" t="s">
        <v>6714</v>
      </c>
      <c r="M2958" s="3" t="s">
        <v>6715</v>
      </c>
      <c r="N2958" s="3" t="s">
        <v>6477</v>
      </c>
      <c r="O2958" s="3" t="s">
        <v>6597</v>
      </c>
      <c r="P2958" s="3" t="s">
        <v>12700</v>
      </c>
      <c r="Q2958" s="3" t="s">
        <v>12701</v>
      </c>
      <c r="R2958" s="3" t="s">
        <v>6490</v>
      </c>
      <c r="S2958" s="3" t="s">
        <v>6491</v>
      </c>
      <c r="T2958" s="3" t="s">
        <v>6902</v>
      </c>
      <c r="U2958" s="3" t="s">
        <v>6716</v>
      </c>
      <c r="V2958" s="3" t="s">
        <v>154</v>
      </c>
      <c r="W2958" s="3" t="s">
        <v>8442</v>
      </c>
      <c r="X2958" s="3" t="s">
        <v>154</v>
      </c>
      <c r="Y2958" s="3" t="s">
        <v>154</v>
      </c>
      <c r="Z2958" s="3" t="s">
        <v>154</v>
      </c>
      <c r="AA2958" s="3" t="s">
        <v>154</v>
      </c>
      <c r="AB2958" s="3" t="s">
        <v>154</v>
      </c>
      <c r="AC2958" s="3" t="s">
        <v>154</v>
      </c>
      <c r="AD2958" s="3" t="s">
        <v>6151</v>
      </c>
      <c r="AE2958" s="3" t="s">
        <v>6151</v>
      </c>
      <c r="AF2958" s="3" t="s">
        <v>154</v>
      </c>
      <c r="AG2958" s="3" t="s">
        <v>154</v>
      </c>
      <c r="AH2958" s="3" t="s">
        <v>6478</v>
      </c>
      <c r="AI2958" s="3" t="s">
        <v>6482</v>
      </c>
      <c r="AJ2958" s="3" t="s">
        <v>6083</v>
      </c>
    </row>
    <row r="2959" spans="1:36" ht="30">
      <c r="A2959" s="10">
        <v>3062</v>
      </c>
      <c r="B2959" t="str">
        <f>IF(K2959="总计","",INDEX(主数据!A:AD,MATCH(J2959,主数据!A:A,0),9))</f>
        <v>华东大区公司</v>
      </c>
      <c r="C2959" t="str">
        <f>IF(K2959="","",INDEX(主数据!A:AD,MATCH(J2959,主数据!A:A,0),11))</f>
        <v>上海西区</v>
      </c>
      <c r="D2959" t="str">
        <f t="shared" si="184"/>
        <v>SH81小业主委托停车管理费（固定）定额</v>
      </c>
      <c r="E2959" s="13" t="str">
        <f t="shared" si="186"/>
        <v/>
      </c>
      <c r="F2959" s="13" t="str">
        <f>IF(E2959="","",IFERROR(IF(IF(K2959="","",INDEX(收费标合同信息维护!A:Q,MATCH(D2959,收费标合同信息维护!J:J,0),10))=D2959,"有","无"),"无"))</f>
        <v/>
      </c>
      <c r="G2959" s="13" t="str">
        <f t="shared" si="185"/>
        <v>SH81小业主委托停车管理费（固定）定额133050.00</v>
      </c>
      <c r="H2959" s="13" t="str">
        <f t="shared" si="187"/>
        <v>133050.00</v>
      </c>
      <c r="I2959" s="13" t="str">
        <f>IF(G2959="","",IFERROR(IF(IF(K2959="","",INDEX(收费标合同信息维护!A:Q,MATCH(G2959,收费标合同信息维护!M:M,0),13))=G2959,"有","无"),"无"))</f>
        <v>无</v>
      </c>
      <c r="J2959" s="3" t="s">
        <v>3461</v>
      </c>
      <c r="K2959" s="3" t="s">
        <v>12675</v>
      </c>
      <c r="L2959" s="3" t="s">
        <v>7013</v>
      </c>
      <c r="M2959" s="3" t="s">
        <v>7014</v>
      </c>
      <c r="N2959" s="3" t="s">
        <v>6477</v>
      </c>
      <c r="O2959" s="3" t="s">
        <v>6478</v>
      </c>
      <c r="P2959" s="3" t="s">
        <v>12702</v>
      </c>
      <c r="Q2959" s="3" t="s">
        <v>12703</v>
      </c>
      <c r="R2959" s="3" t="s">
        <v>6490</v>
      </c>
      <c r="S2959" s="3" t="s">
        <v>6491</v>
      </c>
      <c r="T2959" s="3" t="s">
        <v>6548</v>
      </c>
      <c r="U2959" s="3" t="s">
        <v>6549</v>
      </c>
      <c r="V2959" s="3" t="s">
        <v>154</v>
      </c>
      <c r="W2959" s="3" t="s">
        <v>12704</v>
      </c>
      <c r="X2959" s="3" t="s">
        <v>154</v>
      </c>
      <c r="Y2959" s="3" t="s">
        <v>154</v>
      </c>
      <c r="Z2959" s="3" t="s">
        <v>154</v>
      </c>
      <c r="AA2959" s="3" t="s">
        <v>154</v>
      </c>
      <c r="AB2959" s="3" t="s">
        <v>154</v>
      </c>
      <c r="AC2959" s="3" t="s">
        <v>154</v>
      </c>
      <c r="AD2959" s="3" t="s">
        <v>6151</v>
      </c>
      <c r="AE2959" s="3" t="s">
        <v>6151</v>
      </c>
      <c r="AF2959" s="3" t="s">
        <v>6040</v>
      </c>
      <c r="AG2959" s="3" t="s">
        <v>154</v>
      </c>
      <c r="AH2959" s="3" t="s">
        <v>6478</v>
      </c>
      <c r="AI2959" s="3" t="s">
        <v>6482</v>
      </c>
      <c r="AJ2959" s="3" t="s">
        <v>6033</v>
      </c>
    </row>
    <row r="2960" spans="1:36" ht="15">
      <c r="A2960" s="10">
        <v>3063</v>
      </c>
      <c r="B2960" t="str">
        <f>IF(K2960="总计","",INDEX(主数据!A:AD,MATCH(J2960,主数据!A:A,0),9))</f>
        <v>华东大区公司</v>
      </c>
      <c r="C2960" t="str">
        <f>IF(K2960="","",INDEX(主数据!A:AD,MATCH(J2960,主数据!A:A,0),11))</f>
        <v>上海西区</v>
      </c>
      <c r="D2960" t="str">
        <f t="shared" si="184"/>
        <v>SH81前期介入费直接录入</v>
      </c>
      <c r="E2960" s="13" t="str">
        <f t="shared" si="186"/>
        <v/>
      </c>
      <c r="F2960" s="13" t="str">
        <f>IF(E2960="","",IFERROR(IF(IF(K2960="","",INDEX(收费标合同信息维护!A:Q,MATCH(D2960,收费标合同信息维护!J:J,0),10))=D2960,"有","无"),"无"))</f>
        <v/>
      </c>
      <c r="G2960" s="13" t="str">
        <f t="shared" si="185"/>
        <v/>
      </c>
      <c r="H2960" s="13" t="str">
        <f t="shared" si="187"/>
        <v/>
      </c>
      <c r="I2960" s="13" t="str">
        <f>IF(G2960="","",IFERROR(IF(IF(K2960="","",INDEX(收费标合同信息维护!A:Q,MATCH(G2960,收费标合同信息维护!M:M,0),13))=G2960,"有","无"),"无"))</f>
        <v/>
      </c>
      <c r="J2960" s="3" t="s">
        <v>3461</v>
      </c>
      <c r="K2960" s="3" t="s">
        <v>12675</v>
      </c>
      <c r="L2960" s="3" t="s">
        <v>6551</v>
      </c>
      <c r="M2960" s="3" t="s">
        <v>6552</v>
      </c>
      <c r="N2960" s="3" t="s">
        <v>6477</v>
      </c>
      <c r="O2960" s="3" t="s">
        <v>6478</v>
      </c>
      <c r="P2960" s="3" t="s">
        <v>12705</v>
      </c>
      <c r="Q2960" s="3" t="s">
        <v>6552</v>
      </c>
      <c r="R2960" s="3" t="s">
        <v>6479</v>
      </c>
      <c r="S2960" s="3" t="s">
        <v>6480</v>
      </c>
      <c r="T2960" s="3" t="s">
        <v>7911</v>
      </c>
      <c r="U2960" s="3" t="s">
        <v>154</v>
      </c>
      <c r="V2960" s="3" t="s">
        <v>154</v>
      </c>
      <c r="W2960" s="3" t="s">
        <v>154</v>
      </c>
      <c r="X2960" s="3" t="s">
        <v>154</v>
      </c>
      <c r="Y2960" s="3" t="s">
        <v>154</v>
      </c>
      <c r="Z2960" s="3" t="s">
        <v>154</v>
      </c>
      <c r="AA2960" s="3" t="s">
        <v>154</v>
      </c>
      <c r="AB2960" s="3" t="s">
        <v>154</v>
      </c>
      <c r="AC2960" s="3" t="s">
        <v>154</v>
      </c>
      <c r="AD2960" s="3" t="s">
        <v>6151</v>
      </c>
      <c r="AE2960" s="3" t="s">
        <v>6151</v>
      </c>
      <c r="AF2960" s="3" t="s">
        <v>154</v>
      </c>
      <c r="AG2960" s="3" t="s">
        <v>154</v>
      </c>
      <c r="AH2960" s="3" t="s">
        <v>6478</v>
      </c>
      <c r="AI2960" s="3" t="s">
        <v>6482</v>
      </c>
      <c r="AJ2960" s="3" t="s">
        <v>6489</v>
      </c>
    </row>
    <row r="2961" spans="1:36" ht="15">
      <c r="A2961" s="10">
        <v>3064</v>
      </c>
      <c r="B2961" t="str">
        <f>IF(K2961="总计","",INDEX(主数据!A:AD,MATCH(J2961,主数据!A:A,0),9))</f>
        <v>华东大区公司</v>
      </c>
      <c r="C2961" t="str">
        <f>IF(K2961="","",INDEX(主数据!A:AD,MATCH(J2961,主数据!A:A,0),11))</f>
        <v>上海西区</v>
      </c>
      <c r="D2961" t="str">
        <f t="shared" si="184"/>
        <v>SH81空置物业费直接录入</v>
      </c>
      <c r="E2961" s="13" t="str">
        <f t="shared" si="186"/>
        <v/>
      </c>
      <c r="F2961" s="13" t="str">
        <f>IF(E2961="","",IFERROR(IF(IF(K2961="","",INDEX(收费标合同信息维护!A:Q,MATCH(D2961,收费标合同信息维护!J:J,0),10))=D2961,"有","无"),"无"))</f>
        <v/>
      </c>
      <c r="G2961" s="13" t="str">
        <f t="shared" si="185"/>
        <v/>
      </c>
      <c r="H2961" s="13" t="str">
        <f t="shared" si="187"/>
        <v/>
      </c>
      <c r="I2961" s="13" t="str">
        <f>IF(G2961="","",IFERROR(IF(IF(K2961="","",INDEX(收费标合同信息维护!A:Q,MATCH(G2961,收费标合同信息维护!M:M,0),13))=G2961,"有","无"),"无"))</f>
        <v/>
      </c>
      <c r="J2961" s="3" t="s">
        <v>3461</v>
      </c>
      <c r="K2961" s="3" t="s">
        <v>12675</v>
      </c>
      <c r="L2961" s="3" t="s">
        <v>6580</v>
      </c>
      <c r="M2961" s="3" t="s">
        <v>6581</v>
      </c>
      <c r="N2961" s="3" t="s">
        <v>6477</v>
      </c>
      <c r="O2961" s="3" t="s">
        <v>6478</v>
      </c>
      <c r="P2961" s="3" t="s">
        <v>12706</v>
      </c>
      <c r="Q2961" s="3" t="s">
        <v>6589</v>
      </c>
      <c r="R2961" s="3" t="s">
        <v>6479</v>
      </c>
      <c r="S2961" s="3" t="s">
        <v>6480</v>
      </c>
      <c r="T2961" s="3" t="s">
        <v>6760</v>
      </c>
      <c r="U2961" s="3" t="s">
        <v>154</v>
      </c>
      <c r="V2961" s="3" t="s">
        <v>154</v>
      </c>
      <c r="W2961" s="3" t="s">
        <v>154</v>
      </c>
      <c r="X2961" s="3" t="s">
        <v>154</v>
      </c>
      <c r="Y2961" s="3" t="s">
        <v>154</v>
      </c>
      <c r="Z2961" s="3" t="s">
        <v>154</v>
      </c>
      <c r="AA2961" s="3" t="s">
        <v>154</v>
      </c>
      <c r="AB2961" s="3" t="s">
        <v>154</v>
      </c>
      <c r="AC2961" s="3" t="s">
        <v>154</v>
      </c>
      <c r="AD2961" s="3" t="s">
        <v>6151</v>
      </c>
      <c r="AE2961" s="3" t="s">
        <v>6151</v>
      </c>
      <c r="AF2961" s="3" t="s">
        <v>154</v>
      </c>
      <c r="AG2961" s="3" t="s">
        <v>154</v>
      </c>
      <c r="AH2961" s="3" t="s">
        <v>6478</v>
      </c>
      <c r="AI2961" s="3" t="s">
        <v>6482</v>
      </c>
      <c r="AJ2961" s="3" t="s">
        <v>6489</v>
      </c>
    </row>
    <row r="2962" spans="1:36" ht="15">
      <c r="A2962" s="10">
        <v>3065</v>
      </c>
      <c r="B2962" t="str">
        <f>IF(K2962="总计","",INDEX(主数据!A:AD,MATCH(J2962,主数据!A:A,0),9))</f>
        <v>华东大区公司</v>
      </c>
      <c r="C2962" t="str">
        <f>IF(K2962="","",INDEX(主数据!A:AD,MATCH(J2962,主数据!A:A,0),11))</f>
        <v>上海西区</v>
      </c>
      <c r="D2962" t="str">
        <f t="shared" si="184"/>
        <v>SH81空置物业费定额</v>
      </c>
      <c r="E2962" s="13" t="str">
        <f t="shared" si="186"/>
        <v/>
      </c>
      <c r="F2962" s="13" t="str">
        <f>IF(E2962="","",IFERROR(IF(IF(K2962="","",INDEX(收费标合同信息维护!A:Q,MATCH(D2962,收费标合同信息维护!J:J,0),10))=D2962,"有","无"),"无"))</f>
        <v/>
      </c>
      <c r="G2962" s="13" t="str">
        <f t="shared" si="185"/>
        <v>SH81空置物业费定额409414.30</v>
      </c>
      <c r="H2962" s="13" t="str">
        <f t="shared" si="187"/>
        <v>409414.30</v>
      </c>
      <c r="I2962" s="13" t="str">
        <f>IF(G2962="","",IFERROR(IF(IF(K2962="","",INDEX(收费标合同信息维护!A:Q,MATCH(G2962,收费标合同信息维护!M:M,0),13))=G2962,"有","无"),"无"))</f>
        <v>无</v>
      </c>
      <c r="J2962" s="3" t="s">
        <v>3461</v>
      </c>
      <c r="K2962" s="3" t="s">
        <v>12675</v>
      </c>
      <c r="L2962" s="3" t="s">
        <v>6580</v>
      </c>
      <c r="M2962" s="3" t="s">
        <v>6581</v>
      </c>
      <c r="N2962" s="3" t="s">
        <v>6477</v>
      </c>
      <c r="O2962" s="3" t="s">
        <v>6478</v>
      </c>
      <c r="P2962" s="3" t="s">
        <v>12707</v>
      </c>
      <c r="Q2962" s="3" t="s">
        <v>6581</v>
      </c>
      <c r="R2962" s="3" t="s">
        <v>6490</v>
      </c>
      <c r="S2962" s="3" t="s">
        <v>6491</v>
      </c>
      <c r="T2962" s="3" t="s">
        <v>6936</v>
      </c>
      <c r="U2962" s="3" t="s">
        <v>6801</v>
      </c>
      <c r="V2962" s="3" t="s">
        <v>154</v>
      </c>
      <c r="W2962" s="3" t="s">
        <v>12708</v>
      </c>
      <c r="X2962" s="3" t="s">
        <v>154</v>
      </c>
      <c r="Y2962" s="3" t="s">
        <v>154</v>
      </c>
      <c r="Z2962" s="3" t="s">
        <v>154</v>
      </c>
      <c r="AA2962" s="3" t="s">
        <v>154</v>
      </c>
      <c r="AB2962" s="3" t="s">
        <v>154</v>
      </c>
      <c r="AC2962" s="3" t="s">
        <v>154</v>
      </c>
      <c r="AD2962" s="3" t="s">
        <v>6151</v>
      </c>
      <c r="AE2962" s="3" t="s">
        <v>6151</v>
      </c>
      <c r="AF2962" s="3" t="s">
        <v>154</v>
      </c>
      <c r="AG2962" s="3" t="s">
        <v>154</v>
      </c>
      <c r="AH2962" s="3" t="s">
        <v>6478</v>
      </c>
      <c r="AI2962" s="3" t="s">
        <v>6482</v>
      </c>
      <c r="AJ2962" s="3" t="s">
        <v>6033</v>
      </c>
    </row>
    <row r="2963" spans="1:36" ht="15">
      <c r="A2963" s="10">
        <v>3066</v>
      </c>
      <c r="B2963" t="str">
        <f>IF(K2963="总计","",INDEX(主数据!A:AD,MATCH(J2963,主数据!A:A,0),9))</f>
        <v>华东大区公司</v>
      </c>
      <c r="C2963" t="str">
        <f>IF(K2963="","",INDEX(主数据!A:AD,MATCH(J2963,主数据!A:A,0),11))</f>
        <v>上海西区</v>
      </c>
      <c r="D2963" t="str">
        <f t="shared" si="184"/>
        <v>SH81空置物业费定额</v>
      </c>
      <c r="E2963" s="13" t="str">
        <f t="shared" si="186"/>
        <v/>
      </c>
      <c r="F2963" s="13" t="str">
        <f>IF(E2963="","",IFERROR(IF(IF(K2963="","",INDEX(收费标合同信息维护!A:Q,MATCH(D2963,收费标合同信息维护!J:J,0),10))=D2963,"有","无"),"无"))</f>
        <v/>
      </c>
      <c r="G2963" s="13" t="str">
        <f t="shared" si="185"/>
        <v>SH81空置物业费定额51870.00</v>
      </c>
      <c r="H2963" s="13" t="str">
        <f t="shared" si="187"/>
        <v>51870.00</v>
      </c>
      <c r="I2963" s="13" t="str">
        <f>IF(G2963="","",IFERROR(IF(IF(K2963="","",INDEX(收费标合同信息维护!A:Q,MATCH(G2963,收费标合同信息维护!M:M,0),13))=G2963,"有","无"),"无"))</f>
        <v>无</v>
      </c>
      <c r="J2963" s="3" t="s">
        <v>3461</v>
      </c>
      <c r="K2963" s="3" t="s">
        <v>12675</v>
      </c>
      <c r="L2963" s="3" t="s">
        <v>6580</v>
      </c>
      <c r="M2963" s="3" t="s">
        <v>6581</v>
      </c>
      <c r="N2963" s="3" t="s">
        <v>6477</v>
      </c>
      <c r="O2963" s="3" t="s">
        <v>6478</v>
      </c>
      <c r="P2963" s="3" t="s">
        <v>12709</v>
      </c>
      <c r="Q2963" s="3" t="s">
        <v>12710</v>
      </c>
      <c r="R2963" s="3" t="s">
        <v>6490</v>
      </c>
      <c r="S2963" s="3" t="s">
        <v>6491</v>
      </c>
      <c r="T2963" s="3" t="s">
        <v>6936</v>
      </c>
      <c r="U2963" s="3" t="s">
        <v>6801</v>
      </c>
      <c r="V2963" s="3" t="s">
        <v>154</v>
      </c>
      <c r="W2963" s="3" t="s">
        <v>12711</v>
      </c>
      <c r="X2963" s="3" t="s">
        <v>154</v>
      </c>
      <c r="Y2963" s="3" t="s">
        <v>154</v>
      </c>
      <c r="Z2963" s="3" t="s">
        <v>154</v>
      </c>
      <c r="AA2963" s="3" t="s">
        <v>154</v>
      </c>
      <c r="AB2963" s="3" t="s">
        <v>154</v>
      </c>
      <c r="AC2963" s="3" t="s">
        <v>154</v>
      </c>
      <c r="AD2963" s="3" t="s">
        <v>6151</v>
      </c>
      <c r="AE2963" s="3" t="s">
        <v>6151</v>
      </c>
      <c r="AF2963" s="3" t="s">
        <v>154</v>
      </c>
      <c r="AG2963" s="3" t="s">
        <v>154</v>
      </c>
      <c r="AH2963" s="3" t="s">
        <v>6478</v>
      </c>
      <c r="AI2963" s="3" t="s">
        <v>6482</v>
      </c>
      <c r="AJ2963" s="3" t="s">
        <v>6033</v>
      </c>
    </row>
    <row r="2964" spans="1:36" ht="15">
      <c r="A2964" s="10">
        <v>3067</v>
      </c>
      <c r="B2964" t="str">
        <f>IF(K2964="总计","",INDEX(主数据!A:AD,MATCH(J2964,主数据!A:A,0),9))</f>
        <v>环渤海大区公司</v>
      </c>
      <c r="C2964" t="str">
        <f>IF(K2964="","",INDEX(主数据!A:AD,MATCH(J2964,主数据!A:A,0),11))</f>
        <v>天津开发区城区</v>
      </c>
      <c r="D2964" t="str">
        <f t="shared" si="184"/>
        <v>TJ18物业服务费标准方式2.40</v>
      </c>
      <c r="E2964" s="13" t="str">
        <f t="shared" si="186"/>
        <v>2.40</v>
      </c>
      <c r="F2964" s="13" t="str">
        <f>IF(E2964="","",IFERROR(IF(IF(K2964="","",INDEX(收费标合同信息维护!A:Q,MATCH(D2964,收费标合同信息维护!J:J,0),10))=D2964,"有","无"),"无"))</f>
        <v>无</v>
      </c>
      <c r="G2964" s="13" t="str">
        <f t="shared" si="185"/>
        <v/>
      </c>
      <c r="H2964" s="13" t="str">
        <f t="shared" si="187"/>
        <v/>
      </c>
      <c r="I2964" s="13" t="str">
        <f>IF(G2964="","",IFERROR(IF(IF(K2964="","",INDEX(收费标合同信息维护!A:Q,MATCH(G2964,收费标合同信息维护!M:M,0),13))=G2964,"有","无"),"无"))</f>
        <v/>
      </c>
      <c r="J2964" s="3" t="s">
        <v>4327</v>
      </c>
      <c r="K2964" s="3" t="s">
        <v>12712</v>
      </c>
      <c r="L2964" s="3" t="s">
        <v>6025</v>
      </c>
      <c r="M2964" s="3" t="s">
        <v>6026</v>
      </c>
      <c r="N2964" s="3" t="s">
        <v>6477</v>
      </c>
      <c r="O2964" s="3" t="s">
        <v>6478</v>
      </c>
      <c r="P2964" s="3" t="s">
        <v>12713</v>
      </c>
      <c r="Q2964" s="3" t="s">
        <v>12714</v>
      </c>
      <c r="R2964" s="3" t="s">
        <v>6484</v>
      </c>
      <c r="S2964" s="3" t="s">
        <v>6491</v>
      </c>
      <c r="T2964" s="3" t="s">
        <v>6506</v>
      </c>
      <c r="U2964" s="3" t="s">
        <v>154</v>
      </c>
      <c r="V2964" s="3" t="s">
        <v>6765</v>
      </c>
      <c r="W2964" s="3" t="s">
        <v>154</v>
      </c>
      <c r="X2964" s="3" t="s">
        <v>154</v>
      </c>
      <c r="Y2964" s="3" t="s">
        <v>154</v>
      </c>
      <c r="Z2964" s="3" t="s">
        <v>154</v>
      </c>
      <c r="AA2964" s="3" t="s">
        <v>154</v>
      </c>
      <c r="AB2964" s="3" t="s">
        <v>154</v>
      </c>
      <c r="AC2964" s="3" t="s">
        <v>154</v>
      </c>
      <c r="AD2964" s="3" t="s">
        <v>6151</v>
      </c>
      <c r="AE2964" s="3" t="s">
        <v>6151</v>
      </c>
      <c r="AF2964" s="3" t="s">
        <v>154</v>
      </c>
      <c r="AG2964" s="3" t="s">
        <v>154</v>
      </c>
      <c r="AH2964" s="3" t="s">
        <v>6478</v>
      </c>
      <c r="AI2964" s="3" t="s">
        <v>6482</v>
      </c>
      <c r="AJ2964" s="3" t="s">
        <v>8437</v>
      </c>
    </row>
    <row r="2965" spans="1:36" ht="30">
      <c r="A2965" s="10">
        <v>3068</v>
      </c>
      <c r="B2965" t="str">
        <f>IF(K2965="总计","",INDEX(主数据!A:AD,MATCH(J2965,主数据!A:A,0),9))</f>
        <v>环渤海大区公司</v>
      </c>
      <c r="C2965" t="str">
        <f>IF(K2965="","",INDEX(主数据!A:AD,MATCH(J2965,主数据!A:A,0),11))</f>
        <v>天津开发区城区</v>
      </c>
      <c r="D2965" t="str">
        <f t="shared" si="184"/>
        <v>TJ18小业主委托停车管理费（固定）定额</v>
      </c>
      <c r="E2965" s="13" t="str">
        <f t="shared" si="186"/>
        <v/>
      </c>
      <c r="F2965" s="13" t="str">
        <f>IF(E2965="","",IFERROR(IF(IF(K2965="","",INDEX(收费标合同信息维护!A:Q,MATCH(D2965,收费标合同信息维护!J:J,0),10))=D2965,"有","无"),"无"))</f>
        <v/>
      </c>
      <c r="G2965" s="13" t="str">
        <f t="shared" si="185"/>
        <v>TJ18小业主委托停车管理费（固定）定额80.00</v>
      </c>
      <c r="H2965" s="13" t="str">
        <f t="shared" si="187"/>
        <v>80.00</v>
      </c>
      <c r="I2965" s="13" t="str">
        <f>IF(G2965="","",IFERROR(IF(IF(K2965="","",INDEX(收费标合同信息维护!A:Q,MATCH(G2965,收费标合同信息维护!M:M,0),13))=G2965,"有","无"),"无"))</f>
        <v>无</v>
      </c>
      <c r="J2965" s="3" t="s">
        <v>4327</v>
      </c>
      <c r="K2965" s="3" t="s">
        <v>12712</v>
      </c>
      <c r="L2965" s="3" t="s">
        <v>7013</v>
      </c>
      <c r="M2965" s="3" t="s">
        <v>7014</v>
      </c>
      <c r="N2965" s="3" t="s">
        <v>6477</v>
      </c>
      <c r="O2965" s="3" t="s">
        <v>6478</v>
      </c>
      <c r="P2965" s="3" t="s">
        <v>12715</v>
      </c>
      <c r="Q2965" s="3" t="s">
        <v>12716</v>
      </c>
      <c r="R2965" s="3" t="s">
        <v>6490</v>
      </c>
      <c r="S2965" s="3" t="s">
        <v>6491</v>
      </c>
      <c r="T2965" s="3" t="s">
        <v>6506</v>
      </c>
      <c r="U2965" s="3" t="s">
        <v>154</v>
      </c>
      <c r="V2965" s="3" t="s">
        <v>154</v>
      </c>
      <c r="W2965" s="3" t="s">
        <v>6521</v>
      </c>
      <c r="X2965" s="3" t="s">
        <v>154</v>
      </c>
      <c r="Y2965" s="3" t="s">
        <v>154</v>
      </c>
      <c r="Z2965" s="3" t="s">
        <v>154</v>
      </c>
      <c r="AA2965" s="3" t="s">
        <v>154</v>
      </c>
      <c r="AB2965" s="3" t="s">
        <v>154</v>
      </c>
      <c r="AC2965" s="3" t="s">
        <v>154</v>
      </c>
      <c r="AD2965" s="3" t="s">
        <v>6151</v>
      </c>
      <c r="AE2965" s="3" t="s">
        <v>6151</v>
      </c>
      <c r="AF2965" s="3" t="s">
        <v>154</v>
      </c>
      <c r="AG2965" s="3" t="s">
        <v>154</v>
      </c>
      <c r="AH2965" s="3" t="s">
        <v>6597</v>
      </c>
      <c r="AI2965" s="3" t="s">
        <v>6727</v>
      </c>
      <c r="AJ2965" s="3" t="s">
        <v>6489</v>
      </c>
    </row>
    <row r="2966" spans="1:36" ht="15">
      <c r="A2966" s="10">
        <v>3069</v>
      </c>
      <c r="B2966" t="str">
        <f>IF(K2966="总计","",INDEX(主数据!A:AD,MATCH(J2966,主数据!A:A,0),9))</f>
        <v>环渤海大区公司</v>
      </c>
      <c r="C2966" t="str">
        <f>IF(K2966="","",INDEX(主数据!A:AD,MATCH(J2966,主数据!A:A,0),11))</f>
        <v>天津生态城城区</v>
      </c>
      <c r="D2966" t="str">
        <f t="shared" si="184"/>
        <v>TJ24物业服务费标准方式7.96</v>
      </c>
      <c r="E2966" s="13" t="str">
        <f t="shared" si="186"/>
        <v>7.96</v>
      </c>
      <c r="F2966" s="13" t="str">
        <f>IF(E2966="","",IFERROR(IF(IF(K2966="","",INDEX(收费标合同信息维护!A:Q,MATCH(D2966,收费标合同信息维护!J:J,0),10))=D2966,"有","无"),"无"))</f>
        <v>无</v>
      </c>
      <c r="G2966" s="13" t="str">
        <f t="shared" si="185"/>
        <v/>
      </c>
      <c r="H2966" s="13" t="str">
        <f t="shared" si="187"/>
        <v/>
      </c>
      <c r="I2966" s="13" t="str">
        <f>IF(G2966="","",IFERROR(IF(IF(K2966="","",INDEX(收费标合同信息维护!A:Q,MATCH(G2966,收费标合同信息维护!M:M,0),13))=G2966,"有","无"),"无"))</f>
        <v/>
      </c>
      <c r="J2966" s="3" t="s">
        <v>2558</v>
      </c>
      <c r="K2966" s="3" t="s">
        <v>12717</v>
      </c>
      <c r="L2966" s="3" t="s">
        <v>6025</v>
      </c>
      <c r="M2966" s="3" t="s">
        <v>6026</v>
      </c>
      <c r="N2966" s="3" t="s">
        <v>6477</v>
      </c>
      <c r="O2966" s="3" t="s">
        <v>6478</v>
      </c>
      <c r="P2966" s="3" t="s">
        <v>12718</v>
      </c>
      <c r="Q2966" s="3" t="s">
        <v>12719</v>
      </c>
      <c r="R2966" s="3" t="s">
        <v>6484</v>
      </c>
      <c r="S2966" s="3" t="s">
        <v>6491</v>
      </c>
      <c r="T2966" s="3" t="s">
        <v>6481</v>
      </c>
      <c r="U2966" s="3" t="s">
        <v>12720</v>
      </c>
      <c r="V2966" s="3" t="s">
        <v>12721</v>
      </c>
      <c r="W2966" s="3" t="s">
        <v>154</v>
      </c>
      <c r="X2966" s="3" t="s">
        <v>154</v>
      </c>
      <c r="Y2966" s="3" t="s">
        <v>154</v>
      </c>
      <c r="Z2966" s="3" t="s">
        <v>154</v>
      </c>
      <c r="AA2966" s="3" t="s">
        <v>154</v>
      </c>
      <c r="AB2966" s="3" t="s">
        <v>154</v>
      </c>
      <c r="AC2966" s="3" t="s">
        <v>154</v>
      </c>
      <c r="AD2966" s="3" t="s">
        <v>6151</v>
      </c>
      <c r="AE2966" s="3" t="s">
        <v>6151</v>
      </c>
      <c r="AF2966" s="3" t="s">
        <v>154</v>
      </c>
      <c r="AG2966" s="3" t="s">
        <v>154</v>
      </c>
      <c r="AH2966" s="3" t="s">
        <v>6597</v>
      </c>
      <c r="AI2966" s="3" t="s">
        <v>6482</v>
      </c>
      <c r="AJ2966" s="3" t="s">
        <v>6489</v>
      </c>
    </row>
    <row r="2967" spans="1:36" ht="15">
      <c r="A2967" s="10">
        <v>3070</v>
      </c>
      <c r="B2967" t="str">
        <f>IF(K2967="总计","",INDEX(主数据!A:AD,MATCH(J2967,主数据!A:A,0),9))</f>
        <v>环渤海大区公司</v>
      </c>
      <c r="C2967" t="str">
        <f>IF(K2967="","",INDEX(主数据!A:AD,MATCH(J2967,主数据!A:A,0),11))</f>
        <v>天津生态城城区</v>
      </c>
      <c r="D2967" t="str">
        <f t="shared" si="184"/>
        <v>TJ24物业服务费标准方式7.44</v>
      </c>
      <c r="E2967" s="13" t="str">
        <f t="shared" si="186"/>
        <v>7.44</v>
      </c>
      <c r="F2967" s="13" t="str">
        <f>IF(E2967="","",IFERROR(IF(IF(K2967="","",INDEX(收费标合同信息维护!A:Q,MATCH(D2967,收费标合同信息维护!J:J,0),10))=D2967,"有","无"),"无"))</f>
        <v>无</v>
      </c>
      <c r="G2967" s="13" t="str">
        <f t="shared" si="185"/>
        <v/>
      </c>
      <c r="H2967" s="13" t="str">
        <f t="shared" si="187"/>
        <v/>
      </c>
      <c r="I2967" s="13" t="str">
        <f>IF(G2967="","",IFERROR(IF(IF(K2967="","",INDEX(收费标合同信息维护!A:Q,MATCH(G2967,收费标合同信息维护!M:M,0),13))=G2967,"有","无"),"无"))</f>
        <v/>
      </c>
      <c r="J2967" s="3" t="s">
        <v>2558</v>
      </c>
      <c r="K2967" s="3" t="s">
        <v>12717</v>
      </c>
      <c r="L2967" s="3" t="s">
        <v>6025</v>
      </c>
      <c r="M2967" s="3" t="s">
        <v>6026</v>
      </c>
      <c r="N2967" s="3" t="s">
        <v>6477</v>
      </c>
      <c r="O2967" s="3" t="s">
        <v>6478</v>
      </c>
      <c r="P2967" s="3" t="s">
        <v>12722</v>
      </c>
      <c r="Q2967" s="3" t="s">
        <v>12723</v>
      </c>
      <c r="R2967" s="3" t="s">
        <v>6484</v>
      </c>
      <c r="S2967" s="3" t="s">
        <v>6491</v>
      </c>
      <c r="T2967" s="3" t="s">
        <v>6481</v>
      </c>
      <c r="U2967" s="3" t="s">
        <v>12720</v>
      </c>
      <c r="V2967" s="3" t="s">
        <v>12724</v>
      </c>
      <c r="W2967" s="3" t="s">
        <v>154</v>
      </c>
      <c r="X2967" s="3" t="s">
        <v>154</v>
      </c>
      <c r="Y2967" s="3" t="s">
        <v>154</v>
      </c>
      <c r="Z2967" s="3" t="s">
        <v>154</v>
      </c>
      <c r="AA2967" s="3" t="s">
        <v>154</v>
      </c>
      <c r="AB2967" s="3" t="s">
        <v>154</v>
      </c>
      <c r="AC2967" s="3" t="s">
        <v>154</v>
      </c>
      <c r="AD2967" s="3" t="s">
        <v>6151</v>
      </c>
      <c r="AE2967" s="3" t="s">
        <v>6151</v>
      </c>
      <c r="AF2967" s="3" t="s">
        <v>154</v>
      </c>
      <c r="AG2967" s="3" t="s">
        <v>154</v>
      </c>
      <c r="AH2967" s="3" t="s">
        <v>6597</v>
      </c>
      <c r="AI2967" s="3" t="s">
        <v>6482</v>
      </c>
      <c r="AJ2967" s="3" t="s">
        <v>6489</v>
      </c>
    </row>
    <row r="2968" spans="1:36" ht="15">
      <c r="A2968" s="10">
        <v>3071</v>
      </c>
      <c r="B2968" t="str">
        <f>IF(K2968="总计","",INDEX(主数据!A:AD,MATCH(J2968,主数据!A:A,0),9))</f>
        <v>环渤海大区公司</v>
      </c>
      <c r="C2968" t="str">
        <f>IF(K2968="","",INDEX(主数据!A:AD,MATCH(J2968,主数据!A:A,0),11))</f>
        <v>天津生态城城区</v>
      </c>
      <c r="D2968" t="str">
        <f t="shared" si="184"/>
        <v>TJ24物业服务费标准方式13.60</v>
      </c>
      <c r="E2968" s="13" t="str">
        <f t="shared" si="186"/>
        <v>13.60</v>
      </c>
      <c r="F2968" s="13" t="str">
        <f>IF(E2968="","",IFERROR(IF(IF(K2968="","",INDEX(收费标合同信息维护!A:Q,MATCH(D2968,收费标合同信息维护!J:J,0),10))=D2968,"有","无"),"无"))</f>
        <v>无</v>
      </c>
      <c r="G2968" s="13" t="str">
        <f t="shared" si="185"/>
        <v/>
      </c>
      <c r="H2968" s="13" t="str">
        <f t="shared" si="187"/>
        <v/>
      </c>
      <c r="I2968" s="13" t="str">
        <f>IF(G2968="","",IFERROR(IF(IF(K2968="","",INDEX(收费标合同信息维护!A:Q,MATCH(G2968,收费标合同信息维护!M:M,0),13))=G2968,"有","无"),"无"))</f>
        <v/>
      </c>
      <c r="J2968" s="3" t="s">
        <v>2558</v>
      </c>
      <c r="K2968" s="3" t="s">
        <v>12717</v>
      </c>
      <c r="L2968" s="3" t="s">
        <v>6025</v>
      </c>
      <c r="M2968" s="3" t="s">
        <v>6026</v>
      </c>
      <c r="N2968" s="3" t="s">
        <v>6477</v>
      </c>
      <c r="O2968" s="3" t="s">
        <v>6478</v>
      </c>
      <c r="P2968" s="3" t="s">
        <v>12725</v>
      </c>
      <c r="Q2968" s="3" t="s">
        <v>12726</v>
      </c>
      <c r="R2968" s="3" t="s">
        <v>6484</v>
      </c>
      <c r="S2968" s="3" t="s">
        <v>6491</v>
      </c>
      <c r="T2968" s="3" t="s">
        <v>6481</v>
      </c>
      <c r="U2968" s="3" t="s">
        <v>12720</v>
      </c>
      <c r="V2968" s="3" t="s">
        <v>12727</v>
      </c>
      <c r="W2968" s="3" t="s">
        <v>154</v>
      </c>
      <c r="X2968" s="3" t="s">
        <v>154</v>
      </c>
      <c r="Y2968" s="3" t="s">
        <v>154</v>
      </c>
      <c r="Z2968" s="3" t="s">
        <v>154</v>
      </c>
      <c r="AA2968" s="3" t="s">
        <v>154</v>
      </c>
      <c r="AB2968" s="3" t="s">
        <v>154</v>
      </c>
      <c r="AC2968" s="3" t="s">
        <v>154</v>
      </c>
      <c r="AD2968" s="3" t="s">
        <v>6151</v>
      </c>
      <c r="AE2968" s="3" t="s">
        <v>6151</v>
      </c>
      <c r="AF2968" s="3" t="s">
        <v>154</v>
      </c>
      <c r="AG2968" s="3" t="s">
        <v>154</v>
      </c>
      <c r="AH2968" s="3" t="s">
        <v>6478</v>
      </c>
      <c r="AI2968" s="3" t="s">
        <v>6482</v>
      </c>
      <c r="AJ2968" s="3" t="s">
        <v>6489</v>
      </c>
    </row>
    <row r="2969" spans="1:36" ht="15">
      <c r="A2969" s="10">
        <v>3072</v>
      </c>
      <c r="B2969" t="str">
        <f>IF(K2969="总计","",INDEX(主数据!A:AD,MATCH(J2969,主数据!A:A,0),9))</f>
        <v>环渤海大区公司</v>
      </c>
      <c r="C2969" t="str">
        <f>IF(K2969="","",INDEX(主数据!A:AD,MATCH(J2969,主数据!A:A,0),11))</f>
        <v>天津生态城城区</v>
      </c>
      <c r="D2969" t="str">
        <f t="shared" si="184"/>
        <v>TJ24物业服务费标准方式13.80</v>
      </c>
      <c r="E2969" s="13" t="str">
        <f t="shared" si="186"/>
        <v>13.80</v>
      </c>
      <c r="F2969" s="13" t="str">
        <f>IF(E2969="","",IFERROR(IF(IF(K2969="","",INDEX(收费标合同信息维护!A:Q,MATCH(D2969,收费标合同信息维护!J:J,0),10))=D2969,"有","无"),"无"))</f>
        <v>无</v>
      </c>
      <c r="G2969" s="13" t="str">
        <f t="shared" si="185"/>
        <v/>
      </c>
      <c r="H2969" s="13" t="str">
        <f t="shared" si="187"/>
        <v/>
      </c>
      <c r="I2969" s="13" t="str">
        <f>IF(G2969="","",IFERROR(IF(IF(K2969="","",INDEX(收费标合同信息维护!A:Q,MATCH(G2969,收费标合同信息维护!M:M,0),13))=G2969,"有","无"),"无"))</f>
        <v/>
      </c>
      <c r="J2969" s="3" t="s">
        <v>2558</v>
      </c>
      <c r="K2969" s="3" t="s">
        <v>12717</v>
      </c>
      <c r="L2969" s="3" t="s">
        <v>6025</v>
      </c>
      <c r="M2969" s="3" t="s">
        <v>6026</v>
      </c>
      <c r="N2969" s="3" t="s">
        <v>6477</v>
      </c>
      <c r="O2969" s="3" t="s">
        <v>6478</v>
      </c>
      <c r="P2969" s="3" t="s">
        <v>12728</v>
      </c>
      <c r="Q2969" s="3" t="s">
        <v>12729</v>
      </c>
      <c r="R2969" s="3" t="s">
        <v>6484</v>
      </c>
      <c r="S2969" s="3" t="s">
        <v>6491</v>
      </c>
      <c r="T2969" s="3" t="s">
        <v>6481</v>
      </c>
      <c r="U2969" s="3" t="s">
        <v>12720</v>
      </c>
      <c r="V2969" s="3" t="s">
        <v>9317</v>
      </c>
      <c r="W2969" s="3" t="s">
        <v>154</v>
      </c>
      <c r="X2969" s="3" t="s">
        <v>154</v>
      </c>
      <c r="Y2969" s="3" t="s">
        <v>154</v>
      </c>
      <c r="Z2969" s="3" t="s">
        <v>154</v>
      </c>
      <c r="AA2969" s="3" t="s">
        <v>154</v>
      </c>
      <c r="AB2969" s="3" t="s">
        <v>154</v>
      </c>
      <c r="AC2969" s="3" t="s">
        <v>154</v>
      </c>
      <c r="AD2969" s="3" t="s">
        <v>6151</v>
      </c>
      <c r="AE2969" s="3" t="s">
        <v>6151</v>
      </c>
      <c r="AF2969" s="3" t="s">
        <v>154</v>
      </c>
      <c r="AG2969" s="3" t="s">
        <v>154</v>
      </c>
      <c r="AH2969" s="3" t="s">
        <v>6597</v>
      </c>
      <c r="AI2969" s="3" t="s">
        <v>6482</v>
      </c>
      <c r="AJ2969" s="3" t="s">
        <v>6489</v>
      </c>
    </row>
    <row r="2970" spans="1:36" ht="15">
      <c r="A2970" s="10">
        <v>3073</v>
      </c>
      <c r="B2970" t="str">
        <f>IF(K2970="总计","",INDEX(主数据!A:AD,MATCH(J2970,主数据!A:A,0),9))</f>
        <v>环渤海大区公司</v>
      </c>
      <c r="C2970" t="str">
        <f>IF(K2970="","",INDEX(主数据!A:AD,MATCH(J2970,主数据!A:A,0),11))</f>
        <v>天津生态城城区</v>
      </c>
      <c r="D2970" t="str">
        <f t="shared" si="184"/>
        <v>TJ24物业服务费标准方式15.50</v>
      </c>
      <c r="E2970" s="13" t="str">
        <f t="shared" si="186"/>
        <v>15.50</v>
      </c>
      <c r="F2970" s="13" t="str">
        <f>IF(E2970="","",IFERROR(IF(IF(K2970="","",INDEX(收费标合同信息维护!A:Q,MATCH(D2970,收费标合同信息维护!J:J,0),10))=D2970,"有","无"),"无"))</f>
        <v>无</v>
      </c>
      <c r="G2970" s="13" t="str">
        <f t="shared" si="185"/>
        <v/>
      </c>
      <c r="H2970" s="13" t="str">
        <f t="shared" si="187"/>
        <v/>
      </c>
      <c r="I2970" s="13" t="str">
        <f>IF(G2970="","",IFERROR(IF(IF(K2970="","",INDEX(收费标合同信息维护!A:Q,MATCH(G2970,收费标合同信息维护!M:M,0),13))=G2970,"有","无"),"无"))</f>
        <v/>
      </c>
      <c r="J2970" s="3" t="s">
        <v>2558</v>
      </c>
      <c r="K2970" s="3" t="s">
        <v>12717</v>
      </c>
      <c r="L2970" s="3" t="s">
        <v>6025</v>
      </c>
      <c r="M2970" s="3" t="s">
        <v>6026</v>
      </c>
      <c r="N2970" s="3" t="s">
        <v>6477</v>
      </c>
      <c r="O2970" s="3" t="s">
        <v>6478</v>
      </c>
      <c r="P2970" s="3" t="s">
        <v>12730</v>
      </c>
      <c r="Q2970" s="3" t="s">
        <v>12731</v>
      </c>
      <c r="R2970" s="3" t="s">
        <v>6484</v>
      </c>
      <c r="S2970" s="3" t="s">
        <v>6491</v>
      </c>
      <c r="T2970" s="3" t="s">
        <v>6481</v>
      </c>
      <c r="U2970" s="3" t="s">
        <v>12720</v>
      </c>
      <c r="V2970" s="3" t="s">
        <v>12732</v>
      </c>
      <c r="W2970" s="3" t="s">
        <v>154</v>
      </c>
      <c r="X2970" s="3" t="s">
        <v>154</v>
      </c>
      <c r="Y2970" s="3" t="s">
        <v>154</v>
      </c>
      <c r="Z2970" s="3" t="s">
        <v>154</v>
      </c>
      <c r="AA2970" s="3" t="s">
        <v>154</v>
      </c>
      <c r="AB2970" s="3" t="s">
        <v>154</v>
      </c>
      <c r="AC2970" s="3" t="s">
        <v>154</v>
      </c>
      <c r="AD2970" s="3" t="s">
        <v>6151</v>
      </c>
      <c r="AE2970" s="3" t="s">
        <v>6151</v>
      </c>
      <c r="AF2970" s="3" t="s">
        <v>154</v>
      </c>
      <c r="AG2970" s="3" t="s">
        <v>154</v>
      </c>
      <c r="AH2970" s="3" t="s">
        <v>6597</v>
      </c>
      <c r="AI2970" s="3" t="s">
        <v>6482</v>
      </c>
      <c r="AJ2970" s="3" t="s">
        <v>6489</v>
      </c>
    </row>
    <row r="2971" spans="1:36" ht="15">
      <c r="A2971" s="10">
        <v>3074</v>
      </c>
      <c r="B2971" t="str">
        <f>IF(K2971="总计","",INDEX(主数据!A:AD,MATCH(J2971,主数据!A:A,0),9))</f>
        <v>环渤海大区公司</v>
      </c>
      <c r="C2971" t="str">
        <f>IF(K2971="","",INDEX(主数据!A:AD,MATCH(J2971,主数据!A:A,0),11))</f>
        <v>天津生态城城区</v>
      </c>
      <c r="D2971" t="str">
        <f t="shared" si="184"/>
        <v>TJ24物业服务费定额</v>
      </c>
      <c r="E2971" s="13" t="str">
        <f t="shared" si="186"/>
        <v/>
      </c>
      <c r="F2971" s="13" t="str">
        <f>IF(E2971="","",IFERROR(IF(IF(K2971="","",INDEX(收费标合同信息维护!A:Q,MATCH(D2971,收费标合同信息维护!J:J,0),10))=D2971,"有","无"),"无"))</f>
        <v/>
      </c>
      <c r="G2971" s="13" t="str">
        <f t="shared" si="185"/>
        <v>TJ24物业服务费定额204595.52</v>
      </c>
      <c r="H2971" s="13" t="str">
        <f t="shared" si="187"/>
        <v>204595.52</v>
      </c>
      <c r="I2971" s="13" t="str">
        <f>IF(G2971="","",IFERROR(IF(IF(K2971="","",INDEX(收费标合同信息维护!A:Q,MATCH(G2971,收费标合同信息维护!M:M,0),13))=G2971,"有","无"),"无"))</f>
        <v>无</v>
      </c>
      <c r="J2971" s="3" t="s">
        <v>2558</v>
      </c>
      <c r="K2971" s="3" t="s">
        <v>12717</v>
      </c>
      <c r="L2971" s="3" t="s">
        <v>6025</v>
      </c>
      <c r="M2971" s="3" t="s">
        <v>6026</v>
      </c>
      <c r="N2971" s="3" t="s">
        <v>6477</v>
      </c>
      <c r="O2971" s="3" t="s">
        <v>6478</v>
      </c>
      <c r="P2971" s="3" t="s">
        <v>12733</v>
      </c>
      <c r="Q2971" s="3" t="s">
        <v>6581</v>
      </c>
      <c r="R2971" s="3" t="s">
        <v>6490</v>
      </c>
      <c r="S2971" s="3" t="s">
        <v>6491</v>
      </c>
      <c r="T2971" s="3" t="s">
        <v>18048</v>
      </c>
      <c r="U2971" s="3" t="s">
        <v>18201</v>
      </c>
      <c r="V2971" s="3" t="s">
        <v>154</v>
      </c>
      <c r="W2971" s="3" t="s">
        <v>18202</v>
      </c>
      <c r="X2971" s="3" t="s">
        <v>154</v>
      </c>
      <c r="Y2971" s="3" t="s">
        <v>154</v>
      </c>
      <c r="Z2971" s="3" t="s">
        <v>154</v>
      </c>
      <c r="AA2971" s="3" t="s">
        <v>154</v>
      </c>
      <c r="AB2971" s="3" t="s">
        <v>154</v>
      </c>
      <c r="AC2971" s="3" t="s">
        <v>154</v>
      </c>
      <c r="AD2971" s="3" t="s">
        <v>6151</v>
      </c>
      <c r="AE2971" s="3" t="s">
        <v>6151</v>
      </c>
      <c r="AF2971" s="3" t="s">
        <v>154</v>
      </c>
      <c r="AG2971" s="3" t="s">
        <v>154</v>
      </c>
      <c r="AH2971" s="3" t="s">
        <v>6597</v>
      </c>
      <c r="AI2971" s="3" t="s">
        <v>6482</v>
      </c>
      <c r="AJ2971" s="3" t="s">
        <v>6489</v>
      </c>
    </row>
    <row r="2972" spans="1:36" ht="15">
      <c r="A2972" s="10">
        <v>3075</v>
      </c>
      <c r="B2972" t="str">
        <f>IF(K2972="总计","",INDEX(主数据!A:AD,MATCH(J2972,主数据!A:A,0),9))</f>
        <v>环渤海大区公司</v>
      </c>
      <c r="C2972" t="str">
        <f>IF(K2972="","",INDEX(主数据!A:AD,MATCH(J2972,主数据!A:A,0),11))</f>
        <v>天津生态城城区</v>
      </c>
      <c r="D2972" t="str">
        <f t="shared" si="184"/>
        <v>TJ24电费标准方式1.10</v>
      </c>
      <c r="E2972" s="13" t="str">
        <f t="shared" si="186"/>
        <v>1.10</v>
      </c>
      <c r="F2972" s="13" t="str">
        <f>IF(E2972="","",IFERROR(IF(IF(K2972="","",INDEX(收费标合同信息维护!A:Q,MATCH(D2972,收费标合同信息维护!J:J,0),10))=D2972,"有","无"),"无"))</f>
        <v>无</v>
      </c>
      <c r="G2972" s="13" t="str">
        <f t="shared" si="185"/>
        <v/>
      </c>
      <c r="H2972" s="13" t="str">
        <f t="shared" si="187"/>
        <v/>
      </c>
      <c r="I2972" s="13" t="str">
        <f>IF(G2972="","",IFERROR(IF(IF(K2972="","",INDEX(收费标合同信息维护!A:Q,MATCH(G2972,收费标合同信息维护!M:M,0),13))=G2972,"有","无"),"无"))</f>
        <v/>
      </c>
      <c r="J2972" s="3" t="s">
        <v>2558</v>
      </c>
      <c r="K2972" s="3" t="s">
        <v>12717</v>
      </c>
      <c r="L2972" s="3" t="s">
        <v>6601</v>
      </c>
      <c r="M2972" s="3" t="s">
        <v>6602</v>
      </c>
      <c r="N2972" s="3" t="s">
        <v>6603</v>
      </c>
      <c r="O2972" s="3" t="s">
        <v>6478</v>
      </c>
      <c r="P2972" s="3" t="s">
        <v>12734</v>
      </c>
      <c r="Q2972" s="3" t="s">
        <v>12735</v>
      </c>
      <c r="R2972" s="3" t="s">
        <v>6484</v>
      </c>
      <c r="S2972" s="3" t="s">
        <v>6491</v>
      </c>
      <c r="T2972" s="3" t="s">
        <v>6902</v>
      </c>
      <c r="U2972" s="3" t="s">
        <v>12736</v>
      </c>
      <c r="V2972" s="3" t="s">
        <v>6488</v>
      </c>
      <c r="W2972" s="3" t="s">
        <v>154</v>
      </c>
      <c r="X2972" s="3" t="s">
        <v>154</v>
      </c>
      <c r="Y2972" s="3" t="s">
        <v>154</v>
      </c>
      <c r="Z2972" s="3" t="s">
        <v>154</v>
      </c>
      <c r="AA2972" s="3" t="s">
        <v>154</v>
      </c>
      <c r="AB2972" s="3" t="s">
        <v>154</v>
      </c>
      <c r="AC2972" s="3" t="s">
        <v>154</v>
      </c>
      <c r="AD2972" s="3" t="s">
        <v>6151</v>
      </c>
      <c r="AE2972" s="3" t="s">
        <v>6151</v>
      </c>
      <c r="AF2972" s="3" t="s">
        <v>154</v>
      </c>
      <c r="AG2972" s="3" t="s">
        <v>154</v>
      </c>
      <c r="AH2972" s="3" t="s">
        <v>6597</v>
      </c>
      <c r="AI2972" s="3" t="s">
        <v>6482</v>
      </c>
      <c r="AJ2972" s="3" t="s">
        <v>6489</v>
      </c>
    </row>
    <row r="2973" spans="1:36" ht="15">
      <c r="A2973" s="10">
        <v>3076</v>
      </c>
      <c r="B2973" t="str">
        <f>IF(K2973="总计","",INDEX(主数据!A:AD,MATCH(J2973,主数据!A:A,0),9))</f>
        <v>环渤海大区公司</v>
      </c>
      <c r="C2973" t="str">
        <f>IF(K2973="","",INDEX(主数据!A:AD,MATCH(J2973,主数据!A:A,0),11))</f>
        <v>天津生态城城区</v>
      </c>
      <c r="D2973" t="str">
        <f t="shared" si="184"/>
        <v>TJ24自来水费（简易征收）标准方式7.90</v>
      </c>
      <c r="E2973" s="13" t="str">
        <f t="shared" si="186"/>
        <v>7.90</v>
      </c>
      <c r="F2973" s="13" t="str">
        <f>IF(E2973="","",IFERROR(IF(IF(K2973="","",INDEX(收费标合同信息维护!A:Q,MATCH(D2973,收费标合同信息维护!J:J,0),10))=D2973,"有","无"),"无"))</f>
        <v>无</v>
      </c>
      <c r="G2973" s="13" t="str">
        <f t="shared" si="185"/>
        <v/>
      </c>
      <c r="H2973" s="13" t="str">
        <f t="shared" si="187"/>
        <v/>
      </c>
      <c r="I2973" s="13" t="str">
        <f>IF(G2973="","",IFERROR(IF(IF(K2973="","",INDEX(收费标合同信息维护!A:Q,MATCH(G2973,收费标合同信息维护!M:M,0),13))=G2973,"有","无"),"无"))</f>
        <v/>
      </c>
      <c r="J2973" s="3" t="s">
        <v>2558</v>
      </c>
      <c r="K2973" s="3" t="s">
        <v>12717</v>
      </c>
      <c r="L2973" s="3" t="s">
        <v>6615</v>
      </c>
      <c r="M2973" s="3" t="s">
        <v>6616</v>
      </c>
      <c r="N2973" s="3" t="s">
        <v>6603</v>
      </c>
      <c r="O2973" s="3" t="s">
        <v>6478</v>
      </c>
      <c r="P2973" s="3" t="s">
        <v>12737</v>
      </c>
      <c r="Q2973" s="3" t="s">
        <v>12738</v>
      </c>
      <c r="R2973" s="3" t="s">
        <v>6484</v>
      </c>
      <c r="S2973" s="3" t="s">
        <v>6491</v>
      </c>
      <c r="T2973" s="3" t="s">
        <v>6902</v>
      </c>
      <c r="U2973" s="3" t="s">
        <v>154</v>
      </c>
      <c r="V2973" s="3" t="s">
        <v>10937</v>
      </c>
      <c r="W2973" s="3" t="s">
        <v>154</v>
      </c>
      <c r="X2973" s="3" t="s">
        <v>154</v>
      </c>
      <c r="Y2973" s="3" t="s">
        <v>154</v>
      </c>
      <c r="Z2973" s="3" t="s">
        <v>154</v>
      </c>
      <c r="AA2973" s="3" t="s">
        <v>154</v>
      </c>
      <c r="AB2973" s="3" t="s">
        <v>154</v>
      </c>
      <c r="AC2973" s="3" t="s">
        <v>154</v>
      </c>
      <c r="AD2973" s="3" t="s">
        <v>6151</v>
      </c>
      <c r="AE2973" s="3" t="s">
        <v>6151</v>
      </c>
      <c r="AF2973" s="3" t="s">
        <v>154</v>
      </c>
      <c r="AG2973" s="3" t="s">
        <v>154</v>
      </c>
      <c r="AH2973" s="3" t="s">
        <v>6597</v>
      </c>
      <c r="AI2973" s="3" t="s">
        <v>6482</v>
      </c>
      <c r="AJ2973" s="3" t="s">
        <v>6489</v>
      </c>
    </row>
    <row r="2974" spans="1:36" ht="15">
      <c r="A2974" s="10">
        <v>3077</v>
      </c>
      <c r="B2974" t="str">
        <f>IF(K2974="总计","",INDEX(主数据!A:AD,MATCH(J2974,主数据!A:A,0),9))</f>
        <v>环渤海大区公司</v>
      </c>
      <c r="C2974" t="str">
        <f>IF(K2974="","",INDEX(主数据!A:AD,MATCH(J2974,主数据!A:A,0),11))</f>
        <v>天津生态城城区</v>
      </c>
      <c r="D2974" t="str">
        <f t="shared" si="184"/>
        <v>TJ24空置物业费直接录入</v>
      </c>
      <c r="E2974" s="13" t="str">
        <f t="shared" si="186"/>
        <v/>
      </c>
      <c r="F2974" s="13" t="str">
        <f>IF(E2974="","",IFERROR(IF(IF(K2974="","",INDEX(收费标合同信息维护!A:Q,MATCH(D2974,收费标合同信息维护!J:J,0),10))=D2974,"有","无"),"无"))</f>
        <v/>
      </c>
      <c r="G2974" s="13" t="str">
        <f t="shared" si="185"/>
        <v/>
      </c>
      <c r="H2974" s="13" t="str">
        <f t="shared" si="187"/>
        <v/>
      </c>
      <c r="I2974" s="13" t="str">
        <f>IF(G2974="","",IFERROR(IF(IF(K2974="","",INDEX(收费标合同信息维护!A:Q,MATCH(G2974,收费标合同信息维护!M:M,0),13))=G2974,"有","无"),"无"))</f>
        <v/>
      </c>
      <c r="J2974" s="3" t="s">
        <v>2558</v>
      </c>
      <c r="K2974" s="3" t="s">
        <v>12717</v>
      </c>
      <c r="L2974" s="3" t="s">
        <v>6580</v>
      </c>
      <c r="M2974" s="3" t="s">
        <v>6581</v>
      </c>
      <c r="N2974" s="3" t="s">
        <v>6477</v>
      </c>
      <c r="O2974" s="3" t="s">
        <v>6478</v>
      </c>
      <c r="P2974" s="3" t="s">
        <v>12739</v>
      </c>
      <c r="Q2974" s="3" t="s">
        <v>6026</v>
      </c>
      <c r="R2974" s="3" t="s">
        <v>6479</v>
      </c>
      <c r="S2974" s="3" t="s">
        <v>6480</v>
      </c>
      <c r="T2974" s="3" t="s">
        <v>6481</v>
      </c>
      <c r="U2974" s="3" t="s">
        <v>154</v>
      </c>
      <c r="V2974" s="3" t="s">
        <v>154</v>
      </c>
      <c r="W2974" s="3" t="s">
        <v>154</v>
      </c>
      <c r="X2974" s="3" t="s">
        <v>154</v>
      </c>
      <c r="Y2974" s="3" t="s">
        <v>154</v>
      </c>
      <c r="Z2974" s="3" t="s">
        <v>154</v>
      </c>
      <c r="AA2974" s="3" t="s">
        <v>154</v>
      </c>
      <c r="AB2974" s="3" t="s">
        <v>154</v>
      </c>
      <c r="AC2974" s="3" t="s">
        <v>154</v>
      </c>
      <c r="AD2974" s="3" t="s">
        <v>6151</v>
      </c>
      <c r="AE2974" s="3" t="s">
        <v>6151</v>
      </c>
      <c r="AF2974" s="3" t="s">
        <v>154</v>
      </c>
      <c r="AG2974" s="3" t="s">
        <v>154</v>
      </c>
      <c r="AH2974" s="3" t="s">
        <v>6597</v>
      </c>
      <c r="AI2974" s="3" t="s">
        <v>6482</v>
      </c>
      <c r="AJ2974" s="3" t="s">
        <v>6489</v>
      </c>
    </row>
    <row r="2975" spans="1:36" ht="15">
      <c r="A2975" s="10">
        <v>3078</v>
      </c>
      <c r="B2975" t="str">
        <f>IF(K2975="总计","",INDEX(主数据!A:AD,MATCH(J2975,主数据!A:A,0),9))</f>
        <v>环渤海大区公司</v>
      </c>
      <c r="C2975" t="str">
        <f>IF(K2975="","",INDEX(主数据!A:AD,MATCH(J2975,主数据!A:A,0),11))</f>
        <v>天津生态城城区</v>
      </c>
      <c r="D2975" t="str">
        <f t="shared" si="184"/>
        <v>TJ24空置物业费标准方式2.33</v>
      </c>
      <c r="E2975" s="13" t="str">
        <f t="shared" si="186"/>
        <v>2.33</v>
      </c>
      <c r="F2975" s="13" t="str">
        <f>IF(E2975="","",IFERROR(IF(IF(K2975="","",INDEX(收费标合同信息维护!A:Q,MATCH(D2975,收费标合同信息维护!J:J,0),10))=D2975,"有","无"),"无"))</f>
        <v>无</v>
      </c>
      <c r="G2975" s="13" t="str">
        <f t="shared" si="185"/>
        <v/>
      </c>
      <c r="H2975" s="13" t="str">
        <f t="shared" si="187"/>
        <v/>
      </c>
      <c r="I2975" s="13" t="str">
        <f>IF(G2975="","",IFERROR(IF(IF(K2975="","",INDEX(收费标合同信息维护!A:Q,MATCH(G2975,收费标合同信息维护!M:M,0),13))=G2975,"有","无"),"无"))</f>
        <v/>
      </c>
      <c r="J2975" s="3" t="s">
        <v>2558</v>
      </c>
      <c r="K2975" s="3" t="s">
        <v>12717</v>
      </c>
      <c r="L2975" s="3" t="s">
        <v>6580</v>
      </c>
      <c r="M2975" s="3" t="s">
        <v>6581</v>
      </c>
      <c r="N2975" s="3" t="s">
        <v>6477</v>
      </c>
      <c r="O2975" s="3" t="s">
        <v>6478</v>
      </c>
      <c r="P2975" s="3" t="s">
        <v>12740</v>
      </c>
      <c r="Q2975" s="3" t="s">
        <v>12741</v>
      </c>
      <c r="R2975" s="3" t="s">
        <v>6484</v>
      </c>
      <c r="S2975" s="3" t="s">
        <v>6491</v>
      </c>
      <c r="T2975" s="3" t="s">
        <v>6514</v>
      </c>
      <c r="U2975" s="3" t="s">
        <v>12720</v>
      </c>
      <c r="V2975" s="3" t="s">
        <v>12742</v>
      </c>
      <c r="W2975" s="3" t="s">
        <v>154</v>
      </c>
      <c r="X2975" s="3" t="s">
        <v>154</v>
      </c>
      <c r="Y2975" s="3" t="s">
        <v>154</v>
      </c>
      <c r="Z2975" s="3" t="s">
        <v>154</v>
      </c>
      <c r="AA2975" s="3" t="s">
        <v>154</v>
      </c>
      <c r="AB2975" s="3" t="s">
        <v>154</v>
      </c>
      <c r="AC2975" s="3" t="s">
        <v>154</v>
      </c>
      <c r="AD2975" s="3" t="s">
        <v>6151</v>
      </c>
      <c r="AE2975" s="3" t="s">
        <v>6151</v>
      </c>
      <c r="AF2975" s="3" t="s">
        <v>154</v>
      </c>
      <c r="AG2975" s="3" t="s">
        <v>154</v>
      </c>
      <c r="AH2975" s="3" t="s">
        <v>6597</v>
      </c>
      <c r="AI2975" s="3" t="s">
        <v>6482</v>
      </c>
      <c r="AJ2975" s="3" t="s">
        <v>6489</v>
      </c>
    </row>
    <row r="2976" spans="1:36" ht="15">
      <c r="A2976" s="10">
        <v>3079</v>
      </c>
      <c r="B2976" t="str">
        <f>IF(K2976="总计","",INDEX(主数据!A:AD,MATCH(J2976,主数据!A:A,0),9))</f>
        <v>环渤海大区公司</v>
      </c>
      <c r="C2976" t="str">
        <f>IF(K2976="","",INDEX(主数据!A:AD,MATCH(J2976,主数据!A:A,0),11))</f>
        <v>天津生态城城区</v>
      </c>
      <c r="D2976" t="str">
        <f t="shared" si="184"/>
        <v>TJ24空置物业费定额</v>
      </c>
      <c r="E2976" s="13" t="str">
        <f t="shared" si="186"/>
        <v/>
      </c>
      <c r="F2976" s="13" t="str">
        <f>IF(E2976="","",IFERROR(IF(IF(K2976="","",INDEX(收费标合同信息维护!A:Q,MATCH(D2976,收费标合同信息维护!J:J,0),10))=D2976,"有","无"),"无"))</f>
        <v/>
      </c>
      <c r="G2976" s="13" t="str">
        <f t="shared" si="185"/>
        <v>TJ24空置物业费定额204595.52</v>
      </c>
      <c r="H2976" s="13" t="str">
        <f t="shared" si="187"/>
        <v>204595.52</v>
      </c>
      <c r="I2976" s="13" t="str">
        <f>IF(G2976="","",IFERROR(IF(IF(K2976="","",INDEX(收费标合同信息维护!A:Q,MATCH(G2976,收费标合同信息维护!M:M,0),13))=G2976,"有","无"),"无"))</f>
        <v>无</v>
      </c>
      <c r="J2976" s="3" t="s">
        <v>2558</v>
      </c>
      <c r="K2976" s="3" t="s">
        <v>12717</v>
      </c>
      <c r="L2976" s="3" t="s">
        <v>6580</v>
      </c>
      <c r="M2976" s="3" t="s">
        <v>6581</v>
      </c>
      <c r="N2976" s="3" t="s">
        <v>6477</v>
      </c>
      <c r="O2976" s="3" t="s">
        <v>6478</v>
      </c>
      <c r="P2976" s="3" t="s">
        <v>12743</v>
      </c>
      <c r="Q2976" s="3" t="s">
        <v>6589</v>
      </c>
      <c r="R2976" s="3" t="s">
        <v>6490</v>
      </c>
      <c r="S2976" s="3" t="s">
        <v>6491</v>
      </c>
      <c r="T2976" s="3" t="s">
        <v>8294</v>
      </c>
      <c r="U2976" s="3" t="s">
        <v>18048</v>
      </c>
      <c r="V2976" s="3" t="s">
        <v>154</v>
      </c>
      <c r="W2976" s="3" t="s">
        <v>18202</v>
      </c>
      <c r="X2976" s="3" t="s">
        <v>154</v>
      </c>
      <c r="Y2976" s="3" t="s">
        <v>154</v>
      </c>
      <c r="Z2976" s="3" t="s">
        <v>154</v>
      </c>
      <c r="AA2976" s="3" t="s">
        <v>154</v>
      </c>
      <c r="AB2976" s="3" t="s">
        <v>154</v>
      </c>
      <c r="AC2976" s="3" t="s">
        <v>154</v>
      </c>
      <c r="AD2976" s="3" t="s">
        <v>6151</v>
      </c>
      <c r="AE2976" s="3" t="s">
        <v>6151</v>
      </c>
      <c r="AF2976" s="3" t="s">
        <v>154</v>
      </c>
      <c r="AG2976" s="3" t="s">
        <v>154</v>
      </c>
      <c r="AH2976" s="3" t="s">
        <v>6597</v>
      </c>
      <c r="AI2976" s="3" t="s">
        <v>6482</v>
      </c>
      <c r="AJ2976" s="3" t="s">
        <v>6489</v>
      </c>
    </row>
    <row r="2977" spans="1:36" ht="15">
      <c r="A2977" s="10">
        <v>3080</v>
      </c>
      <c r="B2977" t="str">
        <f>IF(K2977="总计","",INDEX(主数据!A:AD,MATCH(J2977,主数据!A:A,0),9))</f>
        <v>环渤海大区公司</v>
      </c>
      <c r="C2977" t="str">
        <f>IF(K2977="","",INDEX(主数据!A:AD,MATCH(J2977,主数据!A:A,0),11))</f>
        <v>天津南区</v>
      </c>
      <c r="D2977" t="str">
        <f t="shared" si="184"/>
        <v>TJ63物业服务费直接录入</v>
      </c>
      <c r="E2977" s="13" t="str">
        <f t="shared" si="186"/>
        <v/>
      </c>
      <c r="F2977" s="13" t="str">
        <f>IF(E2977="","",IFERROR(IF(IF(K2977="","",INDEX(收费标合同信息维护!A:Q,MATCH(D2977,收费标合同信息维护!J:J,0),10))=D2977,"有","无"),"无"))</f>
        <v/>
      </c>
      <c r="G2977" s="13" t="str">
        <f t="shared" si="185"/>
        <v/>
      </c>
      <c r="H2977" s="13" t="str">
        <f t="shared" si="187"/>
        <v/>
      </c>
      <c r="I2977" s="13" t="str">
        <f>IF(G2977="","",IFERROR(IF(IF(K2977="","",INDEX(收费标合同信息维护!A:Q,MATCH(G2977,收费标合同信息维护!M:M,0),13))=G2977,"有","无"),"无"))</f>
        <v/>
      </c>
      <c r="J2977" s="3" t="s">
        <v>2494</v>
      </c>
      <c r="K2977" s="3" t="s">
        <v>12744</v>
      </c>
      <c r="L2977" s="3" t="s">
        <v>6025</v>
      </c>
      <c r="M2977" s="3" t="s">
        <v>6026</v>
      </c>
      <c r="N2977" s="3" t="s">
        <v>6477</v>
      </c>
      <c r="O2977" s="3" t="s">
        <v>6478</v>
      </c>
      <c r="P2977" s="3" t="s">
        <v>6025</v>
      </c>
      <c r="Q2977" s="3" t="s">
        <v>6026</v>
      </c>
      <c r="R2977" s="3" t="s">
        <v>6479</v>
      </c>
      <c r="S2977" s="3" t="s">
        <v>6480</v>
      </c>
      <c r="T2977" s="3" t="s">
        <v>7411</v>
      </c>
      <c r="U2977" s="3" t="s">
        <v>154</v>
      </c>
      <c r="V2977" s="3" t="s">
        <v>154</v>
      </c>
      <c r="W2977" s="3" t="s">
        <v>154</v>
      </c>
      <c r="X2977" s="3" t="s">
        <v>154</v>
      </c>
      <c r="Y2977" s="3" t="s">
        <v>154</v>
      </c>
      <c r="Z2977" s="3" t="s">
        <v>154</v>
      </c>
      <c r="AA2977" s="3" t="s">
        <v>154</v>
      </c>
      <c r="AB2977" s="3" t="s">
        <v>154</v>
      </c>
      <c r="AC2977" s="3" t="s">
        <v>154</v>
      </c>
      <c r="AD2977" s="3" t="s">
        <v>6151</v>
      </c>
      <c r="AE2977" s="3" t="s">
        <v>6151</v>
      </c>
      <c r="AF2977" s="3" t="s">
        <v>154</v>
      </c>
      <c r="AG2977" s="3" t="s">
        <v>154</v>
      </c>
      <c r="AH2977" s="3" t="s">
        <v>6478</v>
      </c>
      <c r="AI2977" s="3" t="s">
        <v>6482</v>
      </c>
      <c r="AJ2977" s="3" t="s">
        <v>6489</v>
      </c>
    </row>
    <row r="2978" spans="1:36" ht="15">
      <c r="A2978" s="10">
        <v>3081</v>
      </c>
      <c r="B2978" t="str">
        <f>IF(K2978="总计","",INDEX(主数据!A:AD,MATCH(J2978,主数据!A:A,0),9))</f>
        <v>环渤海大区公司</v>
      </c>
      <c r="C2978" t="str">
        <f>IF(K2978="","",INDEX(主数据!A:AD,MATCH(J2978,主数据!A:A,0),11))</f>
        <v>天津南区</v>
      </c>
      <c r="D2978" t="str">
        <f t="shared" si="184"/>
        <v>TJ63物业服务费标准方式4.20</v>
      </c>
      <c r="E2978" s="13" t="str">
        <f t="shared" si="186"/>
        <v>4.20</v>
      </c>
      <c r="F2978" s="13" t="str">
        <f>IF(E2978="","",IFERROR(IF(IF(K2978="","",INDEX(收费标合同信息维护!A:Q,MATCH(D2978,收费标合同信息维护!J:J,0),10))=D2978,"有","无"),"无"))</f>
        <v>无</v>
      </c>
      <c r="G2978" s="13" t="str">
        <f t="shared" si="185"/>
        <v/>
      </c>
      <c r="H2978" s="13" t="str">
        <f t="shared" si="187"/>
        <v/>
      </c>
      <c r="I2978" s="13" t="str">
        <f>IF(G2978="","",IFERROR(IF(IF(K2978="","",INDEX(收费标合同信息维护!A:Q,MATCH(G2978,收费标合同信息维护!M:M,0),13))=G2978,"有","无"),"无"))</f>
        <v/>
      </c>
      <c r="J2978" s="3" t="s">
        <v>2494</v>
      </c>
      <c r="K2978" s="3" t="s">
        <v>12744</v>
      </c>
      <c r="L2978" s="3" t="s">
        <v>6025</v>
      </c>
      <c r="M2978" s="3" t="s">
        <v>6026</v>
      </c>
      <c r="N2978" s="3" t="s">
        <v>6477</v>
      </c>
      <c r="O2978" s="3" t="s">
        <v>6478</v>
      </c>
      <c r="P2978" s="3" t="s">
        <v>6696</v>
      </c>
      <c r="Q2978" s="3" t="s">
        <v>10923</v>
      </c>
      <c r="R2978" s="3" t="s">
        <v>6484</v>
      </c>
      <c r="S2978" s="3" t="s">
        <v>6491</v>
      </c>
      <c r="T2978" s="3" t="s">
        <v>6561</v>
      </c>
      <c r="U2978" s="3" t="s">
        <v>154</v>
      </c>
      <c r="V2978" s="3" t="s">
        <v>6987</v>
      </c>
      <c r="W2978" s="3" t="s">
        <v>154</v>
      </c>
      <c r="X2978" s="3" t="s">
        <v>154</v>
      </c>
      <c r="Y2978" s="3" t="s">
        <v>154</v>
      </c>
      <c r="Z2978" s="3" t="s">
        <v>154</v>
      </c>
      <c r="AA2978" s="3" t="s">
        <v>154</v>
      </c>
      <c r="AB2978" s="3" t="s">
        <v>154</v>
      </c>
      <c r="AC2978" s="3" t="s">
        <v>154</v>
      </c>
      <c r="AD2978" s="3" t="s">
        <v>6151</v>
      </c>
      <c r="AE2978" s="3" t="s">
        <v>6151</v>
      </c>
      <c r="AF2978" s="3" t="s">
        <v>154</v>
      </c>
      <c r="AG2978" s="3" t="s">
        <v>154</v>
      </c>
      <c r="AH2978" s="3" t="s">
        <v>6478</v>
      </c>
      <c r="AI2978" s="3" t="s">
        <v>6482</v>
      </c>
      <c r="AJ2978" s="3" t="s">
        <v>6033</v>
      </c>
    </row>
    <row r="2979" spans="1:36" ht="15">
      <c r="A2979" s="10">
        <v>3082</v>
      </c>
      <c r="B2979" t="str">
        <f>IF(K2979="总计","",INDEX(主数据!A:AD,MATCH(J2979,主数据!A:A,0),9))</f>
        <v>环渤海大区公司</v>
      </c>
      <c r="C2979" t="str">
        <f>IF(K2979="","",INDEX(主数据!A:AD,MATCH(J2979,主数据!A:A,0),11))</f>
        <v>天津南区</v>
      </c>
      <c r="D2979" t="str">
        <f t="shared" si="184"/>
        <v>TJ63物业服务费标准方式3.80</v>
      </c>
      <c r="E2979" s="13" t="str">
        <f t="shared" si="186"/>
        <v>3.80</v>
      </c>
      <c r="F2979" s="13" t="str">
        <f>IF(E2979="","",IFERROR(IF(IF(K2979="","",INDEX(收费标合同信息维护!A:Q,MATCH(D2979,收费标合同信息维护!J:J,0),10))=D2979,"有","无"),"无"))</f>
        <v>无</v>
      </c>
      <c r="G2979" s="13" t="str">
        <f t="shared" si="185"/>
        <v/>
      </c>
      <c r="H2979" s="13" t="str">
        <f t="shared" si="187"/>
        <v/>
      </c>
      <c r="I2979" s="13" t="str">
        <f>IF(G2979="","",IFERROR(IF(IF(K2979="","",INDEX(收费标合同信息维护!A:Q,MATCH(G2979,收费标合同信息维护!M:M,0),13))=G2979,"有","无"),"无"))</f>
        <v/>
      </c>
      <c r="J2979" s="3" t="s">
        <v>2494</v>
      </c>
      <c r="K2979" s="3" t="s">
        <v>12744</v>
      </c>
      <c r="L2979" s="3" t="s">
        <v>6025</v>
      </c>
      <c r="M2979" s="3" t="s">
        <v>6026</v>
      </c>
      <c r="N2979" s="3" t="s">
        <v>6477</v>
      </c>
      <c r="O2979" s="3" t="s">
        <v>6478</v>
      </c>
      <c r="P2979" s="3" t="s">
        <v>6699</v>
      </c>
      <c r="Q2979" s="3" t="s">
        <v>12745</v>
      </c>
      <c r="R2979" s="3" t="s">
        <v>6484</v>
      </c>
      <c r="S2979" s="3" t="s">
        <v>6491</v>
      </c>
      <c r="T2979" s="3" t="s">
        <v>12746</v>
      </c>
      <c r="U2979" s="3" t="s">
        <v>154</v>
      </c>
      <c r="V2979" s="3" t="s">
        <v>6991</v>
      </c>
      <c r="W2979" s="3" t="s">
        <v>154</v>
      </c>
      <c r="X2979" s="3" t="s">
        <v>154</v>
      </c>
      <c r="Y2979" s="3" t="s">
        <v>154</v>
      </c>
      <c r="Z2979" s="3" t="s">
        <v>154</v>
      </c>
      <c r="AA2979" s="3" t="s">
        <v>154</v>
      </c>
      <c r="AB2979" s="3" t="s">
        <v>154</v>
      </c>
      <c r="AC2979" s="3" t="s">
        <v>154</v>
      </c>
      <c r="AD2979" s="3" t="s">
        <v>6151</v>
      </c>
      <c r="AE2979" s="3" t="s">
        <v>6151</v>
      </c>
      <c r="AF2979" s="3" t="s">
        <v>154</v>
      </c>
      <c r="AG2979" s="3" t="s">
        <v>154</v>
      </c>
      <c r="AH2979" s="3" t="s">
        <v>6478</v>
      </c>
      <c r="AI2979" s="3" t="s">
        <v>6482</v>
      </c>
      <c r="AJ2979" s="3" t="s">
        <v>6033</v>
      </c>
    </row>
    <row r="2980" spans="1:36" ht="15">
      <c r="A2980" s="10">
        <v>3083</v>
      </c>
      <c r="B2980" t="str">
        <f>IF(K2980="总计","",INDEX(主数据!A:AD,MATCH(J2980,主数据!A:A,0),9))</f>
        <v>环渤海大区公司</v>
      </c>
      <c r="C2980" t="str">
        <f>IF(K2980="","",INDEX(主数据!A:AD,MATCH(J2980,主数据!A:A,0),11))</f>
        <v>天津南区</v>
      </c>
      <c r="D2980" t="str">
        <f t="shared" si="184"/>
        <v>TJ63物业服务费标准方式2.00</v>
      </c>
      <c r="E2980" s="13" t="str">
        <f t="shared" si="186"/>
        <v>2.00</v>
      </c>
      <c r="F2980" s="13" t="str">
        <f>IF(E2980="","",IFERROR(IF(IF(K2980="","",INDEX(收费标合同信息维护!A:Q,MATCH(D2980,收费标合同信息维护!J:J,0),10))=D2980,"有","无"),"无"))</f>
        <v>无</v>
      </c>
      <c r="G2980" s="13" t="str">
        <f t="shared" si="185"/>
        <v/>
      </c>
      <c r="H2980" s="13" t="str">
        <f t="shared" si="187"/>
        <v/>
      </c>
      <c r="I2980" s="13" t="str">
        <f>IF(G2980="","",IFERROR(IF(IF(K2980="","",INDEX(收费标合同信息维护!A:Q,MATCH(G2980,收费标合同信息维护!M:M,0),13))=G2980,"有","无"),"无"))</f>
        <v/>
      </c>
      <c r="J2980" s="3" t="s">
        <v>2494</v>
      </c>
      <c r="K2980" s="3" t="s">
        <v>12744</v>
      </c>
      <c r="L2980" s="3" t="s">
        <v>6025</v>
      </c>
      <c r="M2980" s="3" t="s">
        <v>6026</v>
      </c>
      <c r="N2980" s="3" t="s">
        <v>6477</v>
      </c>
      <c r="O2980" s="3" t="s">
        <v>6478</v>
      </c>
      <c r="P2980" s="3" t="s">
        <v>6604</v>
      </c>
      <c r="Q2980" s="3" t="s">
        <v>12747</v>
      </c>
      <c r="R2980" s="3" t="s">
        <v>6484</v>
      </c>
      <c r="S2980" s="3" t="s">
        <v>6491</v>
      </c>
      <c r="T2980" s="3" t="s">
        <v>6561</v>
      </c>
      <c r="U2980" s="3" t="s">
        <v>154</v>
      </c>
      <c r="V2980" s="3" t="s">
        <v>6686</v>
      </c>
      <c r="W2980" s="3" t="s">
        <v>154</v>
      </c>
      <c r="X2980" s="3" t="s">
        <v>154</v>
      </c>
      <c r="Y2980" s="3" t="s">
        <v>154</v>
      </c>
      <c r="Z2980" s="3" t="s">
        <v>154</v>
      </c>
      <c r="AA2980" s="3" t="s">
        <v>154</v>
      </c>
      <c r="AB2980" s="3" t="s">
        <v>154</v>
      </c>
      <c r="AC2980" s="3" t="s">
        <v>154</v>
      </c>
      <c r="AD2980" s="3" t="s">
        <v>6151</v>
      </c>
      <c r="AE2980" s="3" t="s">
        <v>6151</v>
      </c>
      <c r="AF2980" s="3" t="s">
        <v>154</v>
      </c>
      <c r="AG2980" s="3" t="s">
        <v>154</v>
      </c>
      <c r="AH2980" s="3" t="s">
        <v>6478</v>
      </c>
      <c r="AI2980" s="3" t="s">
        <v>6482</v>
      </c>
      <c r="AJ2980" s="3" t="s">
        <v>6489</v>
      </c>
    </row>
    <row r="2981" spans="1:36" ht="15">
      <c r="A2981" s="10">
        <v>3084</v>
      </c>
      <c r="B2981" t="str">
        <f>IF(K2981="总计","",INDEX(主数据!A:AD,MATCH(J2981,主数据!A:A,0),9))</f>
        <v>环渤海大区公司</v>
      </c>
      <c r="C2981" t="str">
        <f>IF(K2981="","",INDEX(主数据!A:AD,MATCH(J2981,主数据!A:A,0),11))</f>
        <v>天津南区</v>
      </c>
      <c r="D2981" t="str">
        <f t="shared" si="184"/>
        <v>TJ63物业服务费标准方式1.68</v>
      </c>
      <c r="E2981" s="13" t="str">
        <f t="shared" si="186"/>
        <v>1.68</v>
      </c>
      <c r="F2981" s="13" t="str">
        <f>IF(E2981="","",IFERROR(IF(IF(K2981="","",INDEX(收费标合同信息维护!A:Q,MATCH(D2981,收费标合同信息维护!J:J,0),10))=D2981,"有","无"),"无"))</f>
        <v>无</v>
      </c>
      <c r="G2981" s="13" t="str">
        <f t="shared" si="185"/>
        <v/>
      </c>
      <c r="H2981" s="13" t="str">
        <f t="shared" si="187"/>
        <v/>
      </c>
      <c r="I2981" s="13" t="str">
        <f>IF(G2981="","",IFERROR(IF(IF(K2981="","",INDEX(收费标合同信息维护!A:Q,MATCH(G2981,收费标合同信息维护!M:M,0),13))=G2981,"有","无"),"无"))</f>
        <v/>
      </c>
      <c r="J2981" s="3" t="s">
        <v>2494</v>
      </c>
      <c r="K2981" s="3" t="s">
        <v>12744</v>
      </c>
      <c r="L2981" s="3" t="s">
        <v>6025</v>
      </c>
      <c r="M2981" s="3" t="s">
        <v>6026</v>
      </c>
      <c r="N2981" s="3" t="s">
        <v>6477</v>
      </c>
      <c r="O2981" s="3" t="s">
        <v>6478</v>
      </c>
      <c r="P2981" s="3" t="s">
        <v>6609</v>
      </c>
      <c r="Q2981" s="3" t="s">
        <v>12748</v>
      </c>
      <c r="R2981" s="3" t="s">
        <v>6484</v>
      </c>
      <c r="S2981" s="3" t="s">
        <v>6491</v>
      </c>
      <c r="T2981" s="3" t="s">
        <v>6684</v>
      </c>
      <c r="U2981" s="3" t="s">
        <v>154</v>
      </c>
      <c r="V2981" s="3" t="s">
        <v>8480</v>
      </c>
      <c r="W2981" s="3" t="s">
        <v>154</v>
      </c>
      <c r="X2981" s="3" t="s">
        <v>154</v>
      </c>
      <c r="Y2981" s="3" t="s">
        <v>154</v>
      </c>
      <c r="Z2981" s="3" t="s">
        <v>154</v>
      </c>
      <c r="AA2981" s="3" t="s">
        <v>154</v>
      </c>
      <c r="AB2981" s="3" t="s">
        <v>154</v>
      </c>
      <c r="AC2981" s="3" t="s">
        <v>154</v>
      </c>
      <c r="AD2981" s="3" t="s">
        <v>6151</v>
      </c>
      <c r="AE2981" s="3" t="s">
        <v>6151</v>
      </c>
      <c r="AF2981" s="3" t="s">
        <v>154</v>
      </c>
      <c r="AG2981" s="3" t="s">
        <v>154</v>
      </c>
      <c r="AH2981" s="3" t="s">
        <v>6478</v>
      </c>
      <c r="AI2981" s="3" t="s">
        <v>6727</v>
      </c>
      <c r="AJ2981" s="3" t="s">
        <v>6489</v>
      </c>
    </row>
    <row r="2982" spans="1:36" ht="15">
      <c r="A2982" s="10">
        <v>3085</v>
      </c>
      <c r="B2982" t="str">
        <f>IF(K2982="总计","",INDEX(主数据!A:AD,MATCH(J2982,主数据!A:A,0),9))</f>
        <v>环渤海大区公司</v>
      </c>
      <c r="C2982" t="str">
        <f>IF(K2982="","",INDEX(主数据!A:AD,MATCH(J2982,主数据!A:A,0),11))</f>
        <v>天津南区</v>
      </c>
      <c r="D2982" t="str">
        <f t="shared" si="184"/>
        <v>TJ63物业服务费标准方式1.52</v>
      </c>
      <c r="E2982" s="13" t="str">
        <f t="shared" si="186"/>
        <v>1.52</v>
      </c>
      <c r="F2982" s="13" t="str">
        <f>IF(E2982="","",IFERROR(IF(IF(K2982="","",INDEX(收费标合同信息维护!A:Q,MATCH(D2982,收费标合同信息维护!J:J,0),10))=D2982,"有","无"),"无"))</f>
        <v>无</v>
      </c>
      <c r="G2982" s="13" t="str">
        <f t="shared" si="185"/>
        <v/>
      </c>
      <c r="H2982" s="13" t="str">
        <f t="shared" si="187"/>
        <v/>
      </c>
      <c r="I2982" s="13" t="str">
        <f>IF(G2982="","",IFERROR(IF(IF(K2982="","",INDEX(收费标合同信息维护!A:Q,MATCH(G2982,收费标合同信息维护!M:M,0),13))=G2982,"有","无"),"无"))</f>
        <v/>
      </c>
      <c r="J2982" s="3" t="s">
        <v>2494</v>
      </c>
      <c r="K2982" s="3" t="s">
        <v>12744</v>
      </c>
      <c r="L2982" s="3" t="s">
        <v>6025</v>
      </c>
      <c r="M2982" s="3" t="s">
        <v>6026</v>
      </c>
      <c r="N2982" s="3" t="s">
        <v>6477</v>
      </c>
      <c r="O2982" s="3" t="s">
        <v>6478</v>
      </c>
      <c r="P2982" s="3" t="s">
        <v>6612</v>
      </c>
      <c r="Q2982" s="3" t="s">
        <v>12749</v>
      </c>
      <c r="R2982" s="3" t="s">
        <v>6484</v>
      </c>
      <c r="S2982" s="3" t="s">
        <v>6491</v>
      </c>
      <c r="T2982" s="3" t="s">
        <v>6684</v>
      </c>
      <c r="U2982" s="3" t="s">
        <v>154</v>
      </c>
      <c r="V2982" s="3" t="s">
        <v>12750</v>
      </c>
      <c r="W2982" s="3" t="s">
        <v>154</v>
      </c>
      <c r="X2982" s="3" t="s">
        <v>154</v>
      </c>
      <c r="Y2982" s="3" t="s">
        <v>154</v>
      </c>
      <c r="Z2982" s="3" t="s">
        <v>154</v>
      </c>
      <c r="AA2982" s="3" t="s">
        <v>154</v>
      </c>
      <c r="AB2982" s="3" t="s">
        <v>154</v>
      </c>
      <c r="AC2982" s="3" t="s">
        <v>154</v>
      </c>
      <c r="AD2982" s="3" t="s">
        <v>6151</v>
      </c>
      <c r="AE2982" s="3" t="s">
        <v>6151</v>
      </c>
      <c r="AF2982" s="3" t="s">
        <v>154</v>
      </c>
      <c r="AG2982" s="3" t="s">
        <v>154</v>
      </c>
      <c r="AH2982" s="3" t="s">
        <v>6478</v>
      </c>
      <c r="AI2982" s="3" t="s">
        <v>6727</v>
      </c>
      <c r="AJ2982" s="3" t="s">
        <v>6489</v>
      </c>
    </row>
    <row r="2983" spans="1:36" ht="15">
      <c r="A2983" s="10">
        <v>3086</v>
      </c>
      <c r="B2983" t="str">
        <f>IF(K2983="总计","",INDEX(主数据!A:AD,MATCH(J2983,主数据!A:A,0),9))</f>
        <v>环渤海大区公司</v>
      </c>
      <c r="C2983" t="str">
        <f>IF(K2983="","",INDEX(主数据!A:AD,MATCH(J2983,主数据!A:A,0),11))</f>
        <v>天津南区</v>
      </c>
      <c r="D2983" t="str">
        <f t="shared" si="184"/>
        <v>TJ63物业服务费标准方式0.80</v>
      </c>
      <c r="E2983" s="13" t="str">
        <f t="shared" si="186"/>
        <v>0.80</v>
      </c>
      <c r="F2983" s="13" t="str">
        <f>IF(E2983="","",IFERROR(IF(IF(K2983="","",INDEX(收费标合同信息维护!A:Q,MATCH(D2983,收费标合同信息维护!J:J,0),10))=D2983,"有","无"),"无"))</f>
        <v>无</v>
      </c>
      <c r="G2983" s="13" t="str">
        <f t="shared" si="185"/>
        <v/>
      </c>
      <c r="H2983" s="13" t="str">
        <f t="shared" si="187"/>
        <v/>
      </c>
      <c r="I2983" s="13" t="str">
        <f>IF(G2983="","",IFERROR(IF(IF(K2983="","",INDEX(收费标合同信息维护!A:Q,MATCH(G2983,收费标合同信息维护!M:M,0),13))=G2983,"有","无"),"无"))</f>
        <v/>
      </c>
      <c r="J2983" s="3" t="s">
        <v>2494</v>
      </c>
      <c r="K2983" s="3" t="s">
        <v>12744</v>
      </c>
      <c r="L2983" s="3" t="s">
        <v>6025</v>
      </c>
      <c r="M2983" s="3" t="s">
        <v>6026</v>
      </c>
      <c r="N2983" s="3" t="s">
        <v>6477</v>
      </c>
      <c r="O2983" s="3" t="s">
        <v>6478</v>
      </c>
      <c r="P2983" s="3" t="s">
        <v>6617</v>
      </c>
      <c r="Q2983" s="3" t="s">
        <v>12751</v>
      </c>
      <c r="R2983" s="3" t="s">
        <v>6484</v>
      </c>
      <c r="S2983" s="3" t="s">
        <v>6491</v>
      </c>
      <c r="T2983" s="3" t="s">
        <v>6684</v>
      </c>
      <c r="U2983" s="3" t="s">
        <v>154</v>
      </c>
      <c r="V2983" s="3" t="s">
        <v>6722</v>
      </c>
      <c r="W2983" s="3" t="s">
        <v>154</v>
      </c>
      <c r="X2983" s="3" t="s">
        <v>154</v>
      </c>
      <c r="Y2983" s="3" t="s">
        <v>154</v>
      </c>
      <c r="Z2983" s="3" t="s">
        <v>154</v>
      </c>
      <c r="AA2983" s="3" t="s">
        <v>154</v>
      </c>
      <c r="AB2983" s="3" t="s">
        <v>154</v>
      </c>
      <c r="AC2983" s="3" t="s">
        <v>154</v>
      </c>
      <c r="AD2983" s="3" t="s">
        <v>6151</v>
      </c>
      <c r="AE2983" s="3" t="s">
        <v>6151</v>
      </c>
      <c r="AF2983" s="3" t="s">
        <v>154</v>
      </c>
      <c r="AG2983" s="3" t="s">
        <v>154</v>
      </c>
      <c r="AH2983" s="3" t="s">
        <v>6478</v>
      </c>
      <c r="AI2983" s="3" t="s">
        <v>6727</v>
      </c>
      <c r="AJ2983" s="3" t="s">
        <v>6489</v>
      </c>
    </row>
    <row r="2984" spans="1:36" ht="15">
      <c r="A2984" s="10">
        <v>3087</v>
      </c>
      <c r="B2984" t="str">
        <f>IF(K2984="总计","",INDEX(主数据!A:AD,MATCH(J2984,主数据!A:A,0),9))</f>
        <v>环渤海大区公司</v>
      </c>
      <c r="C2984" t="str">
        <f>IF(K2984="","",INDEX(主数据!A:AD,MATCH(J2984,主数据!A:A,0),11))</f>
        <v>天津北区</v>
      </c>
      <c r="D2984" t="str">
        <f t="shared" si="184"/>
        <v>TJ83物业服务费直接录入</v>
      </c>
      <c r="E2984" s="13" t="str">
        <f t="shared" si="186"/>
        <v/>
      </c>
      <c r="F2984" s="13" t="str">
        <f>IF(E2984="","",IFERROR(IF(IF(K2984="","",INDEX(收费标合同信息维护!A:Q,MATCH(D2984,收费标合同信息维护!J:J,0),10))=D2984,"有","无"),"无"))</f>
        <v/>
      </c>
      <c r="G2984" s="13" t="str">
        <f t="shared" si="185"/>
        <v/>
      </c>
      <c r="H2984" s="13" t="str">
        <f t="shared" si="187"/>
        <v/>
      </c>
      <c r="I2984" s="13" t="str">
        <f>IF(G2984="","",IFERROR(IF(IF(K2984="","",INDEX(收费标合同信息维护!A:Q,MATCH(G2984,收费标合同信息维护!M:M,0),13))=G2984,"有","无"),"无"))</f>
        <v/>
      </c>
      <c r="J2984" s="3" t="s">
        <v>3633</v>
      </c>
      <c r="K2984" s="3" t="s">
        <v>12752</v>
      </c>
      <c r="L2984" s="3" t="s">
        <v>6025</v>
      </c>
      <c r="M2984" s="3" t="s">
        <v>6026</v>
      </c>
      <c r="N2984" s="3" t="s">
        <v>6477</v>
      </c>
      <c r="O2984" s="3" t="s">
        <v>6478</v>
      </c>
      <c r="P2984" s="3" t="s">
        <v>6683</v>
      </c>
      <c r="Q2984" s="3" t="s">
        <v>7101</v>
      </c>
      <c r="R2984" s="3" t="s">
        <v>6479</v>
      </c>
      <c r="S2984" s="3" t="s">
        <v>6480</v>
      </c>
      <c r="T2984" s="3" t="s">
        <v>7025</v>
      </c>
      <c r="U2984" s="3" t="s">
        <v>154</v>
      </c>
      <c r="V2984" s="3" t="s">
        <v>154</v>
      </c>
      <c r="W2984" s="3" t="s">
        <v>154</v>
      </c>
      <c r="X2984" s="3" t="s">
        <v>154</v>
      </c>
      <c r="Y2984" s="3" t="s">
        <v>154</v>
      </c>
      <c r="Z2984" s="3" t="s">
        <v>154</v>
      </c>
      <c r="AA2984" s="3" t="s">
        <v>154</v>
      </c>
      <c r="AB2984" s="3" t="s">
        <v>154</v>
      </c>
      <c r="AC2984" s="3" t="s">
        <v>154</v>
      </c>
      <c r="AD2984" s="3" t="s">
        <v>6151</v>
      </c>
      <c r="AE2984" s="3" t="s">
        <v>6151</v>
      </c>
      <c r="AF2984" s="3" t="s">
        <v>154</v>
      </c>
      <c r="AG2984" s="3" t="s">
        <v>154</v>
      </c>
      <c r="AH2984" s="3" t="s">
        <v>6597</v>
      </c>
      <c r="AI2984" s="3" t="s">
        <v>6482</v>
      </c>
      <c r="AJ2984" s="3" t="s">
        <v>6123</v>
      </c>
    </row>
    <row r="2985" spans="1:36" ht="15">
      <c r="A2985" s="10">
        <v>3088</v>
      </c>
      <c r="B2985" t="str">
        <f>IF(K2985="总计","",INDEX(主数据!A:AD,MATCH(J2985,主数据!A:A,0),9))</f>
        <v>环渤海大区公司</v>
      </c>
      <c r="C2985" t="str">
        <f>IF(K2985="","",INDEX(主数据!A:AD,MATCH(J2985,主数据!A:A,0),11))</f>
        <v>天津北区</v>
      </c>
      <c r="D2985" t="str">
        <f t="shared" si="184"/>
        <v>TJ83物业服务费标准方式3.80</v>
      </c>
      <c r="E2985" s="13" t="str">
        <f t="shared" si="186"/>
        <v>3.80</v>
      </c>
      <c r="F2985" s="13" t="str">
        <f>IF(E2985="","",IFERROR(IF(IF(K2985="","",INDEX(收费标合同信息维护!A:Q,MATCH(D2985,收费标合同信息维护!J:J,0),10))=D2985,"有","无"),"无"))</f>
        <v>无</v>
      </c>
      <c r="G2985" s="13" t="str">
        <f t="shared" si="185"/>
        <v/>
      </c>
      <c r="H2985" s="13" t="str">
        <f t="shared" si="187"/>
        <v/>
      </c>
      <c r="I2985" s="13" t="str">
        <f>IF(G2985="","",IFERROR(IF(IF(K2985="","",INDEX(收费标合同信息维护!A:Q,MATCH(G2985,收费标合同信息维护!M:M,0),13))=G2985,"有","无"),"无"))</f>
        <v/>
      </c>
      <c r="J2985" s="3" t="s">
        <v>3633</v>
      </c>
      <c r="K2985" s="3" t="s">
        <v>12752</v>
      </c>
      <c r="L2985" s="3" t="s">
        <v>6025</v>
      </c>
      <c r="M2985" s="3" t="s">
        <v>6026</v>
      </c>
      <c r="N2985" s="3" t="s">
        <v>6477</v>
      </c>
      <c r="O2985" s="3" t="s">
        <v>6478</v>
      </c>
      <c r="P2985" s="3" t="s">
        <v>7354</v>
      </c>
      <c r="Q2985" s="3" t="s">
        <v>6026</v>
      </c>
      <c r="R2985" s="3" t="s">
        <v>6484</v>
      </c>
      <c r="S2985" s="3" t="s">
        <v>6491</v>
      </c>
      <c r="T2985" s="3" t="s">
        <v>6644</v>
      </c>
      <c r="U2985" s="3" t="s">
        <v>154</v>
      </c>
      <c r="V2985" s="3" t="s">
        <v>6991</v>
      </c>
      <c r="W2985" s="3" t="s">
        <v>154</v>
      </c>
      <c r="X2985" s="3" t="s">
        <v>154</v>
      </c>
      <c r="Y2985" s="3" t="s">
        <v>154</v>
      </c>
      <c r="Z2985" s="3" t="s">
        <v>154</v>
      </c>
      <c r="AA2985" s="3" t="s">
        <v>154</v>
      </c>
      <c r="AB2985" s="3" t="s">
        <v>154</v>
      </c>
      <c r="AC2985" s="3" t="s">
        <v>154</v>
      </c>
      <c r="AD2985" s="3" t="s">
        <v>6151</v>
      </c>
      <c r="AE2985" s="3" t="s">
        <v>6151</v>
      </c>
      <c r="AF2985" s="3" t="s">
        <v>154</v>
      </c>
      <c r="AG2985" s="3" t="s">
        <v>154</v>
      </c>
      <c r="AH2985" s="3" t="s">
        <v>6478</v>
      </c>
      <c r="AI2985" s="3" t="s">
        <v>6482</v>
      </c>
      <c r="AJ2985" s="3" t="s">
        <v>6216</v>
      </c>
    </row>
    <row r="2986" spans="1:36" ht="15">
      <c r="A2986" s="10">
        <v>3089</v>
      </c>
      <c r="B2986" t="str">
        <f>IF(K2986="总计","",INDEX(主数据!A:AD,MATCH(J2986,主数据!A:A,0),9))</f>
        <v>环渤海大区公司</v>
      </c>
      <c r="C2986" t="str">
        <f>IF(K2986="","",INDEX(主数据!A:AD,MATCH(J2986,主数据!A:A,0),11))</f>
        <v>天津北区</v>
      </c>
      <c r="D2986" t="str">
        <f t="shared" si="184"/>
        <v>TJ83物业服务费定额</v>
      </c>
      <c r="E2986" s="13" t="str">
        <f t="shared" si="186"/>
        <v/>
      </c>
      <c r="F2986" s="13" t="str">
        <f>IF(E2986="","",IFERROR(IF(IF(K2986="","",INDEX(收费标合同信息维护!A:Q,MATCH(D2986,收费标合同信息维护!J:J,0),10))=D2986,"有","无"),"无"))</f>
        <v/>
      </c>
      <c r="G2986" s="13" t="str">
        <f t="shared" si="185"/>
        <v>TJ83物业服务费定额16693.30</v>
      </c>
      <c r="H2986" s="13" t="str">
        <f t="shared" si="187"/>
        <v>16693.30</v>
      </c>
      <c r="I2986" s="13" t="str">
        <f>IF(G2986="","",IFERROR(IF(IF(K2986="","",INDEX(收费标合同信息维护!A:Q,MATCH(G2986,收费标合同信息维护!M:M,0),13))=G2986,"有","无"),"无"))</f>
        <v>无</v>
      </c>
      <c r="J2986" s="3" t="s">
        <v>3633</v>
      </c>
      <c r="K2986" s="3" t="s">
        <v>12752</v>
      </c>
      <c r="L2986" s="3" t="s">
        <v>6025</v>
      </c>
      <c r="M2986" s="3" t="s">
        <v>6026</v>
      </c>
      <c r="N2986" s="3" t="s">
        <v>6477</v>
      </c>
      <c r="O2986" s="3" t="s">
        <v>6478</v>
      </c>
      <c r="P2986" s="3" t="s">
        <v>7517</v>
      </c>
      <c r="Q2986" s="3" t="s">
        <v>12753</v>
      </c>
      <c r="R2986" s="3" t="s">
        <v>6490</v>
      </c>
      <c r="S2986" s="3" t="s">
        <v>6491</v>
      </c>
      <c r="T2986" s="3" t="s">
        <v>6537</v>
      </c>
      <c r="U2986" s="3" t="s">
        <v>6591</v>
      </c>
      <c r="V2986" s="3" t="s">
        <v>154</v>
      </c>
      <c r="W2986" s="3" t="s">
        <v>12754</v>
      </c>
      <c r="X2986" s="3" t="s">
        <v>154</v>
      </c>
      <c r="Y2986" s="3" t="s">
        <v>154</v>
      </c>
      <c r="Z2986" s="3" t="s">
        <v>154</v>
      </c>
      <c r="AA2986" s="3" t="s">
        <v>154</v>
      </c>
      <c r="AB2986" s="3" t="s">
        <v>154</v>
      </c>
      <c r="AC2986" s="3" t="s">
        <v>154</v>
      </c>
      <c r="AD2986" s="3" t="s">
        <v>6151</v>
      </c>
      <c r="AE2986" s="3" t="s">
        <v>6151</v>
      </c>
      <c r="AF2986" s="3" t="s">
        <v>154</v>
      </c>
      <c r="AG2986" s="3" t="s">
        <v>154</v>
      </c>
      <c r="AH2986" s="3" t="s">
        <v>6597</v>
      </c>
      <c r="AI2986" s="3" t="s">
        <v>6482</v>
      </c>
      <c r="AJ2986" s="3" t="s">
        <v>6489</v>
      </c>
    </row>
    <row r="2987" spans="1:36" ht="15">
      <c r="A2987" s="10">
        <v>3090</v>
      </c>
      <c r="B2987" t="str">
        <f>IF(K2987="总计","",INDEX(主数据!A:AD,MATCH(J2987,主数据!A:A,0),9))</f>
        <v>华中大区公司</v>
      </c>
      <c r="C2987" t="str">
        <f>IF(K2987="","",INDEX(主数据!A:AD,MATCH(J2987,主数据!A:A,0),11))</f>
        <v>武汉南区</v>
      </c>
      <c r="D2987" t="str">
        <f t="shared" si="184"/>
        <v>WH13物业服务费直接录入</v>
      </c>
      <c r="E2987" s="13" t="str">
        <f t="shared" si="186"/>
        <v/>
      </c>
      <c r="F2987" s="13" t="str">
        <f>IF(E2987="","",IFERROR(IF(IF(K2987="","",INDEX(收费标合同信息维护!A:Q,MATCH(D2987,收费标合同信息维护!J:J,0),10))=D2987,"有","无"),"无"))</f>
        <v/>
      </c>
      <c r="G2987" s="13" t="str">
        <f t="shared" si="185"/>
        <v/>
      </c>
      <c r="H2987" s="13" t="str">
        <f t="shared" si="187"/>
        <v/>
      </c>
      <c r="I2987" s="13" t="str">
        <f>IF(G2987="","",IFERROR(IF(IF(K2987="","",INDEX(收费标合同信息维护!A:Q,MATCH(G2987,收费标合同信息维护!M:M,0),13))=G2987,"有","无"),"无"))</f>
        <v/>
      </c>
      <c r="J2987" s="3" t="s">
        <v>4512</v>
      </c>
      <c r="K2987" s="3" t="s">
        <v>12755</v>
      </c>
      <c r="L2987" s="3" t="s">
        <v>6025</v>
      </c>
      <c r="M2987" s="3" t="s">
        <v>6026</v>
      </c>
      <c r="N2987" s="3" t="s">
        <v>6477</v>
      </c>
      <c r="O2987" s="3" t="s">
        <v>6478</v>
      </c>
      <c r="P2987" s="3" t="s">
        <v>12756</v>
      </c>
      <c r="Q2987" s="3" t="s">
        <v>12757</v>
      </c>
      <c r="R2987" s="3" t="s">
        <v>6479</v>
      </c>
      <c r="S2987" s="3" t="s">
        <v>6480</v>
      </c>
      <c r="T2987" s="3" t="s">
        <v>12758</v>
      </c>
      <c r="U2987" s="3" t="s">
        <v>154</v>
      </c>
      <c r="V2987" s="3" t="s">
        <v>154</v>
      </c>
      <c r="W2987" s="3" t="s">
        <v>154</v>
      </c>
      <c r="X2987" s="3" t="s">
        <v>154</v>
      </c>
      <c r="Y2987" s="3" t="s">
        <v>154</v>
      </c>
      <c r="Z2987" s="3" t="s">
        <v>154</v>
      </c>
      <c r="AA2987" s="3" t="s">
        <v>154</v>
      </c>
      <c r="AB2987" s="3" t="s">
        <v>154</v>
      </c>
      <c r="AC2987" s="3" t="s">
        <v>154</v>
      </c>
      <c r="AD2987" s="3" t="s">
        <v>6151</v>
      </c>
      <c r="AE2987" s="3" t="s">
        <v>6151</v>
      </c>
      <c r="AF2987" s="3" t="s">
        <v>154</v>
      </c>
      <c r="AG2987" s="3" t="s">
        <v>154</v>
      </c>
      <c r="AH2987" s="3" t="s">
        <v>6478</v>
      </c>
      <c r="AI2987" s="3" t="s">
        <v>6482</v>
      </c>
      <c r="AJ2987" s="3" t="s">
        <v>6489</v>
      </c>
    </row>
    <row r="2988" spans="1:36" ht="30">
      <c r="A2988" s="10">
        <v>3091</v>
      </c>
      <c r="B2988" t="str">
        <f>IF(K2988="总计","",INDEX(主数据!A:AD,MATCH(J2988,主数据!A:A,0),9))</f>
        <v>华北大区公司</v>
      </c>
      <c r="C2988" t="str">
        <f>IF(K2988="","",INDEX(主数据!A:AD,MATCH(J2988,主数据!A:A,0),11))</f>
        <v>银川城区</v>
      </c>
      <c r="D2988" t="str">
        <f t="shared" si="184"/>
        <v>YC17物业服务费定额</v>
      </c>
      <c r="E2988" s="13" t="str">
        <f t="shared" si="186"/>
        <v/>
      </c>
      <c r="F2988" s="13" t="str">
        <f>IF(E2988="","",IFERROR(IF(IF(K2988="","",INDEX(收费标合同信息维护!A:Q,MATCH(D2988,收费标合同信息维护!J:J,0),10))=D2988,"有","无"),"无"))</f>
        <v/>
      </c>
      <c r="G2988" s="13" t="str">
        <f t="shared" si="185"/>
        <v>YC17物业服务费定额60311.09</v>
      </c>
      <c r="H2988" s="13" t="str">
        <f t="shared" si="187"/>
        <v>60311.09</v>
      </c>
      <c r="I2988" s="13" t="str">
        <f>IF(G2988="","",IFERROR(IF(IF(K2988="","",INDEX(收费标合同信息维护!A:Q,MATCH(G2988,收费标合同信息维护!M:M,0),13))=G2988,"有","无"),"无"))</f>
        <v>无</v>
      </c>
      <c r="J2988" s="3" t="s">
        <v>4304</v>
      </c>
      <c r="K2988" s="3" t="s">
        <v>4305</v>
      </c>
      <c r="L2988" s="3" t="s">
        <v>6025</v>
      </c>
      <c r="M2988" s="3" t="s">
        <v>6026</v>
      </c>
      <c r="N2988" s="3" t="s">
        <v>6477</v>
      </c>
      <c r="O2988" s="3" t="s">
        <v>6478</v>
      </c>
      <c r="P2988" s="3" t="s">
        <v>12759</v>
      </c>
      <c r="Q2988" s="3" t="s">
        <v>12760</v>
      </c>
      <c r="R2988" s="3" t="s">
        <v>6490</v>
      </c>
      <c r="S2988" s="3" t="s">
        <v>6485</v>
      </c>
      <c r="T2988" s="3" t="s">
        <v>6537</v>
      </c>
      <c r="U2988" s="3" t="s">
        <v>6511</v>
      </c>
      <c r="V2988" s="3" t="s">
        <v>154</v>
      </c>
      <c r="W2988" s="3" t="s">
        <v>12761</v>
      </c>
      <c r="X2988" s="3" t="s">
        <v>154</v>
      </c>
      <c r="Y2988" s="3" t="s">
        <v>154</v>
      </c>
      <c r="Z2988" s="3" t="s">
        <v>154</v>
      </c>
      <c r="AA2988" s="3" t="s">
        <v>154</v>
      </c>
      <c r="AB2988" s="3" t="s">
        <v>154</v>
      </c>
      <c r="AC2988" s="3" t="s">
        <v>154</v>
      </c>
      <c r="AD2988" s="3" t="s">
        <v>6151</v>
      </c>
      <c r="AE2988" s="3" t="s">
        <v>6151</v>
      </c>
      <c r="AF2988" s="3" t="s">
        <v>154</v>
      </c>
      <c r="AG2988" s="3" t="s">
        <v>154</v>
      </c>
      <c r="AH2988" s="3" t="s">
        <v>6478</v>
      </c>
      <c r="AI2988" s="3" t="s">
        <v>6482</v>
      </c>
      <c r="AJ2988" s="3" t="s">
        <v>6489</v>
      </c>
    </row>
    <row r="2989" spans="1:36" ht="30">
      <c r="A2989" s="10">
        <v>3092</v>
      </c>
      <c r="B2989" t="str">
        <f>IF(K2989="总计","",INDEX(主数据!A:AD,MATCH(J2989,主数据!A:A,0),9))</f>
        <v>华北大区公司</v>
      </c>
      <c r="C2989" t="str">
        <f>IF(K2989="","",INDEX(主数据!A:AD,MATCH(J2989,主数据!A:A,0),11))</f>
        <v>银川城区</v>
      </c>
      <c r="D2989" t="str">
        <f t="shared" si="184"/>
        <v>YC17销售中心物业费直接录入</v>
      </c>
      <c r="E2989" s="13" t="str">
        <f t="shared" si="186"/>
        <v/>
      </c>
      <c r="F2989" s="13" t="str">
        <f>IF(E2989="","",IFERROR(IF(IF(K2989="","",INDEX(收费标合同信息维护!A:Q,MATCH(D2989,收费标合同信息维护!J:J,0),10))=D2989,"有","无"),"无"))</f>
        <v/>
      </c>
      <c r="G2989" s="13" t="str">
        <f t="shared" si="185"/>
        <v/>
      </c>
      <c r="H2989" s="13" t="str">
        <f t="shared" si="187"/>
        <v/>
      </c>
      <c r="I2989" s="13" t="str">
        <f>IF(G2989="","",IFERROR(IF(IF(K2989="","",INDEX(收费标合同信息维护!A:Q,MATCH(G2989,收费标合同信息维护!M:M,0),13))=G2989,"有","无"),"无"))</f>
        <v/>
      </c>
      <c r="J2989" s="3" t="s">
        <v>4304</v>
      </c>
      <c r="K2989" s="3" t="s">
        <v>4305</v>
      </c>
      <c r="L2989" s="3" t="s">
        <v>6638</v>
      </c>
      <c r="M2989" s="3" t="s">
        <v>6639</v>
      </c>
      <c r="N2989" s="3" t="s">
        <v>6477</v>
      </c>
      <c r="O2989" s="3" t="s">
        <v>6478</v>
      </c>
      <c r="P2989" s="3" t="s">
        <v>12762</v>
      </c>
      <c r="Q2989" s="3" t="s">
        <v>6026</v>
      </c>
      <c r="R2989" s="3" t="s">
        <v>6479</v>
      </c>
      <c r="S2989" s="3" t="s">
        <v>6480</v>
      </c>
      <c r="T2989" s="3" t="s">
        <v>6537</v>
      </c>
      <c r="U2989" s="3" t="s">
        <v>6801</v>
      </c>
      <c r="V2989" s="3" t="s">
        <v>154</v>
      </c>
      <c r="W2989" s="3" t="s">
        <v>154</v>
      </c>
      <c r="X2989" s="3" t="s">
        <v>154</v>
      </c>
      <c r="Y2989" s="3" t="s">
        <v>154</v>
      </c>
      <c r="Z2989" s="3" t="s">
        <v>154</v>
      </c>
      <c r="AA2989" s="3" t="s">
        <v>154</v>
      </c>
      <c r="AB2989" s="3" t="s">
        <v>154</v>
      </c>
      <c r="AC2989" s="3" t="s">
        <v>154</v>
      </c>
      <c r="AD2989" s="3" t="s">
        <v>6151</v>
      </c>
      <c r="AE2989" s="3" t="s">
        <v>6151</v>
      </c>
      <c r="AF2989" s="3" t="s">
        <v>154</v>
      </c>
      <c r="AG2989" s="3" t="s">
        <v>154</v>
      </c>
      <c r="AH2989" s="3" t="s">
        <v>6478</v>
      </c>
      <c r="AI2989" s="3" t="s">
        <v>6482</v>
      </c>
      <c r="AJ2989" s="3" t="s">
        <v>6489</v>
      </c>
    </row>
    <row r="2990" spans="1:36" ht="30">
      <c r="A2990" s="10">
        <v>3093</v>
      </c>
      <c r="B2990" t="str">
        <f>IF(K2990="总计","",INDEX(主数据!A:AD,MATCH(J2990,主数据!A:A,0),9))</f>
        <v>华北大区公司</v>
      </c>
      <c r="C2990" t="str">
        <f>IF(K2990="","",INDEX(主数据!A:AD,MATCH(J2990,主数据!A:A,0),11))</f>
        <v>银川城区</v>
      </c>
      <c r="D2990" t="str">
        <f t="shared" si="184"/>
        <v>YC17销售中心物业费定额</v>
      </c>
      <c r="E2990" s="13" t="str">
        <f t="shared" si="186"/>
        <v/>
      </c>
      <c r="F2990" s="13" t="str">
        <f>IF(E2990="","",IFERROR(IF(IF(K2990="","",INDEX(收费标合同信息维护!A:Q,MATCH(D2990,收费标合同信息维护!J:J,0),10))=D2990,"有","无"),"无"))</f>
        <v/>
      </c>
      <c r="G2990" s="13" t="str">
        <f t="shared" si="185"/>
        <v>YC17销售中心物业费定额60311.09</v>
      </c>
      <c r="H2990" s="13" t="str">
        <f t="shared" si="187"/>
        <v>60311.09</v>
      </c>
      <c r="I2990" s="13" t="str">
        <f>IF(G2990="","",IFERROR(IF(IF(K2990="","",INDEX(收费标合同信息维护!A:Q,MATCH(G2990,收费标合同信息维护!M:M,0),13))=G2990,"有","无"),"无"))</f>
        <v>无</v>
      </c>
      <c r="J2990" s="3" t="s">
        <v>4304</v>
      </c>
      <c r="K2990" s="3" t="s">
        <v>4305</v>
      </c>
      <c r="L2990" s="3" t="s">
        <v>6638</v>
      </c>
      <c r="M2990" s="3" t="s">
        <v>6639</v>
      </c>
      <c r="N2990" s="3" t="s">
        <v>6477</v>
      </c>
      <c r="O2990" s="3" t="s">
        <v>6478</v>
      </c>
      <c r="P2990" s="3" t="s">
        <v>12763</v>
      </c>
      <c r="Q2990" s="3" t="s">
        <v>12764</v>
      </c>
      <c r="R2990" s="3" t="s">
        <v>6490</v>
      </c>
      <c r="S2990" s="3" t="s">
        <v>6491</v>
      </c>
      <c r="T2990" s="3" t="s">
        <v>6936</v>
      </c>
      <c r="U2990" s="3" t="s">
        <v>6801</v>
      </c>
      <c r="V2990" s="3" t="s">
        <v>154</v>
      </c>
      <c r="W2990" s="3" t="s">
        <v>12761</v>
      </c>
      <c r="X2990" s="3" t="s">
        <v>154</v>
      </c>
      <c r="Y2990" s="3" t="s">
        <v>154</v>
      </c>
      <c r="Z2990" s="3" t="s">
        <v>154</v>
      </c>
      <c r="AA2990" s="3" t="s">
        <v>154</v>
      </c>
      <c r="AB2990" s="3" t="s">
        <v>154</v>
      </c>
      <c r="AC2990" s="3" t="s">
        <v>154</v>
      </c>
      <c r="AD2990" s="3" t="s">
        <v>6151</v>
      </c>
      <c r="AE2990" s="3" t="s">
        <v>6151</v>
      </c>
      <c r="AF2990" s="3" t="s">
        <v>154</v>
      </c>
      <c r="AG2990" s="3" t="s">
        <v>154</v>
      </c>
      <c r="AH2990" s="3" t="s">
        <v>6597</v>
      </c>
      <c r="AI2990" s="3" t="s">
        <v>6482</v>
      </c>
      <c r="AJ2990" s="3" t="s">
        <v>6489</v>
      </c>
    </row>
    <row r="2991" spans="1:36" ht="15">
      <c r="A2991" s="10">
        <v>3094</v>
      </c>
      <c r="B2991" t="str">
        <f>IF(K2991="总计","",INDEX(主数据!A:AD,MATCH(J2991,主数据!A:A,0),9))</f>
        <v>华北大区公司</v>
      </c>
      <c r="C2991" t="str">
        <f>IF(K2991="","",INDEX(主数据!A:AD,MATCH(J2991,主数据!A:A,0),11))</f>
        <v>华为IFM西南区管理处</v>
      </c>
      <c r="D2991" t="str">
        <f t="shared" si="184"/>
        <v>YC33物业服务费标准方式23383.00</v>
      </c>
      <c r="E2991" s="13" t="str">
        <f t="shared" si="186"/>
        <v>23383.00</v>
      </c>
      <c r="F2991" s="13" t="str">
        <f>IF(E2991="","",IFERROR(IF(IF(K2991="","",INDEX(收费标合同信息维护!A:Q,MATCH(D2991,收费标合同信息维护!J:J,0),10))=D2991,"有","无"),"无"))</f>
        <v>无</v>
      </c>
      <c r="G2991" s="13" t="str">
        <f t="shared" si="185"/>
        <v/>
      </c>
      <c r="H2991" s="13" t="str">
        <f t="shared" si="187"/>
        <v/>
      </c>
      <c r="I2991" s="13" t="str">
        <f>IF(G2991="","",IFERROR(IF(IF(K2991="","",INDEX(收费标合同信息维护!A:Q,MATCH(G2991,收费标合同信息维护!M:M,0),13))=G2991,"有","无"),"无"))</f>
        <v/>
      </c>
      <c r="J2991" s="3" t="s">
        <v>3513</v>
      </c>
      <c r="K2991" s="3" t="s">
        <v>6384</v>
      </c>
      <c r="L2991" s="3" t="s">
        <v>6025</v>
      </c>
      <c r="M2991" s="3" t="s">
        <v>6026</v>
      </c>
      <c r="N2991" s="3" t="s">
        <v>6477</v>
      </c>
      <c r="O2991" s="3" t="s">
        <v>6478</v>
      </c>
      <c r="P2991" s="3" t="s">
        <v>6649</v>
      </c>
      <c r="Q2991" s="3" t="s">
        <v>7151</v>
      </c>
      <c r="R2991" s="3" t="s">
        <v>6484</v>
      </c>
      <c r="S2991" s="3" t="s">
        <v>6491</v>
      </c>
      <c r="T2991" s="3" t="s">
        <v>6496</v>
      </c>
      <c r="U2991" s="3" t="s">
        <v>154</v>
      </c>
      <c r="V2991" s="3" t="s">
        <v>12765</v>
      </c>
      <c r="W2991" s="3" t="s">
        <v>154</v>
      </c>
      <c r="X2991" s="3" t="s">
        <v>154</v>
      </c>
      <c r="Y2991" s="3" t="s">
        <v>154</v>
      </c>
      <c r="Z2991" s="3" t="s">
        <v>154</v>
      </c>
      <c r="AA2991" s="3" t="s">
        <v>154</v>
      </c>
      <c r="AB2991" s="3" t="s">
        <v>154</v>
      </c>
      <c r="AC2991" s="3" t="s">
        <v>154</v>
      </c>
      <c r="AD2991" s="3" t="s">
        <v>6151</v>
      </c>
      <c r="AE2991" s="3" t="s">
        <v>6151</v>
      </c>
      <c r="AF2991" s="3" t="s">
        <v>154</v>
      </c>
      <c r="AG2991" s="3" t="s">
        <v>154</v>
      </c>
      <c r="AH2991" s="3" t="s">
        <v>6478</v>
      </c>
      <c r="AI2991" s="3" t="s">
        <v>6482</v>
      </c>
      <c r="AJ2991" s="3" t="s">
        <v>6489</v>
      </c>
    </row>
    <row r="2992" spans="1:36" ht="15">
      <c r="A2992" s="10">
        <v>3095</v>
      </c>
      <c r="B2992" t="str">
        <f>IF(K2992="总计","",INDEX(主数据!A:AD,MATCH(J2992,主数据!A:A,0),9))</f>
        <v>华北大区公司</v>
      </c>
      <c r="C2992" t="str">
        <f>IF(K2992="","",INDEX(主数据!A:AD,MATCH(J2992,主数据!A:A,0),11))</f>
        <v>华为IFM西南区管理处</v>
      </c>
      <c r="D2992" t="str">
        <f t="shared" si="184"/>
        <v>YC33物业服务费定额</v>
      </c>
      <c r="E2992" s="13" t="str">
        <f t="shared" si="186"/>
        <v/>
      </c>
      <c r="F2992" s="13" t="str">
        <f>IF(E2992="","",IFERROR(IF(IF(K2992="","",INDEX(收费标合同信息维护!A:Q,MATCH(D2992,收费标合同信息维护!J:J,0),10))=D2992,"有","无"),"无"))</f>
        <v/>
      </c>
      <c r="G2992" s="13" t="str">
        <f t="shared" si="185"/>
        <v>YC33物业服务费定额25032.80</v>
      </c>
      <c r="H2992" s="13" t="str">
        <f t="shared" si="187"/>
        <v>25032.80</v>
      </c>
      <c r="I2992" s="13" t="str">
        <f>IF(G2992="","",IFERROR(IF(IF(K2992="","",INDEX(收费标合同信息维护!A:Q,MATCH(G2992,收费标合同信息维护!M:M,0),13))=G2992,"有","无"),"无"))</f>
        <v>无</v>
      </c>
      <c r="J2992" s="3" t="s">
        <v>3513</v>
      </c>
      <c r="K2992" s="3" t="s">
        <v>6384</v>
      </c>
      <c r="L2992" s="3" t="s">
        <v>6025</v>
      </c>
      <c r="M2992" s="3" t="s">
        <v>6026</v>
      </c>
      <c r="N2992" s="3" t="s">
        <v>6477</v>
      </c>
      <c r="O2992" s="3" t="s">
        <v>6478</v>
      </c>
      <c r="P2992" s="3" t="s">
        <v>12766</v>
      </c>
      <c r="Q2992" s="3" t="s">
        <v>12767</v>
      </c>
      <c r="R2992" s="3" t="s">
        <v>6490</v>
      </c>
      <c r="S2992" s="3" t="s">
        <v>6491</v>
      </c>
      <c r="T2992" s="3" t="s">
        <v>6537</v>
      </c>
      <c r="U2992" s="3" t="s">
        <v>154</v>
      </c>
      <c r="V2992" s="3" t="s">
        <v>154</v>
      </c>
      <c r="W2992" s="3" t="s">
        <v>12768</v>
      </c>
      <c r="X2992" s="3" t="s">
        <v>154</v>
      </c>
      <c r="Y2992" s="3" t="s">
        <v>154</v>
      </c>
      <c r="Z2992" s="3" t="s">
        <v>154</v>
      </c>
      <c r="AA2992" s="3" t="s">
        <v>154</v>
      </c>
      <c r="AB2992" s="3" t="s">
        <v>154</v>
      </c>
      <c r="AC2992" s="3" t="s">
        <v>154</v>
      </c>
      <c r="AD2992" s="3" t="s">
        <v>6151</v>
      </c>
      <c r="AE2992" s="3" t="s">
        <v>6151</v>
      </c>
      <c r="AF2992" s="3" t="s">
        <v>6040</v>
      </c>
      <c r="AG2992" s="3" t="s">
        <v>154</v>
      </c>
      <c r="AH2992" s="3" t="s">
        <v>6478</v>
      </c>
      <c r="AI2992" s="3" t="s">
        <v>6482</v>
      </c>
      <c r="AJ2992" s="3" t="s">
        <v>6033</v>
      </c>
    </row>
    <row r="2993" spans="1:36" ht="15">
      <c r="A2993" s="10">
        <v>3096</v>
      </c>
      <c r="B2993" t="str">
        <f>IF(K2993="总计","",INDEX(主数据!A:AD,MATCH(J2993,主数据!A:A,0),9))</f>
        <v>华北大区公司</v>
      </c>
      <c r="C2993" t="str">
        <f>IF(K2993="","",INDEX(主数据!A:AD,MATCH(J2993,主数据!A:A,0),11))</f>
        <v>华为IFM西南区管理处</v>
      </c>
      <c r="D2993" t="str">
        <f t="shared" si="184"/>
        <v>YC33物业服务费定额2028.00</v>
      </c>
      <c r="E2993" s="13" t="str">
        <f t="shared" si="186"/>
        <v>2028.00</v>
      </c>
      <c r="F2993" s="13" t="str">
        <f>IF(E2993="","",IFERROR(IF(IF(K2993="","",INDEX(收费标合同信息维护!A:Q,MATCH(D2993,收费标合同信息维护!J:J,0),10))=D2993,"有","无"),"无"))</f>
        <v>无</v>
      </c>
      <c r="G2993" s="13" t="str">
        <f t="shared" si="185"/>
        <v>YC33物业服务费定额2028.00</v>
      </c>
      <c r="H2993" s="13" t="str">
        <f t="shared" si="187"/>
        <v>2028.00</v>
      </c>
      <c r="I2993" s="13" t="str">
        <f>IF(G2993="","",IFERROR(IF(IF(K2993="","",INDEX(收费标合同信息维护!A:Q,MATCH(G2993,收费标合同信息维护!M:M,0),13))=G2993,"有","无"),"无"))</f>
        <v>无</v>
      </c>
      <c r="J2993" s="3" t="s">
        <v>3513</v>
      </c>
      <c r="K2993" s="3" t="s">
        <v>6384</v>
      </c>
      <c r="L2993" s="3" t="s">
        <v>6025</v>
      </c>
      <c r="M2993" s="3" t="s">
        <v>6026</v>
      </c>
      <c r="N2993" s="3" t="s">
        <v>6477</v>
      </c>
      <c r="O2993" s="3" t="s">
        <v>6478</v>
      </c>
      <c r="P2993" s="3" t="s">
        <v>12769</v>
      </c>
      <c r="Q2993" s="3" t="s">
        <v>12769</v>
      </c>
      <c r="R2993" s="3" t="s">
        <v>6490</v>
      </c>
      <c r="S2993" s="3" t="s">
        <v>6491</v>
      </c>
      <c r="T2993" s="3" t="s">
        <v>6537</v>
      </c>
      <c r="U2993" s="3" t="s">
        <v>154</v>
      </c>
      <c r="V2993" s="3" t="s">
        <v>12770</v>
      </c>
      <c r="W2993" s="3" t="s">
        <v>12770</v>
      </c>
      <c r="X2993" s="3" t="s">
        <v>154</v>
      </c>
      <c r="Y2993" s="3" t="s">
        <v>154</v>
      </c>
      <c r="Z2993" s="3" t="s">
        <v>154</v>
      </c>
      <c r="AA2993" s="3" t="s">
        <v>154</v>
      </c>
      <c r="AB2993" s="3" t="s">
        <v>154</v>
      </c>
      <c r="AC2993" s="3" t="s">
        <v>154</v>
      </c>
      <c r="AD2993" s="3" t="s">
        <v>6151</v>
      </c>
      <c r="AE2993" s="3" t="s">
        <v>6151</v>
      </c>
      <c r="AF2993" s="3" t="s">
        <v>154</v>
      </c>
      <c r="AG2993" s="3" t="s">
        <v>154</v>
      </c>
      <c r="AH2993" s="3" t="s">
        <v>6478</v>
      </c>
      <c r="AI2993" s="3" t="s">
        <v>6727</v>
      </c>
      <c r="AJ2993" s="3" t="s">
        <v>6489</v>
      </c>
    </row>
    <row r="2994" spans="1:36" ht="30">
      <c r="A2994" s="10">
        <v>3097</v>
      </c>
      <c r="B2994" t="str">
        <f>IF(K2994="总计","",INDEX(主数据!A:AD,MATCH(J2994,主数据!A:A,0),9))</f>
        <v>华北大区公司</v>
      </c>
      <c r="C2994" t="str">
        <f>IF(K2994="","",INDEX(主数据!A:AD,MATCH(J2994,主数据!A:A,0),11))</f>
        <v>银川城区</v>
      </c>
      <c r="D2994" t="str">
        <f t="shared" si="184"/>
        <v>YC40销售中心物业费定额</v>
      </c>
      <c r="E2994" s="13" t="str">
        <f t="shared" si="186"/>
        <v/>
      </c>
      <c r="F2994" s="13" t="str">
        <f>IF(E2994="","",IFERROR(IF(IF(K2994="","",INDEX(收费标合同信息维护!A:Q,MATCH(D2994,收费标合同信息维护!J:J,0),10))=D2994,"有","无"),"无"))</f>
        <v/>
      </c>
      <c r="G2994" s="13" t="str">
        <f t="shared" si="185"/>
        <v>YC40销售中心物业费定额14877.00</v>
      </c>
      <c r="H2994" s="13" t="str">
        <f t="shared" si="187"/>
        <v>14877.00</v>
      </c>
      <c r="I2994" s="13" t="str">
        <f>IF(G2994="","",IFERROR(IF(IF(K2994="","",INDEX(收费标合同信息维护!A:Q,MATCH(G2994,收费标合同信息维护!M:M,0),13))=G2994,"有","无"),"无"))</f>
        <v>无</v>
      </c>
      <c r="J2994" s="3" t="s">
        <v>3874</v>
      </c>
      <c r="K2994" s="3" t="s">
        <v>3875</v>
      </c>
      <c r="L2994" s="3" t="s">
        <v>6638</v>
      </c>
      <c r="M2994" s="3" t="s">
        <v>6639</v>
      </c>
      <c r="N2994" s="3" t="s">
        <v>6477</v>
      </c>
      <c r="O2994" s="3" t="s">
        <v>6478</v>
      </c>
      <c r="P2994" s="3" t="s">
        <v>12771</v>
      </c>
      <c r="Q2994" s="3" t="s">
        <v>12771</v>
      </c>
      <c r="R2994" s="3" t="s">
        <v>6490</v>
      </c>
      <c r="S2994" s="3" t="s">
        <v>6485</v>
      </c>
      <c r="T2994" s="3" t="s">
        <v>6537</v>
      </c>
      <c r="U2994" s="3" t="s">
        <v>154</v>
      </c>
      <c r="V2994" s="3" t="s">
        <v>154</v>
      </c>
      <c r="W2994" s="3" t="s">
        <v>12772</v>
      </c>
      <c r="X2994" s="3" t="s">
        <v>154</v>
      </c>
      <c r="Y2994" s="3" t="s">
        <v>154</v>
      </c>
      <c r="Z2994" s="3" t="s">
        <v>154</v>
      </c>
      <c r="AA2994" s="3" t="s">
        <v>154</v>
      </c>
      <c r="AB2994" s="3" t="s">
        <v>154</v>
      </c>
      <c r="AC2994" s="3" t="s">
        <v>154</v>
      </c>
      <c r="AD2994" s="3" t="s">
        <v>6151</v>
      </c>
      <c r="AE2994" s="3" t="s">
        <v>6151</v>
      </c>
      <c r="AF2994" s="3" t="s">
        <v>154</v>
      </c>
      <c r="AG2994" s="3" t="s">
        <v>154</v>
      </c>
      <c r="AH2994" s="3" t="s">
        <v>6478</v>
      </c>
      <c r="AI2994" s="3" t="s">
        <v>6482</v>
      </c>
      <c r="AJ2994" s="3" t="s">
        <v>6033</v>
      </c>
    </row>
    <row r="2995" spans="1:36" ht="15">
      <c r="A2995" s="10">
        <v>3098</v>
      </c>
      <c r="B2995" t="str">
        <f>IF(K2995="总计","",INDEX(主数据!A:AD,MATCH(J2995,主数据!A:A,0),9))</f>
        <v>华北大区公司</v>
      </c>
      <c r="C2995" t="str">
        <f>IF(K2995="","",INDEX(主数据!A:AD,MATCH(J2995,主数据!A:A,0),11))</f>
        <v>北京六城区</v>
      </c>
      <c r="D2995" t="str">
        <f t="shared" si="184"/>
        <v>BJ113物业服务费直接录入</v>
      </c>
      <c r="E2995" s="13" t="str">
        <f t="shared" si="186"/>
        <v/>
      </c>
      <c r="F2995" s="13" t="str">
        <f>IF(E2995="","",IFERROR(IF(IF(K2995="","",INDEX(收费标合同信息维护!A:Q,MATCH(D2995,收费标合同信息维护!J:J,0),10))=D2995,"有","无"),"无"))</f>
        <v/>
      </c>
      <c r="G2995" s="13" t="str">
        <f t="shared" si="185"/>
        <v/>
      </c>
      <c r="H2995" s="13" t="str">
        <f t="shared" si="187"/>
        <v/>
      </c>
      <c r="I2995" s="13" t="str">
        <f>IF(G2995="","",IFERROR(IF(IF(K2995="","",INDEX(收费标合同信息维护!A:Q,MATCH(G2995,收费标合同信息维护!M:M,0),13))=G2995,"有","无"),"无"))</f>
        <v/>
      </c>
      <c r="J2995" s="3" t="s">
        <v>2724</v>
      </c>
      <c r="K2995" s="3" t="s">
        <v>6331</v>
      </c>
      <c r="L2995" s="3" t="s">
        <v>6025</v>
      </c>
      <c r="M2995" s="3" t="s">
        <v>6026</v>
      </c>
      <c r="N2995" s="3" t="s">
        <v>6477</v>
      </c>
      <c r="O2995" s="3" t="s">
        <v>6478</v>
      </c>
      <c r="P2995" s="3" t="s">
        <v>6025</v>
      </c>
      <c r="Q2995" s="3" t="s">
        <v>6685</v>
      </c>
      <c r="R2995" s="3" t="s">
        <v>6479</v>
      </c>
      <c r="S2995" s="3" t="s">
        <v>6480</v>
      </c>
      <c r="T2995" s="3" t="s">
        <v>12773</v>
      </c>
      <c r="U2995" s="3" t="s">
        <v>154</v>
      </c>
      <c r="V2995" s="3" t="s">
        <v>154</v>
      </c>
      <c r="W2995" s="3" t="s">
        <v>154</v>
      </c>
      <c r="X2995" s="3" t="s">
        <v>154</v>
      </c>
      <c r="Y2995" s="3" t="s">
        <v>154</v>
      </c>
      <c r="Z2995" s="3" t="s">
        <v>154</v>
      </c>
      <c r="AA2995" s="3" t="s">
        <v>154</v>
      </c>
      <c r="AB2995" s="3" t="s">
        <v>154</v>
      </c>
      <c r="AC2995" s="3" t="s">
        <v>154</v>
      </c>
      <c r="AD2995" s="3" t="s">
        <v>6151</v>
      </c>
      <c r="AE2995" s="3" t="s">
        <v>6151</v>
      </c>
      <c r="AF2995" s="3" t="s">
        <v>154</v>
      </c>
      <c r="AG2995" s="3" t="s">
        <v>154</v>
      </c>
      <c r="AH2995" s="3" t="s">
        <v>6478</v>
      </c>
      <c r="AI2995" s="3" t="s">
        <v>6482</v>
      </c>
      <c r="AJ2995" s="3" t="s">
        <v>18</v>
      </c>
    </row>
    <row r="2996" spans="1:36" ht="15">
      <c r="A2996" s="10">
        <v>3099</v>
      </c>
      <c r="B2996" t="str">
        <f>IF(K2996="总计","",INDEX(主数据!A:AD,MATCH(J2996,主数据!A:A,0),9))</f>
        <v>华北大区公司</v>
      </c>
      <c r="C2996" t="str">
        <f>IF(K2996="","",INDEX(主数据!A:AD,MATCH(J2996,主数据!A:A,0),11))</f>
        <v>北京六城区</v>
      </c>
      <c r="D2996" t="str">
        <f t="shared" si="184"/>
        <v>BJ113物业服务费标准方式1.90</v>
      </c>
      <c r="E2996" s="13" t="str">
        <f t="shared" si="186"/>
        <v>1.90</v>
      </c>
      <c r="F2996" s="13" t="str">
        <f>IF(E2996="","",IFERROR(IF(IF(K2996="","",INDEX(收费标合同信息维护!A:Q,MATCH(D2996,收费标合同信息维护!J:J,0),10))=D2996,"有","无"),"无"))</f>
        <v>无</v>
      </c>
      <c r="G2996" s="13" t="str">
        <f t="shared" si="185"/>
        <v/>
      </c>
      <c r="H2996" s="13" t="str">
        <f t="shared" si="187"/>
        <v/>
      </c>
      <c r="I2996" s="13" t="str">
        <f>IF(G2996="","",IFERROR(IF(IF(K2996="","",INDEX(收费标合同信息维护!A:Q,MATCH(G2996,收费标合同信息维护!M:M,0),13))=G2996,"有","无"),"无"))</f>
        <v/>
      </c>
      <c r="J2996" s="3" t="s">
        <v>2724</v>
      </c>
      <c r="K2996" s="3" t="s">
        <v>6331</v>
      </c>
      <c r="L2996" s="3" t="s">
        <v>6025</v>
      </c>
      <c r="M2996" s="3" t="s">
        <v>6026</v>
      </c>
      <c r="N2996" s="3" t="s">
        <v>6477</v>
      </c>
      <c r="O2996" s="3" t="s">
        <v>6478</v>
      </c>
      <c r="P2996" s="3" t="s">
        <v>12774</v>
      </c>
      <c r="Q2996" s="3" t="s">
        <v>12775</v>
      </c>
      <c r="R2996" s="3" t="s">
        <v>6484</v>
      </c>
      <c r="S2996" s="3" t="s">
        <v>6491</v>
      </c>
      <c r="T2996" s="3" t="s">
        <v>6506</v>
      </c>
      <c r="U2996" s="3" t="s">
        <v>154</v>
      </c>
      <c r="V2996" s="3" t="s">
        <v>7605</v>
      </c>
      <c r="W2996" s="3" t="s">
        <v>154</v>
      </c>
      <c r="X2996" s="3" t="s">
        <v>154</v>
      </c>
      <c r="Y2996" s="3" t="s">
        <v>154</v>
      </c>
      <c r="Z2996" s="3" t="s">
        <v>154</v>
      </c>
      <c r="AA2996" s="3" t="s">
        <v>154</v>
      </c>
      <c r="AB2996" s="3" t="s">
        <v>154</v>
      </c>
      <c r="AC2996" s="3" t="s">
        <v>154</v>
      </c>
      <c r="AD2996" s="3" t="s">
        <v>6151</v>
      </c>
      <c r="AE2996" s="3" t="s">
        <v>6151</v>
      </c>
      <c r="AF2996" s="3" t="s">
        <v>154</v>
      </c>
      <c r="AG2996" s="3" t="s">
        <v>154</v>
      </c>
      <c r="AH2996" s="3" t="s">
        <v>6478</v>
      </c>
      <c r="AI2996" s="3" t="s">
        <v>6482</v>
      </c>
      <c r="AJ2996" s="3" t="s">
        <v>12776</v>
      </c>
    </row>
    <row r="2997" spans="1:36" ht="15">
      <c r="A2997" s="10">
        <v>3100</v>
      </c>
      <c r="B2997" t="str">
        <f>IF(K2997="总计","",INDEX(主数据!A:AD,MATCH(J2997,主数据!A:A,0),9))</f>
        <v>华北大区公司</v>
      </c>
      <c r="C2997" t="str">
        <f>IF(K2997="","",INDEX(主数据!A:AD,MATCH(J2997,主数据!A:A,0),11))</f>
        <v>北京六城区</v>
      </c>
      <c r="D2997" t="str">
        <f t="shared" si="184"/>
        <v>BJ113物业服务费标准方式3.50</v>
      </c>
      <c r="E2997" s="13" t="str">
        <f t="shared" si="186"/>
        <v>3.50</v>
      </c>
      <c r="F2997" s="13" t="str">
        <f>IF(E2997="","",IFERROR(IF(IF(K2997="","",INDEX(收费标合同信息维护!A:Q,MATCH(D2997,收费标合同信息维护!J:J,0),10))=D2997,"有","无"),"无"))</f>
        <v>无</v>
      </c>
      <c r="G2997" s="13" t="str">
        <f t="shared" si="185"/>
        <v/>
      </c>
      <c r="H2997" s="13" t="str">
        <f t="shared" si="187"/>
        <v/>
      </c>
      <c r="I2997" s="13" t="str">
        <f>IF(G2997="","",IFERROR(IF(IF(K2997="","",INDEX(收费标合同信息维护!A:Q,MATCH(G2997,收费标合同信息维护!M:M,0),13))=G2997,"有","无"),"无"))</f>
        <v/>
      </c>
      <c r="J2997" s="3" t="s">
        <v>2724</v>
      </c>
      <c r="K2997" s="3" t="s">
        <v>6331</v>
      </c>
      <c r="L2997" s="3" t="s">
        <v>6025</v>
      </c>
      <c r="M2997" s="3" t="s">
        <v>6026</v>
      </c>
      <c r="N2997" s="3" t="s">
        <v>6477</v>
      </c>
      <c r="O2997" s="3" t="s">
        <v>6478</v>
      </c>
      <c r="P2997" s="3" t="s">
        <v>12777</v>
      </c>
      <c r="Q2997" s="3" t="s">
        <v>12778</v>
      </c>
      <c r="R2997" s="3" t="s">
        <v>6484</v>
      </c>
      <c r="S2997" s="3" t="s">
        <v>6491</v>
      </c>
      <c r="T2997" s="3" t="s">
        <v>6506</v>
      </c>
      <c r="U2997" s="3" t="s">
        <v>154</v>
      </c>
      <c r="V2997" s="3" t="s">
        <v>6869</v>
      </c>
      <c r="W2997" s="3" t="s">
        <v>154</v>
      </c>
      <c r="X2997" s="3" t="s">
        <v>154</v>
      </c>
      <c r="Y2997" s="3" t="s">
        <v>154</v>
      </c>
      <c r="Z2997" s="3" t="s">
        <v>154</v>
      </c>
      <c r="AA2997" s="3" t="s">
        <v>154</v>
      </c>
      <c r="AB2997" s="3" t="s">
        <v>154</v>
      </c>
      <c r="AC2997" s="3" t="s">
        <v>154</v>
      </c>
      <c r="AD2997" s="3" t="s">
        <v>6151</v>
      </c>
      <c r="AE2997" s="3" t="s">
        <v>6151</v>
      </c>
      <c r="AF2997" s="3" t="s">
        <v>154</v>
      </c>
      <c r="AG2997" s="3" t="s">
        <v>154</v>
      </c>
      <c r="AH2997" s="3" t="s">
        <v>6478</v>
      </c>
      <c r="AI2997" s="3" t="s">
        <v>6482</v>
      </c>
      <c r="AJ2997" s="3" t="s">
        <v>6277</v>
      </c>
    </row>
    <row r="2998" spans="1:36" ht="15">
      <c r="A2998" s="10">
        <v>3101</v>
      </c>
      <c r="B2998" t="str">
        <f>IF(K2998="总计","",INDEX(主数据!A:AD,MATCH(J2998,主数据!A:A,0),9))</f>
        <v>华北大区公司</v>
      </c>
      <c r="C2998" t="str">
        <f>IF(K2998="","",INDEX(主数据!A:AD,MATCH(J2998,主数据!A:A,0),11))</f>
        <v>北京六城区</v>
      </c>
      <c r="D2998" t="str">
        <f t="shared" si="184"/>
        <v>BJ113物业服务费标准方式3.18</v>
      </c>
      <c r="E2998" s="13" t="str">
        <f t="shared" si="186"/>
        <v>3.18</v>
      </c>
      <c r="F2998" s="13" t="str">
        <f>IF(E2998="","",IFERROR(IF(IF(K2998="","",INDEX(收费标合同信息维护!A:Q,MATCH(D2998,收费标合同信息维护!J:J,0),10))=D2998,"有","无"),"无"))</f>
        <v>无</v>
      </c>
      <c r="G2998" s="13" t="str">
        <f t="shared" si="185"/>
        <v/>
      </c>
      <c r="H2998" s="13" t="str">
        <f t="shared" si="187"/>
        <v/>
      </c>
      <c r="I2998" s="13" t="str">
        <f>IF(G2998="","",IFERROR(IF(IF(K2998="","",INDEX(收费标合同信息维护!A:Q,MATCH(G2998,收费标合同信息维护!M:M,0),13))=G2998,"有","无"),"无"))</f>
        <v/>
      </c>
      <c r="J2998" s="3" t="s">
        <v>2724</v>
      </c>
      <c r="K2998" s="3" t="s">
        <v>6331</v>
      </c>
      <c r="L2998" s="3" t="s">
        <v>6025</v>
      </c>
      <c r="M2998" s="3" t="s">
        <v>6026</v>
      </c>
      <c r="N2998" s="3" t="s">
        <v>6477</v>
      </c>
      <c r="O2998" s="3" t="s">
        <v>6478</v>
      </c>
      <c r="P2998" s="3" t="s">
        <v>12779</v>
      </c>
      <c r="Q2998" s="3" t="s">
        <v>12780</v>
      </c>
      <c r="R2998" s="3" t="s">
        <v>6484</v>
      </c>
      <c r="S2998" s="3" t="s">
        <v>6491</v>
      </c>
      <c r="T2998" s="3" t="s">
        <v>6506</v>
      </c>
      <c r="U2998" s="3" t="s">
        <v>154</v>
      </c>
      <c r="V2998" s="3" t="s">
        <v>12781</v>
      </c>
      <c r="W2998" s="3" t="s">
        <v>154</v>
      </c>
      <c r="X2998" s="3" t="s">
        <v>154</v>
      </c>
      <c r="Y2998" s="3" t="s">
        <v>154</v>
      </c>
      <c r="Z2998" s="3" t="s">
        <v>154</v>
      </c>
      <c r="AA2998" s="3" t="s">
        <v>154</v>
      </c>
      <c r="AB2998" s="3" t="s">
        <v>154</v>
      </c>
      <c r="AC2998" s="3" t="s">
        <v>154</v>
      </c>
      <c r="AD2998" s="3" t="s">
        <v>6151</v>
      </c>
      <c r="AE2998" s="3" t="s">
        <v>6151</v>
      </c>
      <c r="AF2998" s="3" t="s">
        <v>154</v>
      </c>
      <c r="AG2998" s="3" t="s">
        <v>154</v>
      </c>
      <c r="AH2998" s="3" t="s">
        <v>6478</v>
      </c>
      <c r="AI2998" s="3" t="s">
        <v>6482</v>
      </c>
      <c r="AJ2998" s="3" t="s">
        <v>6033</v>
      </c>
    </row>
    <row r="2999" spans="1:36" ht="15">
      <c r="A2999" s="10">
        <v>3102</v>
      </c>
      <c r="B2999" t="str">
        <f>IF(K2999="总计","",INDEX(主数据!A:AD,MATCH(J2999,主数据!A:A,0),9))</f>
        <v>华北大区公司</v>
      </c>
      <c r="C2999" t="str">
        <f>IF(K2999="","",INDEX(主数据!A:AD,MATCH(J2999,主数据!A:A,0),11))</f>
        <v>北京六城区</v>
      </c>
      <c r="D2999" t="str">
        <f t="shared" si="184"/>
        <v>BJ113非自有房屋租赁直接录入</v>
      </c>
      <c r="E2999" s="13" t="str">
        <f t="shared" si="186"/>
        <v/>
      </c>
      <c r="F2999" s="13" t="str">
        <f>IF(E2999="","",IFERROR(IF(IF(K2999="","",INDEX(收费标合同信息维护!A:Q,MATCH(D2999,收费标合同信息维护!J:J,0),10))=D2999,"有","无"),"无"))</f>
        <v/>
      </c>
      <c r="G2999" s="13" t="str">
        <f t="shared" si="185"/>
        <v/>
      </c>
      <c r="H2999" s="13" t="str">
        <f t="shared" si="187"/>
        <v/>
      </c>
      <c r="I2999" s="13" t="str">
        <f>IF(G2999="","",IFERROR(IF(IF(K2999="","",INDEX(收费标合同信息维护!A:Q,MATCH(G2999,收费标合同信息维护!M:M,0),13))=G2999,"有","无"),"无"))</f>
        <v/>
      </c>
      <c r="J2999" s="3" t="s">
        <v>2724</v>
      </c>
      <c r="K2999" s="3" t="s">
        <v>6331</v>
      </c>
      <c r="L2999" s="3" t="s">
        <v>6699</v>
      </c>
      <c r="M2999" s="3" t="s">
        <v>6700</v>
      </c>
      <c r="N2999" s="3" t="s">
        <v>6477</v>
      </c>
      <c r="O2999" s="3" t="s">
        <v>6478</v>
      </c>
      <c r="P2999" s="3" t="s">
        <v>6699</v>
      </c>
      <c r="Q2999" s="3" t="s">
        <v>12782</v>
      </c>
      <c r="R2999" s="3" t="s">
        <v>6479</v>
      </c>
      <c r="S2999" s="3" t="s">
        <v>6480</v>
      </c>
      <c r="T2999" s="3" t="s">
        <v>6751</v>
      </c>
      <c r="U2999" s="3" t="s">
        <v>154</v>
      </c>
      <c r="V2999" s="3" t="s">
        <v>154</v>
      </c>
      <c r="W2999" s="3" t="s">
        <v>154</v>
      </c>
      <c r="X2999" s="3" t="s">
        <v>154</v>
      </c>
      <c r="Y2999" s="3" t="s">
        <v>154</v>
      </c>
      <c r="Z2999" s="3" t="s">
        <v>154</v>
      </c>
      <c r="AA2999" s="3" t="s">
        <v>154</v>
      </c>
      <c r="AB2999" s="3" t="s">
        <v>154</v>
      </c>
      <c r="AC2999" s="3" t="s">
        <v>154</v>
      </c>
      <c r="AD2999" s="3" t="s">
        <v>6151</v>
      </c>
      <c r="AE2999" s="3" t="s">
        <v>6151</v>
      </c>
      <c r="AF2999" s="3" t="s">
        <v>154</v>
      </c>
      <c r="AG2999" s="3" t="s">
        <v>154</v>
      </c>
      <c r="AH2999" s="3" t="s">
        <v>6478</v>
      </c>
      <c r="AI2999" s="3" t="s">
        <v>6482</v>
      </c>
      <c r="AJ2999" s="3" t="s">
        <v>6489</v>
      </c>
    </row>
    <row r="3000" spans="1:36" ht="15">
      <c r="A3000" s="10">
        <v>3103</v>
      </c>
      <c r="B3000" t="str">
        <f>IF(K3000="总计","",INDEX(主数据!A:AD,MATCH(J3000,主数据!A:A,0),9))</f>
        <v>华北大区公司</v>
      </c>
      <c r="C3000" t="str">
        <f>IF(K3000="","",INDEX(主数据!A:AD,MATCH(J3000,主数据!A:A,0),11))</f>
        <v>北京六城区</v>
      </c>
      <c r="D3000" t="str">
        <f t="shared" si="184"/>
        <v>BJ113公共电费直接录入</v>
      </c>
      <c r="E3000" s="13" t="str">
        <f t="shared" si="186"/>
        <v/>
      </c>
      <c r="F3000" s="13" t="str">
        <f>IF(E3000="","",IFERROR(IF(IF(K3000="","",INDEX(收费标合同信息维护!A:Q,MATCH(D3000,收费标合同信息维护!J:J,0),10))=D3000,"有","无"),"无"))</f>
        <v/>
      </c>
      <c r="G3000" s="13" t="str">
        <f t="shared" si="185"/>
        <v/>
      </c>
      <c r="H3000" s="13" t="str">
        <f t="shared" si="187"/>
        <v/>
      </c>
      <c r="I3000" s="13" t="str">
        <f>IF(G3000="","",IFERROR(IF(IF(K3000="","",INDEX(收费标合同信息维护!A:Q,MATCH(G3000,收费标合同信息维护!M:M,0),13))=G3000,"有","无"),"无"))</f>
        <v/>
      </c>
      <c r="J3000" s="3" t="s">
        <v>2724</v>
      </c>
      <c r="K3000" s="3" t="s">
        <v>6331</v>
      </c>
      <c r="L3000" s="3" t="s">
        <v>6826</v>
      </c>
      <c r="M3000" s="3" t="s">
        <v>7076</v>
      </c>
      <c r="N3000" s="3" t="s">
        <v>6477</v>
      </c>
      <c r="O3000" s="3" t="s">
        <v>6478</v>
      </c>
      <c r="P3000" s="3" t="s">
        <v>6826</v>
      </c>
      <c r="Q3000" s="3" t="s">
        <v>7076</v>
      </c>
      <c r="R3000" s="3" t="s">
        <v>6479</v>
      </c>
      <c r="S3000" s="3" t="s">
        <v>6480</v>
      </c>
      <c r="T3000" s="3" t="s">
        <v>6751</v>
      </c>
      <c r="U3000" s="3" t="s">
        <v>154</v>
      </c>
      <c r="V3000" s="3" t="s">
        <v>154</v>
      </c>
      <c r="W3000" s="3" t="s">
        <v>154</v>
      </c>
      <c r="X3000" s="3" t="s">
        <v>154</v>
      </c>
      <c r="Y3000" s="3" t="s">
        <v>154</v>
      </c>
      <c r="Z3000" s="3" t="s">
        <v>154</v>
      </c>
      <c r="AA3000" s="3" t="s">
        <v>154</v>
      </c>
      <c r="AB3000" s="3" t="s">
        <v>154</v>
      </c>
      <c r="AC3000" s="3" t="s">
        <v>154</v>
      </c>
      <c r="AD3000" s="3" t="s">
        <v>6151</v>
      </c>
      <c r="AE3000" s="3" t="s">
        <v>6151</v>
      </c>
      <c r="AF3000" s="3" t="s">
        <v>154</v>
      </c>
      <c r="AG3000" s="3" t="s">
        <v>154</v>
      </c>
      <c r="AH3000" s="3" t="s">
        <v>6478</v>
      </c>
      <c r="AI3000" s="3" t="s">
        <v>6482</v>
      </c>
      <c r="AJ3000" s="3" t="s">
        <v>6489</v>
      </c>
    </row>
    <row r="3001" spans="1:36" ht="30">
      <c r="A3001" s="10">
        <v>3104</v>
      </c>
      <c r="B3001" t="str">
        <f>IF(K3001="总计","",INDEX(主数据!A:AD,MATCH(J3001,主数据!A:A,0),9))</f>
        <v>华北大区公司</v>
      </c>
      <c r="C3001" t="str">
        <f>IF(K3001="","",INDEX(主数据!A:AD,MATCH(J3001,主数据!A:A,0),11))</f>
        <v>北京六城区</v>
      </c>
      <c r="D3001" t="str">
        <f t="shared" si="184"/>
        <v>BJ113生活垃圾清运费-委托清运直接录入</v>
      </c>
      <c r="E3001" s="13" t="str">
        <f t="shared" si="186"/>
        <v/>
      </c>
      <c r="F3001" s="13" t="str">
        <f>IF(E3001="","",IFERROR(IF(IF(K3001="","",INDEX(收费标合同信息维护!A:Q,MATCH(D3001,收费标合同信息维护!J:J,0),10))=D3001,"有","无"),"无"))</f>
        <v/>
      </c>
      <c r="G3001" s="13" t="str">
        <f t="shared" si="185"/>
        <v/>
      </c>
      <c r="H3001" s="13" t="str">
        <f t="shared" si="187"/>
        <v/>
      </c>
      <c r="I3001" s="13" t="str">
        <f>IF(G3001="","",IFERROR(IF(IF(K3001="","",INDEX(收费标合同信息维护!A:Q,MATCH(G3001,收费标合同信息维护!M:M,0),13))=G3001,"有","无"),"无"))</f>
        <v/>
      </c>
      <c r="J3001" s="3" t="s">
        <v>2724</v>
      </c>
      <c r="K3001" s="3" t="s">
        <v>6331</v>
      </c>
      <c r="L3001" s="3" t="s">
        <v>6630</v>
      </c>
      <c r="M3001" s="3" t="s">
        <v>6631</v>
      </c>
      <c r="N3001" s="3" t="s">
        <v>6477</v>
      </c>
      <c r="O3001" s="3" t="s">
        <v>6478</v>
      </c>
      <c r="P3001" s="3" t="s">
        <v>11032</v>
      </c>
      <c r="Q3001" s="3" t="s">
        <v>8543</v>
      </c>
      <c r="R3001" s="3" t="s">
        <v>6479</v>
      </c>
      <c r="S3001" s="3" t="s">
        <v>6480</v>
      </c>
      <c r="T3001" s="3" t="s">
        <v>6751</v>
      </c>
      <c r="U3001" s="3" t="s">
        <v>154</v>
      </c>
      <c r="V3001" s="3" t="s">
        <v>154</v>
      </c>
      <c r="W3001" s="3" t="s">
        <v>154</v>
      </c>
      <c r="X3001" s="3" t="s">
        <v>154</v>
      </c>
      <c r="Y3001" s="3" t="s">
        <v>154</v>
      </c>
      <c r="Z3001" s="3" t="s">
        <v>154</v>
      </c>
      <c r="AA3001" s="3" t="s">
        <v>154</v>
      </c>
      <c r="AB3001" s="3" t="s">
        <v>154</v>
      </c>
      <c r="AC3001" s="3" t="s">
        <v>154</v>
      </c>
      <c r="AD3001" s="3" t="s">
        <v>6151</v>
      </c>
      <c r="AE3001" s="3" t="s">
        <v>6151</v>
      </c>
      <c r="AF3001" s="3" t="s">
        <v>154</v>
      </c>
      <c r="AG3001" s="3" t="s">
        <v>154</v>
      </c>
      <c r="AH3001" s="3" t="s">
        <v>6478</v>
      </c>
      <c r="AI3001" s="3" t="s">
        <v>6482</v>
      </c>
      <c r="AJ3001" s="3" t="s">
        <v>6489</v>
      </c>
    </row>
    <row r="3002" spans="1:36" ht="15">
      <c r="A3002" s="10">
        <v>3105</v>
      </c>
      <c r="B3002" t="str">
        <f>IF(K3002="总计","",INDEX(主数据!A:AD,MATCH(J3002,主数据!A:A,0),9))</f>
        <v>华北大区公司</v>
      </c>
      <c r="C3002" t="str">
        <f>IF(K3002="","",INDEX(主数据!A:AD,MATCH(J3002,主数据!A:A,0),11))</f>
        <v>北京六城区</v>
      </c>
      <c r="D3002" t="str">
        <f t="shared" si="184"/>
        <v>BJ113委托停车费（固定）直接录入</v>
      </c>
      <c r="E3002" s="13" t="str">
        <f t="shared" si="186"/>
        <v/>
      </c>
      <c r="F3002" s="13" t="str">
        <f>IF(E3002="","",IFERROR(IF(IF(K3002="","",INDEX(收费标合同信息维护!A:Q,MATCH(D3002,收费标合同信息维护!J:J,0),10))=D3002,"有","无"),"无"))</f>
        <v/>
      </c>
      <c r="G3002" s="13" t="str">
        <f t="shared" si="185"/>
        <v/>
      </c>
      <c r="H3002" s="13" t="str">
        <f t="shared" si="187"/>
        <v/>
      </c>
      <c r="I3002" s="13" t="str">
        <f>IF(G3002="","",IFERROR(IF(IF(K3002="","",INDEX(收费标合同信息维护!A:Q,MATCH(G3002,收费标合同信息维护!M:M,0),13))=G3002,"有","无"),"无"))</f>
        <v/>
      </c>
      <c r="J3002" s="3" t="s">
        <v>2724</v>
      </c>
      <c r="K3002" s="3" t="s">
        <v>6331</v>
      </c>
      <c r="L3002" s="3" t="s">
        <v>7341</v>
      </c>
      <c r="M3002" s="3" t="s">
        <v>7342</v>
      </c>
      <c r="N3002" s="3" t="s">
        <v>6477</v>
      </c>
      <c r="O3002" s="3" t="s">
        <v>6597</v>
      </c>
      <c r="P3002" s="3" t="s">
        <v>12783</v>
      </c>
      <c r="Q3002" s="3" t="s">
        <v>8889</v>
      </c>
      <c r="R3002" s="3" t="s">
        <v>6479</v>
      </c>
      <c r="S3002" s="3" t="s">
        <v>6480</v>
      </c>
      <c r="T3002" s="3" t="s">
        <v>6751</v>
      </c>
      <c r="U3002" s="3" t="s">
        <v>7030</v>
      </c>
      <c r="V3002" s="3" t="s">
        <v>154</v>
      </c>
      <c r="W3002" s="3" t="s">
        <v>154</v>
      </c>
      <c r="X3002" s="3" t="s">
        <v>154</v>
      </c>
      <c r="Y3002" s="3" t="s">
        <v>154</v>
      </c>
      <c r="Z3002" s="3" t="s">
        <v>154</v>
      </c>
      <c r="AA3002" s="3" t="s">
        <v>154</v>
      </c>
      <c r="AB3002" s="3" t="s">
        <v>154</v>
      </c>
      <c r="AC3002" s="3" t="s">
        <v>154</v>
      </c>
      <c r="AD3002" s="3" t="s">
        <v>6151</v>
      </c>
      <c r="AE3002" s="3" t="s">
        <v>6151</v>
      </c>
      <c r="AF3002" s="3" t="s">
        <v>154</v>
      </c>
      <c r="AG3002" s="3" t="s">
        <v>154</v>
      </c>
      <c r="AH3002" s="3" t="s">
        <v>6478</v>
      </c>
      <c r="AI3002" s="3" t="s">
        <v>6482</v>
      </c>
      <c r="AJ3002" s="3" t="s">
        <v>6489</v>
      </c>
    </row>
    <row r="3003" spans="1:36" ht="30">
      <c r="A3003" s="10">
        <v>3106</v>
      </c>
      <c r="B3003" t="str">
        <f>IF(K3003="总计","",INDEX(主数据!A:AD,MATCH(J3003,主数据!A:A,0),9))</f>
        <v>华北大区公司</v>
      </c>
      <c r="C3003" t="str">
        <f>IF(K3003="","",INDEX(主数据!A:AD,MATCH(J3003,主数据!A:A,0),11))</f>
        <v>北京六城区</v>
      </c>
      <c r="D3003" t="str">
        <f t="shared" si="184"/>
        <v>BJ113生活垃圾消纳费（非仪表）定额</v>
      </c>
      <c r="E3003" s="13" t="str">
        <f t="shared" si="186"/>
        <v/>
      </c>
      <c r="F3003" s="13" t="str">
        <f>IF(E3003="","",IFERROR(IF(IF(K3003="","",INDEX(收费标合同信息维护!A:Q,MATCH(D3003,收费标合同信息维护!J:J,0),10))=D3003,"有","无"),"无"))</f>
        <v/>
      </c>
      <c r="G3003" s="13" t="str">
        <f t="shared" si="185"/>
        <v/>
      </c>
      <c r="H3003" s="13" t="str">
        <f t="shared" si="187"/>
        <v/>
      </c>
      <c r="I3003" s="13" t="str">
        <f>IF(G3003="","",IFERROR(IF(IF(K3003="","",INDEX(收费标合同信息维护!A:Q,MATCH(G3003,收费标合同信息维护!M:M,0),13))=G3003,"有","无"),"无"))</f>
        <v/>
      </c>
      <c r="J3003" s="3" t="s">
        <v>2724</v>
      </c>
      <c r="K3003" s="3" t="s">
        <v>6331</v>
      </c>
      <c r="L3003" s="3" t="s">
        <v>6906</v>
      </c>
      <c r="M3003" s="3" t="s">
        <v>6907</v>
      </c>
      <c r="N3003" s="3" t="s">
        <v>6477</v>
      </c>
      <c r="O3003" s="3" t="s">
        <v>6478</v>
      </c>
      <c r="P3003" s="3" t="s">
        <v>6630</v>
      </c>
      <c r="Q3003" s="3" t="s">
        <v>12784</v>
      </c>
      <c r="R3003" s="3" t="s">
        <v>6490</v>
      </c>
      <c r="S3003" s="3" t="s">
        <v>6485</v>
      </c>
      <c r="T3003" s="3" t="s">
        <v>6751</v>
      </c>
      <c r="U3003" s="3" t="s">
        <v>7030</v>
      </c>
      <c r="V3003" s="3" t="s">
        <v>154</v>
      </c>
      <c r="W3003" s="3" t="s">
        <v>154</v>
      </c>
      <c r="X3003" s="3" t="s">
        <v>154</v>
      </c>
      <c r="Y3003" s="3" t="s">
        <v>154</v>
      </c>
      <c r="Z3003" s="3" t="s">
        <v>154</v>
      </c>
      <c r="AA3003" s="3" t="s">
        <v>154</v>
      </c>
      <c r="AB3003" s="3" t="s">
        <v>154</v>
      </c>
      <c r="AC3003" s="3" t="s">
        <v>154</v>
      </c>
      <c r="AD3003" s="3" t="s">
        <v>6151</v>
      </c>
      <c r="AE3003" s="3" t="s">
        <v>6151</v>
      </c>
      <c r="AF3003" s="3" t="s">
        <v>154</v>
      </c>
      <c r="AG3003" s="3" t="s">
        <v>154</v>
      </c>
      <c r="AH3003" s="3" t="s">
        <v>6478</v>
      </c>
      <c r="AI3003" s="3" t="s">
        <v>6482</v>
      </c>
      <c r="AJ3003" s="3" t="s">
        <v>6489</v>
      </c>
    </row>
    <row r="3004" spans="1:36" ht="15">
      <c r="A3004" s="10">
        <v>3107</v>
      </c>
      <c r="B3004" t="str">
        <f>IF(K3004="总计","",INDEX(主数据!A:AD,MATCH(J3004,主数据!A:A,0),9))</f>
        <v>华北大区公司</v>
      </c>
      <c r="C3004" t="str">
        <f>IF(K3004="","",INDEX(主数据!A:AD,MATCH(J3004,主数据!A:A,0),11))</f>
        <v>北京六城区</v>
      </c>
      <c r="D3004" t="str">
        <f t="shared" si="184"/>
        <v>BJ113场地管理费直接录入</v>
      </c>
      <c r="E3004" s="13" t="str">
        <f t="shared" si="186"/>
        <v/>
      </c>
      <c r="F3004" s="13" t="str">
        <f>IF(E3004="","",IFERROR(IF(IF(K3004="","",INDEX(收费标合同信息维护!A:Q,MATCH(D3004,收费标合同信息维护!J:J,0),10))=D3004,"有","无"),"无"))</f>
        <v/>
      </c>
      <c r="G3004" s="13" t="str">
        <f t="shared" si="185"/>
        <v/>
      </c>
      <c r="H3004" s="13" t="str">
        <f t="shared" si="187"/>
        <v/>
      </c>
      <c r="I3004" s="13" t="str">
        <f>IF(G3004="","",IFERROR(IF(IF(K3004="","",INDEX(收费标合同信息维护!A:Q,MATCH(G3004,收费标合同信息维护!M:M,0),13))=G3004,"有","无"),"无"))</f>
        <v/>
      </c>
      <c r="J3004" s="3" t="s">
        <v>2724</v>
      </c>
      <c r="K3004" s="3" t="s">
        <v>6331</v>
      </c>
      <c r="L3004" s="3" t="s">
        <v>6832</v>
      </c>
      <c r="M3004" s="3" t="s">
        <v>6833</v>
      </c>
      <c r="N3004" s="3" t="s">
        <v>6477</v>
      </c>
      <c r="O3004" s="3" t="s">
        <v>6478</v>
      </c>
      <c r="P3004" s="3" t="s">
        <v>6832</v>
      </c>
      <c r="Q3004" s="3" t="s">
        <v>6833</v>
      </c>
      <c r="R3004" s="3" t="s">
        <v>6479</v>
      </c>
      <c r="S3004" s="3" t="s">
        <v>6480</v>
      </c>
      <c r="T3004" s="3" t="s">
        <v>6751</v>
      </c>
      <c r="U3004" s="3" t="s">
        <v>7030</v>
      </c>
      <c r="V3004" s="3" t="s">
        <v>154</v>
      </c>
      <c r="W3004" s="3" t="s">
        <v>154</v>
      </c>
      <c r="X3004" s="3" t="s">
        <v>154</v>
      </c>
      <c r="Y3004" s="3" t="s">
        <v>154</v>
      </c>
      <c r="Z3004" s="3" t="s">
        <v>154</v>
      </c>
      <c r="AA3004" s="3" t="s">
        <v>154</v>
      </c>
      <c r="AB3004" s="3" t="s">
        <v>154</v>
      </c>
      <c r="AC3004" s="3" t="s">
        <v>154</v>
      </c>
      <c r="AD3004" s="3" t="s">
        <v>6151</v>
      </c>
      <c r="AE3004" s="3" t="s">
        <v>6151</v>
      </c>
      <c r="AF3004" s="3" t="s">
        <v>154</v>
      </c>
      <c r="AG3004" s="3" t="s">
        <v>154</v>
      </c>
      <c r="AH3004" s="3" t="s">
        <v>6478</v>
      </c>
      <c r="AI3004" s="3" t="s">
        <v>6482</v>
      </c>
      <c r="AJ3004" s="3" t="s">
        <v>6489</v>
      </c>
    </row>
    <row r="3005" spans="1:36" ht="30">
      <c r="A3005" s="10">
        <v>3108</v>
      </c>
      <c r="B3005" t="str">
        <f>IF(K3005="总计","",INDEX(主数据!A:AD,MATCH(J3005,主数据!A:A,0),9))</f>
        <v>华北大区公司</v>
      </c>
      <c r="C3005" t="str">
        <f>IF(K3005="","",INDEX(主数据!A:AD,MATCH(J3005,主数据!A:A,0),11))</f>
        <v>北京六城区</v>
      </c>
      <c r="D3005" t="str">
        <f t="shared" si="184"/>
        <v>BJ113开发商委托停车管理费（固定）定额</v>
      </c>
      <c r="E3005" s="13" t="str">
        <f t="shared" si="186"/>
        <v/>
      </c>
      <c r="F3005" s="13" t="str">
        <f>IF(E3005="","",IFERROR(IF(IF(K3005="","",INDEX(收费标合同信息维护!A:Q,MATCH(D3005,收费标合同信息维护!J:J,0),10))=D3005,"有","无"),"无"))</f>
        <v/>
      </c>
      <c r="G3005" s="13" t="str">
        <f t="shared" si="185"/>
        <v>BJ113开发商委托停车管理费（固定）定额80.00</v>
      </c>
      <c r="H3005" s="13" t="str">
        <f t="shared" si="187"/>
        <v>80.00</v>
      </c>
      <c r="I3005" s="13" t="str">
        <f>IF(G3005="","",IFERROR(IF(IF(K3005="","",INDEX(收费标合同信息维护!A:Q,MATCH(G3005,收费标合同信息维护!M:M,0),13))=G3005,"有","无"),"无"))</f>
        <v>无</v>
      </c>
      <c r="J3005" s="3" t="s">
        <v>2724</v>
      </c>
      <c r="K3005" s="3" t="s">
        <v>6331</v>
      </c>
      <c r="L3005" s="3" t="s">
        <v>6512</v>
      </c>
      <c r="M3005" s="3" t="s">
        <v>6513</v>
      </c>
      <c r="N3005" s="3" t="s">
        <v>6477</v>
      </c>
      <c r="O3005" s="3" t="s">
        <v>6478</v>
      </c>
      <c r="P3005" s="3" t="s">
        <v>12785</v>
      </c>
      <c r="Q3005" s="3" t="s">
        <v>7162</v>
      </c>
      <c r="R3005" s="3" t="s">
        <v>6490</v>
      </c>
      <c r="S3005" s="3" t="s">
        <v>6491</v>
      </c>
      <c r="T3005" s="3" t="s">
        <v>6506</v>
      </c>
      <c r="U3005" s="3" t="s">
        <v>154</v>
      </c>
      <c r="V3005" s="3" t="s">
        <v>154</v>
      </c>
      <c r="W3005" s="3" t="s">
        <v>6521</v>
      </c>
      <c r="X3005" s="3" t="s">
        <v>154</v>
      </c>
      <c r="Y3005" s="3" t="s">
        <v>154</v>
      </c>
      <c r="Z3005" s="3" t="s">
        <v>154</v>
      </c>
      <c r="AA3005" s="3" t="s">
        <v>154</v>
      </c>
      <c r="AB3005" s="3" t="s">
        <v>154</v>
      </c>
      <c r="AC3005" s="3" t="s">
        <v>154</v>
      </c>
      <c r="AD3005" s="3" t="s">
        <v>6151</v>
      </c>
      <c r="AE3005" s="3" t="s">
        <v>6151</v>
      </c>
      <c r="AF3005" s="3" t="s">
        <v>154</v>
      </c>
      <c r="AG3005" s="3" t="s">
        <v>154</v>
      </c>
      <c r="AH3005" s="3" t="s">
        <v>6478</v>
      </c>
      <c r="AI3005" s="3" t="s">
        <v>6482</v>
      </c>
      <c r="AJ3005" s="3" t="s">
        <v>12786</v>
      </c>
    </row>
    <row r="3006" spans="1:36" ht="15">
      <c r="A3006" s="10">
        <v>3109</v>
      </c>
      <c r="B3006" t="str">
        <f>IF(K3006="总计","",INDEX(主数据!A:AD,MATCH(J3006,主数据!A:A,0),9))</f>
        <v>华北大区公司</v>
      </c>
      <c r="C3006" t="str">
        <f>IF(K3006="","",INDEX(主数据!A:AD,MATCH(J3006,主数据!A:A,0),11))</f>
        <v>北京六城区</v>
      </c>
      <c r="D3006" t="str">
        <f t="shared" si="184"/>
        <v>BJ113其他费用直接录入</v>
      </c>
      <c r="E3006" s="13" t="str">
        <f t="shared" si="186"/>
        <v/>
      </c>
      <c r="F3006" s="13" t="str">
        <f>IF(E3006="","",IFERROR(IF(IF(K3006="","",INDEX(收费标合同信息维护!A:Q,MATCH(D3006,收费标合同信息维护!J:J,0),10))=D3006,"有","无"),"无"))</f>
        <v/>
      </c>
      <c r="G3006" s="13" t="str">
        <f t="shared" si="185"/>
        <v/>
      </c>
      <c r="H3006" s="13" t="str">
        <f t="shared" si="187"/>
        <v/>
      </c>
      <c r="I3006" s="13" t="str">
        <f>IF(G3006="","",IFERROR(IF(IF(K3006="","",INDEX(收费标合同信息维护!A:Q,MATCH(G3006,收费标合同信息维护!M:M,0),13))=G3006,"有","无"),"无"))</f>
        <v/>
      </c>
      <c r="J3006" s="3" t="s">
        <v>2724</v>
      </c>
      <c r="K3006" s="3" t="s">
        <v>6331</v>
      </c>
      <c r="L3006" s="3" t="s">
        <v>6544</v>
      </c>
      <c r="M3006" s="3" t="s">
        <v>6545</v>
      </c>
      <c r="N3006" s="3" t="s">
        <v>6477</v>
      </c>
      <c r="O3006" s="3" t="s">
        <v>6478</v>
      </c>
      <c r="P3006" s="3" t="s">
        <v>11031</v>
      </c>
      <c r="Q3006" s="3" t="s">
        <v>10189</v>
      </c>
      <c r="R3006" s="3" t="s">
        <v>6479</v>
      </c>
      <c r="S3006" s="3" t="s">
        <v>6480</v>
      </c>
      <c r="T3006" s="3" t="s">
        <v>6751</v>
      </c>
      <c r="U3006" s="3" t="s">
        <v>154</v>
      </c>
      <c r="V3006" s="3" t="s">
        <v>154</v>
      </c>
      <c r="W3006" s="3" t="s">
        <v>154</v>
      </c>
      <c r="X3006" s="3" t="s">
        <v>154</v>
      </c>
      <c r="Y3006" s="3" t="s">
        <v>154</v>
      </c>
      <c r="Z3006" s="3" t="s">
        <v>154</v>
      </c>
      <c r="AA3006" s="3" t="s">
        <v>154</v>
      </c>
      <c r="AB3006" s="3" t="s">
        <v>154</v>
      </c>
      <c r="AC3006" s="3" t="s">
        <v>154</v>
      </c>
      <c r="AD3006" s="3" t="s">
        <v>6151</v>
      </c>
      <c r="AE3006" s="3" t="s">
        <v>6151</v>
      </c>
      <c r="AF3006" s="3" t="s">
        <v>154</v>
      </c>
      <c r="AG3006" s="3" t="s">
        <v>154</v>
      </c>
      <c r="AH3006" s="3" t="s">
        <v>6478</v>
      </c>
      <c r="AI3006" s="3" t="s">
        <v>6482</v>
      </c>
      <c r="AJ3006" s="3" t="s">
        <v>6489</v>
      </c>
    </row>
    <row r="3007" spans="1:36" ht="15">
      <c r="A3007" s="10">
        <v>3110</v>
      </c>
      <c r="B3007" t="str">
        <f>IF(K3007="总计","",INDEX(主数据!A:AD,MATCH(J3007,主数据!A:A,0),9))</f>
        <v>华北大区公司</v>
      </c>
      <c r="C3007" t="str">
        <f>IF(K3007="","",INDEX(主数据!A:AD,MATCH(J3007,主数据!A:A,0),11))</f>
        <v>北京六城区</v>
      </c>
      <c r="D3007" t="str">
        <f t="shared" si="184"/>
        <v>BJ113其他费用直接录入</v>
      </c>
      <c r="E3007" s="13" t="str">
        <f t="shared" si="186"/>
        <v/>
      </c>
      <c r="F3007" s="13" t="str">
        <f>IF(E3007="","",IFERROR(IF(IF(K3007="","",INDEX(收费标合同信息维护!A:Q,MATCH(D3007,收费标合同信息维护!J:J,0),10))=D3007,"有","无"),"无"))</f>
        <v/>
      </c>
      <c r="G3007" s="13" t="str">
        <f t="shared" si="185"/>
        <v/>
      </c>
      <c r="H3007" s="13" t="str">
        <f t="shared" si="187"/>
        <v/>
      </c>
      <c r="I3007" s="13" t="str">
        <f>IF(G3007="","",IFERROR(IF(IF(K3007="","",INDEX(收费标合同信息维护!A:Q,MATCH(G3007,收费标合同信息维护!M:M,0),13))=G3007,"有","无"),"无"))</f>
        <v/>
      </c>
      <c r="J3007" s="3" t="s">
        <v>2724</v>
      </c>
      <c r="K3007" s="3" t="s">
        <v>6331</v>
      </c>
      <c r="L3007" s="3" t="s">
        <v>6544</v>
      </c>
      <c r="M3007" s="3" t="s">
        <v>6545</v>
      </c>
      <c r="N3007" s="3" t="s">
        <v>6477</v>
      </c>
      <c r="O3007" s="3" t="s">
        <v>6478</v>
      </c>
      <c r="P3007" s="3" t="s">
        <v>6544</v>
      </c>
      <c r="Q3007" s="3" t="s">
        <v>6545</v>
      </c>
      <c r="R3007" s="3" t="s">
        <v>6479</v>
      </c>
      <c r="S3007" s="3" t="s">
        <v>6480</v>
      </c>
      <c r="T3007" s="3" t="s">
        <v>6751</v>
      </c>
      <c r="U3007" s="3" t="s">
        <v>7030</v>
      </c>
      <c r="V3007" s="3" t="s">
        <v>154</v>
      </c>
      <c r="W3007" s="3" t="s">
        <v>154</v>
      </c>
      <c r="X3007" s="3" t="s">
        <v>154</v>
      </c>
      <c r="Y3007" s="3" t="s">
        <v>154</v>
      </c>
      <c r="Z3007" s="3" t="s">
        <v>154</v>
      </c>
      <c r="AA3007" s="3" t="s">
        <v>154</v>
      </c>
      <c r="AB3007" s="3" t="s">
        <v>154</v>
      </c>
      <c r="AC3007" s="3" t="s">
        <v>154</v>
      </c>
      <c r="AD3007" s="3" t="s">
        <v>6151</v>
      </c>
      <c r="AE3007" s="3" t="s">
        <v>6151</v>
      </c>
      <c r="AF3007" s="3" t="s">
        <v>154</v>
      </c>
      <c r="AG3007" s="3" t="s">
        <v>154</v>
      </c>
      <c r="AH3007" s="3" t="s">
        <v>6478</v>
      </c>
      <c r="AI3007" s="3" t="s">
        <v>6482</v>
      </c>
      <c r="AJ3007" s="3" t="s">
        <v>6489</v>
      </c>
    </row>
    <row r="3008" spans="1:36" ht="15">
      <c r="A3008" s="10">
        <v>3111</v>
      </c>
      <c r="B3008" t="str">
        <f>IF(K3008="总计","",INDEX(主数据!A:AD,MATCH(J3008,主数据!A:A,0),9))</f>
        <v>华北大区公司</v>
      </c>
      <c r="C3008" t="str">
        <f>IF(K3008="","",INDEX(主数据!A:AD,MATCH(J3008,主数据!A:A,0),11))</f>
        <v>北京六城区</v>
      </c>
      <c r="D3008" t="str">
        <f t="shared" si="184"/>
        <v>BJ113其他费用直接录入</v>
      </c>
      <c r="E3008" s="13" t="str">
        <f t="shared" si="186"/>
        <v/>
      </c>
      <c r="F3008" s="13" t="str">
        <f>IF(E3008="","",IFERROR(IF(IF(K3008="","",INDEX(收费标合同信息维护!A:Q,MATCH(D3008,收费标合同信息维护!J:J,0),10))=D3008,"有","无"),"无"))</f>
        <v/>
      </c>
      <c r="G3008" s="13" t="str">
        <f t="shared" si="185"/>
        <v/>
      </c>
      <c r="H3008" s="13" t="str">
        <f t="shared" si="187"/>
        <v/>
      </c>
      <c r="I3008" s="13" t="str">
        <f>IF(G3008="","",IFERROR(IF(IF(K3008="","",INDEX(收费标合同信息维护!A:Q,MATCH(G3008,收费标合同信息维护!M:M,0),13))=G3008,"有","无"),"无"))</f>
        <v/>
      </c>
      <c r="J3008" s="3" t="s">
        <v>2724</v>
      </c>
      <c r="K3008" s="3" t="s">
        <v>6331</v>
      </c>
      <c r="L3008" s="3" t="s">
        <v>6544</v>
      </c>
      <c r="M3008" s="3" t="s">
        <v>6545</v>
      </c>
      <c r="N3008" s="3" t="s">
        <v>6477</v>
      </c>
      <c r="O3008" s="3" t="s">
        <v>6478</v>
      </c>
      <c r="P3008" s="3" t="s">
        <v>6981</v>
      </c>
      <c r="Q3008" s="3" t="s">
        <v>6982</v>
      </c>
      <c r="R3008" s="3" t="s">
        <v>6479</v>
      </c>
      <c r="S3008" s="3" t="s">
        <v>6480</v>
      </c>
      <c r="T3008" s="3" t="s">
        <v>6751</v>
      </c>
      <c r="U3008" s="3" t="s">
        <v>7030</v>
      </c>
      <c r="V3008" s="3" t="s">
        <v>154</v>
      </c>
      <c r="W3008" s="3" t="s">
        <v>154</v>
      </c>
      <c r="X3008" s="3" t="s">
        <v>154</v>
      </c>
      <c r="Y3008" s="3" t="s">
        <v>154</v>
      </c>
      <c r="Z3008" s="3" t="s">
        <v>154</v>
      </c>
      <c r="AA3008" s="3" t="s">
        <v>154</v>
      </c>
      <c r="AB3008" s="3" t="s">
        <v>154</v>
      </c>
      <c r="AC3008" s="3" t="s">
        <v>154</v>
      </c>
      <c r="AD3008" s="3" t="s">
        <v>6151</v>
      </c>
      <c r="AE3008" s="3" t="s">
        <v>6151</v>
      </c>
      <c r="AF3008" s="3" t="s">
        <v>154</v>
      </c>
      <c r="AG3008" s="3" t="s">
        <v>154</v>
      </c>
      <c r="AH3008" s="3" t="s">
        <v>6478</v>
      </c>
      <c r="AI3008" s="3" t="s">
        <v>6482</v>
      </c>
      <c r="AJ3008" s="3" t="s">
        <v>6489</v>
      </c>
    </row>
    <row r="3009" spans="1:36" ht="15">
      <c r="A3009" s="10">
        <v>3112</v>
      </c>
      <c r="B3009" t="str">
        <f>IF(K3009="总计","",INDEX(主数据!A:AD,MATCH(J3009,主数据!A:A,0),9))</f>
        <v>华北大区公司</v>
      </c>
      <c r="C3009" t="str">
        <f>IF(K3009="","",INDEX(主数据!A:AD,MATCH(J3009,主数据!A:A,0),11))</f>
        <v>北京六城区</v>
      </c>
      <c r="D3009" t="str">
        <f t="shared" si="184"/>
        <v>BJ113电费标准方式0.59</v>
      </c>
      <c r="E3009" s="13" t="str">
        <f t="shared" si="186"/>
        <v>0.59</v>
      </c>
      <c r="F3009" s="13" t="str">
        <f>IF(E3009="","",IFERROR(IF(IF(K3009="","",INDEX(收费标合同信息维护!A:Q,MATCH(D3009,收费标合同信息维护!J:J,0),10))=D3009,"有","无"),"无"))</f>
        <v>无</v>
      </c>
      <c r="G3009" s="13" t="str">
        <f t="shared" si="185"/>
        <v/>
      </c>
      <c r="H3009" s="13" t="str">
        <f t="shared" si="187"/>
        <v/>
      </c>
      <c r="I3009" s="13" t="str">
        <f>IF(G3009="","",IFERROR(IF(IF(K3009="","",INDEX(收费标合同信息维护!A:Q,MATCH(G3009,收费标合同信息维护!M:M,0),13))=G3009,"有","无"),"无"))</f>
        <v/>
      </c>
      <c r="J3009" s="3" t="s">
        <v>2724</v>
      </c>
      <c r="K3009" s="3" t="s">
        <v>6331</v>
      </c>
      <c r="L3009" s="3" t="s">
        <v>6601</v>
      </c>
      <c r="M3009" s="3" t="s">
        <v>6602</v>
      </c>
      <c r="N3009" s="3" t="s">
        <v>6603</v>
      </c>
      <c r="O3009" s="3" t="s">
        <v>6478</v>
      </c>
      <c r="P3009" s="3" t="s">
        <v>12787</v>
      </c>
      <c r="Q3009" s="3" t="s">
        <v>12788</v>
      </c>
      <c r="R3009" s="3" t="s">
        <v>6484</v>
      </c>
      <c r="S3009" s="3" t="s">
        <v>6491</v>
      </c>
      <c r="T3009" s="3" t="s">
        <v>6510</v>
      </c>
      <c r="U3009" s="3" t="s">
        <v>154</v>
      </c>
      <c r="V3009" s="3" t="s">
        <v>12789</v>
      </c>
      <c r="W3009" s="3" t="s">
        <v>154</v>
      </c>
      <c r="X3009" s="3" t="s">
        <v>154</v>
      </c>
      <c r="Y3009" s="3" t="s">
        <v>154</v>
      </c>
      <c r="Z3009" s="3" t="s">
        <v>154</v>
      </c>
      <c r="AA3009" s="3" t="s">
        <v>154</v>
      </c>
      <c r="AB3009" s="3" t="s">
        <v>154</v>
      </c>
      <c r="AC3009" s="3" t="s">
        <v>154</v>
      </c>
      <c r="AD3009" s="3" t="s">
        <v>6151</v>
      </c>
      <c r="AE3009" s="3" t="s">
        <v>6151</v>
      </c>
      <c r="AF3009" s="3" t="s">
        <v>154</v>
      </c>
      <c r="AG3009" s="3" t="s">
        <v>154</v>
      </c>
      <c r="AH3009" s="3" t="s">
        <v>6478</v>
      </c>
      <c r="AI3009" s="3" t="s">
        <v>6482</v>
      </c>
      <c r="AJ3009" s="3" t="s">
        <v>6489</v>
      </c>
    </row>
    <row r="3010" spans="1:36" ht="15">
      <c r="A3010" s="10">
        <v>3113</v>
      </c>
      <c r="B3010" t="str">
        <f>IF(K3010="总计","",INDEX(主数据!A:AD,MATCH(J3010,主数据!A:A,0),9))</f>
        <v>华北大区公司</v>
      </c>
      <c r="C3010" t="str">
        <f>IF(K3010="","",INDEX(主数据!A:AD,MATCH(J3010,主数据!A:A,0),11))</f>
        <v>北京六城区</v>
      </c>
      <c r="D3010" t="str">
        <f t="shared" ref="D3010:D3073" si="188">J3010&amp;M3010&amp;R3010&amp;E3010</f>
        <v>BJ113代收代付其他费用直接录入</v>
      </c>
      <c r="E3010" s="13" t="str">
        <f t="shared" si="186"/>
        <v/>
      </c>
      <c r="F3010" s="13" t="str">
        <f>IF(E3010="","",IFERROR(IF(IF(K3010="","",INDEX(收费标合同信息维护!A:Q,MATCH(D3010,收费标合同信息维护!J:J,0),10))=D3010,"有","无"),"无"))</f>
        <v/>
      </c>
      <c r="G3010" s="13" t="str">
        <f t="shared" ref="G3010:G3073" si="189">IF(W3010="","",J3010&amp;M3010&amp;R3010&amp;H3010)</f>
        <v/>
      </c>
      <c r="H3010" s="13" t="str">
        <f t="shared" si="187"/>
        <v/>
      </c>
      <c r="I3010" s="13" t="str">
        <f>IF(G3010="","",IFERROR(IF(IF(K3010="","",INDEX(收费标合同信息维护!A:Q,MATCH(G3010,收费标合同信息维护!M:M,0),13))=G3010,"有","无"),"无"))</f>
        <v/>
      </c>
      <c r="J3010" s="3" t="s">
        <v>2724</v>
      </c>
      <c r="K3010" s="3" t="s">
        <v>6331</v>
      </c>
      <c r="L3010" s="3" t="s">
        <v>6620</v>
      </c>
      <c r="M3010" s="3" t="s">
        <v>6621</v>
      </c>
      <c r="N3010" s="3" t="s">
        <v>6477</v>
      </c>
      <c r="O3010" s="3" t="s">
        <v>6478</v>
      </c>
      <c r="P3010" s="3" t="s">
        <v>6604</v>
      </c>
      <c r="Q3010" s="3" t="s">
        <v>12790</v>
      </c>
      <c r="R3010" s="3" t="s">
        <v>6479</v>
      </c>
      <c r="S3010" s="3" t="s">
        <v>6480</v>
      </c>
      <c r="T3010" s="3" t="s">
        <v>6751</v>
      </c>
      <c r="U3010" s="3" t="s">
        <v>6716</v>
      </c>
      <c r="V3010" s="3" t="s">
        <v>154</v>
      </c>
      <c r="W3010" s="3" t="s">
        <v>154</v>
      </c>
      <c r="X3010" s="3" t="s">
        <v>154</v>
      </c>
      <c r="Y3010" s="3" t="s">
        <v>154</v>
      </c>
      <c r="Z3010" s="3" t="s">
        <v>154</v>
      </c>
      <c r="AA3010" s="3" t="s">
        <v>154</v>
      </c>
      <c r="AB3010" s="3" t="s">
        <v>154</v>
      </c>
      <c r="AC3010" s="3" t="s">
        <v>154</v>
      </c>
      <c r="AD3010" s="3" t="s">
        <v>6151</v>
      </c>
      <c r="AE3010" s="3" t="s">
        <v>6151</v>
      </c>
      <c r="AF3010" s="3" t="s">
        <v>154</v>
      </c>
      <c r="AG3010" s="3" t="s">
        <v>154</v>
      </c>
      <c r="AH3010" s="3" t="s">
        <v>6478</v>
      </c>
      <c r="AI3010" s="3" t="s">
        <v>6482</v>
      </c>
      <c r="AJ3010" s="3" t="s">
        <v>6489</v>
      </c>
    </row>
    <row r="3011" spans="1:36" ht="15">
      <c r="A3011" s="10">
        <v>3114</v>
      </c>
      <c r="B3011" t="str">
        <f>IF(K3011="总计","",INDEX(主数据!A:AD,MATCH(J3011,主数据!A:A,0),9))</f>
        <v>华北大区公司</v>
      </c>
      <c r="C3011" t="str">
        <f>IF(K3011="","",INDEX(主数据!A:AD,MATCH(J3011,主数据!A:A,0),11))</f>
        <v>北京六城区</v>
      </c>
      <c r="D3011" t="str">
        <f t="shared" si="188"/>
        <v>BJ113代收代付其他费用直接录入</v>
      </c>
      <c r="E3011" s="13" t="str">
        <f t="shared" ref="E3011:E3074" si="190">TEXT(IF(V3011="","",--V3011),"0.00")</f>
        <v/>
      </c>
      <c r="F3011" s="13" t="str">
        <f>IF(E3011="","",IFERROR(IF(IF(K3011="","",INDEX(收费标合同信息维护!A:Q,MATCH(D3011,收费标合同信息维护!J:J,0),10))=D3011,"有","无"),"无"))</f>
        <v/>
      </c>
      <c r="G3011" s="13" t="str">
        <f t="shared" si="189"/>
        <v/>
      </c>
      <c r="H3011" s="13" t="str">
        <f t="shared" ref="H3011:H3074" si="191">TEXT(IF(W3011="","",--W3011),"0.00")</f>
        <v/>
      </c>
      <c r="I3011" s="13" t="str">
        <f>IF(G3011="","",IFERROR(IF(IF(K3011="","",INDEX(收费标合同信息维护!A:Q,MATCH(G3011,收费标合同信息维护!M:M,0),13))=G3011,"有","无"),"无"))</f>
        <v/>
      </c>
      <c r="J3011" s="3" t="s">
        <v>2724</v>
      </c>
      <c r="K3011" s="3" t="s">
        <v>6331</v>
      </c>
      <c r="L3011" s="3" t="s">
        <v>6620</v>
      </c>
      <c r="M3011" s="3" t="s">
        <v>6621</v>
      </c>
      <c r="N3011" s="3" t="s">
        <v>6477</v>
      </c>
      <c r="O3011" s="3" t="s">
        <v>6478</v>
      </c>
      <c r="P3011" s="3" t="s">
        <v>11149</v>
      </c>
      <c r="Q3011" s="3" t="s">
        <v>8993</v>
      </c>
      <c r="R3011" s="3" t="s">
        <v>6479</v>
      </c>
      <c r="S3011" s="3" t="s">
        <v>6480</v>
      </c>
      <c r="T3011" s="3" t="s">
        <v>6751</v>
      </c>
      <c r="U3011" s="3" t="s">
        <v>6716</v>
      </c>
      <c r="V3011" s="3" t="s">
        <v>154</v>
      </c>
      <c r="W3011" s="3" t="s">
        <v>154</v>
      </c>
      <c r="X3011" s="3" t="s">
        <v>154</v>
      </c>
      <c r="Y3011" s="3" t="s">
        <v>154</v>
      </c>
      <c r="Z3011" s="3" t="s">
        <v>154</v>
      </c>
      <c r="AA3011" s="3" t="s">
        <v>154</v>
      </c>
      <c r="AB3011" s="3" t="s">
        <v>154</v>
      </c>
      <c r="AC3011" s="3" t="s">
        <v>154</v>
      </c>
      <c r="AD3011" s="3" t="s">
        <v>6151</v>
      </c>
      <c r="AE3011" s="3" t="s">
        <v>6151</v>
      </c>
      <c r="AF3011" s="3" t="s">
        <v>154</v>
      </c>
      <c r="AG3011" s="3" t="s">
        <v>154</v>
      </c>
      <c r="AH3011" s="3" t="s">
        <v>6478</v>
      </c>
      <c r="AI3011" s="3" t="s">
        <v>6482</v>
      </c>
      <c r="AJ3011" s="3" t="s">
        <v>6489</v>
      </c>
    </row>
    <row r="3012" spans="1:36" ht="15">
      <c r="A3012" s="10">
        <v>3115</v>
      </c>
      <c r="B3012" t="str">
        <f>IF(K3012="总计","",INDEX(主数据!A:AD,MATCH(J3012,主数据!A:A,0),9))</f>
        <v>华北大区公司</v>
      </c>
      <c r="C3012" t="str">
        <f>IF(K3012="","",INDEX(主数据!A:AD,MATCH(J3012,主数据!A:A,0),11))</f>
        <v>北京六城区</v>
      </c>
      <c r="D3012" t="str">
        <f t="shared" si="188"/>
        <v>BJ113代收代付其他费用直接录入</v>
      </c>
      <c r="E3012" s="13" t="str">
        <f t="shared" si="190"/>
        <v/>
      </c>
      <c r="F3012" s="13" t="str">
        <f>IF(E3012="","",IFERROR(IF(IF(K3012="","",INDEX(收费标合同信息维护!A:Q,MATCH(D3012,收费标合同信息维护!J:J,0),10))=D3012,"有","无"),"无"))</f>
        <v/>
      </c>
      <c r="G3012" s="13" t="str">
        <f t="shared" si="189"/>
        <v/>
      </c>
      <c r="H3012" s="13" t="str">
        <f t="shared" si="191"/>
        <v/>
      </c>
      <c r="I3012" s="13" t="str">
        <f>IF(G3012="","",IFERROR(IF(IF(K3012="","",INDEX(收费标合同信息维护!A:Q,MATCH(G3012,收费标合同信息维护!M:M,0),13))=G3012,"有","无"),"无"))</f>
        <v/>
      </c>
      <c r="J3012" s="3" t="s">
        <v>2724</v>
      </c>
      <c r="K3012" s="3" t="s">
        <v>6331</v>
      </c>
      <c r="L3012" s="3" t="s">
        <v>6620</v>
      </c>
      <c r="M3012" s="3" t="s">
        <v>6621</v>
      </c>
      <c r="N3012" s="3" t="s">
        <v>6477</v>
      </c>
      <c r="O3012" s="3" t="s">
        <v>6478</v>
      </c>
      <c r="P3012" s="3" t="s">
        <v>6601</v>
      </c>
      <c r="Q3012" s="3" t="s">
        <v>6602</v>
      </c>
      <c r="R3012" s="3" t="s">
        <v>6479</v>
      </c>
      <c r="S3012" s="3" t="s">
        <v>6480</v>
      </c>
      <c r="T3012" s="3" t="s">
        <v>6751</v>
      </c>
      <c r="U3012" s="3" t="s">
        <v>6716</v>
      </c>
      <c r="V3012" s="3" t="s">
        <v>154</v>
      </c>
      <c r="W3012" s="3" t="s">
        <v>154</v>
      </c>
      <c r="X3012" s="3" t="s">
        <v>154</v>
      </c>
      <c r="Y3012" s="3" t="s">
        <v>154</v>
      </c>
      <c r="Z3012" s="3" t="s">
        <v>154</v>
      </c>
      <c r="AA3012" s="3" t="s">
        <v>154</v>
      </c>
      <c r="AB3012" s="3" t="s">
        <v>154</v>
      </c>
      <c r="AC3012" s="3" t="s">
        <v>154</v>
      </c>
      <c r="AD3012" s="3" t="s">
        <v>6151</v>
      </c>
      <c r="AE3012" s="3" t="s">
        <v>6151</v>
      </c>
      <c r="AF3012" s="3" t="s">
        <v>154</v>
      </c>
      <c r="AG3012" s="3" t="s">
        <v>154</v>
      </c>
      <c r="AH3012" s="3" t="s">
        <v>6478</v>
      </c>
      <c r="AI3012" s="3" t="s">
        <v>6482</v>
      </c>
      <c r="AJ3012" s="3" t="s">
        <v>6489</v>
      </c>
    </row>
    <row r="3013" spans="1:36" ht="15">
      <c r="A3013" s="10">
        <v>3116</v>
      </c>
      <c r="B3013" t="str">
        <f>IF(K3013="总计","",INDEX(主数据!A:AD,MATCH(J3013,主数据!A:A,0),9))</f>
        <v>华北大区公司</v>
      </c>
      <c r="C3013" t="str">
        <f>IF(K3013="","",INDEX(主数据!A:AD,MATCH(J3013,主数据!A:A,0),11))</f>
        <v>北京六城区</v>
      </c>
      <c r="D3013" t="str">
        <f t="shared" si="188"/>
        <v>BJ113代收代付其他费用直接录入</v>
      </c>
      <c r="E3013" s="13" t="str">
        <f t="shared" si="190"/>
        <v/>
      </c>
      <c r="F3013" s="13" t="str">
        <f>IF(E3013="","",IFERROR(IF(IF(K3013="","",INDEX(收费标合同信息维护!A:Q,MATCH(D3013,收费标合同信息维护!J:J,0),10))=D3013,"有","无"),"无"))</f>
        <v/>
      </c>
      <c r="G3013" s="13" t="str">
        <f t="shared" si="189"/>
        <v/>
      </c>
      <c r="H3013" s="13" t="str">
        <f t="shared" si="191"/>
        <v/>
      </c>
      <c r="I3013" s="13" t="str">
        <f>IF(G3013="","",IFERROR(IF(IF(K3013="","",INDEX(收费标合同信息维护!A:Q,MATCH(G3013,收费标合同信息维护!M:M,0),13))=G3013,"有","无"),"无"))</f>
        <v/>
      </c>
      <c r="J3013" s="3" t="s">
        <v>2724</v>
      </c>
      <c r="K3013" s="3" t="s">
        <v>6331</v>
      </c>
      <c r="L3013" s="3" t="s">
        <v>6620</v>
      </c>
      <c r="M3013" s="3" t="s">
        <v>6621</v>
      </c>
      <c r="N3013" s="3" t="s">
        <v>6477</v>
      </c>
      <c r="O3013" s="3" t="s">
        <v>6478</v>
      </c>
      <c r="P3013" s="3" t="s">
        <v>6615</v>
      </c>
      <c r="Q3013" s="3" t="s">
        <v>6723</v>
      </c>
      <c r="R3013" s="3" t="s">
        <v>6479</v>
      </c>
      <c r="S3013" s="3" t="s">
        <v>6480</v>
      </c>
      <c r="T3013" s="3" t="s">
        <v>6751</v>
      </c>
      <c r="U3013" s="3" t="s">
        <v>7030</v>
      </c>
      <c r="V3013" s="3" t="s">
        <v>154</v>
      </c>
      <c r="W3013" s="3" t="s">
        <v>154</v>
      </c>
      <c r="X3013" s="3" t="s">
        <v>154</v>
      </c>
      <c r="Y3013" s="3" t="s">
        <v>154</v>
      </c>
      <c r="Z3013" s="3" t="s">
        <v>154</v>
      </c>
      <c r="AA3013" s="3" t="s">
        <v>154</v>
      </c>
      <c r="AB3013" s="3" t="s">
        <v>154</v>
      </c>
      <c r="AC3013" s="3" t="s">
        <v>154</v>
      </c>
      <c r="AD3013" s="3" t="s">
        <v>6151</v>
      </c>
      <c r="AE3013" s="3" t="s">
        <v>6151</v>
      </c>
      <c r="AF3013" s="3" t="s">
        <v>154</v>
      </c>
      <c r="AG3013" s="3" t="s">
        <v>154</v>
      </c>
      <c r="AH3013" s="3" t="s">
        <v>6478</v>
      </c>
      <c r="AI3013" s="3" t="s">
        <v>6482</v>
      </c>
      <c r="AJ3013" s="3" t="s">
        <v>6489</v>
      </c>
    </row>
    <row r="3014" spans="1:36" ht="15">
      <c r="A3014" s="10">
        <v>3117</v>
      </c>
      <c r="B3014" t="str">
        <f>IF(K3014="总计","",INDEX(主数据!A:AD,MATCH(J3014,主数据!A:A,0),9))</f>
        <v>华北大区公司</v>
      </c>
      <c r="C3014" t="str">
        <f>IF(K3014="","",INDEX(主数据!A:AD,MATCH(J3014,主数据!A:A,0),11))</f>
        <v>北京六城区</v>
      </c>
      <c r="D3014" t="str">
        <f t="shared" si="188"/>
        <v>BJ113代收代付其他费用直接录入</v>
      </c>
      <c r="E3014" s="13" t="str">
        <f t="shared" si="190"/>
        <v/>
      </c>
      <c r="F3014" s="13" t="str">
        <f>IF(E3014="","",IFERROR(IF(IF(K3014="","",INDEX(收费标合同信息维护!A:Q,MATCH(D3014,收费标合同信息维护!J:J,0),10))=D3014,"有","无"),"无"))</f>
        <v/>
      </c>
      <c r="G3014" s="13" t="str">
        <f t="shared" si="189"/>
        <v/>
      </c>
      <c r="H3014" s="13" t="str">
        <f t="shared" si="191"/>
        <v/>
      </c>
      <c r="I3014" s="13" t="str">
        <f>IF(G3014="","",IFERROR(IF(IF(K3014="","",INDEX(收费标合同信息维护!A:Q,MATCH(G3014,收费标合同信息维护!M:M,0),13))=G3014,"有","无"),"无"))</f>
        <v/>
      </c>
      <c r="J3014" s="3" t="s">
        <v>2724</v>
      </c>
      <c r="K3014" s="3" t="s">
        <v>6331</v>
      </c>
      <c r="L3014" s="3" t="s">
        <v>6620</v>
      </c>
      <c r="M3014" s="3" t="s">
        <v>6621</v>
      </c>
      <c r="N3014" s="3" t="s">
        <v>6477</v>
      </c>
      <c r="O3014" s="3" t="s">
        <v>6478</v>
      </c>
      <c r="P3014" s="3" t="s">
        <v>6620</v>
      </c>
      <c r="Q3014" s="3" t="s">
        <v>6621</v>
      </c>
      <c r="R3014" s="3" t="s">
        <v>6479</v>
      </c>
      <c r="S3014" s="3" t="s">
        <v>6480</v>
      </c>
      <c r="T3014" s="3" t="s">
        <v>6751</v>
      </c>
      <c r="U3014" s="3" t="s">
        <v>7030</v>
      </c>
      <c r="V3014" s="3" t="s">
        <v>154</v>
      </c>
      <c r="W3014" s="3" t="s">
        <v>154</v>
      </c>
      <c r="X3014" s="3" t="s">
        <v>154</v>
      </c>
      <c r="Y3014" s="3" t="s">
        <v>154</v>
      </c>
      <c r="Z3014" s="3" t="s">
        <v>154</v>
      </c>
      <c r="AA3014" s="3" t="s">
        <v>154</v>
      </c>
      <c r="AB3014" s="3" t="s">
        <v>154</v>
      </c>
      <c r="AC3014" s="3" t="s">
        <v>154</v>
      </c>
      <c r="AD3014" s="3" t="s">
        <v>6151</v>
      </c>
      <c r="AE3014" s="3" t="s">
        <v>6151</v>
      </c>
      <c r="AF3014" s="3" t="s">
        <v>154</v>
      </c>
      <c r="AG3014" s="3" t="s">
        <v>154</v>
      </c>
      <c r="AH3014" s="3" t="s">
        <v>6478</v>
      </c>
      <c r="AI3014" s="3" t="s">
        <v>6482</v>
      </c>
      <c r="AJ3014" s="3" t="s">
        <v>6489</v>
      </c>
    </row>
    <row r="3015" spans="1:36" ht="15">
      <c r="A3015" s="10">
        <v>3118</v>
      </c>
      <c r="B3015" t="str">
        <f>IF(K3015="总计","",INDEX(主数据!A:AD,MATCH(J3015,主数据!A:A,0),9))</f>
        <v>华北大区公司</v>
      </c>
      <c r="C3015" t="str">
        <f>IF(K3015="","",INDEX(主数据!A:AD,MATCH(J3015,主数据!A:A,0),11))</f>
        <v>北京六城区</v>
      </c>
      <c r="D3015" t="str">
        <f t="shared" si="188"/>
        <v>BJ113代收代付其他费用直接录入</v>
      </c>
      <c r="E3015" s="13" t="str">
        <f t="shared" si="190"/>
        <v/>
      </c>
      <c r="F3015" s="13" t="str">
        <f>IF(E3015="","",IFERROR(IF(IF(K3015="","",INDEX(收费标合同信息维护!A:Q,MATCH(D3015,收费标合同信息维护!J:J,0),10))=D3015,"有","无"),"无"))</f>
        <v/>
      </c>
      <c r="G3015" s="13" t="str">
        <f t="shared" si="189"/>
        <v/>
      </c>
      <c r="H3015" s="13" t="str">
        <f t="shared" si="191"/>
        <v/>
      </c>
      <c r="I3015" s="13" t="str">
        <f>IF(G3015="","",IFERROR(IF(IF(K3015="","",INDEX(收费标合同信息维护!A:Q,MATCH(G3015,收费标合同信息维护!M:M,0),13))=G3015,"有","无"),"无"))</f>
        <v/>
      </c>
      <c r="J3015" s="3" t="s">
        <v>2724</v>
      </c>
      <c r="K3015" s="3" t="s">
        <v>6331</v>
      </c>
      <c r="L3015" s="3" t="s">
        <v>6620</v>
      </c>
      <c r="M3015" s="3" t="s">
        <v>6621</v>
      </c>
      <c r="N3015" s="3" t="s">
        <v>6477</v>
      </c>
      <c r="O3015" s="3" t="s">
        <v>6478</v>
      </c>
      <c r="P3015" s="3" t="s">
        <v>6761</v>
      </c>
      <c r="Q3015" s="3" t="s">
        <v>12791</v>
      </c>
      <c r="R3015" s="3" t="s">
        <v>6479</v>
      </c>
      <c r="S3015" s="3" t="s">
        <v>6480</v>
      </c>
      <c r="T3015" s="3" t="s">
        <v>6751</v>
      </c>
      <c r="U3015" s="3" t="s">
        <v>7030</v>
      </c>
      <c r="V3015" s="3" t="s">
        <v>154</v>
      </c>
      <c r="W3015" s="3" t="s">
        <v>154</v>
      </c>
      <c r="X3015" s="3" t="s">
        <v>154</v>
      </c>
      <c r="Y3015" s="3" t="s">
        <v>154</v>
      </c>
      <c r="Z3015" s="3" t="s">
        <v>154</v>
      </c>
      <c r="AA3015" s="3" t="s">
        <v>154</v>
      </c>
      <c r="AB3015" s="3" t="s">
        <v>154</v>
      </c>
      <c r="AC3015" s="3" t="s">
        <v>154</v>
      </c>
      <c r="AD3015" s="3" t="s">
        <v>6151</v>
      </c>
      <c r="AE3015" s="3" t="s">
        <v>6151</v>
      </c>
      <c r="AF3015" s="3" t="s">
        <v>154</v>
      </c>
      <c r="AG3015" s="3" t="s">
        <v>154</v>
      </c>
      <c r="AH3015" s="3" t="s">
        <v>6478</v>
      </c>
      <c r="AI3015" s="3" t="s">
        <v>6482</v>
      </c>
      <c r="AJ3015" s="3" t="s">
        <v>6489</v>
      </c>
    </row>
    <row r="3016" spans="1:36" ht="15">
      <c r="A3016" s="10">
        <v>3119</v>
      </c>
      <c r="B3016" t="str">
        <f>IF(K3016="总计","",INDEX(主数据!A:AD,MATCH(J3016,主数据!A:A,0),9))</f>
        <v>华北大区公司</v>
      </c>
      <c r="C3016" t="str">
        <f>IF(K3016="","",INDEX(主数据!A:AD,MATCH(J3016,主数据!A:A,0),11))</f>
        <v>北京六城区</v>
      </c>
      <c r="D3016" t="str">
        <f t="shared" si="188"/>
        <v>BJ113代收代付其他费用直接录入</v>
      </c>
      <c r="E3016" s="13" t="str">
        <f t="shared" si="190"/>
        <v/>
      </c>
      <c r="F3016" s="13" t="str">
        <f>IF(E3016="","",IFERROR(IF(IF(K3016="","",INDEX(收费标合同信息维护!A:Q,MATCH(D3016,收费标合同信息维护!J:J,0),10))=D3016,"有","无"),"无"))</f>
        <v/>
      </c>
      <c r="G3016" s="13" t="str">
        <f t="shared" si="189"/>
        <v/>
      </c>
      <c r="H3016" s="13" t="str">
        <f t="shared" si="191"/>
        <v/>
      </c>
      <c r="I3016" s="13" t="str">
        <f>IF(G3016="","",IFERROR(IF(IF(K3016="","",INDEX(收费标合同信息维护!A:Q,MATCH(G3016,收费标合同信息维护!M:M,0),13))=G3016,"有","无"),"无"))</f>
        <v/>
      </c>
      <c r="J3016" s="3" t="s">
        <v>2724</v>
      </c>
      <c r="K3016" s="3" t="s">
        <v>6331</v>
      </c>
      <c r="L3016" s="3" t="s">
        <v>6620</v>
      </c>
      <c r="M3016" s="3" t="s">
        <v>6621</v>
      </c>
      <c r="N3016" s="3" t="s">
        <v>6477</v>
      </c>
      <c r="O3016" s="3" t="s">
        <v>6478</v>
      </c>
      <c r="P3016" s="3" t="s">
        <v>8411</v>
      </c>
      <c r="Q3016" s="3" t="s">
        <v>12792</v>
      </c>
      <c r="R3016" s="3" t="s">
        <v>6479</v>
      </c>
      <c r="S3016" s="3" t="s">
        <v>6480</v>
      </c>
      <c r="T3016" s="3" t="s">
        <v>6751</v>
      </c>
      <c r="U3016" s="3" t="s">
        <v>7030</v>
      </c>
      <c r="V3016" s="3" t="s">
        <v>154</v>
      </c>
      <c r="W3016" s="3" t="s">
        <v>154</v>
      </c>
      <c r="X3016" s="3" t="s">
        <v>154</v>
      </c>
      <c r="Y3016" s="3" t="s">
        <v>154</v>
      </c>
      <c r="Z3016" s="3" t="s">
        <v>154</v>
      </c>
      <c r="AA3016" s="3" t="s">
        <v>154</v>
      </c>
      <c r="AB3016" s="3" t="s">
        <v>154</v>
      </c>
      <c r="AC3016" s="3" t="s">
        <v>154</v>
      </c>
      <c r="AD3016" s="3" t="s">
        <v>6151</v>
      </c>
      <c r="AE3016" s="3" t="s">
        <v>6151</v>
      </c>
      <c r="AF3016" s="3" t="s">
        <v>154</v>
      </c>
      <c r="AG3016" s="3" t="s">
        <v>154</v>
      </c>
      <c r="AH3016" s="3" t="s">
        <v>6478</v>
      </c>
      <c r="AI3016" s="3" t="s">
        <v>6482</v>
      </c>
      <c r="AJ3016" s="3" t="s">
        <v>6489</v>
      </c>
    </row>
    <row r="3017" spans="1:36" ht="15">
      <c r="A3017" s="10">
        <v>3120</v>
      </c>
      <c r="B3017" t="str">
        <f>IF(K3017="总计","",INDEX(主数据!A:AD,MATCH(J3017,主数据!A:A,0),9))</f>
        <v>华北大区公司</v>
      </c>
      <c r="C3017" t="str">
        <f>IF(K3017="","",INDEX(主数据!A:AD,MATCH(J3017,主数据!A:A,0),11))</f>
        <v>北京六城区</v>
      </c>
      <c r="D3017" t="str">
        <f t="shared" si="188"/>
        <v>BJ113滞纳金直接录入</v>
      </c>
      <c r="E3017" s="13" t="str">
        <f t="shared" si="190"/>
        <v/>
      </c>
      <c r="F3017" s="13" t="str">
        <f>IF(E3017="","",IFERROR(IF(IF(K3017="","",INDEX(收费标合同信息维护!A:Q,MATCH(D3017,收费标合同信息维护!J:J,0),10))=D3017,"有","无"),"无"))</f>
        <v/>
      </c>
      <c r="G3017" s="13" t="str">
        <f t="shared" si="189"/>
        <v/>
      </c>
      <c r="H3017" s="13" t="str">
        <f t="shared" si="191"/>
        <v/>
      </c>
      <c r="I3017" s="13" t="str">
        <f>IF(G3017="","",IFERROR(IF(IF(K3017="","",INDEX(收费标合同信息维护!A:Q,MATCH(G3017,收费标合同信息维护!M:M,0),13))=G3017,"有","无"),"无"))</f>
        <v/>
      </c>
      <c r="J3017" s="3" t="s">
        <v>2724</v>
      </c>
      <c r="K3017" s="3" t="s">
        <v>6331</v>
      </c>
      <c r="L3017" s="3" t="s">
        <v>10820</v>
      </c>
      <c r="M3017" s="3" t="s">
        <v>10821</v>
      </c>
      <c r="N3017" s="3" t="s">
        <v>6477</v>
      </c>
      <c r="O3017" s="3" t="s">
        <v>6478</v>
      </c>
      <c r="P3017" s="3" t="s">
        <v>10820</v>
      </c>
      <c r="Q3017" s="3" t="s">
        <v>10821</v>
      </c>
      <c r="R3017" s="3" t="s">
        <v>6479</v>
      </c>
      <c r="S3017" s="3" t="s">
        <v>6480</v>
      </c>
      <c r="T3017" s="3" t="s">
        <v>6751</v>
      </c>
      <c r="U3017" s="3" t="s">
        <v>7030</v>
      </c>
      <c r="V3017" s="3" t="s">
        <v>154</v>
      </c>
      <c r="W3017" s="3" t="s">
        <v>154</v>
      </c>
      <c r="X3017" s="3" t="s">
        <v>154</v>
      </c>
      <c r="Y3017" s="3" t="s">
        <v>154</v>
      </c>
      <c r="Z3017" s="3" t="s">
        <v>154</v>
      </c>
      <c r="AA3017" s="3" t="s">
        <v>154</v>
      </c>
      <c r="AB3017" s="3" t="s">
        <v>154</v>
      </c>
      <c r="AC3017" s="3" t="s">
        <v>154</v>
      </c>
      <c r="AD3017" s="3" t="s">
        <v>6151</v>
      </c>
      <c r="AE3017" s="3" t="s">
        <v>6151</v>
      </c>
      <c r="AF3017" s="3" t="s">
        <v>154</v>
      </c>
      <c r="AG3017" s="3" t="s">
        <v>154</v>
      </c>
      <c r="AH3017" s="3" t="s">
        <v>6478</v>
      </c>
      <c r="AI3017" s="3" t="s">
        <v>6482</v>
      </c>
      <c r="AJ3017" s="3" t="s">
        <v>6489</v>
      </c>
    </row>
    <row r="3018" spans="1:36" ht="15">
      <c r="A3018" s="10">
        <v>3121</v>
      </c>
      <c r="B3018" t="str">
        <f>IF(K3018="总计","",INDEX(主数据!A:AD,MATCH(J3018,主数据!A:A,0),9))</f>
        <v>华北大区公司</v>
      </c>
      <c r="C3018" t="str">
        <f>IF(K3018="","",INDEX(主数据!A:AD,MATCH(J3018,主数据!A:A,0),11))</f>
        <v>北京四城区</v>
      </c>
      <c r="D3018" t="str">
        <f t="shared" si="188"/>
        <v>BJ171物业服务费标准方式11.98</v>
      </c>
      <c r="E3018" s="13" t="str">
        <f t="shared" si="190"/>
        <v>11.98</v>
      </c>
      <c r="F3018" s="13" t="str">
        <f>IF(E3018="","",IFERROR(IF(IF(K3018="","",INDEX(收费标合同信息维护!A:Q,MATCH(D3018,收费标合同信息维护!J:J,0),10))=D3018,"有","无"),"无"))</f>
        <v>无</v>
      </c>
      <c r="G3018" s="13" t="str">
        <f t="shared" si="189"/>
        <v/>
      </c>
      <c r="H3018" s="13" t="str">
        <f t="shared" si="191"/>
        <v/>
      </c>
      <c r="I3018" s="13" t="str">
        <f>IF(G3018="","",IFERROR(IF(IF(K3018="","",INDEX(收费标合同信息维护!A:Q,MATCH(G3018,收费标合同信息维护!M:M,0),13))=G3018,"有","无"),"无"))</f>
        <v/>
      </c>
      <c r="J3018" s="3" t="s">
        <v>3628</v>
      </c>
      <c r="K3018" s="3" t="s">
        <v>6332</v>
      </c>
      <c r="L3018" s="3" t="s">
        <v>6025</v>
      </c>
      <c r="M3018" s="3" t="s">
        <v>6026</v>
      </c>
      <c r="N3018" s="3" t="s">
        <v>6477</v>
      </c>
      <c r="O3018" s="3" t="s">
        <v>6478</v>
      </c>
      <c r="P3018" s="3" t="s">
        <v>6025</v>
      </c>
      <c r="Q3018" s="3" t="s">
        <v>12793</v>
      </c>
      <c r="R3018" s="3" t="s">
        <v>6484</v>
      </c>
      <c r="S3018" s="3" t="s">
        <v>6627</v>
      </c>
      <c r="T3018" s="3" t="s">
        <v>6496</v>
      </c>
      <c r="U3018" s="3" t="s">
        <v>154</v>
      </c>
      <c r="V3018" s="3" t="s">
        <v>12794</v>
      </c>
      <c r="W3018" s="3" t="s">
        <v>154</v>
      </c>
      <c r="X3018" s="3" t="s">
        <v>154</v>
      </c>
      <c r="Y3018" s="3" t="s">
        <v>154</v>
      </c>
      <c r="Z3018" s="3" t="s">
        <v>154</v>
      </c>
      <c r="AA3018" s="3" t="s">
        <v>154</v>
      </c>
      <c r="AB3018" s="3" t="s">
        <v>154</v>
      </c>
      <c r="AC3018" s="3" t="s">
        <v>154</v>
      </c>
      <c r="AD3018" s="3" t="s">
        <v>6151</v>
      </c>
      <c r="AE3018" s="3" t="s">
        <v>6151</v>
      </c>
      <c r="AF3018" s="3" t="s">
        <v>154</v>
      </c>
      <c r="AG3018" s="3" t="s">
        <v>154</v>
      </c>
      <c r="AH3018" s="3" t="s">
        <v>6478</v>
      </c>
      <c r="AI3018" s="3" t="s">
        <v>6482</v>
      </c>
      <c r="AJ3018" s="3" t="s">
        <v>6489</v>
      </c>
    </row>
    <row r="3019" spans="1:36" ht="15">
      <c r="A3019" s="10">
        <v>3122</v>
      </c>
      <c r="B3019" t="str">
        <f>IF(K3019="总计","",INDEX(主数据!A:AD,MATCH(J3019,主数据!A:A,0),9))</f>
        <v>华北大区公司</v>
      </c>
      <c r="C3019" t="str">
        <f>IF(K3019="","",INDEX(主数据!A:AD,MATCH(J3019,主数据!A:A,0),11))</f>
        <v>北京四城区</v>
      </c>
      <c r="D3019" t="str">
        <f t="shared" si="188"/>
        <v>BJ171物业服务费标准方式5.98</v>
      </c>
      <c r="E3019" s="13" t="str">
        <f t="shared" si="190"/>
        <v>5.98</v>
      </c>
      <c r="F3019" s="13" t="str">
        <f>IF(E3019="","",IFERROR(IF(IF(K3019="","",INDEX(收费标合同信息维护!A:Q,MATCH(D3019,收费标合同信息维护!J:J,0),10))=D3019,"有","无"),"无"))</f>
        <v>无</v>
      </c>
      <c r="G3019" s="13" t="str">
        <f t="shared" si="189"/>
        <v/>
      </c>
      <c r="H3019" s="13" t="str">
        <f t="shared" si="191"/>
        <v/>
      </c>
      <c r="I3019" s="13" t="str">
        <f>IF(G3019="","",IFERROR(IF(IF(K3019="","",INDEX(收费标合同信息维护!A:Q,MATCH(G3019,收费标合同信息维护!M:M,0),13))=G3019,"有","无"),"无"))</f>
        <v/>
      </c>
      <c r="J3019" s="3" t="s">
        <v>3628</v>
      </c>
      <c r="K3019" s="3" t="s">
        <v>6332</v>
      </c>
      <c r="L3019" s="3" t="s">
        <v>6025</v>
      </c>
      <c r="M3019" s="3" t="s">
        <v>6026</v>
      </c>
      <c r="N3019" s="3" t="s">
        <v>6477</v>
      </c>
      <c r="O3019" s="3" t="s">
        <v>6478</v>
      </c>
      <c r="P3019" s="3" t="s">
        <v>12795</v>
      </c>
      <c r="Q3019" s="3" t="s">
        <v>12796</v>
      </c>
      <c r="R3019" s="3" t="s">
        <v>6484</v>
      </c>
      <c r="S3019" s="3" t="s">
        <v>6627</v>
      </c>
      <c r="T3019" s="3" t="s">
        <v>6493</v>
      </c>
      <c r="U3019" s="3" t="s">
        <v>7034</v>
      </c>
      <c r="V3019" s="3" t="s">
        <v>12797</v>
      </c>
      <c r="W3019" s="3" t="s">
        <v>154</v>
      </c>
      <c r="X3019" s="3" t="s">
        <v>154</v>
      </c>
      <c r="Y3019" s="3" t="s">
        <v>154</v>
      </c>
      <c r="Z3019" s="3" t="s">
        <v>154</v>
      </c>
      <c r="AA3019" s="3" t="s">
        <v>154</v>
      </c>
      <c r="AB3019" s="3" t="s">
        <v>154</v>
      </c>
      <c r="AC3019" s="3" t="s">
        <v>154</v>
      </c>
      <c r="AD3019" s="3" t="s">
        <v>6151</v>
      </c>
      <c r="AE3019" s="3" t="s">
        <v>6151</v>
      </c>
      <c r="AF3019" s="3" t="s">
        <v>154</v>
      </c>
      <c r="AG3019" s="3" t="s">
        <v>154</v>
      </c>
      <c r="AH3019" s="3" t="s">
        <v>6478</v>
      </c>
      <c r="AI3019" s="3" t="s">
        <v>6482</v>
      </c>
      <c r="AJ3019" s="3" t="s">
        <v>6489</v>
      </c>
    </row>
    <row r="3020" spans="1:36" ht="15">
      <c r="A3020" s="10">
        <v>3123</v>
      </c>
      <c r="B3020" t="str">
        <f>IF(K3020="总计","",INDEX(主数据!A:AD,MATCH(J3020,主数据!A:A,0),9))</f>
        <v>华北大区公司</v>
      </c>
      <c r="C3020" t="str">
        <f>IF(K3020="","",INDEX(主数据!A:AD,MATCH(J3020,主数据!A:A,0),11))</f>
        <v>北京四城区</v>
      </c>
      <c r="D3020" t="str">
        <f t="shared" si="188"/>
        <v>BJ171物业服务费标准方式5.98</v>
      </c>
      <c r="E3020" s="13" t="str">
        <f t="shared" si="190"/>
        <v>5.98</v>
      </c>
      <c r="F3020" s="13" t="str">
        <f>IF(E3020="","",IFERROR(IF(IF(K3020="","",INDEX(收费标合同信息维护!A:Q,MATCH(D3020,收费标合同信息维护!J:J,0),10))=D3020,"有","无"),"无"))</f>
        <v>无</v>
      </c>
      <c r="G3020" s="13" t="str">
        <f t="shared" si="189"/>
        <v/>
      </c>
      <c r="H3020" s="13" t="str">
        <f t="shared" si="191"/>
        <v/>
      </c>
      <c r="I3020" s="13" t="str">
        <f>IF(G3020="","",IFERROR(IF(IF(K3020="","",INDEX(收费标合同信息维护!A:Q,MATCH(G3020,收费标合同信息维护!M:M,0),13))=G3020,"有","无"),"无"))</f>
        <v/>
      </c>
      <c r="J3020" s="3" t="s">
        <v>3628</v>
      </c>
      <c r="K3020" s="3" t="s">
        <v>6332</v>
      </c>
      <c r="L3020" s="3" t="s">
        <v>6025</v>
      </c>
      <c r="M3020" s="3" t="s">
        <v>6026</v>
      </c>
      <c r="N3020" s="3" t="s">
        <v>6477</v>
      </c>
      <c r="O3020" s="3" t="s">
        <v>6478</v>
      </c>
      <c r="P3020" s="3" t="s">
        <v>12798</v>
      </c>
      <c r="Q3020" s="3" t="s">
        <v>12799</v>
      </c>
      <c r="R3020" s="3" t="s">
        <v>6484</v>
      </c>
      <c r="S3020" s="3" t="s">
        <v>6491</v>
      </c>
      <c r="T3020" s="3" t="s">
        <v>6493</v>
      </c>
      <c r="U3020" s="3" t="s">
        <v>7034</v>
      </c>
      <c r="V3020" s="3" t="s">
        <v>12797</v>
      </c>
      <c r="W3020" s="3" t="s">
        <v>154</v>
      </c>
      <c r="X3020" s="3" t="s">
        <v>154</v>
      </c>
      <c r="Y3020" s="3" t="s">
        <v>154</v>
      </c>
      <c r="Z3020" s="3" t="s">
        <v>154</v>
      </c>
      <c r="AA3020" s="3" t="s">
        <v>154</v>
      </c>
      <c r="AB3020" s="3" t="s">
        <v>154</v>
      </c>
      <c r="AC3020" s="3" t="s">
        <v>154</v>
      </c>
      <c r="AD3020" s="3" t="s">
        <v>6151</v>
      </c>
      <c r="AE3020" s="3" t="s">
        <v>6151</v>
      </c>
      <c r="AF3020" s="3" t="s">
        <v>154</v>
      </c>
      <c r="AG3020" s="3" t="s">
        <v>154</v>
      </c>
      <c r="AH3020" s="3" t="s">
        <v>6478</v>
      </c>
      <c r="AI3020" s="3" t="s">
        <v>6482</v>
      </c>
      <c r="AJ3020" s="3" t="s">
        <v>6489</v>
      </c>
    </row>
    <row r="3021" spans="1:36" ht="15">
      <c r="A3021" s="10">
        <v>3124</v>
      </c>
      <c r="B3021" t="str">
        <f>IF(K3021="总计","",INDEX(主数据!A:AD,MATCH(J3021,主数据!A:A,0),9))</f>
        <v>华北大区公司</v>
      </c>
      <c r="C3021" t="str">
        <f>IF(K3021="","",INDEX(主数据!A:AD,MATCH(J3021,主数据!A:A,0),11))</f>
        <v>北京四城区</v>
      </c>
      <c r="D3021" t="str">
        <f t="shared" si="188"/>
        <v>BJ171物业服务费标准方式5.98</v>
      </c>
      <c r="E3021" s="13" t="str">
        <f t="shared" si="190"/>
        <v>5.98</v>
      </c>
      <c r="F3021" s="13" t="str">
        <f>IF(E3021="","",IFERROR(IF(IF(K3021="","",INDEX(收费标合同信息维护!A:Q,MATCH(D3021,收费标合同信息维护!J:J,0),10))=D3021,"有","无"),"无"))</f>
        <v>无</v>
      </c>
      <c r="G3021" s="13" t="str">
        <f t="shared" si="189"/>
        <v/>
      </c>
      <c r="H3021" s="13" t="str">
        <f t="shared" si="191"/>
        <v/>
      </c>
      <c r="I3021" s="13" t="str">
        <f>IF(G3021="","",IFERROR(IF(IF(K3021="","",INDEX(收费标合同信息维护!A:Q,MATCH(G3021,收费标合同信息维护!M:M,0),13))=G3021,"有","无"),"无"))</f>
        <v/>
      </c>
      <c r="J3021" s="3" t="s">
        <v>3628</v>
      </c>
      <c r="K3021" s="3" t="s">
        <v>6332</v>
      </c>
      <c r="L3021" s="3" t="s">
        <v>6025</v>
      </c>
      <c r="M3021" s="3" t="s">
        <v>6026</v>
      </c>
      <c r="N3021" s="3" t="s">
        <v>6477</v>
      </c>
      <c r="O3021" s="3" t="s">
        <v>6478</v>
      </c>
      <c r="P3021" s="3" t="s">
        <v>12800</v>
      </c>
      <c r="Q3021" s="3" t="s">
        <v>12801</v>
      </c>
      <c r="R3021" s="3" t="s">
        <v>6484</v>
      </c>
      <c r="S3021" s="3" t="s">
        <v>6689</v>
      </c>
      <c r="T3021" s="3" t="s">
        <v>6493</v>
      </c>
      <c r="U3021" s="3" t="s">
        <v>7034</v>
      </c>
      <c r="V3021" s="3" t="s">
        <v>12797</v>
      </c>
      <c r="W3021" s="3" t="s">
        <v>154</v>
      </c>
      <c r="X3021" s="3" t="s">
        <v>154</v>
      </c>
      <c r="Y3021" s="3" t="s">
        <v>154</v>
      </c>
      <c r="Z3021" s="3" t="s">
        <v>154</v>
      </c>
      <c r="AA3021" s="3" t="s">
        <v>154</v>
      </c>
      <c r="AB3021" s="3" t="s">
        <v>154</v>
      </c>
      <c r="AC3021" s="3" t="s">
        <v>154</v>
      </c>
      <c r="AD3021" s="3" t="s">
        <v>6151</v>
      </c>
      <c r="AE3021" s="3" t="s">
        <v>6151</v>
      </c>
      <c r="AF3021" s="3" t="s">
        <v>154</v>
      </c>
      <c r="AG3021" s="3" t="s">
        <v>154</v>
      </c>
      <c r="AH3021" s="3" t="s">
        <v>6478</v>
      </c>
      <c r="AI3021" s="3" t="s">
        <v>6482</v>
      </c>
      <c r="AJ3021" s="3" t="s">
        <v>6489</v>
      </c>
    </row>
    <row r="3022" spans="1:36" ht="15">
      <c r="A3022" s="10">
        <v>3125</v>
      </c>
      <c r="B3022" t="str">
        <f>IF(K3022="总计","",INDEX(主数据!A:AD,MATCH(J3022,主数据!A:A,0),9))</f>
        <v>华北大区公司</v>
      </c>
      <c r="C3022" t="str">
        <f>IF(K3022="","",INDEX(主数据!A:AD,MATCH(J3022,主数据!A:A,0),11))</f>
        <v>北京四城区</v>
      </c>
      <c r="D3022" t="str">
        <f t="shared" si="188"/>
        <v>BJ171物业服务费标准方式5.98</v>
      </c>
      <c r="E3022" s="13" t="str">
        <f t="shared" si="190"/>
        <v>5.98</v>
      </c>
      <c r="F3022" s="13" t="str">
        <f>IF(E3022="","",IFERROR(IF(IF(K3022="","",INDEX(收费标合同信息维护!A:Q,MATCH(D3022,收费标合同信息维护!J:J,0),10))=D3022,"有","无"),"无"))</f>
        <v>无</v>
      </c>
      <c r="G3022" s="13" t="str">
        <f t="shared" si="189"/>
        <v/>
      </c>
      <c r="H3022" s="13" t="str">
        <f t="shared" si="191"/>
        <v/>
      </c>
      <c r="I3022" s="13" t="str">
        <f>IF(G3022="","",IFERROR(IF(IF(K3022="","",INDEX(收费标合同信息维护!A:Q,MATCH(G3022,收费标合同信息维护!M:M,0),13))=G3022,"有","无"),"无"))</f>
        <v/>
      </c>
      <c r="J3022" s="3" t="s">
        <v>3628</v>
      </c>
      <c r="K3022" s="3" t="s">
        <v>6332</v>
      </c>
      <c r="L3022" s="3" t="s">
        <v>6025</v>
      </c>
      <c r="M3022" s="3" t="s">
        <v>6026</v>
      </c>
      <c r="N3022" s="3" t="s">
        <v>6477</v>
      </c>
      <c r="O3022" s="3" t="s">
        <v>6478</v>
      </c>
      <c r="P3022" s="3" t="s">
        <v>12802</v>
      </c>
      <c r="Q3022" s="3" t="s">
        <v>12803</v>
      </c>
      <c r="R3022" s="3" t="s">
        <v>6484</v>
      </c>
      <c r="S3022" s="3" t="s">
        <v>8608</v>
      </c>
      <c r="T3022" s="3" t="s">
        <v>6493</v>
      </c>
      <c r="U3022" s="3" t="s">
        <v>7034</v>
      </c>
      <c r="V3022" s="3" t="s">
        <v>12797</v>
      </c>
      <c r="W3022" s="3" t="s">
        <v>154</v>
      </c>
      <c r="X3022" s="3" t="s">
        <v>154</v>
      </c>
      <c r="Y3022" s="3" t="s">
        <v>154</v>
      </c>
      <c r="Z3022" s="3" t="s">
        <v>154</v>
      </c>
      <c r="AA3022" s="3" t="s">
        <v>154</v>
      </c>
      <c r="AB3022" s="3" t="s">
        <v>154</v>
      </c>
      <c r="AC3022" s="3" t="s">
        <v>154</v>
      </c>
      <c r="AD3022" s="3" t="s">
        <v>6151</v>
      </c>
      <c r="AE3022" s="3" t="s">
        <v>6151</v>
      </c>
      <c r="AF3022" s="3" t="s">
        <v>154</v>
      </c>
      <c r="AG3022" s="3" t="s">
        <v>154</v>
      </c>
      <c r="AH3022" s="3" t="s">
        <v>6478</v>
      </c>
      <c r="AI3022" s="3" t="s">
        <v>6482</v>
      </c>
      <c r="AJ3022" s="3" t="s">
        <v>6489</v>
      </c>
    </row>
    <row r="3023" spans="1:36" ht="30">
      <c r="A3023" s="10">
        <v>3126</v>
      </c>
      <c r="B3023" t="str">
        <f>IF(K3023="总计","",INDEX(主数据!A:AD,MATCH(J3023,主数据!A:A,0),9))</f>
        <v>华北大区公司</v>
      </c>
      <c r="C3023" t="str">
        <f>IF(K3023="","",INDEX(主数据!A:AD,MATCH(J3023,主数据!A:A,0),11))</f>
        <v>北京四城区</v>
      </c>
      <c r="D3023" t="str">
        <f t="shared" si="188"/>
        <v>BJ171物业服务费标准方式11.98</v>
      </c>
      <c r="E3023" s="13" t="str">
        <f t="shared" si="190"/>
        <v>11.98</v>
      </c>
      <c r="F3023" s="13" t="str">
        <f>IF(E3023="","",IFERROR(IF(IF(K3023="","",INDEX(收费标合同信息维护!A:Q,MATCH(D3023,收费标合同信息维护!J:J,0),10))=D3023,"有","无"),"无"))</f>
        <v>无</v>
      </c>
      <c r="G3023" s="13" t="str">
        <f t="shared" si="189"/>
        <v/>
      </c>
      <c r="H3023" s="13" t="str">
        <f t="shared" si="191"/>
        <v/>
      </c>
      <c r="I3023" s="13" t="str">
        <f>IF(G3023="","",IFERROR(IF(IF(K3023="","",INDEX(收费标合同信息维护!A:Q,MATCH(G3023,收费标合同信息维护!M:M,0),13))=G3023,"有","无"),"无"))</f>
        <v/>
      </c>
      <c r="J3023" s="3" t="s">
        <v>3628</v>
      </c>
      <c r="K3023" s="3" t="s">
        <v>6332</v>
      </c>
      <c r="L3023" s="3" t="s">
        <v>6025</v>
      </c>
      <c r="M3023" s="3" t="s">
        <v>6026</v>
      </c>
      <c r="N3023" s="3" t="s">
        <v>6477</v>
      </c>
      <c r="O3023" s="3" t="s">
        <v>6478</v>
      </c>
      <c r="P3023" s="3" t="s">
        <v>12804</v>
      </c>
      <c r="Q3023" s="3" t="s">
        <v>12805</v>
      </c>
      <c r="R3023" s="3" t="s">
        <v>6484</v>
      </c>
      <c r="S3023" s="3" t="s">
        <v>12806</v>
      </c>
      <c r="T3023" s="3" t="s">
        <v>6496</v>
      </c>
      <c r="U3023" s="3" t="s">
        <v>154</v>
      </c>
      <c r="V3023" s="3" t="s">
        <v>12794</v>
      </c>
      <c r="W3023" s="3" t="s">
        <v>154</v>
      </c>
      <c r="X3023" s="3" t="s">
        <v>154</v>
      </c>
      <c r="Y3023" s="3" t="s">
        <v>154</v>
      </c>
      <c r="Z3023" s="3" t="s">
        <v>154</v>
      </c>
      <c r="AA3023" s="3" t="s">
        <v>154</v>
      </c>
      <c r="AB3023" s="3" t="s">
        <v>154</v>
      </c>
      <c r="AC3023" s="3" t="s">
        <v>154</v>
      </c>
      <c r="AD3023" s="3" t="s">
        <v>6151</v>
      </c>
      <c r="AE3023" s="3" t="s">
        <v>6151</v>
      </c>
      <c r="AF3023" s="3" t="s">
        <v>154</v>
      </c>
      <c r="AG3023" s="3" t="s">
        <v>154</v>
      </c>
      <c r="AH3023" s="3" t="s">
        <v>6478</v>
      </c>
      <c r="AI3023" s="3" t="s">
        <v>6482</v>
      </c>
      <c r="AJ3023" s="3" t="s">
        <v>6489</v>
      </c>
    </row>
    <row r="3024" spans="1:36" ht="30">
      <c r="A3024" s="10">
        <v>3127</v>
      </c>
      <c r="B3024" t="str">
        <f>IF(K3024="总计","",INDEX(主数据!A:AD,MATCH(J3024,主数据!A:A,0),9))</f>
        <v>华北大区公司</v>
      </c>
      <c r="C3024" t="str">
        <f>IF(K3024="","",INDEX(主数据!A:AD,MATCH(J3024,主数据!A:A,0),11))</f>
        <v>北京四城区</v>
      </c>
      <c r="D3024" t="str">
        <f t="shared" si="188"/>
        <v>BJ171物业服务费标准方式11.98</v>
      </c>
      <c r="E3024" s="13" t="str">
        <f t="shared" si="190"/>
        <v>11.98</v>
      </c>
      <c r="F3024" s="13" t="str">
        <f>IF(E3024="","",IFERROR(IF(IF(K3024="","",INDEX(收费标合同信息维护!A:Q,MATCH(D3024,收费标合同信息维护!J:J,0),10))=D3024,"有","无"),"无"))</f>
        <v>无</v>
      </c>
      <c r="G3024" s="13" t="str">
        <f t="shared" si="189"/>
        <v/>
      </c>
      <c r="H3024" s="13" t="str">
        <f t="shared" si="191"/>
        <v/>
      </c>
      <c r="I3024" s="13" t="str">
        <f>IF(G3024="","",IFERROR(IF(IF(K3024="","",INDEX(收费标合同信息维护!A:Q,MATCH(G3024,收费标合同信息维护!M:M,0),13))=G3024,"有","无"),"无"))</f>
        <v/>
      </c>
      <c r="J3024" s="3" t="s">
        <v>3628</v>
      </c>
      <c r="K3024" s="3" t="s">
        <v>6332</v>
      </c>
      <c r="L3024" s="3" t="s">
        <v>6025</v>
      </c>
      <c r="M3024" s="3" t="s">
        <v>6026</v>
      </c>
      <c r="N3024" s="3" t="s">
        <v>6477</v>
      </c>
      <c r="O3024" s="3" t="s">
        <v>6478</v>
      </c>
      <c r="P3024" s="3" t="s">
        <v>12807</v>
      </c>
      <c r="Q3024" s="3" t="s">
        <v>12808</v>
      </c>
      <c r="R3024" s="3" t="s">
        <v>6484</v>
      </c>
      <c r="S3024" s="3" t="s">
        <v>6689</v>
      </c>
      <c r="T3024" s="3" t="s">
        <v>6493</v>
      </c>
      <c r="U3024" s="3" t="s">
        <v>154</v>
      </c>
      <c r="V3024" s="3" t="s">
        <v>12794</v>
      </c>
      <c r="W3024" s="3" t="s">
        <v>154</v>
      </c>
      <c r="X3024" s="3" t="s">
        <v>154</v>
      </c>
      <c r="Y3024" s="3" t="s">
        <v>154</v>
      </c>
      <c r="Z3024" s="3" t="s">
        <v>154</v>
      </c>
      <c r="AA3024" s="3" t="s">
        <v>154</v>
      </c>
      <c r="AB3024" s="3" t="s">
        <v>154</v>
      </c>
      <c r="AC3024" s="3" t="s">
        <v>154</v>
      </c>
      <c r="AD3024" s="3" t="s">
        <v>6151</v>
      </c>
      <c r="AE3024" s="3" t="s">
        <v>6151</v>
      </c>
      <c r="AF3024" s="3" t="s">
        <v>6040</v>
      </c>
      <c r="AG3024" s="3" t="s">
        <v>154</v>
      </c>
      <c r="AH3024" s="3" t="s">
        <v>6478</v>
      </c>
      <c r="AI3024" s="3" t="s">
        <v>6482</v>
      </c>
      <c r="AJ3024" s="3" t="s">
        <v>6033</v>
      </c>
    </row>
    <row r="3025" spans="1:36" ht="15">
      <c r="A3025" s="10">
        <v>3128</v>
      </c>
      <c r="B3025" t="str">
        <f>IF(K3025="总计","",INDEX(主数据!A:AD,MATCH(J3025,主数据!A:A,0),9))</f>
        <v>华北大区公司</v>
      </c>
      <c r="C3025" t="str">
        <f>IF(K3025="","",INDEX(主数据!A:AD,MATCH(J3025,主数据!A:A,0),11))</f>
        <v>北京四城区</v>
      </c>
      <c r="D3025" t="str">
        <f t="shared" si="188"/>
        <v>BJ171物业服务费标准方式5.98</v>
      </c>
      <c r="E3025" s="13" t="str">
        <f t="shared" si="190"/>
        <v>5.98</v>
      </c>
      <c r="F3025" s="13" t="str">
        <f>IF(E3025="","",IFERROR(IF(IF(K3025="","",INDEX(收费标合同信息维护!A:Q,MATCH(D3025,收费标合同信息维护!J:J,0),10))=D3025,"有","无"),"无"))</f>
        <v>无</v>
      </c>
      <c r="G3025" s="13" t="str">
        <f t="shared" si="189"/>
        <v/>
      </c>
      <c r="H3025" s="13" t="str">
        <f t="shared" si="191"/>
        <v/>
      </c>
      <c r="I3025" s="13" t="str">
        <f>IF(G3025="","",IFERROR(IF(IF(K3025="","",INDEX(收费标合同信息维护!A:Q,MATCH(G3025,收费标合同信息维护!M:M,0),13))=G3025,"有","无"),"无"))</f>
        <v/>
      </c>
      <c r="J3025" s="3" t="s">
        <v>3628</v>
      </c>
      <c r="K3025" s="3" t="s">
        <v>6332</v>
      </c>
      <c r="L3025" s="3" t="s">
        <v>6025</v>
      </c>
      <c r="M3025" s="3" t="s">
        <v>6026</v>
      </c>
      <c r="N3025" s="3" t="s">
        <v>6477</v>
      </c>
      <c r="O3025" s="3" t="s">
        <v>6478</v>
      </c>
      <c r="P3025" s="3" t="s">
        <v>12809</v>
      </c>
      <c r="Q3025" s="3" t="s">
        <v>12810</v>
      </c>
      <c r="R3025" s="3" t="s">
        <v>6484</v>
      </c>
      <c r="S3025" s="3" t="s">
        <v>8608</v>
      </c>
      <c r="T3025" s="3" t="s">
        <v>6496</v>
      </c>
      <c r="U3025" s="3" t="s">
        <v>154</v>
      </c>
      <c r="V3025" s="3" t="s">
        <v>12797</v>
      </c>
      <c r="W3025" s="3" t="s">
        <v>154</v>
      </c>
      <c r="X3025" s="3" t="s">
        <v>154</v>
      </c>
      <c r="Y3025" s="3" t="s">
        <v>154</v>
      </c>
      <c r="Z3025" s="3" t="s">
        <v>154</v>
      </c>
      <c r="AA3025" s="3" t="s">
        <v>154</v>
      </c>
      <c r="AB3025" s="3" t="s">
        <v>154</v>
      </c>
      <c r="AC3025" s="3" t="s">
        <v>154</v>
      </c>
      <c r="AD3025" s="3" t="s">
        <v>6151</v>
      </c>
      <c r="AE3025" s="3" t="s">
        <v>6151</v>
      </c>
      <c r="AF3025" s="3" t="s">
        <v>154</v>
      </c>
      <c r="AG3025" s="3" t="s">
        <v>154</v>
      </c>
      <c r="AH3025" s="3" t="s">
        <v>6478</v>
      </c>
      <c r="AI3025" s="3" t="s">
        <v>6482</v>
      </c>
      <c r="AJ3025" s="3" t="s">
        <v>6489</v>
      </c>
    </row>
    <row r="3026" spans="1:36" ht="15">
      <c r="A3026" s="10">
        <v>3129</v>
      </c>
      <c r="B3026" t="str">
        <f>IF(K3026="总计","",INDEX(主数据!A:AD,MATCH(J3026,主数据!A:A,0),9))</f>
        <v>华北大区公司</v>
      </c>
      <c r="C3026" t="str">
        <f>IF(K3026="","",INDEX(主数据!A:AD,MATCH(J3026,主数据!A:A,0),11))</f>
        <v>北京四城区</v>
      </c>
      <c r="D3026" t="str">
        <f t="shared" si="188"/>
        <v>BJ171物业服务费标准方式11.98</v>
      </c>
      <c r="E3026" s="13" t="str">
        <f t="shared" si="190"/>
        <v>11.98</v>
      </c>
      <c r="F3026" s="13" t="str">
        <f>IF(E3026="","",IFERROR(IF(IF(K3026="","",INDEX(收费标合同信息维护!A:Q,MATCH(D3026,收费标合同信息维护!J:J,0),10))=D3026,"有","无"),"无"))</f>
        <v>无</v>
      </c>
      <c r="G3026" s="13" t="str">
        <f t="shared" si="189"/>
        <v/>
      </c>
      <c r="H3026" s="13" t="str">
        <f t="shared" si="191"/>
        <v/>
      </c>
      <c r="I3026" s="13" t="str">
        <f>IF(G3026="","",IFERROR(IF(IF(K3026="","",INDEX(收费标合同信息维护!A:Q,MATCH(G3026,收费标合同信息维护!M:M,0),13))=G3026,"有","无"),"无"))</f>
        <v/>
      </c>
      <c r="J3026" s="3" t="s">
        <v>3628</v>
      </c>
      <c r="K3026" s="3" t="s">
        <v>6332</v>
      </c>
      <c r="L3026" s="3" t="s">
        <v>6025</v>
      </c>
      <c r="M3026" s="3" t="s">
        <v>6026</v>
      </c>
      <c r="N3026" s="3" t="s">
        <v>6477</v>
      </c>
      <c r="O3026" s="3" t="s">
        <v>6478</v>
      </c>
      <c r="P3026" s="3" t="s">
        <v>12811</v>
      </c>
      <c r="Q3026" s="3" t="s">
        <v>12812</v>
      </c>
      <c r="R3026" s="3" t="s">
        <v>6484</v>
      </c>
      <c r="S3026" s="3" t="s">
        <v>8608</v>
      </c>
      <c r="T3026" s="3" t="s">
        <v>6493</v>
      </c>
      <c r="U3026" s="3" t="s">
        <v>154</v>
      </c>
      <c r="V3026" s="3" t="s">
        <v>12794</v>
      </c>
      <c r="W3026" s="3" t="s">
        <v>154</v>
      </c>
      <c r="X3026" s="3" t="s">
        <v>154</v>
      </c>
      <c r="Y3026" s="3" t="s">
        <v>154</v>
      </c>
      <c r="Z3026" s="3" t="s">
        <v>154</v>
      </c>
      <c r="AA3026" s="3" t="s">
        <v>154</v>
      </c>
      <c r="AB3026" s="3" t="s">
        <v>154</v>
      </c>
      <c r="AC3026" s="3" t="s">
        <v>154</v>
      </c>
      <c r="AD3026" s="3" t="s">
        <v>6151</v>
      </c>
      <c r="AE3026" s="3" t="s">
        <v>6151</v>
      </c>
      <c r="AF3026" s="3" t="s">
        <v>154</v>
      </c>
      <c r="AG3026" s="3" t="s">
        <v>154</v>
      </c>
      <c r="AH3026" s="3" t="s">
        <v>6478</v>
      </c>
      <c r="AI3026" s="3" t="s">
        <v>6482</v>
      </c>
      <c r="AJ3026" s="3" t="s">
        <v>6489</v>
      </c>
    </row>
    <row r="3027" spans="1:36" ht="15">
      <c r="A3027" s="10">
        <v>3130</v>
      </c>
      <c r="B3027" t="str">
        <f>IF(K3027="总计","",INDEX(主数据!A:AD,MATCH(J3027,主数据!A:A,0),9))</f>
        <v>华北大区公司</v>
      </c>
      <c r="C3027" t="str">
        <f>IF(K3027="","",INDEX(主数据!A:AD,MATCH(J3027,主数据!A:A,0),11))</f>
        <v>北京四城区</v>
      </c>
      <c r="D3027" t="str">
        <f t="shared" si="188"/>
        <v>BJ171物业服务费标准方式5.98</v>
      </c>
      <c r="E3027" s="13" t="str">
        <f t="shared" si="190"/>
        <v>5.98</v>
      </c>
      <c r="F3027" s="13" t="str">
        <f>IF(E3027="","",IFERROR(IF(IF(K3027="","",INDEX(收费标合同信息维护!A:Q,MATCH(D3027,收费标合同信息维护!J:J,0),10))=D3027,"有","无"),"无"))</f>
        <v>无</v>
      </c>
      <c r="G3027" s="13" t="str">
        <f t="shared" si="189"/>
        <v/>
      </c>
      <c r="H3027" s="13" t="str">
        <f t="shared" si="191"/>
        <v/>
      </c>
      <c r="I3027" s="13" t="str">
        <f>IF(G3027="","",IFERROR(IF(IF(K3027="","",INDEX(收费标合同信息维护!A:Q,MATCH(G3027,收费标合同信息维护!M:M,0),13))=G3027,"有","无"),"无"))</f>
        <v/>
      </c>
      <c r="J3027" s="3" t="s">
        <v>3628</v>
      </c>
      <c r="K3027" s="3" t="s">
        <v>6332</v>
      </c>
      <c r="L3027" s="3" t="s">
        <v>6025</v>
      </c>
      <c r="M3027" s="3" t="s">
        <v>6026</v>
      </c>
      <c r="N3027" s="3" t="s">
        <v>6477</v>
      </c>
      <c r="O3027" s="3" t="s">
        <v>6478</v>
      </c>
      <c r="P3027" s="3" t="s">
        <v>12813</v>
      </c>
      <c r="Q3027" s="3" t="s">
        <v>12814</v>
      </c>
      <c r="R3027" s="3" t="s">
        <v>6484</v>
      </c>
      <c r="S3027" s="3" t="s">
        <v>7060</v>
      </c>
      <c r="T3027" s="3" t="s">
        <v>6496</v>
      </c>
      <c r="U3027" s="3" t="s">
        <v>154</v>
      </c>
      <c r="V3027" s="3" t="s">
        <v>12797</v>
      </c>
      <c r="W3027" s="3" t="s">
        <v>154</v>
      </c>
      <c r="X3027" s="3" t="s">
        <v>154</v>
      </c>
      <c r="Y3027" s="3" t="s">
        <v>154</v>
      </c>
      <c r="Z3027" s="3" t="s">
        <v>154</v>
      </c>
      <c r="AA3027" s="3" t="s">
        <v>154</v>
      </c>
      <c r="AB3027" s="3" t="s">
        <v>154</v>
      </c>
      <c r="AC3027" s="3" t="s">
        <v>154</v>
      </c>
      <c r="AD3027" s="3" t="s">
        <v>6151</v>
      </c>
      <c r="AE3027" s="3" t="s">
        <v>6151</v>
      </c>
      <c r="AF3027" s="3" t="s">
        <v>6040</v>
      </c>
      <c r="AG3027" s="3" t="s">
        <v>154</v>
      </c>
      <c r="AH3027" s="3" t="s">
        <v>6478</v>
      </c>
      <c r="AI3027" s="3" t="s">
        <v>6482</v>
      </c>
      <c r="AJ3027" s="3" t="s">
        <v>6032</v>
      </c>
    </row>
    <row r="3028" spans="1:36" ht="30">
      <c r="A3028" s="10">
        <v>3131</v>
      </c>
      <c r="B3028" t="str">
        <f>IF(K3028="总计","",INDEX(主数据!A:AD,MATCH(J3028,主数据!A:A,0),9))</f>
        <v>华北大区公司</v>
      </c>
      <c r="C3028" t="str">
        <f>IF(K3028="","",INDEX(主数据!A:AD,MATCH(J3028,主数据!A:A,0),11))</f>
        <v>北京四城区</v>
      </c>
      <c r="D3028" t="str">
        <f t="shared" si="188"/>
        <v>BJ171物业服务费标准方式11.98</v>
      </c>
      <c r="E3028" s="13" t="str">
        <f t="shared" si="190"/>
        <v>11.98</v>
      </c>
      <c r="F3028" s="13" t="str">
        <f>IF(E3028="","",IFERROR(IF(IF(K3028="","",INDEX(收费标合同信息维护!A:Q,MATCH(D3028,收费标合同信息维护!J:J,0),10))=D3028,"有","无"),"无"))</f>
        <v>无</v>
      </c>
      <c r="G3028" s="13" t="str">
        <f t="shared" si="189"/>
        <v/>
      </c>
      <c r="H3028" s="13" t="str">
        <f t="shared" si="191"/>
        <v/>
      </c>
      <c r="I3028" s="13" t="str">
        <f>IF(G3028="","",IFERROR(IF(IF(K3028="","",INDEX(收费标合同信息维护!A:Q,MATCH(G3028,收费标合同信息维护!M:M,0),13))=G3028,"有","无"),"无"))</f>
        <v/>
      </c>
      <c r="J3028" s="3" t="s">
        <v>3628</v>
      </c>
      <c r="K3028" s="3" t="s">
        <v>6332</v>
      </c>
      <c r="L3028" s="3" t="s">
        <v>6025</v>
      </c>
      <c r="M3028" s="3" t="s">
        <v>6026</v>
      </c>
      <c r="N3028" s="3" t="s">
        <v>6477</v>
      </c>
      <c r="O3028" s="3" t="s">
        <v>6478</v>
      </c>
      <c r="P3028" s="3" t="s">
        <v>12815</v>
      </c>
      <c r="Q3028" s="3" t="s">
        <v>12816</v>
      </c>
      <c r="R3028" s="3" t="s">
        <v>6484</v>
      </c>
      <c r="S3028" s="3" t="s">
        <v>8214</v>
      </c>
      <c r="T3028" s="3" t="s">
        <v>6496</v>
      </c>
      <c r="U3028" s="3" t="s">
        <v>154</v>
      </c>
      <c r="V3028" s="3" t="s">
        <v>12794</v>
      </c>
      <c r="W3028" s="3" t="s">
        <v>154</v>
      </c>
      <c r="X3028" s="3" t="s">
        <v>154</v>
      </c>
      <c r="Y3028" s="3" t="s">
        <v>154</v>
      </c>
      <c r="Z3028" s="3" t="s">
        <v>154</v>
      </c>
      <c r="AA3028" s="3" t="s">
        <v>154</v>
      </c>
      <c r="AB3028" s="3" t="s">
        <v>154</v>
      </c>
      <c r="AC3028" s="3" t="s">
        <v>154</v>
      </c>
      <c r="AD3028" s="3" t="s">
        <v>6151</v>
      </c>
      <c r="AE3028" s="3" t="s">
        <v>6151</v>
      </c>
      <c r="AF3028" s="3" t="s">
        <v>154</v>
      </c>
      <c r="AG3028" s="3" t="s">
        <v>154</v>
      </c>
      <c r="AH3028" s="3" t="s">
        <v>6478</v>
      </c>
      <c r="AI3028" s="3" t="s">
        <v>6482</v>
      </c>
      <c r="AJ3028" s="3" t="s">
        <v>6489</v>
      </c>
    </row>
    <row r="3029" spans="1:36" ht="15">
      <c r="A3029" s="10">
        <v>3132</v>
      </c>
      <c r="B3029" t="str">
        <f>IF(K3029="总计","",INDEX(主数据!A:AD,MATCH(J3029,主数据!A:A,0),9))</f>
        <v>华北大区公司</v>
      </c>
      <c r="C3029" t="str">
        <f>IF(K3029="","",INDEX(主数据!A:AD,MATCH(J3029,主数据!A:A,0),11))</f>
        <v>北京四城区</v>
      </c>
      <c r="D3029" t="str">
        <f t="shared" si="188"/>
        <v>BJ171物业服务费标准方式5.98</v>
      </c>
      <c r="E3029" s="13" t="str">
        <f t="shared" si="190"/>
        <v>5.98</v>
      </c>
      <c r="F3029" s="13" t="str">
        <f>IF(E3029="","",IFERROR(IF(IF(K3029="","",INDEX(收费标合同信息维护!A:Q,MATCH(D3029,收费标合同信息维护!J:J,0),10))=D3029,"有","无"),"无"))</f>
        <v>无</v>
      </c>
      <c r="G3029" s="13" t="str">
        <f t="shared" si="189"/>
        <v/>
      </c>
      <c r="H3029" s="13" t="str">
        <f t="shared" si="191"/>
        <v/>
      </c>
      <c r="I3029" s="13" t="str">
        <f>IF(G3029="","",IFERROR(IF(IF(K3029="","",INDEX(收费标合同信息维护!A:Q,MATCH(G3029,收费标合同信息维护!M:M,0),13))=G3029,"有","无"),"无"))</f>
        <v/>
      </c>
      <c r="J3029" s="3" t="s">
        <v>3628</v>
      </c>
      <c r="K3029" s="3" t="s">
        <v>6332</v>
      </c>
      <c r="L3029" s="3" t="s">
        <v>6025</v>
      </c>
      <c r="M3029" s="3" t="s">
        <v>6026</v>
      </c>
      <c r="N3029" s="3" t="s">
        <v>6477</v>
      </c>
      <c r="O3029" s="3" t="s">
        <v>6478</v>
      </c>
      <c r="P3029" s="3" t="s">
        <v>12817</v>
      </c>
      <c r="Q3029" s="3" t="s">
        <v>10078</v>
      </c>
      <c r="R3029" s="3" t="s">
        <v>6484</v>
      </c>
      <c r="S3029" s="3" t="s">
        <v>8607</v>
      </c>
      <c r="T3029" s="3" t="s">
        <v>6493</v>
      </c>
      <c r="U3029" s="3" t="s">
        <v>154</v>
      </c>
      <c r="V3029" s="3" t="s">
        <v>12797</v>
      </c>
      <c r="W3029" s="3" t="s">
        <v>154</v>
      </c>
      <c r="X3029" s="3" t="s">
        <v>154</v>
      </c>
      <c r="Y3029" s="3" t="s">
        <v>154</v>
      </c>
      <c r="Z3029" s="3" t="s">
        <v>154</v>
      </c>
      <c r="AA3029" s="3" t="s">
        <v>154</v>
      </c>
      <c r="AB3029" s="3" t="s">
        <v>154</v>
      </c>
      <c r="AC3029" s="3" t="s">
        <v>154</v>
      </c>
      <c r="AD3029" s="3" t="s">
        <v>6151</v>
      </c>
      <c r="AE3029" s="3" t="s">
        <v>6151</v>
      </c>
      <c r="AF3029" s="3" t="s">
        <v>6040</v>
      </c>
      <c r="AG3029" s="3" t="s">
        <v>154</v>
      </c>
      <c r="AH3029" s="3" t="s">
        <v>6478</v>
      </c>
      <c r="AI3029" s="3" t="s">
        <v>6482</v>
      </c>
      <c r="AJ3029" s="3" t="s">
        <v>6031</v>
      </c>
    </row>
    <row r="3030" spans="1:36" ht="15">
      <c r="A3030" s="10">
        <v>3133</v>
      </c>
      <c r="B3030" t="str">
        <f>IF(K3030="总计","",INDEX(主数据!A:AD,MATCH(J3030,主数据!A:A,0),9))</f>
        <v>华北大区公司</v>
      </c>
      <c r="C3030" t="str">
        <f>IF(K3030="","",INDEX(主数据!A:AD,MATCH(J3030,主数据!A:A,0),11))</f>
        <v>北京四城区</v>
      </c>
      <c r="D3030" t="str">
        <f t="shared" si="188"/>
        <v>BJ171物业服务费标准方式5.98</v>
      </c>
      <c r="E3030" s="13" t="str">
        <f t="shared" si="190"/>
        <v>5.98</v>
      </c>
      <c r="F3030" s="13" t="str">
        <f>IF(E3030="","",IFERROR(IF(IF(K3030="","",INDEX(收费标合同信息维护!A:Q,MATCH(D3030,收费标合同信息维护!J:J,0),10))=D3030,"有","无"),"无"))</f>
        <v>无</v>
      </c>
      <c r="G3030" s="13" t="str">
        <f t="shared" si="189"/>
        <v/>
      </c>
      <c r="H3030" s="13" t="str">
        <f t="shared" si="191"/>
        <v/>
      </c>
      <c r="I3030" s="13" t="str">
        <f>IF(G3030="","",IFERROR(IF(IF(K3030="","",INDEX(收费标合同信息维护!A:Q,MATCH(G3030,收费标合同信息维护!M:M,0),13))=G3030,"有","无"),"无"))</f>
        <v/>
      </c>
      <c r="J3030" s="3" t="s">
        <v>3628</v>
      </c>
      <c r="K3030" s="3" t="s">
        <v>6332</v>
      </c>
      <c r="L3030" s="3" t="s">
        <v>6025</v>
      </c>
      <c r="M3030" s="3" t="s">
        <v>6026</v>
      </c>
      <c r="N3030" s="3" t="s">
        <v>6477</v>
      </c>
      <c r="O3030" s="3" t="s">
        <v>6478</v>
      </c>
      <c r="P3030" s="3" t="s">
        <v>6646</v>
      </c>
      <c r="Q3030" s="3" t="s">
        <v>12818</v>
      </c>
      <c r="R3030" s="3" t="s">
        <v>6484</v>
      </c>
      <c r="S3030" s="3" t="s">
        <v>6485</v>
      </c>
      <c r="T3030" s="3" t="s">
        <v>6493</v>
      </c>
      <c r="U3030" s="3" t="s">
        <v>154</v>
      </c>
      <c r="V3030" s="3" t="s">
        <v>12797</v>
      </c>
      <c r="W3030" s="3" t="s">
        <v>154</v>
      </c>
      <c r="X3030" s="3" t="s">
        <v>154</v>
      </c>
      <c r="Y3030" s="3" t="s">
        <v>154</v>
      </c>
      <c r="Z3030" s="3" t="s">
        <v>154</v>
      </c>
      <c r="AA3030" s="3" t="s">
        <v>154</v>
      </c>
      <c r="AB3030" s="3" t="s">
        <v>154</v>
      </c>
      <c r="AC3030" s="3" t="s">
        <v>154</v>
      </c>
      <c r="AD3030" s="3" t="s">
        <v>6151</v>
      </c>
      <c r="AE3030" s="3" t="s">
        <v>6151</v>
      </c>
      <c r="AF3030" s="3" t="s">
        <v>6040</v>
      </c>
      <c r="AG3030" s="3" t="s">
        <v>154</v>
      </c>
      <c r="AH3030" s="3" t="s">
        <v>6478</v>
      </c>
      <c r="AI3030" s="3" t="s">
        <v>6482</v>
      </c>
      <c r="AJ3030" s="3" t="s">
        <v>11389</v>
      </c>
    </row>
    <row r="3031" spans="1:36" ht="15">
      <c r="A3031" s="10">
        <v>3134</v>
      </c>
      <c r="B3031" t="str">
        <f>IF(K3031="总计","",INDEX(主数据!A:AD,MATCH(J3031,主数据!A:A,0),9))</f>
        <v>华北大区公司</v>
      </c>
      <c r="C3031" t="str">
        <f>IF(K3031="","",INDEX(主数据!A:AD,MATCH(J3031,主数据!A:A,0),11))</f>
        <v>北京四城区</v>
      </c>
      <c r="D3031" t="str">
        <f t="shared" si="188"/>
        <v>BJ171物业服务费标准方式5.98</v>
      </c>
      <c r="E3031" s="13" t="str">
        <f t="shared" si="190"/>
        <v>5.98</v>
      </c>
      <c r="F3031" s="13" t="str">
        <f>IF(E3031="","",IFERROR(IF(IF(K3031="","",INDEX(收费标合同信息维护!A:Q,MATCH(D3031,收费标合同信息维护!J:J,0),10))=D3031,"有","无"),"无"))</f>
        <v>无</v>
      </c>
      <c r="G3031" s="13" t="str">
        <f t="shared" si="189"/>
        <v/>
      </c>
      <c r="H3031" s="13" t="str">
        <f t="shared" si="191"/>
        <v/>
      </c>
      <c r="I3031" s="13" t="str">
        <f>IF(G3031="","",IFERROR(IF(IF(K3031="","",INDEX(收费标合同信息维护!A:Q,MATCH(G3031,收费标合同信息维护!M:M,0),13))=G3031,"有","无"),"无"))</f>
        <v/>
      </c>
      <c r="J3031" s="3" t="s">
        <v>3628</v>
      </c>
      <c r="K3031" s="3" t="s">
        <v>6332</v>
      </c>
      <c r="L3031" s="3" t="s">
        <v>6025</v>
      </c>
      <c r="M3031" s="3" t="s">
        <v>6026</v>
      </c>
      <c r="N3031" s="3" t="s">
        <v>6477</v>
      </c>
      <c r="O3031" s="3" t="s">
        <v>6478</v>
      </c>
      <c r="P3031" s="3" t="s">
        <v>6649</v>
      </c>
      <c r="Q3031" s="3" t="s">
        <v>12819</v>
      </c>
      <c r="R3031" s="3" t="s">
        <v>6484</v>
      </c>
      <c r="S3031" s="3" t="s">
        <v>7050</v>
      </c>
      <c r="T3031" s="3" t="s">
        <v>6493</v>
      </c>
      <c r="U3031" s="3" t="s">
        <v>154</v>
      </c>
      <c r="V3031" s="3" t="s">
        <v>12797</v>
      </c>
      <c r="W3031" s="3" t="s">
        <v>154</v>
      </c>
      <c r="X3031" s="3" t="s">
        <v>154</v>
      </c>
      <c r="Y3031" s="3" t="s">
        <v>154</v>
      </c>
      <c r="Z3031" s="3" t="s">
        <v>154</v>
      </c>
      <c r="AA3031" s="3" t="s">
        <v>154</v>
      </c>
      <c r="AB3031" s="3" t="s">
        <v>154</v>
      </c>
      <c r="AC3031" s="3" t="s">
        <v>154</v>
      </c>
      <c r="AD3031" s="3" t="s">
        <v>6151</v>
      </c>
      <c r="AE3031" s="3" t="s">
        <v>6151</v>
      </c>
      <c r="AF3031" s="3" t="s">
        <v>6040</v>
      </c>
      <c r="AG3031" s="3" t="s">
        <v>154</v>
      </c>
      <c r="AH3031" s="3" t="s">
        <v>6478</v>
      </c>
      <c r="AI3031" s="3" t="s">
        <v>6482</v>
      </c>
      <c r="AJ3031" s="3" t="s">
        <v>6031</v>
      </c>
    </row>
    <row r="3032" spans="1:36" ht="15">
      <c r="A3032" s="10">
        <v>3135</v>
      </c>
      <c r="B3032" t="str">
        <f>IF(K3032="总计","",INDEX(主数据!A:AD,MATCH(J3032,主数据!A:A,0),9))</f>
        <v>华北大区公司</v>
      </c>
      <c r="C3032" t="str">
        <f>IF(K3032="","",INDEX(主数据!A:AD,MATCH(J3032,主数据!A:A,0),11))</f>
        <v>北京四城区</v>
      </c>
      <c r="D3032" t="str">
        <f t="shared" si="188"/>
        <v>BJ171物业服务费标准方式5.98</v>
      </c>
      <c r="E3032" s="13" t="str">
        <f t="shared" si="190"/>
        <v>5.98</v>
      </c>
      <c r="F3032" s="13" t="str">
        <f>IF(E3032="","",IFERROR(IF(IF(K3032="","",INDEX(收费标合同信息维护!A:Q,MATCH(D3032,收费标合同信息维护!J:J,0),10))=D3032,"有","无"),"无"))</f>
        <v>无</v>
      </c>
      <c r="G3032" s="13" t="str">
        <f t="shared" si="189"/>
        <v/>
      </c>
      <c r="H3032" s="13" t="str">
        <f t="shared" si="191"/>
        <v/>
      </c>
      <c r="I3032" s="13" t="str">
        <f>IF(G3032="","",IFERROR(IF(IF(K3032="","",INDEX(收费标合同信息维护!A:Q,MATCH(G3032,收费标合同信息维护!M:M,0),13))=G3032,"有","无"),"无"))</f>
        <v/>
      </c>
      <c r="J3032" s="3" t="s">
        <v>3628</v>
      </c>
      <c r="K3032" s="3" t="s">
        <v>6332</v>
      </c>
      <c r="L3032" s="3" t="s">
        <v>6025</v>
      </c>
      <c r="M3032" s="3" t="s">
        <v>6026</v>
      </c>
      <c r="N3032" s="3" t="s">
        <v>6477</v>
      </c>
      <c r="O3032" s="3" t="s">
        <v>6478</v>
      </c>
      <c r="P3032" s="3" t="s">
        <v>6652</v>
      </c>
      <c r="Q3032" s="3" t="s">
        <v>12820</v>
      </c>
      <c r="R3032" s="3" t="s">
        <v>6484</v>
      </c>
      <c r="S3032" s="3" t="s">
        <v>6693</v>
      </c>
      <c r="T3032" s="3" t="s">
        <v>6493</v>
      </c>
      <c r="U3032" s="3" t="s">
        <v>154</v>
      </c>
      <c r="V3032" s="3" t="s">
        <v>12797</v>
      </c>
      <c r="W3032" s="3" t="s">
        <v>154</v>
      </c>
      <c r="X3032" s="3" t="s">
        <v>154</v>
      </c>
      <c r="Y3032" s="3" t="s">
        <v>154</v>
      </c>
      <c r="Z3032" s="3" t="s">
        <v>154</v>
      </c>
      <c r="AA3032" s="3" t="s">
        <v>154</v>
      </c>
      <c r="AB3032" s="3" t="s">
        <v>154</v>
      </c>
      <c r="AC3032" s="3" t="s">
        <v>154</v>
      </c>
      <c r="AD3032" s="3" t="s">
        <v>6151</v>
      </c>
      <c r="AE3032" s="3" t="s">
        <v>6151</v>
      </c>
      <c r="AF3032" s="3" t="s">
        <v>6040</v>
      </c>
      <c r="AG3032" s="3" t="s">
        <v>154</v>
      </c>
      <c r="AH3032" s="3" t="s">
        <v>6478</v>
      </c>
      <c r="AI3032" s="3" t="s">
        <v>6482</v>
      </c>
      <c r="AJ3032" s="3" t="s">
        <v>6032</v>
      </c>
    </row>
    <row r="3033" spans="1:36" ht="15">
      <c r="A3033" s="10">
        <v>3136</v>
      </c>
      <c r="B3033" t="str">
        <f>IF(K3033="总计","",INDEX(主数据!A:AD,MATCH(J3033,主数据!A:A,0),9))</f>
        <v>华北大区公司</v>
      </c>
      <c r="C3033" t="str">
        <f>IF(K3033="","",INDEX(主数据!A:AD,MATCH(J3033,主数据!A:A,0),11))</f>
        <v>北京四城区</v>
      </c>
      <c r="D3033" t="str">
        <f t="shared" si="188"/>
        <v>BJ171物业服务费标准方式11.98</v>
      </c>
      <c r="E3033" s="13" t="str">
        <f t="shared" si="190"/>
        <v>11.98</v>
      </c>
      <c r="F3033" s="13" t="str">
        <f>IF(E3033="","",IFERROR(IF(IF(K3033="","",INDEX(收费标合同信息维护!A:Q,MATCH(D3033,收费标合同信息维护!J:J,0),10))=D3033,"有","无"),"无"))</f>
        <v>无</v>
      </c>
      <c r="G3033" s="13" t="str">
        <f t="shared" si="189"/>
        <v/>
      </c>
      <c r="H3033" s="13" t="str">
        <f t="shared" si="191"/>
        <v/>
      </c>
      <c r="I3033" s="13" t="str">
        <f>IF(G3033="","",IFERROR(IF(IF(K3033="","",INDEX(收费标合同信息维护!A:Q,MATCH(G3033,收费标合同信息维护!M:M,0),13))=G3033,"有","无"),"无"))</f>
        <v/>
      </c>
      <c r="J3033" s="3" t="s">
        <v>3628</v>
      </c>
      <c r="K3033" s="3" t="s">
        <v>6332</v>
      </c>
      <c r="L3033" s="3" t="s">
        <v>6025</v>
      </c>
      <c r="M3033" s="3" t="s">
        <v>6026</v>
      </c>
      <c r="N3033" s="3" t="s">
        <v>6477</v>
      </c>
      <c r="O3033" s="3" t="s">
        <v>6478</v>
      </c>
      <c r="P3033" s="3" t="s">
        <v>8830</v>
      </c>
      <c r="Q3033" s="3" t="s">
        <v>7908</v>
      </c>
      <c r="R3033" s="3" t="s">
        <v>6484</v>
      </c>
      <c r="S3033" s="3" t="s">
        <v>6485</v>
      </c>
      <c r="T3033" s="3" t="s">
        <v>6493</v>
      </c>
      <c r="U3033" s="3" t="s">
        <v>154</v>
      </c>
      <c r="V3033" s="3" t="s">
        <v>12794</v>
      </c>
      <c r="W3033" s="3" t="s">
        <v>154</v>
      </c>
      <c r="X3033" s="3" t="s">
        <v>154</v>
      </c>
      <c r="Y3033" s="3" t="s">
        <v>154</v>
      </c>
      <c r="Z3033" s="3" t="s">
        <v>154</v>
      </c>
      <c r="AA3033" s="3" t="s">
        <v>154</v>
      </c>
      <c r="AB3033" s="3" t="s">
        <v>154</v>
      </c>
      <c r="AC3033" s="3" t="s">
        <v>154</v>
      </c>
      <c r="AD3033" s="3" t="s">
        <v>6151</v>
      </c>
      <c r="AE3033" s="3" t="s">
        <v>6151</v>
      </c>
      <c r="AF3033" s="3" t="s">
        <v>154</v>
      </c>
      <c r="AG3033" s="3" t="s">
        <v>154</v>
      </c>
      <c r="AH3033" s="3" t="s">
        <v>6478</v>
      </c>
      <c r="AI3033" s="3" t="s">
        <v>6482</v>
      </c>
      <c r="AJ3033" s="3" t="s">
        <v>11</v>
      </c>
    </row>
    <row r="3034" spans="1:36" ht="15">
      <c r="A3034" s="10">
        <v>3137</v>
      </c>
      <c r="B3034" t="str">
        <f>IF(K3034="总计","",INDEX(主数据!A:AD,MATCH(J3034,主数据!A:A,0),9))</f>
        <v>华北大区公司</v>
      </c>
      <c r="C3034" t="str">
        <f>IF(K3034="","",INDEX(主数据!A:AD,MATCH(J3034,主数据!A:A,0),11))</f>
        <v>北京四城区</v>
      </c>
      <c r="D3034" t="str">
        <f t="shared" si="188"/>
        <v>BJ171物业服务费标准方式5.98</v>
      </c>
      <c r="E3034" s="13" t="str">
        <f t="shared" si="190"/>
        <v>5.98</v>
      </c>
      <c r="F3034" s="13" t="str">
        <f>IF(E3034="","",IFERROR(IF(IF(K3034="","",INDEX(收费标合同信息维护!A:Q,MATCH(D3034,收费标合同信息维护!J:J,0),10))=D3034,"有","无"),"无"))</f>
        <v>无</v>
      </c>
      <c r="G3034" s="13" t="str">
        <f t="shared" si="189"/>
        <v/>
      </c>
      <c r="H3034" s="13" t="str">
        <f t="shared" si="191"/>
        <v/>
      </c>
      <c r="I3034" s="13" t="str">
        <f>IF(G3034="","",IFERROR(IF(IF(K3034="","",INDEX(收费标合同信息维护!A:Q,MATCH(G3034,收费标合同信息维护!M:M,0),13))=G3034,"有","无"),"无"))</f>
        <v/>
      </c>
      <c r="J3034" s="3" t="s">
        <v>3628</v>
      </c>
      <c r="K3034" s="3" t="s">
        <v>6332</v>
      </c>
      <c r="L3034" s="3" t="s">
        <v>6025</v>
      </c>
      <c r="M3034" s="3" t="s">
        <v>6026</v>
      </c>
      <c r="N3034" s="3" t="s">
        <v>6477</v>
      </c>
      <c r="O3034" s="3" t="s">
        <v>6478</v>
      </c>
      <c r="P3034" s="3" t="s">
        <v>11096</v>
      </c>
      <c r="Q3034" s="3" t="s">
        <v>12821</v>
      </c>
      <c r="R3034" s="3" t="s">
        <v>6484</v>
      </c>
      <c r="S3034" s="3" t="s">
        <v>6485</v>
      </c>
      <c r="T3034" s="3" t="s">
        <v>6496</v>
      </c>
      <c r="U3034" s="3" t="s">
        <v>154</v>
      </c>
      <c r="V3034" s="3" t="s">
        <v>12797</v>
      </c>
      <c r="W3034" s="3" t="s">
        <v>154</v>
      </c>
      <c r="X3034" s="3" t="s">
        <v>154</v>
      </c>
      <c r="Y3034" s="3" t="s">
        <v>154</v>
      </c>
      <c r="Z3034" s="3" t="s">
        <v>154</v>
      </c>
      <c r="AA3034" s="3" t="s">
        <v>154</v>
      </c>
      <c r="AB3034" s="3" t="s">
        <v>154</v>
      </c>
      <c r="AC3034" s="3" t="s">
        <v>154</v>
      </c>
      <c r="AD3034" s="3" t="s">
        <v>6151</v>
      </c>
      <c r="AE3034" s="3" t="s">
        <v>6151</v>
      </c>
      <c r="AF3034" s="3" t="s">
        <v>6040</v>
      </c>
      <c r="AG3034" s="3" t="s">
        <v>154</v>
      </c>
      <c r="AH3034" s="3" t="s">
        <v>6478</v>
      </c>
      <c r="AI3034" s="3" t="s">
        <v>6482</v>
      </c>
      <c r="AJ3034" s="3" t="s">
        <v>18203</v>
      </c>
    </row>
    <row r="3035" spans="1:36" ht="15">
      <c r="A3035" s="10">
        <v>3138</v>
      </c>
      <c r="B3035" t="str">
        <f>IF(K3035="总计","",INDEX(主数据!A:AD,MATCH(J3035,主数据!A:A,0),9))</f>
        <v>华北大区公司</v>
      </c>
      <c r="C3035" t="str">
        <f>IF(K3035="","",INDEX(主数据!A:AD,MATCH(J3035,主数据!A:A,0),11))</f>
        <v>北京四城区</v>
      </c>
      <c r="D3035" t="str">
        <f t="shared" si="188"/>
        <v>BJ171物业服务费标准方式5.98</v>
      </c>
      <c r="E3035" s="13" t="str">
        <f t="shared" si="190"/>
        <v>5.98</v>
      </c>
      <c r="F3035" s="13" t="str">
        <f>IF(E3035="","",IFERROR(IF(IF(K3035="","",INDEX(收费标合同信息维护!A:Q,MATCH(D3035,收费标合同信息维护!J:J,0),10))=D3035,"有","无"),"无"))</f>
        <v>无</v>
      </c>
      <c r="G3035" s="13" t="str">
        <f t="shared" si="189"/>
        <v/>
      </c>
      <c r="H3035" s="13" t="str">
        <f t="shared" si="191"/>
        <v/>
      </c>
      <c r="I3035" s="13" t="str">
        <f>IF(G3035="","",IFERROR(IF(IF(K3035="","",INDEX(收费标合同信息维护!A:Q,MATCH(G3035,收费标合同信息维护!M:M,0),13))=G3035,"有","无"),"无"))</f>
        <v/>
      </c>
      <c r="J3035" s="3" t="s">
        <v>3628</v>
      </c>
      <c r="K3035" s="3" t="s">
        <v>6332</v>
      </c>
      <c r="L3035" s="3" t="s">
        <v>6025</v>
      </c>
      <c r="M3035" s="3" t="s">
        <v>6026</v>
      </c>
      <c r="N3035" s="3" t="s">
        <v>6477</v>
      </c>
      <c r="O3035" s="3" t="s">
        <v>6478</v>
      </c>
      <c r="P3035" s="3" t="s">
        <v>11101</v>
      </c>
      <c r="Q3035" s="3" t="s">
        <v>12822</v>
      </c>
      <c r="R3035" s="3" t="s">
        <v>6484</v>
      </c>
      <c r="S3035" s="3" t="s">
        <v>6594</v>
      </c>
      <c r="T3035" s="3" t="s">
        <v>6493</v>
      </c>
      <c r="U3035" s="3" t="s">
        <v>154</v>
      </c>
      <c r="V3035" s="3" t="s">
        <v>12797</v>
      </c>
      <c r="W3035" s="3" t="s">
        <v>154</v>
      </c>
      <c r="X3035" s="3" t="s">
        <v>154</v>
      </c>
      <c r="Y3035" s="3" t="s">
        <v>154</v>
      </c>
      <c r="Z3035" s="3" t="s">
        <v>154</v>
      </c>
      <c r="AA3035" s="3" t="s">
        <v>154</v>
      </c>
      <c r="AB3035" s="3" t="s">
        <v>154</v>
      </c>
      <c r="AC3035" s="3" t="s">
        <v>154</v>
      </c>
      <c r="AD3035" s="3" t="s">
        <v>6151</v>
      </c>
      <c r="AE3035" s="3" t="s">
        <v>6151</v>
      </c>
      <c r="AF3035" s="3" t="s">
        <v>6040</v>
      </c>
      <c r="AG3035" s="3" t="s">
        <v>154</v>
      </c>
      <c r="AH3035" s="3" t="s">
        <v>6478</v>
      </c>
      <c r="AI3035" s="3" t="s">
        <v>6482</v>
      </c>
      <c r="AJ3035" s="3" t="s">
        <v>6032</v>
      </c>
    </row>
    <row r="3036" spans="1:36" ht="15">
      <c r="A3036" s="10">
        <v>3139</v>
      </c>
      <c r="B3036" t="str">
        <f>IF(K3036="总计","",INDEX(主数据!A:AD,MATCH(J3036,主数据!A:A,0),9))</f>
        <v>华北大区公司</v>
      </c>
      <c r="C3036" t="str">
        <f>IF(K3036="","",INDEX(主数据!A:AD,MATCH(J3036,主数据!A:A,0),11))</f>
        <v>北京四城区</v>
      </c>
      <c r="D3036" t="str">
        <f t="shared" si="188"/>
        <v>BJ171物业服务费标准方式5.98</v>
      </c>
      <c r="E3036" s="13" t="str">
        <f t="shared" si="190"/>
        <v>5.98</v>
      </c>
      <c r="F3036" s="13" t="str">
        <f>IF(E3036="","",IFERROR(IF(IF(K3036="","",INDEX(收费标合同信息维护!A:Q,MATCH(D3036,收费标合同信息维护!J:J,0),10))=D3036,"有","无"),"无"))</f>
        <v>无</v>
      </c>
      <c r="G3036" s="13" t="str">
        <f t="shared" si="189"/>
        <v/>
      </c>
      <c r="H3036" s="13" t="str">
        <f t="shared" si="191"/>
        <v/>
      </c>
      <c r="I3036" s="13" t="str">
        <f>IF(G3036="","",IFERROR(IF(IF(K3036="","",INDEX(收费标合同信息维护!A:Q,MATCH(G3036,收费标合同信息维护!M:M,0),13))=G3036,"有","无"),"无"))</f>
        <v/>
      </c>
      <c r="J3036" s="3" t="s">
        <v>3628</v>
      </c>
      <c r="K3036" s="3" t="s">
        <v>6332</v>
      </c>
      <c r="L3036" s="3" t="s">
        <v>6025</v>
      </c>
      <c r="M3036" s="3" t="s">
        <v>6026</v>
      </c>
      <c r="N3036" s="3" t="s">
        <v>6477</v>
      </c>
      <c r="O3036" s="3" t="s">
        <v>6478</v>
      </c>
      <c r="P3036" s="3" t="s">
        <v>6794</v>
      </c>
      <c r="Q3036" s="3" t="s">
        <v>8197</v>
      </c>
      <c r="R3036" s="3" t="s">
        <v>6484</v>
      </c>
      <c r="S3036" s="3" t="s">
        <v>6491</v>
      </c>
      <c r="T3036" s="3" t="s">
        <v>6493</v>
      </c>
      <c r="U3036" s="3" t="s">
        <v>154</v>
      </c>
      <c r="V3036" s="3" t="s">
        <v>12797</v>
      </c>
      <c r="W3036" s="3" t="s">
        <v>154</v>
      </c>
      <c r="X3036" s="3" t="s">
        <v>154</v>
      </c>
      <c r="Y3036" s="3" t="s">
        <v>154</v>
      </c>
      <c r="Z3036" s="3" t="s">
        <v>154</v>
      </c>
      <c r="AA3036" s="3" t="s">
        <v>154</v>
      </c>
      <c r="AB3036" s="3" t="s">
        <v>154</v>
      </c>
      <c r="AC3036" s="3" t="s">
        <v>154</v>
      </c>
      <c r="AD3036" s="3" t="s">
        <v>6151</v>
      </c>
      <c r="AE3036" s="3" t="s">
        <v>6151</v>
      </c>
      <c r="AF3036" s="3" t="s">
        <v>6040</v>
      </c>
      <c r="AG3036" s="3" t="s">
        <v>154</v>
      </c>
      <c r="AH3036" s="3" t="s">
        <v>6478</v>
      </c>
      <c r="AI3036" s="3" t="s">
        <v>6482</v>
      </c>
      <c r="AJ3036" s="3" t="s">
        <v>6038</v>
      </c>
    </row>
    <row r="3037" spans="1:36" ht="15">
      <c r="A3037" s="10">
        <v>3140</v>
      </c>
      <c r="B3037" t="str">
        <f>IF(K3037="总计","",INDEX(主数据!A:AD,MATCH(J3037,主数据!A:A,0),9))</f>
        <v>华北大区公司</v>
      </c>
      <c r="C3037" t="str">
        <f>IF(K3037="","",INDEX(主数据!A:AD,MATCH(J3037,主数据!A:A,0),11))</f>
        <v>北京四城区</v>
      </c>
      <c r="D3037" t="str">
        <f t="shared" si="188"/>
        <v>BJ171物业服务费标准方式5.98</v>
      </c>
      <c r="E3037" s="13" t="str">
        <f t="shared" si="190"/>
        <v>5.98</v>
      </c>
      <c r="F3037" s="13" t="str">
        <f>IF(E3037="","",IFERROR(IF(IF(K3037="","",INDEX(收费标合同信息维护!A:Q,MATCH(D3037,收费标合同信息维护!J:J,0),10))=D3037,"有","无"),"无"))</f>
        <v>无</v>
      </c>
      <c r="G3037" s="13" t="str">
        <f t="shared" si="189"/>
        <v/>
      </c>
      <c r="H3037" s="13" t="str">
        <f t="shared" si="191"/>
        <v/>
      </c>
      <c r="I3037" s="13" t="str">
        <f>IF(G3037="","",IFERROR(IF(IF(K3037="","",INDEX(收费标合同信息维护!A:Q,MATCH(G3037,收费标合同信息维护!M:M,0),13))=G3037,"有","无"),"无"))</f>
        <v/>
      </c>
      <c r="J3037" s="3" t="s">
        <v>3628</v>
      </c>
      <c r="K3037" s="3" t="s">
        <v>6332</v>
      </c>
      <c r="L3037" s="3" t="s">
        <v>6025</v>
      </c>
      <c r="M3037" s="3" t="s">
        <v>6026</v>
      </c>
      <c r="N3037" s="3" t="s">
        <v>6477</v>
      </c>
      <c r="O3037" s="3" t="s">
        <v>6478</v>
      </c>
      <c r="P3037" s="3" t="s">
        <v>11109</v>
      </c>
      <c r="Q3037" s="3" t="s">
        <v>12823</v>
      </c>
      <c r="R3037" s="3" t="s">
        <v>6484</v>
      </c>
      <c r="S3037" s="3" t="s">
        <v>8214</v>
      </c>
      <c r="T3037" s="3" t="s">
        <v>6493</v>
      </c>
      <c r="U3037" s="3" t="s">
        <v>154</v>
      </c>
      <c r="V3037" s="3" t="s">
        <v>12797</v>
      </c>
      <c r="W3037" s="3" t="s">
        <v>154</v>
      </c>
      <c r="X3037" s="3" t="s">
        <v>154</v>
      </c>
      <c r="Y3037" s="3" t="s">
        <v>154</v>
      </c>
      <c r="Z3037" s="3" t="s">
        <v>154</v>
      </c>
      <c r="AA3037" s="3" t="s">
        <v>154</v>
      </c>
      <c r="AB3037" s="3" t="s">
        <v>154</v>
      </c>
      <c r="AC3037" s="3" t="s">
        <v>154</v>
      </c>
      <c r="AD3037" s="3" t="s">
        <v>6151</v>
      </c>
      <c r="AE3037" s="3" t="s">
        <v>6151</v>
      </c>
      <c r="AF3037" s="3" t="s">
        <v>6040</v>
      </c>
      <c r="AG3037" s="3" t="s">
        <v>154</v>
      </c>
      <c r="AH3037" s="3" t="s">
        <v>6478</v>
      </c>
      <c r="AI3037" s="3" t="s">
        <v>6482</v>
      </c>
      <c r="AJ3037" s="3" t="s">
        <v>6033</v>
      </c>
    </row>
    <row r="3038" spans="1:36" ht="15">
      <c r="A3038" s="10">
        <v>3141</v>
      </c>
      <c r="B3038" t="str">
        <f>IF(K3038="总计","",INDEX(主数据!A:AD,MATCH(J3038,主数据!A:A,0),9))</f>
        <v>华北大区公司</v>
      </c>
      <c r="C3038" t="str">
        <f>IF(K3038="","",INDEX(主数据!A:AD,MATCH(J3038,主数据!A:A,0),11))</f>
        <v>北京四城区</v>
      </c>
      <c r="D3038" t="str">
        <f t="shared" si="188"/>
        <v>BJ171物业服务费标准方式5.98</v>
      </c>
      <c r="E3038" s="13" t="str">
        <f t="shared" si="190"/>
        <v>5.98</v>
      </c>
      <c r="F3038" s="13" t="str">
        <f>IF(E3038="","",IFERROR(IF(IF(K3038="","",INDEX(收费标合同信息维护!A:Q,MATCH(D3038,收费标合同信息维护!J:J,0),10))=D3038,"有","无"),"无"))</f>
        <v>无</v>
      </c>
      <c r="G3038" s="13" t="str">
        <f t="shared" si="189"/>
        <v/>
      </c>
      <c r="H3038" s="13" t="str">
        <f t="shared" si="191"/>
        <v/>
      </c>
      <c r="I3038" s="13" t="str">
        <f>IF(G3038="","",IFERROR(IF(IF(K3038="","",INDEX(收费标合同信息维护!A:Q,MATCH(G3038,收费标合同信息维护!M:M,0),13))=G3038,"有","无"),"无"))</f>
        <v/>
      </c>
      <c r="J3038" s="3" t="s">
        <v>3628</v>
      </c>
      <c r="K3038" s="3" t="s">
        <v>6332</v>
      </c>
      <c r="L3038" s="3" t="s">
        <v>6025</v>
      </c>
      <c r="M3038" s="3" t="s">
        <v>6026</v>
      </c>
      <c r="N3038" s="3" t="s">
        <v>6477</v>
      </c>
      <c r="O3038" s="3" t="s">
        <v>6478</v>
      </c>
      <c r="P3038" s="3" t="s">
        <v>7406</v>
      </c>
      <c r="Q3038" s="3" t="s">
        <v>12824</v>
      </c>
      <c r="R3038" s="3" t="s">
        <v>6484</v>
      </c>
      <c r="S3038" s="3" t="s">
        <v>6689</v>
      </c>
      <c r="T3038" s="3" t="s">
        <v>6493</v>
      </c>
      <c r="U3038" s="3" t="s">
        <v>154</v>
      </c>
      <c r="V3038" s="3" t="s">
        <v>12797</v>
      </c>
      <c r="W3038" s="3" t="s">
        <v>154</v>
      </c>
      <c r="X3038" s="3" t="s">
        <v>154</v>
      </c>
      <c r="Y3038" s="3" t="s">
        <v>154</v>
      </c>
      <c r="Z3038" s="3" t="s">
        <v>154</v>
      </c>
      <c r="AA3038" s="3" t="s">
        <v>154</v>
      </c>
      <c r="AB3038" s="3" t="s">
        <v>154</v>
      </c>
      <c r="AC3038" s="3" t="s">
        <v>154</v>
      </c>
      <c r="AD3038" s="3" t="s">
        <v>6151</v>
      </c>
      <c r="AE3038" s="3" t="s">
        <v>6151</v>
      </c>
      <c r="AF3038" s="3" t="s">
        <v>6040</v>
      </c>
      <c r="AG3038" s="3" t="s">
        <v>154</v>
      </c>
      <c r="AH3038" s="3" t="s">
        <v>6478</v>
      </c>
      <c r="AI3038" s="3" t="s">
        <v>6482</v>
      </c>
      <c r="AJ3038" s="3" t="s">
        <v>10</v>
      </c>
    </row>
    <row r="3039" spans="1:36" ht="15">
      <c r="A3039" s="10">
        <v>3142</v>
      </c>
      <c r="B3039" t="str">
        <f>IF(K3039="总计","",INDEX(主数据!A:AD,MATCH(J3039,主数据!A:A,0),9))</f>
        <v>华北大区公司</v>
      </c>
      <c r="C3039" t="str">
        <f>IF(K3039="","",INDEX(主数据!A:AD,MATCH(J3039,主数据!A:A,0),11))</f>
        <v>北京四城区</v>
      </c>
      <c r="D3039" t="str">
        <f t="shared" si="188"/>
        <v>BJ171物业服务费标准方式5.98</v>
      </c>
      <c r="E3039" s="13" t="str">
        <f t="shared" si="190"/>
        <v>5.98</v>
      </c>
      <c r="F3039" s="13" t="str">
        <f>IF(E3039="","",IFERROR(IF(IF(K3039="","",INDEX(收费标合同信息维护!A:Q,MATCH(D3039,收费标合同信息维护!J:J,0),10))=D3039,"有","无"),"无"))</f>
        <v>无</v>
      </c>
      <c r="G3039" s="13" t="str">
        <f t="shared" si="189"/>
        <v/>
      </c>
      <c r="H3039" s="13" t="str">
        <f t="shared" si="191"/>
        <v/>
      </c>
      <c r="I3039" s="13" t="str">
        <f>IF(G3039="","",IFERROR(IF(IF(K3039="","",INDEX(收费标合同信息维护!A:Q,MATCH(G3039,收费标合同信息维护!M:M,0),13))=G3039,"有","无"),"无"))</f>
        <v/>
      </c>
      <c r="J3039" s="3" t="s">
        <v>3628</v>
      </c>
      <c r="K3039" s="3" t="s">
        <v>6332</v>
      </c>
      <c r="L3039" s="3" t="s">
        <v>6025</v>
      </c>
      <c r="M3039" s="3" t="s">
        <v>6026</v>
      </c>
      <c r="N3039" s="3" t="s">
        <v>6477</v>
      </c>
      <c r="O3039" s="3" t="s">
        <v>6478</v>
      </c>
      <c r="P3039" s="3" t="s">
        <v>6796</v>
      </c>
      <c r="Q3039" s="3" t="s">
        <v>10091</v>
      </c>
      <c r="R3039" s="3" t="s">
        <v>6484</v>
      </c>
      <c r="S3039" s="3" t="s">
        <v>6627</v>
      </c>
      <c r="T3039" s="3" t="s">
        <v>6493</v>
      </c>
      <c r="U3039" s="3" t="s">
        <v>154</v>
      </c>
      <c r="V3039" s="3" t="s">
        <v>12797</v>
      </c>
      <c r="W3039" s="3" t="s">
        <v>154</v>
      </c>
      <c r="X3039" s="3" t="s">
        <v>154</v>
      </c>
      <c r="Y3039" s="3" t="s">
        <v>154</v>
      </c>
      <c r="Z3039" s="3" t="s">
        <v>154</v>
      </c>
      <c r="AA3039" s="3" t="s">
        <v>154</v>
      </c>
      <c r="AB3039" s="3" t="s">
        <v>154</v>
      </c>
      <c r="AC3039" s="3" t="s">
        <v>154</v>
      </c>
      <c r="AD3039" s="3" t="s">
        <v>6151</v>
      </c>
      <c r="AE3039" s="3" t="s">
        <v>6151</v>
      </c>
      <c r="AF3039" s="3" t="s">
        <v>6040</v>
      </c>
      <c r="AG3039" s="3" t="s">
        <v>154</v>
      </c>
      <c r="AH3039" s="3" t="s">
        <v>6478</v>
      </c>
      <c r="AI3039" s="3" t="s">
        <v>6482</v>
      </c>
      <c r="AJ3039" s="3" t="s">
        <v>6489</v>
      </c>
    </row>
    <row r="3040" spans="1:36" ht="15">
      <c r="A3040" s="10">
        <v>3143</v>
      </c>
      <c r="B3040" t="str">
        <f>IF(K3040="总计","",INDEX(主数据!A:AD,MATCH(J3040,主数据!A:A,0),9))</f>
        <v>华北大区公司</v>
      </c>
      <c r="C3040" t="str">
        <f>IF(K3040="","",INDEX(主数据!A:AD,MATCH(J3040,主数据!A:A,0),11))</f>
        <v>北京四城区</v>
      </c>
      <c r="D3040" t="str">
        <f t="shared" si="188"/>
        <v>BJ171物业服务费标准方式11.98</v>
      </c>
      <c r="E3040" s="13" t="str">
        <f t="shared" si="190"/>
        <v>11.98</v>
      </c>
      <c r="F3040" s="13" t="str">
        <f>IF(E3040="","",IFERROR(IF(IF(K3040="","",INDEX(收费标合同信息维护!A:Q,MATCH(D3040,收费标合同信息维护!J:J,0),10))=D3040,"有","无"),"无"))</f>
        <v>无</v>
      </c>
      <c r="G3040" s="13" t="str">
        <f t="shared" si="189"/>
        <v/>
      </c>
      <c r="H3040" s="13" t="str">
        <f t="shared" si="191"/>
        <v/>
      </c>
      <c r="I3040" s="13" t="str">
        <f>IF(G3040="","",IFERROR(IF(IF(K3040="","",INDEX(收费标合同信息维护!A:Q,MATCH(G3040,收费标合同信息维护!M:M,0),13))=G3040,"有","无"),"无"))</f>
        <v/>
      </c>
      <c r="J3040" s="3" t="s">
        <v>3628</v>
      </c>
      <c r="K3040" s="3" t="s">
        <v>6332</v>
      </c>
      <c r="L3040" s="3" t="s">
        <v>6025</v>
      </c>
      <c r="M3040" s="3" t="s">
        <v>6026</v>
      </c>
      <c r="N3040" s="3" t="s">
        <v>6477</v>
      </c>
      <c r="O3040" s="3" t="s">
        <v>6478</v>
      </c>
      <c r="P3040" s="3" t="s">
        <v>9324</v>
      </c>
      <c r="Q3040" s="3" t="s">
        <v>12825</v>
      </c>
      <c r="R3040" s="3" t="s">
        <v>6484</v>
      </c>
      <c r="S3040" s="3" t="s">
        <v>7050</v>
      </c>
      <c r="T3040" s="3" t="s">
        <v>6496</v>
      </c>
      <c r="U3040" s="3" t="s">
        <v>154</v>
      </c>
      <c r="V3040" s="3" t="s">
        <v>12794</v>
      </c>
      <c r="W3040" s="3" t="s">
        <v>154</v>
      </c>
      <c r="X3040" s="3" t="s">
        <v>154</v>
      </c>
      <c r="Y3040" s="3" t="s">
        <v>154</v>
      </c>
      <c r="Z3040" s="3" t="s">
        <v>154</v>
      </c>
      <c r="AA3040" s="3" t="s">
        <v>154</v>
      </c>
      <c r="AB3040" s="3" t="s">
        <v>154</v>
      </c>
      <c r="AC3040" s="3" t="s">
        <v>154</v>
      </c>
      <c r="AD3040" s="3" t="s">
        <v>6151</v>
      </c>
      <c r="AE3040" s="3" t="s">
        <v>6151</v>
      </c>
      <c r="AF3040" s="3" t="s">
        <v>6040</v>
      </c>
      <c r="AG3040" s="3" t="s">
        <v>154</v>
      </c>
      <c r="AH3040" s="3" t="s">
        <v>6478</v>
      </c>
      <c r="AI3040" s="3" t="s">
        <v>6482</v>
      </c>
      <c r="AJ3040" s="3" t="s">
        <v>6489</v>
      </c>
    </row>
    <row r="3041" spans="1:36" ht="15">
      <c r="A3041" s="10">
        <v>3144</v>
      </c>
      <c r="B3041" t="str">
        <f>IF(K3041="总计","",INDEX(主数据!A:AD,MATCH(J3041,主数据!A:A,0),9))</f>
        <v>华北大区公司</v>
      </c>
      <c r="C3041" t="str">
        <f>IF(K3041="","",INDEX(主数据!A:AD,MATCH(J3041,主数据!A:A,0),11))</f>
        <v>北京四城区</v>
      </c>
      <c r="D3041" t="str">
        <f t="shared" si="188"/>
        <v>BJ171物业服务费标准方式5.98</v>
      </c>
      <c r="E3041" s="13" t="str">
        <f t="shared" si="190"/>
        <v>5.98</v>
      </c>
      <c r="F3041" s="13" t="str">
        <f>IF(E3041="","",IFERROR(IF(IF(K3041="","",INDEX(收费标合同信息维护!A:Q,MATCH(D3041,收费标合同信息维护!J:J,0),10))=D3041,"有","无"),"无"))</f>
        <v>无</v>
      </c>
      <c r="G3041" s="13" t="str">
        <f t="shared" si="189"/>
        <v/>
      </c>
      <c r="H3041" s="13" t="str">
        <f t="shared" si="191"/>
        <v/>
      </c>
      <c r="I3041" s="13" t="str">
        <f>IF(G3041="","",IFERROR(IF(IF(K3041="","",INDEX(收费标合同信息维护!A:Q,MATCH(G3041,收费标合同信息维护!M:M,0),13))=G3041,"有","无"),"无"))</f>
        <v/>
      </c>
      <c r="J3041" s="3" t="s">
        <v>3628</v>
      </c>
      <c r="K3041" s="3" t="s">
        <v>6332</v>
      </c>
      <c r="L3041" s="3" t="s">
        <v>6025</v>
      </c>
      <c r="M3041" s="3" t="s">
        <v>6026</v>
      </c>
      <c r="N3041" s="3" t="s">
        <v>6477</v>
      </c>
      <c r="O3041" s="3" t="s">
        <v>6478</v>
      </c>
      <c r="P3041" s="3" t="s">
        <v>9326</v>
      </c>
      <c r="Q3041" s="3" t="s">
        <v>12826</v>
      </c>
      <c r="R3041" s="3" t="s">
        <v>6484</v>
      </c>
      <c r="S3041" s="3" t="s">
        <v>12806</v>
      </c>
      <c r="T3041" s="3" t="s">
        <v>6496</v>
      </c>
      <c r="U3041" s="3" t="s">
        <v>154</v>
      </c>
      <c r="V3041" s="3" t="s">
        <v>12797</v>
      </c>
      <c r="W3041" s="3" t="s">
        <v>154</v>
      </c>
      <c r="X3041" s="3" t="s">
        <v>154</v>
      </c>
      <c r="Y3041" s="3" t="s">
        <v>154</v>
      </c>
      <c r="Z3041" s="3" t="s">
        <v>154</v>
      </c>
      <c r="AA3041" s="3" t="s">
        <v>154</v>
      </c>
      <c r="AB3041" s="3" t="s">
        <v>154</v>
      </c>
      <c r="AC3041" s="3" t="s">
        <v>154</v>
      </c>
      <c r="AD3041" s="3" t="s">
        <v>6151</v>
      </c>
      <c r="AE3041" s="3" t="s">
        <v>6151</v>
      </c>
      <c r="AF3041" s="3" t="s">
        <v>154</v>
      </c>
      <c r="AG3041" s="3" t="s">
        <v>154</v>
      </c>
      <c r="AH3041" s="3" t="s">
        <v>6478</v>
      </c>
      <c r="AI3041" s="3" t="s">
        <v>6482</v>
      </c>
      <c r="AJ3041" s="3" t="s">
        <v>6489</v>
      </c>
    </row>
    <row r="3042" spans="1:36" ht="15">
      <c r="A3042" s="10">
        <v>3145</v>
      </c>
      <c r="B3042" t="str">
        <f>IF(K3042="总计","",INDEX(主数据!A:AD,MATCH(J3042,主数据!A:A,0),9))</f>
        <v>华北大区公司</v>
      </c>
      <c r="C3042" t="str">
        <f>IF(K3042="","",INDEX(主数据!A:AD,MATCH(J3042,主数据!A:A,0),11))</f>
        <v>北京四城区</v>
      </c>
      <c r="D3042" t="str">
        <f t="shared" si="188"/>
        <v>BJ171物业服务费标准方式5.98</v>
      </c>
      <c r="E3042" s="13" t="str">
        <f t="shared" si="190"/>
        <v>5.98</v>
      </c>
      <c r="F3042" s="13" t="str">
        <f>IF(E3042="","",IFERROR(IF(IF(K3042="","",INDEX(收费标合同信息维护!A:Q,MATCH(D3042,收费标合同信息维护!J:J,0),10))=D3042,"有","无"),"无"))</f>
        <v>无</v>
      </c>
      <c r="G3042" s="13" t="str">
        <f t="shared" si="189"/>
        <v/>
      </c>
      <c r="H3042" s="13" t="str">
        <f t="shared" si="191"/>
        <v/>
      </c>
      <c r="I3042" s="13" t="str">
        <f>IF(G3042="","",IFERROR(IF(IF(K3042="","",INDEX(收费标合同信息维护!A:Q,MATCH(G3042,收费标合同信息维护!M:M,0),13))=G3042,"有","无"),"无"))</f>
        <v/>
      </c>
      <c r="J3042" s="3" t="s">
        <v>3628</v>
      </c>
      <c r="K3042" s="3" t="s">
        <v>6332</v>
      </c>
      <c r="L3042" s="3" t="s">
        <v>6025</v>
      </c>
      <c r="M3042" s="3" t="s">
        <v>6026</v>
      </c>
      <c r="N3042" s="3" t="s">
        <v>6477</v>
      </c>
      <c r="O3042" s="3" t="s">
        <v>6478</v>
      </c>
      <c r="P3042" s="3" t="s">
        <v>12827</v>
      </c>
      <c r="Q3042" s="3" t="s">
        <v>12828</v>
      </c>
      <c r="R3042" s="3" t="s">
        <v>6484</v>
      </c>
      <c r="S3042" s="3" t="s">
        <v>8257</v>
      </c>
      <c r="T3042" s="3" t="s">
        <v>6493</v>
      </c>
      <c r="U3042" s="3" t="s">
        <v>154</v>
      </c>
      <c r="V3042" s="3" t="s">
        <v>12797</v>
      </c>
      <c r="W3042" s="3" t="s">
        <v>154</v>
      </c>
      <c r="X3042" s="3" t="s">
        <v>154</v>
      </c>
      <c r="Y3042" s="3" t="s">
        <v>154</v>
      </c>
      <c r="Z3042" s="3" t="s">
        <v>154</v>
      </c>
      <c r="AA3042" s="3" t="s">
        <v>154</v>
      </c>
      <c r="AB3042" s="3" t="s">
        <v>154</v>
      </c>
      <c r="AC3042" s="3" t="s">
        <v>154</v>
      </c>
      <c r="AD3042" s="3" t="s">
        <v>6151</v>
      </c>
      <c r="AE3042" s="3" t="s">
        <v>6151</v>
      </c>
      <c r="AF3042" s="3" t="s">
        <v>6040</v>
      </c>
      <c r="AG3042" s="3" t="s">
        <v>154</v>
      </c>
      <c r="AH3042" s="3" t="s">
        <v>6478</v>
      </c>
      <c r="AI3042" s="3" t="s">
        <v>6482</v>
      </c>
      <c r="AJ3042" s="3" t="s">
        <v>6033</v>
      </c>
    </row>
    <row r="3043" spans="1:36" ht="15">
      <c r="A3043" s="10">
        <v>3146</v>
      </c>
      <c r="B3043" t="str">
        <f>IF(K3043="总计","",INDEX(主数据!A:AD,MATCH(J3043,主数据!A:A,0),9))</f>
        <v>华北大区公司</v>
      </c>
      <c r="C3043" t="str">
        <f>IF(K3043="","",INDEX(主数据!A:AD,MATCH(J3043,主数据!A:A,0),11))</f>
        <v>北京四城区</v>
      </c>
      <c r="D3043" t="str">
        <f t="shared" si="188"/>
        <v>BJ171物业服务费标准方式11.98</v>
      </c>
      <c r="E3043" s="13" t="str">
        <f t="shared" si="190"/>
        <v>11.98</v>
      </c>
      <c r="F3043" s="13" t="str">
        <f>IF(E3043="","",IFERROR(IF(IF(K3043="","",INDEX(收费标合同信息维护!A:Q,MATCH(D3043,收费标合同信息维护!J:J,0),10))=D3043,"有","无"),"无"))</f>
        <v>无</v>
      </c>
      <c r="G3043" s="13" t="str">
        <f t="shared" si="189"/>
        <v/>
      </c>
      <c r="H3043" s="13" t="str">
        <f t="shared" si="191"/>
        <v/>
      </c>
      <c r="I3043" s="13" t="str">
        <f>IF(G3043="","",IFERROR(IF(IF(K3043="","",INDEX(收费标合同信息维护!A:Q,MATCH(G3043,收费标合同信息维护!M:M,0),13))=G3043,"有","无"),"无"))</f>
        <v/>
      </c>
      <c r="J3043" s="3" t="s">
        <v>3628</v>
      </c>
      <c r="K3043" s="3" t="s">
        <v>6332</v>
      </c>
      <c r="L3043" s="3" t="s">
        <v>6025</v>
      </c>
      <c r="M3043" s="3" t="s">
        <v>6026</v>
      </c>
      <c r="N3043" s="3" t="s">
        <v>6477</v>
      </c>
      <c r="O3043" s="3" t="s">
        <v>6478</v>
      </c>
      <c r="P3043" s="3" t="s">
        <v>12829</v>
      </c>
      <c r="Q3043" s="3" t="s">
        <v>12830</v>
      </c>
      <c r="R3043" s="3" t="s">
        <v>6484</v>
      </c>
      <c r="S3043" s="3" t="s">
        <v>6491</v>
      </c>
      <c r="T3043" s="3" t="s">
        <v>6493</v>
      </c>
      <c r="U3043" s="3" t="s">
        <v>154</v>
      </c>
      <c r="V3043" s="3" t="s">
        <v>12794</v>
      </c>
      <c r="W3043" s="3" t="s">
        <v>154</v>
      </c>
      <c r="X3043" s="3" t="s">
        <v>154</v>
      </c>
      <c r="Y3043" s="3" t="s">
        <v>154</v>
      </c>
      <c r="Z3043" s="3" t="s">
        <v>154</v>
      </c>
      <c r="AA3043" s="3" t="s">
        <v>154</v>
      </c>
      <c r="AB3043" s="3" t="s">
        <v>154</v>
      </c>
      <c r="AC3043" s="3" t="s">
        <v>154</v>
      </c>
      <c r="AD3043" s="3" t="s">
        <v>6151</v>
      </c>
      <c r="AE3043" s="3" t="s">
        <v>6151</v>
      </c>
      <c r="AF3043" s="3" t="s">
        <v>6040</v>
      </c>
      <c r="AG3043" s="3" t="s">
        <v>154</v>
      </c>
      <c r="AH3043" s="3" t="s">
        <v>6478</v>
      </c>
      <c r="AI3043" s="3" t="s">
        <v>6482</v>
      </c>
      <c r="AJ3043" s="3" t="s">
        <v>6489</v>
      </c>
    </row>
    <row r="3044" spans="1:36" ht="15">
      <c r="A3044" s="10">
        <v>3147</v>
      </c>
      <c r="B3044" t="str">
        <f>IF(K3044="总计","",INDEX(主数据!A:AD,MATCH(J3044,主数据!A:A,0),9))</f>
        <v>华北大区公司</v>
      </c>
      <c r="C3044" t="str">
        <f>IF(K3044="","",INDEX(主数据!A:AD,MATCH(J3044,主数据!A:A,0),11))</f>
        <v>北京四城区</v>
      </c>
      <c r="D3044" t="str">
        <f t="shared" si="188"/>
        <v>BJ171物业服务费标准方式11.98</v>
      </c>
      <c r="E3044" s="13" t="str">
        <f t="shared" si="190"/>
        <v>11.98</v>
      </c>
      <c r="F3044" s="13" t="str">
        <f>IF(E3044="","",IFERROR(IF(IF(K3044="","",INDEX(收费标合同信息维护!A:Q,MATCH(D3044,收费标合同信息维护!J:J,0),10))=D3044,"有","无"),"无"))</f>
        <v>无</v>
      </c>
      <c r="G3044" s="13" t="str">
        <f t="shared" si="189"/>
        <v/>
      </c>
      <c r="H3044" s="13" t="str">
        <f t="shared" si="191"/>
        <v/>
      </c>
      <c r="I3044" s="13" t="str">
        <f>IF(G3044="","",IFERROR(IF(IF(K3044="","",INDEX(收费标合同信息维护!A:Q,MATCH(G3044,收费标合同信息维护!M:M,0),13))=G3044,"有","无"),"无"))</f>
        <v/>
      </c>
      <c r="J3044" s="3" t="s">
        <v>3628</v>
      </c>
      <c r="K3044" s="3" t="s">
        <v>6332</v>
      </c>
      <c r="L3044" s="3" t="s">
        <v>6025</v>
      </c>
      <c r="M3044" s="3" t="s">
        <v>6026</v>
      </c>
      <c r="N3044" s="3" t="s">
        <v>6477</v>
      </c>
      <c r="O3044" s="3" t="s">
        <v>6478</v>
      </c>
      <c r="P3044" s="3" t="s">
        <v>12831</v>
      </c>
      <c r="Q3044" s="3" t="s">
        <v>12832</v>
      </c>
      <c r="R3044" s="3" t="s">
        <v>6484</v>
      </c>
      <c r="S3044" s="3" t="s">
        <v>7060</v>
      </c>
      <c r="T3044" s="3" t="s">
        <v>6493</v>
      </c>
      <c r="U3044" s="3" t="s">
        <v>154</v>
      </c>
      <c r="V3044" s="3" t="s">
        <v>12794</v>
      </c>
      <c r="W3044" s="3" t="s">
        <v>154</v>
      </c>
      <c r="X3044" s="3" t="s">
        <v>154</v>
      </c>
      <c r="Y3044" s="3" t="s">
        <v>154</v>
      </c>
      <c r="Z3044" s="3" t="s">
        <v>154</v>
      </c>
      <c r="AA3044" s="3" t="s">
        <v>154</v>
      </c>
      <c r="AB3044" s="3" t="s">
        <v>154</v>
      </c>
      <c r="AC3044" s="3" t="s">
        <v>154</v>
      </c>
      <c r="AD3044" s="3" t="s">
        <v>6151</v>
      </c>
      <c r="AE3044" s="3" t="s">
        <v>6151</v>
      </c>
      <c r="AF3044" s="3" t="s">
        <v>6040</v>
      </c>
      <c r="AG3044" s="3" t="s">
        <v>154</v>
      </c>
      <c r="AH3044" s="3" t="s">
        <v>6478</v>
      </c>
      <c r="AI3044" s="3" t="s">
        <v>6482</v>
      </c>
      <c r="AJ3044" s="3" t="s">
        <v>6033</v>
      </c>
    </row>
    <row r="3045" spans="1:36" ht="15">
      <c r="A3045" s="10">
        <v>3148</v>
      </c>
      <c r="B3045" t="str">
        <f>IF(K3045="总计","",INDEX(主数据!A:AD,MATCH(J3045,主数据!A:A,0),9))</f>
        <v>华北大区公司</v>
      </c>
      <c r="C3045" t="str">
        <f>IF(K3045="","",INDEX(主数据!A:AD,MATCH(J3045,主数据!A:A,0),11))</f>
        <v>北京四城区</v>
      </c>
      <c r="D3045" t="str">
        <f t="shared" si="188"/>
        <v>BJ171物业服务费标准方式11.98</v>
      </c>
      <c r="E3045" s="13" t="str">
        <f t="shared" si="190"/>
        <v>11.98</v>
      </c>
      <c r="F3045" s="13" t="str">
        <f>IF(E3045="","",IFERROR(IF(IF(K3045="","",INDEX(收费标合同信息维护!A:Q,MATCH(D3045,收费标合同信息维护!J:J,0),10))=D3045,"有","无"),"无"))</f>
        <v>无</v>
      </c>
      <c r="G3045" s="13" t="str">
        <f t="shared" si="189"/>
        <v/>
      </c>
      <c r="H3045" s="13" t="str">
        <f t="shared" si="191"/>
        <v/>
      </c>
      <c r="I3045" s="13" t="str">
        <f>IF(G3045="","",IFERROR(IF(IF(K3045="","",INDEX(收费标合同信息维护!A:Q,MATCH(G3045,收费标合同信息维护!M:M,0),13))=G3045,"有","无"),"无"))</f>
        <v/>
      </c>
      <c r="J3045" s="3" t="s">
        <v>3628</v>
      </c>
      <c r="K3045" s="3" t="s">
        <v>6332</v>
      </c>
      <c r="L3045" s="3" t="s">
        <v>6025</v>
      </c>
      <c r="M3045" s="3" t="s">
        <v>6026</v>
      </c>
      <c r="N3045" s="3" t="s">
        <v>6477</v>
      </c>
      <c r="O3045" s="3" t="s">
        <v>6478</v>
      </c>
      <c r="P3045" s="3" t="s">
        <v>12833</v>
      </c>
      <c r="Q3045" s="3" t="s">
        <v>12834</v>
      </c>
      <c r="R3045" s="3" t="s">
        <v>6484</v>
      </c>
      <c r="S3045" s="3" t="s">
        <v>6485</v>
      </c>
      <c r="T3045" s="3" t="s">
        <v>6493</v>
      </c>
      <c r="U3045" s="3" t="s">
        <v>154</v>
      </c>
      <c r="V3045" s="3" t="s">
        <v>12794</v>
      </c>
      <c r="W3045" s="3" t="s">
        <v>154</v>
      </c>
      <c r="X3045" s="3" t="s">
        <v>154</v>
      </c>
      <c r="Y3045" s="3" t="s">
        <v>154</v>
      </c>
      <c r="Z3045" s="3" t="s">
        <v>154</v>
      </c>
      <c r="AA3045" s="3" t="s">
        <v>154</v>
      </c>
      <c r="AB3045" s="3" t="s">
        <v>154</v>
      </c>
      <c r="AC3045" s="3" t="s">
        <v>154</v>
      </c>
      <c r="AD3045" s="3" t="s">
        <v>6151</v>
      </c>
      <c r="AE3045" s="3" t="s">
        <v>6151</v>
      </c>
      <c r="AF3045" s="3" t="s">
        <v>6040</v>
      </c>
      <c r="AG3045" s="3" t="s">
        <v>154</v>
      </c>
      <c r="AH3045" s="3" t="s">
        <v>6478</v>
      </c>
      <c r="AI3045" s="3" t="s">
        <v>6482</v>
      </c>
      <c r="AJ3045" s="3" t="s">
        <v>46</v>
      </c>
    </row>
    <row r="3046" spans="1:36" ht="15">
      <c r="A3046" s="10">
        <v>3149</v>
      </c>
      <c r="B3046" t="str">
        <f>IF(K3046="总计","",INDEX(主数据!A:AD,MATCH(J3046,主数据!A:A,0),9))</f>
        <v>华北大区公司</v>
      </c>
      <c r="C3046" t="str">
        <f>IF(K3046="","",INDEX(主数据!A:AD,MATCH(J3046,主数据!A:A,0),11))</f>
        <v>北京四城区</v>
      </c>
      <c r="D3046" t="str">
        <f t="shared" si="188"/>
        <v>BJ171物业服务费标准方式11.98</v>
      </c>
      <c r="E3046" s="13" t="str">
        <f t="shared" si="190"/>
        <v>11.98</v>
      </c>
      <c r="F3046" s="13" t="str">
        <f>IF(E3046="","",IFERROR(IF(IF(K3046="","",INDEX(收费标合同信息维护!A:Q,MATCH(D3046,收费标合同信息维护!J:J,0),10))=D3046,"有","无"),"无"))</f>
        <v>无</v>
      </c>
      <c r="G3046" s="13" t="str">
        <f t="shared" si="189"/>
        <v/>
      </c>
      <c r="H3046" s="13" t="str">
        <f t="shared" si="191"/>
        <v/>
      </c>
      <c r="I3046" s="13" t="str">
        <f>IF(G3046="","",IFERROR(IF(IF(K3046="","",INDEX(收费标合同信息维护!A:Q,MATCH(G3046,收费标合同信息维护!M:M,0),13))=G3046,"有","无"),"无"))</f>
        <v/>
      </c>
      <c r="J3046" s="3" t="s">
        <v>3628</v>
      </c>
      <c r="K3046" s="3" t="s">
        <v>6332</v>
      </c>
      <c r="L3046" s="3" t="s">
        <v>6025</v>
      </c>
      <c r="M3046" s="3" t="s">
        <v>6026</v>
      </c>
      <c r="N3046" s="3" t="s">
        <v>6477</v>
      </c>
      <c r="O3046" s="3" t="s">
        <v>6478</v>
      </c>
      <c r="P3046" s="3" t="s">
        <v>12835</v>
      </c>
      <c r="Q3046" s="3" t="s">
        <v>12836</v>
      </c>
      <c r="R3046" s="3" t="s">
        <v>6484</v>
      </c>
      <c r="S3046" s="3" t="s">
        <v>6693</v>
      </c>
      <c r="T3046" s="3" t="s">
        <v>6493</v>
      </c>
      <c r="U3046" s="3" t="s">
        <v>154</v>
      </c>
      <c r="V3046" s="3" t="s">
        <v>12794</v>
      </c>
      <c r="W3046" s="3" t="s">
        <v>154</v>
      </c>
      <c r="X3046" s="3" t="s">
        <v>154</v>
      </c>
      <c r="Y3046" s="3" t="s">
        <v>154</v>
      </c>
      <c r="Z3046" s="3" t="s">
        <v>154</v>
      </c>
      <c r="AA3046" s="3" t="s">
        <v>154</v>
      </c>
      <c r="AB3046" s="3" t="s">
        <v>154</v>
      </c>
      <c r="AC3046" s="3" t="s">
        <v>154</v>
      </c>
      <c r="AD3046" s="3" t="s">
        <v>6151</v>
      </c>
      <c r="AE3046" s="3" t="s">
        <v>6151</v>
      </c>
      <c r="AF3046" s="3" t="s">
        <v>6040</v>
      </c>
      <c r="AG3046" s="3" t="s">
        <v>154</v>
      </c>
      <c r="AH3046" s="3" t="s">
        <v>6478</v>
      </c>
      <c r="AI3046" s="3" t="s">
        <v>6482</v>
      </c>
      <c r="AJ3046" s="3" t="s">
        <v>6033</v>
      </c>
    </row>
    <row r="3047" spans="1:36" ht="15">
      <c r="A3047" s="10">
        <v>3150</v>
      </c>
      <c r="B3047" t="str">
        <f>IF(K3047="总计","",INDEX(主数据!A:AD,MATCH(J3047,主数据!A:A,0),9))</f>
        <v>华北大区公司</v>
      </c>
      <c r="C3047" t="str">
        <f>IF(K3047="","",INDEX(主数据!A:AD,MATCH(J3047,主数据!A:A,0),11))</f>
        <v>北京四城区</v>
      </c>
      <c r="D3047" t="str">
        <f t="shared" si="188"/>
        <v>BJ171物业服务费标准方式11.98</v>
      </c>
      <c r="E3047" s="13" t="str">
        <f t="shared" si="190"/>
        <v>11.98</v>
      </c>
      <c r="F3047" s="13" t="str">
        <f>IF(E3047="","",IFERROR(IF(IF(K3047="","",INDEX(收费标合同信息维护!A:Q,MATCH(D3047,收费标合同信息维护!J:J,0),10))=D3047,"有","无"),"无"))</f>
        <v>无</v>
      </c>
      <c r="G3047" s="13" t="str">
        <f t="shared" si="189"/>
        <v/>
      </c>
      <c r="H3047" s="13" t="str">
        <f t="shared" si="191"/>
        <v/>
      </c>
      <c r="I3047" s="13" t="str">
        <f>IF(G3047="","",IFERROR(IF(IF(K3047="","",INDEX(收费标合同信息维护!A:Q,MATCH(G3047,收费标合同信息维护!M:M,0),13))=G3047,"有","无"),"无"))</f>
        <v/>
      </c>
      <c r="J3047" s="3" t="s">
        <v>3628</v>
      </c>
      <c r="K3047" s="3" t="s">
        <v>6332</v>
      </c>
      <c r="L3047" s="3" t="s">
        <v>6025</v>
      </c>
      <c r="M3047" s="3" t="s">
        <v>6026</v>
      </c>
      <c r="N3047" s="3" t="s">
        <v>6477</v>
      </c>
      <c r="O3047" s="3" t="s">
        <v>6478</v>
      </c>
      <c r="P3047" s="3" t="s">
        <v>12837</v>
      </c>
      <c r="Q3047" s="3" t="s">
        <v>12838</v>
      </c>
      <c r="R3047" s="3" t="s">
        <v>6484</v>
      </c>
      <c r="S3047" s="3" t="s">
        <v>6594</v>
      </c>
      <c r="T3047" s="3" t="s">
        <v>6493</v>
      </c>
      <c r="U3047" s="3" t="s">
        <v>154</v>
      </c>
      <c r="V3047" s="3" t="s">
        <v>12794</v>
      </c>
      <c r="W3047" s="3" t="s">
        <v>154</v>
      </c>
      <c r="X3047" s="3" t="s">
        <v>154</v>
      </c>
      <c r="Y3047" s="3" t="s">
        <v>154</v>
      </c>
      <c r="Z3047" s="3" t="s">
        <v>154</v>
      </c>
      <c r="AA3047" s="3" t="s">
        <v>154</v>
      </c>
      <c r="AB3047" s="3" t="s">
        <v>154</v>
      </c>
      <c r="AC3047" s="3" t="s">
        <v>154</v>
      </c>
      <c r="AD3047" s="3" t="s">
        <v>6151</v>
      </c>
      <c r="AE3047" s="3" t="s">
        <v>6151</v>
      </c>
      <c r="AF3047" s="3" t="s">
        <v>154</v>
      </c>
      <c r="AG3047" s="3" t="s">
        <v>154</v>
      </c>
      <c r="AH3047" s="3" t="s">
        <v>6478</v>
      </c>
      <c r="AI3047" s="3" t="s">
        <v>6482</v>
      </c>
      <c r="AJ3047" s="3" t="s">
        <v>6489</v>
      </c>
    </row>
    <row r="3048" spans="1:36" ht="15">
      <c r="A3048" s="10">
        <v>3151</v>
      </c>
      <c r="B3048" t="str">
        <f>IF(K3048="总计","",INDEX(主数据!A:AD,MATCH(J3048,主数据!A:A,0),9))</f>
        <v>华北大区公司</v>
      </c>
      <c r="C3048" t="str">
        <f>IF(K3048="","",INDEX(主数据!A:AD,MATCH(J3048,主数据!A:A,0),11))</f>
        <v>北京四城区</v>
      </c>
      <c r="D3048" t="str">
        <f t="shared" si="188"/>
        <v>BJ171物业服务费标准方式11.98</v>
      </c>
      <c r="E3048" s="13" t="str">
        <f t="shared" si="190"/>
        <v>11.98</v>
      </c>
      <c r="F3048" s="13" t="str">
        <f>IF(E3048="","",IFERROR(IF(IF(K3048="","",INDEX(收费标合同信息维护!A:Q,MATCH(D3048,收费标合同信息维护!J:J,0),10))=D3048,"有","无"),"无"))</f>
        <v>无</v>
      </c>
      <c r="G3048" s="13" t="str">
        <f t="shared" si="189"/>
        <v/>
      </c>
      <c r="H3048" s="13" t="str">
        <f t="shared" si="191"/>
        <v/>
      </c>
      <c r="I3048" s="13" t="str">
        <f>IF(G3048="","",IFERROR(IF(IF(K3048="","",INDEX(收费标合同信息维护!A:Q,MATCH(G3048,收费标合同信息维护!M:M,0),13))=G3048,"有","无"),"无"))</f>
        <v/>
      </c>
      <c r="J3048" s="3" t="s">
        <v>3628</v>
      </c>
      <c r="K3048" s="3" t="s">
        <v>6332</v>
      </c>
      <c r="L3048" s="3" t="s">
        <v>6025</v>
      </c>
      <c r="M3048" s="3" t="s">
        <v>6026</v>
      </c>
      <c r="N3048" s="3" t="s">
        <v>6477</v>
      </c>
      <c r="O3048" s="3" t="s">
        <v>6478</v>
      </c>
      <c r="P3048" s="3" t="s">
        <v>12839</v>
      </c>
      <c r="Q3048" s="3" t="s">
        <v>12840</v>
      </c>
      <c r="R3048" s="3" t="s">
        <v>6484</v>
      </c>
      <c r="S3048" s="3" t="s">
        <v>8607</v>
      </c>
      <c r="T3048" s="3" t="s">
        <v>6493</v>
      </c>
      <c r="U3048" s="3" t="s">
        <v>154</v>
      </c>
      <c r="V3048" s="3" t="s">
        <v>12794</v>
      </c>
      <c r="W3048" s="3" t="s">
        <v>154</v>
      </c>
      <c r="X3048" s="3" t="s">
        <v>154</v>
      </c>
      <c r="Y3048" s="3" t="s">
        <v>154</v>
      </c>
      <c r="Z3048" s="3" t="s">
        <v>154</v>
      </c>
      <c r="AA3048" s="3" t="s">
        <v>154</v>
      </c>
      <c r="AB3048" s="3" t="s">
        <v>154</v>
      </c>
      <c r="AC3048" s="3" t="s">
        <v>154</v>
      </c>
      <c r="AD3048" s="3" t="s">
        <v>6151</v>
      </c>
      <c r="AE3048" s="3" t="s">
        <v>6151</v>
      </c>
      <c r="AF3048" s="3" t="s">
        <v>6040</v>
      </c>
      <c r="AG3048" s="3" t="s">
        <v>154</v>
      </c>
      <c r="AH3048" s="3" t="s">
        <v>6478</v>
      </c>
      <c r="AI3048" s="3" t="s">
        <v>6482</v>
      </c>
      <c r="AJ3048" s="3" t="s">
        <v>6033</v>
      </c>
    </row>
    <row r="3049" spans="1:36" ht="15">
      <c r="A3049" s="10">
        <v>3152</v>
      </c>
      <c r="B3049" t="str">
        <f>IF(K3049="总计","",INDEX(主数据!A:AD,MATCH(J3049,主数据!A:A,0),9))</f>
        <v>华北大区公司</v>
      </c>
      <c r="C3049" t="str">
        <f>IF(K3049="","",INDEX(主数据!A:AD,MATCH(J3049,主数据!A:A,0),11))</f>
        <v>北京四城区</v>
      </c>
      <c r="D3049" t="str">
        <f t="shared" si="188"/>
        <v>BJ171物业服务费标准方式11.98</v>
      </c>
      <c r="E3049" s="13" t="str">
        <f t="shared" si="190"/>
        <v>11.98</v>
      </c>
      <c r="F3049" s="13" t="str">
        <f>IF(E3049="","",IFERROR(IF(IF(K3049="","",INDEX(收费标合同信息维护!A:Q,MATCH(D3049,收费标合同信息维护!J:J,0),10))=D3049,"有","无"),"无"))</f>
        <v>无</v>
      </c>
      <c r="G3049" s="13" t="str">
        <f t="shared" si="189"/>
        <v/>
      </c>
      <c r="H3049" s="13" t="str">
        <f t="shared" si="191"/>
        <v/>
      </c>
      <c r="I3049" s="13" t="str">
        <f>IF(G3049="","",IFERROR(IF(IF(K3049="","",INDEX(收费标合同信息维护!A:Q,MATCH(G3049,收费标合同信息维护!M:M,0),13))=G3049,"有","无"),"无"))</f>
        <v/>
      </c>
      <c r="J3049" s="3" t="s">
        <v>3628</v>
      </c>
      <c r="K3049" s="3" t="s">
        <v>6332</v>
      </c>
      <c r="L3049" s="3" t="s">
        <v>6025</v>
      </c>
      <c r="M3049" s="3" t="s">
        <v>6026</v>
      </c>
      <c r="N3049" s="3" t="s">
        <v>6477</v>
      </c>
      <c r="O3049" s="3" t="s">
        <v>6478</v>
      </c>
      <c r="P3049" s="3" t="s">
        <v>12841</v>
      </c>
      <c r="Q3049" s="3" t="s">
        <v>12842</v>
      </c>
      <c r="R3049" s="3" t="s">
        <v>6484</v>
      </c>
      <c r="S3049" s="3" t="s">
        <v>8257</v>
      </c>
      <c r="T3049" s="3" t="s">
        <v>6493</v>
      </c>
      <c r="U3049" s="3" t="s">
        <v>154</v>
      </c>
      <c r="V3049" s="3" t="s">
        <v>12794</v>
      </c>
      <c r="W3049" s="3" t="s">
        <v>154</v>
      </c>
      <c r="X3049" s="3" t="s">
        <v>154</v>
      </c>
      <c r="Y3049" s="3" t="s">
        <v>154</v>
      </c>
      <c r="Z3049" s="3" t="s">
        <v>154</v>
      </c>
      <c r="AA3049" s="3" t="s">
        <v>154</v>
      </c>
      <c r="AB3049" s="3" t="s">
        <v>154</v>
      </c>
      <c r="AC3049" s="3" t="s">
        <v>154</v>
      </c>
      <c r="AD3049" s="3" t="s">
        <v>6151</v>
      </c>
      <c r="AE3049" s="3" t="s">
        <v>6151</v>
      </c>
      <c r="AF3049" s="3" t="s">
        <v>154</v>
      </c>
      <c r="AG3049" s="3" t="s">
        <v>154</v>
      </c>
      <c r="AH3049" s="3" t="s">
        <v>6478</v>
      </c>
      <c r="AI3049" s="3" t="s">
        <v>6482</v>
      </c>
      <c r="AJ3049" s="3" t="s">
        <v>6489</v>
      </c>
    </row>
    <row r="3050" spans="1:36" ht="15">
      <c r="A3050" s="10">
        <v>3153</v>
      </c>
      <c r="B3050" t="str">
        <f>IF(K3050="总计","",INDEX(主数据!A:AD,MATCH(J3050,主数据!A:A,0),9))</f>
        <v>华北大区公司</v>
      </c>
      <c r="C3050" t="str">
        <f>IF(K3050="","",INDEX(主数据!A:AD,MATCH(J3050,主数据!A:A,0),11))</f>
        <v>北京四城区</v>
      </c>
      <c r="D3050" t="str">
        <f t="shared" si="188"/>
        <v>BJ171其他费用直接录入</v>
      </c>
      <c r="E3050" s="13" t="str">
        <f t="shared" si="190"/>
        <v/>
      </c>
      <c r="F3050" s="13" t="str">
        <f>IF(E3050="","",IFERROR(IF(IF(K3050="","",INDEX(收费标合同信息维护!A:Q,MATCH(D3050,收费标合同信息维护!J:J,0),10))=D3050,"有","无"),"无"))</f>
        <v/>
      </c>
      <c r="G3050" s="13" t="str">
        <f t="shared" si="189"/>
        <v/>
      </c>
      <c r="H3050" s="13" t="str">
        <f t="shared" si="191"/>
        <v/>
      </c>
      <c r="I3050" s="13" t="str">
        <f>IF(G3050="","",IFERROR(IF(IF(K3050="","",INDEX(收费标合同信息维护!A:Q,MATCH(G3050,收费标合同信息维护!M:M,0),13))=G3050,"有","无"),"无"))</f>
        <v/>
      </c>
      <c r="J3050" s="3" t="s">
        <v>3628</v>
      </c>
      <c r="K3050" s="3" t="s">
        <v>6332</v>
      </c>
      <c r="L3050" s="3" t="s">
        <v>6544</v>
      </c>
      <c r="M3050" s="3" t="s">
        <v>6545</v>
      </c>
      <c r="N3050" s="3" t="s">
        <v>6477</v>
      </c>
      <c r="O3050" s="3" t="s">
        <v>6478</v>
      </c>
      <c r="P3050" s="3" t="s">
        <v>11031</v>
      </c>
      <c r="Q3050" s="3" t="s">
        <v>11079</v>
      </c>
      <c r="R3050" s="3" t="s">
        <v>6479</v>
      </c>
      <c r="S3050" s="3" t="s">
        <v>6480</v>
      </c>
      <c r="T3050" s="3" t="s">
        <v>6493</v>
      </c>
      <c r="U3050" s="3" t="s">
        <v>154</v>
      </c>
      <c r="V3050" s="3" t="s">
        <v>154</v>
      </c>
      <c r="W3050" s="3" t="s">
        <v>154</v>
      </c>
      <c r="X3050" s="3" t="s">
        <v>154</v>
      </c>
      <c r="Y3050" s="3" t="s">
        <v>154</v>
      </c>
      <c r="Z3050" s="3" t="s">
        <v>154</v>
      </c>
      <c r="AA3050" s="3" t="s">
        <v>154</v>
      </c>
      <c r="AB3050" s="3" t="s">
        <v>154</v>
      </c>
      <c r="AC3050" s="3" t="s">
        <v>154</v>
      </c>
      <c r="AD3050" s="3" t="s">
        <v>6151</v>
      </c>
      <c r="AE3050" s="3" t="s">
        <v>6151</v>
      </c>
      <c r="AF3050" s="3" t="s">
        <v>154</v>
      </c>
      <c r="AG3050" s="3" t="s">
        <v>154</v>
      </c>
      <c r="AH3050" s="3" t="s">
        <v>6478</v>
      </c>
      <c r="AI3050" s="3" t="s">
        <v>6482</v>
      </c>
      <c r="AJ3050" s="3" t="s">
        <v>6489</v>
      </c>
    </row>
    <row r="3051" spans="1:36" ht="15">
      <c r="A3051" s="10">
        <v>3154</v>
      </c>
      <c r="B3051" t="str">
        <f>IF(K3051="总计","",INDEX(主数据!A:AD,MATCH(J3051,主数据!A:A,0),9))</f>
        <v>华北大区公司</v>
      </c>
      <c r="C3051" t="str">
        <f>IF(K3051="","",INDEX(主数据!A:AD,MATCH(J3051,主数据!A:A,0),11))</f>
        <v>北京四城区</v>
      </c>
      <c r="D3051" t="str">
        <f t="shared" si="188"/>
        <v>BJ171其他费用直接录入</v>
      </c>
      <c r="E3051" s="13" t="str">
        <f t="shared" si="190"/>
        <v/>
      </c>
      <c r="F3051" s="13" t="str">
        <f>IF(E3051="","",IFERROR(IF(IF(K3051="","",INDEX(收费标合同信息维护!A:Q,MATCH(D3051,收费标合同信息维护!J:J,0),10))=D3051,"有","无"),"无"))</f>
        <v/>
      </c>
      <c r="G3051" s="13" t="str">
        <f t="shared" si="189"/>
        <v/>
      </c>
      <c r="H3051" s="13" t="str">
        <f t="shared" si="191"/>
        <v/>
      </c>
      <c r="I3051" s="13" t="str">
        <f>IF(G3051="","",IFERROR(IF(IF(K3051="","",INDEX(收费标合同信息维护!A:Q,MATCH(G3051,收费标合同信息维护!M:M,0),13))=G3051,"有","无"),"无"))</f>
        <v/>
      </c>
      <c r="J3051" s="3" t="s">
        <v>3628</v>
      </c>
      <c r="K3051" s="3" t="s">
        <v>6332</v>
      </c>
      <c r="L3051" s="3" t="s">
        <v>6544</v>
      </c>
      <c r="M3051" s="3" t="s">
        <v>6545</v>
      </c>
      <c r="N3051" s="3" t="s">
        <v>6477</v>
      </c>
      <c r="O3051" s="3" t="s">
        <v>6478</v>
      </c>
      <c r="P3051" s="3" t="s">
        <v>12843</v>
      </c>
      <c r="Q3051" s="3" t="s">
        <v>12844</v>
      </c>
      <c r="R3051" s="3" t="s">
        <v>6479</v>
      </c>
      <c r="S3051" s="3" t="s">
        <v>6480</v>
      </c>
      <c r="T3051" s="3" t="s">
        <v>6493</v>
      </c>
      <c r="U3051" s="3" t="s">
        <v>154</v>
      </c>
      <c r="V3051" s="3" t="s">
        <v>154</v>
      </c>
      <c r="W3051" s="3" t="s">
        <v>154</v>
      </c>
      <c r="X3051" s="3" t="s">
        <v>154</v>
      </c>
      <c r="Y3051" s="3" t="s">
        <v>154</v>
      </c>
      <c r="Z3051" s="3" t="s">
        <v>154</v>
      </c>
      <c r="AA3051" s="3" t="s">
        <v>154</v>
      </c>
      <c r="AB3051" s="3" t="s">
        <v>154</v>
      </c>
      <c r="AC3051" s="3" t="s">
        <v>154</v>
      </c>
      <c r="AD3051" s="3" t="s">
        <v>6151</v>
      </c>
      <c r="AE3051" s="3" t="s">
        <v>6151</v>
      </c>
      <c r="AF3051" s="3" t="s">
        <v>154</v>
      </c>
      <c r="AG3051" s="3" t="s">
        <v>154</v>
      </c>
      <c r="AH3051" s="3" t="s">
        <v>6478</v>
      </c>
      <c r="AI3051" s="3" t="s">
        <v>6482</v>
      </c>
      <c r="AJ3051" s="3" t="s">
        <v>6489</v>
      </c>
    </row>
    <row r="3052" spans="1:36" ht="15">
      <c r="A3052" s="10">
        <v>3155</v>
      </c>
      <c r="B3052" t="str">
        <f>IF(K3052="总计","",INDEX(主数据!A:AD,MATCH(J3052,主数据!A:A,0),9))</f>
        <v>华北大区公司</v>
      </c>
      <c r="C3052" t="str">
        <f>IF(K3052="","",INDEX(主数据!A:AD,MATCH(J3052,主数据!A:A,0),11))</f>
        <v>北京四城区</v>
      </c>
      <c r="D3052" t="str">
        <f t="shared" si="188"/>
        <v>BJ171其他费用直接录入</v>
      </c>
      <c r="E3052" s="13" t="str">
        <f t="shared" si="190"/>
        <v/>
      </c>
      <c r="F3052" s="13" t="str">
        <f>IF(E3052="","",IFERROR(IF(IF(K3052="","",INDEX(收费标合同信息维护!A:Q,MATCH(D3052,收费标合同信息维护!J:J,0),10))=D3052,"有","无"),"无"))</f>
        <v/>
      </c>
      <c r="G3052" s="13" t="str">
        <f t="shared" si="189"/>
        <v/>
      </c>
      <c r="H3052" s="13" t="str">
        <f t="shared" si="191"/>
        <v/>
      </c>
      <c r="I3052" s="13" t="str">
        <f>IF(G3052="","",IFERROR(IF(IF(K3052="","",INDEX(收费标合同信息维护!A:Q,MATCH(G3052,收费标合同信息维护!M:M,0),13))=G3052,"有","无"),"无"))</f>
        <v/>
      </c>
      <c r="J3052" s="3" t="s">
        <v>3628</v>
      </c>
      <c r="K3052" s="3" t="s">
        <v>6332</v>
      </c>
      <c r="L3052" s="3" t="s">
        <v>6544</v>
      </c>
      <c r="M3052" s="3" t="s">
        <v>6545</v>
      </c>
      <c r="N3052" s="3" t="s">
        <v>6477</v>
      </c>
      <c r="O3052" s="3" t="s">
        <v>6478</v>
      </c>
      <c r="P3052" s="3" t="s">
        <v>6544</v>
      </c>
      <c r="Q3052" s="3" t="s">
        <v>6545</v>
      </c>
      <c r="R3052" s="3" t="s">
        <v>6479</v>
      </c>
      <c r="S3052" s="3" t="s">
        <v>6480</v>
      </c>
      <c r="T3052" s="3" t="s">
        <v>6493</v>
      </c>
      <c r="U3052" s="3" t="s">
        <v>154</v>
      </c>
      <c r="V3052" s="3" t="s">
        <v>154</v>
      </c>
      <c r="W3052" s="3" t="s">
        <v>154</v>
      </c>
      <c r="X3052" s="3" t="s">
        <v>154</v>
      </c>
      <c r="Y3052" s="3" t="s">
        <v>154</v>
      </c>
      <c r="Z3052" s="3" t="s">
        <v>154</v>
      </c>
      <c r="AA3052" s="3" t="s">
        <v>154</v>
      </c>
      <c r="AB3052" s="3" t="s">
        <v>154</v>
      </c>
      <c r="AC3052" s="3" t="s">
        <v>154</v>
      </c>
      <c r="AD3052" s="3" t="s">
        <v>6151</v>
      </c>
      <c r="AE3052" s="3" t="s">
        <v>6151</v>
      </c>
      <c r="AF3052" s="3" t="s">
        <v>154</v>
      </c>
      <c r="AG3052" s="3" t="s">
        <v>154</v>
      </c>
      <c r="AH3052" s="3" t="s">
        <v>6478</v>
      </c>
      <c r="AI3052" s="3" t="s">
        <v>6482</v>
      </c>
      <c r="AJ3052" s="3" t="s">
        <v>6489</v>
      </c>
    </row>
    <row r="3053" spans="1:36" ht="15">
      <c r="A3053" s="10">
        <v>3156</v>
      </c>
      <c r="B3053" t="str">
        <f>IF(K3053="总计","",INDEX(主数据!A:AD,MATCH(J3053,主数据!A:A,0),9))</f>
        <v>华北大区公司</v>
      </c>
      <c r="C3053" t="str">
        <f>IF(K3053="","",INDEX(主数据!A:AD,MATCH(J3053,主数据!A:A,0),11))</f>
        <v>北京四城区</v>
      </c>
      <c r="D3053" t="str">
        <f t="shared" si="188"/>
        <v>BJ171其他费用直接录入</v>
      </c>
      <c r="E3053" s="13" t="str">
        <f t="shared" si="190"/>
        <v/>
      </c>
      <c r="F3053" s="13" t="str">
        <f>IF(E3053="","",IFERROR(IF(IF(K3053="","",INDEX(收费标合同信息维护!A:Q,MATCH(D3053,收费标合同信息维护!J:J,0),10))=D3053,"有","无"),"无"))</f>
        <v/>
      </c>
      <c r="G3053" s="13" t="str">
        <f t="shared" si="189"/>
        <v/>
      </c>
      <c r="H3053" s="13" t="str">
        <f t="shared" si="191"/>
        <v/>
      </c>
      <c r="I3053" s="13" t="str">
        <f>IF(G3053="","",IFERROR(IF(IF(K3053="","",INDEX(收费标合同信息维护!A:Q,MATCH(G3053,收费标合同信息维护!M:M,0),13))=G3053,"有","无"),"无"))</f>
        <v/>
      </c>
      <c r="J3053" s="3" t="s">
        <v>3628</v>
      </c>
      <c r="K3053" s="3" t="s">
        <v>6332</v>
      </c>
      <c r="L3053" s="3" t="s">
        <v>6544</v>
      </c>
      <c r="M3053" s="3" t="s">
        <v>6545</v>
      </c>
      <c r="N3053" s="3" t="s">
        <v>6477</v>
      </c>
      <c r="O3053" s="3" t="s">
        <v>6478</v>
      </c>
      <c r="P3053" s="3" t="s">
        <v>6551</v>
      </c>
      <c r="Q3053" s="3" t="s">
        <v>6552</v>
      </c>
      <c r="R3053" s="3" t="s">
        <v>6479</v>
      </c>
      <c r="S3053" s="3" t="s">
        <v>6480</v>
      </c>
      <c r="T3053" s="3" t="s">
        <v>6493</v>
      </c>
      <c r="U3053" s="3" t="s">
        <v>154</v>
      </c>
      <c r="V3053" s="3" t="s">
        <v>154</v>
      </c>
      <c r="W3053" s="3" t="s">
        <v>154</v>
      </c>
      <c r="X3053" s="3" t="s">
        <v>154</v>
      </c>
      <c r="Y3053" s="3" t="s">
        <v>154</v>
      </c>
      <c r="Z3053" s="3" t="s">
        <v>154</v>
      </c>
      <c r="AA3053" s="3" t="s">
        <v>154</v>
      </c>
      <c r="AB3053" s="3" t="s">
        <v>154</v>
      </c>
      <c r="AC3053" s="3" t="s">
        <v>154</v>
      </c>
      <c r="AD3053" s="3" t="s">
        <v>6151</v>
      </c>
      <c r="AE3053" s="3" t="s">
        <v>6151</v>
      </c>
      <c r="AF3053" s="3" t="s">
        <v>154</v>
      </c>
      <c r="AG3053" s="3" t="s">
        <v>154</v>
      </c>
      <c r="AH3053" s="3" t="s">
        <v>6478</v>
      </c>
      <c r="AI3053" s="3" t="s">
        <v>6482</v>
      </c>
      <c r="AJ3053" s="3" t="s">
        <v>6489</v>
      </c>
    </row>
    <row r="3054" spans="1:36" ht="15">
      <c r="A3054" s="10">
        <v>3157</v>
      </c>
      <c r="B3054" t="str">
        <f>IF(K3054="总计","",INDEX(主数据!A:AD,MATCH(J3054,主数据!A:A,0),9))</f>
        <v>华北大区公司</v>
      </c>
      <c r="C3054" t="str">
        <f>IF(K3054="","",INDEX(主数据!A:AD,MATCH(J3054,主数据!A:A,0),11))</f>
        <v>北京四城区</v>
      </c>
      <c r="D3054" t="str">
        <f t="shared" si="188"/>
        <v>BJ171代收代付其他费用直接录入</v>
      </c>
      <c r="E3054" s="13" t="str">
        <f t="shared" si="190"/>
        <v/>
      </c>
      <c r="F3054" s="13" t="str">
        <f>IF(E3054="","",IFERROR(IF(IF(K3054="","",INDEX(收费标合同信息维护!A:Q,MATCH(D3054,收费标合同信息维护!J:J,0),10))=D3054,"有","无"),"无"))</f>
        <v/>
      </c>
      <c r="G3054" s="13" t="str">
        <f t="shared" si="189"/>
        <v/>
      </c>
      <c r="H3054" s="13" t="str">
        <f t="shared" si="191"/>
        <v/>
      </c>
      <c r="I3054" s="13" t="str">
        <f>IF(G3054="","",IFERROR(IF(IF(K3054="","",INDEX(收费标合同信息维护!A:Q,MATCH(G3054,收费标合同信息维护!M:M,0),13))=G3054,"有","无"),"无"))</f>
        <v/>
      </c>
      <c r="J3054" s="3" t="s">
        <v>3628</v>
      </c>
      <c r="K3054" s="3" t="s">
        <v>6332</v>
      </c>
      <c r="L3054" s="3" t="s">
        <v>6620</v>
      </c>
      <c r="M3054" s="3" t="s">
        <v>6621</v>
      </c>
      <c r="N3054" s="3" t="s">
        <v>6477</v>
      </c>
      <c r="O3054" s="3" t="s">
        <v>6478</v>
      </c>
      <c r="P3054" s="3" t="s">
        <v>8937</v>
      </c>
      <c r="Q3054" s="3" t="s">
        <v>12845</v>
      </c>
      <c r="R3054" s="3" t="s">
        <v>6479</v>
      </c>
      <c r="S3054" s="3" t="s">
        <v>6480</v>
      </c>
      <c r="T3054" s="3" t="s">
        <v>6493</v>
      </c>
      <c r="U3054" s="3" t="s">
        <v>6716</v>
      </c>
      <c r="V3054" s="3" t="s">
        <v>154</v>
      </c>
      <c r="W3054" s="3" t="s">
        <v>154</v>
      </c>
      <c r="X3054" s="3" t="s">
        <v>154</v>
      </c>
      <c r="Y3054" s="3" t="s">
        <v>154</v>
      </c>
      <c r="Z3054" s="3" t="s">
        <v>154</v>
      </c>
      <c r="AA3054" s="3" t="s">
        <v>154</v>
      </c>
      <c r="AB3054" s="3" t="s">
        <v>154</v>
      </c>
      <c r="AC3054" s="3" t="s">
        <v>154</v>
      </c>
      <c r="AD3054" s="3" t="s">
        <v>6151</v>
      </c>
      <c r="AE3054" s="3" t="s">
        <v>6151</v>
      </c>
      <c r="AF3054" s="3" t="s">
        <v>154</v>
      </c>
      <c r="AG3054" s="3" t="s">
        <v>154</v>
      </c>
      <c r="AH3054" s="3" t="s">
        <v>6478</v>
      </c>
      <c r="AI3054" s="3" t="s">
        <v>6482</v>
      </c>
      <c r="AJ3054" s="3" t="s">
        <v>6489</v>
      </c>
    </row>
    <row r="3055" spans="1:36" ht="15">
      <c r="A3055" s="10">
        <v>3158</v>
      </c>
      <c r="B3055" t="str">
        <f>IF(K3055="总计","",INDEX(主数据!A:AD,MATCH(J3055,主数据!A:A,0),9))</f>
        <v>华北大区公司</v>
      </c>
      <c r="C3055" t="str">
        <f>IF(K3055="","",INDEX(主数据!A:AD,MATCH(J3055,主数据!A:A,0),11))</f>
        <v>北京四城区</v>
      </c>
      <c r="D3055" t="str">
        <f t="shared" si="188"/>
        <v>BJ171代收代付其他费用直接录入</v>
      </c>
      <c r="E3055" s="13" t="str">
        <f t="shared" si="190"/>
        <v/>
      </c>
      <c r="F3055" s="13" t="str">
        <f>IF(E3055="","",IFERROR(IF(IF(K3055="","",INDEX(收费标合同信息维护!A:Q,MATCH(D3055,收费标合同信息维护!J:J,0),10))=D3055,"有","无"),"无"))</f>
        <v/>
      </c>
      <c r="G3055" s="13" t="str">
        <f t="shared" si="189"/>
        <v/>
      </c>
      <c r="H3055" s="13" t="str">
        <f t="shared" si="191"/>
        <v/>
      </c>
      <c r="I3055" s="13" t="str">
        <f>IF(G3055="","",IFERROR(IF(IF(K3055="","",INDEX(收费标合同信息维护!A:Q,MATCH(G3055,收费标合同信息维护!M:M,0),13))=G3055,"有","无"),"无"))</f>
        <v/>
      </c>
      <c r="J3055" s="3" t="s">
        <v>3628</v>
      </c>
      <c r="K3055" s="3" t="s">
        <v>6332</v>
      </c>
      <c r="L3055" s="3" t="s">
        <v>6620</v>
      </c>
      <c r="M3055" s="3" t="s">
        <v>6621</v>
      </c>
      <c r="N3055" s="3" t="s">
        <v>6477</v>
      </c>
      <c r="O3055" s="3" t="s">
        <v>6478</v>
      </c>
      <c r="P3055" s="3" t="s">
        <v>8939</v>
      </c>
      <c r="Q3055" s="3" t="s">
        <v>12846</v>
      </c>
      <c r="R3055" s="3" t="s">
        <v>6479</v>
      </c>
      <c r="S3055" s="3" t="s">
        <v>6480</v>
      </c>
      <c r="T3055" s="3" t="s">
        <v>6493</v>
      </c>
      <c r="U3055" s="3" t="s">
        <v>6716</v>
      </c>
      <c r="V3055" s="3" t="s">
        <v>154</v>
      </c>
      <c r="W3055" s="3" t="s">
        <v>154</v>
      </c>
      <c r="X3055" s="3" t="s">
        <v>154</v>
      </c>
      <c r="Y3055" s="3" t="s">
        <v>154</v>
      </c>
      <c r="Z3055" s="3" t="s">
        <v>154</v>
      </c>
      <c r="AA3055" s="3" t="s">
        <v>154</v>
      </c>
      <c r="AB3055" s="3" t="s">
        <v>154</v>
      </c>
      <c r="AC3055" s="3" t="s">
        <v>154</v>
      </c>
      <c r="AD3055" s="3" t="s">
        <v>6151</v>
      </c>
      <c r="AE3055" s="3" t="s">
        <v>6151</v>
      </c>
      <c r="AF3055" s="3" t="s">
        <v>154</v>
      </c>
      <c r="AG3055" s="3" t="s">
        <v>154</v>
      </c>
      <c r="AH3055" s="3" t="s">
        <v>6478</v>
      </c>
      <c r="AI3055" s="3" t="s">
        <v>6482</v>
      </c>
      <c r="AJ3055" s="3" t="s">
        <v>6489</v>
      </c>
    </row>
    <row r="3056" spans="1:36" ht="15">
      <c r="A3056" s="10">
        <v>3159</v>
      </c>
      <c r="B3056" t="str">
        <f>IF(K3056="总计","",INDEX(主数据!A:AD,MATCH(J3056,主数据!A:A,0),9))</f>
        <v>华北大区公司</v>
      </c>
      <c r="C3056" t="str">
        <f>IF(K3056="","",INDEX(主数据!A:AD,MATCH(J3056,主数据!A:A,0),11))</f>
        <v>北京四城区</v>
      </c>
      <c r="D3056" t="str">
        <f t="shared" si="188"/>
        <v>BJ171代收代付其他费用直接录入</v>
      </c>
      <c r="E3056" s="13" t="str">
        <f t="shared" si="190"/>
        <v/>
      </c>
      <c r="F3056" s="13" t="str">
        <f>IF(E3056="","",IFERROR(IF(IF(K3056="","",INDEX(收费标合同信息维护!A:Q,MATCH(D3056,收费标合同信息维护!J:J,0),10))=D3056,"有","无"),"无"))</f>
        <v/>
      </c>
      <c r="G3056" s="13" t="str">
        <f t="shared" si="189"/>
        <v/>
      </c>
      <c r="H3056" s="13" t="str">
        <f t="shared" si="191"/>
        <v/>
      </c>
      <c r="I3056" s="13" t="str">
        <f>IF(G3056="","",IFERROR(IF(IF(K3056="","",INDEX(收费标合同信息维护!A:Q,MATCH(G3056,收费标合同信息维护!M:M,0),13))=G3056,"有","无"),"无"))</f>
        <v/>
      </c>
      <c r="J3056" s="3" t="s">
        <v>3628</v>
      </c>
      <c r="K3056" s="3" t="s">
        <v>6332</v>
      </c>
      <c r="L3056" s="3" t="s">
        <v>6620</v>
      </c>
      <c r="M3056" s="3" t="s">
        <v>6621</v>
      </c>
      <c r="N3056" s="3" t="s">
        <v>6477</v>
      </c>
      <c r="O3056" s="3" t="s">
        <v>6478</v>
      </c>
      <c r="P3056" s="3" t="s">
        <v>12847</v>
      </c>
      <c r="Q3056" s="3" t="s">
        <v>12848</v>
      </c>
      <c r="R3056" s="3" t="s">
        <v>6479</v>
      </c>
      <c r="S3056" s="3" t="s">
        <v>6480</v>
      </c>
      <c r="T3056" s="3" t="s">
        <v>6493</v>
      </c>
      <c r="U3056" s="3" t="s">
        <v>6716</v>
      </c>
      <c r="V3056" s="3" t="s">
        <v>154</v>
      </c>
      <c r="W3056" s="3" t="s">
        <v>154</v>
      </c>
      <c r="X3056" s="3" t="s">
        <v>154</v>
      </c>
      <c r="Y3056" s="3" t="s">
        <v>154</v>
      </c>
      <c r="Z3056" s="3" t="s">
        <v>154</v>
      </c>
      <c r="AA3056" s="3" t="s">
        <v>154</v>
      </c>
      <c r="AB3056" s="3" t="s">
        <v>154</v>
      </c>
      <c r="AC3056" s="3" t="s">
        <v>154</v>
      </c>
      <c r="AD3056" s="3" t="s">
        <v>6151</v>
      </c>
      <c r="AE3056" s="3" t="s">
        <v>6151</v>
      </c>
      <c r="AF3056" s="3" t="s">
        <v>154</v>
      </c>
      <c r="AG3056" s="3" t="s">
        <v>154</v>
      </c>
      <c r="AH3056" s="3" t="s">
        <v>6478</v>
      </c>
      <c r="AI3056" s="3" t="s">
        <v>6482</v>
      </c>
      <c r="AJ3056" s="3" t="s">
        <v>6489</v>
      </c>
    </row>
    <row r="3057" spans="1:36" ht="15">
      <c r="A3057" s="10">
        <v>3160</v>
      </c>
      <c r="B3057" t="str">
        <f>IF(K3057="总计","",INDEX(主数据!A:AD,MATCH(J3057,主数据!A:A,0),9))</f>
        <v>华北大区公司</v>
      </c>
      <c r="C3057" t="str">
        <f>IF(K3057="","",INDEX(主数据!A:AD,MATCH(J3057,主数据!A:A,0),11))</f>
        <v>北京四城区</v>
      </c>
      <c r="D3057" t="str">
        <f t="shared" si="188"/>
        <v>BJ171代收代付其他费用直接录入</v>
      </c>
      <c r="E3057" s="13" t="str">
        <f t="shared" si="190"/>
        <v/>
      </c>
      <c r="F3057" s="13" t="str">
        <f>IF(E3057="","",IFERROR(IF(IF(K3057="","",INDEX(收费标合同信息维护!A:Q,MATCH(D3057,收费标合同信息维护!J:J,0),10))=D3057,"有","无"),"无"))</f>
        <v/>
      </c>
      <c r="G3057" s="13" t="str">
        <f t="shared" si="189"/>
        <v/>
      </c>
      <c r="H3057" s="13" t="str">
        <f t="shared" si="191"/>
        <v/>
      </c>
      <c r="I3057" s="13" t="str">
        <f>IF(G3057="","",IFERROR(IF(IF(K3057="","",INDEX(收费标合同信息维护!A:Q,MATCH(G3057,收费标合同信息维护!M:M,0),13))=G3057,"有","无"),"无"))</f>
        <v/>
      </c>
      <c r="J3057" s="3" t="s">
        <v>3628</v>
      </c>
      <c r="K3057" s="3" t="s">
        <v>6332</v>
      </c>
      <c r="L3057" s="3" t="s">
        <v>6620</v>
      </c>
      <c r="M3057" s="3" t="s">
        <v>6621</v>
      </c>
      <c r="N3057" s="3" t="s">
        <v>6477</v>
      </c>
      <c r="O3057" s="3" t="s">
        <v>6478</v>
      </c>
      <c r="P3057" s="3" t="s">
        <v>6601</v>
      </c>
      <c r="Q3057" s="3" t="s">
        <v>6602</v>
      </c>
      <c r="R3057" s="3" t="s">
        <v>6479</v>
      </c>
      <c r="S3057" s="3" t="s">
        <v>6480</v>
      </c>
      <c r="T3057" s="3" t="s">
        <v>6493</v>
      </c>
      <c r="U3057" s="3" t="s">
        <v>6716</v>
      </c>
      <c r="V3057" s="3" t="s">
        <v>154</v>
      </c>
      <c r="W3057" s="3" t="s">
        <v>154</v>
      </c>
      <c r="X3057" s="3" t="s">
        <v>154</v>
      </c>
      <c r="Y3057" s="3" t="s">
        <v>154</v>
      </c>
      <c r="Z3057" s="3" t="s">
        <v>154</v>
      </c>
      <c r="AA3057" s="3" t="s">
        <v>154</v>
      </c>
      <c r="AB3057" s="3" t="s">
        <v>154</v>
      </c>
      <c r="AC3057" s="3" t="s">
        <v>154</v>
      </c>
      <c r="AD3057" s="3" t="s">
        <v>6151</v>
      </c>
      <c r="AE3057" s="3" t="s">
        <v>6151</v>
      </c>
      <c r="AF3057" s="3" t="s">
        <v>154</v>
      </c>
      <c r="AG3057" s="3" t="s">
        <v>154</v>
      </c>
      <c r="AH3057" s="3" t="s">
        <v>6478</v>
      </c>
      <c r="AI3057" s="3" t="s">
        <v>6482</v>
      </c>
      <c r="AJ3057" s="3" t="s">
        <v>6489</v>
      </c>
    </row>
    <row r="3058" spans="1:36" ht="15">
      <c r="A3058" s="10">
        <v>3161</v>
      </c>
      <c r="B3058" t="str">
        <f>IF(K3058="总计","",INDEX(主数据!A:AD,MATCH(J3058,主数据!A:A,0),9))</f>
        <v>华北大区公司</v>
      </c>
      <c r="C3058" t="str">
        <f>IF(K3058="","",INDEX(主数据!A:AD,MATCH(J3058,主数据!A:A,0),11))</f>
        <v>北京四城区</v>
      </c>
      <c r="D3058" t="str">
        <f t="shared" si="188"/>
        <v>BJ171代收代付其他费用直接录入</v>
      </c>
      <c r="E3058" s="13" t="str">
        <f t="shared" si="190"/>
        <v/>
      </c>
      <c r="F3058" s="13" t="str">
        <f>IF(E3058="","",IFERROR(IF(IF(K3058="","",INDEX(收费标合同信息维护!A:Q,MATCH(D3058,收费标合同信息维护!J:J,0),10))=D3058,"有","无"),"无"))</f>
        <v/>
      </c>
      <c r="G3058" s="13" t="str">
        <f t="shared" si="189"/>
        <v/>
      </c>
      <c r="H3058" s="13" t="str">
        <f t="shared" si="191"/>
        <v/>
      </c>
      <c r="I3058" s="13" t="str">
        <f>IF(G3058="","",IFERROR(IF(IF(K3058="","",INDEX(收费标合同信息维护!A:Q,MATCH(G3058,收费标合同信息维护!M:M,0),13))=G3058,"有","无"),"无"))</f>
        <v/>
      </c>
      <c r="J3058" s="3" t="s">
        <v>3628</v>
      </c>
      <c r="K3058" s="3" t="s">
        <v>6332</v>
      </c>
      <c r="L3058" s="3" t="s">
        <v>6620</v>
      </c>
      <c r="M3058" s="3" t="s">
        <v>6621</v>
      </c>
      <c r="N3058" s="3" t="s">
        <v>6477</v>
      </c>
      <c r="O3058" s="3" t="s">
        <v>6478</v>
      </c>
      <c r="P3058" s="3" t="s">
        <v>6615</v>
      </c>
      <c r="Q3058" s="3" t="s">
        <v>6723</v>
      </c>
      <c r="R3058" s="3" t="s">
        <v>6479</v>
      </c>
      <c r="S3058" s="3" t="s">
        <v>6480</v>
      </c>
      <c r="T3058" s="3" t="s">
        <v>6493</v>
      </c>
      <c r="U3058" s="3" t="s">
        <v>6716</v>
      </c>
      <c r="V3058" s="3" t="s">
        <v>154</v>
      </c>
      <c r="W3058" s="3" t="s">
        <v>154</v>
      </c>
      <c r="X3058" s="3" t="s">
        <v>154</v>
      </c>
      <c r="Y3058" s="3" t="s">
        <v>154</v>
      </c>
      <c r="Z3058" s="3" t="s">
        <v>154</v>
      </c>
      <c r="AA3058" s="3" t="s">
        <v>154</v>
      </c>
      <c r="AB3058" s="3" t="s">
        <v>154</v>
      </c>
      <c r="AC3058" s="3" t="s">
        <v>154</v>
      </c>
      <c r="AD3058" s="3" t="s">
        <v>6151</v>
      </c>
      <c r="AE3058" s="3" t="s">
        <v>6151</v>
      </c>
      <c r="AF3058" s="3" t="s">
        <v>154</v>
      </c>
      <c r="AG3058" s="3" t="s">
        <v>154</v>
      </c>
      <c r="AH3058" s="3" t="s">
        <v>6478</v>
      </c>
      <c r="AI3058" s="3" t="s">
        <v>6482</v>
      </c>
      <c r="AJ3058" s="3" t="s">
        <v>6489</v>
      </c>
    </row>
    <row r="3059" spans="1:36" ht="15">
      <c r="A3059" s="10">
        <v>3162</v>
      </c>
      <c r="B3059" t="str">
        <f>IF(K3059="总计","",INDEX(主数据!A:AD,MATCH(J3059,主数据!A:A,0),9))</f>
        <v>华北大区公司</v>
      </c>
      <c r="C3059" t="str">
        <f>IF(K3059="","",INDEX(主数据!A:AD,MATCH(J3059,主数据!A:A,0),11))</f>
        <v>北京四城区</v>
      </c>
      <c r="D3059" t="str">
        <f t="shared" si="188"/>
        <v>BJ171空置物业费直接录入</v>
      </c>
      <c r="E3059" s="13" t="str">
        <f t="shared" si="190"/>
        <v/>
      </c>
      <c r="F3059" s="13" t="str">
        <f>IF(E3059="","",IFERROR(IF(IF(K3059="","",INDEX(收费标合同信息维护!A:Q,MATCH(D3059,收费标合同信息维护!J:J,0),10))=D3059,"有","无"),"无"))</f>
        <v/>
      </c>
      <c r="G3059" s="13" t="str">
        <f t="shared" si="189"/>
        <v/>
      </c>
      <c r="H3059" s="13" t="str">
        <f t="shared" si="191"/>
        <v/>
      </c>
      <c r="I3059" s="13" t="str">
        <f>IF(G3059="","",IFERROR(IF(IF(K3059="","",INDEX(收费标合同信息维护!A:Q,MATCH(G3059,收费标合同信息维护!M:M,0),13))=G3059,"有","无"),"无"))</f>
        <v/>
      </c>
      <c r="J3059" s="3" t="s">
        <v>3628</v>
      </c>
      <c r="K3059" s="3" t="s">
        <v>6332</v>
      </c>
      <c r="L3059" s="3" t="s">
        <v>6580</v>
      </c>
      <c r="M3059" s="3" t="s">
        <v>6581</v>
      </c>
      <c r="N3059" s="3" t="s">
        <v>6477</v>
      </c>
      <c r="O3059" s="3" t="s">
        <v>6478</v>
      </c>
      <c r="P3059" s="3" t="s">
        <v>6580</v>
      </c>
      <c r="Q3059" s="3" t="s">
        <v>6581</v>
      </c>
      <c r="R3059" s="3" t="s">
        <v>6479</v>
      </c>
      <c r="S3059" s="3" t="s">
        <v>6480</v>
      </c>
      <c r="T3059" s="3" t="s">
        <v>6493</v>
      </c>
      <c r="U3059" s="3" t="s">
        <v>7034</v>
      </c>
      <c r="V3059" s="3" t="s">
        <v>154</v>
      </c>
      <c r="W3059" s="3" t="s">
        <v>154</v>
      </c>
      <c r="X3059" s="3" t="s">
        <v>154</v>
      </c>
      <c r="Y3059" s="3" t="s">
        <v>154</v>
      </c>
      <c r="Z3059" s="3" t="s">
        <v>154</v>
      </c>
      <c r="AA3059" s="3" t="s">
        <v>154</v>
      </c>
      <c r="AB3059" s="3" t="s">
        <v>154</v>
      </c>
      <c r="AC3059" s="3" t="s">
        <v>154</v>
      </c>
      <c r="AD3059" s="3" t="s">
        <v>6151</v>
      </c>
      <c r="AE3059" s="3" t="s">
        <v>6151</v>
      </c>
      <c r="AF3059" s="3" t="s">
        <v>154</v>
      </c>
      <c r="AG3059" s="3" t="s">
        <v>154</v>
      </c>
      <c r="AH3059" s="3" t="s">
        <v>6478</v>
      </c>
      <c r="AI3059" s="3" t="s">
        <v>6482</v>
      </c>
      <c r="AJ3059" s="3" t="s">
        <v>6489</v>
      </c>
    </row>
    <row r="3060" spans="1:36" ht="15">
      <c r="A3060" s="10">
        <v>3163</v>
      </c>
      <c r="B3060" t="str">
        <f>IF(K3060="总计","",INDEX(主数据!A:AD,MATCH(J3060,主数据!A:A,0),9))</f>
        <v>华北大区公司</v>
      </c>
      <c r="C3060" t="str">
        <f>IF(K3060="","",INDEX(主数据!A:AD,MATCH(J3060,主数据!A:A,0),11))</f>
        <v>北京四城区</v>
      </c>
      <c r="D3060" t="str">
        <f t="shared" si="188"/>
        <v>BJ171空置物业费直接录入</v>
      </c>
      <c r="E3060" s="13" t="str">
        <f t="shared" si="190"/>
        <v/>
      </c>
      <c r="F3060" s="13" t="str">
        <f>IF(E3060="","",IFERROR(IF(IF(K3060="","",INDEX(收费标合同信息维护!A:Q,MATCH(D3060,收费标合同信息维护!J:J,0),10))=D3060,"有","无"),"无"))</f>
        <v/>
      </c>
      <c r="G3060" s="13" t="str">
        <f t="shared" si="189"/>
        <v/>
      </c>
      <c r="H3060" s="13" t="str">
        <f t="shared" si="191"/>
        <v/>
      </c>
      <c r="I3060" s="13" t="str">
        <f>IF(G3060="","",IFERROR(IF(IF(K3060="","",INDEX(收费标合同信息维护!A:Q,MATCH(G3060,收费标合同信息维护!M:M,0),13))=G3060,"有","无"),"无"))</f>
        <v/>
      </c>
      <c r="J3060" s="3" t="s">
        <v>3628</v>
      </c>
      <c r="K3060" s="3" t="s">
        <v>6332</v>
      </c>
      <c r="L3060" s="3" t="s">
        <v>6580</v>
      </c>
      <c r="M3060" s="3" t="s">
        <v>6581</v>
      </c>
      <c r="N3060" s="3" t="s">
        <v>6477</v>
      </c>
      <c r="O3060" s="3" t="s">
        <v>6478</v>
      </c>
      <c r="P3060" s="3" t="s">
        <v>7260</v>
      </c>
      <c r="Q3060" s="3" t="s">
        <v>10194</v>
      </c>
      <c r="R3060" s="3" t="s">
        <v>6479</v>
      </c>
      <c r="S3060" s="3" t="s">
        <v>6480</v>
      </c>
      <c r="T3060" s="3" t="s">
        <v>6496</v>
      </c>
      <c r="U3060" s="3" t="s">
        <v>154</v>
      </c>
      <c r="V3060" s="3" t="s">
        <v>154</v>
      </c>
      <c r="W3060" s="3" t="s">
        <v>154</v>
      </c>
      <c r="X3060" s="3" t="s">
        <v>154</v>
      </c>
      <c r="Y3060" s="3" t="s">
        <v>154</v>
      </c>
      <c r="Z3060" s="3" t="s">
        <v>154</v>
      </c>
      <c r="AA3060" s="3" t="s">
        <v>154</v>
      </c>
      <c r="AB3060" s="3" t="s">
        <v>154</v>
      </c>
      <c r="AC3060" s="3" t="s">
        <v>154</v>
      </c>
      <c r="AD3060" s="3" t="s">
        <v>6151</v>
      </c>
      <c r="AE3060" s="3" t="s">
        <v>6151</v>
      </c>
      <c r="AF3060" s="3" t="s">
        <v>154</v>
      </c>
      <c r="AG3060" s="3" t="s">
        <v>154</v>
      </c>
      <c r="AH3060" s="3" t="s">
        <v>6478</v>
      </c>
      <c r="AI3060" s="3" t="s">
        <v>6482</v>
      </c>
      <c r="AJ3060" s="3" t="s">
        <v>6489</v>
      </c>
    </row>
    <row r="3061" spans="1:36" ht="15">
      <c r="A3061" s="10">
        <v>3164</v>
      </c>
      <c r="B3061" t="str">
        <f>IF(K3061="总计","",INDEX(主数据!A:AD,MATCH(J3061,主数据!A:A,0),9))</f>
        <v>华北大区公司</v>
      </c>
      <c r="C3061" t="str">
        <f>IF(K3061="","",INDEX(主数据!A:AD,MATCH(J3061,主数据!A:A,0),11))</f>
        <v>北京四城区</v>
      </c>
      <c r="D3061" t="str">
        <f t="shared" si="188"/>
        <v>BJ171空置物业费直接录入</v>
      </c>
      <c r="E3061" s="13" t="str">
        <f t="shared" si="190"/>
        <v/>
      </c>
      <c r="F3061" s="13" t="str">
        <f>IF(E3061="","",IFERROR(IF(IF(K3061="","",INDEX(收费标合同信息维护!A:Q,MATCH(D3061,收费标合同信息维护!J:J,0),10))=D3061,"有","无"),"无"))</f>
        <v/>
      </c>
      <c r="G3061" s="13" t="str">
        <f t="shared" si="189"/>
        <v/>
      </c>
      <c r="H3061" s="13" t="str">
        <f t="shared" si="191"/>
        <v/>
      </c>
      <c r="I3061" s="13" t="str">
        <f>IF(G3061="","",IFERROR(IF(IF(K3061="","",INDEX(收费标合同信息维护!A:Q,MATCH(G3061,收费标合同信息维护!M:M,0),13))=G3061,"有","无"),"无"))</f>
        <v/>
      </c>
      <c r="J3061" s="3" t="s">
        <v>3628</v>
      </c>
      <c r="K3061" s="3" t="s">
        <v>6332</v>
      </c>
      <c r="L3061" s="3" t="s">
        <v>6580</v>
      </c>
      <c r="M3061" s="3" t="s">
        <v>6581</v>
      </c>
      <c r="N3061" s="3" t="s">
        <v>6477</v>
      </c>
      <c r="O3061" s="3" t="s">
        <v>6478</v>
      </c>
      <c r="P3061" s="3" t="s">
        <v>12849</v>
      </c>
      <c r="Q3061" s="3" t="s">
        <v>12850</v>
      </c>
      <c r="R3061" s="3" t="s">
        <v>6479</v>
      </c>
      <c r="S3061" s="3" t="s">
        <v>6480</v>
      </c>
      <c r="T3061" s="3" t="s">
        <v>6493</v>
      </c>
      <c r="U3061" s="3" t="s">
        <v>154</v>
      </c>
      <c r="V3061" s="3" t="s">
        <v>154</v>
      </c>
      <c r="W3061" s="3" t="s">
        <v>154</v>
      </c>
      <c r="X3061" s="3" t="s">
        <v>154</v>
      </c>
      <c r="Y3061" s="3" t="s">
        <v>154</v>
      </c>
      <c r="Z3061" s="3" t="s">
        <v>154</v>
      </c>
      <c r="AA3061" s="3" t="s">
        <v>154</v>
      </c>
      <c r="AB3061" s="3" t="s">
        <v>154</v>
      </c>
      <c r="AC3061" s="3" t="s">
        <v>154</v>
      </c>
      <c r="AD3061" s="3" t="s">
        <v>6151</v>
      </c>
      <c r="AE3061" s="3" t="s">
        <v>6151</v>
      </c>
      <c r="AF3061" s="3" t="s">
        <v>154</v>
      </c>
      <c r="AG3061" s="3" t="s">
        <v>154</v>
      </c>
      <c r="AH3061" s="3" t="s">
        <v>6478</v>
      </c>
      <c r="AI3061" s="3" t="s">
        <v>6482</v>
      </c>
      <c r="AJ3061" s="3" t="s">
        <v>6489</v>
      </c>
    </row>
    <row r="3062" spans="1:36" ht="15">
      <c r="A3062" s="10">
        <v>3165</v>
      </c>
      <c r="B3062" t="str">
        <f>IF(K3062="总计","",INDEX(主数据!A:AD,MATCH(J3062,主数据!A:A,0),9))</f>
        <v>华北大区公司</v>
      </c>
      <c r="C3062" t="str">
        <f>IF(K3062="","",INDEX(主数据!A:AD,MATCH(J3062,主数据!A:A,0),11))</f>
        <v>北京四城区</v>
      </c>
      <c r="D3062" t="str">
        <f t="shared" si="188"/>
        <v>BJ171空置物业费直接录入</v>
      </c>
      <c r="E3062" s="13" t="str">
        <f t="shared" si="190"/>
        <v/>
      </c>
      <c r="F3062" s="13" t="str">
        <f>IF(E3062="","",IFERROR(IF(IF(K3062="","",INDEX(收费标合同信息维护!A:Q,MATCH(D3062,收费标合同信息维护!J:J,0),10))=D3062,"有","无"),"无"))</f>
        <v/>
      </c>
      <c r="G3062" s="13" t="str">
        <f t="shared" si="189"/>
        <v/>
      </c>
      <c r="H3062" s="13" t="str">
        <f t="shared" si="191"/>
        <v/>
      </c>
      <c r="I3062" s="13" t="str">
        <f>IF(G3062="","",IFERROR(IF(IF(K3062="","",INDEX(收费标合同信息维护!A:Q,MATCH(G3062,收费标合同信息维护!M:M,0),13))=G3062,"有","无"),"无"))</f>
        <v/>
      </c>
      <c r="J3062" s="3" t="s">
        <v>3628</v>
      </c>
      <c r="K3062" s="3" t="s">
        <v>6332</v>
      </c>
      <c r="L3062" s="3" t="s">
        <v>6580</v>
      </c>
      <c r="M3062" s="3" t="s">
        <v>6581</v>
      </c>
      <c r="N3062" s="3" t="s">
        <v>6477</v>
      </c>
      <c r="O3062" s="3" t="s">
        <v>6478</v>
      </c>
      <c r="P3062" s="3" t="s">
        <v>12851</v>
      </c>
      <c r="Q3062" s="3" t="s">
        <v>12852</v>
      </c>
      <c r="R3062" s="3" t="s">
        <v>6479</v>
      </c>
      <c r="S3062" s="3" t="s">
        <v>6480</v>
      </c>
      <c r="T3062" s="3" t="s">
        <v>6745</v>
      </c>
      <c r="U3062" s="3" t="s">
        <v>6533</v>
      </c>
      <c r="V3062" s="3" t="s">
        <v>154</v>
      </c>
      <c r="W3062" s="3" t="s">
        <v>154</v>
      </c>
      <c r="X3062" s="3" t="s">
        <v>154</v>
      </c>
      <c r="Y3062" s="3" t="s">
        <v>154</v>
      </c>
      <c r="Z3062" s="3" t="s">
        <v>154</v>
      </c>
      <c r="AA3062" s="3" t="s">
        <v>154</v>
      </c>
      <c r="AB3062" s="3" t="s">
        <v>154</v>
      </c>
      <c r="AC3062" s="3" t="s">
        <v>154</v>
      </c>
      <c r="AD3062" s="3" t="s">
        <v>6151</v>
      </c>
      <c r="AE3062" s="3" t="s">
        <v>6151</v>
      </c>
      <c r="AF3062" s="3" t="s">
        <v>154</v>
      </c>
      <c r="AG3062" s="3" t="s">
        <v>154</v>
      </c>
      <c r="AH3062" s="3" t="s">
        <v>6478</v>
      </c>
      <c r="AI3062" s="3" t="s">
        <v>6482</v>
      </c>
      <c r="AJ3062" s="3" t="s">
        <v>6489</v>
      </c>
    </row>
    <row r="3063" spans="1:36" ht="15">
      <c r="A3063" s="10">
        <v>3166</v>
      </c>
      <c r="B3063" t="str">
        <f>IF(K3063="总计","",INDEX(主数据!A:AD,MATCH(J3063,主数据!A:A,0),9))</f>
        <v>华北大区公司</v>
      </c>
      <c r="C3063" t="str">
        <f>IF(K3063="","",INDEX(主数据!A:AD,MATCH(J3063,主数据!A:A,0),11))</f>
        <v>北京四城区</v>
      </c>
      <c r="D3063" t="str">
        <f t="shared" si="188"/>
        <v>BJ171空置物业费标准方式5.98</v>
      </c>
      <c r="E3063" s="13" t="str">
        <f t="shared" si="190"/>
        <v>5.98</v>
      </c>
      <c r="F3063" s="13" t="str">
        <f>IF(E3063="","",IFERROR(IF(IF(K3063="","",INDEX(收费标合同信息维护!A:Q,MATCH(D3063,收费标合同信息维护!J:J,0),10))=D3063,"有","无"),"无"))</f>
        <v>无</v>
      </c>
      <c r="G3063" s="13" t="str">
        <f t="shared" si="189"/>
        <v/>
      </c>
      <c r="H3063" s="13" t="str">
        <f t="shared" si="191"/>
        <v/>
      </c>
      <c r="I3063" s="13" t="str">
        <f>IF(G3063="","",IFERROR(IF(IF(K3063="","",INDEX(收费标合同信息维护!A:Q,MATCH(G3063,收费标合同信息维护!M:M,0),13))=G3063,"有","无"),"无"))</f>
        <v/>
      </c>
      <c r="J3063" s="3" t="s">
        <v>3628</v>
      </c>
      <c r="K3063" s="3" t="s">
        <v>6332</v>
      </c>
      <c r="L3063" s="3" t="s">
        <v>6580</v>
      </c>
      <c r="M3063" s="3" t="s">
        <v>6581</v>
      </c>
      <c r="N3063" s="3" t="s">
        <v>6477</v>
      </c>
      <c r="O3063" s="3" t="s">
        <v>6478</v>
      </c>
      <c r="P3063" s="3" t="s">
        <v>12853</v>
      </c>
      <c r="Q3063" s="3" t="s">
        <v>12854</v>
      </c>
      <c r="R3063" s="3" t="s">
        <v>6484</v>
      </c>
      <c r="S3063" s="3" t="s">
        <v>6485</v>
      </c>
      <c r="T3063" s="3" t="s">
        <v>6493</v>
      </c>
      <c r="U3063" s="3" t="s">
        <v>154</v>
      </c>
      <c r="V3063" s="3" t="s">
        <v>12797</v>
      </c>
      <c r="W3063" s="3" t="s">
        <v>154</v>
      </c>
      <c r="X3063" s="3" t="s">
        <v>154</v>
      </c>
      <c r="Y3063" s="3" t="s">
        <v>154</v>
      </c>
      <c r="Z3063" s="3" t="s">
        <v>154</v>
      </c>
      <c r="AA3063" s="3" t="s">
        <v>154</v>
      </c>
      <c r="AB3063" s="3" t="s">
        <v>154</v>
      </c>
      <c r="AC3063" s="3" t="s">
        <v>154</v>
      </c>
      <c r="AD3063" s="3" t="s">
        <v>6151</v>
      </c>
      <c r="AE3063" s="3" t="s">
        <v>6151</v>
      </c>
      <c r="AF3063" s="3" t="s">
        <v>6040</v>
      </c>
      <c r="AG3063" s="3" t="s">
        <v>154</v>
      </c>
      <c r="AH3063" s="3" t="s">
        <v>6478</v>
      </c>
      <c r="AI3063" s="3" t="s">
        <v>6482</v>
      </c>
      <c r="AJ3063" s="3" t="s">
        <v>6489</v>
      </c>
    </row>
    <row r="3064" spans="1:36" ht="15">
      <c r="A3064" s="10">
        <v>3167</v>
      </c>
      <c r="B3064" t="str">
        <f>IF(K3064="总计","",INDEX(主数据!A:AD,MATCH(J3064,主数据!A:A,0),9))</f>
        <v>华北大区公司</v>
      </c>
      <c r="C3064" t="str">
        <f>IF(K3064="","",INDEX(主数据!A:AD,MATCH(J3064,主数据!A:A,0),11))</f>
        <v>北京四城区</v>
      </c>
      <c r="D3064" t="str">
        <f t="shared" si="188"/>
        <v>BJ171空置物业费标准方式5.98</v>
      </c>
      <c r="E3064" s="13" t="str">
        <f t="shared" si="190"/>
        <v>5.98</v>
      </c>
      <c r="F3064" s="13" t="str">
        <f>IF(E3064="","",IFERROR(IF(IF(K3064="","",INDEX(收费标合同信息维护!A:Q,MATCH(D3064,收费标合同信息维护!J:J,0),10))=D3064,"有","无"),"无"))</f>
        <v>无</v>
      </c>
      <c r="G3064" s="13" t="str">
        <f t="shared" si="189"/>
        <v/>
      </c>
      <c r="H3064" s="13" t="str">
        <f t="shared" si="191"/>
        <v/>
      </c>
      <c r="I3064" s="13" t="str">
        <f>IF(G3064="","",IFERROR(IF(IF(K3064="","",INDEX(收费标合同信息维护!A:Q,MATCH(G3064,收费标合同信息维护!M:M,0),13))=G3064,"有","无"),"无"))</f>
        <v/>
      </c>
      <c r="J3064" s="3" t="s">
        <v>3628</v>
      </c>
      <c r="K3064" s="3" t="s">
        <v>6332</v>
      </c>
      <c r="L3064" s="3" t="s">
        <v>6580</v>
      </c>
      <c r="M3064" s="3" t="s">
        <v>6581</v>
      </c>
      <c r="N3064" s="3" t="s">
        <v>6477</v>
      </c>
      <c r="O3064" s="3" t="s">
        <v>6478</v>
      </c>
      <c r="P3064" s="3" t="s">
        <v>12855</v>
      </c>
      <c r="Q3064" s="3" t="s">
        <v>12856</v>
      </c>
      <c r="R3064" s="3" t="s">
        <v>6484</v>
      </c>
      <c r="S3064" s="3" t="s">
        <v>6485</v>
      </c>
      <c r="T3064" s="3" t="s">
        <v>6496</v>
      </c>
      <c r="U3064" s="3" t="s">
        <v>154</v>
      </c>
      <c r="V3064" s="3" t="s">
        <v>12797</v>
      </c>
      <c r="W3064" s="3" t="s">
        <v>154</v>
      </c>
      <c r="X3064" s="3" t="s">
        <v>154</v>
      </c>
      <c r="Y3064" s="3" t="s">
        <v>154</v>
      </c>
      <c r="Z3064" s="3" t="s">
        <v>154</v>
      </c>
      <c r="AA3064" s="3" t="s">
        <v>154</v>
      </c>
      <c r="AB3064" s="3" t="s">
        <v>154</v>
      </c>
      <c r="AC3064" s="3" t="s">
        <v>154</v>
      </c>
      <c r="AD3064" s="3" t="s">
        <v>6151</v>
      </c>
      <c r="AE3064" s="3" t="s">
        <v>6151</v>
      </c>
      <c r="AF3064" s="3" t="s">
        <v>6040</v>
      </c>
      <c r="AG3064" s="3" t="s">
        <v>154</v>
      </c>
      <c r="AH3064" s="3" t="s">
        <v>6478</v>
      </c>
      <c r="AI3064" s="3" t="s">
        <v>6482</v>
      </c>
      <c r="AJ3064" s="3" t="s">
        <v>6033</v>
      </c>
    </row>
    <row r="3065" spans="1:36" ht="15">
      <c r="A3065" s="10">
        <v>3168</v>
      </c>
      <c r="B3065" t="str">
        <f>IF(K3065="总计","",INDEX(主数据!A:AD,MATCH(J3065,主数据!A:A,0),9))</f>
        <v>华北大区公司</v>
      </c>
      <c r="C3065" t="str">
        <f>IF(K3065="","",INDEX(主数据!A:AD,MATCH(J3065,主数据!A:A,0),11))</f>
        <v>北京四城区</v>
      </c>
      <c r="D3065" t="str">
        <f t="shared" si="188"/>
        <v>BJ172物业服务费标准方式5.98</v>
      </c>
      <c r="E3065" s="13" t="str">
        <f t="shared" si="190"/>
        <v>5.98</v>
      </c>
      <c r="F3065" s="13" t="str">
        <f>IF(E3065="","",IFERROR(IF(IF(K3065="","",INDEX(收费标合同信息维护!A:Q,MATCH(D3065,收费标合同信息维护!J:J,0),10))=D3065,"有","无"),"无"))</f>
        <v>无</v>
      </c>
      <c r="G3065" s="13" t="str">
        <f t="shared" si="189"/>
        <v/>
      </c>
      <c r="H3065" s="13" t="str">
        <f t="shared" si="191"/>
        <v/>
      </c>
      <c r="I3065" s="13" t="str">
        <f>IF(G3065="","",IFERROR(IF(IF(K3065="","",INDEX(收费标合同信息维护!A:Q,MATCH(G3065,收费标合同信息维护!M:M,0),13))=G3065,"有","无"),"无"))</f>
        <v/>
      </c>
      <c r="J3065" s="3" t="s">
        <v>3702</v>
      </c>
      <c r="K3065" s="3" t="s">
        <v>6333</v>
      </c>
      <c r="L3065" s="3" t="s">
        <v>6025</v>
      </c>
      <c r="M3065" s="3" t="s">
        <v>6026</v>
      </c>
      <c r="N3065" s="3" t="s">
        <v>6477</v>
      </c>
      <c r="O3065" s="3" t="s">
        <v>6478</v>
      </c>
      <c r="P3065" s="3" t="s">
        <v>7174</v>
      </c>
      <c r="Q3065" s="3" t="s">
        <v>12857</v>
      </c>
      <c r="R3065" s="3" t="s">
        <v>6484</v>
      </c>
      <c r="S3065" s="3" t="s">
        <v>6594</v>
      </c>
      <c r="T3065" s="3" t="s">
        <v>6496</v>
      </c>
      <c r="U3065" s="3" t="s">
        <v>154</v>
      </c>
      <c r="V3065" s="3" t="s">
        <v>12797</v>
      </c>
      <c r="W3065" s="3" t="s">
        <v>154</v>
      </c>
      <c r="X3065" s="3" t="s">
        <v>154</v>
      </c>
      <c r="Y3065" s="3" t="s">
        <v>154</v>
      </c>
      <c r="Z3065" s="3" t="s">
        <v>154</v>
      </c>
      <c r="AA3065" s="3" t="s">
        <v>154</v>
      </c>
      <c r="AB3065" s="3" t="s">
        <v>154</v>
      </c>
      <c r="AC3065" s="3" t="s">
        <v>154</v>
      </c>
      <c r="AD3065" s="3" t="s">
        <v>6151</v>
      </c>
      <c r="AE3065" s="3" t="s">
        <v>6151</v>
      </c>
      <c r="AF3065" s="3" t="s">
        <v>6040</v>
      </c>
      <c r="AG3065" s="3" t="s">
        <v>154</v>
      </c>
      <c r="AH3065" s="3" t="s">
        <v>6478</v>
      </c>
      <c r="AI3065" s="3" t="s">
        <v>6482</v>
      </c>
      <c r="AJ3065" s="3" t="s">
        <v>6489</v>
      </c>
    </row>
    <row r="3066" spans="1:36" ht="15">
      <c r="A3066" s="10">
        <v>3169</v>
      </c>
      <c r="B3066" t="str">
        <f>IF(K3066="总计","",INDEX(主数据!A:AD,MATCH(J3066,主数据!A:A,0),9))</f>
        <v>华北大区公司</v>
      </c>
      <c r="C3066" t="str">
        <f>IF(K3066="","",INDEX(主数据!A:AD,MATCH(J3066,主数据!A:A,0),11))</f>
        <v>北京四城区</v>
      </c>
      <c r="D3066" t="str">
        <f t="shared" si="188"/>
        <v>BJ172物业服务费标准方式5.98</v>
      </c>
      <c r="E3066" s="13" t="str">
        <f t="shared" si="190"/>
        <v>5.98</v>
      </c>
      <c r="F3066" s="13" t="str">
        <f>IF(E3066="","",IFERROR(IF(IF(K3066="","",INDEX(收费标合同信息维护!A:Q,MATCH(D3066,收费标合同信息维护!J:J,0),10))=D3066,"有","无"),"无"))</f>
        <v>无</v>
      </c>
      <c r="G3066" s="13" t="str">
        <f t="shared" si="189"/>
        <v/>
      </c>
      <c r="H3066" s="13" t="str">
        <f t="shared" si="191"/>
        <v/>
      </c>
      <c r="I3066" s="13" t="str">
        <f>IF(G3066="","",IFERROR(IF(IF(K3066="","",INDEX(收费标合同信息维护!A:Q,MATCH(G3066,收费标合同信息维护!M:M,0),13))=G3066,"有","无"),"无"))</f>
        <v/>
      </c>
      <c r="J3066" s="3" t="s">
        <v>3702</v>
      </c>
      <c r="K3066" s="3" t="s">
        <v>6333</v>
      </c>
      <c r="L3066" s="3" t="s">
        <v>6025</v>
      </c>
      <c r="M3066" s="3" t="s">
        <v>6026</v>
      </c>
      <c r="N3066" s="3" t="s">
        <v>6477</v>
      </c>
      <c r="O3066" s="3" t="s">
        <v>6478</v>
      </c>
      <c r="P3066" s="3" t="s">
        <v>12553</v>
      </c>
      <c r="Q3066" s="3" t="s">
        <v>12858</v>
      </c>
      <c r="R3066" s="3" t="s">
        <v>6484</v>
      </c>
      <c r="S3066" s="3" t="s">
        <v>7050</v>
      </c>
      <c r="T3066" s="3" t="s">
        <v>6493</v>
      </c>
      <c r="U3066" s="3" t="s">
        <v>154</v>
      </c>
      <c r="V3066" s="3" t="s">
        <v>12797</v>
      </c>
      <c r="W3066" s="3" t="s">
        <v>154</v>
      </c>
      <c r="X3066" s="3" t="s">
        <v>154</v>
      </c>
      <c r="Y3066" s="3" t="s">
        <v>154</v>
      </c>
      <c r="Z3066" s="3" t="s">
        <v>154</v>
      </c>
      <c r="AA3066" s="3" t="s">
        <v>154</v>
      </c>
      <c r="AB3066" s="3" t="s">
        <v>154</v>
      </c>
      <c r="AC3066" s="3" t="s">
        <v>154</v>
      </c>
      <c r="AD3066" s="3" t="s">
        <v>6151</v>
      </c>
      <c r="AE3066" s="3" t="s">
        <v>6151</v>
      </c>
      <c r="AF3066" s="3" t="s">
        <v>6040</v>
      </c>
      <c r="AG3066" s="3" t="s">
        <v>154</v>
      </c>
      <c r="AH3066" s="3" t="s">
        <v>6478</v>
      </c>
      <c r="AI3066" s="3" t="s">
        <v>6482</v>
      </c>
      <c r="AJ3066" s="3" t="s">
        <v>6030</v>
      </c>
    </row>
    <row r="3067" spans="1:36" ht="15">
      <c r="A3067" s="10">
        <v>3170</v>
      </c>
      <c r="B3067" t="str">
        <f>IF(K3067="总计","",INDEX(主数据!A:AD,MATCH(J3067,主数据!A:A,0),9))</f>
        <v>华北大区公司</v>
      </c>
      <c r="C3067" t="str">
        <f>IF(K3067="","",INDEX(主数据!A:AD,MATCH(J3067,主数据!A:A,0),11))</f>
        <v>北京四城区</v>
      </c>
      <c r="D3067" t="str">
        <f t="shared" si="188"/>
        <v>BJ172物业服务费标准方式5.98</v>
      </c>
      <c r="E3067" s="13" t="str">
        <f t="shared" si="190"/>
        <v>5.98</v>
      </c>
      <c r="F3067" s="13" t="str">
        <f>IF(E3067="","",IFERROR(IF(IF(K3067="","",INDEX(收费标合同信息维护!A:Q,MATCH(D3067,收费标合同信息维护!J:J,0),10))=D3067,"有","无"),"无"))</f>
        <v>无</v>
      </c>
      <c r="G3067" s="13" t="str">
        <f t="shared" si="189"/>
        <v/>
      </c>
      <c r="H3067" s="13" t="str">
        <f t="shared" si="191"/>
        <v/>
      </c>
      <c r="I3067" s="13" t="str">
        <f>IF(G3067="","",IFERROR(IF(IF(K3067="","",INDEX(收费标合同信息维护!A:Q,MATCH(G3067,收费标合同信息维护!M:M,0),13))=G3067,"有","无"),"无"))</f>
        <v/>
      </c>
      <c r="J3067" s="3" t="s">
        <v>3702</v>
      </c>
      <c r="K3067" s="3" t="s">
        <v>6333</v>
      </c>
      <c r="L3067" s="3" t="s">
        <v>6025</v>
      </c>
      <c r="M3067" s="3" t="s">
        <v>6026</v>
      </c>
      <c r="N3067" s="3" t="s">
        <v>6477</v>
      </c>
      <c r="O3067" s="3" t="s">
        <v>6478</v>
      </c>
      <c r="P3067" s="3" t="s">
        <v>12859</v>
      </c>
      <c r="Q3067" s="3" t="s">
        <v>12860</v>
      </c>
      <c r="R3067" s="3" t="s">
        <v>6484</v>
      </c>
      <c r="S3067" s="3" t="s">
        <v>6485</v>
      </c>
      <c r="T3067" s="3" t="s">
        <v>6751</v>
      </c>
      <c r="U3067" s="3" t="s">
        <v>154</v>
      </c>
      <c r="V3067" s="3" t="s">
        <v>12797</v>
      </c>
      <c r="W3067" s="3" t="s">
        <v>154</v>
      </c>
      <c r="X3067" s="3" t="s">
        <v>154</v>
      </c>
      <c r="Y3067" s="3" t="s">
        <v>154</v>
      </c>
      <c r="Z3067" s="3" t="s">
        <v>154</v>
      </c>
      <c r="AA3067" s="3" t="s">
        <v>154</v>
      </c>
      <c r="AB3067" s="3" t="s">
        <v>154</v>
      </c>
      <c r="AC3067" s="3" t="s">
        <v>154</v>
      </c>
      <c r="AD3067" s="3" t="s">
        <v>6151</v>
      </c>
      <c r="AE3067" s="3" t="s">
        <v>6151</v>
      </c>
      <c r="AF3067" s="3" t="s">
        <v>6040</v>
      </c>
      <c r="AG3067" s="3" t="s">
        <v>154</v>
      </c>
      <c r="AH3067" s="3" t="s">
        <v>6478</v>
      </c>
      <c r="AI3067" s="3" t="s">
        <v>6482</v>
      </c>
      <c r="AJ3067" s="3" t="s">
        <v>6033</v>
      </c>
    </row>
    <row r="3068" spans="1:36" ht="15">
      <c r="A3068" s="10">
        <v>3171</v>
      </c>
      <c r="B3068" t="str">
        <f>IF(K3068="总计","",INDEX(主数据!A:AD,MATCH(J3068,主数据!A:A,0),9))</f>
        <v>华北大区公司</v>
      </c>
      <c r="C3068" t="str">
        <f>IF(K3068="","",INDEX(主数据!A:AD,MATCH(J3068,主数据!A:A,0),11))</f>
        <v>北京四城区</v>
      </c>
      <c r="D3068" t="str">
        <f t="shared" si="188"/>
        <v>BJ172物业服务费标准方式11.98</v>
      </c>
      <c r="E3068" s="13" t="str">
        <f t="shared" si="190"/>
        <v>11.98</v>
      </c>
      <c r="F3068" s="13" t="str">
        <f>IF(E3068="","",IFERROR(IF(IF(K3068="","",INDEX(收费标合同信息维护!A:Q,MATCH(D3068,收费标合同信息维护!J:J,0),10))=D3068,"有","无"),"无"))</f>
        <v>无</v>
      </c>
      <c r="G3068" s="13" t="str">
        <f t="shared" si="189"/>
        <v/>
      </c>
      <c r="H3068" s="13" t="str">
        <f t="shared" si="191"/>
        <v/>
      </c>
      <c r="I3068" s="13" t="str">
        <f>IF(G3068="","",IFERROR(IF(IF(K3068="","",INDEX(收费标合同信息维护!A:Q,MATCH(G3068,收费标合同信息维护!M:M,0),13))=G3068,"有","无"),"无"))</f>
        <v/>
      </c>
      <c r="J3068" s="3" t="s">
        <v>3702</v>
      </c>
      <c r="K3068" s="3" t="s">
        <v>6333</v>
      </c>
      <c r="L3068" s="3" t="s">
        <v>6025</v>
      </c>
      <c r="M3068" s="3" t="s">
        <v>6026</v>
      </c>
      <c r="N3068" s="3" t="s">
        <v>6477</v>
      </c>
      <c r="O3068" s="3" t="s">
        <v>6478</v>
      </c>
      <c r="P3068" s="3" t="s">
        <v>12861</v>
      </c>
      <c r="Q3068" s="3" t="s">
        <v>12862</v>
      </c>
      <c r="R3068" s="3" t="s">
        <v>6484</v>
      </c>
      <c r="S3068" s="3" t="s">
        <v>6491</v>
      </c>
      <c r="T3068" s="3" t="s">
        <v>6493</v>
      </c>
      <c r="U3068" s="3" t="s">
        <v>154</v>
      </c>
      <c r="V3068" s="3" t="s">
        <v>12794</v>
      </c>
      <c r="W3068" s="3" t="s">
        <v>154</v>
      </c>
      <c r="X3068" s="3" t="s">
        <v>154</v>
      </c>
      <c r="Y3068" s="3" t="s">
        <v>154</v>
      </c>
      <c r="Z3068" s="3" t="s">
        <v>154</v>
      </c>
      <c r="AA3068" s="3" t="s">
        <v>154</v>
      </c>
      <c r="AB3068" s="3" t="s">
        <v>154</v>
      </c>
      <c r="AC3068" s="3" t="s">
        <v>154</v>
      </c>
      <c r="AD3068" s="3" t="s">
        <v>6151</v>
      </c>
      <c r="AE3068" s="3" t="s">
        <v>6151</v>
      </c>
      <c r="AF3068" s="3" t="s">
        <v>6040</v>
      </c>
      <c r="AG3068" s="3" t="s">
        <v>154</v>
      </c>
      <c r="AH3068" s="3" t="s">
        <v>6478</v>
      </c>
      <c r="AI3068" s="3" t="s">
        <v>6482</v>
      </c>
      <c r="AJ3068" s="3" t="s">
        <v>6034</v>
      </c>
    </row>
    <row r="3069" spans="1:36" ht="15">
      <c r="A3069" s="10">
        <v>3172</v>
      </c>
      <c r="B3069" t="str">
        <f>IF(K3069="总计","",INDEX(主数据!A:AD,MATCH(J3069,主数据!A:A,0),9))</f>
        <v>华北大区公司</v>
      </c>
      <c r="C3069" t="str">
        <f>IF(K3069="","",INDEX(主数据!A:AD,MATCH(J3069,主数据!A:A,0),11))</f>
        <v>北京四城区</v>
      </c>
      <c r="D3069" t="str">
        <f t="shared" si="188"/>
        <v>BJ172物业服务费标准方式5.98</v>
      </c>
      <c r="E3069" s="13" t="str">
        <f t="shared" si="190"/>
        <v>5.98</v>
      </c>
      <c r="F3069" s="13" t="str">
        <f>IF(E3069="","",IFERROR(IF(IF(K3069="","",INDEX(收费标合同信息维护!A:Q,MATCH(D3069,收费标合同信息维护!J:J,0),10))=D3069,"有","无"),"无"))</f>
        <v>无</v>
      </c>
      <c r="G3069" s="13" t="str">
        <f t="shared" si="189"/>
        <v/>
      </c>
      <c r="H3069" s="13" t="str">
        <f t="shared" si="191"/>
        <v/>
      </c>
      <c r="I3069" s="13" t="str">
        <f>IF(G3069="","",IFERROR(IF(IF(K3069="","",INDEX(收费标合同信息维护!A:Q,MATCH(G3069,收费标合同信息维护!M:M,0),13))=G3069,"有","无"),"无"))</f>
        <v/>
      </c>
      <c r="J3069" s="3" t="s">
        <v>3702</v>
      </c>
      <c r="K3069" s="3" t="s">
        <v>6333</v>
      </c>
      <c r="L3069" s="3" t="s">
        <v>6025</v>
      </c>
      <c r="M3069" s="3" t="s">
        <v>6026</v>
      </c>
      <c r="N3069" s="3" t="s">
        <v>6477</v>
      </c>
      <c r="O3069" s="3" t="s">
        <v>6478</v>
      </c>
      <c r="P3069" s="3" t="s">
        <v>12863</v>
      </c>
      <c r="Q3069" s="3" t="s">
        <v>12864</v>
      </c>
      <c r="R3069" s="3" t="s">
        <v>6484</v>
      </c>
      <c r="S3069" s="3" t="s">
        <v>7050</v>
      </c>
      <c r="T3069" s="3" t="s">
        <v>6493</v>
      </c>
      <c r="U3069" s="3" t="s">
        <v>6511</v>
      </c>
      <c r="V3069" s="3" t="s">
        <v>12797</v>
      </c>
      <c r="W3069" s="3" t="s">
        <v>154</v>
      </c>
      <c r="X3069" s="3" t="s">
        <v>154</v>
      </c>
      <c r="Y3069" s="3" t="s">
        <v>154</v>
      </c>
      <c r="Z3069" s="3" t="s">
        <v>154</v>
      </c>
      <c r="AA3069" s="3" t="s">
        <v>154</v>
      </c>
      <c r="AB3069" s="3" t="s">
        <v>154</v>
      </c>
      <c r="AC3069" s="3" t="s">
        <v>154</v>
      </c>
      <c r="AD3069" s="3" t="s">
        <v>6151</v>
      </c>
      <c r="AE3069" s="3" t="s">
        <v>6151</v>
      </c>
      <c r="AF3069" s="3" t="s">
        <v>6040</v>
      </c>
      <c r="AG3069" s="3" t="s">
        <v>154</v>
      </c>
      <c r="AH3069" s="3" t="s">
        <v>6478</v>
      </c>
      <c r="AI3069" s="3" t="s">
        <v>6482</v>
      </c>
      <c r="AJ3069" s="3" t="s">
        <v>6033</v>
      </c>
    </row>
    <row r="3070" spans="1:36" ht="15">
      <c r="A3070" s="10">
        <v>3173</v>
      </c>
      <c r="B3070" t="str">
        <f>IF(K3070="总计","",INDEX(主数据!A:AD,MATCH(J3070,主数据!A:A,0),9))</f>
        <v>华北大区公司</v>
      </c>
      <c r="C3070" t="str">
        <f>IF(K3070="","",INDEX(主数据!A:AD,MATCH(J3070,主数据!A:A,0),11))</f>
        <v>北京四城区</v>
      </c>
      <c r="D3070" t="str">
        <f t="shared" si="188"/>
        <v>BJ172物业服务费标准方式5.98</v>
      </c>
      <c r="E3070" s="13" t="str">
        <f t="shared" si="190"/>
        <v>5.98</v>
      </c>
      <c r="F3070" s="13" t="str">
        <f>IF(E3070="","",IFERROR(IF(IF(K3070="","",INDEX(收费标合同信息维护!A:Q,MATCH(D3070,收费标合同信息维护!J:J,0),10))=D3070,"有","无"),"无"))</f>
        <v>无</v>
      </c>
      <c r="G3070" s="13" t="str">
        <f t="shared" si="189"/>
        <v/>
      </c>
      <c r="H3070" s="13" t="str">
        <f t="shared" si="191"/>
        <v/>
      </c>
      <c r="I3070" s="13" t="str">
        <f>IF(G3070="","",IFERROR(IF(IF(K3070="","",INDEX(收费标合同信息维护!A:Q,MATCH(G3070,收费标合同信息维护!M:M,0),13))=G3070,"有","无"),"无"))</f>
        <v/>
      </c>
      <c r="J3070" s="3" t="s">
        <v>3702</v>
      </c>
      <c r="K3070" s="3" t="s">
        <v>6333</v>
      </c>
      <c r="L3070" s="3" t="s">
        <v>6025</v>
      </c>
      <c r="M3070" s="3" t="s">
        <v>6026</v>
      </c>
      <c r="N3070" s="3" t="s">
        <v>6477</v>
      </c>
      <c r="O3070" s="3" t="s">
        <v>6478</v>
      </c>
      <c r="P3070" s="3" t="s">
        <v>6025</v>
      </c>
      <c r="Q3070" s="3" t="s">
        <v>12828</v>
      </c>
      <c r="R3070" s="3" t="s">
        <v>6484</v>
      </c>
      <c r="S3070" s="3" t="s">
        <v>8257</v>
      </c>
      <c r="T3070" s="3" t="s">
        <v>12865</v>
      </c>
      <c r="U3070" s="3" t="s">
        <v>154</v>
      </c>
      <c r="V3070" s="3" t="s">
        <v>12797</v>
      </c>
      <c r="W3070" s="3" t="s">
        <v>154</v>
      </c>
      <c r="X3070" s="3" t="s">
        <v>154</v>
      </c>
      <c r="Y3070" s="3" t="s">
        <v>154</v>
      </c>
      <c r="Z3070" s="3" t="s">
        <v>154</v>
      </c>
      <c r="AA3070" s="3" t="s">
        <v>154</v>
      </c>
      <c r="AB3070" s="3" t="s">
        <v>154</v>
      </c>
      <c r="AC3070" s="3" t="s">
        <v>154</v>
      </c>
      <c r="AD3070" s="3" t="s">
        <v>6151</v>
      </c>
      <c r="AE3070" s="3" t="s">
        <v>6151</v>
      </c>
      <c r="AF3070" s="3" t="s">
        <v>154</v>
      </c>
      <c r="AG3070" s="3" t="s">
        <v>154</v>
      </c>
      <c r="AH3070" s="3" t="s">
        <v>6478</v>
      </c>
      <c r="AI3070" s="3" t="s">
        <v>6482</v>
      </c>
      <c r="AJ3070" s="3" t="s">
        <v>6489</v>
      </c>
    </row>
    <row r="3071" spans="1:36" ht="15">
      <c r="A3071" s="10">
        <v>3174</v>
      </c>
      <c r="B3071" t="str">
        <f>IF(K3071="总计","",INDEX(主数据!A:AD,MATCH(J3071,主数据!A:A,0),9))</f>
        <v>华北大区公司</v>
      </c>
      <c r="C3071" t="str">
        <f>IF(K3071="","",INDEX(主数据!A:AD,MATCH(J3071,主数据!A:A,0),11))</f>
        <v>北京四城区</v>
      </c>
      <c r="D3071" t="str">
        <f t="shared" si="188"/>
        <v>BJ172物业服务费标准方式5.98</v>
      </c>
      <c r="E3071" s="13" t="str">
        <f t="shared" si="190"/>
        <v>5.98</v>
      </c>
      <c r="F3071" s="13" t="str">
        <f>IF(E3071="","",IFERROR(IF(IF(K3071="","",INDEX(收费标合同信息维护!A:Q,MATCH(D3071,收费标合同信息维护!J:J,0),10))=D3071,"有","无"),"无"))</f>
        <v>无</v>
      </c>
      <c r="G3071" s="13" t="str">
        <f t="shared" si="189"/>
        <v/>
      </c>
      <c r="H3071" s="13" t="str">
        <f t="shared" si="191"/>
        <v/>
      </c>
      <c r="I3071" s="13" t="str">
        <f>IF(G3071="","",IFERROR(IF(IF(K3071="","",INDEX(收费标合同信息维护!A:Q,MATCH(G3071,收费标合同信息维护!M:M,0),13))=G3071,"有","无"),"无"))</f>
        <v/>
      </c>
      <c r="J3071" s="3" t="s">
        <v>3702</v>
      </c>
      <c r="K3071" s="3" t="s">
        <v>6333</v>
      </c>
      <c r="L3071" s="3" t="s">
        <v>6025</v>
      </c>
      <c r="M3071" s="3" t="s">
        <v>6026</v>
      </c>
      <c r="N3071" s="3" t="s">
        <v>6477</v>
      </c>
      <c r="O3071" s="3" t="s">
        <v>6478</v>
      </c>
      <c r="P3071" s="3" t="s">
        <v>12866</v>
      </c>
      <c r="Q3071" s="3" t="s">
        <v>12867</v>
      </c>
      <c r="R3071" s="3" t="s">
        <v>6484</v>
      </c>
      <c r="S3071" s="3" t="s">
        <v>6693</v>
      </c>
      <c r="T3071" s="3" t="s">
        <v>6496</v>
      </c>
      <c r="U3071" s="3" t="s">
        <v>154</v>
      </c>
      <c r="V3071" s="3" t="s">
        <v>12797</v>
      </c>
      <c r="W3071" s="3" t="s">
        <v>154</v>
      </c>
      <c r="X3071" s="3" t="s">
        <v>154</v>
      </c>
      <c r="Y3071" s="3" t="s">
        <v>154</v>
      </c>
      <c r="Z3071" s="3" t="s">
        <v>154</v>
      </c>
      <c r="AA3071" s="3" t="s">
        <v>154</v>
      </c>
      <c r="AB3071" s="3" t="s">
        <v>154</v>
      </c>
      <c r="AC3071" s="3" t="s">
        <v>154</v>
      </c>
      <c r="AD3071" s="3" t="s">
        <v>6151</v>
      </c>
      <c r="AE3071" s="3" t="s">
        <v>6151</v>
      </c>
      <c r="AF3071" s="3" t="s">
        <v>6040</v>
      </c>
      <c r="AG3071" s="3" t="s">
        <v>154</v>
      </c>
      <c r="AH3071" s="3" t="s">
        <v>6478</v>
      </c>
      <c r="AI3071" s="3" t="s">
        <v>6482</v>
      </c>
      <c r="AJ3071" s="3" t="s">
        <v>6033</v>
      </c>
    </row>
    <row r="3072" spans="1:36" ht="15">
      <c r="A3072" s="10">
        <v>3175</v>
      </c>
      <c r="B3072" t="str">
        <f>IF(K3072="总计","",INDEX(主数据!A:AD,MATCH(J3072,主数据!A:A,0),9))</f>
        <v>华北大区公司</v>
      </c>
      <c r="C3072" t="str">
        <f>IF(K3072="","",INDEX(主数据!A:AD,MATCH(J3072,主数据!A:A,0),11))</f>
        <v>北京四城区</v>
      </c>
      <c r="D3072" t="str">
        <f t="shared" si="188"/>
        <v>BJ172物业服务费标准方式5.98</v>
      </c>
      <c r="E3072" s="13" t="str">
        <f t="shared" si="190"/>
        <v>5.98</v>
      </c>
      <c r="F3072" s="13" t="str">
        <f>IF(E3072="","",IFERROR(IF(IF(K3072="","",INDEX(收费标合同信息维护!A:Q,MATCH(D3072,收费标合同信息维护!J:J,0),10))=D3072,"有","无"),"无"))</f>
        <v>无</v>
      </c>
      <c r="G3072" s="13" t="str">
        <f t="shared" si="189"/>
        <v/>
      </c>
      <c r="H3072" s="13" t="str">
        <f t="shared" si="191"/>
        <v/>
      </c>
      <c r="I3072" s="13" t="str">
        <f>IF(G3072="","",IFERROR(IF(IF(K3072="","",INDEX(收费标合同信息维护!A:Q,MATCH(G3072,收费标合同信息维护!M:M,0),13))=G3072,"有","无"),"无"))</f>
        <v/>
      </c>
      <c r="J3072" s="3" t="s">
        <v>3702</v>
      </c>
      <c r="K3072" s="3" t="s">
        <v>6333</v>
      </c>
      <c r="L3072" s="3" t="s">
        <v>6025</v>
      </c>
      <c r="M3072" s="3" t="s">
        <v>6026</v>
      </c>
      <c r="N3072" s="3" t="s">
        <v>6477</v>
      </c>
      <c r="O3072" s="3" t="s">
        <v>6478</v>
      </c>
      <c r="P3072" s="3" t="s">
        <v>12868</v>
      </c>
      <c r="Q3072" s="3" t="s">
        <v>12869</v>
      </c>
      <c r="R3072" s="3" t="s">
        <v>6484</v>
      </c>
      <c r="S3072" s="3" t="s">
        <v>8257</v>
      </c>
      <c r="T3072" s="3" t="s">
        <v>6493</v>
      </c>
      <c r="U3072" s="3" t="s">
        <v>154</v>
      </c>
      <c r="V3072" s="3" t="s">
        <v>12797</v>
      </c>
      <c r="W3072" s="3" t="s">
        <v>154</v>
      </c>
      <c r="X3072" s="3" t="s">
        <v>154</v>
      </c>
      <c r="Y3072" s="3" t="s">
        <v>154</v>
      </c>
      <c r="Z3072" s="3" t="s">
        <v>154</v>
      </c>
      <c r="AA3072" s="3" t="s">
        <v>154</v>
      </c>
      <c r="AB3072" s="3" t="s">
        <v>154</v>
      </c>
      <c r="AC3072" s="3" t="s">
        <v>154</v>
      </c>
      <c r="AD3072" s="3" t="s">
        <v>6151</v>
      </c>
      <c r="AE3072" s="3" t="s">
        <v>6151</v>
      </c>
      <c r="AF3072" s="3" t="s">
        <v>154</v>
      </c>
      <c r="AG3072" s="3" t="s">
        <v>154</v>
      </c>
      <c r="AH3072" s="3" t="s">
        <v>6478</v>
      </c>
      <c r="AI3072" s="3" t="s">
        <v>6482</v>
      </c>
      <c r="AJ3072" s="3" t="s">
        <v>6489</v>
      </c>
    </row>
    <row r="3073" spans="1:36" ht="15">
      <c r="A3073" s="10">
        <v>3176</v>
      </c>
      <c r="B3073" t="str">
        <f>IF(K3073="总计","",INDEX(主数据!A:AD,MATCH(J3073,主数据!A:A,0),9))</f>
        <v>华北大区公司</v>
      </c>
      <c r="C3073" t="str">
        <f>IF(K3073="","",INDEX(主数据!A:AD,MATCH(J3073,主数据!A:A,0),11))</f>
        <v>北京四城区</v>
      </c>
      <c r="D3073" t="str">
        <f t="shared" si="188"/>
        <v>BJ172物业服务费标准方式5.98</v>
      </c>
      <c r="E3073" s="13" t="str">
        <f t="shared" si="190"/>
        <v>5.98</v>
      </c>
      <c r="F3073" s="13" t="str">
        <f>IF(E3073="","",IFERROR(IF(IF(K3073="","",INDEX(收费标合同信息维护!A:Q,MATCH(D3073,收费标合同信息维护!J:J,0),10))=D3073,"有","无"),"无"))</f>
        <v>无</v>
      </c>
      <c r="G3073" s="13" t="str">
        <f t="shared" si="189"/>
        <v/>
      </c>
      <c r="H3073" s="13" t="str">
        <f t="shared" si="191"/>
        <v/>
      </c>
      <c r="I3073" s="13" t="str">
        <f>IF(G3073="","",IFERROR(IF(IF(K3073="","",INDEX(收费标合同信息维护!A:Q,MATCH(G3073,收费标合同信息维护!M:M,0),13))=G3073,"有","无"),"无"))</f>
        <v/>
      </c>
      <c r="J3073" s="3" t="s">
        <v>3702</v>
      </c>
      <c r="K3073" s="3" t="s">
        <v>6333</v>
      </c>
      <c r="L3073" s="3" t="s">
        <v>6025</v>
      </c>
      <c r="M3073" s="3" t="s">
        <v>6026</v>
      </c>
      <c r="N3073" s="3" t="s">
        <v>6477</v>
      </c>
      <c r="O3073" s="3" t="s">
        <v>6478</v>
      </c>
      <c r="P3073" s="3" t="s">
        <v>12870</v>
      </c>
      <c r="Q3073" s="3" t="s">
        <v>12871</v>
      </c>
      <c r="R3073" s="3" t="s">
        <v>6484</v>
      </c>
      <c r="S3073" s="3" t="s">
        <v>8607</v>
      </c>
      <c r="T3073" s="3" t="s">
        <v>6493</v>
      </c>
      <c r="U3073" s="3" t="s">
        <v>154</v>
      </c>
      <c r="V3073" s="3" t="s">
        <v>12797</v>
      </c>
      <c r="W3073" s="3" t="s">
        <v>154</v>
      </c>
      <c r="X3073" s="3" t="s">
        <v>154</v>
      </c>
      <c r="Y3073" s="3" t="s">
        <v>154</v>
      </c>
      <c r="Z3073" s="3" t="s">
        <v>154</v>
      </c>
      <c r="AA3073" s="3" t="s">
        <v>154</v>
      </c>
      <c r="AB3073" s="3" t="s">
        <v>154</v>
      </c>
      <c r="AC3073" s="3" t="s">
        <v>154</v>
      </c>
      <c r="AD3073" s="3" t="s">
        <v>6151</v>
      </c>
      <c r="AE3073" s="3" t="s">
        <v>6151</v>
      </c>
      <c r="AF3073" s="3" t="s">
        <v>154</v>
      </c>
      <c r="AG3073" s="3" t="s">
        <v>154</v>
      </c>
      <c r="AH3073" s="3" t="s">
        <v>6478</v>
      </c>
      <c r="AI3073" s="3" t="s">
        <v>6482</v>
      </c>
      <c r="AJ3073" s="3" t="s">
        <v>6489</v>
      </c>
    </row>
    <row r="3074" spans="1:36" ht="15">
      <c r="A3074" s="10">
        <v>3177</v>
      </c>
      <c r="B3074" t="str">
        <f>IF(K3074="总计","",INDEX(主数据!A:AD,MATCH(J3074,主数据!A:A,0),9))</f>
        <v>华北大区公司</v>
      </c>
      <c r="C3074" t="str">
        <f>IF(K3074="","",INDEX(主数据!A:AD,MATCH(J3074,主数据!A:A,0),11))</f>
        <v>北京四城区</v>
      </c>
      <c r="D3074" t="str">
        <f t="shared" ref="D3074:D3137" si="192">J3074&amp;M3074&amp;R3074&amp;E3074</f>
        <v>BJ172物业服务费标准方式5.98</v>
      </c>
      <c r="E3074" s="13" t="str">
        <f t="shared" si="190"/>
        <v>5.98</v>
      </c>
      <c r="F3074" s="13" t="str">
        <f>IF(E3074="","",IFERROR(IF(IF(K3074="","",INDEX(收费标合同信息维护!A:Q,MATCH(D3074,收费标合同信息维护!J:J,0),10))=D3074,"有","无"),"无"))</f>
        <v>无</v>
      </c>
      <c r="G3074" s="13" t="str">
        <f t="shared" ref="G3074:G3137" si="193">IF(W3074="","",J3074&amp;M3074&amp;R3074&amp;H3074)</f>
        <v/>
      </c>
      <c r="H3074" s="13" t="str">
        <f t="shared" si="191"/>
        <v/>
      </c>
      <c r="I3074" s="13" t="str">
        <f>IF(G3074="","",IFERROR(IF(IF(K3074="","",INDEX(收费标合同信息维护!A:Q,MATCH(G3074,收费标合同信息维护!M:M,0),13))=G3074,"有","无"),"无"))</f>
        <v/>
      </c>
      <c r="J3074" s="3" t="s">
        <v>3702</v>
      </c>
      <c r="K3074" s="3" t="s">
        <v>6333</v>
      </c>
      <c r="L3074" s="3" t="s">
        <v>6025</v>
      </c>
      <c r="M3074" s="3" t="s">
        <v>6026</v>
      </c>
      <c r="N3074" s="3" t="s">
        <v>6477</v>
      </c>
      <c r="O3074" s="3" t="s">
        <v>6478</v>
      </c>
      <c r="P3074" s="3" t="s">
        <v>12809</v>
      </c>
      <c r="Q3074" s="3" t="s">
        <v>12810</v>
      </c>
      <c r="R3074" s="3" t="s">
        <v>6484</v>
      </c>
      <c r="S3074" s="3" t="s">
        <v>8608</v>
      </c>
      <c r="T3074" s="3" t="s">
        <v>6493</v>
      </c>
      <c r="U3074" s="3" t="s">
        <v>154</v>
      </c>
      <c r="V3074" s="3" t="s">
        <v>12797</v>
      </c>
      <c r="W3074" s="3" t="s">
        <v>154</v>
      </c>
      <c r="X3074" s="3" t="s">
        <v>154</v>
      </c>
      <c r="Y3074" s="3" t="s">
        <v>154</v>
      </c>
      <c r="Z3074" s="3" t="s">
        <v>154</v>
      </c>
      <c r="AA3074" s="3" t="s">
        <v>154</v>
      </c>
      <c r="AB3074" s="3" t="s">
        <v>154</v>
      </c>
      <c r="AC3074" s="3" t="s">
        <v>154</v>
      </c>
      <c r="AD3074" s="3" t="s">
        <v>6151</v>
      </c>
      <c r="AE3074" s="3" t="s">
        <v>6151</v>
      </c>
      <c r="AF3074" s="3" t="s">
        <v>6040</v>
      </c>
      <c r="AG3074" s="3" t="s">
        <v>154</v>
      </c>
      <c r="AH3074" s="3" t="s">
        <v>6478</v>
      </c>
      <c r="AI3074" s="3" t="s">
        <v>6482</v>
      </c>
      <c r="AJ3074" s="3" t="s">
        <v>6489</v>
      </c>
    </row>
    <row r="3075" spans="1:36" ht="15">
      <c r="A3075" s="10">
        <v>3178</v>
      </c>
      <c r="B3075" t="str">
        <f>IF(K3075="总计","",INDEX(主数据!A:AD,MATCH(J3075,主数据!A:A,0),9))</f>
        <v>华北大区公司</v>
      </c>
      <c r="C3075" t="str">
        <f>IF(K3075="","",INDEX(主数据!A:AD,MATCH(J3075,主数据!A:A,0),11))</f>
        <v>北京四城区</v>
      </c>
      <c r="D3075" t="str">
        <f t="shared" si="192"/>
        <v>BJ172物业服务费标准方式11.98</v>
      </c>
      <c r="E3075" s="13" t="str">
        <f t="shared" ref="E3075:E3138" si="194">TEXT(IF(V3075="","",--V3075),"0.00")</f>
        <v>11.98</v>
      </c>
      <c r="F3075" s="13" t="str">
        <f>IF(E3075="","",IFERROR(IF(IF(K3075="","",INDEX(收费标合同信息维护!A:Q,MATCH(D3075,收费标合同信息维护!J:J,0),10))=D3075,"有","无"),"无"))</f>
        <v>无</v>
      </c>
      <c r="G3075" s="13" t="str">
        <f t="shared" si="193"/>
        <v/>
      </c>
      <c r="H3075" s="13" t="str">
        <f t="shared" ref="H3075:H3138" si="195">TEXT(IF(W3075="","",--W3075),"0.00")</f>
        <v/>
      </c>
      <c r="I3075" s="13" t="str">
        <f>IF(G3075="","",IFERROR(IF(IF(K3075="","",INDEX(收费标合同信息维护!A:Q,MATCH(G3075,收费标合同信息维护!M:M,0),13))=G3075,"有","无"),"无"))</f>
        <v/>
      </c>
      <c r="J3075" s="3" t="s">
        <v>3702</v>
      </c>
      <c r="K3075" s="3" t="s">
        <v>6333</v>
      </c>
      <c r="L3075" s="3" t="s">
        <v>6025</v>
      </c>
      <c r="M3075" s="3" t="s">
        <v>6026</v>
      </c>
      <c r="N3075" s="3" t="s">
        <v>6477</v>
      </c>
      <c r="O3075" s="3" t="s">
        <v>6478</v>
      </c>
      <c r="P3075" s="3" t="s">
        <v>12811</v>
      </c>
      <c r="Q3075" s="3" t="s">
        <v>12812</v>
      </c>
      <c r="R3075" s="3" t="s">
        <v>6484</v>
      </c>
      <c r="S3075" s="3" t="s">
        <v>8608</v>
      </c>
      <c r="T3075" s="3" t="s">
        <v>6493</v>
      </c>
      <c r="U3075" s="3" t="s">
        <v>154</v>
      </c>
      <c r="V3075" s="3" t="s">
        <v>12794</v>
      </c>
      <c r="W3075" s="3" t="s">
        <v>154</v>
      </c>
      <c r="X3075" s="3" t="s">
        <v>154</v>
      </c>
      <c r="Y3075" s="3" t="s">
        <v>154</v>
      </c>
      <c r="Z3075" s="3" t="s">
        <v>154</v>
      </c>
      <c r="AA3075" s="3" t="s">
        <v>154</v>
      </c>
      <c r="AB3075" s="3" t="s">
        <v>154</v>
      </c>
      <c r="AC3075" s="3" t="s">
        <v>154</v>
      </c>
      <c r="AD3075" s="3" t="s">
        <v>6151</v>
      </c>
      <c r="AE3075" s="3" t="s">
        <v>6151</v>
      </c>
      <c r="AF3075" s="3" t="s">
        <v>154</v>
      </c>
      <c r="AG3075" s="3" t="s">
        <v>154</v>
      </c>
      <c r="AH3075" s="3" t="s">
        <v>6478</v>
      </c>
      <c r="AI3075" s="3" t="s">
        <v>6482</v>
      </c>
      <c r="AJ3075" s="3" t="s">
        <v>6489</v>
      </c>
    </row>
    <row r="3076" spans="1:36" ht="15">
      <c r="A3076" s="10">
        <v>3179</v>
      </c>
      <c r="B3076" t="str">
        <f>IF(K3076="总计","",INDEX(主数据!A:AD,MATCH(J3076,主数据!A:A,0),9))</f>
        <v>华北大区公司</v>
      </c>
      <c r="C3076" t="str">
        <f>IF(K3076="","",INDEX(主数据!A:AD,MATCH(J3076,主数据!A:A,0),11))</f>
        <v>北京四城区</v>
      </c>
      <c r="D3076" t="str">
        <f t="shared" si="192"/>
        <v>BJ172物业服务费标准方式5.98</v>
      </c>
      <c r="E3076" s="13" t="str">
        <f t="shared" si="194"/>
        <v>5.98</v>
      </c>
      <c r="F3076" s="13" t="str">
        <f>IF(E3076="","",IFERROR(IF(IF(K3076="","",INDEX(收费标合同信息维护!A:Q,MATCH(D3076,收费标合同信息维护!J:J,0),10))=D3076,"有","无"),"无"))</f>
        <v>无</v>
      </c>
      <c r="G3076" s="13" t="str">
        <f t="shared" si="193"/>
        <v/>
      </c>
      <c r="H3076" s="13" t="str">
        <f t="shared" si="195"/>
        <v/>
      </c>
      <c r="I3076" s="13" t="str">
        <f>IF(G3076="","",IFERROR(IF(IF(K3076="","",INDEX(收费标合同信息维护!A:Q,MATCH(G3076,收费标合同信息维护!M:M,0),13))=G3076,"有","无"),"无"))</f>
        <v/>
      </c>
      <c r="J3076" s="3" t="s">
        <v>3702</v>
      </c>
      <c r="K3076" s="3" t="s">
        <v>6333</v>
      </c>
      <c r="L3076" s="3" t="s">
        <v>6025</v>
      </c>
      <c r="M3076" s="3" t="s">
        <v>6026</v>
      </c>
      <c r="N3076" s="3" t="s">
        <v>6477</v>
      </c>
      <c r="O3076" s="3" t="s">
        <v>6478</v>
      </c>
      <c r="P3076" s="3" t="s">
        <v>6646</v>
      </c>
      <c r="Q3076" s="3" t="s">
        <v>6026</v>
      </c>
      <c r="R3076" s="3" t="s">
        <v>6484</v>
      </c>
      <c r="S3076" s="3" t="s">
        <v>6485</v>
      </c>
      <c r="T3076" s="3" t="s">
        <v>6493</v>
      </c>
      <c r="U3076" s="3" t="s">
        <v>154</v>
      </c>
      <c r="V3076" s="3" t="s">
        <v>12797</v>
      </c>
      <c r="W3076" s="3" t="s">
        <v>154</v>
      </c>
      <c r="X3076" s="3" t="s">
        <v>154</v>
      </c>
      <c r="Y3076" s="3" t="s">
        <v>154</v>
      </c>
      <c r="Z3076" s="3" t="s">
        <v>154</v>
      </c>
      <c r="AA3076" s="3" t="s">
        <v>154</v>
      </c>
      <c r="AB3076" s="3" t="s">
        <v>154</v>
      </c>
      <c r="AC3076" s="3" t="s">
        <v>154</v>
      </c>
      <c r="AD3076" s="3" t="s">
        <v>6151</v>
      </c>
      <c r="AE3076" s="3" t="s">
        <v>6151</v>
      </c>
      <c r="AF3076" s="3" t="s">
        <v>6040</v>
      </c>
      <c r="AG3076" s="3" t="s">
        <v>154</v>
      </c>
      <c r="AH3076" s="3" t="s">
        <v>6478</v>
      </c>
      <c r="AI3076" s="3" t="s">
        <v>6482</v>
      </c>
      <c r="AJ3076" s="3" t="s">
        <v>12872</v>
      </c>
    </row>
    <row r="3077" spans="1:36" ht="15">
      <c r="A3077" s="10">
        <v>3180</v>
      </c>
      <c r="B3077" t="str">
        <f>IF(K3077="总计","",INDEX(主数据!A:AD,MATCH(J3077,主数据!A:A,0),9))</f>
        <v>华北大区公司</v>
      </c>
      <c r="C3077" t="str">
        <f>IF(K3077="","",INDEX(主数据!A:AD,MATCH(J3077,主数据!A:A,0),11))</f>
        <v>北京四城区</v>
      </c>
      <c r="D3077" t="str">
        <f t="shared" si="192"/>
        <v>BJ172物业服务费标准方式11.98</v>
      </c>
      <c r="E3077" s="13" t="str">
        <f t="shared" si="194"/>
        <v>11.98</v>
      </c>
      <c r="F3077" s="13" t="str">
        <f>IF(E3077="","",IFERROR(IF(IF(K3077="","",INDEX(收费标合同信息维护!A:Q,MATCH(D3077,收费标合同信息维护!J:J,0),10))=D3077,"有","无"),"无"))</f>
        <v>无</v>
      </c>
      <c r="G3077" s="13" t="str">
        <f t="shared" si="193"/>
        <v/>
      </c>
      <c r="H3077" s="13" t="str">
        <f t="shared" si="195"/>
        <v/>
      </c>
      <c r="I3077" s="13" t="str">
        <f>IF(G3077="","",IFERROR(IF(IF(K3077="","",INDEX(收费标合同信息维护!A:Q,MATCH(G3077,收费标合同信息维护!M:M,0),13))=G3077,"有","无"),"无"))</f>
        <v/>
      </c>
      <c r="J3077" s="3" t="s">
        <v>3702</v>
      </c>
      <c r="K3077" s="3" t="s">
        <v>6333</v>
      </c>
      <c r="L3077" s="3" t="s">
        <v>6025</v>
      </c>
      <c r="M3077" s="3" t="s">
        <v>6026</v>
      </c>
      <c r="N3077" s="3" t="s">
        <v>6477</v>
      </c>
      <c r="O3077" s="3" t="s">
        <v>6478</v>
      </c>
      <c r="P3077" s="3" t="s">
        <v>12873</v>
      </c>
      <c r="Q3077" s="3" t="s">
        <v>12874</v>
      </c>
      <c r="R3077" s="3" t="s">
        <v>6484</v>
      </c>
      <c r="S3077" s="3" t="s">
        <v>6485</v>
      </c>
      <c r="T3077" s="3" t="s">
        <v>6493</v>
      </c>
      <c r="U3077" s="3" t="s">
        <v>154</v>
      </c>
      <c r="V3077" s="3" t="s">
        <v>12794</v>
      </c>
      <c r="W3077" s="3" t="s">
        <v>154</v>
      </c>
      <c r="X3077" s="3" t="s">
        <v>154</v>
      </c>
      <c r="Y3077" s="3" t="s">
        <v>154</v>
      </c>
      <c r="Z3077" s="3" t="s">
        <v>154</v>
      </c>
      <c r="AA3077" s="3" t="s">
        <v>154</v>
      </c>
      <c r="AB3077" s="3" t="s">
        <v>154</v>
      </c>
      <c r="AC3077" s="3" t="s">
        <v>154</v>
      </c>
      <c r="AD3077" s="3" t="s">
        <v>6151</v>
      </c>
      <c r="AE3077" s="3" t="s">
        <v>6151</v>
      </c>
      <c r="AF3077" s="3" t="s">
        <v>6040</v>
      </c>
      <c r="AG3077" s="3" t="s">
        <v>154</v>
      </c>
      <c r="AH3077" s="3" t="s">
        <v>6478</v>
      </c>
      <c r="AI3077" s="3" t="s">
        <v>6482</v>
      </c>
      <c r="AJ3077" s="3" t="s">
        <v>6036</v>
      </c>
    </row>
    <row r="3078" spans="1:36" ht="15">
      <c r="A3078" s="10">
        <v>3181</v>
      </c>
      <c r="B3078" t="str">
        <f>IF(K3078="总计","",INDEX(主数据!A:AD,MATCH(J3078,主数据!A:A,0),9))</f>
        <v>华北大区公司</v>
      </c>
      <c r="C3078" t="str">
        <f>IF(K3078="","",INDEX(主数据!A:AD,MATCH(J3078,主数据!A:A,0),11))</f>
        <v>北京四城区</v>
      </c>
      <c r="D3078" t="str">
        <f t="shared" si="192"/>
        <v>BJ172物业服务费标准方式11.98</v>
      </c>
      <c r="E3078" s="13" t="str">
        <f t="shared" si="194"/>
        <v>11.98</v>
      </c>
      <c r="F3078" s="13" t="str">
        <f>IF(E3078="","",IFERROR(IF(IF(K3078="","",INDEX(收费标合同信息维护!A:Q,MATCH(D3078,收费标合同信息维护!J:J,0),10))=D3078,"有","无"),"无"))</f>
        <v>无</v>
      </c>
      <c r="G3078" s="13" t="str">
        <f t="shared" si="193"/>
        <v/>
      </c>
      <c r="H3078" s="13" t="str">
        <f t="shared" si="195"/>
        <v/>
      </c>
      <c r="I3078" s="13" t="str">
        <f>IF(G3078="","",IFERROR(IF(IF(K3078="","",INDEX(收费标合同信息维护!A:Q,MATCH(G3078,收费标合同信息维护!M:M,0),13))=G3078,"有","无"),"无"))</f>
        <v/>
      </c>
      <c r="J3078" s="3" t="s">
        <v>3702</v>
      </c>
      <c r="K3078" s="3" t="s">
        <v>6333</v>
      </c>
      <c r="L3078" s="3" t="s">
        <v>6025</v>
      </c>
      <c r="M3078" s="3" t="s">
        <v>6026</v>
      </c>
      <c r="N3078" s="3" t="s">
        <v>6477</v>
      </c>
      <c r="O3078" s="3" t="s">
        <v>6478</v>
      </c>
      <c r="P3078" s="3" t="s">
        <v>6649</v>
      </c>
      <c r="Q3078" s="3" t="s">
        <v>7908</v>
      </c>
      <c r="R3078" s="3" t="s">
        <v>6484</v>
      </c>
      <c r="S3078" s="3" t="s">
        <v>6485</v>
      </c>
      <c r="T3078" s="3" t="s">
        <v>6493</v>
      </c>
      <c r="U3078" s="3" t="s">
        <v>154</v>
      </c>
      <c r="V3078" s="3" t="s">
        <v>12794</v>
      </c>
      <c r="W3078" s="3" t="s">
        <v>154</v>
      </c>
      <c r="X3078" s="3" t="s">
        <v>154</v>
      </c>
      <c r="Y3078" s="3" t="s">
        <v>154</v>
      </c>
      <c r="Z3078" s="3" t="s">
        <v>154</v>
      </c>
      <c r="AA3078" s="3" t="s">
        <v>154</v>
      </c>
      <c r="AB3078" s="3" t="s">
        <v>154</v>
      </c>
      <c r="AC3078" s="3" t="s">
        <v>154</v>
      </c>
      <c r="AD3078" s="3" t="s">
        <v>6151</v>
      </c>
      <c r="AE3078" s="3" t="s">
        <v>6151</v>
      </c>
      <c r="AF3078" s="3" t="s">
        <v>6040</v>
      </c>
      <c r="AG3078" s="3" t="s">
        <v>154</v>
      </c>
      <c r="AH3078" s="3" t="s">
        <v>6478</v>
      </c>
      <c r="AI3078" s="3" t="s">
        <v>6482</v>
      </c>
      <c r="AJ3078" s="3" t="s">
        <v>25</v>
      </c>
    </row>
    <row r="3079" spans="1:36" ht="30">
      <c r="A3079" s="10">
        <v>3182</v>
      </c>
      <c r="B3079" t="str">
        <f>IF(K3079="总计","",INDEX(主数据!A:AD,MATCH(J3079,主数据!A:A,0),9))</f>
        <v>华北大区公司</v>
      </c>
      <c r="C3079" t="str">
        <f>IF(K3079="","",INDEX(主数据!A:AD,MATCH(J3079,主数据!A:A,0),11))</f>
        <v>北京四城区</v>
      </c>
      <c r="D3079" t="str">
        <f t="shared" si="192"/>
        <v>BJ172物业服务费标准方式11.98</v>
      </c>
      <c r="E3079" s="13" t="str">
        <f t="shared" si="194"/>
        <v>11.98</v>
      </c>
      <c r="F3079" s="13" t="str">
        <f>IF(E3079="","",IFERROR(IF(IF(K3079="","",INDEX(收费标合同信息维护!A:Q,MATCH(D3079,收费标合同信息维护!J:J,0),10))=D3079,"有","无"),"无"))</f>
        <v>无</v>
      </c>
      <c r="G3079" s="13" t="str">
        <f t="shared" si="193"/>
        <v/>
      </c>
      <c r="H3079" s="13" t="str">
        <f t="shared" si="195"/>
        <v/>
      </c>
      <c r="I3079" s="13" t="str">
        <f>IF(G3079="","",IFERROR(IF(IF(K3079="","",INDEX(收费标合同信息维护!A:Q,MATCH(G3079,收费标合同信息维护!M:M,0),13))=G3079,"有","无"),"无"))</f>
        <v/>
      </c>
      <c r="J3079" s="3" t="s">
        <v>3702</v>
      </c>
      <c r="K3079" s="3" t="s">
        <v>6333</v>
      </c>
      <c r="L3079" s="3" t="s">
        <v>6025</v>
      </c>
      <c r="M3079" s="3" t="s">
        <v>6026</v>
      </c>
      <c r="N3079" s="3" t="s">
        <v>6477</v>
      </c>
      <c r="O3079" s="3" t="s">
        <v>6478</v>
      </c>
      <c r="P3079" s="3" t="s">
        <v>12875</v>
      </c>
      <c r="Q3079" s="3" t="s">
        <v>12876</v>
      </c>
      <c r="R3079" s="3" t="s">
        <v>6484</v>
      </c>
      <c r="S3079" s="3" t="s">
        <v>7060</v>
      </c>
      <c r="T3079" s="3" t="s">
        <v>6496</v>
      </c>
      <c r="U3079" s="3" t="s">
        <v>154</v>
      </c>
      <c r="V3079" s="3" t="s">
        <v>12794</v>
      </c>
      <c r="W3079" s="3" t="s">
        <v>154</v>
      </c>
      <c r="X3079" s="3" t="s">
        <v>154</v>
      </c>
      <c r="Y3079" s="3" t="s">
        <v>154</v>
      </c>
      <c r="Z3079" s="3" t="s">
        <v>154</v>
      </c>
      <c r="AA3079" s="3" t="s">
        <v>154</v>
      </c>
      <c r="AB3079" s="3" t="s">
        <v>154</v>
      </c>
      <c r="AC3079" s="3" t="s">
        <v>154</v>
      </c>
      <c r="AD3079" s="3" t="s">
        <v>6151</v>
      </c>
      <c r="AE3079" s="3" t="s">
        <v>6151</v>
      </c>
      <c r="AF3079" s="3" t="s">
        <v>6040</v>
      </c>
      <c r="AG3079" s="3" t="s">
        <v>154</v>
      </c>
      <c r="AH3079" s="3" t="s">
        <v>6478</v>
      </c>
      <c r="AI3079" s="3" t="s">
        <v>6482</v>
      </c>
      <c r="AJ3079" s="3" t="s">
        <v>6033</v>
      </c>
    </row>
    <row r="3080" spans="1:36" ht="15">
      <c r="A3080" s="10">
        <v>3183</v>
      </c>
      <c r="B3080" t="str">
        <f>IF(K3080="总计","",INDEX(主数据!A:AD,MATCH(J3080,主数据!A:A,0),9))</f>
        <v>华北大区公司</v>
      </c>
      <c r="C3080" t="str">
        <f>IF(K3080="","",INDEX(主数据!A:AD,MATCH(J3080,主数据!A:A,0),11))</f>
        <v>北京四城区</v>
      </c>
      <c r="D3080" t="str">
        <f t="shared" si="192"/>
        <v>BJ172物业服务费标准方式5.98</v>
      </c>
      <c r="E3080" s="13" t="str">
        <f t="shared" si="194"/>
        <v>5.98</v>
      </c>
      <c r="F3080" s="13" t="str">
        <f>IF(E3080="","",IFERROR(IF(IF(K3080="","",INDEX(收费标合同信息维护!A:Q,MATCH(D3080,收费标合同信息维护!J:J,0),10))=D3080,"有","无"),"无"))</f>
        <v>无</v>
      </c>
      <c r="G3080" s="13" t="str">
        <f t="shared" si="193"/>
        <v/>
      </c>
      <c r="H3080" s="13" t="str">
        <f t="shared" si="195"/>
        <v/>
      </c>
      <c r="I3080" s="13" t="str">
        <f>IF(G3080="","",IFERROR(IF(IF(K3080="","",INDEX(收费标合同信息维护!A:Q,MATCH(G3080,收费标合同信息维护!M:M,0),13))=G3080,"有","无"),"无"))</f>
        <v/>
      </c>
      <c r="J3080" s="3" t="s">
        <v>3702</v>
      </c>
      <c r="K3080" s="3" t="s">
        <v>6333</v>
      </c>
      <c r="L3080" s="3" t="s">
        <v>6025</v>
      </c>
      <c r="M3080" s="3" t="s">
        <v>6026</v>
      </c>
      <c r="N3080" s="3" t="s">
        <v>6477</v>
      </c>
      <c r="O3080" s="3" t="s">
        <v>6478</v>
      </c>
      <c r="P3080" s="3" t="s">
        <v>6652</v>
      </c>
      <c r="Q3080" s="3" t="s">
        <v>12819</v>
      </c>
      <c r="R3080" s="3" t="s">
        <v>6484</v>
      </c>
      <c r="S3080" s="3" t="s">
        <v>7050</v>
      </c>
      <c r="T3080" s="3" t="s">
        <v>6493</v>
      </c>
      <c r="U3080" s="3" t="s">
        <v>154</v>
      </c>
      <c r="V3080" s="3" t="s">
        <v>12797</v>
      </c>
      <c r="W3080" s="3" t="s">
        <v>154</v>
      </c>
      <c r="X3080" s="3" t="s">
        <v>154</v>
      </c>
      <c r="Y3080" s="3" t="s">
        <v>154</v>
      </c>
      <c r="Z3080" s="3" t="s">
        <v>154</v>
      </c>
      <c r="AA3080" s="3" t="s">
        <v>154</v>
      </c>
      <c r="AB3080" s="3" t="s">
        <v>154</v>
      </c>
      <c r="AC3080" s="3" t="s">
        <v>154</v>
      </c>
      <c r="AD3080" s="3" t="s">
        <v>6151</v>
      </c>
      <c r="AE3080" s="3" t="s">
        <v>6151</v>
      </c>
      <c r="AF3080" s="3" t="s">
        <v>6040</v>
      </c>
      <c r="AG3080" s="3" t="s">
        <v>154</v>
      </c>
      <c r="AH3080" s="3" t="s">
        <v>6478</v>
      </c>
      <c r="AI3080" s="3" t="s">
        <v>6482</v>
      </c>
      <c r="AJ3080" s="3" t="s">
        <v>6031</v>
      </c>
    </row>
    <row r="3081" spans="1:36" ht="15">
      <c r="A3081" s="10">
        <v>3184</v>
      </c>
      <c r="B3081" t="str">
        <f>IF(K3081="总计","",INDEX(主数据!A:AD,MATCH(J3081,主数据!A:A,0),9))</f>
        <v>华北大区公司</v>
      </c>
      <c r="C3081" t="str">
        <f>IF(K3081="","",INDEX(主数据!A:AD,MATCH(J3081,主数据!A:A,0),11))</f>
        <v>北京四城区</v>
      </c>
      <c r="D3081" t="str">
        <f t="shared" si="192"/>
        <v>BJ172物业服务费标准方式11.98</v>
      </c>
      <c r="E3081" s="13" t="str">
        <f t="shared" si="194"/>
        <v>11.98</v>
      </c>
      <c r="F3081" s="13" t="str">
        <f>IF(E3081="","",IFERROR(IF(IF(K3081="","",INDEX(收费标合同信息维护!A:Q,MATCH(D3081,收费标合同信息维护!J:J,0),10))=D3081,"有","无"),"无"))</f>
        <v>无</v>
      </c>
      <c r="G3081" s="13" t="str">
        <f t="shared" si="193"/>
        <v/>
      </c>
      <c r="H3081" s="13" t="str">
        <f t="shared" si="195"/>
        <v/>
      </c>
      <c r="I3081" s="13" t="str">
        <f>IF(G3081="","",IFERROR(IF(IF(K3081="","",INDEX(收费标合同信息维护!A:Q,MATCH(G3081,收费标合同信息维护!M:M,0),13))=G3081,"有","无"),"无"))</f>
        <v/>
      </c>
      <c r="J3081" s="3" t="s">
        <v>3702</v>
      </c>
      <c r="K3081" s="3" t="s">
        <v>6333</v>
      </c>
      <c r="L3081" s="3" t="s">
        <v>6025</v>
      </c>
      <c r="M3081" s="3" t="s">
        <v>6026</v>
      </c>
      <c r="N3081" s="3" t="s">
        <v>6477</v>
      </c>
      <c r="O3081" s="3" t="s">
        <v>6478</v>
      </c>
      <c r="P3081" s="3" t="s">
        <v>11096</v>
      </c>
      <c r="Q3081" s="3" t="s">
        <v>12877</v>
      </c>
      <c r="R3081" s="3" t="s">
        <v>6484</v>
      </c>
      <c r="S3081" s="3" t="s">
        <v>6627</v>
      </c>
      <c r="T3081" s="3" t="s">
        <v>6493</v>
      </c>
      <c r="U3081" s="3" t="s">
        <v>154</v>
      </c>
      <c r="V3081" s="3" t="s">
        <v>12794</v>
      </c>
      <c r="W3081" s="3" t="s">
        <v>154</v>
      </c>
      <c r="X3081" s="3" t="s">
        <v>154</v>
      </c>
      <c r="Y3081" s="3" t="s">
        <v>154</v>
      </c>
      <c r="Z3081" s="3" t="s">
        <v>154</v>
      </c>
      <c r="AA3081" s="3" t="s">
        <v>154</v>
      </c>
      <c r="AB3081" s="3" t="s">
        <v>154</v>
      </c>
      <c r="AC3081" s="3" t="s">
        <v>154</v>
      </c>
      <c r="AD3081" s="3" t="s">
        <v>6151</v>
      </c>
      <c r="AE3081" s="3" t="s">
        <v>6151</v>
      </c>
      <c r="AF3081" s="3" t="s">
        <v>6040</v>
      </c>
      <c r="AG3081" s="3" t="s">
        <v>154</v>
      </c>
      <c r="AH3081" s="3" t="s">
        <v>6478</v>
      </c>
      <c r="AI3081" s="3" t="s">
        <v>6482</v>
      </c>
      <c r="AJ3081" s="3" t="s">
        <v>6033</v>
      </c>
    </row>
    <row r="3082" spans="1:36" ht="15">
      <c r="A3082" s="10">
        <v>3185</v>
      </c>
      <c r="B3082" t="str">
        <f>IF(K3082="总计","",INDEX(主数据!A:AD,MATCH(J3082,主数据!A:A,0),9))</f>
        <v>华北大区公司</v>
      </c>
      <c r="C3082" t="str">
        <f>IF(K3082="","",INDEX(主数据!A:AD,MATCH(J3082,主数据!A:A,0),11))</f>
        <v>北京四城区</v>
      </c>
      <c r="D3082" t="str">
        <f t="shared" si="192"/>
        <v>BJ172物业服务费标准方式5.98</v>
      </c>
      <c r="E3082" s="13" t="str">
        <f t="shared" si="194"/>
        <v>5.98</v>
      </c>
      <c r="F3082" s="13" t="str">
        <f>IF(E3082="","",IFERROR(IF(IF(K3082="","",INDEX(收费标合同信息维护!A:Q,MATCH(D3082,收费标合同信息维护!J:J,0),10))=D3082,"有","无"),"无"))</f>
        <v>无</v>
      </c>
      <c r="G3082" s="13" t="str">
        <f t="shared" si="193"/>
        <v/>
      </c>
      <c r="H3082" s="13" t="str">
        <f t="shared" si="195"/>
        <v/>
      </c>
      <c r="I3082" s="13" t="str">
        <f>IF(G3082="","",IFERROR(IF(IF(K3082="","",INDEX(收费标合同信息维护!A:Q,MATCH(G3082,收费标合同信息维护!M:M,0),13))=G3082,"有","无"),"无"))</f>
        <v/>
      </c>
      <c r="J3082" s="3" t="s">
        <v>3702</v>
      </c>
      <c r="K3082" s="3" t="s">
        <v>6333</v>
      </c>
      <c r="L3082" s="3" t="s">
        <v>6025</v>
      </c>
      <c r="M3082" s="3" t="s">
        <v>6026</v>
      </c>
      <c r="N3082" s="3" t="s">
        <v>6477</v>
      </c>
      <c r="O3082" s="3" t="s">
        <v>6478</v>
      </c>
      <c r="P3082" s="3" t="s">
        <v>6794</v>
      </c>
      <c r="Q3082" s="3" t="s">
        <v>8197</v>
      </c>
      <c r="R3082" s="3" t="s">
        <v>6484</v>
      </c>
      <c r="S3082" s="3" t="s">
        <v>6491</v>
      </c>
      <c r="T3082" s="3" t="s">
        <v>6493</v>
      </c>
      <c r="U3082" s="3" t="s">
        <v>154</v>
      </c>
      <c r="V3082" s="3" t="s">
        <v>12797</v>
      </c>
      <c r="W3082" s="3" t="s">
        <v>154</v>
      </c>
      <c r="X3082" s="3" t="s">
        <v>154</v>
      </c>
      <c r="Y3082" s="3" t="s">
        <v>154</v>
      </c>
      <c r="Z3082" s="3" t="s">
        <v>154</v>
      </c>
      <c r="AA3082" s="3" t="s">
        <v>154</v>
      </c>
      <c r="AB3082" s="3" t="s">
        <v>154</v>
      </c>
      <c r="AC3082" s="3" t="s">
        <v>154</v>
      </c>
      <c r="AD3082" s="3" t="s">
        <v>6151</v>
      </c>
      <c r="AE3082" s="3" t="s">
        <v>6151</v>
      </c>
      <c r="AF3082" s="3" t="s">
        <v>6040</v>
      </c>
      <c r="AG3082" s="3" t="s">
        <v>154</v>
      </c>
      <c r="AH3082" s="3" t="s">
        <v>6478</v>
      </c>
      <c r="AI3082" s="3" t="s">
        <v>6482</v>
      </c>
      <c r="AJ3082" s="3" t="s">
        <v>6027</v>
      </c>
    </row>
    <row r="3083" spans="1:36" ht="15">
      <c r="A3083" s="10">
        <v>3186</v>
      </c>
      <c r="B3083" t="str">
        <f>IF(K3083="总计","",INDEX(主数据!A:AD,MATCH(J3083,主数据!A:A,0),9))</f>
        <v>华北大区公司</v>
      </c>
      <c r="C3083" t="str">
        <f>IF(K3083="","",INDEX(主数据!A:AD,MATCH(J3083,主数据!A:A,0),11))</f>
        <v>北京四城区</v>
      </c>
      <c r="D3083" t="str">
        <f t="shared" si="192"/>
        <v>BJ172物业服务费标准方式5.98</v>
      </c>
      <c r="E3083" s="13" t="str">
        <f t="shared" si="194"/>
        <v>5.98</v>
      </c>
      <c r="F3083" s="13" t="str">
        <f>IF(E3083="","",IFERROR(IF(IF(K3083="","",INDEX(收费标合同信息维护!A:Q,MATCH(D3083,收费标合同信息维护!J:J,0),10))=D3083,"有","无"),"无"))</f>
        <v>无</v>
      </c>
      <c r="G3083" s="13" t="str">
        <f t="shared" si="193"/>
        <v/>
      </c>
      <c r="H3083" s="13" t="str">
        <f t="shared" si="195"/>
        <v/>
      </c>
      <c r="I3083" s="13" t="str">
        <f>IF(G3083="","",IFERROR(IF(IF(K3083="","",INDEX(收费标合同信息维护!A:Q,MATCH(G3083,收费标合同信息维护!M:M,0),13))=G3083,"有","无"),"无"))</f>
        <v/>
      </c>
      <c r="J3083" s="3" t="s">
        <v>3702</v>
      </c>
      <c r="K3083" s="3" t="s">
        <v>6333</v>
      </c>
      <c r="L3083" s="3" t="s">
        <v>6025</v>
      </c>
      <c r="M3083" s="3" t="s">
        <v>6026</v>
      </c>
      <c r="N3083" s="3" t="s">
        <v>6477</v>
      </c>
      <c r="O3083" s="3" t="s">
        <v>6478</v>
      </c>
      <c r="P3083" s="3" t="s">
        <v>11107</v>
      </c>
      <c r="Q3083" s="3" t="s">
        <v>12878</v>
      </c>
      <c r="R3083" s="3" t="s">
        <v>6484</v>
      </c>
      <c r="S3083" s="3" t="s">
        <v>7060</v>
      </c>
      <c r="T3083" s="3" t="s">
        <v>6493</v>
      </c>
      <c r="U3083" s="3" t="s">
        <v>154</v>
      </c>
      <c r="V3083" s="3" t="s">
        <v>12797</v>
      </c>
      <c r="W3083" s="3" t="s">
        <v>154</v>
      </c>
      <c r="X3083" s="3" t="s">
        <v>154</v>
      </c>
      <c r="Y3083" s="3" t="s">
        <v>154</v>
      </c>
      <c r="Z3083" s="3" t="s">
        <v>154</v>
      </c>
      <c r="AA3083" s="3" t="s">
        <v>154</v>
      </c>
      <c r="AB3083" s="3" t="s">
        <v>154</v>
      </c>
      <c r="AC3083" s="3" t="s">
        <v>154</v>
      </c>
      <c r="AD3083" s="3" t="s">
        <v>6151</v>
      </c>
      <c r="AE3083" s="3" t="s">
        <v>6151</v>
      </c>
      <c r="AF3083" s="3" t="s">
        <v>6040</v>
      </c>
      <c r="AG3083" s="3" t="s">
        <v>154</v>
      </c>
      <c r="AH3083" s="3" t="s">
        <v>6478</v>
      </c>
      <c r="AI3083" s="3" t="s">
        <v>6482</v>
      </c>
      <c r="AJ3083" s="3" t="s">
        <v>6489</v>
      </c>
    </row>
    <row r="3084" spans="1:36" ht="15">
      <c r="A3084" s="10">
        <v>3187</v>
      </c>
      <c r="B3084" t="str">
        <f>IF(K3084="总计","",INDEX(主数据!A:AD,MATCH(J3084,主数据!A:A,0),9))</f>
        <v>华北大区公司</v>
      </c>
      <c r="C3084" t="str">
        <f>IF(K3084="","",INDEX(主数据!A:AD,MATCH(J3084,主数据!A:A,0),11))</f>
        <v>北京四城区</v>
      </c>
      <c r="D3084" t="str">
        <f t="shared" si="192"/>
        <v>BJ172物业服务费标准方式5.98</v>
      </c>
      <c r="E3084" s="13" t="str">
        <f t="shared" si="194"/>
        <v>5.98</v>
      </c>
      <c r="F3084" s="13" t="str">
        <f>IF(E3084="","",IFERROR(IF(IF(K3084="","",INDEX(收费标合同信息维护!A:Q,MATCH(D3084,收费标合同信息维护!J:J,0),10))=D3084,"有","无"),"无"))</f>
        <v>无</v>
      </c>
      <c r="G3084" s="13" t="str">
        <f t="shared" si="193"/>
        <v/>
      </c>
      <c r="H3084" s="13" t="str">
        <f t="shared" si="195"/>
        <v/>
      </c>
      <c r="I3084" s="13" t="str">
        <f>IF(G3084="","",IFERROR(IF(IF(K3084="","",INDEX(收费标合同信息维护!A:Q,MATCH(G3084,收费标合同信息维护!M:M,0),13))=G3084,"有","无"),"无"))</f>
        <v/>
      </c>
      <c r="J3084" s="3" t="s">
        <v>3702</v>
      </c>
      <c r="K3084" s="3" t="s">
        <v>6333</v>
      </c>
      <c r="L3084" s="3" t="s">
        <v>6025</v>
      </c>
      <c r="M3084" s="3" t="s">
        <v>6026</v>
      </c>
      <c r="N3084" s="3" t="s">
        <v>6477</v>
      </c>
      <c r="O3084" s="3" t="s">
        <v>6478</v>
      </c>
      <c r="P3084" s="3" t="s">
        <v>11109</v>
      </c>
      <c r="Q3084" s="3" t="s">
        <v>12823</v>
      </c>
      <c r="R3084" s="3" t="s">
        <v>6484</v>
      </c>
      <c r="S3084" s="3" t="s">
        <v>8214</v>
      </c>
      <c r="T3084" s="3" t="s">
        <v>6493</v>
      </c>
      <c r="U3084" s="3" t="s">
        <v>154</v>
      </c>
      <c r="V3084" s="3" t="s">
        <v>12797</v>
      </c>
      <c r="W3084" s="3" t="s">
        <v>154</v>
      </c>
      <c r="X3084" s="3" t="s">
        <v>154</v>
      </c>
      <c r="Y3084" s="3" t="s">
        <v>154</v>
      </c>
      <c r="Z3084" s="3" t="s">
        <v>154</v>
      </c>
      <c r="AA3084" s="3" t="s">
        <v>154</v>
      </c>
      <c r="AB3084" s="3" t="s">
        <v>154</v>
      </c>
      <c r="AC3084" s="3" t="s">
        <v>154</v>
      </c>
      <c r="AD3084" s="3" t="s">
        <v>6151</v>
      </c>
      <c r="AE3084" s="3" t="s">
        <v>6151</v>
      </c>
      <c r="AF3084" s="3" t="s">
        <v>154</v>
      </c>
      <c r="AG3084" s="3" t="s">
        <v>154</v>
      </c>
      <c r="AH3084" s="3" t="s">
        <v>6478</v>
      </c>
      <c r="AI3084" s="3" t="s">
        <v>6482</v>
      </c>
      <c r="AJ3084" s="3" t="s">
        <v>6489</v>
      </c>
    </row>
    <row r="3085" spans="1:36" ht="15">
      <c r="A3085" s="10">
        <v>3188</v>
      </c>
      <c r="B3085" t="str">
        <f>IF(K3085="总计","",INDEX(主数据!A:AD,MATCH(J3085,主数据!A:A,0),9))</f>
        <v>华北大区公司</v>
      </c>
      <c r="C3085" t="str">
        <f>IF(K3085="","",INDEX(主数据!A:AD,MATCH(J3085,主数据!A:A,0),11))</f>
        <v>北京四城区</v>
      </c>
      <c r="D3085" t="str">
        <f t="shared" si="192"/>
        <v>BJ172物业服务费标准方式11.98</v>
      </c>
      <c r="E3085" s="13" t="str">
        <f t="shared" si="194"/>
        <v>11.98</v>
      </c>
      <c r="F3085" s="13" t="str">
        <f>IF(E3085="","",IFERROR(IF(IF(K3085="","",INDEX(收费标合同信息维护!A:Q,MATCH(D3085,收费标合同信息维护!J:J,0),10))=D3085,"有","无"),"无"))</f>
        <v>无</v>
      </c>
      <c r="G3085" s="13" t="str">
        <f t="shared" si="193"/>
        <v/>
      </c>
      <c r="H3085" s="13" t="str">
        <f t="shared" si="195"/>
        <v/>
      </c>
      <c r="I3085" s="13" t="str">
        <f>IF(G3085="","",IFERROR(IF(IF(K3085="","",INDEX(收费标合同信息维护!A:Q,MATCH(G3085,收费标合同信息维护!M:M,0),13))=G3085,"有","无"),"无"))</f>
        <v/>
      </c>
      <c r="J3085" s="3" t="s">
        <v>3702</v>
      </c>
      <c r="K3085" s="3" t="s">
        <v>6333</v>
      </c>
      <c r="L3085" s="3" t="s">
        <v>6025</v>
      </c>
      <c r="M3085" s="3" t="s">
        <v>6026</v>
      </c>
      <c r="N3085" s="3" t="s">
        <v>6477</v>
      </c>
      <c r="O3085" s="3" t="s">
        <v>6478</v>
      </c>
      <c r="P3085" s="3" t="s">
        <v>12879</v>
      </c>
      <c r="Q3085" s="3" t="s">
        <v>12880</v>
      </c>
      <c r="R3085" s="3" t="s">
        <v>6484</v>
      </c>
      <c r="S3085" s="3" t="s">
        <v>7050</v>
      </c>
      <c r="T3085" s="3" t="s">
        <v>6493</v>
      </c>
      <c r="U3085" s="3" t="s">
        <v>154</v>
      </c>
      <c r="V3085" s="3" t="s">
        <v>12794</v>
      </c>
      <c r="W3085" s="3" t="s">
        <v>154</v>
      </c>
      <c r="X3085" s="3" t="s">
        <v>154</v>
      </c>
      <c r="Y3085" s="3" t="s">
        <v>154</v>
      </c>
      <c r="Z3085" s="3" t="s">
        <v>154</v>
      </c>
      <c r="AA3085" s="3" t="s">
        <v>154</v>
      </c>
      <c r="AB3085" s="3" t="s">
        <v>154</v>
      </c>
      <c r="AC3085" s="3" t="s">
        <v>154</v>
      </c>
      <c r="AD3085" s="3" t="s">
        <v>6151</v>
      </c>
      <c r="AE3085" s="3" t="s">
        <v>6151</v>
      </c>
      <c r="AF3085" s="3" t="s">
        <v>6040</v>
      </c>
      <c r="AG3085" s="3" t="s">
        <v>154</v>
      </c>
      <c r="AH3085" s="3" t="s">
        <v>6478</v>
      </c>
      <c r="AI3085" s="3" t="s">
        <v>6482</v>
      </c>
      <c r="AJ3085" s="3" t="s">
        <v>6033</v>
      </c>
    </row>
    <row r="3086" spans="1:36" ht="15">
      <c r="A3086" s="10">
        <v>3189</v>
      </c>
      <c r="B3086" t="str">
        <f>IF(K3086="总计","",INDEX(主数据!A:AD,MATCH(J3086,主数据!A:A,0),9))</f>
        <v>华北大区公司</v>
      </c>
      <c r="C3086" t="str">
        <f>IF(K3086="","",INDEX(主数据!A:AD,MATCH(J3086,主数据!A:A,0),11))</f>
        <v>北京四城区</v>
      </c>
      <c r="D3086" t="str">
        <f t="shared" si="192"/>
        <v>BJ172物业服务费标准方式5.98</v>
      </c>
      <c r="E3086" s="13" t="str">
        <f t="shared" si="194"/>
        <v>5.98</v>
      </c>
      <c r="F3086" s="13" t="str">
        <f>IF(E3086="","",IFERROR(IF(IF(K3086="","",INDEX(收费标合同信息维护!A:Q,MATCH(D3086,收费标合同信息维护!J:J,0),10))=D3086,"有","无"),"无"))</f>
        <v>无</v>
      </c>
      <c r="G3086" s="13" t="str">
        <f t="shared" si="193"/>
        <v/>
      </c>
      <c r="H3086" s="13" t="str">
        <f t="shared" si="195"/>
        <v/>
      </c>
      <c r="I3086" s="13" t="str">
        <f>IF(G3086="","",IFERROR(IF(IF(K3086="","",INDEX(收费标合同信息维护!A:Q,MATCH(G3086,收费标合同信息维护!M:M,0),13))=G3086,"有","无"),"无"))</f>
        <v/>
      </c>
      <c r="J3086" s="3" t="s">
        <v>3702</v>
      </c>
      <c r="K3086" s="3" t="s">
        <v>6333</v>
      </c>
      <c r="L3086" s="3" t="s">
        <v>6025</v>
      </c>
      <c r="M3086" s="3" t="s">
        <v>6026</v>
      </c>
      <c r="N3086" s="3" t="s">
        <v>6477</v>
      </c>
      <c r="O3086" s="3" t="s">
        <v>6478</v>
      </c>
      <c r="P3086" s="3" t="s">
        <v>11111</v>
      </c>
      <c r="Q3086" s="3" t="s">
        <v>10083</v>
      </c>
      <c r="R3086" s="3" t="s">
        <v>6484</v>
      </c>
      <c r="S3086" s="3" t="s">
        <v>6485</v>
      </c>
      <c r="T3086" s="3" t="s">
        <v>6493</v>
      </c>
      <c r="U3086" s="3" t="s">
        <v>154</v>
      </c>
      <c r="V3086" s="3" t="s">
        <v>12797</v>
      </c>
      <c r="W3086" s="3" t="s">
        <v>154</v>
      </c>
      <c r="X3086" s="3" t="s">
        <v>154</v>
      </c>
      <c r="Y3086" s="3" t="s">
        <v>154</v>
      </c>
      <c r="Z3086" s="3" t="s">
        <v>154</v>
      </c>
      <c r="AA3086" s="3" t="s">
        <v>154</v>
      </c>
      <c r="AB3086" s="3" t="s">
        <v>154</v>
      </c>
      <c r="AC3086" s="3" t="s">
        <v>154</v>
      </c>
      <c r="AD3086" s="3" t="s">
        <v>6151</v>
      </c>
      <c r="AE3086" s="3" t="s">
        <v>6151</v>
      </c>
      <c r="AF3086" s="3" t="s">
        <v>6040</v>
      </c>
      <c r="AG3086" s="3" t="s">
        <v>154</v>
      </c>
      <c r="AH3086" s="3" t="s">
        <v>6478</v>
      </c>
      <c r="AI3086" s="3" t="s">
        <v>6482</v>
      </c>
      <c r="AJ3086" s="3" t="s">
        <v>6108</v>
      </c>
    </row>
    <row r="3087" spans="1:36" ht="15">
      <c r="A3087" s="10">
        <v>3190</v>
      </c>
      <c r="B3087" t="str">
        <f>IF(K3087="总计","",INDEX(主数据!A:AD,MATCH(J3087,主数据!A:A,0),9))</f>
        <v>华北大区公司</v>
      </c>
      <c r="C3087" t="str">
        <f>IF(K3087="","",INDEX(主数据!A:AD,MATCH(J3087,主数据!A:A,0),11))</f>
        <v>北京四城区</v>
      </c>
      <c r="D3087" t="str">
        <f t="shared" si="192"/>
        <v>BJ172物业服务费标准方式11.98</v>
      </c>
      <c r="E3087" s="13" t="str">
        <f t="shared" si="194"/>
        <v>11.98</v>
      </c>
      <c r="F3087" s="13" t="str">
        <f>IF(E3087="","",IFERROR(IF(IF(K3087="","",INDEX(收费标合同信息维护!A:Q,MATCH(D3087,收费标合同信息维护!J:J,0),10))=D3087,"有","无"),"无"))</f>
        <v>无</v>
      </c>
      <c r="G3087" s="13" t="str">
        <f t="shared" si="193"/>
        <v/>
      </c>
      <c r="H3087" s="13" t="str">
        <f t="shared" si="195"/>
        <v/>
      </c>
      <c r="I3087" s="13" t="str">
        <f>IF(G3087="","",IFERROR(IF(IF(K3087="","",INDEX(收费标合同信息维护!A:Q,MATCH(G3087,收费标合同信息维护!M:M,0),13))=G3087,"有","无"),"无"))</f>
        <v/>
      </c>
      <c r="J3087" s="3" t="s">
        <v>3702</v>
      </c>
      <c r="K3087" s="3" t="s">
        <v>6333</v>
      </c>
      <c r="L3087" s="3" t="s">
        <v>6025</v>
      </c>
      <c r="M3087" s="3" t="s">
        <v>6026</v>
      </c>
      <c r="N3087" s="3" t="s">
        <v>6477</v>
      </c>
      <c r="O3087" s="3" t="s">
        <v>6478</v>
      </c>
      <c r="P3087" s="3" t="s">
        <v>12881</v>
      </c>
      <c r="Q3087" s="3" t="s">
        <v>12882</v>
      </c>
      <c r="R3087" s="3" t="s">
        <v>6484</v>
      </c>
      <c r="S3087" s="3" t="s">
        <v>12806</v>
      </c>
      <c r="T3087" s="3" t="s">
        <v>6493</v>
      </c>
      <c r="U3087" s="3" t="s">
        <v>154</v>
      </c>
      <c r="V3087" s="3" t="s">
        <v>12794</v>
      </c>
      <c r="W3087" s="3" t="s">
        <v>154</v>
      </c>
      <c r="X3087" s="3" t="s">
        <v>154</v>
      </c>
      <c r="Y3087" s="3" t="s">
        <v>154</v>
      </c>
      <c r="Z3087" s="3" t="s">
        <v>154</v>
      </c>
      <c r="AA3087" s="3" t="s">
        <v>154</v>
      </c>
      <c r="AB3087" s="3" t="s">
        <v>154</v>
      </c>
      <c r="AC3087" s="3" t="s">
        <v>154</v>
      </c>
      <c r="AD3087" s="3" t="s">
        <v>6151</v>
      </c>
      <c r="AE3087" s="3" t="s">
        <v>6151</v>
      </c>
      <c r="AF3087" s="3" t="s">
        <v>154</v>
      </c>
      <c r="AG3087" s="3" t="s">
        <v>154</v>
      </c>
      <c r="AH3087" s="3" t="s">
        <v>6478</v>
      </c>
      <c r="AI3087" s="3" t="s">
        <v>6482</v>
      </c>
      <c r="AJ3087" s="3" t="s">
        <v>6489</v>
      </c>
    </row>
    <row r="3088" spans="1:36" ht="15">
      <c r="A3088" s="10">
        <v>3191</v>
      </c>
      <c r="B3088" t="str">
        <f>IF(K3088="总计","",INDEX(主数据!A:AD,MATCH(J3088,主数据!A:A,0),9))</f>
        <v>华北大区公司</v>
      </c>
      <c r="C3088" t="str">
        <f>IF(K3088="","",INDEX(主数据!A:AD,MATCH(J3088,主数据!A:A,0),11))</f>
        <v>北京四城区</v>
      </c>
      <c r="D3088" t="str">
        <f t="shared" si="192"/>
        <v>BJ172物业服务费标准方式11.98</v>
      </c>
      <c r="E3088" s="13" t="str">
        <f t="shared" si="194"/>
        <v>11.98</v>
      </c>
      <c r="F3088" s="13" t="str">
        <f>IF(E3088="","",IFERROR(IF(IF(K3088="","",INDEX(收费标合同信息维护!A:Q,MATCH(D3088,收费标合同信息维护!J:J,0),10))=D3088,"有","无"),"无"))</f>
        <v>无</v>
      </c>
      <c r="G3088" s="13" t="str">
        <f t="shared" si="193"/>
        <v/>
      </c>
      <c r="H3088" s="13" t="str">
        <f t="shared" si="195"/>
        <v/>
      </c>
      <c r="I3088" s="13" t="str">
        <f>IF(G3088="","",IFERROR(IF(IF(K3088="","",INDEX(收费标合同信息维护!A:Q,MATCH(G3088,收费标合同信息维护!M:M,0),13))=G3088,"有","无"),"无"))</f>
        <v/>
      </c>
      <c r="J3088" s="3" t="s">
        <v>3702</v>
      </c>
      <c r="K3088" s="3" t="s">
        <v>6333</v>
      </c>
      <c r="L3088" s="3" t="s">
        <v>6025</v>
      </c>
      <c r="M3088" s="3" t="s">
        <v>6026</v>
      </c>
      <c r="N3088" s="3" t="s">
        <v>6477</v>
      </c>
      <c r="O3088" s="3" t="s">
        <v>6478</v>
      </c>
      <c r="P3088" s="3" t="s">
        <v>12883</v>
      </c>
      <c r="Q3088" s="3" t="s">
        <v>12884</v>
      </c>
      <c r="R3088" s="3" t="s">
        <v>6484</v>
      </c>
      <c r="S3088" s="3" t="s">
        <v>12885</v>
      </c>
      <c r="T3088" s="3" t="s">
        <v>6493</v>
      </c>
      <c r="U3088" s="3" t="s">
        <v>154</v>
      </c>
      <c r="V3088" s="3" t="s">
        <v>12794</v>
      </c>
      <c r="W3088" s="3" t="s">
        <v>154</v>
      </c>
      <c r="X3088" s="3" t="s">
        <v>154</v>
      </c>
      <c r="Y3088" s="3" t="s">
        <v>154</v>
      </c>
      <c r="Z3088" s="3" t="s">
        <v>154</v>
      </c>
      <c r="AA3088" s="3" t="s">
        <v>154</v>
      </c>
      <c r="AB3088" s="3" t="s">
        <v>154</v>
      </c>
      <c r="AC3088" s="3" t="s">
        <v>154</v>
      </c>
      <c r="AD3088" s="3" t="s">
        <v>6151</v>
      </c>
      <c r="AE3088" s="3" t="s">
        <v>6151</v>
      </c>
      <c r="AF3088" s="3" t="s">
        <v>154</v>
      </c>
      <c r="AG3088" s="3" t="s">
        <v>154</v>
      </c>
      <c r="AH3088" s="3" t="s">
        <v>6478</v>
      </c>
      <c r="AI3088" s="3" t="s">
        <v>6482</v>
      </c>
      <c r="AJ3088" s="3" t="s">
        <v>6489</v>
      </c>
    </row>
    <row r="3089" spans="1:36" ht="15">
      <c r="A3089" s="10">
        <v>3192</v>
      </c>
      <c r="B3089" t="str">
        <f>IF(K3089="总计","",INDEX(主数据!A:AD,MATCH(J3089,主数据!A:A,0),9))</f>
        <v>华北大区公司</v>
      </c>
      <c r="C3089" t="str">
        <f>IF(K3089="","",INDEX(主数据!A:AD,MATCH(J3089,主数据!A:A,0),11))</f>
        <v>北京四城区</v>
      </c>
      <c r="D3089" t="str">
        <f t="shared" si="192"/>
        <v>BJ172物业服务费标准方式5.98</v>
      </c>
      <c r="E3089" s="13" t="str">
        <f t="shared" si="194"/>
        <v>5.98</v>
      </c>
      <c r="F3089" s="13" t="str">
        <f>IF(E3089="","",IFERROR(IF(IF(K3089="","",INDEX(收费标合同信息维护!A:Q,MATCH(D3089,收费标合同信息维护!J:J,0),10))=D3089,"有","无"),"无"))</f>
        <v>无</v>
      </c>
      <c r="G3089" s="13" t="str">
        <f t="shared" si="193"/>
        <v/>
      </c>
      <c r="H3089" s="13" t="str">
        <f t="shared" si="195"/>
        <v/>
      </c>
      <c r="I3089" s="13" t="str">
        <f>IF(G3089="","",IFERROR(IF(IF(K3089="","",INDEX(收费标合同信息维护!A:Q,MATCH(G3089,收费标合同信息维护!M:M,0),13))=G3089,"有","无"),"无"))</f>
        <v/>
      </c>
      <c r="J3089" s="3" t="s">
        <v>3702</v>
      </c>
      <c r="K3089" s="3" t="s">
        <v>6333</v>
      </c>
      <c r="L3089" s="3" t="s">
        <v>6025</v>
      </c>
      <c r="M3089" s="3" t="s">
        <v>6026</v>
      </c>
      <c r="N3089" s="3" t="s">
        <v>6477</v>
      </c>
      <c r="O3089" s="3" t="s">
        <v>6478</v>
      </c>
      <c r="P3089" s="3" t="s">
        <v>12886</v>
      </c>
      <c r="Q3089" s="3" t="s">
        <v>12887</v>
      </c>
      <c r="R3089" s="3" t="s">
        <v>6484</v>
      </c>
      <c r="S3089" s="3" t="s">
        <v>12888</v>
      </c>
      <c r="T3089" s="3" t="s">
        <v>12889</v>
      </c>
      <c r="U3089" s="3" t="s">
        <v>154</v>
      </c>
      <c r="V3089" s="3" t="s">
        <v>12797</v>
      </c>
      <c r="W3089" s="3" t="s">
        <v>154</v>
      </c>
      <c r="X3089" s="3" t="s">
        <v>154</v>
      </c>
      <c r="Y3089" s="3" t="s">
        <v>154</v>
      </c>
      <c r="Z3089" s="3" t="s">
        <v>154</v>
      </c>
      <c r="AA3089" s="3" t="s">
        <v>154</v>
      </c>
      <c r="AB3089" s="3" t="s">
        <v>154</v>
      </c>
      <c r="AC3089" s="3" t="s">
        <v>154</v>
      </c>
      <c r="AD3089" s="3" t="s">
        <v>6151</v>
      </c>
      <c r="AE3089" s="3" t="s">
        <v>6151</v>
      </c>
      <c r="AF3089" s="3" t="s">
        <v>154</v>
      </c>
      <c r="AG3089" s="3" t="s">
        <v>154</v>
      </c>
      <c r="AH3089" s="3" t="s">
        <v>6478</v>
      </c>
      <c r="AI3089" s="3" t="s">
        <v>6482</v>
      </c>
      <c r="AJ3089" s="3" t="s">
        <v>6489</v>
      </c>
    </row>
    <row r="3090" spans="1:36" ht="15">
      <c r="A3090" s="10">
        <v>3193</v>
      </c>
      <c r="B3090" t="str">
        <f>IF(K3090="总计","",INDEX(主数据!A:AD,MATCH(J3090,主数据!A:A,0),9))</f>
        <v>华北大区公司</v>
      </c>
      <c r="C3090" t="str">
        <f>IF(K3090="","",INDEX(主数据!A:AD,MATCH(J3090,主数据!A:A,0),11))</f>
        <v>北京四城区</v>
      </c>
      <c r="D3090" t="str">
        <f t="shared" si="192"/>
        <v>BJ172物业服务费标准方式5.98</v>
      </c>
      <c r="E3090" s="13" t="str">
        <f t="shared" si="194"/>
        <v>5.98</v>
      </c>
      <c r="F3090" s="13" t="str">
        <f>IF(E3090="","",IFERROR(IF(IF(K3090="","",INDEX(收费标合同信息维护!A:Q,MATCH(D3090,收费标合同信息维护!J:J,0),10))=D3090,"有","无"),"无"))</f>
        <v>无</v>
      </c>
      <c r="G3090" s="13" t="str">
        <f t="shared" si="193"/>
        <v/>
      </c>
      <c r="H3090" s="13" t="str">
        <f t="shared" si="195"/>
        <v/>
      </c>
      <c r="I3090" s="13" t="str">
        <f>IF(G3090="","",IFERROR(IF(IF(K3090="","",INDEX(收费标合同信息维护!A:Q,MATCH(G3090,收费标合同信息维护!M:M,0),13))=G3090,"有","无"),"无"))</f>
        <v/>
      </c>
      <c r="J3090" s="3" t="s">
        <v>3702</v>
      </c>
      <c r="K3090" s="3" t="s">
        <v>6333</v>
      </c>
      <c r="L3090" s="3" t="s">
        <v>6025</v>
      </c>
      <c r="M3090" s="3" t="s">
        <v>6026</v>
      </c>
      <c r="N3090" s="3" t="s">
        <v>6477</v>
      </c>
      <c r="O3090" s="3" t="s">
        <v>6478</v>
      </c>
      <c r="P3090" s="3" t="s">
        <v>7406</v>
      </c>
      <c r="Q3090" s="3" t="s">
        <v>12824</v>
      </c>
      <c r="R3090" s="3" t="s">
        <v>6484</v>
      </c>
      <c r="S3090" s="3" t="s">
        <v>6689</v>
      </c>
      <c r="T3090" s="3" t="s">
        <v>6493</v>
      </c>
      <c r="U3090" s="3" t="s">
        <v>154</v>
      </c>
      <c r="V3090" s="3" t="s">
        <v>12797</v>
      </c>
      <c r="W3090" s="3" t="s">
        <v>154</v>
      </c>
      <c r="X3090" s="3" t="s">
        <v>154</v>
      </c>
      <c r="Y3090" s="3" t="s">
        <v>154</v>
      </c>
      <c r="Z3090" s="3" t="s">
        <v>154</v>
      </c>
      <c r="AA3090" s="3" t="s">
        <v>154</v>
      </c>
      <c r="AB3090" s="3" t="s">
        <v>154</v>
      </c>
      <c r="AC3090" s="3" t="s">
        <v>154</v>
      </c>
      <c r="AD3090" s="3" t="s">
        <v>6151</v>
      </c>
      <c r="AE3090" s="3" t="s">
        <v>6151</v>
      </c>
      <c r="AF3090" s="3" t="s">
        <v>6040</v>
      </c>
      <c r="AG3090" s="3" t="s">
        <v>154</v>
      </c>
      <c r="AH3090" s="3" t="s">
        <v>6478</v>
      </c>
      <c r="AI3090" s="3" t="s">
        <v>6482</v>
      </c>
      <c r="AJ3090" s="3" t="s">
        <v>6033</v>
      </c>
    </row>
    <row r="3091" spans="1:36" ht="15">
      <c r="A3091" s="10">
        <v>3194</v>
      </c>
      <c r="B3091" t="str">
        <f>IF(K3091="总计","",INDEX(主数据!A:AD,MATCH(J3091,主数据!A:A,0),9))</f>
        <v>华北大区公司</v>
      </c>
      <c r="C3091" t="str">
        <f>IF(K3091="","",INDEX(主数据!A:AD,MATCH(J3091,主数据!A:A,0),11))</f>
        <v>北京四城区</v>
      </c>
      <c r="D3091" t="str">
        <f t="shared" si="192"/>
        <v>BJ172物业服务费标准方式5.98</v>
      </c>
      <c r="E3091" s="13" t="str">
        <f t="shared" si="194"/>
        <v>5.98</v>
      </c>
      <c r="F3091" s="13" t="str">
        <f>IF(E3091="","",IFERROR(IF(IF(K3091="","",INDEX(收费标合同信息维护!A:Q,MATCH(D3091,收费标合同信息维护!J:J,0),10))=D3091,"有","无"),"无"))</f>
        <v>无</v>
      </c>
      <c r="G3091" s="13" t="str">
        <f t="shared" si="193"/>
        <v/>
      </c>
      <c r="H3091" s="13" t="str">
        <f t="shared" si="195"/>
        <v/>
      </c>
      <c r="I3091" s="13" t="str">
        <f>IF(G3091="","",IFERROR(IF(IF(K3091="","",INDEX(收费标合同信息维护!A:Q,MATCH(G3091,收费标合同信息维护!M:M,0),13))=G3091,"有","无"),"无"))</f>
        <v/>
      </c>
      <c r="J3091" s="3" t="s">
        <v>3702</v>
      </c>
      <c r="K3091" s="3" t="s">
        <v>6333</v>
      </c>
      <c r="L3091" s="3" t="s">
        <v>6025</v>
      </c>
      <c r="M3091" s="3" t="s">
        <v>6026</v>
      </c>
      <c r="N3091" s="3" t="s">
        <v>6477</v>
      </c>
      <c r="O3091" s="3" t="s">
        <v>6478</v>
      </c>
      <c r="P3091" s="3" t="s">
        <v>6796</v>
      </c>
      <c r="Q3091" s="3" t="s">
        <v>10091</v>
      </c>
      <c r="R3091" s="3" t="s">
        <v>6484</v>
      </c>
      <c r="S3091" s="3" t="s">
        <v>6627</v>
      </c>
      <c r="T3091" s="3" t="s">
        <v>6493</v>
      </c>
      <c r="U3091" s="3" t="s">
        <v>154</v>
      </c>
      <c r="V3091" s="3" t="s">
        <v>12797</v>
      </c>
      <c r="W3091" s="3" t="s">
        <v>154</v>
      </c>
      <c r="X3091" s="3" t="s">
        <v>154</v>
      </c>
      <c r="Y3091" s="3" t="s">
        <v>154</v>
      </c>
      <c r="Z3091" s="3" t="s">
        <v>154</v>
      </c>
      <c r="AA3091" s="3" t="s">
        <v>154</v>
      </c>
      <c r="AB3091" s="3" t="s">
        <v>154</v>
      </c>
      <c r="AC3091" s="3" t="s">
        <v>154</v>
      </c>
      <c r="AD3091" s="3" t="s">
        <v>6151</v>
      </c>
      <c r="AE3091" s="3" t="s">
        <v>6151</v>
      </c>
      <c r="AF3091" s="3" t="s">
        <v>6040</v>
      </c>
      <c r="AG3091" s="3" t="s">
        <v>154</v>
      </c>
      <c r="AH3091" s="3" t="s">
        <v>6478</v>
      </c>
      <c r="AI3091" s="3" t="s">
        <v>6482</v>
      </c>
      <c r="AJ3091" s="3" t="s">
        <v>6032</v>
      </c>
    </row>
    <row r="3092" spans="1:36" ht="15">
      <c r="A3092" s="10">
        <v>3195</v>
      </c>
      <c r="B3092" t="str">
        <f>IF(K3092="总计","",INDEX(主数据!A:AD,MATCH(J3092,主数据!A:A,0),9))</f>
        <v>华北大区公司</v>
      </c>
      <c r="C3092" t="str">
        <f>IF(K3092="","",INDEX(主数据!A:AD,MATCH(J3092,主数据!A:A,0),11))</f>
        <v>北京四城区</v>
      </c>
      <c r="D3092" t="str">
        <f t="shared" si="192"/>
        <v>BJ172物业服务费标准方式5.98</v>
      </c>
      <c r="E3092" s="13" t="str">
        <f t="shared" si="194"/>
        <v>5.98</v>
      </c>
      <c r="F3092" s="13" t="str">
        <f>IF(E3092="","",IFERROR(IF(IF(K3092="","",INDEX(收费标合同信息维护!A:Q,MATCH(D3092,收费标合同信息维护!J:J,0),10))=D3092,"有","无"),"无"))</f>
        <v>无</v>
      </c>
      <c r="G3092" s="13" t="str">
        <f t="shared" si="193"/>
        <v/>
      </c>
      <c r="H3092" s="13" t="str">
        <f t="shared" si="195"/>
        <v/>
      </c>
      <c r="I3092" s="13" t="str">
        <f>IF(G3092="","",IFERROR(IF(IF(K3092="","",INDEX(收费标合同信息维护!A:Q,MATCH(G3092,收费标合同信息维护!M:M,0),13))=G3092,"有","无"),"无"))</f>
        <v/>
      </c>
      <c r="J3092" s="3" t="s">
        <v>3702</v>
      </c>
      <c r="K3092" s="3" t="s">
        <v>6333</v>
      </c>
      <c r="L3092" s="3" t="s">
        <v>6025</v>
      </c>
      <c r="M3092" s="3" t="s">
        <v>6026</v>
      </c>
      <c r="N3092" s="3" t="s">
        <v>6477</v>
      </c>
      <c r="O3092" s="3" t="s">
        <v>6478</v>
      </c>
      <c r="P3092" s="3" t="s">
        <v>9322</v>
      </c>
      <c r="Q3092" s="3" t="s">
        <v>12836</v>
      </c>
      <c r="R3092" s="3" t="s">
        <v>6484</v>
      </c>
      <c r="S3092" s="3" t="s">
        <v>6693</v>
      </c>
      <c r="T3092" s="3" t="s">
        <v>6496</v>
      </c>
      <c r="U3092" s="3" t="s">
        <v>154</v>
      </c>
      <c r="V3092" s="3" t="s">
        <v>12797</v>
      </c>
      <c r="W3092" s="3" t="s">
        <v>154</v>
      </c>
      <c r="X3092" s="3" t="s">
        <v>154</v>
      </c>
      <c r="Y3092" s="3" t="s">
        <v>154</v>
      </c>
      <c r="Z3092" s="3" t="s">
        <v>154</v>
      </c>
      <c r="AA3092" s="3" t="s">
        <v>154</v>
      </c>
      <c r="AB3092" s="3" t="s">
        <v>154</v>
      </c>
      <c r="AC3092" s="3" t="s">
        <v>154</v>
      </c>
      <c r="AD3092" s="3" t="s">
        <v>6151</v>
      </c>
      <c r="AE3092" s="3" t="s">
        <v>6151</v>
      </c>
      <c r="AF3092" s="3" t="s">
        <v>154</v>
      </c>
      <c r="AG3092" s="3" t="s">
        <v>154</v>
      </c>
      <c r="AH3092" s="3" t="s">
        <v>6478</v>
      </c>
      <c r="AI3092" s="3" t="s">
        <v>6482</v>
      </c>
      <c r="AJ3092" s="3" t="s">
        <v>6489</v>
      </c>
    </row>
    <row r="3093" spans="1:36" ht="15">
      <c r="A3093" s="10">
        <v>3196</v>
      </c>
      <c r="B3093" t="str">
        <f>IF(K3093="总计","",INDEX(主数据!A:AD,MATCH(J3093,主数据!A:A,0),9))</f>
        <v>华北大区公司</v>
      </c>
      <c r="C3093" t="str">
        <f>IF(K3093="","",INDEX(主数据!A:AD,MATCH(J3093,主数据!A:A,0),11))</f>
        <v>北京四城区</v>
      </c>
      <c r="D3093" t="str">
        <f t="shared" si="192"/>
        <v>BJ172物业服务费标准方式11.98</v>
      </c>
      <c r="E3093" s="13" t="str">
        <f t="shared" si="194"/>
        <v>11.98</v>
      </c>
      <c r="F3093" s="13" t="str">
        <f>IF(E3093="","",IFERROR(IF(IF(K3093="","",INDEX(收费标合同信息维护!A:Q,MATCH(D3093,收费标合同信息维护!J:J,0),10))=D3093,"有","无"),"无"))</f>
        <v>无</v>
      </c>
      <c r="G3093" s="13" t="str">
        <f t="shared" si="193"/>
        <v/>
      </c>
      <c r="H3093" s="13" t="str">
        <f t="shared" si="195"/>
        <v/>
      </c>
      <c r="I3093" s="13" t="str">
        <f>IF(G3093="","",IFERROR(IF(IF(K3093="","",INDEX(收费标合同信息维护!A:Q,MATCH(G3093,收费标合同信息维护!M:M,0),13))=G3093,"有","无"),"无"))</f>
        <v/>
      </c>
      <c r="J3093" s="3" t="s">
        <v>3702</v>
      </c>
      <c r="K3093" s="3" t="s">
        <v>6333</v>
      </c>
      <c r="L3093" s="3" t="s">
        <v>6025</v>
      </c>
      <c r="M3093" s="3" t="s">
        <v>6026</v>
      </c>
      <c r="N3093" s="3" t="s">
        <v>6477</v>
      </c>
      <c r="O3093" s="3" t="s">
        <v>6478</v>
      </c>
      <c r="P3093" s="3" t="s">
        <v>12890</v>
      </c>
      <c r="Q3093" s="3" t="s">
        <v>12891</v>
      </c>
      <c r="R3093" s="3" t="s">
        <v>6484</v>
      </c>
      <c r="S3093" s="3" t="s">
        <v>6491</v>
      </c>
      <c r="T3093" s="3" t="s">
        <v>6493</v>
      </c>
      <c r="U3093" s="3" t="s">
        <v>154</v>
      </c>
      <c r="V3093" s="3" t="s">
        <v>12794</v>
      </c>
      <c r="W3093" s="3" t="s">
        <v>154</v>
      </c>
      <c r="X3093" s="3" t="s">
        <v>154</v>
      </c>
      <c r="Y3093" s="3" t="s">
        <v>154</v>
      </c>
      <c r="Z3093" s="3" t="s">
        <v>154</v>
      </c>
      <c r="AA3093" s="3" t="s">
        <v>154</v>
      </c>
      <c r="AB3093" s="3" t="s">
        <v>154</v>
      </c>
      <c r="AC3093" s="3" t="s">
        <v>154</v>
      </c>
      <c r="AD3093" s="3" t="s">
        <v>6151</v>
      </c>
      <c r="AE3093" s="3" t="s">
        <v>6151</v>
      </c>
      <c r="AF3093" s="3" t="s">
        <v>6040</v>
      </c>
      <c r="AG3093" s="3" t="s">
        <v>154</v>
      </c>
      <c r="AH3093" s="3" t="s">
        <v>6478</v>
      </c>
      <c r="AI3093" s="3" t="s">
        <v>6482</v>
      </c>
      <c r="AJ3093" s="3" t="s">
        <v>6027</v>
      </c>
    </row>
    <row r="3094" spans="1:36" ht="30">
      <c r="A3094" s="10">
        <v>3197</v>
      </c>
      <c r="B3094" t="str">
        <f>IF(K3094="总计","",INDEX(主数据!A:AD,MATCH(J3094,主数据!A:A,0),9))</f>
        <v>华北大区公司</v>
      </c>
      <c r="C3094" t="str">
        <f>IF(K3094="","",INDEX(主数据!A:AD,MATCH(J3094,主数据!A:A,0),11))</f>
        <v>北京四城区</v>
      </c>
      <c r="D3094" t="str">
        <f t="shared" si="192"/>
        <v>BJ172物业服务费标准方式11.98</v>
      </c>
      <c r="E3094" s="13" t="str">
        <f t="shared" si="194"/>
        <v>11.98</v>
      </c>
      <c r="F3094" s="13" t="str">
        <f>IF(E3094="","",IFERROR(IF(IF(K3094="","",INDEX(收费标合同信息维护!A:Q,MATCH(D3094,收费标合同信息维护!J:J,0),10))=D3094,"有","无"),"无"))</f>
        <v>无</v>
      </c>
      <c r="G3094" s="13" t="str">
        <f t="shared" si="193"/>
        <v/>
      </c>
      <c r="H3094" s="13" t="str">
        <f t="shared" si="195"/>
        <v/>
      </c>
      <c r="I3094" s="13" t="str">
        <f>IF(G3094="","",IFERROR(IF(IF(K3094="","",INDEX(收费标合同信息维护!A:Q,MATCH(G3094,收费标合同信息维护!M:M,0),13))=G3094,"有","无"),"无"))</f>
        <v/>
      </c>
      <c r="J3094" s="3" t="s">
        <v>3702</v>
      </c>
      <c r="K3094" s="3" t="s">
        <v>6333</v>
      </c>
      <c r="L3094" s="3" t="s">
        <v>6025</v>
      </c>
      <c r="M3094" s="3" t="s">
        <v>6026</v>
      </c>
      <c r="N3094" s="3" t="s">
        <v>6477</v>
      </c>
      <c r="O3094" s="3" t="s">
        <v>6478</v>
      </c>
      <c r="P3094" s="3" t="s">
        <v>12892</v>
      </c>
      <c r="Q3094" s="3" t="s">
        <v>12893</v>
      </c>
      <c r="R3094" s="3" t="s">
        <v>6484</v>
      </c>
      <c r="S3094" s="3" t="s">
        <v>8214</v>
      </c>
      <c r="T3094" s="3" t="s">
        <v>6493</v>
      </c>
      <c r="U3094" s="3" t="s">
        <v>154</v>
      </c>
      <c r="V3094" s="3" t="s">
        <v>12794</v>
      </c>
      <c r="W3094" s="3" t="s">
        <v>154</v>
      </c>
      <c r="X3094" s="3" t="s">
        <v>154</v>
      </c>
      <c r="Y3094" s="3" t="s">
        <v>154</v>
      </c>
      <c r="Z3094" s="3" t="s">
        <v>154</v>
      </c>
      <c r="AA3094" s="3" t="s">
        <v>154</v>
      </c>
      <c r="AB3094" s="3" t="s">
        <v>154</v>
      </c>
      <c r="AC3094" s="3" t="s">
        <v>154</v>
      </c>
      <c r="AD3094" s="3" t="s">
        <v>6151</v>
      </c>
      <c r="AE3094" s="3" t="s">
        <v>6151</v>
      </c>
      <c r="AF3094" s="3" t="s">
        <v>154</v>
      </c>
      <c r="AG3094" s="3" t="s">
        <v>154</v>
      </c>
      <c r="AH3094" s="3" t="s">
        <v>6478</v>
      </c>
      <c r="AI3094" s="3" t="s">
        <v>6482</v>
      </c>
      <c r="AJ3094" s="3" t="s">
        <v>6489</v>
      </c>
    </row>
    <row r="3095" spans="1:36" ht="15">
      <c r="A3095" s="10">
        <v>3198</v>
      </c>
      <c r="B3095" t="str">
        <f>IF(K3095="总计","",INDEX(主数据!A:AD,MATCH(J3095,主数据!A:A,0),9))</f>
        <v>华北大区公司</v>
      </c>
      <c r="C3095" t="str">
        <f>IF(K3095="","",INDEX(主数据!A:AD,MATCH(J3095,主数据!A:A,0),11))</f>
        <v>北京四城区</v>
      </c>
      <c r="D3095" t="str">
        <f t="shared" si="192"/>
        <v>BJ172物业服务费标准方式11.98</v>
      </c>
      <c r="E3095" s="13" t="str">
        <f t="shared" si="194"/>
        <v>11.98</v>
      </c>
      <c r="F3095" s="13" t="str">
        <f>IF(E3095="","",IFERROR(IF(IF(K3095="","",INDEX(收费标合同信息维护!A:Q,MATCH(D3095,收费标合同信息维护!J:J,0),10))=D3095,"有","无"),"无"))</f>
        <v>无</v>
      </c>
      <c r="G3095" s="13" t="str">
        <f t="shared" si="193"/>
        <v/>
      </c>
      <c r="H3095" s="13" t="str">
        <f t="shared" si="195"/>
        <v/>
      </c>
      <c r="I3095" s="13" t="str">
        <f>IF(G3095="","",IFERROR(IF(IF(K3095="","",INDEX(收费标合同信息维护!A:Q,MATCH(G3095,收费标合同信息维护!M:M,0),13))=G3095,"有","无"),"无"))</f>
        <v/>
      </c>
      <c r="J3095" s="3" t="s">
        <v>3702</v>
      </c>
      <c r="K3095" s="3" t="s">
        <v>6333</v>
      </c>
      <c r="L3095" s="3" t="s">
        <v>6025</v>
      </c>
      <c r="M3095" s="3" t="s">
        <v>6026</v>
      </c>
      <c r="N3095" s="3" t="s">
        <v>6477</v>
      </c>
      <c r="O3095" s="3" t="s">
        <v>6478</v>
      </c>
      <c r="P3095" s="3" t="s">
        <v>12894</v>
      </c>
      <c r="Q3095" s="3" t="s">
        <v>12895</v>
      </c>
      <c r="R3095" s="3" t="s">
        <v>6484</v>
      </c>
      <c r="S3095" s="3" t="s">
        <v>6689</v>
      </c>
      <c r="T3095" s="3" t="s">
        <v>6493</v>
      </c>
      <c r="U3095" s="3" t="s">
        <v>154</v>
      </c>
      <c r="V3095" s="3" t="s">
        <v>12794</v>
      </c>
      <c r="W3095" s="3" t="s">
        <v>154</v>
      </c>
      <c r="X3095" s="3" t="s">
        <v>154</v>
      </c>
      <c r="Y3095" s="3" t="s">
        <v>154</v>
      </c>
      <c r="Z3095" s="3" t="s">
        <v>154</v>
      </c>
      <c r="AA3095" s="3" t="s">
        <v>154</v>
      </c>
      <c r="AB3095" s="3" t="s">
        <v>154</v>
      </c>
      <c r="AC3095" s="3" t="s">
        <v>154</v>
      </c>
      <c r="AD3095" s="3" t="s">
        <v>6151</v>
      </c>
      <c r="AE3095" s="3" t="s">
        <v>6151</v>
      </c>
      <c r="AF3095" s="3" t="s">
        <v>6040</v>
      </c>
      <c r="AG3095" s="3" t="s">
        <v>154</v>
      </c>
      <c r="AH3095" s="3" t="s">
        <v>6478</v>
      </c>
      <c r="AI3095" s="3" t="s">
        <v>6482</v>
      </c>
      <c r="AJ3095" s="3" t="s">
        <v>6489</v>
      </c>
    </row>
    <row r="3096" spans="1:36" ht="15">
      <c r="A3096" s="10">
        <v>3199</v>
      </c>
      <c r="B3096" t="str">
        <f>IF(K3096="总计","",INDEX(主数据!A:AD,MATCH(J3096,主数据!A:A,0),9))</f>
        <v>华北大区公司</v>
      </c>
      <c r="C3096" t="str">
        <f>IF(K3096="","",INDEX(主数据!A:AD,MATCH(J3096,主数据!A:A,0),11))</f>
        <v>北京四城区</v>
      </c>
      <c r="D3096" t="str">
        <f t="shared" si="192"/>
        <v>BJ172物业服务费标准方式11.98</v>
      </c>
      <c r="E3096" s="13" t="str">
        <f t="shared" si="194"/>
        <v>11.98</v>
      </c>
      <c r="F3096" s="13" t="str">
        <f>IF(E3096="","",IFERROR(IF(IF(K3096="","",INDEX(收费标合同信息维护!A:Q,MATCH(D3096,收费标合同信息维护!J:J,0),10))=D3096,"有","无"),"无"))</f>
        <v>无</v>
      </c>
      <c r="G3096" s="13" t="str">
        <f t="shared" si="193"/>
        <v/>
      </c>
      <c r="H3096" s="13" t="str">
        <f t="shared" si="195"/>
        <v/>
      </c>
      <c r="I3096" s="13" t="str">
        <f>IF(G3096="","",IFERROR(IF(IF(K3096="","",INDEX(收费标合同信息维护!A:Q,MATCH(G3096,收费标合同信息维护!M:M,0),13))=G3096,"有","无"),"无"))</f>
        <v/>
      </c>
      <c r="J3096" s="3" t="s">
        <v>3702</v>
      </c>
      <c r="K3096" s="3" t="s">
        <v>6333</v>
      </c>
      <c r="L3096" s="3" t="s">
        <v>6025</v>
      </c>
      <c r="M3096" s="3" t="s">
        <v>6026</v>
      </c>
      <c r="N3096" s="3" t="s">
        <v>6477</v>
      </c>
      <c r="O3096" s="3" t="s">
        <v>6478</v>
      </c>
      <c r="P3096" s="3" t="s">
        <v>12896</v>
      </c>
      <c r="Q3096" s="3" t="s">
        <v>12897</v>
      </c>
      <c r="R3096" s="3" t="s">
        <v>6484</v>
      </c>
      <c r="S3096" s="3" t="s">
        <v>6693</v>
      </c>
      <c r="T3096" s="3" t="s">
        <v>6493</v>
      </c>
      <c r="U3096" s="3" t="s">
        <v>154</v>
      </c>
      <c r="V3096" s="3" t="s">
        <v>12794</v>
      </c>
      <c r="W3096" s="3" t="s">
        <v>154</v>
      </c>
      <c r="X3096" s="3" t="s">
        <v>154</v>
      </c>
      <c r="Y3096" s="3" t="s">
        <v>154</v>
      </c>
      <c r="Z3096" s="3" t="s">
        <v>154</v>
      </c>
      <c r="AA3096" s="3" t="s">
        <v>154</v>
      </c>
      <c r="AB3096" s="3" t="s">
        <v>154</v>
      </c>
      <c r="AC3096" s="3" t="s">
        <v>154</v>
      </c>
      <c r="AD3096" s="3" t="s">
        <v>6151</v>
      </c>
      <c r="AE3096" s="3" t="s">
        <v>6151</v>
      </c>
      <c r="AF3096" s="3" t="s">
        <v>6040</v>
      </c>
      <c r="AG3096" s="3" t="s">
        <v>154</v>
      </c>
      <c r="AH3096" s="3" t="s">
        <v>6478</v>
      </c>
      <c r="AI3096" s="3" t="s">
        <v>6482</v>
      </c>
      <c r="AJ3096" s="3" t="s">
        <v>6489</v>
      </c>
    </row>
    <row r="3097" spans="1:36" ht="15">
      <c r="A3097" s="10">
        <v>3200</v>
      </c>
      <c r="B3097" t="str">
        <f>IF(K3097="总计","",INDEX(主数据!A:AD,MATCH(J3097,主数据!A:A,0),9))</f>
        <v>华北大区公司</v>
      </c>
      <c r="C3097" t="str">
        <f>IF(K3097="","",INDEX(主数据!A:AD,MATCH(J3097,主数据!A:A,0),11))</f>
        <v>北京四城区</v>
      </c>
      <c r="D3097" t="str">
        <f t="shared" si="192"/>
        <v>BJ172物业服务费标准方式11.98</v>
      </c>
      <c r="E3097" s="13" t="str">
        <f t="shared" si="194"/>
        <v>11.98</v>
      </c>
      <c r="F3097" s="13" t="str">
        <f>IF(E3097="","",IFERROR(IF(IF(K3097="","",INDEX(收费标合同信息维护!A:Q,MATCH(D3097,收费标合同信息维护!J:J,0),10))=D3097,"有","无"),"无"))</f>
        <v>无</v>
      </c>
      <c r="G3097" s="13" t="str">
        <f t="shared" si="193"/>
        <v/>
      </c>
      <c r="H3097" s="13" t="str">
        <f t="shared" si="195"/>
        <v/>
      </c>
      <c r="I3097" s="13" t="str">
        <f>IF(G3097="","",IFERROR(IF(IF(K3097="","",INDEX(收费标合同信息维护!A:Q,MATCH(G3097,收费标合同信息维护!M:M,0),13))=G3097,"有","无"),"无"))</f>
        <v/>
      </c>
      <c r="J3097" s="3" t="s">
        <v>3702</v>
      </c>
      <c r="K3097" s="3" t="s">
        <v>6333</v>
      </c>
      <c r="L3097" s="3" t="s">
        <v>6025</v>
      </c>
      <c r="M3097" s="3" t="s">
        <v>6026</v>
      </c>
      <c r="N3097" s="3" t="s">
        <v>6477</v>
      </c>
      <c r="O3097" s="3" t="s">
        <v>6478</v>
      </c>
      <c r="P3097" s="3" t="s">
        <v>12898</v>
      </c>
      <c r="Q3097" s="3" t="s">
        <v>12899</v>
      </c>
      <c r="R3097" s="3" t="s">
        <v>6484</v>
      </c>
      <c r="S3097" s="3" t="s">
        <v>7050</v>
      </c>
      <c r="T3097" s="3" t="s">
        <v>6493</v>
      </c>
      <c r="U3097" s="3" t="s">
        <v>154</v>
      </c>
      <c r="V3097" s="3" t="s">
        <v>12794</v>
      </c>
      <c r="W3097" s="3" t="s">
        <v>154</v>
      </c>
      <c r="X3097" s="3" t="s">
        <v>154</v>
      </c>
      <c r="Y3097" s="3" t="s">
        <v>154</v>
      </c>
      <c r="Z3097" s="3" t="s">
        <v>154</v>
      </c>
      <c r="AA3097" s="3" t="s">
        <v>154</v>
      </c>
      <c r="AB3097" s="3" t="s">
        <v>154</v>
      </c>
      <c r="AC3097" s="3" t="s">
        <v>154</v>
      </c>
      <c r="AD3097" s="3" t="s">
        <v>6151</v>
      </c>
      <c r="AE3097" s="3" t="s">
        <v>6151</v>
      </c>
      <c r="AF3097" s="3" t="s">
        <v>6040</v>
      </c>
      <c r="AG3097" s="3" t="s">
        <v>154</v>
      </c>
      <c r="AH3097" s="3" t="s">
        <v>6478</v>
      </c>
      <c r="AI3097" s="3" t="s">
        <v>6482</v>
      </c>
      <c r="AJ3097" s="3" t="s">
        <v>6489</v>
      </c>
    </row>
    <row r="3098" spans="1:36" ht="15">
      <c r="A3098" s="10">
        <v>3201</v>
      </c>
      <c r="B3098" t="str">
        <f>IF(K3098="总计","",INDEX(主数据!A:AD,MATCH(J3098,主数据!A:A,0),9))</f>
        <v>华北大区公司</v>
      </c>
      <c r="C3098" t="str">
        <f>IF(K3098="","",INDEX(主数据!A:AD,MATCH(J3098,主数据!A:A,0),11))</f>
        <v>北京四城区</v>
      </c>
      <c r="D3098" t="str">
        <f t="shared" si="192"/>
        <v>BJ172物业服务费标准方式11.98</v>
      </c>
      <c r="E3098" s="13" t="str">
        <f t="shared" si="194"/>
        <v>11.98</v>
      </c>
      <c r="F3098" s="13" t="str">
        <f>IF(E3098="","",IFERROR(IF(IF(K3098="","",INDEX(收费标合同信息维护!A:Q,MATCH(D3098,收费标合同信息维护!J:J,0),10))=D3098,"有","无"),"无"))</f>
        <v>无</v>
      </c>
      <c r="G3098" s="13" t="str">
        <f t="shared" si="193"/>
        <v/>
      </c>
      <c r="H3098" s="13" t="str">
        <f t="shared" si="195"/>
        <v/>
      </c>
      <c r="I3098" s="13" t="str">
        <f>IF(G3098="","",IFERROR(IF(IF(K3098="","",INDEX(收费标合同信息维护!A:Q,MATCH(G3098,收费标合同信息维护!M:M,0),13))=G3098,"有","无"),"无"))</f>
        <v/>
      </c>
      <c r="J3098" s="3" t="s">
        <v>3702</v>
      </c>
      <c r="K3098" s="3" t="s">
        <v>6333</v>
      </c>
      <c r="L3098" s="3" t="s">
        <v>6025</v>
      </c>
      <c r="M3098" s="3" t="s">
        <v>6026</v>
      </c>
      <c r="N3098" s="3" t="s">
        <v>6477</v>
      </c>
      <c r="O3098" s="3" t="s">
        <v>6478</v>
      </c>
      <c r="P3098" s="3" t="s">
        <v>12900</v>
      </c>
      <c r="Q3098" s="3" t="s">
        <v>12901</v>
      </c>
      <c r="R3098" s="3" t="s">
        <v>6484</v>
      </c>
      <c r="S3098" s="3" t="s">
        <v>6594</v>
      </c>
      <c r="T3098" s="3" t="s">
        <v>6493</v>
      </c>
      <c r="U3098" s="3" t="s">
        <v>154</v>
      </c>
      <c r="V3098" s="3" t="s">
        <v>12794</v>
      </c>
      <c r="W3098" s="3" t="s">
        <v>154</v>
      </c>
      <c r="X3098" s="3" t="s">
        <v>154</v>
      </c>
      <c r="Y3098" s="3" t="s">
        <v>154</v>
      </c>
      <c r="Z3098" s="3" t="s">
        <v>154</v>
      </c>
      <c r="AA3098" s="3" t="s">
        <v>154</v>
      </c>
      <c r="AB3098" s="3" t="s">
        <v>154</v>
      </c>
      <c r="AC3098" s="3" t="s">
        <v>154</v>
      </c>
      <c r="AD3098" s="3" t="s">
        <v>6151</v>
      </c>
      <c r="AE3098" s="3" t="s">
        <v>6151</v>
      </c>
      <c r="AF3098" s="3" t="s">
        <v>154</v>
      </c>
      <c r="AG3098" s="3" t="s">
        <v>154</v>
      </c>
      <c r="AH3098" s="3" t="s">
        <v>6478</v>
      </c>
      <c r="AI3098" s="3" t="s">
        <v>6482</v>
      </c>
      <c r="AJ3098" s="3" t="s">
        <v>6489</v>
      </c>
    </row>
    <row r="3099" spans="1:36" ht="15">
      <c r="A3099" s="10">
        <v>3202</v>
      </c>
      <c r="B3099" t="str">
        <f>IF(K3099="总计","",INDEX(主数据!A:AD,MATCH(J3099,主数据!A:A,0),9))</f>
        <v>华北大区公司</v>
      </c>
      <c r="C3099" t="str">
        <f>IF(K3099="","",INDEX(主数据!A:AD,MATCH(J3099,主数据!A:A,0),11))</f>
        <v>北京四城区</v>
      </c>
      <c r="D3099" t="str">
        <f t="shared" si="192"/>
        <v>BJ172物业服务费标准方式11.98</v>
      </c>
      <c r="E3099" s="13" t="str">
        <f t="shared" si="194"/>
        <v>11.98</v>
      </c>
      <c r="F3099" s="13" t="str">
        <f>IF(E3099="","",IFERROR(IF(IF(K3099="","",INDEX(收费标合同信息维护!A:Q,MATCH(D3099,收费标合同信息维护!J:J,0),10))=D3099,"有","无"),"无"))</f>
        <v>无</v>
      </c>
      <c r="G3099" s="13" t="str">
        <f t="shared" si="193"/>
        <v/>
      </c>
      <c r="H3099" s="13" t="str">
        <f t="shared" si="195"/>
        <v/>
      </c>
      <c r="I3099" s="13" t="str">
        <f>IF(G3099="","",IFERROR(IF(IF(K3099="","",INDEX(收费标合同信息维护!A:Q,MATCH(G3099,收费标合同信息维护!M:M,0),13))=G3099,"有","无"),"无"))</f>
        <v/>
      </c>
      <c r="J3099" s="3" t="s">
        <v>3702</v>
      </c>
      <c r="K3099" s="3" t="s">
        <v>6333</v>
      </c>
      <c r="L3099" s="3" t="s">
        <v>6025</v>
      </c>
      <c r="M3099" s="3" t="s">
        <v>6026</v>
      </c>
      <c r="N3099" s="3" t="s">
        <v>6477</v>
      </c>
      <c r="O3099" s="3" t="s">
        <v>6478</v>
      </c>
      <c r="P3099" s="3" t="s">
        <v>12902</v>
      </c>
      <c r="Q3099" s="3" t="s">
        <v>12903</v>
      </c>
      <c r="R3099" s="3" t="s">
        <v>6484</v>
      </c>
      <c r="S3099" s="3" t="s">
        <v>8607</v>
      </c>
      <c r="T3099" s="3" t="s">
        <v>6493</v>
      </c>
      <c r="U3099" s="3" t="s">
        <v>154</v>
      </c>
      <c r="V3099" s="3" t="s">
        <v>12794</v>
      </c>
      <c r="W3099" s="3" t="s">
        <v>154</v>
      </c>
      <c r="X3099" s="3" t="s">
        <v>154</v>
      </c>
      <c r="Y3099" s="3" t="s">
        <v>154</v>
      </c>
      <c r="Z3099" s="3" t="s">
        <v>154</v>
      </c>
      <c r="AA3099" s="3" t="s">
        <v>154</v>
      </c>
      <c r="AB3099" s="3" t="s">
        <v>154</v>
      </c>
      <c r="AC3099" s="3" t="s">
        <v>154</v>
      </c>
      <c r="AD3099" s="3" t="s">
        <v>6151</v>
      </c>
      <c r="AE3099" s="3" t="s">
        <v>6151</v>
      </c>
      <c r="AF3099" s="3" t="s">
        <v>6040</v>
      </c>
      <c r="AG3099" s="3" t="s">
        <v>154</v>
      </c>
      <c r="AH3099" s="3" t="s">
        <v>6478</v>
      </c>
      <c r="AI3099" s="3" t="s">
        <v>6482</v>
      </c>
      <c r="AJ3099" s="3" t="s">
        <v>6033</v>
      </c>
    </row>
    <row r="3100" spans="1:36" ht="15">
      <c r="A3100" s="10">
        <v>3203</v>
      </c>
      <c r="B3100" t="str">
        <f>IF(K3100="总计","",INDEX(主数据!A:AD,MATCH(J3100,主数据!A:A,0),9))</f>
        <v>华北大区公司</v>
      </c>
      <c r="C3100" t="str">
        <f>IF(K3100="","",INDEX(主数据!A:AD,MATCH(J3100,主数据!A:A,0),11))</f>
        <v>北京四城区</v>
      </c>
      <c r="D3100" t="str">
        <f t="shared" si="192"/>
        <v>BJ172物业服务费标准方式11.98</v>
      </c>
      <c r="E3100" s="13" t="str">
        <f t="shared" si="194"/>
        <v>11.98</v>
      </c>
      <c r="F3100" s="13" t="str">
        <f>IF(E3100="","",IFERROR(IF(IF(K3100="","",INDEX(收费标合同信息维护!A:Q,MATCH(D3100,收费标合同信息维护!J:J,0),10))=D3100,"有","无"),"无"))</f>
        <v>无</v>
      </c>
      <c r="G3100" s="13" t="str">
        <f t="shared" si="193"/>
        <v/>
      </c>
      <c r="H3100" s="13" t="str">
        <f t="shared" si="195"/>
        <v/>
      </c>
      <c r="I3100" s="13" t="str">
        <f>IF(G3100="","",IFERROR(IF(IF(K3100="","",INDEX(收费标合同信息维护!A:Q,MATCH(G3100,收费标合同信息维护!M:M,0),13))=G3100,"有","无"),"无"))</f>
        <v/>
      </c>
      <c r="J3100" s="3" t="s">
        <v>3702</v>
      </c>
      <c r="K3100" s="3" t="s">
        <v>6333</v>
      </c>
      <c r="L3100" s="3" t="s">
        <v>6025</v>
      </c>
      <c r="M3100" s="3" t="s">
        <v>6026</v>
      </c>
      <c r="N3100" s="3" t="s">
        <v>6477</v>
      </c>
      <c r="O3100" s="3" t="s">
        <v>6478</v>
      </c>
      <c r="P3100" s="3" t="s">
        <v>12904</v>
      </c>
      <c r="Q3100" s="3" t="s">
        <v>12905</v>
      </c>
      <c r="R3100" s="3" t="s">
        <v>6484</v>
      </c>
      <c r="S3100" s="3" t="s">
        <v>8257</v>
      </c>
      <c r="T3100" s="3" t="s">
        <v>6493</v>
      </c>
      <c r="U3100" s="3" t="s">
        <v>154</v>
      </c>
      <c r="V3100" s="3" t="s">
        <v>12794</v>
      </c>
      <c r="W3100" s="3" t="s">
        <v>154</v>
      </c>
      <c r="X3100" s="3" t="s">
        <v>154</v>
      </c>
      <c r="Y3100" s="3" t="s">
        <v>154</v>
      </c>
      <c r="Z3100" s="3" t="s">
        <v>154</v>
      </c>
      <c r="AA3100" s="3" t="s">
        <v>154</v>
      </c>
      <c r="AB3100" s="3" t="s">
        <v>154</v>
      </c>
      <c r="AC3100" s="3" t="s">
        <v>154</v>
      </c>
      <c r="AD3100" s="3" t="s">
        <v>6151</v>
      </c>
      <c r="AE3100" s="3" t="s">
        <v>6151</v>
      </c>
      <c r="AF3100" s="3" t="s">
        <v>154</v>
      </c>
      <c r="AG3100" s="3" t="s">
        <v>154</v>
      </c>
      <c r="AH3100" s="3" t="s">
        <v>6478</v>
      </c>
      <c r="AI3100" s="3" t="s">
        <v>6482</v>
      </c>
      <c r="AJ3100" s="3" t="s">
        <v>6489</v>
      </c>
    </row>
    <row r="3101" spans="1:36" ht="30">
      <c r="A3101" s="10">
        <v>3204</v>
      </c>
      <c r="B3101" t="str">
        <f>IF(K3101="总计","",INDEX(主数据!A:AD,MATCH(J3101,主数据!A:A,0),9))</f>
        <v>华北大区公司</v>
      </c>
      <c r="C3101" t="str">
        <f>IF(K3101="","",INDEX(主数据!A:AD,MATCH(J3101,主数据!A:A,0),11))</f>
        <v>北京四城区</v>
      </c>
      <c r="D3101" t="str">
        <f t="shared" si="192"/>
        <v>BJ172生活垃圾清运费-政府清运标准方式11.98</v>
      </c>
      <c r="E3101" s="13" t="str">
        <f t="shared" si="194"/>
        <v>11.98</v>
      </c>
      <c r="F3101" s="13" t="str">
        <f>IF(E3101="","",IFERROR(IF(IF(K3101="","",INDEX(收费标合同信息维护!A:Q,MATCH(D3101,收费标合同信息维护!J:J,0),10))=D3101,"有","无"),"无"))</f>
        <v>无</v>
      </c>
      <c r="G3101" s="13" t="str">
        <f t="shared" si="193"/>
        <v/>
      </c>
      <c r="H3101" s="13" t="str">
        <f t="shared" si="195"/>
        <v/>
      </c>
      <c r="I3101" s="13" t="str">
        <f>IF(G3101="","",IFERROR(IF(IF(K3101="","",INDEX(收费标合同信息维护!A:Q,MATCH(G3101,收费标合同信息维护!M:M,0),13))=G3101,"有","无"),"无"))</f>
        <v/>
      </c>
      <c r="J3101" s="3" t="s">
        <v>3702</v>
      </c>
      <c r="K3101" s="3" t="s">
        <v>6333</v>
      </c>
      <c r="L3101" s="3" t="s">
        <v>12906</v>
      </c>
      <c r="M3101" s="3" t="s">
        <v>12907</v>
      </c>
      <c r="N3101" s="3" t="s">
        <v>6477</v>
      </c>
      <c r="O3101" s="3" t="s">
        <v>6478</v>
      </c>
      <c r="P3101" s="3" t="s">
        <v>12908</v>
      </c>
      <c r="Q3101" s="3" t="s">
        <v>12909</v>
      </c>
      <c r="R3101" s="3" t="s">
        <v>6484</v>
      </c>
      <c r="S3101" s="3" t="s">
        <v>6491</v>
      </c>
      <c r="T3101" s="3" t="s">
        <v>6493</v>
      </c>
      <c r="U3101" s="3" t="s">
        <v>154</v>
      </c>
      <c r="V3101" s="3" t="s">
        <v>12794</v>
      </c>
      <c r="W3101" s="3" t="s">
        <v>154</v>
      </c>
      <c r="X3101" s="3" t="s">
        <v>154</v>
      </c>
      <c r="Y3101" s="3" t="s">
        <v>154</v>
      </c>
      <c r="Z3101" s="3" t="s">
        <v>154</v>
      </c>
      <c r="AA3101" s="3" t="s">
        <v>154</v>
      </c>
      <c r="AB3101" s="3" t="s">
        <v>154</v>
      </c>
      <c r="AC3101" s="3" t="s">
        <v>154</v>
      </c>
      <c r="AD3101" s="3" t="s">
        <v>6151</v>
      </c>
      <c r="AE3101" s="3" t="s">
        <v>6151</v>
      </c>
      <c r="AF3101" s="3" t="s">
        <v>154</v>
      </c>
      <c r="AG3101" s="3" t="s">
        <v>154</v>
      </c>
      <c r="AH3101" s="3" t="s">
        <v>6478</v>
      </c>
      <c r="AI3101" s="3" t="s">
        <v>6727</v>
      </c>
      <c r="AJ3101" s="3" t="s">
        <v>6489</v>
      </c>
    </row>
    <row r="3102" spans="1:36" ht="15">
      <c r="A3102" s="10">
        <v>3205</v>
      </c>
      <c r="B3102" t="str">
        <f>IF(K3102="总计","",INDEX(主数据!A:AD,MATCH(J3102,主数据!A:A,0),9))</f>
        <v>华北大区公司</v>
      </c>
      <c r="C3102" t="str">
        <f>IF(K3102="","",INDEX(主数据!A:AD,MATCH(J3102,主数据!A:A,0),11))</f>
        <v>北京四城区</v>
      </c>
      <c r="D3102" t="str">
        <f t="shared" si="192"/>
        <v>BJ172场地管理费标准方式5.98</v>
      </c>
      <c r="E3102" s="13" t="str">
        <f t="shared" si="194"/>
        <v>5.98</v>
      </c>
      <c r="F3102" s="13" t="str">
        <f>IF(E3102="","",IFERROR(IF(IF(K3102="","",INDEX(收费标合同信息维护!A:Q,MATCH(D3102,收费标合同信息维护!J:J,0),10))=D3102,"有","无"),"无"))</f>
        <v>无</v>
      </c>
      <c r="G3102" s="13" t="str">
        <f t="shared" si="193"/>
        <v/>
      </c>
      <c r="H3102" s="13" t="str">
        <f t="shared" si="195"/>
        <v/>
      </c>
      <c r="I3102" s="13" t="str">
        <f>IF(G3102="","",IFERROR(IF(IF(K3102="","",INDEX(收费标合同信息维护!A:Q,MATCH(G3102,收费标合同信息维护!M:M,0),13))=G3102,"有","无"),"无"))</f>
        <v/>
      </c>
      <c r="J3102" s="3" t="s">
        <v>3702</v>
      </c>
      <c r="K3102" s="3" t="s">
        <v>6333</v>
      </c>
      <c r="L3102" s="3" t="s">
        <v>6832</v>
      </c>
      <c r="M3102" s="3" t="s">
        <v>6833</v>
      </c>
      <c r="N3102" s="3" t="s">
        <v>6477</v>
      </c>
      <c r="O3102" s="3" t="s">
        <v>6478</v>
      </c>
      <c r="P3102" s="3" t="s">
        <v>12910</v>
      </c>
      <c r="Q3102" s="3" t="s">
        <v>12911</v>
      </c>
      <c r="R3102" s="3" t="s">
        <v>6484</v>
      </c>
      <c r="S3102" s="3" t="s">
        <v>7050</v>
      </c>
      <c r="T3102" s="3" t="s">
        <v>6493</v>
      </c>
      <c r="U3102" s="3" t="s">
        <v>154</v>
      </c>
      <c r="V3102" s="3" t="s">
        <v>12797</v>
      </c>
      <c r="W3102" s="3" t="s">
        <v>154</v>
      </c>
      <c r="X3102" s="3" t="s">
        <v>154</v>
      </c>
      <c r="Y3102" s="3" t="s">
        <v>154</v>
      </c>
      <c r="Z3102" s="3" t="s">
        <v>154</v>
      </c>
      <c r="AA3102" s="3" t="s">
        <v>154</v>
      </c>
      <c r="AB3102" s="3" t="s">
        <v>154</v>
      </c>
      <c r="AC3102" s="3" t="s">
        <v>154</v>
      </c>
      <c r="AD3102" s="3" t="s">
        <v>6151</v>
      </c>
      <c r="AE3102" s="3" t="s">
        <v>6151</v>
      </c>
      <c r="AF3102" s="3" t="s">
        <v>154</v>
      </c>
      <c r="AG3102" s="3" t="s">
        <v>154</v>
      </c>
      <c r="AH3102" s="3" t="s">
        <v>6478</v>
      </c>
      <c r="AI3102" s="3" t="s">
        <v>6727</v>
      </c>
      <c r="AJ3102" s="3" t="s">
        <v>6489</v>
      </c>
    </row>
    <row r="3103" spans="1:36" ht="15">
      <c r="A3103" s="10">
        <v>3206</v>
      </c>
      <c r="B3103" t="str">
        <f>IF(K3103="总计","",INDEX(主数据!A:AD,MATCH(J3103,主数据!A:A,0),9))</f>
        <v>华北大区公司</v>
      </c>
      <c r="C3103" t="str">
        <f>IF(K3103="","",INDEX(主数据!A:AD,MATCH(J3103,主数据!A:A,0),11))</f>
        <v>北京四城区</v>
      </c>
      <c r="D3103" t="str">
        <f t="shared" si="192"/>
        <v>BJ172其他费用直接录入</v>
      </c>
      <c r="E3103" s="13" t="str">
        <f t="shared" si="194"/>
        <v/>
      </c>
      <c r="F3103" s="13" t="str">
        <f>IF(E3103="","",IFERROR(IF(IF(K3103="","",INDEX(收费标合同信息维护!A:Q,MATCH(D3103,收费标合同信息维护!J:J,0),10))=D3103,"有","无"),"无"))</f>
        <v/>
      </c>
      <c r="G3103" s="13" t="str">
        <f t="shared" si="193"/>
        <v/>
      </c>
      <c r="H3103" s="13" t="str">
        <f t="shared" si="195"/>
        <v/>
      </c>
      <c r="I3103" s="13" t="str">
        <f>IF(G3103="","",IFERROR(IF(IF(K3103="","",INDEX(收费标合同信息维护!A:Q,MATCH(G3103,收费标合同信息维护!M:M,0),13))=G3103,"有","无"),"无"))</f>
        <v/>
      </c>
      <c r="J3103" s="3" t="s">
        <v>3702</v>
      </c>
      <c r="K3103" s="3" t="s">
        <v>6333</v>
      </c>
      <c r="L3103" s="3" t="s">
        <v>6544</v>
      </c>
      <c r="M3103" s="3" t="s">
        <v>6545</v>
      </c>
      <c r="N3103" s="3" t="s">
        <v>6477</v>
      </c>
      <c r="O3103" s="3" t="s">
        <v>6478</v>
      </c>
      <c r="P3103" s="3" t="s">
        <v>11031</v>
      </c>
      <c r="Q3103" s="3" t="s">
        <v>11079</v>
      </c>
      <c r="R3103" s="3" t="s">
        <v>6479</v>
      </c>
      <c r="S3103" s="3" t="s">
        <v>6480</v>
      </c>
      <c r="T3103" s="3" t="s">
        <v>6493</v>
      </c>
      <c r="U3103" s="3" t="s">
        <v>154</v>
      </c>
      <c r="V3103" s="3" t="s">
        <v>154</v>
      </c>
      <c r="W3103" s="3" t="s">
        <v>154</v>
      </c>
      <c r="X3103" s="3" t="s">
        <v>154</v>
      </c>
      <c r="Y3103" s="3" t="s">
        <v>154</v>
      </c>
      <c r="Z3103" s="3" t="s">
        <v>154</v>
      </c>
      <c r="AA3103" s="3" t="s">
        <v>154</v>
      </c>
      <c r="AB3103" s="3" t="s">
        <v>154</v>
      </c>
      <c r="AC3103" s="3" t="s">
        <v>154</v>
      </c>
      <c r="AD3103" s="3" t="s">
        <v>6151</v>
      </c>
      <c r="AE3103" s="3" t="s">
        <v>6151</v>
      </c>
      <c r="AF3103" s="3" t="s">
        <v>154</v>
      </c>
      <c r="AG3103" s="3" t="s">
        <v>154</v>
      </c>
      <c r="AH3103" s="3" t="s">
        <v>6478</v>
      </c>
      <c r="AI3103" s="3" t="s">
        <v>6482</v>
      </c>
      <c r="AJ3103" s="3" t="s">
        <v>6489</v>
      </c>
    </row>
    <row r="3104" spans="1:36" ht="15">
      <c r="A3104" s="10">
        <v>3207</v>
      </c>
      <c r="B3104" t="str">
        <f>IF(K3104="总计","",INDEX(主数据!A:AD,MATCH(J3104,主数据!A:A,0),9))</f>
        <v>华北大区公司</v>
      </c>
      <c r="C3104" t="str">
        <f>IF(K3104="","",INDEX(主数据!A:AD,MATCH(J3104,主数据!A:A,0),11))</f>
        <v>北京四城区</v>
      </c>
      <c r="D3104" t="str">
        <f t="shared" si="192"/>
        <v>BJ172其他费用直接录入</v>
      </c>
      <c r="E3104" s="13" t="str">
        <f t="shared" si="194"/>
        <v/>
      </c>
      <c r="F3104" s="13" t="str">
        <f>IF(E3104="","",IFERROR(IF(IF(K3104="","",INDEX(收费标合同信息维护!A:Q,MATCH(D3104,收费标合同信息维护!J:J,0),10))=D3104,"有","无"),"无"))</f>
        <v/>
      </c>
      <c r="G3104" s="13" t="str">
        <f t="shared" si="193"/>
        <v/>
      </c>
      <c r="H3104" s="13" t="str">
        <f t="shared" si="195"/>
        <v/>
      </c>
      <c r="I3104" s="13" t="str">
        <f>IF(G3104="","",IFERROR(IF(IF(K3104="","",INDEX(收费标合同信息维护!A:Q,MATCH(G3104,收费标合同信息维护!M:M,0),13))=G3104,"有","无"),"无"))</f>
        <v/>
      </c>
      <c r="J3104" s="3" t="s">
        <v>3702</v>
      </c>
      <c r="K3104" s="3" t="s">
        <v>6333</v>
      </c>
      <c r="L3104" s="3" t="s">
        <v>6544</v>
      </c>
      <c r="M3104" s="3" t="s">
        <v>6545</v>
      </c>
      <c r="N3104" s="3" t="s">
        <v>6477</v>
      </c>
      <c r="O3104" s="3" t="s">
        <v>6478</v>
      </c>
      <c r="P3104" s="3" t="s">
        <v>12843</v>
      </c>
      <c r="Q3104" s="3" t="s">
        <v>12844</v>
      </c>
      <c r="R3104" s="3" t="s">
        <v>6479</v>
      </c>
      <c r="S3104" s="3" t="s">
        <v>6480</v>
      </c>
      <c r="T3104" s="3" t="s">
        <v>6493</v>
      </c>
      <c r="U3104" s="3" t="s">
        <v>154</v>
      </c>
      <c r="V3104" s="3" t="s">
        <v>154</v>
      </c>
      <c r="W3104" s="3" t="s">
        <v>154</v>
      </c>
      <c r="X3104" s="3" t="s">
        <v>154</v>
      </c>
      <c r="Y3104" s="3" t="s">
        <v>154</v>
      </c>
      <c r="Z3104" s="3" t="s">
        <v>154</v>
      </c>
      <c r="AA3104" s="3" t="s">
        <v>154</v>
      </c>
      <c r="AB3104" s="3" t="s">
        <v>154</v>
      </c>
      <c r="AC3104" s="3" t="s">
        <v>154</v>
      </c>
      <c r="AD3104" s="3" t="s">
        <v>6151</v>
      </c>
      <c r="AE3104" s="3" t="s">
        <v>6151</v>
      </c>
      <c r="AF3104" s="3" t="s">
        <v>154</v>
      </c>
      <c r="AG3104" s="3" t="s">
        <v>154</v>
      </c>
      <c r="AH3104" s="3" t="s">
        <v>6478</v>
      </c>
      <c r="AI3104" s="3" t="s">
        <v>6482</v>
      </c>
      <c r="AJ3104" s="3" t="s">
        <v>6489</v>
      </c>
    </row>
    <row r="3105" spans="1:36" ht="15">
      <c r="A3105" s="10">
        <v>3208</v>
      </c>
      <c r="B3105" t="str">
        <f>IF(K3105="总计","",INDEX(主数据!A:AD,MATCH(J3105,主数据!A:A,0),9))</f>
        <v>华北大区公司</v>
      </c>
      <c r="C3105" t="str">
        <f>IF(K3105="","",INDEX(主数据!A:AD,MATCH(J3105,主数据!A:A,0),11))</f>
        <v>北京四城区</v>
      </c>
      <c r="D3105" t="str">
        <f t="shared" si="192"/>
        <v>BJ172其他费用直接录入</v>
      </c>
      <c r="E3105" s="13" t="str">
        <f t="shared" si="194"/>
        <v/>
      </c>
      <c r="F3105" s="13" t="str">
        <f>IF(E3105="","",IFERROR(IF(IF(K3105="","",INDEX(收费标合同信息维护!A:Q,MATCH(D3105,收费标合同信息维护!J:J,0),10))=D3105,"有","无"),"无"))</f>
        <v/>
      </c>
      <c r="G3105" s="13" t="str">
        <f t="shared" si="193"/>
        <v/>
      </c>
      <c r="H3105" s="13" t="str">
        <f t="shared" si="195"/>
        <v/>
      </c>
      <c r="I3105" s="13" t="str">
        <f>IF(G3105="","",IFERROR(IF(IF(K3105="","",INDEX(收费标合同信息维护!A:Q,MATCH(G3105,收费标合同信息维护!M:M,0),13))=G3105,"有","无"),"无"))</f>
        <v/>
      </c>
      <c r="J3105" s="3" t="s">
        <v>3702</v>
      </c>
      <c r="K3105" s="3" t="s">
        <v>6333</v>
      </c>
      <c r="L3105" s="3" t="s">
        <v>6544</v>
      </c>
      <c r="M3105" s="3" t="s">
        <v>6545</v>
      </c>
      <c r="N3105" s="3" t="s">
        <v>6477</v>
      </c>
      <c r="O3105" s="3" t="s">
        <v>6478</v>
      </c>
      <c r="P3105" s="3" t="s">
        <v>12847</v>
      </c>
      <c r="Q3105" s="3" t="s">
        <v>12848</v>
      </c>
      <c r="R3105" s="3" t="s">
        <v>6479</v>
      </c>
      <c r="S3105" s="3" t="s">
        <v>6480</v>
      </c>
      <c r="T3105" s="3" t="s">
        <v>6493</v>
      </c>
      <c r="U3105" s="3" t="s">
        <v>154</v>
      </c>
      <c r="V3105" s="3" t="s">
        <v>154</v>
      </c>
      <c r="W3105" s="3" t="s">
        <v>154</v>
      </c>
      <c r="X3105" s="3" t="s">
        <v>154</v>
      </c>
      <c r="Y3105" s="3" t="s">
        <v>154</v>
      </c>
      <c r="Z3105" s="3" t="s">
        <v>154</v>
      </c>
      <c r="AA3105" s="3" t="s">
        <v>154</v>
      </c>
      <c r="AB3105" s="3" t="s">
        <v>154</v>
      </c>
      <c r="AC3105" s="3" t="s">
        <v>154</v>
      </c>
      <c r="AD3105" s="3" t="s">
        <v>6151</v>
      </c>
      <c r="AE3105" s="3" t="s">
        <v>6151</v>
      </c>
      <c r="AF3105" s="3" t="s">
        <v>154</v>
      </c>
      <c r="AG3105" s="3" t="s">
        <v>154</v>
      </c>
      <c r="AH3105" s="3" t="s">
        <v>6478</v>
      </c>
      <c r="AI3105" s="3" t="s">
        <v>6482</v>
      </c>
      <c r="AJ3105" s="3" t="s">
        <v>6489</v>
      </c>
    </row>
    <row r="3106" spans="1:36" ht="15">
      <c r="A3106" s="10">
        <v>3209</v>
      </c>
      <c r="B3106" t="str">
        <f>IF(K3106="总计","",INDEX(主数据!A:AD,MATCH(J3106,主数据!A:A,0),9))</f>
        <v>华北大区公司</v>
      </c>
      <c r="C3106" t="str">
        <f>IF(K3106="","",INDEX(主数据!A:AD,MATCH(J3106,主数据!A:A,0),11))</f>
        <v>北京四城区</v>
      </c>
      <c r="D3106" t="str">
        <f t="shared" si="192"/>
        <v>BJ172其他费用直接录入</v>
      </c>
      <c r="E3106" s="13" t="str">
        <f t="shared" si="194"/>
        <v/>
      </c>
      <c r="F3106" s="13" t="str">
        <f>IF(E3106="","",IFERROR(IF(IF(K3106="","",INDEX(收费标合同信息维护!A:Q,MATCH(D3106,收费标合同信息维护!J:J,0),10))=D3106,"有","无"),"无"))</f>
        <v/>
      </c>
      <c r="G3106" s="13" t="str">
        <f t="shared" si="193"/>
        <v/>
      </c>
      <c r="H3106" s="13" t="str">
        <f t="shared" si="195"/>
        <v/>
      </c>
      <c r="I3106" s="13" t="str">
        <f>IF(G3106="","",IFERROR(IF(IF(K3106="","",INDEX(收费标合同信息维护!A:Q,MATCH(G3106,收费标合同信息维护!M:M,0),13))=G3106,"有","无"),"无"))</f>
        <v/>
      </c>
      <c r="J3106" s="3" t="s">
        <v>3702</v>
      </c>
      <c r="K3106" s="3" t="s">
        <v>6333</v>
      </c>
      <c r="L3106" s="3" t="s">
        <v>6544</v>
      </c>
      <c r="M3106" s="3" t="s">
        <v>6545</v>
      </c>
      <c r="N3106" s="3" t="s">
        <v>6477</v>
      </c>
      <c r="O3106" s="3" t="s">
        <v>6478</v>
      </c>
      <c r="P3106" s="3" t="s">
        <v>6544</v>
      </c>
      <c r="Q3106" s="3" t="s">
        <v>6545</v>
      </c>
      <c r="R3106" s="3" t="s">
        <v>6479</v>
      </c>
      <c r="S3106" s="3" t="s">
        <v>6480</v>
      </c>
      <c r="T3106" s="3" t="s">
        <v>6493</v>
      </c>
      <c r="U3106" s="3" t="s">
        <v>154</v>
      </c>
      <c r="V3106" s="3" t="s">
        <v>154</v>
      </c>
      <c r="W3106" s="3" t="s">
        <v>154</v>
      </c>
      <c r="X3106" s="3" t="s">
        <v>154</v>
      </c>
      <c r="Y3106" s="3" t="s">
        <v>154</v>
      </c>
      <c r="Z3106" s="3" t="s">
        <v>154</v>
      </c>
      <c r="AA3106" s="3" t="s">
        <v>154</v>
      </c>
      <c r="AB3106" s="3" t="s">
        <v>154</v>
      </c>
      <c r="AC3106" s="3" t="s">
        <v>154</v>
      </c>
      <c r="AD3106" s="3" t="s">
        <v>6151</v>
      </c>
      <c r="AE3106" s="3" t="s">
        <v>6151</v>
      </c>
      <c r="AF3106" s="3" t="s">
        <v>154</v>
      </c>
      <c r="AG3106" s="3" t="s">
        <v>154</v>
      </c>
      <c r="AH3106" s="3" t="s">
        <v>6478</v>
      </c>
      <c r="AI3106" s="3" t="s">
        <v>6482</v>
      </c>
      <c r="AJ3106" s="3" t="s">
        <v>6489</v>
      </c>
    </row>
    <row r="3107" spans="1:36" ht="15">
      <c r="A3107" s="10">
        <v>3210</v>
      </c>
      <c r="B3107" t="str">
        <f>IF(K3107="总计","",INDEX(主数据!A:AD,MATCH(J3107,主数据!A:A,0),9))</f>
        <v>华北大区公司</v>
      </c>
      <c r="C3107" t="str">
        <f>IF(K3107="","",INDEX(主数据!A:AD,MATCH(J3107,主数据!A:A,0),11))</f>
        <v>北京四城区</v>
      </c>
      <c r="D3107" t="str">
        <f t="shared" si="192"/>
        <v>BJ172其他费用直接录入</v>
      </c>
      <c r="E3107" s="13" t="str">
        <f t="shared" si="194"/>
        <v/>
      </c>
      <c r="F3107" s="13" t="str">
        <f>IF(E3107="","",IFERROR(IF(IF(K3107="","",INDEX(收费标合同信息维护!A:Q,MATCH(D3107,收费标合同信息维护!J:J,0),10))=D3107,"有","无"),"无"))</f>
        <v/>
      </c>
      <c r="G3107" s="13" t="str">
        <f t="shared" si="193"/>
        <v/>
      </c>
      <c r="H3107" s="13" t="str">
        <f t="shared" si="195"/>
        <v/>
      </c>
      <c r="I3107" s="13" t="str">
        <f>IF(G3107="","",IFERROR(IF(IF(K3107="","",INDEX(收费标合同信息维护!A:Q,MATCH(G3107,收费标合同信息维护!M:M,0),13))=G3107,"有","无"),"无"))</f>
        <v/>
      </c>
      <c r="J3107" s="3" t="s">
        <v>3702</v>
      </c>
      <c r="K3107" s="3" t="s">
        <v>6333</v>
      </c>
      <c r="L3107" s="3" t="s">
        <v>6544</v>
      </c>
      <c r="M3107" s="3" t="s">
        <v>6545</v>
      </c>
      <c r="N3107" s="3" t="s">
        <v>6477</v>
      </c>
      <c r="O3107" s="3" t="s">
        <v>6478</v>
      </c>
      <c r="P3107" s="3" t="s">
        <v>12912</v>
      </c>
      <c r="Q3107" s="3" t="s">
        <v>12913</v>
      </c>
      <c r="R3107" s="3" t="s">
        <v>6479</v>
      </c>
      <c r="S3107" s="3" t="s">
        <v>6480</v>
      </c>
      <c r="T3107" s="3" t="s">
        <v>6493</v>
      </c>
      <c r="U3107" s="3" t="s">
        <v>154</v>
      </c>
      <c r="V3107" s="3" t="s">
        <v>154</v>
      </c>
      <c r="W3107" s="3" t="s">
        <v>154</v>
      </c>
      <c r="X3107" s="3" t="s">
        <v>154</v>
      </c>
      <c r="Y3107" s="3" t="s">
        <v>154</v>
      </c>
      <c r="Z3107" s="3" t="s">
        <v>154</v>
      </c>
      <c r="AA3107" s="3" t="s">
        <v>154</v>
      </c>
      <c r="AB3107" s="3" t="s">
        <v>154</v>
      </c>
      <c r="AC3107" s="3" t="s">
        <v>154</v>
      </c>
      <c r="AD3107" s="3" t="s">
        <v>6151</v>
      </c>
      <c r="AE3107" s="3" t="s">
        <v>6151</v>
      </c>
      <c r="AF3107" s="3" t="s">
        <v>154</v>
      </c>
      <c r="AG3107" s="3" t="s">
        <v>154</v>
      </c>
      <c r="AH3107" s="3" t="s">
        <v>6478</v>
      </c>
      <c r="AI3107" s="3" t="s">
        <v>6482</v>
      </c>
      <c r="AJ3107" s="3" t="s">
        <v>6489</v>
      </c>
    </row>
    <row r="3108" spans="1:36" ht="15">
      <c r="A3108" s="10">
        <v>3211</v>
      </c>
      <c r="B3108" t="str">
        <f>IF(K3108="总计","",INDEX(主数据!A:AD,MATCH(J3108,主数据!A:A,0),9))</f>
        <v>华北大区公司</v>
      </c>
      <c r="C3108" t="str">
        <f>IF(K3108="","",INDEX(主数据!A:AD,MATCH(J3108,主数据!A:A,0),11))</f>
        <v>北京四城区</v>
      </c>
      <c r="D3108" t="str">
        <f t="shared" si="192"/>
        <v>BJ172代收代付其他费用直接录入</v>
      </c>
      <c r="E3108" s="13" t="str">
        <f t="shared" si="194"/>
        <v/>
      </c>
      <c r="F3108" s="13" t="str">
        <f>IF(E3108="","",IFERROR(IF(IF(K3108="","",INDEX(收费标合同信息维护!A:Q,MATCH(D3108,收费标合同信息维护!J:J,0),10))=D3108,"有","无"),"无"))</f>
        <v/>
      </c>
      <c r="G3108" s="13" t="str">
        <f t="shared" si="193"/>
        <v/>
      </c>
      <c r="H3108" s="13" t="str">
        <f t="shared" si="195"/>
        <v/>
      </c>
      <c r="I3108" s="13" t="str">
        <f>IF(G3108="","",IFERROR(IF(IF(K3108="","",INDEX(收费标合同信息维护!A:Q,MATCH(G3108,收费标合同信息维护!M:M,0),13))=G3108,"有","无"),"无"))</f>
        <v/>
      </c>
      <c r="J3108" s="3" t="s">
        <v>3702</v>
      </c>
      <c r="K3108" s="3" t="s">
        <v>6333</v>
      </c>
      <c r="L3108" s="3" t="s">
        <v>6620</v>
      </c>
      <c r="M3108" s="3" t="s">
        <v>6621</v>
      </c>
      <c r="N3108" s="3" t="s">
        <v>6477</v>
      </c>
      <c r="O3108" s="3" t="s">
        <v>6478</v>
      </c>
      <c r="P3108" s="3" t="s">
        <v>8937</v>
      </c>
      <c r="Q3108" s="3" t="s">
        <v>12845</v>
      </c>
      <c r="R3108" s="3" t="s">
        <v>6479</v>
      </c>
      <c r="S3108" s="3" t="s">
        <v>6480</v>
      </c>
      <c r="T3108" s="3" t="s">
        <v>6493</v>
      </c>
      <c r="U3108" s="3" t="s">
        <v>6716</v>
      </c>
      <c r="V3108" s="3" t="s">
        <v>154</v>
      </c>
      <c r="W3108" s="3" t="s">
        <v>154</v>
      </c>
      <c r="X3108" s="3" t="s">
        <v>154</v>
      </c>
      <c r="Y3108" s="3" t="s">
        <v>154</v>
      </c>
      <c r="Z3108" s="3" t="s">
        <v>154</v>
      </c>
      <c r="AA3108" s="3" t="s">
        <v>154</v>
      </c>
      <c r="AB3108" s="3" t="s">
        <v>154</v>
      </c>
      <c r="AC3108" s="3" t="s">
        <v>154</v>
      </c>
      <c r="AD3108" s="3" t="s">
        <v>6151</v>
      </c>
      <c r="AE3108" s="3" t="s">
        <v>6151</v>
      </c>
      <c r="AF3108" s="3" t="s">
        <v>154</v>
      </c>
      <c r="AG3108" s="3" t="s">
        <v>154</v>
      </c>
      <c r="AH3108" s="3" t="s">
        <v>6478</v>
      </c>
      <c r="AI3108" s="3" t="s">
        <v>6482</v>
      </c>
      <c r="AJ3108" s="3" t="s">
        <v>6489</v>
      </c>
    </row>
    <row r="3109" spans="1:36" ht="15">
      <c r="A3109" s="10">
        <v>3212</v>
      </c>
      <c r="B3109" t="str">
        <f>IF(K3109="总计","",INDEX(主数据!A:AD,MATCH(J3109,主数据!A:A,0),9))</f>
        <v>华北大区公司</v>
      </c>
      <c r="C3109" t="str">
        <f>IF(K3109="","",INDEX(主数据!A:AD,MATCH(J3109,主数据!A:A,0),11))</f>
        <v>北京四城区</v>
      </c>
      <c r="D3109" t="str">
        <f t="shared" si="192"/>
        <v>BJ172代收代付其他费用直接录入</v>
      </c>
      <c r="E3109" s="13" t="str">
        <f t="shared" si="194"/>
        <v/>
      </c>
      <c r="F3109" s="13" t="str">
        <f>IF(E3109="","",IFERROR(IF(IF(K3109="","",INDEX(收费标合同信息维护!A:Q,MATCH(D3109,收费标合同信息维护!J:J,0),10))=D3109,"有","无"),"无"))</f>
        <v/>
      </c>
      <c r="G3109" s="13" t="str">
        <f t="shared" si="193"/>
        <v/>
      </c>
      <c r="H3109" s="13" t="str">
        <f t="shared" si="195"/>
        <v/>
      </c>
      <c r="I3109" s="13" t="str">
        <f>IF(G3109="","",IFERROR(IF(IF(K3109="","",INDEX(收费标合同信息维护!A:Q,MATCH(G3109,收费标合同信息维护!M:M,0),13))=G3109,"有","无"),"无"))</f>
        <v/>
      </c>
      <c r="J3109" s="3" t="s">
        <v>3702</v>
      </c>
      <c r="K3109" s="3" t="s">
        <v>6333</v>
      </c>
      <c r="L3109" s="3" t="s">
        <v>6620</v>
      </c>
      <c r="M3109" s="3" t="s">
        <v>6621</v>
      </c>
      <c r="N3109" s="3" t="s">
        <v>6477</v>
      </c>
      <c r="O3109" s="3" t="s">
        <v>6478</v>
      </c>
      <c r="P3109" s="3" t="s">
        <v>8939</v>
      </c>
      <c r="Q3109" s="3" t="s">
        <v>12846</v>
      </c>
      <c r="R3109" s="3" t="s">
        <v>6479</v>
      </c>
      <c r="S3109" s="3" t="s">
        <v>6480</v>
      </c>
      <c r="T3109" s="3" t="s">
        <v>6493</v>
      </c>
      <c r="U3109" s="3" t="s">
        <v>6716</v>
      </c>
      <c r="V3109" s="3" t="s">
        <v>154</v>
      </c>
      <c r="W3109" s="3" t="s">
        <v>154</v>
      </c>
      <c r="X3109" s="3" t="s">
        <v>154</v>
      </c>
      <c r="Y3109" s="3" t="s">
        <v>154</v>
      </c>
      <c r="Z3109" s="3" t="s">
        <v>154</v>
      </c>
      <c r="AA3109" s="3" t="s">
        <v>154</v>
      </c>
      <c r="AB3109" s="3" t="s">
        <v>154</v>
      </c>
      <c r="AC3109" s="3" t="s">
        <v>154</v>
      </c>
      <c r="AD3109" s="3" t="s">
        <v>6151</v>
      </c>
      <c r="AE3109" s="3" t="s">
        <v>6151</v>
      </c>
      <c r="AF3109" s="3" t="s">
        <v>154</v>
      </c>
      <c r="AG3109" s="3" t="s">
        <v>154</v>
      </c>
      <c r="AH3109" s="3" t="s">
        <v>6478</v>
      </c>
      <c r="AI3109" s="3" t="s">
        <v>6482</v>
      </c>
      <c r="AJ3109" s="3" t="s">
        <v>6489</v>
      </c>
    </row>
    <row r="3110" spans="1:36" ht="15">
      <c r="A3110" s="10">
        <v>3213</v>
      </c>
      <c r="B3110" t="str">
        <f>IF(K3110="总计","",INDEX(主数据!A:AD,MATCH(J3110,主数据!A:A,0),9))</f>
        <v>华北大区公司</v>
      </c>
      <c r="C3110" t="str">
        <f>IF(K3110="","",INDEX(主数据!A:AD,MATCH(J3110,主数据!A:A,0),11))</f>
        <v>北京四城区</v>
      </c>
      <c r="D3110" t="str">
        <f t="shared" si="192"/>
        <v>BJ172代收代付其他费用直接录入</v>
      </c>
      <c r="E3110" s="13" t="str">
        <f t="shared" si="194"/>
        <v/>
      </c>
      <c r="F3110" s="13" t="str">
        <f>IF(E3110="","",IFERROR(IF(IF(K3110="","",INDEX(收费标合同信息维护!A:Q,MATCH(D3110,收费标合同信息维护!J:J,0),10))=D3110,"有","无"),"无"))</f>
        <v/>
      </c>
      <c r="G3110" s="13" t="str">
        <f t="shared" si="193"/>
        <v/>
      </c>
      <c r="H3110" s="13" t="str">
        <f t="shared" si="195"/>
        <v/>
      </c>
      <c r="I3110" s="13" t="str">
        <f>IF(G3110="","",IFERROR(IF(IF(K3110="","",INDEX(收费标合同信息维护!A:Q,MATCH(G3110,收费标合同信息维护!M:M,0),13))=G3110,"有","无"),"无"))</f>
        <v/>
      </c>
      <c r="J3110" s="3" t="s">
        <v>3702</v>
      </c>
      <c r="K3110" s="3" t="s">
        <v>6333</v>
      </c>
      <c r="L3110" s="3" t="s">
        <v>6620</v>
      </c>
      <c r="M3110" s="3" t="s">
        <v>6621</v>
      </c>
      <c r="N3110" s="3" t="s">
        <v>6477</v>
      </c>
      <c r="O3110" s="3" t="s">
        <v>6478</v>
      </c>
      <c r="P3110" s="3" t="s">
        <v>6601</v>
      </c>
      <c r="Q3110" s="3" t="s">
        <v>6602</v>
      </c>
      <c r="R3110" s="3" t="s">
        <v>6479</v>
      </c>
      <c r="S3110" s="3" t="s">
        <v>6480</v>
      </c>
      <c r="T3110" s="3" t="s">
        <v>6493</v>
      </c>
      <c r="U3110" s="3" t="s">
        <v>6716</v>
      </c>
      <c r="V3110" s="3" t="s">
        <v>154</v>
      </c>
      <c r="W3110" s="3" t="s">
        <v>154</v>
      </c>
      <c r="X3110" s="3" t="s">
        <v>154</v>
      </c>
      <c r="Y3110" s="3" t="s">
        <v>154</v>
      </c>
      <c r="Z3110" s="3" t="s">
        <v>154</v>
      </c>
      <c r="AA3110" s="3" t="s">
        <v>154</v>
      </c>
      <c r="AB3110" s="3" t="s">
        <v>154</v>
      </c>
      <c r="AC3110" s="3" t="s">
        <v>154</v>
      </c>
      <c r="AD3110" s="3" t="s">
        <v>6151</v>
      </c>
      <c r="AE3110" s="3" t="s">
        <v>6151</v>
      </c>
      <c r="AF3110" s="3" t="s">
        <v>154</v>
      </c>
      <c r="AG3110" s="3" t="s">
        <v>154</v>
      </c>
      <c r="AH3110" s="3" t="s">
        <v>6478</v>
      </c>
      <c r="AI3110" s="3" t="s">
        <v>6482</v>
      </c>
      <c r="AJ3110" s="3" t="s">
        <v>6489</v>
      </c>
    </row>
    <row r="3111" spans="1:36" ht="15">
      <c r="A3111" s="10">
        <v>3214</v>
      </c>
      <c r="B3111" t="str">
        <f>IF(K3111="总计","",INDEX(主数据!A:AD,MATCH(J3111,主数据!A:A,0),9))</f>
        <v>华北大区公司</v>
      </c>
      <c r="C3111" t="str">
        <f>IF(K3111="","",INDEX(主数据!A:AD,MATCH(J3111,主数据!A:A,0),11))</f>
        <v>北京四城区</v>
      </c>
      <c r="D3111" t="str">
        <f t="shared" si="192"/>
        <v>BJ172代收代付其他费用直接录入</v>
      </c>
      <c r="E3111" s="13" t="str">
        <f t="shared" si="194"/>
        <v/>
      </c>
      <c r="F3111" s="13" t="str">
        <f>IF(E3111="","",IFERROR(IF(IF(K3111="","",INDEX(收费标合同信息维护!A:Q,MATCH(D3111,收费标合同信息维护!J:J,0),10))=D3111,"有","无"),"无"))</f>
        <v/>
      </c>
      <c r="G3111" s="13" t="str">
        <f t="shared" si="193"/>
        <v/>
      </c>
      <c r="H3111" s="13" t="str">
        <f t="shared" si="195"/>
        <v/>
      </c>
      <c r="I3111" s="13" t="str">
        <f>IF(G3111="","",IFERROR(IF(IF(K3111="","",INDEX(收费标合同信息维护!A:Q,MATCH(G3111,收费标合同信息维护!M:M,0),13))=G3111,"有","无"),"无"))</f>
        <v/>
      </c>
      <c r="J3111" s="3" t="s">
        <v>3702</v>
      </c>
      <c r="K3111" s="3" t="s">
        <v>6333</v>
      </c>
      <c r="L3111" s="3" t="s">
        <v>6620</v>
      </c>
      <c r="M3111" s="3" t="s">
        <v>6621</v>
      </c>
      <c r="N3111" s="3" t="s">
        <v>6477</v>
      </c>
      <c r="O3111" s="3" t="s">
        <v>6478</v>
      </c>
      <c r="P3111" s="3" t="s">
        <v>6615</v>
      </c>
      <c r="Q3111" s="3" t="s">
        <v>6723</v>
      </c>
      <c r="R3111" s="3" t="s">
        <v>6479</v>
      </c>
      <c r="S3111" s="3" t="s">
        <v>6480</v>
      </c>
      <c r="T3111" s="3" t="s">
        <v>6493</v>
      </c>
      <c r="U3111" s="3" t="s">
        <v>6716</v>
      </c>
      <c r="V3111" s="3" t="s">
        <v>154</v>
      </c>
      <c r="W3111" s="3" t="s">
        <v>154</v>
      </c>
      <c r="X3111" s="3" t="s">
        <v>154</v>
      </c>
      <c r="Y3111" s="3" t="s">
        <v>154</v>
      </c>
      <c r="Z3111" s="3" t="s">
        <v>154</v>
      </c>
      <c r="AA3111" s="3" t="s">
        <v>154</v>
      </c>
      <c r="AB3111" s="3" t="s">
        <v>154</v>
      </c>
      <c r="AC3111" s="3" t="s">
        <v>154</v>
      </c>
      <c r="AD3111" s="3" t="s">
        <v>6151</v>
      </c>
      <c r="AE3111" s="3" t="s">
        <v>6151</v>
      </c>
      <c r="AF3111" s="3" t="s">
        <v>154</v>
      </c>
      <c r="AG3111" s="3" t="s">
        <v>154</v>
      </c>
      <c r="AH3111" s="3" t="s">
        <v>6478</v>
      </c>
      <c r="AI3111" s="3" t="s">
        <v>6482</v>
      </c>
      <c r="AJ3111" s="3" t="s">
        <v>6489</v>
      </c>
    </row>
    <row r="3112" spans="1:36" ht="15">
      <c r="A3112" s="10">
        <v>3215</v>
      </c>
      <c r="B3112" t="str">
        <f>IF(K3112="总计","",INDEX(主数据!A:AD,MATCH(J3112,主数据!A:A,0),9))</f>
        <v>华北大区公司</v>
      </c>
      <c r="C3112" t="str">
        <f>IF(K3112="","",INDEX(主数据!A:AD,MATCH(J3112,主数据!A:A,0),11))</f>
        <v>北京四城区</v>
      </c>
      <c r="D3112" t="str">
        <f t="shared" si="192"/>
        <v>BJ172空置物业费标准方式15217.01</v>
      </c>
      <c r="E3112" s="13" t="str">
        <f t="shared" si="194"/>
        <v>15217.01</v>
      </c>
      <c r="F3112" s="13" t="str">
        <f>IF(E3112="","",IFERROR(IF(IF(K3112="","",INDEX(收费标合同信息维护!A:Q,MATCH(D3112,收费标合同信息维护!J:J,0),10))=D3112,"有","无"),"无"))</f>
        <v>无</v>
      </c>
      <c r="G3112" s="13" t="str">
        <f t="shared" si="193"/>
        <v/>
      </c>
      <c r="H3112" s="13" t="str">
        <f t="shared" si="195"/>
        <v/>
      </c>
      <c r="I3112" s="13" t="str">
        <f>IF(G3112="","",IFERROR(IF(IF(K3112="","",INDEX(收费标合同信息维护!A:Q,MATCH(G3112,收费标合同信息维护!M:M,0),13))=G3112,"有","无"),"无"))</f>
        <v/>
      </c>
      <c r="J3112" s="3" t="s">
        <v>3702</v>
      </c>
      <c r="K3112" s="3" t="s">
        <v>6333</v>
      </c>
      <c r="L3112" s="3" t="s">
        <v>6580</v>
      </c>
      <c r="M3112" s="3" t="s">
        <v>6581</v>
      </c>
      <c r="N3112" s="3" t="s">
        <v>6477</v>
      </c>
      <c r="O3112" s="3" t="s">
        <v>6478</v>
      </c>
      <c r="P3112" s="3" t="s">
        <v>8833</v>
      </c>
      <c r="Q3112" s="3" t="s">
        <v>12914</v>
      </c>
      <c r="R3112" s="3" t="s">
        <v>6484</v>
      </c>
      <c r="S3112" s="3" t="s">
        <v>6491</v>
      </c>
      <c r="T3112" s="3" t="s">
        <v>6493</v>
      </c>
      <c r="U3112" s="3" t="s">
        <v>154</v>
      </c>
      <c r="V3112" s="3" t="s">
        <v>12915</v>
      </c>
      <c r="W3112" s="3" t="s">
        <v>154</v>
      </c>
      <c r="X3112" s="3" t="s">
        <v>154</v>
      </c>
      <c r="Y3112" s="3" t="s">
        <v>154</v>
      </c>
      <c r="Z3112" s="3" t="s">
        <v>154</v>
      </c>
      <c r="AA3112" s="3" t="s">
        <v>154</v>
      </c>
      <c r="AB3112" s="3" t="s">
        <v>154</v>
      </c>
      <c r="AC3112" s="3" t="s">
        <v>154</v>
      </c>
      <c r="AD3112" s="3" t="s">
        <v>6151</v>
      </c>
      <c r="AE3112" s="3" t="s">
        <v>6151</v>
      </c>
      <c r="AF3112" s="3" t="s">
        <v>154</v>
      </c>
      <c r="AG3112" s="3" t="s">
        <v>154</v>
      </c>
      <c r="AH3112" s="3" t="s">
        <v>6478</v>
      </c>
      <c r="AI3112" s="3" t="s">
        <v>6482</v>
      </c>
      <c r="AJ3112" s="3" t="s">
        <v>6489</v>
      </c>
    </row>
    <row r="3113" spans="1:36" ht="15">
      <c r="A3113" s="10">
        <v>3216</v>
      </c>
      <c r="B3113" t="str">
        <f>IF(K3113="总计","",INDEX(主数据!A:AD,MATCH(J3113,主数据!A:A,0),9))</f>
        <v>华北大区公司</v>
      </c>
      <c r="C3113" t="str">
        <f>IF(K3113="","",INDEX(主数据!A:AD,MATCH(J3113,主数据!A:A,0),11))</f>
        <v>北京四城区</v>
      </c>
      <c r="D3113" t="str">
        <f t="shared" si="192"/>
        <v>BJ172空置物业费直接录入</v>
      </c>
      <c r="E3113" s="13" t="str">
        <f t="shared" si="194"/>
        <v/>
      </c>
      <c r="F3113" s="13" t="str">
        <f>IF(E3113="","",IFERROR(IF(IF(K3113="","",INDEX(收费标合同信息维护!A:Q,MATCH(D3113,收费标合同信息维护!J:J,0),10))=D3113,"有","无"),"无"))</f>
        <v/>
      </c>
      <c r="G3113" s="13" t="str">
        <f t="shared" si="193"/>
        <v/>
      </c>
      <c r="H3113" s="13" t="str">
        <f t="shared" si="195"/>
        <v/>
      </c>
      <c r="I3113" s="13" t="str">
        <f>IF(G3113="","",IFERROR(IF(IF(K3113="","",INDEX(收费标合同信息维护!A:Q,MATCH(G3113,收费标合同信息维护!M:M,0),13))=G3113,"有","无"),"无"))</f>
        <v/>
      </c>
      <c r="J3113" s="3" t="s">
        <v>3702</v>
      </c>
      <c r="K3113" s="3" t="s">
        <v>6333</v>
      </c>
      <c r="L3113" s="3" t="s">
        <v>6580</v>
      </c>
      <c r="M3113" s="3" t="s">
        <v>6581</v>
      </c>
      <c r="N3113" s="3" t="s">
        <v>6477</v>
      </c>
      <c r="O3113" s="3" t="s">
        <v>6478</v>
      </c>
      <c r="P3113" s="3" t="s">
        <v>6580</v>
      </c>
      <c r="Q3113" s="3" t="s">
        <v>6581</v>
      </c>
      <c r="R3113" s="3" t="s">
        <v>6479</v>
      </c>
      <c r="S3113" s="3" t="s">
        <v>6480</v>
      </c>
      <c r="T3113" s="3" t="s">
        <v>6493</v>
      </c>
      <c r="U3113" s="3" t="s">
        <v>154</v>
      </c>
      <c r="V3113" s="3" t="s">
        <v>154</v>
      </c>
      <c r="W3113" s="3" t="s">
        <v>154</v>
      </c>
      <c r="X3113" s="3" t="s">
        <v>154</v>
      </c>
      <c r="Y3113" s="3" t="s">
        <v>154</v>
      </c>
      <c r="Z3113" s="3" t="s">
        <v>154</v>
      </c>
      <c r="AA3113" s="3" t="s">
        <v>154</v>
      </c>
      <c r="AB3113" s="3" t="s">
        <v>154</v>
      </c>
      <c r="AC3113" s="3" t="s">
        <v>154</v>
      </c>
      <c r="AD3113" s="3" t="s">
        <v>6151</v>
      </c>
      <c r="AE3113" s="3" t="s">
        <v>6151</v>
      </c>
      <c r="AF3113" s="3" t="s">
        <v>154</v>
      </c>
      <c r="AG3113" s="3" t="s">
        <v>154</v>
      </c>
      <c r="AH3113" s="3" t="s">
        <v>6478</v>
      </c>
      <c r="AI3113" s="3" t="s">
        <v>6482</v>
      </c>
      <c r="AJ3113" s="3" t="s">
        <v>6489</v>
      </c>
    </row>
    <row r="3114" spans="1:36" ht="15">
      <c r="A3114" s="10">
        <v>3217</v>
      </c>
      <c r="B3114" t="str">
        <f>IF(K3114="总计","",INDEX(主数据!A:AD,MATCH(J3114,主数据!A:A,0),9))</f>
        <v>华北大区公司</v>
      </c>
      <c r="C3114" t="str">
        <f>IF(K3114="","",INDEX(主数据!A:AD,MATCH(J3114,主数据!A:A,0),11))</f>
        <v>北京四城区</v>
      </c>
      <c r="D3114" t="str">
        <f t="shared" si="192"/>
        <v>BJ172空置物业费标准方式5.98</v>
      </c>
      <c r="E3114" s="13" t="str">
        <f t="shared" si="194"/>
        <v>5.98</v>
      </c>
      <c r="F3114" s="13" t="str">
        <f>IF(E3114="","",IFERROR(IF(IF(K3114="","",INDEX(收费标合同信息维护!A:Q,MATCH(D3114,收费标合同信息维护!J:J,0),10))=D3114,"有","无"),"无"))</f>
        <v>无</v>
      </c>
      <c r="G3114" s="13" t="str">
        <f t="shared" si="193"/>
        <v/>
      </c>
      <c r="H3114" s="13" t="str">
        <f t="shared" si="195"/>
        <v/>
      </c>
      <c r="I3114" s="13" t="str">
        <f>IF(G3114="","",IFERROR(IF(IF(K3114="","",INDEX(收费标合同信息维护!A:Q,MATCH(G3114,收费标合同信息维护!M:M,0),13))=G3114,"有","无"),"无"))</f>
        <v/>
      </c>
      <c r="J3114" s="3" t="s">
        <v>3702</v>
      </c>
      <c r="K3114" s="3" t="s">
        <v>6333</v>
      </c>
      <c r="L3114" s="3" t="s">
        <v>6580</v>
      </c>
      <c r="M3114" s="3" t="s">
        <v>6581</v>
      </c>
      <c r="N3114" s="3" t="s">
        <v>6477</v>
      </c>
      <c r="O3114" s="3" t="s">
        <v>6478</v>
      </c>
      <c r="P3114" s="3" t="s">
        <v>7260</v>
      </c>
      <c r="Q3114" s="3" t="s">
        <v>12916</v>
      </c>
      <c r="R3114" s="3" t="s">
        <v>6484</v>
      </c>
      <c r="S3114" s="3" t="s">
        <v>6485</v>
      </c>
      <c r="T3114" s="3" t="s">
        <v>6493</v>
      </c>
      <c r="U3114" s="3" t="s">
        <v>154</v>
      </c>
      <c r="V3114" s="3" t="s">
        <v>12797</v>
      </c>
      <c r="W3114" s="3" t="s">
        <v>154</v>
      </c>
      <c r="X3114" s="3" t="s">
        <v>154</v>
      </c>
      <c r="Y3114" s="3" t="s">
        <v>154</v>
      </c>
      <c r="Z3114" s="3" t="s">
        <v>154</v>
      </c>
      <c r="AA3114" s="3" t="s">
        <v>154</v>
      </c>
      <c r="AB3114" s="3" t="s">
        <v>154</v>
      </c>
      <c r="AC3114" s="3" t="s">
        <v>154</v>
      </c>
      <c r="AD3114" s="3" t="s">
        <v>6151</v>
      </c>
      <c r="AE3114" s="3" t="s">
        <v>6151</v>
      </c>
      <c r="AF3114" s="3" t="s">
        <v>6040</v>
      </c>
      <c r="AG3114" s="3" t="s">
        <v>154</v>
      </c>
      <c r="AH3114" s="3" t="s">
        <v>6478</v>
      </c>
      <c r="AI3114" s="3" t="s">
        <v>6482</v>
      </c>
      <c r="AJ3114" s="3" t="s">
        <v>6489</v>
      </c>
    </row>
    <row r="3115" spans="1:36" ht="15">
      <c r="A3115" s="10">
        <v>3218</v>
      </c>
      <c r="B3115" t="str">
        <f>IF(K3115="总计","",INDEX(主数据!A:AD,MATCH(J3115,主数据!A:A,0),9))</f>
        <v>华北大区公司</v>
      </c>
      <c r="C3115" t="str">
        <f>IF(K3115="","",INDEX(主数据!A:AD,MATCH(J3115,主数据!A:A,0),11))</f>
        <v>北京四城区</v>
      </c>
      <c r="D3115" t="str">
        <f t="shared" si="192"/>
        <v>BJ172销售中心物业费标准方式11.98</v>
      </c>
      <c r="E3115" s="13" t="str">
        <f t="shared" si="194"/>
        <v>11.98</v>
      </c>
      <c r="F3115" s="13" t="str">
        <f>IF(E3115="","",IFERROR(IF(IF(K3115="","",INDEX(收费标合同信息维护!A:Q,MATCH(D3115,收费标合同信息维护!J:J,0),10))=D3115,"有","无"),"无"))</f>
        <v>无</v>
      </c>
      <c r="G3115" s="13" t="str">
        <f t="shared" si="193"/>
        <v/>
      </c>
      <c r="H3115" s="13" t="str">
        <f t="shared" si="195"/>
        <v/>
      </c>
      <c r="I3115" s="13" t="str">
        <f>IF(G3115="","",IFERROR(IF(IF(K3115="","",INDEX(收费标合同信息维护!A:Q,MATCH(G3115,收费标合同信息维护!M:M,0),13))=G3115,"有","无"),"无"))</f>
        <v/>
      </c>
      <c r="J3115" s="3" t="s">
        <v>3702</v>
      </c>
      <c r="K3115" s="3" t="s">
        <v>6333</v>
      </c>
      <c r="L3115" s="3" t="s">
        <v>6638</v>
      </c>
      <c r="M3115" s="3" t="s">
        <v>6639</v>
      </c>
      <c r="N3115" s="3" t="s">
        <v>6477</v>
      </c>
      <c r="O3115" s="3" t="s">
        <v>6478</v>
      </c>
      <c r="P3115" s="3" t="s">
        <v>12917</v>
      </c>
      <c r="Q3115" s="3" t="s">
        <v>12834</v>
      </c>
      <c r="R3115" s="3" t="s">
        <v>6484</v>
      </c>
      <c r="S3115" s="3" t="s">
        <v>6485</v>
      </c>
      <c r="T3115" s="3" t="s">
        <v>6493</v>
      </c>
      <c r="U3115" s="3" t="s">
        <v>154</v>
      </c>
      <c r="V3115" s="3" t="s">
        <v>12794</v>
      </c>
      <c r="W3115" s="3" t="s">
        <v>154</v>
      </c>
      <c r="X3115" s="3" t="s">
        <v>154</v>
      </c>
      <c r="Y3115" s="3" t="s">
        <v>154</v>
      </c>
      <c r="Z3115" s="3" t="s">
        <v>154</v>
      </c>
      <c r="AA3115" s="3" t="s">
        <v>154</v>
      </c>
      <c r="AB3115" s="3" t="s">
        <v>154</v>
      </c>
      <c r="AC3115" s="3" t="s">
        <v>154</v>
      </c>
      <c r="AD3115" s="3" t="s">
        <v>6151</v>
      </c>
      <c r="AE3115" s="3" t="s">
        <v>6151</v>
      </c>
      <c r="AF3115" s="3" t="s">
        <v>154</v>
      </c>
      <c r="AG3115" s="3" t="s">
        <v>154</v>
      </c>
      <c r="AH3115" s="3" t="s">
        <v>6478</v>
      </c>
      <c r="AI3115" s="3" t="s">
        <v>6727</v>
      </c>
      <c r="AJ3115" s="3" t="s">
        <v>6489</v>
      </c>
    </row>
    <row r="3116" spans="1:36" ht="30">
      <c r="A3116" s="10">
        <v>3219</v>
      </c>
      <c r="B3116" t="str">
        <f>IF(K3116="总计","",INDEX(主数据!A:AD,MATCH(J3116,主数据!A:A,0),9))</f>
        <v>华北大区公司</v>
      </c>
      <c r="C3116" t="str">
        <f>IF(K3116="","",INDEX(主数据!A:AD,MATCH(J3116,主数据!A:A,0),11))</f>
        <v>北京四城区</v>
      </c>
      <c r="D3116" t="str">
        <f t="shared" si="192"/>
        <v>BJ46物业服务费标准方式3.99</v>
      </c>
      <c r="E3116" s="13" t="str">
        <f t="shared" si="194"/>
        <v>3.99</v>
      </c>
      <c r="F3116" s="13" t="str">
        <f>IF(E3116="","",IFERROR(IF(IF(K3116="","",INDEX(收费标合同信息维护!A:Q,MATCH(D3116,收费标合同信息维护!J:J,0),10))=D3116,"有","无"),"无"))</f>
        <v>无</v>
      </c>
      <c r="G3116" s="13" t="str">
        <f t="shared" si="193"/>
        <v/>
      </c>
      <c r="H3116" s="13" t="str">
        <f t="shared" si="195"/>
        <v/>
      </c>
      <c r="I3116" s="13" t="str">
        <f>IF(G3116="","",IFERROR(IF(IF(K3116="","",INDEX(收费标合同信息维护!A:Q,MATCH(G3116,收费标合同信息维护!M:M,0),13))=G3116,"有","无"),"无"))</f>
        <v/>
      </c>
      <c r="J3116" s="3" t="s">
        <v>2138</v>
      </c>
      <c r="K3116" s="3" t="s">
        <v>6334</v>
      </c>
      <c r="L3116" s="3" t="s">
        <v>6025</v>
      </c>
      <c r="M3116" s="3" t="s">
        <v>6026</v>
      </c>
      <c r="N3116" s="3" t="s">
        <v>6477</v>
      </c>
      <c r="O3116" s="3" t="s">
        <v>6478</v>
      </c>
      <c r="P3116" s="3" t="s">
        <v>12918</v>
      </c>
      <c r="Q3116" s="3" t="s">
        <v>12919</v>
      </c>
      <c r="R3116" s="3" t="s">
        <v>6484</v>
      </c>
      <c r="S3116" s="3" t="s">
        <v>6485</v>
      </c>
      <c r="T3116" s="3" t="s">
        <v>6537</v>
      </c>
      <c r="U3116" s="3" t="s">
        <v>154</v>
      </c>
      <c r="V3116" s="3" t="s">
        <v>12920</v>
      </c>
      <c r="W3116" s="3" t="s">
        <v>154</v>
      </c>
      <c r="X3116" s="3" t="s">
        <v>154</v>
      </c>
      <c r="Y3116" s="3" t="s">
        <v>154</v>
      </c>
      <c r="Z3116" s="3" t="s">
        <v>154</v>
      </c>
      <c r="AA3116" s="3" t="s">
        <v>154</v>
      </c>
      <c r="AB3116" s="3" t="s">
        <v>154</v>
      </c>
      <c r="AC3116" s="3" t="s">
        <v>154</v>
      </c>
      <c r="AD3116" s="3" t="s">
        <v>6151</v>
      </c>
      <c r="AE3116" s="3" t="s">
        <v>6151</v>
      </c>
      <c r="AF3116" s="3" t="s">
        <v>154</v>
      </c>
      <c r="AG3116" s="3" t="s">
        <v>154</v>
      </c>
      <c r="AH3116" s="3" t="s">
        <v>6478</v>
      </c>
      <c r="AI3116" s="3" t="s">
        <v>6482</v>
      </c>
      <c r="AJ3116" s="3" t="s">
        <v>6414</v>
      </c>
    </row>
    <row r="3117" spans="1:36" ht="30">
      <c r="A3117" s="10">
        <v>3220</v>
      </c>
      <c r="B3117" t="str">
        <f>IF(K3117="总计","",INDEX(主数据!A:AD,MATCH(J3117,主数据!A:A,0),9))</f>
        <v>华北大区公司</v>
      </c>
      <c r="C3117" t="str">
        <f>IF(K3117="","",INDEX(主数据!A:AD,MATCH(J3117,主数据!A:A,0),11))</f>
        <v>北京四城区</v>
      </c>
      <c r="D3117" t="str">
        <f t="shared" si="192"/>
        <v>BJ46物业服务费标准方式3.18</v>
      </c>
      <c r="E3117" s="13" t="str">
        <f t="shared" si="194"/>
        <v>3.18</v>
      </c>
      <c r="F3117" s="13" t="str">
        <f>IF(E3117="","",IFERROR(IF(IF(K3117="","",INDEX(收费标合同信息维护!A:Q,MATCH(D3117,收费标合同信息维护!J:J,0),10))=D3117,"有","无"),"无"))</f>
        <v>无</v>
      </c>
      <c r="G3117" s="13" t="str">
        <f t="shared" si="193"/>
        <v/>
      </c>
      <c r="H3117" s="13" t="str">
        <f t="shared" si="195"/>
        <v/>
      </c>
      <c r="I3117" s="13" t="str">
        <f>IF(G3117="","",IFERROR(IF(IF(K3117="","",INDEX(收费标合同信息维护!A:Q,MATCH(G3117,收费标合同信息维护!M:M,0),13))=G3117,"有","无"),"无"))</f>
        <v/>
      </c>
      <c r="J3117" s="3" t="s">
        <v>2138</v>
      </c>
      <c r="K3117" s="3" t="s">
        <v>6334</v>
      </c>
      <c r="L3117" s="3" t="s">
        <v>6025</v>
      </c>
      <c r="M3117" s="3" t="s">
        <v>6026</v>
      </c>
      <c r="N3117" s="3" t="s">
        <v>6477</v>
      </c>
      <c r="O3117" s="3" t="s">
        <v>6478</v>
      </c>
      <c r="P3117" s="3" t="s">
        <v>12921</v>
      </c>
      <c r="Q3117" s="3" t="s">
        <v>12922</v>
      </c>
      <c r="R3117" s="3" t="s">
        <v>6484</v>
      </c>
      <c r="S3117" s="3" t="s">
        <v>6485</v>
      </c>
      <c r="T3117" s="3" t="s">
        <v>6506</v>
      </c>
      <c r="U3117" s="3" t="s">
        <v>154</v>
      </c>
      <c r="V3117" s="3" t="s">
        <v>12781</v>
      </c>
      <c r="W3117" s="3" t="s">
        <v>154</v>
      </c>
      <c r="X3117" s="3" t="s">
        <v>154</v>
      </c>
      <c r="Y3117" s="3" t="s">
        <v>154</v>
      </c>
      <c r="Z3117" s="3" t="s">
        <v>154</v>
      </c>
      <c r="AA3117" s="3" t="s">
        <v>154</v>
      </c>
      <c r="AB3117" s="3" t="s">
        <v>154</v>
      </c>
      <c r="AC3117" s="3" t="s">
        <v>154</v>
      </c>
      <c r="AD3117" s="3" t="s">
        <v>6151</v>
      </c>
      <c r="AE3117" s="3" t="s">
        <v>6151</v>
      </c>
      <c r="AF3117" s="3" t="s">
        <v>154</v>
      </c>
      <c r="AG3117" s="3" t="s">
        <v>154</v>
      </c>
      <c r="AH3117" s="3" t="s">
        <v>6478</v>
      </c>
      <c r="AI3117" s="3" t="s">
        <v>6482</v>
      </c>
      <c r="AJ3117" s="3" t="s">
        <v>9756</v>
      </c>
    </row>
    <row r="3118" spans="1:36" ht="15">
      <c r="A3118" s="10">
        <v>3221</v>
      </c>
      <c r="B3118" t="str">
        <f>IF(K3118="总计","",INDEX(主数据!A:AD,MATCH(J3118,主数据!A:A,0),9))</f>
        <v>华北大区公司</v>
      </c>
      <c r="C3118" t="str">
        <f>IF(K3118="","",INDEX(主数据!A:AD,MATCH(J3118,主数据!A:A,0),11))</f>
        <v>北京四城区</v>
      </c>
      <c r="D3118" t="str">
        <f t="shared" si="192"/>
        <v>BJ46商业供暖标准方式11.25</v>
      </c>
      <c r="E3118" s="13" t="str">
        <f t="shared" si="194"/>
        <v>11.25</v>
      </c>
      <c r="F3118" s="13" t="str">
        <f>IF(E3118="","",IFERROR(IF(IF(K3118="","",INDEX(收费标合同信息维护!A:Q,MATCH(D3118,收费标合同信息维护!J:J,0),10))=D3118,"有","无"),"无"))</f>
        <v>无</v>
      </c>
      <c r="G3118" s="13" t="str">
        <f t="shared" si="193"/>
        <v/>
      </c>
      <c r="H3118" s="13" t="str">
        <f t="shared" si="195"/>
        <v/>
      </c>
      <c r="I3118" s="13" t="str">
        <f>IF(G3118="","",IFERROR(IF(IF(K3118="","",INDEX(收费标合同信息维护!A:Q,MATCH(G3118,收费标合同信息维护!M:M,0),13))=G3118,"有","无"),"无"))</f>
        <v/>
      </c>
      <c r="J3118" s="3" t="s">
        <v>2138</v>
      </c>
      <c r="K3118" s="3" t="s">
        <v>6334</v>
      </c>
      <c r="L3118" s="3" t="s">
        <v>6622</v>
      </c>
      <c r="M3118" s="3" t="s">
        <v>8598</v>
      </c>
      <c r="N3118" s="3" t="s">
        <v>6477</v>
      </c>
      <c r="O3118" s="3" t="s">
        <v>6478</v>
      </c>
      <c r="P3118" s="3" t="s">
        <v>12923</v>
      </c>
      <c r="Q3118" s="3" t="s">
        <v>12924</v>
      </c>
      <c r="R3118" s="3" t="s">
        <v>6484</v>
      </c>
      <c r="S3118" s="3" t="s">
        <v>6491</v>
      </c>
      <c r="T3118" s="3" t="s">
        <v>8609</v>
      </c>
      <c r="U3118" s="3" t="s">
        <v>8602</v>
      </c>
      <c r="V3118" s="3" t="s">
        <v>12925</v>
      </c>
      <c r="W3118" s="3" t="s">
        <v>154</v>
      </c>
      <c r="X3118" s="3" t="s">
        <v>154</v>
      </c>
      <c r="Y3118" s="3" t="s">
        <v>154</v>
      </c>
      <c r="Z3118" s="3" t="s">
        <v>154</v>
      </c>
      <c r="AA3118" s="3" t="s">
        <v>154</v>
      </c>
      <c r="AB3118" s="3" t="s">
        <v>154</v>
      </c>
      <c r="AC3118" s="3" t="s">
        <v>154</v>
      </c>
      <c r="AD3118" s="3" t="s">
        <v>6151</v>
      </c>
      <c r="AE3118" s="3" t="s">
        <v>6151</v>
      </c>
      <c r="AF3118" s="3" t="s">
        <v>154</v>
      </c>
      <c r="AG3118" s="3" t="s">
        <v>154</v>
      </c>
      <c r="AH3118" s="3" t="s">
        <v>6478</v>
      </c>
      <c r="AI3118" s="3" t="s">
        <v>6482</v>
      </c>
      <c r="AJ3118" s="3" t="s">
        <v>6211</v>
      </c>
    </row>
    <row r="3119" spans="1:36" ht="15">
      <c r="A3119" s="10">
        <v>3222</v>
      </c>
      <c r="B3119" t="str">
        <f>IF(K3119="总计","",INDEX(主数据!A:AD,MATCH(J3119,主数据!A:A,0),9))</f>
        <v>华北大区公司</v>
      </c>
      <c r="C3119" t="str">
        <f>IF(K3119="","",INDEX(主数据!A:AD,MATCH(J3119,主数据!A:A,0),11))</f>
        <v>北京四城区</v>
      </c>
      <c r="D3119" t="str">
        <f t="shared" si="192"/>
        <v>BJ46商业供暖标准方式11.25</v>
      </c>
      <c r="E3119" s="13" t="str">
        <f t="shared" si="194"/>
        <v>11.25</v>
      </c>
      <c r="F3119" s="13" t="str">
        <f>IF(E3119="","",IFERROR(IF(IF(K3119="","",INDEX(收费标合同信息维护!A:Q,MATCH(D3119,收费标合同信息维护!J:J,0),10))=D3119,"有","无"),"无"))</f>
        <v>无</v>
      </c>
      <c r="G3119" s="13" t="str">
        <f t="shared" si="193"/>
        <v/>
      </c>
      <c r="H3119" s="13" t="str">
        <f t="shared" si="195"/>
        <v/>
      </c>
      <c r="I3119" s="13" t="str">
        <f>IF(G3119="","",IFERROR(IF(IF(K3119="","",INDEX(收费标合同信息维护!A:Q,MATCH(G3119,收费标合同信息维护!M:M,0),13))=G3119,"有","无"),"无"))</f>
        <v/>
      </c>
      <c r="J3119" s="3" t="s">
        <v>2138</v>
      </c>
      <c r="K3119" s="3" t="s">
        <v>6334</v>
      </c>
      <c r="L3119" s="3" t="s">
        <v>6622</v>
      </c>
      <c r="M3119" s="3" t="s">
        <v>8598</v>
      </c>
      <c r="N3119" s="3" t="s">
        <v>6477</v>
      </c>
      <c r="O3119" s="3" t="s">
        <v>6478</v>
      </c>
      <c r="P3119" s="3" t="s">
        <v>12926</v>
      </c>
      <c r="Q3119" s="3" t="s">
        <v>12927</v>
      </c>
      <c r="R3119" s="3" t="s">
        <v>6484</v>
      </c>
      <c r="S3119" s="3" t="s">
        <v>6491</v>
      </c>
      <c r="T3119" s="3" t="s">
        <v>8609</v>
      </c>
      <c r="U3119" s="3" t="s">
        <v>8602</v>
      </c>
      <c r="V3119" s="3" t="s">
        <v>12925</v>
      </c>
      <c r="W3119" s="3" t="s">
        <v>154</v>
      </c>
      <c r="X3119" s="3" t="s">
        <v>154</v>
      </c>
      <c r="Y3119" s="3" t="s">
        <v>154</v>
      </c>
      <c r="Z3119" s="3" t="s">
        <v>154</v>
      </c>
      <c r="AA3119" s="3" t="s">
        <v>154</v>
      </c>
      <c r="AB3119" s="3" t="s">
        <v>154</v>
      </c>
      <c r="AC3119" s="3" t="s">
        <v>154</v>
      </c>
      <c r="AD3119" s="3" t="s">
        <v>6151</v>
      </c>
      <c r="AE3119" s="3" t="s">
        <v>6151</v>
      </c>
      <c r="AF3119" s="3" t="s">
        <v>154</v>
      </c>
      <c r="AG3119" s="3" t="s">
        <v>154</v>
      </c>
      <c r="AH3119" s="3" t="s">
        <v>6478</v>
      </c>
      <c r="AI3119" s="3" t="s">
        <v>6482</v>
      </c>
      <c r="AJ3119" s="3" t="s">
        <v>10660</v>
      </c>
    </row>
    <row r="3120" spans="1:36" ht="15">
      <c r="A3120" s="10">
        <v>3223</v>
      </c>
      <c r="B3120" t="str">
        <f>IF(K3120="总计","",INDEX(主数据!A:AD,MATCH(J3120,主数据!A:A,0),9))</f>
        <v>华北大区公司</v>
      </c>
      <c r="C3120" t="str">
        <f>IF(K3120="","",INDEX(主数据!A:AD,MATCH(J3120,主数据!A:A,0),11))</f>
        <v>北京七城区</v>
      </c>
      <c r="D3120" t="str">
        <f t="shared" si="192"/>
        <v>BJ47物业服务费直接录入</v>
      </c>
      <c r="E3120" s="13" t="str">
        <f t="shared" si="194"/>
        <v/>
      </c>
      <c r="F3120" s="13" t="str">
        <f>IF(E3120="","",IFERROR(IF(IF(K3120="","",INDEX(收费标合同信息维护!A:Q,MATCH(D3120,收费标合同信息维护!J:J,0),10))=D3120,"有","无"),"无"))</f>
        <v/>
      </c>
      <c r="G3120" s="13" t="str">
        <f t="shared" si="193"/>
        <v/>
      </c>
      <c r="H3120" s="13" t="str">
        <f t="shared" si="195"/>
        <v/>
      </c>
      <c r="I3120" s="13" t="str">
        <f>IF(G3120="","",IFERROR(IF(IF(K3120="","",INDEX(收费标合同信息维护!A:Q,MATCH(G3120,收费标合同信息维护!M:M,0),13))=G3120,"有","无"),"无"))</f>
        <v/>
      </c>
      <c r="J3120" s="3" t="s">
        <v>2982</v>
      </c>
      <c r="K3120" s="3" t="s">
        <v>6383</v>
      </c>
      <c r="L3120" s="3" t="s">
        <v>6025</v>
      </c>
      <c r="M3120" s="3" t="s">
        <v>6026</v>
      </c>
      <c r="N3120" s="3" t="s">
        <v>6477</v>
      </c>
      <c r="O3120" s="3" t="s">
        <v>6478</v>
      </c>
      <c r="P3120" s="3" t="s">
        <v>11111</v>
      </c>
      <c r="Q3120" s="3" t="s">
        <v>12928</v>
      </c>
      <c r="R3120" s="3" t="s">
        <v>6479</v>
      </c>
      <c r="S3120" s="3" t="s">
        <v>6480</v>
      </c>
      <c r="T3120" s="3" t="s">
        <v>6496</v>
      </c>
      <c r="U3120" s="3" t="s">
        <v>154</v>
      </c>
      <c r="V3120" s="3" t="s">
        <v>154</v>
      </c>
      <c r="W3120" s="3" t="s">
        <v>154</v>
      </c>
      <c r="X3120" s="3" t="s">
        <v>154</v>
      </c>
      <c r="Y3120" s="3" t="s">
        <v>154</v>
      </c>
      <c r="Z3120" s="3" t="s">
        <v>154</v>
      </c>
      <c r="AA3120" s="3" t="s">
        <v>154</v>
      </c>
      <c r="AB3120" s="3" t="s">
        <v>154</v>
      </c>
      <c r="AC3120" s="3" t="s">
        <v>154</v>
      </c>
      <c r="AD3120" s="3" t="s">
        <v>6151</v>
      </c>
      <c r="AE3120" s="3" t="s">
        <v>6151</v>
      </c>
      <c r="AF3120" s="3" t="s">
        <v>154</v>
      </c>
      <c r="AG3120" s="3" t="s">
        <v>154</v>
      </c>
      <c r="AH3120" s="3" t="s">
        <v>6478</v>
      </c>
      <c r="AI3120" s="3" t="s">
        <v>6482</v>
      </c>
      <c r="AJ3120" s="3" t="s">
        <v>6027</v>
      </c>
    </row>
    <row r="3121" spans="1:36" ht="15">
      <c r="A3121" s="10">
        <v>3224</v>
      </c>
      <c r="B3121" t="str">
        <f>IF(K3121="总计","",INDEX(主数据!A:AD,MATCH(J3121,主数据!A:A,0),9))</f>
        <v>华北大区公司</v>
      </c>
      <c r="C3121" t="str">
        <f>IF(K3121="","",INDEX(主数据!A:AD,MATCH(J3121,主数据!A:A,0),11))</f>
        <v>北京七城区</v>
      </c>
      <c r="D3121" t="str">
        <f t="shared" si="192"/>
        <v>BJ47物业服务费标准方式2.48</v>
      </c>
      <c r="E3121" s="13" t="str">
        <f t="shared" si="194"/>
        <v>2.48</v>
      </c>
      <c r="F3121" s="13" t="str">
        <f>IF(E3121="","",IFERROR(IF(IF(K3121="","",INDEX(收费标合同信息维护!A:Q,MATCH(D3121,收费标合同信息维护!J:J,0),10))=D3121,"有","无"),"无"))</f>
        <v>无</v>
      </c>
      <c r="G3121" s="13" t="str">
        <f t="shared" si="193"/>
        <v/>
      </c>
      <c r="H3121" s="13" t="str">
        <f t="shared" si="195"/>
        <v/>
      </c>
      <c r="I3121" s="13" t="str">
        <f>IF(G3121="","",IFERROR(IF(IF(K3121="","",INDEX(收费标合同信息维护!A:Q,MATCH(G3121,收费标合同信息维护!M:M,0),13))=G3121,"有","无"),"无"))</f>
        <v/>
      </c>
      <c r="J3121" s="3" t="s">
        <v>2982</v>
      </c>
      <c r="K3121" s="3" t="s">
        <v>6383</v>
      </c>
      <c r="L3121" s="3" t="s">
        <v>6025</v>
      </c>
      <c r="M3121" s="3" t="s">
        <v>6026</v>
      </c>
      <c r="N3121" s="3" t="s">
        <v>6477</v>
      </c>
      <c r="O3121" s="3" t="s">
        <v>6478</v>
      </c>
      <c r="P3121" s="3" t="s">
        <v>12929</v>
      </c>
      <c r="Q3121" s="3" t="s">
        <v>18204</v>
      </c>
      <c r="R3121" s="3" t="s">
        <v>6484</v>
      </c>
      <c r="S3121" s="3" t="s">
        <v>6491</v>
      </c>
      <c r="T3121" s="3" t="s">
        <v>6506</v>
      </c>
      <c r="U3121" s="3" t="s">
        <v>154</v>
      </c>
      <c r="V3121" s="3" t="s">
        <v>12930</v>
      </c>
      <c r="W3121" s="3" t="s">
        <v>154</v>
      </c>
      <c r="X3121" s="3" t="s">
        <v>154</v>
      </c>
      <c r="Y3121" s="3" t="s">
        <v>154</v>
      </c>
      <c r="Z3121" s="3" t="s">
        <v>154</v>
      </c>
      <c r="AA3121" s="3" t="s">
        <v>154</v>
      </c>
      <c r="AB3121" s="3" t="s">
        <v>154</v>
      </c>
      <c r="AC3121" s="3" t="s">
        <v>154</v>
      </c>
      <c r="AD3121" s="3" t="s">
        <v>6151</v>
      </c>
      <c r="AE3121" s="3" t="s">
        <v>6151</v>
      </c>
      <c r="AF3121" s="3" t="s">
        <v>6040</v>
      </c>
      <c r="AG3121" s="3" t="s">
        <v>154</v>
      </c>
      <c r="AH3121" s="3" t="s">
        <v>6478</v>
      </c>
      <c r="AI3121" s="3" t="s">
        <v>6482</v>
      </c>
      <c r="AJ3121" s="3" t="s">
        <v>6027</v>
      </c>
    </row>
    <row r="3122" spans="1:36" ht="15">
      <c r="A3122" s="10">
        <v>3225</v>
      </c>
      <c r="B3122" t="str">
        <f>IF(K3122="总计","",INDEX(主数据!A:AD,MATCH(J3122,主数据!A:A,0),9))</f>
        <v>华北大区公司</v>
      </c>
      <c r="C3122" t="str">
        <f>IF(K3122="","",INDEX(主数据!A:AD,MATCH(J3122,主数据!A:A,0),11))</f>
        <v>北京七城区</v>
      </c>
      <c r="D3122" t="str">
        <f t="shared" si="192"/>
        <v>BJ47物业服务费标准方式13.60</v>
      </c>
      <c r="E3122" s="13" t="str">
        <f t="shared" si="194"/>
        <v>13.60</v>
      </c>
      <c r="F3122" s="13" t="str">
        <f>IF(E3122="","",IFERROR(IF(IF(K3122="","",INDEX(收费标合同信息维护!A:Q,MATCH(D3122,收费标合同信息维护!J:J,0),10))=D3122,"有","无"),"无"))</f>
        <v>无</v>
      </c>
      <c r="G3122" s="13" t="str">
        <f t="shared" si="193"/>
        <v/>
      </c>
      <c r="H3122" s="13" t="str">
        <f t="shared" si="195"/>
        <v/>
      </c>
      <c r="I3122" s="13" t="str">
        <f>IF(G3122="","",IFERROR(IF(IF(K3122="","",INDEX(收费标合同信息维护!A:Q,MATCH(G3122,收费标合同信息维护!M:M,0),13))=G3122,"有","无"),"无"))</f>
        <v/>
      </c>
      <c r="J3122" s="3" t="s">
        <v>2982</v>
      </c>
      <c r="K3122" s="3" t="s">
        <v>6383</v>
      </c>
      <c r="L3122" s="3" t="s">
        <v>6025</v>
      </c>
      <c r="M3122" s="3" t="s">
        <v>6026</v>
      </c>
      <c r="N3122" s="3" t="s">
        <v>6477</v>
      </c>
      <c r="O3122" s="3" t="s">
        <v>6478</v>
      </c>
      <c r="P3122" s="3" t="s">
        <v>12931</v>
      </c>
      <c r="Q3122" s="3" t="s">
        <v>18205</v>
      </c>
      <c r="R3122" s="3" t="s">
        <v>6484</v>
      </c>
      <c r="S3122" s="3" t="s">
        <v>6491</v>
      </c>
      <c r="T3122" s="3" t="s">
        <v>6506</v>
      </c>
      <c r="U3122" s="3" t="s">
        <v>154</v>
      </c>
      <c r="V3122" s="3" t="s">
        <v>12727</v>
      </c>
      <c r="W3122" s="3" t="s">
        <v>154</v>
      </c>
      <c r="X3122" s="3" t="s">
        <v>154</v>
      </c>
      <c r="Y3122" s="3" t="s">
        <v>154</v>
      </c>
      <c r="Z3122" s="3" t="s">
        <v>154</v>
      </c>
      <c r="AA3122" s="3" t="s">
        <v>154</v>
      </c>
      <c r="AB3122" s="3" t="s">
        <v>154</v>
      </c>
      <c r="AC3122" s="3" t="s">
        <v>154</v>
      </c>
      <c r="AD3122" s="3" t="s">
        <v>6151</v>
      </c>
      <c r="AE3122" s="3" t="s">
        <v>6151</v>
      </c>
      <c r="AF3122" s="3" t="s">
        <v>154</v>
      </c>
      <c r="AG3122" s="3" t="s">
        <v>154</v>
      </c>
      <c r="AH3122" s="3" t="s">
        <v>6478</v>
      </c>
      <c r="AI3122" s="3" t="s">
        <v>6482</v>
      </c>
      <c r="AJ3122" s="3" t="s">
        <v>6433</v>
      </c>
    </row>
    <row r="3123" spans="1:36" ht="15">
      <c r="A3123" s="10">
        <v>3226</v>
      </c>
      <c r="B3123" t="str">
        <f>IF(K3123="总计","",INDEX(主数据!A:AD,MATCH(J3123,主数据!A:A,0),9))</f>
        <v>华北大区公司</v>
      </c>
      <c r="C3123" t="str">
        <f>IF(K3123="","",INDEX(主数据!A:AD,MATCH(J3123,主数据!A:A,0),11))</f>
        <v>北京七城区</v>
      </c>
      <c r="D3123" t="str">
        <f t="shared" si="192"/>
        <v>BJ47物业服务费标准方式1.98</v>
      </c>
      <c r="E3123" s="13" t="str">
        <f t="shared" si="194"/>
        <v>1.98</v>
      </c>
      <c r="F3123" s="13" t="str">
        <f>IF(E3123="","",IFERROR(IF(IF(K3123="","",INDEX(收费标合同信息维护!A:Q,MATCH(D3123,收费标合同信息维护!J:J,0),10))=D3123,"有","无"),"无"))</f>
        <v>无</v>
      </c>
      <c r="G3123" s="13" t="str">
        <f t="shared" si="193"/>
        <v/>
      </c>
      <c r="H3123" s="13" t="str">
        <f t="shared" si="195"/>
        <v/>
      </c>
      <c r="I3123" s="13" t="str">
        <f>IF(G3123="","",IFERROR(IF(IF(K3123="","",INDEX(收费标合同信息维护!A:Q,MATCH(G3123,收费标合同信息维护!M:M,0),13))=G3123,"有","无"),"无"))</f>
        <v/>
      </c>
      <c r="J3123" s="3" t="s">
        <v>2982</v>
      </c>
      <c r="K3123" s="3" t="s">
        <v>6383</v>
      </c>
      <c r="L3123" s="3" t="s">
        <v>6025</v>
      </c>
      <c r="M3123" s="3" t="s">
        <v>6026</v>
      </c>
      <c r="N3123" s="3" t="s">
        <v>6477</v>
      </c>
      <c r="O3123" s="3" t="s">
        <v>6478</v>
      </c>
      <c r="P3123" s="3" t="s">
        <v>12932</v>
      </c>
      <c r="Q3123" s="3" t="s">
        <v>12933</v>
      </c>
      <c r="R3123" s="3" t="s">
        <v>6484</v>
      </c>
      <c r="S3123" s="3" t="s">
        <v>6491</v>
      </c>
      <c r="T3123" s="3" t="s">
        <v>6506</v>
      </c>
      <c r="U3123" s="3" t="s">
        <v>154</v>
      </c>
      <c r="V3123" s="3" t="s">
        <v>8741</v>
      </c>
      <c r="W3123" s="3" t="s">
        <v>154</v>
      </c>
      <c r="X3123" s="3" t="s">
        <v>154</v>
      </c>
      <c r="Y3123" s="3" t="s">
        <v>154</v>
      </c>
      <c r="Z3123" s="3" t="s">
        <v>154</v>
      </c>
      <c r="AA3123" s="3" t="s">
        <v>154</v>
      </c>
      <c r="AB3123" s="3" t="s">
        <v>154</v>
      </c>
      <c r="AC3123" s="3" t="s">
        <v>154</v>
      </c>
      <c r="AD3123" s="3" t="s">
        <v>6151</v>
      </c>
      <c r="AE3123" s="3" t="s">
        <v>6151</v>
      </c>
      <c r="AF3123" s="3" t="s">
        <v>154</v>
      </c>
      <c r="AG3123" s="3" t="s">
        <v>154</v>
      </c>
      <c r="AH3123" s="3" t="s">
        <v>6478</v>
      </c>
      <c r="AI3123" s="3" t="s">
        <v>6482</v>
      </c>
      <c r="AJ3123" s="3" t="s">
        <v>6256</v>
      </c>
    </row>
    <row r="3124" spans="1:36" ht="15">
      <c r="A3124" s="10">
        <v>3227</v>
      </c>
      <c r="B3124" t="str">
        <f>IF(K3124="总计","",INDEX(主数据!A:AD,MATCH(J3124,主数据!A:A,0),9))</f>
        <v>华北大区公司</v>
      </c>
      <c r="C3124" t="str">
        <f>IF(K3124="","",INDEX(主数据!A:AD,MATCH(J3124,主数据!A:A,0),11))</f>
        <v>北京七城区</v>
      </c>
      <c r="D3124" t="str">
        <f t="shared" si="192"/>
        <v>BJ47物业服务费标准方式3.58</v>
      </c>
      <c r="E3124" s="13" t="str">
        <f t="shared" si="194"/>
        <v>3.58</v>
      </c>
      <c r="F3124" s="13" t="str">
        <f>IF(E3124="","",IFERROR(IF(IF(K3124="","",INDEX(收费标合同信息维护!A:Q,MATCH(D3124,收费标合同信息维护!J:J,0),10))=D3124,"有","无"),"无"))</f>
        <v>无</v>
      </c>
      <c r="G3124" s="13" t="str">
        <f t="shared" si="193"/>
        <v/>
      </c>
      <c r="H3124" s="13" t="str">
        <f t="shared" si="195"/>
        <v/>
      </c>
      <c r="I3124" s="13" t="str">
        <f>IF(G3124="","",IFERROR(IF(IF(K3124="","",INDEX(收费标合同信息维护!A:Q,MATCH(G3124,收费标合同信息维护!M:M,0),13))=G3124,"有","无"),"无"))</f>
        <v/>
      </c>
      <c r="J3124" s="3" t="s">
        <v>2982</v>
      </c>
      <c r="K3124" s="3" t="s">
        <v>6383</v>
      </c>
      <c r="L3124" s="3" t="s">
        <v>6025</v>
      </c>
      <c r="M3124" s="3" t="s">
        <v>6026</v>
      </c>
      <c r="N3124" s="3" t="s">
        <v>6477</v>
      </c>
      <c r="O3124" s="3" t="s">
        <v>6478</v>
      </c>
      <c r="P3124" s="3" t="s">
        <v>12934</v>
      </c>
      <c r="Q3124" s="3" t="s">
        <v>18206</v>
      </c>
      <c r="R3124" s="3" t="s">
        <v>6484</v>
      </c>
      <c r="S3124" s="3" t="s">
        <v>6491</v>
      </c>
      <c r="T3124" s="3" t="s">
        <v>6506</v>
      </c>
      <c r="U3124" s="3" t="s">
        <v>154</v>
      </c>
      <c r="V3124" s="3" t="s">
        <v>16082</v>
      </c>
      <c r="W3124" s="3" t="s">
        <v>154</v>
      </c>
      <c r="X3124" s="3" t="s">
        <v>154</v>
      </c>
      <c r="Y3124" s="3" t="s">
        <v>154</v>
      </c>
      <c r="Z3124" s="3" t="s">
        <v>154</v>
      </c>
      <c r="AA3124" s="3" t="s">
        <v>154</v>
      </c>
      <c r="AB3124" s="3" t="s">
        <v>154</v>
      </c>
      <c r="AC3124" s="3" t="s">
        <v>154</v>
      </c>
      <c r="AD3124" s="3" t="s">
        <v>6151</v>
      </c>
      <c r="AE3124" s="3" t="s">
        <v>6151</v>
      </c>
      <c r="AF3124" s="3" t="s">
        <v>154</v>
      </c>
      <c r="AG3124" s="3" t="s">
        <v>154</v>
      </c>
      <c r="AH3124" s="3" t="s">
        <v>6478</v>
      </c>
      <c r="AI3124" s="3" t="s">
        <v>6482</v>
      </c>
      <c r="AJ3124" s="3" t="s">
        <v>8362</v>
      </c>
    </row>
    <row r="3125" spans="1:36" ht="15">
      <c r="A3125" s="10">
        <v>3228</v>
      </c>
      <c r="B3125" t="str">
        <f>IF(K3125="总计","",INDEX(主数据!A:AD,MATCH(J3125,主数据!A:A,0),9))</f>
        <v>华北大区公司</v>
      </c>
      <c r="C3125" t="str">
        <f>IF(K3125="","",INDEX(主数据!A:AD,MATCH(J3125,主数据!A:A,0),11))</f>
        <v>北京七城区</v>
      </c>
      <c r="D3125" t="str">
        <f t="shared" si="192"/>
        <v>BJ47物业服务费标准方式4.40</v>
      </c>
      <c r="E3125" s="13" t="str">
        <f t="shared" si="194"/>
        <v>4.40</v>
      </c>
      <c r="F3125" s="13" t="str">
        <f>IF(E3125="","",IFERROR(IF(IF(K3125="","",INDEX(收费标合同信息维护!A:Q,MATCH(D3125,收费标合同信息维护!J:J,0),10))=D3125,"有","无"),"无"))</f>
        <v>无</v>
      </c>
      <c r="G3125" s="13" t="str">
        <f t="shared" si="193"/>
        <v/>
      </c>
      <c r="H3125" s="13" t="str">
        <f t="shared" si="195"/>
        <v/>
      </c>
      <c r="I3125" s="13" t="str">
        <f>IF(G3125="","",IFERROR(IF(IF(K3125="","",INDEX(收费标合同信息维护!A:Q,MATCH(G3125,收费标合同信息维护!M:M,0),13))=G3125,"有","无"),"无"))</f>
        <v/>
      </c>
      <c r="J3125" s="3" t="s">
        <v>2982</v>
      </c>
      <c r="K3125" s="3" t="s">
        <v>6383</v>
      </c>
      <c r="L3125" s="3" t="s">
        <v>6025</v>
      </c>
      <c r="M3125" s="3" t="s">
        <v>6026</v>
      </c>
      <c r="N3125" s="3" t="s">
        <v>6477</v>
      </c>
      <c r="O3125" s="3" t="s">
        <v>6478</v>
      </c>
      <c r="P3125" s="3" t="s">
        <v>12935</v>
      </c>
      <c r="Q3125" s="3" t="s">
        <v>18207</v>
      </c>
      <c r="R3125" s="3" t="s">
        <v>6484</v>
      </c>
      <c r="S3125" s="3" t="s">
        <v>6491</v>
      </c>
      <c r="T3125" s="3" t="s">
        <v>6506</v>
      </c>
      <c r="U3125" s="3" t="s">
        <v>154</v>
      </c>
      <c r="V3125" s="3" t="s">
        <v>12936</v>
      </c>
      <c r="W3125" s="3" t="s">
        <v>154</v>
      </c>
      <c r="X3125" s="3" t="s">
        <v>154</v>
      </c>
      <c r="Y3125" s="3" t="s">
        <v>154</v>
      </c>
      <c r="Z3125" s="3" t="s">
        <v>154</v>
      </c>
      <c r="AA3125" s="3" t="s">
        <v>154</v>
      </c>
      <c r="AB3125" s="3" t="s">
        <v>154</v>
      </c>
      <c r="AC3125" s="3" t="s">
        <v>154</v>
      </c>
      <c r="AD3125" s="3" t="s">
        <v>6151</v>
      </c>
      <c r="AE3125" s="3" t="s">
        <v>6151</v>
      </c>
      <c r="AF3125" s="3" t="s">
        <v>154</v>
      </c>
      <c r="AG3125" s="3" t="s">
        <v>154</v>
      </c>
      <c r="AH3125" s="3" t="s">
        <v>6478</v>
      </c>
      <c r="AI3125" s="3" t="s">
        <v>6482</v>
      </c>
      <c r="AJ3125" s="3" t="s">
        <v>12</v>
      </c>
    </row>
    <row r="3126" spans="1:36" ht="15">
      <c r="A3126" s="10">
        <v>3229</v>
      </c>
      <c r="B3126" t="str">
        <f>IF(K3126="总计","",INDEX(主数据!A:AD,MATCH(J3126,主数据!A:A,0),9))</f>
        <v>华北大区公司</v>
      </c>
      <c r="C3126" t="str">
        <f>IF(K3126="","",INDEX(主数据!A:AD,MATCH(J3126,主数据!A:A,0),11))</f>
        <v>北京七城区</v>
      </c>
      <c r="D3126" t="str">
        <f t="shared" si="192"/>
        <v>BJ47物业服务费标准方式15.89</v>
      </c>
      <c r="E3126" s="13" t="str">
        <f t="shared" si="194"/>
        <v>15.89</v>
      </c>
      <c r="F3126" s="13" t="str">
        <f>IF(E3126="","",IFERROR(IF(IF(K3126="","",INDEX(收费标合同信息维护!A:Q,MATCH(D3126,收费标合同信息维护!J:J,0),10))=D3126,"有","无"),"无"))</f>
        <v>无</v>
      </c>
      <c r="G3126" s="13" t="str">
        <f t="shared" si="193"/>
        <v/>
      </c>
      <c r="H3126" s="13" t="str">
        <f t="shared" si="195"/>
        <v/>
      </c>
      <c r="I3126" s="13" t="str">
        <f>IF(G3126="","",IFERROR(IF(IF(K3126="","",INDEX(收费标合同信息维护!A:Q,MATCH(G3126,收费标合同信息维护!M:M,0),13))=G3126,"有","无"),"无"))</f>
        <v/>
      </c>
      <c r="J3126" s="3" t="s">
        <v>2982</v>
      </c>
      <c r="K3126" s="3" t="s">
        <v>6383</v>
      </c>
      <c r="L3126" s="3" t="s">
        <v>6025</v>
      </c>
      <c r="M3126" s="3" t="s">
        <v>6026</v>
      </c>
      <c r="N3126" s="3" t="s">
        <v>6477</v>
      </c>
      <c r="O3126" s="3" t="s">
        <v>6478</v>
      </c>
      <c r="P3126" s="3" t="s">
        <v>18208</v>
      </c>
      <c r="Q3126" s="3" t="s">
        <v>18209</v>
      </c>
      <c r="R3126" s="3" t="s">
        <v>6484</v>
      </c>
      <c r="S3126" s="3" t="s">
        <v>6491</v>
      </c>
      <c r="T3126" s="3" t="s">
        <v>6506</v>
      </c>
      <c r="U3126" s="3" t="s">
        <v>154</v>
      </c>
      <c r="V3126" s="3" t="s">
        <v>18210</v>
      </c>
      <c r="W3126" s="3" t="s">
        <v>154</v>
      </c>
      <c r="X3126" s="3" t="s">
        <v>154</v>
      </c>
      <c r="Y3126" s="3" t="s">
        <v>154</v>
      </c>
      <c r="Z3126" s="3" t="s">
        <v>154</v>
      </c>
      <c r="AA3126" s="3" t="s">
        <v>154</v>
      </c>
      <c r="AB3126" s="3" t="s">
        <v>154</v>
      </c>
      <c r="AC3126" s="3" t="s">
        <v>154</v>
      </c>
      <c r="AD3126" s="3" t="s">
        <v>6151</v>
      </c>
      <c r="AE3126" s="3" t="s">
        <v>6151</v>
      </c>
      <c r="AF3126" s="3" t="s">
        <v>154</v>
      </c>
      <c r="AG3126" s="3" t="s">
        <v>154</v>
      </c>
      <c r="AH3126" s="3" t="s">
        <v>6478</v>
      </c>
      <c r="AI3126" s="3" t="s">
        <v>6482</v>
      </c>
      <c r="AJ3126" s="3" t="s">
        <v>6489</v>
      </c>
    </row>
    <row r="3127" spans="1:36" ht="15">
      <c r="A3127" s="10">
        <v>3230</v>
      </c>
      <c r="B3127" t="str">
        <f>IF(K3127="总计","",INDEX(主数据!A:AD,MATCH(J3127,主数据!A:A,0),9))</f>
        <v>华北大区公司</v>
      </c>
      <c r="C3127" t="str">
        <f>IF(K3127="","",INDEX(主数据!A:AD,MATCH(J3127,主数据!A:A,0),11))</f>
        <v>北京七城区</v>
      </c>
      <c r="D3127" t="str">
        <f t="shared" si="192"/>
        <v>BJ47物业服务费标准方式1.24</v>
      </c>
      <c r="E3127" s="13" t="str">
        <f t="shared" si="194"/>
        <v>1.24</v>
      </c>
      <c r="F3127" s="13" t="str">
        <f>IF(E3127="","",IFERROR(IF(IF(K3127="","",INDEX(收费标合同信息维护!A:Q,MATCH(D3127,收费标合同信息维护!J:J,0),10))=D3127,"有","无"),"无"))</f>
        <v>无</v>
      </c>
      <c r="G3127" s="13" t="str">
        <f t="shared" si="193"/>
        <v/>
      </c>
      <c r="H3127" s="13" t="str">
        <f t="shared" si="195"/>
        <v/>
      </c>
      <c r="I3127" s="13" t="str">
        <f>IF(G3127="","",IFERROR(IF(IF(K3127="","",INDEX(收费标合同信息维护!A:Q,MATCH(G3127,收费标合同信息维护!M:M,0),13))=G3127,"有","无"),"无"))</f>
        <v/>
      </c>
      <c r="J3127" s="3" t="s">
        <v>2982</v>
      </c>
      <c r="K3127" s="3" t="s">
        <v>6383</v>
      </c>
      <c r="L3127" s="3" t="s">
        <v>6025</v>
      </c>
      <c r="M3127" s="3" t="s">
        <v>6026</v>
      </c>
      <c r="N3127" s="3" t="s">
        <v>6477</v>
      </c>
      <c r="O3127" s="3" t="s">
        <v>6478</v>
      </c>
      <c r="P3127" s="3" t="s">
        <v>18211</v>
      </c>
      <c r="Q3127" s="3" t="s">
        <v>18212</v>
      </c>
      <c r="R3127" s="3" t="s">
        <v>6484</v>
      </c>
      <c r="S3127" s="3" t="s">
        <v>6491</v>
      </c>
      <c r="T3127" s="3" t="s">
        <v>6506</v>
      </c>
      <c r="U3127" s="3" t="s">
        <v>154</v>
      </c>
      <c r="V3127" s="3" t="s">
        <v>18213</v>
      </c>
      <c r="W3127" s="3" t="s">
        <v>154</v>
      </c>
      <c r="X3127" s="3" t="s">
        <v>154</v>
      </c>
      <c r="Y3127" s="3" t="s">
        <v>154</v>
      </c>
      <c r="Z3127" s="3" t="s">
        <v>154</v>
      </c>
      <c r="AA3127" s="3" t="s">
        <v>154</v>
      </c>
      <c r="AB3127" s="3" t="s">
        <v>154</v>
      </c>
      <c r="AC3127" s="3" t="s">
        <v>154</v>
      </c>
      <c r="AD3127" s="3" t="s">
        <v>6151</v>
      </c>
      <c r="AE3127" s="3" t="s">
        <v>6151</v>
      </c>
      <c r="AF3127" s="3" t="s">
        <v>154</v>
      </c>
      <c r="AG3127" s="3" t="s">
        <v>154</v>
      </c>
      <c r="AH3127" s="3" t="s">
        <v>6478</v>
      </c>
      <c r="AI3127" s="3" t="s">
        <v>6482</v>
      </c>
      <c r="AJ3127" s="3" t="s">
        <v>6489</v>
      </c>
    </row>
    <row r="3128" spans="1:36" ht="15">
      <c r="A3128" s="10">
        <v>3231</v>
      </c>
      <c r="B3128" t="str">
        <f>IF(K3128="总计","",INDEX(主数据!A:AD,MATCH(J3128,主数据!A:A,0),9))</f>
        <v>华北大区公司</v>
      </c>
      <c r="C3128" t="str">
        <f>IF(K3128="","",INDEX(主数据!A:AD,MATCH(J3128,主数据!A:A,0),11))</f>
        <v>北京七城区</v>
      </c>
      <c r="D3128" t="str">
        <f t="shared" si="192"/>
        <v>BJ47物业服务费标准方式1.79</v>
      </c>
      <c r="E3128" s="13" t="str">
        <f t="shared" si="194"/>
        <v>1.79</v>
      </c>
      <c r="F3128" s="13" t="str">
        <f>IF(E3128="","",IFERROR(IF(IF(K3128="","",INDEX(收费标合同信息维护!A:Q,MATCH(D3128,收费标合同信息维护!J:J,0),10))=D3128,"有","无"),"无"))</f>
        <v>无</v>
      </c>
      <c r="G3128" s="13" t="str">
        <f t="shared" si="193"/>
        <v/>
      </c>
      <c r="H3128" s="13" t="str">
        <f t="shared" si="195"/>
        <v/>
      </c>
      <c r="I3128" s="13" t="str">
        <f>IF(G3128="","",IFERROR(IF(IF(K3128="","",INDEX(收费标合同信息维护!A:Q,MATCH(G3128,收费标合同信息维护!M:M,0),13))=G3128,"有","无"),"无"))</f>
        <v/>
      </c>
      <c r="J3128" s="3" t="s">
        <v>2982</v>
      </c>
      <c r="K3128" s="3" t="s">
        <v>6383</v>
      </c>
      <c r="L3128" s="3" t="s">
        <v>6025</v>
      </c>
      <c r="M3128" s="3" t="s">
        <v>6026</v>
      </c>
      <c r="N3128" s="3" t="s">
        <v>6477</v>
      </c>
      <c r="O3128" s="3" t="s">
        <v>6478</v>
      </c>
      <c r="P3128" s="3" t="s">
        <v>18214</v>
      </c>
      <c r="Q3128" s="3" t="s">
        <v>18215</v>
      </c>
      <c r="R3128" s="3" t="s">
        <v>6484</v>
      </c>
      <c r="S3128" s="3" t="s">
        <v>6491</v>
      </c>
      <c r="T3128" s="3" t="s">
        <v>6506</v>
      </c>
      <c r="U3128" s="3" t="s">
        <v>154</v>
      </c>
      <c r="V3128" s="3" t="s">
        <v>12498</v>
      </c>
      <c r="W3128" s="3" t="s">
        <v>154</v>
      </c>
      <c r="X3128" s="3" t="s">
        <v>154</v>
      </c>
      <c r="Y3128" s="3" t="s">
        <v>154</v>
      </c>
      <c r="Z3128" s="3" t="s">
        <v>154</v>
      </c>
      <c r="AA3128" s="3" t="s">
        <v>154</v>
      </c>
      <c r="AB3128" s="3" t="s">
        <v>154</v>
      </c>
      <c r="AC3128" s="3" t="s">
        <v>154</v>
      </c>
      <c r="AD3128" s="3" t="s">
        <v>6151</v>
      </c>
      <c r="AE3128" s="3" t="s">
        <v>6151</v>
      </c>
      <c r="AF3128" s="3" t="s">
        <v>154</v>
      </c>
      <c r="AG3128" s="3" t="s">
        <v>154</v>
      </c>
      <c r="AH3128" s="3" t="s">
        <v>6478</v>
      </c>
      <c r="AI3128" s="3" t="s">
        <v>6482</v>
      </c>
      <c r="AJ3128" s="3" t="s">
        <v>6489</v>
      </c>
    </row>
    <row r="3129" spans="1:36" ht="15">
      <c r="A3129" s="10">
        <v>3232</v>
      </c>
      <c r="B3129" t="str">
        <f>IF(K3129="总计","",INDEX(主数据!A:AD,MATCH(J3129,主数据!A:A,0),9))</f>
        <v>华北大区公司</v>
      </c>
      <c r="C3129" t="str">
        <f>IF(K3129="","",INDEX(主数据!A:AD,MATCH(J3129,主数据!A:A,0),11))</f>
        <v>北京七城区</v>
      </c>
      <c r="D3129" t="str">
        <f t="shared" si="192"/>
        <v>BJ47公共电费直接录入</v>
      </c>
      <c r="E3129" s="13" t="str">
        <f t="shared" si="194"/>
        <v/>
      </c>
      <c r="F3129" s="13" t="str">
        <f>IF(E3129="","",IFERROR(IF(IF(K3129="","",INDEX(收费标合同信息维护!A:Q,MATCH(D3129,收费标合同信息维护!J:J,0),10))=D3129,"有","无"),"无"))</f>
        <v/>
      </c>
      <c r="G3129" s="13" t="str">
        <f t="shared" si="193"/>
        <v/>
      </c>
      <c r="H3129" s="13" t="str">
        <f t="shared" si="195"/>
        <v/>
      </c>
      <c r="I3129" s="13" t="str">
        <f>IF(G3129="","",IFERROR(IF(IF(K3129="","",INDEX(收费标合同信息维护!A:Q,MATCH(G3129,收费标合同信息维护!M:M,0),13))=G3129,"有","无"),"无"))</f>
        <v/>
      </c>
      <c r="J3129" s="3" t="s">
        <v>2982</v>
      </c>
      <c r="K3129" s="3" t="s">
        <v>6383</v>
      </c>
      <c r="L3129" s="3" t="s">
        <v>6826</v>
      </c>
      <c r="M3129" s="3" t="s">
        <v>7076</v>
      </c>
      <c r="N3129" s="3" t="s">
        <v>6477</v>
      </c>
      <c r="O3129" s="3" t="s">
        <v>6478</v>
      </c>
      <c r="P3129" s="3" t="s">
        <v>6826</v>
      </c>
      <c r="Q3129" s="3" t="s">
        <v>10843</v>
      </c>
      <c r="R3129" s="3" t="s">
        <v>6479</v>
      </c>
      <c r="S3129" s="3" t="s">
        <v>6480</v>
      </c>
      <c r="T3129" s="3" t="s">
        <v>11613</v>
      </c>
      <c r="U3129" s="3" t="s">
        <v>154</v>
      </c>
      <c r="V3129" s="3" t="s">
        <v>154</v>
      </c>
      <c r="W3129" s="3" t="s">
        <v>154</v>
      </c>
      <c r="X3129" s="3" t="s">
        <v>154</v>
      </c>
      <c r="Y3129" s="3" t="s">
        <v>154</v>
      </c>
      <c r="Z3129" s="3" t="s">
        <v>154</v>
      </c>
      <c r="AA3129" s="3" t="s">
        <v>154</v>
      </c>
      <c r="AB3129" s="3" t="s">
        <v>154</v>
      </c>
      <c r="AC3129" s="3" t="s">
        <v>154</v>
      </c>
      <c r="AD3129" s="3" t="s">
        <v>6151</v>
      </c>
      <c r="AE3129" s="3" t="s">
        <v>6151</v>
      </c>
      <c r="AF3129" s="3" t="s">
        <v>154</v>
      </c>
      <c r="AG3129" s="3" t="s">
        <v>154</v>
      </c>
      <c r="AH3129" s="3" t="s">
        <v>6478</v>
      </c>
      <c r="AI3129" s="3" t="s">
        <v>6482</v>
      </c>
      <c r="AJ3129" s="3" t="s">
        <v>6489</v>
      </c>
    </row>
    <row r="3130" spans="1:36" ht="15">
      <c r="A3130" s="10">
        <v>3233</v>
      </c>
      <c r="B3130" t="str">
        <f>IF(K3130="总计","",INDEX(主数据!A:AD,MATCH(J3130,主数据!A:A,0),9))</f>
        <v>华北大区公司</v>
      </c>
      <c r="C3130" t="str">
        <f>IF(K3130="","",INDEX(主数据!A:AD,MATCH(J3130,主数据!A:A,0),11))</f>
        <v>北京七城区</v>
      </c>
      <c r="D3130" t="str">
        <f t="shared" si="192"/>
        <v>BJ47委托停车费（固定）直接录入</v>
      </c>
      <c r="E3130" s="13" t="str">
        <f t="shared" si="194"/>
        <v/>
      </c>
      <c r="F3130" s="13" t="str">
        <f>IF(E3130="","",IFERROR(IF(IF(K3130="","",INDEX(收费标合同信息维护!A:Q,MATCH(D3130,收费标合同信息维护!J:J,0),10))=D3130,"有","无"),"无"))</f>
        <v/>
      </c>
      <c r="G3130" s="13" t="str">
        <f t="shared" si="193"/>
        <v/>
      </c>
      <c r="H3130" s="13" t="str">
        <f t="shared" si="195"/>
        <v/>
      </c>
      <c r="I3130" s="13" t="str">
        <f>IF(G3130="","",IFERROR(IF(IF(K3130="","",INDEX(收费标合同信息维护!A:Q,MATCH(G3130,收费标合同信息维护!M:M,0),13))=G3130,"有","无"),"无"))</f>
        <v/>
      </c>
      <c r="J3130" s="3" t="s">
        <v>2982</v>
      </c>
      <c r="K3130" s="3" t="s">
        <v>6383</v>
      </c>
      <c r="L3130" s="3" t="s">
        <v>7341</v>
      </c>
      <c r="M3130" s="3" t="s">
        <v>7342</v>
      </c>
      <c r="N3130" s="3" t="s">
        <v>6477</v>
      </c>
      <c r="O3130" s="3" t="s">
        <v>6597</v>
      </c>
      <c r="P3130" s="3" t="s">
        <v>7341</v>
      </c>
      <c r="Q3130" s="3" t="s">
        <v>7342</v>
      </c>
      <c r="R3130" s="3" t="s">
        <v>6479</v>
      </c>
      <c r="S3130" s="3" t="s">
        <v>6480</v>
      </c>
      <c r="T3130" s="3" t="s">
        <v>7100</v>
      </c>
      <c r="U3130" s="3" t="s">
        <v>7030</v>
      </c>
      <c r="V3130" s="3" t="s">
        <v>154</v>
      </c>
      <c r="W3130" s="3" t="s">
        <v>154</v>
      </c>
      <c r="X3130" s="3" t="s">
        <v>154</v>
      </c>
      <c r="Y3130" s="3" t="s">
        <v>154</v>
      </c>
      <c r="Z3130" s="3" t="s">
        <v>154</v>
      </c>
      <c r="AA3130" s="3" t="s">
        <v>154</v>
      </c>
      <c r="AB3130" s="3" t="s">
        <v>154</v>
      </c>
      <c r="AC3130" s="3" t="s">
        <v>154</v>
      </c>
      <c r="AD3130" s="3" t="s">
        <v>6151</v>
      </c>
      <c r="AE3130" s="3" t="s">
        <v>6151</v>
      </c>
      <c r="AF3130" s="3" t="s">
        <v>154</v>
      </c>
      <c r="AG3130" s="3" t="s">
        <v>154</v>
      </c>
      <c r="AH3130" s="3" t="s">
        <v>6478</v>
      </c>
      <c r="AI3130" s="3" t="s">
        <v>6482</v>
      </c>
      <c r="AJ3130" s="3" t="s">
        <v>6489</v>
      </c>
    </row>
    <row r="3131" spans="1:36" ht="30">
      <c r="A3131" s="10">
        <v>3234</v>
      </c>
      <c r="B3131" t="str">
        <f>IF(K3131="总计","",INDEX(主数据!A:AD,MATCH(J3131,主数据!A:A,0),9))</f>
        <v>华北大区公司</v>
      </c>
      <c r="C3131" t="str">
        <f>IF(K3131="","",INDEX(主数据!A:AD,MATCH(J3131,主数据!A:A,0),11))</f>
        <v>北京七城区</v>
      </c>
      <c r="D3131" t="str">
        <f t="shared" si="192"/>
        <v>BJ47生活垃圾消纳费（非仪表）直接录入</v>
      </c>
      <c r="E3131" s="13" t="str">
        <f t="shared" si="194"/>
        <v/>
      </c>
      <c r="F3131" s="13" t="str">
        <f>IF(E3131="","",IFERROR(IF(IF(K3131="","",INDEX(收费标合同信息维护!A:Q,MATCH(D3131,收费标合同信息维护!J:J,0),10))=D3131,"有","无"),"无"))</f>
        <v/>
      </c>
      <c r="G3131" s="13" t="str">
        <f t="shared" si="193"/>
        <v/>
      </c>
      <c r="H3131" s="13" t="str">
        <f t="shared" si="195"/>
        <v/>
      </c>
      <c r="I3131" s="13" t="str">
        <f>IF(G3131="","",IFERROR(IF(IF(K3131="","",INDEX(收费标合同信息维护!A:Q,MATCH(G3131,收费标合同信息维护!M:M,0),13))=G3131,"有","无"),"无"))</f>
        <v/>
      </c>
      <c r="J3131" s="3" t="s">
        <v>2982</v>
      </c>
      <c r="K3131" s="3" t="s">
        <v>6383</v>
      </c>
      <c r="L3131" s="3" t="s">
        <v>6906</v>
      </c>
      <c r="M3131" s="3" t="s">
        <v>6907</v>
      </c>
      <c r="N3131" s="3" t="s">
        <v>6477</v>
      </c>
      <c r="O3131" s="3" t="s">
        <v>6478</v>
      </c>
      <c r="P3131" s="3" t="s">
        <v>6906</v>
      </c>
      <c r="Q3131" s="3" t="s">
        <v>12937</v>
      </c>
      <c r="R3131" s="3" t="s">
        <v>6479</v>
      </c>
      <c r="S3131" s="3" t="s">
        <v>6480</v>
      </c>
      <c r="T3131" s="3" t="s">
        <v>11613</v>
      </c>
      <c r="U3131" s="3" t="s">
        <v>154</v>
      </c>
      <c r="V3131" s="3" t="s">
        <v>154</v>
      </c>
      <c r="W3131" s="3" t="s">
        <v>154</v>
      </c>
      <c r="X3131" s="3" t="s">
        <v>154</v>
      </c>
      <c r="Y3131" s="3" t="s">
        <v>154</v>
      </c>
      <c r="Z3131" s="3" t="s">
        <v>154</v>
      </c>
      <c r="AA3131" s="3" t="s">
        <v>154</v>
      </c>
      <c r="AB3131" s="3" t="s">
        <v>154</v>
      </c>
      <c r="AC3131" s="3" t="s">
        <v>154</v>
      </c>
      <c r="AD3131" s="3" t="s">
        <v>6151</v>
      </c>
      <c r="AE3131" s="3" t="s">
        <v>6151</v>
      </c>
      <c r="AF3131" s="3" t="s">
        <v>154</v>
      </c>
      <c r="AG3131" s="3" t="s">
        <v>154</v>
      </c>
      <c r="AH3131" s="3" t="s">
        <v>6478</v>
      </c>
      <c r="AI3131" s="3" t="s">
        <v>6482</v>
      </c>
      <c r="AJ3131" s="3" t="s">
        <v>6489</v>
      </c>
    </row>
    <row r="3132" spans="1:36" ht="15">
      <c r="A3132" s="10">
        <v>3235</v>
      </c>
      <c r="B3132" t="str">
        <f>IF(K3132="总计","",INDEX(主数据!A:AD,MATCH(J3132,主数据!A:A,0),9))</f>
        <v>华北大区公司</v>
      </c>
      <c r="C3132" t="str">
        <f>IF(K3132="","",INDEX(主数据!A:AD,MATCH(J3132,主数据!A:A,0),11))</f>
        <v>北京七城区</v>
      </c>
      <c r="D3132" t="str">
        <f t="shared" si="192"/>
        <v>BJ47其他费用直接录入</v>
      </c>
      <c r="E3132" s="13" t="str">
        <f t="shared" si="194"/>
        <v/>
      </c>
      <c r="F3132" s="13" t="str">
        <f>IF(E3132="","",IFERROR(IF(IF(K3132="","",INDEX(收费标合同信息维护!A:Q,MATCH(D3132,收费标合同信息维护!J:J,0),10))=D3132,"有","无"),"无"))</f>
        <v/>
      </c>
      <c r="G3132" s="13" t="str">
        <f t="shared" si="193"/>
        <v/>
      </c>
      <c r="H3132" s="13" t="str">
        <f t="shared" si="195"/>
        <v/>
      </c>
      <c r="I3132" s="13" t="str">
        <f>IF(G3132="","",IFERROR(IF(IF(K3132="","",INDEX(收费标合同信息维护!A:Q,MATCH(G3132,收费标合同信息维护!M:M,0),13))=G3132,"有","无"),"无"))</f>
        <v/>
      </c>
      <c r="J3132" s="3" t="s">
        <v>2982</v>
      </c>
      <c r="K3132" s="3" t="s">
        <v>6383</v>
      </c>
      <c r="L3132" s="3" t="s">
        <v>6544</v>
      </c>
      <c r="M3132" s="3" t="s">
        <v>6545</v>
      </c>
      <c r="N3132" s="3" t="s">
        <v>6477</v>
      </c>
      <c r="O3132" s="3" t="s">
        <v>6478</v>
      </c>
      <c r="P3132" s="3" t="s">
        <v>8408</v>
      </c>
      <c r="Q3132" s="3" t="s">
        <v>6836</v>
      </c>
      <c r="R3132" s="3" t="s">
        <v>6479</v>
      </c>
      <c r="S3132" s="3" t="s">
        <v>6480</v>
      </c>
      <c r="T3132" s="3" t="s">
        <v>11613</v>
      </c>
      <c r="U3132" s="3" t="s">
        <v>154</v>
      </c>
      <c r="V3132" s="3" t="s">
        <v>154</v>
      </c>
      <c r="W3132" s="3" t="s">
        <v>154</v>
      </c>
      <c r="X3132" s="3" t="s">
        <v>154</v>
      </c>
      <c r="Y3132" s="3" t="s">
        <v>154</v>
      </c>
      <c r="Z3132" s="3" t="s">
        <v>154</v>
      </c>
      <c r="AA3132" s="3" t="s">
        <v>154</v>
      </c>
      <c r="AB3132" s="3" t="s">
        <v>154</v>
      </c>
      <c r="AC3132" s="3" t="s">
        <v>154</v>
      </c>
      <c r="AD3132" s="3" t="s">
        <v>6151</v>
      </c>
      <c r="AE3132" s="3" t="s">
        <v>6151</v>
      </c>
      <c r="AF3132" s="3" t="s">
        <v>154</v>
      </c>
      <c r="AG3132" s="3" t="s">
        <v>154</v>
      </c>
      <c r="AH3132" s="3" t="s">
        <v>6478</v>
      </c>
      <c r="AI3132" s="3" t="s">
        <v>6482</v>
      </c>
      <c r="AJ3132" s="3" t="s">
        <v>6489</v>
      </c>
    </row>
    <row r="3133" spans="1:36" ht="15">
      <c r="A3133" s="10">
        <v>3236</v>
      </c>
      <c r="B3133" t="str">
        <f>IF(K3133="总计","",INDEX(主数据!A:AD,MATCH(J3133,主数据!A:A,0),9))</f>
        <v>华北大区公司</v>
      </c>
      <c r="C3133" t="str">
        <f>IF(K3133="","",INDEX(主数据!A:AD,MATCH(J3133,主数据!A:A,0),11))</f>
        <v>北京七城区</v>
      </c>
      <c r="D3133" t="str">
        <f t="shared" si="192"/>
        <v>BJ47代收代付其他费用直接录入</v>
      </c>
      <c r="E3133" s="13" t="str">
        <f t="shared" si="194"/>
        <v/>
      </c>
      <c r="F3133" s="13" t="str">
        <f>IF(E3133="","",IFERROR(IF(IF(K3133="","",INDEX(收费标合同信息维护!A:Q,MATCH(D3133,收费标合同信息维护!J:J,0),10))=D3133,"有","无"),"无"))</f>
        <v/>
      </c>
      <c r="G3133" s="13" t="str">
        <f t="shared" si="193"/>
        <v/>
      </c>
      <c r="H3133" s="13" t="str">
        <f t="shared" si="195"/>
        <v/>
      </c>
      <c r="I3133" s="13" t="str">
        <f>IF(G3133="","",IFERROR(IF(IF(K3133="","",INDEX(收费标合同信息维护!A:Q,MATCH(G3133,收费标合同信息维护!M:M,0),13))=G3133,"有","无"),"无"))</f>
        <v/>
      </c>
      <c r="J3133" s="3" t="s">
        <v>2982</v>
      </c>
      <c r="K3133" s="3" t="s">
        <v>6383</v>
      </c>
      <c r="L3133" s="3" t="s">
        <v>6620</v>
      </c>
      <c r="M3133" s="3" t="s">
        <v>6621</v>
      </c>
      <c r="N3133" s="3" t="s">
        <v>6477</v>
      </c>
      <c r="O3133" s="3" t="s">
        <v>6478</v>
      </c>
      <c r="P3133" s="3" t="s">
        <v>11032</v>
      </c>
      <c r="Q3133" s="3" t="s">
        <v>8543</v>
      </c>
      <c r="R3133" s="3" t="s">
        <v>6479</v>
      </c>
      <c r="S3133" s="3" t="s">
        <v>6480</v>
      </c>
      <c r="T3133" s="3" t="s">
        <v>11613</v>
      </c>
      <c r="U3133" s="3" t="s">
        <v>6716</v>
      </c>
      <c r="V3133" s="3" t="s">
        <v>154</v>
      </c>
      <c r="W3133" s="3" t="s">
        <v>154</v>
      </c>
      <c r="X3133" s="3" t="s">
        <v>154</v>
      </c>
      <c r="Y3133" s="3" t="s">
        <v>154</v>
      </c>
      <c r="Z3133" s="3" t="s">
        <v>154</v>
      </c>
      <c r="AA3133" s="3" t="s">
        <v>154</v>
      </c>
      <c r="AB3133" s="3" t="s">
        <v>154</v>
      </c>
      <c r="AC3133" s="3" t="s">
        <v>154</v>
      </c>
      <c r="AD3133" s="3" t="s">
        <v>6151</v>
      </c>
      <c r="AE3133" s="3" t="s">
        <v>6151</v>
      </c>
      <c r="AF3133" s="3" t="s">
        <v>154</v>
      </c>
      <c r="AG3133" s="3" t="s">
        <v>154</v>
      </c>
      <c r="AH3133" s="3" t="s">
        <v>6478</v>
      </c>
      <c r="AI3133" s="3" t="s">
        <v>6482</v>
      </c>
      <c r="AJ3133" s="3" t="s">
        <v>6489</v>
      </c>
    </row>
    <row r="3134" spans="1:36" ht="15">
      <c r="A3134" s="10">
        <v>3237</v>
      </c>
      <c r="B3134" t="str">
        <f>IF(K3134="总计","",INDEX(主数据!A:AD,MATCH(J3134,主数据!A:A,0),9))</f>
        <v>华北大区公司</v>
      </c>
      <c r="C3134" t="str">
        <f>IF(K3134="","",INDEX(主数据!A:AD,MATCH(J3134,主数据!A:A,0),11))</f>
        <v>北京七城区</v>
      </c>
      <c r="D3134" t="str">
        <f t="shared" si="192"/>
        <v>BJ47代收代付其他费用直接录入</v>
      </c>
      <c r="E3134" s="13" t="str">
        <f t="shared" si="194"/>
        <v/>
      </c>
      <c r="F3134" s="13" t="str">
        <f>IF(E3134="","",IFERROR(IF(IF(K3134="","",INDEX(收费标合同信息维护!A:Q,MATCH(D3134,收费标合同信息维护!J:J,0),10))=D3134,"有","无"),"无"))</f>
        <v/>
      </c>
      <c r="G3134" s="13" t="str">
        <f t="shared" si="193"/>
        <v/>
      </c>
      <c r="H3134" s="13" t="str">
        <f t="shared" si="195"/>
        <v/>
      </c>
      <c r="I3134" s="13" t="str">
        <f>IF(G3134="","",IFERROR(IF(IF(K3134="","",INDEX(收费标合同信息维护!A:Q,MATCH(G3134,收费标合同信息维护!M:M,0),13))=G3134,"有","无"),"无"))</f>
        <v/>
      </c>
      <c r="J3134" s="3" t="s">
        <v>2982</v>
      </c>
      <c r="K3134" s="3" t="s">
        <v>6383</v>
      </c>
      <c r="L3134" s="3" t="s">
        <v>6620</v>
      </c>
      <c r="M3134" s="3" t="s">
        <v>6621</v>
      </c>
      <c r="N3134" s="3" t="s">
        <v>6477</v>
      </c>
      <c r="O3134" s="3" t="s">
        <v>6478</v>
      </c>
      <c r="P3134" s="3" t="s">
        <v>11031</v>
      </c>
      <c r="Q3134" s="3" t="s">
        <v>11079</v>
      </c>
      <c r="R3134" s="3" t="s">
        <v>6479</v>
      </c>
      <c r="S3134" s="3" t="s">
        <v>6480</v>
      </c>
      <c r="T3134" s="3" t="s">
        <v>11613</v>
      </c>
      <c r="U3134" s="3" t="s">
        <v>6716</v>
      </c>
      <c r="V3134" s="3" t="s">
        <v>154</v>
      </c>
      <c r="W3134" s="3" t="s">
        <v>154</v>
      </c>
      <c r="X3134" s="3" t="s">
        <v>154</v>
      </c>
      <c r="Y3134" s="3" t="s">
        <v>154</v>
      </c>
      <c r="Z3134" s="3" t="s">
        <v>154</v>
      </c>
      <c r="AA3134" s="3" t="s">
        <v>154</v>
      </c>
      <c r="AB3134" s="3" t="s">
        <v>154</v>
      </c>
      <c r="AC3134" s="3" t="s">
        <v>154</v>
      </c>
      <c r="AD3134" s="3" t="s">
        <v>6151</v>
      </c>
      <c r="AE3134" s="3" t="s">
        <v>6151</v>
      </c>
      <c r="AF3134" s="3" t="s">
        <v>154</v>
      </c>
      <c r="AG3134" s="3" t="s">
        <v>154</v>
      </c>
      <c r="AH3134" s="3" t="s">
        <v>6478</v>
      </c>
      <c r="AI3134" s="3" t="s">
        <v>6482</v>
      </c>
      <c r="AJ3134" s="3" t="s">
        <v>6489</v>
      </c>
    </row>
    <row r="3135" spans="1:36" ht="15">
      <c r="A3135" s="10">
        <v>3238</v>
      </c>
      <c r="B3135" t="str">
        <f>IF(K3135="总计","",INDEX(主数据!A:AD,MATCH(J3135,主数据!A:A,0),9))</f>
        <v>华东大区公司</v>
      </c>
      <c r="C3135" t="str">
        <f>IF(K3135="","",INDEX(主数据!A:AD,MATCH(J3135,主数据!A:A,0),11))</f>
        <v>山东城区</v>
      </c>
      <c r="D3135" t="str">
        <f t="shared" si="192"/>
        <v>JN23物业服务费标准方式1.58</v>
      </c>
      <c r="E3135" s="13" t="str">
        <f t="shared" si="194"/>
        <v>1.58</v>
      </c>
      <c r="F3135" s="13" t="str">
        <f>IF(E3135="","",IFERROR(IF(IF(K3135="","",INDEX(收费标合同信息维护!A:Q,MATCH(D3135,收费标合同信息维护!J:J,0),10))=D3135,"有","无"),"无"))</f>
        <v>无</v>
      </c>
      <c r="G3135" s="13" t="str">
        <f t="shared" si="193"/>
        <v/>
      </c>
      <c r="H3135" s="13" t="str">
        <f t="shared" si="195"/>
        <v/>
      </c>
      <c r="I3135" s="13" t="str">
        <f>IF(G3135="","",IFERROR(IF(IF(K3135="","",INDEX(收费标合同信息维护!A:Q,MATCH(G3135,收费标合同信息维护!M:M,0),13))=G3135,"有","无"),"无"))</f>
        <v/>
      </c>
      <c r="J3135" s="3" t="s">
        <v>2573</v>
      </c>
      <c r="K3135" s="3" t="s">
        <v>12938</v>
      </c>
      <c r="L3135" s="3" t="s">
        <v>6025</v>
      </c>
      <c r="M3135" s="3" t="s">
        <v>6026</v>
      </c>
      <c r="N3135" s="3" t="s">
        <v>6477</v>
      </c>
      <c r="O3135" s="3" t="s">
        <v>6478</v>
      </c>
      <c r="P3135" s="3" t="s">
        <v>12939</v>
      </c>
      <c r="Q3135" s="3" t="s">
        <v>12940</v>
      </c>
      <c r="R3135" s="3" t="s">
        <v>6484</v>
      </c>
      <c r="S3135" s="3" t="s">
        <v>6491</v>
      </c>
      <c r="T3135" s="3" t="s">
        <v>7266</v>
      </c>
      <c r="U3135" s="3" t="s">
        <v>12941</v>
      </c>
      <c r="V3135" s="3" t="s">
        <v>9713</v>
      </c>
      <c r="W3135" s="3" t="s">
        <v>154</v>
      </c>
      <c r="X3135" s="3" t="s">
        <v>154</v>
      </c>
      <c r="Y3135" s="3" t="s">
        <v>154</v>
      </c>
      <c r="Z3135" s="3" t="s">
        <v>154</v>
      </c>
      <c r="AA3135" s="3" t="s">
        <v>154</v>
      </c>
      <c r="AB3135" s="3" t="s">
        <v>154</v>
      </c>
      <c r="AC3135" s="3" t="s">
        <v>154</v>
      </c>
      <c r="AD3135" s="3" t="s">
        <v>6151</v>
      </c>
      <c r="AE3135" s="3" t="s">
        <v>6151</v>
      </c>
      <c r="AF3135" s="3" t="s">
        <v>154</v>
      </c>
      <c r="AG3135" s="3" t="s">
        <v>154</v>
      </c>
      <c r="AH3135" s="3" t="s">
        <v>6478</v>
      </c>
      <c r="AI3135" s="3" t="s">
        <v>6482</v>
      </c>
      <c r="AJ3135" s="3" t="s">
        <v>6489</v>
      </c>
    </row>
    <row r="3136" spans="1:36" ht="30">
      <c r="A3136" s="10">
        <v>3239</v>
      </c>
      <c r="B3136" t="str">
        <f>IF(K3136="总计","",INDEX(主数据!A:AD,MATCH(J3136,主数据!A:A,0),9))</f>
        <v>华东大区公司</v>
      </c>
      <c r="C3136" t="str">
        <f>IF(K3136="","",INDEX(主数据!A:AD,MATCH(J3136,主数据!A:A,0),11))</f>
        <v>山东城区</v>
      </c>
      <c r="D3136" t="str">
        <f t="shared" si="192"/>
        <v>JN23物业服务费标准方式1.58</v>
      </c>
      <c r="E3136" s="13" t="str">
        <f t="shared" si="194"/>
        <v>1.58</v>
      </c>
      <c r="F3136" s="13" t="str">
        <f>IF(E3136="","",IFERROR(IF(IF(K3136="","",INDEX(收费标合同信息维护!A:Q,MATCH(D3136,收费标合同信息维护!J:J,0),10))=D3136,"有","无"),"无"))</f>
        <v>无</v>
      </c>
      <c r="G3136" s="13" t="str">
        <f t="shared" si="193"/>
        <v/>
      </c>
      <c r="H3136" s="13" t="str">
        <f t="shared" si="195"/>
        <v/>
      </c>
      <c r="I3136" s="13" t="str">
        <f>IF(G3136="","",IFERROR(IF(IF(K3136="","",INDEX(收费标合同信息维护!A:Q,MATCH(G3136,收费标合同信息维护!M:M,0),13))=G3136,"有","无"),"无"))</f>
        <v/>
      </c>
      <c r="J3136" s="3" t="s">
        <v>2573</v>
      </c>
      <c r="K3136" s="3" t="s">
        <v>12938</v>
      </c>
      <c r="L3136" s="3" t="s">
        <v>6025</v>
      </c>
      <c r="M3136" s="3" t="s">
        <v>6026</v>
      </c>
      <c r="N3136" s="3" t="s">
        <v>6477</v>
      </c>
      <c r="O3136" s="3" t="s">
        <v>6478</v>
      </c>
      <c r="P3136" s="3" t="s">
        <v>12942</v>
      </c>
      <c r="Q3136" s="3" t="s">
        <v>12943</v>
      </c>
      <c r="R3136" s="3" t="s">
        <v>6484</v>
      </c>
      <c r="S3136" s="3" t="s">
        <v>6491</v>
      </c>
      <c r="T3136" s="3" t="s">
        <v>12944</v>
      </c>
      <c r="U3136" s="3" t="s">
        <v>154</v>
      </c>
      <c r="V3136" s="3" t="s">
        <v>9713</v>
      </c>
      <c r="W3136" s="3" t="s">
        <v>154</v>
      </c>
      <c r="X3136" s="3" t="s">
        <v>154</v>
      </c>
      <c r="Y3136" s="3" t="s">
        <v>154</v>
      </c>
      <c r="Z3136" s="3" t="s">
        <v>154</v>
      </c>
      <c r="AA3136" s="3" t="s">
        <v>154</v>
      </c>
      <c r="AB3136" s="3" t="s">
        <v>154</v>
      </c>
      <c r="AC3136" s="3" t="s">
        <v>154</v>
      </c>
      <c r="AD3136" s="3" t="s">
        <v>6151</v>
      </c>
      <c r="AE3136" s="3" t="s">
        <v>6151</v>
      </c>
      <c r="AF3136" s="3" t="s">
        <v>6040</v>
      </c>
      <c r="AG3136" s="3" t="s">
        <v>154</v>
      </c>
      <c r="AH3136" s="3" t="s">
        <v>6478</v>
      </c>
      <c r="AI3136" s="3" t="s">
        <v>6482</v>
      </c>
      <c r="AJ3136" s="3" t="s">
        <v>6419</v>
      </c>
    </row>
    <row r="3137" spans="1:36" ht="15">
      <c r="A3137" s="10">
        <v>3240</v>
      </c>
      <c r="B3137" t="str">
        <f>IF(K3137="总计","",INDEX(主数据!A:AD,MATCH(J3137,主数据!A:A,0),9))</f>
        <v>华东大区公司</v>
      </c>
      <c r="C3137" t="str">
        <f>IF(K3137="","",INDEX(主数据!A:AD,MATCH(J3137,主数据!A:A,0),11))</f>
        <v>山东城区</v>
      </c>
      <c r="D3137" t="str">
        <f t="shared" si="192"/>
        <v>JN23物业服务费标准方式0.25</v>
      </c>
      <c r="E3137" s="13" t="str">
        <f t="shared" si="194"/>
        <v>0.25</v>
      </c>
      <c r="F3137" s="13" t="str">
        <f>IF(E3137="","",IFERROR(IF(IF(K3137="","",INDEX(收费标合同信息维护!A:Q,MATCH(D3137,收费标合同信息维护!J:J,0),10))=D3137,"有","无"),"无"))</f>
        <v>无</v>
      </c>
      <c r="G3137" s="13" t="str">
        <f t="shared" si="193"/>
        <v/>
      </c>
      <c r="H3137" s="13" t="str">
        <f t="shared" si="195"/>
        <v/>
      </c>
      <c r="I3137" s="13" t="str">
        <f>IF(G3137="","",IFERROR(IF(IF(K3137="","",INDEX(收费标合同信息维护!A:Q,MATCH(G3137,收费标合同信息维护!M:M,0),13))=G3137,"有","无"),"无"))</f>
        <v/>
      </c>
      <c r="J3137" s="3" t="s">
        <v>2573</v>
      </c>
      <c r="K3137" s="3" t="s">
        <v>12938</v>
      </c>
      <c r="L3137" s="3" t="s">
        <v>6025</v>
      </c>
      <c r="M3137" s="3" t="s">
        <v>6026</v>
      </c>
      <c r="N3137" s="3" t="s">
        <v>6477</v>
      </c>
      <c r="O3137" s="3" t="s">
        <v>6478</v>
      </c>
      <c r="P3137" s="3" t="s">
        <v>12945</v>
      </c>
      <c r="Q3137" s="3" t="s">
        <v>12946</v>
      </c>
      <c r="R3137" s="3" t="s">
        <v>6484</v>
      </c>
      <c r="S3137" s="3" t="s">
        <v>6491</v>
      </c>
      <c r="T3137" s="3" t="s">
        <v>7100</v>
      </c>
      <c r="U3137" s="3" t="s">
        <v>154</v>
      </c>
      <c r="V3137" s="3" t="s">
        <v>6766</v>
      </c>
      <c r="W3137" s="3" t="s">
        <v>154</v>
      </c>
      <c r="X3137" s="3" t="s">
        <v>154</v>
      </c>
      <c r="Y3137" s="3" t="s">
        <v>154</v>
      </c>
      <c r="Z3137" s="3" t="s">
        <v>154</v>
      </c>
      <c r="AA3137" s="3" t="s">
        <v>154</v>
      </c>
      <c r="AB3137" s="3" t="s">
        <v>154</v>
      </c>
      <c r="AC3137" s="3" t="s">
        <v>154</v>
      </c>
      <c r="AD3137" s="3" t="s">
        <v>6151</v>
      </c>
      <c r="AE3137" s="3" t="s">
        <v>6151</v>
      </c>
      <c r="AF3137" s="3" t="s">
        <v>154</v>
      </c>
      <c r="AG3137" s="3" t="s">
        <v>154</v>
      </c>
      <c r="AH3137" s="3" t="s">
        <v>6478</v>
      </c>
      <c r="AI3137" s="3" t="s">
        <v>6482</v>
      </c>
      <c r="AJ3137" s="3" t="s">
        <v>6033</v>
      </c>
    </row>
    <row r="3138" spans="1:36" ht="15">
      <c r="A3138" s="10">
        <v>3241</v>
      </c>
      <c r="B3138" t="str">
        <f>IF(K3138="总计","",INDEX(主数据!A:AD,MATCH(J3138,主数据!A:A,0),9))</f>
        <v>华东大区公司</v>
      </c>
      <c r="C3138" t="str">
        <f>IF(K3138="","",INDEX(主数据!A:AD,MATCH(J3138,主数据!A:A,0),11))</f>
        <v>山东城区</v>
      </c>
      <c r="D3138" t="str">
        <f t="shared" ref="D3138:D3201" si="196">J3138&amp;M3138&amp;R3138&amp;E3138</f>
        <v>JN23物业服务费标准方式1.58</v>
      </c>
      <c r="E3138" s="13" t="str">
        <f t="shared" si="194"/>
        <v>1.58</v>
      </c>
      <c r="F3138" s="13" t="str">
        <f>IF(E3138="","",IFERROR(IF(IF(K3138="","",INDEX(收费标合同信息维护!A:Q,MATCH(D3138,收费标合同信息维护!J:J,0),10))=D3138,"有","无"),"无"))</f>
        <v>无</v>
      </c>
      <c r="G3138" s="13" t="str">
        <f t="shared" ref="G3138:G3201" si="197">IF(W3138="","",J3138&amp;M3138&amp;R3138&amp;H3138)</f>
        <v/>
      </c>
      <c r="H3138" s="13" t="str">
        <f t="shared" si="195"/>
        <v/>
      </c>
      <c r="I3138" s="13" t="str">
        <f>IF(G3138="","",IFERROR(IF(IF(K3138="","",INDEX(收费标合同信息维护!A:Q,MATCH(G3138,收费标合同信息维护!M:M,0),13))=G3138,"有","无"),"无"))</f>
        <v/>
      </c>
      <c r="J3138" s="3" t="s">
        <v>2573</v>
      </c>
      <c r="K3138" s="3" t="s">
        <v>12938</v>
      </c>
      <c r="L3138" s="3" t="s">
        <v>6025</v>
      </c>
      <c r="M3138" s="3" t="s">
        <v>6026</v>
      </c>
      <c r="N3138" s="3" t="s">
        <v>6477</v>
      </c>
      <c r="O3138" s="3" t="s">
        <v>6478</v>
      </c>
      <c r="P3138" s="3" t="s">
        <v>12947</v>
      </c>
      <c r="Q3138" s="3" t="s">
        <v>12948</v>
      </c>
      <c r="R3138" s="3" t="s">
        <v>6484</v>
      </c>
      <c r="S3138" s="3" t="s">
        <v>6491</v>
      </c>
      <c r="T3138" s="3" t="s">
        <v>7266</v>
      </c>
      <c r="U3138" s="3" t="s">
        <v>12941</v>
      </c>
      <c r="V3138" s="3" t="s">
        <v>9713</v>
      </c>
      <c r="W3138" s="3" t="s">
        <v>154</v>
      </c>
      <c r="X3138" s="3" t="s">
        <v>154</v>
      </c>
      <c r="Y3138" s="3" t="s">
        <v>154</v>
      </c>
      <c r="Z3138" s="3" t="s">
        <v>154</v>
      </c>
      <c r="AA3138" s="3" t="s">
        <v>154</v>
      </c>
      <c r="AB3138" s="3" t="s">
        <v>154</v>
      </c>
      <c r="AC3138" s="3" t="s">
        <v>154</v>
      </c>
      <c r="AD3138" s="3" t="s">
        <v>6151</v>
      </c>
      <c r="AE3138" s="3" t="s">
        <v>6151</v>
      </c>
      <c r="AF3138" s="3" t="s">
        <v>6040</v>
      </c>
      <c r="AG3138" s="3" t="s">
        <v>154</v>
      </c>
      <c r="AH3138" s="3" t="s">
        <v>6478</v>
      </c>
      <c r="AI3138" s="3" t="s">
        <v>6482</v>
      </c>
      <c r="AJ3138" s="3" t="s">
        <v>6033</v>
      </c>
    </row>
    <row r="3139" spans="1:36" ht="15">
      <c r="A3139" s="10">
        <v>3242</v>
      </c>
      <c r="B3139" t="str">
        <f>IF(K3139="总计","",INDEX(主数据!A:AD,MATCH(J3139,主数据!A:A,0),9))</f>
        <v>华东大区公司</v>
      </c>
      <c r="C3139" t="str">
        <f>IF(K3139="","",INDEX(主数据!A:AD,MATCH(J3139,主数据!A:A,0),11))</f>
        <v>山东城区</v>
      </c>
      <c r="D3139" t="str">
        <f t="shared" si="196"/>
        <v>JN23物业服务费标准方式3.80</v>
      </c>
      <c r="E3139" s="13" t="str">
        <f t="shared" ref="E3139:E3202" si="198">TEXT(IF(V3139="","",--V3139),"0.00")</f>
        <v>3.80</v>
      </c>
      <c r="F3139" s="13" t="str">
        <f>IF(E3139="","",IFERROR(IF(IF(K3139="","",INDEX(收费标合同信息维护!A:Q,MATCH(D3139,收费标合同信息维护!J:J,0),10))=D3139,"有","无"),"无"))</f>
        <v>无</v>
      </c>
      <c r="G3139" s="13" t="str">
        <f t="shared" si="197"/>
        <v/>
      </c>
      <c r="H3139" s="13" t="str">
        <f t="shared" ref="H3139:H3202" si="199">TEXT(IF(W3139="","",--W3139),"0.00")</f>
        <v/>
      </c>
      <c r="I3139" s="13" t="str">
        <f>IF(G3139="","",IFERROR(IF(IF(K3139="","",INDEX(收费标合同信息维护!A:Q,MATCH(G3139,收费标合同信息维护!M:M,0),13))=G3139,"有","无"),"无"))</f>
        <v/>
      </c>
      <c r="J3139" s="3" t="s">
        <v>2573</v>
      </c>
      <c r="K3139" s="3" t="s">
        <v>12938</v>
      </c>
      <c r="L3139" s="3" t="s">
        <v>6025</v>
      </c>
      <c r="M3139" s="3" t="s">
        <v>6026</v>
      </c>
      <c r="N3139" s="3" t="s">
        <v>6477</v>
      </c>
      <c r="O3139" s="3" t="s">
        <v>6478</v>
      </c>
      <c r="P3139" s="3" t="s">
        <v>12949</v>
      </c>
      <c r="Q3139" s="3" t="s">
        <v>12950</v>
      </c>
      <c r="R3139" s="3" t="s">
        <v>6484</v>
      </c>
      <c r="S3139" s="3" t="s">
        <v>6491</v>
      </c>
      <c r="T3139" s="3" t="s">
        <v>12951</v>
      </c>
      <c r="U3139" s="3" t="s">
        <v>154</v>
      </c>
      <c r="V3139" s="3" t="s">
        <v>6991</v>
      </c>
      <c r="W3139" s="3" t="s">
        <v>154</v>
      </c>
      <c r="X3139" s="3" t="s">
        <v>154</v>
      </c>
      <c r="Y3139" s="3" t="s">
        <v>154</v>
      </c>
      <c r="Z3139" s="3" t="s">
        <v>154</v>
      </c>
      <c r="AA3139" s="3" t="s">
        <v>154</v>
      </c>
      <c r="AB3139" s="3" t="s">
        <v>154</v>
      </c>
      <c r="AC3139" s="3" t="s">
        <v>154</v>
      </c>
      <c r="AD3139" s="3" t="s">
        <v>6151</v>
      </c>
      <c r="AE3139" s="3" t="s">
        <v>6151</v>
      </c>
      <c r="AF3139" s="3" t="s">
        <v>6040</v>
      </c>
      <c r="AG3139" s="3" t="s">
        <v>154</v>
      </c>
      <c r="AH3139" s="3" t="s">
        <v>6478</v>
      </c>
      <c r="AI3139" s="3" t="s">
        <v>6482</v>
      </c>
      <c r="AJ3139" s="3" t="s">
        <v>6080</v>
      </c>
    </row>
    <row r="3140" spans="1:36" ht="15">
      <c r="A3140" s="10">
        <v>3243</v>
      </c>
      <c r="B3140" t="str">
        <f>IF(K3140="总计","",INDEX(主数据!A:AD,MATCH(J3140,主数据!A:A,0),9))</f>
        <v>华东大区公司</v>
      </c>
      <c r="C3140" t="str">
        <f>IF(K3140="","",INDEX(主数据!A:AD,MATCH(J3140,主数据!A:A,0),11))</f>
        <v>山东城区</v>
      </c>
      <c r="D3140" t="str">
        <f t="shared" si="196"/>
        <v>JN23物业服务费标准方式4.00</v>
      </c>
      <c r="E3140" s="13" t="str">
        <f t="shared" si="198"/>
        <v>4.00</v>
      </c>
      <c r="F3140" s="13" t="str">
        <f>IF(E3140="","",IFERROR(IF(IF(K3140="","",INDEX(收费标合同信息维护!A:Q,MATCH(D3140,收费标合同信息维护!J:J,0),10))=D3140,"有","无"),"无"))</f>
        <v>无</v>
      </c>
      <c r="G3140" s="13" t="str">
        <f t="shared" si="197"/>
        <v/>
      </c>
      <c r="H3140" s="13" t="str">
        <f t="shared" si="199"/>
        <v/>
      </c>
      <c r="I3140" s="13" t="str">
        <f>IF(G3140="","",IFERROR(IF(IF(K3140="","",INDEX(收费标合同信息维护!A:Q,MATCH(G3140,收费标合同信息维护!M:M,0),13))=G3140,"有","无"),"无"))</f>
        <v/>
      </c>
      <c r="J3140" s="3" t="s">
        <v>2573</v>
      </c>
      <c r="K3140" s="3" t="s">
        <v>12938</v>
      </c>
      <c r="L3140" s="3" t="s">
        <v>6025</v>
      </c>
      <c r="M3140" s="3" t="s">
        <v>6026</v>
      </c>
      <c r="N3140" s="3" t="s">
        <v>6477</v>
      </c>
      <c r="O3140" s="3" t="s">
        <v>6478</v>
      </c>
      <c r="P3140" s="3" t="s">
        <v>12952</v>
      </c>
      <c r="Q3140" s="3" t="s">
        <v>12953</v>
      </c>
      <c r="R3140" s="3" t="s">
        <v>6484</v>
      </c>
      <c r="S3140" s="3" t="s">
        <v>6491</v>
      </c>
      <c r="T3140" s="3" t="s">
        <v>6499</v>
      </c>
      <c r="U3140" s="3" t="s">
        <v>154</v>
      </c>
      <c r="V3140" s="3" t="s">
        <v>6755</v>
      </c>
      <c r="W3140" s="3" t="s">
        <v>154</v>
      </c>
      <c r="X3140" s="3" t="s">
        <v>154</v>
      </c>
      <c r="Y3140" s="3" t="s">
        <v>154</v>
      </c>
      <c r="Z3140" s="3" t="s">
        <v>154</v>
      </c>
      <c r="AA3140" s="3" t="s">
        <v>154</v>
      </c>
      <c r="AB3140" s="3" t="s">
        <v>154</v>
      </c>
      <c r="AC3140" s="3" t="s">
        <v>154</v>
      </c>
      <c r="AD3140" s="3" t="s">
        <v>6151</v>
      </c>
      <c r="AE3140" s="3" t="s">
        <v>6151</v>
      </c>
      <c r="AF3140" s="3" t="s">
        <v>154</v>
      </c>
      <c r="AG3140" s="3" t="s">
        <v>154</v>
      </c>
      <c r="AH3140" s="3" t="s">
        <v>6478</v>
      </c>
      <c r="AI3140" s="3" t="s">
        <v>6482</v>
      </c>
      <c r="AJ3140" s="3" t="s">
        <v>6423</v>
      </c>
    </row>
    <row r="3141" spans="1:36" ht="15">
      <c r="A3141" s="10">
        <v>3244</v>
      </c>
      <c r="B3141" t="str">
        <f>IF(K3141="总计","",INDEX(主数据!A:AD,MATCH(J3141,主数据!A:A,0),9))</f>
        <v>华东大区公司</v>
      </c>
      <c r="C3141" t="str">
        <f>IF(K3141="","",INDEX(主数据!A:AD,MATCH(J3141,主数据!A:A,0),11))</f>
        <v>山东城区</v>
      </c>
      <c r="D3141" t="str">
        <f t="shared" si="196"/>
        <v>JN23物业服务费标准方式8.00</v>
      </c>
      <c r="E3141" s="13" t="str">
        <f t="shared" si="198"/>
        <v>8.00</v>
      </c>
      <c r="F3141" s="13" t="str">
        <f>IF(E3141="","",IFERROR(IF(IF(K3141="","",INDEX(收费标合同信息维护!A:Q,MATCH(D3141,收费标合同信息维护!J:J,0),10))=D3141,"有","无"),"无"))</f>
        <v>无</v>
      </c>
      <c r="G3141" s="13" t="str">
        <f t="shared" si="197"/>
        <v/>
      </c>
      <c r="H3141" s="13" t="str">
        <f t="shared" si="199"/>
        <v/>
      </c>
      <c r="I3141" s="13" t="str">
        <f>IF(G3141="","",IFERROR(IF(IF(K3141="","",INDEX(收费标合同信息维护!A:Q,MATCH(G3141,收费标合同信息维护!M:M,0),13))=G3141,"有","无"),"无"))</f>
        <v/>
      </c>
      <c r="J3141" s="3" t="s">
        <v>2573</v>
      </c>
      <c r="K3141" s="3" t="s">
        <v>12938</v>
      </c>
      <c r="L3141" s="3" t="s">
        <v>6025</v>
      </c>
      <c r="M3141" s="3" t="s">
        <v>6026</v>
      </c>
      <c r="N3141" s="3" t="s">
        <v>6477</v>
      </c>
      <c r="O3141" s="3" t="s">
        <v>6478</v>
      </c>
      <c r="P3141" s="3" t="s">
        <v>12954</v>
      </c>
      <c r="Q3141" s="3" t="s">
        <v>6850</v>
      </c>
      <c r="R3141" s="3" t="s">
        <v>6484</v>
      </c>
      <c r="S3141" s="3" t="s">
        <v>6491</v>
      </c>
      <c r="T3141" s="3" t="s">
        <v>6514</v>
      </c>
      <c r="U3141" s="3" t="s">
        <v>154</v>
      </c>
      <c r="V3141" s="3" t="s">
        <v>6851</v>
      </c>
      <c r="W3141" s="3" t="s">
        <v>154</v>
      </c>
      <c r="X3141" s="3" t="s">
        <v>154</v>
      </c>
      <c r="Y3141" s="3" t="s">
        <v>154</v>
      </c>
      <c r="Z3141" s="3" t="s">
        <v>154</v>
      </c>
      <c r="AA3141" s="3" t="s">
        <v>154</v>
      </c>
      <c r="AB3141" s="3" t="s">
        <v>154</v>
      </c>
      <c r="AC3141" s="3" t="s">
        <v>154</v>
      </c>
      <c r="AD3141" s="3" t="s">
        <v>6151</v>
      </c>
      <c r="AE3141" s="3" t="s">
        <v>6151</v>
      </c>
      <c r="AF3141" s="3" t="s">
        <v>6040</v>
      </c>
      <c r="AG3141" s="3" t="s">
        <v>154</v>
      </c>
      <c r="AH3141" s="3" t="s">
        <v>6478</v>
      </c>
      <c r="AI3141" s="3" t="s">
        <v>6482</v>
      </c>
      <c r="AJ3141" s="3" t="s">
        <v>6038</v>
      </c>
    </row>
    <row r="3142" spans="1:36" ht="15">
      <c r="A3142" s="10">
        <v>3245</v>
      </c>
      <c r="B3142" t="str">
        <f>IF(K3142="总计","",INDEX(主数据!A:AD,MATCH(J3142,主数据!A:A,0),9))</f>
        <v>华东大区公司</v>
      </c>
      <c r="C3142" t="str">
        <f>IF(K3142="","",INDEX(主数据!A:AD,MATCH(J3142,主数据!A:A,0),11))</f>
        <v>山东城区</v>
      </c>
      <c r="D3142" t="str">
        <f t="shared" si="196"/>
        <v>JN23物业服务费定额</v>
      </c>
      <c r="E3142" s="13" t="str">
        <f t="shared" si="198"/>
        <v/>
      </c>
      <c r="F3142" s="13" t="str">
        <f>IF(E3142="","",IFERROR(IF(IF(K3142="","",INDEX(收费标合同信息维护!A:Q,MATCH(D3142,收费标合同信息维护!J:J,0),10))=D3142,"有","无"),"无"))</f>
        <v/>
      </c>
      <c r="G3142" s="13" t="str">
        <f t="shared" si="197"/>
        <v>JN23物业服务费定额43798.27</v>
      </c>
      <c r="H3142" s="13" t="str">
        <f t="shared" si="199"/>
        <v>43798.27</v>
      </c>
      <c r="I3142" s="13" t="str">
        <f>IF(G3142="","",IFERROR(IF(IF(K3142="","",INDEX(收费标合同信息维护!A:Q,MATCH(G3142,收费标合同信息维护!M:M,0),13))=G3142,"有","无"),"无"))</f>
        <v>无</v>
      </c>
      <c r="J3142" s="3" t="s">
        <v>2573</v>
      </c>
      <c r="K3142" s="3" t="s">
        <v>12938</v>
      </c>
      <c r="L3142" s="3" t="s">
        <v>6025</v>
      </c>
      <c r="M3142" s="3" t="s">
        <v>6026</v>
      </c>
      <c r="N3142" s="3" t="s">
        <v>6477</v>
      </c>
      <c r="O3142" s="3" t="s">
        <v>6478</v>
      </c>
      <c r="P3142" s="3" t="s">
        <v>12955</v>
      </c>
      <c r="Q3142" s="3" t="s">
        <v>12956</v>
      </c>
      <c r="R3142" s="3" t="s">
        <v>6490</v>
      </c>
      <c r="S3142" s="3" t="s">
        <v>6491</v>
      </c>
      <c r="T3142" s="3" t="s">
        <v>6684</v>
      </c>
      <c r="U3142" s="3" t="s">
        <v>154</v>
      </c>
      <c r="V3142" s="3" t="s">
        <v>154</v>
      </c>
      <c r="W3142" s="3" t="s">
        <v>12957</v>
      </c>
      <c r="X3142" s="3" t="s">
        <v>154</v>
      </c>
      <c r="Y3142" s="3" t="s">
        <v>154</v>
      </c>
      <c r="Z3142" s="3" t="s">
        <v>154</v>
      </c>
      <c r="AA3142" s="3" t="s">
        <v>154</v>
      </c>
      <c r="AB3142" s="3" t="s">
        <v>154</v>
      </c>
      <c r="AC3142" s="3" t="s">
        <v>154</v>
      </c>
      <c r="AD3142" s="3" t="s">
        <v>6151</v>
      </c>
      <c r="AE3142" s="3" t="s">
        <v>6151</v>
      </c>
      <c r="AF3142" s="3" t="s">
        <v>154</v>
      </c>
      <c r="AG3142" s="3" t="s">
        <v>154</v>
      </c>
      <c r="AH3142" s="3" t="s">
        <v>6478</v>
      </c>
      <c r="AI3142" s="3" t="s">
        <v>6482</v>
      </c>
      <c r="AJ3142" s="3" t="s">
        <v>6489</v>
      </c>
    </row>
    <row r="3143" spans="1:36" ht="15">
      <c r="A3143" s="10">
        <v>3246</v>
      </c>
      <c r="B3143" t="str">
        <f>IF(K3143="总计","",INDEX(主数据!A:AD,MATCH(J3143,主数据!A:A,0),9))</f>
        <v>华东大区公司</v>
      </c>
      <c r="C3143" t="str">
        <f>IF(K3143="","",INDEX(主数据!A:AD,MATCH(J3143,主数据!A:A,0),11))</f>
        <v>山东城区</v>
      </c>
      <c r="D3143" t="str">
        <f t="shared" si="196"/>
        <v>JN23物业服务费直接录入</v>
      </c>
      <c r="E3143" s="13" t="str">
        <f t="shared" si="198"/>
        <v/>
      </c>
      <c r="F3143" s="13" t="str">
        <f>IF(E3143="","",IFERROR(IF(IF(K3143="","",INDEX(收费标合同信息维护!A:Q,MATCH(D3143,收费标合同信息维护!J:J,0),10))=D3143,"有","无"),"无"))</f>
        <v/>
      </c>
      <c r="G3143" s="13" t="str">
        <f t="shared" si="197"/>
        <v/>
      </c>
      <c r="H3143" s="13" t="str">
        <f t="shared" si="199"/>
        <v/>
      </c>
      <c r="I3143" s="13" t="str">
        <f>IF(G3143="","",IFERROR(IF(IF(K3143="","",INDEX(收费标合同信息维护!A:Q,MATCH(G3143,收费标合同信息维护!M:M,0),13))=G3143,"有","无"),"无"))</f>
        <v/>
      </c>
      <c r="J3143" s="3" t="s">
        <v>2573</v>
      </c>
      <c r="K3143" s="3" t="s">
        <v>12938</v>
      </c>
      <c r="L3143" s="3" t="s">
        <v>6025</v>
      </c>
      <c r="M3143" s="3" t="s">
        <v>6026</v>
      </c>
      <c r="N3143" s="3" t="s">
        <v>6477</v>
      </c>
      <c r="O3143" s="3" t="s">
        <v>6478</v>
      </c>
      <c r="P3143" s="3" t="s">
        <v>12958</v>
      </c>
      <c r="Q3143" s="3" t="s">
        <v>11736</v>
      </c>
      <c r="R3143" s="3" t="s">
        <v>6479</v>
      </c>
      <c r="S3143" s="3" t="s">
        <v>6480</v>
      </c>
      <c r="T3143" s="3" t="s">
        <v>6493</v>
      </c>
      <c r="U3143" s="3" t="s">
        <v>154</v>
      </c>
      <c r="V3143" s="3" t="s">
        <v>154</v>
      </c>
      <c r="W3143" s="3" t="s">
        <v>154</v>
      </c>
      <c r="X3143" s="3" t="s">
        <v>154</v>
      </c>
      <c r="Y3143" s="3" t="s">
        <v>154</v>
      </c>
      <c r="Z3143" s="3" t="s">
        <v>154</v>
      </c>
      <c r="AA3143" s="3" t="s">
        <v>154</v>
      </c>
      <c r="AB3143" s="3" t="s">
        <v>154</v>
      </c>
      <c r="AC3143" s="3" t="s">
        <v>154</v>
      </c>
      <c r="AD3143" s="3" t="s">
        <v>6151</v>
      </c>
      <c r="AE3143" s="3" t="s">
        <v>6151</v>
      </c>
      <c r="AF3143" s="3" t="s">
        <v>154</v>
      </c>
      <c r="AG3143" s="3" t="s">
        <v>154</v>
      </c>
      <c r="AH3143" s="3" t="s">
        <v>6478</v>
      </c>
      <c r="AI3143" s="3" t="s">
        <v>6482</v>
      </c>
      <c r="AJ3143" s="3" t="s">
        <v>12959</v>
      </c>
    </row>
    <row r="3144" spans="1:36" ht="15">
      <c r="A3144" s="10">
        <v>3247</v>
      </c>
      <c r="B3144" t="str">
        <f>IF(K3144="总计","",INDEX(主数据!A:AD,MATCH(J3144,主数据!A:A,0),9))</f>
        <v>环渤海大区公司</v>
      </c>
      <c r="C3144" t="str">
        <f>IF(K3144="","",INDEX(主数据!A:AD,MATCH(J3144,主数据!A:A,0),11))</f>
        <v>天津北区</v>
      </c>
      <c r="D3144" t="str">
        <f t="shared" si="196"/>
        <v>TJ58物业服务费标准方式1.88</v>
      </c>
      <c r="E3144" s="13" t="str">
        <f t="shared" si="198"/>
        <v>1.88</v>
      </c>
      <c r="F3144" s="13" t="str">
        <f>IF(E3144="","",IFERROR(IF(IF(K3144="","",INDEX(收费标合同信息维护!A:Q,MATCH(D3144,收费标合同信息维护!J:J,0),10))=D3144,"有","无"),"无"))</f>
        <v>无</v>
      </c>
      <c r="G3144" s="13" t="str">
        <f t="shared" si="197"/>
        <v/>
      </c>
      <c r="H3144" s="13" t="str">
        <f t="shared" si="199"/>
        <v/>
      </c>
      <c r="I3144" s="13" t="str">
        <f>IF(G3144="","",IFERROR(IF(IF(K3144="","",INDEX(收费标合同信息维护!A:Q,MATCH(G3144,收费标合同信息维护!M:M,0),13))=G3144,"有","无"),"无"))</f>
        <v/>
      </c>
      <c r="J3144" s="3" t="s">
        <v>4443</v>
      </c>
      <c r="K3144" s="3" t="s">
        <v>12960</v>
      </c>
      <c r="L3144" s="3" t="s">
        <v>6025</v>
      </c>
      <c r="M3144" s="3" t="s">
        <v>6026</v>
      </c>
      <c r="N3144" s="3" t="s">
        <v>6477</v>
      </c>
      <c r="O3144" s="3" t="s">
        <v>6478</v>
      </c>
      <c r="P3144" s="3" t="s">
        <v>12961</v>
      </c>
      <c r="Q3144" s="3" t="s">
        <v>12962</v>
      </c>
      <c r="R3144" s="3" t="s">
        <v>6484</v>
      </c>
      <c r="S3144" s="3" t="s">
        <v>6491</v>
      </c>
      <c r="T3144" s="3" t="s">
        <v>10376</v>
      </c>
      <c r="U3144" s="3" t="s">
        <v>154</v>
      </c>
      <c r="V3144" s="3" t="s">
        <v>11260</v>
      </c>
      <c r="W3144" s="3" t="s">
        <v>154</v>
      </c>
      <c r="X3144" s="3" t="s">
        <v>154</v>
      </c>
      <c r="Y3144" s="3" t="s">
        <v>154</v>
      </c>
      <c r="Z3144" s="3" t="s">
        <v>154</v>
      </c>
      <c r="AA3144" s="3" t="s">
        <v>154</v>
      </c>
      <c r="AB3144" s="3" t="s">
        <v>154</v>
      </c>
      <c r="AC3144" s="3" t="s">
        <v>154</v>
      </c>
      <c r="AD3144" s="3" t="s">
        <v>6151</v>
      </c>
      <c r="AE3144" s="3" t="s">
        <v>6151</v>
      </c>
      <c r="AF3144" s="3" t="s">
        <v>6040</v>
      </c>
      <c r="AG3144" s="3" t="s">
        <v>154</v>
      </c>
      <c r="AH3144" s="3" t="s">
        <v>6478</v>
      </c>
      <c r="AI3144" s="3" t="s">
        <v>6482</v>
      </c>
      <c r="AJ3144" s="3" t="s">
        <v>12963</v>
      </c>
    </row>
    <row r="3145" spans="1:36" ht="15">
      <c r="A3145" s="10">
        <v>3248</v>
      </c>
      <c r="B3145" t="str">
        <f>IF(K3145="总计","",INDEX(主数据!A:AD,MATCH(J3145,主数据!A:A,0),9))</f>
        <v>环渤海大区公司</v>
      </c>
      <c r="C3145" t="str">
        <f>IF(K3145="","",INDEX(主数据!A:AD,MATCH(J3145,主数据!A:A,0),11))</f>
        <v>天津北区</v>
      </c>
      <c r="D3145" t="str">
        <f t="shared" si="196"/>
        <v>TJ58物业服务费直接录入</v>
      </c>
      <c r="E3145" s="13" t="str">
        <f t="shared" si="198"/>
        <v/>
      </c>
      <c r="F3145" s="13" t="str">
        <f>IF(E3145="","",IFERROR(IF(IF(K3145="","",INDEX(收费标合同信息维护!A:Q,MATCH(D3145,收费标合同信息维护!J:J,0),10))=D3145,"有","无"),"无"))</f>
        <v/>
      </c>
      <c r="G3145" s="13" t="str">
        <f t="shared" si="197"/>
        <v/>
      </c>
      <c r="H3145" s="13" t="str">
        <f t="shared" si="199"/>
        <v/>
      </c>
      <c r="I3145" s="13" t="str">
        <f>IF(G3145="","",IFERROR(IF(IF(K3145="","",INDEX(收费标合同信息维护!A:Q,MATCH(G3145,收费标合同信息维护!M:M,0),13))=G3145,"有","无"),"无"))</f>
        <v/>
      </c>
      <c r="J3145" s="3" t="s">
        <v>4443</v>
      </c>
      <c r="K3145" s="3" t="s">
        <v>12960</v>
      </c>
      <c r="L3145" s="3" t="s">
        <v>6025</v>
      </c>
      <c r="M3145" s="3" t="s">
        <v>6026</v>
      </c>
      <c r="N3145" s="3" t="s">
        <v>6477</v>
      </c>
      <c r="O3145" s="3" t="s">
        <v>6478</v>
      </c>
      <c r="P3145" s="3" t="s">
        <v>12964</v>
      </c>
      <c r="Q3145" s="3" t="s">
        <v>12965</v>
      </c>
      <c r="R3145" s="3" t="s">
        <v>6479</v>
      </c>
      <c r="S3145" s="3" t="s">
        <v>6480</v>
      </c>
      <c r="T3145" s="3" t="s">
        <v>10376</v>
      </c>
      <c r="U3145" s="3" t="s">
        <v>154</v>
      </c>
      <c r="V3145" s="3" t="s">
        <v>154</v>
      </c>
      <c r="W3145" s="3" t="s">
        <v>154</v>
      </c>
      <c r="X3145" s="3" t="s">
        <v>154</v>
      </c>
      <c r="Y3145" s="3" t="s">
        <v>154</v>
      </c>
      <c r="Z3145" s="3" t="s">
        <v>154</v>
      </c>
      <c r="AA3145" s="3" t="s">
        <v>154</v>
      </c>
      <c r="AB3145" s="3" t="s">
        <v>154</v>
      </c>
      <c r="AC3145" s="3" t="s">
        <v>154</v>
      </c>
      <c r="AD3145" s="3" t="s">
        <v>6151</v>
      </c>
      <c r="AE3145" s="3" t="s">
        <v>6151</v>
      </c>
      <c r="AF3145" s="3" t="s">
        <v>154</v>
      </c>
      <c r="AG3145" s="3" t="s">
        <v>154</v>
      </c>
      <c r="AH3145" s="3" t="s">
        <v>6478</v>
      </c>
      <c r="AI3145" s="3" t="s">
        <v>6482</v>
      </c>
      <c r="AJ3145" s="3" t="s">
        <v>12966</v>
      </c>
    </row>
    <row r="3146" spans="1:36" ht="15">
      <c r="A3146" s="10">
        <v>3249</v>
      </c>
      <c r="B3146" t="str">
        <f>IF(K3146="总计","",INDEX(主数据!A:AD,MATCH(J3146,主数据!A:A,0),9))</f>
        <v>环渤海大区公司</v>
      </c>
      <c r="C3146" t="str">
        <f>IF(K3146="","",INDEX(主数据!A:AD,MATCH(J3146,主数据!A:A,0),11))</f>
        <v>天津北区</v>
      </c>
      <c r="D3146" t="str">
        <f t="shared" si="196"/>
        <v>TJ58物业服务费标准方式1.86</v>
      </c>
      <c r="E3146" s="13" t="str">
        <f t="shared" si="198"/>
        <v>1.86</v>
      </c>
      <c r="F3146" s="13" t="str">
        <f>IF(E3146="","",IFERROR(IF(IF(K3146="","",INDEX(收费标合同信息维护!A:Q,MATCH(D3146,收费标合同信息维护!J:J,0),10))=D3146,"有","无"),"无"))</f>
        <v>无</v>
      </c>
      <c r="G3146" s="13" t="str">
        <f t="shared" si="197"/>
        <v/>
      </c>
      <c r="H3146" s="13" t="str">
        <f t="shared" si="199"/>
        <v/>
      </c>
      <c r="I3146" s="13" t="str">
        <f>IF(G3146="","",IFERROR(IF(IF(K3146="","",INDEX(收费标合同信息维护!A:Q,MATCH(G3146,收费标合同信息维护!M:M,0),13))=G3146,"有","无"),"无"))</f>
        <v/>
      </c>
      <c r="J3146" s="3" t="s">
        <v>4443</v>
      </c>
      <c r="K3146" s="3" t="s">
        <v>12960</v>
      </c>
      <c r="L3146" s="3" t="s">
        <v>6025</v>
      </c>
      <c r="M3146" s="3" t="s">
        <v>6026</v>
      </c>
      <c r="N3146" s="3" t="s">
        <v>6477</v>
      </c>
      <c r="O3146" s="3" t="s">
        <v>6478</v>
      </c>
      <c r="P3146" s="3" t="s">
        <v>12967</v>
      </c>
      <c r="Q3146" s="3" t="s">
        <v>12968</v>
      </c>
      <c r="R3146" s="3" t="s">
        <v>6484</v>
      </c>
      <c r="S3146" s="3" t="s">
        <v>6491</v>
      </c>
      <c r="T3146" s="3" t="s">
        <v>6493</v>
      </c>
      <c r="U3146" s="3" t="s">
        <v>154</v>
      </c>
      <c r="V3146" s="3" t="s">
        <v>12969</v>
      </c>
      <c r="W3146" s="3" t="s">
        <v>154</v>
      </c>
      <c r="X3146" s="3" t="s">
        <v>154</v>
      </c>
      <c r="Y3146" s="3" t="s">
        <v>154</v>
      </c>
      <c r="Z3146" s="3" t="s">
        <v>154</v>
      </c>
      <c r="AA3146" s="3" t="s">
        <v>154</v>
      </c>
      <c r="AB3146" s="3" t="s">
        <v>154</v>
      </c>
      <c r="AC3146" s="3" t="s">
        <v>154</v>
      </c>
      <c r="AD3146" s="3" t="s">
        <v>6151</v>
      </c>
      <c r="AE3146" s="3" t="s">
        <v>6151</v>
      </c>
      <c r="AF3146" s="3" t="s">
        <v>154</v>
      </c>
      <c r="AG3146" s="3" t="s">
        <v>154</v>
      </c>
      <c r="AH3146" s="3" t="s">
        <v>6478</v>
      </c>
      <c r="AI3146" s="3" t="s">
        <v>6482</v>
      </c>
      <c r="AJ3146" s="3" t="s">
        <v>42</v>
      </c>
    </row>
    <row r="3147" spans="1:36" ht="30">
      <c r="A3147" s="10">
        <v>3250</v>
      </c>
      <c r="B3147" t="str">
        <f>IF(K3147="总计","",INDEX(主数据!A:AD,MATCH(J3147,主数据!A:A,0),9))</f>
        <v>环渤海大区公司</v>
      </c>
      <c r="C3147" t="str">
        <f>IF(K3147="","",INDEX(主数据!A:AD,MATCH(J3147,主数据!A:A,0),11))</f>
        <v>天津北区</v>
      </c>
      <c r="D3147" t="str">
        <f t="shared" si="196"/>
        <v>TJ58物业服务费直接录入</v>
      </c>
      <c r="E3147" s="13" t="str">
        <f t="shared" si="198"/>
        <v/>
      </c>
      <c r="F3147" s="13" t="str">
        <f>IF(E3147="","",IFERROR(IF(IF(K3147="","",INDEX(收费标合同信息维护!A:Q,MATCH(D3147,收费标合同信息维护!J:J,0),10))=D3147,"有","无"),"无"))</f>
        <v/>
      </c>
      <c r="G3147" s="13" t="str">
        <f t="shared" si="197"/>
        <v/>
      </c>
      <c r="H3147" s="13" t="str">
        <f t="shared" si="199"/>
        <v/>
      </c>
      <c r="I3147" s="13" t="str">
        <f>IF(G3147="","",IFERROR(IF(IF(K3147="","",INDEX(收费标合同信息维护!A:Q,MATCH(G3147,收费标合同信息维护!M:M,0),13))=G3147,"有","无"),"无"))</f>
        <v/>
      </c>
      <c r="J3147" s="3" t="s">
        <v>4443</v>
      </c>
      <c r="K3147" s="3" t="s">
        <v>12960</v>
      </c>
      <c r="L3147" s="3" t="s">
        <v>6025</v>
      </c>
      <c r="M3147" s="3" t="s">
        <v>6026</v>
      </c>
      <c r="N3147" s="3" t="s">
        <v>6477</v>
      </c>
      <c r="O3147" s="3" t="s">
        <v>6478</v>
      </c>
      <c r="P3147" s="3" t="s">
        <v>12970</v>
      </c>
      <c r="Q3147" s="3" t="s">
        <v>12971</v>
      </c>
      <c r="R3147" s="3" t="s">
        <v>6479</v>
      </c>
      <c r="S3147" s="3" t="s">
        <v>6480</v>
      </c>
      <c r="T3147" s="3" t="s">
        <v>6493</v>
      </c>
      <c r="U3147" s="3" t="s">
        <v>154</v>
      </c>
      <c r="V3147" s="3" t="s">
        <v>154</v>
      </c>
      <c r="W3147" s="3" t="s">
        <v>154</v>
      </c>
      <c r="X3147" s="3" t="s">
        <v>154</v>
      </c>
      <c r="Y3147" s="3" t="s">
        <v>154</v>
      </c>
      <c r="Z3147" s="3" t="s">
        <v>154</v>
      </c>
      <c r="AA3147" s="3" t="s">
        <v>154</v>
      </c>
      <c r="AB3147" s="3" t="s">
        <v>154</v>
      </c>
      <c r="AC3147" s="3" t="s">
        <v>154</v>
      </c>
      <c r="AD3147" s="3" t="s">
        <v>6151</v>
      </c>
      <c r="AE3147" s="3" t="s">
        <v>6151</v>
      </c>
      <c r="AF3147" s="3" t="s">
        <v>154</v>
      </c>
      <c r="AG3147" s="3" t="s">
        <v>154</v>
      </c>
      <c r="AH3147" s="3" t="s">
        <v>6478</v>
      </c>
      <c r="AI3147" s="3" t="s">
        <v>6482</v>
      </c>
      <c r="AJ3147" s="3" t="s">
        <v>6030</v>
      </c>
    </row>
    <row r="3148" spans="1:36" ht="30">
      <c r="A3148" s="10">
        <v>3251</v>
      </c>
      <c r="B3148" t="str">
        <f>IF(K3148="总计","",INDEX(主数据!A:AD,MATCH(J3148,主数据!A:A,0),9))</f>
        <v>华东大区公司</v>
      </c>
      <c r="C3148" t="str">
        <f>IF(K3148="","",INDEX(主数据!A:AD,MATCH(J3148,主数据!A:A,0),11))</f>
        <v>徐州城区</v>
      </c>
      <c r="D3148" t="str">
        <f t="shared" si="196"/>
        <v>WX22物业服务费标准方式1.50</v>
      </c>
      <c r="E3148" s="13" t="str">
        <f t="shared" si="198"/>
        <v>1.50</v>
      </c>
      <c r="F3148" s="13" t="str">
        <f>IF(E3148="","",IFERROR(IF(IF(K3148="","",INDEX(收费标合同信息维护!A:Q,MATCH(D3148,收费标合同信息维护!J:J,0),10))=D3148,"有","无"),"无"))</f>
        <v>无</v>
      </c>
      <c r="G3148" s="13" t="str">
        <f t="shared" si="197"/>
        <v/>
      </c>
      <c r="H3148" s="13" t="str">
        <f t="shared" si="199"/>
        <v/>
      </c>
      <c r="I3148" s="13" t="str">
        <f>IF(G3148="","",IFERROR(IF(IF(K3148="","",INDEX(收费标合同信息维护!A:Q,MATCH(G3148,收费标合同信息维护!M:M,0),13))=G3148,"有","无"),"无"))</f>
        <v/>
      </c>
      <c r="J3148" s="3" t="s">
        <v>2719</v>
      </c>
      <c r="K3148" s="3" t="s">
        <v>12972</v>
      </c>
      <c r="L3148" s="3" t="s">
        <v>6025</v>
      </c>
      <c r="M3148" s="3" t="s">
        <v>6026</v>
      </c>
      <c r="N3148" s="3" t="s">
        <v>6477</v>
      </c>
      <c r="O3148" s="3" t="s">
        <v>6478</v>
      </c>
      <c r="P3148" s="3" t="s">
        <v>12973</v>
      </c>
      <c r="Q3148" s="3" t="s">
        <v>12974</v>
      </c>
      <c r="R3148" s="3" t="s">
        <v>6484</v>
      </c>
      <c r="S3148" s="3" t="s">
        <v>6485</v>
      </c>
      <c r="T3148" s="3" t="s">
        <v>8198</v>
      </c>
      <c r="U3148" s="3" t="s">
        <v>154</v>
      </c>
      <c r="V3148" s="3" t="s">
        <v>6608</v>
      </c>
      <c r="W3148" s="3" t="s">
        <v>154</v>
      </c>
      <c r="X3148" s="3" t="s">
        <v>154</v>
      </c>
      <c r="Y3148" s="3" t="s">
        <v>154</v>
      </c>
      <c r="Z3148" s="3" t="s">
        <v>154</v>
      </c>
      <c r="AA3148" s="3" t="s">
        <v>154</v>
      </c>
      <c r="AB3148" s="3" t="s">
        <v>154</v>
      </c>
      <c r="AC3148" s="3" t="s">
        <v>154</v>
      </c>
      <c r="AD3148" s="3" t="s">
        <v>6151</v>
      </c>
      <c r="AE3148" s="3" t="s">
        <v>6151</v>
      </c>
      <c r="AF3148" s="3" t="s">
        <v>154</v>
      </c>
      <c r="AG3148" s="3" t="s">
        <v>154</v>
      </c>
      <c r="AH3148" s="3" t="s">
        <v>6478</v>
      </c>
      <c r="AI3148" s="3" t="s">
        <v>6482</v>
      </c>
      <c r="AJ3148" s="3" t="s">
        <v>6489</v>
      </c>
    </row>
    <row r="3149" spans="1:36" ht="30">
      <c r="A3149" s="10">
        <v>3252</v>
      </c>
      <c r="B3149" t="str">
        <f>IF(K3149="总计","",INDEX(主数据!A:AD,MATCH(J3149,主数据!A:A,0),9))</f>
        <v>华东大区公司</v>
      </c>
      <c r="C3149" t="str">
        <f>IF(K3149="","",INDEX(主数据!A:AD,MATCH(J3149,主数据!A:A,0),11))</f>
        <v>徐州城区</v>
      </c>
      <c r="D3149" t="str">
        <f t="shared" si="196"/>
        <v>WX22物业服务费标准方式3.20</v>
      </c>
      <c r="E3149" s="13" t="str">
        <f t="shared" si="198"/>
        <v>3.20</v>
      </c>
      <c r="F3149" s="13" t="str">
        <f>IF(E3149="","",IFERROR(IF(IF(K3149="","",INDEX(收费标合同信息维护!A:Q,MATCH(D3149,收费标合同信息维护!J:J,0),10))=D3149,"有","无"),"无"))</f>
        <v>无</v>
      </c>
      <c r="G3149" s="13" t="str">
        <f t="shared" si="197"/>
        <v/>
      </c>
      <c r="H3149" s="13" t="str">
        <f t="shared" si="199"/>
        <v/>
      </c>
      <c r="I3149" s="13" t="str">
        <f>IF(G3149="","",IFERROR(IF(IF(K3149="","",INDEX(收费标合同信息维护!A:Q,MATCH(G3149,收费标合同信息维护!M:M,0),13))=G3149,"有","无"),"无"))</f>
        <v/>
      </c>
      <c r="J3149" s="3" t="s">
        <v>2719</v>
      </c>
      <c r="K3149" s="3" t="s">
        <v>12972</v>
      </c>
      <c r="L3149" s="3" t="s">
        <v>6025</v>
      </c>
      <c r="M3149" s="3" t="s">
        <v>6026</v>
      </c>
      <c r="N3149" s="3" t="s">
        <v>6477</v>
      </c>
      <c r="O3149" s="3" t="s">
        <v>6478</v>
      </c>
      <c r="P3149" s="3" t="s">
        <v>12975</v>
      </c>
      <c r="Q3149" s="3" t="s">
        <v>12976</v>
      </c>
      <c r="R3149" s="3" t="s">
        <v>6484</v>
      </c>
      <c r="S3149" s="3" t="s">
        <v>6485</v>
      </c>
      <c r="T3149" s="3" t="s">
        <v>8198</v>
      </c>
      <c r="U3149" s="3" t="s">
        <v>154</v>
      </c>
      <c r="V3149" s="3" t="s">
        <v>6857</v>
      </c>
      <c r="W3149" s="3" t="s">
        <v>154</v>
      </c>
      <c r="X3149" s="3" t="s">
        <v>154</v>
      </c>
      <c r="Y3149" s="3" t="s">
        <v>154</v>
      </c>
      <c r="Z3149" s="3" t="s">
        <v>154</v>
      </c>
      <c r="AA3149" s="3" t="s">
        <v>154</v>
      </c>
      <c r="AB3149" s="3" t="s">
        <v>154</v>
      </c>
      <c r="AC3149" s="3" t="s">
        <v>154</v>
      </c>
      <c r="AD3149" s="3" t="s">
        <v>6151</v>
      </c>
      <c r="AE3149" s="3" t="s">
        <v>6151</v>
      </c>
      <c r="AF3149" s="3" t="s">
        <v>154</v>
      </c>
      <c r="AG3149" s="3" t="s">
        <v>154</v>
      </c>
      <c r="AH3149" s="3" t="s">
        <v>6478</v>
      </c>
      <c r="AI3149" s="3" t="s">
        <v>6482</v>
      </c>
      <c r="AJ3149" s="3" t="s">
        <v>6489</v>
      </c>
    </row>
    <row r="3150" spans="1:36" ht="30">
      <c r="A3150" s="10">
        <v>3253</v>
      </c>
      <c r="B3150" t="str">
        <f>IF(K3150="总计","",INDEX(主数据!A:AD,MATCH(J3150,主数据!A:A,0),9))</f>
        <v>华东大区公司</v>
      </c>
      <c r="C3150" t="str">
        <f>IF(K3150="","",INDEX(主数据!A:AD,MATCH(J3150,主数据!A:A,0),11))</f>
        <v>徐州城区</v>
      </c>
      <c r="D3150" t="str">
        <f t="shared" si="196"/>
        <v>WX22物业服务费标准方式3.20</v>
      </c>
      <c r="E3150" s="13" t="str">
        <f t="shared" si="198"/>
        <v>3.20</v>
      </c>
      <c r="F3150" s="13" t="str">
        <f>IF(E3150="","",IFERROR(IF(IF(K3150="","",INDEX(收费标合同信息维护!A:Q,MATCH(D3150,收费标合同信息维护!J:J,0),10))=D3150,"有","无"),"无"))</f>
        <v>无</v>
      </c>
      <c r="G3150" s="13" t="str">
        <f t="shared" si="197"/>
        <v/>
      </c>
      <c r="H3150" s="13" t="str">
        <f t="shared" si="199"/>
        <v/>
      </c>
      <c r="I3150" s="13" t="str">
        <f>IF(G3150="","",IFERROR(IF(IF(K3150="","",INDEX(收费标合同信息维护!A:Q,MATCH(G3150,收费标合同信息维护!M:M,0),13))=G3150,"有","无"),"无"))</f>
        <v/>
      </c>
      <c r="J3150" s="3" t="s">
        <v>2719</v>
      </c>
      <c r="K3150" s="3" t="s">
        <v>12972</v>
      </c>
      <c r="L3150" s="3" t="s">
        <v>6025</v>
      </c>
      <c r="M3150" s="3" t="s">
        <v>6026</v>
      </c>
      <c r="N3150" s="3" t="s">
        <v>6477</v>
      </c>
      <c r="O3150" s="3" t="s">
        <v>6478</v>
      </c>
      <c r="P3150" s="3" t="s">
        <v>12977</v>
      </c>
      <c r="Q3150" s="3" t="s">
        <v>7157</v>
      </c>
      <c r="R3150" s="3" t="s">
        <v>6484</v>
      </c>
      <c r="S3150" s="3" t="s">
        <v>6491</v>
      </c>
      <c r="T3150" s="3" t="s">
        <v>8198</v>
      </c>
      <c r="U3150" s="3" t="s">
        <v>154</v>
      </c>
      <c r="V3150" s="3" t="s">
        <v>6857</v>
      </c>
      <c r="W3150" s="3" t="s">
        <v>154</v>
      </c>
      <c r="X3150" s="3" t="s">
        <v>154</v>
      </c>
      <c r="Y3150" s="3" t="s">
        <v>154</v>
      </c>
      <c r="Z3150" s="3" t="s">
        <v>154</v>
      </c>
      <c r="AA3150" s="3" t="s">
        <v>154</v>
      </c>
      <c r="AB3150" s="3" t="s">
        <v>154</v>
      </c>
      <c r="AC3150" s="3" t="s">
        <v>154</v>
      </c>
      <c r="AD3150" s="3" t="s">
        <v>6151</v>
      </c>
      <c r="AE3150" s="3" t="s">
        <v>6151</v>
      </c>
      <c r="AF3150" s="3" t="s">
        <v>154</v>
      </c>
      <c r="AG3150" s="3" t="s">
        <v>154</v>
      </c>
      <c r="AH3150" s="3" t="s">
        <v>6478</v>
      </c>
      <c r="AI3150" s="3" t="s">
        <v>6482</v>
      </c>
      <c r="AJ3150" s="3" t="s">
        <v>6149</v>
      </c>
    </row>
    <row r="3151" spans="1:36" ht="30">
      <c r="A3151" s="10">
        <v>3254</v>
      </c>
      <c r="B3151" t="str">
        <f>IF(K3151="总计","",INDEX(主数据!A:AD,MATCH(J3151,主数据!A:A,0),9))</f>
        <v>华东大区公司</v>
      </c>
      <c r="C3151" t="str">
        <f>IF(K3151="","",INDEX(主数据!A:AD,MATCH(J3151,主数据!A:A,0),11))</f>
        <v>徐州城区</v>
      </c>
      <c r="D3151" t="str">
        <f t="shared" si="196"/>
        <v>WX22物业服务费标准方式1.50</v>
      </c>
      <c r="E3151" s="13" t="str">
        <f t="shared" si="198"/>
        <v>1.50</v>
      </c>
      <c r="F3151" s="13" t="str">
        <f>IF(E3151="","",IFERROR(IF(IF(K3151="","",INDEX(收费标合同信息维护!A:Q,MATCH(D3151,收费标合同信息维护!J:J,0),10))=D3151,"有","无"),"无"))</f>
        <v>无</v>
      </c>
      <c r="G3151" s="13" t="str">
        <f t="shared" si="197"/>
        <v/>
      </c>
      <c r="H3151" s="13" t="str">
        <f t="shared" si="199"/>
        <v/>
      </c>
      <c r="I3151" s="13" t="str">
        <f>IF(G3151="","",IFERROR(IF(IF(K3151="","",INDEX(收费标合同信息维护!A:Q,MATCH(G3151,收费标合同信息维护!M:M,0),13))=G3151,"有","无"),"无"))</f>
        <v/>
      </c>
      <c r="J3151" s="3" t="s">
        <v>2719</v>
      </c>
      <c r="K3151" s="3" t="s">
        <v>12972</v>
      </c>
      <c r="L3151" s="3" t="s">
        <v>6025</v>
      </c>
      <c r="M3151" s="3" t="s">
        <v>6026</v>
      </c>
      <c r="N3151" s="3" t="s">
        <v>6477</v>
      </c>
      <c r="O3151" s="3" t="s">
        <v>6478</v>
      </c>
      <c r="P3151" s="3" t="s">
        <v>12978</v>
      </c>
      <c r="Q3151" s="3" t="s">
        <v>6626</v>
      </c>
      <c r="R3151" s="3" t="s">
        <v>6484</v>
      </c>
      <c r="S3151" s="3" t="s">
        <v>6491</v>
      </c>
      <c r="T3151" s="3" t="s">
        <v>8198</v>
      </c>
      <c r="U3151" s="3" t="s">
        <v>154</v>
      </c>
      <c r="V3151" s="3" t="s">
        <v>6608</v>
      </c>
      <c r="W3151" s="3" t="s">
        <v>154</v>
      </c>
      <c r="X3151" s="3" t="s">
        <v>154</v>
      </c>
      <c r="Y3151" s="3" t="s">
        <v>154</v>
      </c>
      <c r="Z3151" s="3" t="s">
        <v>154</v>
      </c>
      <c r="AA3151" s="3" t="s">
        <v>154</v>
      </c>
      <c r="AB3151" s="3" t="s">
        <v>154</v>
      </c>
      <c r="AC3151" s="3" t="s">
        <v>154</v>
      </c>
      <c r="AD3151" s="3" t="s">
        <v>6151</v>
      </c>
      <c r="AE3151" s="3" t="s">
        <v>6151</v>
      </c>
      <c r="AF3151" s="3" t="s">
        <v>154</v>
      </c>
      <c r="AG3151" s="3" t="s">
        <v>154</v>
      </c>
      <c r="AH3151" s="3" t="s">
        <v>6478</v>
      </c>
      <c r="AI3151" s="3" t="s">
        <v>6482</v>
      </c>
      <c r="AJ3151" s="3" t="s">
        <v>8981</v>
      </c>
    </row>
    <row r="3152" spans="1:36" ht="30">
      <c r="A3152" s="10">
        <v>3255</v>
      </c>
      <c r="B3152" t="str">
        <f>IF(K3152="总计","",INDEX(主数据!A:AD,MATCH(J3152,主数据!A:A,0),9))</f>
        <v>华东大区公司</v>
      </c>
      <c r="C3152" t="str">
        <f>IF(K3152="","",INDEX(主数据!A:AD,MATCH(J3152,主数据!A:A,0),11))</f>
        <v>徐州城区</v>
      </c>
      <c r="D3152" t="str">
        <f t="shared" si="196"/>
        <v>WX22公共能耗费用及其他标准方式0.30</v>
      </c>
      <c r="E3152" s="13" t="str">
        <f t="shared" si="198"/>
        <v>0.30</v>
      </c>
      <c r="F3152" s="13" t="str">
        <f>IF(E3152="","",IFERROR(IF(IF(K3152="","",INDEX(收费标合同信息维护!A:Q,MATCH(D3152,收费标合同信息维护!J:J,0),10))=D3152,"有","无"),"无"))</f>
        <v>无</v>
      </c>
      <c r="G3152" s="13" t="str">
        <f t="shared" si="197"/>
        <v/>
      </c>
      <c r="H3152" s="13" t="str">
        <f t="shared" si="199"/>
        <v/>
      </c>
      <c r="I3152" s="13" t="str">
        <f>IF(G3152="","",IFERROR(IF(IF(K3152="","",INDEX(收费标合同信息维护!A:Q,MATCH(G3152,收费标合同信息维护!M:M,0),13))=G3152,"有","无"),"无"))</f>
        <v/>
      </c>
      <c r="J3152" s="3" t="s">
        <v>2719</v>
      </c>
      <c r="K3152" s="3" t="s">
        <v>12972</v>
      </c>
      <c r="L3152" s="3" t="s">
        <v>6702</v>
      </c>
      <c r="M3152" s="3" t="s">
        <v>6703</v>
      </c>
      <c r="N3152" s="3" t="s">
        <v>6477</v>
      </c>
      <c r="O3152" s="3" t="s">
        <v>6478</v>
      </c>
      <c r="P3152" s="3" t="s">
        <v>12979</v>
      </c>
      <c r="Q3152" s="3" t="s">
        <v>9352</v>
      </c>
      <c r="R3152" s="3" t="s">
        <v>6484</v>
      </c>
      <c r="S3152" s="3" t="s">
        <v>6485</v>
      </c>
      <c r="T3152" s="3" t="s">
        <v>8198</v>
      </c>
      <c r="U3152" s="3" t="s">
        <v>154</v>
      </c>
      <c r="V3152" s="3" t="s">
        <v>8956</v>
      </c>
      <c r="W3152" s="3" t="s">
        <v>154</v>
      </c>
      <c r="X3152" s="3" t="s">
        <v>154</v>
      </c>
      <c r="Y3152" s="3" t="s">
        <v>154</v>
      </c>
      <c r="Z3152" s="3" t="s">
        <v>154</v>
      </c>
      <c r="AA3152" s="3" t="s">
        <v>154</v>
      </c>
      <c r="AB3152" s="3" t="s">
        <v>154</v>
      </c>
      <c r="AC3152" s="3" t="s">
        <v>154</v>
      </c>
      <c r="AD3152" s="3" t="s">
        <v>6151</v>
      </c>
      <c r="AE3152" s="3" t="s">
        <v>6151</v>
      </c>
      <c r="AF3152" s="3" t="s">
        <v>154</v>
      </c>
      <c r="AG3152" s="3" t="s">
        <v>154</v>
      </c>
      <c r="AH3152" s="3" t="s">
        <v>6478</v>
      </c>
      <c r="AI3152" s="3" t="s">
        <v>6482</v>
      </c>
      <c r="AJ3152" s="3" t="s">
        <v>6489</v>
      </c>
    </row>
    <row r="3153" spans="1:36" ht="30">
      <c r="A3153" s="10">
        <v>3256</v>
      </c>
      <c r="B3153" t="str">
        <f>IF(K3153="总计","",INDEX(主数据!A:AD,MATCH(J3153,主数据!A:A,0),9))</f>
        <v>华东大区公司</v>
      </c>
      <c r="C3153" t="str">
        <f>IF(K3153="","",INDEX(主数据!A:AD,MATCH(J3153,主数据!A:A,0),11))</f>
        <v>徐州城区</v>
      </c>
      <c r="D3153" t="str">
        <f t="shared" si="196"/>
        <v>WX22公共能耗费用及其他标准方式0.30</v>
      </c>
      <c r="E3153" s="13" t="str">
        <f t="shared" si="198"/>
        <v>0.30</v>
      </c>
      <c r="F3153" s="13" t="str">
        <f>IF(E3153="","",IFERROR(IF(IF(K3153="","",INDEX(收费标合同信息维护!A:Q,MATCH(D3153,收费标合同信息维护!J:J,0),10))=D3153,"有","无"),"无"))</f>
        <v>无</v>
      </c>
      <c r="G3153" s="13" t="str">
        <f t="shared" si="197"/>
        <v/>
      </c>
      <c r="H3153" s="13" t="str">
        <f t="shared" si="199"/>
        <v/>
      </c>
      <c r="I3153" s="13" t="str">
        <f>IF(G3153="","",IFERROR(IF(IF(K3153="","",INDEX(收费标合同信息维护!A:Q,MATCH(G3153,收费标合同信息维护!M:M,0),13))=G3153,"有","无"),"无"))</f>
        <v/>
      </c>
      <c r="J3153" s="3" t="s">
        <v>2719</v>
      </c>
      <c r="K3153" s="3" t="s">
        <v>12972</v>
      </c>
      <c r="L3153" s="3" t="s">
        <v>6702</v>
      </c>
      <c r="M3153" s="3" t="s">
        <v>6703</v>
      </c>
      <c r="N3153" s="3" t="s">
        <v>6477</v>
      </c>
      <c r="O3153" s="3" t="s">
        <v>6478</v>
      </c>
      <c r="P3153" s="3" t="s">
        <v>12980</v>
      </c>
      <c r="Q3153" s="3" t="s">
        <v>12981</v>
      </c>
      <c r="R3153" s="3" t="s">
        <v>6484</v>
      </c>
      <c r="S3153" s="3" t="s">
        <v>6491</v>
      </c>
      <c r="T3153" s="3" t="s">
        <v>8198</v>
      </c>
      <c r="U3153" s="3" t="s">
        <v>154</v>
      </c>
      <c r="V3153" s="3" t="s">
        <v>8956</v>
      </c>
      <c r="W3153" s="3" t="s">
        <v>154</v>
      </c>
      <c r="X3153" s="3" t="s">
        <v>154</v>
      </c>
      <c r="Y3153" s="3" t="s">
        <v>154</v>
      </c>
      <c r="Z3153" s="3" t="s">
        <v>154</v>
      </c>
      <c r="AA3153" s="3" t="s">
        <v>154</v>
      </c>
      <c r="AB3153" s="3" t="s">
        <v>154</v>
      </c>
      <c r="AC3153" s="3" t="s">
        <v>154</v>
      </c>
      <c r="AD3153" s="3" t="s">
        <v>6151</v>
      </c>
      <c r="AE3153" s="3" t="s">
        <v>6151</v>
      </c>
      <c r="AF3153" s="3" t="s">
        <v>154</v>
      </c>
      <c r="AG3153" s="3" t="s">
        <v>154</v>
      </c>
      <c r="AH3153" s="3" t="s">
        <v>6478</v>
      </c>
      <c r="AI3153" s="3" t="s">
        <v>6482</v>
      </c>
      <c r="AJ3153" s="3" t="s">
        <v>12982</v>
      </c>
    </row>
    <row r="3154" spans="1:36" ht="15">
      <c r="A3154" s="10">
        <v>3257</v>
      </c>
      <c r="B3154" t="str">
        <f>IF(K3154="总计","",INDEX(主数据!A:AD,MATCH(J3154,主数据!A:A,0),9))</f>
        <v>华东大区公司</v>
      </c>
      <c r="C3154" t="str">
        <f>IF(K3154="","",INDEX(主数据!A:AD,MATCH(J3154,主数据!A:A,0),11))</f>
        <v>苏州城区</v>
      </c>
      <c r="D3154" t="str">
        <f t="shared" si="196"/>
        <v>WX27物业服务费标准方式1.90</v>
      </c>
      <c r="E3154" s="13" t="str">
        <f t="shared" si="198"/>
        <v>1.90</v>
      </c>
      <c r="F3154" s="13" t="str">
        <f>IF(E3154="","",IFERROR(IF(IF(K3154="","",INDEX(收费标合同信息维护!A:Q,MATCH(D3154,收费标合同信息维护!J:J,0),10))=D3154,"有","无"),"无"))</f>
        <v>无</v>
      </c>
      <c r="G3154" s="13" t="str">
        <f t="shared" si="197"/>
        <v/>
      </c>
      <c r="H3154" s="13" t="str">
        <f t="shared" si="199"/>
        <v/>
      </c>
      <c r="I3154" s="13" t="str">
        <f>IF(G3154="","",IFERROR(IF(IF(K3154="","",INDEX(收费标合同信息维护!A:Q,MATCH(G3154,收费标合同信息维护!M:M,0),13))=G3154,"有","无"),"无"))</f>
        <v/>
      </c>
      <c r="J3154" s="3" t="s">
        <v>3370</v>
      </c>
      <c r="K3154" s="3" t="s">
        <v>12983</v>
      </c>
      <c r="L3154" s="3" t="s">
        <v>6025</v>
      </c>
      <c r="M3154" s="3" t="s">
        <v>6026</v>
      </c>
      <c r="N3154" s="3" t="s">
        <v>6477</v>
      </c>
      <c r="O3154" s="3" t="s">
        <v>6478</v>
      </c>
      <c r="P3154" s="3" t="s">
        <v>6033</v>
      </c>
      <c r="Q3154" s="3" t="s">
        <v>6685</v>
      </c>
      <c r="R3154" s="3" t="s">
        <v>6484</v>
      </c>
      <c r="S3154" s="3" t="s">
        <v>6491</v>
      </c>
      <c r="T3154" s="3" t="s">
        <v>6481</v>
      </c>
      <c r="U3154" s="3" t="s">
        <v>154</v>
      </c>
      <c r="V3154" s="3" t="s">
        <v>7605</v>
      </c>
      <c r="W3154" s="3" t="s">
        <v>154</v>
      </c>
      <c r="X3154" s="3" t="s">
        <v>154</v>
      </c>
      <c r="Y3154" s="3" t="s">
        <v>154</v>
      </c>
      <c r="Z3154" s="3" t="s">
        <v>154</v>
      </c>
      <c r="AA3154" s="3" t="s">
        <v>154</v>
      </c>
      <c r="AB3154" s="3" t="s">
        <v>154</v>
      </c>
      <c r="AC3154" s="3" t="s">
        <v>154</v>
      </c>
      <c r="AD3154" s="3" t="s">
        <v>6151</v>
      </c>
      <c r="AE3154" s="3" t="s">
        <v>6151</v>
      </c>
      <c r="AF3154" s="3" t="s">
        <v>154</v>
      </c>
      <c r="AG3154" s="3" t="s">
        <v>154</v>
      </c>
      <c r="AH3154" s="3" t="s">
        <v>6597</v>
      </c>
      <c r="AI3154" s="3" t="s">
        <v>6482</v>
      </c>
      <c r="AJ3154" s="3" t="s">
        <v>12984</v>
      </c>
    </row>
    <row r="3155" spans="1:36" ht="15">
      <c r="A3155" s="10">
        <v>3258</v>
      </c>
      <c r="B3155" t="str">
        <f>IF(K3155="总计","",INDEX(主数据!A:AD,MATCH(J3155,主数据!A:A,0),9))</f>
        <v>华东大区公司</v>
      </c>
      <c r="C3155" t="str">
        <f>IF(K3155="","",INDEX(主数据!A:AD,MATCH(J3155,主数据!A:A,0),11))</f>
        <v>苏州城区</v>
      </c>
      <c r="D3155" t="str">
        <f t="shared" si="196"/>
        <v>WX27物业服务费标准方式1.90</v>
      </c>
      <c r="E3155" s="13" t="str">
        <f t="shared" si="198"/>
        <v>1.90</v>
      </c>
      <c r="F3155" s="13" t="str">
        <f>IF(E3155="","",IFERROR(IF(IF(K3155="","",INDEX(收费标合同信息维护!A:Q,MATCH(D3155,收费标合同信息维护!J:J,0),10))=D3155,"有","无"),"无"))</f>
        <v>无</v>
      </c>
      <c r="G3155" s="13" t="str">
        <f t="shared" si="197"/>
        <v/>
      </c>
      <c r="H3155" s="13" t="str">
        <f t="shared" si="199"/>
        <v/>
      </c>
      <c r="I3155" s="13" t="str">
        <f>IF(G3155="","",IFERROR(IF(IF(K3155="","",INDEX(收费标合同信息维护!A:Q,MATCH(G3155,收费标合同信息维护!M:M,0),13))=G3155,"有","无"),"无"))</f>
        <v/>
      </c>
      <c r="J3155" s="3" t="s">
        <v>3370</v>
      </c>
      <c r="K3155" s="3" t="s">
        <v>12983</v>
      </c>
      <c r="L3155" s="3" t="s">
        <v>6025</v>
      </c>
      <c r="M3155" s="3" t="s">
        <v>6026</v>
      </c>
      <c r="N3155" s="3" t="s">
        <v>6477</v>
      </c>
      <c r="O3155" s="3" t="s">
        <v>6478</v>
      </c>
      <c r="P3155" s="3" t="s">
        <v>11</v>
      </c>
      <c r="Q3155" s="3" t="s">
        <v>7246</v>
      </c>
      <c r="R3155" s="3" t="s">
        <v>6484</v>
      </c>
      <c r="S3155" s="3" t="s">
        <v>6491</v>
      </c>
      <c r="T3155" s="3" t="s">
        <v>6590</v>
      </c>
      <c r="U3155" s="3" t="s">
        <v>154</v>
      </c>
      <c r="V3155" s="3" t="s">
        <v>7605</v>
      </c>
      <c r="W3155" s="3" t="s">
        <v>154</v>
      </c>
      <c r="X3155" s="3" t="s">
        <v>154</v>
      </c>
      <c r="Y3155" s="3" t="s">
        <v>154</v>
      </c>
      <c r="Z3155" s="3" t="s">
        <v>154</v>
      </c>
      <c r="AA3155" s="3" t="s">
        <v>154</v>
      </c>
      <c r="AB3155" s="3" t="s">
        <v>154</v>
      </c>
      <c r="AC3155" s="3" t="s">
        <v>154</v>
      </c>
      <c r="AD3155" s="3" t="s">
        <v>6151</v>
      </c>
      <c r="AE3155" s="3" t="s">
        <v>6151</v>
      </c>
      <c r="AF3155" s="3" t="s">
        <v>154</v>
      </c>
      <c r="AG3155" s="3" t="s">
        <v>154</v>
      </c>
      <c r="AH3155" s="3" t="s">
        <v>6597</v>
      </c>
      <c r="AI3155" s="3" t="s">
        <v>6482</v>
      </c>
      <c r="AJ3155" s="3" t="s">
        <v>12984</v>
      </c>
    </row>
    <row r="3156" spans="1:36" ht="15">
      <c r="A3156" s="10">
        <v>3259</v>
      </c>
      <c r="B3156" t="str">
        <f>IF(K3156="总计","",INDEX(主数据!A:AD,MATCH(J3156,主数据!A:A,0),9))</f>
        <v>华东大区公司</v>
      </c>
      <c r="C3156" t="str">
        <f>IF(K3156="","",INDEX(主数据!A:AD,MATCH(J3156,主数据!A:A,0),11))</f>
        <v>苏州城区</v>
      </c>
      <c r="D3156" t="str">
        <f t="shared" si="196"/>
        <v>WX27公共能耗费用及其他标准方式0.60</v>
      </c>
      <c r="E3156" s="13" t="str">
        <f t="shared" si="198"/>
        <v>0.60</v>
      </c>
      <c r="F3156" s="13" t="str">
        <f>IF(E3156="","",IFERROR(IF(IF(K3156="","",INDEX(收费标合同信息维护!A:Q,MATCH(D3156,收费标合同信息维护!J:J,0),10))=D3156,"有","无"),"无"))</f>
        <v>无</v>
      </c>
      <c r="G3156" s="13" t="str">
        <f t="shared" si="197"/>
        <v/>
      </c>
      <c r="H3156" s="13" t="str">
        <f t="shared" si="199"/>
        <v/>
      </c>
      <c r="I3156" s="13" t="str">
        <f>IF(G3156="","",IFERROR(IF(IF(K3156="","",INDEX(收费标合同信息维护!A:Q,MATCH(G3156,收费标合同信息维护!M:M,0),13))=G3156,"有","无"),"无"))</f>
        <v/>
      </c>
      <c r="J3156" s="3" t="s">
        <v>3370</v>
      </c>
      <c r="K3156" s="3" t="s">
        <v>12983</v>
      </c>
      <c r="L3156" s="3" t="s">
        <v>6702</v>
      </c>
      <c r="M3156" s="3" t="s">
        <v>6703</v>
      </c>
      <c r="N3156" s="3" t="s">
        <v>6477</v>
      </c>
      <c r="O3156" s="3" t="s">
        <v>6478</v>
      </c>
      <c r="P3156" s="3" t="s">
        <v>6032</v>
      </c>
      <c r="Q3156" s="3" t="s">
        <v>12985</v>
      </c>
      <c r="R3156" s="3" t="s">
        <v>6484</v>
      </c>
      <c r="S3156" s="3" t="s">
        <v>6491</v>
      </c>
      <c r="T3156" s="3" t="s">
        <v>6481</v>
      </c>
      <c r="U3156" s="3" t="s">
        <v>154</v>
      </c>
      <c r="V3156" s="3" t="s">
        <v>6918</v>
      </c>
      <c r="W3156" s="3" t="s">
        <v>154</v>
      </c>
      <c r="X3156" s="3" t="s">
        <v>154</v>
      </c>
      <c r="Y3156" s="3" t="s">
        <v>154</v>
      </c>
      <c r="Z3156" s="3" t="s">
        <v>154</v>
      </c>
      <c r="AA3156" s="3" t="s">
        <v>154</v>
      </c>
      <c r="AB3156" s="3" t="s">
        <v>154</v>
      </c>
      <c r="AC3156" s="3" t="s">
        <v>154</v>
      </c>
      <c r="AD3156" s="3" t="s">
        <v>6151</v>
      </c>
      <c r="AE3156" s="3" t="s">
        <v>6151</v>
      </c>
      <c r="AF3156" s="3" t="s">
        <v>154</v>
      </c>
      <c r="AG3156" s="3" t="s">
        <v>154</v>
      </c>
      <c r="AH3156" s="3" t="s">
        <v>6597</v>
      </c>
      <c r="AI3156" s="3" t="s">
        <v>6482</v>
      </c>
      <c r="AJ3156" s="3" t="s">
        <v>12984</v>
      </c>
    </row>
    <row r="3157" spans="1:36" ht="15">
      <c r="A3157" s="10">
        <v>3260</v>
      </c>
      <c r="B3157" t="str">
        <f>IF(K3157="总计","",INDEX(主数据!A:AD,MATCH(J3157,主数据!A:A,0),9))</f>
        <v>华东大区公司</v>
      </c>
      <c r="C3157" t="str">
        <f>IF(K3157="","",INDEX(主数据!A:AD,MATCH(J3157,主数据!A:A,0),11))</f>
        <v>苏州城区</v>
      </c>
      <c r="D3157" t="str">
        <f t="shared" si="196"/>
        <v>WX27公共能耗费用及其他标准方式0.60</v>
      </c>
      <c r="E3157" s="13" t="str">
        <f t="shared" si="198"/>
        <v>0.60</v>
      </c>
      <c r="F3157" s="13" t="str">
        <f>IF(E3157="","",IFERROR(IF(IF(K3157="","",INDEX(收费标合同信息维护!A:Q,MATCH(D3157,收费标合同信息维护!J:J,0),10))=D3157,"有","无"),"无"))</f>
        <v>无</v>
      </c>
      <c r="G3157" s="13" t="str">
        <f t="shared" si="197"/>
        <v/>
      </c>
      <c r="H3157" s="13" t="str">
        <f t="shared" si="199"/>
        <v/>
      </c>
      <c r="I3157" s="13" t="str">
        <f>IF(G3157="","",IFERROR(IF(IF(K3157="","",INDEX(收费标合同信息维护!A:Q,MATCH(G3157,收费标合同信息维护!M:M,0),13))=G3157,"有","无"),"无"))</f>
        <v/>
      </c>
      <c r="J3157" s="3" t="s">
        <v>3370</v>
      </c>
      <c r="K3157" s="3" t="s">
        <v>12983</v>
      </c>
      <c r="L3157" s="3" t="s">
        <v>6702</v>
      </c>
      <c r="M3157" s="3" t="s">
        <v>6703</v>
      </c>
      <c r="N3157" s="3" t="s">
        <v>6477</v>
      </c>
      <c r="O3157" s="3" t="s">
        <v>6478</v>
      </c>
      <c r="P3157" s="3" t="s">
        <v>22</v>
      </c>
      <c r="Q3157" s="3" t="s">
        <v>12986</v>
      </c>
      <c r="R3157" s="3" t="s">
        <v>6484</v>
      </c>
      <c r="S3157" s="3" t="s">
        <v>6491</v>
      </c>
      <c r="T3157" s="3" t="s">
        <v>6590</v>
      </c>
      <c r="U3157" s="3" t="s">
        <v>154</v>
      </c>
      <c r="V3157" s="3" t="s">
        <v>6918</v>
      </c>
      <c r="W3157" s="3" t="s">
        <v>154</v>
      </c>
      <c r="X3157" s="3" t="s">
        <v>154</v>
      </c>
      <c r="Y3157" s="3" t="s">
        <v>154</v>
      </c>
      <c r="Z3157" s="3" t="s">
        <v>154</v>
      </c>
      <c r="AA3157" s="3" t="s">
        <v>154</v>
      </c>
      <c r="AB3157" s="3" t="s">
        <v>154</v>
      </c>
      <c r="AC3157" s="3" t="s">
        <v>154</v>
      </c>
      <c r="AD3157" s="3" t="s">
        <v>6151</v>
      </c>
      <c r="AE3157" s="3" t="s">
        <v>6151</v>
      </c>
      <c r="AF3157" s="3" t="s">
        <v>154</v>
      </c>
      <c r="AG3157" s="3" t="s">
        <v>154</v>
      </c>
      <c r="AH3157" s="3" t="s">
        <v>6597</v>
      </c>
      <c r="AI3157" s="3" t="s">
        <v>6482</v>
      </c>
      <c r="AJ3157" s="3" t="s">
        <v>12984</v>
      </c>
    </row>
    <row r="3158" spans="1:36" ht="15">
      <c r="A3158" s="10">
        <v>3261</v>
      </c>
      <c r="B3158" t="str">
        <f>IF(K3158="总计","",INDEX(主数据!A:AD,MATCH(J3158,主数据!A:A,0),9))</f>
        <v>华东大区公司</v>
      </c>
      <c r="C3158" t="str">
        <f>IF(K3158="","",INDEX(主数据!A:AD,MATCH(J3158,主数据!A:A,0),11))</f>
        <v>南京城区</v>
      </c>
      <c r="D3158" t="str">
        <f t="shared" si="196"/>
        <v>WX29物业服务费标准方式1.90</v>
      </c>
      <c r="E3158" s="13" t="str">
        <f t="shared" si="198"/>
        <v>1.90</v>
      </c>
      <c r="F3158" s="13" t="str">
        <f>IF(E3158="","",IFERROR(IF(IF(K3158="","",INDEX(收费标合同信息维护!A:Q,MATCH(D3158,收费标合同信息维护!J:J,0),10))=D3158,"有","无"),"无"))</f>
        <v>无</v>
      </c>
      <c r="G3158" s="13" t="str">
        <f t="shared" si="197"/>
        <v/>
      </c>
      <c r="H3158" s="13" t="str">
        <f t="shared" si="199"/>
        <v/>
      </c>
      <c r="I3158" s="13" t="str">
        <f>IF(G3158="","",IFERROR(IF(IF(K3158="","",INDEX(收费标合同信息维护!A:Q,MATCH(G3158,收费标合同信息维护!M:M,0),13))=G3158,"有","无"),"无"))</f>
        <v/>
      </c>
      <c r="J3158" s="3" t="s">
        <v>3358</v>
      </c>
      <c r="K3158" s="3" t="s">
        <v>12987</v>
      </c>
      <c r="L3158" s="3" t="s">
        <v>6025</v>
      </c>
      <c r="M3158" s="3" t="s">
        <v>6026</v>
      </c>
      <c r="N3158" s="3" t="s">
        <v>6477</v>
      </c>
      <c r="O3158" s="3" t="s">
        <v>6478</v>
      </c>
      <c r="P3158" s="3" t="s">
        <v>12988</v>
      </c>
      <c r="Q3158" s="3" t="s">
        <v>6026</v>
      </c>
      <c r="R3158" s="3" t="s">
        <v>6484</v>
      </c>
      <c r="S3158" s="3" t="s">
        <v>6491</v>
      </c>
      <c r="T3158" s="3" t="s">
        <v>8071</v>
      </c>
      <c r="U3158" s="3" t="s">
        <v>154</v>
      </c>
      <c r="V3158" s="3" t="s">
        <v>7605</v>
      </c>
      <c r="W3158" s="3" t="s">
        <v>154</v>
      </c>
      <c r="X3158" s="3" t="s">
        <v>154</v>
      </c>
      <c r="Y3158" s="3" t="s">
        <v>154</v>
      </c>
      <c r="Z3158" s="3" t="s">
        <v>154</v>
      </c>
      <c r="AA3158" s="3" t="s">
        <v>154</v>
      </c>
      <c r="AB3158" s="3" t="s">
        <v>154</v>
      </c>
      <c r="AC3158" s="3" t="s">
        <v>154</v>
      </c>
      <c r="AD3158" s="3" t="s">
        <v>6151</v>
      </c>
      <c r="AE3158" s="3" t="s">
        <v>6151</v>
      </c>
      <c r="AF3158" s="3" t="s">
        <v>154</v>
      </c>
      <c r="AG3158" s="3" t="s">
        <v>154</v>
      </c>
      <c r="AH3158" s="3" t="s">
        <v>6478</v>
      </c>
      <c r="AI3158" s="3" t="s">
        <v>6482</v>
      </c>
      <c r="AJ3158" s="3" t="s">
        <v>8270</v>
      </c>
    </row>
    <row r="3159" spans="1:36" ht="15">
      <c r="A3159" s="10">
        <v>3262</v>
      </c>
      <c r="B3159" t="str">
        <f>IF(K3159="总计","",INDEX(主数据!A:AD,MATCH(J3159,主数据!A:A,0),9))</f>
        <v>华东大区公司</v>
      </c>
      <c r="C3159" t="str">
        <f>IF(K3159="","",INDEX(主数据!A:AD,MATCH(J3159,主数据!A:A,0),11))</f>
        <v>南京城区</v>
      </c>
      <c r="D3159" t="str">
        <f t="shared" si="196"/>
        <v>WX29物业服务费直接录入</v>
      </c>
      <c r="E3159" s="13" t="str">
        <f t="shared" si="198"/>
        <v/>
      </c>
      <c r="F3159" s="13" t="str">
        <f>IF(E3159="","",IFERROR(IF(IF(K3159="","",INDEX(收费标合同信息维护!A:Q,MATCH(D3159,收费标合同信息维护!J:J,0),10))=D3159,"有","无"),"无"))</f>
        <v/>
      </c>
      <c r="G3159" s="13" t="str">
        <f t="shared" si="197"/>
        <v/>
      </c>
      <c r="H3159" s="13" t="str">
        <f t="shared" si="199"/>
        <v/>
      </c>
      <c r="I3159" s="13" t="str">
        <f>IF(G3159="","",IFERROR(IF(IF(K3159="","",INDEX(收费标合同信息维护!A:Q,MATCH(G3159,收费标合同信息维护!M:M,0),13))=G3159,"有","无"),"无"))</f>
        <v/>
      </c>
      <c r="J3159" s="3" t="s">
        <v>3358</v>
      </c>
      <c r="K3159" s="3" t="s">
        <v>12987</v>
      </c>
      <c r="L3159" s="3" t="s">
        <v>6025</v>
      </c>
      <c r="M3159" s="3" t="s">
        <v>6026</v>
      </c>
      <c r="N3159" s="3" t="s">
        <v>6477</v>
      </c>
      <c r="O3159" s="3" t="s">
        <v>6478</v>
      </c>
      <c r="P3159" s="3" t="s">
        <v>12989</v>
      </c>
      <c r="Q3159" s="3" t="s">
        <v>6685</v>
      </c>
      <c r="R3159" s="3" t="s">
        <v>6479</v>
      </c>
      <c r="S3159" s="3" t="s">
        <v>6480</v>
      </c>
      <c r="T3159" s="3" t="s">
        <v>8071</v>
      </c>
      <c r="U3159" s="3" t="s">
        <v>154</v>
      </c>
      <c r="V3159" s="3" t="s">
        <v>154</v>
      </c>
      <c r="W3159" s="3" t="s">
        <v>154</v>
      </c>
      <c r="X3159" s="3" t="s">
        <v>154</v>
      </c>
      <c r="Y3159" s="3" t="s">
        <v>154</v>
      </c>
      <c r="Z3159" s="3" t="s">
        <v>154</v>
      </c>
      <c r="AA3159" s="3" t="s">
        <v>154</v>
      </c>
      <c r="AB3159" s="3" t="s">
        <v>154</v>
      </c>
      <c r="AC3159" s="3" t="s">
        <v>154</v>
      </c>
      <c r="AD3159" s="3" t="s">
        <v>6151</v>
      </c>
      <c r="AE3159" s="3" t="s">
        <v>6151</v>
      </c>
      <c r="AF3159" s="3" t="s">
        <v>154</v>
      </c>
      <c r="AG3159" s="3" t="s">
        <v>154</v>
      </c>
      <c r="AH3159" s="3" t="s">
        <v>6597</v>
      </c>
      <c r="AI3159" s="3" t="s">
        <v>6482</v>
      </c>
      <c r="AJ3159" s="3" t="s">
        <v>6489</v>
      </c>
    </row>
    <row r="3160" spans="1:36" ht="15">
      <c r="A3160" s="10">
        <v>3263</v>
      </c>
      <c r="B3160" t="str">
        <f>IF(K3160="总计","",INDEX(主数据!A:AD,MATCH(J3160,主数据!A:A,0),9))</f>
        <v>华东大区公司</v>
      </c>
      <c r="C3160" t="str">
        <f>IF(K3160="","",INDEX(主数据!A:AD,MATCH(J3160,主数据!A:A,0),11))</f>
        <v>南京城区</v>
      </c>
      <c r="D3160" t="str">
        <f t="shared" si="196"/>
        <v>WX29物业服务费标准方式1.90</v>
      </c>
      <c r="E3160" s="13" t="str">
        <f t="shared" si="198"/>
        <v>1.90</v>
      </c>
      <c r="F3160" s="13" t="str">
        <f>IF(E3160="","",IFERROR(IF(IF(K3160="","",INDEX(收费标合同信息维护!A:Q,MATCH(D3160,收费标合同信息维护!J:J,0),10))=D3160,"有","无"),"无"))</f>
        <v>无</v>
      </c>
      <c r="G3160" s="13" t="str">
        <f t="shared" si="197"/>
        <v/>
      </c>
      <c r="H3160" s="13" t="str">
        <f t="shared" si="199"/>
        <v/>
      </c>
      <c r="I3160" s="13" t="str">
        <f>IF(G3160="","",IFERROR(IF(IF(K3160="","",INDEX(收费标合同信息维护!A:Q,MATCH(G3160,收费标合同信息维护!M:M,0),13))=G3160,"有","无"),"无"))</f>
        <v/>
      </c>
      <c r="J3160" s="3" t="s">
        <v>3358</v>
      </c>
      <c r="K3160" s="3" t="s">
        <v>12987</v>
      </c>
      <c r="L3160" s="3" t="s">
        <v>6025</v>
      </c>
      <c r="M3160" s="3" t="s">
        <v>6026</v>
      </c>
      <c r="N3160" s="3" t="s">
        <v>6477</v>
      </c>
      <c r="O3160" s="3" t="s">
        <v>6478</v>
      </c>
      <c r="P3160" s="3" t="s">
        <v>12990</v>
      </c>
      <c r="Q3160" s="3" t="s">
        <v>9621</v>
      </c>
      <c r="R3160" s="3" t="s">
        <v>6484</v>
      </c>
      <c r="S3160" s="3" t="s">
        <v>6491</v>
      </c>
      <c r="T3160" s="3" t="s">
        <v>6514</v>
      </c>
      <c r="U3160" s="3" t="s">
        <v>154</v>
      </c>
      <c r="V3160" s="3" t="s">
        <v>7605</v>
      </c>
      <c r="W3160" s="3" t="s">
        <v>154</v>
      </c>
      <c r="X3160" s="3" t="s">
        <v>154</v>
      </c>
      <c r="Y3160" s="3" t="s">
        <v>154</v>
      </c>
      <c r="Z3160" s="3" t="s">
        <v>154</v>
      </c>
      <c r="AA3160" s="3" t="s">
        <v>154</v>
      </c>
      <c r="AB3160" s="3" t="s">
        <v>154</v>
      </c>
      <c r="AC3160" s="3" t="s">
        <v>154</v>
      </c>
      <c r="AD3160" s="3" t="s">
        <v>6151</v>
      </c>
      <c r="AE3160" s="3" t="s">
        <v>6151</v>
      </c>
      <c r="AF3160" s="3" t="s">
        <v>154</v>
      </c>
      <c r="AG3160" s="3" t="s">
        <v>154</v>
      </c>
      <c r="AH3160" s="3" t="s">
        <v>6597</v>
      </c>
      <c r="AI3160" s="3" t="s">
        <v>6482</v>
      </c>
      <c r="AJ3160" s="3" t="s">
        <v>6430</v>
      </c>
    </row>
    <row r="3161" spans="1:36" ht="15">
      <c r="A3161" s="10">
        <v>3264</v>
      </c>
      <c r="B3161" t="str">
        <f>IF(K3161="总计","",INDEX(主数据!A:AD,MATCH(J3161,主数据!A:A,0),9))</f>
        <v>华东大区公司</v>
      </c>
      <c r="C3161" t="str">
        <f>IF(K3161="","",INDEX(主数据!A:AD,MATCH(J3161,主数据!A:A,0),11))</f>
        <v>南京城区</v>
      </c>
      <c r="D3161" t="str">
        <f t="shared" si="196"/>
        <v>WX29物业服务费定额</v>
      </c>
      <c r="E3161" s="13" t="str">
        <f t="shared" si="198"/>
        <v/>
      </c>
      <c r="F3161" s="13" t="str">
        <f>IF(E3161="","",IFERROR(IF(IF(K3161="","",INDEX(收费标合同信息维护!A:Q,MATCH(D3161,收费标合同信息维护!J:J,0),10))=D3161,"有","无"),"无"))</f>
        <v/>
      </c>
      <c r="G3161" s="13" t="str">
        <f t="shared" si="197"/>
        <v>WX29物业服务费定额17775.00</v>
      </c>
      <c r="H3161" s="13" t="str">
        <f t="shared" si="199"/>
        <v>17775.00</v>
      </c>
      <c r="I3161" s="13" t="str">
        <f>IF(G3161="","",IFERROR(IF(IF(K3161="","",INDEX(收费标合同信息维护!A:Q,MATCH(G3161,收费标合同信息维护!M:M,0),13))=G3161,"有","无"),"无"))</f>
        <v>无</v>
      </c>
      <c r="J3161" s="3" t="s">
        <v>3358</v>
      </c>
      <c r="K3161" s="3" t="s">
        <v>12987</v>
      </c>
      <c r="L3161" s="3" t="s">
        <v>6025</v>
      </c>
      <c r="M3161" s="3" t="s">
        <v>6026</v>
      </c>
      <c r="N3161" s="3" t="s">
        <v>6477</v>
      </c>
      <c r="O3161" s="3" t="s">
        <v>6478</v>
      </c>
      <c r="P3161" s="3" t="s">
        <v>12991</v>
      </c>
      <c r="Q3161" s="3" t="s">
        <v>7094</v>
      </c>
      <c r="R3161" s="3" t="s">
        <v>6490</v>
      </c>
      <c r="S3161" s="3" t="s">
        <v>6491</v>
      </c>
      <c r="T3161" s="3" t="s">
        <v>6690</v>
      </c>
      <c r="U3161" s="3" t="s">
        <v>154</v>
      </c>
      <c r="V3161" s="3" t="s">
        <v>154</v>
      </c>
      <c r="W3161" s="3" t="s">
        <v>12992</v>
      </c>
      <c r="X3161" s="3" t="s">
        <v>154</v>
      </c>
      <c r="Y3161" s="3" t="s">
        <v>154</v>
      </c>
      <c r="Z3161" s="3" t="s">
        <v>154</v>
      </c>
      <c r="AA3161" s="3" t="s">
        <v>154</v>
      </c>
      <c r="AB3161" s="3" t="s">
        <v>154</v>
      </c>
      <c r="AC3161" s="3" t="s">
        <v>154</v>
      </c>
      <c r="AD3161" s="3" t="s">
        <v>6151</v>
      </c>
      <c r="AE3161" s="3" t="s">
        <v>6151</v>
      </c>
      <c r="AF3161" s="3" t="s">
        <v>154</v>
      </c>
      <c r="AG3161" s="3" t="s">
        <v>154</v>
      </c>
      <c r="AH3161" s="3" t="s">
        <v>6597</v>
      </c>
      <c r="AI3161" s="3" t="s">
        <v>6482</v>
      </c>
      <c r="AJ3161" s="3" t="s">
        <v>6489</v>
      </c>
    </row>
    <row r="3162" spans="1:36" ht="15">
      <c r="A3162" s="10">
        <v>3265</v>
      </c>
      <c r="B3162" t="str">
        <f>IF(K3162="总计","",INDEX(主数据!A:AD,MATCH(J3162,主数据!A:A,0),9))</f>
        <v>华东大区公司</v>
      </c>
      <c r="C3162" t="str">
        <f>IF(K3162="","",INDEX(主数据!A:AD,MATCH(J3162,主数据!A:A,0),11))</f>
        <v>南京城区</v>
      </c>
      <c r="D3162" t="str">
        <f t="shared" si="196"/>
        <v>WX29公共能耗费用及其他标准方式0.80</v>
      </c>
      <c r="E3162" s="13" t="str">
        <f t="shared" si="198"/>
        <v>0.80</v>
      </c>
      <c r="F3162" s="13" t="str">
        <f>IF(E3162="","",IFERROR(IF(IF(K3162="","",INDEX(收费标合同信息维护!A:Q,MATCH(D3162,收费标合同信息维护!J:J,0),10))=D3162,"有","无"),"无"))</f>
        <v>无</v>
      </c>
      <c r="G3162" s="13" t="str">
        <f t="shared" si="197"/>
        <v/>
      </c>
      <c r="H3162" s="13" t="str">
        <f t="shared" si="199"/>
        <v/>
      </c>
      <c r="I3162" s="13" t="str">
        <f>IF(G3162="","",IFERROR(IF(IF(K3162="","",INDEX(收费标合同信息维护!A:Q,MATCH(G3162,收费标合同信息维护!M:M,0),13))=G3162,"有","无"),"无"))</f>
        <v/>
      </c>
      <c r="J3162" s="3" t="s">
        <v>3358</v>
      </c>
      <c r="K3162" s="3" t="s">
        <v>12987</v>
      </c>
      <c r="L3162" s="3" t="s">
        <v>6702</v>
      </c>
      <c r="M3162" s="3" t="s">
        <v>6703</v>
      </c>
      <c r="N3162" s="3" t="s">
        <v>6477</v>
      </c>
      <c r="O3162" s="3" t="s">
        <v>6478</v>
      </c>
      <c r="P3162" s="3" t="s">
        <v>12993</v>
      </c>
      <c r="Q3162" s="3" t="s">
        <v>9352</v>
      </c>
      <c r="R3162" s="3" t="s">
        <v>6484</v>
      </c>
      <c r="S3162" s="3" t="s">
        <v>6491</v>
      </c>
      <c r="T3162" s="3" t="s">
        <v>6537</v>
      </c>
      <c r="U3162" s="3" t="s">
        <v>154</v>
      </c>
      <c r="V3162" s="3" t="s">
        <v>6722</v>
      </c>
      <c r="W3162" s="3" t="s">
        <v>154</v>
      </c>
      <c r="X3162" s="3" t="s">
        <v>154</v>
      </c>
      <c r="Y3162" s="3" t="s">
        <v>154</v>
      </c>
      <c r="Z3162" s="3" t="s">
        <v>154</v>
      </c>
      <c r="AA3162" s="3" t="s">
        <v>154</v>
      </c>
      <c r="AB3162" s="3" t="s">
        <v>154</v>
      </c>
      <c r="AC3162" s="3" t="s">
        <v>154</v>
      </c>
      <c r="AD3162" s="3" t="s">
        <v>6151</v>
      </c>
      <c r="AE3162" s="3" t="s">
        <v>6151</v>
      </c>
      <c r="AF3162" s="3" t="s">
        <v>154</v>
      </c>
      <c r="AG3162" s="3" t="s">
        <v>154</v>
      </c>
      <c r="AH3162" s="3" t="s">
        <v>6478</v>
      </c>
      <c r="AI3162" s="3" t="s">
        <v>6482</v>
      </c>
      <c r="AJ3162" s="3" t="s">
        <v>8270</v>
      </c>
    </row>
    <row r="3163" spans="1:36" ht="30">
      <c r="A3163" s="10">
        <v>3266</v>
      </c>
      <c r="B3163" t="str">
        <f>IF(K3163="总计","",INDEX(主数据!A:AD,MATCH(J3163,主数据!A:A,0),9))</f>
        <v>华中大区公司</v>
      </c>
      <c r="C3163" t="str">
        <f>IF(K3163="","",INDEX(主数据!A:AD,MATCH(J3163,主数据!A:A,0),11))</f>
        <v>西安北区</v>
      </c>
      <c r="D3163" t="str">
        <f t="shared" si="196"/>
        <v>XA17物业服务费标准方式1.50</v>
      </c>
      <c r="E3163" s="13" t="str">
        <f t="shared" si="198"/>
        <v>1.50</v>
      </c>
      <c r="F3163" s="13" t="str">
        <f>IF(E3163="","",IFERROR(IF(IF(K3163="","",INDEX(收费标合同信息维护!A:Q,MATCH(D3163,收费标合同信息维护!J:J,0),10))=D3163,"有","无"),"无"))</f>
        <v>无</v>
      </c>
      <c r="G3163" s="13" t="str">
        <f t="shared" si="197"/>
        <v/>
      </c>
      <c r="H3163" s="13" t="str">
        <f t="shared" si="199"/>
        <v/>
      </c>
      <c r="I3163" s="13" t="str">
        <f>IF(G3163="","",IFERROR(IF(IF(K3163="","",INDEX(收费标合同信息维护!A:Q,MATCH(G3163,收费标合同信息维护!M:M,0),13))=G3163,"有","无"),"无"))</f>
        <v/>
      </c>
      <c r="J3163" s="3" t="s">
        <v>4485</v>
      </c>
      <c r="K3163" s="3" t="s">
        <v>12994</v>
      </c>
      <c r="L3163" s="3" t="s">
        <v>6025</v>
      </c>
      <c r="M3163" s="3" t="s">
        <v>6026</v>
      </c>
      <c r="N3163" s="3" t="s">
        <v>6477</v>
      </c>
      <c r="O3163" s="3" t="s">
        <v>6478</v>
      </c>
      <c r="P3163" s="3" t="s">
        <v>6025</v>
      </c>
      <c r="Q3163" s="3" t="s">
        <v>6026</v>
      </c>
      <c r="R3163" s="3" t="s">
        <v>6484</v>
      </c>
      <c r="S3163" s="3" t="s">
        <v>6627</v>
      </c>
      <c r="T3163" s="3" t="s">
        <v>12171</v>
      </c>
      <c r="U3163" s="3" t="s">
        <v>6538</v>
      </c>
      <c r="V3163" s="3" t="s">
        <v>6608</v>
      </c>
      <c r="W3163" s="3" t="s">
        <v>154</v>
      </c>
      <c r="X3163" s="3" t="s">
        <v>154</v>
      </c>
      <c r="Y3163" s="3" t="s">
        <v>154</v>
      </c>
      <c r="Z3163" s="3" t="s">
        <v>154</v>
      </c>
      <c r="AA3163" s="3" t="s">
        <v>154</v>
      </c>
      <c r="AB3163" s="3" t="s">
        <v>154</v>
      </c>
      <c r="AC3163" s="3" t="s">
        <v>154</v>
      </c>
      <c r="AD3163" s="3" t="s">
        <v>6151</v>
      </c>
      <c r="AE3163" s="3" t="s">
        <v>6151</v>
      </c>
      <c r="AF3163" s="3" t="s">
        <v>154</v>
      </c>
      <c r="AG3163" s="3" t="s">
        <v>154</v>
      </c>
      <c r="AH3163" s="3" t="s">
        <v>6597</v>
      </c>
      <c r="AI3163" s="3" t="s">
        <v>6482</v>
      </c>
      <c r="AJ3163" s="3" t="s">
        <v>6027</v>
      </c>
    </row>
    <row r="3164" spans="1:36" ht="30">
      <c r="A3164" s="10">
        <v>3267</v>
      </c>
      <c r="B3164" t="str">
        <f>IF(K3164="总计","",INDEX(主数据!A:AD,MATCH(J3164,主数据!A:A,0),9))</f>
        <v>华中大区公司</v>
      </c>
      <c r="C3164" t="str">
        <f>IF(K3164="","",INDEX(主数据!A:AD,MATCH(J3164,主数据!A:A,0),11))</f>
        <v>西安北区</v>
      </c>
      <c r="D3164" t="str">
        <f t="shared" si="196"/>
        <v>XA17物业服务费标准方式4.50</v>
      </c>
      <c r="E3164" s="13" t="str">
        <f t="shared" si="198"/>
        <v>4.50</v>
      </c>
      <c r="F3164" s="13" t="str">
        <f>IF(E3164="","",IFERROR(IF(IF(K3164="","",INDEX(收费标合同信息维护!A:Q,MATCH(D3164,收费标合同信息维护!J:J,0),10))=D3164,"有","无"),"无"))</f>
        <v>无</v>
      </c>
      <c r="G3164" s="13" t="str">
        <f t="shared" si="197"/>
        <v/>
      </c>
      <c r="H3164" s="13" t="str">
        <f t="shared" si="199"/>
        <v/>
      </c>
      <c r="I3164" s="13" t="str">
        <f>IF(G3164="","",IFERROR(IF(IF(K3164="","",INDEX(收费标合同信息维护!A:Q,MATCH(G3164,收费标合同信息维护!M:M,0),13))=G3164,"有","无"),"无"))</f>
        <v/>
      </c>
      <c r="J3164" s="3" t="s">
        <v>4485</v>
      </c>
      <c r="K3164" s="3" t="s">
        <v>12994</v>
      </c>
      <c r="L3164" s="3" t="s">
        <v>6025</v>
      </c>
      <c r="M3164" s="3" t="s">
        <v>6026</v>
      </c>
      <c r="N3164" s="3" t="s">
        <v>6477</v>
      </c>
      <c r="O3164" s="3" t="s">
        <v>6478</v>
      </c>
      <c r="P3164" s="3" t="s">
        <v>6794</v>
      </c>
      <c r="Q3164" s="3" t="s">
        <v>6830</v>
      </c>
      <c r="R3164" s="3" t="s">
        <v>6484</v>
      </c>
      <c r="S3164" s="3" t="s">
        <v>6627</v>
      </c>
      <c r="T3164" s="3" t="s">
        <v>12171</v>
      </c>
      <c r="U3164" s="3" t="s">
        <v>6538</v>
      </c>
      <c r="V3164" s="3" t="s">
        <v>6507</v>
      </c>
      <c r="W3164" s="3" t="s">
        <v>154</v>
      </c>
      <c r="X3164" s="3" t="s">
        <v>154</v>
      </c>
      <c r="Y3164" s="3" t="s">
        <v>154</v>
      </c>
      <c r="Z3164" s="3" t="s">
        <v>154</v>
      </c>
      <c r="AA3164" s="3" t="s">
        <v>154</v>
      </c>
      <c r="AB3164" s="3" t="s">
        <v>154</v>
      </c>
      <c r="AC3164" s="3" t="s">
        <v>154</v>
      </c>
      <c r="AD3164" s="3" t="s">
        <v>6151</v>
      </c>
      <c r="AE3164" s="3" t="s">
        <v>6151</v>
      </c>
      <c r="AF3164" s="3" t="s">
        <v>154</v>
      </c>
      <c r="AG3164" s="3" t="s">
        <v>154</v>
      </c>
      <c r="AH3164" s="3" t="s">
        <v>6597</v>
      </c>
      <c r="AI3164" s="3" t="s">
        <v>6482</v>
      </c>
      <c r="AJ3164" s="3" t="s">
        <v>6489</v>
      </c>
    </row>
    <row r="3165" spans="1:36" ht="30">
      <c r="A3165" s="10">
        <v>3268</v>
      </c>
      <c r="B3165" t="str">
        <f>IF(K3165="总计","",INDEX(主数据!A:AD,MATCH(J3165,主数据!A:A,0),9))</f>
        <v>华中大区公司</v>
      </c>
      <c r="C3165" t="str">
        <f>IF(K3165="","",INDEX(主数据!A:AD,MATCH(J3165,主数据!A:A,0),11))</f>
        <v>西安北区</v>
      </c>
      <c r="D3165" t="str">
        <f t="shared" si="196"/>
        <v>XA17物业服务费标准方式1.50</v>
      </c>
      <c r="E3165" s="13" t="str">
        <f t="shared" si="198"/>
        <v>1.50</v>
      </c>
      <c r="F3165" s="13" t="str">
        <f>IF(E3165="","",IFERROR(IF(IF(K3165="","",INDEX(收费标合同信息维护!A:Q,MATCH(D3165,收费标合同信息维护!J:J,0),10))=D3165,"有","无"),"无"))</f>
        <v>无</v>
      </c>
      <c r="G3165" s="13" t="str">
        <f t="shared" si="197"/>
        <v/>
      </c>
      <c r="H3165" s="13" t="str">
        <f t="shared" si="199"/>
        <v/>
      </c>
      <c r="I3165" s="13" t="str">
        <f>IF(G3165="","",IFERROR(IF(IF(K3165="","",INDEX(收费标合同信息维护!A:Q,MATCH(G3165,收费标合同信息维护!M:M,0),13))=G3165,"有","无"),"无"))</f>
        <v/>
      </c>
      <c r="J3165" s="3" t="s">
        <v>4485</v>
      </c>
      <c r="K3165" s="3" t="s">
        <v>12994</v>
      </c>
      <c r="L3165" s="3" t="s">
        <v>6025</v>
      </c>
      <c r="M3165" s="3" t="s">
        <v>6026</v>
      </c>
      <c r="N3165" s="3" t="s">
        <v>6477</v>
      </c>
      <c r="O3165" s="3" t="s">
        <v>6478</v>
      </c>
      <c r="P3165" s="3" t="s">
        <v>11109</v>
      </c>
      <c r="Q3165" s="3" t="s">
        <v>12995</v>
      </c>
      <c r="R3165" s="3" t="s">
        <v>6484</v>
      </c>
      <c r="S3165" s="3" t="s">
        <v>6491</v>
      </c>
      <c r="T3165" s="3" t="s">
        <v>6493</v>
      </c>
      <c r="U3165" s="3" t="s">
        <v>154</v>
      </c>
      <c r="V3165" s="3" t="s">
        <v>6608</v>
      </c>
      <c r="W3165" s="3" t="s">
        <v>154</v>
      </c>
      <c r="X3165" s="3" t="s">
        <v>154</v>
      </c>
      <c r="Y3165" s="3" t="s">
        <v>154</v>
      </c>
      <c r="Z3165" s="3" t="s">
        <v>154</v>
      </c>
      <c r="AA3165" s="3" t="s">
        <v>154</v>
      </c>
      <c r="AB3165" s="3" t="s">
        <v>154</v>
      </c>
      <c r="AC3165" s="3" t="s">
        <v>154</v>
      </c>
      <c r="AD3165" s="3" t="s">
        <v>6151</v>
      </c>
      <c r="AE3165" s="3" t="s">
        <v>6151</v>
      </c>
      <c r="AF3165" s="3" t="s">
        <v>6040</v>
      </c>
      <c r="AG3165" s="3" t="s">
        <v>154</v>
      </c>
      <c r="AH3165" s="3" t="s">
        <v>6478</v>
      </c>
      <c r="AI3165" s="3" t="s">
        <v>6482</v>
      </c>
      <c r="AJ3165" s="3" t="s">
        <v>12996</v>
      </c>
    </row>
    <row r="3166" spans="1:36" ht="30">
      <c r="A3166" s="10">
        <v>3269</v>
      </c>
      <c r="B3166" t="str">
        <f>IF(K3166="总计","",INDEX(主数据!A:AD,MATCH(J3166,主数据!A:A,0),9))</f>
        <v>华中大区公司</v>
      </c>
      <c r="C3166" t="str">
        <f>IF(K3166="","",INDEX(主数据!A:AD,MATCH(J3166,主数据!A:A,0),11))</f>
        <v>西安北区</v>
      </c>
      <c r="D3166" t="str">
        <f t="shared" si="196"/>
        <v>XA17物业服务费标准方式4.50</v>
      </c>
      <c r="E3166" s="13" t="str">
        <f t="shared" si="198"/>
        <v>4.50</v>
      </c>
      <c r="F3166" s="13" t="str">
        <f>IF(E3166="","",IFERROR(IF(IF(K3166="","",INDEX(收费标合同信息维护!A:Q,MATCH(D3166,收费标合同信息维护!J:J,0),10))=D3166,"有","无"),"无"))</f>
        <v>无</v>
      </c>
      <c r="G3166" s="13" t="str">
        <f t="shared" si="197"/>
        <v/>
      </c>
      <c r="H3166" s="13" t="str">
        <f t="shared" si="199"/>
        <v/>
      </c>
      <c r="I3166" s="13" t="str">
        <f>IF(G3166="","",IFERROR(IF(IF(K3166="","",INDEX(收费标合同信息维护!A:Q,MATCH(G3166,收费标合同信息维护!M:M,0),13))=G3166,"有","无"),"无"))</f>
        <v/>
      </c>
      <c r="J3166" s="3" t="s">
        <v>4485</v>
      </c>
      <c r="K3166" s="3" t="s">
        <v>12994</v>
      </c>
      <c r="L3166" s="3" t="s">
        <v>6025</v>
      </c>
      <c r="M3166" s="3" t="s">
        <v>6026</v>
      </c>
      <c r="N3166" s="3" t="s">
        <v>6477</v>
      </c>
      <c r="O3166" s="3" t="s">
        <v>6478</v>
      </c>
      <c r="P3166" s="3" t="s">
        <v>11111</v>
      </c>
      <c r="Q3166" s="3" t="s">
        <v>12997</v>
      </c>
      <c r="R3166" s="3" t="s">
        <v>6484</v>
      </c>
      <c r="S3166" s="3" t="s">
        <v>6491</v>
      </c>
      <c r="T3166" s="3" t="s">
        <v>6590</v>
      </c>
      <c r="U3166" s="3" t="s">
        <v>154</v>
      </c>
      <c r="V3166" s="3" t="s">
        <v>6507</v>
      </c>
      <c r="W3166" s="3" t="s">
        <v>154</v>
      </c>
      <c r="X3166" s="3" t="s">
        <v>154</v>
      </c>
      <c r="Y3166" s="3" t="s">
        <v>154</v>
      </c>
      <c r="Z3166" s="3" t="s">
        <v>154</v>
      </c>
      <c r="AA3166" s="3" t="s">
        <v>154</v>
      </c>
      <c r="AB3166" s="3" t="s">
        <v>154</v>
      </c>
      <c r="AC3166" s="3" t="s">
        <v>154</v>
      </c>
      <c r="AD3166" s="3" t="s">
        <v>6151</v>
      </c>
      <c r="AE3166" s="3" t="s">
        <v>6151</v>
      </c>
      <c r="AF3166" s="3" t="s">
        <v>6040</v>
      </c>
      <c r="AG3166" s="3" t="s">
        <v>154</v>
      </c>
      <c r="AH3166" s="3" t="s">
        <v>6478</v>
      </c>
      <c r="AI3166" s="3" t="s">
        <v>6482</v>
      </c>
      <c r="AJ3166" s="3" t="s">
        <v>6034</v>
      </c>
    </row>
    <row r="3167" spans="1:36" ht="30">
      <c r="A3167" s="10">
        <v>3270</v>
      </c>
      <c r="B3167" t="str">
        <f>IF(K3167="总计","",INDEX(主数据!A:AD,MATCH(J3167,主数据!A:A,0),9))</f>
        <v>华中大区公司</v>
      </c>
      <c r="C3167" t="str">
        <f>IF(K3167="","",INDEX(主数据!A:AD,MATCH(J3167,主数据!A:A,0),11))</f>
        <v>西安北区</v>
      </c>
      <c r="D3167" t="str">
        <f t="shared" si="196"/>
        <v>XA17物业服务费直接录入</v>
      </c>
      <c r="E3167" s="13" t="str">
        <f t="shared" si="198"/>
        <v/>
      </c>
      <c r="F3167" s="13" t="str">
        <f>IF(E3167="","",IFERROR(IF(IF(K3167="","",INDEX(收费标合同信息维护!A:Q,MATCH(D3167,收费标合同信息维护!J:J,0),10))=D3167,"有","无"),"无"))</f>
        <v/>
      </c>
      <c r="G3167" s="13" t="str">
        <f t="shared" si="197"/>
        <v/>
      </c>
      <c r="H3167" s="13" t="str">
        <f t="shared" si="199"/>
        <v/>
      </c>
      <c r="I3167" s="13" t="str">
        <f>IF(G3167="","",IFERROR(IF(IF(K3167="","",INDEX(收费标合同信息维护!A:Q,MATCH(G3167,收费标合同信息维护!M:M,0),13))=G3167,"有","无"),"无"))</f>
        <v/>
      </c>
      <c r="J3167" s="3" t="s">
        <v>4485</v>
      </c>
      <c r="K3167" s="3" t="s">
        <v>12994</v>
      </c>
      <c r="L3167" s="3" t="s">
        <v>6025</v>
      </c>
      <c r="M3167" s="3" t="s">
        <v>6026</v>
      </c>
      <c r="N3167" s="3" t="s">
        <v>6477</v>
      </c>
      <c r="O3167" s="3" t="s">
        <v>6478</v>
      </c>
      <c r="P3167" s="3" t="s">
        <v>7406</v>
      </c>
      <c r="Q3167" s="3" t="s">
        <v>7094</v>
      </c>
      <c r="R3167" s="3" t="s">
        <v>6479</v>
      </c>
      <c r="S3167" s="3" t="s">
        <v>6480</v>
      </c>
      <c r="T3167" s="3" t="s">
        <v>7214</v>
      </c>
      <c r="U3167" s="3" t="s">
        <v>154</v>
      </c>
      <c r="V3167" s="3" t="s">
        <v>154</v>
      </c>
      <c r="W3167" s="3" t="s">
        <v>154</v>
      </c>
      <c r="X3167" s="3" t="s">
        <v>154</v>
      </c>
      <c r="Y3167" s="3" t="s">
        <v>154</v>
      </c>
      <c r="Z3167" s="3" t="s">
        <v>154</v>
      </c>
      <c r="AA3167" s="3" t="s">
        <v>154</v>
      </c>
      <c r="AB3167" s="3" t="s">
        <v>154</v>
      </c>
      <c r="AC3167" s="3" t="s">
        <v>154</v>
      </c>
      <c r="AD3167" s="3" t="s">
        <v>6151</v>
      </c>
      <c r="AE3167" s="3" t="s">
        <v>6151</v>
      </c>
      <c r="AF3167" s="3" t="s">
        <v>154</v>
      </c>
      <c r="AG3167" s="3" t="s">
        <v>154</v>
      </c>
      <c r="AH3167" s="3" t="s">
        <v>6478</v>
      </c>
      <c r="AI3167" s="3" t="s">
        <v>6482</v>
      </c>
      <c r="AJ3167" s="3" t="s">
        <v>6489</v>
      </c>
    </row>
    <row r="3168" spans="1:36" ht="30">
      <c r="A3168" s="10">
        <v>3271</v>
      </c>
      <c r="B3168" t="str">
        <f>IF(K3168="总计","",INDEX(主数据!A:AD,MATCH(J3168,主数据!A:A,0),9))</f>
        <v>华中大区公司</v>
      </c>
      <c r="C3168" t="str">
        <f>IF(K3168="","",INDEX(主数据!A:AD,MATCH(J3168,主数据!A:A,0),11))</f>
        <v>西安北区</v>
      </c>
      <c r="D3168" t="str">
        <f t="shared" si="196"/>
        <v>XA17供暖费（代收代付）直接录入</v>
      </c>
      <c r="E3168" s="13" t="str">
        <f t="shared" si="198"/>
        <v/>
      </c>
      <c r="F3168" s="13" t="str">
        <f>IF(E3168="","",IFERROR(IF(IF(K3168="","",INDEX(收费标合同信息维护!A:Q,MATCH(D3168,收费标合同信息维护!J:J,0),10))=D3168,"有","无"),"无"))</f>
        <v/>
      </c>
      <c r="G3168" s="13" t="str">
        <f t="shared" si="197"/>
        <v/>
      </c>
      <c r="H3168" s="13" t="str">
        <f t="shared" si="199"/>
        <v/>
      </c>
      <c r="I3168" s="13" t="str">
        <f>IF(G3168="","",IFERROR(IF(IF(K3168="","",INDEX(收费标合同信息维护!A:Q,MATCH(G3168,收费标合同信息维护!M:M,0),13))=G3168,"有","无"),"无"))</f>
        <v/>
      </c>
      <c r="J3168" s="3" t="s">
        <v>4485</v>
      </c>
      <c r="K3168" s="3" t="s">
        <v>12994</v>
      </c>
      <c r="L3168" s="3" t="s">
        <v>6609</v>
      </c>
      <c r="M3168" s="3" t="s">
        <v>6750</v>
      </c>
      <c r="N3168" s="3" t="s">
        <v>6477</v>
      </c>
      <c r="O3168" s="3" t="s">
        <v>6478</v>
      </c>
      <c r="P3168" s="3" t="s">
        <v>6609</v>
      </c>
      <c r="Q3168" s="3" t="s">
        <v>10307</v>
      </c>
      <c r="R3168" s="3" t="s">
        <v>6479</v>
      </c>
      <c r="S3168" s="3" t="s">
        <v>6480</v>
      </c>
      <c r="T3168" s="3" t="s">
        <v>12171</v>
      </c>
      <c r="U3168" s="3" t="s">
        <v>6716</v>
      </c>
      <c r="V3168" s="3" t="s">
        <v>154</v>
      </c>
      <c r="W3168" s="3" t="s">
        <v>154</v>
      </c>
      <c r="X3168" s="3" t="s">
        <v>154</v>
      </c>
      <c r="Y3168" s="3" t="s">
        <v>154</v>
      </c>
      <c r="Z3168" s="3" t="s">
        <v>154</v>
      </c>
      <c r="AA3168" s="3" t="s">
        <v>154</v>
      </c>
      <c r="AB3168" s="3" t="s">
        <v>154</v>
      </c>
      <c r="AC3168" s="3" t="s">
        <v>154</v>
      </c>
      <c r="AD3168" s="3" t="s">
        <v>6151</v>
      </c>
      <c r="AE3168" s="3" t="s">
        <v>6151</v>
      </c>
      <c r="AF3168" s="3" t="s">
        <v>154</v>
      </c>
      <c r="AG3168" s="3" t="s">
        <v>154</v>
      </c>
      <c r="AH3168" s="3" t="s">
        <v>6478</v>
      </c>
      <c r="AI3168" s="3" t="s">
        <v>6727</v>
      </c>
      <c r="AJ3168" s="3" t="s">
        <v>6489</v>
      </c>
    </row>
    <row r="3169" spans="1:36" ht="30">
      <c r="A3169" s="10">
        <v>3272</v>
      </c>
      <c r="B3169" t="str">
        <f>IF(K3169="总计","",INDEX(主数据!A:AD,MATCH(J3169,主数据!A:A,0),9))</f>
        <v>华中大区公司</v>
      </c>
      <c r="C3169" t="str">
        <f>IF(K3169="","",INDEX(主数据!A:AD,MATCH(J3169,主数据!A:A,0),11))</f>
        <v>西安北区</v>
      </c>
      <c r="D3169" t="str">
        <f t="shared" si="196"/>
        <v>XA17公共能耗费用及其他标准方式0.35</v>
      </c>
      <c r="E3169" s="13" t="str">
        <f t="shared" si="198"/>
        <v>0.35</v>
      </c>
      <c r="F3169" s="13" t="str">
        <f>IF(E3169="","",IFERROR(IF(IF(K3169="","",INDEX(收费标合同信息维护!A:Q,MATCH(D3169,收费标合同信息维护!J:J,0),10))=D3169,"有","无"),"无"))</f>
        <v>无</v>
      </c>
      <c r="G3169" s="13" t="str">
        <f t="shared" si="197"/>
        <v/>
      </c>
      <c r="H3169" s="13" t="str">
        <f t="shared" si="199"/>
        <v/>
      </c>
      <c r="I3169" s="13" t="str">
        <f>IF(G3169="","",IFERROR(IF(IF(K3169="","",INDEX(收费标合同信息维护!A:Q,MATCH(G3169,收费标合同信息维护!M:M,0),13))=G3169,"有","无"),"无"))</f>
        <v/>
      </c>
      <c r="J3169" s="3" t="s">
        <v>4485</v>
      </c>
      <c r="K3169" s="3" t="s">
        <v>12994</v>
      </c>
      <c r="L3169" s="3" t="s">
        <v>6702</v>
      </c>
      <c r="M3169" s="3" t="s">
        <v>6703</v>
      </c>
      <c r="N3169" s="3" t="s">
        <v>6477</v>
      </c>
      <c r="O3169" s="3" t="s">
        <v>6478</v>
      </c>
      <c r="P3169" s="3" t="s">
        <v>6702</v>
      </c>
      <c r="Q3169" s="3" t="s">
        <v>6703</v>
      </c>
      <c r="R3169" s="3" t="s">
        <v>6484</v>
      </c>
      <c r="S3169" s="3" t="s">
        <v>6627</v>
      </c>
      <c r="T3169" s="3" t="s">
        <v>12171</v>
      </c>
      <c r="U3169" s="3" t="s">
        <v>6538</v>
      </c>
      <c r="V3169" s="3" t="s">
        <v>12998</v>
      </c>
      <c r="W3169" s="3" t="s">
        <v>154</v>
      </c>
      <c r="X3169" s="3" t="s">
        <v>154</v>
      </c>
      <c r="Y3169" s="3" t="s">
        <v>154</v>
      </c>
      <c r="Z3169" s="3" t="s">
        <v>154</v>
      </c>
      <c r="AA3169" s="3" t="s">
        <v>154</v>
      </c>
      <c r="AB3169" s="3" t="s">
        <v>154</v>
      </c>
      <c r="AC3169" s="3" t="s">
        <v>154</v>
      </c>
      <c r="AD3169" s="3" t="s">
        <v>6151</v>
      </c>
      <c r="AE3169" s="3" t="s">
        <v>6151</v>
      </c>
      <c r="AF3169" s="3" t="s">
        <v>154</v>
      </c>
      <c r="AG3169" s="3" t="s">
        <v>154</v>
      </c>
      <c r="AH3169" s="3" t="s">
        <v>6597</v>
      </c>
      <c r="AI3169" s="3" t="s">
        <v>6482</v>
      </c>
      <c r="AJ3169" s="3" t="s">
        <v>6027</v>
      </c>
    </row>
    <row r="3170" spans="1:36" ht="30">
      <c r="A3170" s="10">
        <v>3273</v>
      </c>
      <c r="B3170" t="str">
        <f>IF(K3170="总计","",INDEX(主数据!A:AD,MATCH(J3170,主数据!A:A,0),9))</f>
        <v>华中大区公司</v>
      </c>
      <c r="C3170" t="str">
        <f>IF(K3170="","",INDEX(主数据!A:AD,MATCH(J3170,主数据!A:A,0),11))</f>
        <v>西安北区</v>
      </c>
      <c r="D3170" t="str">
        <f t="shared" si="196"/>
        <v>XA17公共能耗费用及其他标准方式0.35</v>
      </c>
      <c r="E3170" s="13" t="str">
        <f t="shared" si="198"/>
        <v>0.35</v>
      </c>
      <c r="F3170" s="13" t="str">
        <f>IF(E3170="","",IFERROR(IF(IF(K3170="","",INDEX(收费标合同信息维护!A:Q,MATCH(D3170,收费标合同信息维护!J:J,0),10))=D3170,"有","无"),"无"))</f>
        <v>无</v>
      </c>
      <c r="G3170" s="13" t="str">
        <f t="shared" si="197"/>
        <v/>
      </c>
      <c r="H3170" s="13" t="str">
        <f t="shared" si="199"/>
        <v/>
      </c>
      <c r="I3170" s="13" t="str">
        <f>IF(G3170="","",IFERROR(IF(IF(K3170="","",INDEX(收费标合同信息维护!A:Q,MATCH(G3170,收费标合同信息维护!M:M,0),13))=G3170,"有","无"),"无"))</f>
        <v/>
      </c>
      <c r="J3170" s="3" t="s">
        <v>4485</v>
      </c>
      <c r="K3170" s="3" t="s">
        <v>12994</v>
      </c>
      <c r="L3170" s="3" t="s">
        <v>6702</v>
      </c>
      <c r="M3170" s="3" t="s">
        <v>6703</v>
      </c>
      <c r="N3170" s="3" t="s">
        <v>6477</v>
      </c>
      <c r="O3170" s="3" t="s">
        <v>6478</v>
      </c>
      <c r="P3170" s="3" t="s">
        <v>12999</v>
      </c>
      <c r="Q3170" s="3" t="s">
        <v>8984</v>
      </c>
      <c r="R3170" s="3" t="s">
        <v>6484</v>
      </c>
      <c r="S3170" s="3" t="s">
        <v>6491</v>
      </c>
      <c r="T3170" s="3" t="s">
        <v>6493</v>
      </c>
      <c r="U3170" s="3" t="s">
        <v>154</v>
      </c>
      <c r="V3170" s="3" t="s">
        <v>12998</v>
      </c>
      <c r="W3170" s="3" t="s">
        <v>154</v>
      </c>
      <c r="X3170" s="3" t="s">
        <v>154</v>
      </c>
      <c r="Y3170" s="3" t="s">
        <v>154</v>
      </c>
      <c r="Z3170" s="3" t="s">
        <v>154</v>
      </c>
      <c r="AA3170" s="3" t="s">
        <v>154</v>
      </c>
      <c r="AB3170" s="3" t="s">
        <v>154</v>
      </c>
      <c r="AC3170" s="3" t="s">
        <v>154</v>
      </c>
      <c r="AD3170" s="3" t="s">
        <v>6151</v>
      </c>
      <c r="AE3170" s="3" t="s">
        <v>6151</v>
      </c>
      <c r="AF3170" s="3" t="s">
        <v>6040</v>
      </c>
      <c r="AG3170" s="3" t="s">
        <v>154</v>
      </c>
      <c r="AH3170" s="3" t="s">
        <v>6478</v>
      </c>
      <c r="AI3170" s="3" t="s">
        <v>6482</v>
      </c>
      <c r="AJ3170" s="3" t="s">
        <v>13000</v>
      </c>
    </row>
    <row r="3171" spans="1:36" ht="30">
      <c r="A3171" s="10">
        <v>3274</v>
      </c>
      <c r="B3171" t="str">
        <f>IF(K3171="总计","",INDEX(主数据!A:AD,MATCH(J3171,主数据!A:A,0),9))</f>
        <v>华中大区公司</v>
      </c>
      <c r="C3171" t="str">
        <f>IF(K3171="","",INDEX(主数据!A:AD,MATCH(J3171,主数据!A:A,0),11))</f>
        <v>西安北区</v>
      </c>
      <c r="D3171" t="str">
        <f t="shared" si="196"/>
        <v>XA17生活垃圾清运费-委托清运定额</v>
      </c>
      <c r="E3171" s="13" t="str">
        <f t="shared" si="198"/>
        <v/>
      </c>
      <c r="F3171" s="13" t="str">
        <f>IF(E3171="","",IFERROR(IF(IF(K3171="","",INDEX(收费标合同信息维护!A:Q,MATCH(D3171,收费标合同信息维护!J:J,0),10))=D3171,"有","无"),"无"))</f>
        <v/>
      </c>
      <c r="G3171" s="13" t="str">
        <f t="shared" si="197"/>
        <v>XA17生活垃圾清运费-委托清运定额6.00</v>
      </c>
      <c r="H3171" s="13" t="str">
        <f t="shared" si="199"/>
        <v>6.00</v>
      </c>
      <c r="I3171" s="13" t="str">
        <f>IF(G3171="","",IFERROR(IF(IF(K3171="","",INDEX(收费标合同信息维护!A:Q,MATCH(G3171,收费标合同信息维护!M:M,0),13))=G3171,"有","无"),"无"))</f>
        <v>无</v>
      </c>
      <c r="J3171" s="3" t="s">
        <v>4485</v>
      </c>
      <c r="K3171" s="3" t="s">
        <v>12994</v>
      </c>
      <c r="L3171" s="3" t="s">
        <v>6630</v>
      </c>
      <c r="M3171" s="3" t="s">
        <v>6631</v>
      </c>
      <c r="N3171" s="3" t="s">
        <v>6477</v>
      </c>
      <c r="O3171" s="3" t="s">
        <v>6478</v>
      </c>
      <c r="P3171" s="3" t="s">
        <v>6630</v>
      </c>
      <c r="Q3171" s="3" t="s">
        <v>6632</v>
      </c>
      <c r="R3171" s="3" t="s">
        <v>6490</v>
      </c>
      <c r="S3171" s="3" t="s">
        <v>6627</v>
      </c>
      <c r="T3171" s="3" t="s">
        <v>12171</v>
      </c>
      <c r="U3171" s="3" t="s">
        <v>6538</v>
      </c>
      <c r="V3171" s="3" t="s">
        <v>154</v>
      </c>
      <c r="W3171" s="3" t="s">
        <v>6634</v>
      </c>
      <c r="X3171" s="3" t="s">
        <v>154</v>
      </c>
      <c r="Y3171" s="3" t="s">
        <v>154</v>
      </c>
      <c r="Z3171" s="3" t="s">
        <v>154</v>
      </c>
      <c r="AA3171" s="3" t="s">
        <v>154</v>
      </c>
      <c r="AB3171" s="3" t="s">
        <v>154</v>
      </c>
      <c r="AC3171" s="3" t="s">
        <v>154</v>
      </c>
      <c r="AD3171" s="3" t="s">
        <v>6151</v>
      </c>
      <c r="AE3171" s="3" t="s">
        <v>6151</v>
      </c>
      <c r="AF3171" s="3" t="s">
        <v>154</v>
      </c>
      <c r="AG3171" s="3" t="s">
        <v>154</v>
      </c>
      <c r="AH3171" s="3" t="s">
        <v>6597</v>
      </c>
      <c r="AI3171" s="3" t="s">
        <v>6482</v>
      </c>
      <c r="AJ3171" s="3" t="s">
        <v>6027</v>
      </c>
    </row>
    <row r="3172" spans="1:36" ht="30">
      <c r="A3172" s="10">
        <v>3275</v>
      </c>
      <c r="B3172" t="str">
        <f>IF(K3172="总计","",INDEX(主数据!A:AD,MATCH(J3172,主数据!A:A,0),9))</f>
        <v>华中大区公司</v>
      </c>
      <c r="C3172" t="str">
        <f>IF(K3172="","",INDEX(主数据!A:AD,MATCH(J3172,主数据!A:A,0),11))</f>
        <v>西安北区</v>
      </c>
      <c r="D3172" t="str">
        <f t="shared" si="196"/>
        <v>XA17生活垃圾清运费-委托清运定额</v>
      </c>
      <c r="E3172" s="13" t="str">
        <f t="shared" si="198"/>
        <v/>
      </c>
      <c r="F3172" s="13" t="str">
        <f>IF(E3172="","",IFERROR(IF(IF(K3172="","",INDEX(收费标合同信息维护!A:Q,MATCH(D3172,收费标合同信息维护!J:J,0),10))=D3172,"有","无"),"无"))</f>
        <v/>
      </c>
      <c r="G3172" s="13" t="str">
        <f t="shared" si="197"/>
        <v>XA17生活垃圾清运费-委托清运定额6.00</v>
      </c>
      <c r="H3172" s="13" t="str">
        <f t="shared" si="199"/>
        <v>6.00</v>
      </c>
      <c r="I3172" s="13" t="str">
        <f>IF(G3172="","",IFERROR(IF(IF(K3172="","",INDEX(收费标合同信息维护!A:Q,MATCH(G3172,收费标合同信息维护!M:M,0),13))=G3172,"有","无"),"无"))</f>
        <v>无</v>
      </c>
      <c r="J3172" s="3" t="s">
        <v>4485</v>
      </c>
      <c r="K3172" s="3" t="s">
        <v>12994</v>
      </c>
      <c r="L3172" s="3" t="s">
        <v>6630</v>
      </c>
      <c r="M3172" s="3" t="s">
        <v>6631</v>
      </c>
      <c r="N3172" s="3" t="s">
        <v>6477</v>
      </c>
      <c r="O3172" s="3" t="s">
        <v>6478</v>
      </c>
      <c r="P3172" s="3" t="s">
        <v>12906</v>
      </c>
      <c r="Q3172" s="3" t="s">
        <v>9940</v>
      </c>
      <c r="R3172" s="3" t="s">
        <v>6490</v>
      </c>
      <c r="S3172" s="3" t="s">
        <v>6491</v>
      </c>
      <c r="T3172" s="3" t="s">
        <v>6493</v>
      </c>
      <c r="U3172" s="3" t="s">
        <v>154</v>
      </c>
      <c r="V3172" s="3" t="s">
        <v>154</v>
      </c>
      <c r="W3172" s="3" t="s">
        <v>6634</v>
      </c>
      <c r="X3172" s="3" t="s">
        <v>154</v>
      </c>
      <c r="Y3172" s="3" t="s">
        <v>154</v>
      </c>
      <c r="Z3172" s="3" t="s">
        <v>154</v>
      </c>
      <c r="AA3172" s="3" t="s">
        <v>154</v>
      </c>
      <c r="AB3172" s="3" t="s">
        <v>154</v>
      </c>
      <c r="AC3172" s="3" t="s">
        <v>154</v>
      </c>
      <c r="AD3172" s="3" t="s">
        <v>6151</v>
      </c>
      <c r="AE3172" s="3" t="s">
        <v>6151</v>
      </c>
      <c r="AF3172" s="3" t="s">
        <v>6040</v>
      </c>
      <c r="AG3172" s="3" t="s">
        <v>154</v>
      </c>
      <c r="AH3172" s="3" t="s">
        <v>6478</v>
      </c>
      <c r="AI3172" s="3" t="s">
        <v>6482</v>
      </c>
      <c r="AJ3172" s="3" t="s">
        <v>13000</v>
      </c>
    </row>
    <row r="3173" spans="1:36" ht="30">
      <c r="A3173" s="10">
        <v>3276</v>
      </c>
      <c r="B3173" t="str">
        <f>IF(K3173="总计","",INDEX(主数据!A:AD,MATCH(J3173,主数据!A:A,0),9))</f>
        <v>华中大区公司</v>
      </c>
      <c r="C3173" t="str">
        <f>IF(K3173="","",INDEX(主数据!A:AD,MATCH(J3173,主数据!A:A,0),11))</f>
        <v>西安北区</v>
      </c>
      <c r="D3173" t="str">
        <f t="shared" si="196"/>
        <v>XA17自营停车费（固定）直接录入</v>
      </c>
      <c r="E3173" s="13" t="str">
        <f t="shared" si="198"/>
        <v/>
      </c>
      <c r="F3173" s="13" t="str">
        <f>IF(E3173="","",IFERROR(IF(IF(K3173="","",INDEX(收费标合同信息维护!A:Q,MATCH(D3173,收费标合同信息维护!J:J,0),10))=D3173,"有","无"),"无"))</f>
        <v/>
      </c>
      <c r="G3173" s="13" t="str">
        <f t="shared" si="197"/>
        <v/>
      </c>
      <c r="H3173" s="13" t="str">
        <f t="shared" si="199"/>
        <v/>
      </c>
      <c r="I3173" s="13" t="str">
        <f>IF(G3173="","",IFERROR(IF(IF(K3173="","",INDEX(收费标合同信息维护!A:Q,MATCH(G3173,收费标合同信息维护!M:M,0),13))=G3173,"有","无"),"无"))</f>
        <v/>
      </c>
      <c r="J3173" s="3" t="s">
        <v>4485</v>
      </c>
      <c r="K3173" s="3" t="s">
        <v>12994</v>
      </c>
      <c r="L3173" s="3" t="s">
        <v>6714</v>
      </c>
      <c r="M3173" s="3" t="s">
        <v>6715</v>
      </c>
      <c r="N3173" s="3" t="s">
        <v>6477</v>
      </c>
      <c r="O3173" s="3" t="s">
        <v>6597</v>
      </c>
      <c r="P3173" s="3" t="s">
        <v>6714</v>
      </c>
      <c r="Q3173" s="3" t="s">
        <v>6715</v>
      </c>
      <c r="R3173" s="3" t="s">
        <v>6479</v>
      </c>
      <c r="S3173" s="3" t="s">
        <v>6480</v>
      </c>
      <c r="T3173" s="3" t="s">
        <v>12171</v>
      </c>
      <c r="U3173" s="3" t="s">
        <v>6716</v>
      </c>
      <c r="V3173" s="3" t="s">
        <v>154</v>
      </c>
      <c r="W3173" s="3" t="s">
        <v>154</v>
      </c>
      <c r="X3173" s="3" t="s">
        <v>154</v>
      </c>
      <c r="Y3173" s="3" t="s">
        <v>154</v>
      </c>
      <c r="Z3173" s="3" t="s">
        <v>154</v>
      </c>
      <c r="AA3173" s="3" t="s">
        <v>154</v>
      </c>
      <c r="AB3173" s="3" t="s">
        <v>154</v>
      </c>
      <c r="AC3173" s="3" t="s">
        <v>154</v>
      </c>
      <c r="AD3173" s="3" t="s">
        <v>6151</v>
      </c>
      <c r="AE3173" s="3" t="s">
        <v>6151</v>
      </c>
      <c r="AF3173" s="3" t="s">
        <v>154</v>
      </c>
      <c r="AG3173" s="3" t="s">
        <v>154</v>
      </c>
      <c r="AH3173" s="3" t="s">
        <v>6478</v>
      </c>
      <c r="AI3173" s="3" t="s">
        <v>6482</v>
      </c>
      <c r="AJ3173" s="3" t="s">
        <v>6489</v>
      </c>
    </row>
    <row r="3174" spans="1:36" ht="30">
      <c r="A3174" s="10">
        <v>3277</v>
      </c>
      <c r="B3174" t="str">
        <f>IF(K3174="总计","",INDEX(主数据!A:AD,MATCH(J3174,主数据!A:A,0),9))</f>
        <v>华中大区公司</v>
      </c>
      <c r="C3174" t="str">
        <f>IF(K3174="","",INDEX(主数据!A:AD,MATCH(J3174,主数据!A:A,0),11))</f>
        <v>西安北区</v>
      </c>
      <c r="D3174" t="str">
        <f t="shared" si="196"/>
        <v>XA17自营停车费（临时）直接录入</v>
      </c>
      <c r="E3174" s="13" t="str">
        <f t="shared" si="198"/>
        <v/>
      </c>
      <c r="F3174" s="13" t="str">
        <f>IF(E3174="","",IFERROR(IF(IF(K3174="","",INDEX(收费标合同信息维护!A:Q,MATCH(D3174,收费标合同信息维护!J:J,0),10))=D3174,"有","无"),"无"))</f>
        <v/>
      </c>
      <c r="G3174" s="13" t="str">
        <f t="shared" si="197"/>
        <v/>
      </c>
      <c r="H3174" s="13" t="str">
        <f t="shared" si="199"/>
        <v/>
      </c>
      <c r="I3174" s="13" t="str">
        <f>IF(G3174="","",IFERROR(IF(IF(K3174="","",INDEX(收费标合同信息维护!A:Q,MATCH(G3174,收费标合同信息维护!M:M,0),13))=G3174,"有","无"),"无"))</f>
        <v/>
      </c>
      <c r="J3174" s="3" t="s">
        <v>4485</v>
      </c>
      <c r="K3174" s="3" t="s">
        <v>12994</v>
      </c>
      <c r="L3174" s="3" t="s">
        <v>8898</v>
      </c>
      <c r="M3174" s="3" t="s">
        <v>8899</v>
      </c>
      <c r="N3174" s="3" t="s">
        <v>6477</v>
      </c>
      <c r="O3174" s="3" t="s">
        <v>6597</v>
      </c>
      <c r="P3174" s="3" t="s">
        <v>8898</v>
      </c>
      <c r="Q3174" s="3" t="s">
        <v>12304</v>
      </c>
      <c r="R3174" s="3" t="s">
        <v>6479</v>
      </c>
      <c r="S3174" s="3" t="s">
        <v>6480</v>
      </c>
      <c r="T3174" s="3" t="s">
        <v>12171</v>
      </c>
      <c r="U3174" s="3" t="s">
        <v>6716</v>
      </c>
      <c r="V3174" s="3" t="s">
        <v>154</v>
      </c>
      <c r="W3174" s="3" t="s">
        <v>154</v>
      </c>
      <c r="X3174" s="3" t="s">
        <v>154</v>
      </c>
      <c r="Y3174" s="3" t="s">
        <v>154</v>
      </c>
      <c r="Z3174" s="3" t="s">
        <v>154</v>
      </c>
      <c r="AA3174" s="3" t="s">
        <v>154</v>
      </c>
      <c r="AB3174" s="3" t="s">
        <v>154</v>
      </c>
      <c r="AC3174" s="3" t="s">
        <v>154</v>
      </c>
      <c r="AD3174" s="3" t="s">
        <v>6151</v>
      </c>
      <c r="AE3174" s="3" t="s">
        <v>6151</v>
      </c>
      <c r="AF3174" s="3" t="s">
        <v>154</v>
      </c>
      <c r="AG3174" s="3" t="s">
        <v>154</v>
      </c>
      <c r="AH3174" s="3" t="s">
        <v>6478</v>
      </c>
      <c r="AI3174" s="3" t="s">
        <v>6482</v>
      </c>
      <c r="AJ3174" s="3" t="s">
        <v>6489</v>
      </c>
    </row>
    <row r="3175" spans="1:36" ht="30">
      <c r="A3175" s="10">
        <v>3278</v>
      </c>
      <c r="B3175" t="str">
        <f>IF(K3175="总计","",INDEX(主数据!A:AD,MATCH(J3175,主数据!A:A,0),9))</f>
        <v>华中大区公司</v>
      </c>
      <c r="C3175" t="str">
        <f>IF(K3175="","",INDEX(主数据!A:AD,MATCH(J3175,主数据!A:A,0),11))</f>
        <v>西安北区</v>
      </c>
      <c r="D3175" t="str">
        <f t="shared" si="196"/>
        <v>XA17电梯费标准方式0.48</v>
      </c>
      <c r="E3175" s="13" t="str">
        <f t="shared" si="198"/>
        <v>0.48</v>
      </c>
      <c r="F3175" s="13" t="str">
        <f>IF(E3175="","",IFERROR(IF(IF(K3175="","",INDEX(收费标合同信息维护!A:Q,MATCH(D3175,收费标合同信息维护!J:J,0),10))=D3175,"有","无"),"无"))</f>
        <v>无</v>
      </c>
      <c r="G3175" s="13" t="str">
        <f t="shared" si="197"/>
        <v/>
      </c>
      <c r="H3175" s="13" t="str">
        <f t="shared" si="199"/>
        <v/>
      </c>
      <c r="I3175" s="13" t="str">
        <f>IF(G3175="","",IFERROR(IF(IF(K3175="","",INDEX(收费标合同信息维护!A:Q,MATCH(G3175,收费标合同信息维护!M:M,0),13))=G3175,"有","无"),"无"))</f>
        <v/>
      </c>
      <c r="J3175" s="3" t="s">
        <v>4485</v>
      </c>
      <c r="K3175" s="3" t="s">
        <v>12994</v>
      </c>
      <c r="L3175" s="3" t="s">
        <v>7063</v>
      </c>
      <c r="M3175" s="3" t="s">
        <v>7064</v>
      </c>
      <c r="N3175" s="3" t="s">
        <v>6477</v>
      </c>
      <c r="O3175" s="3" t="s">
        <v>6478</v>
      </c>
      <c r="P3175" s="3" t="s">
        <v>7063</v>
      </c>
      <c r="Q3175" s="3" t="s">
        <v>7064</v>
      </c>
      <c r="R3175" s="3" t="s">
        <v>6484</v>
      </c>
      <c r="S3175" s="3" t="s">
        <v>6627</v>
      </c>
      <c r="T3175" s="3" t="s">
        <v>12171</v>
      </c>
      <c r="U3175" s="3" t="s">
        <v>6538</v>
      </c>
      <c r="V3175" s="3" t="s">
        <v>13001</v>
      </c>
      <c r="W3175" s="3" t="s">
        <v>154</v>
      </c>
      <c r="X3175" s="3" t="s">
        <v>154</v>
      </c>
      <c r="Y3175" s="3" t="s">
        <v>154</v>
      </c>
      <c r="Z3175" s="3" t="s">
        <v>154</v>
      </c>
      <c r="AA3175" s="3" t="s">
        <v>154</v>
      </c>
      <c r="AB3175" s="3" t="s">
        <v>154</v>
      </c>
      <c r="AC3175" s="3" t="s">
        <v>154</v>
      </c>
      <c r="AD3175" s="3" t="s">
        <v>6151</v>
      </c>
      <c r="AE3175" s="3" t="s">
        <v>6151</v>
      </c>
      <c r="AF3175" s="3" t="s">
        <v>154</v>
      </c>
      <c r="AG3175" s="3" t="s">
        <v>154</v>
      </c>
      <c r="AH3175" s="3" t="s">
        <v>6597</v>
      </c>
      <c r="AI3175" s="3" t="s">
        <v>6482</v>
      </c>
      <c r="AJ3175" s="3" t="s">
        <v>6027</v>
      </c>
    </row>
    <row r="3176" spans="1:36" ht="30">
      <c r="A3176" s="10">
        <v>3279</v>
      </c>
      <c r="B3176" t="str">
        <f>IF(K3176="总计","",INDEX(主数据!A:AD,MATCH(J3176,主数据!A:A,0),9))</f>
        <v>华中大区公司</v>
      </c>
      <c r="C3176" t="str">
        <f>IF(K3176="","",INDEX(主数据!A:AD,MATCH(J3176,主数据!A:A,0),11))</f>
        <v>西安北区</v>
      </c>
      <c r="D3176" t="str">
        <f t="shared" si="196"/>
        <v>XA17电梯费标准方式0.48</v>
      </c>
      <c r="E3176" s="13" t="str">
        <f t="shared" si="198"/>
        <v>0.48</v>
      </c>
      <c r="F3176" s="13" t="str">
        <f>IF(E3176="","",IFERROR(IF(IF(K3176="","",INDEX(收费标合同信息维护!A:Q,MATCH(D3176,收费标合同信息维护!J:J,0),10))=D3176,"有","无"),"无"))</f>
        <v>无</v>
      </c>
      <c r="G3176" s="13" t="str">
        <f t="shared" si="197"/>
        <v/>
      </c>
      <c r="H3176" s="13" t="str">
        <f t="shared" si="199"/>
        <v/>
      </c>
      <c r="I3176" s="13" t="str">
        <f>IF(G3176="","",IFERROR(IF(IF(K3176="","",INDEX(收费标合同信息维护!A:Q,MATCH(G3176,收费标合同信息维护!M:M,0),13))=G3176,"有","无"),"无"))</f>
        <v/>
      </c>
      <c r="J3176" s="3" t="s">
        <v>4485</v>
      </c>
      <c r="K3176" s="3" t="s">
        <v>12994</v>
      </c>
      <c r="L3176" s="3" t="s">
        <v>7063</v>
      </c>
      <c r="M3176" s="3" t="s">
        <v>7064</v>
      </c>
      <c r="N3176" s="3" t="s">
        <v>6477</v>
      </c>
      <c r="O3176" s="3" t="s">
        <v>6478</v>
      </c>
      <c r="P3176" s="3" t="s">
        <v>10331</v>
      </c>
      <c r="Q3176" s="3" t="s">
        <v>10330</v>
      </c>
      <c r="R3176" s="3" t="s">
        <v>6484</v>
      </c>
      <c r="S3176" s="3" t="s">
        <v>6491</v>
      </c>
      <c r="T3176" s="3" t="s">
        <v>6493</v>
      </c>
      <c r="U3176" s="3" t="s">
        <v>154</v>
      </c>
      <c r="V3176" s="3" t="s">
        <v>13001</v>
      </c>
      <c r="W3176" s="3" t="s">
        <v>154</v>
      </c>
      <c r="X3176" s="3" t="s">
        <v>154</v>
      </c>
      <c r="Y3176" s="3" t="s">
        <v>154</v>
      </c>
      <c r="Z3176" s="3" t="s">
        <v>154</v>
      </c>
      <c r="AA3176" s="3" t="s">
        <v>154</v>
      </c>
      <c r="AB3176" s="3" t="s">
        <v>154</v>
      </c>
      <c r="AC3176" s="3" t="s">
        <v>154</v>
      </c>
      <c r="AD3176" s="3" t="s">
        <v>6151</v>
      </c>
      <c r="AE3176" s="3" t="s">
        <v>6151</v>
      </c>
      <c r="AF3176" s="3" t="s">
        <v>6040</v>
      </c>
      <c r="AG3176" s="3" t="s">
        <v>154</v>
      </c>
      <c r="AH3176" s="3" t="s">
        <v>6478</v>
      </c>
      <c r="AI3176" s="3" t="s">
        <v>6482</v>
      </c>
      <c r="AJ3176" s="3" t="s">
        <v>13000</v>
      </c>
    </row>
    <row r="3177" spans="1:36" ht="30">
      <c r="A3177" s="10">
        <v>3280</v>
      </c>
      <c r="B3177" t="str">
        <f>IF(K3177="总计","",INDEX(主数据!A:AD,MATCH(J3177,主数据!A:A,0),9))</f>
        <v>华中大区公司</v>
      </c>
      <c r="C3177" t="str">
        <f>IF(K3177="","",INDEX(主数据!A:AD,MATCH(J3177,主数据!A:A,0),11))</f>
        <v>西安北区</v>
      </c>
      <c r="D3177" t="str">
        <f t="shared" si="196"/>
        <v>XA17开发商委托停车管理费（固定）定额</v>
      </c>
      <c r="E3177" s="13" t="str">
        <f t="shared" si="198"/>
        <v/>
      </c>
      <c r="F3177" s="13" t="str">
        <f>IF(E3177="","",IFERROR(IF(IF(K3177="","",INDEX(收费标合同信息维护!A:Q,MATCH(D3177,收费标合同信息维护!J:J,0),10))=D3177,"有","无"),"无"))</f>
        <v/>
      </c>
      <c r="G3177" s="13" t="str">
        <f t="shared" si="197"/>
        <v>XA17开发商委托停车管理费（固定）定额150.00</v>
      </c>
      <c r="H3177" s="13" t="str">
        <f t="shared" si="199"/>
        <v>150.00</v>
      </c>
      <c r="I3177" s="13" t="str">
        <f>IF(G3177="","",IFERROR(IF(IF(K3177="","",INDEX(收费标合同信息维护!A:Q,MATCH(G3177,收费标合同信息维护!M:M,0),13))=G3177,"有","无"),"无"))</f>
        <v>无</v>
      </c>
      <c r="J3177" s="3" t="s">
        <v>4485</v>
      </c>
      <c r="K3177" s="3" t="s">
        <v>12994</v>
      </c>
      <c r="L3177" s="3" t="s">
        <v>6512</v>
      </c>
      <c r="M3177" s="3" t="s">
        <v>6513</v>
      </c>
      <c r="N3177" s="3" t="s">
        <v>6477</v>
      </c>
      <c r="O3177" s="3" t="s">
        <v>6478</v>
      </c>
      <c r="P3177" s="3" t="s">
        <v>6512</v>
      </c>
      <c r="Q3177" s="3" t="s">
        <v>6513</v>
      </c>
      <c r="R3177" s="3" t="s">
        <v>6490</v>
      </c>
      <c r="S3177" s="3" t="s">
        <v>6491</v>
      </c>
      <c r="T3177" s="3" t="s">
        <v>13002</v>
      </c>
      <c r="U3177" s="3" t="s">
        <v>154</v>
      </c>
      <c r="V3177" s="3" t="s">
        <v>154</v>
      </c>
      <c r="W3177" s="3" t="s">
        <v>8442</v>
      </c>
      <c r="X3177" s="3" t="s">
        <v>154</v>
      </c>
      <c r="Y3177" s="3" t="s">
        <v>154</v>
      </c>
      <c r="Z3177" s="3" t="s">
        <v>154</v>
      </c>
      <c r="AA3177" s="3" t="s">
        <v>154</v>
      </c>
      <c r="AB3177" s="3" t="s">
        <v>154</v>
      </c>
      <c r="AC3177" s="3" t="s">
        <v>154</v>
      </c>
      <c r="AD3177" s="3" t="s">
        <v>6151</v>
      </c>
      <c r="AE3177" s="3" t="s">
        <v>6151</v>
      </c>
      <c r="AF3177" s="3" t="s">
        <v>6040</v>
      </c>
      <c r="AG3177" s="3" t="s">
        <v>154</v>
      </c>
      <c r="AH3177" s="3" t="s">
        <v>6478</v>
      </c>
      <c r="AI3177" s="3" t="s">
        <v>6482</v>
      </c>
      <c r="AJ3177" s="3" t="s">
        <v>6293</v>
      </c>
    </row>
    <row r="3178" spans="1:36" ht="15">
      <c r="A3178" s="10">
        <v>3281</v>
      </c>
      <c r="B3178" t="str">
        <f>IF(K3178="总计","",INDEX(主数据!A:AD,MATCH(J3178,主数据!A:A,0),9))</f>
        <v>华北大区公司</v>
      </c>
      <c r="C3178" t="str">
        <f>IF(K3178="","",INDEX(主数据!A:AD,MATCH(J3178,主数据!A:A,0),11))</f>
        <v>北京五城区</v>
      </c>
      <c r="D3178" t="str">
        <f t="shared" si="196"/>
        <v>BJ76物业服务费标准方式2.10</v>
      </c>
      <c r="E3178" s="13" t="str">
        <f t="shared" si="198"/>
        <v>2.10</v>
      </c>
      <c r="F3178" s="13" t="str">
        <f>IF(E3178="","",IFERROR(IF(IF(K3178="","",INDEX(收费标合同信息维护!A:Q,MATCH(D3178,收费标合同信息维护!J:J,0),10))=D3178,"有","无"),"无"))</f>
        <v>无</v>
      </c>
      <c r="G3178" s="13" t="str">
        <f t="shared" si="197"/>
        <v/>
      </c>
      <c r="H3178" s="13" t="str">
        <f t="shared" si="199"/>
        <v/>
      </c>
      <c r="I3178" s="13" t="str">
        <f>IF(G3178="","",IFERROR(IF(IF(K3178="","",INDEX(收费标合同信息维护!A:Q,MATCH(G3178,收费标合同信息维护!M:M,0),13))=G3178,"有","无"),"无"))</f>
        <v/>
      </c>
      <c r="J3178" s="3" t="s">
        <v>2187</v>
      </c>
      <c r="K3178" s="3" t="s">
        <v>6335</v>
      </c>
      <c r="L3178" s="3" t="s">
        <v>6025</v>
      </c>
      <c r="M3178" s="3" t="s">
        <v>6026</v>
      </c>
      <c r="N3178" s="3" t="s">
        <v>6477</v>
      </c>
      <c r="O3178" s="3" t="s">
        <v>6478</v>
      </c>
      <c r="P3178" s="3" t="s">
        <v>13003</v>
      </c>
      <c r="Q3178" s="3" t="s">
        <v>8451</v>
      </c>
      <c r="R3178" s="3" t="s">
        <v>6484</v>
      </c>
      <c r="S3178" s="3" t="s">
        <v>6485</v>
      </c>
      <c r="T3178" s="3" t="s">
        <v>6496</v>
      </c>
      <c r="U3178" s="3" t="s">
        <v>154</v>
      </c>
      <c r="V3178" s="3" t="s">
        <v>8269</v>
      </c>
      <c r="W3178" s="3" t="s">
        <v>154</v>
      </c>
      <c r="X3178" s="3" t="s">
        <v>154</v>
      </c>
      <c r="Y3178" s="3" t="s">
        <v>154</v>
      </c>
      <c r="Z3178" s="3" t="s">
        <v>154</v>
      </c>
      <c r="AA3178" s="3" t="s">
        <v>154</v>
      </c>
      <c r="AB3178" s="3" t="s">
        <v>154</v>
      </c>
      <c r="AC3178" s="3" t="s">
        <v>154</v>
      </c>
      <c r="AD3178" s="3" t="s">
        <v>6151</v>
      </c>
      <c r="AE3178" s="3" t="s">
        <v>6151</v>
      </c>
      <c r="AF3178" s="3" t="s">
        <v>154</v>
      </c>
      <c r="AG3178" s="3" t="s">
        <v>154</v>
      </c>
      <c r="AH3178" s="3" t="s">
        <v>6597</v>
      </c>
      <c r="AI3178" s="3" t="s">
        <v>6482</v>
      </c>
      <c r="AJ3178" s="3" t="s">
        <v>18216</v>
      </c>
    </row>
    <row r="3179" spans="1:36" ht="15">
      <c r="A3179" s="10">
        <v>3282</v>
      </c>
      <c r="B3179" t="str">
        <f>IF(K3179="总计","",INDEX(主数据!A:AD,MATCH(J3179,主数据!A:A,0),9))</f>
        <v>华北大区公司</v>
      </c>
      <c r="C3179" t="str">
        <f>IF(K3179="","",INDEX(主数据!A:AD,MATCH(J3179,主数据!A:A,0),11))</f>
        <v>北京五城区</v>
      </c>
      <c r="D3179" t="str">
        <f t="shared" si="196"/>
        <v>BJ76物业服务费标准方式3.20</v>
      </c>
      <c r="E3179" s="13" t="str">
        <f t="shared" si="198"/>
        <v>3.20</v>
      </c>
      <c r="F3179" s="13" t="str">
        <f>IF(E3179="","",IFERROR(IF(IF(K3179="","",INDEX(收费标合同信息维护!A:Q,MATCH(D3179,收费标合同信息维护!J:J,0),10))=D3179,"有","无"),"无"))</f>
        <v>无</v>
      </c>
      <c r="G3179" s="13" t="str">
        <f t="shared" si="197"/>
        <v/>
      </c>
      <c r="H3179" s="13" t="str">
        <f t="shared" si="199"/>
        <v/>
      </c>
      <c r="I3179" s="13" t="str">
        <f>IF(G3179="","",IFERROR(IF(IF(K3179="","",INDEX(收费标合同信息维护!A:Q,MATCH(G3179,收费标合同信息维护!M:M,0),13))=G3179,"有","无"),"无"))</f>
        <v/>
      </c>
      <c r="J3179" s="3" t="s">
        <v>2187</v>
      </c>
      <c r="K3179" s="3" t="s">
        <v>6335</v>
      </c>
      <c r="L3179" s="3" t="s">
        <v>6025</v>
      </c>
      <c r="M3179" s="3" t="s">
        <v>6026</v>
      </c>
      <c r="N3179" s="3" t="s">
        <v>6477</v>
      </c>
      <c r="O3179" s="3" t="s">
        <v>6478</v>
      </c>
      <c r="P3179" s="3" t="s">
        <v>13004</v>
      </c>
      <c r="Q3179" s="3" t="s">
        <v>11443</v>
      </c>
      <c r="R3179" s="3" t="s">
        <v>6484</v>
      </c>
      <c r="S3179" s="3" t="s">
        <v>6485</v>
      </c>
      <c r="T3179" s="3" t="s">
        <v>6496</v>
      </c>
      <c r="U3179" s="3" t="s">
        <v>154</v>
      </c>
      <c r="V3179" s="3" t="s">
        <v>6857</v>
      </c>
      <c r="W3179" s="3" t="s">
        <v>154</v>
      </c>
      <c r="X3179" s="3" t="s">
        <v>154</v>
      </c>
      <c r="Y3179" s="3" t="s">
        <v>154</v>
      </c>
      <c r="Z3179" s="3" t="s">
        <v>154</v>
      </c>
      <c r="AA3179" s="3" t="s">
        <v>154</v>
      </c>
      <c r="AB3179" s="3" t="s">
        <v>154</v>
      </c>
      <c r="AC3179" s="3" t="s">
        <v>154</v>
      </c>
      <c r="AD3179" s="3" t="s">
        <v>6151</v>
      </c>
      <c r="AE3179" s="3" t="s">
        <v>6151</v>
      </c>
      <c r="AF3179" s="3" t="s">
        <v>154</v>
      </c>
      <c r="AG3179" s="3" t="s">
        <v>154</v>
      </c>
      <c r="AH3179" s="3" t="s">
        <v>6597</v>
      </c>
      <c r="AI3179" s="3" t="s">
        <v>6482</v>
      </c>
      <c r="AJ3179" s="3" t="s">
        <v>28</v>
      </c>
    </row>
    <row r="3180" spans="1:36" ht="15">
      <c r="A3180" s="10">
        <v>3283</v>
      </c>
      <c r="B3180" t="str">
        <f>IF(K3180="总计","",INDEX(主数据!A:AD,MATCH(J3180,主数据!A:A,0),9))</f>
        <v>华北大区公司</v>
      </c>
      <c r="C3180" t="str">
        <f>IF(K3180="","",INDEX(主数据!A:AD,MATCH(J3180,主数据!A:A,0),11))</f>
        <v>北京五城区</v>
      </c>
      <c r="D3180" t="str">
        <f t="shared" si="196"/>
        <v>BJ76物业服务费直接录入</v>
      </c>
      <c r="E3180" s="13" t="str">
        <f t="shared" si="198"/>
        <v/>
      </c>
      <c r="F3180" s="13" t="str">
        <f>IF(E3180="","",IFERROR(IF(IF(K3180="","",INDEX(收费标合同信息维护!A:Q,MATCH(D3180,收费标合同信息维护!J:J,0),10))=D3180,"有","无"),"无"))</f>
        <v/>
      </c>
      <c r="G3180" s="13" t="str">
        <f t="shared" si="197"/>
        <v/>
      </c>
      <c r="H3180" s="13" t="str">
        <f t="shared" si="199"/>
        <v/>
      </c>
      <c r="I3180" s="13" t="str">
        <f>IF(G3180="","",IFERROR(IF(IF(K3180="","",INDEX(收费标合同信息维护!A:Q,MATCH(G3180,收费标合同信息维护!M:M,0),13))=G3180,"有","无"),"无"))</f>
        <v/>
      </c>
      <c r="J3180" s="3" t="s">
        <v>2187</v>
      </c>
      <c r="K3180" s="3" t="s">
        <v>6335</v>
      </c>
      <c r="L3180" s="3" t="s">
        <v>6025</v>
      </c>
      <c r="M3180" s="3" t="s">
        <v>6026</v>
      </c>
      <c r="N3180" s="3" t="s">
        <v>6477</v>
      </c>
      <c r="O3180" s="3" t="s">
        <v>6478</v>
      </c>
      <c r="P3180" s="3" t="s">
        <v>13005</v>
      </c>
      <c r="Q3180" s="3" t="s">
        <v>7101</v>
      </c>
      <c r="R3180" s="3" t="s">
        <v>6479</v>
      </c>
      <c r="S3180" s="3" t="s">
        <v>6480</v>
      </c>
      <c r="T3180" s="3" t="s">
        <v>13006</v>
      </c>
      <c r="U3180" s="3" t="s">
        <v>154</v>
      </c>
      <c r="V3180" s="3" t="s">
        <v>154</v>
      </c>
      <c r="W3180" s="3" t="s">
        <v>154</v>
      </c>
      <c r="X3180" s="3" t="s">
        <v>154</v>
      </c>
      <c r="Y3180" s="3" t="s">
        <v>154</v>
      </c>
      <c r="Z3180" s="3" t="s">
        <v>154</v>
      </c>
      <c r="AA3180" s="3" t="s">
        <v>154</v>
      </c>
      <c r="AB3180" s="3" t="s">
        <v>154</v>
      </c>
      <c r="AC3180" s="3" t="s">
        <v>154</v>
      </c>
      <c r="AD3180" s="3" t="s">
        <v>6151</v>
      </c>
      <c r="AE3180" s="3" t="s">
        <v>6151</v>
      </c>
      <c r="AF3180" s="3" t="s">
        <v>154</v>
      </c>
      <c r="AG3180" s="3" t="s">
        <v>154</v>
      </c>
      <c r="AH3180" s="3" t="s">
        <v>6597</v>
      </c>
      <c r="AI3180" s="3" t="s">
        <v>6482</v>
      </c>
      <c r="AJ3180" s="3" t="s">
        <v>15697</v>
      </c>
    </row>
    <row r="3181" spans="1:36" ht="15">
      <c r="A3181" s="10">
        <v>3284</v>
      </c>
      <c r="B3181" t="str">
        <f>IF(K3181="总计","",INDEX(主数据!A:AD,MATCH(J3181,主数据!A:A,0),9))</f>
        <v>华北大区公司</v>
      </c>
      <c r="C3181" t="str">
        <f>IF(K3181="","",INDEX(主数据!A:AD,MATCH(J3181,主数据!A:A,0),11))</f>
        <v>北京五城区</v>
      </c>
      <c r="D3181" t="str">
        <f t="shared" si="196"/>
        <v>BJ76物业服务费标准方式2.10</v>
      </c>
      <c r="E3181" s="13" t="str">
        <f t="shared" si="198"/>
        <v>2.10</v>
      </c>
      <c r="F3181" s="13" t="str">
        <f>IF(E3181="","",IFERROR(IF(IF(K3181="","",INDEX(收费标合同信息维护!A:Q,MATCH(D3181,收费标合同信息维护!J:J,0),10))=D3181,"有","无"),"无"))</f>
        <v>无</v>
      </c>
      <c r="G3181" s="13" t="str">
        <f t="shared" si="197"/>
        <v/>
      </c>
      <c r="H3181" s="13" t="str">
        <f t="shared" si="199"/>
        <v/>
      </c>
      <c r="I3181" s="13" t="str">
        <f>IF(G3181="","",IFERROR(IF(IF(K3181="","",INDEX(收费标合同信息维护!A:Q,MATCH(G3181,收费标合同信息维护!M:M,0),13))=G3181,"有","无"),"无"))</f>
        <v/>
      </c>
      <c r="J3181" s="3" t="s">
        <v>2187</v>
      </c>
      <c r="K3181" s="3" t="s">
        <v>6335</v>
      </c>
      <c r="L3181" s="3" t="s">
        <v>6025</v>
      </c>
      <c r="M3181" s="3" t="s">
        <v>6026</v>
      </c>
      <c r="N3181" s="3" t="s">
        <v>6477</v>
      </c>
      <c r="O3181" s="3" t="s">
        <v>6478</v>
      </c>
      <c r="P3181" s="3" t="s">
        <v>18217</v>
      </c>
      <c r="Q3181" s="3" t="s">
        <v>8932</v>
      </c>
      <c r="R3181" s="3" t="s">
        <v>6484</v>
      </c>
      <c r="S3181" s="3" t="s">
        <v>6491</v>
      </c>
      <c r="T3181" s="3" t="s">
        <v>18218</v>
      </c>
      <c r="U3181" s="3" t="s">
        <v>154</v>
      </c>
      <c r="V3181" s="3" t="s">
        <v>8269</v>
      </c>
      <c r="W3181" s="3" t="s">
        <v>154</v>
      </c>
      <c r="X3181" s="3" t="s">
        <v>154</v>
      </c>
      <c r="Y3181" s="3" t="s">
        <v>154</v>
      </c>
      <c r="Z3181" s="3" t="s">
        <v>154</v>
      </c>
      <c r="AA3181" s="3" t="s">
        <v>154</v>
      </c>
      <c r="AB3181" s="3" t="s">
        <v>154</v>
      </c>
      <c r="AC3181" s="3" t="s">
        <v>154</v>
      </c>
      <c r="AD3181" s="3" t="s">
        <v>6151</v>
      </c>
      <c r="AE3181" s="3" t="s">
        <v>6151</v>
      </c>
      <c r="AF3181" s="3" t="s">
        <v>154</v>
      </c>
      <c r="AG3181" s="3" t="s">
        <v>154</v>
      </c>
      <c r="AH3181" s="3" t="s">
        <v>6478</v>
      </c>
      <c r="AI3181" s="3" t="s">
        <v>6482</v>
      </c>
      <c r="AJ3181" s="3" t="s">
        <v>18216</v>
      </c>
    </row>
    <row r="3182" spans="1:36" ht="15">
      <c r="A3182" s="10">
        <v>3285</v>
      </c>
      <c r="B3182" t="str">
        <f>IF(K3182="总计","",INDEX(主数据!A:AD,MATCH(J3182,主数据!A:A,0),9))</f>
        <v>华北大区公司</v>
      </c>
      <c r="C3182" t="str">
        <f>IF(K3182="","",INDEX(主数据!A:AD,MATCH(J3182,主数据!A:A,0),11))</f>
        <v>北京五城区</v>
      </c>
      <c r="D3182" t="str">
        <f t="shared" si="196"/>
        <v>BJ76物业服务费标准方式3.20</v>
      </c>
      <c r="E3182" s="13" t="str">
        <f t="shared" si="198"/>
        <v>3.20</v>
      </c>
      <c r="F3182" s="13" t="str">
        <f>IF(E3182="","",IFERROR(IF(IF(K3182="","",INDEX(收费标合同信息维护!A:Q,MATCH(D3182,收费标合同信息维护!J:J,0),10))=D3182,"有","无"),"无"))</f>
        <v>无</v>
      </c>
      <c r="G3182" s="13" t="str">
        <f t="shared" si="197"/>
        <v/>
      </c>
      <c r="H3182" s="13" t="str">
        <f t="shared" si="199"/>
        <v/>
      </c>
      <c r="I3182" s="13" t="str">
        <f>IF(G3182="","",IFERROR(IF(IF(K3182="","",INDEX(收费标合同信息维护!A:Q,MATCH(G3182,收费标合同信息维护!M:M,0),13))=G3182,"有","无"),"无"))</f>
        <v/>
      </c>
      <c r="J3182" s="3" t="s">
        <v>2187</v>
      </c>
      <c r="K3182" s="3" t="s">
        <v>6335</v>
      </c>
      <c r="L3182" s="3" t="s">
        <v>6025</v>
      </c>
      <c r="M3182" s="3" t="s">
        <v>6026</v>
      </c>
      <c r="N3182" s="3" t="s">
        <v>6477</v>
      </c>
      <c r="O3182" s="3" t="s">
        <v>6478</v>
      </c>
      <c r="P3182" s="3" t="s">
        <v>18219</v>
      </c>
      <c r="Q3182" s="3" t="s">
        <v>18220</v>
      </c>
      <c r="R3182" s="3" t="s">
        <v>6484</v>
      </c>
      <c r="S3182" s="3" t="s">
        <v>6491</v>
      </c>
      <c r="T3182" s="3" t="s">
        <v>6506</v>
      </c>
      <c r="U3182" s="3" t="s">
        <v>154</v>
      </c>
      <c r="V3182" s="3" t="s">
        <v>6857</v>
      </c>
      <c r="W3182" s="3" t="s">
        <v>154</v>
      </c>
      <c r="X3182" s="3" t="s">
        <v>154</v>
      </c>
      <c r="Y3182" s="3" t="s">
        <v>154</v>
      </c>
      <c r="Z3182" s="3" t="s">
        <v>154</v>
      </c>
      <c r="AA3182" s="3" t="s">
        <v>154</v>
      </c>
      <c r="AB3182" s="3" t="s">
        <v>154</v>
      </c>
      <c r="AC3182" s="3" t="s">
        <v>154</v>
      </c>
      <c r="AD3182" s="3" t="s">
        <v>6151</v>
      </c>
      <c r="AE3182" s="3" t="s">
        <v>6151</v>
      </c>
      <c r="AF3182" s="3" t="s">
        <v>154</v>
      </c>
      <c r="AG3182" s="3" t="s">
        <v>154</v>
      </c>
      <c r="AH3182" s="3" t="s">
        <v>6478</v>
      </c>
      <c r="AI3182" s="3" t="s">
        <v>6482</v>
      </c>
      <c r="AJ3182" s="3" t="s">
        <v>15</v>
      </c>
    </row>
    <row r="3183" spans="1:36" ht="30">
      <c r="A3183" s="10">
        <v>3286</v>
      </c>
      <c r="B3183" t="str">
        <f>IF(K3183="总计","",INDEX(主数据!A:AD,MATCH(J3183,主数据!A:A,0),9))</f>
        <v>华北大区公司</v>
      </c>
      <c r="C3183" t="str">
        <f>IF(K3183="","",INDEX(主数据!A:AD,MATCH(J3183,主数据!A:A,0),11))</f>
        <v>北京五城区</v>
      </c>
      <c r="D3183" t="str">
        <f t="shared" si="196"/>
        <v>BJ76生活垃圾清运费-委托清运直接录入</v>
      </c>
      <c r="E3183" s="13" t="str">
        <f t="shared" si="198"/>
        <v/>
      </c>
      <c r="F3183" s="13" t="str">
        <f>IF(E3183="","",IFERROR(IF(IF(K3183="","",INDEX(收费标合同信息维护!A:Q,MATCH(D3183,收费标合同信息维护!J:J,0),10))=D3183,"有","无"),"无"))</f>
        <v/>
      </c>
      <c r="G3183" s="13" t="str">
        <f t="shared" si="197"/>
        <v/>
      </c>
      <c r="H3183" s="13" t="str">
        <f t="shared" si="199"/>
        <v/>
      </c>
      <c r="I3183" s="13" t="str">
        <f>IF(G3183="","",IFERROR(IF(IF(K3183="","",INDEX(收费标合同信息维护!A:Q,MATCH(G3183,收费标合同信息维护!M:M,0),13))=G3183,"有","无"),"无"))</f>
        <v/>
      </c>
      <c r="J3183" s="3" t="s">
        <v>2187</v>
      </c>
      <c r="K3183" s="3" t="s">
        <v>6335</v>
      </c>
      <c r="L3183" s="3" t="s">
        <v>6630</v>
      </c>
      <c r="M3183" s="3" t="s">
        <v>6631</v>
      </c>
      <c r="N3183" s="3" t="s">
        <v>6477</v>
      </c>
      <c r="O3183" s="3" t="s">
        <v>6478</v>
      </c>
      <c r="P3183" s="3" t="s">
        <v>13007</v>
      </c>
      <c r="Q3183" s="3" t="s">
        <v>13008</v>
      </c>
      <c r="R3183" s="3" t="s">
        <v>6479</v>
      </c>
      <c r="S3183" s="3" t="s">
        <v>6480</v>
      </c>
      <c r="T3183" s="3" t="s">
        <v>13009</v>
      </c>
      <c r="U3183" s="3" t="s">
        <v>154</v>
      </c>
      <c r="V3183" s="3" t="s">
        <v>154</v>
      </c>
      <c r="W3183" s="3" t="s">
        <v>154</v>
      </c>
      <c r="X3183" s="3" t="s">
        <v>154</v>
      </c>
      <c r="Y3183" s="3" t="s">
        <v>154</v>
      </c>
      <c r="Z3183" s="3" t="s">
        <v>154</v>
      </c>
      <c r="AA3183" s="3" t="s">
        <v>154</v>
      </c>
      <c r="AB3183" s="3" t="s">
        <v>154</v>
      </c>
      <c r="AC3183" s="3" t="s">
        <v>154</v>
      </c>
      <c r="AD3183" s="3" t="s">
        <v>6151</v>
      </c>
      <c r="AE3183" s="3" t="s">
        <v>6151</v>
      </c>
      <c r="AF3183" s="3" t="s">
        <v>154</v>
      </c>
      <c r="AG3183" s="3" t="s">
        <v>154</v>
      </c>
      <c r="AH3183" s="3" t="s">
        <v>6478</v>
      </c>
      <c r="AI3183" s="3" t="s">
        <v>6482</v>
      </c>
      <c r="AJ3183" s="3" t="s">
        <v>18221</v>
      </c>
    </row>
    <row r="3184" spans="1:36" ht="15">
      <c r="A3184" s="10">
        <v>3287</v>
      </c>
      <c r="B3184" t="str">
        <f>IF(K3184="总计","",INDEX(主数据!A:AD,MATCH(J3184,主数据!A:A,0),9))</f>
        <v>华北大区公司</v>
      </c>
      <c r="C3184" t="str">
        <f>IF(K3184="","",INDEX(主数据!A:AD,MATCH(J3184,主数据!A:A,0),11))</f>
        <v>北京五城区</v>
      </c>
      <c r="D3184" t="str">
        <f t="shared" si="196"/>
        <v>BJ76电费标准方式1.20</v>
      </c>
      <c r="E3184" s="13" t="str">
        <f t="shared" si="198"/>
        <v>1.20</v>
      </c>
      <c r="F3184" s="13" t="str">
        <f>IF(E3184="","",IFERROR(IF(IF(K3184="","",INDEX(收费标合同信息维护!A:Q,MATCH(D3184,收费标合同信息维护!J:J,0),10))=D3184,"有","无"),"无"))</f>
        <v>无</v>
      </c>
      <c r="G3184" s="13" t="str">
        <f t="shared" si="197"/>
        <v/>
      </c>
      <c r="H3184" s="13" t="str">
        <f t="shared" si="199"/>
        <v/>
      </c>
      <c r="I3184" s="13" t="str">
        <f>IF(G3184="","",IFERROR(IF(IF(K3184="","",INDEX(收费标合同信息维护!A:Q,MATCH(G3184,收费标合同信息维护!M:M,0),13))=G3184,"有","无"),"无"))</f>
        <v/>
      </c>
      <c r="J3184" s="3" t="s">
        <v>2187</v>
      </c>
      <c r="K3184" s="3" t="s">
        <v>6335</v>
      </c>
      <c r="L3184" s="3" t="s">
        <v>6601</v>
      </c>
      <c r="M3184" s="3" t="s">
        <v>6602</v>
      </c>
      <c r="N3184" s="3" t="s">
        <v>6603</v>
      </c>
      <c r="O3184" s="3" t="s">
        <v>6478</v>
      </c>
      <c r="P3184" s="3" t="s">
        <v>6601</v>
      </c>
      <c r="Q3184" s="3" t="s">
        <v>6602</v>
      </c>
      <c r="R3184" s="3" t="s">
        <v>6484</v>
      </c>
      <c r="S3184" s="3" t="s">
        <v>6491</v>
      </c>
      <c r="T3184" s="3" t="s">
        <v>13010</v>
      </c>
      <c r="U3184" s="3" t="s">
        <v>154</v>
      </c>
      <c r="V3184" s="3" t="s">
        <v>6614</v>
      </c>
      <c r="W3184" s="3" t="s">
        <v>154</v>
      </c>
      <c r="X3184" s="3" t="s">
        <v>154</v>
      </c>
      <c r="Y3184" s="3" t="s">
        <v>154</v>
      </c>
      <c r="Z3184" s="3" t="s">
        <v>154</v>
      </c>
      <c r="AA3184" s="3" t="s">
        <v>154</v>
      </c>
      <c r="AB3184" s="3" t="s">
        <v>154</v>
      </c>
      <c r="AC3184" s="3" t="s">
        <v>154</v>
      </c>
      <c r="AD3184" s="3" t="s">
        <v>6151</v>
      </c>
      <c r="AE3184" s="3" t="s">
        <v>6151</v>
      </c>
      <c r="AF3184" s="3" t="s">
        <v>154</v>
      </c>
      <c r="AG3184" s="3" t="s">
        <v>154</v>
      </c>
      <c r="AH3184" s="3" t="s">
        <v>6478</v>
      </c>
      <c r="AI3184" s="3" t="s">
        <v>6482</v>
      </c>
      <c r="AJ3184" s="3" t="s">
        <v>6489</v>
      </c>
    </row>
    <row r="3185" spans="1:36" ht="15">
      <c r="A3185" s="10">
        <v>3288</v>
      </c>
      <c r="B3185" t="str">
        <f>IF(K3185="总计","",INDEX(主数据!A:AD,MATCH(J3185,主数据!A:A,0),9))</f>
        <v>华西大区公司</v>
      </c>
      <c r="C3185" t="str">
        <f>IF(K3185="","",INDEX(主数据!A:AD,MATCH(J3185,主数据!A:A,0),11))</f>
        <v>重庆北区</v>
      </c>
      <c r="D3185" t="str">
        <f t="shared" si="196"/>
        <v>CQ32物业服务费标准方式1.90</v>
      </c>
      <c r="E3185" s="13" t="str">
        <f t="shared" si="198"/>
        <v>1.90</v>
      </c>
      <c r="F3185" s="13" t="str">
        <f>IF(E3185="","",IFERROR(IF(IF(K3185="","",INDEX(收费标合同信息维护!A:Q,MATCH(D3185,收费标合同信息维护!J:J,0),10))=D3185,"有","无"),"无"))</f>
        <v>无</v>
      </c>
      <c r="G3185" s="13" t="str">
        <f t="shared" si="197"/>
        <v/>
      </c>
      <c r="H3185" s="13" t="str">
        <f t="shared" si="199"/>
        <v/>
      </c>
      <c r="I3185" s="13" t="str">
        <f>IF(G3185="","",IFERROR(IF(IF(K3185="","",INDEX(收费标合同信息维护!A:Q,MATCH(G3185,收费标合同信息维护!M:M,0),13))=G3185,"有","无"),"无"))</f>
        <v/>
      </c>
      <c r="J3185" s="3" t="s">
        <v>3449</v>
      </c>
      <c r="K3185" s="3" t="s">
        <v>13011</v>
      </c>
      <c r="L3185" s="3" t="s">
        <v>6025</v>
      </c>
      <c r="M3185" s="3" t="s">
        <v>6026</v>
      </c>
      <c r="N3185" s="3" t="s">
        <v>6477</v>
      </c>
      <c r="O3185" s="3" t="s">
        <v>6478</v>
      </c>
      <c r="P3185" s="3" t="s">
        <v>13012</v>
      </c>
      <c r="Q3185" s="3" t="s">
        <v>13013</v>
      </c>
      <c r="R3185" s="3" t="s">
        <v>6484</v>
      </c>
      <c r="S3185" s="3" t="s">
        <v>6491</v>
      </c>
      <c r="T3185" s="3" t="s">
        <v>7025</v>
      </c>
      <c r="U3185" s="3" t="s">
        <v>154</v>
      </c>
      <c r="V3185" s="3" t="s">
        <v>7605</v>
      </c>
      <c r="W3185" s="3" t="s">
        <v>154</v>
      </c>
      <c r="X3185" s="3" t="s">
        <v>154</v>
      </c>
      <c r="Y3185" s="3" t="s">
        <v>154</v>
      </c>
      <c r="Z3185" s="3" t="s">
        <v>154</v>
      </c>
      <c r="AA3185" s="3" t="s">
        <v>154</v>
      </c>
      <c r="AB3185" s="3" t="s">
        <v>154</v>
      </c>
      <c r="AC3185" s="3" t="s">
        <v>154</v>
      </c>
      <c r="AD3185" s="3" t="s">
        <v>6151</v>
      </c>
      <c r="AE3185" s="3" t="s">
        <v>6151</v>
      </c>
      <c r="AF3185" s="3" t="s">
        <v>154</v>
      </c>
      <c r="AG3185" s="3" t="s">
        <v>154</v>
      </c>
      <c r="AH3185" s="3" t="s">
        <v>6478</v>
      </c>
      <c r="AI3185" s="3" t="s">
        <v>6482</v>
      </c>
      <c r="AJ3185" s="3" t="s">
        <v>13014</v>
      </c>
    </row>
    <row r="3186" spans="1:36" ht="15">
      <c r="A3186" s="10">
        <v>3289</v>
      </c>
      <c r="B3186" t="str">
        <f>IF(K3186="总计","",INDEX(主数据!A:AD,MATCH(J3186,主数据!A:A,0),9))</f>
        <v>华西大区公司</v>
      </c>
      <c r="C3186" t="str">
        <f>IF(K3186="","",INDEX(主数据!A:AD,MATCH(J3186,主数据!A:A,0),11))</f>
        <v>重庆北区</v>
      </c>
      <c r="D3186" t="str">
        <f t="shared" si="196"/>
        <v>CQ32物业服务费标准方式0.95</v>
      </c>
      <c r="E3186" s="13" t="str">
        <f t="shared" si="198"/>
        <v>0.95</v>
      </c>
      <c r="F3186" s="13" t="str">
        <f>IF(E3186="","",IFERROR(IF(IF(K3186="","",INDEX(收费标合同信息维护!A:Q,MATCH(D3186,收费标合同信息维护!J:J,0),10))=D3186,"有","无"),"无"))</f>
        <v>无</v>
      </c>
      <c r="G3186" s="13" t="str">
        <f t="shared" si="197"/>
        <v/>
      </c>
      <c r="H3186" s="13" t="str">
        <f t="shared" si="199"/>
        <v/>
      </c>
      <c r="I3186" s="13" t="str">
        <f>IF(G3186="","",IFERROR(IF(IF(K3186="","",INDEX(收费标合同信息维护!A:Q,MATCH(G3186,收费标合同信息维护!M:M,0),13))=G3186,"有","无"),"无"))</f>
        <v/>
      </c>
      <c r="J3186" s="3" t="s">
        <v>3449</v>
      </c>
      <c r="K3186" s="3" t="s">
        <v>13011</v>
      </c>
      <c r="L3186" s="3" t="s">
        <v>6025</v>
      </c>
      <c r="M3186" s="3" t="s">
        <v>6026</v>
      </c>
      <c r="N3186" s="3" t="s">
        <v>6477</v>
      </c>
      <c r="O3186" s="3" t="s">
        <v>6478</v>
      </c>
      <c r="P3186" s="3" t="s">
        <v>13015</v>
      </c>
      <c r="Q3186" s="3" t="s">
        <v>13016</v>
      </c>
      <c r="R3186" s="3" t="s">
        <v>6484</v>
      </c>
      <c r="S3186" s="3" t="s">
        <v>6491</v>
      </c>
      <c r="T3186" s="3" t="s">
        <v>7025</v>
      </c>
      <c r="U3186" s="3" t="s">
        <v>154</v>
      </c>
      <c r="V3186" s="3" t="s">
        <v>9078</v>
      </c>
      <c r="W3186" s="3" t="s">
        <v>154</v>
      </c>
      <c r="X3186" s="3" t="s">
        <v>154</v>
      </c>
      <c r="Y3186" s="3" t="s">
        <v>154</v>
      </c>
      <c r="Z3186" s="3" t="s">
        <v>154</v>
      </c>
      <c r="AA3186" s="3" t="s">
        <v>154</v>
      </c>
      <c r="AB3186" s="3" t="s">
        <v>154</v>
      </c>
      <c r="AC3186" s="3" t="s">
        <v>154</v>
      </c>
      <c r="AD3186" s="3" t="s">
        <v>6151</v>
      </c>
      <c r="AE3186" s="3" t="s">
        <v>6151</v>
      </c>
      <c r="AF3186" s="3" t="s">
        <v>154</v>
      </c>
      <c r="AG3186" s="3" t="s">
        <v>154</v>
      </c>
      <c r="AH3186" s="3" t="s">
        <v>6478</v>
      </c>
      <c r="AI3186" s="3" t="s">
        <v>6482</v>
      </c>
      <c r="AJ3186" s="3" t="s">
        <v>42</v>
      </c>
    </row>
    <row r="3187" spans="1:36" ht="15">
      <c r="A3187" s="10">
        <v>3290</v>
      </c>
      <c r="B3187" t="str">
        <f>IF(K3187="总计","",INDEX(主数据!A:AD,MATCH(J3187,主数据!A:A,0),9))</f>
        <v>华西大区公司</v>
      </c>
      <c r="C3187" t="str">
        <f>IF(K3187="","",INDEX(主数据!A:AD,MATCH(J3187,主数据!A:A,0),11))</f>
        <v>重庆北区</v>
      </c>
      <c r="D3187" t="str">
        <f t="shared" si="196"/>
        <v>CQ32物业服务费标准方式5.00</v>
      </c>
      <c r="E3187" s="13" t="str">
        <f t="shared" si="198"/>
        <v>5.00</v>
      </c>
      <c r="F3187" s="13" t="str">
        <f>IF(E3187="","",IFERROR(IF(IF(K3187="","",INDEX(收费标合同信息维护!A:Q,MATCH(D3187,收费标合同信息维护!J:J,0),10))=D3187,"有","无"),"无"))</f>
        <v>无</v>
      </c>
      <c r="G3187" s="13" t="str">
        <f t="shared" si="197"/>
        <v/>
      </c>
      <c r="H3187" s="13" t="str">
        <f t="shared" si="199"/>
        <v/>
      </c>
      <c r="I3187" s="13" t="str">
        <f>IF(G3187="","",IFERROR(IF(IF(K3187="","",INDEX(收费标合同信息维护!A:Q,MATCH(G3187,收费标合同信息维护!M:M,0),13))=G3187,"有","无"),"无"))</f>
        <v/>
      </c>
      <c r="J3187" s="3" t="s">
        <v>3449</v>
      </c>
      <c r="K3187" s="3" t="s">
        <v>13011</v>
      </c>
      <c r="L3187" s="3" t="s">
        <v>6025</v>
      </c>
      <c r="M3187" s="3" t="s">
        <v>6026</v>
      </c>
      <c r="N3187" s="3" t="s">
        <v>6477</v>
      </c>
      <c r="O3187" s="3" t="s">
        <v>6478</v>
      </c>
      <c r="P3187" s="3" t="s">
        <v>13017</v>
      </c>
      <c r="Q3187" s="3" t="s">
        <v>13018</v>
      </c>
      <c r="R3187" s="3" t="s">
        <v>6484</v>
      </c>
      <c r="S3187" s="3" t="s">
        <v>6491</v>
      </c>
      <c r="T3187" s="3" t="s">
        <v>7025</v>
      </c>
      <c r="U3187" s="3" t="s">
        <v>154</v>
      </c>
      <c r="V3187" s="3" t="s">
        <v>6744</v>
      </c>
      <c r="W3187" s="3" t="s">
        <v>154</v>
      </c>
      <c r="X3187" s="3" t="s">
        <v>154</v>
      </c>
      <c r="Y3187" s="3" t="s">
        <v>154</v>
      </c>
      <c r="Z3187" s="3" t="s">
        <v>154</v>
      </c>
      <c r="AA3187" s="3" t="s">
        <v>154</v>
      </c>
      <c r="AB3187" s="3" t="s">
        <v>154</v>
      </c>
      <c r="AC3187" s="3" t="s">
        <v>154</v>
      </c>
      <c r="AD3187" s="3" t="s">
        <v>6151</v>
      </c>
      <c r="AE3187" s="3" t="s">
        <v>6151</v>
      </c>
      <c r="AF3187" s="3" t="s">
        <v>6040</v>
      </c>
      <c r="AG3187" s="3" t="s">
        <v>154</v>
      </c>
      <c r="AH3187" s="3" t="s">
        <v>6478</v>
      </c>
      <c r="AI3187" s="3" t="s">
        <v>6482</v>
      </c>
      <c r="AJ3187" s="3" t="s">
        <v>6134</v>
      </c>
    </row>
    <row r="3188" spans="1:36" ht="15">
      <c r="A3188" s="10">
        <v>3291</v>
      </c>
      <c r="B3188" t="str">
        <f>IF(K3188="总计","",INDEX(主数据!A:AD,MATCH(J3188,主数据!A:A,0),9))</f>
        <v>华西大区公司</v>
      </c>
      <c r="C3188" t="str">
        <f>IF(K3188="","",INDEX(主数据!A:AD,MATCH(J3188,主数据!A:A,0),11))</f>
        <v>重庆北区</v>
      </c>
      <c r="D3188" t="str">
        <f t="shared" si="196"/>
        <v>CQ32物业服务费标准方式4.00</v>
      </c>
      <c r="E3188" s="13" t="str">
        <f t="shared" si="198"/>
        <v>4.00</v>
      </c>
      <c r="F3188" s="13" t="str">
        <f>IF(E3188="","",IFERROR(IF(IF(K3188="","",INDEX(收费标合同信息维护!A:Q,MATCH(D3188,收费标合同信息维护!J:J,0),10))=D3188,"有","无"),"无"))</f>
        <v>无</v>
      </c>
      <c r="G3188" s="13" t="str">
        <f t="shared" si="197"/>
        <v/>
      </c>
      <c r="H3188" s="13" t="str">
        <f t="shared" si="199"/>
        <v/>
      </c>
      <c r="I3188" s="13" t="str">
        <f>IF(G3188="","",IFERROR(IF(IF(K3188="","",INDEX(收费标合同信息维护!A:Q,MATCH(G3188,收费标合同信息维护!M:M,0),13))=G3188,"有","无"),"无"))</f>
        <v/>
      </c>
      <c r="J3188" s="3" t="s">
        <v>3449</v>
      </c>
      <c r="K3188" s="3" t="s">
        <v>13011</v>
      </c>
      <c r="L3188" s="3" t="s">
        <v>6025</v>
      </c>
      <c r="M3188" s="3" t="s">
        <v>6026</v>
      </c>
      <c r="N3188" s="3" t="s">
        <v>6477</v>
      </c>
      <c r="O3188" s="3" t="s">
        <v>6478</v>
      </c>
      <c r="P3188" s="3" t="s">
        <v>13019</v>
      </c>
      <c r="Q3188" s="3" t="s">
        <v>13020</v>
      </c>
      <c r="R3188" s="3" t="s">
        <v>6484</v>
      </c>
      <c r="S3188" s="3" t="s">
        <v>6491</v>
      </c>
      <c r="T3188" s="3" t="s">
        <v>7025</v>
      </c>
      <c r="U3188" s="3" t="s">
        <v>154</v>
      </c>
      <c r="V3188" s="3" t="s">
        <v>6755</v>
      </c>
      <c r="W3188" s="3" t="s">
        <v>154</v>
      </c>
      <c r="X3188" s="3" t="s">
        <v>154</v>
      </c>
      <c r="Y3188" s="3" t="s">
        <v>154</v>
      </c>
      <c r="Z3188" s="3" t="s">
        <v>154</v>
      </c>
      <c r="AA3188" s="3" t="s">
        <v>154</v>
      </c>
      <c r="AB3188" s="3" t="s">
        <v>154</v>
      </c>
      <c r="AC3188" s="3" t="s">
        <v>154</v>
      </c>
      <c r="AD3188" s="3" t="s">
        <v>6151</v>
      </c>
      <c r="AE3188" s="3" t="s">
        <v>6151</v>
      </c>
      <c r="AF3188" s="3" t="s">
        <v>154</v>
      </c>
      <c r="AG3188" s="3" t="s">
        <v>154</v>
      </c>
      <c r="AH3188" s="3" t="s">
        <v>6478</v>
      </c>
      <c r="AI3188" s="3" t="s">
        <v>6482</v>
      </c>
      <c r="AJ3188" s="3" t="s">
        <v>6489</v>
      </c>
    </row>
    <row r="3189" spans="1:36" ht="15">
      <c r="A3189" s="10">
        <v>3292</v>
      </c>
      <c r="B3189" t="str">
        <f>IF(K3189="总计","",INDEX(主数据!A:AD,MATCH(J3189,主数据!A:A,0),9))</f>
        <v>华西大区公司</v>
      </c>
      <c r="C3189" t="str">
        <f>IF(K3189="","",INDEX(主数据!A:AD,MATCH(J3189,主数据!A:A,0),11))</f>
        <v>重庆北区</v>
      </c>
      <c r="D3189" t="str">
        <f t="shared" si="196"/>
        <v>CQ32物业服务费标准方式2.50</v>
      </c>
      <c r="E3189" s="13" t="str">
        <f t="shared" si="198"/>
        <v>2.50</v>
      </c>
      <c r="F3189" s="13" t="str">
        <f>IF(E3189="","",IFERROR(IF(IF(K3189="","",INDEX(收费标合同信息维护!A:Q,MATCH(D3189,收费标合同信息维护!J:J,0),10))=D3189,"有","无"),"无"))</f>
        <v>无</v>
      </c>
      <c r="G3189" s="13" t="str">
        <f t="shared" si="197"/>
        <v/>
      </c>
      <c r="H3189" s="13" t="str">
        <f t="shared" si="199"/>
        <v/>
      </c>
      <c r="I3189" s="13" t="str">
        <f>IF(G3189="","",IFERROR(IF(IF(K3189="","",INDEX(收费标合同信息维护!A:Q,MATCH(G3189,收费标合同信息维护!M:M,0),13))=G3189,"有","无"),"无"))</f>
        <v/>
      </c>
      <c r="J3189" s="3" t="s">
        <v>3449</v>
      </c>
      <c r="K3189" s="3" t="s">
        <v>13011</v>
      </c>
      <c r="L3189" s="3" t="s">
        <v>6025</v>
      </c>
      <c r="M3189" s="3" t="s">
        <v>6026</v>
      </c>
      <c r="N3189" s="3" t="s">
        <v>6477</v>
      </c>
      <c r="O3189" s="3" t="s">
        <v>6478</v>
      </c>
      <c r="P3189" s="3" t="s">
        <v>13021</v>
      </c>
      <c r="Q3189" s="3" t="s">
        <v>13022</v>
      </c>
      <c r="R3189" s="3" t="s">
        <v>6484</v>
      </c>
      <c r="S3189" s="3" t="s">
        <v>6491</v>
      </c>
      <c r="T3189" s="3" t="s">
        <v>7025</v>
      </c>
      <c r="U3189" s="3" t="s">
        <v>154</v>
      </c>
      <c r="V3189" s="3" t="s">
        <v>6675</v>
      </c>
      <c r="W3189" s="3" t="s">
        <v>154</v>
      </c>
      <c r="X3189" s="3" t="s">
        <v>154</v>
      </c>
      <c r="Y3189" s="3" t="s">
        <v>154</v>
      </c>
      <c r="Z3189" s="3" t="s">
        <v>154</v>
      </c>
      <c r="AA3189" s="3" t="s">
        <v>154</v>
      </c>
      <c r="AB3189" s="3" t="s">
        <v>154</v>
      </c>
      <c r="AC3189" s="3" t="s">
        <v>154</v>
      </c>
      <c r="AD3189" s="3" t="s">
        <v>6151</v>
      </c>
      <c r="AE3189" s="3" t="s">
        <v>6151</v>
      </c>
      <c r="AF3189" s="3" t="s">
        <v>154</v>
      </c>
      <c r="AG3189" s="3" t="s">
        <v>154</v>
      </c>
      <c r="AH3189" s="3" t="s">
        <v>6478</v>
      </c>
      <c r="AI3189" s="3" t="s">
        <v>6482</v>
      </c>
      <c r="AJ3189" s="3" t="s">
        <v>6283</v>
      </c>
    </row>
    <row r="3190" spans="1:36" ht="15">
      <c r="A3190" s="10">
        <v>3293</v>
      </c>
      <c r="B3190" t="str">
        <f>IF(K3190="总计","",INDEX(主数据!A:AD,MATCH(J3190,主数据!A:A,0),9))</f>
        <v>华西大区公司</v>
      </c>
      <c r="C3190" t="str">
        <f>IF(K3190="","",INDEX(主数据!A:AD,MATCH(J3190,主数据!A:A,0),11))</f>
        <v>重庆北区</v>
      </c>
      <c r="D3190" t="str">
        <f t="shared" si="196"/>
        <v>CQ32物业服务费标准方式2.00</v>
      </c>
      <c r="E3190" s="13" t="str">
        <f t="shared" si="198"/>
        <v>2.00</v>
      </c>
      <c r="F3190" s="13" t="str">
        <f>IF(E3190="","",IFERROR(IF(IF(K3190="","",INDEX(收费标合同信息维护!A:Q,MATCH(D3190,收费标合同信息维护!J:J,0),10))=D3190,"有","无"),"无"))</f>
        <v>无</v>
      </c>
      <c r="G3190" s="13" t="str">
        <f t="shared" si="197"/>
        <v/>
      </c>
      <c r="H3190" s="13" t="str">
        <f t="shared" si="199"/>
        <v/>
      </c>
      <c r="I3190" s="13" t="str">
        <f>IF(G3190="","",IFERROR(IF(IF(K3190="","",INDEX(收费标合同信息维护!A:Q,MATCH(G3190,收费标合同信息维护!M:M,0),13))=G3190,"有","无"),"无"))</f>
        <v/>
      </c>
      <c r="J3190" s="3" t="s">
        <v>3449</v>
      </c>
      <c r="K3190" s="3" t="s">
        <v>13011</v>
      </c>
      <c r="L3190" s="3" t="s">
        <v>6025</v>
      </c>
      <c r="M3190" s="3" t="s">
        <v>6026</v>
      </c>
      <c r="N3190" s="3" t="s">
        <v>6477</v>
      </c>
      <c r="O3190" s="3" t="s">
        <v>6478</v>
      </c>
      <c r="P3190" s="3" t="s">
        <v>13023</v>
      </c>
      <c r="Q3190" s="3" t="s">
        <v>7569</v>
      </c>
      <c r="R3190" s="3" t="s">
        <v>6484</v>
      </c>
      <c r="S3190" s="3" t="s">
        <v>6491</v>
      </c>
      <c r="T3190" s="3" t="s">
        <v>7025</v>
      </c>
      <c r="U3190" s="3" t="s">
        <v>154</v>
      </c>
      <c r="V3190" s="3" t="s">
        <v>6686</v>
      </c>
      <c r="W3190" s="3" t="s">
        <v>154</v>
      </c>
      <c r="X3190" s="3" t="s">
        <v>154</v>
      </c>
      <c r="Y3190" s="3" t="s">
        <v>154</v>
      </c>
      <c r="Z3190" s="3" t="s">
        <v>154</v>
      </c>
      <c r="AA3190" s="3" t="s">
        <v>154</v>
      </c>
      <c r="AB3190" s="3" t="s">
        <v>154</v>
      </c>
      <c r="AC3190" s="3" t="s">
        <v>154</v>
      </c>
      <c r="AD3190" s="3" t="s">
        <v>6151</v>
      </c>
      <c r="AE3190" s="3" t="s">
        <v>6151</v>
      </c>
      <c r="AF3190" s="3" t="s">
        <v>154</v>
      </c>
      <c r="AG3190" s="3" t="s">
        <v>154</v>
      </c>
      <c r="AH3190" s="3" t="s">
        <v>6478</v>
      </c>
      <c r="AI3190" s="3" t="s">
        <v>6482</v>
      </c>
      <c r="AJ3190" s="3" t="s">
        <v>6489</v>
      </c>
    </row>
    <row r="3191" spans="1:36" ht="15">
      <c r="A3191" s="10">
        <v>3294</v>
      </c>
      <c r="B3191" t="str">
        <f>IF(K3191="总计","",INDEX(主数据!A:AD,MATCH(J3191,主数据!A:A,0),9))</f>
        <v>华西大区公司</v>
      </c>
      <c r="C3191" t="str">
        <f>IF(K3191="","",INDEX(主数据!A:AD,MATCH(J3191,主数据!A:A,0),11))</f>
        <v>重庆北区</v>
      </c>
      <c r="D3191" t="str">
        <f t="shared" si="196"/>
        <v>CQ32物业服务费标准方式3.80</v>
      </c>
      <c r="E3191" s="13" t="str">
        <f t="shared" si="198"/>
        <v>3.80</v>
      </c>
      <c r="F3191" s="13" t="str">
        <f>IF(E3191="","",IFERROR(IF(IF(K3191="","",INDEX(收费标合同信息维护!A:Q,MATCH(D3191,收费标合同信息维护!J:J,0),10))=D3191,"有","无"),"无"))</f>
        <v>无</v>
      </c>
      <c r="G3191" s="13" t="str">
        <f t="shared" si="197"/>
        <v/>
      </c>
      <c r="H3191" s="13" t="str">
        <f t="shared" si="199"/>
        <v/>
      </c>
      <c r="I3191" s="13" t="str">
        <f>IF(G3191="","",IFERROR(IF(IF(K3191="","",INDEX(收费标合同信息维护!A:Q,MATCH(G3191,收费标合同信息维护!M:M,0),13))=G3191,"有","无"),"无"))</f>
        <v/>
      </c>
      <c r="J3191" s="3" t="s">
        <v>3449</v>
      </c>
      <c r="K3191" s="3" t="s">
        <v>13011</v>
      </c>
      <c r="L3191" s="3" t="s">
        <v>6025</v>
      </c>
      <c r="M3191" s="3" t="s">
        <v>6026</v>
      </c>
      <c r="N3191" s="3" t="s">
        <v>6477</v>
      </c>
      <c r="O3191" s="3" t="s">
        <v>6478</v>
      </c>
      <c r="P3191" s="3" t="s">
        <v>13024</v>
      </c>
      <c r="Q3191" s="3" t="s">
        <v>13025</v>
      </c>
      <c r="R3191" s="3" t="s">
        <v>6484</v>
      </c>
      <c r="S3191" s="3" t="s">
        <v>6491</v>
      </c>
      <c r="T3191" s="3" t="s">
        <v>6493</v>
      </c>
      <c r="U3191" s="3" t="s">
        <v>154</v>
      </c>
      <c r="V3191" s="3" t="s">
        <v>6991</v>
      </c>
      <c r="W3191" s="3" t="s">
        <v>154</v>
      </c>
      <c r="X3191" s="3" t="s">
        <v>154</v>
      </c>
      <c r="Y3191" s="3" t="s">
        <v>154</v>
      </c>
      <c r="Z3191" s="3" t="s">
        <v>154</v>
      </c>
      <c r="AA3191" s="3" t="s">
        <v>154</v>
      </c>
      <c r="AB3191" s="3" t="s">
        <v>154</v>
      </c>
      <c r="AC3191" s="3" t="s">
        <v>154</v>
      </c>
      <c r="AD3191" s="3" t="s">
        <v>6151</v>
      </c>
      <c r="AE3191" s="3" t="s">
        <v>6151</v>
      </c>
      <c r="AF3191" s="3" t="s">
        <v>154</v>
      </c>
      <c r="AG3191" s="3" t="s">
        <v>154</v>
      </c>
      <c r="AH3191" s="3" t="s">
        <v>6478</v>
      </c>
      <c r="AI3191" s="3" t="s">
        <v>6482</v>
      </c>
      <c r="AJ3191" s="3" t="s">
        <v>6181</v>
      </c>
    </row>
    <row r="3192" spans="1:36" ht="15">
      <c r="A3192" s="10">
        <v>3295</v>
      </c>
      <c r="B3192" t="str">
        <f>IF(K3192="总计","",INDEX(主数据!A:AD,MATCH(J3192,主数据!A:A,0),9))</f>
        <v>华西大区公司</v>
      </c>
      <c r="C3192" t="str">
        <f>IF(K3192="","",INDEX(主数据!A:AD,MATCH(J3192,主数据!A:A,0),11))</f>
        <v>重庆北区</v>
      </c>
      <c r="D3192" t="str">
        <f t="shared" si="196"/>
        <v>CQ32公共水费直接录入</v>
      </c>
      <c r="E3192" s="13" t="str">
        <f t="shared" si="198"/>
        <v/>
      </c>
      <c r="F3192" s="13" t="str">
        <f>IF(E3192="","",IFERROR(IF(IF(K3192="","",INDEX(收费标合同信息维护!A:Q,MATCH(D3192,收费标合同信息维护!J:J,0),10))=D3192,"有","无"),"无"))</f>
        <v/>
      </c>
      <c r="G3192" s="13" t="str">
        <f t="shared" si="197"/>
        <v/>
      </c>
      <c r="H3192" s="13" t="str">
        <f t="shared" si="199"/>
        <v/>
      </c>
      <c r="I3192" s="13" t="str">
        <f>IF(G3192="","",IFERROR(IF(IF(K3192="","",INDEX(收费标合同信息维护!A:Q,MATCH(G3192,收费标合同信息维护!M:M,0),13))=G3192,"有","无"),"无"))</f>
        <v/>
      </c>
      <c r="J3192" s="3" t="s">
        <v>3449</v>
      </c>
      <c r="K3192" s="3" t="s">
        <v>13011</v>
      </c>
      <c r="L3192" s="3" t="s">
        <v>6985</v>
      </c>
      <c r="M3192" s="3" t="s">
        <v>7158</v>
      </c>
      <c r="N3192" s="3" t="s">
        <v>6477</v>
      </c>
      <c r="O3192" s="3" t="s">
        <v>6478</v>
      </c>
      <c r="P3192" s="3" t="s">
        <v>13026</v>
      </c>
      <c r="Q3192" s="3" t="s">
        <v>8470</v>
      </c>
      <c r="R3192" s="3" t="s">
        <v>6479</v>
      </c>
      <c r="S3192" s="3" t="s">
        <v>6480</v>
      </c>
      <c r="T3192" s="3" t="s">
        <v>6561</v>
      </c>
      <c r="U3192" s="3" t="s">
        <v>154</v>
      </c>
      <c r="V3192" s="3" t="s">
        <v>154</v>
      </c>
      <c r="W3192" s="3" t="s">
        <v>154</v>
      </c>
      <c r="X3192" s="3" t="s">
        <v>154</v>
      </c>
      <c r="Y3192" s="3" t="s">
        <v>154</v>
      </c>
      <c r="Z3192" s="3" t="s">
        <v>154</v>
      </c>
      <c r="AA3192" s="3" t="s">
        <v>154</v>
      </c>
      <c r="AB3192" s="3" t="s">
        <v>154</v>
      </c>
      <c r="AC3192" s="3" t="s">
        <v>154</v>
      </c>
      <c r="AD3192" s="3" t="s">
        <v>6151</v>
      </c>
      <c r="AE3192" s="3" t="s">
        <v>6151</v>
      </c>
      <c r="AF3192" s="3" t="s">
        <v>154</v>
      </c>
      <c r="AG3192" s="3" t="s">
        <v>154</v>
      </c>
      <c r="AH3192" s="3" t="s">
        <v>6478</v>
      </c>
      <c r="AI3192" s="3" t="s">
        <v>6482</v>
      </c>
      <c r="AJ3192" s="3" t="s">
        <v>6489</v>
      </c>
    </row>
    <row r="3193" spans="1:36" ht="15">
      <c r="A3193" s="10">
        <v>3296</v>
      </c>
      <c r="B3193" t="str">
        <f>IF(K3193="总计","",INDEX(主数据!A:AD,MATCH(J3193,主数据!A:A,0),9))</f>
        <v>华西大区公司</v>
      </c>
      <c r="C3193" t="str">
        <f>IF(K3193="","",INDEX(主数据!A:AD,MATCH(J3193,主数据!A:A,0),11))</f>
        <v>重庆北区</v>
      </c>
      <c r="D3193" t="str">
        <f t="shared" si="196"/>
        <v>CQ32公共电费直接录入</v>
      </c>
      <c r="E3193" s="13" t="str">
        <f t="shared" si="198"/>
        <v/>
      </c>
      <c r="F3193" s="13" t="str">
        <f>IF(E3193="","",IFERROR(IF(IF(K3193="","",INDEX(收费标合同信息维护!A:Q,MATCH(D3193,收费标合同信息维护!J:J,0),10))=D3193,"有","无"),"无"))</f>
        <v/>
      </c>
      <c r="G3193" s="13" t="str">
        <f t="shared" si="197"/>
        <v/>
      </c>
      <c r="H3193" s="13" t="str">
        <f t="shared" si="199"/>
        <v/>
      </c>
      <c r="I3193" s="13" t="str">
        <f>IF(G3193="","",IFERROR(IF(IF(K3193="","",INDEX(收费标合同信息维护!A:Q,MATCH(G3193,收费标合同信息维护!M:M,0),13))=G3193,"有","无"),"无"))</f>
        <v/>
      </c>
      <c r="J3193" s="3" t="s">
        <v>3449</v>
      </c>
      <c r="K3193" s="3" t="s">
        <v>13011</v>
      </c>
      <c r="L3193" s="3" t="s">
        <v>6826</v>
      </c>
      <c r="M3193" s="3" t="s">
        <v>7076</v>
      </c>
      <c r="N3193" s="3" t="s">
        <v>6477</v>
      </c>
      <c r="O3193" s="3" t="s">
        <v>6478</v>
      </c>
      <c r="P3193" s="3" t="s">
        <v>13027</v>
      </c>
      <c r="Q3193" s="3" t="s">
        <v>8464</v>
      </c>
      <c r="R3193" s="3" t="s">
        <v>6479</v>
      </c>
      <c r="S3193" s="3" t="s">
        <v>6480</v>
      </c>
      <c r="T3193" s="3" t="s">
        <v>6561</v>
      </c>
      <c r="U3193" s="3" t="s">
        <v>154</v>
      </c>
      <c r="V3193" s="3" t="s">
        <v>154</v>
      </c>
      <c r="W3193" s="3" t="s">
        <v>154</v>
      </c>
      <c r="X3193" s="3" t="s">
        <v>154</v>
      </c>
      <c r="Y3193" s="3" t="s">
        <v>154</v>
      </c>
      <c r="Z3193" s="3" t="s">
        <v>154</v>
      </c>
      <c r="AA3193" s="3" t="s">
        <v>154</v>
      </c>
      <c r="AB3193" s="3" t="s">
        <v>154</v>
      </c>
      <c r="AC3193" s="3" t="s">
        <v>154</v>
      </c>
      <c r="AD3193" s="3" t="s">
        <v>6151</v>
      </c>
      <c r="AE3193" s="3" t="s">
        <v>6151</v>
      </c>
      <c r="AF3193" s="3" t="s">
        <v>154</v>
      </c>
      <c r="AG3193" s="3" t="s">
        <v>154</v>
      </c>
      <c r="AH3193" s="3" t="s">
        <v>6478</v>
      </c>
      <c r="AI3193" s="3" t="s">
        <v>6482</v>
      </c>
      <c r="AJ3193" s="3" t="s">
        <v>6489</v>
      </c>
    </row>
    <row r="3194" spans="1:36" ht="15">
      <c r="A3194" s="10">
        <v>3297</v>
      </c>
      <c r="B3194" t="str">
        <f>IF(K3194="总计","",INDEX(主数据!A:AD,MATCH(J3194,主数据!A:A,0),9))</f>
        <v>华西大区公司</v>
      </c>
      <c r="C3194" t="str">
        <f>IF(K3194="","",INDEX(主数据!A:AD,MATCH(J3194,主数据!A:A,0),11))</f>
        <v>重庆北区</v>
      </c>
      <c r="D3194" t="str">
        <f t="shared" si="196"/>
        <v>CQ32公共能耗费用及其他直接录入</v>
      </c>
      <c r="E3194" s="13" t="str">
        <f t="shared" si="198"/>
        <v/>
      </c>
      <c r="F3194" s="13" t="str">
        <f>IF(E3194="","",IFERROR(IF(IF(K3194="","",INDEX(收费标合同信息维护!A:Q,MATCH(D3194,收费标合同信息维护!J:J,0),10))=D3194,"有","无"),"无"))</f>
        <v/>
      </c>
      <c r="G3194" s="13" t="str">
        <f t="shared" si="197"/>
        <v/>
      </c>
      <c r="H3194" s="13" t="str">
        <f t="shared" si="199"/>
        <v/>
      </c>
      <c r="I3194" s="13" t="str">
        <f>IF(G3194="","",IFERROR(IF(IF(K3194="","",INDEX(收费标合同信息维护!A:Q,MATCH(G3194,收费标合同信息维护!M:M,0),13))=G3194,"有","无"),"无"))</f>
        <v/>
      </c>
      <c r="J3194" s="3" t="s">
        <v>3449</v>
      </c>
      <c r="K3194" s="3" t="s">
        <v>13011</v>
      </c>
      <c r="L3194" s="3" t="s">
        <v>6702</v>
      </c>
      <c r="M3194" s="3" t="s">
        <v>6703</v>
      </c>
      <c r="N3194" s="3" t="s">
        <v>6477</v>
      </c>
      <c r="O3194" s="3" t="s">
        <v>6478</v>
      </c>
      <c r="P3194" s="3" t="s">
        <v>13028</v>
      </c>
      <c r="Q3194" s="3" t="s">
        <v>13029</v>
      </c>
      <c r="R3194" s="3" t="s">
        <v>6479</v>
      </c>
      <c r="S3194" s="3" t="s">
        <v>6480</v>
      </c>
      <c r="T3194" s="3" t="s">
        <v>6704</v>
      </c>
      <c r="U3194" s="3" t="s">
        <v>154</v>
      </c>
      <c r="V3194" s="3" t="s">
        <v>154</v>
      </c>
      <c r="W3194" s="3" t="s">
        <v>154</v>
      </c>
      <c r="X3194" s="3" t="s">
        <v>154</v>
      </c>
      <c r="Y3194" s="3" t="s">
        <v>154</v>
      </c>
      <c r="Z3194" s="3" t="s">
        <v>154</v>
      </c>
      <c r="AA3194" s="3" t="s">
        <v>154</v>
      </c>
      <c r="AB3194" s="3" t="s">
        <v>154</v>
      </c>
      <c r="AC3194" s="3" t="s">
        <v>154</v>
      </c>
      <c r="AD3194" s="3" t="s">
        <v>6151</v>
      </c>
      <c r="AE3194" s="3" t="s">
        <v>6151</v>
      </c>
      <c r="AF3194" s="3" t="s">
        <v>154</v>
      </c>
      <c r="AG3194" s="3" t="s">
        <v>154</v>
      </c>
      <c r="AH3194" s="3" t="s">
        <v>6478</v>
      </c>
      <c r="AI3194" s="3" t="s">
        <v>6482</v>
      </c>
      <c r="AJ3194" s="3" t="s">
        <v>13030</v>
      </c>
    </row>
    <row r="3195" spans="1:36" ht="30">
      <c r="A3195" s="10">
        <v>3298</v>
      </c>
      <c r="B3195" t="str">
        <f>IF(K3195="总计","",INDEX(主数据!A:AD,MATCH(J3195,主数据!A:A,0),9))</f>
        <v>华西大区公司</v>
      </c>
      <c r="C3195" t="str">
        <f>IF(K3195="","",INDEX(主数据!A:AD,MATCH(J3195,主数据!A:A,0),11))</f>
        <v>重庆北区</v>
      </c>
      <c r="D3195" t="str">
        <f t="shared" si="196"/>
        <v>CQ32开发商委托停车管理费（固定）定额</v>
      </c>
      <c r="E3195" s="13" t="str">
        <f t="shared" si="198"/>
        <v/>
      </c>
      <c r="F3195" s="13" t="str">
        <f>IF(E3195="","",IFERROR(IF(IF(K3195="","",INDEX(收费标合同信息维护!A:Q,MATCH(D3195,收费标合同信息维护!J:J,0),10))=D3195,"有","无"),"无"))</f>
        <v/>
      </c>
      <c r="G3195" s="13" t="str">
        <f t="shared" si="197"/>
        <v>CQ32开发商委托停车管理费（固定）定额75.00</v>
      </c>
      <c r="H3195" s="13" t="str">
        <f t="shared" si="199"/>
        <v>75.00</v>
      </c>
      <c r="I3195" s="13" t="str">
        <f>IF(G3195="","",IFERROR(IF(IF(K3195="","",INDEX(收费标合同信息维护!A:Q,MATCH(G3195,收费标合同信息维护!M:M,0),13))=G3195,"有","无"),"无"))</f>
        <v>无</v>
      </c>
      <c r="J3195" s="3" t="s">
        <v>3449</v>
      </c>
      <c r="K3195" s="3" t="s">
        <v>13011</v>
      </c>
      <c r="L3195" s="3" t="s">
        <v>6512</v>
      </c>
      <c r="M3195" s="3" t="s">
        <v>6513</v>
      </c>
      <c r="N3195" s="3" t="s">
        <v>6477</v>
      </c>
      <c r="O3195" s="3" t="s">
        <v>6478</v>
      </c>
      <c r="P3195" s="3" t="s">
        <v>6512</v>
      </c>
      <c r="Q3195" s="3" t="s">
        <v>6513</v>
      </c>
      <c r="R3195" s="3" t="s">
        <v>6490</v>
      </c>
      <c r="S3195" s="3" t="s">
        <v>6491</v>
      </c>
      <c r="T3195" s="3" t="s">
        <v>6800</v>
      </c>
      <c r="U3195" s="3" t="s">
        <v>154</v>
      </c>
      <c r="V3195" s="3" t="s">
        <v>154</v>
      </c>
      <c r="W3195" s="3" t="s">
        <v>6817</v>
      </c>
      <c r="X3195" s="3" t="s">
        <v>154</v>
      </c>
      <c r="Y3195" s="3" t="s">
        <v>154</v>
      </c>
      <c r="Z3195" s="3" t="s">
        <v>154</v>
      </c>
      <c r="AA3195" s="3" t="s">
        <v>154</v>
      </c>
      <c r="AB3195" s="3" t="s">
        <v>154</v>
      </c>
      <c r="AC3195" s="3" t="s">
        <v>154</v>
      </c>
      <c r="AD3195" s="3" t="s">
        <v>6151</v>
      </c>
      <c r="AE3195" s="3" t="s">
        <v>6151</v>
      </c>
      <c r="AF3195" s="3" t="s">
        <v>154</v>
      </c>
      <c r="AG3195" s="3" t="s">
        <v>154</v>
      </c>
      <c r="AH3195" s="3" t="s">
        <v>6478</v>
      </c>
      <c r="AI3195" s="3" t="s">
        <v>6482</v>
      </c>
      <c r="AJ3195" s="3" t="s">
        <v>6489</v>
      </c>
    </row>
    <row r="3196" spans="1:36" ht="30">
      <c r="A3196" s="10">
        <v>3299</v>
      </c>
      <c r="B3196" t="str">
        <f>IF(K3196="总计","",INDEX(主数据!A:AD,MATCH(J3196,主数据!A:A,0),9))</f>
        <v>华西大区公司</v>
      </c>
      <c r="C3196" t="str">
        <f>IF(K3196="","",INDEX(主数据!A:AD,MATCH(J3196,主数据!A:A,0),11))</f>
        <v>重庆北区</v>
      </c>
      <c r="D3196" t="str">
        <f t="shared" si="196"/>
        <v>CQ32开发商委托停车管理费（固定）定额</v>
      </c>
      <c r="E3196" s="13" t="str">
        <f t="shared" si="198"/>
        <v/>
      </c>
      <c r="F3196" s="13" t="str">
        <f>IF(E3196="","",IFERROR(IF(IF(K3196="","",INDEX(收费标合同信息维护!A:Q,MATCH(D3196,收费标合同信息维护!J:J,0),10))=D3196,"有","无"),"无"))</f>
        <v/>
      </c>
      <c r="G3196" s="13" t="str">
        <f t="shared" si="197"/>
        <v>CQ32开发商委托停车管理费（固定）定额38274.48</v>
      </c>
      <c r="H3196" s="13" t="str">
        <f t="shared" si="199"/>
        <v>38274.48</v>
      </c>
      <c r="I3196" s="13" t="str">
        <f>IF(G3196="","",IFERROR(IF(IF(K3196="","",INDEX(收费标合同信息维护!A:Q,MATCH(G3196,收费标合同信息维护!M:M,0),13))=G3196,"有","无"),"无"))</f>
        <v>无</v>
      </c>
      <c r="J3196" s="3" t="s">
        <v>3449</v>
      </c>
      <c r="K3196" s="3" t="s">
        <v>13011</v>
      </c>
      <c r="L3196" s="3" t="s">
        <v>6512</v>
      </c>
      <c r="M3196" s="3" t="s">
        <v>6513</v>
      </c>
      <c r="N3196" s="3" t="s">
        <v>6477</v>
      </c>
      <c r="O3196" s="3" t="s">
        <v>6478</v>
      </c>
      <c r="P3196" s="3" t="s">
        <v>13031</v>
      </c>
      <c r="Q3196" s="3" t="s">
        <v>13032</v>
      </c>
      <c r="R3196" s="3" t="s">
        <v>6490</v>
      </c>
      <c r="S3196" s="3" t="s">
        <v>6491</v>
      </c>
      <c r="T3196" s="3" t="s">
        <v>6537</v>
      </c>
      <c r="U3196" s="3" t="s">
        <v>154</v>
      </c>
      <c r="V3196" s="3" t="s">
        <v>154</v>
      </c>
      <c r="W3196" s="3" t="s">
        <v>13033</v>
      </c>
      <c r="X3196" s="3" t="s">
        <v>154</v>
      </c>
      <c r="Y3196" s="3" t="s">
        <v>154</v>
      </c>
      <c r="Z3196" s="3" t="s">
        <v>154</v>
      </c>
      <c r="AA3196" s="3" t="s">
        <v>154</v>
      </c>
      <c r="AB3196" s="3" t="s">
        <v>154</v>
      </c>
      <c r="AC3196" s="3" t="s">
        <v>154</v>
      </c>
      <c r="AD3196" s="3" t="s">
        <v>6151</v>
      </c>
      <c r="AE3196" s="3" t="s">
        <v>6151</v>
      </c>
      <c r="AF3196" s="3" t="s">
        <v>6040</v>
      </c>
      <c r="AG3196" s="3" t="s">
        <v>154</v>
      </c>
      <c r="AH3196" s="3" t="s">
        <v>6478</v>
      </c>
      <c r="AI3196" s="3" t="s">
        <v>6482</v>
      </c>
      <c r="AJ3196" s="3" t="s">
        <v>6033</v>
      </c>
    </row>
    <row r="3197" spans="1:36" ht="30">
      <c r="A3197" s="10">
        <v>3300</v>
      </c>
      <c r="B3197" t="str">
        <f>IF(K3197="总计","",INDEX(主数据!A:AD,MATCH(J3197,主数据!A:A,0),9))</f>
        <v>华西大区公司</v>
      </c>
      <c r="C3197" t="str">
        <f>IF(K3197="","",INDEX(主数据!A:AD,MATCH(J3197,主数据!A:A,0),11))</f>
        <v>重庆北区</v>
      </c>
      <c r="D3197" t="str">
        <f t="shared" si="196"/>
        <v>CQ32小业主委托停车管理费（固定）定额</v>
      </c>
      <c r="E3197" s="13" t="str">
        <f t="shared" si="198"/>
        <v/>
      </c>
      <c r="F3197" s="13" t="str">
        <f>IF(E3197="","",IFERROR(IF(IF(K3197="","",INDEX(收费标合同信息维护!A:Q,MATCH(D3197,收费标合同信息维护!J:J,0),10))=D3197,"有","无"),"无"))</f>
        <v/>
      </c>
      <c r="G3197" s="13" t="str">
        <f t="shared" si="197"/>
        <v>CQ32小业主委托停车管理费（固定）定额80.00</v>
      </c>
      <c r="H3197" s="13" t="str">
        <f t="shared" si="199"/>
        <v>80.00</v>
      </c>
      <c r="I3197" s="13" t="str">
        <f>IF(G3197="","",IFERROR(IF(IF(K3197="","",INDEX(收费标合同信息维护!A:Q,MATCH(G3197,收费标合同信息维护!M:M,0),13))=G3197,"有","无"),"无"))</f>
        <v>无</v>
      </c>
      <c r="J3197" s="3" t="s">
        <v>3449</v>
      </c>
      <c r="K3197" s="3" t="s">
        <v>13011</v>
      </c>
      <c r="L3197" s="3" t="s">
        <v>7013</v>
      </c>
      <c r="M3197" s="3" t="s">
        <v>7014</v>
      </c>
      <c r="N3197" s="3" t="s">
        <v>6477</v>
      </c>
      <c r="O3197" s="3" t="s">
        <v>6478</v>
      </c>
      <c r="P3197" s="3" t="s">
        <v>7013</v>
      </c>
      <c r="Q3197" s="3" t="s">
        <v>7014</v>
      </c>
      <c r="R3197" s="3" t="s">
        <v>6490</v>
      </c>
      <c r="S3197" s="3" t="s">
        <v>6491</v>
      </c>
      <c r="T3197" s="3" t="s">
        <v>6800</v>
      </c>
      <c r="U3197" s="3" t="s">
        <v>154</v>
      </c>
      <c r="V3197" s="3" t="s">
        <v>154</v>
      </c>
      <c r="W3197" s="3" t="s">
        <v>6521</v>
      </c>
      <c r="X3197" s="3" t="s">
        <v>154</v>
      </c>
      <c r="Y3197" s="3" t="s">
        <v>154</v>
      </c>
      <c r="Z3197" s="3" t="s">
        <v>154</v>
      </c>
      <c r="AA3197" s="3" t="s">
        <v>154</v>
      </c>
      <c r="AB3197" s="3" t="s">
        <v>154</v>
      </c>
      <c r="AC3197" s="3" t="s">
        <v>154</v>
      </c>
      <c r="AD3197" s="3" t="s">
        <v>6151</v>
      </c>
      <c r="AE3197" s="3" t="s">
        <v>6151</v>
      </c>
      <c r="AF3197" s="3" t="s">
        <v>6040</v>
      </c>
      <c r="AG3197" s="3" t="s">
        <v>154</v>
      </c>
      <c r="AH3197" s="3" t="s">
        <v>6478</v>
      </c>
      <c r="AI3197" s="3" t="s">
        <v>6482</v>
      </c>
      <c r="AJ3197" s="3" t="s">
        <v>6256</v>
      </c>
    </row>
    <row r="3198" spans="1:36" ht="15">
      <c r="A3198" s="10">
        <v>3301</v>
      </c>
      <c r="B3198" t="str">
        <f>IF(K3198="总计","",INDEX(主数据!A:AD,MATCH(J3198,主数据!A:A,0),9))</f>
        <v>华西大区公司</v>
      </c>
      <c r="C3198" t="str">
        <f>IF(K3198="","",INDEX(主数据!A:AD,MATCH(J3198,主数据!A:A,0),11))</f>
        <v>重庆北区</v>
      </c>
      <c r="D3198" t="str">
        <f t="shared" si="196"/>
        <v>CQ32电费标准方式0.95</v>
      </c>
      <c r="E3198" s="13" t="str">
        <f t="shared" si="198"/>
        <v>0.95</v>
      </c>
      <c r="F3198" s="13" t="str">
        <f>IF(E3198="","",IFERROR(IF(IF(K3198="","",INDEX(收费标合同信息维护!A:Q,MATCH(D3198,收费标合同信息维护!J:J,0),10))=D3198,"有","无"),"无"))</f>
        <v>无</v>
      </c>
      <c r="G3198" s="13" t="str">
        <f t="shared" si="197"/>
        <v/>
      </c>
      <c r="H3198" s="13" t="str">
        <f t="shared" si="199"/>
        <v/>
      </c>
      <c r="I3198" s="13" t="str">
        <f>IF(G3198="","",IFERROR(IF(IF(K3198="","",INDEX(收费标合同信息维护!A:Q,MATCH(G3198,收费标合同信息维护!M:M,0),13))=G3198,"有","无"),"无"))</f>
        <v/>
      </c>
      <c r="J3198" s="3" t="s">
        <v>3449</v>
      </c>
      <c r="K3198" s="3" t="s">
        <v>13011</v>
      </c>
      <c r="L3198" s="3" t="s">
        <v>6601</v>
      </c>
      <c r="M3198" s="3" t="s">
        <v>6602</v>
      </c>
      <c r="N3198" s="3" t="s">
        <v>6603</v>
      </c>
      <c r="O3198" s="3" t="s">
        <v>6478</v>
      </c>
      <c r="P3198" s="3" t="s">
        <v>13034</v>
      </c>
      <c r="Q3198" s="3" t="s">
        <v>6602</v>
      </c>
      <c r="R3198" s="3" t="s">
        <v>6484</v>
      </c>
      <c r="S3198" s="3" t="s">
        <v>6491</v>
      </c>
      <c r="T3198" s="3" t="s">
        <v>6561</v>
      </c>
      <c r="U3198" s="3" t="s">
        <v>154</v>
      </c>
      <c r="V3198" s="3" t="s">
        <v>9078</v>
      </c>
      <c r="W3198" s="3" t="s">
        <v>154</v>
      </c>
      <c r="X3198" s="3" t="s">
        <v>154</v>
      </c>
      <c r="Y3198" s="3" t="s">
        <v>154</v>
      </c>
      <c r="Z3198" s="3" t="s">
        <v>154</v>
      </c>
      <c r="AA3198" s="3" t="s">
        <v>154</v>
      </c>
      <c r="AB3198" s="3" t="s">
        <v>154</v>
      </c>
      <c r="AC3198" s="3" t="s">
        <v>154</v>
      </c>
      <c r="AD3198" s="3" t="s">
        <v>6151</v>
      </c>
      <c r="AE3198" s="3" t="s">
        <v>6151</v>
      </c>
      <c r="AF3198" s="3" t="s">
        <v>154</v>
      </c>
      <c r="AG3198" s="3" t="s">
        <v>154</v>
      </c>
      <c r="AH3198" s="3" t="s">
        <v>6478</v>
      </c>
      <c r="AI3198" s="3" t="s">
        <v>6482</v>
      </c>
      <c r="AJ3198" s="3" t="s">
        <v>6489</v>
      </c>
    </row>
    <row r="3199" spans="1:36" ht="15">
      <c r="A3199" s="10">
        <v>3302</v>
      </c>
      <c r="B3199" t="str">
        <f>IF(K3199="总计","",INDEX(主数据!A:AD,MATCH(J3199,主数据!A:A,0),9))</f>
        <v>华西大区公司</v>
      </c>
      <c r="C3199" t="str">
        <f>IF(K3199="","",INDEX(主数据!A:AD,MATCH(J3199,主数据!A:A,0),11))</f>
        <v>重庆北区</v>
      </c>
      <c r="D3199" t="str">
        <f t="shared" si="196"/>
        <v>CQ32电费标准方式1.20</v>
      </c>
      <c r="E3199" s="13" t="str">
        <f t="shared" si="198"/>
        <v>1.20</v>
      </c>
      <c r="F3199" s="13" t="str">
        <f>IF(E3199="","",IFERROR(IF(IF(K3199="","",INDEX(收费标合同信息维护!A:Q,MATCH(D3199,收费标合同信息维护!J:J,0),10))=D3199,"有","无"),"无"))</f>
        <v>无</v>
      </c>
      <c r="G3199" s="13" t="str">
        <f t="shared" si="197"/>
        <v/>
      </c>
      <c r="H3199" s="13" t="str">
        <f t="shared" si="199"/>
        <v/>
      </c>
      <c r="I3199" s="13" t="str">
        <f>IF(G3199="","",IFERROR(IF(IF(K3199="","",INDEX(收费标合同信息维护!A:Q,MATCH(G3199,收费标合同信息维护!M:M,0),13))=G3199,"有","无"),"无"))</f>
        <v/>
      </c>
      <c r="J3199" s="3" t="s">
        <v>3449</v>
      </c>
      <c r="K3199" s="3" t="s">
        <v>13011</v>
      </c>
      <c r="L3199" s="3" t="s">
        <v>6601</v>
      </c>
      <c r="M3199" s="3" t="s">
        <v>6602</v>
      </c>
      <c r="N3199" s="3" t="s">
        <v>6603</v>
      </c>
      <c r="O3199" s="3" t="s">
        <v>6478</v>
      </c>
      <c r="P3199" s="3" t="s">
        <v>13035</v>
      </c>
      <c r="Q3199" s="3" t="s">
        <v>13036</v>
      </c>
      <c r="R3199" s="3" t="s">
        <v>6484</v>
      </c>
      <c r="S3199" s="3" t="s">
        <v>6491</v>
      </c>
      <c r="T3199" s="3" t="s">
        <v>6561</v>
      </c>
      <c r="U3199" s="3" t="s">
        <v>154</v>
      </c>
      <c r="V3199" s="3" t="s">
        <v>6614</v>
      </c>
      <c r="W3199" s="3" t="s">
        <v>154</v>
      </c>
      <c r="X3199" s="3" t="s">
        <v>154</v>
      </c>
      <c r="Y3199" s="3" t="s">
        <v>154</v>
      </c>
      <c r="Z3199" s="3" t="s">
        <v>154</v>
      </c>
      <c r="AA3199" s="3" t="s">
        <v>154</v>
      </c>
      <c r="AB3199" s="3" t="s">
        <v>154</v>
      </c>
      <c r="AC3199" s="3" t="s">
        <v>154</v>
      </c>
      <c r="AD3199" s="3" t="s">
        <v>6151</v>
      </c>
      <c r="AE3199" s="3" t="s">
        <v>6151</v>
      </c>
      <c r="AF3199" s="3" t="s">
        <v>154</v>
      </c>
      <c r="AG3199" s="3" t="s">
        <v>154</v>
      </c>
      <c r="AH3199" s="3" t="s">
        <v>6478</v>
      </c>
      <c r="AI3199" s="3" t="s">
        <v>6482</v>
      </c>
      <c r="AJ3199" s="3" t="s">
        <v>6489</v>
      </c>
    </row>
    <row r="3200" spans="1:36" ht="15">
      <c r="A3200" s="10">
        <v>3303</v>
      </c>
      <c r="B3200" t="str">
        <f>IF(K3200="总计","",INDEX(主数据!A:AD,MATCH(J3200,主数据!A:A,0),9))</f>
        <v>华西大区公司</v>
      </c>
      <c r="C3200" t="str">
        <f>IF(K3200="","",INDEX(主数据!A:AD,MATCH(J3200,主数据!A:A,0),11))</f>
        <v>重庆北区</v>
      </c>
      <c r="D3200" t="str">
        <f t="shared" si="196"/>
        <v>CQ32电费标准方式1.05</v>
      </c>
      <c r="E3200" s="13" t="str">
        <f t="shared" si="198"/>
        <v>1.05</v>
      </c>
      <c r="F3200" s="13" t="str">
        <f>IF(E3200="","",IFERROR(IF(IF(K3200="","",INDEX(收费标合同信息维护!A:Q,MATCH(D3200,收费标合同信息维护!J:J,0),10))=D3200,"有","无"),"无"))</f>
        <v>无</v>
      </c>
      <c r="G3200" s="13" t="str">
        <f t="shared" si="197"/>
        <v/>
      </c>
      <c r="H3200" s="13" t="str">
        <f t="shared" si="199"/>
        <v/>
      </c>
      <c r="I3200" s="13" t="str">
        <f>IF(G3200="","",IFERROR(IF(IF(K3200="","",INDEX(收费标合同信息维护!A:Q,MATCH(G3200,收费标合同信息维护!M:M,0),13))=G3200,"有","无"),"无"))</f>
        <v/>
      </c>
      <c r="J3200" s="3" t="s">
        <v>3449</v>
      </c>
      <c r="K3200" s="3" t="s">
        <v>13011</v>
      </c>
      <c r="L3200" s="3" t="s">
        <v>6601</v>
      </c>
      <c r="M3200" s="3" t="s">
        <v>6602</v>
      </c>
      <c r="N3200" s="3" t="s">
        <v>6603</v>
      </c>
      <c r="O3200" s="3" t="s">
        <v>6478</v>
      </c>
      <c r="P3200" s="3" t="s">
        <v>13037</v>
      </c>
      <c r="Q3200" s="3" t="s">
        <v>13038</v>
      </c>
      <c r="R3200" s="3" t="s">
        <v>6484</v>
      </c>
      <c r="S3200" s="3" t="s">
        <v>6491</v>
      </c>
      <c r="T3200" s="3" t="s">
        <v>6549</v>
      </c>
      <c r="U3200" s="3" t="s">
        <v>154</v>
      </c>
      <c r="V3200" s="3" t="s">
        <v>8795</v>
      </c>
      <c r="W3200" s="3" t="s">
        <v>154</v>
      </c>
      <c r="X3200" s="3" t="s">
        <v>154</v>
      </c>
      <c r="Y3200" s="3" t="s">
        <v>154</v>
      </c>
      <c r="Z3200" s="3" t="s">
        <v>154</v>
      </c>
      <c r="AA3200" s="3" t="s">
        <v>154</v>
      </c>
      <c r="AB3200" s="3" t="s">
        <v>154</v>
      </c>
      <c r="AC3200" s="3" t="s">
        <v>154</v>
      </c>
      <c r="AD3200" s="3" t="s">
        <v>6151</v>
      </c>
      <c r="AE3200" s="3" t="s">
        <v>6151</v>
      </c>
      <c r="AF3200" s="3" t="s">
        <v>154</v>
      </c>
      <c r="AG3200" s="3" t="s">
        <v>154</v>
      </c>
      <c r="AH3200" s="3" t="s">
        <v>6478</v>
      </c>
      <c r="AI3200" s="3" t="s">
        <v>6482</v>
      </c>
      <c r="AJ3200" s="3" t="s">
        <v>6489</v>
      </c>
    </row>
    <row r="3201" spans="1:36" ht="15">
      <c r="A3201" s="10">
        <v>3304</v>
      </c>
      <c r="B3201" t="str">
        <f>IF(K3201="总计","",INDEX(主数据!A:AD,MATCH(J3201,主数据!A:A,0),9))</f>
        <v>华西大区公司</v>
      </c>
      <c r="C3201" t="str">
        <f>IF(K3201="","",INDEX(主数据!A:AD,MATCH(J3201,主数据!A:A,0),11))</f>
        <v>重庆北区</v>
      </c>
      <c r="D3201" t="str">
        <f t="shared" si="196"/>
        <v>CQ32自来水费（简易征收）标准方式5.00</v>
      </c>
      <c r="E3201" s="13" t="str">
        <f t="shared" si="198"/>
        <v>5.00</v>
      </c>
      <c r="F3201" s="13" t="str">
        <f>IF(E3201="","",IFERROR(IF(IF(K3201="","",INDEX(收费标合同信息维护!A:Q,MATCH(D3201,收费标合同信息维护!J:J,0),10))=D3201,"有","无"),"无"))</f>
        <v>无</v>
      </c>
      <c r="G3201" s="13" t="str">
        <f t="shared" si="197"/>
        <v/>
      </c>
      <c r="H3201" s="13" t="str">
        <f t="shared" si="199"/>
        <v/>
      </c>
      <c r="I3201" s="13" t="str">
        <f>IF(G3201="","",IFERROR(IF(IF(K3201="","",INDEX(收费标合同信息维护!A:Q,MATCH(G3201,收费标合同信息维护!M:M,0),13))=G3201,"有","无"),"无"))</f>
        <v/>
      </c>
      <c r="J3201" s="3" t="s">
        <v>3449</v>
      </c>
      <c r="K3201" s="3" t="s">
        <v>13011</v>
      </c>
      <c r="L3201" s="3" t="s">
        <v>6615</v>
      </c>
      <c r="M3201" s="3" t="s">
        <v>6616</v>
      </c>
      <c r="N3201" s="3" t="s">
        <v>6603</v>
      </c>
      <c r="O3201" s="3" t="s">
        <v>6478</v>
      </c>
      <c r="P3201" s="3" t="s">
        <v>13039</v>
      </c>
      <c r="Q3201" s="3" t="s">
        <v>6723</v>
      </c>
      <c r="R3201" s="3" t="s">
        <v>6484</v>
      </c>
      <c r="S3201" s="3" t="s">
        <v>6491</v>
      </c>
      <c r="T3201" s="3" t="s">
        <v>6561</v>
      </c>
      <c r="U3201" s="3" t="s">
        <v>154</v>
      </c>
      <c r="V3201" s="3" t="s">
        <v>6744</v>
      </c>
      <c r="W3201" s="3" t="s">
        <v>154</v>
      </c>
      <c r="X3201" s="3" t="s">
        <v>154</v>
      </c>
      <c r="Y3201" s="3" t="s">
        <v>154</v>
      </c>
      <c r="Z3201" s="3" t="s">
        <v>154</v>
      </c>
      <c r="AA3201" s="3" t="s">
        <v>154</v>
      </c>
      <c r="AB3201" s="3" t="s">
        <v>154</v>
      </c>
      <c r="AC3201" s="3" t="s">
        <v>154</v>
      </c>
      <c r="AD3201" s="3" t="s">
        <v>6151</v>
      </c>
      <c r="AE3201" s="3" t="s">
        <v>6151</v>
      </c>
      <c r="AF3201" s="3" t="s">
        <v>154</v>
      </c>
      <c r="AG3201" s="3" t="s">
        <v>154</v>
      </c>
      <c r="AH3201" s="3" t="s">
        <v>6478</v>
      </c>
      <c r="AI3201" s="3" t="s">
        <v>6482</v>
      </c>
      <c r="AJ3201" s="3" t="s">
        <v>6489</v>
      </c>
    </row>
    <row r="3202" spans="1:36" ht="15">
      <c r="A3202" s="10">
        <v>3305</v>
      </c>
      <c r="B3202" t="str">
        <f>IF(K3202="总计","",INDEX(主数据!A:AD,MATCH(J3202,主数据!A:A,0),9))</f>
        <v>华西大区公司</v>
      </c>
      <c r="C3202" t="str">
        <f>IF(K3202="","",INDEX(主数据!A:AD,MATCH(J3202,主数据!A:A,0),11))</f>
        <v>重庆北区</v>
      </c>
      <c r="D3202" t="str">
        <f t="shared" ref="D3202:D3265" si="200">J3202&amp;M3202&amp;R3202&amp;E3202</f>
        <v>CQ32空置物业费标准方式5.00</v>
      </c>
      <c r="E3202" s="13" t="str">
        <f t="shared" si="198"/>
        <v>5.00</v>
      </c>
      <c r="F3202" s="13" t="str">
        <f>IF(E3202="","",IFERROR(IF(IF(K3202="","",INDEX(收费标合同信息维护!A:Q,MATCH(D3202,收费标合同信息维护!J:J,0),10))=D3202,"有","无"),"无"))</f>
        <v>无</v>
      </c>
      <c r="G3202" s="13" t="str">
        <f t="shared" ref="G3202:G3265" si="201">IF(W3202="","",J3202&amp;M3202&amp;R3202&amp;H3202)</f>
        <v/>
      </c>
      <c r="H3202" s="13" t="str">
        <f t="shared" si="199"/>
        <v/>
      </c>
      <c r="I3202" s="13" t="str">
        <f>IF(G3202="","",IFERROR(IF(IF(K3202="","",INDEX(收费标合同信息维护!A:Q,MATCH(G3202,收费标合同信息维护!M:M,0),13))=G3202,"有","无"),"无"))</f>
        <v/>
      </c>
      <c r="J3202" s="3" t="s">
        <v>3449</v>
      </c>
      <c r="K3202" s="3" t="s">
        <v>13011</v>
      </c>
      <c r="L3202" s="3" t="s">
        <v>6580</v>
      </c>
      <c r="M3202" s="3" t="s">
        <v>6581</v>
      </c>
      <c r="N3202" s="3" t="s">
        <v>6477</v>
      </c>
      <c r="O3202" s="3" t="s">
        <v>6478</v>
      </c>
      <c r="P3202" s="3" t="s">
        <v>13040</v>
      </c>
      <c r="Q3202" s="3" t="s">
        <v>13041</v>
      </c>
      <c r="R3202" s="3" t="s">
        <v>6484</v>
      </c>
      <c r="S3202" s="3" t="s">
        <v>6491</v>
      </c>
      <c r="T3202" s="3" t="s">
        <v>7025</v>
      </c>
      <c r="U3202" s="3" t="s">
        <v>154</v>
      </c>
      <c r="V3202" s="3" t="s">
        <v>6744</v>
      </c>
      <c r="W3202" s="3" t="s">
        <v>154</v>
      </c>
      <c r="X3202" s="3" t="s">
        <v>154</v>
      </c>
      <c r="Y3202" s="3" t="s">
        <v>154</v>
      </c>
      <c r="Z3202" s="3" t="s">
        <v>154</v>
      </c>
      <c r="AA3202" s="3" t="s">
        <v>154</v>
      </c>
      <c r="AB3202" s="3" t="s">
        <v>154</v>
      </c>
      <c r="AC3202" s="3" t="s">
        <v>154</v>
      </c>
      <c r="AD3202" s="3" t="s">
        <v>6151</v>
      </c>
      <c r="AE3202" s="3" t="s">
        <v>6151</v>
      </c>
      <c r="AF3202" s="3" t="s">
        <v>154</v>
      </c>
      <c r="AG3202" s="3" t="s">
        <v>154</v>
      </c>
      <c r="AH3202" s="3" t="s">
        <v>6478</v>
      </c>
      <c r="AI3202" s="3" t="s">
        <v>6482</v>
      </c>
      <c r="AJ3202" s="3" t="s">
        <v>6489</v>
      </c>
    </row>
    <row r="3203" spans="1:36" ht="15">
      <c r="A3203" s="10">
        <v>3306</v>
      </c>
      <c r="B3203" t="str">
        <f>IF(K3203="总计","",INDEX(主数据!A:AD,MATCH(J3203,主数据!A:A,0),9))</f>
        <v>华西大区公司</v>
      </c>
      <c r="C3203" t="str">
        <f>IF(K3203="","",INDEX(主数据!A:AD,MATCH(J3203,主数据!A:A,0),11))</f>
        <v>重庆北区</v>
      </c>
      <c r="D3203" t="str">
        <f t="shared" si="200"/>
        <v>CQ32空置物业费标准方式2.50</v>
      </c>
      <c r="E3203" s="13" t="str">
        <f t="shared" ref="E3203:E3266" si="202">TEXT(IF(V3203="","",--V3203),"0.00")</f>
        <v>2.50</v>
      </c>
      <c r="F3203" s="13" t="str">
        <f>IF(E3203="","",IFERROR(IF(IF(K3203="","",INDEX(收费标合同信息维护!A:Q,MATCH(D3203,收费标合同信息维护!J:J,0),10))=D3203,"有","无"),"无"))</f>
        <v>无</v>
      </c>
      <c r="G3203" s="13" t="str">
        <f t="shared" si="201"/>
        <v/>
      </c>
      <c r="H3203" s="13" t="str">
        <f t="shared" ref="H3203:H3266" si="203">TEXT(IF(W3203="","",--W3203),"0.00")</f>
        <v/>
      </c>
      <c r="I3203" s="13" t="str">
        <f>IF(G3203="","",IFERROR(IF(IF(K3203="","",INDEX(收费标合同信息维护!A:Q,MATCH(G3203,收费标合同信息维护!M:M,0),13))=G3203,"有","无"),"无"))</f>
        <v/>
      </c>
      <c r="J3203" s="3" t="s">
        <v>3449</v>
      </c>
      <c r="K3203" s="3" t="s">
        <v>13011</v>
      </c>
      <c r="L3203" s="3" t="s">
        <v>6580</v>
      </c>
      <c r="M3203" s="3" t="s">
        <v>6581</v>
      </c>
      <c r="N3203" s="3" t="s">
        <v>6477</v>
      </c>
      <c r="O3203" s="3" t="s">
        <v>6478</v>
      </c>
      <c r="P3203" s="3" t="s">
        <v>13042</v>
      </c>
      <c r="Q3203" s="3" t="s">
        <v>13043</v>
      </c>
      <c r="R3203" s="3" t="s">
        <v>6484</v>
      </c>
      <c r="S3203" s="3" t="s">
        <v>6491</v>
      </c>
      <c r="T3203" s="3" t="s">
        <v>7025</v>
      </c>
      <c r="U3203" s="3" t="s">
        <v>154</v>
      </c>
      <c r="V3203" s="3" t="s">
        <v>6675</v>
      </c>
      <c r="W3203" s="3" t="s">
        <v>154</v>
      </c>
      <c r="X3203" s="3" t="s">
        <v>154</v>
      </c>
      <c r="Y3203" s="3" t="s">
        <v>154</v>
      </c>
      <c r="Z3203" s="3" t="s">
        <v>154</v>
      </c>
      <c r="AA3203" s="3" t="s">
        <v>154</v>
      </c>
      <c r="AB3203" s="3" t="s">
        <v>154</v>
      </c>
      <c r="AC3203" s="3" t="s">
        <v>154</v>
      </c>
      <c r="AD3203" s="3" t="s">
        <v>6151</v>
      </c>
      <c r="AE3203" s="3" t="s">
        <v>6151</v>
      </c>
      <c r="AF3203" s="3" t="s">
        <v>154</v>
      </c>
      <c r="AG3203" s="3" t="s">
        <v>154</v>
      </c>
      <c r="AH3203" s="3" t="s">
        <v>6478</v>
      </c>
      <c r="AI3203" s="3" t="s">
        <v>6482</v>
      </c>
      <c r="AJ3203" s="3" t="s">
        <v>6489</v>
      </c>
    </row>
    <row r="3204" spans="1:36" ht="15">
      <c r="A3204" s="10">
        <v>3307</v>
      </c>
      <c r="B3204" t="str">
        <f>IF(K3204="总计","",INDEX(主数据!A:AD,MATCH(J3204,主数据!A:A,0),9))</f>
        <v>华西大区公司</v>
      </c>
      <c r="C3204" t="str">
        <f>IF(K3204="","",INDEX(主数据!A:AD,MATCH(J3204,主数据!A:A,0),11))</f>
        <v>重庆北区</v>
      </c>
      <c r="D3204" t="str">
        <f t="shared" si="200"/>
        <v>CQ32空置物业费标准方式4.00</v>
      </c>
      <c r="E3204" s="13" t="str">
        <f t="shared" si="202"/>
        <v>4.00</v>
      </c>
      <c r="F3204" s="13" t="str">
        <f>IF(E3204="","",IFERROR(IF(IF(K3204="","",INDEX(收费标合同信息维护!A:Q,MATCH(D3204,收费标合同信息维护!J:J,0),10))=D3204,"有","无"),"无"))</f>
        <v>无</v>
      </c>
      <c r="G3204" s="13" t="str">
        <f t="shared" si="201"/>
        <v/>
      </c>
      <c r="H3204" s="13" t="str">
        <f t="shared" si="203"/>
        <v/>
      </c>
      <c r="I3204" s="13" t="str">
        <f>IF(G3204="","",IFERROR(IF(IF(K3204="","",INDEX(收费标合同信息维护!A:Q,MATCH(G3204,收费标合同信息维护!M:M,0),13))=G3204,"有","无"),"无"))</f>
        <v/>
      </c>
      <c r="J3204" s="3" t="s">
        <v>3449</v>
      </c>
      <c r="K3204" s="3" t="s">
        <v>13011</v>
      </c>
      <c r="L3204" s="3" t="s">
        <v>6580</v>
      </c>
      <c r="M3204" s="3" t="s">
        <v>6581</v>
      </c>
      <c r="N3204" s="3" t="s">
        <v>6477</v>
      </c>
      <c r="O3204" s="3" t="s">
        <v>6478</v>
      </c>
      <c r="P3204" s="3" t="s">
        <v>13044</v>
      </c>
      <c r="Q3204" s="3" t="s">
        <v>13045</v>
      </c>
      <c r="R3204" s="3" t="s">
        <v>6484</v>
      </c>
      <c r="S3204" s="3" t="s">
        <v>6491</v>
      </c>
      <c r="T3204" s="3" t="s">
        <v>7025</v>
      </c>
      <c r="U3204" s="3" t="s">
        <v>154</v>
      </c>
      <c r="V3204" s="3" t="s">
        <v>6755</v>
      </c>
      <c r="W3204" s="3" t="s">
        <v>154</v>
      </c>
      <c r="X3204" s="3" t="s">
        <v>154</v>
      </c>
      <c r="Y3204" s="3" t="s">
        <v>154</v>
      </c>
      <c r="Z3204" s="3" t="s">
        <v>154</v>
      </c>
      <c r="AA3204" s="3" t="s">
        <v>154</v>
      </c>
      <c r="AB3204" s="3" t="s">
        <v>154</v>
      </c>
      <c r="AC3204" s="3" t="s">
        <v>154</v>
      </c>
      <c r="AD3204" s="3" t="s">
        <v>6151</v>
      </c>
      <c r="AE3204" s="3" t="s">
        <v>6151</v>
      </c>
      <c r="AF3204" s="3" t="s">
        <v>154</v>
      </c>
      <c r="AG3204" s="3" t="s">
        <v>154</v>
      </c>
      <c r="AH3204" s="3" t="s">
        <v>6478</v>
      </c>
      <c r="AI3204" s="3" t="s">
        <v>6482</v>
      </c>
      <c r="AJ3204" s="3" t="s">
        <v>6489</v>
      </c>
    </row>
    <row r="3205" spans="1:36" ht="15">
      <c r="A3205" s="10">
        <v>3308</v>
      </c>
      <c r="B3205" t="str">
        <f>IF(K3205="总计","",INDEX(主数据!A:AD,MATCH(J3205,主数据!A:A,0),9))</f>
        <v>华西大区公司</v>
      </c>
      <c r="C3205" t="str">
        <f>IF(K3205="","",INDEX(主数据!A:AD,MATCH(J3205,主数据!A:A,0),11))</f>
        <v>重庆北区</v>
      </c>
      <c r="D3205" t="str">
        <f t="shared" si="200"/>
        <v>CQ32空置物业费标准方式2.00</v>
      </c>
      <c r="E3205" s="13" t="str">
        <f t="shared" si="202"/>
        <v>2.00</v>
      </c>
      <c r="F3205" s="13" t="str">
        <f>IF(E3205="","",IFERROR(IF(IF(K3205="","",INDEX(收费标合同信息维护!A:Q,MATCH(D3205,收费标合同信息维护!J:J,0),10))=D3205,"有","无"),"无"))</f>
        <v>无</v>
      </c>
      <c r="G3205" s="13" t="str">
        <f t="shared" si="201"/>
        <v/>
      </c>
      <c r="H3205" s="13" t="str">
        <f t="shared" si="203"/>
        <v/>
      </c>
      <c r="I3205" s="13" t="str">
        <f>IF(G3205="","",IFERROR(IF(IF(K3205="","",INDEX(收费标合同信息维护!A:Q,MATCH(G3205,收费标合同信息维护!M:M,0),13))=G3205,"有","无"),"无"))</f>
        <v/>
      </c>
      <c r="J3205" s="3" t="s">
        <v>3449</v>
      </c>
      <c r="K3205" s="3" t="s">
        <v>13011</v>
      </c>
      <c r="L3205" s="3" t="s">
        <v>6580</v>
      </c>
      <c r="M3205" s="3" t="s">
        <v>6581</v>
      </c>
      <c r="N3205" s="3" t="s">
        <v>6477</v>
      </c>
      <c r="O3205" s="3" t="s">
        <v>6478</v>
      </c>
      <c r="P3205" s="3" t="s">
        <v>13046</v>
      </c>
      <c r="Q3205" s="3" t="s">
        <v>13047</v>
      </c>
      <c r="R3205" s="3" t="s">
        <v>6484</v>
      </c>
      <c r="S3205" s="3" t="s">
        <v>6491</v>
      </c>
      <c r="T3205" s="3" t="s">
        <v>7025</v>
      </c>
      <c r="U3205" s="3" t="s">
        <v>154</v>
      </c>
      <c r="V3205" s="3" t="s">
        <v>6686</v>
      </c>
      <c r="W3205" s="3" t="s">
        <v>154</v>
      </c>
      <c r="X3205" s="3" t="s">
        <v>154</v>
      </c>
      <c r="Y3205" s="3" t="s">
        <v>154</v>
      </c>
      <c r="Z3205" s="3" t="s">
        <v>154</v>
      </c>
      <c r="AA3205" s="3" t="s">
        <v>154</v>
      </c>
      <c r="AB3205" s="3" t="s">
        <v>154</v>
      </c>
      <c r="AC3205" s="3" t="s">
        <v>154</v>
      </c>
      <c r="AD3205" s="3" t="s">
        <v>6151</v>
      </c>
      <c r="AE3205" s="3" t="s">
        <v>6151</v>
      </c>
      <c r="AF3205" s="3" t="s">
        <v>154</v>
      </c>
      <c r="AG3205" s="3" t="s">
        <v>154</v>
      </c>
      <c r="AH3205" s="3" t="s">
        <v>6478</v>
      </c>
      <c r="AI3205" s="3" t="s">
        <v>6482</v>
      </c>
      <c r="AJ3205" s="3" t="s">
        <v>6489</v>
      </c>
    </row>
    <row r="3206" spans="1:36" ht="15">
      <c r="A3206" s="10">
        <v>3309</v>
      </c>
      <c r="B3206" t="str">
        <f>IF(K3206="总计","",INDEX(主数据!A:AD,MATCH(J3206,主数据!A:A,0),9))</f>
        <v>华西大区公司</v>
      </c>
      <c r="C3206" t="str">
        <f>IF(K3206="","",INDEX(主数据!A:AD,MATCH(J3206,主数据!A:A,0),11))</f>
        <v>重庆北区</v>
      </c>
      <c r="D3206" t="str">
        <f t="shared" si="200"/>
        <v>CQ32空置物业费标准方式3.80</v>
      </c>
      <c r="E3206" s="13" t="str">
        <f t="shared" si="202"/>
        <v>3.80</v>
      </c>
      <c r="F3206" s="13" t="str">
        <f>IF(E3206="","",IFERROR(IF(IF(K3206="","",INDEX(收费标合同信息维护!A:Q,MATCH(D3206,收费标合同信息维护!J:J,0),10))=D3206,"有","无"),"无"))</f>
        <v>无</v>
      </c>
      <c r="G3206" s="13" t="str">
        <f t="shared" si="201"/>
        <v/>
      </c>
      <c r="H3206" s="13" t="str">
        <f t="shared" si="203"/>
        <v/>
      </c>
      <c r="I3206" s="13" t="str">
        <f>IF(G3206="","",IFERROR(IF(IF(K3206="","",INDEX(收费标合同信息维护!A:Q,MATCH(G3206,收费标合同信息维护!M:M,0),13))=G3206,"有","无"),"无"))</f>
        <v/>
      </c>
      <c r="J3206" s="3" t="s">
        <v>3449</v>
      </c>
      <c r="K3206" s="3" t="s">
        <v>13011</v>
      </c>
      <c r="L3206" s="3" t="s">
        <v>6580</v>
      </c>
      <c r="M3206" s="3" t="s">
        <v>6581</v>
      </c>
      <c r="N3206" s="3" t="s">
        <v>6477</v>
      </c>
      <c r="O3206" s="3" t="s">
        <v>6478</v>
      </c>
      <c r="P3206" s="3" t="s">
        <v>13048</v>
      </c>
      <c r="Q3206" s="3" t="s">
        <v>13049</v>
      </c>
      <c r="R3206" s="3" t="s">
        <v>6484</v>
      </c>
      <c r="S3206" s="3" t="s">
        <v>6491</v>
      </c>
      <c r="T3206" s="3" t="s">
        <v>6493</v>
      </c>
      <c r="U3206" s="3" t="s">
        <v>154</v>
      </c>
      <c r="V3206" s="3" t="s">
        <v>6991</v>
      </c>
      <c r="W3206" s="3" t="s">
        <v>154</v>
      </c>
      <c r="X3206" s="3" t="s">
        <v>154</v>
      </c>
      <c r="Y3206" s="3" t="s">
        <v>154</v>
      </c>
      <c r="Z3206" s="3" t="s">
        <v>154</v>
      </c>
      <c r="AA3206" s="3" t="s">
        <v>154</v>
      </c>
      <c r="AB3206" s="3" t="s">
        <v>154</v>
      </c>
      <c r="AC3206" s="3" t="s">
        <v>154</v>
      </c>
      <c r="AD3206" s="3" t="s">
        <v>6151</v>
      </c>
      <c r="AE3206" s="3" t="s">
        <v>6151</v>
      </c>
      <c r="AF3206" s="3" t="s">
        <v>154</v>
      </c>
      <c r="AG3206" s="3" t="s">
        <v>154</v>
      </c>
      <c r="AH3206" s="3" t="s">
        <v>6478</v>
      </c>
      <c r="AI3206" s="3" t="s">
        <v>6482</v>
      </c>
      <c r="AJ3206" s="3" t="s">
        <v>6489</v>
      </c>
    </row>
    <row r="3207" spans="1:36" ht="15">
      <c r="A3207" s="10">
        <v>3310</v>
      </c>
      <c r="B3207" t="str">
        <f>IF(K3207="总计","",INDEX(主数据!A:AD,MATCH(J3207,主数据!A:A,0),9))</f>
        <v>华北大区公司</v>
      </c>
      <c r="C3207" t="str">
        <f>IF(K3207="","",INDEX(主数据!A:AD,MATCH(J3207,主数据!A:A,0),11))</f>
        <v>北京一城区</v>
      </c>
      <c r="D3207" t="str">
        <f t="shared" si="200"/>
        <v>BJ117物业服务费标准方式2.45</v>
      </c>
      <c r="E3207" s="13" t="str">
        <f t="shared" si="202"/>
        <v>2.45</v>
      </c>
      <c r="F3207" s="13" t="str">
        <f>IF(E3207="","",IFERROR(IF(IF(K3207="","",INDEX(收费标合同信息维护!A:Q,MATCH(D3207,收费标合同信息维护!J:J,0),10))=D3207,"有","无"),"无"))</f>
        <v>无</v>
      </c>
      <c r="G3207" s="13" t="str">
        <f t="shared" si="201"/>
        <v/>
      </c>
      <c r="H3207" s="13" t="str">
        <f t="shared" si="203"/>
        <v/>
      </c>
      <c r="I3207" s="13" t="str">
        <f>IF(G3207="","",IFERROR(IF(IF(K3207="","",INDEX(收费标合同信息维护!A:Q,MATCH(G3207,收费标合同信息维护!M:M,0),13))=G3207,"有","无"),"无"))</f>
        <v/>
      </c>
      <c r="J3207" s="3" t="s">
        <v>2678</v>
      </c>
      <c r="K3207" s="3" t="s">
        <v>6341</v>
      </c>
      <c r="L3207" s="3" t="s">
        <v>6025</v>
      </c>
      <c r="M3207" s="3" t="s">
        <v>6026</v>
      </c>
      <c r="N3207" s="3" t="s">
        <v>6477</v>
      </c>
      <c r="O3207" s="3" t="s">
        <v>6478</v>
      </c>
      <c r="P3207" s="3" t="s">
        <v>13050</v>
      </c>
      <c r="Q3207" s="3" t="s">
        <v>6026</v>
      </c>
      <c r="R3207" s="3" t="s">
        <v>6484</v>
      </c>
      <c r="S3207" s="3" t="s">
        <v>6485</v>
      </c>
      <c r="T3207" s="3" t="s">
        <v>10982</v>
      </c>
      <c r="U3207" s="3" t="s">
        <v>154</v>
      </c>
      <c r="V3207" s="3" t="s">
        <v>7408</v>
      </c>
      <c r="W3207" s="3" t="s">
        <v>154</v>
      </c>
      <c r="X3207" s="3" t="s">
        <v>154</v>
      </c>
      <c r="Y3207" s="3" t="s">
        <v>154</v>
      </c>
      <c r="Z3207" s="3" t="s">
        <v>154</v>
      </c>
      <c r="AA3207" s="3" t="s">
        <v>154</v>
      </c>
      <c r="AB3207" s="3" t="s">
        <v>154</v>
      </c>
      <c r="AC3207" s="3" t="s">
        <v>154</v>
      </c>
      <c r="AD3207" s="3" t="s">
        <v>6151</v>
      </c>
      <c r="AE3207" s="3" t="s">
        <v>6151</v>
      </c>
      <c r="AF3207" s="3" t="s">
        <v>154</v>
      </c>
      <c r="AG3207" s="3" t="s">
        <v>154</v>
      </c>
      <c r="AH3207" s="3" t="s">
        <v>6478</v>
      </c>
      <c r="AI3207" s="3" t="s">
        <v>6482</v>
      </c>
      <c r="AJ3207" s="3" t="s">
        <v>13051</v>
      </c>
    </row>
    <row r="3208" spans="1:36" ht="15">
      <c r="A3208" s="10">
        <v>3311</v>
      </c>
      <c r="B3208" t="str">
        <f>IF(K3208="总计","",INDEX(主数据!A:AD,MATCH(J3208,主数据!A:A,0),9))</f>
        <v>华北大区公司</v>
      </c>
      <c r="C3208" t="str">
        <f>IF(K3208="","",INDEX(主数据!A:AD,MATCH(J3208,主数据!A:A,0),11))</f>
        <v>北京一城区</v>
      </c>
      <c r="D3208" t="str">
        <f t="shared" si="200"/>
        <v>BJ117物业服务费标准方式4.50</v>
      </c>
      <c r="E3208" s="13" t="str">
        <f t="shared" si="202"/>
        <v>4.50</v>
      </c>
      <c r="F3208" s="13" t="str">
        <f>IF(E3208="","",IFERROR(IF(IF(K3208="","",INDEX(收费标合同信息维护!A:Q,MATCH(D3208,收费标合同信息维护!J:J,0),10))=D3208,"有","无"),"无"))</f>
        <v>无</v>
      </c>
      <c r="G3208" s="13" t="str">
        <f t="shared" si="201"/>
        <v/>
      </c>
      <c r="H3208" s="13" t="str">
        <f t="shared" si="203"/>
        <v/>
      </c>
      <c r="I3208" s="13" t="str">
        <f>IF(G3208="","",IFERROR(IF(IF(K3208="","",INDEX(收费标合同信息维护!A:Q,MATCH(G3208,收费标合同信息维护!M:M,0),13))=G3208,"有","无"),"无"))</f>
        <v/>
      </c>
      <c r="J3208" s="3" t="s">
        <v>2678</v>
      </c>
      <c r="K3208" s="3" t="s">
        <v>6341</v>
      </c>
      <c r="L3208" s="3" t="s">
        <v>6025</v>
      </c>
      <c r="M3208" s="3" t="s">
        <v>6026</v>
      </c>
      <c r="N3208" s="3" t="s">
        <v>6477</v>
      </c>
      <c r="O3208" s="3" t="s">
        <v>6478</v>
      </c>
      <c r="P3208" s="3" t="s">
        <v>13052</v>
      </c>
      <c r="Q3208" s="3" t="s">
        <v>10269</v>
      </c>
      <c r="R3208" s="3" t="s">
        <v>6484</v>
      </c>
      <c r="S3208" s="3" t="s">
        <v>6485</v>
      </c>
      <c r="T3208" s="3" t="s">
        <v>10982</v>
      </c>
      <c r="U3208" s="3" t="s">
        <v>154</v>
      </c>
      <c r="V3208" s="3" t="s">
        <v>6507</v>
      </c>
      <c r="W3208" s="3" t="s">
        <v>154</v>
      </c>
      <c r="X3208" s="3" t="s">
        <v>154</v>
      </c>
      <c r="Y3208" s="3" t="s">
        <v>154</v>
      </c>
      <c r="Z3208" s="3" t="s">
        <v>154</v>
      </c>
      <c r="AA3208" s="3" t="s">
        <v>154</v>
      </c>
      <c r="AB3208" s="3" t="s">
        <v>154</v>
      </c>
      <c r="AC3208" s="3" t="s">
        <v>154</v>
      </c>
      <c r="AD3208" s="3" t="s">
        <v>6151</v>
      </c>
      <c r="AE3208" s="3" t="s">
        <v>6151</v>
      </c>
      <c r="AF3208" s="3" t="s">
        <v>154</v>
      </c>
      <c r="AG3208" s="3" t="s">
        <v>154</v>
      </c>
      <c r="AH3208" s="3" t="s">
        <v>6478</v>
      </c>
      <c r="AI3208" s="3" t="s">
        <v>6482</v>
      </c>
      <c r="AJ3208" s="3" t="s">
        <v>10</v>
      </c>
    </row>
    <row r="3209" spans="1:36" ht="15">
      <c r="A3209" s="10">
        <v>3312</v>
      </c>
      <c r="B3209" t="str">
        <f>IF(K3209="总计","",INDEX(主数据!A:AD,MATCH(J3209,主数据!A:A,0),9))</f>
        <v>华北大区公司</v>
      </c>
      <c r="C3209" t="str">
        <f>IF(K3209="","",INDEX(主数据!A:AD,MATCH(J3209,主数据!A:A,0),11))</f>
        <v>北京一城区</v>
      </c>
      <c r="D3209" t="str">
        <f t="shared" si="200"/>
        <v>BJ117物业服务费标准方式4.50</v>
      </c>
      <c r="E3209" s="13" t="str">
        <f t="shared" si="202"/>
        <v>4.50</v>
      </c>
      <c r="F3209" s="13" t="str">
        <f>IF(E3209="","",IFERROR(IF(IF(K3209="","",INDEX(收费标合同信息维护!A:Q,MATCH(D3209,收费标合同信息维护!J:J,0),10))=D3209,"有","无"),"无"))</f>
        <v>无</v>
      </c>
      <c r="G3209" s="13" t="str">
        <f t="shared" si="201"/>
        <v/>
      </c>
      <c r="H3209" s="13" t="str">
        <f t="shared" si="203"/>
        <v/>
      </c>
      <c r="I3209" s="13" t="str">
        <f>IF(G3209="","",IFERROR(IF(IF(K3209="","",INDEX(收费标合同信息维护!A:Q,MATCH(G3209,收费标合同信息维护!M:M,0),13))=G3209,"有","无"),"无"))</f>
        <v/>
      </c>
      <c r="J3209" s="3" t="s">
        <v>2678</v>
      </c>
      <c r="K3209" s="3" t="s">
        <v>6341</v>
      </c>
      <c r="L3209" s="3" t="s">
        <v>6025</v>
      </c>
      <c r="M3209" s="3" t="s">
        <v>6026</v>
      </c>
      <c r="N3209" s="3" t="s">
        <v>6477</v>
      </c>
      <c r="O3209" s="3" t="s">
        <v>6478</v>
      </c>
      <c r="P3209" s="3" t="s">
        <v>18222</v>
      </c>
      <c r="Q3209" s="3" t="s">
        <v>18223</v>
      </c>
      <c r="R3209" s="3" t="s">
        <v>6484</v>
      </c>
      <c r="S3209" s="3" t="s">
        <v>6491</v>
      </c>
      <c r="T3209" s="3" t="s">
        <v>9160</v>
      </c>
      <c r="U3209" s="3" t="s">
        <v>154</v>
      </c>
      <c r="V3209" s="3" t="s">
        <v>6507</v>
      </c>
      <c r="W3209" s="3" t="s">
        <v>154</v>
      </c>
      <c r="X3209" s="3" t="s">
        <v>154</v>
      </c>
      <c r="Y3209" s="3" t="s">
        <v>154</v>
      </c>
      <c r="Z3209" s="3" t="s">
        <v>154</v>
      </c>
      <c r="AA3209" s="3" t="s">
        <v>154</v>
      </c>
      <c r="AB3209" s="3" t="s">
        <v>154</v>
      </c>
      <c r="AC3209" s="3" t="s">
        <v>154</v>
      </c>
      <c r="AD3209" s="3" t="s">
        <v>6151</v>
      </c>
      <c r="AE3209" s="3" t="s">
        <v>6151</v>
      </c>
      <c r="AF3209" s="3" t="s">
        <v>6040</v>
      </c>
      <c r="AG3209" s="3" t="s">
        <v>154</v>
      </c>
      <c r="AH3209" s="3" t="s">
        <v>6478</v>
      </c>
      <c r="AI3209" s="3" t="s">
        <v>6482</v>
      </c>
      <c r="AJ3209" s="3" t="s">
        <v>6033</v>
      </c>
    </row>
    <row r="3210" spans="1:36" ht="15">
      <c r="A3210" s="10">
        <v>3313</v>
      </c>
      <c r="B3210" t="str">
        <f>IF(K3210="总计","",INDEX(主数据!A:AD,MATCH(J3210,主数据!A:A,0),9))</f>
        <v>华北大区公司</v>
      </c>
      <c r="C3210" t="str">
        <f>IF(K3210="","",INDEX(主数据!A:AD,MATCH(J3210,主数据!A:A,0),11))</f>
        <v>北京七城区</v>
      </c>
      <c r="D3210" t="str">
        <f t="shared" si="200"/>
        <v>BJ30物业服务费标准方式1.48</v>
      </c>
      <c r="E3210" s="13" t="str">
        <f t="shared" si="202"/>
        <v>1.48</v>
      </c>
      <c r="F3210" s="13" t="str">
        <f>IF(E3210="","",IFERROR(IF(IF(K3210="","",INDEX(收费标合同信息维护!A:Q,MATCH(D3210,收费标合同信息维护!J:J,0),10))=D3210,"有","无"),"无"))</f>
        <v>无</v>
      </c>
      <c r="G3210" s="13" t="str">
        <f t="shared" si="201"/>
        <v/>
      </c>
      <c r="H3210" s="13" t="str">
        <f t="shared" si="203"/>
        <v/>
      </c>
      <c r="I3210" s="13" t="str">
        <f>IF(G3210="","",IFERROR(IF(IF(K3210="","",INDEX(收费标合同信息维护!A:Q,MATCH(G3210,收费标合同信息维护!M:M,0),13))=G3210,"有","无"),"无"))</f>
        <v/>
      </c>
      <c r="J3210" s="3" t="s">
        <v>2830</v>
      </c>
      <c r="K3210" s="3" t="s">
        <v>6342</v>
      </c>
      <c r="L3210" s="3" t="s">
        <v>6025</v>
      </c>
      <c r="M3210" s="3" t="s">
        <v>6026</v>
      </c>
      <c r="N3210" s="3" t="s">
        <v>6477</v>
      </c>
      <c r="O3210" s="3" t="s">
        <v>6478</v>
      </c>
      <c r="P3210" s="3" t="s">
        <v>11746</v>
      </c>
      <c r="Q3210" s="3" t="s">
        <v>18224</v>
      </c>
      <c r="R3210" s="3" t="s">
        <v>6484</v>
      </c>
      <c r="S3210" s="3" t="s">
        <v>6491</v>
      </c>
      <c r="T3210" s="3" t="s">
        <v>6506</v>
      </c>
      <c r="U3210" s="3" t="s">
        <v>154</v>
      </c>
      <c r="V3210" s="3" t="s">
        <v>8333</v>
      </c>
      <c r="W3210" s="3" t="s">
        <v>154</v>
      </c>
      <c r="X3210" s="3" t="s">
        <v>154</v>
      </c>
      <c r="Y3210" s="3" t="s">
        <v>154</v>
      </c>
      <c r="Z3210" s="3" t="s">
        <v>154</v>
      </c>
      <c r="AA3210" s="3" t="s">
        <v>154</v>
      </c>
      <c r="AB3210" s="3" t="s">
        <v>154</v>
      </c>
      <c r="AC3210" s="3" t="s">
        <v>154</v>
      </c>
      <c r="AD3210" s="3" t="s">
        <v>6151</v>
      </c>
      <c r="AE3210" s="3" t="s">
        <v>6151</v>
      </c>
      <c r="AF3210" s="3" t="s">
        <v>154</v>
      </c>
      <c r="AG3210" s="3" t="s">
        <v>154</v>
      </c>
      <c r="AH3210" s="3" t="s">
        <v>6478</v>
      </c>
      <c r="AI3210" s="3" t="s">
        <v>6482</v>
      </c>
      <c r="AJ3210" s="3" t="s">
        <v>18225</v>
      </c>
    </row>
    <row r="3211" spans="1:36" ht="15">
      <c r="A3211" s="10">
        <v>3314</v>
      </c>
      <c r="B3211" t="str">
        <f>IF(K3211="总计","",INDEX(主数据!A:AD,MATCH(J3211,主数据!A:A,0),9))</f>
        <v>华北大区公司</v>
      </c>
      <c r="C3211" t="str">
        <f>IF(K3211="","",INDEX(主数据!A:AD,MATCH(J3211,主数据!A:A,0),11))</f>
        <v>北京七城区</v>
      </c>
      <c r="D3211" t="str">
        <f t="shared" si="200"/>
        <v>BJ30物业服务费标准方式2.80</v>
      </c>
      <c r="E3211" s="13" t="str">
        <f t="shared" si="202"/>
        <v>2.80</v>
      </c>
      <c r="F3211" s="13" t="str">
        <f>IF(E3211="","",IFERROR(IF(IF(K3211="","",INDEX(收费标合同信息维护!A:Q,MATCH(D3211,收费标合同信息维护!J:J,0),10))=D3211,"有","无"),"无"))</f>
        <v>无</v>
      </c>
      <c r="G3211" s="13" t="str">
        <f t="shared" si="201"/>
        <v/>
      </c>
      <c r="H3211" s="13" t="str">
        <f t="shared" si="203"/>
        <v/>
      </c>
      <c r="I3211" s="13" t="str">
        <f>IF(G3211="","",IFERROR(IF(IF(K3211="","",INDEX(收费标合同信息维护!A:Q,MATCH(G3211,收费标合同信息维护!M:M,0),13))=G3211,"有","无"),"无"))</f>
        <v/>
      </c>
      <c r="J3211" s="3" t="s">
        <v>2830</v>
      </c>
      <c r="K3211" s="3" t="s">
        <v>6342</v>
      </c>
      <c r="L3211" s="3" t="s">
        <v>6025</v>
      </c>
      <c r="M3211" s="3" t="s">
        <v>6026</v>
      </c>
      <c r="N3211" s="3" t="s">
        <v>6477</v>
      </c>
      <c r="O3211" s="3" t="s">
        <v>6478</v>
      </c>
      <c r="P3211" s="3" t="s">
        <v>11748</v>
      </c>
      <c r="Q3211" s="3" t="s">
        <v>18226</v>
      </c>
      <c r="R3211" s="3" t="s">
        <v>6484</v>
      </c>
      <c r="S3211" s="3" t="s">
        <v>6491</v>
      </c>
      <c r="T3211" s="3" t="s">
        <v>6506</v>
      </c>
      <c r="U3211" s="3" t="s">
        <v>154</v>
      </c>
      <c r="V3211" s="3" t="s">
        <v>6543</v>
      </c>
      <c r="W3211" s="3" t="s">
        <v>154</v>
      </c>
      <c r="X3211" s="3" t="s">
        <v>154</v>
      </c>
      <c r="Y3211" s="3" t="s">
        <v>154</v>
      </c>
      <c r="Z3211" s="3" t="s">
        <v>154</v>
      </c>
      <c r="AA3211" s="3" t="s">
        <v>154</v>
      </c>
      <c r="AB3211" s="3" t="s">
        <v>154</v>
      </c>
      <c r="AC3211" s="3" t="s">
        <v>154</v>
      </c>
      <c r="AD3211" s="3" t="s">
        <v>6151</v>
      </c>
      <c r="AE3211" s="3" t="s">
        <v>6151</v>
      </c>
      <c r="AF3211" s="3" t="s">
        <v>154</v>
      </c>
      <c r="AG3211" s="3" t="s">
        <v>154</v>
      </c>
      <c r="AH3211" s="3" t="s">
        <v>6478</v>
      </c>
      <c r="AI3211" s="3" t="s">
        <v>6482</v>
      </c>
      <c r="AJ3211" s="3" t="s">
        <v>7276</v>
      </c>
    </row>
    <row r="3212" spans="1:36" ht="15">
      <c r="A3212" s="10">
        <v>3315</v>
      </c>
      <c r="B3212" t="str">
        <f>IF(K3212="总计","",INDEX(主数据!A:AD,MATCH(J3212,主数据!A:A,0),9))</f>
        <v>华北大区公司</v>
      </c>
      <c r="C3212" t="str">
        <f>IF(K3212="","",INDEX(主数据!A:AD,MATCH(J3212,主数据!A:A,0),11))</f>
        <v>北京七城区</v>
      </c>
      <c r="D3212" t="str">
        <f t="shared" si="200"/>
        <v>BJ30物业服务费定额</v>
      </c>
      <c r="E3212" s="13" t="str">
        <f t="shared" si="202"/>
        <v/>
      </c>
      <c r="F3212" s="13" t="str">
        <f>IF(E3212="","",IFERROR(IF(IF(K3212="","",INDEX(收费标合同信息维护!A:Q,MATCH(D3212,收费标合同信息维护!J:J,0),10))=D3212,"有","无"),"无"))</f>
        <v/>
      </c>
      <c r="G3212" s="13" t="str">
        <f t="shared" si="201"/>
        <v>BJ30物业服务费定额1200.00</v>
      </c>
      <c r="H3212" s="13" t="str">
        <f t="shared" si="203"/>
        <v>1200.00</v>
      </c>
      <c r="I3212" s="13" t="str">
        <f>IF(G3212="","",IFERROR(IF(IF(K3212="","",INDEX(收费标合同信息维护!A:Q,MATCH(G3212,收费标合同信息维护!M:M,0),13))=G3212,"有","无"),"无"))</f>
        <v>无</v>
      </c>
      <c r="J3212" s="3" t="s">
        <v>2830</v>
      </c>
      <c r="K3212" s="3" t="s">
        <v>6342</v>
      </c>
      <c r="L3212" s="3" t="s">
        <v>6025</v>
      </c>
      <c r="M3212" s="3" t="s">
        <v>6026</v>
      </c>
      <c r="N3212" s="3" t="s">
        <v>6477</v>
      </c>
      <c r="O3212" s="3" t="s">
        <v>6478</v>
      </c>
      <c r="P3212" s="3" t="s">
        <v>11750</v>
      </c>
      <c r="Q3212" s="3" t="s">
        <v>13053</v>
      </c>
      <c r="R3212" s="3" t="s">
        <v>6490</v>
      </c>
      <c r="S3212" s="3" t="s">
        <v>6491</v>
      </c>
      <c r="T3212" s="3" t="s">
        <v>6506</v>
      </c>
      <c r="U3212" s="3" t="s">
        <v>154</v>
      </c>
      <c r="V3212" s="3" t="s">
        <v>154</v>
      </c>
      <c r="W3212" s="3" t="s">
        <v>13055</v>
      </c>
      <c r="X3212" s="3" t="s">
        <v>154</v>
      </c>
      <c r="Y3212" s="3" t="s">
        <v>154</v>
      </c>
      <c r="Z3212" s="3" t="s">
        <v>154</v>
      </c>
      <c r="AA3212" s="3" t="s">
        <v>154</v>
      </c>
      <c r="AB3212" s="3" t="s">
        <v>154</v>
      </c>
      <c r="AC3212" s="3" t="s">
        <v>154</v>
      </c>
      <c r="AD3212" s="3" t="s">
        <v>6151</v>
      </c>
      <c r="AE3212" s="3" t="s">
        <v>6151</v>
      </c>
      <c r="AF3212" s="3" t="s">
        <v>154</v>
      </c>
      <c r="AG3212" s="3" t="s">
        <v>154</v>
      </c>
      <c r="AH3212" s="3" t="s">
        <v>6478</v>
      </c>
      <c r="AI3212" s="3" t="s">
        <v>6482</v>
      </c>
      <c r="AJ3212" s="3" t="s">
        <v>6033</v>
      </c>
    </row>
    <row r="3213" spans="1:36" ht="15">
      <c r="A3213" s="10">
        <v>3316</v>
      </c>
      <c r="B3213" t="str">
        <f>IF(K3213="总计","",INDEX(主数据!A:AD,MATCH(J3213,主数据!A:A,0),9))</f>
        <v>华北大区公司</v>
      </c>
      <c r="C3213" t="str">
        <f>IF(K3213="","",INDEX(主数据!A:AD,MATCH(J3213,主数据!A:A,0),11))</f>
        <v>北京七城区</v>
      </c>
      <c r="D3213" t="str">
        <f t="shared" si="200"/>
        <v>BJ30供暖费（代收代付）直接录入</v>
      </c>
      <c r="E3213" s="13" t="str">
        <f t="shared" si="202"/>
        <v/>
      </c>
      <c r="F3213" s="13" t="str">
        <f>IF(E3213="","",IFERROR(IF(IF(K3213="","",INDEX(收费标合同信息维护!A:Q,MATCH(D3213,收费标合同信息维护!J:J,0),10))=D3213,"有","无"),"无"))</f>
        <v/>
      </c>
      <c r="G3213" s="13" t="str">
        <f t="shared" si="201"/>
        <v/>
      </c>
      <c r="H3213" s="13" t="str">
        <f t="shared" si="203"/>
        <v/>
      </c>
      <c r="I3213" s="13" t="str">
        <f>IF(G3213="","",IFERROR(IF(IF(K3213="","",INDEX(收费标合同信息维护!A:Q,MATCH(G3213,收费标合同信息维护!M:M,0),13))=G3213,"有","无"),"无"))</f>
        <v/>
      </c>
      <c r="J3213" s="3" t="s">
        <v>2830</v>
      </c>
      <c r="K3213" s="3" t="s">
        <v>6342</v>
      </c>
      <c r="L3213" s="3" t="s">
        <v>6609</v>
      </c>
      <c r="M3213" s="3" t="s">
        <v>6750</v>
      </c>
      <c r="N3213" s="3" t="s">
        <v>6477</v>
      </c>
      <c r="O3213" s="3" t="s">
        <v>6478</v>
      </c>
      <c r="P3213" s="3" t="s">
        <v>13056</v>
      </c>
      <c r="Q3213" s="3" t="s">
        <v>10307</v>
      </c>
      <c r="R3213" s="3" t="s">
        <v>6479</v>
      </c>
      <c r="S3213" s="3" t="s">
        <v>6480</v>
      </c>
      <c r="T3213" s="3" t="s">
        <v>7100</v>
      </c>
      <c r="U3213" s="3" t="s">
        <v>6716</v>
      </c>
      <c r="V3213" s="3" t="s">
        <v>154</v>
      </c>
      <c r="W3213" s="3" t="s">
        <v>154</v>
      </c>
      <c r="X3213" s="3" t="s">
        <v>154</v>
      </c>
      <c r="Y3213" s="3" t="s">
        <v>154</v>
      </c>
      <c r="Z3213" s="3" t="s">
        <v>154</v>
      </c>
      <c r="AA3213" s="3" t="s">
        <v>154</v>
      </c>
      <c r="AB3213" s="3" t="s">
        <v>154</v>
      </c>
      <c r="AC3213" s="3" t="s">
        <v>154</v>
      </c>
      <c r="AD3213" s="3" t="s">
        <v>6151</v>
      </c>
      <c r="AE3213" s="3" t="s">
        <v>6151</v>
      </c>
      <c r="AF3213" s="3" t="s">
        <v>154</v>
      </c>
      <c r="AG3213" s="3" t="s">
        <v>154</v>
      </c>
      <c r="AH3213" s="3" t="s">
        <v>6478</v>
      </c>
      <c r="AI3213" s="3" t="s">
        <v>6482</v>
      </c>
      <c r="AJ3213" s="3" t="s">
        <v>6489</v>
      </c>
    </row>
    <row r="3214" spans="1:36" ht="15">
      <c r="A3214" s="10">
        <v>3317</v>
      </c>
      <c r="B3214" t="str">
        <f>IF(K3214="总计","",INDEX(主数据!A:AD,MATCH(J3214,主数据!A:A,0),9))</f>
        <v>华北大区公司</v>
      </c>
      <c r="C3214" t="str">
        <f>IF(K3214="","",INDEX(主数据!A:AD,MATCH(J3214,主数据!A:A,0),11))</f>
        <v>北京七城区</v>
      </c>
      <c r="D3214" t="str">
        <f t="shared" si="200"/>
        <v>BJ30公共电费直接录入</v>
      </c>
      <c r="E3214" s="13" t="str">
        <f t="shared" si="202"/>
        <v/>
      </c>
      <c r="F3214" s="13" t="str">
        <f>IF(E3214="","",IFERROR(IF(IF(K3214="","",INDEX(收费标合同信息维护!A:Q,MATCH(D3214,收费标合同信息维护!J:J,0),10))=D3214,"有","无"),"无"))</f>
        <v/>
      </c>
      <c r="G3214" s="13" t="str">
        <f t="shared" si="201"/>
        <v>BJ30公共电费直接录入30.00</v>
      </c>
      <c r="H3214" s="13" t="str">
        <f t="shared" si="203"/>
        <v>30.00</v>
      </c>
      <c r="I3214" s="13" t="str">
        <f>IF(G3214="","",IFERROR(IF(IF(K3214="","",INDEX(收费标合同信息维护!A:Q,MATCH(G3214,收费标合同信息维护!M:M,0),13))=G3214,"有","无"),"无"))</f>
        <v>无</v>
      </c>
      <c r="J3214" s="3" t="s">
        <v>2830</v>
      </c>
      <c r="K3214" s="3" t="s">
        <v>6342</v>
      </c>
      <c r="L3214" s="3" t="s">
        <v>6826</v>
      </c>
      <c r="M3214" s="3" t="s">
        <v>7076</v>
      </c>
      <c r="N3214" s="3" t="s">
        <v>6477</v>
      </c>
      <c r="O3214" s="3" t="s">
        <v>6478</v>
      </c>
      <c r="P3214" s="3" t="s">
        <v>13057</v>
      </c>
      <c r="Q3214" s="3" t="s">
        <v>7076</v>
      </c>
      <c r="R3214" s="3" t="s">
        <v>6479</v>
      </c>
      <c r="S3214" s="3" t="s">
        <v>6480</v>
      </c>
      <c r="T3214" s="3" t="s">
        <v>7100</v>
      </c>
      <c r="U3214" s="3" t="s">
        <v>154</v>
      </c>
      <c r="V3214" s="3" t="s">
        <v>154</v>
      </c>
      <c r="W3214" s="3" t="s">
        <v>6710</v>
      </c>
      <c r="X3214" s="3" t="s">
        <v>154</v>
      </c>
      <c r="Y3214" s="3" t="s">
        <v>154</v>
      </c>
      <c r="Z3214" s="3" t="s">
        <v>154</v>
      </c>
      <c r="AA3214" s="3" t="s">
        <v>154</v>
      </c>
      <c r="AB3214" s="3" t="s">
        <v>154</v>
      </c>
      <c r="AC3214" s="3" t="s">
        <v>154</v>
      </c>
      <c r="AD3214" s="3" t="s">
        <v>6151</v>
      </c>
      <c r="AE3214" s="3" t="s">
        <v>6151</v>
      </c>
      <c r="AF3214" s="3" t="s">
        <v>154</v>
      </c>
      <c r="AG3214" s="3" t="s">
        <v>154</v>
      </c>
      <c r="AH3214" s="3" t="s">
        <v>6478</v>
      </c>
      <c r="AI3214" s="3" t="s">
        <v>6482</v>
      </c>
      <c r="AJ3214" s="3" t="s">
        <v>6489</v>
      </c>
    </row>
    <row r="3215" spans="1:36" ht="30">
      <c r="A3215" s="10">
        <v>3318</v>
      </c>
      <c r="B3215" t="str">
        <f>IF(K3215="总计","",INDEX(主数据!A:AD,MATCH(J3215,主数据!A:A,0),9))</f>
        <v>华北大区公司</v>
      </c>
      <c r="C3215" t="str">
        <f>IF(K3215="","",INDEX(主数据!A:AD,MATCH(J3215,主数据!A:A,0),11))</f>
        <v>北京七城区</v>
      </c>
      <c r="D3215" t="str">
        <f t="shared" si="200"/>
        <v>BJ30生活垃圾消纳费（非仪表）直接录入</v>
      </c>
      <c r="E3215" s="13" t="str">
        <f t="shared" si="202"/>
        <v/>
      </c>
      <c r="F3215" s="13" t="str">
        <f>IF(E3215="","",IFERROR(IF(IF(K3215="","",INDEX(收费标合同信息维护!A:Q,MATCH(D3215,收费标合同信息维护!J:J,0),10))=D3215,"有","无"),"无"))</f>
        <v/>
      </c>
      <c r="G3215" s="13" t="str">
        <f t="shared" si="201"/>
        <v/>
      </c>
      <c r="H3215" s="13" t="str">
        <f t="shared" si="203"/>
        <v/>
      </c>
      <c r="I3215" s="13" t="str">
        <f>IF(G3215="","",IFERROR(IF(IF(K3215="","",INDEX(收费标合同信息维护!A:Q,MATCH(G3215,收费标合同信息维护!M:M,0),13))=G3215,"有","无"),"无"))</f>
        <v/>
      </c>
      <c r="J3215" s="3" t="s">
        <v>2830</v>
      </c>
      <c r="K3215" s="3" t="s">
        <v>6342</v>
      </c>
      <c r="L3215" s="3" t="s">
        <v>6906</v>
      </c>
      <c r="M3215" s="3" t="s">
        <v>6907</v>
      </c>
      <c r="N3215" s="3" t="s">
        <v>6477</v>
      </c>
      <c r="O3215" s="3" t="s">
        <v>6478</v>
      </c>
      <c r="P3215" s="3" t="s">
        <v>13058</v>
      </c>
      <c r="Q3215" s="3" t="s">
        <v>6907</v>
      </c>
      <c r="R3215" s="3" t="s">
        <v>6479</v>
      </c>
      <c r="S3215" s="3" t="s">
        <v>6480</v>
      </c>
      <c r="T3215" s="3" t="s">
        <v>7100</v>
      </c>
      <c r="U3215" s="3" t="s">
        <v>154</v>
      </c>
      <c r="V3215" s="3" t="s">
        <v>154</v>
      </c>
      <c r="W3215" s="3" t="s">
        <v>154</v>
      </c>
      <c r="X3215" s="3" t="s">
        <v>154</v>
      </c>
      <c r="Y3215" s="3" t="s">
        <v>154</v>
      </c>
      <c r="Z3215" s="3" t="s">
        <v>154</v>
      </c>
      <c r="AA3215" s="3" t="s">
        <v>154</v>
      </c>
      <c r="AB3215" s="3" t="s">
        <v>154</v>
      </c>
      <c r="AC3215" s="3" t="s">
        <v>154</v>
      </c>
      <c r="AD3215" s="3" t="s">
        <v>6151</v>
      </c>
      <c r="AE3215" s="3" t="s">
        <v>6151</v>
      </c>
      <c r="AF3215" s="3" t="s">
        <v>154</v>
      </c>
      <c r="AG3215" s="3" t="s">
        <v>154</v>
      </c>
      <c r="AH3215" s="3" t="s">
        <v>6478</v>
      </c>
      <c r="AI3215" s="3" t="s">
        <v>6482</v>
      </c>
      <c r="AJ3215" s="3" t="s">
        <v>6489</v>
      </c>
    </row>
    <row r="3216" spans="1:36" ht="15">
      <c r="A3216" s="10">
        <v>3319</v>
      </c>
      <c r="B3216" t="str">
        <f>IF(K3216="总计","",INDEX(主数据!A:AD,MATCH(J3216,主数据!A:A,0),9))</f>
        <v>华北大区公司</v>
      </c>
      <c r="C3216" t="str">
        <f>IF(K3216="","",INDEX(主数据!A:AD,MATCH(J3216,主数据!A:A,0),11))</f>
        <v>北京七城区</v>
      </c>
      <c r="D3216" t="str">
        <f t="shared" si="200"/>
        <v>BJ30场地管理费直接录入</v>
      </c>
      <c r="E3216" s="13" t="str">
        <f t="shared" si="202"/>
        <v/>
      </c>
      <c r="F3216" s="13" t="str">
        <f>IF(E3216="","",IFERROR(IF(IF(K3216="","",INDEX(收费标合同信息维护!A:Q,MATCH(D3216,收费标合同信息维护!J:J,0),10))=D3216,"有","无"),"无"))</f>
        <v/>
      </c>
      <c r="G3216" s="13" t="str">
        <f t="shared" si="201"/>
        <v/>
      </c>
      <c r="H3216" s="13" t="str">
        <f t="shared" si="203"/>
        <v/>
      </c>
      <c r="I3216" s="13" t="str">
        <f>IF(G3216="","",IFERROR(IF(IF(K3216="","",INDEX(收费标合同信息维护!A:Q,MATCH(G3216,收费标合同信息维护!M:M,0),13))=G3216,"有","无"),"无"))</f>
        <v/>
      </c>
      <c r="J3216" s="3" t="s">
        <v>2830</v>
      </c>
      <c r="K3216" s="3" t="s">
        <v>6342</v>
      </c>
      <c r="L3216" s="3" t="s">
        <v>6832</v>
      </c>
      <c r="M3216" s="3" t="s">
        <v>6833</v>
      </c>
      <c r="N3216" s="3" t="s">
        <v>6477</v>
      </c>
      <c r="O3216" s="3" t="s">
        <v>6478</v>
      </c>
      <c r="P3216" s="3" t="s">
        <v>13059</v>
      </c>
      <c r="Q3216" s="3" t="s">
        <v>6833</v>
      </c>
      <c r="R3216" s="3" t="s">
        <v>6479</v>
      </c>
      <c r="S3216" s="3" t="s">
        <v>6480</v>
      </c>
      <c r="T3216" s="3" t="s">
        <v>7100</v>
      </c>
      <c r="U3216" s="3" t="s">
        <v>154</v>
      </c>
      <c r="V3216" s="3" t="s">
        <v>154</v>
      </c>
      <c r="W3216" s="3" t="s">
        <v>154</v>
      </c>
      <c r="X3216" s="3" t="s">
        <v>154</v>
      </c>
      <c r="Y3216" s="3" t="s">
        <v>154</v>
      </c>
      <c r="Z3216" s="3" t="s">
        <v>154</v>
      </c>
      <c r="AA3216" s="3" t="s">
        <v>154</v>
      </c>
      <c r="AB3216" s="3" t="s">
        <v>154</v>
      </c>
      <c r="AC3216" s="3" t="s">
        <v>154</v>
      </c>
      <c r="AD3216" s="3" t="s">
        <v>6151</v>
      </c>
      <c r="AE3216" s="3" t="s">
        <v>6151</v>
      </c>
      <c r="AF3216" s="3" t="s">
        <v>154</v>
      </c>
      <c r="AG3216" s="3" t="s">
        <v>154</v>
      </c>
      <c r="AH3216" s="3" t="s">
        <v>6478</v>
      </c>
      <c r="AI3216" s="3" t="s">
        <v>6482</v>
      </c>
      <c r="AJ3216" s="3" t="s">
        <v>6489</v>
      </c>
    </row>
    <row r="3217" spans="1:36" ht="15">
      <c r="A3217" s="10">
        <v>3320</v>
      </c>
      <c r="B3217" t="str">
        <f>IF(K3217="总计","",INDEX(主数据!A:AD,MATCH(J3217,主数据!A:A,0),9))</f>
        <v>华北大区公司</v>
      </c>
      <c r="C3217" t="str">
        <f>IF(K3217="","",INDEX(主数据!A:AD,MATCH(J3217,主数据!A:A,0),11))</f>
        <v>北京七城区</v>
      </c>
      <c r="D3217" t="str">
        <f t="shared" si="200"/>
        <v>BJ30电费标准方式1.25</v>
      </c>
      <c r="E3217" s="13" t="str">
        <f t="shared" si="202"/>
        <v>1.25</v>
      </c>
      <c r="F3217" s="13" t="str">
        <f>IF(E3217="","",IFERROR(IF(IF(K3217="","",INDEX(收费标合同信息维护!A:Q,MATCH(D3217,收费标合同信息维护!J:J,0),10))=D3217,"有","无"),"无"))</f>
        <v>无</v>
      </c>
      <c r="G3217" s="13" t="str">
        <f t="shared" si="201"/>
        <v/>
      </c>
      <c r="H3217" s="13" t="str">
        <f t="shared" si="203"/>
        <v/>
      </c>
      <c r="I3217" s="13" t="str">
        <f>IF(G3217="","",IFERROR(IF(IF(K3217="","",INDEX(收费标合同信息维护!A:Q,MATCH(G3217,收费标合同信息维护!M:M,0),13))=G3217,"有","无"),"无"))</f>
        <v/>
      </c>
      <c r="J3217" s="3" t="s">
        <v>2830</v>
      </c>
      <c r="K3217" s="3" t="s">
        <v>6342</v>
      </c>
      <c r="L3217" s="3" t="s">
        <v>6601</v>
      </c>
      <c r="M3217" s="3" t="s">
        <v>6602</v>
      </c>
      <c r="N3217" s="3" t="s">
        <v>6603</v>
      </c>
      <c r="O3217" s="3" t="s">
        <v>6478</v>
      </c>
      <c r="P3217" s="3" t="s">
        <v>13060</v>
      </c>
      <c r="Q3217" s="3" t="s">
        <v>6602</v>
      </c>
      <c r="R3217" s="3" t="s">
        <v>6484</v>
      </c>
      <c r="S3217" s="3" t="s">
        <v>6491</v>
      </c>
      <c r="T3217" s="3" t="s">
        <v>7100</v>
      </c>
      <c r="U3217" s="3" t="s">
        <v>154</v>
      </c>
      <c r="V3217" s="3" t="s">
        <v>8581</v>
      </c>
      <c r="W3217" s="3" t="s">
        <v>154</v>
      </c>
      <c r="X3217" s="3" t="s">
        <v>154</v>
      </c>
      <c r="Y3217" s="3" t="s">
        <v>154</v>
      </c>
      <c r="Z3217" s="3" t="s">
        <v>154</v>
      </c>
      <c r="AA3217" s="3" t="s">
        <v>154</v>
      </c>
      <c r="AB3217" s="3" t="s">
        <v>154</v>
      </c>
      <c r="AC3217" s="3" t="s">
        <v>154</v>
      </c>
      <c r="AD3217" s="3" t="s">
        <v>6151</v>
      </c>
      <c r="AE3217" s="3" t="s">
        <v>6151</v>
      </c>
      <c r="AF3217" s="3" t="s">
        <v>154</v>
      </c>
      <c r="AG3217" s="3" t="s">
        <v>154</v>
      </c>
      <c r="AH3217" s="3" t="s">
        <v>6478</v>
      </c>
      <c r="AI3217" s="3" t="s">
        <v>6482</v>
      </c>
      <c r="AJ3217" s="3" t="s">
        <v>6489</v>
      </c>
    </row>
    <row r="3218" spans="1:36" ht="15">
      <c r="A3218" s="10">
        <v>3321</v>
      </c>
      <c r="B3218" t="str">
        <f>IF(K3218="总计","",INDEX(主数据!A:AD,MATCH(J3218,主数据!A:A,0),9))</f>
        <v>华北大区公司</v>
      </c>
      <c r="C3218" t="str">
        <f>IF(K3218="","",INDEX(主数据!A:AD,MATCH(J3218,主数据!A:A,0),11))</f>
        <v>北京七城区</v>
      </c>
      <c r="D3218" t="str">
        <f t="shared" si="200"/>
        <v>BJ30自来水费（简易征收）标准方式</v>
      </c>
      <c r="E3218" s="13" t="str">
        <f t="shared" si="202"/>
        <v/>
      </c>
      <c r="F3218" s="13" t="str">
        <f>IF(E3218="","",IFERROR(IF(IF(K3218="","",INDEX(收费标合同信息维护!A:Q,MATCH(D3218,收费标合同信息维护!J:J,0),10))=D3218,"有","无"),"无"))</f>
        <v/>
      </c>
      <c r="G3218" s="13" t="str">
        <f t="shared" si="201"/>
        <v/>
      </c>
      <c r="H3218" s="13" t="str">
        <f t="shared" si="203"/>
        <v/>
      </c>
      <c r="I3218" s="13" t="str">
        <f>IF(G3218="","",IFERROR(IF(IF(K3218="","",INDEX(收费标合同信息维护!A:Q,MATCH(G3218,收费标合同信息维护!M:M,0),13))=G3218,"有","无"),"无"))</f>
        <v/>
      </c>
      <c r="J3218" s="3" t="s">
        <v>2830</v>
      </c>
      <c r="K3218" s="3" t="s">
        <v>6342</v>
      </c>
      <c r="L3218" s="3" t="s">
        <v>6615</v>
      </c>
      <c r="M3218" s="3" t="s">
        <v>6616</v>
      </c>
      <c r="N3218" s="3" t="s">
        <v>6603</v>
      </c>
      <c r="O3218" s="3" t="s">
        <v>6478</v>
      </c>
      <c r="P3218" s="3" t="s">
        <v>13061</v>
      </c>
      <c r="Q3218" s="3" t="s">
        <v>6723</v>
      </c>
      <c r="R3218" s="3" t="s">
        <v>6484</v>
      </c>
      <c r="S3218" s="3" t="s">
        <v>6485</v>
      </c>
      <c r="T3218" s="3" t="s">
        <v>7100</v>
      </c>
      <c r="U3218" s="3" t="s">
        <v>154</v>
      </c>
      <c r="V3218" s="3" t="s">
        <v>154</v>
      </c>
      <c r="W3218" s="3" t="s">
        <v>154</v>
      </c>
      <c r="X3218" s="3" t="s">
        <v>154</v>
      </c>
      <c r="Y3218" s="3" t="s">
        <v>154</v>
      </c>
      <c r="Z3218" s="3" t="s">
        <v>154</v>
      </c>
      <c r="AA3218" s="3" t="s">
        <v>154</v>
      </c>
      <c r="AB3218" s="3" t="s">
        <v>154</v>
      </c>
      <c r="AC3218" s="3" t="s">
        <v>154</v>
      </c>
      <c r="AD3218" s="3" t="s">
        <v>6151</v>
      </c>
      <c r="AE3218" s="3" t="s">
        <v>6151</v>
      </c>
      <c r="AF3218" s="3" t="s">
        <v>154</v>
      </c>
      <c r="AG3218" s="3" t="s">
        <v>154</v>
      </c>
      <c r="AH3218" s="3" t="s">
        <v>6478</v>
      </c>
      <c r="AI3218" s="3" t="s">
        <v>6482</v>
      </c>
      <c r="AJ3218" s="3" t="s">
        <v>6489</v>
      </c>
    </row>
    <row r="3219" spans="1:36" ht="15">
      <c r="A3219" s="10">
        <v>3322</v>
      </c>
      <c r="B3219" t="str">
        <f>IF(K3219="总计","",INDEX(主数据!A:AD,MATCH(J3219,主数据!A:A,0),9))</f>
        <v>华北大区公司</v>
      </c>
      <c r="C3219" t="str">
        <f>IF(K3219="","",INDEX(主数据!A:AD,MATCH(J3219,主数据!A:A,0),11))</f>
        <v>北京七城区</v>
      </c>
      <c r="D3219" t="str">
        <f t="shared" si="200"/>
        <v>BJ30中水费标准方式1.00</v>
      </c>
      <c r="E3219" s="13" t="str">
        <f t="shared" si="202"/>
        <v>1.00</v>
      </c>
      <c r="F3219" s="13" t="str">
        <f>IF(E3219="","",IFERROR(IF(IF(K3219="","",INDEX(收费标合同信息维护!A:Q,MATCH(D3219,收费标合同信息维护!J:J,0),10))=D3219,"有","无"),"无"))</f>
        <v>无</v>
      </c>
      <c r="G3219" s="13" t="str">
        <f t="shared" si="201"/>
        <v/>
      </c>
      <c r="H3219" s="13" t="str">
        <f t="shared" si="203"/>
        <v/>
      </c>
      <c r="I3219" s="13" t="str">
        <f>IF(G3219="","",IFERROR(IF(IF(K3219="","",INDEX(收费标合同信息维护!A:Q,MATCH(G3219,收费标合同信息维护!M:M,0),13))=G3219,"有","无"),"无"))</f>
        <v/>
      </c>
      <c r="J3219" s="3" t="s">
        <v>2830</v>
      </c>
      <c r="K3219" s="3" t="s">
        <v>6342</v>
      </c>
      <c r="L3219" s="3" t="s">
        <v>6730</v>
      </c>
      <c r="M3219" s="3" t="s">
        <v>6731</v>
      </c>
      <c r="N3219" s="3" t="s">
        <v>6603</v>
      </c>
      <c r="O3219" s="3" t="s">
        <v>6478</v>
      </c>
      <c r="P3219" s="3" t="s">
        <v>13062</v>
      </c>
      <c r="Q3219" s="3" t="s">
        <v>13063</v>
      </c>
      <c r="R3219" s="3" t="s">
        <v>6484</v>
      </c>
      <c r="S3219" s="3" t="s">
        <v>6485</v>
      </c>
      <c r="T3219" s="3" t="s">
        <v>7100</v>
      </c>
      <c r="U3219" s="3" t="s">
        <v>154</v>
      </c>
      <c r="V3219" s="3" t="s">
        <v>6737</v>
      </c>
      <c r="W3219" s="3" t="s">
        <v>154</v>
      </c>
      <c r="X3219" s="3" t="s">
        <v>154</v>
      </c>
      <c r="Y3219" s="3" t="s">
        <v>154</v>
      </c>
      <c r="Z3219" s="3" t="s">
        <v>154</v>
      </c>
      <c r="AA3219" s="3" t="s">
        <v>154</v>
      </c>
      <c r="AB3219" s="3" t="s">
        <v>154</v>
      </c>
      <c r="AC3219" s="3" t="s">
        <v>154</v>
      </c>
      <c r="AD3219" s="3" t="s">
        <v>6151</v>
      </c>
      <c r="AE3219" s="3" t="s">
        <v>6151</v>
      </c>
      <c r="AF3219" s="3" t="s">
        <v>154</v>
      </c>
      <c r="AG3219" s="3" t="s">
        <v>154</v>
      </c>
      <c r="AH3219" s="3" t="s">
        <v>6478</v>
      </c>
      <c r="AI3219" s="3" t="s">
        <v>6482</v>
      </c>
      <c r="AJ3219" s="3" t="s">
        <v>6489</v>
      </c>
    </row>
    <row r="3220" spans="1:36" ht="30">
      <c r="A3220" s="10">
        <v>3323</v>
      </c>
      <c r="B3220" t="str">
        <f>IF(K3220="总计","",INDEX(主数据!A:AD,MATCH(J3220,主数据!A:A,0),9))</f>
        <v>华西大区公司</v>
      </c>
      <c r="C3220" t="str">
        <f>IF(K3220="","",INDEX(主数据!A:AD,MATCH(J3220,主数据!A:A,0),11))</f>
        <v>成都西北区</v>
      </c>
      <c r="D3220" t="str">
        <f t="shared" si="200"/>
        <v>CD30物业服务费标准方式2.00</v>
      </c>
      <c r="E3220" s="13" t="str">
        <f t="shared" si="202"/>
        <v>2.00</v>
      </c>
      <c r="F3220" s="13" t="str">
        <f>IF(E3220="","",IFERROR(IF(IF(K3220="","",INDEX(收费标合同信息维护!A:Q,MATCH(D3220,收费标合同信息维护!J:J,0),10))=D3220,"有","无"),"无"))</f>
        <v>无</v>
      </c>
      <c r="G3220" s="13" t="str">
        <f t="shared" si="201"/>
        <v/>
      </c>
      <c r="H3220" s="13" t="str">
        <f t="shared" si="203"/>
        <v/>
      </c>
      <c r="I3220" s="13" t="str">
        <f>IF(G3220="","",IFERROR(IF(IF(K3220="","",INDEX(收费标合同信息维护!A:Q,MATCH(G3220,收费标合同信息维护!M:M,0),13))=G3220,"有","无"),"无"))</f>
        <v/>
      </c>
      <c r="J3220" s="3" t="s">
        <v>2490</v>
      </c>
      <c r="K3220" s="3" t="s">
        <v>13064</v>
      </c>
      <c r="L3220" s="3" t="s">
        <v>6025</v>
      </c>
      <c r="M3220" s="3" t="s">
        <v>6026</v>
      </c>
      <c r="N3220" s="3" t="s">
        <v>6477</v>
      </c>
      <c r="O3220" s="3" t="s">
        <v>6478</v>
      </c>
      <c r="P3220" s="3" t="s">
        <v>6025</v>
      </c>
      <c r="Q3220" s="3" t="s">
        <v>8528</v>
      </c>
      <c r="R3220" s="3" t="s">
        <v>6484</v>
      </c>
      <c r="S3220" s="3" t="s">
        <v>6627</v>
      </c>
      <c r="T3220" s="3" t="s">
        <v>6537</v>
      </c>
      <c r="U3220" s="3" t="s">
        <v>154</v>
      </c>
      <c r="V3220" s="3" t="s">
        <v>6686</v>
      </c>
      <c r="W3220" s="3" t="s">
        <v>154</v>
      </c>
      <c r="X3220" s="3" t="s">
        <v>154</v>
      </c>
      <c r="Y3220" s="3" t="s">
        <v>154</v>
      </c>
      <c r="Z3220" s="3" t="s">
        <v>154</v>
      </c>
      <c r="AA3220" s="3" t="s">
        <v>154</v>
      </c>
      <c r="AB3220" s="3" t="s">
        <v>154</v>
      </c>
      <c r="AC3220" s="3" t="s">
        <v>154</v>
      </c>
      <c r="AD3220" s="3" t="s">
        <v>6151</v>
      </c>
      <c r="AE3220" s="3" t="s">
        <v>6151</v>
      </c>
      <c r="AF3220" s="3" t="s">
        <v>154</v>
      </c>
      <c r="AG3220" s="3" t="s">
        <v>154</v>
      </c>
      <c r="AH3220" s="3" t="s">
        <v>6597</v>
      </c>
      <c r="AI3220" s="3" t="s">
        <v>6482</v>
      </c>
      <c r="AJ3220" s="3" t="s">
        <v>6489</v>
      </c>
    </row>
    <row r="3221" spans="1:36" ht="30">
      <c r="A3221" s="10">
        <v>3324</v>
      </c>
      <c r="B3221" t="str">
        <f>IF(K3221="总计","",INDEX(主数据!A:AD,MATCH(J3221,主数据!A:A,0),9))</f>
        <v>华西大区公司</v>
      </c>
      <c r="C3221" t="str">
        <f>IF(K3221="","",INDEX(主数据!A:AD,MATCH(J3221,主数据!A:A,0),11))</f>
        <v>成都西北区</v>
      </c>
      <c r="D3221" t="str">
        <f t="shared" si="200"/>
        <v>CD30物业服务费标准方式1.80</v>
      </c>
      <c r="E3221" s="13" t="str">
        <f t="shared" si="202"/>
        <v>1.80</v>
      </c>
      <c r="F3221" s="13" t="str">
        <f>IF(E3221="","",IFERROR(IF(IF(K3221="","",INDEX(收费标合同信息维护!A:Q,MATCH(D3221,收费标合同信息维护!J:J,0),10))=D3221,"有","无"),"无"))</f>
        <v>无</v>
      </c>
      <c r="G3221" s="13" t="str">
        <f t="shared" si="201"/>
        <v/>
      </c>
      <c r="H3221" s="13" t="str">
        <f t="shared" si="203"/>
        <v/>
      </c>
      <c r="I3221" s="13" t="str">
        <f>IF(G3221="","",IFERROR(IF(IF(K3221="","",INDEX(收费标合同信息维护!A:Q,MATCH(G3221,收费标合同信息维护!M:M,0),13))=G3221,"有","无"),"无"))</f>
        <v/>
      </c>
      <c r="J3221" s="3" t="s">
        <v>2490</v>
      </c>
      <c r="K3221" s="3" t="s">
        <v>13064</v>
      </c>
      <c r="L3221" s="3" t="s">
        <v>6025</v>
      </c>
      <c r="M3221" s="3" t="s">
        <v>6026</v>
      </c>
      <c r="N3221" s="3" t="s">
        <v>6477</v>
      </c>
      <c r="O3221" s="3" t="s">
        <v>6478</v>
      </c>
      <c r="P3221" s="3" t="s">
        <v>13065</v>
      </c>
      <c r="Q3221" s="3" t="s">
        <v>10969</v>
      </c>
      <c r="R3221" s="3" t="s">
        <v>6484</v>
      </c>
      <c r="S3221" s="3" t="s">
        <v>6491</v>
      </c>
      <c r="T3221" s="3" t="s">
        <v>6506</v>
      </c>
      <c r="U3221" s="3" t="s">
        <v>154</v>
      </c>
      <c r="V3221" s="3" t="s">
        <v>6759</v>
      </c>
      <c r="W3221" s="3" t="s">
        <v>154</v>
      </c>
      <c r="X3221" s="3" t="s">
        <v>154</v>
      </c>
      <c r="Y3221" s="3" t="s">
        <v>154</v>
      </c>
      <c r="Z3221" s="3" t="s">
        <v>154</v>
      </c>
      <c r="AA3221" s="3" t="s">
        <v>154</v>
      </c>
      <c r="AB3221" s="3" t="s">
        <v>154</v>
      </c>
      <c r="AC3221" s="3" t="s">
        <v>154</v>
      </c>
      <c r="AD3221" s="3" t="s">
        <v>6151</v>
      </c>
      <c r="AE3221" s="3" t="s">
        <v>6151</v>
      </c>
      <c r="AF3221" s="3" t="s">
        <v>154</v>
      </c>
      <c r="AG3221" s="3" t="s">
        <v>154</v>
      </c>
      <c r="AH3221" s="3" t="s">
        <v>6478</v>
      </c>
      <c r="AI3221" s="3" t="s">
        <v>6482</v>
      </c>
      <c r="AJ3221" s="3" t="s">
        <v>13066</v>
      </c>
    </row>
    <row r="3222" spans="1:36" ht="30">
      <c r="A3222" s="10">
        <v>3325</v>
      </c>
      <c r="B3222" t="str">
        <f>IF(K3222="总计","",INDEX(主数据!A:AD,MATCH(J3222,主数据!A:A,0),9))</f>
        <v>华西大区公司</v>
      </c>
      <c r="C3222" t="str">
        <f>IF(K3222="","",INDEX(主数据!A:AD,MATCH(J3222,主数据!A:A,0),11))</f>
        <v>成都西北区</v>
      </c>
      <c r="D3222" t="str">
        <f t="shared" si="200"/>
        <v>CD30物业服务费标准方式2.00</v>
      </c>
      <c r="E3222" s="13" t="str">
        <f t="shared" si="202"/>
        <v>2.00</v>
      </c>
      <c r="F3222" s="13" t="str">
        <f>IF(E3222="","",IFERROR(IF(IF(K3222="","",INDEX(收费标合同信息维护!A:Q,MATCH(D3222,收费标合同信息维护!J:J,0),10))=D3222,"有","无"),"无"))</f>
        <v>无</v>
      </c>
      <c r="G3222" s="13" t="str">
        <f t="shared" si="201"/>
        <v/>
      </c>
      <c r="H3222" s="13" t="str">
        <f t="shared" si="203"/>
        <v/>
      </c>
      <c r="I3222" s="13" t="str">
        <f>IF(G3222="","",IFERROR(IF(IF(K3222="","",INDEX(收费标合同信息维护!A:Q,MATCH(G3222,收费标合同信息维护!M:M,0),13))=G3222,"有","无"),"无"))</f>
        <v/>
      </c>
      <c r="J3222" s="3" t="s">
        <v>2490</v>
      </c>
      <c r="K3222" s="3" t="s">
        <v>13064</v>
      </c>
      <c r="L3222" s="3" t="s">
        <v>6025</v>
      </c>
      <c r="M3222" s="3" t="s">
        <v>6026</v>
      </c>
      <c r="N3222" s="3" t="s">
        <v>6477</v>
      </c>
      <c r="O3222" s="3" t="s">
        <v>6478</v>
      </c>
      <c r="P3222" s="3" t="s">
        <v>13067</v>
      </c>
      <c r="Q3222" s="3" t="s">
        <v>13068</v>
      </c>
      <c r="R3222" s="3" t="s">
        <v>6484</v>
      </c>
      <c r="S3222" s="3" t="s">
        <v>6491</v>
      </c>
      <c r="T3222" s="3" t="s">
        <v>6506</v>
      </c>
      <c r="U3222" s="3" t="s">
        <v>154</v>
      </c>
      <c r="V3222" s="3" t="s">
        <v>6686</v>
      </c>
      <c r="W3222" s="3" t="s">
        <v>154</v>
      </c>
      <c r="X3222" s="3" t="s">
        <v>154</v>
      </c>
      <c r="Y3222" s="3" t="s">
        <v>154</v>
      </c>
      <c r="Z3222" s="3" t="s">
        <v>154</v>
      </c>
      <c r="AA3222" s="3" t="s">
        <v>154</v>
      </c>
      <c r="AB3222" s="3" t="s">
        <v>154</v>
      </c>
      <c r="AC3222" s="3" t="s">
        <v>154</v>
      </c>
      <c r="AD3222" s="3" t="s">
        <v>6151</v>
      </c>
      <c r="AE3222" s="3" t="s">
        <v>6151</v>
      </c>
      <c r="AF3222" s="3" t="s">
        <v>154</v>
      </c>
      <c r="AG3222" s="3" t="s">
        <v>154</v>
      </c>
      <c r="AH3222" s="3" t="s">
        <v>6478</v>
      </c>
      <c r="AI3222" s="3" t="s">
        <v>6482</v>
      </c>
      <c r="AJ3222" s="3" t="s">
        <v>6033</v>
      </c>
    </row>
    <row r="3223" spans="1:36" ht="30">
      <c r="A3223" s="10">
        <v>3326</v>
      </c>
      <c r="B3223" t="str">
        <f>IF(K3223="总计","",INDEX(主数据!A:AD,MATCH(J3223,主数据!A:A,0),9))</f>
        <v>华西大区公司</v>
      </c>
      <c r="C3223" t="str">
        <f>IF(K3223="","",INDEX(主数据!A:AD,MATCH(J3223,主数据!A:A,0),11))</f>
        <v>成都西北区</v>
      </c>
      <c r="D3223" t="str">
        <f t="shared" si="200"/>
        <v>CD30物业服务费标准方式1.80</v>
      </c>
      <c r="E3223" s="13" t="str">
        <f t="shared" si="202"/>
        <v>1.80</v>
      </c>
      <c r="F3223" s="13" t="str">
        <f>IF(E3223="","",IFERROR(IF(IF(K3223="","",INDEX(收费标合同信息维护!A:Q,MATCH(D3223,收费标合同信息维护!J:J,0),10))=D3223,"有","无"),"无"))</f>
        <v>无</v>
      </c>
      <c r="G3223" s="13" t="str">
        <f t="shared" si="201"/>
        <v/>
      </c>
      <c r="H3223" s="13" t="str">
        <f t="shared" si="203"/>
        <v/>
      </c>
      <c r="I3223" s="13" t="str">
        <f>IF(G3223="","",IFERROR(IF(IF(K3223="","",INDEX(收费标合同信息维护!A:Q,MATCH(G3223,收费标合同信息维护!M:M,0),13))=G3223,"有","无"),"无"))</f>
        <v/>
      </c>
      <c r="J3223" s="3" t="s">
        <v>2490</v>
      </c>
      <c r="K3223" s="3" t="s">
        <v>13064</v>
      </c>
      <c r="L3223" s="3" t="s">
        <v>6025</v>
      </c>
      <c r="M3223" s="3" t="s">
        <v>6026</v>
      </c>
      <c r="N3223" s="3" t="s">
        <v>6477</v>
      </c>
      <c r="O3223" s="3" t="s">
        <v>6478</v>
      </c>
      <c r="P3223" s="3" t="s">
        <v>13069</v>
      </c>
      <c r="Q3223" s="3" t="s">
        <v>6026</v>
      </c>
      <c r="R3223" s="3" t="s">
        <v>6484</v>
      </c>
      <c r="S3223" s="3" t="s">
        <v>6627</v>
      </c>
      <c r="T3223" s="3" t="s">
        <v>6493</v>
      </c>
      <c r="U3223" s="3" t="s">
        <v>154</v>
      </c>
      <c r="V3223" s="3" t="s">
        <v>6759</v>
      </c>
      <c r="W3223" s="3" t="s">
        <v>154</v>
      </c>
      <c r="X3223" s="3" t="s">
        <v>154</v>
      </c>
      <c r="Y3223" s="3" t="s">
        <v>154</v>
      </c>
      <c r="Z3223" s="3" t="s">
        <v>154</v>
      </c>
      <c r="AA3223" s="3" t="s">
        <v>154</v>
      </c>
      <c r="AB3223" s="3" t="s">
        <v>154</v>
      </c>
      <c r="AC3223" s="3" t="s">
        <v>154</v>
      </c>
      <c r="AD3223" s="3" t="s">
        <v>6151</v>
      </c>
      <c r="AE3223" s="3" t="s">
        <v>6151</v>
      </c>
      <c r="AF3223" s="3" t="s">
        <v>154</v>
      </c>
      <c r="AG3223" s="3" t="s">
        <v>154</v>
      </c>
      <c r="AH3223" s="3" t="s">
        <v>6597</v>
      </c>
      <c r="AI3223" s="3" t="s">
        <v>6482</v>
      </c>
      <c r="AJ3223" s="3" t="s">
        <v>13066</v>
      </c>
    </row>
    <row r="3224" spans="1:36" ht="30">
      <c r="A3224" s="10">
        <v>3327</v>
      </c>
      <c r="B3224" t="str">
        <f>IF(K3224="总计","",INDEX(主数据!A:AD,MATCH(J3224,主数据!A:A,0),9))</f>
        <v>华西大区公司</v>
      </c>
      <c r="C3224" t="str">
        <f>IF(K3224="","",INDEX(主数据!A:AD,MATCH(J3224,主数据!A:A,0),11))</f>
        <v>成都西北区</v>
      </c>
      <c r="D3224" t="str">
        <f t="shared" si="200"/>
        <v>CD30生活垃圾清运费-委托清运定额</v>
      </c>
      <c r="E3224" s="13" t="str">
        <f t="shared" si="202"/>
        <v/>
      </c>
      <c r="F3224" s="13" t="str">
        <f>IF(E3224="","",IFERROR(IF(IF(K3224="","",INDEX(收费标合同信息维护!A:Q,MATCH(D3224,收费标合同信息维护!J:J,0),10))=D3224,"有","无"),"无"))</f>
        <v/>
      </c>
      <c r="G3224" s="13" t="str">
        <f t="shared" si="201"/>
        <v>CD30生活垃圾清运费-委托清运定额8.00</v>
      </c>
      <c r="H3224" s="13" t="str">
        <f t="shared" si="203"/>
        <v>8.00</v>
      </c>
      <c r="I3224" s="13" t="str">
        <f>IF(G3224="","",IFERROR(IF(IF(K3224="","",INDEX(收费标合同信息维护!A:Q,MATCH(G3224,收费标合同信息维护!M:M,0),13))=G3224,"有","无"),"无"))</f>
        <v>无</v>
      </c>
      <c r="J3224" s="3" t="s">
        <v>2490</v>
      </c>
      <c r="K3224" s="3" t="s">
        <v>13064</v>
      </c>
      <c r="L3224" s="3" t="s">
        <v>6630</v>
      </c>
      <c r="M3224" s="3" t="s">
        <v>6631</v>
      </c>
      <c r="N3224" s="3" t="s">
        <v>6477</v>
      </c>
      <c r="O3224" s="3" t="s">
        <v>6478</v>
      </c>
      <c r="P3224" s="3" t="s">
        <v>6630</v>
      </c>
      <c r="Q3224" s="3" t="s">
        <v>6631</v>
      </c>
      <c r="R3224" s="3" t="s">
        <v>6490</v>
      </c>
      <c r="S3224" s="3" t="s">
        <v>6491</v>
      </c>
      <c r="T3224" s="3" t="s">
        <v>6510</v>
      </c>
      <c r="U3224" s="3" t="s">
        <v>154</v>
      </c>
      <c r="V3224" s="3" t="s">
        <v>154</v>
      </c>
      <c r="W3224" s="3" t="s">
        <v>6851</v>
      </c>
      <c r="X3224" s="3" t="s">
        <v>154</v>
      </c>
      <c r="Y3224" s="3" t="s">
        <v>154</v>
      </c>
      <c r="Z3224" s="3" t="s">
        <v>154</v>
      </c>
      <c r="AA3224" s="3" t="s">
        <v>154</v>
      </c>
      <c r="AB3224" s="3" t="s">
        <v>154</v>
      </c>
      <c r="AC3224" s="3" t="s">
        <v>154</v>
      </c>
      <c r="AD3224" s="3" t="s">
        <v>6151</v>
      </c>
      <c r="AE3224" s="3" t="s">
        <v>6151</v>
      </c>
      <c r="AF3224" s="3" t="s">
        <v>154</v>
      </c>
      <c r="AG3224" s="3" t="s">
        <v>154</v>
      </c>
      <c r="AH3224" s="3" t="s">
        <v>6478</v>
      </c>
      <c r="AI3224" s="3" t="s">
        <v>6482</v>
      </c>
      <c r="AJ3224" s="3" t="s">
        <v>18227</v>
      </c>
    </row>
    <row r="3225" spans="1:36" ht="30">
      <c r="A3225" s="10">
        <v>3328</v>
      </c>
      <c r="B3225" t="str">
        <f>IF(K3225="总计","",INDEX(主数据!A:AD,MATCH(J3225,主数据!A:A,0),9))</f>
        <v>华西大区公司</v>
      </c>
      <c r="C3225" t="str">
        <f>IF(K3225="","",INDEX(主数据!A:AD,MATCH(J3225,主数据!A:A,0),11))</f>
        <v>成都西北区</v>
      </c>
      <c r="D3225" t="str">
        <f t="shared" si="200"/>
        <v>CD30小业主委托停车管理费（固定）定额</v>
      </c>
      <c r="E3225" s="13" t="str">
        <f t="shared" si="202"/>
        <v/>
      </c>
      <c r="F3225" s="13" t="str">
        <f>IF(E3225="","",IFERROR(IF(IF(K3225="","",INDEX(收费标合同信息维护!A:Q,MATCH(D3225,收费标合同信息维护!J:J,0),10))=D3225,"有","无"),"无"))</f>
        <v/>
      </c>
      <c r="G3225" s="13" t="str">
        <f t="shared" si="201"/>
        <v>CD30小业主委托停车管理费（固定）定额80.00</v>
      </c>
      <c r="H3225" s="13" t="str">
        <f t="shared" si="203"/>
        <v>80.00</v>
      </c>
      <c r="I3225" s="13" t="str">
        <f>IF(G3225="","",IFERROR(IF(IF(K3225="","",INDEX(收费标合同信息维护!A:Q,MATCH(G3225,收费标合同信息维护!M:M,0),13))=G3225,"有","无"),"无"))</f>
        <v>无</v>
      </c>
      <c r="J3225" s="3" t="s">
        <v>2490</v>
      </c>
      <c r="K3225" s="3" t="s">
        <v>13064</v>
      </c>
      <c r="L3225" s="3" t="s">
        <v>7013</v>
      </c>
      <c r="M3225" s="3" t="s">
        <v>7014</v>
      </c>
      <c r="N3225" s="3" t="s">
        <v>6477</v>
      </c>
      <c r="O3225" s="3" t="s">
        <v>6478</v>
      </c>
      <c r="P3225" s="3" t="s">
        <v>9701</v>
      </c>
      <c r="Q3225" s="3" t="s">
        <v>13071</v>
      </c>
      <c r="R3225" s="3" t="s">
        <v>6490</v>
      </c>
      <c r="S3225" s="3" t="s">
        <v>6491</v>
      </c>
      <c r="T3225" s="3" t="s">
        <v>6800</v>
      </c>
      <c r="U3225" s="3" t="s">
        <v>154</v>
      </c>
      <c r="V3225" s="3" t="s">
        <v>154</v>
      </c>
      <c r="W3225" s="3" t="s">
        <v>6521</v>
      </c>
      <c r="X3225" s="3" t="s">
        <v>154</v>
      </c>
      <c r="Y3225" s="3" t="s">
        <v>154</v>
      </c>
      <c r="Z3225" s="3" t="s">
        <v>154</v>
      </c>
      <c r="AA3225" s="3" t="s">
        <v>154</v>
      </c>
      <c r="AB3225" s="3" t="s">
        <v>154</v>
      </c>
      <c r="AC3225" s="3" t="s">
        <v>154</v>
      </c>
      <c r="AD3225" s="3" t="s">
        <v>6151</v>
      </c>
      <c r="AE3225" s="3" t="s">
        <v>6151</v>
      </c>
      <c r="AF3225" s="3" t="s">
        <v>6040</v>
      </c>
      <c r="AG3225" s="3" t="s">
        <v>154</v>
      </c>
      <c r="AH3225" s="3" t="s">
        <v>6478</v>
      </c>
      <c r="AI3225" s="3" t="s">
        <v>6482</v>
      </c>
      <c r="AJ3225" s="3" t="s">
        <v>11468</v>
      </c>
    </row>
    <row r="3226" spans="1:36" ht="30">
      <c r="A3226" s="10">
        <v>3329</v>
      </c>
      <c r="B3226" t="str">
        <f>IF(K3226="总计","",INDEX(主数据!A:AD,MATCH(J3226,主数据!A:A,0),9))</f>
        <v>华西大区公司</v>
      </c>
      <c r="C3226" t="str">
        <f>IF(K3226="","",INDEX(主数据!A:AD,MATCH(J3226,主数据!A:A,0),11))</f>
        <v>成都西北区</v>
      </c>
      <c r="D3226" t="str">
        <f t="shared" si="200"/>
        <v>CD30小业主委托停车管理费（固定）定额</v>
      </c>
      <c r="E3226" s="13" t="str">
        <f t="shared" si="202"/>
        <v/>
      </c>
      <c r="F3226" s="13" t="str">
        <f>IF(E3226="","",IFERROR(IF(IF(K3226="","",INDEX(收费标合同信息维护!A:Q,MATCH(D3226,收费标合同信息维护!J:J,0),10))=D3226,"有","无"),"无"))</f>
        <v/>
      </c>
      <c r="G3226" s="13" t="str">
        <f t="shared" si="201"/>
        <v>CD30小业主委托停车管理费（固定）定额160.00</v>
      </c>
      <c r="H3226" s="13" t="str">
        <f t="shared" si="203"/>
        <v>160.00</v>
      </c>
      <c r="I3226" s="13" t="str">
        <f>IF(G3226="","",IFERROR(IF(IF(K3226="","",INDEX(收费标合同信息维护!A:Q,MATCH(G3226,收费标合同信息维护!M:M,0),13))=G3226,"有","无"),"无"))</f>
        <v>无</v>
      </c>
      <c r="J3226" s="3" t="s">
        <v>2490</v>
      </c>
      <c r="K3226" s="3" t="s">
        <v>13064</v>
      </c>
      <c r="L3226" s="3" t="s">
        <v>7013</v>
      </c>
      <c r="M3226" s="3" t="s">
        <v>7014</v>
      </c>
      <c r="N3226" s="3" t="s">
        <v>6477</v>
      </c>
      <c r="O3226" s="3" t="s">
        <v>6478</v>
      </c>
      <c r="P3226" s="3" t="s">
        <v>9703</v>
      </c>
      <c r="Q3226" s="3" t="s">
        <v>13072</v>
      </c>
      <c r="R3226" s="3" t="s">
        <v>6490</v>
      </c>
      <c r="S3226" s="3" t="s">
        <v>6491</v>
      </c>
      <c r="T3226" s="3" t="s">
        <v>6800</v>
      </c>
      <c r="U3226" s="3" t="s">
        <v>154</v>
      </c>
      <c r="V3226" s="3" t="s">
        <v>154</v>
      </c>
      <c r="W3226" s="3" t="s">
        <v>9895</v>
      </c>
      <c r="X3226" s="3" t="s">
        <v>154</v>
      </c>
      <c r="Y3226" s="3" t="s">
        <v>154</v>
      </c>
      <c r="Z3226" s="3" t="s">
        <v>154</v>
      </c>
      <c r="AA3226" s="3" t="s">
        <v>154</v>
      </c>
      <c r="AB3226" s="3" t="s">
        <v>154</v>
      </c>
      <c r="AC3226" s="3" t="s">
        <v>154</v>
      </c>
      <c r="AD3226" s="3" t="s">
        <v>6151</v>
      </c>
      <c r="AE3226" s="3" t="s">
        <v>6151</v>
      </c>
      <c r="AF3226" s="3" t="s">
        <v>6040</v>
      </c>
      <c r="AG3226" s="3" t="s">
        <v>154</v>
      </c>
      <c r="AH3226" s="3" t="s">
        <v>6478</v>
      </c>
      <c r="AI3226" s="3" t="s">
        <v>6482</v>
      </c>
      <c r="AJ3226" s="3" t="s">
        <v>43</v>
      </c>
    </row>
    <row r="3227" spans="1:36" ht="30">
      <c r="A3227" s="10">
        <v>3330</v>
      </c>
      <c r="B3227" t="str">
        <f>IF(K3227="总计","",INDEX(主数据!A:AD,MATCH(J3227,主数据!A:A,0),9))</f>
        <v>华西大区公司</v>
      </c>
      <c r="C3227" t="str">
        <f>IF(K3227="","",INDEX(主数据!A:AD,MATCH(J3227,主数据!A:A,0),11))</f>
        <v>成都西北区</v>
      </c>
      <c r="D3227" t="str">
        <f t="shared" si="200"/>
        <v>CD30小业主委托停车管理费（固定）定额</v>
      </c>
      <c r="E3227" s="13" t="str">
        <f t="shared" si="202"/>
        <v/>
      </c>
      <c r="F3227" s="13" t="str">
        <f>IF(E3227="","",IFERROR(IF(IF(K3227="","",INDEX(收费标合同信息维护!A:Q,MATCH(D3227,收费标合同信息维护!J:J,0),10))=D3227,"有","无"),"无"))</f>
        <v/>
      </c>
      <c r="G3227" s="13" t="str">
        <f t="shared" si="201"/>
        <v>CD30小业主委托停车管理费（固定）定额240.00</v>
      </c>
      <c r="H3227" s="13" t="str">
        <f t="shared" si="203"/>
        <v>240.00</v>
      </c>
      <c r="I3227" s="13" t="str">
        <f>IF(G3227="","",IFERROR(IF(IF(K3227="","",INDEX(收费标合同信息维护!A:Q,MATCH(G3227,收费标合同信息维护!M:M,0),13))=G3227,"有","无"),"无"))</f>
        <v>无</v>
      </c>
      <c r="J3227" s="3" t="s">
        <v>2490</v>
      </c>
      <c r="K3227" s="3" t="s">
        <v>13064</v>
      </c>
      <c r="L3227" s="3" t="s">
        <v>7013</v>
      </c>
      <c r="M3227" s="3" t="s">
        <v>7014</v>
      </c>
      <c r="N3227" s="3" t="s">
        <v>6477</v>
      </c>
      <c r="O3227" s="3" t="s">
        <v>6478</v>
      </c>
      <c r="P3227" s="3" t="s">
        <v>13073</v>
      </c>
      <c r="Q3227" s="3" t="s">
        <v>13074</v>
      </c>
      <c r="R3227" s="3" t="s">
        <v>6490</v>
      </c>
      <c r="S3227" s="3" t="s">
        <v>6491</v>
      </c>
      <c r="T3227" s="3" t="s">
        <v>6800</v>
      </c>
      <c r="U3227" s="3" t="s">
        <v>154</v>
      </c>
      <c r="V3227" s="3" t="s">
        <v>154</v>
      </c>
      <c r="W3227" s="3" t="s">
        <v>8680</v>
      </c>
      <c r="X3227" s="3" t="s">
        <v>154</v>
      </c>
      <c r="Y3227" s="3" t="s">
        <v>154</v>
      </c>
      <c r="Z3227" s="3" t="s">
        <v>154</v>
      </c>
      <c r="AA3227" s="3" t="s">
        <v>154</v>
      </c>
      <c r="AB3227" s="3" t="s">
        <v>154</v>
      </c>
      <c r="AC3227" s="3" t="s">
        <v>154</v>
      </c>
      <c r="AD3227" s="3" t="s">
        <v>6151</v>
      </c>
      <c r="AE3227" s="3" t="s">
        <v>6151</v>
      </c>
      <c r="AF3227" s="3" t="s">
        <v>154</v>
      </c>
      <c r="AG3227" s="3" t="s">
        <v>154</v>
      </c>
      <c r="AH3227" s="3" t="s">
        <v>6478</v>
      </c>
      <c r="AI3227" s="3" t="s">
        <v>6482</v>
      </c>
      <c r="AJ3227" s="3" t="s">
        <v>6033</v>
      </c>
    </row>
    <row r="3228" spans="1:36" ht="30">
      <c r="A3228" s="10">
        <v>3331</v>
      </c>
      <c r="B3228" t="str">
        <f>IF(K3228="总计","",INDEX(主数据!A:AD,MATCH(J3228,主数据!A:A,0),9))</f>
        <v>华西大区公司</v>
      </c>
      <c r="C3228" t="str">
        <f>IF(K3228="","",INDEX(主数据!A:AD,MATCH(J3228,主数据!A:A,0),11))</f>
        <v>成都西北区</v>
      </c>
      <c r="D3228" t="str">
        <f t="shared" si="200"/>
        <v>CD30自来水费（简易征收）标准方式4.43</v>
      </c>
      <c r="E3228" s="13" t="str">
        <f t="shared" si="202"/>
        <v>4.43</v>
      </c>
      <c r="F3228" s="13" t="str">
        <f>IF(E3228="","",IFERROR(IF(IF(K3228="","",INDEX(收费标合同信息维护!A:Q,MATCH(D3228,收费标合同信息维护!J:J,0),10))=D3228,"有","无"),"无"))</f>
        <v>无</v>
      </c>
      <c r="G3228" s="13" t="str">
        <f t="shared" si="201"/>
        <v/>
      </c>
      <c r="H3228" s="13" t="str">
        <f t="shared" si="203"/>
        <v/>
      </c>
      <c r="I3228" s="13" t="str">
        <f>IF(G3228="","",IFERROR(IF(IF(K3228="","",INDEX(收费标合同信息维护!A:Q,MATCH(G3228,收费标合同信息维护!M:M,0),13))=G3228,"有","无"),"无"))</f>
        <v/>
      </c>
      <c r="J3228" s="3" t="s">
        <v>2490</v>
      </c>
      <c r="K3228" s="3" t="s">
        <v>13064</v>
      </c>
      <c r="L3228" s="3" t="s">
        <v>6615</v>
      </c>
      <c r="M3228" s="3" t="s">
        <v>6616</v>
      </c>
      <c r="N3228" s="3" t="s">
        <v>6603</v>
      </c>
      <c r="O3228" s="3" t="s">
        <v>6478</v>
      </c>
      <c r="P3228" s="3" t="s">
        <v>13075</v>
      </c>
      <c r="Q3228" s="3" t="s">
        <v>13076</v>
      </c>
      <c r="R3228" s="3" t="s">
        <v>6484</v>
      </c>
      <c r="S3228" s="3" t="s">
        <v>6491</v>
      </c>
      <c r="T3228" s="3" t="s">
        <v>6510</v>
      </c>
      <c r="U3228" s="3" t="s">
        <v>154</v>
      </c>
      <c r="V3228" s="3" t="s">
        <v>8699</v>
      </c>
      <c r="W3228" s="3" t="s">
        <v>154</v>
      </c>
      <c r="X3228" s="3" t="s">
        <v>154</v>
      </c>
      <c r="Y3228" s="3" t="s">
        <v>154</v>
      </c>
      <c r="Z3228" s="3" t="s">
        <v>154</v>
      </c>
      <c r="AA3228" s="3" t="s">
        <v>154</v>
      </c>
      <c r="AB3228" s="3" t="s">
        <v>154</v>
      </c>
      <c r="AC3228" s="3" t="s">
        <v>154</v>
      </c>
      <c r="AD3228" s="3" t="s">
        <v>6151</v>
      </c>
      <c r="AE3228" s="3" t="s">
        <v>6151</v>
      </c>
      <c r="AF3228" s="3" t="s">
        <v>154</v>
      </c>
      <c r="AG3228" s="3" t="s">
        <v>154</v>
      </c>
      <c r="AH3228" s="3" t="s">
        <v>6478</v>
      </c>
      <c r="AI3228" s="3" t="s">
        <v>6482</v>
      </c>
      <c r="AJ3228" s="3" t="s">
        <v>6489</v>
      </c>
    </row>
    <row r="3229" spans="1:36" ht="30">
      <c r="A3229" s="10">
        <v>3332</v>
      </c>
      <c r="B3229" t="str">
        <f>IF(K3229="总计","",INDEX(主数据!A:AD,MATCH(J3229,主数据!A:A,0),9))</f>
        <v>华西大区公司</v>
      </c>
      <c r="C3229" t="str">
        <f>IF(K3229="","",INDEX(主数据!A:AD,MATCH(J3229,主数据!A:A,0),11))</f>
        <v>成都西北区</v>
      </c>
      <c r="D3229" t="str">
        <f t="shared" si="200"/>
        <v>CD30自来水费（简易征收）标准方式3.03</v>
      </c>
      <c r="E3229" s="13" t="str">
        <f t="shared" si="202"/>
        <v>3.03</v>
      </c>
      <c r="F3229" s="13" t="str">
        <f>IF(E3229="","",IFERROR(IF(IF(K3229="","",INDEX(收费标合同信息维护!A:Q,MATCH(D3229,收费标合同信息维护!J:J,0),10))=D3229,"有","无"),"无"))</f>
        <v>无</v>
      </c>
      <c r="G3229" s="13" t="str">
        <f t="shared" si="201"/>
        <v/>
      </c>
      <c r="H3229" s="13" t="str">
        <f t="shared" si="203"/>
        <v/>
      </c>
      <c r="I3229" s="13" t="str">
        <f>IF(G3229="","",IFERROR(IF(IF(K3229="","",INDEX(收费标合同信息维护!A:Q,MATCH(G3229,收费标合同信息维护!M:M,0),13))=G3229,"有","无"),"无"))</f>
        <v/>
      </c>
      <c r="J3229" s="3" t="s">
        <v>2490</v>
      </c>
      <c r="K3229" s="3" t="s">
        <v>13064</v>
      </c>
      <c r="L3229" s="3" t="s">
        <v>6615</v>
      </c>
      <c r="M3229" s="3" t="s">
        <v>6616</v>
      </c>
      <c r="N3229" s="3" t="s">
        <v>6603</v>
      </c>
      <c r="O3229" s="3" t="s">
        <v>6478</v>
      </c>
      <c r="P3229" s="3" t="s">
        <v>13077</v>
      </c>
      <c r="Q3229" s="3" t="s">
        <v>6723</v>
      </c>
      <c r="R3229" s="3" t="s">
        <v>6484</v>
      </c>
      <c r="S3229" s="3" t="s">
        <v>6491</v>
      </c>
      <c r="T3229" s="3" t="s">
        <v>6704</v>
      </c>
      <c r="U3229" s="3" t="s">
        <v>154</v>
      </c>
      <c r="V3229" s="3" t="s">
        <v>6769</v>
      </c>
      <c r="W3229" s="3" t="s">
        <v>154</v>
      </c>
      <c r="X3229" s="3" t="s">
        <v>154</v>
      </c>
      <c r="Y3229" s="3" t="s">
        <v>154</v>
      </c>
      <c r="Z3229" s="3" t="s">
        <v>154</v>
      </c>
      <c r="AA3229" s="3" t="s">
        <v>154</v>
      </c>
      <c r="AB3229" s="3" t="s">
        <v>154</v>
      </c>
      <c r="AC3229" s="3" t="s">
        <v>154</v>
      </c>
      <c r="AD3229" s="3" t="s">
        <v>6151</v>
      </c>
      <c r="AE3229" s="3" t="s">
        <v>6151</v>
      </c>
      <c r="AF3229" s="3" t="s">
        <v>154</v>
      </c>
      <c r="AG3229" s="3" t="s">
        <v>154</v>
      </c>
      <c r="AH3229" s="3" t="s">
        <v>6478</v>
      </c>
      <c r="AI3229" s="3" t="s">
        <v>6482</v>
      </c>
      <c r="AJ3229" s="3" t="s">
        <v>6489</v>
      </c>
    </row>
    <row r="3230" spans="1:36" ht="15">
      <c r="A3230" s="10">
        <v>3333</v>
      </c>
      <c r="B3230" t="str">
        <f>IF(K3230="总计","",INDEX(主数据!A:AD,MATCH(J3230,主数据!A:A,0),9))</f>
        <v>华南大区公司</v>
      </c>
      <c r="C3230" t="str">
        <f>IF(K3230="","",INDEX(主数据!A:AD,MATCH(J3230,主数据!A:A,0),11))</f>
        <v>长沙西区</v>
      </c>
      <c r="D3230" t="str">
        <f t="shared" si="200"/>
        <v>CS57物业服务费直接录入</v>
      </c>
      <c r="E3230" s="13" t="str">
        <f t="shared" si="202"/>
        <v/>
      </c>
      <c r="F3230" s="13" t="str">
        <f>IF(E3230="","",IFERROR(IF(IF(K3230="","",INDEX(收费标合同信息维护!A:Q,MATCH(D3230,收费标合同信息维护!J:J,0),10))=D3230,"有","无"),"无"))</f>
        <v/>
      </c>
      <c r="G3230" s="13" t="str">
        <f t="shared" si="201"/>
        <v/>
      </c>
      <c r="H3230" s="13" t="str">
        <f t="shared" si="203"/>
        <v/>
      </c>
      <c r="I3230" s="13" t="str">
        <f>IF(G3230="","",IFERROR(IF(IF(K3230="","",INDEX(收费标合同信息维护!A:Q,MATCH(G3230,收费标合同信息维护!M:M,0),13))=G3230,"有","无"),"无"))</f>
        <v/>
      </c>
      <c r="J3230" s="3" t="s">
        <v>3941</v>
      </c>
      <c r="K3230" s="3" t="s">
        <v>13078</v>
      </c>
      <c r="L3230" s="3" t="s">
        <v>6025</v>
      </c>
      <c r="M3230" s="3" t="s">
        <v>6026</v>
      </c>
      <c r="N3230" s="3" t="s">
        <v>6477</v>
      </c>
      <c r="O3230" s="3" t="s">
        <v>6478</v>
      </c>
      <c r="P3230" s="3" t="s">
        <v>13079</v>
      </c>
      <c r="Q3230" s="3" t="s">
        <v>7610</v>
      </c>
      <c r="R3230" s="3" t="s">
        <v>6479</v>
      </c>
      <c r="S3230" s="3" t="s">
        <v>6480</v>
      </c>
      <c r="T3230" s="3" t="s">
        <v>7367</v>
      </c>
      <c r="U3230" s="3" t="s">
        <v>154</v>
      </c>
      <c r="V3230" s="3" t="s">
        <v>154</v>
      </c>
      <c r="W3230" s="3" t="s">
        <v>154</v>
      </c>
      <c r="X3230" s="3" t="s">
        <v>154</v>
      </c>
      <c r="Y3230" s="3" t="s">
        <v>154</v>
      </c>
      <c r="Z3230" s="3" t="s">
        <v>154</v>
      </c>
      <c r="AA3230" s="3" t="s">
        <v>154</v>
      </c>
      <c r="AB3230" s="3" t="s">
        <v>154</v>
      </c>
      <c r="AC3230" s="3" t="s">
        <v>154</v>
      </c>
      <c r="AD3230" s="3" t="s">
        <v>6151</v>
      </c>
      <c r="AE3230" s="3" t="s">
        <v>6151</v>
      </c>
      <c r="AF3230" s="3" t="s">
        <v>154</v>
      </c>
      <c r="AG3230" s="3" t="s">
        <v>154</v>
      </c>
      <c r="AH3230" s="3" t="s">
        <v>6478</v>
      </c>
      <c r="AI3230" s="3" t="s">
        <v>6482</v>
      </c>
      <c r="AJ3230" s="3" t="s">
        <v>13080</v>
      </c>
    </row>
    <row r="3231" spans="1:36" ht="30">
      <c r="A3231" s="10">
        <v>3334</v>
      </c>
      <c r="B3231" t="str">
        <f>IF(K3231="总计","",INDEX(主数据!A:AD,MATCH(J3231,主数据!A:A,0),9))</f>
        <v>华南大区公司</v>
      </c>
      <c r="C3231" t="str">
        <f>IF(K3231="","",INDEX(主数据!A:AD,MATCH(J3231,主数据!A:A,0),11))</f>
        <v>长沙西区</v>
      </c>
      <c r="D3231" t="str">
        <f t="shared" si="200"/>
        <v>CS57物业服务费标准方式1.60</v>
      </c>
      <c r="E3231" s="13" t="str">
        <f t="shared" si="202"/>
        <v>1.60</v>
      </c>
      <c r="F3231" s="13" t="str">
        <f>IF(E3231="","",IFERROR(IF(IF(K3231="","",INDEX(收费标合同信息维护!A:Q,MATCH(D3231,收费标合同信息维护!J:J,0),10))=D3231,"有","无"),"无"))</f>
        <v>无</v>
      </c>
      <c r="G3231" s="13" t="str">
        <f t="shared" si="201"/>
        <v/>
      </c>
      <c r="H3231" s="13" t="str">
        <f t="shared" si="203"/>
        <v/>
      </c>
      <c r="I3231" s="13" t="str">
        <f>IF(G3231="","",IFERROR(IF(IF(K3231="","",INDEX(收费标合同信息维护!A:Q,MATCH(G3231,收费标合同信息维护!M:M,0),13))=G3231,"有","无"),"无"))</f>
        <v/>
      </c>
      <c r="J3231" s="3" t="s">
        <v>3941</v>
      </c>
      <c r="K3231" s="3" t="s">
        <v>13078</v>
      </c>
      <c r="L3231" s="3" t="s">
        <v>6025</v>
      </c>
      <c r="M3231" s="3" t="s">
        <v>6026</v>
      </c>
      <c r="N3231" s="3" t="s">
        <v>6477</v>
      </c>
      <c r="O3231" s="3" t="s">
        <v>6478</v>
      </c>
      <c r="P3231" s="3" t="s">
        <v>13081</v>
      </c>
      <c r="Q3231" s="3" t="s">
        <v>13082</v>
      </c>
      <c r="R3231" s="3" t="s">
        <v>6484</v>
      </c>
      <c r="S3231" s="3" t="s">
        <v>6491</v>
      </c>
      <c r="T3231" s="3" t="s">
        <v>7367</v>
      </c>
      <c r="U3231" s="3" t="s">
        <v>154</v>
      </c>
      <c r="V3231" s="3" t="s">
        <v>9398</v>
      </c>
      <c r="W3231" s="3" t="s">
        <v>154</v>
      </c>
      <c r="X3231" s="3" t="s">
        <v>154</v>
      </c>
      <c r="Y3231" s="3" t="s">
        <v>154</v>
      </c>
      <c r="Z3231" s="3" t="s">
        <v>154</v>
      </c>
      <c r="AA3231" s="3" t="s">
        <v>154</v>
      </c>
      <c r="AB3231" s="3" t="s">
        <v>154</v>
      </c>
      <c r="AC3231" s="3" t="s">
        <v>154</v>
      </c>
      <c r="AD3231" s="3" t="s">
        <v>6151</v>
      </c>
      <c r="AE3231" s="3" t="s">
        <v>6151</v>
      </c>
      <c r="AF3231" s="3" t="s">
        <v>6040</v>
      </c>
      <c r="AG3231" s="3" t="s">
        <v>154</v>
      </c>
      <c r="AH3231" s="3" t="s">
        <v>6478</v>
      </c>
      <c r="AI3231" s="3" t="s">
        <v>6482</v>
      </c>
      <c r="AJ3231" s="3" t="s">
        <v>13083</v>
      </c>
    </row>
    <row r="3232" spans="1:36" ht="30">
      <c r="A3232" s="10">
        <v>3335</v>
      </c>
      <c r="B3232" t="str">
        <f>IF(K3232="总计","",INDEX(主数据!A:AD,MATCH(J3232,主数据!A:A,0),9))</f>
        <v>华南大区公司</v>
      </c>
      <c r="C3232" t="str">
        <f>IF(K3232="","",INDEX(主数据!A:AD,MATCH(J3232,主数据!A:A,0),11))</f>
        <v>长沙西区</v>
      </c>
      <c r="D3232" t="str">
        <f t="shared" si="200"/>
        <v>CS57物业服务费标准方式1.50</v>
      </c>
      <c r="E3232" s="13" t="str">
        <f t="shared" si="202"/>
        <v>1.50</v>
      </c>
      <c r="F3232" s="13" t="str">
        <f>IF(E3232="","",IFERROR(IF(IF(K3232="","",INDEX(收费标合同信息维护!A:Q,MATCH(D3232,收费标合同信息维护!J:J,0),10))=D3232,"有","无"),"无"))</f>
        <v>无</v>
      </c>
      <c r="G3232" s="13" t="str">
        <f t="shared" si="201"/>
        <v/>
      </c>
      <c r="H3232" s="13" t="str">
        <f t="shared" si="203"/>
        <v/>
      </c>
      <c r="I3232" s="13" t="str">
        <f>IF(G3232="","",IFERROR(IF(IF(K3232="","",INDEX(收费标合同信息维护!A:Q,MATCH(G3232,收费标合同信息维护!M:M,0),13))=G3232,"有","无"),"无"))</f>
        <v/>
      </c>
      <c r="J3232" s="3" t="s">
        <v>3941</v>
      </c>
      <c r="K3232" s="3" t="s">
        <v>13078</v>
      </c>
      <c r="L3232" s="3" t="s">
        <v>6025</v>
      </c>
      <c r="M3232" s="3" t="s">
        <v>6026</v>
      </c>
      <c r="N3232" s="3" t="s">
        <v>6477</v>
      </c>
      <c r="O3232" s="3" t="s">
        <v>6478</v>
      </c>
      <c r="P3232" s="3" t="s">
        <v>7631</v>
      </c>
      <c r="Q3232" s="3" t="s">
        <v>13084</v>
      </c>
      <c r="R3232" s="3" t="s">
        <v>6484</v>
      </c>
      <c r="S3232" s="3" t="s">
        <v>6491</v>
      </c>
      <c r="T3232" s="3" t="s">
        <v>7367</v>
      </c>
      <c r="U3232" s="3" t="s">
        <v>154</v>
      </c>
      <c r="V3232" s="3" t="s">
        <v>6608</v>
      </c>
      <c r="W3232" s="3" t="s">
        <v>154</v>
      </c>
      <c r="X3232" s="3" t="s">
        <v>154</v>
      </c>
      <c r="Y3232" s="3" t="s">
        <v>154</v>
      </c>
      <c r="Z3232" s="3" t="s">
        <v>154</v>
      </c>
      <c r="AA3232" s="3" t="s">
        <v>154</v>
      </c>
      <c r="AB3232" s="3" t="s">
        <v>154</v>
      </c>
      <c r="AC3232" s="3" t="s">
        <v>154</v>
      </c>
      <c r="AD3232" s="3" t="s">
        <v>6151</v>
      </c>
      <c r="AE3232" s="3" t="s">
        <v>6151</v>
      </c>
      <c r="AF3232" s="3" t="s">
        <v>154</v>
      </c>
      <c r="AG3232" s="3" t="s">
        <v>154</v>
      </c>
      <c r="AH3232" s="3" t="s">
        <v>6478</v>
      </c>
      <c r="AI3232" s="3" t="s">
        <v>6482</v>
      </c>
      <c r="AJ3232" s="3" t="s">
        <v>13085</v>
      </c>
    </row>
    <row r="3233" spans="1:36" ht="30">
      <c r="A3233" s="10">
        <v>3336</v>
      </c>
      <c r="B3233" t="str">
        <f>IF(K3233="总计","",INDEX(主数据!A:AD,MATCH(J3233,主数据!A:A,0),9))</f>
        <v>华南大区公司</v>
      </c>
      <c r="C3233" t="str">
        <f>IF(K3233="","",INDEX(主数据!A:AD,MATCH(J3233,主数据!A:A,0),11))</f>
        <v>长沙西区</v>
      </c>
      <c r="D3233" t="str">
        <f t="shared" si="200"/>
        <v>CS57物业服务费标准方式3.00</v>
      </c>
      <c r="E3233" s="13" t="str">
        <f t="shared" si="202"/>
        <v>3.00</v>
      </c>
      <c r="F3233" s="13" t="str">
        <f>IF(E3233="","",IFERROR(IF(IF(K3233="","",INDEX(收费标合同信息维护!A:Q,MATCH(D3233,收费标合同信息维护!J:J,0),10))=D3233,"有","无"),"无"))</f>
        <v>无</v>
      </c>
      <c r="G3233" s="13" t="str">
        <f t="shared" si="201"/>
        <v/>
      </c>
      <c r="H3233" s="13" t="str">
        <f t="shared" si="203"/>
        <v/>
      </c>
      <c r="I3233" s="13" t="str">
        <f>IF(G3233="","",IFERROR(IF(IF(K3233="","",INDEX(收费标合同信息维护!A:Q,MATCH(G3233,收费标合同信息维护!M:M,0),13))=G3233,"有","无"),"无"))</f>
        <v/>
      </c>
      <c r="J3233" s="3" t="s">
        <v>3941</v>
      </c>
      <c r="K3233" s="3" t="s">
        <v>13078</v>
      </c>
      <c r="L3233" s="3" t="s">
        <v>6025</v>
      </c>
      <c r="M3233" s="3" t="s">
        <v>6026</v>
      </c>
      <c r="N3233" s="3" t="s">
        <v>6477</v>
      </c>
      <c r="O3233" s="3" t="s">
        <v>6478</v>
      </c>
      <c r="P3233" s="3" t="s">
        <v>7633</v>
      </c>
      <c r="Q3233" s="3" t="s">
        <v>13086</v>
      </c>
      <c r="R3233" s="3" t="s">
        <v>6484</v>
      </c>
      <c r="S3233" s="3" t="s">
        <v>6491</v>
      </c>
      <c r="T3233" s="3" t="s">
        <v>7218</v>
      </c>
      <c r="U3233" s="3" t="s">
        <v>154</v>
      </c>
      <c r="V3233" s="3" t="s">
        <v>6672</v>
      </c>
      <c r="W3233" s="3" t="s">
        <v>154</v>
      </c>
      <c r="X3233" s="3" t="s">
        <v>154</v>
      </c>
      <c r="Y3233" s="3" t="s">
        <v>154</v>
      </c>
      <c r="Z3233" s="3" t="s">
        <v>154</v>
      </c>
      <c r="AA3233" s="3" t="s">
        <v>154</v>
      </c>
      <c r="AB3233" s="3" t="s">
        <v>154</v>
      </c>
      <c r="AC3233" s="3" t="s">
        <v>154</v>
      </c>
      <c r="AD3233" s="3" t="s">
        <v>6151</v>
      </c>
      <c r="AE3233" s="3" t="s">
        <v>6151</v>
      </c>
      <c r="AF3233" s="3" t="s">
        <v>154</v>
      </c>
      <c r="AG3233" s="3" t="s">
        <v>154</v>
      </c>
      <c r="AH3233" s="3" t="s">
        <v>6478</v>
      </c>
      <c r="AI3233" s="3" t="s">
        <v>6482</v>
      </c>
      <c r="AJ3233" s="3" t="s">
        <v>14</v>
      </c>
    </row>
    <row r="3234" spans="1:36" ht="30">
      <c r="A3234" s="10">
        <v>3337</v>
      </c>
      <c r="B3234" t="str">
        <f>IF(K3234="总计","",INDEX(主数据!A:AD,MATCH(J3234,主数据!A:A,0),9))</f>
        <v>华南大区公司</v>
      </c>
      <c r="C3234" t="str">
        <f>IF(K3234="","",INDEX(主数据!A:AD,MATCH(J3234,主数据!A:A,0),11))</f>
        <v>长沙西区</v>
      </c>
      <c r="D3234" t="str">
        <f t="shared" si="200"/>
        <v>CS57物业服务费标准方式2.50</v>
      </c>
      <c r="E3234" s="13" t="str">
        <f t="shared" si="202"/>
        <v>2.50</v>
      </c>
      <c r="F3234" s="13" t="str">
        <f>IF(E3234="","",IFERROR(IF(IF(K3234="","",INDEX(收费标合同信息维护!A:Q,MATCH(D3234,收费标合同信息维护!J:J,0),10))=D3234,"有","无"),"无"))</f>
        <v>无</v>
      </c>
      <c r="G3234" s="13" t="str">
        <f t="shared" si="201"/>
        <v/>
      </c>
      <c r="H3234" s="13" t="str">
        <f t="shared" si="203"/>
        <v/>
      </c>
      <c r="I3234" s="13" t="str">
        <f>IF(G3234="","",IFERROR(IF(IF(K3234="","",INDEX(收费标合同信息维护!A:Q,MATCH(G3234,收费标合同信息维护!M:M,0),13))=G3234,"有","无"),"无"))</f>
        <v/>
      </c>
      <c r="J3234" s="3" t="s">
        <v>3941</v>
      </c>
      <c r="K3234" s="3" t="s">
        <v>13078</v>
      </c>
      <c r="L3234" s="3" t="s">
        <v>6025</v>
      </c>
      <c r="M3234" s="3" t="s">
        <v>6026</v>
      </c>
      <c r="N3234" s="3" t="s">
        <v>6477</v>
      </c>
      <c r="O3234" s="3" t="s">
        <v>6478</v>
      </c>
      <c r="P3234" s="3" t="s">
        <v>13087</v>
      </c>
      <c r="Q3234" s="3" t="s">
        <v>13088</v>
      </c>
      <c r="R3234" s="3" t="s">
        <v>6484</v>
      </c>
      <c r="S3234" s="3" t="s">
        <v>6491</v>
      </c>
      <c r="T3234" s="3" t="s">
        <v>7218</v>
      </c>
      <c r="U3234" s="3" t="s">
        <v>154</v>
      </c>
      <c r="V3234" s="3" t="s">
        <v>6675</v>
      </c>
      <c r="W3234" s="3" t="s">
        <v>154</v>
      </c>
      <c r="X3234" s="3" t="s">
        <v>154</v>
      </c>
      <c r="Y3234" s="3" t="s">
        <v>154</v>
      </c>
      <c r="Z3234" s="3" t="s">
        <v>154</v>
      </c>
      <c r="AA3234" s="3" t="s">
        <v>154</v>
      </c>
      <c r="AB3234" s="3" t="s">
        <v>154</v>
      </c>
      <c r="AC3234" s="3" t="s">
        <v>154</v>
      </c>
      <c r="AD3234" s="3" t="s">
        <v>6151</v>
      </c>
      <c r="AE3234" s="3" t="s">
        <v>6151</v>
      </c>
      <c r="AF3234" s="3" t="s">
        <v>154</v>
      </c>
      <c r="AG3234" s="3" t="s">
        <v>154</v>
      </c>
      <c r="AH3234" s="3" t="s">
        <v>6478</v>
      </c>
      <c r="AI3234" s="3" t="s">
        <v>6482</v>
      </c>
      <c r="AJ3234" s="3" t="s">
        <v>45</v>
      </c>
    </row>
    <row r="3235" spans="1:36" ht="30">
      <c r="A3235" s="10">
        <v>3338</v>
      </c>
      <c r="B3235" t="str">
        <f>IF(K3235="总计","",INDEX(主数据!A:AD,MATCH(J3235,主数据!A:A,0),9))</f>
        <v>华南大区公司</v>
      </c>
      <c r="C3235" t="str">
        <f>IF(K3235="","",INDEX(主数据!A:AD,MATCH(J3235,主数据!A:A,0),11))</f>
        <v>长沙西区</v>
      </c>
      <c r="D3235" t="str">
        <f t="shared" si="200"/>
        <v>CS57物业服务费标准方式1.50</v>
      </c>
      <c r="E3235" s="13" t="str">
        <f t="shared" si="202"/>
        <v>1.50</v>
      </c>
      <c r="F3235" s="13" t="str">
        <f>IF(E3235="","",IFERROR(IF(IF(K3235="","",INDEX(收费标合同信息维护!A:Q,MATCH(D3235,收费标合同信息维护!J:J,0),10))=D3235,"有","无"),"无"))</f>
        <v>无</v>
      </c>
      <c r="G3235" s="13" t="str">
        <f t="shared" si="201"/>
        <v/>
      </c>
      <c r="H3235" s="13" t="str">
        <f t="shared" si="203"/>
        <v/>
      </c>
      <c r="I3235" s="13" t="str">
        <f>IF(G3235="","",IFERROR(IF(IF(K3235="","",INDEX(收费标合同信息维护!A:Q,MATCH(G3235,收费标合同信息维护!M:M,0),13))=G3235,"有","无"),"无"))</f>
        <v/>
      </c>
      <c r="J3235" s="3" t="s">
        <v>3941</v>
      </c>
      <c r="K3235" s="3" t="s">
        <v>13078</v>
      </c>
      <c r="L3235" s="3" t="s">
        <v>6025</v>
      </c>
      <c r="M3235" s="3" t="s">
        <v>6026</v>
      </c>
      <c r="N3235" s="3" t="s">
        <v>6477</v>
      </c>
      <c r="O3235" s="3" t="s">
        <v>6478</v>
      </c>
      <c r="P3235" s="3" t="s">
        <v>13089</v>
      </c>
      <c r="Q3235" s="3" t="s">
        <v>13090</v>
      </c>
      <c r="R3235" s="3" t="s">
        <v>6484</v>
      </c>
      <c r="S3235" s="3" t="s">
        <v>6491</v>
      </c>
      <c r="T3235" s="3" t="s">
        <v>6492</v>
      </c>
      <c r="U3235" s="3" t="s">
        <v>154</v>
      </c>
      <c r="V3235" s="3" t="s">
        <v>6608</v>
      </c>
      <c r="W3235" s="3" t="s">
        <v>154</v>
      </c>
      <c r="X3235" s="3" t="s">
        <v>154</v>
      </c>
      <c r="Y3235" s="3" t="s">
        <v>154</v>
      </c>
      <c r="Z3235" s="3" t="s">
        <v>154</v>
      </c>
      <c r="AA3235" s="3" t="s">
        <v>154</v>
      </c>
      <c r="AB3235" s="3" t="s">
        <v>154</v>
      </c>
      <c r="AC3235" s="3" t="s">
        <v>154</v>
      </c>
      <c r="AD3235" s="3" t="s">
        <v>6151</v>
      </c>
      <c r="AE3235" s="3" t="s">
        <v>6151</v>
      </c>
      <c r="AF3235" s="3" t="s">
        <v>154</v>
      </c>
      <c r="AG3235" s="3" t="s">
        <v>154</v>
      </c>
      <c r="AH3235" s="3" t="s">
        <v>6478</v>
      </c>
      <c r="AI3235" s="3" t="s">
        <v>6482</v>
      </c>
      <c r="AJ3235" s="3" t="s">
        <v>20</v>
      </c>
    </row>
    <row r="3236" spans="1:36" ht="30">
      <c r="A3236" s="10">
        <v>3339</v>
      </c>
      <c r="B3236" t="str">
        <f>IF(K3236="总计","",INDEX(主数据!A:AD,MATCH(J3236,主数据!A:A,0),9))</f>
        <v>华南大区公司</v>
      </c>
      <c r="C3236" t="str">
        <f>IF(K3236="","",INDEX(主数据!A:AD,MATCH(J3236,主数据!A:A,0),11))</f>
        <v>长沙西区</v>
      </c>
      <c r="D3236" t="str">
        <f t="shared" si="200"/>
        <v>CS57物业服务费标准方式1.25</v>
      </c>
      <c r="E3236" s="13" t="str">
        <f t="shared" si="202"/>
        <v>1.25</v>
      </c>
      <c r="F3236" s="13" t="str">
        <f>IF(E3236="","",IFERROR(IF(IF(K3236="","",INDEX(收费标合同信息维护!A:Q,MATCH(D3236,收费标合同信息维护!J:J,0),10))=D3236,"有","无"),"无"))</f>
        <v>无</v>
      </c>
      <c r="G3236" s="13" t="str">
        <f t="shared" si="201"/>
        <v/>
      </c>
      <c r="H3236" s="13" t="str">
        <f t="shared" si="203"/>
        <v/>
      </c>
      <c r="I3236" s="13" t="str">
        <f>IF(G3236="","",IFERROR(IF(IF(K3236="","",INDEX(收费标合同信息维护!A:Q,MATCH(G3236,收费标合同信息维护!M:M,0),13))=G3236,"有","无"),"无"))</f>
        <v/>
      </c>
      <c r="J3236" s="3" t="s">
        <v>3941</v>
      </c>
      <c r="K3236" s="3" t="s">
        <v>13078</v>
      </c>
      <c r="L3236" s="3" t="s">
        <v>6025</v>
      </c>
      <c r="M3236" s="3" t="s">
        <v>6026</v>
      </c>
      <c r="N3236" s="3" t="s">
        <v>6477</v>
      </c>
      <c r="O3236" s="3" t="s">
        <v>6478</v>
      </c>
      <c r="P3236" s="3" t="s">
        <v>13091</v>
      </c>
      <c r="Q3236" s="3" t="s">
        <v>13092</v>
      </c>
      <c r="R3236" s="3" t="s">
        <v>6484</v>
      </c>
      <c r="S3236" s="3" t="s">
        <v>6491</v>
      </c>
      <c r="T3236" s="3" t="s">
        <v>6691</v>
      </c>
      <c r="U3236" s="3" t="s">
        <v>154</v>
      </c>
      <c r="V3236" s="3" t="s">
        <v>8581</v>
      </c>
      <c r="W3236" s="3" t="s">
        <v>154</v>
      </c>
      <c r="X3236" s="3" t="s">
        <v>154</v>
      </c>
      <c r="Y3236" s="3" t="s">
        <v>154</v>
      </c>
      <c r="Z3236" s="3" t="s">
        <v>154</v>
      </c>
      <c r="AA3236" s="3" t="s">
        <v>154</v>
      </c>
      <c r="AB3236" s="3" t="s">
        <v>154</v>
      </c>
      <c r="AC3236" s="3" t="s">
        <v>154</v>
      </c>
      <c r="AD3236" s="3" t="s">
        <v>6151</v>
      </c>
      <c r="AE3236" s="3" t="s">
        <v>6151</v>
      </c>
      <c r="AF3236" s="3" t="s">
        <v>154</v>
      </c>
      <c r="AG3236" s="3" t="s">
        <v>154</v>
      </c>
      <c r="AH3236" s="3" t="s">
        <v>6478</v>
      </c>
      <c r="AI3236" s="3" t="s">
        <v>6482</v>
      </c>
      <c r="AJ3236" s="3" t="s">
        <v>6033</v>
      </c>
    </row>
    <row r="3237" spans="1:36" ht="30">
      <c r="A3237" s="10">
        <v>3340</v>
      </c>
      <c r="B3237" t="str">
        <f>IF(K3237="总计","",INDEX(主数据!A:AD,MATCH(J3237,主数据!A:A,0),9))</f>
        <v>华南大区公司</v>
      </c>
      <c r="C3237" t="str">
        <f>IF(K3237="","",INDEX(主数据!A:AD,MATCH(J3237,主数据!A:A,0),11))</f>
        <v>长沙西区</v>
      </c>
      <c r="D3237" t="str">
        <f t="shared" si="200"/>
        <v>CS57物业服务费标准方式0.80</v>
      </c>
      <c r="E3237" s="13" t="str">
        <f t="shared" si="202"/>
        <v>0.80</v>
      </c>
      <c r="F3237" s="13" t="str">
        <f>IF(E3237="","",IFERROR(IF(IF(K3237="","",INDEX(收费标合同信息维护!A:Q,MATCH(D3237,收费标合同信息维护!J:J,0),10))=D3237,"有","无"),"无"))</f>
        <v>无</v>
      </c>
      <c r="G3237" s="13" t="str">
        <f t="shared" si="201"/>
        <v/>
      </c>
      <c r="H3237" s="13" t="str">
        <f t="shared" si="203"/>
        <v/>
      </c>
      <c r="I3237" s="13" t="str">
        <f>IF(G3237="","",IFERROR(IF(IF(K3237="","",INDEX(收费标合同信息维护!A:Q,MATCH(G3237,收费标合同信息维护!M:M,0),13))=G3237,"有","无"),"无"))</f>
        <v/>
      </c>
      <c r="J3237" s="3" t="s">
        <v>3941</v>
      </c>
      <c r="K3237" s="3" t="s">
        <v>13078</v>
      </c>
      <c r="L3237" s="3" t="s">
        <v>6025</v>
      </c>
      <c r="M3237" s="3" t="s">
        <v>6026</v>
      </c>
      <c r="N3237" s="3" t="s">
        <v>6477</v>
      </c>
      <c r="O3237" s="3" t="s">
        <v>6478</v>
      </c>
      <c r="P3237" s="3" t="s">
        <v>13093</v>
      </c>
      <c r="Q3237" s="3" t="s">
        <v>13094</v>
      </c>
      <c r="R3237" s="3" t="s">
        <v>6484</v>
      </c>
      <c r="S3237" s="3" t="s">
        <v>6491</v>
      </c>
      <c r="T3237" s="3" t="s">
        <v>6691</v>
      </c>
      <c r="U3237" s="3" t="s">
        <v>154</v>
      </c>
      <c r="V3237" s="3" t="s">
        <v>6722</v>
      </c>
      <c r="W3237" s="3" t="s">
        <v>154</v>
      </c>
      <c r="X3237" s="3" t="s">
        <v>154</v>
      </c>
      <c r="Y3237" s="3" t="s">
        <v>154</v>
      </c>
      <c r="Z3237" s="3" t="s">
        <v>154</v>
      </c>
      <c r="AA3237" s="3" t="s">
        <v>154</v>
      </c>
      <c r="AB3237" s="3" t="s">
        <v>154</v>
      </c>
      <c r="AC3237" s="3" t="s">
        <v>154</v>
      </c>
      <c r="AD3237" s="3" t="s">
        <v>6151</v>
      </c>
      <c r="AE3237" s="3" t="s">
        <v>6151</v>
      </c>
      <c r="AF3237" s="3" t="s">
        <v>154</v>
      </c>
      <c r="AG3237" s="3" t="s">
        <v>154</v>
      </c>
      <c r="AH3237" s="3" t="s">
        <v>6478</v>
      </c>
      <c r="AI3237" s="3" t="s">
        <v>6482</v>
      </c>
      <c r="AJ3237" s="3" t="s">
        <v>6033</v>
      </c>
    </row>
    <row r="3238" spans="1:36" ht="30">
      <c r="A3238" s="10">
        <v>3341</v>
      </c>
      <c r="B3238" t="str">
        <f>IF(K3238="总计","",INDEX(主数据!A:AD,MATCH(J3238,主数据!A:A,0),9))</f>
        <v>华南大区公司</v>
      </c>
      <c r="C3238" t="str">
        <f>IF(K3238="","",INDEX(主数据!A:AD,MATCH(J3238,主数据!A:A,0),11))</f>
        <v>长沙西区</v>
      </c>
      <c r="D3238" t="str">
        <f t="shared" si="200"/>
        <v>CS57空置物业费标准方式1.60</v>
      </c>
      <c r="E3238" s="13" t="str">
        <f t="shared" si="202"/>
        <v>1.60</v>
      </c>
      <c r="F3238" s="13" t="str">
        <f>IF(E3238="","",IFERROR(IF(IF(K3238="","",INDEX(收费标合同信息维护!A:Q,MATCH(D3238,收费标合同信息维护!J:J,0),10))=D3238,"有","无"),"无"))</f>
        <v>无</v>
      </c>
      <c r="G3238" s="13" t="str">
        <f t="shared" si="201"/>
        <v/>
      </c>
      <c r="H3238" s="13" t="str">
        <f t="shared" si="203"/>
        <v/>
      </c>
      <c r="I3238" s="13" t="str">
        <f>IF(G3238="","",IFERROR(IF(IF(K3238="","",INDEX(收费标合同信息维护!A:Q,MATCH(G3238,收费标合同信息维护!M:M,0),13))=G3238,"有","无"),"无"))</f>
        <v/>
      </c>
      <c r="J3238" s="3" t="s">
        <v>3941</v>
      </c>
      <c r="K3238" s="3" t="s">
        <v>13078</v>
      </c>
      <c r="L3238" s="3" t="s">
        <v>6580</v>
      </c>
      <c r="M3238" s="3" t="s">
        <v>6581</v>
      </c>
      <c r="N3238" s="3" t="s">
        <v>6477</v>
      </c>
      <c r="O3238" s="3" t="s">
        <v>6478</v>
      </c>
      <c r="P3238" s="3" t="s">
        <v>13095</v>
      </c>
      <c r="Q3238" s="3" t="s">
        <v>13096</v>
      </c>
      <c r="R3238" s="3" t="s">
        <v>6484</v>
      </c>
      <c r="S3238" s="3" t="s">
        <v>6491</v>
      </c>
      <c r="T3238" s="3" t="s">
        <v>6510</v>
      </c>
      <c r="U3238" s="3" t="s">
        <v>154</v>
      </c>
      <c r="V3238" s="3" t="s">
        <v>9398</v>
      </c>
      <c r="W3238" s="3" t="s">
        <v>154</v>
      </c>
      <c r="X3238" s="3" t="s">
        <v>154</v>
      </c>
      <c r="Y3238" s="3" t="s">
        <v>154</v>
      </c>
      <c r="Z3238" s="3" t="s">
        <v>154</v>
      </c>
      <c r="AA3238" s="3" t="s">
        <v>154</v>
      </c>
      <c r="AB3238" s="3" t="s">
        <v>154</v>
      </c>
      <c r="AC3238" s="3" t="s">
        <v>154</v>
      </c>
      <c r="AD3238" s="3" t="s">
        <v>6151</v>
      </c>
      <c r="AE3238" s="3" t="s">
        <v>6151</v>
      </c>
      <c r="AF3238" s="3" t="s">
        <v>154</v>
      </c>
      <c r="AG3238" s="3" t="s">
        <v>154</v>
      </c>
      <c r="AH3238" s="3" t="s">
        <v>6478</v>
      </c>
      <c r="AI3238" s="3" t="s">
        <v>6482</v>
      </c>
      <c r="AJ3238" s="3" t="s">
        <v>36</v>
      </c>
    </row>
    <row r="3239" spans="1:36" ht="30">
      <c r="A3239" s="10">
        <v>3342</v>
      </c>
      <c r="B3239" t="str">
        <f>IF(K3239="总计","",INDEX(主数据!A:AD,MATCH(J3239,主数据!A:A,0),9))</f>
        <v>华南大区公司</v>
      </c>
      <c r="C3239" t="str">
        <f>IF(K3239="","",INDEX(主数据!A:AD,MATCH(J3239,主数据!A:A,0),11))</f>
        <v>长沙西区</v>
      </c>
      <c r="D3239" t="str">
        <f t="shared" si="200"/>
        <v>CS57空置物业费标准方式1.50</v>
      </c>
      <c r="E3239" s="13" t="str">
        <f t="shared" si="202"/>
        <v>1.50</v>
      </c>
      <c r="F3239" s="13" t="str">
        <f>IF(E3239="","",IFERROR(IF(IF(K3239="","",INDEX(收费标合同信息维护!A:Q,MATCH(D3239,收费标合同信息维护!J:J,0),10))=D3239,"有","无"),"无"))</f>
        <v>无</v>
      </c>
      <c r="G3239" s="13" t="str">
        <f t="shared" si="201"/>
        <v/>
      </c>
      <c r="H3239" s="13" t="str">
        <f t="shared" si="203"/>
        <v/>
      </c>
      <c r="I3239" s="13" t="str">
        <f>IF(G3239="","",IFERROR(IF(IF(K3239="","",INDEX(收费标合同信息维护!A:Q,MATCH(G3239,收费标合同信息维护!M:M,0),13))=G3239,"有","无"),"无"))</f>
        <v/>
      </c>
      <c r="J3239" s="3" t="s">
        <v>3941</v>
      </c>
      <c r="K3239" s="3" t="s">
        <v>13078</v>
      </c>
      <c r="L3239" s="3" t="s">
        <v>6580</v>
      </c>
      <c r="M3239" s="3" t="s">
        <v>6581</v>
      </c>
      <c r="N3239" s="3" t="s">
        <v>6477</v>
      </c>
      <c r="O3239" s="3" t="s">
        <v>6478</v>
      </c>
      <c r="P3239" s="3" t="s">
        <v>13097</v>
      </c>
      <c r="Q3239" s="3" t="s">
        <v>13098</v>
      </c>
      <c r="R3239" s="3" t="s">
        <v>6484</v>
      </c>
      <c r="S3239" s="3" t="s">
        <v>6491</v>
      </c>
      <c r="T3239" s="3" t="s">
        <v>6510</v>
      </c>
      <c r="U3239" s="3" t="s">
        <v>154</v>
      </c>
      <c r="V3239" s="3" t="s">
        <v>6608</v>
      </c>
      <c r="W3239" s="3" t="s">
        <v>154</v>
      </c>
      <c r="X3239" s="3" t="s">
        <v>154</v>
      </c>
      <c r="Y3239" s="3" t="s">
        <v>154</v>
      </c>
      <c r="Z3239" s="3" t="s">
        <v>154</v>
      </c>
      <c r="AA3239" s="3" t="s">
        <v>154</v>
      </c>
      <c r="AB3239" s="3" t="s">
        <v>154</v>
      </c>
      <c r="AC3239" s="3" t="s">
        <v>154</v>
      </c>
      <c r="AD3239" s="3" t="s">
        <v>6151</v>
      </c>
      <c r="AE3239" s="3" t="s">
        <v>6151</v>
      </c>
      <c r="AF3239" s="3" t="s">
        <v>154</v>
      </c>
      <c r="AG3239" s="3" t="s">
        <v>154</v>
      </c>
      <c r="AH3239" s="3" t="s">
        <v>6478</v>
      </c>
      <c r="AI3239" s="3" t="s">
        <v>6482</v>
      </c>
      <c r="AJ3239" s="3" t="s">
        <v>6489</v>
      </c>
    </row>
    <row r="3240" spans="1:36" ht="30">
      <c r="A3240" s="10">
        <v>3343</v>
      </c>
      <c r="B3240" t="str">
        <f>IF(K3240="总计","",INDEX(主数据!A:AD,MATCH(J3240,主数据!A:A,0),9))</f>
        <v>华南大区公司</v>
      </c>
      <c r="C3240" t="str">
        <f>IF(K3240="","",INDEX(主数据!A:AD,MATCH(J3240,主数据!A:A,0),11))</f>
        <v>长沙西区</v>
      </c>
      <c r="D3240" t="str">
        <f t="shared" si="200"/>
        <v>CS57空置物业费标准方式2.50</v>
      </c>
      <c r="E3240" s="13" t="str">
        <f t="shared" si="202"/>
        <v>2.50</v>
      </c>
      <c r="F3240" s="13" t="str">
        <f>IF(E3240="","",IFERROR(IF(IF(K3240="","",INDEX(收费标合同信息维护!A:Q,MATCH(D3240,收费标合同信息维护!J:J,0),10))=D3240,"有","无"),"无"))</f>
        <v>无</v>
      </c>
      <c r="G3240" s="13" t="str">
        <f t="shared" si="201"/>
        <v/>
      </c>
      <c r="H3240" s="13" t="str">
        <f t="shared" si="203"/>
        <v/>
      </c>
      <c r="I3240" s="13" t="str">
        <f>IF(G3240="","",IFERROR(IF(IF(K3240="","",INDEX(收费标合同信息维护!A:Q,MATCH(G3240,收费标合同信息维护!M:M,0),13))=G3240,"有","无"),"无"))</f>
        <v/>
      </c>
      <c r="J3240" s="3" t="s">
        <v>3941</v>
      </c>
      <c r="K3240" s="3" t="s">
        <v>13078</v>
      </c>
      <c r="L3240" s="3" t="s">
        <v>6580</v>
      </c>
      <c r="M3240" s="3" t="s">
        <v>6581</v>
      </c>
      <c r="N3240" s="3" t="s">
        <v>6477</v>
      </c>
      <c r="O3240" s="3" t="s">
        <v>6478</v>
      </c>
      <c r="P3240" s="3" t="s">
        <v>13099</v>
      </c>
      <c r="Q3240" s="3" t="s">
        <v>13100</v>
      </c>
      <c r="R3240" s="3" t="s">
        <v>6484</v>
      </c>
      <c r="S3240" s="3" t="s">
        <v>6491</v>
      </c>
      <c r="T3240" s="3" t="s">
        <v>6510</v>
      </c>
      <c r="U3240" s="3" t="s">
        <v>154</v>
      </c>
      <c r="V3240" s="3" t="s">
        <v>6675</v>
      </c>
      <c r="W3240" s="3" t="s">
        <v>154</v>
      </c>
      <c r="X3240" s="3" t="s">
        <v>154</v>
      </c>
      <c r="Y3240" s="3" t="s">
        <v>154</v>
      </c>
      <c r="Z3240" s="3" t="s">
        <v>154</v>
      </c>
      <c r="AA3240" s="3" t="s">
        <v>154</v>
      </c>
      <c r="AB3240" s="3" t="s">
        <v>154</v>
      </c>
      <c r="AC3240" s="3" t="s">
        <v>154</v>
      </c>
      <c r="AD3240" s="3" t="s">
        <v>6151</v>
      </c>
      <c r="AE3240" s="3" t="s">
        <v>6151</v>
      </c>
      <c r="AF3240" s="3" t="s">
        <v>154</v>
      </c>
      <c r="AG3240" s="3" t="s">
        <v>154</v>
      </c>
      <c r="AH3240" s="3" t="s">
        <v>6478</v>
      </c>
      <c r="AI3240" s="3" t="s">
        <v>6482</v>
      </c>
      <c r="AJ3240" s="3" t="s">
        <v>6036</v>
      </c>
    </row>
    <row r="3241" spans="1:36" ht="30">
      <c r="A3241" s="10">
        <v>3344</v>
      </c>
      <c r="B3241" t="str">
        <f>IF(K3241="总计","",INDEX(主数据!A:AD,MATCH(J3241,主数据!A:A,0),9))</f>
        <v>华南大区公司</v>
      </c>
      <c r="C3241" t="str">
        <f>IF(K3241="","",INDEX(主数据!A:AD,MATCH(J3241,主数据!A:A,0),11))</f>
        <v>长沙西区</v>
      </c>
      <c r="D3241" t="str">
        <f t="shared" si="200"/>
        <v>CS57空置物业费标准方式3.00</v>
      </c>
      <c r="E3241" s="13" t="str">
        <f t="shared" si="202"/>
        <v>3.00</v>
      </c>
      <c r="F3241" s="13" t="str">
        <f>IF(E3241="","",IFERROR(IF(IF(K3241="","",INDEX(收费标合同信息维护!A:Q,MATCH(D3241,收费标合同信息维护!J:J,0),10))=D3241,"有","无"),"无"))</f>
        <v>无</v>
      </c>
      <c r="G3241" s="13" t="str">
        <f t="shared" si="201"/>
        <v/>
      </c>
      <c r="H3241" s="13" t="str">
        <f t="shared" si="203"/>
        <v/>
      </c>
      <c r="I3241" s="13" t="str">
        <f>IF(G3241="","",IFERROR(IF(IF(K3241="","",INDEX(收费标合同信息维护!A:Q,MATCH(G3241,收费标合同信息维护!M:M,0),13))=G3241,"有","无"),"无"))</f>
        <v/>
      </c>
      <c r="J3241" s="3" t="s">
        <v>3941</v>
      </c>
      <c r="K3241" s="3" t="s">
        <v>13078</v>
      </c>
      <c r="L3241" s="3" t="s">
        <v>6580</v>
      </c>
      <c r="M3241" s="3" t="s">
        <v>6581</v>
      </c>
      <c r="N3241" s="3" t="s">
        <v>6477</v>
      </c>
      <c r="O3241" s="3" t="s">
        <v>6478</v>
      </c>
      <c r="P3241" s="3" t="s">
        <v>13101</v>
      </c>
      <c r="Q3241" s="3" t="s">
        <v>13102</v>
      </c>
      <c r="R3241" s="3" t="s">
        <v>6484</v>
      </c>
      <c r="S3241" s="3" t="s">
        <v>6491</v>
      </c>
      <c r="T3241" s="3" t="s">
        <v>6510</v>
      </c>
      <c r="U3241" s="3" t="s">
        <v>154</v>
      </c>
      <c r="V3241" s="3" t="s">
        <v>6672</v>
      </c>
      <c r="W3241" s="3" t="s">
        <v>154</v>
      </c>
      <c r="X3241" s="3" t="s">
        <v>154</v>
      </c>
      <c r="Y3241" s="3" t="s">
        <v>154</v>
      </c>
      <c r="Z3241" s="3" t="s">
        <v>154</v>
      </c>
      <c r="AA3241" s="3" t="s">
        <v>154</v>
      </c>
      <c r="AB3241" s="3" t="s">
        <v>154</v>
      </c>
      <c r="AC3241" s="3" t="s">
        <v>154</v>
      </c>
      <c r="AD3241" s="3" t="s">
        <v>6151</v>
      </c>
      <c r="AE3241" s="3" t="s">
        <v>6151</v>
      </c>
      <c r="AF3241" s="3" t="s">
        <v>154</v>
      </c>
      <c r="AG3241" s="3" t="s">
        <v>154</v>
      </c>
      <c r="AH3241" s="3" t="s">
        <v>6478</v>
      </c>
      <c r="AI3241" s="3" t="s">
        <v>6482</v>
      </c>
      <c r="AJ3241" s="3" t="s">
        <v>6135</v>
      </c>
    </row>
    <row r="3242" spans="1:36" ht="15">
      <c r="A3242" s="10">
        <v>3345</v>
      </c>
      <c r="B3242" t="str">
        <f>IF(K3242="总计","",INDEX(主数据!A:AD,MATCH(J3242,主数据!A:A,0),9))</f>
        <v>环渤海大区公司</v>
      </c>
      <c r="C3242" t="str">
        <f>IF(K3242="","",INDEX(主数据!A:AD,MATCH(J3242,主数据!A:A,0),11))</f>
        <v>天津西区</v>
      </c>
      <c r="D3242" t="str">
        <f t="shared" si="200"/>
        <v>TJ52物业服务费标准方式2.25</v>
      </c>
      <c r="E3242" s="13" t="str">
        <f t="shared" si="202"/>
        <v>2.25</v>
      </c>
      <c r="F3242" s="13" t="str">
        <f>IF(E3242="","",IFERROR(IF(IF(K3242="","",INDEX(收费标合同信息维护!A:Q,MATCH(D3242,收费标合同信息维护!J:J,0),10))=D3242,"有","无"),"无"))</f>
        <v>无</v>
      </c>
      <c r="G3242" s="13" t="str">
        <f t="shared" si="201"/>
        <v/>
      </c>
      <c r="H3242" s="13" t="str">
        <f t="shared" si="203"/>
        <v/>
      </c>
      <c r="I3242" s="13" t="str">
        <f>IF(G3242="","",IFERROR(IF(IF(K3242="","",INDEX(收费标合同信息维护!A:Q,MATCH(G3242,收费标合同信息维护!M:M,0),13))=G3242,"有","无"),"无"))</f>
        <v/>
      </c>
      <c r="J3242" s="3" t="s">
        <v>4321</v>
      </c>
      <c r="K3242" s="3" t="s">
        <v>13103</v>
      </c>
      <c r="L3242" s="3" t="s">
        <v>6025</v>
      </c>
      <c r="M3242" s="3" t="s">
        <v>6026</v>
      </c>
      <c r="N3242" s="3" t="s">
        <v>6477</v>
      </c>
      <c r="O3242" s="3" t="s">
        <v>6478</v>
      </c>
      <c r="P3242" s="3" t="s">
        <v>13104</v>
      </c>
      <c r="Q3242" s="3" t="s">
        <v>13105</v>
      </c>
      <c r="R3242" s="3" t="s">
        <v>6484</v>
      </c>
      <c r="S3242" s="3" t="s">
        <v>6491</v>
      </c>
      <c r="T3242" s="3" t="s">
        <v>6800</v>
      </c>
      <c r="U3242" s="3" t="s">
        <v>154</v>
      </c>
      <c r="V3242" s="3" t="s">
        <v>8424</v>
      </c>
      <c r="W3242" s="3" t="s">
        <v>154</v>
      </c>
      <c r="X3242" s="3" t="s">
        <v>154</v>
      </c>
      <c r="Y3242" s="3" t="s">
        <v>154</v>
      </c>
      <c r="Z3242" s="3" t="s">
        <v>154</v>
      </c>
      <c r="AA3242" s="3" t="s">
        <v>154</v>
      </c>
      <c r="AB3242" s="3" t="s">
        <v>154</v>
      </c>
      <c r="AC3242" s="3" t="s">
        <v>154</v>
      </c>
      <c r="AD3242" s="3" t="s">
        <v>6151</v>
      </c>
      <c r="AE3242" s="3" t="s">
        <v>6151</v>
      </c>
      <c r="AF3242" s="3" t="s">
        <v>154</v>
      </c>
      <c r="AG3242" s="3" t="s">
        <v>154</v>
      </c>
      <c r="AH3242" s="3" t="s">
        <v>6478</v>
      </c>
      <c r="AI3242" s="3" t="s">
        <v>6482</v>
      </c>
      <c r="AJ3242" s="3" t="s">
        <v>6400</v>
      </c>
    </row>
    <row r="3243" spans="1:36" ht="15">
      <c r="A3243" s="10">
        <v>3346</v>
      </c>
      <c r="B3243" t="str">
        <f>IF(K3243="总计","",INDEX(主数据!A:AD,MATCH(J3243,主数据!A:A,0),9))</f>
        <v>环渤海大区公司</v>
      </c>
      <c r="C3243" t="str">
        <f>IF(K3243="","",INDEX(主数据!A:AD,MATCH(J3243,主数据!A:A,0),11))</f>
        <v>天津西区</v>
      </c>
      <c r="D3243" t="str">
        <f t="shared" si="200"/>
        <v>TJ52物业服务费标准方式2.60</v>
      </c>
      <c r="E3243" s="13" t="str">
        <f t="shared" si="202"/>
        <v>2.60</v>
      </c>
      <c r="F3243" s="13" t="str">
        <f>IF(E3243="","",IFERROR(IF(IF(K3243="","",INDEX(收费标合同信息维护!A:Q,MATCH(D3243,收费标合同信息维护!J:J,0),10))=D3243,"有","无"),"无"))</f>
        <v>无</v>
      </c>
      <c r="G3243" s="13" t="str">
        <f t="shared" si="201"/>
        <v/>
      </c>
      <c r="H3243" s="13" t="str">
        <f t="shared" si="203"/>
        <v/>
      </c>
      <c r="I3243" s="13" t="str">
        <f>IF(G3243="","",IFERROR(IF(IF(K3243="","",INDEX(收费标合同信息维护!A:Q,MATCH(G3243,收费标合同信息维护!M:M,0),13))=G3243,"有","无"),"无"))</f>
        <v/>
      </c>
      <c r="J3243" s="3" t="s">
        <v>4321</v>
      </c>
      <c r="K3243" s="3" t="s">
        <v>13103</v>
      </c>
      <c r="L3243" s="3" t="s">
        <v>6025</v>
      </c>
      <c r="M3243" s="3" t="s">
        <v>6026</v>
      </c>
      <c r="N3243" s="3" t="s">
        <v>6477</v>
      </c>
      <c r="O3243" s="3" t="s">
        <v>6478</v>
      </c>
      <c r="P3243" s="3" t="s">
        <v>13106</v>
      </c>
      <c r="Q3243" s="3" t="s">
        <v>13107</v>
      </c>
      <c r="R3243" s="3" t="s">
        <v>6484</v>
      </c>
      <c r="S3243" s="3" t="s">
        <v>6491</v>
      </c>
      <c r="T3243" s="3" t="s">
        <v>6915</v>
      </c>
      <c r="U3243" s="3" t="s">
        <v>154</v>
      </c>
      <c r="V3243" s="3" t="s">
        <v>9155</v>
      </c>
      <c r="W3243" s="3" t="s">
        <v>154</v>
      </c>
      <c r="X3243" s="3" t="s">
        <v>154</v>
      </c>
      <c r="Y3243" s="3" t="s">
        <v>154</v>
      </c>
      <c r="Z3243" s="3" t="s">
        <v>154</v>
      </c>
      <c r="AA3243" s="3" t="s">
        <v>154</v>
      </c>
      <c r="AB3243" s="3" t="s">
        <v>154</v>
      </c>
      <c r="AC3243" s="3" t="s">
        <v>154</v>
      </c>
      <c r="AD3243" s="3" t="s">
        <v>6151</v>
      </c>
      <c r="AE3243" s="3" t="s">
        <v>6151</v>
      </c>
      <c r="AF3243" s="3" t="s">
        <v>154</v>
      </c>
      <c r="AG3243" s="3" t="s">
        <v>154</v>
      </c>
      <c r="AH3243" s="3" t="s">
        <v>6478</v>
      </c>
      <c r="AI3243" s="3" t="s">
        <v>6482</v>
      </c>
      <c r="AJ3243" s="3" t="s">
        <v>13108</v>
      </c>
    </row>
    <row r="3244" spans="1:36" ht="30">
      <c r="A3244" s="10">
        <v>3347</v>
      </c>
      <c r="B3244" t="str">
        <f>IF(K3244="总计","",INDEX(主数据!A:AD,MATCH(J3244,主数据!A:A,0),9))</f>
        <v>环渤海大区公司</v>
      </c>
      <c r="C3244" t="str">
        <f>IF(K3244="","",INDEX(主数据!A:AD,MATCH(J3244,主数据!A:A,0),11))</f>
        <v>天津西区</v>
      </c>
      <c r="D3244" t="str">
        <f t="shared" si="200"/>
        <v>TJ52物业服务费直接录入</v>
      </c>
      <c r="E3244" s="13" t="str">
        <f t="shared" si="202"/>
        <v/>
      </c>
      <c r="F3244" s="13" t="str">
        <f>IF(E3244="","",IFERROR(IF(IF(K3244="","",INDEX(收费标合同信息维护!A:Q,MATCH(D3244,收费标合同信息维护!J:J,0),10))=D3244,"有","无"),"无"))</f>
        <v/>
      </c>
      <c r="G3244" s="13" t="str">
        <f t="shared" si="201"/>
        <v/>
      </c>
      <c r="H3244" s="13" t="str">
        <f t="shared" si="203"/>
        <v/>
      </c>
      <c r="I3244" s="13" t="str">
        <f>IF(G3244="","",IFERROR(IF(IF(K3244="","",INDEX(收费标合同信息维护!A:Q,MATCH(G3244,收费标合同信息维护!M:M,0),13))=G3244,"有","无"),"无"))</f>
        <v/>
      </c>
      <c r="J3244" s="3" t="s">
        <v>4321</v>
      </c>
      <c r="K3244" s="3" t="s">
        <v>13103</v>
      </c>
      <c r="L3244" s="3" t="s">
        <v>6025</v>
      </c>
      <c r="M3244" s="3" t="s">
        <v>6026</v>
      </c>
      <c r="N3244" s="3" t="s">
        <v>6477</v>
      </c>
      <c r="O3244" s="3" t="s">
        <v>6478</v>
      </c>
      <c r="P3244" s="3" t="s">
        <v>13109</v>
      </c>
      <c r="Q3244" s="3" t="s">
        <v>13110</v>
      </c>
      <c r="R3244" s="3" t="s">
        <v>6479</v>
      </c>
      <c r="S3244" s="3" t="s">
        <v>6480</v>
      </c>
      <c r="T3244" s="3" t="s">
        <v>7001</v>
      </c>
      <c r="U3244" s="3" t="s">
        <v>154</v>
      </c>
      <c r="V3244" s="3" t="s">
        <v>154</v>
      </c>
      <c r="W3244" s="3" t="s">
        <v>154</v>
      </c>
      <c r="X3244" s="3" t="s">
        <v>154</v>
      </c>
      <c r="Y3244" s="3" t="s">
        <v>154</v>
      </c>
      <c r="Z3244" s="3" t="s">
        <v>154</v>
      </c>
      <c r="AA3244" s="3" t="s">
        <v>154</v>
      </c>
      <c r="AB3244" s="3" t="s">
        <v>154</v>
      </c>
      <c r="AC3244" s="3" t="s">
        <v>154</v>
      </c>
      <c r="AD3244" s="3" t="s">
        <v>6151</v>
      </c>
      <c r="AE3244" s="3" t="s">
        <v>6151</v>
      </c>
      <c r="AF3244" s="3" t="s">
        <v>154</v>
      </c>
      <c r="AG3244" s="3" t="s">
        <v>154</v>
      </c>
      <c r="AH3244" s="3" t="s">
        <v>6597</v>
      </c>
      <c r="AI3244" s="3" t="s">
        <v>6727</v>
      </c>
      <c r="AJ3244" s="3" t="s">
        <v>6489</v>
      </c>
    </row>
    <row r="3245" spans="1:36" ht="30">
      <c r="A3245" s="10">
        <v>3348</v>
      </c>
      <c r="B3245" t="str">
        <f>IF(K3245="总计","",INDEX(主数据!A:AD,MATCH(J3245,主数据!A:A,0),9))</f>
        <v>环渤海大区公司</v>
      </c>
      <c r="C3245" t="str">
        <f>IF(K3245="","",INDEX(主数据!A:AD,MATCH(J3245,主数据!A:A,0),11))</f>
        <v>天津西区</v>
      </c>
      <c r="D3245" t="str">
        <f t="shared" si="200"/>
        <v>TJ52开发商委托停车管理费（固定）定额</v>
      </c>
      <c r="E3245" s="13" t="str">
        <f t="shared" si="202"/>
        <v/>
      </c>
      <c r="F3245" s="13" t="str">
        <f>IF(E3245="","",IFERROR(IF(IF(K3245="","",INDEX(收费标合同信息维护!A:Q,MATCH(D3245,收费标合同信息维护!J:J,0),10))=D3245,"有","无"),"无"))</f>
        <v/>
      </c>
      <c r="G3245" s="13" t="str">
        <f t="shared" si="201"/>
        <v>TJ52开发商委托停车管理费（固定）定额100.00</v>
      </c>
      <c r="H3245" s="13" t="str">
        <f t="shared" si="203"/>
        <v>100.00</v>
      </c>
      <c r="I3245" s="13" t="str">
        <f>IF(G3245="","",IFERROR(IF(IF(K3245="","",INDEX(收费标合同信息维护!A:Q,MATCH(G3245,收费标合同信息维护!M:M,0),13))=G3245,"有","无"),"无"))</f>
        <v>无</v>
      </c>
      <c r="J3245" s="3" t="s">
        <v>4321</v>
      </c>
      <c r="K3245" s="3" t="s">
        <v>13103</v>
      </c>
      <c r="L3245" s="3" t="s">
        <v>6512</v>
      </c>
      <c r="M3245" s="3" t="s">
        <v>6513</v>
      </c>
      <c r="N3245" s="3" t="s">
        <v>6477</v>
      </c>
      <c r="O3245" s="3" t="s">
        <v>6478</v>
      </c>
      <c r="P3245" s="3" t="s">
        <v>13111</v>
      </c>
      <c r="Q3245" s="3" t="s">
        <v>13112</v>
      </c>
      <c r="R3245" s="3" t="s">
        <v>6490</v>
      </c>
      <c r="S3245" s="3" t="s">
        <v>6491</v>
      </c>
      <c r="T3245" s="3" t="s">
        <v>6800</v>
      </c>
      <c r="U3245" s="3" t="s">
        <v>154</v>
      </c>
      <c r="V3245" s="3" t="s">
        <v>154</v>
      </c>
      <c r="W3245" s="3" t="s">
        <v>6743</v>
      </c>
      <c r="X3245" s="3" t="s">
        <v>154</v>
      </c>
      <c r="Y3245" s="3" t="s">
        <v>154</v>
      </c>
      <c r="Z3245" s="3" t="s">
        <v>154</v>
      </c>
      <c r="AA3245" s="3" t="s">
        <v>154</v>
      </c>
      <c r="AB3245" s="3" t="s">
        <v>154</v>
      </c>
      <c r="AC3245" s="3" t="s">
        <v>154</v>
      </c>
      <c r="AD3245" s="3" t="s">
        <v>6151</v>
      </c>
      <c r="AE3245" s="3" t="s">
        <v>6151</v>
      </c>
      <c r="AF3245" s="3" t="s">
        <v>6040</v>
      </c>
      <c r="AG3245" s="3" t="s">
        <v>154</v>
      </c>
      <c r="AH3245" s="3" t="s">
        <v>6478</v>
      </c>
      <c r="AI3245" s="3" t="s">
        <v>6482</v>
      </c>
      <c r="AJ3245" s="3" t="s">
        <v>12785</v>
      </c>
    </row>
    <row r="3246" spans="1:36" ht="30">
      <c r="A3246" s="10">
        <v>3349</v>
      </c>
      <c r="B3246" t="str">
        <f>IF(K3246="总计","",INDEX(主数据!A:AD,MATCH(J3246,主数据!A:A,0),9))</f>
        <v>环渤海大区公司</v>
      </c>
      <c r="C3246" t="str">
        <f>IF(K3246="","",INDEX(主数据!A:AD,MATCH(J3246,主数据!A:A,0),11))</f>
        <v>天津西区</v>
      </c>
      <c r="D3246" t="str">
        <f t="shared" si="200"/>
        <v>TJ52开发商委托停车管理费（固定）定额</v>
      </c>
      <c r="E3246" s="13" t="str">
        <f t="shared" si="202"/>
        <v/>
      </c>
      <c r="F3246" s="13" t="str">
        <f>IF(E3246="","",IFERROR(IF(IF(K3246="","",INDEX(收费标合同信息维护!A:Q,MATCH(D3246,收费标合同信息维护!J:J,0),10))=D3246,"有","无"),"无"))</f>
        <v/>
      </c>
      <c r="G3246" s="13" t="str">
        <f t="shared" si="201"/>
        <v>TJ52开发商委托停车管理费（固定）定额200.00</v>
      </c>
      <c r="H3246" s="13" t="str">
        <f t="shared" si="203"/>
        <v>200.00</v>
      </c>
      <c r="I3246" s="13" t="str">
        <f>IF(G3246="","",IFERROR(IF(IF(K3246="","",INDEX(收费标合同信息维护!A:Q,MATCH(G3246,收费标合同信息维护!M:M,0),13))=G3246,"有","无"),"无"))</f>
        <v>无</v>
      </c>
      <c r="J3246" s="3" t="s">
        <v>4321</v>
      </c>
      <c r="K3246" s="3" t="s">
        <v>13103</v>
      </c>
      <c r="L3246" s="3" t="s">
        <v>6512</v>
      </c>
      <c r="M3246" s="3" t="s">
        <v>6513</v>
      </c>
      <c r="N3246" s="3" t="s">
        <v>6477</v>
      </c>
      <c r="O3246" s="3" t="s">
        <v>6478</v>
      </c>
      <c r="P3246" s="3" t="s">
        <v>13113</v>
      </c>
      <c r="Q3246" s="3" t="s">
        <v>13114</v>
      </c>
      <c r="R3246" s="3" t="s">
        <v>6490</v>
      </c>
      <c r="S3246" s="3" t="s">
        <v>6491</v>
      </c>
      <c r="T3246" s="3" t="s">
        <v>6800</v>
      </c>
      <c r="U3246" s="3" t="s">
        <v>154</v>
      </c>
      <c r="V3246" s="3" t="s">
        <v>154</v>
      </c>
      <c r="W3246" s="3" t="s">
        <v>6698</v>
      </c>
      <c r="X3246" s="3" t="s">
        <v>154</v>
      </c>
      <c r="Y3246" s="3" t="s">
        <v>154</v>
      </c>
      <c r="Z3246" s="3" t="s">
        <v>154</v>
      </c>
      <c r="AA3246" s="3" t="s">
        <v>154</v>
      </c>
      <c r="AB3246" s="3" t="s">
        <v>154</v>
      </c>
      <c r="AC3246" s="3" t="s">
        <v>154</v>
      </c>
      <c r="AD3246" s="3" t="s">
        <v>6151</v>
      </c>
      <c r="AE3246" s="3" t="s">
        <v>6151</v>
      </c>
      <c r="AF3246" s="3" t="s">
        <v>154</v>
      </c>
      <c r="AG3246" s="3" t="s">
        <v>154</v>
      </c>
      <c r="AH3246" s="3" t="s">
        <v>6478</v>
      </c>
      <c r="AI3246" s="3" t="s">
        <v>6482</v>
      </c>
      <c r="AJ3246" s="3" t="s">
        <v>12</v>
      </c>
    </row>
    <row r="3247" spans="1:36" ht="30">
      <c r="A3247" s="10">
        <v>3350</v>
      </c>
      <c r="B3247" t="str">
        <f>IF(K3247="总计","",INDEX(主数据!A:AD,MATCH(J3247,主数据!A:A,0),9))</f>
        <v>环渤海大区公司</v>
      </c>
      <c r="C3247" t="str">
        <f>IF(K3247="","",INDEX(主数据!A:AD,MATCH(J3247,主数据!A:A,0),11))</f>
        <v>天津西区</v>
      </c>
      <c r="D3247" t="str">
        <f t="shared" si="200"/>
        <v>TJ52自来水费（充值型-简易征收）直接录入</v>
      </c>
      <c r="E3247" s="13" t="str">
        <f t="shared" si="202"/>
        <v/>
      </c>
      <c r="F3247" s="13" t="str">
        <f>IF(E3247="","",IFERROR(IF(IF(K3247="","",INDEX(收费标合同信息维护!A:Q,MATCH(D3247,收费标合同信息维护!J:J,0),10))=D3247,"有","无"),"无"))</f>
        <v/>
      </c>
      <c r="G3247" s="13" t="str">
        <f t="shared" si="201"/>
        <v/>
      </c>
      <c r="H3247" s="13" t="str">
        <f t="shared" si="203"/>
        <v/>
      </c>
      <c r="I3247" s="13" t="str">
        <f>IF(G3247="","",IFERROR(IF(IF(K3247="","",INDEX(收费标合同信息维护!A:Q,MATCH(G3247,收费标合同信息维护!M:M,0),13))=G3247,"有","无"),"无"))</f>
        <v/>
      </c>
      <c r="J3247" s="3" t="s">
        <v>4321</v>
      </c>
      <c r="K3247" s="3" t="s">
        <v>13103</v>
      </c>
      <c r="L3247" s="3" t="s">
        <v>6966</v>
      </c>
      <c r="M3247" s="3" t="s">
        <v>6967</v>
      </c>
      <c r="N3247" s="3" t="s">
        <v>6477</v>
      </c>
      <c r="O3247" s="3" t="s">
        <v>6478</v>
      </c>
      <c r="P3247" s="3" t="s">
        <v>13115</v>
      </c>
      <c r="Q3247" s="3" t="s">
        <v>6723</v>
      </c>
      <c r="R3247" s="3" t="s">
        <v>6479</v>
      </c>
      <c r="S3247" s="3" t="s">
        <v>6480</v>
      </c>
      <c r="T3247" s="3" t="s">
        <v>7100</v>
      </c>
      <c r="U3247" s="3" t="s">
        <v>154</v>
      </c>
      <c r="V3247" s="3" t="s">
        <v>154</v>
      </c>
      <c r="W3247" s="3" t="s">
        <v>154</v>
      </c>
      <c r="X3247" s="3" t="s">
        <v>154</v>
      </c>
      <c r="Y3247" s="3" t="s">
        <v>154</v>
      </c>
      <c r="Z3247" s="3" t="s">
        <v>154</v>
      </c>
      <c r="AA3247" s="3" t="s">
        <v>154</v>
      </c>
      <c r="AB3247" s="3" t="s">
        <v>154</v>
      </c>
      <c r="AC3247" s="3" t="s">
        <v>154</v>
      </c>
      <c r="AD3247" s="3" t="s">
        <v>6151</v>
      </c>
      <c r="AE3247" s="3" t="s">
        <v>6151</v>
      </c>
      <c r="AF3247" s="3" t="s">
        <v>154</v>
      </c>
      <c r="AG3247" s="3" t="s">
        <v>154</v>
      </c>
      <c r="AH3247" s="3" t="s">
        <v>6478</v>
      </c>
      <c r="AI3247" s="3" t="s">
        <v>6727</v>
      </c>
      <c r="AJ3247" s="3" t="s">
        <v>6489</v>
      </c>
    </row>
    <row r="3248" spans="1:36" ht="15">
      <c r="A3248" s="10">
        <v>3351</v>
      </c>
      <c r="B3248" t="str">
        <f>IF(K3248="总计","",INDEX(主数据!A:AD,MATCH(J3248,主数据!A:A,0),9))</f>
        <v>环渤海大区公司</v>
      </c>
      <c r="C3248" t="str">
        <f>IF(K3248="","",INDEX(主数据!A:AD,MATCH(J3248,主数据!A:A,0),11))</f>
        <v>天津西区</v>
      </c>
      <c r="D3248" t="str">
        <f t="shared" si="200"/>
        <v>TJ52空置物业费定额</v>
      </c>
      <c r="E3248" s="13" t="str">
        <f t="shared" si="202"/>
        <v/>
      </c>
      <c r="F3248" s="13" t="str">
        <f>IF(E3248="","",IFERROR(IF(IF(K3248="","",INDEX(收费标合同信息维护!A:Q,MATCH(D3248,收费标合同信息维护!J:J,0),10))=D3248,"有","无"),"无"))</f>
        <v/>
      </c>
      <c r="G3248" s="13" t="str">
        <f t="shared" si="201"/>
        <v>TJ52空置物业费定额1551.67</v>
      </c>
      <c r="H3248" s="13" t="str">
        <f t="shared" si="203"/>
        <v>1551.67</v>
      </c>
      <c r="I3248" s="13" t="str">
        <f>IF(G3248="","",IFERROR(IF(IF(K3248="","",INDEX(收费标合同信息维护!A:Q,MATCH(G3248,收费标合同信息维护!M:M,0),13))=G3248,"有","无"),"无"))</f>
        <v>无</v>
      </c>
      <c r="J3248" s="3" t="s">
        <v>4321</v>
      </c>
      <c r="K3248" s="3" t="s">
        <v>13103</v>
      </c>
      <c r="L3248" s="3" t="s">
        <v>6580</v>
      </c>
      <c r="M3248" s="3" t="s">
        <v>6581</v>
      </c>
      <c r="N3248" s="3" t="s">
        <v>6477</v>
      </c>
      <c r="O3248" s="3" t="s">
        <v>6478</v>
      </c>
      <c r="P3248" s="3" t="s">
        <v>6580</v>
      </c>
      <c r="Q3248" s="3" t="s">
        <v>6581</v>
      </c>
      <c r="R3248" s="3" t="s">
        <v>6490</v>
      </c>
      <c r="S3248" s="3" t="s">
        <v>6491</v>
      </c>
      <c r="T3248" s="3" t="s">
        <v>6537</v>
      </c>
      <c r="U3248" s="3" t="s">
        <v>154</v>
      </c>
      <c r="V3248" s="3" t="s">
        <v>154</v>
      </c>
      <c r="W3248" s="3" t="s">
        <v>13116</v>
      </c>
      <c r="X3248" s="3" t="s">
        <v>154</v>
      </c>
      <c r="Y3248" s="3" t="s">
        <v>154</v>
      </c>
      <c r="Z3248" s="3" t="s">
        <v>154</v>
      </c>
      <c r="AA3248" s="3" t="s">
        <v>154</v>
      </c>
      <c r="AB3248" s="3" t="s">
        <v>154</v>
      </c>
      <c r="AC3248" s="3" t="s">
        <v>154</v>
      </c>
      <c r="AD3248" s="3" t="s">
        <v>6151</v>
      </c>
      <c r="AE3248" s="3" t="s">
        <v>6151</v>
      </c>
      <c r="AF3248" s="3" t="s">
        <v>154</v>
      </c>
      <c r="AG3248" s="3" t="s">
        <v>154</v>
      </c>
      <c r="AH3248" s="3" t="s">
        <v>6478</v>
      </c>
      <c r="AI3248" s="3" t="s">
        <v>6482</v>
      </c>
      <c r="AJ3248" s="3" t="s">
        <v>6033</v>
      </c>
    </row>
    <row r="3249" spans="1:36" ht="15">
      <c r="A3249" s="10">
        <v>3352</v>
      </c>
      <c r="B3249" t="str">
        <f>IF(K3249="总计","",INDEX(主数据!A:AD,MATCH(J3249,主数据!A:A,0),9))</f>
        <v>环渤海大区公司</v>
      </c>
      <c r="C3249" t="str">
        <f>IF(K3249="","",INDEX(主数据!A:AD,MATCH(J3249,主数据!A:A,0),11))</f>
        <v>天津西区</v>
      </c>
      <c r="D3249" t="str">
        <f t="shared" si="200"/>
        <v>TJ52空置物业费定额</v>
      </c>
      <c r="E3249" s="13" t="str">
        <f t="shared" si="202"/>
        <v/>
      </c>
      <c r="F3249" s="13" t="str">
        <f>IF(E3249="","",IFERROR(IF(IF(K3249="","",INDEX(收费标合同信息维护!A:Q,MATCH(D3249,收费标合同信息维护!J:J,0),10))=D3249,"有","无"),"无"))</f>
        <v/>
      </c>
      <c r="G3249" s="13" t="str">
        <f t="shared" si="201"/>
        <v>TJ52空置物业费定额1551.72</v>
      </c>
      <c r="H3249" s="13" t="str">
        <f t="shared" si="203"/>
        <v>1551.72</v>
      </c>
      <c r="I3249" s="13" t="str">
        <f>IF(G3249="","",IFERROR(IF(IF(K3249="","",INDEX(收费标合同信息维护!A:Q,MATCH(G3249,收费标合同信息维护!M:M,0),13))=G3249,"有","无"),"无"))</f>
        <v>无</v>
      </c>
      <c r="J3249" s="3" t="s">
        <v>4321</v>
      </c>
      <c r="K3249" s="3" t="s">
        <v>13103</v>
      </c>
      <c r="L3249" s="3" t="s">
        <v>6580</v>
      </c>
      <c r="M3249" s="3" t="s">
        <v>6581</v>
      </c>
      <c r="N3249" s="3" t="s">
        <v>6477</v>
      </c>
      <c r="O3249" s="3" t="s">
        <v>6478</v>
      </c>
      <c r="P3249" s="3" t="s">
        <v>13117</v>
      </c>
      <c r="Q3249" s="3" t="s">
        <v>9546</v>
      </c>
      <c r="R3249" s="3" t="s">
        <v>6490</v>
      </c>
      <c r="S3249" s="3" t="s">
        <v>6491</v>
      </c>
      <c r="T3249" s="3" t="s">
        <v>6537</v>
      </c>
      <c r="U3249" s="3" t="s">
        <v>154</v>
      </c>
      <c r="V3249" s="3" t="s">
        <v>154</v>
      </c>
      <c r="W3249" s="3" t="s">
        <v>13118</v>
      </c>
      <c r="X3249" s="3" t="s">
        <v>154</v>
      </c>
      <c r="Y3249" s="3" t="s">
        <v>154</v>
      </c>
      <c r="Z3249" s="3" t="s">
        <v>154</v>
      </c>
      <c r="AA3249" s="3" t="s">
        <v>154</v>
      </c>
      <c r="AB3249" s="3" t="s">
        <v>154</v>
      </c>
      <c r="AC3249" s="3" t="s">
        <v>154</v>
      </c>
      <c r="AD3249" s="3" t="s">
        <v>6151</v>
      </c>
      <c r="AE3249" s="3" t="s">
        <v>6151</v>
      </c>
      <c r="AF3249" s="3" t="s">
        <v>154</v>
      </c>
      <c r="AG3249" s="3" t="s">
        <v>154</v>
      </c>
      <c r="AH3249" s="3" t="s">
        <v>6478</v>
      </c>
      <c r="AI3249" s="3" t="s">
        <v>6482</v>
      </c>
      <c r="AJ3249" s="3" t="s">
        <v>6489</v>
      </c>
    </row>
    <row r="3250" spans="1:36" ht="15">
      <c r="A3250" s="10">
        <v>3353</v>
      </c>
      <c r="B3250" t="str">
        <f>IF(K3250="总计","",INDEX(主数据!A:AD,MATCH(J3250,主数据!A:A,0),9))</f>
        <v>华北大区公司</v>
      </c>
      <c r="C3250" t="str">
        <f>IF(K3250="","",INDEX(主数据!A:AD,MATCH(J3250,主数据!A:A,0),11))</f>
        <v>北京天诚古运物业管理有限公司</v>
      </c>
      <c r="D3250" t="str">
        <f t="shared" si="200"/>
        <v>BJ182物业服务费直接录入</v>
      </c>
      <c r="E3250" s="13" t="str">
        <f t="shared" si="202"/>
        <v/>
      </c>
      <c r="F3250" s="13" t="str">
        <f>IF(E3250="","",IFERROR(IF(IF(K3250="","",INDEX(收费标合同信息维护!A:Q,MATCH(D3250,收费标合同信息维护!J:J,0),10))=D3250,"有","无"),"无"))</f>
        <v/>
      </c>
      <c r="G3250" s="13" t="str">
        <f t="shared" si="201"/>
        <v/>
      </c>
      <c r="H3250" s="13" t="str">
        <f t="shared" si="203"/>
        <v/>
      </c>
      <c r="I3250" s="13" t="str">
        <f>IF(G3250="","",IFERROR(IF(IF(K3250="","",INDEX(收费标合同信息维护!A:Q,MATCH(G3250,收费标合同信息维护!M:M,0),13))=G3250,"有","无"),"无"))</f>
        <v/>
      </c>
      <c r="J3250" s="3" t="s">
        <v>3949</v>
      </c>
      <c r="K3250" s="3" t="s">
        <v>13119</v>
      </c>
      <c r="L3250" s="3" t="s">
        <v>6025</v>
      </c>
      <c r="M3250" s="3" t="s">
        <v>6026</v>
      </c>
      <c r="N3250" s="3" t="s">
        <v>6477</v>
      </c>
      <c r="O3250" s="3" t="s">
        <v>6478</v>
      </c>
      <c r="P3250" s="3" t="s">
        <v>13120</v>
      </c>
      <c r="Q3250" s="3" t="s">
        <v>7101</v>
      </c>
      <c r="R3250" s="3" t="s">
        <v>6479</v>
      </c>
      <c r="S3250" s="3" t="s">
        <v>6480</v>
      </c>
      <c r="T3250" s="3" t="s">
        <v>13121</v>
      </c>
      <c r="U3250" s="3" t="s">
        <v>154</v>
      </c>
      <c r="V3250" s="3" t="s">
        <v>154</v>
      </c>
      <c r="W3250" s="3" t="s">
        <v>154</v>
      </c>
      <c r="X3250" s="3" t="s">
        <v>154</v>
      </c>
      <c r="Y3250" s="3" t="s">
        <v>154</v>
      </c>
      <c r="Z3250" s="3" t="s">
        <v>154</v>
      </c>
      <c r="AA3250" s="3" t="s">
        <v>154</v>
      </c>
      <c r="AB3250" s="3" t="s">
        <v>154</v>
      </c>
      <c r="AC3250" s="3" t="s">
        <v>154</v>
      </c>
      <c r="AD3250" s="3" t="s">
        <v>6151</v>
      </c>
      <c r="AE3250" s="3" t="s">
        <v>6151</v>
      </c>
      <c r="AF3250" s="3" t="s">
        <v>154</v>
      </c>
      <c r="AG3250" s="3" t="s">
        <v>154</v>
      </c>
      <c r="AH3250" s="3" t="s">
        <v>6478</v>
      </c>
      <c r="AI3250" s="3" t="s">
        <v>6482</v>
      </c>
      <c r="AJ3250" s="3" t="s">
        <v>13122</v>
      </c>
    </row>
    <row r="3251" spans="1:36" ht="15">
      <c r="A3251" s="10">
        <v>3354</v>
      </c>
      <c r="B3251" t="str">
        <f>IF(K3251="总计","",INDEX(主数据!A:AD,MATCH(J3251,主数据!A:A,0),9))</f>
        <v>华南大区公司</v>
      </c>
      <c r="C3251" t="str">
        <f>IF(K3251="","",INDEX(主数据!A:AD,MATCH(J3251,主数据!A:A,0),11))</f>
        <v>长沙东区</v>
      </c>
      <c r="D3251" t="str">
        <f t="shared" si="200"/>
        <v>CS19物业服务费标准方式1.70</v>
      </c>
      <c r="E3251" s="13" t="str">
        <f t="shared" si="202"/>
        <v>1.70</v>
      </c>
      <c r="F3251" s="13" t="str">
        <f>IF(E3251="","",IFERROR(IF(IF(K3251="","",INDEX(收费标合同信息维护!A:Q,MATCH(D3251,收费标合同信息维护!J:J,0),10))=D3251,"有","无"),"无"))</f>
        <v>无</v>
      </c>
      <c r="G3251" s="13" t="str">
        <f t="shared" si="201"/>
        <v/>
      </c>
      <c r="H3251" s="13" t="str">
        <f t="shared" si="203"/>
        <v/>
      </c>
      <c r="I3251" s="13" t="str">
        <f>IF(G3251="","",IFERROR(IF(IF(K3251="","",INDEX(收费标合同信息维护!A:Q,MATCH(G3251,收费标合同信息维护!M:M,0),13))=G3251,"有","无"),"无"))</f>
        <v/>
      </c>
      <c r="J3251" s="3" t="s">
        <v>2692</v>
      </c>
      <c r="K3251" s="3" t="s">
        <v>13123</v>
      </c>
      <c r="L3251" s="3" t="s">
        <v>6025</v>
      </c>
      <c r="M3251" s="3" t="s">
        <v>6026</v>
      </c>
      <c r="N3251" s="3" t="s">
        <v>6477</v>
      </c>
      <c r="O3251" s="3" t="s">
        <v>6478</v>
      </c>
      <c r="P3251" s="3" t="s">
        <v>6646</v>
      </c>
      <c r="Q3251" s="3" t="s">
        <v>13124</v>
      </c>
      <c r="R3251" s="3" t="s">
        <v>6484</v>
      </c>
      <c r="S3251" s="3" t="s">
        <v>6491</v>
      </c>
      <c r="T3251" s="3" t="s">
        <v>6493</v>
      </c>
      <c r="U3251" s="3" t="s">
        <v>154</v>
      </c>
      <c r="V3251" s="3" t="s">
        <v>9710</v>
      </c>
      <c r="W3251" s="3" t="s">
        <v>154</v>
      </c>
      <c r="X3251" s="3" t="s">
        <v>154</v>
      </c>
      <c r="Y3251" s="3" t="s">
        <v>154</v>
      </c>
      <c r="Z3251" s="3" t="s">
        <v>154</v>
      </c>
      <c r="AA3251" s="3" t="s">
        <v>154</v>
      </c>
      <c r="AB3251" s="3" t="s">
        <v>154</v>
      </c>
      <c r="AC3251" s="3" t="s">
        <v>154</v>
      </c>
      <c r="AD3251" s="3" t="s">
        <v>6151</v>
      </c>
      <c r="AE3251" s="3" t="s">
        <v>6151</v>
      </c>
      <c r="AF3251" s="3" t="s">
        <v>6040</v>
      </c>
      <c r="AG3251" s="3" t="s">
        <v>154</v>
      </c>
      <c r="AH3251" s="3" t="s">
        <v>6478</v>
      </c>
      <c r="AI3251" s="3" t="s">
        <v>6482</v>
      </c>
      <c r="AJ3251" s="3" t="s">
        <v>13125</v>
      </c>
    </row>
    <row r="3252" spans="1:36" ht="15">
      <c r="A3252" s="10">
        <v>3355</v>
      </c>
      <c r="B3252" t="str">
        <f>IF(K3252="总计","",INDEX(主数据!A:AD,MATCH(J3252,主数据!A:A,0),9))</f>
        <v>华南大区公司</v>
      </c>
      <c r="C3252" t="str">
        <f>IF(K3252="","",INDEX(主数据!A:AD,MATCH(J3252,主数据!A:A,0),11))</f>
        <v>长沙东区</v>
      </c>
      <c r="D3252" t="str">
        <f t="shared" si="200"/>
        <v>CS19物业服务费标准方式2.00</v>
      </c>
      <c r="E3252" s="13" t="str">
        <f t="shared" si="202"/>
        <v>2.00</v>
      </c>
      <c r="F3252" s="13" t="str">
        <f>IF(E3252="","",IFERROR(IF(IF(K3252="","",INDEX(收费标合同信息维护!A:Q,MATCH(D3252,收费标合同信息维护!J:J,0),10))=D3252,"有","无"),"无"))</f>
        <v>无</v>
      </c>
      <c r="G3252" s="13" t="str">
        <f t="shared" si="201"/>
        <v/>
      </c>
      <c r="H3252" s="13" t="str">
        <f t="shared" si="203"/>
        <v/>
      </c>
      <c r="I3252" s="13" t="str">
        <f>IF(G3252="","",IFERROR(IF(IF(K3252="","",INDEX(收费标合同信息维护!A:Q,MATCH(G3252,收费标合同信息维护!M:M,0),13))=G3252,"有","无"),"无"))</f>
        <v/>
      </c>
      <c r="J3252" s="3" t="s">
        <v>2692</v>
      </c>
      <c r="K3252" s="3" t="s">
        <v>13123</v>
      </c>
      <c r="L3252" s="3" t="s">
        <v>6025</v>
      </c>
      <c r="M3252" s="3" t="s">
        <v>6026</v>
      </c>
      <c r="N3252" s="3" t="s">
        <v>6477</v>
      </c>
      <c r="O3252" s="3" t="s">
        <v>6478</v>
      </c>
      <c r="P3252" s="3" t="s">
        <v>6649</v>
      </c>
      <c r="Q3252" s="3" t="s">
        <v>13126</v>
      </c>
      <c r="R3252" s="3" t="s">
        <v>6484</v>
      </c>
      <c r="S3252" s="3" t="s">
        <v>6491</v>
      </c>
      <c r="T3252" s="3" t="s">
        <v>6493</v>
      </c>
      <c r="U3252" s="3" t="s">
        <v>154</v>
      </c>
      <c r="V3252" s="3" t="s">
        <v>6686</v>
      </c>
      <c r="W3252" s="3" t="s">
        <v>154</v>
      </c>
      <c r="X3252" s="3" t="s">
        <v>154</v>
      </c>
      <c r="Y3252" s="3" t="s">
        <v>154</v>
      </c>
      <c r="Z3252" s="3" t="s">
        <v>154</v>
      </c>
      <c r="AA3252" s="3" t="s">
        <v>154</v>
      </c>
      <c r="AB3252" s="3" t="s">
        <v>154</v>
      </c>
      <c r="AC3252" s="3" t="s">
        <v>154</v>
      </c>
      <c r="AD3252" s="3" t="s">
        <v>6151</v>
      </c>
      <c r="AE3252" s="3" t="s">
        <v>6151</v>
      </c>
      <c r="AF3252" s="3" t="s">
        <v>154</v>
      </c>
      <c r="AG3252" s="3" t="s">
        <v>154</v>
      </c>
      <c r="AH3252" s="3" t="s">
        <v>6478</v>
      </c>
      <c r="AI3252" s="3" t="s">
        <v>6482</v>
      </c>
      <c r="AJ3252" s="3" t="s">
        <v>12139</v>
      </c>
    </row>
    <row r="3253" spans="1:36" ht="15">
      <c r="A3253" s="10">
        <v>3356</v>
      </c>
      <c r="B3253" t="str">
        <f>IF(K3253="总计","",INDEX(主数据!A:AD,MATCH(J3253,主数据!A:A,0),9))</f>
        <v>华南大区公司</v>
      </c>
      <c r="C3253" t="str">
        <f>IF(K3253="","",INDEX(主数据!A:AD,MATCH(J3253,主数据!A:A,0),11))</f>
        <v>长沙东区</v>
      </c>
      <c r="D3253" t="str">
        <f t="shared" si="200"/>
        <v>CS19物业服务费标准方式3.00</v>
      </c>
      <c r="E3253" s="13" t="str">
        <f t="shared" si="202"/>
        <v>3.00</v>
      </c>
      <c r="F3253" s="13" t="str">
        <f>IF(E3253="","",IFERROR(IF(IF(K3253="","",INDEX(收费标合同信息维护!A:Q,MATCH(D3253,收费标合同信息维护!J:J,0),10))=D3253,"有","无"),"无"))</f>
        <v>无</v>
      </c>
      <c r="G3253" s="13" t="str">
        <f t="shared" si="201"/>
        <v/>
      </c>
      <c r="H3253" s="13" t="str">
        <f t="shared" si="203"/>
        <v/>
      </c>
      <c r="I3253" s="13" t="str">
        <f>IF(G3253="","",IFERROR(IF(IF(K3253="","",INDEX(收费标合同信息维护!A:Q,MATCH(G3253,收费标合同信息维护!M:M,0),13))=G3253,"有","无"),"无"))</f>
        <v/>
      </c>
      <c r="J3253" s="3" t="s">
        <v>2692</v>
      </c>
      <c r="K3253" s="3" t="s">
        <v>13123</v>
      </c>
      <c r="L3253" s="3" t="s">
        <v>6025</v>
      </c>
      <c r="M3253" s="3" t="s">
        <v>6026</v>
      </c>
      <c r="N3253" s="3" t="s">
        <v>6477</v>
      </c>
      <c r="O3253" s="3" t="s">
        <v>6478</v>
      </c>
      <c r="P3253" s="3" t="s">
        <v>6652</v>
      </c>
      <c r="Q3253" s="3" t="s">
        <v>13127</v>
      </c>
      <c r="R3253" s="3" t="s">
        <v>6484</v>
      </c>
      <c r="S3253" s="3" t="s">
        <v>6491</v>
      </c>
      <c r="T3253" s="3" t="s">
        <v>6493</v>
      </c>
      <c r="U3253" s="3" t="s">
        <v>154</v>
      </c>
      <c r="V3253" s="3" t="s">
        <v>6672</v>
      </c>
      <c r="W3253" s="3" t="s">
        <v>154</v>
      </c>
      <c r="X3253" s="3" t="s">
        <v>154</v>
      </c>
      <c r="Y3253" s="3" t="s">
        <v>154</v>
      </c>
      <c r="Z3253" s="3" t="s">
        <v>154</v>
      </c>
      <c r="AA3253" s="3" t="s">
        <v>154</v>
      </c>
      <c r="AB3253" s="3" t="s">
        <v>154</v>
      </c>
      <c r="AC3253" s="3" t="s">
        <v>154</v>
      </c>
      <c r="AD3253" s="3" t="s">
        <v>6151</v>
      </c>
      <c r="AE3253" s="3" t="s">
        <v>6151</v>
      </c>
      <c r="AF3253" s="3" t="s">
        <v>6040</v>
      </c>
      <c r="AG3253" s="3" t="s">
        <v>154</v>
      </c>
      <c r="AH3253" s="3" t="s">
        <v>6478</v>
      </c>
      <c r="AI3253" s="3" t="s">
        <v>6482</v>
      </c>
      <c r="AJ3253" s="3" t="s">
        <v>6229</v>
      </c>
    </row>
    <row r="3254" spans="1:36" ht="15">
      <c r="A3254" s="10">
        <v>3357</v>
      </c>
      <c r="B3254" t="str">
        <f>IF(K3254="总计","",INDEX(主数据!A:AD,MATCH(J3254,主数据!A:A,0),9))</f>
        <v>华南大区公司</v>
      </c>
      <c r="C3254" t="str">
        <f>IF(K3254="","",INDEX(主数据!A:AD,MATCH(J3254,主数据!A:A,0),11))</f>
        <v>长沙东区</v>
      </c>
      <c r="D3254" t="str">
        <f t="shared" si="200"/>
        <v>CS19物业服务费标准方式3.20</v>
      </c>
      <c r="E3254" s="13" t="str">
        <f t="shared" si="202"/>
        <v>3.20</v>
      </c>
      <c r="F3254" s="13" t="str">
        <f>IF(E3254="","",IFERROR(IF(IF(K3254="","",INDEX(收费标合同信息维护!A:Q,MATCH(D3254,收费标合同信息维护!J:J,0),10))=D3254,"有","无"),"无"))</f>
        <v>无</v>
      </c>
      <c r="G3254" s="13" t="str">
        <f t="shared" si="201"/>
        <v/>
      </c>
      <c r="H3254" s="13" t="str">
        <f t="shared" si="203"/>
        <v/>
      </c>
      <c r="I3254" s="13" t="str">
        <f>IF(G3254="","",IFERROR(IF(IF(K3254="","",INDEX(收费标合同信息维护!A:Q,MATCH(G3254,收费标合同信息维护!M:M,0),13))=G3254,"有","无"),"无"))</f>
        <v/>
      </c>
      <c r="J3254" s="3" t="s">
        <v>2692</v>
      </c>
      <c r="K3254" s="3" t="s">
        <v>13123</v>
      </c>
      <c r="L3254" s="3" t="s">
        <v>6025</v>
      </c>
      <c r="M3254" s="3" t="s">
        <v>6026</v>
      </c>
      <c r="N3254" s="3" t="s">
        <v>6477</v>
      </c>
      <c r="O3254" s="3" t="s">
        <v>6478</v>
      </c>
      <c r="P3254" s="3" t="s">
        <v>8830</v>
      </c>
      <c r="Q3254" s="3" t="s">
        <v>13128</v>
      </c>
      <c r="R3254" s="3" t="s">
        <v>6484</v>
      </c>
      <c r="S3254" s="3" t="s">
        <v>6491</v>
      </c>
      <c r="T3254" s="3" t="s">
        <v>6493</v>
      </c>
      <c r="U3254" s="3" t="s">
        <v>154</v>
      </c>
      <c r="V3254" s="3" t="s">
        <v>6857</v>
      </c>
      <c r="W3254" s="3" t="s">
        <v>154</v>
      </c>
      <c r="X3254" s="3" t="s">
        <v>154</v>
      </c>
      <c r="Y3254" s="3" t="s">
        <v>154</v>
      </c>
      <c r="Z3254" s="3" t="s">
        <v>154</v>
      </c>
      <c r="AA3254" s="3" t="s">
        <v>154</v>
      </c>
      <c r="AB3254" s="3" t="s">
        <v>154</v>
      </c>
      <c r="AC3254" s="3" t="s">
        <v>154</v>
      </c>
      <c r="AD3254" s="3" t="s">
        <v>6151</v>
      </c>
      <c r="AE3254" s="3" t="s">
        <v>6151</v>
      </c>
      <c r="AF3254" s="3" t="s">
        <v>154</v>
      </c>
      <c r="AG3254" s="3" t="s">
        <v>154</v>
      </c>
      <c r="AH3254" s="3" t="s">
        <v>6478</v>
      </c>
      <c r="AI3254" s="3" t="s">
        <v>6482</v>
      </c>
      <c r="AJ3254" s="3" t="s">
        <v>6036</v>
      </c>
    </row>
    <row r="3255" spans="1:36" ht="15">
      <c r="A3255" s="10">
        <v>3358</v>
      </c>
      <c r="B3255" t="str">
        <f>IF(K3255="总计","",INDEX(主数据!A:AD,MATCH(J3255,主数据!A:A,0),9))</f>
        <v>华南大区公司</v>
      </c>
      <c r="C3255" t="str">
        <f>IF(K3255="","",INDEX(主数据!A:AD,MATCH(J3255,主数据!A:A,0),11))</f>
        <v>长沙东区</v>
      </c>
      <c r="D3255" t="str">
        <f t="shared" si="200"/>
        <v>CS19物业服务费直接录入</v>
      </c>
      <c r="E3255" s="13" t="str">
        <f t="shared" si="202"/>
        <v/>
      </c>
      <c r="F3255" s="13" t="str">
        <f>IF(E3255="","",IFERROR(IF(IF(K3255="","",INDEX(收费标合同信息维护!A:Q,MATCH(D3255,收费标合同信息维护!J:J,0),10))=D3255,"有","无"),"无"))</f>
        <v/>
      </c>
      <c r="G3255" s="13" t="str">
        <f t="shared" si="201"/>
        <v/>
      </c>
      <c r="H3255" s="13" t="str">
        <f t="shared" si="203"/>
        <v/>
      </c>
      <c r="I3255" s="13" t="str">
        <f>IF(G3255="","",IFERROR(IF(IF(K3255="","",INDEX(收费标合同信息维护!A:Q,MATCH(G3255,收费标合同信息维护!M:M,0),13))=G3255,"有","无"),"无"))</f>
        <v/>
      </c>
      <c r="J3255" s="3" t="s">
        <v>2692</v>
      </c>
      <c r="K3255" s="3" t="s">
        <v>13123</v>
      </c>
      <c r="L3255" s="3" t="s">
        <v>6025</v>
      </c>
      <c r="M3255" s="3" t="s">
        <v>6026</v>
      </c>
      <c r="N3255" s="3" t="s">
        <v>6477</v>
      </c>
      <c r="O3255" s="3" t="s">
        <v>6478</v>
      </c>
      <c r="P3255" s="3" t="s">
        <v>11096</v>
      </c>
      <c r="Q3255" s="3" t="s">
        <v>6026</v>
      </c>
      <c r="R3255" s="3" t="s">
        <v>6479</v>
      </c>
      <c r="S3255" s="3" t="s">
        <v>6480</v>
      </c>
      <c r="T3255" s="3" t="s">
        <v>6499</v>
      </c>
      <c r="U3255" s="3" t="s">
        <v>154</v>
      </c>
      <c r="V3255" s="3" t="s">
        <v>154</v>
      </c>
      <c r="W3255" s="3" t="s">
        <v>154</v>
      </c>
      <c r="X3255" s="3" t="s">
        <v>154</v>
      </c>
      <c r="Y3255" s="3" t="s">
        <v>154</v>
      </c>
      <c r="Z3255" s="3" t="s">
        <v>154</v>
      </c>
      <c r="AA3255" s="3" t="s">
        <v>154</v>
      </c>
      <c r="AB3255" s="3" t="s">
        <v>154</v>
      </c>
      <c r="AC3255" s="3" t="s">
        <v>154</v>
      </c>
      <c r="AD3255" s="3" t="s">
        <v>6151</v>
      </c>
      <c r="AE3255" s="3" t="s">
        <v>6151</v>
      </c>
      <c r="AF3255" s="3" t="s">
        <v>154</v>
      </c>
      <c r="AG3255" s="3" t="s">
        <v>154</v>
      </c>
      <c r="AH3255" s="3" t="s">
        <v>6478</v>
      </c>
      <c r="AI3255" s="3" t="s">
        <v>6482</v>
      </c>
      <c r="AJ3255" s="3" t="s">
        <v>13129</v>
      </c>
    </row>
    <row r="3256" spans="1:36" ht="15">
      <c r="A3256" s="10">
        <v>3359</v>
      </c>
      <c r="B3256" t="str">
        <f>IF(K3256="总计","",INDEX(主数据!A:AD,MATCH(J3256,主数据!A:A,0),9))</f>
        <v>华南大区公司</v>
      </c>
      <c r="C3256" t="str">
        <f>IF(K3256="","",INDEX(主数据!A:AD,MATCH(J3256,主数据!A:A,0),11))</f>
        <v>长沙东区</v>
      </c>
      <c r="D3256" t="str">
        <f t="shared" si="200"/>
        <v>CS19物业服务费标准方式1.00</v>
      </c>
      <c r="E3256" s="13" t="str">
        <f t="shared" si="202"/>
        <v>1.00</v>
      </c>
      <c r="F3256" s="13" t="str">
        <f>IF(E3256="","",IFERROR(IF(IF(K3256="","",INDEX(收费标合同信息维护!A:Q,MATCH(D3256,收费标合同信息维护!J:J,0),10))=D3256,"有","无"),"无"))</f>
        <v>无</v>
      </c>
      <c r="G3256" s="13" t="str">
        <f t="shared" si="201"/>
        <v/>
      </c>
      <c r="H3256" s="13" t="str">
        <f t="shared" si="203"/>
        <v/>
      </c>
      <c r="I3256" s="13" t="str">
        <f>IF(G3256="","",IFERROR(IF(IF(K3256="","",INDEX(收费标合同信息维护!A:Q,MATCH(G3256,收费标合同信息维护!M:M,0),13))=G3256,"有","无"),"无"))</f>
        <v/>
      </c>
      <c r="J3256" s="3" t="s">
        <v>2692</v>
      </c>
      <c r="K3256" s="3" t="s">
        <v>13123</v>
      </c>
      <c r="L3256" s="3" t="s">
        <v>6025</v>
      </c>
      <c r="M3256" s="3" t="s">
        <v>6026</v>
      </c>
      <c r="N3256" s="3" t="s">
        <v>6477</v>
      </c>
      <c r="O3256" s="3" t="s">
        <v>6478</v>
      </c>
      <c r="P3256" s="3" t="s">
        <v>8833</v>
      </c>
      <c r="Q3256" s="3" t="s">
        <v>9124</v>
      </c>
      <c r="R3256" s="3" t="s">
        <v>6484</v>
      </c>
      <c r="S3256" s="3" t="s">
        <v>6491</v>
      </c>
      <c r="T3256" s="3" t="s">
        <v>6690</v>
      </c>
      <c r="U3256" s="3" t="s">
        <v>6792</v>
      </c>
      <c r="V3256" s="3" t="s">
        <v>6737</v>
      </c>
      <c r="W3256" s="3" t="s">
        <v>154</v>
      </c>
      <c r="X3256" s="3" t="s">
        <v>154</v>
      </c>
      <c r="Y3256" s="3" t="s">
        <v>154</v>
      </c>
      <c r="Z3256" s="3" t="s">
        <v>154</v>
      </c>
      <c r="AA3256" s="3" t="s">
        <v>154</v>
      </c>
      <c r="AB3256" s="3" t="s">
        <v>154</v>
      </c>
      <c r="AC3256" s="3" t="s">
        <v>154</v>
      </c>
      <c r="AD3256" s="3" t="s">
        <v>6151</v>
      </c>
      <c r="AE3256" s="3" t="s">
        <v>6151</v>
      </c>
      <c r="AF3256" s="3" t="s">
        <v>154</v>
      </c>
      <c r="AG3256" s="3" t="s">
        <v>154</v>
      </c>
      <c r="AH3256" s="3" t="s">
        <v>6478</v>
      </c>
      <c r="AI3256" s="3" t="s">
        <v>6482</v>
      </c>
      <c r="AJ3256" s="3" t="s">
        <v>6489</v>
      </c>
    </row>
    <row r="3257" spans="1:36" ht="15">
      <c r="A3257" s="10">
        <v>3360</v>
      </c>
      <c r="B3257" t="str">
        <f>IF(K3257="总计","",INDEX(主数据!A:AD,MATCH(J3257,主数据!A:A,0),9))</f>
        <v>华南大区公司</v>
      </c>
      <c r="C3257" t="str">
        <f>IF(K3257="","",INDEX(主数据!A:AD,MATCH(J3257,主数据!A:A,0),11))</f>
        <v>长沙东区</v>
      </c>
      <c r="D3257" t="str">
        <f t="shared" si="200"/>
        <v>CS19物业服务费标准方式1.00</v>
      </c>
      <c r="E3257" s="13" t="str">
        <f t="shared" si="202"/>
        <v>1.00</v>
      </c>
      <c r="F3257" s="13" t="str">
        <f>IF(E3257="","",IFERROR(IF(IF(K3257="","",INDEX(收费标合同信息维护!A:Q,MATCH(D3257,收费标合同信息维护!J:J,0),10))=D3257,"有","无"),"无"))</f>
        <v>无</v>
      </c>
      <c r="G3257" s="13" t="str">
        <f t="shared" si="201"/>
        <v/>
      </c>
      <c r="H3257" s="13" t="str">
        <f t="shared" si="203"/>
        <v/>
      </c>
      <c r="I3257" s="13" t="str">
        <f>IF(G3257="","",IFERROR(IF(IF(K3257="","",INDEX(收费标合同信息维护!A:Q,MATCH(G3257,收费标合同信息维护!M:M,0),13))=G3257,"有","无"),"无"))</f>
        <v/>
      </c>
      <c r="J3257" s="3" t="s">
        <v>2692</v>
      </c>
      <c r="K3257" s="3" t="s">
        <v>13123</v>
      </c>
      <c r="L3257" s="3" t="s">
        <v>6025</v>
      </c>
      <c r="M3257" s="3" t="s">
        <v>6026</v>
      </c>
      <c r="N3257" s="3" t="s">
        <v>6477</v>
      </c>
      <c r="O3257" s="3" t="s">
        <v>6478</v>
      </c>
      <c r="P3257" s="3" t="s">
        <v>11101</v>
      </c>
      <c r="Q3257" s="3" t="s">
        <v>13130</v>
      </c>
      <c r="R3257" s="3" t="s">
        <v>6484</v>
      </c>
      <c r="S3257" s="3" t="s">
        <v>6491</v>
      </c>
      <c r="T3257" s="3" t="s">
        <v>6590</v>
      </c>
      <c r="U3257" s="3" t="s">
        <v>154</v>
      </c>
      <c r="V3257" s="3" t="s">
        <v>6737</v>
      </c>
      <c r="W3257" s="3" t="s">
        <v>154</v>
      </c>
      <c r="X3257" s="3" t="s">
        <v>154</v>
      </c>
      <c r="Y3257" s="3" t="s">
        <v>154</v>
      </c>
      <c r="Z3257" s="3" t="s">
        <v>154</v>
      </c>
      <c r="AA3257" s="3" t="s">
        <v>154</v>
      </c>
      <c r="AB3257" s="3" t="s">
        <v>154</v>
      </c>
      <c r="AC3257" s="3" t="s">
        <v>154</v>
      </c>
      <c r="AD3257" s="3" t="s">
        <v>6151</v>
      </c>
      <c r="AE3257" s="3" t="s">
        <v>6151</v>
      </c>
      <c r="AF3257" s="3" t="s">
        <v>154</v>
      </c>
      <c r="AG3257" s="3" t="s">
        <v>154</v>
      </c>
      <c r="AH3257" s="3" t="s">
        <v>6478</v>
      </c>
      <c r="AI3257" s="3" t="s">
        <v>6482</v>
      </c>
      <c r="AJ3257" s="3" t="s">
        <v>6033</v>
      </c>
    </row>
    <row r="3258" spans="1:36" ht="15">
      <c r="A3258" s="10">
        <v>3361</v>
      </c>
      <c r="B3258" t="str">
        <f>IF(K3258="总计","",INDEX(主数据!A:AD,MATCH(J3258,主数据!A:A,0),9))</f>
        <v>华南大区公司</v>
      </c>
      <c r="C3258" t="str">
        <f>IF(K3258="","",INDEX(主数据!A:AD,MATCH(J3258,主数据!A:A,0),11))</f>
        <v>长沙东区</v>
      </c>
      <c r="D3258" t="str">
        <f t="shared" si="200"/>
        <v>CS19电费（充值型）直接录入</v>
      </c>
      <c r="E3258" s="13" t="str">
        <f t="shared" si="202"/>
        <v/>
      </c>
      <c r="F3258" s="13" t="str">
        <f>IF(E3258="","",IFERROR(IF(IF(K3258="","",INDEX(收费标合同信息维护!A:Q,MATCH(D3258,收费标合同信息维护!J:J,0),10))=D3258,"有","无"),"无"))</f>
        <v/>
      </c>
      <c r="G3258" s="13" t="str">
        <f t="shared" si="201"/>
        <v/>
      </c>
      <c r="H3258" s="13" t="str">
        <f t="shared" si="203"/>
        <v/>
      </c>
      <c r="I3258" s="13" t="str">
        <f>IF(G3258="","",IFERROR(IF(IF(K3258="","",INDEX(收费标合同信息维护!A:Q,MATCH(G3258,收费标合同信息维护!M:M,0),13))=G3258,"有","无"),"无"))</f>
        <v/>
      </c>
      <c r="J3258" s="3" t="s">
        <v>2692</v>
      </c>
      <c r="K3258" s="3" t="s">
        <v>13123</v>
      </c>
      <c r="L3258" s="3" t="s">
        <v>6733</v>
      </c>
      <c r="M3258" s="3" t="s">
        <v>6734</v>
      </c>
      <c r="N3258" s="3" t="s">
        <v>6477</v>
      </c>
      <c r="O3258" s="3" t="s">
        <v>6478</v>
      </c>
      <c r="P3258" s="3" t="s">
        <v>6733</v>
      </c>
      <c r="Q3258" s="3" t="s">
        <v>6734</v>
      </c>
      <c r="R3258" s="3" t="s">
        <v>6479</v>
      </c>
      <c r="S3258" s="3" t="s">
        <v>6480</v>
      </c>
      <c r="T3258" s="3" t="s">
        <v>13131</v>
      </c>
      <c r="U3258" s="3" t="s">
        <v>154</v>
      </c>
      <c r="V3258" s="3" t="s">
        <v>154</v>
      </c>
      <c r="W3258" s="3" t="s">
        <v>154</v>
      </c>
      <c r="X3258" s="3" t="s">
        <v>154</v>
      </c>
      <c r="Y3258" s="3" t="s">
        <v>154</v>
      </c>
      <c r="Z3258" s="3" t="s">
        <v>154</v>
      </c>
      <c r="AA3258" s="3" t="s">
        <v>154</v>
      </c>
      <c r="AB3258" s="3" t="s">
        <v>154</v>
      </c>
      <c r="AC3258" s="3" t="s">
        <v>154</v>
      </c>
      <c r="AD3258" s="3" t="s">
        <v>6151</v>
      </c>
      <c r="AE3258" s="3" t="s">
        <v>6151</v>
      </c>
      <c r="AF3258" s="3" t="s">
        <v>154</v>
      </c>
      <c r="AG3258" s="3" t="s">
        <v>154</v>
      </c>
      <c r="AH3258" s="3" t="s">
        <v>6478</v>
      </c>
      <c r="AI3258" s="3" t="s">
        <v>6482</v>
      </c>
      <c r="AJ3258" s="3" t="s">
        <v>6033</v>
      </c>
    </row>
    <row r="3259" spans="1:36" ht="30">
      <c r="A3259" s="10">
        <v>3362</v>
      </c>
      <c r="B3259" t="str">
        <f>IF(K3259="总计","",INDEX(主数据!A:AD,MATCH(J3259,主数据!A:A,0),9))</f>
        <v>华南大区公司</v>
      </c>
      <c r="C3259" t="str">
        <f>IF(K3259="","",INDEX(主数据!A:AD,MATCH(J3259,主数据!A:A,0),11))</f>
        <v>长沙东区</v>
      </c>
      <c r="D3259" t="str">
        <f t="shared" si="200"/>
        <v>CS19自来水费（充值型-简易征收）直接录入</v>
      </c>
      <c r="E3259" s="13" t="str">
        <f t="shared" si="202"/>
        <v/>
      </c>
      <c r="F3259" s="13" t="str">
        <f>IF(E3259="","",IFERROR(IF(IF(K3259="","",INDEX(收费标合同信息维护!A:Q,MATCH(D3259,收费标合同信息维护!J:J,0),10))=D3259,"有","无"),"无"))</f>
        <v/>
      </c>
      <c r="G3259" s="13" t="str">
        <f t="shared" si="201"/>
        <v/>
      </c>
      <c r="H3259" s="13" t="str">
        <f t="shared" si="203"/>
        <v/>
      </c>
      <c r="I3259" s="13" t="str">
        <f>IF(G3259="","",IFERROR(IF(IF(K3259="","",INDEX(收费标合同信息维护!A:Q,MATCH(G3259,收费标合同信息维护!M:M,0),13))=G3259,"有","无"),"无"))</f>
        <v/>
      </c>
      <c r="J3259" s="3" t="s">
        <v>2692</v>
      </c>
      <c r="K3259" s="3" t="s">
        <v>13123</v>
      </c>
      <c r="L3259" s="3" t="s">
        <v>6966</v>
      </c>
      <c r="M3259" s="3" t="s">
        <v>6967</v>
      </c>
      <c r="N3259" s="3" t="s">
        <v>6477</v>
      </c>
      <c r="O3259" s="3" t="s">
        <v>6478</v>
      </c>
      <c r="P3259" s="3" t="s">
        <v>6966</v>
      </c>
      <c r="Q3259" s="3" t="s">
        <v>13132</v>
      </c>
      <c r="R3259" s="3" t="s">
        <v>6479</v>
      </c>
      <c r="S3259" s="3" t="s">
        <v>6480</v>
      </c>
      <c r="T3259" s="3" t="s">
        <v>13131</v>
      </c>
      <c r="U3259" s="3" t="s">
        <v>154</v>
      </c>
      <c r="V3259" s="3" t="s">
        <v>154</v>
      </c>
      <c r="W3259" s="3" t="s">
        <v>154</v>
      </c>
      <c r="X3259" s="3" t="s">
        <v>154</v>
      </c>
      <c r="Y3259" s="3" t="s">
        <v>154</v>
      </c>
      <c r="Z3259" s="3" t="s">
        <v>154</v>
      </c>
      <c r="AA3259" s="3" t="s">
        <v>154</v>
      </c>
      <c r="AB3259" s="3" t="s">
        <v>154</v>
      </c>
      <c r="AC3259" s="3" t="s">
        <v>154</v>
      </c>
      <c r="AD3259" s="3" t="s">
        <v>6151</v>
      </c>
      <c r="AE3259" s="3" t="s">
        <v>6151</v>
      </c>
      <c r="AF3259" s="3" t="s">
        <v>154</v>
      </c>
      <c r="AG3259" s="3" t="s">
        <v>154</v>
      </c>
      <c r="AH3259" s="3" t="s">
        <v>6478</v>
      </c>
      <c r="AI3259" s="3" t="s">
        <v>6482</v>
      </c>
      <c r="AJ3259" s="3" t="s">
        <v>6489</v>
      </c>
    </row>
    <row r="3260" spans="1:36" ht="15">
      <c r="A3260" s="10">
        <v>3363</v>
      </c>
      <c r="B3260" t="str">
        <f>IF(K3260="总计","",INDEX(主数据!A:AD,MATCH(J3260,主数据!A:A,0),9))</f>
        <v>华南大区公司</v>
      </c>
      <c r="C3260" t="str">
        <f>IF(K3260="","",INDEX(主数据!A:AD,MATCH(J3260,主数据!A:A,0),11))</f>
        <v>长沙东区</v>
      </c>
      <c r="D3260" t="str">
        <f t="shared" si="200"/>
        <v>CS20物业服务费标准方式2.60</v>
      </c>
      <c r="E3260" s="13" t="str">
        <f t="shared" si="202"/>
        <v>2.60</v>
      </c>
      <c r="F3260" s="13" t="str">
        <f>IF(E3260="","",IFERROR(IF(IF(K3260="","",INDEX(收费标合同信息维护!A:Q,MATCH(D3260,收费标合同信息维护!J:J,0),10))=D3260,"有","无"),"无"))</f>
        <v>无</v>
      </c>
      <c r="G3260" s="13" t="str">
        <f t="shared" si="201"/>
        <v/>
      </c>
      <c r="H3260" s="13" t="str">
        <f t="shared" si="203"/>
        <v/>
      </c>
      <c r="I3260" s="13" t="str">
        <f>IF(G3260="","",IFERROR(IF(IF(K3260="","",INDEX(收费标合同信息维护!A:Q,MATCH(G3260,收费标合同信息维护!M:M,0),13))=G3260,"有","无"),"无"))</f>
        <v/>
      </c>
      <c r="J3260" s="3" t="s">
        <v>2376</v>
      </c>
      <c r="K3260" s="3" t="s">
        <v>13133</v>
      </c>
      <c r="L3260" s="3" t="s">
        <v>6025</v>
      </c>
      <c r="M3260" s="3" t="s">
        <v>6026</v>
      </c>
      <c r="N3260" s="3" t="s">
        <v>6477</v>
      </c>
      <c r="O3260" s="3" t="s">
        <v>6478</v>
      </c>
      <c r="P3260" s="3" t="s">
        <v>13134</v>
      </c>
      <c r="Q3260" s="3" t="s">
        <v>13135</v>
      </c>
      <c r="R3260" s="3" t="s">
        <v>6484</v>
      </c>
      <c r="S3260" s="3" t="s">
        <v>6485</v>
      </c>
      <c r="T3260" s="3" t="s">
        <v>6493</v>
      </c>
      <c r="U3260" s="3" t="s">
        <v>154</v>
      </c>
      <c r="V3260" s="3" t="s">
        <v>9155</v>
      </c>
      <c r="W3260" s="3" t="s">
        <v>154</v>
      </c>
      <c r="X3260" s="3" t="s">
        <v>154</v>
      </c>
      <c r="Y3260" s="3" t="s">
        <v>154</v>
      </c>
      <c r="Z3260" s="3" t="s">
        <v>154</v>
      </c>
      <c r="AA3260" s="3" t="s">
        <v>154</v>
      </c>
      <c r="AB3260" s="3" t="s">
        <v>154</v>
      </c>
      <c r="AC3260" s="3" t="s">
        <v>154</v>
      </c>
      <c r="AD3260" s="3" t="s">
        <v>6151</v>
      </c>
      <c r="AE3260" s="3" t="s">
        <v>6151</v>
      </c>
      <c r="AF3260" s="3" t="s">
        <v>154</v>
      </c>
      <c r="AG3260" s="3" t="s">
        <v>154</v>
      </c>
      <c r="AH3260" s="3" t="s">
        <v>6478</v>
      </c>
      <c r="AI3260" s="3" t="s">
        <v>6482</v>
      </c>
      <c r="AJ3260" s="3" t="s">
        <v>40</v>
      </c>
    </row>
    <row r="3261" spans="1:36" ht="15">
      <c r="A3261" s="10">
        <v>3364</v>
      </c>
      <c r="B3261" t="str">
        <f>IF(K3261="总计","",INDEX(主数据!A:AD,MATCH(J3261,主数据!A:A,0),9))</f>
        <v>华南大区公司</v>
      </c>
      <c r="C3261" t="str">
        <f>IF(K3261="","",INDEX(主数据!A:AD,MATCH(J3261,主数据!A:A,0),11))</f>
        <v>长沙东区</v>
      </c>
      <c r="D3261" t="str">
        <f t="shared" si="200"/>
        <v>CS20物业服务费标准方式2.00</v>
      </c>
      <c r="E3261" s="13" t="str">
        <f t="shared" si="202"/>
        <v>2.00</v>
      </c>
      <c r="F3261" s="13" t="str">
        <f>IF(E3261="","",IFERROR(IF(IF(K3261="","",INDEX(收费标合同信息维护!A:Q,MATCH(D3261,收费标合同信息维护!J:J,0),10))=D3261,"有","无"),"无"))</f>
        <v>无</v>
      </c>
      <c r="G3261" s="13" t="str">
        <f t="shared" si="201"/>
        <v/>
      </c>
      <c r="H3261" s="13" t="str">
        <f t="shared" si="203"/>
        <v/>
      </c>
      <c r="I3261" s="13" t="str">
        <f>IF(G3261="","",IFERROR(IF(IF(K3261="","",INDEX(收费标合同信息维护!A:Q,MATCH(G3261,收费标合同信息维护!M:M,0),13))=G3261,"有","无"),"无"))</f>
        <v/>
      </c>
      <c r="J3261" s="3" t="s">
        <v>2376</v>
      </c>
      <c r="K3261" s="3" t="s">
        <v>13133</v>
      </c>
      <c r="L3261" s="3" t="s">
        <v>6025</v>
      </c>
      <c r="M3261" s="3" t="s">
        <v>6026</v>
      </c>
      <c r="N3261" s="3" t="s">
        <v>6477</v>
      </c>
      <c r="O3261" s="3" t="s">
        <v>6478</v>
      </c>
      <c r="P3261" s="3" t="s">
        <v>13136</v>
      </c>
      <c r="Q3261" s="3" t="s">
        <v>13137</v>
      </c>
      <c r="R3261" s="3" t="s">
        <v>6484</v>
      </c>
      <c r="S3261" s="3" t="s">
        <v>6485</v>
      </c>
      <c r="T3261" s="3" t="s">
        <v>6493</v>
      </c>
      <c r="U3261" s="3" t="s">
        <v>154</v>
      </c>
      <c r="V3261" s="3" t="s">
        <v>6686</v>
      </c>
      <c r="W3261" s="3" t="s">
        <v>154</v>
      </c>
      <c r="X3261" s="3" t="s">
        <v>154</v>
      </c>
      <c r="Y3261" s="3" t="s">
        <v>154</v>
      </c>
      <c r="Z3261" s="3" t="s">
        <v>154</v>
      </c>
      <c r="AA3261" s="3" t="s">
        <v>154</v>
      </c>
      <c r="AB3261" s="3" t="s">
        <v>154</v>
      </c>
      <c r="AC3261" s="3" t="s">
        <v>154</v>
      </c>
      <c r="AD3261" s="3" t="s">
        <v>6151</v>
      </c>
      <c r="AE3261" s="3" t="s">
        <v>6151</v>
      </c>
      <c r="AF3261" s="3" t="s">
        <v>154</v>
      </c>
      <c r="AG3261" s="3" t="s">
        <v>154</v>
      </c>
      <c r="AH3261" s="3" t="s">
        <v>6478</v>
      </c>
      <c r="AI3261" s="3" t="s">
        <v>6482</v>
      </c>
      <c r="AJ3261" s="3" t="s">
        <v>6033</v>
      </c>
    </row>
    <row r="3262" spans="1:36" ht="15">
      <c r="A3262" s="10">
        <v>3365</v>
      </c>
      <c r="B3262" t="str">
        <f>IF(K3262="总计","",INDEX(主数据!A:AD,MATCH(J3262,主数据!A:A,0),9))</f>
        <v>华南大区公司</v>
      </c>
      <c r="C3262" t="str">
        <f>IF(K3262="","",INDEX(主数据!A:AD,MATCH(J3262,主数据!A:A,0),11))</f>
        <v>长沙东区</v>
      </c>
      <c r="D3262" t="str">
        <f t="shared" si="200"/>
        <v>CS20物业服务费标准方式1.70</v>
      </c>
      <c r="E3262" s="13" t="str">
        <f t="shared" si="202"/>
        <v>1.70</v>
      </c>
      <c r="F3262" s="13" t="str">
        <f>IF(E3262="","",IFERROR(IF(IF(K3262="","",INDEX(收费标合同信息维护!A:Q,MATCH(D3262,收费标合同信息维护!J:J,0),10))=D3262,"有","无"),"无"))</f>
        <v>无</v>
      </c>
      <c r="G3262" s="13" t="str">
        <f t="shared" si="201"/>
        <v/>
      </c>
      <c r="H3262" s="13" t="str">
        <f t="shared" si="203"/>
        <v/>
      </c>
      <c r="I3262" s="13" t="str">
        <f>IF(G3262="","",IFERROR(IF(IF(K3262="","",INDEX(收费标合同信息维护!A:Q,MATCH(G3262,收费标合同信息维护!M:M,0),13))=G3262,"有","无"),"无"))</f>
        <v/>
      </c>
      <c r="J3262" s="3" t="s">
        <v>2376</v>
      </c>
      <c r="K3262" s="3" t="s">
        <v>13133</v>
      </c>
      <c r="L3262" s="3" t="s">
        <v>6025</v>
      </c>
      <c r="M3262" s="3" t="s">
        <v>6026</v>
      </c>
      <c r="N3262" s="3" t="s">
        <v>6477</v>
      </c>
      <c r="O3262" s="3" t="s">
        <v>6478</v>
      </c>
      <c r="P3262" s="3" t="s">
        <v>13138</v>
      </c>
      <c r="Q3262" s="3" t="s">
        <v>13139</v>
      </c>
      <c r="R3262" s="3" t="s">
        <v>6484</v>
      </c>
      <c r="S3262" s="3" t="s">
        <v>6485</v>
      </c>
      <c r="T3262" s="3" t="s">
        <v>6493</v>
      </c>
      <c r="U3262" s="3" t="s">
        <v>154</v>
      </c>
      <c r="V3262" s="3" t="s">
        <v>9710</v>
      </c>
      <c r="W3262" s="3" t="s">
        <v>154</v>
      </c>
      <c r="X3262" s="3" t="s">
        <v>154</v>
      </c>
      <c r="Y3262" s="3" t="s">
        <v>154</v>
      </c>
      <c r="Z3262" s="3" t="s">
        <v>154</v>
      </c>
      <c r="AA3262" s="3" t="s">
        <v>154</v>
      </c>
      <c r="AB3262" s="3" t="s">
        <v>154</v>
      </c>
      <c r="AC3262" s="3" t="s">
        <v>154</v>
      </c>
      <c r="AD3262" s="3" t="s">
        <v>6151</v>
      </c>
      <c r="AE3262" s="3" t="s">
        <v>6151</v>
      </c>
      <c r="AF3262" s="3" t="s">
        <v>154</v>
      </c>
      <c r="AG3262" s="3" t="s">
        <v>154</v>
      </c>
      <c r="AH3262" s="3" t="s">
        <v>6478</v>
      </c>
      <c r="AI3262" s="3" t="s">
        <v>6482</v>
      </c>
      <c r="AJ3262" s="3" t="s">
        <v>13140</v>
      </c>
    </row>
    <row r="3263" spans="1:36" ht="15">
      <c r="A3263" s="10">
        <v>3366</v>
      </c>
      <c r="B3263" t="str">
        <f>IF(K3263="总计","",INDEX(主数据!A:AD,MATCH(J3263,主数据!A:A,0),9))</f>
        <v>华南大区公司</v>
      </c>
      <c r="C3263" t="str">
        <f>IF(K3263="","",INDEX(主数据!A:AD,MATCH(J3263,主数据!A:A,0),11))</f>
        <v>长沙东区</v>
      </c>
      <c r="D3263" t="str">
        <f t="shared" si="200"/>
        <v>CS20物业服务费直接录入</v>
      </c>
      <c r="E3263" s="13" t="str">
        <f t="shared" si="202"/>
        <v/>
      </c>
      <c r="F3263" s="13" t="str">
        <f>IF(E3263="","",IFERROR(IF(IF(K3263="","",INDEX(收费标合同信息维护!A:Q,MATCH(D3263,收费标合同信息维护!J:J,0),10))=D3263,"有","无"),"无"))</f>
        <v/>
      </c>
      <c r="G3263" s="13" t="str">
        <f t="shared" si="201"/>
        <v/>
      </c>
      <c r="H3263" s="13" t="str">
        <f t="shared" si="203"/>
        <v/>
      </c>
      <c r="I3263" s="13" t="str">
        <f>IF(G3263="","",IFERROR(IF(IF(K3263="","",INDEX(收费标合同信息维护!A:Q,MATCH(G3263,收费标合同信息维护!M:M,0),13))=G3263,"有","无"),"无"))</f>
        <v/>
      </c>
      <c r="J3263" s="3" t="s">
        <v>2376</v>
      </c>
      <c r="K3263" s="3" t="s">
        <v>13133</v>
      </c>
      <c r="L3263" s="3" t="s">
        <v>6025</v>
      </c>
      <c r="M3263" s="3" t="s">
        <v>6026</v>
      </c>
      <c r="N3263" s="3" t="s">
        <v>6477</v>
      </c>
      <c r="O3263" s="3" t="s">
        <v>6478</v>
      </c>
      <c r="P3263" s="3" t="s">
        <v>13141</v>
      </c>
      <c r="Q3263" s="3" t="s">
        <v>9684</v>
      </c>
      <c r="R3263" s="3" t="s">
        <v>6479</v>
      </c>
      <c r="S3263" s="3" t="s">
        <v>6480</v>
      </c>
      <c r="T3263" s="3" t="s">
        <v>7075</v>
      </c>
      <c r="U3263" s="3" t="s">
        <v>154</v>
      </c>
      <c r="V3263" s="3" t="s">
        <v>154</v>
      </c>
      <c r="W3263" s="3" t="s">
        <v>154</v>
      </c>
      <c r="X3263" s="3" t="s">
        <v>154</v>
      </c>
      <c r="Y3263" s="3" t="s">
        <v>154</v>
      </c>
      <c r="Z3263" s="3" t="s">
        <v>154</v>
      </c>
      <c r="AA3263" s="3" t="s">
        <v>154</v>
      </c>
      <c r="AB3263" s="3" t="s">
        <v>154</v>
      </c>
      <c r="AC3263" s="3" t="s">
        <v>154</v>
      </c>
      <c r="AD3263" s="3" t="s">
        <v>6151</v>
      </c>
      <c r="AE3263" s="3" t="s">
        <v>6151</v>
      </c>
      <c r="AF3263" s="3" t="s">
        <v>154</v>
      </c>
      <c r="AG3263" s="3" t="s">
        <v>154</v>
      </c>
      <c r="AH3263" s="3" t="s">
        <v>6478</v>
      </c>
      <c r="AI3263" s="3" t="s">
        <v>6482</v>
      </c>
      <c r="AJ3263" s="3" t="s">
        <v>6034</v>
      </c>
    </row>
    <row r="3264" spans="1:36" ht="15">
      <c r="A3264" s="10">
        <v>3367</v>
      </c>
      <c r="B3264" t="str">
        <f>IF(K3264="总计","",INDEX(主数据!A:AD,MATCH(J3264,主数据!A:A,0),9))</f>
        <v>华南大区公司</v>
      </c>
      <c r="C3264" t="str">
        <f>IF(K3264="","",INDEX(主数据!A:AD,MATCH(J3264,主数据!A:A,0),11))</f>
        <v>长沙东区</v>
      </c>
      <c r="D3264" t="str">
        <f t="shared" si="200"/>
        <v>CS20电费标准方式1.03</v>
      </c>
      <c r="E3264" s="13" t="str">
        <f t="shared" si="202"/>
        <v>1.03</v>
      </c>
      <c r="F3264" s="13" t="str">
        <f>IF(E3264="","",IFERROR(IF(IF(K3264="","",INDEX(收费标合同信息维护!A:Q,MATCH(D3264,收费标合同信息维护!J:J,0),10))=D3264,"有","无"),"无"))</f>
        <v>无</v>
      </c>
      <c r="G3264" s="13" t="str">
        <f t="shared" si="201"/>
        <v/>
      </c>
      <c r="H3264" s="13" t="str">
        <f t="shared" si="203"/>
        <v/>
      </c>
      <c r="I3264" s="13" t="str">
        <f>IF(G3264="","",IFERROR(IF(IF(K3264="","",INDEX(收费标合同信息维护!A:Q,MATCH(G3264,收费标合同信息维护!M:M,0),13))=G3264,"有","无"),"无"))</f>
        <v/>
      </c>
      <c r="J3264" s="3" t="s">
        <v>2376</v>
      </c>
      <c r="K3264" s="3" t="s">
        <v>13133</v>
      </c>
      <c r="L3264" s="3" t="s">
        <v>6601</v>
      </c>
      <c r="M3264" s="3" t="s">
        <v>6602</v>
      </c>
      <c r="N3264" s="3" t="s">
        <v>6603</v>
      </c>
      <c r="O3264" s="3" t="s">
        <v>6478</v>
      </c>
      <c r="P3264" s="3" t="s">
        <v>13142</v>
      </c>
      <c r="Q3264" s="3" t="s">
        <v>13143</v>
      </c>
      <c r="R3264" s="3" t="s">
        <v>6484</v>
      </c>
      <c r="S3264" s="3" t="s">
        <v>6491</v>
      </c>
      <c r="T3264" s="3" t="s">
        <v>6704</v>
      </c>
      <c r="U3264" s="3" t="s">
        <v>154</v>
      </c>
      <c r="V3264" s="3" t="s">
        <v>13144</v>
      </c>
      <c r="W3264" s="3" t="s">
        <v>154</v>
      </c>
      <c r="X3264" s="3" t="s">
        <v>154</v>
      </c>
      <c r="Y3264" s="3" t="s">
        <v>154</v>
      </c>
      <c r="Z3264" s="3" t="s">
        <v>154</v>
      </c>
      <c r="AA3264" s="3" t="s">
        <v>154</v>
      </c>
      <c r="AB3264" s="3" t="s">
        <v>154</v>
      </c>
      <c r="AC3264" s="3" t="s">
        <v>154</v>
      </c>
      <c r="AD3264" s="3" t="s">
        <v>6151</v>
      </c>
      <c r="AE3264" s="3" t="s">
        <v>6151</v>
      </c>
      <c r="AF3264" s="3" t="s">
        <v>154</v>
      </c>
      <c r="AG3264" s="3" t="s">
        <v>154</v>
      </c>
      <c r="AH3264" s="3" t="s">
        <v>6478</v>
      </c>
      <c r="AI3264" s="3" t="s">
        <v>6482</v>
      </c>
      <c r="AJ3264" s="3" t="s">
        <v>6489</v>
      </c>
    </row>
    <row r="3265" spans="1:36" ht="15">
      <c r="A3265" s="10">
        <v>3368</v>
      </c>
      <c r="B3265" t="str">
        <f>IF(K3265="总计","",INDEX(主数据!A:AD,MATCH(J3265,主数据!A:A,0),9))</f>
        <v>华南大区公司</v>
      </c>
      <c r="C3265" t="str">
        <f>IF(K3265="","",INDEX(主数据!A:AD,MATCH(J3265,主数据!A:A,0),11))</f>
        <v>长沙东区</v>
      </c>
      <c r="D3265" t="str">
        <f t="shared" si="200"/>
        <v>CS20电费标准方式0.67</v>
      </c>
      <c r="E3265" s="13" t="str">
        <f t="shared" si="202"/>
        <v>0.67</v>
      </c>
      <c r="F3265" s="13" t="str">
        <f>IF(E3265="","",IFERROR(IF(IF(K3265="","",INDEX(收费标合同信息维护!A:Q,MATCH(D3265,收费标合同信息维护!J:J,0),10))=D3265,"有","无"),"无"))</f>
        <v>无</v>
      </c>
      <c r="G3265" s="13" t="str">
        <f t="shared" si="201"/>
        <v/>
      </c>
      <c r="H3265" s="13" t="str">
        <f t="shared" si="203"/>
        <v/>
      </c>
      <c r="I3265" s="13" t="str">
        <f>IF(G3265="","",IFERROR(IF(IF(K3265="","",INDEX(收费标合同信息维护!A:Q,MATCH(G3265,收费标合同信息维护!M:M,0),13))=G3265,"有","无"),"无"))</f>
        <v/>
      </c>
      <c r="J3265" s="3" t="s">
        <v>2376</v>
      </c>
      <c r="K3265" s="3" t="s">
        <v>13133</v>
      </c>
      <c r="L3265" s="3" t="s">
        <v>6601</v>
      </c>
      <c r="M3265" s="3" t="s">
        <v>6602</v>
      </c>
      <c r="N3265" s="3" t="s">
        <v>6603</v>
      </c>
      <c r="O3265" s="3" t="s">
        <v>6478</v>
      </c>
      <c r="P3265" s="3" t="s">
        <v>13145</v>
      </c>
      <c r="Q3265" s="3" t="s">
        <v>13146</v>
      </c>
      <c r="R3265" s="3" t="s">
        <v>6484</v>
      </c>
      <c r="S3265" s="3" t="s">
        <v>6491</v>
      </c>
      <c r="T3265" s="3" t="s">
        <v>6704</v>
      </c>
      <c r="U3265" s="3" t="s">
        <v>154</v>
      </c>
      <c r="V3265" s="3" t="s">
        <v>13147</v>
      </c>
      <c r="W3265" s="3" t="s">
        <v>154</v>
      </c>
      <c r="X3265" s="3" t="s">
        <v>154</v>
      </c>
      <c r="Y3265" s="3" t="s">
        <v>154</v>
      </c>
      <c r="Z3265" s="3" t="s">
        <v>154</v>
      </c>
      <c r="AA3265" s="3" t="s">
        <v>154</v>
      </c>
      <c r="AB3265" s="3" t="s">
        <v>154</v>
      </c>
      <c r="AC3265" s="3" t="s">
        <v>154</v>
      </c>
      <c r="AD3265" s="3" t="s">
        <v>6151</v>
      </c>
      <c r="AE3265" s="3" t="s">
        <v>6151</v>
      </c>
      <c r="AF3265" s="3" t="s">
        <v>154</v>
      </c>
      <c r="AG3265" s="3" t="s">
        <v>154</v>
      </c>
      <c r="AH3265" s="3" t="s">
        <v>6478</v>
      </c>
      <c r="AI3265" s="3" t="s">
        <v>6482</v>
      </c>
      <c r="AJ3265" s="3" t="s">
        <v>6489</v>
      </c>
    </row>
    <row r="3266" spans="1:36" ht="15">
      <c r="A3266" s="10">
        <v>3369</v>
      </c>
      <c r="B3266" t="str">
        <f>IF(K3266="总计","",INDEX(主数据!A:AD,MATCH(J3266,主数据!A:A,0),9))</f>
        <v>华南大区公司</v>
      </c>
      <c r="C3266" t="str">
        <f>IF(K3266="","",INDEX(主数据!A:AD,MATCH(J3266,主数据!A:A,0),11))</f>
        <v>长沙东区</v>
      </c>
      <c r="D3266" t="str">
        <f t="shared" ref="D3266:D3329" si="204">J3266&amp;M3266&amp;R3266&amp;E3266</f>
        <v>CS20自来水费（简易征收）标准方式3.11</v>
      </c>
      <c r="E3266" s="13" t="str">
        <f t="shared" si="202"/>
        <v>3.11</v>
      </c>
      <c r="F3266" s="13" t="str">
        <f>IF(E3266="","",IFERROR(IF(IF(K3266="","",INDEX(收费标合同信息维护!A:Q,MATCH(D3266,收费标合同信息维护!J:J,0),10))=D3266,"有","无"),"无"))</f>
        <v>无</v>
      </c>
      <c r="G3266" s="13" t="str">
        <f t="shared" ref="G3266:G3329" si="205">IF(W3266="","",J3266&amp;M3266&amp;R3266&amp;H3266)</f>
        <v/>
      </c>
      <c r="H3266" s="13" t="str">
        <f t="shared" si="203"/>
        <v/>
      </c>
      <c r="I3266" s="13" t="str">
        <f>IF(G3266="","",IFERROR(IF(IF(K3266="","",INDEX(收费标合同信息维护!A:Q,MATCH(G3266,收费标合同信息维护!M:M,0),13))=G3266,"有","无"),"无"))</f>
        <v/>
      </c>
      <c r="J3266" s="3" t="s">
        <v>2376</v>
      </c>
      <c r="K3266" s="3" t="s">
        <v>13133</v>
      </c>
      <c r="L3266" s="3" t="s">
        <v>6615</v>
      </c>
      <c r="M3266" s="3" t="s">
        <v>6616</v>
      </c>
      <c r="N3266" s="3" t="s">
        <v>6603</v>
      </c>
      <c r="O3266" s="3" t="s">
        <v>6478</v>
      </c>
      <c r="P3266" s="3" t="s">
        <v>13148</v>
      </c>
      <c r="Q3266" s="3" t="s">
        <v>13149</v>
      </c>
      <c r="R3266" s="3" t="s">
        <v>6484</v>
      </c>
      <c r="S3266" s="3" t="s">
        <v>6491</v>
      </c>
      <c r="T3266" s="3" t="s">
        <v>6704</v>
      </c>
      <c r="U3266" s="3" t="s">
        <v>154</v>
      </c>
      <c r="V3266" s="3" t="s">
        <v>13150</v>
      </c>
      <c r="W3266" s="3" t="s">
        <v>154</v>
      </c>
      <c r="X3266" s="3" t="s">
        <v>154</v>
      </c>
      <c r="Y3266" s="3" t="s">
        <v>154</v>
      </c>
      <c r="Z3266" s="3" t="s">
        <v>154</v>
      </c>
      <c r="AA3266" s="3" t="s">
        <v>154</v>
      </c>
      <c r="AB3266" s="3" t="s">
        <v>154</v>
      </c>
      <c r="AC3266" s="3" t="s">
        <v>154</v>
      </c>
      <c r="AD3266" s="3" t="s">
        <v>6151</v>
      </c>
      <c r="AE3266" s="3" t="s">
        <v>6151</v>
      </c>
      <c r="AF3266" s="3" t="s">
        <v>154</v>
      </c>
      <c r="AG3266" s="3" t="s">
        <v>154</v>
      </c>
      <c r="AH3266" s="3" t="s">
        <v>6478</v>
      </c>
      <c r="AI3266" s="3" t="s">
        <v>6482</v>
      </c>
      <c r="AJ3266" s="3" t="s">
        <v>6489</v>
      </c>
    </row>
    <row r="3267" spans="1:36" ht="15">
      <c r="A3267" s="10">
        <v>3370</v>
      </c>
      <c r="B3267" t="str">
        <f>IF(K3267="总计","",INDEX(主数据!A:AD,MATCH(J3267,主数据!A:A,0),9))</f>
        <v>华南大区公司</v>
      </c>
      <c r="C3267" t="str">
        <f>IF(K3267="","",INDEX(主数据!A:AD,MATCH(J3267,主数据!A:A,0),11))</f>
        <v>长沙东区</v>
      </c>
      <c r="D3267" t="str">
        <f t="shared" si="204"/>
        <v>CS20自来水费（简易征收）标准方式3.71</v>
      </c>
      <c r="E3267" s="13" t="str">
        <f t="shared" ref="E3267:E3330" si="206">TEXT(IF(V3267="","",--V3267),"0.00")</f>
        <v>3.71</v>
      </c>
      <c r="F3267" s="13" t="str">
        <f>IF(E3267="","",IFERROR(IF(IF(K3267="","",INDEX(收费标合同信息维护!A:Q,MATCH(D3267,收费标合同信息维护!J:J,0),10))=D3267,"有","无"),"无"))</f>
        <v>无</v>
      </c>
      <c r="G3267" s="13" t="str">
        <f t="shared" si="205"/>
        <v/>
      </c>
      <c r="H3267" s="13" t="str">
        <f t="shared" ref="H3267:H3330" si="207">TEXT(IF(W3267="","",--W3267),"0.00")</f>
        <v/>
      </c>
      <c r="I3267" s="13" t="str">
        <f>IF(G3267="","",IFERROR(IF(IF(K3267="","",INDEX(收费标合同信息维护!A:Q,MATCH(G3267,收费标合同信息维护!M:M,0),13))=G3267,"有","无"),"无"))</f>
        <v/>
      </c>
      <c r="J3267" s="3" t="s">
        <v>2376</v>
      </c>
      <c r="K3267" s="3" t="s">
        <v>13133</v>
      </c>
      <c r="L3267" s="3" t="s">
        <v>6615</v>
      </c>
      <c r="M3267" s="3" t="s">
        <v>6616</v>
      </c>
      <c r="N3267" s="3" t="s">
        <v>6603</v>
      </c>
      <c r="O3267" s="3" t="s">
        <v>6478</v>
      </c>
      <c r="P3267" s="3" t="s">
        <v>13151</v>
      </c>
      <c r="Q3267" s="3" t="s">
        <v>13152</v>
      </c>
      <c r="R3267" s="3" t="s">
        <v>6484</v>
      </c>
      <c r="S3267" s="3" t="s">
        <v>6491</v>
      </c>
      <c r="T3267" s="3" t="s">
        <v>6704</v>
      </c>
      <c r="U3267" s="3" t="s">
        <v>154</v>
      </c>
      <c r="V3267" s="3" t="s">
        <v>13153</v>
      </c>
      <c r="W3267" s="3" t="s">
        <v>154</v>
      </c>
      <c r="X3267" s="3" t="s">
        <v>154</v>
      </c>
      <c r="Y3267" s="3" t="s">
        <v>154</v>
      </c>
      <c r="Z3267" s="3" t="s">
        <v>154</v>
      </c>
      <c r="AA3267" s="3" t="s">
        <v>154</v>
      </c>
      <c r="AB3267" s="3" t="s">
        <v>154</v>
      </c>
      <c r="AC3267" s="3" t="s">
        <v>154</v>
      </c>
      <c r="AD3267" s="3" t="s">
        <v>6151</v>
      </c>
      <c r="AE3267" s="3" t="s">
        <v>6151</v>
      </c>
      <c r="AF3267" s="3" t="s">
        <v>154</v>
      </c>
      <c r="AG3267" s="3" t="s">
        <v>154</v>
      </c>
      <c r="AH3267" s="3" t="s">
        <v>6478</v>
      </c>
      <c r="AI3267" s="3" t="s">
        <v>6482</v>
      </c>
      <c r="AJ3267" s="3" t="s">
        <v>6489</v>
      </c>
    </row>
    <row r="3268" spans="1:36" ht="15">
      <c r="A3268" s="10">
        <v>3371</v>
      </c>
      <c r="B3268" t="str">
        <f>IF(K3268="总计","",INDEX(主数据!A:AD,MATCH(J3268,主数据!A:A,0),9))</f>
        <v>华南大区公司</v>
      </c>
      <c r="C3268" t="str">
        <f>IF(K3268="","",INDEX(主数据!A:AD,MATCH(J3268,主数据!A:A,0),11))</f>
        <v>长沙东区</v>
      </c>
      <c r="D3268" t="str">
        <f t="shared" si="204"/>
        <v>CS20自来水费（简易征收）标准方式4.89</v>
      </c>
      <c r="E3268" s="13" t="str">
        <f t="shared" si="206"/>
        <v>4.89</v>
      </c>
      <c r="F3268" s="13" t="str">
        <f>IF(E3268="","",IFERROR(IF(IF(K3268="","",INDEX(收费标合同信息维护!A:Q,MATCH(D3268,收费标合同信息维护!J:J,0),10))=D3268,"有","无"),"无"))</f>
        <v>无</v>
      </c>
      <c r="G3268" s="13" t="str">
        <f t="shared" si="205"/>
        <v/>
      </c>
      <c r="H3268" s="13" t="str">
        <f t="shared" si="207"/>
        <v/>
      </c>
      <c r="I3268" s="13" t="str">
        <f>IF(G3268="","",IFERROR(IF(IF(K3268="","",INDEX(收费标合同信息维护!A:Q,MATCH(G3268,收费标合同信息维护!M:M,0),13))=G3268,"有","无"),"无"))</f>
        <v/>
      </c>
      <c r="J3268" s="3" t="s">
        <v>2376</v>
      </c>
      <c r="K3268" s="3" t="s">
        <v>13133</v>
      </c>
      <c r="L3268" s="3" t="s">
        <v>6615</v>
      </c>
      <c r="M3268" s="3" t="s">
        <v>6616</v>
      </c>
      <c r="N3268" s="3" t="s">
        <v>6603</v>
      </c>
      <c r="O3268" s="3" t="s">
        <v>6478</v>
      </c>
      <c r="P3268" s="3" t="s">
        <v>13154</v>
      </c>
      <c r="Q3268" s="3" t="s">
        <v>13155</v>
      </c>
      <c r="R3268" s="3" t="s">
        <v>6484</v>
      </c>
      <c r="S3268" s="3" t="s">
        <v>6491</v>
      </c>
      <c r="T3268" s="3" t="s">
        <v>6704</v>
      </c>
      <c r="U3268" s="3" t="s">
        <v>154</v>
      </c>
      <c r="V3268" s="3" t="s">
        <v>13156</v>
      </c>
      <c r="W3268" s="3" t="s">
        <v>154</v>
      </c>
      <c r="X3268" s="3" t="s">
        <v>154</v>
      </c>
      <c r="Y3268" s="3" t="s">
        <v>154</v>
      </c>
      <c r="Z3268" s="3" t="s">
        <v>154</v>
      </c>
      <c r="AA3268" s="3" t="s">
        <v>154</v>
      </c>
      <c r="AB3268" s="3" t="s">
        <v>154</v>
      </c>
      <c r="AC3268" s="3" t="s">
        <v>154</v>
      </c>
      <c r="AD3268" s="3" t="s">
        <v>6151</v>
      </c>
      <c r="AE3268" s="3" t="s">
        <v>6151</v>
      </c>
      <c r="AF3268" s="3" t="s">
        <v>154</v>
      </c>
      <c r="AG3268" s="3" t="s">
        <v>154</v>
      </c>
      <c r="AH3268" s="3" t="s">
        <v>6478</v>
      </c>
      <c r="AI3268" s="3" t="s">
        <v>6482</v>
      </c>
      <c r="AJ3268" s="3" t="s">
        <v>6489</v>
      </c>
    </row>
    <row r="3269" spans="1:36" ht="30">
      <c r="A3269" s="10">
        <v>3372</v>
      </c>
      <c r="B3269" t="str">
        <f>IF(K3269="总计","",INDEX(主数据!A:AD,MATCH(J3269,主数据!A:A,0),9))</f>
        <v>华中大区公司</v>
      </c>
      <c r="C3269" t="str">
        <f>IF(K3269="","",INDEX(主数据!A:AD,MATCH(J3269,主数据!A:A,0),11))</f>
        <v>南昌西区</v>
      </c>
      <c r="D3269" t="str">
        <f t="shared" si="204"/>
        <v>NC66物业服务费定额</v>
      </c>
      <c r="E3269" s="13" t="str">
        <f t="shared" si="206"/>
        <v/>
      </c>
      <c r="F3269" s="13" t="str">
        <f>IF(E3269="","",IFERROR(IF(IF(K3269="","",INDEX(收费标合同信息维护!A:Q,MATCH(D3269,收费标合同信息维护!J:J,0),10))=D3269,"有","无"),"无"))</f>
        <v/>
      </c>
      <c r="G3269" s="13" t="str">
        <f t="shared" si="205"/>
        <v>NC66物业服务费定额214297.33</v>
      </c>
      <c r="H3269" s="13" t="str">
        <f t="shared" si="207"/>
        <v>214297.33</v>
      </c>
      <c r="I3269" s="13" t="str">
        <f>IF(G3269="","",IFERROR(IF(IF(K3269="","",INDEX(收费标合同信息维护!A:Q,MATCH(G3269,收费标合同信息维护!M:M,0),13))=G3269,"有","无"),"无"))</f>
        <v>无</v>
      </c>
      <c r="J3269" s="3" t="s">
        <v>4080</v>
      </c>
      <c r="K3269" s="3" t="s">
        <v>4081</v>
      </c>
      <c r="L3269" s="3" t="s">
        <v>6025</v>
      </c>
      <c r="M3269" s="3" t="s">
        <v>6026</v>
      </c>
      <c r="N3269" s="3" t="s">
        <v>6477</v>
      </c>
      <c r="O3269" s="3" t="s">
        <v>6478</v>
      </c>
      <c r="P3269" s="3" t="s">
        <v>13157</v>
      </c>
      <c r="Q3269" s="3" t="s">
        <v>6026</v>
      </c>
      <c r="R3269" s="3" t="s">
        <v>6490</v>
      </c>
      <c r="S3269" s="3" t="s">
        <v>6491</v>
      </c>
      <c r="T3269" s="3" t="s">
        <v>6537</v>
      </c>
      <c r="U3269" s="3" t="s">
        <v>8755</v>
      </c>
      <c r="V3269" s="3" t="s">
        <v>154</v>
      </c>
      <c r="W3269" s="3" t="s">
        <v>13158</v>
      </c>
      <c r="X3269" s="3" t="s">
        <v>154</v>
      </c>
      <c r="Y3269" s="3" t="s">
        <v>154</v>
      </c>
      <c r="Z3269" s="3" t="s">
        <v>154</v>
      </c>
      <c r="AA3269" s="3" t="s">
        <v>154</v>
      </c>
      <c r="AB3269" s="3" t="s">
        <v>154</v>
      </c>
      <c r="AC3269" s="3" t="s">
        <v>154</v>
      </c>
      <c r="AD3269" s="3" t="s">
        <v>6151</v>
      </c>
      <c r="AE3269" s="3" t="s">
        <v>6151</v>
      </c>
      <c r="AF3269" s="3" t="s">
        <v>154</v>
      </c>
      <c r="AG3269" s="3" t="s">
        <v>154</v>
      </c>
      <c r="AH3269" s="3" t="s">
        <v>6478</v>
      </c>
      <c r="AI3269" s="3" t="s">
        <v>6482</v>
      </c>
      <c r="AJ3269" s="3" t="s">
        <v>6033</v>
      </c>
    </row>
    <row r="3270" spans="1:36" ht="30">
      <c r="A3270" s="10">
        <v>3373</v>
      </c>
      <c r="B3270" t="str">
        <f>IF(K3270="总计","",INDEX(主数据!A:AD,MATCH(J3270,主数据!A:A,0),9))</f>
        <v>华中大区公司</v>
      </c>
      <c r="C3270" t="str">
        <f>IF(K3270="","",INDEX(主数据!A:AD,MATCH(J3270,主数据!A:A,0),11))</f>
        <v>南昌西区</v>
      </c>
      <c r="D3270" t="str">
        <f t="shared" si="204"/>
        <v>NC66物业服务费定额</v>
      </c>
      <c r="E3270" s="13" t="str">
        <f t="shared" si="206"/>
        <v/>
      </c>
      <c r="F3270" s="13" t="str">
        <f>IF(E3270="","",IFERROR(IF(IF(K3270="","",INDEX(收费标合同信息维护!A:Q,MATCH(D3270,收费标合同信息维护!J:J,0),10))=D3270,"有","无"),"无"))</f>
        <v/>
      </c>
      <c r="G3270" s="13" t="str">
        <f t="shared" si="205"/>
        <v>NC66物业服务费定额15081.07</v>
      </c>
      <c r="H3270" s="13" t="str">
        <f t="shared" si="207"/>
        <v>15081.07</v>
      </c>
      <c r="I3270" s="13" t="str">
        <f>IF(G3270="","",IFERROR(IF(IF(K3270="","",INDEX(收费标合同信息维护!A:Q,MATCH(G3270,收费标合同信息维护!M:M,0),13))=G3270,"有","无"),"无"))</f>
        <v>无</v>
      </c>
      <c r="J3270" s="3" t="s">
        <v>4080</v>
      </c>
      <c r="K3270" s="3" t="s">
        <v>4081</v>
      </c>
      <c r="L3270" s="3" t="s">
        <v>6025</v>
      </c>
      <c r="M3270" s="3" t="s">
        <v>6026</v>
      </c>
      <c r="N3270" s="3" t="s">
        <v>6477</v>
      </c>
      <c r="O3270" s="3" t="s">
        <v>6478</v>
      </c>
      <c r="P3270" s="3" t="s">
        <v>13159</v>
      </c>
      <c r="Q3270" s="3" t="s">
        <v>13160</v>
      </c>
      <c r="R3270" s="3" t="s">
        <v>6490</v>
      </c>
      <c r="S3270" s="3" t="s">
        <v>6491</v>
      </c>
      <c r="T3270" s="3" t="s">
        <v>6537</v>
      </c>
      <c r="U3270" s="3" t="s">
        <v>8755</v>
      </c>
      <c r="V3270" s="3" t="s">
        <v>154</v>
      </c>
      <c r="W3270" s="3" t="s">
        <v>13161</v>
      </c>
      <c r="X3270" s="3" t="s">
        <v>154</v>
      </c>
      <c r="Y3270" s="3" t="s">
        <v>154</v>
      </c>
      <c r="Z3270" s="3" t="s">
        <v>154</v>
      </c>
      <c r="AA3270" s="3" t="s">
        <v>154</v>
      </c>
      <c r="AB3270" s="3" t="s">
        <v>154</v>
      </c>
      <c r="AC3270" s="3" t="s">
        <v>154</v>
      </c>
      <c r="AD3270" s="3" t="s">
        <v>6151</v>
      </c>
      <c r="AE3270" s="3" t="s">
        <v>6151</v>
      </c>
      <c r="AF3270" s="3" t="s">
        <v>6040</v>
      </c>
      <c r="AG3270" s="3" t="s">
        <v>154</v>
      </c>
      <c r="AH3270" s="3" t="s">
        <v>6478</v>
      </c>
      <c r="AI3270" s="3" t="s">
        <v>6482</v>
      </c>
      <c r="AJ3270" s="3" t="s">
        <v>6033</v>
      </c>
    </row>
    <row r="3271" spans="1:36" ht="15">
      <c r="A3271" s="10">
        <v>3374</v>
      </c>
      <c r="B3271" t="str">
        <f>IF(K3271="总计","",INDEX(主数据!A:AD,MATCH(J3271,主数据!A:A,0),9))</f>
        <v>华东大区公司</v>
      </c>
      <c r="C3271" t="str">
        <f>IF(K3271="","",INDEX(主数据!A:AD,MATCH(J3271,主数据!A:A,0),11))</f>
        <v>苏州城区</v>
      </c>
      <c r="D3271" t="str">
        <f t="shared" si="204"/>
        <v>SN03物业服务费标准方式1.50</v>
      </c>
      <c r="E3271" s="13" t="str">
        <f t="shared" si="206"/>
        <v>1.50</v>
      </c>
      <c r="F3271" s="13" t="str">
        <f>IF(E3271="","",IFERROR(IF(IF(K3271="","",INDEX(收费标合同信息维护!A:Q,MATCH(D3271,收费标合同信息维护!J:J,0),10))=D3271,"有","无"),"无"))</f>
        <v>无</v>
      </c>
      <c r="G3271" s="13" t="str">
        <f t="shared" si="205"/>
        <v/>
      </c>
      <c r="H3271" s="13" t="str">
        <f t="shared" si="207"/>
        <v/>
      </c>
      <c r="I3271" s="13" t="str">
        <f>IF(G3271="","",IFERROR(IF(IF(K3271="","",INDEX(收费标合同信息维护!A:Q,MATCH(G3271,收费标合同信息维护!M:M,0),13))=G3271,"有","无"),"无"))</f>
        <v/>
      </c>
      <c r="J3271" s="3" t="s">
        <v>4200</v>
      </c>
      <c r="K3271" s="3" t="s">
        <v>13162</v>
      </c>
      <c r="L3271" s="3" t="s">
        <v>6025</v>
      </c>
      <c r="M3271" s="3" t="s">
        <v>6026</v>
      </c>
      <c r="N3271" s="3" t="s">
        <v>6477</v>
      </c>
      <c r="O3271" s="3" t="s">
        <v>6478</v>
      </c>
      <c r="P3271" s="3" t="s">
        <v>6683</v>
      </c>
      <c r="Q3271" s="3" t="s">
        <v>6026</v>
      </c>
      <c r="R3271" s="3" t="s">
        <v>6484</v>
      </c>
      <c r="S3271" s="3" t="s">
        <v>6491</v>
      </c>
      <c r="T3271" s="3" t="s">
        <v>6514</v>
      </c>
      <c r="U3271" s="3" t="s">
        <v>8755</v>
      </c>
      <c r="V3271" s="3" t="s">
        <v>6608</v>
      </c>
      <c r="W3271" s="3" t="s">
        <v>154</v>
      </c>
      <c r="X3271" s="3" t="s">
        <v>154</v>
      </c>
      <c r="Y3271" s="3" t="s">
        <v>154</v>
      </c>
      <c r="Z3271" s="3" t="s">
        <v>154</v>
      </c>
      <c r="AA3271" s="3" t="s">
        <v>154</v>
      </c>
      <c r="AB3271" s="3" t="s">
        <v>154</v>
      </c>
      <c r="AC3271" s="3" t="s">
        <v>154</v>
      </c>
      <c r="AD3271" s="3" t="s">
        <v>6151</v>
      </c>
      <c r="AE3271" s="3" t="s">
        <v>6151</v>
      </c>
      <c r="AF3271" s="3" t="s">
        <v>154</v>
      </c>
      <c r="AG3271" s="3" t="s">
        <v>154</v>
      </c>
      <c r="AH3271" s="3" t="s">
        <v>6478</v>
      </c>
      <c r="AI3271" s="3" t="s">
        <v>6482</v>
      </c>
      <c r="AJ3271" s="3" t="s">
        <v>13163</v>
      </c>
    </row>
    <row r="3272" spans="1:36" ht="15">
      <c r="A3272" s="10">
        <v>3375</v>
      </c>
      <c r="B3272" t="str">
        <f>IF(K3272="总计","",INDEX(主数据!A:AD,MATCH(J3272,主数据!A:A,0),9))</f>
        <v>华东大区公司</v>
      </c>
      <c r="C3272" t="str">
        <f>IF(K3272="","",INDEX(主数据!A:AD,MATCH(J3272,主数据!A:A,0),11))</f>
        <v>苏州城区</v>
      </c>
      <c r="D3272" t="str">
        <f t="shared" si="204"/>
        <v>SN03公共能耗费用及其他标准方式0.60</v>
      </c>
      <c r="E3272" s="13" t="str">
        <f t="shared" si="206"/>
        <v>0.60</v>
      </c>
      <c r="F3272" s="13" t="str">
        <f>IF(E3272="","",IFERROR(IF(IF(K3272="","",INDEX(收费标合同信息维护!A:Q,MATCH(D3272,收费标合同信息维护!J:J,0),10))=D3272,"有","无"),"无"))</f>
        <v>无</v>
      </c>
      <c r="G3272" s="13" t="str">
        <f t="shared" si="205"/>
        <v/>
      </c>
      <c r="H3272" s="13" t="str">
        <f t="shared" si="207"/>
        <v/>
      </c>
      <c r="I3272" s="13" t="str">
        <f>IF(G3272="","",IFERROR(IF(IF(K3272="","",INDEX(收费标合同信息维护!A:Q,MATCH(G3272,收费标合同信息维护!M:M,0),13))=G3272,"有","无"),"无"))</f>
        <v/>
      </c>
      <c r="J3272" s="3" t="s">
        <v>4200</v>
      </c>
      <c r="K3272" s="3" t="s">
        <v>13162</v>
      </c>
      <c r="L3272" s="3" t="s">
        <v>6702</v>
      </c>
      <c r="M3272" s="3" t="s">
        <v>6703</v>
      </c>
      <c r="N3272" s="3" t="s">
        <v>6477</v>
      </c>
      <c r="O3272" s="3" t="s">
        <v>6478</v>
      </c>
      <c r="P3272" s="3" t="s">
        <v>7519</v>
      </c>
      <c r="Q3272" s="3" t="s">
        <v>12985</v>
      </c>
      <c r="R3272" s="3" t="s">
        <v>6484</v>
      </c>
      <c r="S3272" s="3" t="s">
        <v>6491</v>
      </c>
      <c r="T3272" s="3" t="s">
        <v>6514</v>
      </c>
      <c r="U3272" s="3" t="s">
        <v>8755</v>
      </c>
      <c r="V3272" s="3" t="s">
        <v>6918</v>
      </c>
      <c r="W3272" s="3" t="s">
        <v>154</v>
      </c>
      <c r="X3272" s="3" t="s">
        <v>154</v>
      </c>
      <c r="Y3272" s="3" t="s">
        <v>154</v>
      </c>
      <c r="Z3272" s="3" t="s">
        <v>154</v>
      </c>
      <c r="AA3272" s="3" t="s">
        <v>154</v>
      </c>
      <c r="AB3272" s="3" t="s">
        <v>154</v>
      </c>
      <c r="AC3272" s="3" t="s">
        <v>154</v>
      </c>
      <c r="AD3272" s="3" t="s">
        <v>6151</v>
      </c>
      <c r="AE3272" s="3" t="s">
        <v>6151</v>
      </c>
      <c r="AF3272" s="3" t="s">
        <v>154</v>
      </c>
      <c r="AG3272" s="3" t="s">
        <v>154</v>
      </c>
      <c r="AH3272" s="3" t="s">
        <v>6478</v>
      </c>
      <c r="AI3272" s="3" t="s">
        <v>6482</v>
      </c>
      <c r="AJ3272" s="3" t="s">
        <v>13163</v>
      </c>
    </row>
    <row r="3273" spans="1:36" ht="30">
      <c r="A3273" s="10">
        <v>3376</v>
      </c>
      <c r="B3273" t="str">
        <f>IF(K3273="总计","",INDEX(主数据!A:AD,MATCH(J3273,主数据!A:A,0),9))</f>
        <v>华东大区公司</v>
      </c>
      <c r="C3273" t="str">
        <f>IF(K3273="","",INDEX(主数据!A:AD,MATCH(J3273,主数据!A:A,0),11))</f>
        <v>苏州城区</v>
      </c>
      <c r="D3273" t="str">
        <f t="shared" si="204"/>
        <v>SN03小业主委托停车管理费（固定）定额</v>
      </c>
      <c r="E3273" s="13" t="str">
        <f t="shared" si="206"/>
        <v/>
      </c>
      <c r="F3273" s="13" t="str">
        <f>IF(E3273="","",IFERROR(IF(IF(K3273="","",INDEX(收费标合同信息维护!A:Q,MATCH(D3273,收费标合同信息维护!J:J,0),10))=D3273,"有","无"),"无"))</f>
        <v/>
      </c>
      <c r="G3273" s="13" t="str">
        <f t="shared" si="205"/>
        <v>SN03小业主委托停车管理费（固定）定额50.00</v>
      </c>
      <c r="H3273" s="13" t="str">
        <f t="shared" si="207"/>
        <v>50.00</v>
      </c>
      <c r="I3273" s="13" t="str">
        <f>IF(G3273="","",IFERROR(IF(IF(K3273="","",INDEX(收费标合同信息维护!A:Q,MATCH(G3273,收费标合同信息维护!M:M,0),13))=G3273,"有","无"),"无"))</f>
        <v>无</v>
      </c>
      <c r="J3273" s="3" t="s">
        <v>4200</v>
      </c>
      <c r="K3273" s="3" t="s">
        <v>13162</v>
      </c>
      <c r="L3273" s="3" t="s">
        <v>7013</v>
      </c>
      <c r="M3273" s="3" t="s">
        <v>7014</v>
      </c>
      <c r="N3273" s="3" t="s">
        <v>6477</v>
      </c>
      <c r="O3273" s="3" t="s">
        <v>6478</v>
      </c>
      <c r="P3273" s="3" t="s">
        <v>6905</v>
      </c>
      <c r="Q3273" s="3" t="s">
        <v>6905</v>
      </c>
      <c r="R3273" s="3" t="s">
        <v>6490</v>
      </c>
      <c r="S3273" s="3" t="s">
        <v>6491</v>
      </c>
      <c r="T3273" s="3" t="s">
        <v>6690</v>
      </c>
      <c r="U3273" s="3" t="s">
        <v>154</v>
      </c>
      <c r="V3273" s="3" t="s">
        <v>154</v>
      </c>
      <c r="W3273" s="3" t="s">
        <v>6712</v>
      </c>
      <c r="X3273" s="3" t="s">
        <v>154</v>
      </c>
      <c r="Y3273" s="3" t="s">
        <v>154</v>
      </c>
      <c r="Z3273" s="3" t="s">
        <v>154</v>
      </c>
      <c r="AA3273" s="3" t="s">
        <v>154</v>
      </c>
      <c r="AB3273" s="3" t="s">
        <v>154</v>
      </c>
      <c r="AC3273" s="3" t="s">
        <v>154</v>
      </c>
      <c r="AD3273" s="3" t="s">
        <v>6151</v>
      </c>
      <c r="AE3273" s="3" t="s">
        <v>6151</v>
      </c>
      <c r="AF3273" s="3" t="s">
        <v>6040</v>
      </c>
      <c r="AG3273" s="3" t="s">
        <v>154</v>
      </c>
      <c r="AH3273" s="3" t="s">
        <v>6478</v>
      </c>
      <c r="AI3273" s="3" t="s">
        <v>6482</v>
      </c>
      <c r="AJ3273" s="3" t="s">
        <v>18228</v>
      </c>
    </row>
    <row r="3274" spans="1:36" ht="30">
      <c r="A3274" s="10">
        <v>3377</v>
      </c>
      <c r="B3274" t="str">
        <f>IF(K3274="总计","",INDEX(主数据!A:AD,MATCH(J3274,主数据!A:A,0),9))</f>
        <v>华东大区公司</v>
      </c>
      <c r="C3274" t="str">
        <f>IF(K3274="","",INDEX(主数据!A:AD,MATCH(J3274,主数据!A:A,0),11))</f>
        <v>苏州城区</v>
      </c>
      <c r="D3274" t="str">
        <f t="shared" si="204"/>
        <v>SN03小业主委托停车管理费（固定）定额</v>
      </c>
      <c r="E3274" s="13" t="str">
        <f t="shared" si="206"/>
        <v/>
      </c>
      <c r="F3274" s="13" t="str">
        <f>IF(E3274="","",IFERROR(IF(IF(K3274="","",INDEX(收费标合同信息维护!A:Q,MATCH(D3274,收费标合同信息维护!J:J,0),10))=D3274,"有","无"),"无"))</f>
        <v/>
      </c>
      <c r="G3274" s="13" t="str">
        <f t="shared" si="205"/>
        <v>SN03小业主委托停车管理费（固定）定额100.00</v>
      </c>
      <c r="H3274" s="13" t="str">
        <f t="shared" si="207"/>
        <v>100.00</v>
      </c>
      <c r="I3274" s="13" t="str">
        <f>IF(G3274="","",IFERROR(IF(IF(K3274="","",INDEX(收费标合同信息维护!A:Q,MATCH(G3274,收费标合同信息维护!M:M,0),13))=G3274,"有","无"),"无"))</f>
        <v>无</v>
      </c>
      <c r="J3274" s="3" t="s">
        <v>4200</v>
      </c>
      <c r="K3274" s="3" t="s">
        <v>13162</v>
      </c>
      <c r="L3274" s="3" t="s">
        <v>7013</v>
      </c>
      <c r="M3274" s="3" t="s">
        <v>7014</v>
      </c>
      <c r="N3274" s="3" t="s">
        <v>6477</v>
      </c>
      <c r="O3274" s="3" t="s">
        <v>6478</v>
      </c>
      <c r="P3274" s="3" t="s">
        <v>13164</v>
      </c>
      <c r="Q3274" s="3" t="s">
        <v>13164</v>
      </c>
      <c r="R3274" s="3" t="s">
        <v>6490</v>
      </c>
      <c r="S3274" s="3" t="s">
        <v>6491</v>
      </c>
      <c r="T3274" s="3" t="s">
        <v>6690</v>
      </c>
      <c r="U3274" s="3" t="s">
        <v>154</v>
      </c>
      <c r="V3274" s="3" t="s">
        <v>154</v>
      </c>
      <c r="W3274" s="3" t="s">
        <v>6743</v>
      </c>
      <c r="X3274" s="3" t="s">
        <v>154</v>
      </c>
      <c r="Y3274" s="3" t="s">
        <v>154</v>
      </c>
      <c r="Z3274" s="3" t="s">
        <v>154</v>
      </c>
      <c r="AA3274" s="3" t="s">
        <v>154</v>
      </c>
      <c r="AB3274" s="3" t="s">
        <v>154</v>
      </c>
      <c r="AC3274" s="3" t="s">
        <v>154</v>
      </c>
      <c r="AD3274" s="3" t="s">
        <v>6151</v>
      </c>
      <c r="AE3274" s="3" t="s">
        <v>6151</v>
      </c>
      <c r="AF3274" s="3" t="s">
        <v>6040</v>
      </c>
      <c r="AG3274" s="3" t="s">
        <v>154</v>
      </c>
      <c r="AH3274" s="3" t="s">
        <v>6478</v>
      </c>
      <c r="AI3274" s="3" t="s">
        <v>6482</v>
      </c>
      <c r="AJ3274" s="3" t="s">
        <v>10</v>
      </c>
    </row>
    <row r="3275" spans="1:36" ht="30">
      <c r="A3275" s="10">
        <v>3378</v>
      </c>
      <c r="B3275" t="str">
        <f>IF(K3275="总计","",INDEX(主数据!A:AD,MATCH(J3275,主数据!A:A,0),9))</f>
        <v>华东大区公司</v>
      </c>
      <c r="C3275" t="str">
        <f>IF(K3275="","",INDEX(主数据!A:AD,MATCH(J3275,主数据!A:A,0),11))</f>
        <v>苏州城区</v>
      </c>
      <c r="D3275" t="str">
        <f t="shared" si="204"/>
        <v>SN03小业主委托停车管理费（固定）定额</v>
      </c>
      <c r="E3275" s="13" t="str">
        <f t="shared" si="206"/>
        <v/>
      </c>
      <c r="F3275" s="13" t="str">
        <f>IF(E3275="","",IFERROR(IF(IF(K3275="","",INDEX(收费标合同信息维护!A:Q,MATCH(D3275,收费标合同信息维护!J:J,0),10))=D3275,"有","无"),"无"))</f>
        <v/>
      </c>
      <c r="G3275" s="13" t="str">
        <f t="shared" si="205"/>
        <v>SN03小业主委托停车管理费（固定）定额50.00</v>
      </c>
      <c r="H3275" s="13" t="str">
        <f t="shared" si="207"/>
        <v>50.00</v>
      </c>
      <c r="I3275" s="13" t="str">
        <f>IF(G3275="","",IFERROR(IF(IF(K3275="","",INDEX(收费标合同信息维护!A:Q,MATCH(G3275,收费标合同信息维护!M:M,0),13))=G3275,"有","无"),"无"))</f>
        <v>无</v>
      </c>
      <c r="J3275" s="3" t="s">
        <v>4200</v>
      </c>
      <c r="K3275" s="3" t="s">
        <v>13162</v>
      </c>
      <c r="L3275" s="3" t="s">
        <v>7013</v>
      </c>
      <c r="M3275" s="3" t="s">
        <v>7014</v>
      </c>
      <c r="N3275" s="3" t="s">
        <v>6477</v>
      </c>
      <c r="O3275" s="3" t="s">
        <v>6478</v>
      </c>
      <c r="P3275" s="3" t="s">
        <v>13165</v>
      </c>
      <c r="Q3275" s="3" t="s">
        <v>13165</v>
      </c>
      <c r="R3275" s="3" t="s">
        <v>6490</v>
      </c>
      <c r="S3275" s="3" t="s">
        <v>6491</v>
      </c>
      <c r="T3275" s="3" t="s">
        <v>6690</v>
      </c>
      <c r="U3275" s="3" t="s">
        <v>154</v>
      </c>
      <c r="V3275" s="3" t="s">
        <v>154</v>
      </c>
      <c r="W3275" s="3" t="s">
        <v>6712</v>
      </c>
      <c r="X3275" s="3" t="s">
        <v>154</v>
      </c>
      <c r="Y3275" s="3" t="s">
        <v>154</v>
      </c>
      <c r="Z3275" s="3" t="s">
        <v>154</v>
      </c>
      <c r="AA3275" s="3" t="s">
        <v>154</v>
      </c>
      <c r="AB3275" s="3" t="s">
        <v>154</v>
      </c>
      <c r="AC3275" s="3" t="s">
        <v>154</v>
      </c>
      <c r="AD3275" s="3" t="s">
        <v>6151</v>
      </c>
      <c r="AE3275" s="3" t="s">
        <v>6151</v>
      </c>
      <c r="AF3275" s="3" t="s">
        <v>6040</v>
      </c>
      <c r="AG3275" s="3" t="s">
        <v>154</v>
      </c>
      <c r="AH3275" s="3" t="s">
        <v>6478</v>
      </c>
      <c r="AI3275" s="3" t="s">
        <v>6482</v>
      </c>
      <c r="AJ3275" s="3" t="s">
        <v>6031</v>
      </c>
    </row>
    <row r="3276" spans="1:36" ht="30">
      <c r="A3276" s="10">
        <v>3379</v>
      </c>
      <c r="B3276" t="str">
        <f>IF(K3276="总计","",INDEX(主数据!A:AD,MATCH(J3276,主数据!A:A,0),9))</f>
        <v>华中大区公司</v>
      </c>
      <c r="C3276" t="str">
        <f>IF(K3276="","",INDEX(主数据!A:AD,MATCH(J3276,主数据!A:A,0),11))</f>
        <v>宜昌城区</v>
      </c>
      <c r="D3276" t="str">
        <f t="shared" si="204"/>
        <v>WH56物业服务费标准方式0.97</v>
      </c>
      <c r="E3276" s="13" t="str">
        <f t="shared" si="206"/>
        <v>0.97</v>
      </c>
      <c r="F3276" s="13" t="str">
        <f>IF(E3276="","",IFERROR(IF(IF(K3276="","",INDEX(收费标合同信息维护!A:Q,MATCH(D3276,收费标合同信息维护!J:J,0),10))=D3276,"有","无"),"无"))</f>
        <v>无</v>
      </c>
      <c r="G3276" s="13" t="str">
        <f t="shared" si="205"/>
        <v/>
      </c>
      <c r="H3276" s="13" t="str">
        <f t="shared" si="207"/>
        <v/>
      </c>
      <c r="I3276" s="13" t="str">
        <f>IF(G3276="","",IFERROR(IF(IF(K3276="","",INDEX(收费标合同信息维护!A:Q,MATCH(G3276,收费标合同信息维护!M:M,0),13))=G3276,"有","无"),"无"))</f>
        <v/>
      </c>
      <c r="J3276" s="3" t="s">
        <v>4180</v>
      </c>
      <c r="K3276" s="3" t="s">
        <v>13166</v>
      </c>
      <c r="L3276" s="3" t="s">
        <v>6025</v>
      </c>
      <c r="M3276" s="3" t="s">
        <v>6026</v>
      </c>
      <c r="N3276" s="3" t="s">
        <v>6477</v>
      </c>
      <c r="O3276" s="3" t="s">
        <v>6478</v>
      </c>
      <c r="P3276" s="3" t="s">
        <v>13167</v>
      </c>
      <c r="Q3276" s="3" t="s">
        <v>13168</v>
      </c>
      <c r="R3276" s="3" t="s">
        <v>6484</v>
      </c>
      <c r="S3276" s="3" t="s">
        <v>6491</v>
      </c>
      <c r="T3276" s="3" t="s">
        <v>6514</v>
      </c>
      <c r="U3276" s="3" t="s">
        <v>154</v>
      </c>
      <c r="V3276" s="3" t="s">
        <v>8346</v>
      </c>
      <c r="W3276" s="3" t="s">
        <v>154</v>
      </c>
      <c r="X3276" s="3" t="s">
        <v>154</v>
      </c>
      <c r="Y3276" s="3" t="s">
        <v>154</v>
      </c>
      <c r="Z3276" s="3" t="s">
        <v>154</v>
      </c>
      <c r="AA3276" s="3" t="s">
        <v>154</v>
      </c>
      <c r="AB3276" s="3" t="s">
        <v>154</v>
      </c>
      <c r="AC3276" s="3" t="s">
        <v>154</v>
      </c>
      <c r="AD3276" s="3" t="s">
        <v>6151</v>
      </c>
      <c r="AE3276" s="3" t="s">
        <v>6151</v>
      </c>
      <c r="AF3276" s="3" t="s">
        <v>6040</v>
      </c>
      <c r="AG3276" s="3" t="s">
        <v>154</v>
      </c>
      <c r="AH3276" s="3" t="s">
        <v>6478</v>
      </c>
      <c r="AI3276" s="3" t="s">
        <v>6482</v>
      </c>
      <c r="AJ3276" s="3" t="s">
        <v>6879</v>
      </c>
    </row>
    <row r="3277" spans="1:36" ht="30">
      <c r="A3277" s="10">
        <v>3380</v>
      </c>
      <c r="B3277" t="str">
        <f>IF(K3277="总计","",INDEX(主数据!A:AD,MATCH(J3277,主数据!A:A,0),9))</f>
        <v>华中大区公司</v>
      </c>
      <c r="C3277" t="str">
        <f>IF(K3277="","",INDEX(主数据!A:AD,MATCH(J3277,主数据!A:A,0),11))</f>
        <v>宜昌城区</v>
      </c>
      <c r="D3277" t="str">
        <f t="shared" si="204"/>
        <v>WH56自营停车管理费（固定）定额</v>
      </c>
      <c r="E3277" s="13" t="str">
        <f t="shared" si="206"/>
        <v/>
      </c>
      <c r="F3277" s="13" t="str">
        <f>IF(E3277="","",IFERROR(IF(IF(K3277="","",INDEX(收费标合同信息维护!A:Q,MATCH(D3277,收费标合同信息维护!J:J,0),10))=D3277,"有","无"),"无"))</f>
        <v/>
      </c>
      <c r="G3277" s="13" t="str">
        <f t="shared" si="205"/>
        <v>WH56自营停车管理费（固定）定额30.00</v>
      </c>
      <c r="H3277" s="13" t="str">
        <f t="shared" si="207"/>
        <v>30.00</v>
      </c>
      <c r="I3277" s="13" t="str">
        <f>IF(G3277="","",IFERROR(IF(IF(K3277="","",INDEX(收费标合同信息维护!A:Q,MATCH(G3277,收费标合同信息维护!M:M,0),13))=G3277,"有","无"),"无"))</f>
        <v>无</v>
      </c>
      <c r="J3277" s="3" t="s">
        <v>4180</v>
      </c>
      <c r="K3277" s="3" t="s">
        <v>13166</v>
      </c>
      <c r="L3277" s="3" t="s">
        <v>6815</v>
      </c>
      <c r="M3277" s="3" t="s">
        <v>6816</v>
      </c>
      <c r="N3277" s="3" t="s">
        <v>6477</v>
      </c>
      <c r="O3277" s="3" t="s">
        <v>6478</v>
      </c>
      <c r="P3277" s="3" t="s">
        <v>13169</v>
      </c>
      <c r="Q3277" s="3" t="s">
        <v>13170</v>
      </c>
      <c r="R3277" s="3" t="s">
        <v>6490</v>
      </c>
      <c r="S3277" s="3" t="s">
        <v>6491</v>
      </c>
      <c r="T3277" s="3" t="s">
        <v>6915</v>
      </c>
      <c r="U3277" s="3" t="s">
        <v>154</v>
      </c>
      <c r="V3277" s="3" t="s">
        <v>154</v>
      </c>
      <c r="W3277" s="3" t="s">
        <v>6710</v>
      </c>
      <c r="X3277" s="3" t="s">
        <v>154</v>
      </c>
      <c r="Y3277" s="3" t="s">
        <v>154</v>
      </c>
      <c r="Z3277" s="3" t="s">
        <v>154</v>
      </c>
      <c r="AA3277" s="3" t="s">
        <v>154</v>
      </c>
      <c r="AB3277" s="3" t="s">
        <v>154</v>
      </c>
      <c r="AC3277" s="3" t="s">
        <v>154</v>
      </c>
      <c r="AD3277" s="3" t="s">
        <v>6151</v>
      </c>
      <c r="AE3277" s="3" t="s">
        <v>6151</v>
      </c>
      <c r="AF3277" s="3" t="s">
        <v>154</v>
      </c>
      <c r="AG3277" s="3" t="s">
        <v>154</v>
      </c>
      <c r="AH3277" s="3" t="s">
        <v>6478</v>
      </c>
      <c r="AI3277" s="3" t="s">
        <v>6482</v>
      </c>
      <c r="AJ3277" s="3" t="s">
        <v>6489</v>
      </c>
    </row>
    <row r="3278" spans="1:36" ht="30">
      <c r="A3278" s="10">
        <v>3381</v>
      </c>
      <c r="B3278" t="str">
        <f>IF(K3278="总计","",INDEX(主数据!A:AD,MATCH(J3278,主数据!A:A,0),9))</f>
        <v>华北大区公司</v>
      </c>
      <c r="C3278" t="str">
        <f>IF(K3278="","",INDEX(主数据!A:AD,MATCH(J3278,主数据!A:A,0),11))</f>
        <v>吴忠城区</v>
      </c>
      <c r="D3278" t="str">
        <f t="shared" si="204"/>
        <v>YC53物业服务费标准方式1.10</v>
      </c>
      <c r="E3278" s="13" t="str">
        <f t="shared" si="206"/>
        <v>1.10</v>
      </c>
      <c r="F3278" s="13" t="str">
        <f>IF(E3278="","",IFERROR(IF(IF(K3278="","",INDEX(收费标合同信息维护!A:Q,MATCH(D3278,收费标合同信息维护!J:J,0),10))=D3278,"有","无"),"无"))</f>
        <v>无</v>
      </c>
      <c r="G3278" s="13" t="str">
        <f t="shared" si="205"/>
        <v/>
      </c>
      <c r="H3278" s="13" t="str">
        <f t="shared" si="207"/>
        <v/>
      </c>
      <c r="I3278" s="13" t="str">
        <f>IF(G3278="","",IFERROR(IF(IF(K3278="","",INDEX(收费标合同信息维护!A:Q,MATCH(G3278,收费标合同信息维护!M:M,0),13))=G3278,"有","无"),"无"))</f>
        <v/>
      </c>
      <c r="J3278" s="3" t="s">
        <v>4166</v>
      </c>
      <c r="K3278" s="3" t="s">
        <v>6368</v>
      </c>
      <c r="L3278" s="3" t="s">
        <v>6025</v>
      </c>
      <c r="M3278" s="3" t="s">
        <v>6026</v>
      </c>
      <c r="N3278" s="3" t="s">
        <v>6477</v>
      </c>
      <c r="O3278" s="3" t="s">
        <v>6478</v>
      </c>
      <c r="P3278" s="3" t="s">
        <v>7048</v>
      </c>
      <c r="Q3278" s="3" t="s">
        <v>9789</v>
      </c>
      <c r="R3278" s="3" t="s">
        <v>6484</v>
      </c>
      <c r="S3278" s="3" t="s">
        <v>6491</v>
      </c>
      <c r="T3278" s="3" t="s">
        <v>6506</v>
      </c>
      <c r="U3278" s="3" t="s">
        <v>154</v>
      </c>
      <c r="V3278" s="3" t="s">
        <v>6488</v>
      </c>
      <c r="W3278" s="3" t="s">
        <v>154</v>
      </c>
      <c r="X3278" s="3" t="s">
        <v>154</v>
      </c>
      <c r="Y3278" s="3" t="s">
        <v>154</v>
      </c>
      <c r="Z3278" s="3" t="s">
        <v>154</v>
      </c>
      <c r="AA3278" s="3" t="s">
        <v>154</v>
      </c>
      <c r="AB3278" s="3" t="s">
        <v>154</v>
      </c>
      <c r="AC3278" s="3" t="s">
        <v>154</v>
      </c>
      <c r="AD3278" s="3" t="s">
        <v>6151</v>
      </c>
      <c r="AE3278" s="3" t="s">
        <v>6151</v>
      </c>
      <c r="AF3278" s="3" t="s">
        <v>154</v>
      </c>
      <c r="AG3278" s="3" t="s">
        <v>154</v>
      </c>
      <c r="AH3278" s="3" t="s">
        <v>6478</v>
      </c>
      <c r="AI3278" s="3" t="s">
        <v>6482</v>
      </c>
      <c r="AJ3278" s="3" t="s">
        <v>6033</v>
      </c>
    </row>
    <row r="3279" spans="1:36" ht="30">
      <c r="A3279" s="10">
        <v>3382</v>
      </c>
      <c r="B3279" t="str">
        <f>IF(K3279="总计","",INDEX(主数据!A:AD,MATCH(J3279,主数据!A:A,0),9))</f>
        <v>华北大区公司</v>
      </c>
      <c r="C3279" t="str">
        <f>IF(K3279="","",INDEX(主数据!A:AD,MATCH(J3279,主数据!A:A,0),11))</f>
        <v>吴忠城区</v>
      </c>
      <c r="D3279" t="str">
        <f t="shared" si="204"/>
        <v>YC53物业服务费标准方式0.75</v>
      </c>
      <c r="E3279" s="13" t="str">
        <f t="shared" si="206"/>
        <v>0.75</v>
      </c>
      <c r="F3279" s="13" t="str">
        <f>IF(E3279="","",IFERROR(IF(IF(K3279="","",INDEX(收费标合同信息维护!A:Q,MATCH(D3279,收费标合同信息维护!J:J,0),10))=D3279,"有","无"),"无"))</f>
        <v>无</v>
      </c>
      <c r="G3279" s="13" t="str">
        <f t="shared" si="205"/>
        <v/>
      </c>
      <c r="H3279" s="13" t="str">
        <f t="shared" si="207"/>
        <v/>
      </c>
      <c r="I3279" s="13" t="str">
        <f>IF(G3279="","",IFERROR(IF(IF(K3279="","",INDEX(收费标合同信息维护!A:Q,MATCH(G3279,收费标合同信息维护!M:M,0),13))=G3279,"有","无"),"无"))</f>
        <v/>
      </c>
      <c r="J3279" s="3" t="s">
        <v>4166</v>
      </c>
      <c r="K3279" s="3" t="s">
        <v>6368</v>
      </c>
      <c r="L3279" s="3" t="s">
        <v>6025</v>
      </c>
      <c r="M3279" s="3" t="s">
        <v>6026</v>
      </c>
      <c r="N3279" s="3" t="s">
        <v>6477</v>
      </c>
      <c r="O3279" s="3" t="s">
        <v>6478</v>
      </c>
      <c r="P3279" s="3" t="s">
        <v>18229</v>
      </c>
      <c r="Q3279" s="3" t="s">
        <v>18230</v>
      </c>
      <c r="R3279" s="3" t="s">
        <v>6484</v>
      </c>
      <c r="S3279" s="3" t="s">
        <v>6491</v>
      </c>
      <c r="T3279" s="3" t="s">
        <v>6506</v>
      </c>
      <c r="U3279" s="3" t="s">
        <v>154</v>
      </c>
      <c r="V3279" s="3" t="s">
        <v>8930</v>
      </c>
      <c r="W3279" s="3" t="s">
        <v>154</v>
      </c>
      <c r="X3279" s="3" t="s">
        <v>154</v>
      </c>
      <c r="Y3279" s="3" t="s">
        <v>154</v>
      </c>
      <c r="Z3279" s="3" t="s">
        <v>154</v>
      </c>
      <c r="AA3279" s="3" t="s">
        <v>154</v>
      </c>
      <c r="AB3279" s="3" t="s">
        <v>154</v>
      </c>
      <c r="AC3279" s="3" t="s">
        <v>154</v>
      </c>
      <c r="AD3279" s="3" t="s">
        <v>6151</v>
      </c>
      <c r="AE3279" s="3" t="s">
        <v>6151</v>
      </c>
      <c r="AF3279" s="3" t="s">
        <v>154</v>
      </c>
      <c r="AG3279" s="3" t="s">
        <v>154</v>
      </c>
      <c r="AH3279" s="3" t="s">
        <v>6478</v>
      </c>
      <c r="AI3279" s="3" t="s">
        <v>6482</v>
      </c>
      <c r="AJ3279" s="3" t="s">
        <v>6033</v>
      </c>
    </row>
    <row r="3280" spans="1:36" ht="30">
      <c r="A3280" s="10">
        <v>3383</v>
      </c>
      <c r="B3280" t="str">
        <f>IF(K3280="总计","",INDEX(主数据!A:AD,MATCH(J3280,主数据!A:A,0),9))</f>
        <v>华北大区公司</v>
      </c>
      <c r="C3280" t="str">
        <f>IF(K3280="","",INDEX(主数据!A:AD,MATCH(J3280,主数据!A:A,0),11))</f>
        <v>吴忠城区</v>
      </c>
      <c r="D3280" t="str">
        <f t="shared" si="204"/>
        <v>YC53物业服务费标准方式0.55</v>
      </c>
      <c r="E3280" s="13" t="str">
        <f t="shared" si="206"/>
        <v>0.55</v>
      </c>
      <c r="F3280" s="13" t="str">
        <f>IF(E3280="","",IFERROR(IF(IF(K3280="","",INDEX(收费标合同信息维护!A:Q,MATCH(D3280,收费标合同信息维护!J:J,0),10))=D3280,"有","无"),"无"))</f>
        <v>无</v>
      </c>
      <c r="G3280" s="13" t="str">
        <f t="shared" si="205"/>
        <v/>
      </c>
      <c r="H3280" s="13" t="str">
        <f t="shared" si="207"/>
        <v/>
      </c>
      <c r="I3280" s="13" t="str">
        <f>IF(G3280="","",IFERROR(IF(IF(K3280="","",INDEX(收费标合同信息维护!A:Q,MATCH(G3280,收费标合同信息维护!M:M,0),13))=G3280,"有","无"),"无"))</f>
        <v/>
      </c>
      <c r="J3280" s="3" t="s">
        <v>4166</v>
      </c>
      <c r="K3280" s="3" t="s">
        <v>6368</v>
      </c>
      <c r="L3280" s="3" t="s">
        <v>6025</v>
      </c>
      <c r="M3280" s="3" t="s">
        <v>6026</v>
      </c>
      <c r="N3280" s="3" t="s">
        <v>6477</v>
      </c>
      <c r="O3280" s="3" t="s">
        <v>6478</v>
      </c>
      <c r="P3280" s="3" t="s">
        <v>18231</v>
      </c>
      <c r="Q3280" s="3" t="s">
        <v>18232</v>
      </c>
      <c r="R3280" s="3" t="s">
        <v>6484</v>
      </c>
      <c r="S3280" s="3" t="s">
        <v>6491</v>
      </c>
      <c r="T3280" s="3" t="s">
        <v>6506</v>
      </c>
      <c r="U3280" s="3" t="s">
        <v>154</v>
      </c>
      <c r="V3280" s="3" t="s">
        <v>12515</v>
      </c>
      <c r="W3280" s="3" t="s">
        <v>154</v>
      </c>
      <c r="X3280" s="3" t="s">
        <v>154</v>
      </c>
      <c r="Y3280" s="3" t="s">
        <v>154</v>
      </c>
      <c r="Z3280" s="3" t="s">
        <v>154</v>
      </c>
      <c r="AA3280" s="3" t="s">
        <v>154</v>
      </c>
      <c r="AB3280" s="3" t="s">
        <v>154</v>
      </c>
      <c r="AC3280" s="3" t="s">
        <v>154</v>
      </c>
      <c r="AD3280" s="3" t="s">
        <v>6151</v>
      </c>
      <c r="AE3280" s="3" t="s">
        <v>6151</v>
      </c>
      <c r="AF3280" s="3" t="s">
        <v>154</v>
      </c>
      <c r="AG3280" s="3" t="s">
        <v>154</v>
      </c>
      <c r="AH3280" s="3" t="s">
        <v>6478</v>
      </c>
      <c r="AI3280" s="3" t="s">
        <v>6482</v>
      </c>
      <c r="AJ3280" s="3" t="s">
        <v>6033</v>
      </c>
    </row>
    <row r="3281" spans="1:36" ht="30">
      <c r="A3281" s="10">
        <v>3384</v>
      </c>
      <c r="B3281" t="str">
        <f>IF(K3281="总计","",INDEX(主数据!A:AD,MATCH(J3281,主数据!A:A,0),9))</f>
        <v>华北大区公司</v>
      </c>
      <c r="C3281" t="str">
        <f>IF(K3281="","",INDEX(主数据!A:AD,MATCH(J3281,主数据!A:A,0),11))</f>
        <v>吴忠城区</v>
      </c>
      <c r="D3281" t="str">
        <f t="shared" si="204"/>
        <v>YC53物业服务费标准方式0.80</v>
      </c>
      <c r="E3281" s="13" t="str">
        <f t="shared" si="206"/>
        <v>0.80</v>
      </c>
      <c r="F3281" s="13" t="str">
        <f>IF(E3281="","",IFERROR(IF(IF(K3281="","",INDEX(收费标合同信息维护!A:Q,MATCH(D3281,收费标合同信息维护!J:J,0),10))=D3281,"有","无"),"无"))</f>
        <v>无</v>
      </c>
      <c r="G3281" s="13" t="str">
        <f t="shared" si="205"/>
        <v/>
      </c>
      <c r="H3281" s="13" t="str">
        <f t="shared" si="207"/>
        <v/>
      </c>
      <c r="I3281" s="13" t="str">
        <f>IF(G3281="","",IFERROR(IF(IF(K3281="","",INDEX(收费标合同信息维护!A:Q,MATCH(G3281,收费标合同信息维护!M:M,0),13))=G3281,"有","无"),"无"))</f>
        <v/>
      </c>
      <c r="J3281" s="3" t="s">
        <v>4166</v>
      </c>
      <c r="K3281" s="3" t="s">
        <v>6368</v>
      </c>
      <c r="L3281" s="3" t="s">
        <v>6025</v>
      </c>
      <c r="M3281" s="3" t="s">
        <v>6026</v>
      </c>
      <c r="N3281" s="3" t="s">
        <v>6477</v>
      </c>
      <c r="O3281" s="3" t="s">
        <v>6478</v>
      </c>
      <c r="P3281" s="3" t="s">
        <v>7051</v>
      </c>
      <c r="Q3281" s="3" t="s">
        <v>15005</v>
      </c>
      <c r="R3281" s="3" t="s">
        <v>6484</v>
      </c>
      <c r="S3281" s="3" t="s">
        <v>6491</v>
      </c>
      <c r="T3281" s="3" t="s">
        <v>6506</v>
      </c>
      <c r="U3281" s="3" t="s">
        <v>154</v>
      </c>
      <c r="V3281" s="3" t="s">
        <v>6722</v>
      </c>
      <c r="W3281" s="3" t="s">
        <v>154</v>
      </c>
      <c r="X3281" s="3" t="s">
        <v>154</v>
      </c>
      <c r="Y3281" s="3" t="s">
        <v>154</v>
      </c>
      <c r="Z3281" s="3" t="s">
        <v>154</v>
      </c>
      <c r="AA3281" s="3" t="s">
        <v>154</v>
      </c>
      <c r="AB3281" s="3" t="s">
        <v>154</v>
      </c>
      <c r="AC3281" s="3" t="s">
        <v>154</v>
      </c>
      <c r="AD3281" s="3" t="s">
        <v>6151</v>
      </c>
      <c r="AE3281" s="3" t="s">
        <v>6151</v>
      </c>
      <c r="AF3281" s="3" t="s">
        <v>154</v>
      </c>
      <c r="AG3281" s="3" t="s">
        <v>154</v>
      </c>
      <c r="AH3281" s="3" t="s">
        <v>6478</v>
      </c>
      <c r="AI3281" s="3" t="s">
        <v>6482</v>
      </c>
      <c r="AJ3281" s="3" t="s">
        <v>6033</v>
      </c>
    </row>
    <row r="3282" spans="1:36" ht="30">
      <c r="A3282" s="10">
        <v>3385</v>
      </c>
      <c r="B3282" t="str">
        <f>IF(K3282="总计","",INDEX(主数据!A:AD,MATCH(J3282,主数据!A:A,0),9))</f>
        <v>华北大区公司</v>
      </c>
      <c r="C3282" t="str">
        <f>IF(K3282="","",INDEX(主数据!A:AD,MATCH(J3282,主数据!A:A,0),11))</f>
        <v>吴忠城区</v>
      </c>
      <c r="D3282" t="str">
        <f t="shared" si="204"/>
        <v>YC53物业服务费标准方式0.90</v>
      </c>
      <c r="E3282" s="13" t="str">
        <f t="shared" si="206"/>
        <v>0.90</v>
      </c>
      <c r="F3282" s="13" t="str">
        <f>IF(E3282="","",IFERROR(IF(IF(K3282="","",INDEX(收费标合同信息维护!A:Q,MATCH(D3282,收费标合同信息维护!J:J,0),10))=D3282,"有","无"),"无"))</f>
        <v>无</v>
      </c>
      <c r="G3282" s="13" t="str">
        <f t="shared" si="205"/>
        <v/>
      </c>
      <c r="H3282" s="13" t="str">
        <f t="shared" si="207"/>
        <v/>
      </c>
      <c r="I3282" s="13" t="str">
        <f>IF(G3282="","",IFERROR(IF(IF(K3282="","",INDEX(收费标合同信息维护!A:Q,MATCH(G3282,收费标合同信息维护!M:M,0),13))=G3282,"有","无"),"无"))</f>
        <v/>
      </c>
      <c r="J3282" s="3" t="s">
        <v>4166</v>
      </c>
      <c r="K3282" s="3" t="s">
        <v>6368</v>
      </c>
      <c r="L3282" s="3" t="s">
        <v>6025</v>
      </c>
      <c r="M3282" s="3" t="s">
        <v>6026</v>
      </c>
      <c r="N3282" s="3" t="s">
        <v>6477</v>
      </c>
      <c r="O3282" s="3" t="s">
        <v>6478</v>
      </c>
      <c r="P3282" s="3" t="s">
        <v>7056</v>
      </c>
      <c r="Q3282" s="3" t="s">
        <v>18233</v>
      </c>
      <c r="R3282" s="3" t="s">
        <v>6484</v>
      </c>
      <c r="S3282" s="3" t="s">
        <v>6491</v>
      </c>
      <c r="T3282" s="3" t="s">
        <v>6506</v>
      </c>
      <c r="U3282" s="3" t="s">
        <v>154</v>
      </c>
      <c r="V3282" s="3" t="s">
        <v>6979</v>
      </c>
      <c r="W3282" s="3" t="s">
        <v>154</v>
      </c>
      <c r="X3282" s="3" t="s">
        <v>154</v>
      </c>
      <c r="Y3282" s="3" t="s">
        <v>154</v>
      </c>
      <c r="Z3282" s="3" t="s">
        <v>154</v>
      </c>
      <c r="AA3282" s="3" t="s">
        <v>154</v>
      </c>
      <c r="AB3282" s="3" t="s">
        <v>154</v>
      </c>
      <c r="AC3282" s="3" t="s">
        <v>154</v>
      </c>
      <c r="AD3282" s="3" t="s">
        <v>6151</v>
      </c>
      <c r="AE3282" s="3" t="s">
        <v>6151</v>
      </c>
      <c r="AF3282" s="3" t="s">
        <v>154</v>
      </c>
      <c r="AG3282" s="3" t="s">
        <v>154</v>
      </c>
      <c r="AH3282" s="3" t="s">
        <v>6478</v>
      </c>
      <c r="AI3282" s="3" t="s">
        <v>6482</v>
      </c>
      <c r="AJ3282" s="3" t="s">
        <v>6032</v>
      </c>
    </row>
    <row r="3283" spans="1:36" ht="30">
      <c r="A3283" s="10">
        <v>3386</v>
      </c>
      <c r="B3283" t="str">
        <f>IF(K3283="总计","",INDEX(主数据!A:AD,MATCH(J3283,主数据!A:A,0),9))</f>
        <v>华北大区公司</v>
      </c>
      <c r="C3283" t="str">
        <f>IF(K3283="","",INDEX(主数据!A:AD,MATCH(J3283,主数据!A:A,0),11))</f>
        <v>吴忠城区</v>
      </c>
      <c r="D3283" t="str">
        <f t="shared" si="204"/>
        <v>YC53物业服务费标准方式1.20</v>
      </c>
      <c r="E3283" s="13" t="str">
        <f t="shared" si="206"/>
        <v>1.20</v>
      </c>
      <c r="F3283" s="13" t="str">
        <f>IF(E3283="","",IFERROR(IF(IF(K3283="","",INDEX(收费标合同信息维护!A:Q,MATCH(D3283,收费标合同信息维护!J:J,0),10))=D3283,"有","无"),"无"))</f>
        <v>无</v>
      </c>
      <c r="G3283" s="13" t="str">
        <f t="shared" si="205"/>
        <v/>
      </c>
      <c r="H3283" s="13" t="str">
        <f t="shared" si="207"/>
        <v/>
      </c>
      <c r="I3283" s="13" t="str">
        <f>IF(G3283="","",IFERROR(IF(IF(K3283="","",INDEX(收费标合同信息维护!A:Q,MATCH(G3283,收费标合同信息维护!M:M,0),13))=G3283,"有","无"),"无"))</f>
        <v/>
      </c>
      <c r="J3283" s="3" t="s">
        <v>4166</v>
      </c>
      <c r="K3283" s="3" t="s">
        <v>6368</v>
      </c>
      <c r="L3283" s="3" t="s">
        <v>6025</v>
      </c>
      <c r="M3283" s="3" t="s">
        <v>6026</v>
      </c>
      <c r="N3283" s="3" t="s">
        <v>6477</v>
      </c>
      <c r="O3283" s="3" t="s">
        <v>6478</v>
      </c>
      <c r="P3283" s="3" t="s">
        <v>7058</v>
      </c>
      <c r="Q3283" s="3" t="s">
        <v>9793</v>
      </c>
      <c r="R3283" s="3" t="s">
        <v>6484</v>
      </c>
      <c r="S3283" s="3" t="s">
        <v>6491</v>
      </c>
      <c r="T3283" s="3" t="s">
        <v>6506</v>
      </c>
      <c r="U3283" s="3" t="s">
        <v>154</v>
      </c>
      <c r="V3283" s="3" t="s">
        <v>6614</v>
      </c>
      <c r="W3283" s="3" t="s">
        <v>154</v>
      </c>
      <c r="X3283" s="3" t="s">
        <v>154</v>
      </c>
      <c r="Y3283" s="3" t="s">
        <v>154</v>
      </c>
      <c r="Z3283" s="3" t="s">
        <v>154</v>
      </c>
      <c r="AA3283" s="3" t="s">
        <v>154</v>
      </c>
      <c r="AB3283" s="3" t="s">
        <v>154</v>
      </c>
      <c r="AC3283" s="3" t="s">
        <v>154</v>
      </c>
      <c r="AD3283" s="3" t="s">
        <v>6151</v>
      </c>
      <c r="AE3283" s="3" t="s">
        <v>6151</v>
      </c>
      <c r="AF3283" s="3" t="s">
        <v>154</v>
      </c>
      <c r="AG3283" s="3" t="s">
        <v>154</v>
      </c>
      <c r="AH3283" s="3" t="s">
        <v>6478</v>
      </c>
      <c r="AI3283" s="3" t="s">
        <v>6482</v>
      </c>
      <c r="AJ3283" s="3" t="s">
        <v>6489</v>
      </c>
    </row>
    <row r="3284" spans="1:36" ht="30">
      <c r="A3284" s="10">
        <v>3387</v>
      </c>
      <c r="B3284" t="str">
        <f>IF(K3284="总计","",INDEX(主数据!A:AD,MATCH(J3284,主数据!A:A,0),9))</f>
        <v>华北大区公司</v>
      </c>
      <c r="C3284" t="str">
        <f>IF(K3284="","",INDEX(主数据!A:AD,MATCH(J3284,主数据!A:A,0),11))</f>
        <v>吴忠城区</v>
      </c>
      <c r="D3284" t="str">
        <f t="shared" si="204"/>
        <v>YC53物业服务费标准方式0.65</v>
      </c>
      <c r="E3284" s="13" t="str">
        <f t="shared" si="206"/>
        <v>0.65</v>
      </c>
      <c r="F3284" s="13" t="str">
        <f>IF(E3284="","",IFERROR(IF(IF(K3284="","",INDEX(收费标合同信息维护!A:Q,MATCH(D3284,收费标合同信息维护!J:J,0),10))=D3284,"有","无"),"无"))</f>
        <v>无</v>
      </c>
      <c r="G3284" s="13" t="str">
        <f t="shared" si="205"/>
        <v/>
      </c>
      <c r="H3284" s="13" t="str">
        <f t="shared" si="207"/>
        <v/>
      </c>
      <c r="I3284" s="13" t="str">
        <f>IF(G3284="","",IFERROR(IF(IF(K3284="","",INDEX(收费标合同信息维护!A:Q,MATCH(G3284,收费标合同信息维护!M:M,0),13))=G3284,"有","无"),"无"))</f>
        <v/>
      </c>
      <c r="J3284" s="3" t="s">
        <v>4166</v>
      </c>
      <c r="K3284" s="3" t="s">
        <v>6368</v>
      </c>
      <c r="L3284" s="3" t="s">
        <v>6025</v>
      </c>
      <c r="M3284" s="3" t="s">
        <v>6026</v>
      </c>
      <c r="N3284" s="3" t="s">
        <v>6477</v>
      </c>
      <c r="O3284" s="3" t="s">
        <v>6478</v>
      </c>
      <c r="P3284" s="3" t="s">
        <v>7061</v>
      </c>
      <c r="Q3284" s="3" t="s">
        <v>18234</v>
      </c>
      <c r="R3284" s="3" t="s">
        <v>6484</v>
      </c>
      <c r="S3284" s="3" t="s">
        <v>6491</v>
      </c>
      <c r="T3284" s="3" t="s">
        <v>6506</v>
      </c>
      <c r="U3284" s="3" t="s">
        <v>154</v>
      </c>
      <c r="V3284" s="3" t="s">
        <v>8778</v>
      </c>
      <c r="W3284" s="3" t="s">
        <v>154</v>
      </c>
      <c r="X3284" s="3" t="s">
        <v>154</v>
      </c>
      <c r="Y3284" s="3" t="s">
        <v>154</v>
      </c>
      <c r="Z3284" s="3" t="s">
        <v>154</v>
      </c>
      <c r="AA3284" s="3" t="s">
        <v>154</v>
      </c>
      <c r="AB3284" s="3" t="s">
        <v>154</v>
      </c>
      <c r="AC3284" s="3" t="s">
        <v>154</v>
      </c>
      <c r="AD3284" s="3" t="s">
        <v>6151</v>
      </c>
      <c r="AE3284" s="3" t="s">
        <v>6151</v>
      </c>
      <c r="AF3284" s="3" t="s">
        <v>154</v>
      </c>
      <c r="AG3284" s="3" t="s">
        <v>154</v>
      </c>
      <c r="AH3284" s="3" t="s">
        <v>6478</v>
      </c>
      <c r="AI3284" s="3" t="s">
        <v>6482</v>
      </c>
      <c r="AJ3284" s="3" t="s">
        <v>6033</v>
      </c>
    </row>
    <row r="3285" spans="1:36" ht="30">
      <c r="A3285" s="10">
        <v>3388</v>
      </c>
      <c r="B3285" t="str">
        <f>IF(K3285="总计","",INDEX(主数据!A:AD,MATCH(J3285,主数据!A:A,0),9))</f>
        <v>华北大区公司</v>
      </c>
      <c r="C3285" t="str">
        <f>IF(K3285="","",INDEX(主数据!A:AD,MATCH(J3285,主数据!A:A,0),11))</f>
        <v>吴忠城区</v>
      </c>
      <c r="D3285" t="str">
        <f t="shared" si="204"/>
        <v>YC53物业服务费标准方式0.45</v>
      </c>
      <c r="E3285" s="13" t="str">
        <f t="shared" si="206"/>
        <v>0.45</v>
      </c>
      <c r="F3285" s="13" t="str">
        <f>IF(E3285="","",IFERROR(IF(IF(K3285="","",INDEX(收费标合同信息维护!A:Q,MATCH(D3285,收费标合同信息维护!J:J,0),10))=D3285,"有","无"),"无"))</f>
        <v>无</v>
      </c>
      <c r="G3285" s="13" t="str">
        <f t="shared" si="205"/>
        <v/>
      </c>
      <c r="H3285" s="13" t="str">
        <f t="shared" si="207"/>
        <v/>
      </c>
      <c r="I3285" s="13" t="str">
        <f>IF(G3285="","",IFERROR(IF(IF(K3285="","",INDEX(收费标合同信息维护!A:Q,MATCH(G3285,收费标合同信息维护!M:M,0),13))=G3285,"有","无"),"无"))</f>
        <v/>
      </c>
      <c r="J3285" s="3" t="s">
        <v>4166</v>
      </c>
      <c r="K3285" s="3" t="s">
        <v>6368</v>
      </c>
      <c r="L3285" s="3" t="s">
        <v>6025</v>
      </c>
      <c r="M3285" s="3" t="s">
        <v>6026</v>
      </c>
      <c r="N3285" s="3" t="s">
        <v>6477</v>
      </c>
      <c r="O3285" s="3" t="s">
        <v>6478</v>
      </c>
      <c r="P3285" s="3" t="s">
        <v>7397</v>
      </c>
      <c r="Q3285" s="3" t="s">
        <v>18235</v>
      </c>
      <c r="R3285" s="3" t="s">
        <v>6484</v>
      </c>
      <c r="S3285" s="3" t="s">
        <v>6491</v>
      </c>
      <c r="T3285" s="3" t="s">
        <v>6506</v>
      </c>
      <c r="U3285" s="3" t="s">
        <v>154</v>
      </c>
      <c r="V3285" s="3" t="s">
        <v>8947</v>
      </c>
      <c r="W3285" s="3" t="s">
        <v>154</v>
      </c>
      <c r="X3285" s="3" t="s">
        <v>154</v>
      </c>
      <c r="Y3285" s="3" t="s">
        <v>154</v>
      </c>
      <c r="Z3285" s="3" t="s">
        <v>154</v>
      </c>
      <c r="AA3285" s="3" t="s">
        <v>154</v>
      </c>
      <c r="AB3285" s="3" t="s">
        <v>154</v>
      </c>
      <c r="AC3285" s="3" t="s">
        <v>154</v>
      </c>
      <c r="AD3285" s="3" t="s">
        <v>6151</v>
      </c>
      <c r="AE3285" s="3" t="s">
        <v>6151</v>
      </c>
      <c r="AF3285" s="3" t="s">
        <v>154</v>
      </c>
      <c r="AG3285" s="3" t="s">
        <v>154</v>
      </c>
      <c r="AH3285" s="3" t="s">
        <v>6478</v>
      </c>
      <c r="AI3285" s="3" t="s">
        <v>6482</v>
      </c>
      <c r="AJ3285" s="3" t="s">
        <v>6489</v>
      </c>
    </row>
    <row r="3286" spans="1:36" ht="30">
      <c r="A3286" s="10">
        <v>3389</v>
      </c>
      <c r="B3286" t="str">
        <f>IF(K3286="总计","",INDEX(主数据!A:AD,MATCH(J3286,主数据!A:A,0),9))</f>
        <v>华北大区公司</v>
      </c>
      <c r="C3286" t="str">
        <f>IF(K3286="","",INDEX(主数据!A:AD,MATCH(J3286,主数据!A:A,0),11))</f>
        <v>吴忠城区</v>
      </c>
      <c r="D3286" t="str">
        <f t="shared" si="204"/>
        <v>YC53物业服务费标准方式0.70</v>
      </c>
      <c r="E3286" s="13" t="str">
        <f t="shared" si="206"/>
        <v>0.70</v>
      </c>
      <c r="F3286" s="13" t="str">
        <f>IF(E3286="","",IFERROR(IF(IF(K3286="","",INDEX(收费标合同信息维护!A:Q,MATCH(D3286,收费标合同信息维护!J:J,0),10))=D3286,"有","无"),"无"))</f>
        <v>无</v>
      </c>
      <c r="G3286" s="13" t="str">
        <f t="shared" si="205"/>
        <v/>
      </c>
      <c r="H3286" s="13" t="str">
        <f t="shared" si="207"/>
        <v/>
      </c>
      <c r="I3286" s="13" t="str">
        <f>IF(G3286="","",IFERROR(IF(IF(K3286="","",INDEX(收费标合同信息维护!A:Q,MATCH(G3286,收费标合同信息维护!M:M,0),13))=G3286,"有","无"),"无"))</f>
        <v/>
      </c>
      <c r="J3286" s="3" t="s">
        <v>4166</v>
      </c>
      <c r="K3286" s="3" t="s">
        <v>6368</v>
      </c>
      <c r="L3286" s="3" t="s">
        <v>6025</v>
      </c>
      <c r="M3286" s="3" t="s">
        <v>6026</v>
      </c>
      <c r="N3286" s="3" t="s">
        <v>6477</v>
      </c>
      <c r="O3286" s="3" t="s">
        <v>6478</v>
      </c>
      <c r="P3286" s="3" t="s">
        <v>15335</v>
      </c>
      <c r="Q3286" s="3" t="s">
        <v>18236</v>
      </c>
      <c r="R3286" s="3" t="s">
        <v>6484</v>
      </c>
      <c r="S3286" s="3" t="s">
        <v>6491</v>
      </c>
      <c r="T3286" s="3" t="s">
        <v>6506</v>
      </c>
      <c r="U3286" s="3" t="s">
        <v>154</v>
      </c>
      <c r="V3286" s="3" t="s">
        <v>6949</v>
      </c>
      <c r="W3286" s="3" t="s">
        <v>154</v>
      </c>
      <c r="X3286" s="3" t="s">
        <v>154</v>
      </c>
      <c r="Y3286" s="3" t="s">
        <v>154</v>
      </c>
      <c r="Z3286" s="3" t="s">
        <v>154</v>
      </c>
      <c r="AA3286" s="3" t="s">
        <v>154</v>
      </c>
      <c r="AB3286" s="3" t="s">
        <v>154</v>
      </c>
      <c r="AC3286" s="3" t="s">
        <v>154</v>
      </c>
      <c r="AD3286" s="3" t="s">
        <v>6151</v>
      </c>
      <c r="AE3286" s="3" t="s">
        <v>6151</v>
      </c>
      <c r="AF3286" s="3" t="s">
        <v>154</v>
      </c>
      <c r="AG3286" s="3" t="s">
        <v>154</v>
      </c>
      <c r="AH3286" s="3" t="s">
        <v>6478</v>
      </c>
      <c r="AI3286" s="3" t="s">
        <v>6482</v>
      </c>
      <c r="AJ3286" s="3" t="s">
        <v>6489</v>
      </c>
    </row>
    <row r="3287" spans="1:36" ht="30">
      <c r="A3287" s="10">
        <v>3390</v>
      </c>
      <c r="B3287" t="str">
        <f>IF(K3287="总计","",INDEX(主数据!A:AD,MATCH(J3287,主数据!A:A,0),9))</f>
        <v>华北大区公司</v>
      </c>
      <c r="C3287" t="str">
        <f>IF(K3287="","",INDEX(主数据!A:AD,MATCH(J3287,主数据!A:A,0),11))</f>
        <v>吴忠城区</v>
      </c>
      <c r="D3287" t="str">
        <f t="shared" si="204"/>
        <v>YC53物业服务费标准方式1.00</v>
      </c>
      <c r="E3287" s="13" t="str">
        <f t="shared" si="206"/>
        <v>1.00</v>
      </c>
      <c r="F3287" s="13" t="str">
        <f>IF(E3287="","",IFERROR(IF(IF(K3287="","",INDEX(收费标合同信息维护!A:Q,MATCH(D3287,收费标合同信息维护!J:J,0),10))=D3287,"有","无"),"无"))</f>
        <v>无</v>
      </c>
      <c r="G3287" s="13" t="str">
        <f t="shared" si="205"/>
        <v/>
      </c>
      <c r="H3287" s="13" t="str">
        <f t="shared" si="207"/>
        <v/>
      </c>
      <c r="I3287" s="13" t="str">
        <f>IF(G3287="","",IFERROR(IF(IF(K3287="","",INDEX(收费标合同信息维护!A:Q,MATCH(G3287,收费标合同信息维护!M:M,0),13))=G3287,"有","无"),"无"))</f>
        <v/>
      </c>
      <c r="J3287" s="3" t="s">
        <v>4166</v>
      </c>
      <c r="K3287" s="3" t="s">
        <v>6368</v>
      </c>
      <c r="L3287" s="3" t="s">
        <v>6025</v>
      </c>
      <c r="M3287" s="3" t="s">
        <v>6026</v>
      </c>
      <c r="N3287" s="3" t="s">
        <v>6477</v>
      </c>
      <c r="O3287" s="3" t="s">
        <v>6478</v>
      </c>
      <c r="P3287" s="3" t="s">
        <v>14497</v>
      </c>
      <c r="Q3287" s="3" t="s">
        <v>7094</v>
      </c>
      <c r="R3287" s="3" t="s">
        <v>6484</v>
      </c>
      <c r="S3287" s="3" t="s">
        <v>6491</v>
      </c>
      <c r="T3287" s="3" t="s">
        <v>6506</v>
      </c>
      <c r="U3287" s="3" t="s">
        <v>154</v>
      </c>
      <c r="V3287" s="3" t="s">
        <v>6737</v>
      </c>
      <c r="W3287" s="3" t="s">
        <v>154</v>
      </c>
      <c r="X3287" s="3" t="s">
        <v>154</v>
      </c>
      <c r="Y3287" s="3" t="s">
        <v>154</v>
      </c>
      <c r="Z3287" s="3" t="s">
        <v>154</v>
      </c>
      <c r="AA3287" s="3" t="s">
        <v>154</v>
      </c>
      <c r="AB3287" s="3" t="s">
        <v>154</v>
      </c>
      <c r="AC3287" s="3" t="s">
        <v>154</v>
      </c>
      <c r="AD3287" s="3" t="s">
        <v>6151</v>
      </c>
      <c r="AE3287" s="3" t="s">
        <v>6151</v>
      </c>
      <c r="AF3287" s="3" t="s">
        <v>154</v>
      </c>
      <c r="AG3287" s="3" t="s">
        <v>154</v>
      </c>
      <c r="AH3287" s="3" t="s">
        <v>6478</v>
      </c>
      <c r="AI3287" s="3" t="s">
        <v>6482</v>
      </c>
      <c r="AJ3287" s="3" t="s">
        <v>6489</v>
      </c>
    </row>
    <row r="3288" spans="1:36" ht="30">
      <c r="A3288" s="10">
        <v>3391</v>
      </c>
      <c r="B3288" t="str">
        <f>IF(K3288="总计","",INDEX(主数据!A:AD,MATCH(J3288,主数据!A:A,0),9))</f>
        <v>华北大区公司</v>
      </c>
      <c r="C3288" t="str">
        <f>IF(K3288="","",INDEX(主数据!A:AD,MATCH(J3288,主数据!A:A,0),11))</f>
        <v>吴忠城区</v>
      </c>
      <c r="D3288" t="str">
        <f t="shared" si="204"/>
        <v>YC53物业服务费标准方式20.00</v>
      </c>
      <c r="E3288" s="13" t="str">
        <f t="shared" si="206"/>
        <v>20.00</v>
      </c>
      <c r="F3288" s="13" t="str">
        <f>IF(E3288="","",IFERROR(IF(IF(K3288="","",INDEX(收费标合同信息维护!A:Q,MATCH(D3288,收费标合同信息维护!J:J,0),10))=D3288,"有","无"),"无"))</f>
        <v>无</v>
      </c>
      <c r="G3288" s="13" t="str">
        <f t="shared" si="205"/>
        <v/>
      </c>
      <c r="H3288" s="13" t="str">
        <f t="shared" si="207"/>
        <v/>
      </c>
      <c r="I3288" s="13" t="str">
        <f>IF(G3288="","",IFERROR(IF(IF(K3288="","",INDEX(收费标合同信息维护!A:Q,MATCH(G3288,收费标合同信息维护!M:M,0),13))=G3288,"有","无"),"无"))</f>
        <v/>
      </c>
      <c r="J3288" s="3" t="s">
        <v>4166</v>
      </c>
      <c r="K3288" s="3" t="s">
        <v>6368</v>
      </c>
      <c r="L3288" s="3" t="s">
        <v>6025</v>
      </c>
      <c r="M3288" s="3" t="s">
        <v>6026</v>
      </c>
      <c r="N3288" s="3" t="s">
        <v>6477</v>
      </c>
      <c r="O3288" s="3" t="s">
        <v>6478</v>
      </c>
      <c r="P3288" s="3" t="s">
        <v>14518</v>
      </c>
      <c r="Q3288" s="3" t="s">
        <v>18237</v>
      </c>
      <c r="R3288" s="3" t="s">
        <v>6484</v>
      </c>
      <c r="S3288" s="3" t="s">
        <v>6491</v>
      </c>
      <c r="T3288" s="3" t="s">
        <v>6506</v>
      </c>
      <c r="U3288" s="3" t="s">
        <v>154</v>
      </c>
      <c r="V3288" s="3" t="s">
        <v>6728</v>
      </c>
      <c r="W3288" s="3" t="s">
        <v>154</v>
      </c>
      <c r="X3288" s="3" t="s">
        <v>154</v>
      </c>
      <c r="Y3288" s="3" t="s">
        <v>154</v>
      </c>
      <c r="Z3288" s="3" t="s">
        <v>154</v>
      </c>
      <c r="AA3288" s="3" t="s">
        <v>154</v>
      </c>
      <c r="AB3288" s="3" t="s">
        <v>154</v>
      </c>
      <c r="AC3288" s="3" t="s">
        <v>154</v>
      </c>
      <c r="AD3288" s="3" t="s">
        <v>6151</v>
      </c>
      <c r="AE3288" s="3" t="s">
        <v>6151</v>
      </c>
      <c r="AF3288" s="3" t="s">
        <v>154</v>
      </c>
      <c r="AG3288" s="3" t="s">
        <v>154</v>
      </c>
      <c r="AH3288" s="3" t="s">
        <v>6478</v>
      </c>
      <c r="AI3288" s="3" t="s">
        <v>6482</v>
      </c>
      <c r="AJ3288" s="3" t="s">
        <v>6489</v>
      </c>
    </row>
    <row r="3289" spans="1:36" ht="30">
      <c r="A3289" s="10">
        <v>3392</v>
      </c>
      <c r="B3289" t="str">
        <f>IF(K3289="总计","",INDEX(主数据!A:AD,MATCH(J3289,主数据!A:A,0),9))</f>
        <v>华北大区公司</v>
      </c>
      <c r="C3289" t="str">
        <f>IF(K3289="","",INDEX(主数据!A:AD,MATCH(J3289,主数据!A:A,0),11))</f>
        <v>吴忠城区</v>
      </c>
      <c r="D3289" t="str">
        <f t="shared" si="204"/>
        <v>YC53物业服务费标准方式25.00</v>
      </c>
      <c r="E3289" s="13" t="str">
        <f t="shared" si="206"/>
        <v>25.00</v>
      </c>
      <c r="F3289" s="13" t="str">
        <f>IF(E3289="","",IFERROR(IF(IF(K3289="","",INDEX(收费标合同信息维护!A:Q,MATCH(D3289,收费标合同信息维护!J:J,0),10))=D3289,"有","无"),"无"))</f>
        <v>无</v>
      </c>
      <c r="G3289" s="13" t="str">
        <f t="shared" si="205"/>
        <v/>
      </c>
      <c r="H3289" s="13" t="str">
        <f t="shared" si="207"/>
        <v/>
      </c>
      <c r="I3289" s="13" t="str">
        <f>IF(G3289="","",IFERROR(IF(IF(K3289="","",INDEX(收费标合同信息维护!A:Q,MATCH(G3289,收费标合同信息维护!M:M,0),13))=G3289,"有","无"),"无"))</f>
        <v/>
      </c>
      <c r="J3289" s="3" t="s">
        <v>4166</v>
      </c>
      <c r="K3289" s="3" t="s">
        <v>6368</v>
      </c>
      <c r="L3289" s="3" t="s">
        <v>6025</v>
      </c>
      <c r="M3289" s="3" t="s">
        <v>6026</v>
      </c>
      <c r="N3289" s="3" t="s">
        <v>6477</v>
      </c>
      <c r="O3289" s="3" t="s">
        <v>6478</v>
      </c>
      <c r="P3289" s="3" t="s">
        <v>18238</v>
      </c>
      <c r="Q3289" s="3" t="s">
        <v>18239</v>
      </c>
      <c r="R3289" s="3" t="s">
        <v>6484</v>
      </c>
      <c r="S3289" s="3" t="s">
        <v>6491</v>
      </c>
      <c r="T3289" s="3" t="s">
        <v>6506</v>
      </c>
      <c r="U3289" s="3" t="s">
        <v>154</v>
      </c>
      <c r="V3289" s="3" t="s">
        <v>8066</v>
      </c>
      <c r="W3289" s="3" t="s">
        <v>154</v>
      </c>
      <c r="X3289" s="3" t="s">
        <v>154</v>
      </c>
      <c r="Y3289" s="3" t="s">
        <v>154</v>
      </c>
      <c r="Z3289" s="3" t="s">
        <v>154</v>
      </c>
      <c r="AA3289" s="3" t="s">
        <v>154</v>
      </c>
      <c r="AB3289" s="3" t="s">
        <v>154</v>
      </c>
      <c r="AC3289" s="3" t="s">
        <v>154</v>
      </c>
      <c r="AD3289" s="3" t="s">
        <v>6151</v>
      </c>
      <c r="AE3289" s="3" t="s">
        <v>6151</v>
      </c>
      <c r="AF3289" s="3" t="s">
        <v>154</v>
      </c>
      <c r="AG3289" s="3" t="s">
        <v>154</v>
      </c>
      <c r="AH3289" s="3" t="s">
        <v>6478</v>
      </c>
      <c r="AI3289" s="3" t="s">
        <v>6482</v>
      </c>
      <c r="AJ3289" s="3" t="s">
        <v>6489</v>
      </c>
    </row>
    <row r="3290" spans="1:36" ht="30">
      <c r="A3290" s="10">
        <v>3393</v>
      </c>
      <c r="B3290" t="str">
        <f>IF(K3290="总计","",INDEX(主数据!A:AD,MATCH(J3290,主数据!A:A,0),9))</f>
        <v>华北大区公司</v>
      </c>
      <c r="C3290" t="str">
        <f>IF(K3290="","",INDEX(主数据!A:AD,MATCH(J3290,主数据!A:A,0),11))</f>
        <v>吴忠城区</v>
      </c>
      <c r="D3290" t="str">
        <f t="shared" si="204"/>
        <v>YC53电梯费标准方式30.00</v>
      </c>
      <c r="E3290" s="13" t="str">
        <f t="shared" si="206"/>
        <v>30.00</v>
      </c>
      <c r="F3290" s="13" t="str">
        <f>IF(E3290="","",IFERROR(IF(IF(K3290="","",INDEX(收费标合同信息维护!A:Q,MATCH(D3290,收费标合同信息维护!J:J,0),10))=D3290,"有","无"),"无"))</f>
        <v>无</v>
      </c>
      <c r="G3290" s="13" t="str">
        <f t="shared" si="205"/>
        <v/>
      </c>
      <c r="H3290" s="13" t="str">
        <f t="shared" si="207"/>
        <v/>
      </c>
      <c r="I3290" s="13" t="str">
        <f>IF(G3290="","",IFERROR(IF(IF(K3290="","",INDEX(收费标合同信息维护!A:Q,MATCH(G3290,收费标合同信息维护!M:M,0),13))=G3290,"有","无"),"无"))</f>
        <v/>
      </c>
      <c r="J3290" s="3" t="s">
        <v>4166</v>
      </c>
      <c r="K3290" s="3" t="s">
        <v>6368</v>
      </c>
      <c r="L3290" s="3" t="s">
        <v>7063</v>
      </c>
      <c r="M3290" s="3" t="s">
        <v>7064</v>
      </c>
      <c r="N3290" s="3" t="s">
        <v>6477</v>
      </c>
      <c r="O3290" s="3" t="s">
        <v>6478</v>
      </c>
      <c r="P3290" s="3" t="s">
        <v>15336</v>
      </c>
      <c r="Q3290" s="3" t="s">
        <v>18240</v>
      </c>
      <c r="R3290" s="3" t="s">
        <v>6484</v>
      </c>
      <c r="S3290" s="3" t="s">
        <v>6491</v>
      </c>
      <c r="T3290" s="3" t="s">
        <v>6506</v>
      </c>
      <c r="U3290" s="3" t="s">
        <v>154</v>
      </c>
      <c r="V3290" s="3" t="s">
        <v>6710</v>
      </c>
      <c r="W3290" s="3" t="s">
        <v>154</v>
      </c>
      <c r="X3290" s="3" t="s">
        <v>154</v>
      </c>
      <c r="Y3290" s="3" t="s">
        <v>154</v>
      </c>
      <c r="Z3290" s="3" t="s">
        <v>154</v>
      </c>
      <c r="AA3290" s="3" t="s">
        <v>154</v>
      </c>
      <c r="AB3290" s="3" t="s">
        <v>154</v>
      </c>
      <c r="AC3290" s="3" t="s">
        <v>154</v>
      </c>
      <c r="AD3290" s="3" t="s">
        <v>6151</v>
      </c>
      <c r="AE3290" s="3" t="s">
        <v>6151</v>
      </c>
      <c r="AF3290" s="3" t="s">
        <v>154</v>
      </c>
      <c r="AG3290" s="3" t="s">
        <v>154</v>
      </c>
      <c r="AH3290" s="3" t="s">
        <v>6478</v>
      </c>
      <c r="AI3290" s="3" t="s">
        <v>6482</v>
      </c>
      <c r="AJ3290" s="3" t="s">
        <v>6489</v>
      </c>
    </row>
    <row r="3291" spans="1:36" ht="30">
      <c r="A3291" s="10">
        <v>3394</v>
      </c>
      <c r="B3291" t="str">
        <f>IF(K3291="总计","",INDEX(主数据!A:AD,MATCH(J3291,主数据!A:A,0),9))</f>
        <v>华北大区公司</v>
      </c>
      <c r="C3291" t="str">
        <f>IF(K3291="","",INDEX(主数据!A:AD,MATCH(J3291,主数据!A:A,0),11))</f>
        <v>吴忠城区</v>
      </c>
      <c r="D3291" t="str">
        <f t="shared" si="204"/>
        <v>YC53电梯费标准方式35.00</v>
      </c>
      <c r="E3291" s="13" t="str">
        <f t="shared" si="206"/>
        <v>35.00</v>
      </c>
      <c r="F3291" s="13" t="str">
        <f>IF(E3291="","",IFERROR(IF(IF(K3291="","",INDEX(收费标合同信息维护!A:Q,MATCH(D3291,收费标合同信息维护!J:J,0),10))=D3291,"有","无"),"无"))</f>
        <v>无</v>
      </c>
      <c r="G3291" s="13" t="str">
        <f t="shared" si="205"/>
        <v/>
      </c>
      <c r="H3291" s="13" t="str">
        <f t="shared" si="207"/>
        <v/>
      </c>
      <c r="I3291" s="13" t="str">
        <f>IF(G3291="","",IFERROR(IF(IF(K3291="","",INDEX(收费标合同信息维护!A:Q,MATCH(G3291,收费标合同信息维护!M:M,0),13))=G3291,"有","无"),"无"))</f>
        <v/>
      </c>
      <c r="J3291" s="3" t="s">
        <v>4166</v>
      </c>
      <c r="K3291" s="3" t="s">
        <v>6368</v>
      </c>
      <c r="L3291" s="3" t="s">
        <v>7063</v>
      </c>
      <c r="M3291" s="3" t="s">
        <v>7064</v>
      </c>
      <c r="N3291" s="3" t="s">
        <v>6477</v>
      </c>
      <c r="O3291" s="3" t="s">
        <v>6478</v>
      </c>
      <c r="P3291" s="3" t="s">
        <v>18241</v>
      </c>
      <c r="Q3291" s="3" t="s">
        <v>18242</v>
      </c>
      <c r="R3291" s="3" t="s">
        <v>6484</v>
      </c>
      <c r="S3291" s="3" t="s">
        <v>6491</v>
      </c>
      <c r="T3291" s="3" t="s">
        <v>6506</v>
      </c>
      <c r="U3291" s="3" t="s">
        <v>154</v>
      </c>
      <c r="V3291" s="3" t="s">
        <v>13881</v>
      </c>
      <c r="W3291" s="3" t="s">
        <v>154</v>
      </c>
      <c r="X3291" s="3" t="s">
        <v>154</v>
      </c>
      <c r="Y3291" s="3" t="s">
        <v>154</v>
      </c>
      <c r="Z3291" s="3" t="s">
        <v>154</v>
      </c>
      <c r="AA3291" s="3" t="s">
        <v>154</v>
      </c>
      <c r="AB3291" s="3" t="s">
        <v>154</v>
      </c>
      <c r="AC3291" s="3" t="s">
        <v>154</v>
      </c>
      <c r="AD3291" s="3" t="s">
        <v>6151</v>
      </c>
      <c r="AE3291" s="3" t="s">
        <v>6151</v>
      </c>
      <c r="AF3291" s="3" t="s">
        <v>154</v>
      </c>
      <c r="AG3291" s="3" t="s">
        <v>154</v>
      </c>
      <c r="AH3291" s="3" t="s">
        <v>6478</v>
      </c>
      <c r="AI3291" s="3" t="s">
        <v>6482</v>
      </c>
      <c r="AJ3291" s="3" t="s">
        <v>6489</v>
      </c>
    </row>
    <row r="3292" spans="1:36" ht="30">
      <c r="A3292" s="10">
        <v>3395</v>
      </c>
      <c r="B3292" t="str">
        <f>IF(K3292="总计","",INDEX(主数据!A:AD,MATCH(J3292,主数据!A:A,0),9))</f>
        <v>华北大区公司</v>
      </c>
      <c r="C3292" t="str">
        <f>IF(K3292="","",INDEX(主数据!A:AD,MATCH(J3292,主数据!A:A,0),11))</f>
        <v>吴忠城区</v>
      </c>
      <c r="D3292" t="str">
        <f t="shared" si="204"/>
        <v>YC53电梯费标准方式40.00</v>
      </c>
      <c r="E3292" s="13" t="str">
        <f t="shared" si="206"/>
        <v>40.00</v>
      </c>
      <c r="F3292" s="13" t="str">
        <f>IF(E3292="","",IFERROR(IF(IF(K3292="","",INDEX(收费标合同信息维护!A:Q,MATCH(D3292,收费标合同信息维护!J:J,0),10))=D3292,"有","无"),"无"))</f>
        <v>无</v>
      </c>
      <c r="G3292" s="13" t="str">
        <f t="shared" si="205"/>
        <v/>
      </c>
      <c r="H3292" s="13" t="str">
        <f t="shared" si="207"/>
        <v/>
      </c>
      <c r="I3292" s="13" t="str">
        <f>IF(G3292="","",IFERROR(IF(IF(K3292="","",INDEX(收费标合同信息维护!A:Q,MATCH(G3292,收费标合同信息维护!M:M,0),13))=G3292,"有","无"),"无"))</f>
        <v/>
      </c>
      <c r="J3292" s="3" t="s">
        <v>4166</v>
      </c>
      <c r="K3292" s="3" t="s">
        <v>6368</v>
      </c>
      <c r="L3292" s="3" t="s">
        <v>7063</v>
      </c>
      <c r="M3292" s="3" t="s">
        <v>7064</v>
      </c>
      <c r="N3292" s="3" t="s">
        <v>6477</v>
      </c>
      <c r="O3292" s="3" t="s">
        <v>6478</v>
      </c>
      <c r="P3292" s="3" t="s">
        <v>18243</v>
      </c>
      <c r="Q3292" s="3" t="s">
        <v>18244</v>
      </c>
      <c r="R3292" s="3" t="s">
        <v>6484</v>
      </c>
      <c r="S3292" s="3" t="s">
        <v>6491</v>
      </c>
      <c r="T3292" s="3" t="s">
        <v>6506</v>
      </c>
      <c r="U3292" s="3" t="s">
        <v>154</v>
      </c>
      <c r="V3292" s="3" t="s">
        <v>6729</v>
      </c>
      <c r="W3292" s="3" t="s">
        <v>154</v>
      </c>
      <c r="X3292" s="3" t="s">
        <v>154</v>
      </c>
      <c r="Y3292" s="3" t="s">
        <v>154</v>
      </c>
      <c r="Z3292" s="3" t="s">
        <v>154</v>
      </c>
      <c r="AA3292" s="3" t="s">
        <v>154</v>
      </c>
      <c r="AB3292" s="3" t="s">
        <v>154</v>
      </c>
      <c r="AC3292" s="3" t="s">
        <v>154</v>
      </c>
      <c r="AD3292" s="3" t="s">
        <v>6151</v>
      </c>
      <c r="AE3292" s="3" t="s">
        <v>6151</v>
      </c>
      <c r="AF3292" s="3" t="s">
        <v>154</v>
      </c>
      <c r="AG3292" s="3" t="s">
        <v>154</v>
      </c>
      <c r="AH3292" s="3" t="s">
        <v>6478</v>
      </c>
      <c r="AI3292" s="3" t="s">
        <v>6482</v>
      </c>
      <c r="AJ3292" s="3" t="s">
        <v>6489</v>
      </c>
    </row>
    <row r="3293" spans="1:36" ht="30">
      <c r="A3293" s="10">
        <v>3396</v>
      </c>
      <c r="B3293" t="str">
        <f>IF(K3293="总计","",INDEX(主数据!A:AD,MATCH(J3293,主数据!A:A,0),9))</f>
        <v>华北大区公司</v>
      </c>
      <c r="C3293" t="str">
        <f>IF(K3293="","",INDEX(主数据!A:AD,MATCH(J3293,主数据!A:A,0),11))</f>
        <v>吴忠城区</v>
      </c>
      <c r="D3293" t="str">
        <f t="shared" si="204"/>
        <v>YC53电梯费标准方式45.00</v>
      </c>
      <c r="E3293" s="13" t="str">
        <f t="shared" si="206"/>
        <v>45.00</v>
      </c>
      <c r="F3293" s="13" t="str">
        <f>IF(E3293="","",IFERROR(IF(IF(K3293="","",INDEX(收费标合同信息维护!A:Q,MATCH(D3293,收费标合同信息维护!J:J,0),10))=D3293,"有","无"),"无"))</f>
        <v>无</v>
      </c>
      <c r="G3293" s="13" t="str">
        <f t="shared" si="205"/>
        <v/>
      </c>
      <c r="H3293" s="13" t="str">
        <f t="shared" si="207"/>
        <v/>
      </c>
      <c r="I3293" s="13" t="str">
        <f>IF(G3293="","",IFERROR(IF(IF(K3293="","",INDEX(收费标合同信息维护!A:Q,MATCH(G3293,收费标合同信息维护!M:M,0),13))=G3293,"有","无"),"无"))</f>
        <v/>
      </c>
      <c r="J3293" s="3" t="s">
        <v>4166</v>
      </c>
      <c r="K3293" s="3" t="s">
        <v>6368</v>
      </c>
      <c r="L3293" s="3" t="s">
        <v>7063</v>
      </c>
      <c r="M3293" s="3" t="s">
        <v>7064</v>
      </c>
      <c r="N3293" s="3" t="s">
        <v>6477</v>
      </c>
      <c r="O3293" s="3" t="s">
        <v>6478</v>
      </c>
      <c r="P3293" s="3" t="s">
        <v>18245</v>
      </c>
      <c r="Q3293" s="3" t="s">
        <v>18246</v>
      </c>
      <c r="R3293" s="3" t="s">
        <v>6484</v>
      </c>
      <c r="S3293" s="3" t="s">
        <v>6491</v>
      </c>
      <c r="T3293" s="3" t="s">
        <v>6506</v>
      </c>
      <c r="U3293" s="3" t="s">
        <v>154</v>
      </c>
      <c r="V3293" s="3" t="s">
        <v>13907</v>
      </c>
      <c r="W3293" s="3" t="s">
        <v>154</v>
      </c>
      <c r="X3293" s="3" t="s">
        <v>154</v>
      </c>
      <c r="Y3293" s="3" t="s">
        <v>154</v>
      </c>
      <c r="Z3293" s="3" t="s">
        <v>154</v>
      </c>
      <c r="AA3293" s="3" t="s">
        <v>154</v>
      </c>
      <c r="AB3293" s="3" t="s">
        <v>154</v>
      </c>
      <c r="AC3293" s="3" t="s">
        <v>154</v>
      </c>
      <c r="AD3293" s="3" t="s">
        <v>6151</v>
      </c>
      <c r="AE3293" s="3" t="s">
        <v>6151</v>
      </c>
      <c r="AF3293" s="3" t="s">
        <v>154</v>
      </c>
      <c r="AG3293" s="3" t="s">
        <v>154</v>
      </c>
      <c r="AH3293" s="3" t="s">
        <v>6478</v>
      </c>
      <c r="AI3293" s="3" t="s">
        <v>6482</v>
      </c>
      <c r="AJ3293" s="3" t="s">
        <v>6489</v>
      </c>
    </row>
    <row r="3294" spans="1:36" ht="30">
      <c r="A3294" s="10">
        <v>3397</v>
      </c>
      <c r="B3294" t="str">
        <f>IF(K3294="总计","",INDEX(主数据!A:AD,MATCH(J3294,主数据!A:A,0),9))</f>
        <v>华北大区公司</v>
      </c>
      <c r="C3294" t="str">
        <f>IF(K3294="","",INDEX(主数据!A:AD,MATCH(J3294,主数据!A:A,0),11))</f>
        <v>吴忠城区</v>
      </c>
      <c r="D3294" t="str">
        <f t="shared" si="204"/>
        <v>YC53电梯费标准方式50.00</v>
      </c>
      <c r="E3294" s="13" t="str">
        <f t="shared" si="206"/>
        <v>50.00</v>
      </c>
      <c r="F3294" s="13" t="str">
        <f>IF(E3294="","",IFERROR(IF(IF(K3294="","",INDEX(收费标合同信息维护!A:Q,MATCH(D3294,收费标合同信息维护!J:J,0),10))=D3294,"有","无"),"无"))</f>
        <v>无</v>
      </c>
      <c r="G3294" s="13" t="str">
        <f t="shared" si="205"/>
        <v/>
      </c>
      <c r="H3294" s="13" t="str">
        <f t="shared" si="207"/>
        <v/>
      </c>
      <c r="I3294" s="13" t="str">
        <f>IF(G3294="","",IFERROR(IF(IF(K3294="","",INDEX(收费标合同信息维护!A:Q,MATCH(G3294,收费标合同信息维护!M:M,0),13))=G3294,"有","无"),"无"))</f>
        <v/>
      </c>
      <c r="J3294" s="3" t="s">
        <v>4166</v>
      </c>
      <c r="K3294" s="3" t="s">
        <v>6368</v>
      </c>
      <c r="L3294" s="3" t="s">
        <v>7063</v>
      </c>
      <c r="M3294" s="3" t="s">
        <v>7064</v>
      </c>
      <c r="N3294" s="3" t="s">
        <v>6477</v>
      </c>
      <c r="O3294" s="3" t="s">
        <v>6478</v>
      </c>
      <c r="P3294" s="3" t="s">
        <v>18247</v>
      </c>
      <c r="Q3294" s="3" t="s">
        <v>18248</v>
      </c>
      <c r="R3294" s="3" t="s">
        <v>6484</v>
      </c>
      <c r="S3294" s="3" t="s">
        <v>6491</v>
      </c>
      <c r="T3294" s="3" t="s">
        <v>6506</v>
      </c>
      <c r="U3294" s="3" t="s">
        <v>154</v>
      </c>
      <c r="V3294" s="3" t="s">
        <v>6712</v>
      </c>
      <c r="W3294" s="3" t="s">
        <v>154</v>
      </c>
      <c r="X3294" s="3" t="s">
        <v>154</v>
      </c>
      <c r="Y3294" s="3" t="s">
        <v>154</v>
      </c>
      <c r="Z3294" s="3" t="s">
        <v>154</v>
      </c>
      <c r="AA3294" s="3" t="s">
        <v>154</v>
      </c>
      <c r="AB3294" s="3" t="s">
        <v>154</v>
      </c>
      <c r="AC3294" s="3" t="s">
        <v>154</v>
      </c>
      <c r="AD3294" s="3" t="s">
        <v>6151</v>
      </c>
      <c r="AE3294" s="3" t="s">
        <v>6151</v>
      </c>
      <c r="AF3294" s="3" t="s">
        <v>154</v>
      </c>
      <c r="AG3294" s="3" t="s">
        <v>154</v>
      </c>
      <c r="AH3294" s="3" t="s">
        <v>6478</v>
      </c>
      <c r="AI3294" s="3" t="s">
        <v>6482</v>
      </c>
      <c r="AJ3294" s="3" t="s">
        <v>6489</v>
      </c>
    </row>
    <row r="3295" spans="1:36" ht="30">
      <c r="A3295" s="10">
        <v>3398</v>
      </c>
      <c r="B3295" t="str">
        <f>IF(K3295="总计","",INDEX(主数据!A:AD,MATCH(J3295,主数据!A:A,0),9))</f>
        <v>华北大区公司</v>
      </c>
      <c r="C3295" t="str">
        <f>IF(K3295="","",INDEX(主数据!A:AD,MATCH(J3295,主数据!A:A,0),11))</f>
        <v>吴忠城区</v>
      </c>
      <c r="D3295" t="str">
        <f t="shared" si="204"/>
        <v>YC53电梯费标准方式54.17</v>
      </c>
      <c r="E3295" s="13" t="str">
        <f t="shared" si="206"/>
        <v>54.17</v>
      </c>
      <c r="F3295" s="13" t="str">
        <f>IF(E3295="","",IFERROR(IF(IF(K3295="","",INDEX(收费标合同信息维护!A:Q,MATCH(D3295,收费标合同信息维护!J:J,0),10))=D3295,"有","无"),"无"))</f>
        <v>无</v>
      </c>
      <c r="G3295" s="13" t="str">
        <f t="shared" si="205"/>
        <v/>
      </c>
      <c r="H3295" s="13" t="str">
        <f t="shared" si="207"/>
        <v/>
      </c>
      <c r="I3295" s="13" t="str">
        <f>IF(G3295="","",IFERROR(IF(IF(K3295="","",INDEX(收费标合同信息维护!A:Q,MATCH(G3295,收费标合同信息维护!M:M,0),13))=G3295,"有","无"),"无"))</f>
        <v/>
      </c>
      <c r="J3295" s="3" t="s">
        <v>4166</v>
      </c>
      <c r="K3295" s="3" t="s">
        <v>6368</v>
      </c>
      <c r="L3295" s="3" t="s">
        <v>7063</v>
      </c>
      <c r="M3295" s="3" t="s">
        <v>7064</v>
      </c>
      <c r="N3295" s="3" t="s">
        <v>6477</v>
      </c>
      <c r="O3295" s="3" t="s">
        <v>6478</v>
      </c>
      <c r="P3295" s="3" t="s">
        <v>18249</v>
      </c>
      <c r="Q3295" s="3" t="s">
        <v>18250</v>
      </c>
      <c r="R3295" s="3" t="s">
        <v>6484</v>
      </c>
      <c r="S3295" s="3" t="s">
        <v>6491</v>
      </c>
      <c r="T3295" s="3" t="s">
        <v>6506</v>
      </c>
      <c r="U3295" s="3" t="s">
        <v>154</v>
      </c>
      <c r="V3295" s="3" t="s">
        <v>11069</v>
      </c>
      <c r="W3295" s="3" t="s">
        <v>154</v>
      </c>
      <c r="X3295" s="3" t="s">
        <v>154</v>
      </c>
      <c r="Y3295" s="3" t="s">
        <v>154</v>
      </c>
      <c r="Z3295" s="3" t="s">
        <v>154</v>
      </c>
      <c r="AA3295" s="3" t="s">
        <v>154</v>
      </c>
      <c r="AB3295" s="3" t="s">
        <v>154</v>
      </c>
      <c r="AC3295" s="3" t="s">
        <v>154</v>
      </c>
      <c r="AD3295" s="3" t="s">
        <v>6151</v>
      </c>
      <c r="AE3295" s="3" t="s">
        <v>6151</v>
      </c>
      <c r="AF3295" s="3" t="s">
        <v>154</v>
      </c>
      <c r="AG3295" s="3" t="s">
        <v>154</v>
      </c>
      <c r="AH3295" s="3" t="s">
        <v>6478</v>
      </c>
      <c r="AI3295" s="3" t="s">
        <v>6482</v>
      </c>
      <c r="AJ3295" s="3" t="s">
        <v>6489</v>
      </c>
    </row>
    <row r="3296" spans="1:36" ht="30">
      <c r="A3296" s="10">
        <v>3399</v>
      </c>
      <c r="B3296" t="str">
        <f>IF(K3296="总计","",INDEX(主数据!A:AD,MATCH(J3296,主数据!A:A,0),9))</f>
        <v>华北大区公司</v>
      </c>
      <c r="C3296" t="str">
        <f>IF(K3296="","",INDEX(主数据!A:AD,MATCH(J3296,主数据!A:A,0),11))</f>
        <v>吴忠城区</v>
      </c>
      <c r="D3296" t="str">
        <f t="shared" si="204"/>
        <v>YC53小业主委托停车租赁费（固定）标准方式0.90</v>
      </c>
      <c r="E3296" s="13" t="str">
        <f t="shared" si="206"/>
        <v>0.90</v>
      </c>
      <c r="F3296" s="13" t="str">
        <f>IF(E3296="","",IFERROR(IF(IF(K3296="","",INDEX(收费标合同信息维护!A:Q,MATCH(D3296,收费标合同信息维护!J:J,0),10))=D3296,"有","无"),"无"))</f>
        <v>无</v>
      </c>
      <c r="G3296" s="13" t="str">
        <f t="shared" si="205"/>
        <v/>
      </c>
      <c r="H3296" s="13" t="str">
        <f t="shared" si="207"/>
        <v/>
      </c>
      <c r="I3296" s="13" t="str">
        <f>IF(G3296="","",IFERROR(IF(IF(K3296="","",INDEX(收费标合同信息维护!A:Q,MATCH(G3296,收费标合同信息维护!M:M,0),13))=G3296,"有","无"),"无"))</f>
        <v/>
      </c>
      <c r="J3296" s="3" t="s">
        <v>4166</v>
      </c>
      <c r="K3296" s="3" t="s">
        <v>6368</v>
      </c>
      <c r="L3296" s="3" t="s">
        <v>7164</v>
      </c>
      <c r="M3296" s="3" t="s">
        <v>11515</v>
      </c>
      <c r="N3296" s="3" t="s">
        <v>6477</v>
      </c>
      <c r="O3296" s="3" t="s">
        <v>6478</v>
      </c>
      <c r="P3296" s="3" t="s">
        <v>7053</v>
      </c>
      <c r="Q3296" s="3" t="s">
        <v>18251</v>
      </c>
      <c r="R3296" s="3" t="s">
        <v>6484</v>
      </c>
      <c r="S3296" s="3" t="s">
        <v>6491</v>
      </c>
      <c r="T3296" s="3" t="s">
        <v>6506</v>
      </c>
      <c r="U3296" s="3" t="s">
        <v>154</v>
      </c>
      <c r="V3296" s="3" t="s">
        <v>6979</v>
      </c>
      <c r="W3296" s="3" t="s">
        <v>154</v>
      </c>
      <c r="X3296" s="3" t="s">
        <v>154</v>
      </c>
      <c r="Y3296" s="3" t="s">
        <v>154</v>
      </c>
      <c r="Z3296" s="3" t="s">
        <v>154</v>
      </c>
      <c r="AA3296" s="3" t="s">
        <v>154</v>
      </c>
      <c r="AB3296" s="3" t="s">
        <v>154</v>
      </c>
      <c r="AC3296" s="3" t="s">
        <v>154</v>
      </c>
      <c r="AD3296" s="3" t="s">
        <v>6151</v>
      </c>
      <c r="AE3296" s="3" t="s">
        <v>6151</v>
      </c>
      <c r="AF3296" s="3" t="s">
        <v>154</v>
      </c>
      <c r="AG3296" s="3" t="s">
        <v>154</v>
      </c>
      <c r="AH3296" s="3" t="s">
        <v>6478</v>
      </c>
      <c r="AI3296" s="3" t="s">
        <v>6727</v>
      </c>
      <c r="AJ3296" s="3" t="s">
        <v>6489</v>
      </c>
    </row>
    <row r="3297" spans="1:36" ht="30">
      <c r="A3297" s="10">
        <v>3400</v>
      </c>
      <c r="B3297" t="str">
        <f>IF(K3297="总计","",INDEX(主数据!A:AD,MATCH(J3297,主数据!A:A,0),9))</f>
        <v>华北大区公司</v>
      </c>
      <c r="C3297" t="str">
        <f>IF(K3297="","",INDEX(主数据!A:AD,MATCH(J3297,主数据!A:A,0),11))</f>
        <v>吴忠城区</v>
      </c>
      <c r="D3297" t="str">
        <f t="shared" si="204"/>
        <v>YC53自来水费（简易征收）标准方式3.80</v>
      </c>
      <c r="E3297" s="13" t="str">
        <f t="shared" si="206"/>
        <v>3.80</v>
      </c>
      <c r="F3297" s="13" t="str">
        <f>IF(E3297="","",IFERROR(IF(IF(K3297="","",INDEX(收费标合同信息维护!A:Q,MATCH(D3297,收费标合同信息维护!J:J,0),10))=D3297,"有","无"),"无"))</f>
        <v>无</v>
      </c>
      <c r="G3297" s="13" t="str">
        <f t="shared" si="205"/>
        <v/>
      </c>
      <c r="H3297" s="13" t="str">
        <f t="shared" si="207"/>
        <v/>
      </c>
      <c r="I3297" s="13" t="str">
        <f>IF(G3297="","",IFERROR(IF(IF(K3297="","",INDEX(收费标合同信息维护!A:Q,MATCH(G3297,收费标合同信息维护!M:M,0),13))=G3297,"有","无"),"无"))</f>
        <v/>
      </c>
      <c r="J3297" s="3" t="s">
        <v>4166</v>
      </c>
      <c r="K3297" s="3" t="s">
        <v>6368</v>
      </c>
      <c r="L3297" s="3" t="s">
        <v>6615</v>
      </c>
      <c r="M3297" s="3" t="s">
        <v>6616</v>
      </c>
      <c r="N3297" s="3" t="s">
        <v>6603</v>
      </c>
      <c r="O3297" s="3" t="s">
        <v>6478</v>
      </c>
      <c r="P3297" s="3" t="s">
        <v>9039</v>
      </c>
      <c r="Q3297" s="3" t="s">
        <v>6723</v>
      </c>
      <c r="R3297" s="3" t="s">
        <v>6484</v>
      </c>
      <c r="S3297" s="3" t="s">
        <v>6491</v>
      </c>
      <c r="T3297" s="3" t="s">
        <v>6510</v>
      </c>
      <c r="U3297" s="3" t="s">
        <v>6511</v>
      </c>
      <c r="V3297" s="3" t="s">
        <v>6991</v>
      </c>
      <c r="W3297" s="3" t="s">
        <v>154</v>
      </c>
      <c r="X3297" s="3" t="s">
        <v>154</v>
      </c>
      <c r="Y3297" s="3" t="s">
        <v>154</v>
      </c>
      <c r="Z3297" s="3" t="s">
        <v>154</v>
      </c>
      <c r="AA3297" s="3" t="s">
        <v>154</v>
      </c>
      <c r="AB3297" s="3" t="s">
        <v>154</v>
      </c>
      <c r="AC3297" s="3" t="s">
        <v>154</v>
      </c>
      <c r="AD3297" s="3" t="s">
        <v>6151</v>
      </c>
      <c r="AE3297" s="3" t="s">
        <v>6151</v>
      </c>
      <c r="AF3297" s="3" t="s">
        <v>154</v>
      </c>
      <c r="AG3297" s="3" t="s">
        <v>154</v>
      </c>
      <c r="AH3297" s="3" t="s">
        <v>6478</v>
      </c>
      <c r="AI3297" s="3" t="s">
        <v>6482</v>
      </c>
      <c r="AJ3297" s="3" t="s">
        <v>6489</v>
      </c>
    </row>
    <row r="3298" spans="1:36" ht="15">
      <c r="A3298" s="10">
        <v>3401</v>
      </c>
      <c r="B3298" t="str">
        <f>IF(K3298="总计","",INDEX(主数据!A:AD,MATCH(J3298,主数据!A:A,0),9))</f>
        <v>华北大区公司</v>
      </c>
      <c r="C3298" t="str">
        <f>IF(K3298="","",INDEX(主数据!A:AD,MATCH(J3298,主数据!A:A,0),11))</f>
        <v>北京一城区</v>
      </c>
      <c r="D3298" t="str">
        <f t="shared" si="204"/>
        <v>BJ21物业服务费标准方式2.10</v>
      </c>
      <c r="E3298" s="13" t="str">
        <f t="shared" si="206"/>
        <v>2.10</v>
      </c>
      <c r="F3298" s="13" t="str">
        <f>IF(E3298="","",IFERROR(IF(IF(K3298="","",INDEX(收费标合同信息维护!A:Q,MATCH(D3298,收费标合同信息维护!J:J,0),10))=D3298,"有","无"),"无"))</f>
        <v>无</v>
      </c>
      <c r="G3298" s="13" t="str">
        <f t="shared" si="205"/>
        <v/>
      </c>
      <c r="H3298" s="13" t="str">
        <f t="shared" si="207"/>
        <v/>
      </c>
      <c r="I3298" s="13" t="str">
        <f>IF(G3298="","",IFERROR(IF(IF(K3298="","",INDEX(收费标合同信息维护!A:Q,MATCH(G3298,收费标合同信息维护!M:M,0),13))=G3298,"有","无"),"无"))</f>
        <v/>
      </c>
      <c r="J3298" s="3" t="s">
        <v>2388</v>
      </c>
      <c r="K3298" s="3" t="s">
        <v>6385</v>
      </c>
      <c r="L3298" s="3" t="s">
        <v>6025</v>
      </c>
      <c r="M3298" s="3" t="s">
        <v>6026</v>
      </c>
      <c r="N3298" s="3" t="s">
        <v>6477</v>
      </c>
      <c r="O3298" s="3" t="s">
        <v>6478</v>
      </c>
      <c r="P3298" s="3" t="s">
        <v>13171</v>
      </c>
      <c r="Q3298" s="3" t="s">
        <v>13172</v>
      </c>
      <c r="R3298" s="3" t="s">
        <v>6484</v>
      </c>
      <c r="S3298" s="3" t="s">
        <v>6485</v>
      </c>
      <c r="T3298" s="3" t="s">
        <v>7127</v>
      </c>
      <c r="U3298" s="3" t="s">
        <v>154</v>
      </c>
      <c r="V3298" s="3" t="s">
        <v>8269</v>
      </c>
      <c r="W3298" s="3" t="s">
        <v>154</v>
      </c>
      <c r="X3298" s="3" t="s">
        <v>154</v>
      </c>
      <c r="Y3298" s="3" t="s">
        <v>154</v>
      </c>
      <c r="Z3298" s="3" t="s">
        <v>154</v>
      </c>
      <c r="AA3298" s="3" t="s">
        <v>154</v>
      </c>
      <c r="AB3298" s="3" t="s">
        <v>154</v>
      </c>
      <c r="AC3298" s="3" t="s">
        <v>154</v>
      </c>
      <c r="AD3298" s="3" t="s">
        <v>6151</v>
      </c>
      <c r="AE3298" s="3" t="s">
        <v>6151</v>
      </c>
      <c r="AF3298" s="3" t="s">
        <v>154</v>
      </c>
      <c r="AG3298" s="3" t="s">
        <v>154</v>
      </c>
      <c r="AH3298" s="3" t="s">
        <v>6478</v>
      </c>
      <c r="AI3298" s="3" t="s">
        <v>6482</v>
      </c>
      <c r="AJ3298" s="3" t="s">
        <v>6033</v>
      </c>
    </row>
    <row r="3299" spans="1:36" ht="15">
      <c r="A3299" s="10">
        <v>3402</v>
      </c>
      <c r="B3299" t="str">
        <f>IF(K3299="总计","",INDEX(主数据!A:AD,MATCH(J3299,主数据!A:A,0),9))</f>
        <v>华北大区公司</v>
      </c>
      <c r="C3299" t="str">
        <f>IF(K3299="","",INDEX(主数据!A:AD,MATCH(J3299,主数据!A:A,0),11))</f>
        <v>北京一城区</v>
      </c>
      <c r="D3299" t="str">
        <f t="shared" si="204"/>
        <v>BJ21物业服务费标准方式2.10</v>
      </c>
      <c r="E3299" s="13" t="str">
        <f t="shared" si="206"/>
        <v>2.10</v>
      </c>
      <c r="F3299" s="13" t="str">
        <f>IF(E3299="","",IFERROR(IF(IF(K3299="","",INDEX(收费标合同信息维护!A:Q,MATCH(D3299,收费标合同信息维护!J:J,0),10))=D3299,"有","无"),"无"))</f>
        <v>无</v>
      </c>
      <c r="G3299" s="13" t="str">
        <f t="shared" si="205"/>
        <v/>
      </c>
      <c r="H3299" s="13" t="str">
        <f t="shared" si="207"/>
        <v/>
      </c>
      <c r="I3299" s="13" t="str">
        <f>IF(G3299="","",IFERROR(IF(IF(K3299="","",INDEX(收费标合同信息维护!A:Q,MATCH(G3299,收费标合同信息维护!M:M,0),13))=G3299,"有","无"),"无"))</f>
        <v/>
      </c>
      <c r="J3299" s="3" t="s">
        <v>2388</v>
      </c>
      <c r="K3299" s="3" t="s">
        <v>6385</v>
      </c>
      <c r="L3299" s="3" t="s">
        <v>6025</v>
      </c>
      <c r="M3299" s="3" t="s">
        <v>6026</v>
      </c>
      <c r="N3299" s="3" t="s">
        <v>6477</v>
      </c>
      <c r="O3299" s="3" t="s">
        <v>6478</v>
      </c>
      <c r="P3299" s="3" t="s">
        <v>13173</v>
      </c>
      <c r="Q3299" s="3" t="s">
        <v>13174</v>
      </c>
      <c r="R3299" s="3" t="s">
        <v>6484</v>
      </c>
      <c r="S3299" s="3" t="s">
        <v>6491</v>
      </c>
      <c r="T3299" s="3" t="s">
        <v>6506</v>
      </c>
      <c r="U3299" s="3" t="s">
        <v>154</v>
      </c>
      <c r="V3299" s="3" t="s">
        <v>8269</v>
      </c>
      <c r="W3299" s="3" t="s">
        <v>154</v>
      </c>
      <c r="X3299" s="3" t="s">
        <v>154</v>
      </c>
      <c r="Y3299" s="3" t="s">
        <v>154</v>
      </c>
      <c r="Z3299" s="3" t="s">
        <v>154</v>
      </c>
      <c r="AA3299" s="3" t="s">
        <v>154</v>
      </c>
      <c r="AB3299" s="3" t="s">
        <v>154</v>
      </c>
      <c r="AC3299" s="3" t="s">
        <v>154</v>
      </c>
      <c r="AD3299" s="3" t="s">
        <v>6151</v>
      </c>
      <c r="AE3299" s="3" t="s">
        <v>6151</v>
      </c>
      <c r="AF3299" s="3" t="s">
        <v>154</v>
      </c>
      <c r="AG3299" s="3" t="s">
        <v>154</v>
      </c>
      <c r="AH3299" s="3" t="s">
        <v>6478</v>
      </c>
      <c r="AI3299" s="3" t="s">
        <v>6727</v>
      </c>
      <c r="AJ3299" s="3" t="s">
        <v>6489</v>
      </c>
    </row>
    <row r="3300" spans="1:36" ht="15">
      <c r="A3300" s="10">
        <v>3403</v>
      </c>
      <c r="B3300" t="str">
        <f>IF(K3300="总计","",INDEX(主数据!A:AD,MATCH(J3300,主数据!A:A,0),9))</f>
        <v>华北大区公司</v>
      </c>
      <c r="C3300" t="str">
        <f>IF(K3300="","",INDEX(主数据!A:AD,MATCH(J3300,主数据!A:A,0),11))</f>
        <v>北京一城区</v>
      </c>
      <c r="D3300" t="str">
        <f t="shared" si="204"/>
        <v>BJ21物业服务费标准方式1.50</v>
      </c>
      <c r="E3300" s="13" t="str">
        <f t="shared" si="206"/>
        <v>1.50</v>
      </c>
      <c r="F3300" s="13" t="str">
        <f>IF(E3300="","",IFERROR(IF(IF(K3300="","",INDEX(收费标合同信息维护!A:Q,MATCH(D3300,收费标合同信息维护!J:J,0),10))=D3300,"有","无"),"无"))</f>
        <v>无</v>
      </c>
      <c r="G3300" s="13" t="str">
        <f t="shared" si="205"/>
        <v/>
      </c>
      <c r="H3300" s="13" t="str">
        <f t="shared" si="207"/>
        <v/>
      </c>
      <c r="I3300" s="13" t="str">
        <f>IF(G3300="","",IFERROR(IF(IF(K3300="","",INDEX(收费标合同信息维护!A:Q,MATCH(G3300,收费标合同信息维护!M:M,0),13))=G3300,"有","无"),"无"))</f>
        <v/>
      </c>
      <c r="J3300" s="3" t="s">
        <v>2388</v>
      </c>
      <c r="K3300" s="3" t="s">
        <v>6385</v>
      </c>
      <c r="L3300" s="3" t="s">
        <v>6025</v>
      </c>
      <c r="M3300" s="3" t="s">
        <v>6026</v>
      </c>
      <c r="N3300" s="3" t="s">
        <v>6477</v>
      </c>
      <c r="O3300" s="3" t="s">
        <v>6478</v>
      </c>
      <c r="P3300" s="3" t="s">
        <v>13175</v>
      </c>
      <c r="Q3300" s="3" t="s">
        <v>13176</v>
      </c>
      <c r="R3300" s="3" t="s">
        <v>6484</v>
      </c>
      <c r="S3300" s="3" t="s">
        <v>6491</v>
      </c>
      <c r="T3300" s="3" t="s">
        <v>6506</v>
      </c>
      <c r="U3300" s="3" t="s">
        <v>154</v>
      </c>
      <c r="V3300" s="3" t="s">
        <v>6608</v>
      </c>
      <c r="W3300" s="3" t="s">
        <v>154</v>
      </c>
      <c r="X3300" s="3" t="s">
        <v>154</v>
      </c>
      <c r="Y3300" s="3" t="s">
        <v>154</v>
      </c>
      <c r="Z3300" s="3" t="s">
        <v>154</v>
      </c>
      <c r="AA3300" s="3" t="s">
        <v>154</v>
      </c>
      <c r="AB3300" s="3" t="s">
        <v>154</v>
      </c>
      <c r="AC3300" s="3" t="s">
        <v>154</v>
      </c>
      <c r="AD3300" s="3" t="s">
        <v>6151</v>
      </c>
      <c r="AE3300" s="3" t="s">
        <v>6151</v>
      </c>
      <c r="AF3300" s="3" t="s">
        <v>154</v>
      </c>
      <c r="AG3300" s="3" t="s">
        <v>154</v>
      </c>
      <c r="AH3300" s="3" t="s">
        <v>6478</v>
      </c>
      <c r="AI3300" s="3" t="s">
        <v>6482</v>
      </c>
      <c r="AJ3300" s="3" t="s">
        <v>6411</v>
      </c>
    </row>
    <row r="3301" spans="1:36" ht="15">
      <c r="A3301" s="10">
        <v>3404</v>
      </c>
      <c r="B3301" t="str">
        <f>IF(K3301="总计","",INDEX(主数据!A:AD,MATCH(J3301,主数据!A:A,0),9))</f>
        <v>华北大区公司</v>
      </c>
      <c r="C3301" t="str">
        <f>IF(K3301="","",INDEX(主数据!A:AD,MATCH(J3301,主数据!A:A,0),11))</f>
        <v>北京一城区</v>
      </c>
      <c r="D3301" t="str">
        <f t="shared" si="204"/>
        <v>BJ21物业服务费标准方式0.70</v>
      </c>
      <c r="E3301" s="13" t="str">
        <f t="shared" si="206"/>
        <v>0.70</v>
      </c>
      <c r="F3301" s="13" t="str">
        <f>IF(E3301="","",IFERROR(IF(IF(K3301="","",INDEX(收费标合同信息维护!A:Q,MATCH(D3301,收费标合同信息维护!J:J,0),10))=D3301,"有","无"),"无"))</f>
        <v>无</v>
      </c>
      <c r="G3301" s="13" t="str">
        <f t="shared" si="205"/>
        <v/>
      </c>
      <c r="H3301" s="13" t="str">
        <f t="shared" si="207"/>
        <v/>
      </c>
      <c r="I3301" s="13" t="str">
        <f>IF(G3301="","",IFERROR(IF(IF(K3301="","",INDEX(收费标合同信息维护!A:Q,MATCH(G3301,收费标合同信息维护!M:M,0),13))=G3301,"有","无"),"无"))</f>
        <v/>
      </c>
      <c r="J3301" s="3" t="s">
        <v>2388</v>
      </c>
      <c r="K3301" s="3" t="s">
        <v>6385</v>
      </c>
      <c r="L3301" s="3" t="s">
        <v>6025</v>
      </c>
      <c r="M3301" s="3" t="s">
        <v>6026</v>
      </c>
      <c r="N3301" s="3" t="s">
        <v>6477</v>
      </c>
      <c r="O3301" s="3" t="s">
        <v>6478</v>
      </c>
      <c r="P3301" s="3" t="s">
        <v>13177</v>
      </c>
      <c r="Q3301" s="3" t="s">
        <v>13178</v>
      </c>
      <c r="R3301" s="3" t="s">
        <v>6484</v>
      </c>
      <c r="S3301" s="3" t="s">
        <v>6491</v>
      </c>
      <c r="T3301" s="3" t="s">
        <v>6506</v>
      </c>
      <c r="U3301" s="3" t="s">
        <v>154</v>
      </c>
      <c r="V3301" s="3" t="s">
        <v>6949</v>
      </c>
      <c r="W3301" s="3" t="s">
        <v>154</v>
      </c>
      <c r="X3301" s="3" t="s">
        <v>154</v>
      </c>
      <c r="Y3301" s="3" t="s">
        <v>154</v>
      </c>
      <c r="Z3301" s="3" t="s">
        <v>154</v>
      </c>
      <c r="AA3301" s="3" t="s">
        <v>154</v>
      </c>
      <c r="AB3301" s="3" t="s">
        <v>154</v>
      </c>
      <c r="AC3301" s="3" t="s">
        <v>154</v>
      </c>
      <c r="AD3301" s="3" t="s">
        <v>6151</v>
      </c>
      <c r="AE3301" s="3" t="s">
        <v>6151</v>
      </c>
      <c r="AF3301" s="3" t="s">
        <v>154</v>
      </c>
      <c r="AG3301" s="3" t="s">
        <v>154</v>
      </c>
      <c r="AH3301" s="3" t="s">
        <v>6478</v>
      </c>
      <c r="AI3301" s="3" t="s">
        <v>6482</v>
      </c>
      <c r="AJ3301" s="3" t="s">
        <v>32</v>
      </c>
    </row>
    <row r="3302" spans="1:36" ht="15">
      <c r="A3302" s="10">
        <v>3405</v>
      </c>
      <c r="B3302" t="str">
        <f>IF(K3302="总计","",INDEX(主数据!A:AD,MATCH(J3302,主数据!A:A,0),9))</f>
        <v>华北大区公司</v>
      </c>
      <c r="C3302" t="str">
        <f>IF(K3302="","",INDEX(主数据!A:AD,MATCH(J3302,主数据!A:A,0),11))</f>
        <v>北京一城区</v>
      </c>
      <c r="D3302" t="str">
        <f t="shared" si="204"/>
        <v>BJ21物业服务费标准方式0.58</v>
      </c>
      <c r="E3302" s="13" t="str">
        <f t="shared" si="206"/>
        <v>0.58</v>
      </c>
      <c r="F3302" s="13" t="str">
        <f>IF(E3302="","",IFERROR(IF(IF(K3302="","",INDEX(收费标合同信息维护!A:Q,MATCH(D3302,收费标合同信息维护!J:J,0),10))=D3302,"有","无"),"无"))</f>
        <v>无</v>
      </c>
      <c r="G3302" s="13" t="str">
        <f t="shared" si="205"/>
        <v/>
      </c>
      <c r="H3302" s="13" t="str">
        <f t="shared" si="207"/>
        <v/>
      </c>
      <c r="I3302" s="13" t="str">
        <f>IF(G3302="","",IFERROR(IF(IF(K3302="","",INDEX(收费标合同信息维护!A:Q,MATCH(G3302,收费标合同信息维护!M:M,0),13))=G3302,"有","无"),"无"))</f>
        <v/>
      </c>
      <c r="J3302" s="3" t="s">
        <v>2388</v>
      </c>
      <c r="K3302" s="3" t="s">
        <v>6385</v>
      </c>
      <c r="L3302" s="3" t="s">
        <v>6025</v>
      </c>
      <c r="M3302" s="3" t="s">
        <v>6026</v>
      </c>
      <c r="N3302" s="3" t="s">
        <v>6477</v>
      </c>
      <c r="O3302" s="3" t="s">
        <v>6478</v>
      </c>
      <c r="P3302" s="3" t="s">
        <v>13179</v>
      </c>
      <c r="Q3302" s="3" t="s">
        <v>13180</v>
      </c>
      <c r="R3302" s="3" t="s">
        <v>6484</v>
      </c>
      <c r="S3302" s="3" t="s">
        <v>6491</v>
      </c>
      <c r="T3302" s="3" t="s">
        <v>6506</v>
      </c>
      <c r="U3302" s="3" t="s">
        <v>154</v>
      </c>
      <c r="V3302" s="3" t="s">
        <v>11231</v>
      </c>
      <c r="W3302" s="3" t="s">
        <v>154</v>
      </c>
      <c r="X3302" s="3" t="s">
        <v>154</v>
      </c>
      <c r="Y3302" s="3" t="s">
        <v>154</v>
      </c>
      <c r="Z3302" s="3" t="s">
        <v>154</v>
      </c>
      <c r="AA3302" s="3" t="s">
        <v>154</v>
      </c>
      <c r="AB3302" s="3" t="s">
        <v>154</v>
      </c>
      <c r="AC3302" s="3" t="s">
        <v>154</v>
      </c>
      <c r="AD3302" s="3" t="s">
        <v>6151</v>
      </c>
      <c r="AE3302" s="3" t="s">
        <v>6151</v>
      </c>
      <c r="AF3302" s="3" t="s">
        <v>154</v>
      </c>
      <c r="AG3302" s="3" t="s">
        <v>154</v>
      </c>
      <c r="AH3302" s="3" t="s">
        <v>6478</v>
      </c>
      <c r="AI3302" s="3" t="s">
        <v>6482</v>
      </c>
      <c r="AJ3302" s="3" t="s">
        <v>13181</v>
      </c>
    </row>
    <row r="3303" spans="1:36" ht="15">
      <c r="A3303" s="10">
        <v>3406</v>
      </c>
      <c r="B3303" t="str">
        <f>IF(K3303="总计","",INDEX(主数据!A:AD,MATCH(J3303,主数据!A:A,0),9))</f>
        <v>华北大区公司</v>
      </c>
      <c r="C3303" t="str">
        <f>IF(K3303="","",INDEX(主数据!A:AD,MATCH(J3303,主数据!A:A,0),11))</f>
        <v>北京一城区</v>
      </c>
      <c r="D3303" t="str">
        <f t="shared" si="204"/>
        <v>BJ21物业服务费标准方式1.43</v>
      </c>
      <c r="E3303" s="13" t="str">
        <f t="shared" si="206"/>
        <v>1.43</v>
      </c>
      <c r="F3303" s="13" t="str">
        <f>IF(E3303="","",IFERROR(IF(IF(K3303="","",INDEX(收费标合同信息维护!A:Q,MATCH(D3303,收费标合同信息维护!J:J,0),10))=D3303,"有","无"),"无"))</f>
        <v>无</v>
      </c>
      <c r="G3303" s="13" t="str">
        <f t="shared" si="205"/>
        <v/>
      </c>
      <c r="H3303" s="13" t="str">
        <f t="shared" si="207"/>
        <v/>
      </c>
      <c r="I3303" s="13" t="str">
        <f>IF(G3303="","",IFERROR(IF(IF(K3303="","",INDEX(收费标合同信息维护!A:Q,MATCH(G3303,收费标合同信息维护!M:M,0),13))=G3303,"有","无"),"无"))</f>
        <v/>
      </c>
      <c r="J3303" s="3" t="s">
        <v>2388</v>
      </c>
      <c r="K3303" s="3" t="s">
        <v>6385</v>
      </c>
      <c r="L3303" s="3" t="s">
        <v>6025</v>
      </c>
      <c r="M3303" s="3" t="s">
        <v>6026</v>
      </c>
      <c r="N3303" s="3" t="s">
        <v>6477</v>
      </c>
      <c r="O3303" s="3" t="s">
        <v>6478</v>
      </c>
      <c r="P3303" s="3" t="s">
        <v>13182</v>
      </c>
      <c r="Q3303" s="3" t="s">
        <v>13183</v>
      </c>
      <c r="R3303" s="3" t="s">
        <v>6484</v>
      </c>
      <c r="S3303" s="3" t="s">
        <v>6491</v>
      </c>
      <c r="T3303" s="3" t="s">
        <v>6506</v>
      </c>
      <c r="U3303" s="3" t="s">
        <v>154</v>
      </c>
      <c r="V3303" s="3" t="s">
        <v>13184</v>
      </c>
      <c r="W3303" s="3" t="s">
        <v>154</v>
      </c>
      <c r="X3303" s="3" t="s">
        <v>154</v>
      </c>
      <c r="Y3303" s="3" t="s">
        <v>154</v>
      </c>
      <c r="Z3303" s="3" t="s">
        <v>154</v>
      </c>
      <c r="AA3303" s="3" t="s">
        <v>154</v>
      </c>
      <c r="AB3303" s="3" t="s">
        <v>154</v>
      </c>
      <c r="AC3303" s="3" t="s">
        <v>154</v>
      </c>
      <c r="AD3303" s="3" t="s">
        <v>6151</v>
      </c>
      <c r="AE3303" s="3" t="s">
        <v>6151</v>
      </c>
      <c r="AF3303" s="3" t="s">
        <v>154</v>
      </c>
      <c r="AG3303" s="3" t="s">
        <v>154</v>
      </c>
      <c r="AH3303" s="3" t="s">
        <v>6478</v>
      </c>
      <c r="AI3303" s="3" t="s">
        <v>6482</v>
      </c>
      <c r="AJ3303" s="3" t="s">
        <v>11183</v>
      </c>
    </row>
    <row r="3304" spans="1:36" ht="15">
      <c r="A3304" s="10">
        <v>3407</v>
      </c>
      <c r="B3304" t="str">
        <f>IF(K3304="总计","",INDEX(主数据!A:AD,MATCH(J3304,主数据!A:A,0),9))</f>
        <v>华北大区公司</v>
      </c>
      <c r="C3304" t="str">
        <f>IF(K3304="","",INDEX(主数据!A:AD,MATCH(J3304,主数据!A:A,0),11))</f>
        <v>北京一城区</v>
      </c>
      <c r="D3304" t="str">
        <f t="shared" si="204"/>
        <v>BJ21非自有房屋租赁直接录入</v>
      </c>
      <c r="E3304" s="13" t="str">
        <f t="shared" si="206"/>
        <v/>
      </c>
      <c r="F3304" s="13" t="str">
        <f>IF(E3304="","",IFERROR(IF(IF(K3304="","",INDEX(收费标合同信息维护!A:Q,MATCH(D3304,收费标合同信息维护!J:J,0),10))=D3304,"有","无"),"无"))</f>
        <v/>
      </c>
      <c r="G3304" s="13" t="str">
        <f t="shared" si="205"/>
        <v/>
      </c>
      <c r="H3304" s="13" t="str">
        <f t="shared" si="207"/>
        <v/>
      </c>
      <c r="I3304" s="13" t="str">
        <f>IF(G3304="","",IFERROR(IF(IF(K3304="","",INDEX(收费标合同信息维护!A:Q,MATCH(G3304,收费标合同信息维护!M:M,0),13))=G3304,"有","无"),"无"))</f>
        <v/>
      </c>
      <c r="J3304" s="3" t="s">
        <v>2388</v>
      </c>
      <c r="K3304" s="3" t="s">
        <v>6385</v>
      </c>
      <c r="L3304" s="3" t="s">
        <v>6699</v>
      </c>
      <c r="M3304" s="3" t="s">
        <v>6700</v>
      </c>
      <c r="N3304" s="3" t="s">
        <v>6477</v>
      </c>
      <c r="O3304" s="3" t="s">
        <v>6478</v>
      </c>
      <c r="P3304" s="3" t="s">
        <v>13185</v>
      </c>
      <c r="Q3304" s="3" t="s">
        <v>10098</v>
      </c>
      <c r="R3304" s="3" t="s">
        <v>6479</v>
      </c>
      <c r="S3304" s="3" t="s">
        <v>6480</v>
      </c>
      <c r="T3304" s="3" t="s">
        <v>6751</v>
      </c>
      <c r="U3304" s="3" t="s">
        <v>154</v>
      </c>
      <c r="V3304" s="3" t="s">
        <v>154</v>
      </c>
      <c r="W3304" s="3" t="s">
        <v>154</v>
      </c>
      <c r="X3304" s="3" t="s">
        <v>154</v>
      </c>
      <c r="Y3304" s="3" t="s">
        <v>154</v>
      </c>
      <c r="Z3304" s="3" t="s">
        <v>154</v>
      </c>
      <c r="AA3304" s="3" t="s">
        <v>154</v>
      </c>
      <c r="AB3304" s="3" t="s">
        <v>154</v>
      </c>
      <c r="AC3304" s="3" t="s">
        <v>154</v>
      </c>
      <c r="AD3304" s="3" t="s">
        <v>6151</v>
      </c>
      <c r="AE3304" s="3" t="s">
        <v>6151</v>
      </c>
      <c r="AF3304" s="3" t="s">
        <v>154</v>
      </c>
      <c r="AG3304" s="3" t="s">
        <v>154</v>
      </c>
      <c r="AH3304" s="3" t="s">
        <v>6478</v>
      </c>
      <c r="AI3304" s="3" t="s">
        <v>6482</v>
      </c>
      <c r="AJ3304" s="3" t="s">
        <v>6489</v>
      </c>
    </row>
    <row r="3305" spans="1:36" ht="15">
      <c r="A3305" s="10">
        <v>3408</v>
      </c>
      <c r="B3305" t="str">
        <f>IF(K3305="总计","",INDEX(主数据!A:AD,MATCH(J3305,主数据!A:A,0),9))</f>
        <v>华北大区公司</v>
      </c>
      <c r="C3305" t="str">
        <f>IF(K3305="","",INDEX(主数据!A:AD,MATCH(J3305,主数据!A:A,0),11))</f>
        <v>北京一城区</v>
      </c>
      <c r="D3305" t="str">
        <f t="shared" si="204"/>
        <v>BJ21广告费直接录入</v>
      </c>
      <c r="E3305" s="13" t="str">
        <f t="shared" si="206"/>
        <v/>
      </c>
      <c r="F3305" s="13" t="str">
        <f>IF(E3305="","",IFERROR(IF(IF(K3305="","",INDEX(收费标合同信息维护!A:Q,MATCH(D3305,收费标合同信息维护!J:J,0),10))=D3305,"有","无"),"无"))</f>
        <v/>
      </c>
      <c r="G3305" s="13" t="str">
        <f t="shared" si="205"/>
        <v/>
      </c>
      <c r="H3305" s="13" t="str">
        <f t="shared" si="207"/>
        <v/>
      </c>
      <c r="I3305" s="13" t="str">
        <f>IF(G3305="","",IFERROR(IF(IF(K3305="","",INDEX(收费标合同信息维护!A:Q,MATCH(G3305,收费标合同信息维护!M:M,0),13))=G3305,"有","无"),"无"))</f>
        <v/>
      </c>
      <c r="J3305" s="3" t="s">
        <v>2388</v>
      </c>
      <c r="K3305" s="3" t="s">
        <v>6385</v>
      </c>
      <c r="L3305" s="3" t="s">
        <v>11929</v>
      </c>
      <c r="M3305" s="3" t="s">
        <v>11930</v>
      </c>
      <c r="N3305" s="3" t="s">
        <v>6477</v>
      </c>
      <c r="O3305" s="3" t="s">
        <v>6478</v>
      </c>
      <c r="P3305" s="3" t="s">
        <v>13186</v>
      </c>
      <c r="Q3305" s="3" t="s">
        <v>11930</v>
      </c>
      <c r="R3305" s="3" t="s">
        <v>6479</v>
      </c>
      <c r="S3305" s="3" t="s">
        <v>6480</v>
      </c>
      <c r="T3305" s="3" t="s">
        <v>6751</v>
      </c>
      <c r="U3305" s="3" t="s">
        <v>154</v>
      </c>
      <c r="V3305" s="3" t="s">
        <v>154</v>
      </c>
      <c r="W3305" s="3" t="s">
        <v>154</v>
      </c>
      <c r="X3305" s="3" t="s">
        <v>154</v>
      </c>
      <c r="Y3305" s="3" t="s">
        <v>154</v>
      </c>
      <c r="Z3305" s="3" t="s">
        <v>154</v>
      </c>
      <c r="AA3305" s="3" t="s">
        <v>154</v>
      </c>
      <c r="AB3305" s="3" t="s">
        <v>154</v>
      </c>
      <c r="AC3305" s="3" t="s">
        <v>154</v>
      </c>
      <c r="AD3305" s="3" t="s">
        <v>6151</v>
      </c>
      <c r="AE3305" s="3" t="s">
        <v>6151</v>
      </c>
      <c r="AF3305" s="3" t="s">
        <v>154</v>
      </c>
      <c r="AG3305" s="3" t="s">
        <v>154</v>
      </c>
      <c r="AH3305" s="3" t="s">
        <v>6478</v>
      </c>
      <c r="AI3305" s="3" t="s">
        <v>6482</v>
      </c>
      <c r="AJ3305" s="3" t="s">
        <v>6489</v>
      </c>
    </row>
    <row r="3306" spans="1:36" ht="15">
      <c r="A3306" s="10">
        <v>3409</v>
      </c>
      <c r="B3306" t="str">
        <f>IF(K3306="总计","",INDEX(主数据!A:AD,MATCH(J3306,主数据!A:A,0),9))</f>
        <v>华北大区公司</v>
      </c>
      <c r="C3306" t="str">
        <f>IF(K3306="","",INDEX(主数据!A:AD,MATCH(J3306,主数据!A:A,0),11))</f>
        <v>北京一城区</v>
      </c>
      <c r="D3306" t="str">
        <f t="shared" si="204"/>
        <v>BJ21公共水费直接录入</v>
      </c>
      <c r="E3306" s="13" t="str">
        <f t="shared" si="206"/>
        <v/>
      </c>
      <c r="F3306" s="13" t="str">
        <f>IF(E3306="","",IFERROR(IF(IF(K3306="","",INDEX(收费标合同信息维护!A:Q,MATCH(D3306,收费标合同信息维护!J:J,0),10))=D3306,"有","无"),"无"))</f>
        <v/>
      </c>
      <c r="G3306" s="13" t="str">
        <f t="shared" si="205"/>
        <v/>
      </c>
      <c r="H3306" s="13" t="str">
        <f t="shared" si="207"/>
        <v/>
      </c>
      <c r="I3306" s="13" t="str">
        <f>IF(G3306="","",IFERROR(IF(IF(K3306="","",INDEX(收费标合同信息维护!A:Q,MATCH(G3306,收费标合同信息维护!M:M,0),13))=G3306,"有","无"),"无"))</f>
        <v/>
      </c>
      <c r="J3306" s="3" t="s">
        <v>2388</v>
      </c>
      <c r="K3306" s="3" t="s">
        <v>6385</v>
      </c>
      <c r="L3306" s="3" t="s">
        <v>6985</v>
      </c>
      <c r="M3306" s="3" t="s">
        <v>7158</v>
      </c>
      <c r="N3306" s="3" t="s">
        <v>6477</v>
      </c>
      <c r="O3306" s="3" t="s">
        <v>6478</v>
      </c>
      <c r="P3306" s="3" t="s">
        <v>13187</v>
      </c>
      <c r="Q3306" s="3" t="s">
        <v>13188</v>
      </c>
      <c r="R3306" s="3" t="s">
        <v>6479</v>
      </c>
      <c r="S3306" s="3" t="s">
        <v>6480</v>
      </c>
      <c r="T3306" s="3" t="s">
        <v>6751</v>
      </c>
      <c r="U3306" s="3" t="s">
        <v>154</v>
      </c>
      <c r="V3306" s="3" t="s">
        <v>154</v>
      </c>
      <c r="W3306" s="3" t="s">
        <v>154</v>
      </c>
      <c r="X3306" s="3" t="s">
        <v>154</v>
      </c>
      <c r="Y3306" s="3" t="s">
        <v>154</v>
      </c>
      <c r="Z3306" s="3" t="s">
        <v>154</v>
      </c>
      <c r="AA3306" s="3" t="s">
        <v>154</v>
      </c>
      <c r="AB3306" s="3" t="s">
        <v>154</v>
      </c>
      <c r="AC3306" s="3" t="s">
        <v>154</v>
      </c>
      <c r="AD3306" s="3" t="s">
        <v>6151</v>
      </c>
      <c r="AE3306" s="3" t="s">
        <v>6151</v>
      </c>
      <c r="AF3306" s="3" t="s">
        <v>154</v>
      </c>
      <c r="AG3306" s="3" t="s">
        <v>154</v>
      </c>
      <c r="AH3306" s="3" t="s">
        <v>6478</v>
      </c>
      <c r="AI3306" s="3" t="s">
        <v>6482</v>
      </c>
      <c r="AJ3306" s="3" t="s">
        <v>6489</v>
      </c>
    </row>
    <row r="3307" spans="1:36" ht="15">
      <c r="A3307" s="10">
        <v>3410</v>
      </c>
      <c r="B3307" t="str">
        <f>IF(K3307="总计","",INDEX(主数据!A:AD,MATCH(J3307,主数据!A:A,0),9))</f>
        <v>华北大区公司</v>
      </c>
      <c r="C3307" t="str">
        <f>IF(K3307="","",INDEX(主数据!A:AD,MATCH(J3307,主数据!A:A,0),11))</f>
        <v>北京一城区</v>
      </c>
      <c r="D3307" t="str">
        <f t="shared" si="204"/>
        <v>BJ21公共电费直接录入</v>
      </c>
      <c r="E3307" s="13" t="str">
        <f t="shared" si="206"/>
        <v/>
      </c>
      <c r="F3307" s="13" t="str">
        <f>IF(E3307="","",IFERROR(IF(IF(K3307="","",INDEX(收费标合同信息维护!A:Q,MATCH(D3307,收费标合同信息维护!J:J,0),10))=D3307,"有","无"),"无"))</f>
        <v/>
      </c>
      <c r="G3307" s="13" t="str">
        <f t="shared" si="205"/>
        <v/>
      </c>
      <c r="H3307" s="13" t="str">
        <f t="shared" si="207"/>
        <v/>
      </c>
      <c r="I3307" s="13" t="str">
        <f>IF(G3307="","",IFERROR(IF(IF(K3307="","",INDEX(收费标合同信息维护!A:Q,MATCH(G3307,收费标合同信息维护!M:M,0),13))=G3307,"有","无"),"无"))</f>
        <v/>
      </c>
      <c r="J3307" s="3" t="s">
        <v>2388</v>
      </c>
      <c r="K3307" s="3" t="s">
        <v>6385</v>
      </c>
      <c r="L3307" s="3" t="s">
        <v>6826</v>
      </c>
      <c r="M3307" s="3" t="s">
        <v>7076</v>
      </c>
      <c r="N3307" s="3" t="s">
        <v>6477</v>
      </c>
      <c r="O3307" s="3" t="s">
        <v>6478</v>
      </c>
      <c r="P3307" s="3" t="s">
        <v>13189</v>
      </c>
      <c r="Q3307" s="3" t="s">
        <v>12453</v>
      </c>
      <c r="R3307" s="3" t="s">
        <v>6479</v>
      </c>
      <c r="S3307" s="3" t="s">
        <v>6480</v>
      </c>
      <c r="T3307" s="3" t="s">
        <v>6751</v>
      </c>
      <c r="U3307" s="3" t="s">
        <v>154</v>
      </c>
      <c r="V3307" s="3" t="s">
        <v>154</v>
      </c>
      <c r="W3307" s="3" t="s">
        <v>154</v>
      </c>
      <c r="X3307" s="3" t="s">
        <v>154</v>
      </c>
      <c r="Y3307" s="3" t="s">
        <v>154</v>
      </c>
      <c r="Z3307" s="3" t="s">
        <v>154</v>
      </c>
      <c r="AA3307" s="3" t="s">
        <v>154</v>
      </c>
      <c r="AB3307" s="3" t="s">
        <v>154</v>
      </c>
      <c r="AC3307" s="3" t="s">
        <v>154</v>
      </c>
      <c r="AD3307" s="3" t="s">
        <v>6151</v>
      </c>
      <c r="AE3307" s="3" t="s">
        <v>6151</v>
      </c>
      <c r="AF3307" s="3" t="s">
        <v>154</v>
      </c>
      <c r="AG3307" s="3" t="s">
        <v>154</v>
      </c>
      <c r="AH3307" s="3" t="s">
        <v>6478</v>
      </c>
      <c r="AI3307" s="3" t="s">
        <v>6482</v>
      </c>
      <c r="AJ3307" s="3" t="s">
        <v>6489</v>
      </c>
    </row>
    <row r="3308" spans="1:36" ht="30">
      <c r="A3308" s="10">
        <v>3411</v>
      </c>
      <c r="B3308" t="str">
        <f>IF(K3308="总计","",INDEX(主数据!A:AD,MATCH(J3308,主数据!A:A,0),9))</f>
        <v>华北大区公司</v>
      </c>
      <c r="C3308" t="str">
        <f>IF(K3308="","",INDEX(主数据!A:AD,MATCH(J3308,主数据!A:A,0),11))</f>
        <v>北京一城区</v>
      </c>
      <c r="D3308" t="str">
        <f t="shared" si="204"/>
        <v>BJ21公共电费定额</v>
      </c>
      <c r="E3308" s="13" t="str">
        <f t="shared" si="206"/>
        <v/>
      </c>
      <c r="F3308" s="13" t="str">
        <f>IF(E3308="","",IFERROR(IF(IF(K3308="","",INDEX(收费标合同信息维护!A:Q,MATCH(D3308,收费标合同信息维护!J:J,0),10))=D3308,"有","无"),"无"))</f>
        <v/>
      </c>
      <c r="G3308" s="13" t="str">
        <f t="shared" si="205"/>
        <v>BJ21公共电费定额2.50</v>
      </c>
      <c r="H3308" s="13" t="str">
        <f t="shared" si="207"/>
        <v>2.50</v>
      </c>
      <c r="I3308" s="13" t="str">
        <f>IF(G3308="","",IFERROR(IF(IF(K3308="","",INDEX(收费标合同信息维护!A:Q,MATCH(G3308,收费标合同信息维护!M:M,0),13))=G3308,"有","无"),"无"))</f>
        <v>无</v>
      </c>
      <c r="J3308" s="3" t="s">
        <v>2388</v>
      </c>
      <c r="K3308" s="3" t="s">
        <v>6385</v>
      </c>
      <c r="L3308" s="3" t="s">
        <v>6826</v>
      </c>
      <c r="M3308" s="3" t="s">
        <v>7076</v>
      </c>
      <c r="N3308" s="3" t="s">
        <v>6477</v>
      </c>
      <c r="O3308" s="3" t="s">
        <v>6478</v>
      </c>
      <c r="P3308" s="3" t="s">
        <v>13190</v>
      </c>
      <c r="Q3308" s="3" t="s">
        <v>13191</v>
      </c>
      <c r="R3308" s="3" t="s">
        <v>6490</v>
      </c>
      <c r="S3308" s="3" t="s">
        <v>6485</v>
      </c>
      <c r="T3308" s="3" t="s">
        <v>6496</v>
      </c>
      <c r="U3308" s="3" t="s">
        <v>154</v>
      </c>
      <c r="V3308" s="3" t="s">
        <v>154</v>
      </c>
      <c r="W3308" s="3" t="s">
        <v>6675</v>
      </c>
      <c r="X3308" s="3" t="s">
        <v>154</v>
      </c>
      <c r="Y3308" s="3" t="s">
        <v>154</v>
      </c>
      <c r="Z3308" s="3" t="s">
        <v>154</v>
      </c>
      <c r="AA3308" s="3" t="s">
        <v>154</v>
      </c>
      <c r="AB3308" s="3" t="s">
        <v>154</v>
      </c>
      <c r="AC3308" s="3" t="s">
        <v>154</v>
      </c>
      <c r="AD3308" s="3" t="s">
        <v>6151</v>
      </c>
      <c r="AE3308" s="3" t="s">
        <v>6151</v>
      </c>
      <c r="AF3308" s="3" t="s">
        <v>154</v>
      </c>
      <c r="AG3308" s="3" t="s">
        <v>154</v>
      </c>
      <c r="AH3308" s="3" t="s">
        <v>6478</v>
      </c>
      <c r="AI3308" s="3" t="s">
        <v>6482</v>
      </c>
      <c r="AJ3308" s="3" t="s">
        <v>6489</v>
      </c>
    </row>
    <row r="3309" spans="1:36" ht="15">
      <c r="A3309" s="10">
        <v>3412</v>
      </c>
      <c r="B3309" t="str">
        <f>IF(K3309="总计","",INDEX(主数据!A:AD,MATCH(J3309,主数据!A:A,0),9))</f>
        <v>华北大区公司</v>
      </c>
      <c r="C3309" t="str">
        <f>IF(K3309="","",INDEX(主数据!A:AD,MATCH(J3309,主数据!A:A,0),11))</f>
        <v>北京一城区</v>
      </c>
      <c r="D3309" t="str">
        <f t="shared" si="204"/>
        <v>BJ21公共电费直接录入</v>
      </c>
      <c r="E3309" s="13" t="str">
        <f t="shared" si="206"/>
        <v/>
      </c>
      <c r="F3309" s="13" t="str">
        <f>IF(E3309="","",IFERROR(IF(IF(K3309="","",INDEX(收费标合同信息维护!A:Q,MATCH(D3309,收费标合同信息维护!J:J,0),10))=D3309,"有","无"),"无"))</f>
        <v/>
      </c>
      <c r="G3309" s="13" t="str">
        <f t="shared" si="205"/>
        <v/>
      </c>
      <c r="H3309" s="13" t="str">
        <f t="shared" si="207"/>
        <v/>
      </c>
      <c r="I3309" s="13" t="str">
        <f>IF(G3309="","",IFERROR(IF(IF(K3309="","",INDEX(收费标合同信息维护!A:Q,MATCH(G3309,收费标合同信息维护!M:M,0),13))=G3309,"有","无"),"无"))</f>
        <v/>
      </c>
      <c r="J3309" s="3" t="s">
        <v>2388</v>
      </c>
      <c r="K3309" s="3" t="s">
        <v>6385</v>
      </c>
      <c r="L3309" s="3" t="s">
        <v>6826</v>
      </c>
      <c r="M3309" s="3" t="s">
        <v>7076</v>
      </c>
      <c r="N3309" s="3" t="s">
        <v>6477</v>
      </c>
      <c r="O3309" s="3" t="s">
        <v>6478</v>
      </c>
      <c r="P3309" s="3" t="s">
        <v>13192</v>
      </c>
      <c r="Q3309" s="3" t="s">
        <v>11743</v>
      </c>
      <c r="R3309" s="3" t="s">
        <v>6479</v>
      </c>
      <c r="S3309" s="3" t="s">
        <v>6480</v>
      </c>
      <c r="T3309" s="3" t="s">
        <v>7319</v>
      </c>
      <c r="U3309" s="3" t="s">
        <v>154</v>
      </c>
      <c r="V3309" s="3" t="s">
        <v>154</v>
      </c>
      <c r="W3309" s="3" t="s">
        <v>154</v>
      </c>
      <c r="X3309" s="3" t="s">
        <v>154</v>
      </c>
      <c r="Y3309" s="3" t="s">
        <v>154</v>
      </c>
      <c r="Z3309" s="3" t="s">
        <v>154</v>
      </c>
      <c r="AA3309" s="3" t="s">
        <v>154</v>
      </c>
      <c r="AB3309" s="3" t="s">
        <v>154</v>
      </c>
      <c r="AC3309" s="3" t="s">
        <v>154</v>
      </c>
      <c r="AD3309" s="3" t="s">
        <v>6151</v>
      </c>
      <c r="AE3309" s="3" t="s">
        <v>6151</v>
      </c>
      <c r="AF3309" s="3" t="s">
        <v>154</v>
      </c>
      <c r="AG3309" s="3" t="s">
        <v>154</v>
      </c>
      <c r="AH3309" s="3" t="s">
        <v>6478</v>
      </c>
      <c r="AI3309" s="3" t="s">
        <v>6482</v>
      </c>
      <c r="AJ3309" s="3" t="s">
        <v>6489</v>
      </c>
    </row>
    <row r="3310" spans="1:36" ht="15">
      <c r="A3310" s="10">
        <v>3413</v>
      </c>
      <c r="B3310" t="str">
        <f>IF(K3310="总计","",INDEX(主数据!A:AD,MATCH(J3310,主数据!A:A,0),9))</f>
        <v>华北大区公司</v>
      </c>
      <c r="C3310" t="str">
        <f>IF(K3310="","",INDEX(主数据!A:AD,MATCH(J3310,主数据!A:A,0),11))</f>
        <v>北京一城区</v>
      </c>
      <c r="D3310" t="str">
        <f t="shared" si="204"/>
        <v>BJ21场地管理费直接录入</v>
      </c>
      <c r="E3310" s="13" t="str">
        <f t="shared" si="206"/>
        <v/>
      </c>
      <c r="F3310" s="13" t="str">
        <f>IF(E3310="","",IFERROR(IF(IF(K3310="","",INDEX(收费标合同信息维护!A:Q,MATCH(D3310,收费标合同信息维护!J:J,0),10))=D3310,"有","无"),"无"))</f>
        <v/>
      </c>
      <c r="G3310" s="13" t="str">
        <f t="shared" si="205"/>
        <v/>
      </c>
      <c r="H3310" s="13" t="str">
        <f t="shared" si="207"/>
        <v/>
      </c>
      <c r="I3310" s="13" t="str">
        <f>IF(G3310="","",IFERROR(IF(IF(K3310="","",INDEX(收费标合同信息维护!A:Q,MATCH(G3310,收费标合同信息维护!M:M,0),13))=G3310,"有","无"),"无"))</f>
        <v/>
      </c>
      <c r="J3310" s="3" t="s">
        <v>2388</v>
      </c>
      <c r="K3310" s="3" t="s">
        <v>6385</v>
      </c>
      <c r="L3310" s="3" t="s">
        <v>6832</v>
      </c>
      <c r="M3310" s="3" t="s">
        <v>6833</v>
      </c>
      <c r="N3310" s="3" t="s">
        <v>6477</v>
      </c>
      <c r="O3310" s="3" t="s">
        <v>6478</v>
      </c>
      <c r="P3310" s="3" t="s">
        <v>13193</v>
      </c>
      <c r="Q3310" s="3" t="s">
        <v>6833</v>
      </c>
      <c r="R3310" s="3" t="s">
        <v>6479</v>
      </c>
      <c r="S3310" s="3" t="s">
        <v>6480</v>
      </c>
      <c r="T3310" s="3" t="s">
        <v>6751</v>
      </c>
      <c r="U3310" s="3" t="s">
        <v>154</v>
      </c>
      <c r="V3310" s="3" t="s">
        <v>154</v>
      </c>
      <c r="W3310" s="3" t="s">
        <v>154</v>
      </c>
      <c r="X3310" s="3" t="s">
        <v>154</v>
      </c>
      <c r="Y3310" s="3" t="s">
        <v>154</v>
      </c>
      <c r="Z3310" s="3" t="s">
        <v>154</v>
      </c>
      <c r="AA3310" s="3" t="s">
        <v>154</v>
      </c>
      <c r="AB3310" s="3" t="s">
        <v>154</v>
      </c>
      <c r="AC3310" s="3" t="s">
        <v>154</v>
      </c>
      <c r="AD3310" s="3" t="s">
        <v>6151</v>
      </c>
      <c r="AE3310" s="3" t="s">
        <v>6151</v>
      </c>
      <c r="AF3310" s="3" t="s">
        <v>154</v>
      </c>
      <c r="AG3310" s="3" t="s">
        <v>154</v>
      </c>
      <c r="AH3310" s="3" t="s">
        <v>6478</v>
      </c>
      <c r="AI3310" s="3" t="s">
        <v>6482</v>
      </c>
      <c r="AJ3310" s="3" t="s">
        <v>6489</v>
      </c>
    </row>
    <row r="3311" spans="1:36" ht="15">
      <c r="A3311" s="10">
        <v>3414</v>
      </c>
      <c r="B3311" t="str">
        <f>IF(K3311="总计","",INDEX(主数据!A:AD,MATCH(J3311,主数据!A:A,0),9))</f>
        <v>华北大区公司</v>
      </c>
      <c r="C3311" t="str">
        <f>IF(K3311="","",INDEX(主数据!A:AD,MATCH(J3311,主数据!A:A,0),11))</f>
        <v>北京一城区</v>
      </c>
      <c r="D3311" t="str">
        <f t="shared" si="204"/>
        <v>BJ21其他费用直接录入</v>
      </c>
      <c r="E3311" s="13" t="str">
        <f t="shared" si="206"/>
        <v/>
      </c>
      <c r="F3311" s="13" t="str">
        <f>IF(E3311="","",IFERROR(IF(IF(K3311="","",INDEX(收费标合同信息维护!A:Q,MATCH(D3311,收费标合同信息维护!J:J,0),10))=D3311,"有","无"),"无"))</f>
        <v/>
      </c>
      <c r="G3311" s="13" t="str">
        <f t="shared" si="205"/>
        <v/>
      </c>
      <c r="H3311" s="13" t="str">
        <f t="shared" si="207"/>
        <v/>
      </c>
      <c r="I3311" s="13" t="str">
        <f>IF(G3311="","",IFERROR(IF(IF(K3311="","",INDEX(收费标合同信息维护!A:Q,MATCH(G3311,收费标合同信息维护!M:M,0),13))=G3311,"有","无"),"无"))</f>
        <v/>
      </c>
      <c r="J3311" s="3" t="s">
        <v>2388</v>
      </c>
      <c r="K3311" s="3" t="s">
        <v>6385</v>
      </c>
      <c r="L3311" s="3" t="s">
        <v>6544</v>
      </c>
      <c r="M3311" s="3" t="s">
        <v>6545</v>
      </c>
      <c r="N3311" s="3" t="s">
        <v>6477</v>
      </c>
      <c r="O3311" s="3" t="s">
        <v>6478</v>
      </c>
      <c r="P3311" s="3" t="s">
        <v>13194</v>
      </c>
      <c r="Q3311" s="3" t="s">
        <v>11079</v>
      </c>
      <c r="R3311" s="3" t="s">
        <v>6479</v>
      </c>
      <c r="S3311" s="3" t="s">
        <v>6480</v>
      </c>
      <c r="T3311" s="3" t="s">
        <v>6751</v>
      </c>
      <c r="U3311" s="3" t="s">
        <v>154</v>
      </c>
      <c r="V3311" s="3" t="s">
        <v>154</v>
      </c>
      <c r="W3311" s="3" t="s">
        <v>154</v>
      </c>
      <c r="X3311" s="3" t="s">
        <v>154</v>
      </c>
      <c r="Y3311" s="3" t="s">
        <v>154</v>
      </c>
      <c r="Z3311" s="3" t="s">
        <v>154</v>
      </c>
      <c r="AA3311" s="3" t="s">
        <v>154</v>
      </c>
      <c r="AB3311" s="3" t="s">
        <v>154</v>
      </c>
      <c r="AC3311" s="3" t="s">
        <v>154</v>
      </c>
      <c r="AD3311" s="3" t="s">
        <v>6151</v>
      </c>
      <c r="AE3311" s="3" t="s">
        <v>6151</v>
      </c>
      <c r="AF3311" s="3" t="s">
        <v>154</v>
      </c>
      <c r="AG3311" s="3" t="s">
        <v>154</v>
      </c>
      <c r="AH3311" s="3" t="s">
        <v>6478</v>
      </c>
      <c r="AI3311" s="3" t="s">
        <v>6482</v>
      </c>
      <c r="AJ3311" s="3" t="s">
        <v>6489</v>
      </c>
    </row>
    <row r="3312" spans="1:36" ht="15">
      <c r="A3312" s="10">
        <v>3415</v>
      </c>
      <c r="B3312" t="str">
        <f>IF(K3312="总计","",INDEX(主数据!A:AD,MATCH(J3312,主数据!A:A,0),9))</f>
        <v>华北大区公司</v>
      </c>
      <c r="C3312" t="str">
        <f>IF(K3312="","",INDEX(主数据!A:AD,MATCH(J3312,主数据!A:A,0),11))</f>
        <v>北京一城区</v>
      </c>
      <c r="D3312" t="str">
        <f t="shared" si="204"/>
        <v>BJ21其他费用直接录入</v>
      </c>
      <c r="E3312" s="13" t="str">
        <f t="shared" si="206"/>
        <v/>
      </c>
      <c r="F3312" s="13" t="str">
        <f>IF(E3312="","",IFERROR(IF(IF(K3312="","",INDEX(收费标合同信息维护!A:Q,MATCH(D3312,收费标合同信息维护!J:J,0),10))=D3312,"有","无"),"无"))</f>
        <v/>
      </c>
      <c r="G3312" s="13" t="str">
        <f t="shared" si="205"/>
        <v/>
      </c>
      <c r="H3312" s="13" t="str">
        <f t="shared" si="207"/>
        <v/>
      </c>
      <c r="I3312" s="13" t="str">
        <f>IF(G3312="","",IFERROR(IF(IF(K3312="","",INDEX(收费标合同信息维护!A:Q,MATCH(G3312,收费标合同信息维护!M:M,0),13))=G3312,"有","无"),"无"))</f>
        <v/>
      </c>
      <c r="J3312" s="3" t="s">
        <v>2388</v>
      </c>
      <c r="K3312" s="3" t="s">
        <v>6385</v>
      </c>
      <c r="L3312" s="3" t="s">
        <v>6544</v>
      </c>
      <c r="M3312" s="3" t="s">
        <v>6545</v>
      </c>
      <c r="N3312" s="3" t="s">
        <v>6477</v>
      </c>
      <c r="O3312" s="3" t="s">
        <v>6478</v>
      </c>
      <c r="P3312" s="3" t="s">
        <v>13195</v>
      </c>
      <c r="Q3312" s="3" t="s">
        <v>8993</v>
      </c>
      <c r="R3312" s="3" t="s">
        <v>6479</v>
      </c>
      <c r="S3312" s="3" t="s">
        <v>6480</v>
      </c>
      <c r="T3312" s="3" t="s">
        <v>6751</v>
      </c>
      <c r="U3312" s="3" t="s">
        <v>154</v>
      </c>
      <c r="V3312" s="3" t="s">
        <v>154</v>
      </c>
      <c r="W3312" s="3" t="s">
        <v>154</v>
      </c>
      <c r="X3312" s="3" t="s">
        <v>154</v>
      </c>
      <c r="Y3312" s="3" t="s">
        <v>154</v>
      </c>
      <c r="Z3312" s="3" t="s">
        <v>154</v>
      </c>
      <c r="AA3312" s="3" t="s">
        <v>154</v>
      </c>
      <c r="AB3312" s="3" t="s">
        <v>154</v>
      </c>
      <c r="AC3312" s="3" t="s">
        <v>154</v>
      </c>
      <c r="AD3312" s="3" t="s">
        <v>6151</v>
      </c>
      <c r="AE3312" s="3" t="s">
        <v>6151</v>
      </c>
      <c r="AF3312" s="3" t="s">
        <v>154</v>
      </c>
      <c r="AG3312" s="3" t="s">
        <v>154</v>
      </c>
      <c r="AH3312" s="3" t="s">
        <v>6478</v>
      </c>
      <c r="AI3312" s="3" t="s">
        <v>6482</v>
      </c>
      <c r="AJ3312" s="3" t="s">
        <v>6489</v>
      </c>
    </row>
    <row r="3313" spans="1:36" ht="15">
      <c r="A3313" s="10">
        <v>3416</v>
      </c>
      <c r="B3313" t="str">
        <f>IF(K3313="总计","",INDEX(主数据!A:AD,MATCH(J3313,主数据!A:A,0),9))</f>
        <v>华北大区公司</v>
      </c>
      <c r="C3313" t="str">
        <f>IF(K3313="","",INDEX(主数据!A:AD,MATCH(J3313,主数据!A:A,0),11))</f>
        <v>北京一城区</v>
      </c>
      <c r="D3313" t="str">
        <f t="shared" si="204"/>
        <v>BJ21电费标准方式1.10</v>
      </c>
      <c r="E3313" s="13" t="str">
        <f t="shared" si="206"/>
        <v>1.10</v>
      </c>
      <c r="F3313" s="13" t="str">
        <f>IF(E3313="","",IFERROR(IF(IF(K3313="","",INDEX(收费标合同信息维护!A:Q,MATCH(D3313,收费标合同信息维护!J:J,0),10))=D3313,"有","无"),"无"))</f>
        <v>无</v>
      </c>
      <c r="G3313" s="13" t="str">
        <f t="shared" si="205"/>
        <v/>
      </c>
      <c r="H3313" s="13" t="str">
        <f t="shared" si="207"/>
        <v/>
      </c>
      <c r="I3313" s="13" t="str">
        <f>IF(G3313="","",IFERROR(IF(IF(K3313="","",INDEX(收费标合同信息维护!A:Q,MATCH(G3313,收费标合同信息维护!M:M,0),13))=G3313,"有","无"),"无"))</f>
        <v/>
      </c>
      <c r="J3313" s="3" t="s">
        <v>2388</v>
      </c>
      <c r="K3313" s="3" t="s">
        <v>6385</v>
      </c>
      <c r="L3313" s="3" t="s">
        <v>6601</v>
      </c>
      <c r="M3313" s="3" t="s">
        <v>6602</v>
      </c>
      <c r="N3313" s="3" t="s">
        <v>6603</v>
      </c>
      <c r="O3313" s="3" t="s">
        <v>6478</v>
      </c>
      <c r="P3313" s="3" t="s">
        <v>13196</v>
      </c>
      <c r="Q3313" s="3" t="s">
        <v>13197</v>
      </c>
      <c r="R3313" s="3" t="s">
        <v>6484</v>
      </c>
      <c r="S3313" s="3" t="s">
        <v>6491</v>
      </c>
      <c r="T3313" s="3" t="s">
        <v>6936</v>
      </c>
      <c r="U3313" s="3" t="s">
        <v>154</v>
      </c>
      <c r="V3313" s="3" t="s">
        <v>6488</v>
      </c>
      <c r="W3313" s="3" t="s">
        <v>154</v>
      </c>
      <c r="X3313" s="3" t="s">
        <v>154</v>
      </c>
      <c r="Y3313" s="3" t="s">
        <v>154</v>
      </c>
      <c r="Z3313" s="3" t="s">
        <v>154</v>
      </c>
      <c r="AA3313" s="3" t="s">
        <v>154</v>
      </c>
      <c r="AB3313" s="3" t="s">
        <v>154</v>
      </c>
      <c r="AC3313" s="3" t="s">
        <v>154</v>
      </c>
      <c r="AD3313" s="3" t="s">
        <v>6151</v>
      </c>
      <c r="AE3313" s="3" t="s">
        <v>6151</v>
      </c>
      <c r="AF3313" s="3" t="s">
        <v>154</v>
      </c>
      <c r="AG3313" s="3" t="s">
        <v>154</v>
      </c>
      <c r="AH3313" s="3" t="s">
        <v>6478</v>
      </c>
      <c r="AI3313" s="3" t="s">
        <v>6482</v>
      </c>
      <c r="AJ3313" s="3" t="s">
        <v>6489</v>
      </c>
    </row>
    <row r="3314" spans="1:36" ht="15">
      <c r="A3314" s="10">
        <v>3417</v>
      </c>
      <c r="B3314" t="str">
        <f>IF(K3314="总计","",INDEX(主数据!A:AD,MATCH(J3314,主数据!A:A,0),9))</f>
        <v>华北大区公司</v>
      </c>
      <c r="C3314" t="str">
        <f>IF(K3314="","",INDEX(主数据!A:AD,MATCH(J3314,主数据!A:A,0),11))</f>
        <v>北京一城区</v>
      </c>
      <c r="D3314" t="str">
        <f t="shared" si="204"/>
        <v>BJ21电费（充值型）直接录入</v>
      </c>
      <c r="E3314" s="13" t="str">
        <f t="shared" si="206"/>
        <v/>
      </c>
      <c r="F3314" s="13" t="str">
        <f>IF(E3314="","",IFERROR(IF(IF(K3314="","",INDEX(收费标合同信息维护!A:Q,MATCH(D3314,收费标合同信息维护!J:J,0),10))=D3314,"有","无"),"无"))</f>
        <v/>
      </c>
      <c r="G3314" s="13" t="str">
        <f t="shared" si="205"/>
        <v/>
      </c>
      <c r="H3314" s="13" t="str">
        <f t="shared" si="207"/>
        <v/>
      </c>
      <c r="I3314" s="13" t="str">
        <f>IF(G3314="","",IFERROR(IF(IF(K3314="","",INDEX(收费标合同信息维护!A:Q,MATCH(G3314,收费标合同信息维护!M:M,0),13))=G3314,"有","无"),"无"))</f>
        <v/>
      </c>
      <c r="J3314" s="3" t="s">
        <v>2388</v>
      </c>
      <c r="K3314" s="3" t="s">
        <v>6385</v>
      </c>
      <c r="L3314" s="3" t="s">
        <v>6733</v>
      </c>
      <c r="M3314" s="3" t="s">
        <v>6734</v>
      </c>
      <c r="N3314" s="3" t="s">
        <v>6477</v>
      </c>
      <c r="O3314" s="3" t="s">
        <v>6478</v>
      </c>
      <c r="P3314" s="3" t="s">
        <v>13198</v>
      </c>
      <c r="Q3314" s="3" t="s">
        <v>13199</v>
      </c>
      <c r="R3314" s="3" t="s">
        <v>6479</v>
      </c>
      <c r="S3314" s="3" t="s">
        <v>6480</v>
      </c>
      <c r="T3314" s="3" t="s">
        <v>6751</v>
      </c>
      <c r="U3314" s="3" t="s">
        <v>154</v>
      </c>
      <c r="V3314" s="3" t="s">
        <v>154</v>
      </c>
      <c r="W3314" s="3" t="s">
        <v>154</v>
      </c>
      <c r="X3314" s="3" t="s">
        <v>154</v>
      </c>
      <c r="Y3314" s="3" t="s">
        <v>154</v>
      </c>
      <c r="Z3314" s="3" t="s">
        <v>154</v>
      </c>
      <c r="AA3314" s="3" t="s">
        <v>154</v>
      </c>
      <c r="AB3314" s="3" t="s">
        <v>154</v>
      </c>
      <c r="AC3314" s="3" t="s">
        <v>154</v>
      </c>
      <c r="AD3314" s="3" t="s">
        <v>6151</v>
      </c>
      <c r="AE3314" s="3" t="s">
        <v>6151</v>
      </c>
      <c r="AF3314" s="3" t="s">
        <v>154</v>
      </c>
      <c r="AG3314" s="3" t="s">
        <v>154</v>
      </c>
      <c r="AH3314" s="3" t="s">
        <v>6478</v>
      </c>
      <c r="AI3314" s="3" t="s">
        <v>6482</v>
      </c>
      <c r="AJ3314" s="3" t="s">
        <v>6027</v>
      </c>
    </row>
    <row r="3315" spans="1:36" ht="30">
      <c r="A3315" s="10">
        <v>3418</v>
      </c>
      <c r="B3315" t="str">
        <f>IF(K3315="总计","",INDEX(主数据!A:AD,MATCH(J3315,主数据!A:A,0),9))</f>
        <v>华北大区公司</v>
      </c>
      <c r="C3315" t="str">
        <f>IF(K3315="","",INDEX(主数据!A:AD,MATCH(J3315,主数据!A:A,0),11))</f>
        <v>北京一城区</v>
      </c>
      <c r="D3315" t="str">
        <f t="shared" si="204"/>
        <v>BJ21自来水费（充值型-简易征收）直接录入</v>
      </c>
      <c r="E3315" s="13" t="str">
        <f t="shared" si="206"/>
        <v/>
      </c>
      <c r="F3315" s="13" t="str">
        <f>IF(E3315="","",IFERROR(IF(IF(K3315="","",INDEX(收费标合同信息维护!A:Q,MATCH(D3315,收费标合同信息维护!J:J,0),10))=D3315,"有","无"),"无"))</f>
        <v/>
      </c>
      <c r="G3315" s="13" t="str">
        <f t="shared" si="205"/>
        <v/>
      </c>
      <c r="H3315" s="13" t="str">
        <f t="shared" si="207"/>
        <v/>
      </c>
      <c r="I3315" s="13" t="str">
        <f>IF(G3315="","",IFERROR(IF(IF(K3315="","",INDEX(收费标合同信息维护!A:Q,MATCH(G3315,收费标合同信息维护!M:M,0),13))=G3315,"有","无"),"无"))</f>
        <v/>
      </c>
      <c r="J3315" s="3" t="s">
        <v>2388</v>
      </c>
      <c r="K3315" s="3" t="s">
        <v>6385</v>
      </c>
      <c r="L3315" s="3" t="s">
        <v>6966</v>
      </c>
      <c r="M3315" s="3" t="s">
        <v>6967</v>
      </c>
      <c r="N3315" s="3" t="s">
        <v>6477</v>
      </c>
      <c r="O3315" s="3" t="s">
        <v>6478</v>
      </c>
      <c r="P3315" s="3" t="s">
        <v>13200</v>
      </c>
      <c r="Q3315" s="3" t="s">
        <v>13201</v>
      </c>
      <c r="R3315" s="3" t="s">
        <v>6479</v>
      </c>
      <c r="S3315" s="3" t="s">
        <v>6480</v>
      </c>
      <c r="T3315" s="3" t="s">
        <v>6751</v>
      </c>
      <c r="U3315" s="3" t="s">
        <v>154</v>
      </c>
      <c r="V3315" s="3" t="s">
        <v>154</v>
      </c>
      <c r="W3315" s="3" t="s">
        <v>154</v>
      </c>
      <c r="X3315" s="3" t="s">
        <v>154</v>
      </c>
      <c r="Y3315" s="3" t="s">
        <v>154</v>
      </c>
      <c r="Z3315" s="3" t="s">
        <v>154</v>
      </c>
      <c r="AA3315" s="3" t="s">
        <v>154</v>
      </c>
      <c r="AB3315" s="3" t="s">
        <v>154</v>
      </c>
      <c r="AC3315" s="3" t="s">
        <v>154</v>
      </c>
      <c r="AD3315" s="3" t="s">
        <v>6151</v>
      </c>
      <c r="AE3315" s="3" t="s">
        <v>6151</v>
      </c>
      <c r="AF3315" s="3" t="s">
        <v>154</v>
      </c>
      <c r="AG3315" s="3" t="s">
        <v>154</v>
      </c>
      <c r="AH3315" s="3" t="s">
        <v>6478</v>
      </c>
      <c r="AI3315" s="3" t="s">
        <v>6482</v>
      </c>
      <c r="AJ3315" s="3" t="s">
        <v>6033</v>
      </c>
    </row>
    <row r="3316" spans="1:36" ht="30">
      <c r="A3316" s="10">
        <v>3419</v>
      </c>
      <c r="B3316" t="str">
        <f>IF(K3316="总计","",INDEX(主数据!A:AD,MATCH(J3316,主数据!A:A,0),9))</f>
        <v>华西大区公司</v>
      </c>
      <c r="C3316" t="str">
        <f>IF(K3316="","",INDEX(主数据!A:AD,MATCH(J3316,主数据!A:A,0),11))</f>
        <v>重庆南区</v>
      </c>
      <c r="D3316" t="str">
        <f t="shared" si="204"/>
        <v>CQ22物业服务费标准方式2.40</v>
      </c>
      <c r="E3316" s="13" t="str">
        <f t="shared" si="206"/>
        <v>2.40</v>
      </c>
      <c r="F3316" s="13" t="str">
        <f>IF(E3316="","",IFERROR(IF(IF(K3316="","",INDEX(收费标合同信息维护!A:Q,MATCH(D3316,收费标合同信息维护!J:J,0),10))=D3316,"有","无"),"无"))</f>
        <v>无</v>
      </c>
      <c r="G3316" s="13" t="str">
        <f t="shared" si="205"/>
        <v/>
      </c>
      <c r="H3316" s="13" t="str">
        <f t="shared" si="207"/>
        <v/>
      </c>
      <c r="I3316" s="13" t="str">
        <f>IF(G3316="","",IFERROR(IF(IF(K3316="","",INDEX(收费标合同信息维护!A:Q,MATCH(G3316,收费标合同信息维护!M:M,0),13))=G3316,"有","无"),"无"))</f>
        <v/>
      </c>
      <c r="J3316" s="3" t="s">
        <v>2605</v>
      </c>
      <c r="K3316" s="3" t="s">
        <v>13202</v>
      </c>
      <c r="L3316" s="3" t="s">
        <v>6025</v>
      </c>
      <c r="M3316" s="3" t="s">
        <v>6026</v>
      </c>
      <c r="N3316" s="3" t="s">
        <v>6477</v>
      </c>
      <c r="O3316" s="3" t="s">
        <v>6478</v>
      </c>
      <c r="P3316" s="3" t="s">
        <v>6646</v>
      </c>
      <c r="Q3316" s="3" t="s">
        <v>9237</v>
      </c>
      <c r="R3316" s="3" t="s">
        <v>6484</v>
      </c>
      <c r="S3316" s="3" t="s">
        <v>6491</v>
      </c>
      <c r="T3316" s="3" t="s">
        <v>7025</v>
      </c>
      <c r="U3316" s="3" t="s">
        <v>154</v>
      </c>
      <c r="V3316" s="3" t="s">
        <v>6765</v>
      </c>
      <c r="W3316" s="3" t="s">
        <v>154</v>
      </c>
      <c r="X3316" s="3" t="s">
        <v>154</v>
      </c>
      <c r="Y3316" s="3" t="s">
        <v>154</v>
      </c>
      <c r="Z3316" s="3" t="s">
        <v>154</v>
      </c>
      <c r="AA3316" s="3" t="s">
        <v>154</v>
      </c>
      <c r="AB3316" s="3" t="s">
        <v>154</v>
      </c>
      <c r="AC3316" s="3" t="s">
        <v>154</v>
      </c>
      <c r="AD3316" s="3" t="s">
        <v>6151</v>
      </c>
      <c r="AE3316" s="3" t="s">
        <v>6151</v>
      </c>
      <c r="AF3316" s="3" t="s">
        <v>6040</v>
      </c>
      <c r="AG3316" s="3" t="s">
        <v>154</v>
      </c>
      <c r="AH3316" s="3" t="s">
        <v>6478</v>
      </c>
      <c r="AI3316" s="3" t="s">
        <v>6482</v>
      </c>
      <c r="AJ3316" s="3" t="s">
        <v>9015</v>
      </c>
    </row>
    <row r="3317" spans="1:36" ht="30">
      <c r="A3317" s="10">
        <v>3420</v>
      </c>
      <c r="B3317" t="str">
        <f>IF(K3317="总计","",INDEX(主数据!A:AD,MATCH(J3317,主数据!A:A,0),9))</f>
        <v>华西大区公司</v>
      </c>
      <c r="C3317" t="str">
        <f>IF(K3317="","",INDEX(主数据!A:AD,MATCH(J3317,主数据!A:A,0),11))</f>
        <v>重庆南区</v>
      </c>
      <c r="D3317" t="str">
        <f t="shared" si="204"/>
        <v>CQ22物业服务费标准方式1.20</v>
      </c>
      <c r="E3317" s="13" t="str">
        <f t="shared" si="206"/>
        <v>1.20</v>
      </c>
      <c r="F3317" s="13" t="str">
        <f>IF(E3317="","",IFERROR(IF(IF(K3317="","",INDEX(收费标合同信息维护!A:Q,MATCH(D3317,收费标合同信息维护!J:J,0),10))=D3317,"有","无"),"无"))</f>
        <v>无</v>
      </c>
      <c r="G3317" s="13" t="str">
        <f t="shared" si="205"/>
        <v/>
      </c>
      <c r="H3317" s="13" t="str">
        <f t="shared" si="207"/>
        <v/>
      </c>
      <c r="I3317" s="13" t="str">
        <f>IF(G3317="","",IFERROR(IF(IF(K3317="","",INDEX(收费标合同信息维护!A:Q,MATCH(G3317,收费标合同信息维护!M:M,0),13))=G3317,"有","无"),"无"))</f>
        <v/>
      </c>
      <c r="J3317" s="3" t="s">
        <v>2605</v>
      </c>
      <c r="K3317" s="3" t="s">
        <v>13202</v>
      </c>
      <c r="L3317" s="3" t="s">
        <v>6025</v>
      </c>
      <c r="M3317" s="3" t="s">
        <v>6026</v>
      </c>
      <c r="N3317" s="3" t="s">
        <v>6477</v>
      </c>
      <c r="O3317" s="3" t="s">
        <v>6478</v>
      </c>
      <c r="P3317" s="3" t="s">
        <v>6649</v>
      </c>
      <c r="Q3317" s="3" t="s">
        <v>9793</v>
      </c>
      <c r="R3317" s="3" t="s">
        <v>6484</v>
      </c>
      <c r="S3317" s="3" t="s">
        <v>6491</v>
      </c>
      <c r="T3317" s="3" t="s">
        <v>7025</v>
      </c>
      <c r="U3317" s="3" t="s">
        <v>154</v>
      </c>
      <c r="V3317" s="3" t="s">
        <v>6614</v>
      </c>
      <c r="W3317" s="3" t="s">
        <v>154</v>
      </c>
      <c r="X3317" s="3" t="s">
        <v>154</v>
      </c>
      <c r="Y3317" s="3" t="s">
        <v>154</v>
      </c>
      <c r="Z3317" s="3" t="s">
        <v>154</v>
      </c>
      <c r="AA3317" s="3" t="s">
        <v>154</v>
      </c>
      <c r="AB3317" s="3" t="s">
        <v>154</v>
      </c>
      <c r="AC3317" s="3" t="s">
        <v>154</v>
      </c>
      <c r="AD3317" s="3" t="s">
        <v>6151</v>
      </c>
      <c r="AE3317" s="3" t="s">
        <v>6151</v>
      </c>
      <c r="AF3317" s="3" t="s">
        <v>154</v>
      </c>
      <c r="AG3317" s="3" t="s">
        <v>154</v>
      </c>
      <c r="AH3317" s="3" t="s">
        <v>6478</v>
      </c>
      <c r="AI3317" s="3" t="s">
        <v>6482</v>
      </c>
      <c r="AJ3317" s="3" t="s">
        <v>6141</v>
      </c>
    </row>
    <row r="3318" spans="1:36" ht="30">
      <c r="A3318" s="10">
        <v>3421</v>
      </c>
      <c r="B3318" t="str">
        <f>IF(K3318="总计","",INDEX(主数据!A:AD,MATCH(J3318,主数据!A:A,0),9))</f>
        <v>华西大区公司</v>
      </c>
      <c r="C3318" t="str">
        <f>IF(K3318="","",INDEX(主数据!A:AD,MATCH(J3318,主数据!A:A,0),11))</f>
        <v>重庆南区</v>
      </c>
      <c r="D3318" t="str">
        <f t="shared" si="204"/>
        <v>CQ22物业服务费标准方式4.00</v>
      </c>
      <c r="E3318" s="13" t="str">
        <f t="shared" si="206"/>
        <v>4.00</v>
      </c>
      <c r="F3318" s="13" t="str">
        <f>IF(E3318="","",IFERROR(IF(IF(K3318="","",INDEX(收费标合同信息维护!A:Q,MATCH(D3318,收费标合同信息维护!J:J,0),10))=D3318,"有","无"),"无"))</f>
        <v>无</v>
      </c>
      <c r="G3318" s="13" t="str">
        <f t="shared" si="205"/>
        <v/>
      </c>
      <c r="H3318" s="13" t="str">
        <f t="shared" si="207"/>
        <v/>
      </c>
      <c r="I3318" s="13" t="str">
        <f>IF(G3318="","",IFERROR(IF(IF(K3318="","",INDEX(收费标合同信息维护!A:Q,MATCH(G3318,收费标合同信息维护!M:M,0),13))=G3318,"有","无"),"无"))</f>
        <v/>
      </c>
      <c r="J3318" s="3" t="s">
        <v>2605</v>
      </c>
      <c r="K3318" s="3" t="s">
        <v>13202</v>
      </c>
      <c r="L3318" s="3" t="s">
        <v>6025</v>
      </c>
      <c r="M3318" s="3" t="s">
        <v>6026</v>
      </c>
      <c r="N3318" s="3" t="s">
        <v>6477</v>
      </c>
      <c r="O3318" s="3" t="s">
        <v>6478</v>
      </c>
      <c r="P3318" s="3" t="s">
        <v>6652</v>
      </c>
      <c r="Q3318" s="3" t="s">
        <v>6873</v>
      </c>
      <c r="R3318" s="3" t="s">
        <v>6484</v>
      </c>
      <c r="S3318" s="3" t="s">
        <v>6491</v>
      </c>
      <c r="T3318" s="3" t="s">
        <v>7025</v>
      </c>
      <c r="U3318" s="3" t="s">
        <v>154</v>
      </c>
      <c r="V3318" s="3" t="s">
        <v>6755</v>
      </c>
      <c r="W3318" s="3" t="s">
        <v>154</v>
      </c>
      <c r="X3318" s="3" t="s">
        <v>154</v>
      </c>
      <c r="Y3318" s="3" t="s">
        <v>154</v>
      </c>
      <c r="Z3318" s="3" t="s">
        <v>154</v>
      </c>
      <c r="AA3318" s="3" t="s">
        <v>154</v>
      </c>
      <c r="AB3318" s="3" t="s">
        <v>154</v>
      </c>
      <c r="AC3318" s="3" t="s">
        <v>154</v>
      </c>
      <c r="AD3318" s="3" t="s">
        <v>6151</v>
      </c>
      <c r="AE3318" s="3" t="s">
        <v>6151</v>
      </c>
      <c r="AF3318" s="3" t="s">
        <v>154</v>
      </c>
      <c r="AG3318" s="3" t="s">
        <v>154</v>
      </c>
      <c r="AH3318" s="3" t="s">
        <v>6478</v>
      </c>
      <c r="AI3318" s="3" t="s">
        <v>6482</v>
      </c>
      <c r="AJ3318" s="3" t="s">
        <v>6238</v>
      </c>
    </row>
    <row r="3319" spans="1:36" ht="30">
      <c r="A3319" s="10">
        <v>3422</v>
      </c>
      <c r="B3319" t="str">
        <f>IF(K3319="总计","",INDEX(主数据!A:AD,MATCH(J3319,主数据!A:A,0),9))</f>
        <v>华西大区公司</v>
      </c>
      <c r="C3319" t="str">
        <f>IF(K3319="","",INDEX(主数据!A:AD,MATCH(J3319,主数据!A:A,0),11))</f>
        <v>重庆南区</v>
      </c>
      <c r="D3319" t="str">
        <f t="shared" si="204"/>
        <v>CQ22物业服务费标准方式2.00</v>
      </c>
      <c r="E3319" s="13" t="str">
        <f t="shared" si="206"/>
        <v>2.00</v>
      </c>
      <c r="F3319" s="13" t="str">
        <f>IF(E3319="","",IFERROR(IF(IF(K3319="","",INDEX(收费标合同信息维护!A:Q,MATCH(D3319,收费标合同信息维护!J:J,0),10))=D3319,"有","无"),"无"))</f>
        <v>无</v>
      </c>
      <c r="G3319" s="13" t="str">
        <f t="shared" si="205"/>
        <v/>
      </c>
      <c r="H3319" s="13" t="str">
        <f t="shared" si="207"/>
        <v/>
      </c>
      <c r="I3319" s="13" t="str">
        <f>IF(G3319="","",IFERROR(IF(IF(K3319="","",INDEX(收费标合同信息维护!A:Q,MATCH(G3319,收费标合同信息维护!M:M,0),13))=G3319,"有","无"),"无"))</f>
        <v/>
      </c>
      <c r="J3319" s="3" t="s">
        <v>2605</v>
      </c>
      <c r="K3319" s="3" t="s">
        <v>13202</v>
      </c>
      <c r="L3319" s="3" t="s">
        <v>6025</v>
      </c>
      <c r="M3319" s="3" t="s">
        <v>6026</v>
      </c>
      <c r="N3319" s="3" t="s">
        <v>6477</v>
      </c>
      <c r="O3319" s="3" t="s">
        <v>6478</v>
      </c>
      <c r="P3319" s="3" t="s">
        <v>8830</v>
      </c>
      <c r="Q3319" s="3" t="s">
        <v>7895</v>
      </c>
      <c r="R3319" s="3" t="s">
        <v>6484</v>
      </c>
      <c r="S3319" s="3" t="s">
        <v>6491</v>
      </c>
      <c r="T3319" s="3" t="s">
        <v>7025</v>
      </c>
      <c r="U3319" s="3" t="s">
        <v>154</v>
      </c>
      <c r="V3319" s="3" t="s">
        <v>6686</v>
      </c>
      <c r="W3319" s="3" t="s">
        <v>154</v>
      </c>
      <c r="X3319" s="3" t="s">
        <v>154</v>
      </c>
      <c r="Y3319" s="3" t="s">
        <v>154</v>
      </c>
      <c r="Z3319" s="3" t="s">
        <v>154</v>
      </c>
      <c r="AA3319" s="3" t="s">
        <v>154</v>
      </c>
      <c r="AB3319" s="3" t="s">
        <v>154</v>
      </c>
      <c r="AC3319" s="3" t="s">
        <v>154</v>
      </c>
      <c r="AD3319" s="3" t="s">
        <v>6151</v>
      </c>
      <c r="AE3319" s="3" t="s">
        <v>6151</v>
      </c>
      <c r="AF3319" s="3" t="s">
        <v>154</v>
      </c>
      <c r="AG3319" s="3" t="s">
        <v>154</v>
      </c>
      <c r="AH3319" s="3" t="s">
        <v>6478</v>
      </c>
      <c r="AI3319" s="3" t="s">
        <v>6482</v>
      </c>
      <c r="AJ3319" s="3" t="s">
        <v>6071</v>
      </c>
    </row>
    <row r="3320" spans="1:36" ht="30">
      <c r="A3320" s="10">
        <v>3423</v>
      </c>
      <c r="B3320" t="str">
        <f>IF(K3320="总计","",INDEX(主数据!A:AD,MATCH(J3320,主数据!A:A,0),9))</f>
        <v>华西大区公司</v>
      </c>
      <c r="C3320" t="str">
        <f>IF(K3320="","",INDEX(主数据!A:AD,MATCH(J3320,主数据!A:A,0),11))</f>
        <v>重庆南区</v>
      </c>
      <c r="D3320" t="str">
        <f t="shared" si="204"/>
        <v>CQ22物业服务费标准方式1.92</v>
      </c>
      <c r="E3320" s="13" t="str">
        <f t="shared" si="206"/>
        <v>1.92</v>
      </c>
      <c r="F3320" s="13" t="str">
        <f>IF(E3320="","",IFERROR(IF(IF(K3320="","",INDEX(收费标合同信息维护!A:Q,MATCH(D3320,收费标合同信息维护!J:J,0),10))=D3320,"有","无"),"无"))</f>
        <v>无</v>
      </c>
      <c r="G3320" s="13" t="str">
        <f t="shared" si="205"/>
        <v/>
      </c>
      <c r="H3320" s="13" t="str">
        <f t="shared" si="207"/>
        <v/>
      </c>
      <c r="I3320" s="13" t="str">
        <f>IF(G3320="","",IFERROR(IF(IF(K3320="","",INDEX(收费标合同信息维护!A:Q,MATCH(G3320,收费标合同信息维护!M:M,0),13))=G3320,"有","无"),"无"))</f>
        <v/>
      </c>
      <c r="J3320" s="3" t="s">
        <v>2605</v>
      </c>
      <c r="K3320" s="3" t="s">
        <v>13202</v>
      </c>
      <c r="L3320" s="3" t="s">
        <v>6025</v>
      </c>
      <c r="M3320" s="3" t="s">
        <v>6026</v>
      </c>
      <c r="N3320" s="3" t="s">
        <v>6477</v>
      </c>
      <c r="O3320" s="3" t="s">
        <v>6478</v>
      </c>
      <c r="P3320" s="3" t="s">
        <v>11096</v>
      </c>
      <c r="Q3320" s="3" t="s">
        <v>13203</v>
      </c>
      <c r="R3320" s="3" t="s">
        <v>6484</v>
      </c>
      <c r="S3320" s="3" t="s">
        <v>6491</v>
      </c>
      <c r="T3320" s="3" t="s">
        <v>7029</v>
      </c>
      <c r="U3320" s="3" t="s">
        <v>154</v>
      </c>
      <c r="V3320" s="3" t="s">
        <v>9971</v>
      </c>
      <c r="W3320" s="3" t="s">
        <v>154</v>
      </c>
      <c r="X3320" s="3" t="s">
        <v>154</v>
      </c>
      <c r="Y3320" s="3" t="s">
        <v>154</v>
      </c>
      <c r="Z3320" s="3" t="s">
        <v>154</v>
      </c>
      <c r="AA3320" s="3" t="s">
        <v>154</v>
      </c>
      <c r="AB3320" s="3" t="s">
        <v>154</v>
      </c>
      <c r="AC3320" s="3" t="s">
        <v>154</v>
      </c>
      <c r="AD3320" s="3" t="s">
        <v>6151</v>
      </c>
      <c r="AE3320" s="3" t="s">
        <v>6151</v>
      </c>
      <c r="AF3320" s="3" t="s">
        <v>154</v>
      </c>
      <c r="AG3320" s="3" t="s">
        <v>154</v>
      </c>
      <c r="AH3320" s="3" t="s">
        <v>6478</v>
      </c>
      <c r="AI3320" s="3" t="s">
        <v>6482</v>
      </c>
      <c r="AJ3320" s="3" t="s">
        <v>6033</v>
      </c>
    </row>
    <row r="3321" spans="1:36" ht="30">
      <c r="A3321" s="10">
        <v>3424</v>
      </c>
      <c r="B3321" t="str">
        <f>IF(K3321="总计","",INDEX(主数据!A:AD,MATCH(J3321,主数据!A:A,0),9))</f>
        <v>华西大区公司</v>
      </c>
      <c r="C3321" t="str">
        <f>IF(K3321="","",INDEX(主数据!A:AD,MATCH(J3321,主数据!A:A,0),11))</f>
        <v>重庆南区</v>
      </c>
      <c r="D3321" t="str">
        <f t="shared" si="204"/>
        <v>CQ22公共能耗费用及其他直接录入</v>
      </c>
      <c r="E3321" s="13" t="str">
        <f t="shared" si="206"/>
        <v/>
      </c>
      <c r="F3321" s="13" t="str">
        <f>IF(E3321="","",IFERROR(IF(IF(K3321="","",INDEX(收费标合同信息维护!A:Q,MATCH(D3321,收费标合同信息维护!J:J,0),10))=D3321,"有","无"),"无"))</f>
        <v/>
      </c>
      <c r="G3321" s="13" t="str">
        <f t="shared" si="205"/>
        <v/>
      </c>
      <c r="H3321" s="13" t="str">
        <f t="shared" si="207"/>
        <v/>
      </c>
      <c r="I3321" s="13" t="str">
        <f>IF(G3321="","",IFERROR(IF(IF(K3321="","",INDEX(收费标合同信息维护!A:Q,MATCH(G3321,收费标合同信息维护!M:M,0),13))=G3321,"有","无"),"无"))</f>
        <v/>
      </c>
      <c r="J3321" s="3" t="s">
        <v>2605</v>
      </c>
      <c r="K3321" s="3" t="s">
        <v>13202</v>
      </c>
      <c r="L3321" s="3" t="s">
        <v>6702</v>
      </c>
      <c r="M3321" s="3" t="s">
        <v>6703</v>
      </c>
      <c r="N3321" s="3" t="s">
        <v>6477</v>
      </c>
      <c r="O3321" s="3" t="s">
        <v>6478</v>
      </c>
      <c r="P3321" s="3" t="s">
        <v>13204</v>
      </c>
      <c r="Q3321" s="3" t="s">
        <v>6703</v>
      </c>
      <c r="R3321" s="3" t="s">
        <v>6479</v>
      </c>
      <c r="S3321" s="3" t="s">
        <v>6480</v>
      </c>
      <c r="T3321" s="3" t="s">
        <v>7029</v>
      </c>
      <c r="U3321" s="3" t="s">
        <v>154</v>
      </c>
      <c r="V3321" s="3" t="s">
        <v>154</v>
      </c>
      <c r="W3321" s="3" t="s">
        <v>154</v>
      </c>
      <c r="X3321" s="3" t="s">
        <v>154</v>
      </c>
      <c r="Y3321" s="3" t="s">
        <v>154</v>
      </c>
      <c r="Z3321" s="3" t="s">
        <v>154</v>
      </c>
      <c r="AA3321" s="3" t="s">
        <v>154</v>
      </c>
      <c r="AB3321" s="3" t="s">
        <v>154</v>
      </c>
      <c r="AC3321" s="3" t="s">
        <v>154</v>
      </c>
      <c r="AD3321" s="3" t="s">
        <v>6151</v>
      </c>
      <c r="AE3321" s="3" t="s">
        <v>6151</v>
      </c>
      <c r="AF3321" s="3" t="s">
        <v>154</v>
      </c>
      <c r="AG3321" s="3" t="s">
        <v>154</v>
      </c>
      <c r="AH3321" s="3" t="s">
        <v>6478</v>
      </c>
      <c r="AI3321" s="3" t="s">
        <v>6482</v>
      </c>
      <c r="AJ3321" s="3" t="s">
        <v>13205</v>
      </c>
    </row>
    <row r="3322" spans="1:36" ht="30">
      <c r="A3322" s="10">
        <v>3425</v>
      </c>
      <c r="B3322" t="str">
        <f>IF(K3322="总计","",INDEX(主数据!A:AD,MATCH(J3322,主数据!A:A,0),9))</f>
        <v>华西大区公司</v>
      </c>
      <c r="C3322" t="str">
        <f>IF(K3322="","",INDEX(主数据!A:AD,MATCH(J3322,主数据!A:A,0),11))</f>
        <v>重庆南区</v>
      </c>
      <c r="D3322" t="str">
        <f t="shared" si="204"/>
        <v>CQ22电费标准方式1.10</v>
      </c>
      <c r="E3322" s="13" t="str">
        <f t="shared" si="206"/>
        <v>1.10</v>
      </c>
      <c r="F3322" s="13" t="str">
        <f>IF(E3322="","",IFERROR(IF(IF(K3322="","",INDEX(收费标合同信息维护!A:Q,MATCH(D3322,收费标合同信息维护!J:J,0),10))=D3322,"有","无"),"无"))</f>
        <v>无</v>
      </c>
      <c r="G3322" s="13" t="str">
        <f t="shared" si="205"/>
        <v/>
      </c>
      <c r="H3322" s="13" t="str">
        <f t="shared" si="207"/>
        <v/>
      </c>
      <c r="I3322" s="13" t="str">
        <f>IF(G3322="","",IFERROR(IF(IF(K3322="","",INDEX(收费标合同信息维护!A:Q,MATCH(G3322,收费标合同信息维护!M:M,0),13))=G3322,"有","无"),"无"))</f>
        <v/>
      </c>
      <c r="J3322" s="3" t="s">
        <v>2605</v>
      </c>
      <c r="K3322" s="3" t="s">
        <v>13202</v>
      </c>
      <c r="L3322" s="3" t="s">
        <v>6601</v>
      </c>
      <c r="M3322" s="3" t="s">
        <v>6602</v>
      </c>
      <c r="N3322" s="3" t="s">
        <v>6603</v>
      </c>
      <c r="O3322" s="3" t="s">
        <v>6478</v>
      </c>
      <c r="P3322" s="3" t="s">
        <v>6601</v>
      </c>
      <c r="Q3322" s="3" t="s">
        <v>6602</v>
      </c>
      <c r="R3322" s="3" t="s">
        <v>6484</v>
      </c>
      <c r="S3322" s="3" t="s">
        <v>6491</v>
      </c>
      <c r="T3322" s="3" t="s">
        <v>6481</v>
      </c>
      <c r="U3322" s="3" t="s">
        <v>154</v>
      </c>
      <c r="V3322" s="3" t="s">
        <v>6488</v>
      </c>
      <c r="W3322" s="3" t="s">
        <v>154</v>
      </c>
      <c r="X3322" s="3" t="s">
        <v>154</v>
      </c>
      <c r="Y3322" s="3" t="s">
        <v>154</v>
      </c>
      <c r="Z3322" s="3" t="s">
        <v>154</v>
      </c>
      <c r="AA3322" s="3" t="s">
        <v>154</v>
      </c>
      <c r="AB3322" s="3" t="s">
        <v>154</v>
      </c>
      <c r="AC3322" s="3" t="s">
        <v>154</v>
      </c>
      <c r="AD3322" s="3" t="s">
        <v>6151</v>
      </c>
      <c r="AE3322" s="3" t="s">
        <v>6151</v>
      </c>
      <c r="AF3322" s="3" t="s">
        <v>154</v>
      </c>
      <c r="AG3322" s="3" t="s">
        <v>154</v>
      </c>
      <c r="AH3322" s="3" t="s">
        <v>6478</v>
      </c>
      <c r="AI3322" s="3" t="s">
        <v>6482</v>
      </c>
      <c r="AJ3322" s="3" t="s">
        <v>6489</v>
      </c>
    </row>
    <row r="3323" spans="1:36" ht="30">
      <c r="A3323" s="10">
        <v>3426</v>
      </c>
      <c r="B3323" t="str">
        <f>IF(K3323="总计","",INDEX(主数据!A:AD,MATCH(J3323,主数据!A:A,0),9))</f>
        <v>华西大区公司</v>
      </c>
      <c r="C3323" t="str">
        <f>IF(K3323="","",INDEX(主数据!A:AD,MATCH(J3323,主数据!A:A,0),11))</f>
        <v>重庆南区</v>
      </c>
      <c r="D3323" t="str">
        <f t="shared" si="204"/>
        <v>CQ22电费标准方式0.57</v>
      </c>
      <c r="E3323" s="13" t="str">
        <f t="shared" si="206"/>
        <v>0.57</v>
      </c>
      <c r="F3323" s="13" t="str">
        <f>IF(E3323="","",IFERROR(IF(IF(K3323="","",INDEX(收费标合同信息维护!A:Q,MATCH(D3323,收费标合同信息维护!J:J,0),10))=D3323,"有","无"),"无"))</f>
        <v>无</v>
      </c>
      <c r="G3323" s="13" t="str">
        <f t="shared" si="205"/>
        <v/>
      </c>
      <c r="H3323" s="13" t="str">
        <f t="shared" si="207"/>
        <v/>
      </c>
      <c r="I3323" s="13" t="str">
        <f>IF(G3323="","",IFERROR(IF(IF(K3323="","",INDEX(收费标合同信息维护!A:Q,MATCH(G3323,收费标合同信息维护!M:M,0),13))=G3323,"有","无"),"无"))</f>
        <v/>
      </c>
      <c r="J3323" s="3" t="s">
        <v>2605</v>
      </c>
      <c r="K3323" s="3" t="s">
        <v>13202</v>
      </c>
      <c r="L3323" s="3" t="s">
        <v>6601</v>
      </c>
      <c r="M3323" s="3" t="s">
        <v>6602</v>
      </c>
      <c r="N3323" s="3" t="s">
        <v>6603</v>
      </c>
      <c r="O3323" s="3" t="s">
        <v>6478</v>
      </c>
      <c r="P3323" s="3" t="s">
        <v>13206</v>
      </c>
      <c r="Q3323" s="3" t="s">
        <v>13207</v>
      </c>
      <c r="R3323" s="3" t="s">
        <v>6484</v>
      </c>
      <c r="S3323" s="3" t="s">
        <v>6491</v>
      </c>
      <c r="T3323" s="3" t="s">
        <v>13208</v>
      </c>
      <c r="U3323" s="3" t="s">
        <v>154</v>
      </c>
      <c r="V3323" s="3" t="s">
        <v>9180</v>
      </c>
      <c r="W3323" s="3" t="s">
        <v>154</v>
      </c>
      <c r="X3323" s="3" t="s">
        <v>154</v>
      </c>
      <c r="Y3323" s="3" t="s">
        <v>154</v>
      </c>
      <c r="Z3323" s="3" t="s">
        <v>154</v>
      </c>
      <c r="AA3323" s="3" t="s">
        <v>154</v>
      </c>
      <c r="AB3323" s="3" t="s">
        <v>154</v>
      </c>
      <c r="AC3323" s="3" t="s">
        <v>154</v>
      </c>
      <c r="AD3323" s="3" t="s">
        <v>6151</v>
      </c>
      <c r="AE3323" s="3" t="s">
        <v>6151</v>
      </c>
      <c r="AF3323" s="3" t="s">
        <v>154</v>
      </c>
      <c r="AG3323" s="3" t="s">
        <v>154</v>
      </c>
      <c r="AH3323" s="3" t="s">
        <v>6478</v>
      </c>
      <c r="AI3323" s="3" t="s">
        <v>6482</v>
      </c>
      <c r="AJ3323" s="3" t="s">
        <v>6489</v>
      </c>
    </row>
    <row r="3324" spans="1:36" ht="30">
      <c r="A3324" s="10">
        <v>3427</v>
      </c>
      <c r="B3324" t="str">
        <f>IF(K3324="总计","",INDEX(主数据!A:AD,MATCH(J3324,主数据!A:A,0),9))</f>
        <v>华西大区公司</v>
      </c>
      <c r="C3324" t="str">
        <f>IF(K3324="","",INDEX(主数据!A:AD,MATCH(J3324,主数据!A:A,0),11))</f>
        <v>重庆南区</v>
      </c>
      <c r="D3324" t="str">
        <f t="shared" si="204"/>
        <v>CQ22电费标准方式1.20</v>
      </c>
      <c r="E3324" s="13" t="str">
        <f t="shared" si="206"/>
        <v>1.20</v>
      </c>
      <c r="F3324" s="13" t="str">
        <f>IF(E3324="","",IFERROR(IF(IF(K3324="","",INDEX(收费标合同信息维护!A:Q,MATCH(D3324,收费标合同信息维护!J:J,0),10))=D3324,"有","无"),"无"))</f>
        <v>无</v>
      </c>
      <c r="G3324" s="13" t="str">
        <f t="shared" si="205"/>
        <v/>
      </c>
      <c r="H3324" s="13" t="str">
        <f t="shared" si="207"/>
        <v/>
      </c>
      <c r="I3324" s="13" t="str">
        <f>IF(G3324="","",IFERROR(IF(IF(K3324="","",INDEX(收费标合同信息维护!A:Q,MATCH(G3324,收费标合同信息维护!M:M,0),13))=G3324,"有","无"),"无"))</f>
        <v/>
      </c>
      <c r="J3324" s="3" t="s">
        <v>2605</v>
      </c>
      <c r="K3324" s="3" t="s">
        <v>13202</v>
      </c>
      <c r="L3324" s="3" t="s">
        <v>6601</v>
      </c>
      <c r="M3324" s="3" t="s">
        <v>6602</v>
      </c>
      <c r="N3324" s="3" t="s">
        <v>6603</v>
      </c>
      <c r="O3324" s="3" t="s">
        <v>6478</v>
      </c>
      <c r="P3324" s="3" t="s">
        <v>9279</v>
      </c>
      <c r="Q3324" s="3" t="s">
        <v>6613</v>
      </c>
      <c r="R3324" s="3" t="s">
        <v>6484</v>
      </c>
      <c r="S3324" s="3" t="s">
        <v>6491</v>
      </c>
      <c r="T3324" s="3" t="s">
        <v>7029</v>
      </c>
      <c r="U3324" s="3" t="s">
        <v>154</v>
      </c>
      <c r="V3324" s="3" t="s">
        <v>6614</v>
      </c>
      <c r="W3324" s="3" t="s">
        <v>154</v>
      </c>
      <c r="X3324" s="3" t="s">
        <v>154</v>
      </c>
      <c r="Y3324" s="3" t="s">
        <v>154</v>
      </c>
      <c r="Z3324" s="3" t="s">
        <v>154</v>
      </c>
      <c r="AA3324" s="3" t="s">
        <v>154</v>
      </c>
      <c r="AB3324" s="3" t="s">
        <v>154</v>
      </c>
      <c r="AC3324" s="3" t="s">
        <v>154</v>
      </c>
      <c r="AD3324" s="3" t="s">
        <v>6151</v>
      </c>
      <c r="AE3324" s="3" t="s">
        <v>6151</v>
      </c>
      <c r="AF3324" s="3" t="s">
        <v>154</v>
      </c>
      <c r="AG3324" s="3" t="s">
        <v>154</v>
      </c>
      <c r="AH3324" s="3" t="s">
        <v>6478</v>
      </c>
      <c r="AI3324" s="3" t="s">
        <v>6482</v>
      </c>
      <c r="AJ3324" s="3" t="s">
        <v>6489</v>
      </c>
    </row>
    <row r="3325" spans="1:36" ht="30">
      <c r="A3325" s="10">
        <v>3428</v>
      </c>
      <c r="B3325" t="str">
        <f>IF(K3325="总计","",INDEX(主数据!A:AD,MATCH(J3325,主数据!A:A,0),9))</f>
        <v>华西大区公司</v>
      </c>
      <c r="C3325" t="str">
        <f>IF(K3325="","",INDEX(主数据!A:AD,MATCH(J3325,主数据!A:A,0),11))</f>
        <v>重庆南区</v>
      </c>
      <c r="D3325" t="str">
        <f t="shared" si="204"/>
        <v>CQ22电费标准方式0.97</v>
      </c>
      <c r="E3325" s="13" t="str">
        <f t="shared" si="206"/>
        <v>0.97</v>
      </c>
      <c r="F3325" s="13" t="str">
        <f>IF(E3325="","",IFERROR(IF(IF(K3325="","",INDEX(收费标合同信息维护!A:Q,MATCH(D3325,收费标合同信息维护!J:J,0),10))=D3325,"有","无"),"无"))</f>
        <v>无</v>
      </c>
      <c r="G3325" s="13" t="str">
        <f t="shared" si="205"/>
        <v/>
      </c>
      <c r="H3325" s="13" t="str">
        <f t="shared" si="207"/>
        <v/>
      </c>
      <c r="I3325" s="13" t="str">
        <f>IF(G3325="","",IFERROR(IF(IF(K3325="","",INDEX(收费标合同信息维护!A:Q,MATCH(G3325,收费标合同信息维护!M:M,0),13))=G3325,"有","无"),"无"))</f>
        <v/>
      </c>
      <c r="J3325" s="3" t="s">
        <v>2605</v>
      </c>
      <c r="K3325" s="3" t="s">
        <v>13202</v>
      </c>
      <c r="L3325" s="3" t="s">
        <v>6601</v>
      </c>
      <c r="M3325" s="3" t="s">
        <v>6602</v>
      </c>
      <c r="N3325" s="3" t="s">
        <v>6603</v>
      </c>
      <c r="O3325" s="3" t="s">
        <v>6478</v>
      </c>
      <c r="P3325" s="3" t="s">
        <v>13209</v>
      </c>
      <c r="Q3325" s="3" t="s">
        <v>13210</v>
      </c>
      <c r="R3325" s="3" t="s">
        <v>6484</v>
      </c>
      <c r="S3325" s="3" t="s">
        <v>6491</v>
      </c>
      <c r="T3325" s="3" t="s">
        <v>6492</v>
      </c>
      <c r="U3325" s="3" t="s">
        <v>154</v>
      </c>
      <c r="V3325" s="3" t="s">
        <v>9797</v>
      </c>
      <c r="W3325" s="3" t="s">
        <v>154</v>
      </c>
      <c r="X3325" s="3" t="s">
        <v>154</v>
      </c>
      <c r="Y3325" s="3" t="s">
        <v>154</v>
      </c>
      <c r="Z3325" s="3" t="s">
        <v>154</v>
      </c>
      <c r="AA3325" s="3" t="s">
        <v>154</v>
      </c>
      <c r="AB3325" s="3" t="s">
        <v>154</v>
      </c>
      <c r="AC3325" s="3" t="s">
        <v>154</v>
      </c>
      <c r="AD3325" s="3" t="s">
        <v>6151</v>
      </c>
      <c r="AE3325" s="3" t="s">
        <v>6151</v>
      </c>
      <c r="AF3325" s="3" t="s">
        <v>154</v>
      </c>
      <c r="AG3325" s="3" t="s">
        <v>154</v>
      </c>
      <c r="AH3325" s="3" t="s">
        <v>6478</v>
      </c>
      <c r="AI3325" s="3" t="s">
        <v>6482</v>
      </c>
      <c r="AJ3325" s="3" t="s">
        <v>6489</v>
      </c>
    </row>
    <row r="3326" spans="1:36" ht="30">
      <c r="A3326" s="10">
        <v>3429</v>
      </c>
      <c r="B3326" t="str">
        <f>IF(K3326="总计","",INDEX(主数据!A:AD,MATCH(J3326,主数据!A:A,0),9))</f>
        <v>华西大区公司</v>
      </c>
      <c r="C3326" t="str">
        <f>IF(K3326="","",INDEX(主数据!A:AD,MATCH(J3326,主数据!A:A,0),11))</f>
        <v>重庆南区</v>
      </c>
      <c r="D3326" t="str">
        <f t="shared" si="204"/>
        <v>CQ22自来水费（简易征收）标准方式4.80</v>
      </c>
      <c r="E3326" s="13" t="str">
        <f t="shared" si="206"/>
        <v>4.80</v>
      </c>
      <c r="F3326" s="13" t="str">
        <f>IF(E3326="","",IFERROR(IF(IF(K3326="","",INDEX(收费标合同信息维护!A:Q,MATCH(D3326,收费标合同信息维护!J:J,0),10))=D3326,"有","无"),"无"))</f>
        <v>无</v>
      </c>
      <c r="G3326" s="13" t="str">
        <f t="shared" si="205"/>
        <v/>
      </c>
      <c r="H3326" s="13" t="str">
        <f t="shared" si="207"/>
        <v/>
      </c>
      <c r="I3326" s="13" t="str">
        <f>IF(G3326="","",IFERROR(IF(IF(K3326="","",INDEX(收费标合同信息维护!A:Q,MATCH(G3326,收费标合同信息维护!M:M,0),13))=G3326,"有","无"),"无"))</f>
        <v/>
      </c>
      <c r="J3326" s="3" t="s">
        <v>2605</v>
      </c>
      <c r="K3326" s="3" t="s">
        <v>13202</v>
      </c>
      <c r="L3326" s="3" t="s">
        <v>6615</v>
      </c>
      <c r="M3326" s="3" t="s">
        <v>6616</v>
      </c>
      <c r="N3326" s="3" t="s">
        <v>6603</v>
      </c>
      <c r="O3326" s="3" t="s">
        <v>6478</v>
      </c>
      <c r="P3326" s="3" t="s">
        <v>6615</v>
      </c>
      <c r="Q3326" s="3" t="s">
        <v>6723</v>
      </c>
      <c r="R3326" s="3" t="s">
        <v>6484</v>
      </c>
      <c r="S3326" s="3" t="s">
        <v>6491</v>
      </c>
      <c r="T3326" s="3" t="s">
        <v>6481</v>
      </c>
      <c r="U3326" s="3" t="s">
        <v>154</v>
      </c>
      <c r="V3326" s="3" t="s">
        <v>6883</v>
      </c>
      <c r="W3326" s="3" t="s">
        <v>154</v>
      </c>
      <c r="X3326" s="3" t="s">
        <v>154</v>
      </c>
      <c r="Y3326" s="3" t="s">
        <v>154</v>
      </c>
      <c r="Z3326" s="3" t="s">
        <v>154</v>
      </c>
      <c r="AA3326" s="3" t="s">
        <v>154</v>
      </c>
      <c r="AB3326" s="3" t="s">
        <v>154</v>
      </c>
      <c r="AC3326" s="3" t="s">
        <v>154</v>
      </c>
      <c r="AD3326" s="3" t="s">
        <v>6151</v>
      </c>
      <c r="AE3326" s="3" t="s">
        <v>6151</v>
      </c>
      <c r="AF3326" s="3" t="s">
        <v>154</v>
      </c>
      <c r="AG3326" s="3" t="s">
        <v>154</v>
      </c>
      <c r="AH3326" s="3" t="s">
        <v>6478</v>
      </c>
      <c r="AI3326" s="3" t="s">
        <v>6482</v>
      </c>
      <c r="AJ3326" s="3" t="s">
        <v>6489</v>
      </c>
    </row>
    <row r="3327" spans="1:36" ht="30">
      <c r="A3327" s="10">
        <v>3430</v>
      </c>
      <c r="B3327" t="str">
        <f>IF(K3327="总计","",INDEX(主数据!A:AD,MATCH(J3327,主数据!A:A,0),9))</f>
        <v>华西大区公司</v>
      </c>
      <c r="C3327" t="str">
        <f>IF(K3327="","",INDEX(主数据!A:AD,MATCH(J3327,主数据!A:A,0),11))</f>
        <v>重庆南区</v>
      </c>
      <c r="D3327" t="str">
        <f t="shared" si="204"/>
        <v>CQ22自来水费（简易征收）标准方式11.00</v>
      </c>
      <c r="E3327" s="13" t="str">
        <f t="shared" si="206"/>
        <v>11.00</v>
      </c>
      <c r="F3327" s="13" t="str">
        <f>IF(E3327="","",IFERROR(IF(IF(K3327="","",INDEX(收费标合同信息维护!A:Q,MATCH(D3327,收费标合同信息维护!J:J,0),10))=D3327,"有","无"),"无"))</f>
        <v>无</v>
      </c>
      <c r="G3327" s="13" t="str">
        <f t="shared" si="205"/>
        <v/>
      </c>
      <c r="H3327" s="13" t="str">
        <f t="shared" si="207"/>
        <v/>
      </c>
      <c r="I3327" s="13" t="str">
        <f>IF(G3327="","",IFERROR(IF(IF(K3327="","",INDEX(收费标合同信息维护!A:Q,MATCH(G3327,收费标合同信息维护!M:M,0),13))=G3327,"有","无"),"无"))</f>
        <v/>
      </c>
      <c r="J3327" s="3" t="s">
        <v>2605</v>
      </c>
      <c r="K3327" s="3" t="s">
        <v>13202</v>
      </c>
      <c r="L3327" s="3" t="s">
        <v>6615</v>
      </c>
      <c r="M3327" s="3" t="s">
        <v>6616</v>
      </c>
      <c r="N3327" s="3" t="s">
        <v>6603</v>
      </c>
      <c r="O3327" s="3" t="s">
        <v>6478</v>
      </c>
      <c r="P3327" s="3" t="s">
        <v>6767</v>
      </c>
      <c r="Q3327" s="3" t="s">
        <v>13211</v>
      </c>
      <c r="R3327" s="3" t="s">
        <v>6484</v>
      </c>
      <c r="S3327" s="3" t="s">
        <v>6491</v>
      </c>
      <c r="T3327" s="3" t="s">
        <v>6496</v>
      </c>
      <c r="U3327" s="3" t="s">
        <v>154</v>
      </c>
      <c r="V3327" s="3" t="s">
        <v>8297</v>
      </c>
      <c r="W3327" s="3" t="s">
        <v>154</v>
      </c>
      <c r="X3327" s="3" t="s">
        <v>154</v>
      </c>
      <c r="Y3327" s="3" t="s">
        <v>154</v>
      </c>
      <c r="Z3327" s="3" t="s">
        <v>154</v>
      </c>
      <c r="AA3327" s="3" t="s">
        <v>154</v>
      </c>
      <c r="AB3327" s="3" t="s">
        <v>154</v>
      </c>
      <c r="AC3327" s="3" t="s">
        <v>154</v>
      </c>
      <c r="AD3327" s="3" t="s">
        <v>6151</v>
      </c>
      <c r="AE3327" s="3" t="s">
        <v>6151</v>
      </c>
      <c r="AF3327" s="3" t="s">
        <v>154</v>
      </c>
      <c r="AG3327" s="3" t="s">
        <v>154</v>
      </c>
      <c r="AH3327" s="3" t="s">
        <v>6478</v>
      </c>
      <c r="AI3327" s="3" t="s">
        <v>6482</v>
      </c>
      <c r="AJ3327" s="3" t="s">
        <v>6489</v>
      </c>
    </row>
    <row r="3328" spans="1:36" ht="30">
      <c r="A3328" s="10">
        <v>3431</v>
      </c>
      <c r="B3328" t="str">
        <f>IF(K3328="总计","",INDEX(主数据!A:AD,MATCH(J3328,主数据!A:A,0),9))</f>
        <v>华西大区公司</v>
      </c>
      <c r="C3328" t="str">
        <f>IF(K3328="","",INDEX(主数据!A:AD,MATCH(J3328,主数据!A:A,0),11))</f>
        <v>重庆南区</v>
      </c>
      <c r="D3328" t="str">
        <f t="shared" si="204"/>
        <v>CQ22空置物业费标准方式4.00</v>
      </c>
      <c r="E3328" s="13" t="str">
        <f t="shared" si="206"/>
        <v>4.00</v>
      </c>
      <c r="F3328" s="13" t="str">
        <f>IF(E3328="","",IFERROR(IF(IF(K3328="","",INDEX(收费标合同信息维护!A:Q,MATCH(D3328,收费标合同信息维护!J:J,0),10))=D3328,"有","无"),"无"))</f>
        <v>无</v>
      </c>
      <c r="G3328" s="13" t="str">
        <f t="shared" si="205"/>
        <v/>
      </c>
      <c r="H3328" s="13" t="str">
        <f t="shared" si="207"/>
        <v/>
      </c>
      <c r="I3328" s="13" t="str">
        <f>IF(G3328="","",IFERROR(IF(IF(K3328="","",INDEX(收费标合同信息维护!A:Q,MATCH(G3328,收费标合同信息维护!M:M,0),13))=G3328,"有","无"),"无"))</f>
        <v/>
      </c>
      <c r="J3328" s="3" t="s">
        <v>2605</v>
      </c>
      <c r="K3328" s="3" t="s">
        <v>13202</v>
      </c>
      <c r="L3328" s="3" t="s">
        <v>6580</v>
      </c>
      <c r="M3328" s="3" t="s">
        <v>6581</v>
      </c>
      <c r="N3328" s="3" t="s">
        <v>6477</v>
      </c>
      <c r="O3328" s="3" t="s">
        <v>6478</v>
      </c>
      <c r="P3328" s="3" t="s">
        <v>7260</v>
      </c>
      <c r="Q3328" s="3" t="s">
        <v>13212</v>
      </c>
      <c r="R3328" s="3" t="s">
        <v>6484</v>
      </c>
      <c r="S3328" s="3" t="s">
        <v>6491</v>
      </c>
      <c r="T3328" s="3" t="s">
        <v>6481</v>
      </c>
      <c r="U3328" s="3" t="s">
        <v>154</v>
      </c>
      <c r="V3328" s="3" t="s">
        <v>6755</v>
      </c>
      <c r="W3328" s="3" t="s">
        <v>154</v>
      </c>
      <c r="X3328" s="3" t="s">
        <v>154</v>
      </c>
      <c r="Y3328" s="3" t="s">
        <v>154</v>
      </c>
      <c r="Z3328" s="3" t="s">
        <v>154</v>
      </c>
      <c r="AA3328" s="3" t="s">
        <v>154</v>
      </c>
      <c r="AB3328" s="3" t="s">
        <v>154</v>
      </c>
      <c r="AC3328" s="3" t="s">
        <v>154</v>
      </c>
      <c r="AD3328" s="3" t="s">
        <v>6151</v>
      </c>
      <c r="AE3328" s="3" t="s">
        <v>6151</v>
      </c>
      <c r="AF3328" s="3" t="s">
        <v>154</v>
      </c>
      <c r="AG3328" s="3" t="s">
        <v>154</v>
      </c>
      <c r="AH3328" s="3" t="s">
        <v>6478</v>
      </c>
      <c r="AI3328" s="3" t="s">
        <v>6482</v>
      </c>
      <c r="AJ3328" s="3" t="s">
        <v>6489</v>
      </c>
    </row>
    <row r="3329" spans="1:36" ht="30">
      <c r="A3329" s="10">
        <v>3432</v>
      </c>
      <c r="B3329" t="str">
        <f>IF(K3329="总计","",INDEX(主数据!A:AD,MATCH(J3329,主数据!A:A,0),9))</f>
        <v>华西大区公司</v>
      </c>
      <c r="C3329" t="str">
        <f>IF(K3329="","",INDEX(主数据!A:AD,MATCH(J3329,主数据!A:A,0),11))</f>
        <v>重庆南区</v>
      </c>
      <c r="D3329" t="str">
        <f t="shared" si="204"/>
        <v>CQ22空置物业费标准方式2.40</v>
      </c>
      <c r="E3329" s="13" t="str">
        <f t="shared" si="206"/>
        <v>2.40</v>
      </c>
      <c r="F3329" s="13" t="str">
        <f>IF(E3329="","",IFERROR(IF(IF(K3329="","",INDEX(收费标合同信息维护!A:Q,MATCH(D3329,收费标合同信息维护!J:J,0),10))=D3329,"有","无"),"无"))</f>
        <v>无</v>
      </c>
      <c r="G3329" s="13" t="str">
        <f t="shared" si="205"/>
        <v/>
      </c>
      <c r="H3329" s="13" t="str">
        <f t="shared" si="207"/>
        <v/>
      </c>
      <c r="I3329" s="13" t="str">
        <f>IF(G3329="","",IFERROR(IF(IF(K3329="","",INDEX(收费标合同信息维护!A:Q,MATCH(G3329,收费标合同信息维护!M:M,0),13))=G3329,"有","无"),"无"))</f>
        <v/>
      </c>
      <c r="J3329" s="3" t="s">
        <v>2605</v>
      </c>
      <c r="K3329" s="3" t="s">
        <v>13202</v>
      </c>
      <c r="L3329" s="3" t="s">
        <v>6580</v>
      </c>
      <c r="M3329" s="3" t="s">
        <v>6581</v>
      </c>
      <c r="N3329" s="3" t="s">
        <v>6477</v>
      </c>
      <c r="O3329" s="3" t="s">
        <v>6478</v>
      </c>
      <c r="P3329" s="3" t="s">
        <v>12849</v>
      </c>
      <c r="Q3329" s="3" t="s">
        <v>13213</v>
      </c>
      <c r="R3329" s="3" t="s">
        <v>6484</v>
      </c>
      <c r="S3329" s="3" t="s">
        <v>6491</v>
      </c>
      <c r="T3329" s="3" t="s">
        <v>6481</v>
      </c>
      <c r="U3329" s="3" t="s">
        <v>154</v>
      </c>
      <c r="V3329" s="3" t="s">
        <v>6765</v>
      </c>
      <c r="W3329" s="3" t="s">
        <v>154</v>
      </c>
      <c r="X3329" s="3" t="s">
        <v>154</v>
      </c>
      <c r="Y3329" s="3" t="s">
        <v>154</v>
      </c>
      <c r="Z3329" s="3" t="s">
        <v>154</v>
      </c>
      <c r="AA3329" s="3" t="s">
        <v>154</v>
      </c>
      <c r="AB3329" s="3" t="s">
        <v>154</v>
      </c>
      <c r="AC3329" s="3" t="s">
        <v>154</v>
      </c>
      <c r="AD3329" s="3" t="s">
        <v>6151</v>
      </c>
      <c r="AE3329" s="3" t="s">
        <v>6151</v>
      </c>
      <c r="AF3329" s="3" t="s">
        <v>154</v>
      </c>
      <c r="AG3329" s="3" t="s">
        <v>154</v>
      </c>
      <c r="AH3329" s="3" t="s">
        <v>6478</v>
      </c>
      <c r="AI3329" s="3" t="s">
        <v>6482</v>
      </c>
      <c r="AJ3329" s="3" t="s">
        <v>6489</v>
      </c>
    </row>
    <row r="3330" spans="1:36" ht="30">
      <c r="A3330" s="10">
        <v>3433</v>
      </c>
      <c r="B3330" t="str">
        <f>IF(K3330="总计","",INDEX(主数据!A:AD,MATCH(J3330,主数据!A:A,0),9))</f>
        <v>华西大区公司</v>
      </c>
      <c r="C3330" t="str">
        <f>IF(K3330="","",INDEX(主数据!A:AD,MATCH(J3330,主数据!A:A,0),11))</f>
        <v>重庆南区</v>
      </c>
      <c r="D3330" t="str">
        <f t="shared" ref="D3330:D3393" si="208">J3330&amp;M3330&amp;R3330&amp;E3330</f>
        <v>CQ25物业服务费标准方式1.20</v>
      </c>
      <c r="E3330" s="13" t="str">
        <f t="shared" si="206"/>
        <v>1.20</v>
      </c>
      <c r="F3330" s="13" t="str">
        <f>IF(E3330="","",IFERROR(IF(IF(K3330="","",INDEX(收费标合同信息维护!A:Q,MATCH(D3330,收费标合同信息维护!J:J,0),10))=D3330,"有","无"),"无"))</f>
        <v>无</v>
      </c>
      <c r="G3330" s="13" t="str">
        <f t="shared" ref="G3330:G3393" si="209">IF(W3330="","",J3330&amp;M3330&amp;R3330&amp;H3330)</f>
        <v/>
      </c>
      <c r="H3330" s="13" t="str">
        <f t="shared" si="207"/>
        <v/>
      </c>
      <c r="I3330" s="13" t="str">
        <f>IF(G3330="","",IFERROR(IF(IF(K3330="","",INDEX(收费标合同信息维护!A:Q,MATCH(G3330,收费标合同信息维护!M:M,0),13))=G3330,"有","无"),"无"))</f>
        <v/>
      </c>
      <c r="J3330" s="3" t="s">
        <v>3128</v>
      </c>
      <c r="K3330" s="3" t="s">
        <v>13214</v>
      </c>
      <c r="L3330" s="3" t="s">
        <v>6025</v>
      </c>
      <c r="M3330" s="3" t="s">
        <v>6026</v>
      </c>
      <c r="N3330" s="3" t="s">
        <v>6477</v>
      </c>
      <c r="O3330" s="3" t="s">
        <v>6478</v>
      </c>
      <c r="P3330" s="3" t="s">
        <v>13215</v>
      </c>
      <c r="Q3330" s="3" t="s">
        <v>6798</v>
      </c>
      <c r="R3330" s="3" t="s">
        <v>6484</v>
      </c>
      <c r="S3330" s="3" t="s">
        <v>6491</v>
      </c>
      <c r="T3330" s="3" t="s">
        <v>6481</v>
      </c>
      <c r="U3330" s="3" t="s">
        <v>154</v>
      </c>
      <c r="V3330" s="3" t="s">
        <v>6614</v>
      </c>
      <c r="W3330" s="3" t="s">
        <v>154</v>
      </c>
      <c r="X3330" s="3" t="s">
        <v>154</v>
      </c>
      <c r="Y3330" s="3" t="s">
        <v>154</v>
      </c>
      <c r="Z3330" s="3" t="s">
        <v>154</v>
      </c>
      <c r="AA3330" s="3" t="s">
        <v>154</v>
      </c>
      <c r="AB3330" s="3" t="s">
        <v>154</v>
      </c>
      <c r="AC3330" s="3" t="s">
        <v>154</v>
      </c>
      <c r="AD3330" s="3" t="s">
        <v>6151</v>
      </c>
      <c r="AE3330" s="3" t="s">
        <v>6151</v>
      </c>
      <c r="AF3330" s="3" t="s">
        <v>154</v>
      </c>
      <c r="AG3330" s="3" t="s">
        <v>154</v>
      </c>
      <c r="AH3330" s="3" t="s">
        <v>6478</v>
      </c>
      <c r="AI3330" s="3" t="s">
        <v>6482</v>
      </c>
      <c r="AJ3330" s="3" t="s">
        <v>19</v>
      </c>
    </row>
    <row r="3331" spans="1:36" ht="30">
      <c r="A3331" s="10">
        <v>3434</v>
      </c>
      <c r="B3331" t="str">
        <f>IF(K3331="总计","",INDEX(主数据!A:AD,MATCH(J3331,主数据!A:A,0),9))</f>
        <v>华西大区公司</v>
      </c>
      <c r="C3331" t="str">
        <f>IF(K3331="","",INDEX(主数据!A:AD,MATCH(J3331,主数据!A:A,0),11))</f>
        <v>重庆南区</v>
      </c>
      <c r="D3331" t="str">
        <f t="shared" si="208"/>
        <v>CQ25物业服务费标准方式2.40</v>
      </c>
      <c r="E3331" s="13" t="str">
        <f t="shared" ref="E3331:E3394" si="210">TEXT(IF(V3331="","",--V3331),"0.00")</f>
        <v>2.40</v>
      </c>
      <c r="F3331" s="13" t="str">
        <f>IF(E3331="","",IFERROR(IF(IF(K3331="","",INDEX(收费标合同信息维护!A:Q,MATCH(D3331,收费标合同信息维护!J:J,0),10))=D3331,"有","无"),"无"))</f>
        <v>无</v>
      </c>
      <c r="G3331" s="13" t="str">
        <f t="shared" si="209"/>
        <v/>
      </c>
      <c r="H3331" s="13" t="str">
        <f t="shared" ref="H3331:H3394" si="211">TEXT(IF(W3331="","",--W3331),"0.00")</f>
        <v/>
      </c>
      <c r="I3331" s="13" t="str">
        <f>IF(G3331="","",IFERROR(IF(IF(K3331="","",INDEX(收费标合同信息维护!A:Q,MATCH(G3331,收费标合同信息维护!M:M,0),13))=G3331,"有","无"),"无"))</f>
        <v/>
      </c>
      <c r="J3331" s="3" t="s">
        <v>3128</v>
      </c>
      <c r="K3331" s="3" t="s">
        <v>13214</v>
      </c>
      <c r="L3331" s="3" t="s">
        <v>6025</v>
      </c>
      <c r="M3331" s="3" t="s">
        <v>6026</v>
      </c>
      <c r="N3331" s="3" t="s">
        <v>6477</v>
      </c>
      <c r="O3331" s="3" t="s">
        <v>6478</v>
      </c>
      <c r="P3331" s="3" t="s">
        <v>13216</v>
      </c>
      <c r="Q3331" s="3" t="s">
        <v>13217</v>
      </c>
      <c r="R3331" s="3" t="s">
        <v>6484</v>
      </c>
      <c r="S3331" s="3" t="s">
        <v>6491</v>
      </c>
      <c r="T3331" s="3" t="s">
        <v>6481</v>
      </c>
      <c r="U3331" s="3" t="s">
        <v>154</v>
      </c>
      <c r="V3331" s="3" t="s">
        <v>6765</v>
      </c>
      <c r="W3331" s="3" t="s">
        <v>154</v>
      </c>
      <c r="X3331" s="3" t="s">
        <v>154</v>
      </c>
      <c r="Y3331" s="3" t="s">
        <v>154</v>
      </c>
      <c r="Z3331" s="3" t="s">
        <v>154</v>
      </c>
      <c r="AA3331" s="3" t="s">
        <v>154</v>
      </c>
      <c r="AB3331" s="3" t="s">
        <v>154</v>
      </c>
      <c r="AC3331" s="3" t="s">
        <v>154</v>
      </c>
      <c r="AD3331" s="3" t="s">
        <v>6151</v>
      </c>
      <c r="AE3331" s="3" t="s">
        <v>6151</v>
      </c>
      <c r="AF3331" s="3" t="s">
        <v>154</v>
      </c>
      <c r="AG3331" s="3" t="s">
        <v>154</v>
      </c>
      <c r="AH3331" s="3" t="s">
        <v>6478</v>
      </c>
      <c r="AI3331" s="3" t="s">
        <v>6482</v>
      </c>
      <c r="AJ3331" s="3" t="s">
        <v>10715</v>
      </c>
    </row>
    <row r="3332" spans="1:36" ht="30">
      <c r="A3332" s="10">
        <v>3435</v>
      </c>
      <c r="B3332" t="str">
        <f>IF(K3332="总计","",INDEX(主数据!A:AD,MATCH(J3332,主数据!A:A,0),9))</f>
        <v>华西大区公司</v>
      </c>
      <c r="C3332" t="str">
        <f>IF(K3332="","",INDEX(主数据!A:AD,MATCH(J3332,主数据!A:A,0),11))</f>
        <v>重庆南区</v>
      </c>
      <c r="D3332" t="str">
        <f t="shared" si="208"/>
        <v>CQ25物业服务费标准方式1.10</v>
      </c>
      <c r="E3332" s="13" t="str">
        <f t="shared" si="210"/>
        <v>1.10</v>
      </c>
      <c r="F3332" s="13" t="str">
        <f>IF(E3332="","",IFERROR(IF(IF(K3332="","",INDEX(收费标合同信息维护!A:Q,MATCH(D3332,收费标合同信息维护!J:J,0),10))=D3332,"有","无"),"无"))</f>
        <v>无</v>
      </c>
      <c r="G3332" s="13" t="str">
        <f t="shared" si="209"/>
        <v/>
      </c>
      <c r="H3332" s="13" t="str">
        <f t="shared" si="211"/>
        <v/>
      </c>
      <c r="I3332" s="13" t="str">
        <f>IF(G3332="","",IFERROR(IF(IF(K3332="","",INDEX(收费标合同信息维护!A:Q,MATCH(G3332,收费标合同信息维护!M:M,0),13))=G3332,"有","无"),"无"))</f>
        <v/>
      </c>
      <c r="J3332" s="3" t="s">
        <v>3128</v>
      </c>
      <c r="K3332" s="3" t="s">
        <v>13214</v>
      </c>
      <c r="L3332" s="3" t="s">
        <v>6025</v>
      </c>
      <c r="M3332" s="3" t="s">
        <v>6026</v>
      </c>
      <c r="N3332" s="3" t="s">
        <v>6477</v>
      </c>
      <c r="O3332" s="3" t="s">
        <v>6478</v>
      </c>
      <c r="P3332" s="3" t="s">
        <v>13218</v>
      </c>
      <c r="Q3332" s="3" t="s">
        <v>13219</v>
      </c>
      <c r="R3332" s="3" t="s">
        <v>6484</v>
      </c>
      <c r="S3332" s="3" t="s">
        <v>6491</v>
      </c>
      <c r="T3332" s="3" t="s">
        <v>6481</v>
      </c>
      <c r="U3332" s="3" t="s">
        <v>154</v>
      </c>
      <c r="V3332" s="3" t="s">
        <v>6488</v>
      </c>
      <c r="W3332" s="3" t="s">
        <v>154</v>
      </c>
      <c r="X3332" s="3" t="s">
        <v>154</v>
      </c>
      <c r="Y3332" s="3" t="s">
        <v>154</v>
      </c>
      <c r="Z3332" s="3" t="s">
        <v>154</v>
      </c>
      <c r="AA3332" s="3" t="s">
        <v>154</v>
      </c>
      <c r="AB3332" s="3" t="s">
        <v>154</v>
      </c>
      <c r="AC3332" s="3" t="s">
        <v>154</v>
      </c>
      <c r="AD3332" s="3" t="s">
        <v>6151</v>
      </c>
      <c r="AE3332" s="3" t="s">
        <v>6151</v>
      </c>
      <c r="AF3332" s="3" t="s">
        <v>154</v>
      </c>
      <c r="AG3332" s="3" t="s">
        <v>154</v>
      </c>
      <c r="AH3332" s="3" t="s">
        <v>6478</v>
      </c>
      <c r="AI3332" s="3" t="s">
        <v>6482</v>
      </c>
      <c r="AJ3332" s="3" t="s">
        <v>6087</v>
      </c>
    </row>
    <row r="3333" spans="1:36" ht="30">
      <c r="A3333" s="10">
        <v>3436</v>
      </c>
      <c r="B3333" t="str">
        <f>IF(K3333="总计","",INDEX(主数据!A:AD,MATCH(J3333,主数据!A:A,0),9))</f>
        <v>华西大区公司</v>
      </c>
      <c r="C3333" t="str">
        <f>IF(K3333="","",INDEX(主数据!A:AD,MATCH(J3333,主数据!A:A,0),11))</f>
        <v>重庆南区</v>
      </c>
      <c r="D3333" t="str">
        <f t="shared" si="208"/>
        <v>CQ25物业服务费标准方式2.20</v>
      </c>
      <c r="E3333" s="13" t="str">
        <f t="shared" si="210"/>
        <v>2.20</v>
      </c>
      <c r="F3333" s="13" t="str">
        <f>IF(E3333="","",IFERROR(IF(IF(K3333="","",INDEX(收费标合同信息维护!A:Q,MATCH(D3333,收费标合同信息维护!J:J,0),10))=D3333,"有","无"),"无"))</f>
        <v>无</v>
      </c>
      <c r="G3333" s="13" t="str">
        <f t="shared" si="209"/>
        <v/>
      </c>
      <c r="H3333" s="13" t="str">
        <f t="shared" si="211"/>
        <v/>
      </c>
      <c r="I3333" s="13" t="str">
        <f>IF(G3333="","",IFERROR(IF(IF(K3333="","",INDEX(收费标合同信息维护!A:Q,MATCH(G3333,收费标合同信息维护!M:M,0),13))=G3333,"有","无"),"无"))</f>
        <v/>
      </c>
      <c r="J3333" s="3" t="s">
        <v>3128</v>
      </c>
      <c r="K3333" s="3" t="s">
        <v>13214</v>
      </c>
      <c r="L3333" s="3" t="s">
        <v>6025</v>
      </c>
      <c r="M3333" s="3" t="s">
        <v>6026</v>
      </c>
      <c r="N3333" s="3" t="s">
        <v>6477</v>
      </c>
      <c r="O3333" s="3" t="s">
        <v>6478</v>
      </c>
      <c r="P3333" s="3" t="s">
        <v>13220</v>
      </c>
      <c r="Q3333" s="3" t="s">
        <v>13221</v>
      </c>
      <c r="R3333" s="3" t="s">
        <v>6484</v>
      </c>
      <c r="S3333" s="3" t="s">
        <v>6491</v>
      </c>
      <c r="T3333" s="3" t="s">
        <v>6481</v>
      </c>
      <c r="U3333" s="3" t="s">
        <v>154</v>
      </c>
      <c r="V3333" s="3" t="s">
        <v>6863</v>
      </c>
      <c r="W3333" s="3" t="s">
        <v>154</v>
      </c>
      <c r="X3333" s="3" t="s">
        <v>154</v>
      </c>
      <c r="Y3333" s="3" t="s">
        <v>154</v>
      </c>
      <c r="Z3333" s="3" t="s">
        <v>154</v>
      </c>
      <c r="AA3333" s="3" t="s">
        <v>154</v>
      </c>
      <c r="AB3333" s="3" t="s">
        <v>154</v>
      </c>
      <c r="AC3333" s="3" t="s">
        <v>154</v>
      </c>
      <c r="AD3333" s="3" t="s">
        <v>6151</v>
      </c>
      <c r="AE3333" s="3" t="s">
        <v>6151</v>
      </c>
      <c r="AF3333" s="3" t="s">
        <v>154</v>
      </c>
      <c r="AG3333" s="3" t="s">
        <v>154</v>
      </c>
      <c r="AH3333" s="3" t="s">
        <v>6478</v>
      </c>
      <c r="AI3333" s="3" t="s">
        <v>6482</v>
      </c>
      <c r="AJ3333" s="3" t="s">
        <v>13222</v>
      </c>
    </row>
    <row r="3334" spans="1:36" ht="30">
      <c r="A3334" s="10">
        <v>3437</v>
      </c>
      <c r="B3334" t="str">
        <f>IF(K3334="总计","",INDEX(主数据!A:AD,MATCH(J3334,主数据!A:A,0),9))</f>
        <v>华西大区公司</v>
      </c>
      <c r="C3334" t="str">
        <f>IF(K3334="","",INDEX(主数据!A:AD,MATCH(J3334,主数据!A:A,0),11))</f>
        <v>重庆南区</v>
      </c>
      <c r="D3334" t="str">
        <f t="shared" si="208"/>
        <v>CQ25物业服务费标准方式5.00</v>
      </c>
      <c r="E3334" s="13" t="str">
        <f t="shared" si="210"/>
        <v>5.00</v>
      </c>
      <c r="F3334" s="13" t="str">
        <f>IF(E3334="","",IFERROR(IF(IF(K3334="","",INDEX(收费标合同信息维护!A:Q,MATCH(D3334,收费标合同信息维护!J:J,0),10))=D3334,"有","无"),"无"))</f>
        <v>无</v>
      </c>
      <c r="G3334" s="13" t="str">
        <f t="shared" si="209"/>
        <v/>
      </c>
      <c r="H3334" s="13" t="str">
        <f t="shared" si="211"/>
        <v/>
      </c>
      <c r="I3334" s="13" t="str">
        <f>IF(G3334="","",IFERROR(IF(IF(K3334="","",INDEX(收费标合同信息维护!A:Q,MATCH(G3334,收费标合同信息维护!M:M,0),13))=G3334,"有","无"),"无"))</f>
        <v/>
      </c>
      <c r="J3334" s="3" t="s">
        <v>3128</v>
      </c>
      <c r="K3334" s="3" t="s">
        <v>13214</v>
      </c>
      <c r="L3334" s="3" t="s">
        <v>6025</v>
      </c>
      <c r="M3334" s="3" t="s">
        <v>6026</v>
      </c>
      <c r="N3334" s="3" t="s">
        <v>6477</v>
      </c>
      <c r="O3334" s="3" t="s">
        <v>6478</v>
      </c>
      <c r="P3334" s="3" t="s">
        <v>13223</v>
      </c>
      <c r="Q3334" s="3" t="s">
        <v>13224</v>
      </c>
      <c r="R3334" s="3" t="s">
        <v>6484</v>
      </c>
      <c r="S3334" s="3" t="s">
        <v>6491</v>
      </c>
      <c r="T3334" s="3" t="s">
        <v>6481</v>
      </c>
      <c r="U3334" s="3" t="s">
        <v>154</v>
      </c>
      <c r="V3334" s="3" t="s">
        <v>6744</v>
      </c>
      <c r="W3334" s="3" t="s">
        <v>154</v>
      </c>
      <c r="X3334" s="3" t="s">
        <v>154</v>
      </c>
      <c r="Y3334" s="3" t="s">
        <v>154</v>
      </c>
      <c r="Z3334" s="3" t="s">
        <v>154</v>
      </c>
      <c r="AA3334" s="3" t="s">
        <v>154</v>
      </c>
      <c r="AB3334" s="3" t="s">
        <v>154</v>
      </c>
      <c r="AC3334" s="3" t="s">
        <v>154</v>
      </c>
      <c r="AD3334" s="3" t="s">
        <v>6151</v>
      </c>
      <c r="AE3334" s="3" t="s">
        <v>6151</v>
      </c>
      <c r="AF3334" s="3" t="s">
        <v>154</v>
      </c>
      <c r="AG3334" s="3" t="s">
        <v>154</v>
      </c>
      <c r="AH3334" s="3" t="s">
        <v>6478</v>
      </c>
      <c r="AI3334" s="3" t="s">
        <v>6482</v>
      </c>
      <c r="AJ3334" s="3" t="s">
        <v>10</v>
      </c>
    </row>
    <row r="3335" spans="1:36" ht="30">
      <c r="A3335" s="10">
        <v>3438</v>
      </c>
      <c r="B3335" t="str">
        <f>IF(K3335="总计","",INDEX(主数据!A:AD,MATCH(J3335,主数据!A:A,0),9))</f>
        <v>华西大区公司</v>
      </c>
      <c r="C3335" t="str">
        <f>IF(K3335="","",INDEX(主数据!A:AD,MATCH(J3335,主数据!A:A,0),11))</f>
        <v>重庆南区</v>
      </c>
      <c r="D3335" t="str">
        <f t="shared" si="208"/>
        <v>CQ25物业服务费标准方式2.50</v>
      </c>
      <c r="E3335" s="13" t="str">
        <f t="shared" si="210"/>
        <v>2.50</v>
      </c>
      <c r="F3335" s="13" t="str">
        <f>IF(E3335="","",IFERROR(IF(IF(K3335="","",INDEX(收费标合同信息维护!A:Q,MATCH(D3335,收费标合同信息维护!J:J,0),10))=D3335,"有","无"),"无"))</f>
        <v>无</v>
      </c>
      <c r="G3335" s="13" t="str">
        <f t="shared" si="209"/>
        <v/>
      </c>
      <c r="H3335" s="13" t="str">
        <f t="shared" si="211"/>
        <v/>
      </c>
      <c r="I3335" s="13" t="str">
        <f>IF(G3335="","",IFERROR(IF(IF(K3335="","",INDEX(收费标合同信息维护!A:Q,MATCH(G3335,收费标合同信息维护!M:M,0),13))=G3335,"有","无"),"无"))</f>
        <v/>
      </c>
      <c r="J3335" s="3" t="s">
        <v>3128</v>
      </c>
      <c r="K3335" s="3" t="s">
        <v>13214</v>
      </c>
      <c r="L3335" s="3" t="s">
        <v>6025</v>
      </c>
      <c r="M3335" s="3" t="s">
        <v>6026</v>
      </c>
      <c r="N3335" s="3" t="s">
        <v>6477</v>
      </c>
      <c r="O3335" s="3" t="s">
        <v>6478</v>
      </c>
      <c r="P3335" s="3" t="s">
        <v>13225</v>
      </c>
      <c r="Q3335" s="3" t="s">
        <v>6687</v>
      </c>
      <c r="R3335" s="3" t="s">
        <v>6484</v>
      </c>
      <c r="S3335" s="3" t="s">
        <v>6491</v>
      </c>
      <c r="T3335" s="3" t="s">
        <v>6704</v>
      </c>
      <c r="U3335" s="3" t="s">
        <v>154</v>
      </c>
      <c r="V3335" s="3" t="s">
        <v>6675</v>
      </c>
      <c r="W3335" s="3" t="s">
        <v>154</v>
      </c>
      <c r="X3335" s="3" t="s">
        <v>154</v>
      </c>
      <c r="Y3335" s="3" t="s">
        <v>154</v>
      </c>
      <c r="Z3335" s="3" t="s">
        <v>154</v>
      </c>
      <c r="AA3335" s="3" t="s">
        <v>154</v>
      </c>
      <c r="AB3335" s="3" t="s">
        <v>154</v>
      </c>
      <c r="AC3335" s="3" t="s">
        <v>154</v>
      </c>
      <c r="AD3335" s="3" t="s">
        <v>6151</v>
      </c>
      <c r="AE3335" s="3" t="s">
        <v>6151</v>
      </c>
      <c r="AF3335" s="3" t="s">
        <v>154</v>
      </c>
      <c r="AG3335" s="3" t="s">
        <v>154</v>
      </c>
      <c r="AH3335" s="3" t="s">
        <v>6478</v>
      </c>
      <c r="AI3335" s="3" t="s">
        <v>6482</v>
      </c>
      <c r="AJ3335" s="3" t="s">
        <v>14</v>
      </c>
    </row>
    <row r="3336" spans="1:36" ht="30">
      <c r="A3336" s="10">
        <v>3439</v>
      </c>
      <c r="B3336" t="str">
        <f>IF(K3336="总计","",INDEX(主数据!A:AD,MATCH(J3336,主数据!A:A,0),9))</f>
        <v>华西大区公司</v>
      </c>
      <c r="C3336" t="str">
        <f>IF(K3336="","",INDEX(主数据!A:AD,MATCH(J3336,主数据!A:A,0),11))</f>
        <v>重庆南区</v>
      </c>
      <c r="D3336" t="str">
        <f t="shared" si="208"/>
        <v>CQ25公共能耗费用及其他直接录入</v>
      </c>
      <c r="E3336" s="13" t="str">
        <f t="shared" si="210"/>
        <v/>
      </c>
      <c r="F3336" s="13" t="str">
        <f>IF(E3336="","",IFERROR(IF(IF(K3336="","",INDEX(收费标合同信息维护!A:Q,MATCH(D3336,收费标合同信息维护!J:J,0),10))=D3336,"有","无"),"无"))</f>
        <v/>
      </c>
      <c r="G3336" s="13" t="str">
        <f t="shared" si="209"/>
        <v/>
      </c>
      <c r="H3336" s="13" t="str">
        <f t="shared" si="211"/>
        <v/>
      </c>
      <c r="I3336" s="13" t="str">
        <f>IF(G3336="","",IFERROR(IF(IF(K3336="","",INDEX(收费标合同信息维护!A:Q,MATCH(G3336,收费标合同信息维护!M:M,0),13))=G3336,"有","无"),"无"))</f>
        <v/>
      </c>
      <c r="J3336" s="3" t="s">
        <v>3128</v>
      </c>
      <c r="K3336" s="3" t="s">
        <v>13214</v>
      </c>
      <c r="L3336" s="3" t="s">
        <v>6702</v>
      </c>
      <c r="M3336" s="3" t="s">
        <v>6703</v>
      </c>
      <c r="N3336" s="3" t="s">
        <v>6477</v>
      </c>
      <c r="O3336" s="3" t="s">
        <v>6478</v>
      </c>
      <c r="P3336" s="3" t="s">
        <v>13226</v>
      </c>
      <c r="Q3336" s="3" t="s">
        <v>6703</v>
      </c>
      <c r="R3336" s="3" t="s">
        <v>6479</v>
      </c>
      <c r="S3336" s="3" t="s">
        <v>6480</v>
      </c>
      <c r="T3336" s="3" t="s">
        <v>6704</v>
      </c>
      <c r="U3336" s="3" t="s">
        <v>154</v>
      </c>
      <c r="V3336" s="3" t="s">
        <v>154</v>
      </c>
      <c r="W3336" s="3" t="s">
        <v>154</v>
      </c>
      <c r="X3336" s="3" t="s">
        <v>154</v>
      </c>
      <c r="Y3336" s="3" t="s">
        <v>154</v>
      </c>
      <c r="Z3336" s="3" t="s">
        <v>154</v>
      </c>
      <c r="AA3336" s="3" t="s">
        <v>154</v>
      </c>
      <c r="AB3336" s="3" t="s">
        <v>154</v>
      </c>
      <c r="AC3336" s="3" t="s">
        <v>154</v>
      </c>
      <c r="AD3336" s="3" t="s">
        <v>6151</v>
      </c>
      <c r="AE3336" s="3" t="s">
        <v>6151</v>
      </c>
      <c r="AF3336" s="3" t="s">
        <v>154</v>
      </c>
      <c r="AG3336" s="3" t="s">
        <v>154</v>
      </c>
      <c r="AH3336" s="3" t="s">
        <v>6478</v>
      </c>
      <c r="AI3336" s="3" t="s">
        <v>6482</v>
      </c>
      <c r="AJ3336" s="3" t="s">
        <v>6438</v>
      </c>
    </row>
    <row r="3337" spans="1:36" ht="30">
      <c r="A3337" s="10">
        <v>3440</v>
      </c>
      <c r="B3337" t="str">
        <f>IF(K3337="总计","",INDEX(主数据!A:AD,MATCH(J3337,主数据!A:A,0),9))</f>
        <v>华西大区公司</v>
      </c>
      <c r="C3337" t="str">
        <f>IF(K3337="","",INDEX(主数据!A:AD,MATCH(J3337,主数据!A:A,0),11))</f>
        <v>重庆南区</v>
      </c>
      <c r="D3337" t="str">
        <f t="shared" si="208"/>
        <v>CQ25小业主委托停车管理费（固定）定额</v>
      </c>
      <c r="E3337" s="13" t="str">
        <f t="shared" si="210"/>
        <v/>
      </c>
      <c r="F3337" s="13" t="str">
        <f>IF(E3337="","",IFERROR(IF(IF(K3337="","",INDEX(收费标合同信息维护!A:Q,MATCH(D3337,收费标合同信息维护!J:J,0),10))=D3337,"有","无"),"无"))</f>
        <v/>
      </c>
      <c r="G3337" s="13" t="str">
        <f t="shared" si="209"/>
        <v>CQ25小业主委托停车管理费（固定）定额80.00</v>
      </c>
      <c r="H3337" s="13" t="str">
        <f t="shared" si="211"/>
        <v>80.00</v>
      </c>
      <c r="I3337" s="13" t="str">
        <f>IF(G3337="","",IFERROR(IF(IF(K3337="","",INDEX(收费标合同信息维护!A:Q,MATCH(G3337,收费标合同信息维护!M:M,0),13))=G3337,"有","无"),"无"))</f>
        <v>无</v>
      </c>
      <c r="J3337" s="3" t="s">
        <v>3128</v>
      </c>
      <c r="K3337" s="3" t="s">
        <v>13214</v>
      </c>
      <c r="L3337" s="3" t="s">
        <v>7013</v>
      </c>
      <c r="M3337" s="3" t="s">
        <v>7014</v>
      </c>
      <c r="N3337" s="3" t="s">
        <v>6477</v>
      </c>
      <c r="O3337" s="3" t="s">
        <v>6478</v>
      </c>
      <c r="P3337" s="3" t="s">
        <v>13227</v>
      </c>
      <c r="Q3337" s="3" t="s">
        <v>13228</v>
      </c>
      <c r="R3337" s="3" t="s">
        <v>6490</v>
      </c>
      <c r="S3337" s="3" t="s">
        <v>6491</v>
      </c>
      <c r="T3337" s="3" t="s">
        <v>6537</v>
      </c>
      <c r="U3337" s="3" t="s">
        <v>154</v>
      </c>
      <c r="V3337" s="3" t="s">
        <v>154</v>
      </c>
      <c r="W3337" s="3" t="s">
        <v>6521</v>
      </c>
      <c r="X3337" s="3" t="s">
        <v>154</v>
      </c>
      <c r="Y3337" s="3" t="s">
        <v>154</v>
      </c>
      <c r="Z3337" s="3" t="s">
        <v>154</v>
      </c>
      <c r="AA3337" s="3" t="s">
        <v>154</v>
      </c>
      <c r="AB3337" s="3" t="s">
        <v>154</v>
      </c>
      <c r="AC3337" s="3" t="s">
        <v>154</v>
      </c>
      <c r="AD3337" s="3" t="s">
        <v>6151</v>
      </c>
      <c r="AE3337" s="3" t="s">
        <v>6151</v>
      </c>
      <c r="AF3337" s="3" t="s">
        <v>154</v>
      </c>
      <c r="AG3337" s="3" t="s">
        <v>154</v>
      </c>
      <c r="AH3337" s="3" t="s">
        <v>6478</v>
      </c>
      <c r="AI3337" s="3" t="s">
        <v>6482</v>
      </c>
      <c r="AJ3337" s="3" t="s">
        <v>13229</v>
      </c>
    </row>
    <row r="3338" spans="1:36" ht="30">
      <c r="A3338" s="10">
        <v>3441</v>
      </c>
      <c r="B3338" t="str">
        <f>IF(K3338="总计","",INDEX(主数据!A:AD,MATCH(J3338,主数据!A:A,0),9))</f>
        <v>华西大区公司</v>
      </c>
      <c r="C3338" t="str">
        <f>IF(K3338="","",INDEX(主数据!A:AD,MATCH(J3338,主数据!A:A,0),11))</f>
        <v>重庆南区</v>
      </c>
      <c r="D3338" t="str">
        <f t="shared" si="208"/>
        <v>CQ25小业主委托停车管理费（固定）定额</v>
      </c>
      <c r="E3338" s="13" t="str">
        <f t="shared" si="210"/>
        <v/>
      </c>
      <c r="F3338" s="13" t="str">
        <f>IF(E3338="","",IFERROR(IF(IF(K3338="","",INDEX(收费标合同信息维护!A:Q,MATCH(D3338,收费标合同信息维护!J:J,0),10))=D3338,"有","无"),"无"))</f>
        <v/>
      </c>
      <c r="G3338" s="13" t="str">
        <f t="shared" si="209"/>
        <v>CQ25小业主委托停车管理费（固定）定额160.00</v>
      </c>
      <c r="H3338" s="13" t="str">
        <f t="shared" si="211"/>
        <v>160.00</v>
      </c>
      <c r="I3338" s="13" t="str">
        <f>IF(G3338="","",IFERROR(IF(IF(K3338="","",INDEX(收费标合同信息维护!A:Q,MATCH(G3338,收费标合同信息维护!M:M,0),13))=G3338,"有","无"),"无"))</f>
        <v>无</v>
      </c>
      <c r="J3338" s="3" t="s">
        <v>3128</v>
      </c>
      <c r="K3338" s="3" t="s">
        <v>13214</v>
      </c>
      <c r="L3338" s="3" t="s">
        <v>7013</v>
      </c>
      <c r="M3338" s="3" t="s">
        <v>7014</v>
      </c>
      <c r="N3338" s="3" t="s">
        <v>6477</v>
      </c>
      <c r="O3338" s="3" t="s">
        <v>6478</v>
      </c>
      <c r="P3338" s="3" t="s">
        <v>13230</v>
      </c>
      <c r="Q3338" s="3" t="s">
        <v>13231</v>
      </c>
      <c r="R3338" s="3" t="s">
        <v>6490</v>
      </c>
      <c r="S3338" s="3" t="s">
        <v>6491</v>
      </c>
      <c r="T3338" s="3" t="s">
        <v>6537</v>
      </c>
      <c r="U3338" s="3" t="s">
        <v>154</v>
      </c>
      <c r="V3338" s="3" t="s">
        <v>154</v>
      </c>
      <c r="W3338" s="3" t="s">
        <v>9895</v>
      </c>
      <c r="X3338" s="3" t="s">
        <v>154</v>
      </c>
      <c r="Y3338" s="3" t="s">
        <v>154</v>
      </c>
      <c r="Z3338" s="3" t="s">
        <v>154</v>
      </c>
      <c r="AA3338" s="3" t="s">
        <v>154</v>
      </c>
      <c r="AB3338" s="3" t="s">
        <v>154</v>
      </c>
      <c r="AC3338" s="3" t="s">
        <v>154</v>
      </c>
      <c r="AD3338" s="3" t="s">
        <v>6151</v>
      </c>
      <c r="AE3338" s="3" t="s">
        <v>6151</v>
      </c>
      <c r="AF3338" s="3" t="s">
        <v>154</v>
      </c>
      <c r="AG3338" s="3" t="s">
        <v>154</v>
      </c>
      <c r="AH3338" s="3" t="s">
        <v>6478</v>
      </c>
      <c r="AI3338" s="3" t="s">
        <v>6482</v>
      </c>
      <c r="AJ3338" s="3" t="s">
        <v>6031</v>
      </c>
    </row>
    <row r="3339" spans="1:36" ht="30">
      <c r="A3339" s="10">
        <v>3442</v>
      </c>
      <c r="B3339" t="str">
        <f>IF(K3339="总计","",INDEX(主数据!A:AD,MATCH(J3339,主数据!A:A,0),9))</f>
        <v>华西大区公司</v>
      </c>
      <c r="C3339" t="str">
        <f>IF(K3339="","",INDEX(主数据!A:AD,MATCH(J3339,主数据!A:A,0),11))</f>
        <v>重庆南区</v>
      </c>
      <c r="D3339" t="str">
        <f t="shared" si="208"/>
        <v>CQ25电费标准方式1.12</v>
      </c>
      <c r="E3339" s="13" t="str">
        <f t="shared" si="210"/>
        <v>1.12</v>
      </c>
      <c r="F3339" s="13" t="str">
        <f>IF(E3339="","",IFERROR(IF(IF(K3339="","",INDEX(收费标合同信息维护!A:Q,MATCH(D3339,收费标合同信息维护!J:J,0),10))=D3339,"有","无"),"无"))</f>
        <v>无</v>
      </c>
      <c r="G3339" s="13" t="str">
        <f t="shared" si="209"/>
        <v/>
      </c>
      <c r="H3339" s="13" t="str">
        <f t="shared" si="211"/>
        <v/>
      </c>
      <c r="I3339" s="13" t="str">
        <f>IF(G3339="","",IFERROR(IF(IF(K3339="","",INDEX(收费标合同信息维护!A:Q,MATCH(G3339,收费标合同信息维护!M:M,0),13))=G3339,"有","无"),"无"))</f>
        <v/>
      </c>
      <c r="J3339" s="3" t="s">
        <v>3128</v>
      </c>
      <c r="K3339" s="3" t="s">
        <v>13214</v>
      </c>
      <c r="L3339" s="3" t="s">
        <v>6601</v>
      </c>
      <c r="M3339" s="3" t="s">
        <v>6602</v>
      </c>
      <c r="N3339" s="3" t="s">
        <v>6603</v>
      </c>
      <c r="O3339" s="3" t="s">
        <v>6478</v>
      </c>
      <c r="P3339" s="3" t="s">
        <v>13232</v>
      </c>
      <c r="Q3339" s="3" t="s">
        <v>13233</v>
      </c>
      <c r="R3339" s="3" t="s">
        <v>6484</v>
      </c>
      <c r="S3339" s="3" t="s">
        <v>6491</v>
      </c>
      <c r="T3339" s="3" t="s">
        <v>13234</v>
      </c>
      <c r="U3339" s="3" t="s">
        <v>13235</v>
      </c>
      <c r="V3339" s="3" t="s">
        <v>13236</v>
      </c>
      <c r="W3339" s="3" t="s">
        <v>154</v>
      </c>
      <c r="X3339" s="3" t="s">
        <v>154</v>
      </c>
      <c r="Y3339" s="3" t="s">
        <v>154</v>
      </c>
      <c r="Z3339" s="3" t="s">
        <v>154</v>
      </c>
      <c r="AA3339" s="3" t="s">
        <v>154</v>
      </c>
      <c r="AB3339" s="3" t="s">
        <v>154</v>
      </c>
      <c r="AC3339" s="3" t="s">
        <v>154</v>
      </c>
      <c r="AD3339" s="3" t="s">
        <v>6151</v>
      </c>
      <c r="AE3339" s="3" t="s">
        <v>6151</v>
      </c>
      <c r="AF3339" s="3" t="s">
        <v>154</v>
      </c>
      <c r="AG3339" s="3" t="s">
        <v>154</v>
      </c>
      <c r="AH3339" s="3" t="s">
        <v>6478</v>
      </c>
      <c r="AI3339" s="3" t="s">
        <v>6482</v>
      </c>
      <c r="AJ3339" s="3" t="s">
        <v>6489</v>
      </c>
    </row>
    <row r="3340" spans="1:36" ht="30">
      <c r="A3340" s="10">
        <v>3443</v>
      </c>
      <c r="B3340" t="str">
        <f>IF(K3340="总计","",INDEX(主数据!A:AD,MATCH(J3340,主数据!A:A,0),9))</f>
        <v>华西大区公司</v>
      </c>
      <c r="C3340" t="str">
        <f>IF(K3340="","",INDEX(主数据!A:AD,MATCH(J3340,主数据!A:A,0),11))</f>
        <v>重庆南区</v>
      </c>
      <c r="D3340" t="str">
        <f t="shared" si="208"/>
        <v>CQ25电费标准方式0.87</v>
      </c>
      <c r="E3340" s="13" t="str">
        <f t="shared" si="210"/>
        <v>0.87</v>
      </c>
      <c r="F3340" s="13" t="str">
        <f>IF(E3340="","",IFERROR(IF(IF(K3340="","",INDEX(收费标合同信息维护!A:Q,MATCH(D3340,收费标合同信息维护!J:J,0),10))=D3340,"有","无"),"无"))</f>
        <v>无</v>
      </c>
      <c r="G3340" s="13" t="str">
        <f t="shared" si="209"/>
        <v/>
      </c>
      <c r="H3340" s="13" t="str">
        <f t="shared" si="211"/>
        <v/>
      </c>
      <c r="I3340" s="13" t="str">
        <f>IF(G3340="","",IFERROR(IF(IF(K3340="","",INDEX(收费标合同信息维护!A:Q,MATCH(G3340,收费标合同信息维护!M:M,0),13))=G3340,"有","无"),"无"))</f>
        <v/>
      </c>
      <c r="J3340" s="3" t="s">
        <v>3128</v>
      </c>
      <c r="K3340" s="3" t="s">
        <v>13214</v>
      </c>
      <c r="L3340" s="3" t="s">
        <v>6601</v>
      </c>
      <c r="M3340" s="3" t="s">
        <v>6602</v>
      </c>
      <c r="N3340" s="3" t="s">
        <v>6603</v>
      </c>
      <c r="O3340" s="3" t="s">
        <v>6478</v>
      </c>
      <c r="P3340" s="3" t="s">
        <v>13237</v>
      </c>
      <c r="Q3340" s="3" t="s">
        <v>11536</v>
      </c>
      <c r="R3340" s="3" t="s">
        <v>6484</v>
      </c>
      <c r="S3340" s="3" t="s">
        <v>6491</v>
      </c>
      <c r="T3340" s="3" t="s">
        <v>13234</v>
      </c>
      <c r="U3340" s="3" t="s">
        <v>13238</v>
      </c>
      <c r="V3340" s="3" t="s">
        <v>10253</v>
      </c>
      <c r="W3340" s="3" t="s">
        <v>154</v>
      </c>
      <c r="X3340" s="3" t="s">
        <v>154</v>
      </c>
      <c r="Y3340" s="3" t="s">
        <v>154</v>
      </c>
      <c r="Z3340" s="3" t="s">
        <v>154</v>
      </c>
      <c r="AA3340" s="3" t="s">
        <v>154</v>
      </c>
      <c r="AB3340" s="3" t="s">
        <v>154</v>
      </c>
      <c r="AC3340" s="3" t="s">
        <v>154</v>
      </c>
      <c r="AD3340" s="3" t="s">
        <v>6151</v>
      </c>
      <c r="AE3340" s="3" t="s">
        <v>6151</v>
      </c>
      <c r="AF3340" s="3" t="s">
        <v>154</v>
      </c>
      <c r="AG3340" s="3" t="s">
        <v>154</v>
      </c>
      <c r="AH3340" s="3" t="s">
        <v>6478</v>
      </c>
      <c r="AI3340" s="3" t="s">
        <v>6482</v>
      </c>
      <c r="AJ3340" s="3" t="s">
        <v>6489</v>
      </c>
    </row>
    <row r="3341" spans="1:36" ht="30">
      <c r="A3341" s="10">
        <v>3444</v>
      </c>
      <c r="B3341" t="str">
        <f>IF(K3341="总计","",INDEX(主数据!A:AD,MATCH(J3341,主数据!A:A,0),9))</f>
        <v>华西大区公司</v>
      </c>
      <c r="C3341" t="str">
        <f>IF(K3341="","",INDEX(主数据!A:AD,MATCH(J3341,主数据!A:A,0),11))</f>
        <v>重庆南区</v>
      </c>
      <c r="D3341" t="str">
        <f t="shared" si="208"/>
        <v>CQ25电费标准方式0.57</v>
      </c>
      <c r="E3341" s="13" t="str">
        <f t="shared" si="210"/>
        <v>0.57</v>
      </c>
      <c r="F3341" s="13" t="str">
        <f>IF(E3341="","",IFERROR(IF(IF(K3341="","",INDEX(收费标合同信息维护!A:Q,MATCH(D3341,收费标合同信息维护!J:J,0),10))=D3341,"有","无"),"无"))</f>
        <v>无</v>
      </c>
      <c r="G3341" s="13" t="str">
        <f t="shared" si="209"/>
        <v/>
      </c>
      <c r="H3341" s="13" t="str">
        <f t="shared" si="211"/>
        <v/>
      </c>
      <c r="I3341" s="13" t="str">
        <f>IF(G3341="","",IFERROR(IF(IF(K3341="","",INDEX(收费标合同信息维护!A:Q,MATCH(G3341,收费标合同信息维护!M:M,0),13))=G3341,"有","无"),"无"))</f>
        <v/>
      </c>
      <c r="J3341" s="3" t="s">
        <v>3128</v>
      </c>
      <c r="K3341" s="3" t="s">
        <v>13214</v>
      </c>
      <c r="L3341" s="3" t="s">
        <v>6601</v>
      </c>
      <c r="M3341" s="3" t="s">
        <v>6602</v>
      </c>
      <c r="N3341" s="3" t="s">
        <v>6603</v>
      </c>
      <c r="O3341" s="3" t="s">
        <v>6478</v>
      </c>
      <c r="P3341" s="3" t="s">
        <v>13239</v>
      </c>
      <c r="Q3341" s="3" t="s">
        <v>13240</v>
      </c>
      <c r="R3341" s="3" t="s">
        <v>6484</v>
      </c>
      <c r="S3341" s="3" t="s">
        <v>6491</v>
      </c>
      <c r="T3341" s="3" t="s">
        <v>6493</v>
      </c>
      <c r="U3341" s="3" t="s">
        <v>154</v>
      </c>
      <c r="V3341" s="3" t="s">
        <v>13241</v>
      </c>
      <c r="W3341" s="3" t="s">
        <v>154</v>
      </c>
      <c r="X3341" s="3" t="s">
        <v>154</v>
      </c>
      <c r="Y3341" s="3" t="s">
        <v>154</v>
      </c>
      <c r="Z3341" s="3" t="s">
        <v>154</v>
      </c>
      <c r="AA3341" s="3" t="s">
        <v>154</v>
      </c>
      <c r="AB3341" s="3" t="s">
        <v>154</v>
      </c>
      <c r="AC3341" s="3" t="s">
        <v>154</v>
      </c>
      <c r="AD3341" s="3" t="s">
        <v>6151</v>
      </c>
      <c r="AE3341" s="3" t="s">
        <v>6151</v>
      </c>
      <c r="AF3341" s="3" t="s">
        <v>154</v>
      </c>
      <c r="AG3341" s="3" t="s">
        <v>154</v>
      </c>
      <c r="AH3341" s="3" t="s">
        <v>6478</v>
      </c>
      <c r="AI3341" s="3" t="s">
        <v>6482</v>
      </c>
      <c r="AJ3341" s="3" t="s">
        <v>6489</v>
      </c>
    </row>
    <row r="3342" spans="1:36" ht="30">
      <c r="A3342" s="10">
        <v>3445</v>
      </c>
      <c r="B3342" t="str">
        <f>IF(K3342="总计","",INDEX(主数据!A:AD,MATCH(J3342,主数据!A:A,0),9))</f>
        <v>华西大区公司</v>
      </c>
      <c r="C3342" t="str">
        <f>IF(K3342="","",INDEX(主数据!A:AD,MATCH(J3342,主数据!A:A,0),11))</f>
        <v>重庆南区</v>
      </c>
      <c r="D3342" t="str">
        <f t="shared" si="208"/>
        <v>CQ25电费标准方式1.20</v>
      </c>
      <c r="E3342" s="13" t="str">
        <f t="shared" si="210"/>
        <v>1.20</v>
      </c>
      <c r="F3342" s="13" t="str">
        <f>IF(E3342="","",IFERROR(IF(IF(K3342="","",INDEX(收费标合同信息维护!A:Q,MATCH(D3342,收费标合同信息维护!J:J,0),10))=D3342,"有","无"),"无"))</f>
        <v>无</v>
      </c>
      <c r="G3342" s="13" t="str">
        <f t="shared" si="209"/>
        <v/>
      </c>
      <c r="H3342" s="13" t="str">
        <f t="shared" si="211"/>
        <v/>
      </c>
      <c r="I3342" s="13" t="str">
        <f>IF(G3342="","",IFERROR(IF(IF(K3342="","",INDEX(收费标合同信息维护!A:Q,MATCH(G3342,收费标合同信息维护!M:M,0),13))=G3342,"有","无"),"无"))</f>
        <v/>
      </c>
      <c r="J3342" s="3" t="s">
        <v>3128</v>
      </c>
      <c r="K3342" s="3" t="s">
        <v>13214</v>
      </c>
      <c r="L3342" s="3" t="s">
        <v>6601</v>
      </c>
      <c r="M3342" s="3" t="s">
        <v>6602</v>
      </c>
      <c r="N3342" s="3" t="s">
        <v>6603</v>
      </c>
      <c r="O3342" s="3" t="s">
        <v>6478</v>
      </c>
      <c r="P3342" s="3" t="s">
        <v>13242</v>
      </c>
      <c r="Q3342" s="3" t="s">
        <v>6613</v>
      </c>
      <c r="R3342" s="3" t="s">
        <v>6484</v>
      </c>
      <c r="S3342" s="3" t="s">
        <v>6491</v>
      </c>
      <c r="T3342" s="3" t="s">
        <v>13234</v>
      </c>
      <c r="U3342" s="3" t="s">
        <v>154</v>
      </c>
      <c r="V3342" s="3" t="s">
        <v>6614</v>
      </c>
      <c r="W3342" s="3" t="s">
        <v>154</v>
      </c>
      <c r="X3342" s="3" t="s">
        <v>154</v>
      </c>
      <c r="Y3342" s="3" t="s">
        <v>154</v>
      </c>
      <c r="Z3342" s="3" t="s">
        <v>154</v>
      </c>
      <c r="AA3342" s="3" t="s">
        <v>154</v>
      </c>
      <c r="AB3342" s="3" t="s">
        <v>154</v>
      </c>
      <c r="AC3342" s="3" t="s">
        <v>154</v>
      </c>
      <c r="AD3342" s="3" t="s">
        <v>6151</v>
      </c>
      <c r="AE3342" s="3" t="s">
        <v>6151</v>
      </c>
      <c r="AF3342" s="3" t="s">
        <v>154</v>
      </c>
      <c r="AG3342" s="3" t="s">
        <v>154</v>
      </c>
      <c r="AH3342" s="3" t="s">
        <v>6478</v>
      </c>
      <c r="AI3342" s="3" t="s">
        <v>6482</v>
      </c>
      <c r="AJ3342" s="3" t="s">
        <v>6489</v>
      </c>
    </row>
    <row r="3343" spans="1:36" ht="30">
      <c r="A3343" s="10">
        <v>3446</v>
      </c>
      <c r="B3343" t="str">
        <f>IF(K3343="总计","",INDEX(主数据!A:AD,MATCH(J3343,主数据!A:A,0),9))</f>
        <v>华西大区公司</v>
      </c>
      <c r="C3343" t="str">
        <f>IF(K3343="","",INDEX(主数据!A:AD,MATCH(J3343,主数据!A:A,0),11))</f>
        <v>重庆南区</v>
      </c>
      <c r="D3343" t="str">
        <f t="shared" si="208"/>
        <v>CQ25电费标准方式1.07</v>
      </c>
      <c r="E3343" s="13" t="str">
        <f t="shared" si="210"/>
        <v>1.07</v>
      </c>
      <c r="F3343" s="13" t="str">
        <f>IF(E3343="","",IFERROR(IF(IF(K3343="","",INDEX(收费标合同信息维护!A:Q,MATCH(D3343,收费标合同信息维护!J:J,0),10))=D3343,"有","无"),"无"))</f>
        <v>无</v>
      </c>
      <c r="G3343" s="13" t="str">
        <f t="shared" si="209"/>
        <v/>
      </c>
      <c r="H3343" s="13" t="str">
        <f t="shared" si="211"/>
        <v/>
      </c>
      <c r="I3343" s="13" t="str">
        <f>IF(G3343="","",IFERROR(IF(IF(K3343="","",INDEX(收费标合同信息维护!A:Q,MATCH(G3343,收费标合同信息维护!M:M,0),13))=G3343,"有","无"),"无"))</f>
        <v/>
      </c>
      <c r="J3343" s="3" t="s">
        <v>3128</v>
      </c>
      <c r="K3343" s="3" t="s">
        <v>13214</v>
      </c>
      <c r="L3343" s="3" t="s">
        <v>6601</v>
      </c>
      <c r="M3343" s="3" t="s">
        <v>6602</v>
      </c>
      <c r="N3343" s="3" t="s">
        <v>6603</v>
      </c>
      <c r="O3343" s="3" t="s">
        <v>6478</v>
      </c>
      <c r="P3343" s="3" t="s">
        <v>13243</v>
      </c>
      <c r="Q3343" s="3" t="s">
        <v>13244</v>
      </c>
      <c r="R3343" s="3" t="s">
        <v>6484</v>
      </c>
      <c r="S3343" s="3" t="s">
        <v>6491</v>
      </c>
      <c r="T3343" s="3" t="s">
        <v>6915</v>
      </c>
      <c r="U3343" s="3" t="s">
        <v>154</v>
      </c>
      <c r="V3343" s="3" t="s">
        <v>13245</v>
      </c>
      <c r="W3343" s="3" t="s">
        <v>154</v>
      </c>
      <c r="X3343" s="3" t="s">
        <v>154</v>
      </c>
      <c r="Y3343" s="3" t="s">
        <v>154</v>
      </c>
      <c r="Z3343" s="3" t="s">
        <v>154</v>
      </c>
      <c r="AA3343" s="3" t="s">
        <v>154</v>
      </c>
      <c r="AB3343" s="3" t="s">
        <v>154</v>
      </c>
      <c r="AC3343" s="3" t="s">
        <v>154</v>
      </c>
      <c r="AD3343" s="3" t="s">
        <v>6151</v>
      </c>
      <c r="AE3343" s="3" t="s">
        <v>6151</v>
      </c>
      <c r="AF3343" s="3" t="s">
        <v>154</v>
      </c>
      <c r="AG3343" s="3" t="s">
        <v>154</v>
      </c>
      <c r="AH3343" s="3" t="s">
        <v>6478</v>
      </c>
      <c r="AI3343" s="3" t="s">
        <v>6482</v>
      </c>
      <c r="AJ3343" s="3" t="s">
        <v>6489</v>
      </c>
    </row>
    <row r="3344" spans="1:36" ht="30">
      <c r="A3344" s="10">
        <v>3447</v>
      </c>
      <c r="B3344" t="str">
        <f>IF(K3344="总计","",INDEX(主数据!A:AD,MATCH(J3344,主数据!A:A,0),9))</f>
        <v>华西大区公司</v>
      </c>
      <c r="C3344" t="str">
        <f>IF(K3344="","",INDEX(主数据!A:AD,MATCH(J3344,主数据!A:A,0),11))</f>
        <v>重庆南区</v>
      </c>
      <c r="D3344" t="str">
        <f t="shared" si="208"/>
        <v>CQ25空置物业费标准方式1.20</v>
      </c>
      <c r="E3344" s="13" t="str">
        <f t="shared" si="210"/>
        <v>1.20</v>
      </c>
      <c r="F3344" s="13" t="str">
        <f>IF(E3344="","",IFERROR(IF(IF(K3344="","",INDEX(收费标合同信息维护!A:Q,MATCH(D3344,收费标合同信息维护!J:J,0),10))=D3344,"有","无"),"无"))</f>
        <v>无</v>
      </c>
      <c r="G3344" s="13" t="str">
        <f t="shared" si="209"/>
        <v/>
      </c>
      <c r="H3344" s="13" t="str">
        <f t="shared" si="211"/>
        <v/>
      </c>
      <c r="I3344" s="13" t="str">
        <f>IF(G3344="","",IFERROR(IF(IF(K3344="","",INDEX(收费标合同信息维护!A:Q,MATCH(G3344,收费标合同信息维护!M:M,0),13))=G3344,"有","无"),"无"))</f>
        <v/>
      </c>
      <c r="J3344" s="3" t="s">
        <v>3128</v>
      </c>
      <c r="K3344" s="3" t="s">
        <v>13214</v>
      </c>
      <c r="L3344" s="3" t="s">
        <v>6580</v>
      </c>
      <c r="M3344" s="3" t="s">
        <v>6581</v>
      </c>
      <c r="N3344" s="3" t="s">
        <v>6477</v>
      </c>
      <c r="O3344" s="3" t="s">
        <v>6478</v>
      </c>
      <c r="P3344" s="3" t="s">
        <v>13246</v>
      </c>
      <c r="Q3344" s="3" t="s">
        <v>6804</v>
      </c>
      <c r="R3344" s="3" t="s">
        <v>6484</v>
      </c>
      <c r="S3344" s="3" t="s">
        <v>6491</v>
      </c>
      <c r="T3344" s="3" t="s">
        <v>6481</v>
      </c>
      <c r="U3344" s="3" t="s">
        <v>154</v>
      </c>
      <c r="V3344" s="3" t="s">
        <v>6614</v>
      </c>
      <c r="W3344" s="3" t="s">
        <v>154</v>
      </c>
      <c r="X3344" s="3" t="s">
        <v>154</v>
      </c>
      <c r="Y3344" s="3" t="s">
        <v>154</v>
      </c>
      <c r="Z3344" s="3" t="s">
        <v>154</v>
      </c>
      <c r="AA3344" s="3" t="s">
        <v>154</v>
      </c>
      <c r="AB3344" s="3" t="s">
        <v>154</v>
      </c>
      <c r="AC3344" s="3" t="s">
        <v>154</v>
      </c>
      <c r="AD3344" s="3" t="s">
        <v>6151</v>
      </c>
      <c r="AE3344" s="3" t="s">
        <v>6151</v>
      </c>
      <c r="AF3344" s="3" t="s">
        <v>154</v>
      </c>
      <c r="AG3344" s="3" t="s">
        <v>154</v>
      </c>
      <c r="AH3344" s="3" t="s">
        <v>6478</v>
      </c>
      <c r="AI3344" s="3" t="s">
        <v>6482</v>
      </c>
      <c r="AJ3344" s="3" t="s">
        <v>6489</v>
      </c>
    </row>
    <row r="3345" spans="1:36" ht="30">
      <c r="A3345" s="10">
        <v>3448</v>
      </c>
      <c r="B3345" t="str">
        <f>IF(K3345="总计","",INDEX(主数据!A:AD,MATCH(J3345,主数据!A:A,0),9))</f>
        <v>华西大区公司</v>
      </c>
      <c r="C3345" t="str">
        <f>IF(K3345="","",INDEX(主数据!A:AD,MATCH(J3345,主数据!A:A,0),11))</f>
        <v>重庆南区</v>
      </c>
      <c r="D3345" t="str">
        <f t="shared" si="208"/>
        <v>CQ25空置物业费标准方式2.50</v>
      </c>
      <c r="E3345" s="13" t="str">
        <f t="shared" si="210"/>
        <v>2.50</v>
      </c>
      <c r="F3345" s="13" t="str">
        <f>IF(E3345="","",IFERROR(IF(IF(K3345="","",INDEX(收费标合同信息维护!A:Q,MATCH(D3345,收费标合同信息维护!J:J,0),10))=D3345,"有","无"),"无"))</f>
        <v>无</v>
      </c>
      <c r="G3345" s="13" t="str">
        <f t="shared" si="209"/>
        <v/>
      </c>
      <c r="H3345" s="13" t="str">
        <f t="shared" si="211"/>
        <v/>
      </c>
      <c r="I3345" s="13" t="str">
        <f>IF(G3345="","",IFERROR(IF(IF(K3345="","",INDEX(收费标合同信息维护!A:Q,MATCH(G3345,收费标合同信息维护!M:M,0),13))=G3345,"有","无"),"无"))</f>
        <v/>
      </c>
      <c r="J3345" s="3" t="s">
        <v>3128</v>
      </c>
      <c r="K3345" s="3" t="s">
        <v>13214</v>
      </c>
      <c r="L3345" s="3" t="s">
        <v>6580</v>
      </c>
      <c r="M3345" s="3" t="s">
        <v>6581</v>
      </c>
      <c r="N3345" s="3" t="s">
        <v>6477</v>
      </c>
      <c r="O3345" s="3" t="s">
        <v>6478</v>
      </c>
      <c r="P3345" s="3" t="s">
        <v>13247</v>
      </c>
      <c r="Q3345" s="3" t="s">
        <v>13248</v>
      </c>
      <c r="R3345" s="3" t="s">
        <v>6484</v>
      </c>
      <c r="S3345" s="3" t="s">
        <v>6491</v>
      </c>
      <c r="T3345" s="3" t="s">
        <v>6493</v>
      </c>
      <c r="U3345" s="3" t="s">
        <v>154</v>
      </c>
      <c r="V3345" s="3" t="s">
        <v>6675</v>
      </c>
      <c r="W3345" s="3" t="s">
        <v>154</v>
      </c>
      <c r="X3345" s="3" t="s">
        <v>154</v>
      </c>
      <c r="Y3345" s="3" t="s">
        <v>154</v>
      </c>
      <c r="Z3345" s="3" t="s">
        <v>154</v>
      </c>
      <c r="AA3345" s="3" t="s">
        <v>154</v>
      </c>
      <c r="AB3345" s="3" t="s">
        <v>154</v>
      </c>
      <c r="AC3345" s="3" t="s">
        <v>154</v>
      </c>
      <c r="AD3345" s="3" t="s">
        <v>6151</v>
      </c>
      <c r="AE3345" s="3" t="s">
        <v>6151</v>
      </c>
      <c r="AF3345" s="3" t="s">
        <v>154</v>
      </c>
      <c r="AG3345" s="3" t="s">
        <v>154</v>
      </c>
      <c r="AH3345" s="3" t="s">
        <v>6478</v>
      </c>
      <c r="AI3345" s="3" t="s">
        <v>6482</v>
      </c>
      <c r="AJ3345" s="3" t="s">
        <v>6489</v>
      </c>
    </row>
    <row r="3346" spans="1:36" ht="30">
      <c r="A3346" s="10">
        <v>3449</v>
      </c>
      <c r="B3346" t="str">
        <f>IF(K3346="总计","",INDEX(主数据!A:AD,MATCH(J3346,主数据!A:A,0),9))</f>
        <v>华西大区公司</v>
      </c>
      <c r="C3346" t="str">
        <f>IF(K3346="","",INDEX(主数据!A:AD,MATCH(J3346,主数据!A:A,0),11))</f>
        <v>重庆南区</v>
      </c>
      <c r="D3346" t="str">
        <f t="shared" si="208"/>
        <v>CQ25空置物业费标准方式1.10</v>
      </c>
      <c r="E3346" s="13" t="str">
        <f t="shared" si="210"/>
        <v>1.10</v>
      </c>
      <c r="F3346" s="13" t="str">
        <f>IF(E3346="","",IFERROR(IF(IF(K3346="","",INDEX(收费标合同信息维护!A:Q,MATCH(D3346,收费标合同信息维护!J:J,0),10))=D3346,"有","无"),"无"))</f>
        <v>无</v>
      </c>
      <c r="G3346" s="13" t="str">
        <f t="shared" si="209"/>
        <v/>
      </c>
      <c r="H3346" s="13" t="str">
        <f t="shared" si="211"/>
        <v/>
      </c>
      <c r="I3346" s="13" t="str">
        <f>IF(G3346="","",IFERROR(IF(IF(K3346="","",INDEX(收费标合同信息维护!A:Q,MATCH(G3346,收费标合同信息维护!M:M,0),13))=G3346,"有","无"),"无"))</f>
        <v/>
      </c>
      <c r="J3346" s="3" t="s">
        <v>3128</v>
      </c>
      <c r="K3346" s="3" t="s">
        <v>13214</v>
      </c>
      <c r="L3346" s="3" t="s">
        <v>6580</v>
      </c>
      <c r="M3346" s="3" t="s">
        <v>6581</v>
      </c>
      <c r="N3346" s="3" t="s">
        <v>6477</v>
      </c>
      <c r="O3346" s="3" t="s">
        <v>6478</v>
      </c>
      <c r="P3346" s="3" t="s">
        <v>13249</v>
      </c>
      <c r="Q3346" s="3" t="s">
        <v>13250</v>
      </c>
      <c r="R3346" s="3" t="s">
        <v>6484</v>
      </c>
      <c r="S3346" s="3" t="s">
        <v>6491</v>
      </c>
      <c r="T3346" s="3" t="s">
        <v>6481</v>
      </c>
      <c r="U3346" s="3" t="s">
        <v>154</v>
      </c>
      <c r="V3346" s="3" t="s">
        <v>6488</v>
      </c>
      <c r="W3346" s="3" t="s">
        <v>154</v>
      </c>
      <c r="X3346" s="3" t="s">
        <v>154</v>
      </c>
      <c r="Y3346" s="3" t="s">
        <v>154</v>
      </c>
      <c r="Z3346" s="3" t="s">
        <v>154</v>
      </c>
      <c r="AA3346" s="3" t="s">
        <v>154</v>
      </c>
      <c r="AB3346" s="3" t="s">
        <v>154</v>
      </c>
      <c r="AC3346" s="3" t="s">
        <v>154</v>
      </c>
      <c r="AD3346" s="3" t="s">
        <v>6151</v>
      </c>
      <c r="AE3346" s="3" t="s">
        <v>6151</v>
      </c>
      <c r="AF3346" s="3" t="s">
        <v>154</v>
      </c>
      <c r="AG3346" s="3" t="s">
        <v>154</v>
      </c>
      <c r="AH3346" s="3" t="s">
        <v>6478</v>
      </c>
      <c r="AI3346" s="3" t="s">
        <v>6482</v>
      </c>
      <c r="AJ3346" s="3" t="s">
        <v>6489</v>
      </c>
    </row>
    <row r="3347" spans="1:36" ht="15">
      <c r="A3347" s="10">
        <v>3450</v>
      </c>
      <c r="B3347" t="str">
        <f>IF(K3347="总计","",INDEX(主数据!A:AD,MATCH(J3347,主数据!A:A,0),9))</f>
        <v>华南大区公司</v>
      </c>
      <c r="C3347" t="str">
        <f>IF(K3347="","",INDEX(主数据!A:AD,MATCH(J3347,主数据!A:A,0),11))</f>
        <v>福州东区</v>
      </c>
      <c r="D3347" t="str">
        <f t="shared" si="208"/>
        <v>FZ33物业服务费标准方式2.00</v>
      </c>
      <c r="E3347" s="13" t="str">
        <f t="shared" si="210"/>
        <v>2.00</v>
      </c>
      <c r="F3347" s="13" t="str">
        <f>IF(E3347="","",IFERROR(IF(IF(K3347="","",INDEX(收费标合同信息维护!A:Q,MATCH(D3347,收费标合同信息维护!J:J,0),10))=D3347,"有","无"),"无"))</f>
        <v>无</v>
      </c>
      <c r="G3347" s="13" t="str">
        <f t="shared" si="209"/>
        <v/>
      </c>
      <c r="H3347" s="13" t="str">
        <f t="shared" si="211"/>
        <v/>
      </c>
      <c r="I3347" s="13" t="str">
        <f>IF(G3347="","",IFERROR(IF(IF(K3347="","",INDEX(收费标合同信息维护!A:Q,MATCH(G3347,收费标合同信息维护!M:M,0),13))=G3347,"有","无"),"无"))</f>
        <v/>
      </c>
      <c r="J3347" s="3" t="s">
        <v>2860</v>
      </c>
      <c r="K3347" s="3" t="s">
        <v>13251</v>
      </c>
      <c r="L3347" s="3" t="s">
        <v>6025</v>
      </c>
      <c r="M3347" s="3" t="s">
        <v>6026</v>
      </c>
      <c r="N3347" s="3" t="s">
        <v>6477</v>
      </c>
      <c r="O3347" s="3" t="s">
        <v>6478</v>
      </c>
      <c r="P3347" s="3" t="s">
        <v>13252</v>
      </c>
      <c r="Q3347" s="3" t="s">
        <v>13253</v>
      </c>
      <c r="R3347" s="3" t="s">
        <v>6484</v>
      </c>
      <c r="S3347" s="3" t="s">
        <v>6491</v>
      </c>
      <c r="T3347" s="3" t="s">
        <v>6644</v>
      </c>
      <c r="U3347" s="3" t="s">
        <v>154</v>
      </c>
      <c r="V3347" s="3" t="s">
        <v>6686</v>
      </c>
      <c r="W3347" s="3" t="s">
        <v>154</v>
      </c>
      <c r="X3347" s="3" t="s">
        <v>154</v>
      </c>
      <c r="Y3347" s="3" t="s">
        <v>154</v>
      </c>
      <c r="Z3347" s="3" t="s">
        <v>154</v>
      </c>
      <c r="AA3347" s="3" t="s">
        <v>154</v>
      </c>
      <c r="AB3347" s="3" t="s">
        <v>154</v>
      </c>
      <c r="AC3347" s="3" t="s">
        <v>154</v>
      </c>
      <c r="AD3347" s="3" t="s">
        <v>6151</v>
      </c>
      <c r="AE3347" s="3" t="s">
        <v>6151</v>
      </c>
      <c r="AF3347" s="3" t="s">
        <v>154</v>
      </c>
      <c r="AG3347" s="3" t="s">
        <v>154</v>
      </c>
      <c r="AH3347" s="3" t="s">
        <v>6478</v>
      </c>
      <c r="AI3347" s="3" t="s">
        <v>6482</v>
      </c>
      <c r="AJ3347" s="3" t="s">
        <v>6489</v>
      </c>
    </row>
    <row r="3348" spans="1:36" ht="15">
      <c r="A3348" s="10">
        <v>3451</v>
      </c>
      <c r="B3348" t="str">
        <f>IF(K3348="总计","",INDEX(主数据!A:AD,MATCH(J3348,主数据!A:A,0),9))</f>
        <v>华南大区公司</v>
      </c>
      <c r="C3348" t="str">
        <f>IF(K3348="","",INDEX(主数据!A:AD,MATCH(J3348,主数据!A:A,0),11))</f>
        <v>福州东区</v>
      </c>
      <c r="D3348" t="str">
        <f t="shared" si="208"/>
        <v>FZ33物业服务费标准方式3.00</v>
      </c>
      <c r="E3348" s="13" t="str">
        <f t="shared" si="210"/>
        <v>3.00</v>
      </c>
      <c r="F3348" s="13" t="str">
        <f>IF(E3348="","",IFERROR(IF(IF(K3348="","",INDEX(收费标合同信息维护!A:Q,MATCH(D3348,收费标合同信息维护!J:J,0),10))=D3348,"有","无"),"无"))</f>
        <v>无</v>
      </c>
      <c r="G3348" s="13" t="str">
        <f t="shared" si="209"/>
        <v/>
      </c>
      <c r="H3348" s="13" t="str">
        <f t="shared" si="211"/>
        <v/>
      </c>
      <c r="I3348" s="13" t="str">
        <f>IF(G3348="","",IFERROR(IF(IF(K3348="","",INDEX(收费标合同信息维护!A:Q,MATCH(G3348,收费标合同信息维护!M:M,0),13))=G3348,"有","无"),"无"))</f>
        <v/>
      </c>
      <c r="J3348" s="3" t="s">
        <v>2860</v>
      </c>
      <c r="K3348" s="3" t="s">
        <v>13251</v>
      </c>
      <c r="L3348" s="3" t="s">
        <v>6025</v>
      </c>
      <c r="M3348" s="3" t="s">
        <v>6026</v>
      </c>
      <c r="N3348" s="3" t="s">
        <v>6477</v>
      </c>
      <c r="O3348" s="3" t="s">
        <v>6478</v>
      </c>
      <c r="P3348" s="3" t="s">
        <v>13254</v>
      </c>
      <c r="Q3348" s="3" t="s">
        <v>7157</v>
      </c>
      <c r="R3348" s="3" t="s">
        <v>6484</v>
      </c>
      <c r="S3348" s="3" t="s">
        <v>6491</v>
      </c>
      <c r="T3348" s="3" t="s">
        <v>6644</v>
      </c>
      <c r="U3348" s="3" t="s">
        <v>154</v>
      </c>
      <c r="V3348" s="3" t="s">
        <v>6672</v>
      </c>
      <c r="W3348" s="3" t="s">
        <v>154</v>
      </c>
      <c r="X3348" s="3" t="s">
        <v>154</v>
      </c>
      <c r="Y3348" s="3" t="s">
        <v>154</v>
      </c>
      <c r="Z3348" s="3" t="s">
        <v>154</v>
      </c>
      <c r="AA3348" s="3" t="s">
        <v>154</v>
      </c>
      <c r="AB3348" s="3" t="s">
        <v>154</v>
      </c>
      <c r="AC3348" s="3" t="s">
        <v>154</v>
      </c>
      <c r="AD3348" s="3" t="s">
        <v>6151</v>
      </c>
      <c r="AE3348" s="3" t="s">
        <v>6151</v>
      </c>
      <c r="AF3348" s="3" t="s">
        <v>154</v>
      </c>
      <c r="AG3348" s="3" t="s">
        <v>154</v>
      </c>
      <c r="AH3348" s="3" t="s">
        <v>6478</v>
      </c>
      <c r="AI3348" s="3" t="s">
        <v>6482</v>
      </c>
      <c r="AJ3348" s="3" t="s">
        <v>6489</v>
      </c>
    </row>
    <row r="3349" spans="1:36" ht="15">
      <c r="A3349" s="10">
        <v>3452</v>
      </c>
      <c r="B3349" t="str">
        <f>IF(K3349="总计","",INDEX(主数据!A:AD,MATCH(J3349,主数据!A:A,0),9))</f>
        <v>华南大区公司</v>
      </c>
      <c r="C3349" t="str">
        <f>IF(K3349="","",INDEX(主数据!A:AD,MATCH(J3349,主数据!A:A,0),11))</f>
        <v>福州东区</v>
      </c>
      <c r="D3349" t="str">
        <f t="shared" si="208"/>
        <v>FZ33物业服务费直接录入</v>
      </c>
      <c r="E3349" s="13" t="str">
        <f t="shared" si="210"/>
        <v/>
      </c>
      <c r="F3349" s="13" t="str">
        <f>IF(E3349="","",IFERROR(IF(IF(K3349="","",INDEX(收费标合同信息维护!A:Q,MATCH(D3349,收费标合同信息维护!J:J,0),10))=D3349,"有","无"),"无"))</f>
        <v/>
      </c>
      <c r="G3349" s="13" t="str">
        <f t="shared" si="209"/>
        <v/>
      </c>
      <c r="H3349" s="13" t="str">
        <f t="shared" si="211"/>
        <v/>
      </c>
      <c r="I3349" s="13" t="str">
        <f>IF(G3349="","",IFERROR(IF(IF(K3349="","",INDEX(收费标合同信息维护!A:Q,MATCH(G3349,收费标合同信息维护!M:M,0),13))=G3349,"有","无"),"无"))</f>
        <v/>
      </c>
      <c r="J3349" s="3" t="s">
        <v>2860</v>
      </c>
      <c r="K3349" s="3" t="s">
        <v>13251</v>
      </c>
      <c r="L3349" s="3" t="s">
        <v>6025</v>
      </c>
      <c r="M3349" s="3" t="s">
        <v>6026</v>
      </c>
      <c r="N3349" s="3" t="s">
        <v>6477</v>
      </c>
      <c r="O3349" s="3" t="s">
        <v>6478</v>
      </c>
      <c r="P3349" s="3" t="s">
        <v>13255</v>
      </c>
      <c r="Q3349" s="3" t="s">
        <v>6026</v>
      </c>
      <c r="R3349" s="3" t="s">
        <v>6479</v>
      </c>
      <c r="S3349" s="3" t="s">
        <v>6480</v>
      </c>
      <c r="T3349" s="3" t="s">
        <v>6481</v>
      </c>
      <c r="U3349" s="3" t="s">
        <v>13256</v>
      </c>
      <c r="V3349" s="3" t="s">
        <v>154</v>
      </c>
      <c r="W3349" s="3" t="s">
        <v>154</v>
      </c>
      <c r="X3349" s="3" t="s">
        <v>154</v>
      </c>
      <c r="Y3349" s="3" t="s">
        <v>154</v>
      </c>
      <c r="Z3349" s="3" t="s">
        <v>154</v>
      </c>
      <c r="AA3349" s="3" t="s">
        <v>154</v>
      </c>
      <c r="AB3349" s="3" t="s">
        <v>154</v>
      </c>
      <c r="AC3349" s="3" t="s">
        <v>154</v>
      </c>
      <c r="AD3349" s="3" t="s">
        <v>6151</v>
      </c>
      <c r="AE3349" s="3" t="s">
        <v>6151</v>
      </c>
      <c r="AF3349" s="3" t="s">
        <v>154</v>
      </c>
      <c r="AG3349" s="3" t="s">
        <v>154</v>
      </c>
      <c r="AH3349" s="3" t="s">
        <v>6478</v>
      </c>
      <c r="AI3349" s="3" t="s">
        <v>6482</v>
      </c>
      <c r="AJ3349" s="3" t="s">
        <v>6489</v>
      </c>
    </row>
    <row r="3350" spans="1:36" ht="15">
      <c r="A3350" s="10">
        <v>3453</v>
      </c>
      <c r="B3350" t="str">
        <f>IF(K3350="总计","",INDEX(主数据!A:AD,MATCH(J3350,主数据!A:A,0),9))</f>
        <v>华南大区公司</v>
      </c>
      <c r="C3350" t="str">
        <f>IF(K3350="","",INDEX(主数据!A:AD,MATCH(J3350,主数据!A:A,0),11))</f>
        <v>福州东区</v>
      </c>
      <c r="D3350" t="str">
        <f t="shared" si="208"/>
        <v>FZ33非自有房屋租赁直接录入</v>
      </c>
      <c r="E3350" s="13" t="str">
        <f t="shared" si="210"/>
        <v/>
      </c>
      <c r="F3350" s="13" t="str">
        <f>IF(E3350="","",IFERROR(IF(IF(K3350="","",INDEX(收费标合同信息维护!A:Q,MATCH(D3350,收费标合同信息维护!J:J,0),10))=D3350,"有","无"),"无"))</f>
        <v/>
      </c>
      <c r="G3350" s="13" t="str">
        <f t="shared" si="209"/>
        <v/>
      </c>
      <c r="H3350" s="13" t="str">
        <f t="shared" si="211"/>
        <v/>
      </c>
      <c r="I3350" s="13" t="str">
        <f>IF(G3350="","",IFERROR(IF(IF(K3350="","",INDEX(收费标合同信息维护!A:Q,MATCH(G3350,收费标合同信息维护!M:M,0),13))=G3350,"有","无"),"无"))</f>
        <v/>
      </c>
      <c r="J3350" s="3" t="s">
        <v>2860</v>
      </c>
      <c r="K3350" s="3" t="s">
        <v>13251</v>
      </c>
      <c r="L3350" s="3" t="s">
        <v>6699</v>
      </c>
      <c r="M3350" s="3" t="s">
        <v>6700</v>
      </c>
      <c r="N3350" s="3" t="s">
        <v>6477</v>
      </c>
      <c r="O3350" s="3" t="s">
        <v>6478</v>
      </c>
      <c r="P3350" s="3" t="s">
        <v>13257</v>
      </c>
      <c r="Q3350" s="3" t="s">
        <v>6833</v>
      </c>
      <c r="R3350" s="3" t="s">
        <v>6479</v>
      </c>
      <c r="S3350" s="3" t="s">
        <v>6480</v>
      </c>
      <c r="T3350" s="3" t="s">
        <v>6481</v>
      </c>
      <c r="U3350" s="3" t="s">
        <v>6487</v>
      </c>
      <c r="V3350" s="3" t="s">
        <v>154</v>
      </c>
      <c r="W3350" s="3" t="s">
        <v>154</v>
      </c>
      <c r="X3350" s="3" t="s">
        <v>154</v>
      </c>
      <c r="Y3350" s="3" t="s">
        <v>154</v>
      </c>
      <c r="Z3350" s="3" t="s">
        <v>154</v>
      </c>
      <c r="AA3350" s="3" t="s">
        <v>154</v>
      </c>
      <c r="AB3350" s="3" t="s">
        <v>154</v>
      </c>
      <c r="AC3350" s="3" t="s">
        <v>154</v>
      </c>
      <c r="AD3350" s="3" t="s">
        <v>6151</v>
      </c>
      <c r="AE3350" s="3" t="s">
        <v>6151</v>
      </c>
      <c r="AF3350" s="3" t="s">
        <v>154</v>
      </c>
      <c r="AG3350" s="3" t="s">
        <v>154</v>
      </c>
      <c r="AH3350" s="3" t="s">
        <v>6478</v>
      </c>
      <c r="AI3350" s="3" t="s">
        <v>6482</v>
      </c>
      <c r="AJ3350" s="3" t="s">
        <v>6489</v>
      </c>
    </row>
    <row r="3351" spans="1:36" ht="15">
      <c r="A3351" s="10">
        <v>3454</v>
      </c>
      <c r="B3351" t="str">
        <f>IF(K3351="总计","",INDEX(主数据!A:AD,MATCH(J3351,主数据!A:A,0),9))</f>
        <v>华南大区公司</v>
      </c>
      <c r="C3351" t="str">
        <f>IF(K3351="","",INDEX(主数据!A:AD,MATCH(J3351,主数据!A:A,0),11))</f>
        <v>福州东区</v>
      </c>
      <c r="D3351" t="str">
        <f t="shared" si="208"/>
        <v>FZ33公共能耗费用及其他直接录入</v>
      </c>
      <c r="E3351" s="13" t="str">
        <f t="shared" si="210"/>
        <v/>
      </c>
      <c r="F3351" s="13" t="str">
        <f>IF(E3351="","",IFERROR(IF(IF(K3351="","",INDEX(收费标合同信息维护!A:Q,MATCH(D3351,收费标合同信息维护!J:J,0),10))=D3351,"有","无"),"无"))</f>
        <v/>
      </c>
      <c r="G3351" s="13" t="str">
        <f t="shared" si="209"/>
        <v/>
      </c>
      <c r="H3351" s="13" t="str">
        <f t="shared" si="211"/>
        <v/>
      </c>
      <c r="I3351" s="13" t="str">
        <f>IF(G3351="","",IFERROR(IF(IF(K3351="","",INDEX(收费标合同信息维护!A:Q,MATCH(G3351,收费标合同信息维护!M:M,0),13))=G3351,"有","无"),"无"))</f>
        <v/>
      </c>
      <c r="J3351" s="3" t="s">
        <v>2860</v>
      </c>
      <c r="K3351" s="3" t="s">
        <v>13251</v>
      </c>
      <c r="L3351" s="3" t="s">
        <v>6702</v>
      </c>
      <c r="M3351" s="3" t="s">
        <v>6703</v>
      </c>
      <c r="N3351" s="3" t="s">
        <v>6477</v>
      </c>
      <c r="O3351" s="3" t="s">
        <v>6478</v>
      </c>
      <c r="P3351" s="3" t="s">
        <v>13258</v>
      </c>
      <c r="Q3351" s="3" t="s">
        <v>6739</v>
      </c>
      <c r="R3351" s="3" t="s">
        <v>6479</v>
      </c>
      <c r="S3351" s="3" t="s">
        <v>6480</v>
      </c>
      <c r="T3351" s="3" t="s">
        <v>6481</v>
      </c>
      <c r="U3351" s="3" t="s">
        <v>6487</v>
      </c>
      <c r="V3351" s="3" t="s">
        <v>154</v>
      </c>
      <c r="W3351" s="3" t="s">
        <v>154</v>
      </c>
      <c r="X3351" s="3" t="s">
        <v>154</v>
      </c>
      <c r="Y3351" s="3" t="s">
        <v>154</v>
      </c>
      <c r="Z3351" s="3" t="s">
        <v>154</v>
      </c>
      <c r="AA3351" s="3" t="s">
        <v>154</v>
      </c>
      <c r="AB3351" s="3" t="s">
        <v>154</v>
      </c>
      <c r="AC3351" s="3" t="s">
        <v>154</v>
      </c>
      <c r="AD3351" s="3" t="s">
        <v>6151</v>
      </c>
      <c r="AE3351" s="3" t="s">
        <v>6151</v>
      </c>
      <c r="AF3351" s="3" t="s">
        <v>154</v>
      </c>
      <c r="AG3351" s="3" t="s">
        <v>154</v>
      </c>
      <c r="AH3351" s="3" t="s">
        <v>6478</v>
      </c>
      <c r="AI3351" s="3" t="s">
        <v>6482</v>
      </c>
      <c r="AJ3351" s="3" t="s">
        <v>6489</v>
      </c>
    </row>
    <row r="3352" spans="1:36" ht="15">
      <c r="A3352" s="10">
        <v>3455</v>
      </c>
      <c r="B3352" t="str">
        <f>IF(K3352="总计","",INDEX(主数据!A:AD,MATCH(J3352,主数据!A:A,0),9))</f>
        <v>华南大区公司</v>
      </c>
      <c r="C3352" t="str">
        <f>IF(K3352="","",INDEX(主数据!A:AD,MATCH(J3352,主数据!A:A,0),11))</f>
        <v>福州东区</v>
      </c>
      <c r="D3352" t="str">
        <f t="shared" si="208"/>
        <v>FZ33公共能耗费用及其他直接录入</v>
      </c>
      <c r="E3352" s="13" t="str">
        <f t="shared" si="210"/>
        <v/>
      </c>
      <c r="F3352" s="13" t="str">
        <f>IF(E3352="","",IFERROR(IF(IF(K3352="","",INDEX(收费标合同信息维护!A:Q,MATCH(D3352,收费标合同信息维护!J:J,0),10))=D3352,"有","无"),"无"))</f>
        <v/>
      </c>
      <c r="G3352" s="13" t="str">
        <f t="shared" si="209"/>
        <v/>
      </c>
      <c r="H3352" s="13" t="str">
        <f t="shared" si="211"/>
        <v/>
      </c>
      <c r="I3352" s="13" t="str">
        <f>IF(G3352="","",IFERROR(IF(IF(K3352="","",INDEX(收费标合同信息维护!A:Q,MATCH(G3352,收费标合同信息维护!M:M,0),13))=G3352,"有","无"),"无"))</f>
        <v/>
      </c>
      <c r="J3352" s="3" t="s">
        <v>2860</v>
      </c>
      <c r="K3352" s="3" t="s">
        <v>13251</v>
      </c>
      <c r="L3352" s="3" t="s">
        <v>6702</v>
      </c>
      <c r="M3352" s="3" t="s">
        <v>6703</v>
      </c>
      <c r="N3352" s="3" t="s">
        <v>6477</v>
      </c>
      <c r="O3352" s="3" t="s">
        <v>6478</v>
      </c>
      <c r="P3352" s="3" t="s">
        <v>13259</v>
      </c>
      <c r="Q3352" s="3" t="s">
        <v>6602</v>
      </c>
      <c r="R3352" s="3" t="s">
        <v>6479</v>
      </c>
      <c r="S3352" s="3" t="s">
        <v>6480</v>
      </c>
      <c r="T3352" s="3" t="s">
        <v>6481</v>
      </c>
      <c r="U3352" s="3" t="s">
        <v>6487</v>
      </c>
      <c r="V3352" s="3" t="s">
        <v>154</v>
      </c>
      <c r="W3352" s="3" t="s">
        <v>154</v>
      </c>
      <c r="X3352" s="3" t="s">
        <v>154</v>
      </c>
      <c r="Y3352" s="3" t="s">
        <v>154</v>
      </c>
      <c r="Z3352" s="3" t="s">
        <v>154</v>
      </c>
      <c r="AA3352" s="3" t="s">
        <v>154</v>
      </c>
      <c r="AB3352" s="3" t="s">
        <v>154</v>
      </c>
      <c r="AC3352" s="3" t="s">
        <v>154</v>
      </c>
      <c r="AD3352" s="3" t="s">
        <v>6151</v>
      </c>
      <c r="AE3352" s="3" t="s">
        <v>6151</v>
      </c>
      <c r="AF3352" s="3" t="s">
        <v>154</v>
      </c>
      <c r="AG3352" s="3" t="s">
        <v>154</v>
      </c>
      <c r="AH3352" s="3" t="s">
        <v>6478</v>
      </c>
      <c r="AI3352" s="3" t="s">
        <v>6482</v>
      </c>
      <c r="AJ3352" s="3" t="s">
        <v>6489</v>
      </c>
    </row>
    <row r="3353" spans="1:36" ht="15">
      <c r="A3353" s="10">
        <v>3456</v>
      </c>
      <c r="B3353" t="str">
        <f>IF(K3353="总计","",INDEX(主数据!A:AD,MATCH(J3353,主数据!A:A,0),9))</f>
        <v>华南大区公司</v>
      </c>
      <c r="C3353" t="str">
        <f>IF(K3353="","",INDEX(主数据!A:AD,MATCH(J3353,主数据!A:A,0),11))</f>
        <v>福州东区</v>
      </c>
      <c r="D3353" t="str">
        <f t="shared" si="208"/>
        <v>FZ33公共能耗费用及其他直接录入</v>
      </c>
      <c r="E3353" s="13" t="str">
        <f t="shared" si="210"/>
        <v/>
      </c>
      <c r="F3353" s="13" t="str">
        <f>IF(E3353="","",IFERROR(IF(IF(K3353="","",INDEX(收费标合同信息维护!A:Q,MATCH(D3353,收费标合同信息维护!J:J,0),10))=D3353,"有","无"),"无"))</f>
        <v/>
      </c>
      <c r="G3353" s="13" t="str">
        <f t="shared" si="209"/>
        <v/>
      </c>
      <c r="H3353" s="13" t="str">
        <f t="shared" si="211"/>
        <v/>
      </c>
      <c r="I3353" s="13" t="str">
        <f>IF(G3353="","",IFERROR(IF(IF(K3353="","",INDEX(收费标合同信息维护!A:Q,MATCH(G3353,收费标合同信息维护!M:M,0),13))=G3353,"有","无"),"无"))</f>
        <v/>
      </c>
      <c r="J3353" s="3" t="s">
        <v>2860</v>
      </c>
      <c r="K3353" s="3" t="s">
        <v>13251</v>
      </c>
      <c r="L3353" s="3" t="s">
        <v>6702</v>
      </c>
      <c r="M3353" s="3" t="s">
        <v>6703</v>
      </c>
      <c r="N3353" s="3" t="s">
        <v>6477</v>
      </c>
      <c r="O3353" s="3" t="s">
        <v>6478</v>
      </c>
      <c r="P3353" s="3" t="s">
        <v>13260</v>
      </c>
      <c r="Q3353" s="3" t="s">
        <v>6723</v>
      </c>
      <c r="R3353" s="3" t="s">
        <v>6479</v>
      </c>
      <c r="S3353" s="3" t="s">
        <v>6480</v>
      </c>
      <c r="T3353" s="3" t="s">
        <v>6481</v>
      </c>
      <c r="U3353" s="3" t="s">
        <v>6487</v>
      </c>
      <c r="V3353" s="3" t="s">
        <v>154</v>
      </c>
      <c r="W3353" s="3" t="s">
        <v>154</v>
      </c>
      <c r="X3353" s="3" t="s">
        <v>154</v>
      </c>
      <c r="Y3353" s="3" t="s">
        <v>154</v>
      </c>
      <c r="Z3353" s="3" t="s">
        <v>154</v>
      </c>
      <c r="AA3353" s="3" t="s">
        <v>154</v>
      </c>
      <c r="AB3353" s="3" t="s">
        <v>154</v>
      </c>
      <c r="AC3353" s="3" t="s">
        <v>154</v>
      </c>
      <c r="AD3353" s="3" t="s">
        <v>6151</v>
      </c>
      <c r="AE3353" s="3" t="s">
        <v>6151</v>
      </c>
      <c r="AF3353" s="3" t="s">
        <v>154</v>
      </c>
      <c r="AG3353" s="3" t="s">
        <v>154</v>
      </c>
      <c r="AH3353" s="3" t="s">
        <v>6478</v>
      </c>
      <c r="AI3353" s="3" t="s">
        <v>6482</v>
      </c>
      <c r="AJ3353" s="3" t="s">
        <v>6489</v>
      </c>
    </row>
    <row r="3354" spans="1:36" ht="15">
      <c r="A3354" s="10">
        <v>3457</v>
      </c>
      <c r="B3354" t="str">
        <f>IF(K3354="总计","",INDEX(主数据!A:AD,MATCH(J3354,主数据!A:A,0),9))</f>
        <v>华南大区公司</v>
      </c>
      <c r="C3354" t="str">
        <f>IF(K3354="","",INDEX(主数据!A:AD,MATCH(J3354,主数据!A:A,0),11))</f>
        <v>福州东区</v>
      </c>
      <c r="D3354" t="str">
        <f t="shared" si="208"/>
        <v>FZ33自营停车费（固定）直接录入</v>
      </c>
      <c r="E3354" s="13" t="str">
        <f t="shared" si="210"/>
        <v/>
      </c>
      <c r="F3354" s="13" t="str">
        <f>IF(E3354="","",IFERROR(IF(IF(K3354="","",INDEX(收费标合同信息维护!A:Q,MATCH(D3354,收费标合同信息维护!J:J,0),10))=D3354,"有","无"),"无"))</f>
        <v/>
      </c>
      <c r="G3354" s="13" t="str">
        <f t="shared" si="209"/>
        <v/>
      </c>
      <c r="H3354" s="13" t="str">
        <f t="shared" si="211"/>
        <v/>
      </c>
      <c r="I3354" s="13" t="str">
        <f>IF(G3354="","",IFERROR(IF(IF(K3354="","",INDEX(收费标合同信息维护!A:Q,MATCH(G3354,收费标合同信息维护!M:M,0),13))=G3354,"有","无"),"无"))</f>
        <v/>
      </c>
      <c r="J3354" s="3" t="s">
        <v>2860</v>
      </c>
      <c r="K3354" s="3" t="s">
        <v>13251</v>
      </c>
      <c r="L3354" s="3" t="s">
        <v>6714</v>
      </c>
      <c r="M3354" s="3" t="s">
        <v>6715</v>
      </c>
      <c r="N3354" s="3" t="s">
        <v>6477</v>
      </c>
      <c r="O3354" s="3" t="s">
        <v>6597</v>
      </c>
      <c r="P3354" s="3" t="s">
        <v>13261</v>
      </c>
      <c r="Q3354" s="3" t="s">
        <v>6715</v>
      </c>
      <c r="R3354" s="3" t="s">
        <v>6479</v>
      </c>
      <c r="S3354" s="3" t="s">
        <v>6480</v>
      </c>
      <c r="T3354" s="3" t="s">
        <v>6481</v>
      </c>
      <c r="U3354" s="3" t="s">
        <v>6716</v>
      </c>
      <c r="V3354" s="3" t="s">
        <v>154</v>
      </c>
      <c r="W3354" s="3" t="s">
        <v>154</v>
      </c>
      <c r="X3354" s="3" t="s">
        <v>154</v>
      </c>
      <c r="Y3354" s="3" t="s">
        <v>154</v>
      </c>
      <c r="Z3354" s="3" t="s">
        <v>154</v>
      </c>
      <c r="AA3354" s="3" t="s">
        <v>154</v>
      </c>
      <c r="AB3354" s="3" t="s">
        <v>154</v>
      </c>
      <c r="AC3354" s="3" t="s">
        <v>154</v>
      </c>
      <c r="AD3354" s="3" t="s">
        <v>6151</v>
      </c>
      <c r="AE3354" s="3" t="s">
        <v>6151</v>
      </c>
      <c r="AF3354" s="3" t="s">
        <v>154</v>
      </c>
      <c r="AG3354" s="3" t="s">
        <v>154</v>
      </c>
      <c r="AH3354" s="3" t="s">
        <v>6478</v>
      </c>
      <c r="AI3354" s="3" t="s">
        <v>6482</v>
      </c>
      <c r="AJ3354" s="3" t="s">
        <v>6489</v>
      </c>
    </row>
    <row r="3355" spans="1:36" ht="15">
      <c r="A3355" s="10">
        <v>3458</v>
      </c>
      <c r="B3355" t="str">
        <f>IF(K3355="总计","",INDEX(主数据!A:AD,MATCH(J3355,主数据!A:A,0),9))</f>
        <v>华南大区公司</v>
      </c>
      <c r="C3355" t="str">
        <f>IF(K3355="","",INDEX(主数据!A:AD,MATCH(J3355,主数据!A:A,0),11))</f>
        <v>福州东区</v>
      </c>
      <c r="D3355" t="str">
        <f t="shared" si="208"/>
        <v>FZ33自营停车费（临时）直接录入</v>
      </c>
      <c r="E3355" s="13" t="str">
        <f t="shared" si="210"/>
        <v/>
      </c>
      <c r="F3355" s="13" t="str">
        <f>IF(E3355="","",IFERROR(IF(IF(K3355="","",INDEX(收费标合同信息维护!A:Q,MATCH(D3355,收费标合同信息维护!J:J,0),10))=D3355,"有","无"),"无"))</f>
        <v/>
      </c>
      <c r="G3355" s="13" t="str">
        <f t="shared" si="209"/>
        <v/>
      </c>
      <c r="H3355" s="13" t="str">
        <f t="shared" si="211"/>
        <v/>
      </c>
      <c r="I3355" s="13" t="str">
        <f>IF(G3355="","",IFERROR(IF(IF(K3355="","",INDEX(收费标合同信息维护!A:Q,MATCH(G3355,收费标合同信息维护!M:M,0),13))=G3355,"有","无"),"无"))</f>
        <v/>
      </c>
      <c r="J3355" s="3" t="s">
        <v>2860</v>
      </c>
      <c r="K3355" s="3" t="s">
        <v>13251</v>
      </c>
      <c r="L3355" s="3" t="s">
        <v>8898</v>
      </c>
      <c r="M3355" s="3" t="s">
        <v>8899</v>
      </c>
      <c r="N3355" s="3" t="s">
        <v>6477</v>
      </c>
      <c r="O3355" s="3" t="s">
        <v>6597</v>
      </c>
      <c r="P3355" s="3" t="s">
        <v>13262</v>
      </c>
      <c r="Q3355" s="3" t="s">
        <v>8899</v>
      </c>
      <c r="R3355" s="3" t="s">
        <v>6479</v>
      </c>
      <c r="S3355" s="3" t="s">
        <v>6480</v>
      </c>
      <c r="T3355" s="3" t="s">
        <v>6481</v>
      </c>
      <c r="U3355" s="3" t="s">
        <v>6716</v>
      </c>
      <c r="V3355" s="3" t="s">
        <v>154</v>
      </c>
      <c r="W3355" s="3" t="s">
        <v>154</v>
      </c>
      <c r="X3355" s="3" t="s">
        <v>154</v>
      </c>
      <c r="Y3355" s="3" t="s">
        <v>154</v>
      </c>
      <c r="Z3355" s="3" t="s">
        <v>154</v>
      </c>
      <c r="AA3355" s="3" t="s">
        <v>154</v>
      </c>
      <c r="AB3355" s="3" t="s">
        <v>154</v>
      </c>
      <c r="AC3355" s="3" t="s">
        <v>154</v>
      </c>
      <c r="AD3355" s="3" t="s">
        <v>6151</v>
      </c>
      <c r="AE3355" s="3" t="s">
        <v>6151</v>
      </c>
      <c r="AF3355" s="3" t="s">
        <v>154</v>
      </c>
      <c r="AG3355" s="3" t="s">
        <v>154</v>
      </c>
      <c r="AH3355" s="3" t="s">
        <v>6478</v>
      </c>
      <c r="AI3355" s="3" t="s">
        <v>6482</v>
      </c>
      <c r="AJ3355" s="3" t="s">
        <v>6489</v>
      </c>
    </row>
    <row r="3356" spans="1:36" ht="15">
      <c r="A3356" s="10">
        <v>3459</v>
      </c>
      <c r="B3356" t="str">
        <f>IF(K3356="总计","",INDEX(主数据!A:AD,MATCH(J3356,主数据!A:A,0),9))</f>
        <v>华南大区公司</v>
      </c>
      <c r="C3356" t="str">
        <f>IF(K3356="","",INDEX(主数据!A:AD,MATCH(J3356,主数据!A:A,0),11))</f>
        <v>福州东区</v>
      </c>
      <c r="D3356" t="str">
        <f t="shared" si="208"/>
        <v>FZ33其他费用直接录入</v>
      </c>
      <c r="E3356" s="13" t="str">
        <f t="shared" si="210"/>
        <v/>
      </c>
      <c r="F3356" s="13" t="str">
        <f>IF(E3356="","",IFERROR(IF(IF(K3356="","",INDEX(收费标合同信息维护!A:Q,MATCH(D3356,收费标合同信息维护!J:J,0),10))=D3356,"有","无"),"无"))</f>
        <v/>
      </c>
      <c r="G3356" s="13" t="str">
        <f t="shared" si="209"/>
        <v/>
      </c>
      <c r="H3356" s="13" t="str">
        <f t="shared" si="211"/>
        <v/>
      </c>
      <c r="I3356" s="13" t="str">
        <f>IF(G3356="","",IFERROR(IF(IF(K3356="","",INDEX(收费标合同信息维护!A:Q,MATCH(G3356,收费标合同信息维护!M:M,0),13))=G3356,"有","无"),"无"))</f>
        <v/>
      </c>
      <c r="J3356" s="3" t="s">
        <v>2860</v>
      </c>
      <c r="K3356" s="3" t="s">
        <v>13251</v>
      </c>
      <c r="L3356" s="3" t="s">
        <v>6544</v>
      </c>
      <c r="M3356" s="3" t="s">
        <v>6545</v>
      </c>
      <c r="N3356" s="3" t="s">
        <v>6477</v>
      </c>
      <c r="O3356" s="3" t="s">
        <v>6478</v>
      </c>
      <c r="P3356" s="3" t="s">
        <v>13263</v>
      </c>
      <c r="Q3356" s="3" t="s">
        <v>6836</v>
      </c>
      <c r="R3356" s="3" t="s">
        <v>6479</v>
      </c>
      <c r="S3356" s="3" t="s">
        <v>6480</v>
      </c>
      <c r="T3356" s="3" t="s">
        <v>6481</v>
      </c>
      <c r="U3356" s="3" t="s">
        <v>6487</v>
      </c>
      <c r="V3356" s="3" t="s">
        <v>154</v>
      </c>
      <c r="W3356" s="3" t="s">
        <v>154</v>
      </c>
      <c r="X3356" s="3" t="s">
        <v>154</v>
      </c>
      <c r="Y3356" s="3" t="s">
        <v>154</v>
      </c>
      <c r="Z3356" s="3" t="s">
        <v>154</v>
      </c>
      <c r="AA3356" s="3" t="s">
        <v>154</v>
      </c>
      <c r="AB3356" s="3" t="s">
        <v>154</v>
      </c>
      <c r="AC3356" s="3" t="s">
        <v>154</v>
      </c>
      <c r="AD3356" s="3" t="s">
        <v>6151</v>
      </c>
      <c r="AE3356" s="3" t="s">
        <v>6151</v>
      </c>
      <c r="AF3356" s="3" t="s">
        <v>154</v>
      </c>
      <c r="AG3356" s="3" t="s">
        <v>154</v>
      </c>
      <c r="AH3356" s="3" t="s">
        <v>6478</v>
      </c>
      <c r="AI3356" s="3" t="s">
        <v>6482</v>
      </c>
      <c r="AJ3356" s="3" t="s">
        <v>6489</v>
      </c>
    </row>
    <row r="3357" spans="1:36" ht="15">
      <c r="A3357" s="10">
        <v>3460</v>
      </c>
      <c r="B3357" t="str">
        <f>IF(K3357="总计","",INDEX(主数据!A:AD,MATCH(J3357,主数据!A:A,0),9))</f>
        <v>华南大区公司</v>
      </c>
      <c r="C3357" t="str">
        <f>IF(K3357="","",INDEX(主数据!A:AD,MATCH(J3357,主数据!A:A,0),11))</f>
        <v>福州东区</v>
      </c>
      <c r="D3357" t="str">
        <f t="shared" si="208"/>
        <v>FZ33其他费用直接录入</v>
      </c>
      <c r="E3357" s="13" t="str">
        <f t="shared" si="210"/>
        <v/>
      </c>
      <c r="F3357" s="13" t="str">
        <f>IF(E3357="","",IFERROR(IF(IF(K3357="","",INDEX(收费标合同信息维护!A:Q,MATCH(D3357,收费标合同信息维护!J:J,0),10))=D3357,"有","无"),"无"))</f>
        <v/>
      </c>
      <c r="G3357" s="13" t="str">
        <f t="shared" si="209"/>
        <v/>
      </c>
      <c r="H3357" s="13" t="str">
        <f t="shared" si="211"/>
        <v/>
      </c>
      <c r="I3357" s="13" t="str">
        <f>IF(G3357="","",IFERROR(IF(IF(K3357="","",INDEX(收费标合同信息维护!A:Q,MATCH(G3357,收费标合同信息维护!M:M,0),13))=G3357,"有","无"),"无"))</f>
        <v/>
      </c>
      <c r="J3357" s="3" t="s">
        <v>2860</v>
      </c>
      <c r="K3357" s="3" t="s">
        <v>13251</v>
      </c>
      <c r="L3357" s="3" t="s">
        <v>6544</v>
      </c>
      <c r="M3357" s="3" t="s">
        <v>6545</v>
      </c>
      <c r="N3357" s="3" t="s">
        <v>6477</v>
      </c>
      <c r="O3357" s="3" t="s">
        <v>6478</v>
      </c>
      <c r="P3357" s="3" t="s">
        <v>13264</v>
      </c>
      <c r="Q3357" s="3" t="s">
        <v>8999</v>
      </c>
      <c r="R3357" s="3" t="s">
        <v>6479</v>
      </c>
      <c r="S3357" s="3" t="s">
        <v>6480</v>
      </c>
      <c r="T3357" s="3" t="s">
        <v>9338</v>
      </c>
      <c r="U3357" s="3" t="s">
        <v>6487</v>
      </c>
      <c r="V3357" s="3" t="s">
        <v>154</v>
      </c>
      <c r="W3357" s="3" t="s">
        <v>154</v>
      </c>
      <c r="X3357" s="3" t="s">
        <v>154</v>
      </c>
      <c r="Y3357" s="3" t="s">
        <v>154</v>
      </c>
      <c r="Z3357" s="3" t="s">
        <v>154</v>
      </c>
      <c r="AA3357" s="3" t="s">
        <v>154</v>
      </c>
      <c r="AB3357" s="3" t="s">
        <v>154</v>
      </c>
      <c r="AC3357" s="3" t="s">
        <v>154</v>
      </c>
      <c r="AD3357" s="3" t="s">
        <v>6151</v>
      </c>
      <c r="AE3357" s="3" t="s">
        <v>6151</v>
      </c>
      <c r="AF3357" s="3" t="s">
        <v>154</v>
      </c>
      <c r="AG3357" s="3" t="s">
        <v>154</v>
      </c>
      <c r="AH3357" s="3" t="s">
        <v>6478</v>
      </c>
      <c r="AI3357" s="3" t="s">
        <v>6482</v>
      </c>
      <c r="AJ3357" s="3" t="s">
        <v>6489</v>
      </c>
    </row>
    <row r="3358" spans="1:36" ht="15">
      <c r="A3358" s="10">
        <v>3461</v>
      </c>
      <c r="B3358" t="str">
        <f>IF(K3358="总计","",INDEX(主数据!A:AD,MATCH(J3358,主数据!A:A,0),9))</f>
        <v>华南大区公司</v>
      </c>
      <c r="C3358" t="str">
        <f>IF(K3358="","",INDEX(主数据!A:AD,MATCH(J3358,主数据!A:A,0),11))</f>
        <v>福州东区</v>
      </c>
      <c r="D3358" t="str">
        <f t="shared" si="208"/>
        <v>FZ33其他费用直接录入</v>
      </c>
      <c r="E3358" s="13" t="str">
        <f t="shared" si="210"/>
        <v/>
      </c>
      <c r="F3358" s="13" t="str">
        <f>IF(E3358="","",IFERROR(IF(IF(K3358="","",INDEX(收费标合同信息维护!A:Q,MATCH(D3358,收费标合同信息维护!J:J,0),10))=D3358,"有","无"),"无"))</f>
        <v/>
      </c>
      <c r="G3358" s="13" t="str">
        <f t="shared" si="209"/>
        <v/>
      </c>
      <c r="H3358" s="13" t="str">
        <f t="shared" si="211"/>
        <v/>
      </c>
      <c r="I3358" s="13" t="str">
        <f>IF(G3358="","",IFERROR(IF(IF(K3358="","",INDEX(收费标合同信息维护!A:Q,MATCH(G3358,收费标合同信息维护!M:M,0),13))=G3358,"有","无"),"无"))</f>
        <v/>
      </c>
      <c r="J3358" s="3" t="s">
        <v>2860</v>
      </c>
      <c r="K3358" s="3" t="s">
        <v>13251</v>
      </c>
      <c r="L3358" s="3" t="s">
        <v>6544</v>
      </c>
      <c r="M3358" s="3" t="s">
        <v>6545</v>
      </c>
      <c r="N3358" s="3" t="s">
        <v>6477</v>
      </c>
      <c r="O3358" s="3" t="s">
        <v>6478</v>
      </c>
      <c r="P3358" s="3" t="s">
        <v>13265</v>
      </c>
      <c r="Q3358" s="3" t="s">
        <v>8211</v>
      </c>
      <c r="R3358" s="3" t="s">
        <v>6479</v>
      </c>
      <c r="S3358" s="3" t="s">
        <v>6480</v>
      </c>
      <c r="T3358" s="3" t="s">
        <v>9338</v>
      </c>
      <c r="U3358" s="3" t="s">
        <v>6487</v>
      </c>
      <c r="V3358" s="3" t="s">
        <v>154</v>
      </c>
      <c r="W3358" s="3" t="s">
        <v>154</v>
      </c>
      <c r="X3358" s="3" t="s">
        <v>154</v>
      </c>
      <c r="Y3358" s="3" t="s">
        <v>154</v>
      </c>
      <c r="Z3358" s="3" t="s">
        <v>154</v>
      </c>
      <c r="AA3358" s="3" t="s">
        <v>154</v>
      </c>
      <c r="AB3358" s="3" t="s">
        <v>154</v>
      </c>
      <c r="AC3358" s="3" t="s">
        <v>154</v>
      </c>
      <c r="AD3358" s="3" t="s">
        <v>6151</v>
      </c>
      <c r="AE3358" s="3" t="s">
        <v>6151</v>
      </c>
      <c r="AF3358" s="3" t="s">
        <v>154</v>
      </c>
      <c r="AG3358" s="3" t="s">
        <v>154</v>
      </c>
      <c r="AH3358" s="3" t="s">
        <v>6478</v>
      </c>
      <c r="AI3358" s="3" t="s">
        <v>6482</v>
      </c>
      <c r="AJ3358" s="3" t="s">
        <v>6489</v>
      </c>
    </row>
    <row r="3359" spans="1:36" ht="15">
      <c r="A3359" s="10">
        <v>3462</v>
      </c>
      <c r="B3359" t="str">
        <f>IF(K3359="总计","",INDEX(主数据!A:AD,MATCH(J3359,主数据!A:A,0),9))</f>
        <v>华南大区公司</v>
      </c>
      <c r="C3359" t="str">
        <f>IF(K3359="","",INDEX(主数据!A:AD,MATCH(J3359,主数据!A:A,0),11))</f>
        <v>福州东区</v>
      </c>
      <c r="D3359" t="str">
        <f t="shared" si="208"/>
        <v>FZ33其他费用直接录入</v>
      </c>
      <c r="E3359" s="13" t="str">
        <f t="shared" si="210"/>
        <v/>
      </c>
      <c r="F3359" s="13" t="str">
        <f>IF(E3359="","",IFERROR(IF(IF(K3359="","",INDEX(收费标合同信息维护!A:Q,MATCH(D3359,收费标合同信息维护!J:J,0),10))=D3359,"有","无"),"无"))</f>
        <v/>
      </c>
      <c r="G3359" s="13" t="str">
        <f t="shared" si="209"/>
        <v/>
      </c>
      <c r="H3359" s="13" t="str">
        <f t="shared" si="211"/>
        <v/>
      </c>
      <c r="I3359" s="13" t="str">
        <f>IF(G3359="","",IFERROR(IF(IF(K3359="","",INDEX(收费标合同信息维护!A:Q,MATCH(G3359,收费标合同信息维护!M:M,0),13))=G3359,"有","无"),"无"))</f>
        <v/>
      </c>
      <c r="J3359" s="3" t="s">
        <v>2860</v>
      </c>
      <c r="K3359" s="3" t="s">
        <v>13251</v>
      </c>
      <c r="L3359" s="3" t="s">
        <v>6544</v>
      </c>
      <c r="M3359" s="3" t="s">
        <v>6545</v>
      </c>
      <c r="N3359" s="3" t="s">
        <v>6477</v>
      </c>
      <c r="O3359" s="3" t="s">
        <v>6478</v>
      </c>
      <c r="P3359" s="3" t="s">
        <v>13266</v>
      </c>
      <c r="Q3359" s="3" t="s">
        <v>6545</v>
      </c>
      <c r="R3359" s="3" t="s">
        <v>6479</v>
      </c>
      <c r="S3359" s="3" t="s">
        <v>6480</v>
      </c>
      <c r="T3359" s="3" t="s">
        <v>6481</v>
      </c>
      <c r="U3359" s="3" t="s">
        <v>6487</v>
      </c>
      <c r="V3359" s="3" t="s">
        <v>154</v>
      </c>
      <c r="W3359" s="3" t="s">
        <v>154</v>
      </c>
      <c r="X3359" s="3" t="s">
        <v>154</v>
      </c>
      <c r="Y3359" s="3" t="s">
        <v>154</v>
      </c>
      <c r="Z3359" s="3" t="s">
        <v>154</v>
      </c>
      <c r="AA3359" s="3" t="s">
        <v>154</v>
      </c>
      <c r="AB3359" s="3" t="s">
        <v>154</v>
      </c>
      <c r="AC3359" s="3" t="s">
        <v>154</v>
      </c>
      <c r="AD3359" s="3" t="s">
        <v>6151</v>
      </c>
      <c r="AE3359" s="3" t="s">
        <v>6151</v>
      </c>
      <c r="AF3359" s="3" t="s">
        <v>154</v>
      </c>
      <c r="AG3359" s="3" t="s">
        <v>154</v>
      </c>
      <c r="AH3359" s="3" t="s">
        <v>6478</v>
      </c>
      <c r="AI3359" s="3" t="s">
        <v>6482</v>
      </c>
      <c r="AJ3359" s="3" t="s">
        <v>6489</v>
      </c>
    </row>
    <row r="3360" spans="1:36" ht="15">
      <c r="A3360" s="10">
        <v>3463</v>
      </c>
      <c r="B3360" t="str">
        <f>IF(K3360="总计","",INDEX(主数据!A:AD,MATCH(J3360,主数据!A:A,0),9))</f>
        <v>华南大区公司</v>
      </c>
      <c r="C3360" t="str">
        <f>IF(K3360="","",INDEX(主数据!A:AD,MATCH(J3360,主数据!A:A,0),11))</f>
        <v>福州东区</v>
      </c>
      <c r="D3360" t="str">
        <f t="shared" si="208"/>
        <v>FZ33电费标准方式1.00</v>
      </c>
      <c r="E3360" s="13" t="str">
        <f t="shared" si="210"/>
        <v>1.00</v>
      </c>
      <c r="F3360" s="13" t="str">
        <f>IF(E3360="","",IFERROR(IF(IF(K3360="","",INDEX(收费标合同信息维护!A:Q,MATCH(D3360,收费标合同信息维护!J:J,0),10))=D3360,"有","无"),"无"))</f>
        <v>无</v>
      </c>
      <c r="G3360" s="13" t="str">
        <f t="shared" si="209"/>
        <v/>
      </c>
      <c r="H3360" s="13" t="str">
        <f t="shared" si="211"/>
        <v/>
      </c>
      <c r="I3360" s="13" t="str">
        <f>IF(G3360="","",IFERROR(IF(IF(K3360="","",INDEX(收费标合同信息维护!A:Q,MATCH(G3360,收费标合同信息维护!M:M,0),13))=G3360,"有","无"),"无"))</f>
        <v/>
      </c>
      <c r="J3360" s="3" t="s">
        <v>2860</v>
      </c>
      <c r="K3360" s="3" t="s">
        <v>13251</v>
      </c>
      <c r="L3360" s="3" t="s">
        <v>6601</v>
      </c>
      <c r="M3360" s="3" t="s">
        <v>6602</v>
      </c>
      <c r="N3360" s="3" t="s">
        <v>6603</v>
      </c>
      <c r="O3360" s="3" t="s">
        <v>6478</v>
      </c>
      <c r="P3360" s="3" t="s">
        <v>13267</v>
      </c>
      <c r="Q3360" s="3" t="s">
        <v>13268</v>
      </c>
      <c r="R3360" s="3" t="s">
        <v>6484</v>
      </c>
      <c r="S3360" s="3" t="s">
        <v>6491</v>
      </c>
      <c r="T3360" s="3" t="s">
        <v>6644</v>
      </c>
      <c r="U3360" s="3" t="s">
        <v>154</v>
      </c>
      <c r="V3360" s="3" t="s">
        <v>6737</v>
      </c>
      <c r="W3360" s="3" t="s">
        <v>154</v>
      </c>
      <c r="X3360" s="3" t="s">
        <v>154</v>
      </c>
      <c r="Y3360" s="3" t="s">
        <v>154</v>
      </c>
      <c r="Z3360" s="3" t="s">
        <v>154</v>
      </c>
      <c r="AA3360" s="3" t="s">
        <v>154</v>
      </c>
      <c r="AB3360" s="3" t="s">
        <v>154</v>
      </c>
      <c r="AC3360" s="3" t="s">
        <v>154</v>
      </c>
      <c r="AD3360" s="3" t="s">
        <v>6151</v>
      </c>
      <c r="AE3360" s="3" t="s">
        <v>6151</v>
      </c>
      <c r="AF3360" s="3" t="s">
        <v>154</v>
      </c>
      <c r="AG3360" s="3" t="s">
        <v>154</v>
      </c>
      <c r="AH3360" s="3" t="s">
        <v>6478</v>
      </c>
      <c r="AI3360" s="3" t="s">
        <v>6482</v>
      </c>
      <c r="AJ3360" s="3" t="s">
        <v>6489</v>
      </c>
    </row>
    <row r="3361" spans="1:36" ht="15">
      <c r="A3361" s="10">
        <v>3464</v>
      </c>
      <c r="B3361" t="str">
        <f>IF(K3361="总计","",INDEX(主数据!A:AD,MATCH(J3361,主数据!A:A,0),9))</f>
        <v>华南大区公司</v>
      </c>
      <c r="C3361" t="str">
        <f>IF(K3361="","",INDEX(主数据!A:AD,MATCH(J3361,主数据!A:A,0),11))</f>
        <v>福州东区</v>
      </c>
      <c r="D3361" t="str">
        <f t="shared" si="208"/>
        <v>FZ33自来水费（简易征收）标准方式1.00</v>
      </c>
      <c r="E3361" s="13" t="str">
        <f t="shared" si="210"/>
        <v>1.00</v>
      </c>
      <c r="F3361" s="13" t="str">
        <f>IF(E3361="","",IFERROR(IF(IF(K3361="","",INDEX(收费标合同信息维护!A:Q,MATCH(D3361,收费标合同信息维护!J:J,0),10))=D3361,"有","无"),"无"))</f>
        <v>无</v>
      </c>
      <c r="G3361" s="13" t="str">
        <f t="shared" si="209"/>
        <v/>
      </c>
      <c r="H3361" s="13" t="str">
        <f t="shared" si="211"/>
        <v/>
      </c>
      <c r="I3361" s="13" t="str">
        <f>IF(G3361="","",IFERROR(IF(IF(K3361="","",INDEX(收费标合同信息维护!A:Q,MATCH(G3361,收费标合同信息维护!M:M,0),13))=G3361,"有","无"),"无"))</f>
        <v/>
      </c>
      <c r="J3361" s="3" t="s">
        <v>2860</v>
      </c>
      <c r="K3361" s="3" t="s">
        <v>13251</v>
      </c>
      <c r="L3361" s="3" t="s">
        <v>6615</v>
      </c>
      <c r="M3361" s="3" t="s">
        <v>6616</v>
      </c>
      <c r="N3361" s="3" t="s">
        <v>6603</v>
      </c>
      <c r="O3361" s="3" t="s">
        <v>6478</v>
      </c>
      <c r="P3361" s="3" t="s">
        <v>13269</v>
      </c>
      <c r="Q3361" s="3" t="s">
        <v>13270</v>
      </c>
      <c r="R3361" s="3" t="s">
        <v>6484</v>
      </c>
      <c r="S3361" s="3" t="s">
        <v>6491</v>
      </c>
      <c r="T3361" s="3" t="s">
        <v>6644</v>
      </c>
      <c r="U3361" s="3" t="s">
        <v>154</v>
      </c>
      <c r="V3361" s="3" t="s">
        <v>6737</v>
      </c>
      <c r="W3361" s="3" t="s">
        <v>154</v>
      </c>
      <c r="X3361" s="3" t="s">
        <v>154</v>
      </c>
      <c r="Y3361" s="3" t="s">
        <v>154</v>
      </c>
      <c r="Z3361" s="3" t="s">
        <v>154</v>
      </c>
      <c r="AA3361" s="3" t="s">
        <v>154</v>
      </c>
      <c r="AB3361" s="3" t="s">
        <v>154</v>
      </c>
      <c r="AC3361" s="3" t="s">
        <v>154</v>
      </c>
      <c r="AD3361" s="3" t="s">
        <v>6151</v>
      </c>
      <c r="AE3361" s="3" t="s">
        <v>6151</v>
      </c>
      <c r="AF3361" s="3" t="s">
        <v>154</v>
      </c>
      <c r="AG3361" s="3" t="s">
        <v>154</v>
      </c>
      <c r="AH3361" s="3" t="s">
        <v>6478</v>
      </c>
      <c r="AI3361" s="3" t="s">
        <v>6482</v>
      </c>
      <c r="AJ3361" s="3" t="s">
        <v>6489</v>
      </c>
    </row>
    <row r="3362" spans="1:36" ht="15">
      <c r="A3362" s="10">
        <v>3465</v>
      </c>
      <c r="B3362" t="str">
        <f>IF(K3362="总计","",INDEX(主数据!A:AD,MATCH(J3362,主数据!A:A,0),9))</f>
        <v>华南大区公司</v>
      </c>
      <c r="C3362" t="str">
        <f>IF(K3362="","",INDEX(主数据!A:AD,MATCH(J3362,主数据!A:A,0),11))</f>
        <v>福州东区</v>
      </c>
      <c r="D3362" t="str">
        <f t="shared" si="208"/>
        <v>FZ33代收代付其他费用直接录入</v>
      </c>
      <c r="E3362" s="13" t="str">
        <f t="shared" si="210"/>
        <v/>
      </c>
      <c r="F3362" s="13" t="str">
        <f>IF(E3362="","",IFERROR(IF(IF(K3362="","",INDEX(收费标合同信息维护!A:Q,MATCH(D3362,收费标合同信息维护!J:J,0),10))=D3362,"有","无"),"无"))</f>
        <v/>
      </c>
      <c r="G3362" s="13" t="str">
        <f t="shared" si="209"/>
        <v/>
      </c>
      <c r="H3362" s="13" t="str">
        <f t="shared" si="211"/>
        <v/>
      </c>
      <c r="I3362" s="13" t="str">
        <f>IF(G3362="","",IFERROR(IF(IF(K3362="","",INDEX(收费标合同信息维护!A:Q,MATCH(G3362,收费标合同信息维护!M:M,0),13))=G3362,"有","无"),"无"))</f>
        <v/>
      </c>
      <c r="J3362" s="3" t="s">
        <v>2860</v>
      </c>
      <c r="K3362" s="3" t="s">
        <v>13251</v>
      </c>
      <c r="L3362" s="3" t="s">
        <v>6620</v>
      </c>
      <c r="M3362" s="3" t="s">
        <v>6621</v>
      </c>
      <c r="N3362" s="3" t="s">
        <v>6477</v>
      </c>
      <c r="O3362" s="3" t="s">
        <v>6478</v>
      </c>
      <c r="P3362" s="3" t="s">
        <v>13271</v>
      </c>
      <c r="Q3362" s="3" t="s">
        <v>8543</v>
      </c>
      <c r="R3362" s="3" t="s">
        <v>6479</v>
      </c>
      <c r="S3362" s="3" t="s">
        <v>6480</v>
      </c>
      <c r="T3362" s="3" t="s">
        <v>6481</v>
      </c>
      <c r="U3362" s="3" t="s">
        <v>6716</v>
      </c>
      <c r="V3362" s="3" t="s">
        <v>154</v>
      </c>
      <c r="W3362" s="3" t="s">
        <v>154</v>
      </c>
      <c r="X3362" s="3" t="s">
        <v>154</v>
      </c>
      <c r="Y3362" s="3" t="s">
        <v>154</v>
      </c>
      <c r="Z3362" s="3" t="s">
        <v>154</v>
      </c>
      <c r="AA3362" s="3" t="s">
        <v>154</v>
      </c>
      <c r="AB3362" s="3" t="s">
        <v>154</v>
      </c>
      <c r="AC3362" s="3" t="s">
        <v>154</v>
      </c>
      <c r="AD3362" s="3" t="s">
        <v>6151</v>
      </c>
      <c r="AE3362" s="3" t="s">
        <v>6151</v>
      </c>
      <c r="AF3362" s="3" t="s">
        <v>154</v>
      </c>
      <c r="AG3362" s="3" t="s">
        <v>154</v>
      </c>
      <c r="AH3362" s="3" t="s">
        <v>6478</v>
      </c>
      <c r="AI3362" s="3" t="s">
        <v>6482</v>
      </c>
      <c r="AJ3362" s="3" t="s">
        <v>6489</v>
      </c>
    </row>
    <row r="3363" spans="1:36" ht="15">
      <c r="A3363" s="10">
        <v>3466</v>
      </c>
      <c r="B3363" t="str">
        <f>IF(K3363="总计","",INDEX(主数据!A:AD,MATCH(J3363,主数据!A:A,0),9))</f>
        <v>华北大区公司</v>
      </c>
      <c r="C3363" t="str">
        <f>IF(K3363="","",INDEX(主数据!A:AD,MATCH(J3363,主数据!A:A,0),11))</f>
        <v>北京七城区</v>
      </c>
      <c r="D3363" t="str">
        <f t="shared" si="208"/>
        <v>BJ57物业服务费标准方式3.78</v>
      </c>
      <c r="E3363" s="13" t="str">
        <f t="shared" si="210"/>
        <v>3.78</v>
      </c>
      <c r="F3363" s="13" t="str">
        <f>IF(E3363="","",IFERROR(IF(IF(K3363="","",INDEX(收费标合同信息维护!A:Q,MATCH(D3363,收费标合同信息维护!J:J,0),10))=D3363,"有","无"),"无"))</f>
        <v>无</v>
      </c>
      <c r="G3363" s="13" t="str">
        <f t="shared" si="209"/>
        <v/>
      </c>
      <c r="H3363" s="13" t="str">
        <f t="shared" si="211"/>
        <v/>
      </c>
      <c r="I3363" s="13" t="str">
        <f>IF(G3363="","",IFERROR(IF(IF(K3363="","",INDEX(收费标合同信息维护!A:Q,MATCH(G3363,收费标合同信息维护!M:M,0),13))=G3363,"有","无"),"无"))</f>
        <v/>
      </c>
      <c r="J3363" s="3" t="s">
        <v>2384</v>
      </c>
      <c r="K3363" s="3" t="s">
        <v>13272</v>
      </c>
      <c r="L3363" s="3" t="s">
        <v>6025</v>
      </c>
      <c r="M3363" s="3" t="s">
        <v>6026</v>
      </c>
      <c r="N3363" s="3" t="s">
        <v>6477</v>
      </c>
      <c r="O3363" s="3" t="s">
        <v>6478</v>
      </c>
      <c r="P3363" s="3" t="s">
        <v>6025</v>
      </c>
      <c r="Q3363" s="3" t="s">
        <v>6685</v>
      </c>
      <c r="R3363" s="3" t="s">
        <v>6484</v>
      </c>
      <c r="S3363" s="3" t="s">
        <v>6491</v>
      </c>
      <c r="T3363" s="3" t="s">
        <v>6506</v>
      </c>
      <c r="U3363" s="3" t="s">
        <v>154</v>
      </c>
      <c r="V3363" s="3" t="s">
        <v>8870</v>
      </c>
      <c r="W3363" s="3" t="s">
        <v>154</v>
      </c>
      <c r="X3363" s="3" t="s">
        <v>154</v>
      </c>
      <c r="Y3363" s="3" t="s">
        <v>154</v>
      </c>
      <c r="Z3363" s="3" t="s">
        <v>154</v>
      </c>
      <c r="AA3363" s="3" t="s">
        <v>154</v>
      </c>
      <c r="AB3363" s="3" t="s">
        <v>154</v>
      </c>
      <c r="AC3363" s="3" t="s">
        <v>154</v>
      </c>
      <c r="AD3363" s="3" t="s">
        <v>6151</v>
      </c>
      <c r="AE3363" s="3" t="s">
        <v>6151</v>
      </c>
      <c r="AF3363" s="3" t="s">
        <v>154</v>
      </c>
      <c r="AG3363" s="3" t="s">
        <v>154</v>
      </c>
      <c r="AH3363" s="3" t="s">
        <v>6478</v>
      </c>
      <c r="AI3363" s="3" t="s">
        <v>6482</v>
      </c>
      <c r="AJ3363" s="3" t="s">
        <v>6417</v>
      </c>
    </row>
    <row r="3364" spans="1:36" ht="15">
      <c r="A3364" s="10">
        <v>3467</v>
      </c>
      <c r="B3364" t="str">
        <f>IF(K3364="总计","",INDEX(主数据!A:AD,MATCH(J3364,主数据!A:A,0),9))</f>
        <v>华北大区公司</v>
      </c>
      <c r="C3364" t="str">
        <f>IF(K3364="","",INDEX(主数据!A:AD,MATCH(J3364,主数据!A:A,0),11))</f>
        <v>北京七城区</v>
      </c>
      <c r="D3364" t="str">
        <f t="shared" si="208"/>
        <v>BJ57其他费用直接录入</v>
      </c>
      <c r="E3364" s="13" t="str">
        <f t="shared" si="210"/>
        <v/>
      </c>
      <c r="F3364" s="13" t="str">
        <f>IF(E3364="","",IFERROR(IF(IF(K3364="","",INDEX(收费标合同信息维护!A:Q,MATCH(D3364,收费标合同信息维护!J:J,0),10))=D3364,"有","无"),"无"))</f>
        <v/>
      </c>
      <c r="G3364" s="13" t="str">
        <f t="shared" si="209"/>
        <v/>
      </c>
      <c r="H3364" s="13" t="str">
        <f t="shared" si="211"/>
        <v/>
      </c>
      <c r="I3364" s="13" t="str">
        <f>IF(G3364="","",IFERROR(IF(IF(K3364="","",INDEX(收费标合同信息维护!A:Q,MATCH(G3364,收费标合同信息维护!M:M,0),13))=G3364,"有","无"),"无"))</f>
        <v/>
      </c>
      <c r="J3364" s="3" t="s">
        <v>2384</v>
      </c>
      <c r="K3364" s="3" t="s">
        <v>13272</v>
      </c>
      <c r="L3364" s="3" t="s">
        <v>6544</v>
      </c>
      <c r="M3364" s="3" t="s">
        <v>6545</v>
      </c>
      <c r="N3364" s="3" t="s">
        <v>6477</v>
      </c>
      <c r="O3364" s="3" t="s">
        <v>6478</v>
      </c>
      <c r="P3364" s="3" t="s">
        <v>13273</v>
      </c>
      <c r="Q3364" s="3" t="s">
        <v>13274</v>
      </c>
      <c r="R3364" s="3" t="s">
        <v>6479</v>
      </c>
      <c r="S3364" s="3" t="s">
        <v>6480</v>
      </c>
      <c r="T3364" s="3" t="s">
        <v>13275</v>
      </c>
      <c r="U3364" s="3" t="s">
        <v>154</v>
      </c>
      <c r="V3364" s="3" t="s">
        <v>154</v>
      </c>
      <c r="W3364" s="3" t="s">
        <v>154</v>
      </c>
      <c r="X3364" s="3" t="s">
        <v>154</v>
      </c>
      <c r="Y3364" s="3" t="s">
        <v>154</v>
      </c>
      <c r="Z3364" s="3" t="s">
        <v>154</v>
      </c>
      <c r="AA3364" s="3" t="s">
        <v>154</v>
      </c>
      <c r="AB3364" s="3" t="s">
        <v>154</v>
      </c>
      <c r="AC3364" s="3" t="s">
        <v>154</v>
      </c>
      <c r="AD3364" s="3" t="s">
        <v>6151</v>
      </c>
      <c r="AE3364" s="3" t="s">
        <v>6151</v>
      </c>
      <c r="AF3364" s="3" t="s">
        <v>154</v>
      </c>
      <c r="AG3364" s="3" t="s">
        <v>154</v>
      </c>
      <c r="AH3364" s="3" t="s">
        <v>6478</v>
      </c>
      <c r="AI3364" s="3" t="s">
        <v>6482</v>
      </c>
      <c r="AJ3364" s="3" t="s">
        <v>6489</v>
      </c>
    </row>
    <row r="3365" spans="1:36" ht="15">
      <c r="A3365" s="10">
        <v>3468</v>
      </c>
      <c r="B3365" t="str">
        <f>IF(K3365="总计","",INDEX(主数据!A:AD,MATCH(J3365,主数据!A:A,0),9))</f>
        <v>华北大区公司</v>
      </c>
      <c r="C3365" t="str">
        <f>IF(K3365="","",INDEX(主数据!A:AD,MATCH(J3365,主数据!A:A,0),11))</f>
        <v>北京七城区</v>
      </c>
      <c r="D3365" t="str">
        <f t="shared" si="208"/>
        <v>BJ57其他费用直接录入</v>
      </c>
      <c r="E3365" s="13" t="str">
        <f t="shared" si="210"/>
        <v/>
      </c>
      <c r="F3365" s="13" t="str">
        <f>IF(E3365="","",IFERROR(IF(IF(K3365="","",INDEX(收费标合同信息维护!A:Q,MATCH(D3365,收费标合同信息维护!J:J,0),10))=D3365,"有","无"),"无"))</f>
        <v/>
      </c>
      <c r="G3365" s="13" t="str">
        <f t="shared" si="209"/>
        <v/>
      </c>
      <c r="H3365" s="13" t="str">
        <f t="shared" si="211"/>
        <v/>
      </c>
      <c r="I3365" s="13" t="str">
        <f>IF(G3365="","",IFERROR(IF(IF(K3365="","",INDEX(收费标合同信息维护!A:Q,MATCH(G3365,收费标合同信息维护!M:M,0),13))=G3365,"有","无"),"无"))</f>
        <v/>
      </c>
      <c r="J3365" s="3" t="s">
        <v>2384</v>
      </c>
      <c r="K3365" s="3" t="s">
        <v>13272</v>
      </c>
      <c r="L3365" s="3" t="s">
        <v>6544</v>
      </c>
      <c r="M3365" s="3" t="s">
        <v>6545</v>
      </c>
      <c r="N3365" s="3" t="s">
        <v>6477</v>
      </c>
      <c r="O3365" s="3" t="s">
        <v>6478</v>
      </c>
      <c r="P3365" s="3" t="s">
        <v>11031</v>
      </c>
      <c r="Q3365" s="3" t="s">
        <v>11079</v>
      </c>
      <c r="R3365" s="3" t="s">
        <v>6479</v>
      </c>
      <c r="S3365" s="3" t="s">
        <v>6480</v>
      </c>
      <c r="T3365" s="3" t="s">
        <v>13275</v>
      </c>
      <c r="U3365" s="3" t="s">
        <v>154</v>
      </c>
      <c r="V3365" s="3" t="s">
        <v>154</v>
      </c>
      <c r="W3365" s="3" t="s">
        <v>154</v>
      </c>
      <c r="X3365" s="3" t="s">
        <v>154</v>
      </c>
      <c r="Y3365" s="3" t="s">
        <v>154</v>
      </c>
      <c r="Z3365" s="3" t="s">
        <v>154</v>
      </c>
      <c r="AA3365" s="3" t="s">
        <v>154</v>
      </c>
      <c r="AB3365" s="3" t="s">
        <v>154</v>
      </c>
      <c r="AC3365" s="3" t="s">
        <v>154</v>
      </c>
      <c r="AD3365" s="3" t="s">
        <v>6151</v>
      </c>
      <c r="AE3365" s="3" t="s">
        <v>6151</v>
      </c>
      <c r="AF3365" s="3" t="s">
        <v>154</v>
      </c>
      <c r="AG3365" s="3" t="s">
        <v>154</v>
      </c>
      <c r="AH3365" s="3" t="s">
        <v>6478</v>
      </c>
      <c r="AI3365" s="3" t="s">
        <v>6482</v>
      </c>
      <c r="AJ3365" s="3" t="s">
        <v>6489</v>
      </c>
    </row>
    <row r="3366" spans="1:36" ht="15">
      <c r="A3366" s="10">
        <v>3469</v>
      </c>
      <c r="B3366" t="str">
        <f>IF(K3366="总计","",INDEX(主数据!A:AD,MATCH(J3366,主数据!A:A,0),9))</f>
        <v>华北大区公司</v>
      </c>
      <c r="C3366" t="str">
        <f>IF(K3366="","",INDEX(主数据!A:AD,MATCH(J3366,主数据!A:A,0),11))</f>
        <v>北京七城区</v>
      </c>
      <c r="D3366" t="str">
        <f t="shared" si="208"/>
        <v>BJ57其他费用直接录入</v>
      </c>
      <c r="E3366" s="13" t="str">
        <f t="shared" si="210"/>
        <v/>
      </c>
      <c r="F3366" s="13" t="str">
        <f>IF(E3366="","",IFERROR(IF(IF(K3366="","",INDEX(收费标合同信息维护!A:Q,MATCH(D3366,收费标合同信息维护!J:J,0),10))=D3366,"有","无"),"无"))</f>
        <v/>
      </c>
      <c r="G3366" s="13" t="str">
        <f t="shared" si="209"/>
        <v/>
      </c>
      <c r="H3366" s="13" t="str">
        <f t="shared" si="211"/>
        <v/>
      </c>
      <c r="I3366" s="13" t="str">
        <f>IF(G3366="","",IFERROR(IF(IF(K3366="","",INDEX(收费标合同信息维护!A:Q,MATCH(G3366,收费标合同信息维护!M:M,0),13))=G3366,"有","无"),"无"))</f>
        <v/>
      </c>
      <c r="J3366" s="3" t="s">
        <v>2384</v>
      </c>
      <c r="K3366" s="3" t="s">
        <v>13272</v>
      </c>
      <c r="L3366" s="3" t="s">
        <v>6544</v>
      </c>
      <c r="M3366" s="3" t="s">
        <v>6545</v>
      </c>
      <c r="N3366" s="3" t="s">
        <v>6477</v>
      </c>
      <c r="O3366" s="3" t="s">
        <v>6478</v>
      </c>
      <c r="P3366" s="3" t="s">
        <v>13276</v>
      </c>
      <c r="Q3366" s="3" t="s">
        <v>10098</v>
      </c>
      <c r="R3366" s="3" t="s">
        <v>6479</v>
      </c>
      <c r="S3366" s="3" t="s">
        <v>6480</v>
      </c>
      <c r="T3366" s="3" t="s">
        <v>11613</v>
      </c>
      <c r="U3366" s="3" t="s">
        <v>154</v>
      </c>
      <c r="V3366" s="3" t="s">
        <v>154</v>
      </c>
      <c r="W3366" s="3" t="s">
        <v>154</v>
      </c>
      <c r="X3366" s="3" t="s">
        <v>154</v>
      </c>
      <c r="Y3366" s="3" t="s">
        <v>154</v>
      </c>
      <c r="Z3366" s="3" t="s">
        <v>154</v>
      </c>
      <c r="AA3366" s="3" t="s">
        <v>154</v>
      </c>
      <c r="AB3366" s="3" t="s">
        <v>154</v>
      </c>
      <c r="AC3366" s="3" t="s">
        <v>154</v>
      </c>
      <c r="AD3366" s="3" t="s">
        <v>6151</v>
      </c>
      <c r="AE3366" s="3" t="s">
        <v>6151</v>
      </c>
      <c r="AF3366" s="3" t="s">
        <v>154</v>
      </c>
      <c r="AG3366" s="3" t="s">
        <v>154</v>
      </c>
      <c r="AH3366" s="3" t="s">
        <v>6478</v>
      </c>
      <c r="AI3366" s="3" t="s">
        <v>6482</v>
      </c>
      <c r="AJ3366" s="3" t="s">
        <v>6489</v>
      </c>
    </row>
    <row r="3367" spans="1:36" ht="15">
      <c r="A3367" s="10">
        <v>3470</v>
      </c>
      <c r="B3367" t="str">
        <f>IF(K3367="总计","",INDEX(主数据!A:AD,MATCH(J3367,主数据!A:A,0),9))</f>
        <v>华北大区公司</v>
      </c>
      <c r="C3367" t="str">
        <f>IF(K3367="","",INDEX(主数据!A:AD,MATCH(J3367,主数据!A:A,0),11))</f>
        <v>北京七城区</v>
      </c>
      <c r="D3367" t="str">
        <f t="shared" si="208"/>
        <v>BJ57其他费用直接录入</v>
      </c>
      <c r="E3367" s="13" t="str">
        <f t="shared" si="210"/>
        <v/>
      </c>
      <c r="F3367" s="13" t="str">
        <f>IF(E3367="","",IFERROR(IF(IF(K3367="","",INDEX(收费标合同信息维护!A:Q,MATCH(D3367,收费标合同信息维护!J:J,0),10))=D3367,"有","无"),"无"))</f>
        <v/>
      </c>
      <c r="G3367" s="13" t="str">
        <f t="shared" si="209"/>
        <v/>
      </c>
      <c r="H3367" s="13" t="str">
        <f t="shared" si="211"/>
        <v/>
      </c>
      <c r="I3367" s="13" t="str">
        <f>IF(G3367="","",IFERROR(IF(IF(K3367="","",INDEX(收费标合同信息维护!A:Q,MATCH(G3367,收费标合同信息维护!M:M,0),13))=G3367,"有","无"),"无"))</f>
        <v/>
      </c>
      <c r="J3367" s="3" t="s">
        <v>2384</v>
      </c>
      <c r="K3367" s="3" t="s">
        <v>13272</v>
      </c>
      <c r="L3367" s="3" t="s">
        <v>6544</v>
      </c>
      <c r="M3367" s="3" t="s">
        <v>6545</v>
      </c>
      <c r="N3367" s="3" t="s">
        <v>6477</v>
      </c>
      <c r="O3367" s="3" t="s">
        <v>6478</v>
      </c>
      <c r="P3367" s="3" t="s">
        <v>8408</v>
      </c>
      <c r="Q3367" s="3" t="s">
        <v>6836</v>
      </c>
      <c r="R3367" s="3" t="s">
        <v>6479</v>
      </c>
      <c r="S3367" s="3" t="s">
        <v>6480</v>
      </c>
      <c r="T3367" s="3" t="s">
        <v>7100</v>
      </c>
      <c r="U3367" s="3" t="s">
        <v>154</v>
      </c>
      <c r="V3367" s="3" t="s">
        <v>154</v>
      </c>
      <c r="W3367" s="3" t="s">
        <v>154</v>
      </c>
      <c r="X3367" s="3" t="s">
        <v>154</v>
      </c>
      <c r="Y3367" s="3" t="s">
        <v>154</v>
      </c>
      <c r="Z3367" s="3" t="s">
        <v>154</v>
      </c>
      <c r="AA3367" s="3" t="s">
        <v>154</v>
      </c>
      <c r="AB3367" s="3" t="s">
        <v>154</v>
      </c>
      <c r="AC3367" s="3" t="s">
        <v>154</v>
      </c>
      <c r="AD3367" s="3" t="s">
        <v>6151</v>
      </c>
      <c r="AE3367" s="3" t="s">
        <v>6151</v>
      </c>
      <c r="AF3367" s="3" t="s">
        <v>154</v>
      </c>
      <c r="AG3367" s="3" t="s">
        <v>154</v>
      </c>
      <c r="AH3367" s="3" t="s">
        <v>6478</v>
      </c>
      <c r="AI3367" s="3" t="s">
        <v>6482</v>
      </c>
      <c r="AJ3367" s="3" t="s">
        <v>6489</v>
      </c>
    </row>
    <row r="3368" spans="1:36" ht="15">
      <c r="A3368" s="10">
        <v>3471</v>
      </c>
      <c r="B3368" t="str">
        <f>IF(K3368="总计","",INDEX(主数据!A:AD,MATCH(J3368,主数据!A:A,0),9))</f>
        <v>华北大区公司</v>
      </c>
      <c r="C3368" t="str">
        <f>IF(K3368="","",INDEX(主数据!A:AD,MATCH(J3368,主数据!A:A,0),11))</f>
        <v>北京七城区</v>
      </c>
      <c r="D3368" t="str">
        <f t="shared" si="208"/>
        <v>BJ57其他费用直接录入</v>
      </c>
      <c r="E3368" s="13" t="str">
        <f t="shared" si="210"/>
        <v/>
      </c>
      <c r="F3368" s="13" t="str">
        <f>IF(E3368="","",IFERROR(IF(IF(K3368="","",INDEX(收费标合同信息维护!A:Q,MATCH(D3368,收费标合同信息维护!J:J,0),10))=D3368,"有","无"),"无"))</f>
        <v/>
      </c>
      <c r="G3368" s="13" t="str">
        <f t="shared" si="209"/>
        <v/>
      </c>
      <c r="H3368" s="13" t="str">
        <f t="shared" si="211"/>
        <v/>
      </c>
      <c r="I3368" s="13" t="str">
        <f>IF(G3368="","",IFERROR(IF(IF(K3368="","",INDEX(收费标合同信息维护!A:Q,MATCH(G3368,收费标合同信息维护!M:M,0),13))=G3368,"有","无"),"无"))</f>
        <v/>
      </c>
      <c r="J3368" s="3" t="s">
        <v>2384</v>
      </c>
      <c r="K3368" s="3" t="s">
        <v>13272</v>
      </c>
      <c r="L3368" s="3" t="s">
        <v>6544</v>
      </c>
      <c r="M3368" s="3" t="s">
        <v>6545</v>
      </c>
      <c r="N3368" s="3" t="s">
        <v>6477</v>
      </c>
      <c r="O3368" s="3" t="s">
        <v>6478</v>
      </c>
      <c r="P3368" s="3" t="s">
        <v>13277</v>
      </c>
      <c r="Q3368" s="3" t="s">
        <v>13278</v>
      </c>
      <c r="R3368" s="3" t="s">
        <v>6479</v>
      </c>
      <c r="S3368" s="3" t="s">
        <v>6480</v>
      </c>
      <c r="T3368" s="3" t="s">
        <v>6749</v>
      </c>
      <c r="U3368" s="3" t="s">
        <v>154</v>
      </c>
      <c r="V3368" s="3" t="s">
        <v>154</v>
      </c>
      <c r="W3368" s="3" t="s">
        <v>154</v>
      </c>
      <c r="X3368" s="3" t="s">
        <v>154</v>
      </c>
      <c r="Y3368" s="3" t="s">
        <v>154</v>
      </c>
      <c r="Z3368" s="3" t="s">
        <v>154</v>
      </c>
      <c r="AA3368" s="3" t="s">
        <v>154</v>
      </c>
      <c r="AB3368" s="3" t="s">
        <v>154</v>
      </c>
      <c r="AC3368" s="3" t="s">
        <v>154</v>
      </c>
      <c r="AD3368" s="3" t="s">
        <v>6151</v>
      </c>
      <c r="AE3368" s="3" t="s">
        <v>6151</v>
      </c>
      <c r="AF3368" s="3" t="s">
        <v>154</v>
      </c>
      <c r="AG3368" s="3" t="s">
        <v>154</v>
      </c>
      <c r="AH3368" s="3" t="s">
        <v>6478</v>
      </c>
      <c r="AI3368" s="3" t="s">
        <v>6482</v>
      </c>
      <c r="AJ3368" s="3" t="s">
        <v>6489</v>
      </c>
    </row>
    <row r="3369" spans="1:36" ht="15">
      <c r="A3369" s="10">
        <v>3472</v>
      </c>
      <c r="B3369" t="str">
        <f>IF(K3369="总计","",INDEX(主数据!A:AD,MATCH(J3369,主数据!A:A,0),9))</f>
        <v>华北大区公司</v>
      </c>
      <c r="C3369" t="str">
        <f>IF(K3369="","",INDEX(主数据!A:AD,MATCH(J3369,主数据!A:A,0),11))</f>
        <v>北京七城区</v>
      </c>
      <c r="D3369" t="str">
        <f t="shared" si="208"/>
        <v>BJ57其他费用直接录入</v>
      </c>
      <c r="E3369" s="13" t="str">
        <f t="shared" si="210"/>
        <v/>
      </c>
      <c r="F3369" s="13" t="str">
        <f>IF(E3369="","",IFERROR(IF(IF(K3369="","",INDEX(收费标合同信息维护!A:Q,MATCH(D3369,收费标合同信息维护!J:J,0),10))=D3369,"有","无"),"无"))</f>
        <v/>
      </c>
      <c r="G3369" s="13" t="str">
        <f t="shared" si="209"/>
        <v/>
      </c>
      <c r="H3369" s="13" t="str">
        <f t="shared" si="211"/>
        <v/>
      </c>
      <c r="I3369" s="13" t="str">
        <f>IF(G3369="","",IFERROR(IF(IF(K3369="","",INDEX(收费标合同信息维护!A:Q,MATCH(G3369,收费标合同信息维护!M:M,0),13))=G3369,"有","无"),"无"))</f>
        <v/>
      </c>
      <c r="J3369" s="3" t="s">
        <v>2384</v>
      </c>
      <c r="K3369" s="3" t="s">
        <v>13272</v>
      </c>
      <c r="L3369" s="3" t="s">
        <v>6544</v>
      </c>
      <c r="M3369" s="3" t="s">
        <v>6545</v>
      </c>
      <c r="N3369" s="3" t="s">
        <v>6477</v>
      </c>
      <c r="O3369" s="3" t="s">
        <v>6478</v>
      </c>
      <c r="P3369" s="3" t="s">
        <v>13279</v>
      </c>
      <c r="Q3369" s="3" t="s">
        <v>13280</v>
      </c>
      <c r="R3369" s="3" t="s">
        <v>6479</v>
      </c>
      <c r="S3369" s="3" t="s">
        <v>6480</v>
      </c>
      <c r="T3369" s="3" t="s">
        <v>13281</v>
      </c>
      <c r="U3369" s="3" t="s">
        <v>154</v>
      </c>
      <c r="V3369" s="3" t="s">
        <v>154</v>
      </c>
      <c r="W3369" s="3" t="s">
        <v>154</v>
      </c>
      <c r="X3369" s="3" t="s">
        <v>154</v>
      </c>
      <c r="Y3369" s="3" t="s">
        <v>154</v>
      </c>
      <c r="Z3369" s="3" t="s">
        <v>154</v>
      </c>
      <c r="AA3369" s="3" t="s">
        <v>154</v>
      </c>
      <c r="AB3369" s="3" t="s">
        <v>154</v>
      </c>
      <c r="AC3369" s="3" t="s">
        <v>154</v>
      </c>
      <c r="AD3369" s="3" t="s">
        <v>6151</v>
      </c>
      <c r="AE3369" s="3" t="s">
        <v>6151</v>
      </c>
      <c r="AF3369" s="3" t="s">
        <v>154</v>
      </c>
      <c r="AG3369" s="3" t="s">
        <v>154</v>
      </c>
      <c r="AH3369" s="3" t="s">
        <v>6478</v>
      </c>
      <c r="AI3369" s="3" t="s">
        <v>6482</v>
      </c>
      <c r="AJ3369" s="3" t="s">
        <v>6489</v>
      </c>
    </row>
    <row r="3370" spans="1:36" ht="15">
      <c r="A3370" s="10">
        <v>3473</v>
      </c>
      <c r="B3370" t="str">
        <f>IF(K3370="总计","",INDEX(主数据!A:AD,MATCH(J3370,主数据!A:A,0),9))</f>
        <v>华北大区公司</v>
      </c>
      <c r="C3370" t="str">
        <f>IF(K3370="","",INDEX(主数据!A:AD,MATCH(J3370,主数据!A:A,0),11))</f>
        <v>北京七城区</v>
      </c>
      <c r="D3370" t="str">
        <f t="shared" si="208"/>
        <v>BJ57其他费用直接录入</v>
      </c>
      <c r="E3370" s="13" t="str">
        <f t="shared" si="210"/>
        <v/>
      </c>
      <c r="F3370" s="13" t="str">
        <f>IF(E3370="","",IFERROR(IF(IF(K3370="","",INDEX(收费标合同信息维护!A:Q,MATCH(D3370,收费标合同信息维护!J:J,0),10))=D3370,"有","无"),"无"))</f>
        <v/>
      </c>
      <c r="G3370" s="13" t="str">
        <f t="shared" si="209"/>
        <v/>
      </c>
      <c r="H3370" s="13" t="str">
        <f t="shared" si="211"/>
        <v/>
      </c>
      <c r="I3370" s="13" t="str">
        <f>IF(G3370="","",IFERROR(IF(IF(K3370="","",INDEX(收费标合同信息维护!A:Q,MATCH(G3370,收费标合同信息维护!M:M,0),13))=G3370,"有","无"),"无"))</f>
        <v/>
      </c>
      <c r="J3370" s="3" t="s">
        <v>2384</v>
      </c>
      <c r="K3370" s="3" t="s">
        <v>13272</v>
      </c>
      <c r="L3370" s="3" t="s">
        <v>6544</v>
      </c>
      <c r="M3370" s="3" t="s">
        <v>6545</v>
      </c>
      <c r="N3370" s="3" t="s">
        <v>6477</v>
      </c>
      <c r="O3370" s="3" t="s">
        <v>6478</v>
      </c>
      <c r="P3370" s="3" t="s">
        <v>13282</v>
      </c>
      <c r="Q3370" s="3" t="s">
        <v>13283</v>
      </c>
      <c r="R3370" s="3" t="s">
        <v>6479</v>
      </c>
      <c r="S3370" s="3" t="s">
        <v>6480</v>
      </c>
      <c r="T3370" s="3" t="s">
        <v>13281</v>
      </c>
      <c r="U3370" s="3" t="s">
        <v>154</v>
      </c>
      <c r="V3370" s="3" t="s">
        <v>154</v>
      </c>
      <c r="W3370" s="3" t="s">
        <v>154</v>
      </c>
      <c r="X3370" s="3" t="s">
        <v>154</v>
      </c>
      <c r="Y3370" s="3" t="s">
        <v>154</v>
      </c>
      <c r="Z3370" s="3" t="s">
        <v>154</v>
      </c>
      <c r="AA3370" s="3" t="s">
        <v>154</v>
      </c>
      <c r="AB3370" s="3" t="s">
        <v>154</v>
      </c>
      <c r="AC3370" s="3" t="s">
        <v>154</v>
      </c>
      <c r="AD3370" s="3" t="s">
        <v>6151</v>
      </c>
      <c r="AE3370" s="3" t="s">
        <v>6151</v>
      </c>
      <c r="AF3370" s="3" t="s">
        <v>154</v>
      </c>
      <c r="AG3370" s="3" t="s">
        <v>154</v>
      </c>
      <c r="AH3370" s="3" t="s">
        <v>6478</v>
      </c>
      <c r="AI3370" s="3" t="s">
        <v>6482</v>
      </c>
      <c r="AJ3370" s="3" t="s">
        <v>6489</v>
      </c>
    </row>
    <row r="3371" spans="1:36" ht="15">
      <c r="A3371" s="10">
        <v>3474</v>
      </c>
      <c r="B3371" t="str">
        <f>IF(K3371="总计","",INDEX(主数据!A:AD,MATCH(J3371,主数据!A:A,0),9))</f>
        <v>华北大区公司</v>
      </c>
      <c r="C3371" t="str">
        <f>IF(K3371="","",INDEX(主数据!A:AD,MATCH(J3371,主数据!A:A,0),11))</f>
        <v>北京七城区</v>
      </c>
      <c r="D3371" t="str">
        <f t="shared" si="208"/>
        <v>BJ57代收代付其他费用直接录入</v>
      </c>
      <c r="E3371" s="13" t="str">
        <f t="shared" si="210"/>
        <v/>
      </c>
      <c r="F3371" s="13" t="str">
        <f>IF(E3371="","",IFERROR(IF(IF(K3371="","",INDEX(收费标合同信息维护!A:Q,MATCH(D3371,收费标合同信息维护!J:J,0),10))=D3371,"有","无"),"无"))</f>
        <v/>
      </c>
      <c r="G3371" s="13" t="str">
        <f t="shared" si="209"/>
        <v/>
      </c>
      <c r="H3371" s="13" t="str">
        <f t="shared" si="211"/>
        <v/>
      </c>
      <c r="I3371" s="13" t="str">
        <f>IF(G3371="","",IFERROR(IF(IF(K3371="","",INDEX(收费标合同信息维护!A:Q,MATCH(G3371,收费标合同信息维护!M:M,0),13))=G3371,"有","无"),"无"))</f>
        <v/>
      </c>
      <c r="J3371" s="3" t="s">
        <v>2384</v>
      </c>
      <c r="K3371" s="3" t="s">
        <v>13272</v>
      </c>
      <c r="L3371" s="3" t="s">
        <v>6620</v>
      </c>
      <c r="M3371" s="3" t="s">
        <v>6621</v>
      </c>
      <c r="N3371" s="3" t="s">
        <v>6477</v>
      </c>
      <c r="O3371" s="3" t="s">
        <v>6478</v>
      </c>
      <c r="P3371" s="3" t="s">
        <v>6906</v>
      </c>
      <c r="Q3371" s="3" t="s">
        <v>6632</v>
      </c>
      <c r="R3371" s="3" t="s">
        <v>6479</v>
      </c>
      <c r="S3371" s="3" t="s">
        <v>6480</v>
      </c>
      <c r="T3371" s="3" t="s">
        <v>7100</v>
      </c>
      <c r="U3371" s="3" t="s">
        <v>6716</v>
      </c>
      <c r="V3371" s="3" t="s">
        <v>154</v>
      </c>
      <c r="W3371" s="3" t="s">
        <v>154</v>
      </c>
      <c r="X3371" s="3" t="s">
        <v>154</v>
      </c>
      <c r="Y3371" s="3" t="s">
        <v>154</v>
      </c>
      <c r="Z3371" s="3" t="s">
        <v>154</v>
      </c>
      <c r="AA3371" s="3" t="s">
        <v>154</v>
      </c>
      <c r="AB3371" s="3" t="s">
        <v>154</v>
      </c>
      <c r="AC3371" s="3" t="s">
        <v>154</v>
      </c>
      <c r="AD3371" s="3" t="s">
        <v>6151</v>
      </c>
      <c r="AE3371" s="3" t="s">
        <v>6151</v>
      </c>
      <c r="AF3371" s="3" t="s">
        <v>154</v>
      </c>
      <c r="AG3371" s="3" t="s">
        <v>154</v>
      </c>
      <c r="AH3371" s="3" t="s">
        <v>6478</v>
      </c>
      <c r="AI3371" s="3" t="s">
        <v>6482</v>
      </c>
      <c r="AJ3371" s="3" t="s">
        <v>6489</v>
      </c>
    </row>
    <row r="3372" spans="1:36" ht="15">
      <c r="A3372" s="10">
        <v>3475</v>
      </c>
      <c r="B3372" t="str">
        <f>IF(K3372="总计","",INDEX(主数据!A:AD,MATCH(J3372,主数据!A:A,0),9))</f>
        <v>华西大区公司</v>
      </c>
      <c r="C3372" t="str">
        <f>IF(K3372="","",INDEX(主数据!A:AD,MATCH(J3372,主数据!A:A,0),11))</f>
        <v>成都南区</v>
      </c>
      <c r="D3372" t="str">
        <f t="shared" si="208"/>
        <v>CD33物业服务费标准方式2.50</v>
      </c>
      <c r="E3372" s="13" t="str">
        <f t="shared" si="210"/>
        <v>2.50</v>
      </c>
      <c r="F3372" s="13" t="str">
        <f>IF(E3372="","",IFERROR(IF(IF(K3372="","",INDEX(收费标合同信息维护!A:Q,MATCH(D3372,收费标合同信息维护!J:J,0),10))=D3372,"有","无"),"无"))</f>
        <v>无</v>
      </c>
      <c r="G3372" s="13" t="str">
        <f t="shared" si="209"/>
        <v/>
      </c>
      <c r="H3372" s="13" t="str">
        <f t="shared" si="211"/>
        <v/>
      </c>
      <c r="I3372" s="13" t="str">
        <f>IF(G3372="","",IFERROR(IF(IF(K3372="","",INDEX(收费标合同信息维护!A:Q,MATCH(G3372,收费标合同信息维护!M:M,0),13))=G3372,"有","无"),"无"))</f>
        <v/>
      </c>
      <c r="J3372" s="3" t="s">
        <v>2833</v>
      </c>
      <c r="K3372" s="3" t="s">
        <v>13284</v>
      </c>
      <c r="L3372" s="3" t="s">
        <v>6025</v>
      </c>
      <c r="M3372" s="3" t="s">
        <v>6026</v>
      </c>
      <c r="N3372" s="3" t="s">
        <v>6477</v>
      </c>
      <c r="O3372" s="3" t="s">
        <v>6478</v>
      </c>
      <c r="P3372" s="3" t="s">
        <v>13285</v>
      </c>
      <c r="Q3372" s="3" t="s">
        <v>13286</v>
      </c>
      <c r="R3372" s="3" t="s">
        <v>6484</v>
      </c>
      <c r="S3372" s="3" t="s">
        <v>6627</v>
      </c>
      <c r="T3372" s="3" t="s">
        <v>6481</v>
      </c>
      <c r="U3372" s="3" t="s">
        <v>154</v>
      </c>
      <c r="V3372" s="3" t="s">
        <v>6675</v>
      </c>
      <c r="W3372" s="3" t="s">
        <v>154</v>
      </c>
      <c r="X3372" s="3" t="s">
        <v>154</v>
      </c>
      <c r="Y3372" s="3" t="s">
        <v>154</v>
      </c>
      <c r="Z3372" s="3" t="s">
        <v>154</v>
      </c>
      <c r="AA3372" s="3" t="s">
        <v>154</v>
      </c>
      <c r="AB3372" s="3" t="s">
        <v>154</v>
      </c>
      <c r="AC3372" s="3" t="s">
        <v>154</v>
      </c>
      <c r="AD3372" s="3" t="s">
        <v>6151</v>
      </c>
      <c r="AE3372" s="3" t="s">
        <v>6151</v>
      </c>
      <c r="AF3372" s="3" t="s">
        <v>154</v>
      </c>
      <c r="AG3372" s="3" t="s">
        <v>154</v>
      </c>
      <c r="AH3372" s="3" t="s">
        <v>6478</v>
      </c>
      <c r="AI3372" s="3" t="s">
        <v>6482</v>
      </c>
      <c r="AJ3372" s="3" t="s">
        <v>13125</v>
      </c>
    </row>
    <row r="3373" spans="1:36" ht="15">
      <c r="A3373" s="10">
        <v>3476</v>
      </c>
      <c r="B3373" t="str">
        <f>IF(K3373="总计","",INDEX(主数据!A:AD,MATCH(J3373,主数据!A:A,0),9))</f>
        <v>华西大区公司</v>
      </c>
      <c r="C3373" t="str">
        <f>IF(K3373="","",INDEX(主数据!A:AD,MATCH(J3373,主数据!A:A,0),11))</f>
        <v>成都南区</v>
      </c>
      <c r="D3373" t="str">
        <f t="shared" si="208"/>
        <v>CD33物业服务费标准方式2.80</v>
      </c>
      <c r="E3373" s="13" t="str">
        <f t="shared" si="210"/>
        <v>2.80</v>
      </c>
      <c r="F3373" s="13" t="str">
        <f>IF(E3373="","",IFERROR(IF(IF(K3373="","",INDEX(收费标合同信息维护!A:Q,MATCH(D3373,收费标合同信息维护!J:J,0),10))=D3373,"有","无"),"无"))</f>
        <v>无</v>
      </c>
      <c r="G3373" s="13" t="str">
        <f t="shared" si="209"/>
        <v/>
      </c>
      <c r="H3373" s="13" t="str">
        <f t="shared" si="211"/>
        <v/>
      </c>
      <c r="I3373" s="13" t="str">
        <f>IF(G3373="","",IFERROR(IF(IF(K3373="","",INDEX(收费标合同信息维护!A:Q,MATCH(G3373,收费标合同信息维护!M:M,0),13))=G3373,"有","无"),"无"))</f>
        <v/>
      </c>
      <c r="J3373" s="3" t="s">
        <v>2833</v>
      </c>
      <c r="K3373" s="3" t="s">
        <v>13284</v>
      </c>
      <c r="L3373" s="3" t="s">
        <v>6025</v>
      </c>
      <c r="M3373" s="3" t="s">
        <v>6026</v>
      </c>
      <c r="N3373" s="3" t="s">
        <v>6477</v>
      </c>
      <c r="O3373" s="3" t="s">
        <v>6478</v>
      </c>
      <c r="P3373" s="3" t="s">
        <v>13287</v>
      </c>
      <c r="Q3373" s="3" t="s">
        <v>13288</v>
      </c>
      <c r="R3373" s="3" t="s">
        <v>6484</v>
      </c>
      <c r="S3373" s="3" t="s">
        <v>6627</v>
      </c>
      <c r="T3373" s="3" t="s">
        <v>6481</v>
      </c>
      <c r="U3373" s="3" t="s">
        <v>154</v>
      </c>
      <c r="V3373" s="3" t="s">
        <v>6543</v>
      </c>
      <c r="W3373" s="3" t="s">
        <v>154</v>
      </c>
      <c r="X3373" s="3" t="s">
        <v>154</v>
      </c>
      <c r="Y3373" s="3" t="s">
        <v>154</v>
      </c>
      <c r="Z3373" s="3" t="s">
        <v>154</v>
      </c>
      <c r="AA3373" s="3" t="s">
        <v>154</v>
      </c>
      <c r="AB3373" s="3" t="s">
        <v>154</v>
      </c>
      <c r="AC3373" s="3" t="s">
        <v>154</v>
      </c>
      <c r="AD3373" s="3" t="s">
        <v>6151</v>
      </c>
      <c r="AE3373" s="3" t="s">
        <v>6151</v>
      </c>
      <c r="AF3373" s="3" t="s">
        <v>6040</v>
      </c>
      <c r="AG3373" s="3" t="s">
        <v>154</v>
      </c>
      <c r="AH3373" s="3" t="s">
        <v>6478</v>
      </c>
      <c r="AI3373" s="3" t="s">
        <v>6482</v>
      </c>
      <c r="AJ3373" s="3" t="s">
        <v>6036</v>
      </c>
    </row>
    <row r="3374" spans="1:36" ht="15">
      <c r="A3374" s="10">
        <v>3477</v>
      </c>
      <c r="B3374" t="str">
        <f>IF(K3374="总计","",INDEX(主数据!A:AD,MATCH(J3374,主数据!A:A,0),9))</f>
        <v>华西大区公司</v>
      </c>
      <c r="C3374" t="str">
        <f>IF(K3374="","",INDEX(主数据!A:AD,MATCH(J3374,主数据!A:A,0),11))</f>
        <v>成都南区</v>
      </c>
      <c r="D3374" t="str">
        <f t="shared" si="208"/>
        <v>CD33物业服务费标准方式2.80</v>
      </c>
      <c r="E3374" s="13" t="str">
        <f t="shared" si="210"/>
        <v>2.80</v>
      </c>
      <c r="F3374" s="13" t="str">
        <f>IF(E3374="","",IFERROR(IF(IF(K3374="","",INDEX(收费标合同信息维护!A:Q,MATCH(D3374,收费标合同信息维护!J:J,0),10))=D3374,"有","无"),"无"))</f>
        <v>无</v>
      </c>
      <c r="G3374" s="13" t="str">
        <f t="shared" si="209"/>
        <v/>
      </c>
      <c r="H3374" s="13" t="str">
        <f t="shared" si="211"/>
        <v/>
      </c>
      <c r="I3374" s="13" t="str">
        <f>IF(G3374="","",IFERROR(IF(IF(K3374="","",INDEX(收费标合同信息维护!A:Q,MATCH(G3374,收费标合同信息维护!M:M,0),13))=G3374,"有","无"),"无"))</f>
        <v/>
      </c>
      <c r="J3374" s="3" t="s">
        <v>2833</v>
      </c>
      <c r="K3374" s="3" t="s">
        <v>13284</v>
      </c>
      <c r="L3374" s="3" t="s">
        <v>6025</v>
      </c>
      <c r="M3374" s="3" t="s">
        <v>6026</v>
      </c>
      <c r="N3374" s="3" t="s">
        <v>6477</v>
      </c>
      <c r="O3374" s="3" t="s">
        <v>6478</v>
      </c>
      <c r="P3374" s="3" t="s">
        <v>13289</v>
      </c>
      <c r="Q3374" s="3" t="s">
        <v>13290</v>
      </c>
      <c r="R3374" s="3" t="s">
        <v>6484</v>
      </c>
      <c r="S3374" s="3" t="s">
        <v>6491</v>
      </c>
      <c r="T3374" s="3" t="s">
        <v>6510</v>
      </c>
      <c r="U3374" s="3" t="s">
        <v>6511</v>
      </c>
      <c r="V3374" s="3" t="s">
        <v>6543</v>
      </c>
      <c r="W3374" s="3" t="s">
        <v>154</v>
      </c>
      <c r="X3374" s="3" t="s">
        <v>154</v>
      </c>
      <c r="Y3374" s="3" t="s">
        <v>154</v>
      </c>
      <c r="Z3374" s="3" t="s">
        <v>154</v>
      </c>
      <c r="AA3374" s="3" t="s">
        <v>154</v>
      </c>
      <c r="AB3374" s="3" t="s">
        <v>154</v>
      </c>
      <c r="AC3374" s="3" t="s">
        <v>154</v>
      </c>
      <c r="AD3374" s="3" t="s">
        <v>6151</v>
      </c>
      <c r="AE3374" s="3" t="s">
        <v>6151</v>
      </c>
      <c r="AF3374" s="3" t="s">
        <v>6040</v>
      </c>
      <c r="AG3374" s="3" t="s">
        <v>154</v>
      </c>
      <c r="AH3374" s="3" t="s">
        <v>6478</v>
      </c>
      <c r="AI3374" s="3" t="s">
        <v>6482</v>
      </c>
      <c r="AJ3374" s="3" t="s">
        <v>6489</v>
      </c>
    </row>
    <row r="3375" spans="1:36" ht="30">
      <c r="A3375" s="10">
        <v>3478</v>
      </c>
      <c r="B3375" t="str">
        <f>IF(K3375="总计","",INDEX(主数据!A:AD,MATCH(J3375,主数据!A:A,0),9))</f>
        <v>华西大区公司</v>
      </c>
      <c r="C3375" t="str">
        <f>IF(K3375="","",INDEX(主数据!A:AD,MATCH(J3375,主数据!A:A,0),11))</f>
        <v>成都南区</v>
      </c>
      <c r="D3375" t="str">
        <f t="shared" si="208"/>
        <v>CD33生活垃圾清运费-委托清运定额</v>
      </c>
      <c r="E3375" s="13" t="str">
        <f t="shared" si="210"/>
        <v/>
      </c>
      <c r="F3375" s="13" t="str">
        <f>IF(E3375="","",IFERROR(IF(IF(K3375="","",INDEX(收费标合同信息维护!A:Q,MATCH(D3375,收费标合同信息维护!J:J,0),10))=D3375,"有","无"),"无"))</f>
        <v/>
      </c>
      <c r="G3375" s="13" t="str">
        <f t="shared" si="209"/>
        <v>CD33生活垃圾清运费-委托清运定额8.00</v>
      </c>
      <c r="H3375" s="13" t="str">
        <f t="shared" si="211"/>
        <v>8.00</v>
      </c>
      <c r="I3375" s="13" t="str">
        <f>IF(G3375="","",IFERROR(IF(IF(K3375="","",INDEX(收费标合同信息维护!A:Q,MATCH(G3375,收费标合同信息维护!M:M,0),13))=G3375,"有","无"),"无"))</f>
        <v>无</v>
      </c>
      <c r="J3375" s="3" t="s">
        <v>2833</v>
      </c>
      <c r="K3375" s="3" t="s">
        <v>13284</v>
      </c>
      <c r="L3375" s="3" t="s">
        <v>6630</v>
      </c>
      <c r="M3375" s="3" t="s">
        <v>6631</v>
      </c>
      <c r="N3375" s="3" t="s">
        <v>6477</v>
      </c>
      <c r="O3375" s="3" t="s">
        <v>6478</v>
      </c>
      <c r="P3375" s="3" t="s">
        <v>13291</v>
      </c>
      <c r="Q3375" s="3" t="s">
        <v>13292</v>
      </c>
      <c r="R3375" s="3" t="s">
        <v>6490</v>
      </c>
      <c r="S3375" s="3" t="s">
        <v>6491</v>
      </c>
      <c r="T3375" s="3" t="s">
        <v>6510</v>
      </c>
      <c r="U3375" s="3" t="s">
        <v>154</v>
      </c>
      <c r="V3375" s="3" t="s">
        <v>154</v>
      </c>
      <c r="W3375" s="3" t="s">
        <v>6851</v>
      </c>
      <c r="X3375" s="3" t="s">
        <v>154</v>
      </c>
      <c r="Y3375" s="3" t="s">
        <v>154</v>
      </c>
      <c r="Z3375" s="3" t="s">
        <v>154</v>
      </c>
      <c r="AA3375" s="3" t="s">
        <v>154</v>
      </c>
      <c r="AB3375" s="3" t="s">
        <v>154</v>
      </c>
      <c r="AC3375" s="3" t="s">
        <v>154</v>
      </c>
      <c r="AD3375" s="3" t="s">
        <v>6151</v>
      </c>
      <c r="AE3375" s="3" t="s">
        <v>6151</v>
      </c>
      <c r="AF3375" s="3" t="s">
        <v>154</v>
      </c>
      <c r="AG3375" s="3" t="s">
        <v>154</v>
      </c>
      <c r="AH3375" s="3" t="s">
        <v>6478</v>
      </c>
      <c r="AI3375" s="3" t="s">
        <v>6482</v>
      </c>
      <c r="AJ3375" s="3" t="s">
        <v>9015</v>
      </c>
    </row>
    <row r="3376" spans="1:36" ht="30">
      <c r="A3376" s="10">
        <v>3479</v>
      </c>
      <c r="B3376" t="str">
        <f>IF(K3376="总计","",INDEX(主数据!A:AD,MATCH(J3376,主数据!A:A,0),9))</f>
        <v>华西大区公司</v>
      </c>
      <c r="C3376" t="str">
        <f>IF(K3376="","",INDEX(主数据!A:AD,MATCH(J3376,主数据!A:A,0),11))</f>
        <v>成都南区</v>
      </c>
      <c r="D3376" t="str">
        <f t="shared" si="208"/>
        <v>CD33生活垃圾清运费-委托清运定额</v>
      </c>
      <c r="E3376" s="13" t="str">
        <f t="shared" si="210"/>
        <v/>
      </c>
      <c r="F3376" s="13" t="str">
        <f>IF(E3376="","",IFERROR(IF(IF(K3376="","",INDEX(收费标合同信息维护!A:Q,MATCH(D3376,收费标合同信息维护!J:J,0),10))=D3376,"有","无"),"无"))</f>
        <v/>
      </c>
      <c r="G3376" s="13" t="str">
        <f t="shared" si="209"/>
        <v>CD33生活垃圾清运费-委托清运定额72.00</v>
      </c>
      <c r="H3376" s="13" t="str">
        <f t="shared" si="211"/>
        <v>72.00</v>
      </c>
      <c r="I3376" s="13" t="str">
        <f>IF(G3376="","",IFERROR(IF(IF(K3376="","",INDEX(收费标合同信息维护!A:Q,MATCH(G3376,收费标合同信息维护!M:M,0),13))=G3376,"有","无"),"无"))</f>
        <v>无</v>
      </c>
      <c r="J3376" s="3" t="s">
        <v>2833</v>
      </c>
      <c r="K3376" s="3" t="s">
        <v>13284</v>
      </c>
      <c r="L3376" s="3" t="s">
        <v>6630</v>
      </c>
      <c r="M3376" s="3" t="s">
        <v>6631</v>
      </c>
      <c r="N3376" s="3" t="s">
        <v>6477</v>
      </c>
      <c r="O3376" s="3" t="s">
        <v>6478</v>
      </c>
      <c r="P3376" s="3" t="s">
        <v>13293</v>
      </c>
      <c r="Q3376" s="3" t="s">
        <v>13294</v>
      </c>
      <c r="R3376" s="3" t="s">
        <v>6490</v>
      </c>
      <c r="S3376" s="3" t="s">
        <v>6491</v>
      </c>
      <c r="T3376" s="3" t="s">
        <v>6510</v>
      </c>
      <c r="U3376" s="3" t="s">
        <v>154</v>
      </c>
      <c r="V3376" s="3" t="s">
        <v>154</v>
      </c>
      <c r="W3376" s="3" t="s">
        <v>8659</v>
      </c>
      <c r="X3376" s="3" t="s">
        <v>154</v>
      </c>
      <c r="Y3376" s="3" t="s">
        <v>154</v>
      </c>
      <c r="Z3376" s="3" t="s">
        <v>154</v>
      </c>
      <c r="AA3376" s="3" t="s">
        <v>154</v>
      </c>
      <c r="AB3376" s="3" t="s">
        <v>154</v>
      </c>
      <c r="AC3376" s="3" t="s">
        <v>154</v>
      </c>
      <c r="AD3376" s="3" t="s">
        <v>6151</v>
      </c>
      <c r="AE3376" s="3" t="s">
        <v>6151</v>
      </c>
      <c r="AF3376" s="3" t="s">
        <v>154</v>
      </c>
      <c r="AG3376" s="3" t="s">
        <v>154</v>
      </c>
      <c r="AH3376" s="3" t="s">
        <v>6478</v>
      </c>
      <c r="AI3376" s="3" t="s">
        <v>6482</v>
      </c>
      <c r="AJ3376" s="3" t="s">
        <v>6033</v>
      </c>
    </row>
    <row r="3377" spans="1:36" ht="30">
      <c r="A3377" s="10">
        <v>3480</v>
      </c>
      <c r="B3377" t="str">
        <f>IF(K3377="总计","",INDEX(主数据!A:AD,MATCH(J3377,主数据!A:A,0),9))</f>
        <v>华西大区公司</v>
      </c>
      <c r="C3377" t="str">
        <f>IF(K3377="","",INDEX(主数据!A:AD,MATCH(J3377,主数据!A:A,0),11))</f>
        <v>成都南区</v>
      </c>
      <c r="D3377" t="str">
        <f t="shared" si="208"/>
        <v>CD33生活垃圾清运费-委托清运定额</v>
      </c>
      <c r="E3377" s="13" t="str">
        <f t="shared" si="210"/>
        <v/>
      </c>
      <c r="F3377" s="13" t="str">
        <f>IF(E3377="","",IFERROR(IF(IF(K3377="","",INDEX(收费标合同信息维护!A:Q,MATCH(D3377,收费标合同信息维护!J:J,0),10))=D3377,"有","无"),"无"))</f>
        <v/>
      </c>
      <c r="G3377" s="13" t="str">
        <f t="shared" si="209"/>
        <v>CD33生活垃圾清运费-委托清运定额108.00</v>
      </c>
      <c r="H3377" s="13" t="str">
        <f t="shared" si="211"/>
        <v>108.00</v>
      </c>
      <c r="I3377" s="13" t="str">
        <f>IF(G3377="","",IFERROR(IF(IF(K3377="","",INDEX(收费标合同信息维护!A:Q,MATCH(G3377,收费标合同信息维护!M:M,0),13))=G3377,"有","无"),"无"))</f>
        <v>无</v>
      </c>
      <c r="J3377" s="3" t="s">
        <v>2833</v>
      </c>
      <c r="K3377" s="3" t="s">
        <v>13284</v>
      </c>
      <c r="L3377" s="3" t="s">
        <v>6630</v>
      </c>
      <c r="M3377" s="3" t="s">
        <v>6631</v>
      </c>
      <c r="N3377" s="3" t="s">
        <v>6477</v>
      </c>
      <c r="O3377" s="3" t="s">
        <v>6478</v>
      </c>
      <c r="P3377" s="3" t="s">
        <v>13295</v>
      </c>
      <c r="Q3377" s="3" t="s">
        <v>13296</v>
      </c>
      <c r="R3377" s="3" t="s">
        <v>6490</v>
      </c>
      <c r="S3377" s="3" t="s">
        <v>6491</v>
      </c>
      <c r="T3377" s="3" t="s">
        <v>6510</v>
      </c>
      <c r="U3377" s="3" t="s">
        <v>154</v>
      </c>
      <c r="V3377" s="3" t="s">
        <v>154</v>
      </c>
      <c r="W3377" s="3" t="s">
        <v>8647</v>
      </c>
      <c r="X3377" s="3" t="s">
        <v>154</v>
      </c>
      <c r="Y3377" s="3" t="s">
        <v>154</v>
      </c>
      <c r="Z3377" s="3" t="s">
        <v>154</v>
      </c>
      <c r="AA3377" s="3" t="s">
        <v>154</v>
      </c>
      <c r="AB3377" s="3" t="s">
        <v>154</v>
      </c>
      <c r="AC3377" s="3" t="s">
        <v>154</v>
      </c>
      <c r="AD3377" s="3" t="s">
        <v>6151</v>
      </c>
      <c r="AE3377" s="3" t="s">
        <v>6151</v>
      </c>
      <c r="AF3377" s="3" t="s">
        <v>154</v>
      </c>
      <c r="AG3377" s="3" t="s">
        <v>154</v>
      </c>
      <c r="AH3377" s="3" t="s">
        <v>6478</v>
      </c>
      <c r="AI3377" s="3" t="s">
        <v>6482</v>
      </c>
      <c r="AJ3377" s="3" t="s">
        <v>6033</v>
      </c>
    </row>
    <row r="3378" spans="1:36" ht="30">
      <c r="A3378" s="10">
        <v>3481</v>
      </c>
      <c r="B3378" t="str">
        <f>IF(K3378="总计","",INDEX(主数据!A:AD,MATCH(J3378,主数据!A:A,0),9))</f>
        <v>华西大区公司</v>
      </c>
      <c r="C3378" t="str">
        <f>IF(K3378="","",INDEX(主数据!A:AD,MATCH(J3378,主数据!A:A,0),11))</f>
        <v>成都南区</v>
      </c>
      <c r="D3378" t="str">
        <f t="shared" si="208"/>
        <v>CD33生活垃圾清运费-委托清运定额</v>
      </c>
      <c r="E3378" s="13" t="str">
        <f t="shared" si="210"/>
        <v/>
      </c>
      <c r="F3378" s="13" t="str">
        <f>IF(E3378="","",IFERROR(IF(IF(K3378="","",INDEX(收费标合同信息维护!A:Q,MATCH(D3378,收费标合同信息维护!J:J,0),10))=D3378,"有","无"),"无"))</f>
        <v/>
      </c>
      <c r="G3378" s="13" t="str">
        <f t="shared" si="209"/>
        <v>CD33生活垃圾清运费-委托清运定额180.00</v>
      </c>
      <c r="H3378" s="13" t="str">
        <f t="shared" si="211"/>
        <v>180.00</v>
      </c>
      <c r="I3378" s="13" t="str">
        <f>IF(G3378="","",IFERROR(IF(IF(K3378="","",INDEX(收费标合同信息维护!A:Q,MATCH(G3378,收费标合同信息维护!M:M,0),13))=G3378,"有","无"),"无"))</f>
        <v>无</v>
      </c>
      <c r="J3378" s="3" t="s">
        <v>2833</v>
      </c>
      <c r="K3378" s="3" t="s">
        <v>13284</v>
      </c>
      <c r="L3378" s="3" t="s">
        <v>6630</v>
      </c>
      <c r="M3378" s="3" t="s">
        <v>6631</v>
      </c>
      <c r="N3378" s="3" t="s">
        <v>6477</v>
      </c>
      <c r="O3378" s="3" t="s">
        <v>6478</v>
      </c>
      <c r="P3378" s="3" t="s">
        <v>13297</v>
      </c>
      <c r="Q3378" s="3" t="s">
        <v>13298</v>
      </c>
      <c r="R3378" s="3" t="s">
        <v>6490</v>
      </c>
      <c r="S3378" s="3" t="s">
        <v>6491</v>
      </c>
      <c r="T3378" s="3" t="s">
        <v>6510</v>
      </c>
      <c r="U3378" s="3" t="s">
        <v>154</v>
      </c>
      <c r="V3378" s="3" t="s">
        <v>154</v>
      </c>
      <c r="W3378" s="3" t="s">
        <v>6515</v>
      </c>
      <c r="X3378" s="3" t="s">
        <v>154</v>
      </c>
      <c r="Y3378" s="3" t="s">
        <v>154</v>
      </c>
      <c r="Z3378" s="3" t="s">
        <v>154</v>
      </c>
      <c r="AA3378" s="3" t="s">
        <v>154</v>
      </c>
      <c r="AB3378" s="3" t="s">
        <v>154</v>
      </c>
      <c r="AC3378" s="3" t="s">
        <v>154</v>
      </c>
      <c r="AD3378" s="3" t="s">
        <v>6151</v>
      </c>
      <c r="AE3378" s="3" t="s">
        <v>6151</v>
      </c>
      <c r="AF3378" s="3" t="s">
        <v>154</v>
      </c>
      <c r="AG3378" s="3" t="s">
        <v>154</v>
      </c>
      <c r="AH3378" s="3" t="s">
        <v>6478</v>
      </c>
      <c r="AI3378" s="3" t="s">
        <v>6482</v>
      </c>
      <c r="AJ3378" s="3" t="s">
        <v>6033</v>
      </c>
    </row>
    <row r="3379" spans="1:36" ht="30">
      <c r="A3379" s="10">
        <v>3482</v>
      </c>
      <c r="B3379" t="str">
        <f>IF(K3379="总计","",INDEX(主数据!A:AD,MATCH(J3379,主数据!A:A,0),9))</f>
        <v>华西大区公司</v>
      </c>
      <c r="C3379" t="str">
        <f>IF(K3379="","",INDEX(主数据!A:AD,MATCH(J3379,主数据!A:A,0),11))</f>
        <v>成都南区</v>
      </c>
      <c r="D3379" t="str">
        <f t="shared" si="208"/>
        <v>CD33生活垃圾清运费-委托清运定额</v>
      </c>
      <c r="E3379" s="13" t="str">
        <f t="shared" si="210"/>
        <v/>
      </c>
      <c r="F3379" s="13" t="str">
        <f>IF(E3379="","",IFERROR(IF(IF(K3379="","",INDEX(收费标合同信息维护!A:Q,MATCH(D3379,收费标合同信息维护!J:J,0),10))=D3379,"有","无"),"无"))</f>
        <v/>
      </c>
      <c r="G3379" s="13" t="str">
        <f t="shared" si="209"/>
        <v>CD33生活垃圾清运费-委托清运定额144.00</v>
      </c>
      <c r="H3379" s="13" t="str">
        <f t="shared" si="211"/>
        <v>144.00</v>
      </c>
      <c r="I3379" s="13" t="str">
        <f>IF(G3379="","",IFERROR(IF(IF(K3379="","",INDEX(收费标合同信息维护!A:Q,MATCH(G3379,收费标合同信息维护!M:M,0),13))=G3379,"有","无"),"无"))</f>
        <v>无</v>
      </c>
      <c r="J3379" s="3" t="s">
        <v>2833</v>
      </c>
      <c r="K3379" s="3" t="s">
        <v>13284</v>
      </c>
      <c r="L3379" s="3" t="s">
        <v>6630</v>
      </c>
      <c r="M3379" s="3" t="s">
        <v>6631</v>
      </c>
      <c r="N3379" s="3" t="s">
        <v>6477</v>
      </c>
      <c r="O3379" s="3" t="s">
        <v>6478</v>
      </c>
      <c r="P3379" s="3" t="s">
        <v>13299</v>
      </c>
      <c r="Q3379" s="3" t="s">
        <v>13300</v>
      </c>
      <c r="R3379" s="3" t="s">
        <v>6490</v>
      </c>
      <c r="S3379" s="3" t="s">
        <v>6491</v>
      </c>
      <c r="T3379" s="3" t="s">
        <v>6510</v>
      </c>
      <c r="U3379" s="3" t="s">
        <v>154</v>
      </c>
      <c r="V3379" s="3" t="s">
        <v>154</v>
      </c>
      <c r="W3379" s="3" t="s">
        <v>13301</v>
      </c>
      <c r="X3379" s="3" t="s">
        <v>154</v>
      </c>
      <c r="Y3379" s="3" t="s">
        <v>154</v>
      </c>
      <c r="Z3379" s="3" t="s">
        <v>154</v>
      </c>
      <c r="AA3379" s="3" t="s">
        <v>154</v>
      </c>
      <c r="AB3379" s="3" t="s">
        <v>154</v>
      </c>
      <c r="AC3379" s="3" t="s">
        <v>154</v>
      </c>
      <c r="AD3379" s="3" t="s">
        <v>6151</v>
      </c>
      <c r="AE3379" s="3" t="s">
        <v>6151</v>
      </c>
      <c r="AF3379" s="3" t="s">
        <v>154</v>
      </c>
      <c r="AG3379" s="3" t="s">
        <v>154</v>
      </c>
      <c r="AH3379" s="3" t="s">
        <v>6478</v>
      </c>
      <c r="AI3379" s="3" t="s">
        <v>6482</v>
      </c>
      <c r="AJ3379" s="3" t="s">
        <v>6033</v>
      </c>
    </row>
    <row r="3380" spans="1:36" ht="30">
      <c r="A3380" s="10">
        <v>3483</v>
      </c>
      <c r="B3380" t="str">
        <f>IF(K3380="总计","",INDEX(主数据!A:AD,MATCH(J3380,主数据!A:A,0),9))</f>
        <v>华西大区公司</v>
      </c>
      <c r="C3380" t="str">
        <f>IF(K3380="","",INDEX(主数据!A:AD,MATCH(J3380,主数据!A:A,0),11))</f>
        <v>成都南区</v>
      </c>
      <c r="D3380" t="str">
        <f t="shared" si="208"/>
        <v>CD33开发商委托停车租赁费（固定）定额</v>
      </c>
      <c r="E3380" s="13" t="str">
        <f t="shared" si="210"/>
        <v/>
      </c>
      <c r="F3380" s="13" t="str">
        <f>IF(E3380="","",IFERROR(IF(IF(K3380="","",INDEX(收费标合同信息维护!A:Q,MATCH(D3380,收费标合同信息维护!J:J,0),10))=D3380,"有","无"),"无"))</f>
        <v/>
      </c>
      <c r="G3380" s="13" t="str">
        <f t="shared" si="209"/>
        <v>CD33开发商委托停车租赁费（固定）定额230.00</v>
      </c>
      <c r="H3380" s="13" t="str">
        <f t="shared" si="211"/>
        <v>230.00</v>
      </c>
      <c r="I3380" s="13" t="str">
        <f>IF(G3380="","",IFERROR(IF(IF(K3380="","",INDEX(收费标合同信息维护!A:Q,MATCH(G3380,收费标合同信息维护!M:M,0),13))=G3380,"有","无"),"无"))</f>
        <v>无</v>
      </c>
      <c r="J3380" s="3" t="s">
        <v>2833</v>
      </c>
      <c r="K3380" s="3" t="s">
        <v>13284</v>
      </c>
      <c r="L3380" s="3" t="s">
        <v>6818</v>
      </c>
      <c r="M3380" s="3" t="s">
        <v>6819</v>
      </c>
      <c r="N3380" s="3" t="s">
        <v>6477</v>
      </c>
      <c r="O3380" s="3" t="s">
        <v>6478</v>
      </c>
      <c r="P3380" s="3" t="s">
        <v>13302</v>
      </c>
      <c r="Q3380" s="3" t="s">
        <v>13303</v>
      </c>
      <c r="R3380" s="3" t="s">
        <v>6490</v>
      </c>
      <c r="S3380" s="3" t="s">
        <v>6491</v>
      </c>
      <c r="T3380" s="3" t="s">
        <v>6548</v>
      </c>
      <c r="U3380" s="3" t="s">
        <v>154</v>
      </c>
      <c r="V3380" s="3" t="s">
        <v>154</v>
      </c>
      <c r="W3380" s="3" t="s">
        <v>13304</v>
      </c>
      <c r="X3380" s="3" t="s">
        <v>154</v>
      </c>
      <c r="Y3380" s="3" t="s">
        <v>154</v>
      </c>
      <c r="Z3380" s="3" t="s">
        <v>154</v>
      </c>
      <c r="AA3380" s="3" t="s">
        <v>154</v>
      </c>
      <c r="AB3380" s="3" t="s">
        <v>154</v>
      </c>
      <c r="AC3380" s="3" t="s">
        <v>154</v>
      </c>
      <c r="AD3380" s="3" t="s">
        <v>6151</v>
      </c>
      <c r="AE3380" s="3" t="s">
        <v>6151</v>
      </c>
      <c r="AF3380" s="3" t="s">
        <v>154</v>
      </c>
      <c r="AG3380" s="3" t="s">
        <v>154</v>
      </c>
      <c r="AH3380" s="3" t="s">
        <v>6478</v>
      </c>
      <c r="AI3380" s="3" t="s">
        <v>6482</v>
      </c>
      <c r="AJ3380" s="3" t="s">
        <v>6489</v>
      </c>
    </row>
    <row r="3381" spans="1:36" ht="30">
      <c r="A3381" s="10">
        <v>3484</v>
      </c>
      <c r="B3381" t="str">
        <f>IF(K3381="总计","",INDEX(主数据!A:AD,MATCH(J3381,主数据!A:A,0),9))</f>
        <v>华西大区公司</v>
      </c>
      <c r="C3381" t="str">
        <f>IF(K3381="","",INDEX(主数据!A:AD,MATCH(J3381,主数据!A:A,0),11))</f>
        <v>成都南区</v>
      </c>
      <c r="D3381" t="str">
        <f t="shared" si="208"/>
        <v>CD33小业主委托停车管理费（固定）定额</v>
      </c>
      <c r="E3381" s="13" t="str">
        <f t="shared" si="210"/>
        <v/>
      </c>
      <c r="F3381" s="13" t="str">
        <f>IF(E3381="","",IFERROR(IF(IF(K3381="","",INDEX(收费标合同信息维护!A:Q,MATCH(D3381,收费标合同信息维护!J:J,0),10))=D3381,"有","无"),"无"))</f>
        <v/>
      </c>
      <c r="G3381" s="13" t="str">
        <f t="shared" si="209"/>
        <v>CD33小业主委托停车管理费（固定）定额80.00</v>
      </c>
      <c r="H3381" s="13" t="str">
        <f t="shared" si="211"/>
        <v>80.00</v>
      </c>
      <c r="I3381" s="13" t="str">
        <f>IF(G3381="","",IFERROR(IF(IF(K3381="","",INDEX(收费标合同信息维护!A:Q,MATCH(G3381,收费标合同信息维护!M:M,0),13))=G3381,"有","无"),"无"))</f>
        <v>无</v>
      </c>
      <c r="J3381" s="3" t="s">
        <v>2833</v>
      </c>
      <c r="K3381" s="3" t="s">
        <v>13284</v>
      </c>
      <c r="L3381" s="3" t="s">
        <v>7013</v>
      </c>
      <c r="M3381" s="3" t="s">
        <v>7014</v>
      </c>
      <c r="N3381" s="3" t="s">
        <v>6477</v>
      </c>
      <c r="O3381" s="3" t="s">
        <v>6478</v>
      </c>
      <c r="P3381" s="3" t="s">
        <v>13305</v>
      </c>
      <c r="Q3381" s="3" t="s">
        <v>13306</v>
      </c>
      <c r="R3381" s="3" t="s">
        <v>6490</v>
      </c>
      <c r="S3381" s="3" t="s">
        <v>6491</v>
      </c>
      <c r="T3381" s="3" t="s">
        <v>6800</v>
      </c>
      <c r="U3381" s="3" t="s">
        <v>154</v>
      </c>
      <c r="V3381" s="3" t="s">
        <v>154</v>
      </c>
      <c r="W3381" s="3" t="s">
        <v>6521</v>
      </c>
      <c r="X3381" s="3" t="s">
        <v>154</v>
      </c>
      <c r="Y3381" s="3" t="s">
        <v>154</v>
      </c>
      <c r="Z3381" s="3" t="s">
        <v>154</v>
      </c>
      <c r="AA3381" s="3" t="s">
        <v>154</v>
      </c>
      <c r="AB3381" s="3" t="s">
        <v>154</v>
      </c>
      <c r="AC3381" s="3" t="s">
        <v>154</v>
      </c>
      <c r="AD3381" s="3" t="s">
        <v>6151</v>
      </c>
      <c r="AE3381" s="3" t="s">
        <v>6151</v>
      </c>
      <c r="AF3381" s="3" t="s">
        <v>154</v>
      </c>
      <c r="AG3381" s="3" t="s">
        <v>154</v>
      </c>
      <c r="AH3381" s="3" t="s">
        <v>6478</v>
      </c>
      <c r="AI3381" s="3" t="s">
        <v>6482</v>
      </c>
      <c r="AJ3381" s="3" t="s">
        <v>6420</v>
      </c>
    </row>
    <row r="3382" spans="1:36" ht="30">
      <c r="A3382" s="10">
        <v>3485</v>
      </c>
      <c r="B3382" t="str">
        <f>IF(K3382="总计","",INDEX(主数据!A:AD,MATCH(J3382,主数据!A:A,0),9))</f>
        <v>华西大区公司</v>
      </c>
      <c r="C3382" t="str">
        <f>IF(K3382="","",INDEX(主数据!A:AD,MATCH(J3382,主数据!A:A,0),11))</f>
        <v>成都南区</v>
      </c>
      <c r="D3382" t="str">
        <f t="shared" si="208"/>
        <v>CD33小业主委托停车管理费（固定）定额</v>
      </c>
      <c r="E3382" s="13" t="str">
        <f t="shared" si="210"/>
        <v/>
      </c>
      <c r="F3382" s="13" t="str">
        <f>IF(E3382="","",IFERROR(IF(IF(K3382="","",INDEX(收费标合同信息维护!A:Q,MATCH(D3382,收费标合同信息维护!J:J,0),10))=D3382,"有","无"),"无"))</f>
        <v/>
      </c>
      <c r="G3382" s="13" t="str">
        <f t="shared" si="209"/>
        <v>CD33小业主委托停车管理费（固定）定额160.00</v>
      </c>
      <c r="H3382" s="13" t="str">
        <f t="shared" si="211"/>
        <v>160.00</v>
      </c>
      <c r="I3382" s="13" t="str">
        <f>IF(G3382="","",IFERROR(IF(IF(K3382="","",INDEX(收费标合同信息维护!A:Q,MATCH(G3382,收费标合同信息维护!M:M,0),13))=G3382,"有","无"),"无"))</f>
        <v>无</v>
      </c>
      <c r="J3382" s="3" t="s">
        <v>2833</v>
      </c>
      <c r="K3382" s="3" t="s">
        <v>13284</v>
      </c>
      <c r="L3382" s="3" t="s">
        <v>7013</v>
      </c>
      <c r="M3382" s="3" t="s">
        <v>7014</v>
      </c>
      <c r="N3382" s="3" t="s">
        <v>6477</v>
      </c>
      <c r="O3382" s="3" t="s">
        <v>6478</v>
      </c>
      <c r="P3382" s="3" t="s">
        <v>13307</v>
      </c>
      <c r="Q3382" s="3" t="s">
        <v>13308</v>
      </c>
      <c r="R3382" s="3" t="s">
        <v>6490</v>
      </c>
      <c r="S3382" s="3" t="s">
        <v>6491</v>
      </c>
      <c r="T3382" s="3" t="s">
        <v>6800</v>
      </c>
      <c r="U3382" s="3" t="s">
        <v>154</v>
      </c>
      <c r="V3382" s="3" t="s">
        <v>154</v>
      </c>
      <c r="W3382" s="3" t="s">
        <v>9895</v>
      </c>
      <c r="X3382" s="3" t="s">
        <v>154</v>
      </c>
      <c r="Y3382" s="3" t="s">
        <v>154</v>
      </c>
      <c r="Z3382" s="3" t="s">
        <v>154</v>
      </c>
      <c r="AA3382" s="3" t="s">
        <v>154</v>
      </c>
      <c r="AB3382" s="3" t="s">
        <v>154</v>
      </c>
      <c r="AC3382" s="3" t="s">
        <v>154</v>
      </c>
      <c r="AD3382" s="3" t="s">
        <v>6151</v>
      </c>
      <c r="AE3382" s="3" t="s">
        <v>6151</v>
      </c>
      <c r="AF3382" s="3" t="s">
        <v>154</v>
      </c>
      <c r="AG3382" s="3" t="s">
        <v>154</v>
      </c>
      <c r="AH3382" s="3" t="s">
        <v>6478</v>
      </c>
      <c r="AI3382" s="3" t="s">
        <v>6482</v>
      </c>
      <c r="AJ3382" s="3" t="s">
        <v>6121</v>
      </c>
    </row>
    <row r="3383" spans="1:36" ht="30">
      <c r="A3383" s="10">
        <v>3486</v>
      </c>
      <c r="B3383" t="str">
        <f>IF(K3383="总计","",INDEX(主数据!A:AD,MATCH(J3383,主数据!A:A,0),9))</f>
        <v>华西大区公司</v>
      </c>
      <c r="C3383" t="str">
        <f>IF(K3383="","",INDEX(主数据!A:AD,MATCH(J3383,主数据!A:A,0),11))</f>
        <v>成都南区</v>
      </c>
      <c r="D3383" t="str">
        <f t="shared" si="208"/>
        <v>CD33小业主委托停车管理费（固定）定额</v>
      </c>
      <c r="E3383" s="13" t="str">
        <f t="shared" si="210"/>
        <v/>
      </c>
      <c r="F3383" s="13" t="str">
        <f>IF(E3383="","",IFERROR(IF(IF(K3383="","",INDEX(收费标合同信息维护!A:Q,MATCH(D3383,收费标合同信息维护!J:J,0),10))=D3383,"有","无"),"无"))</f>
        <v/>
      </c>
      <c r="G3383" s="13" t="str">
        <f t="shared" si="209"/>
        <v>CD33小业主委托停车管理费（固定）定额240.00</v>
      </c>
      <c r="H3383" s="13" t="str">
        <f t="shared" si="211"/>
        <v>240.00</v>
      </c>
      <c r="I3383" s="13" t="str">
        <f>IF(G3383="","",IFERROR(IF(IF(K3383="","",INDEX(收费标合同信息维护!A:Q,MATCH(G3383,收费标合同信息维护!M:M,0),13))=G3383,"有","无"),"无"))</f>
        <v>无</v>
      </c>
      <c r="J3383" s="3" t="s">
        <v>2833</v>
      </c>
      <c r="K3383" s="3" t="s">
        <v>13284</v>
      </c>
      <c r="L3383" s="3" t="s">
        <v>7013</v>
      </c>
      <c r="M3383" s="3" t="s">
        <v>7014</v>
      </c>
      <c r="N3383" s="3" t="s">
        <v>6477</v>
      </c>
      <c r="O3383" s="3" t="s">
        <v>6478</v>
      </c>
      <c r="P3383" s="3" t="s">
        <v>13309</v>
      </c>
      <c r="Q3383" s="3" t="s">
        <v>13310</v>
      </c>
      <c r="R3383" s="3" t="s">
        <v>6490</v>
      </c>
      <c r="S3383" s="3" t="s">
        <v>6491</v>
      </c>
      <c r="T3383" s="3" t="s">
        <v>6800</v>
      </c>
      <c r="U3383" s="3" t="s">
        <v>154</v>
      </c>
      <c r="V3383" s="3" t="s">
        <v>154</v>
      </c>
      <c r="W3383" s="3" t="s">
        <v>8680</v>
      </c>
      <c r="X3383" s="3" t="s">
        <v>154</v>
      </c>
      <c r="Y3383" s="3" t="s">
        <v>154</v>
      </c>
      <c r="Z3383" s="3" t="s">
        <v>154</v>
      </c>
      <c r="AA3383" s="3" t="s">
        <v>154</v>
      </c>
      <c r="AB3383" s="3" t="s">
        <v>154</v>
      </c>
      <c r="AC3383" s="3" t="s">
        <v>154</v>
      </c>
      <c r="AD3383" s="3" t="s">
        <v>6151</v>
      </c>
      <c r="AE3383" s="3" t="s">
        <v>6151</v>
      </c>
      <c r="AF3383" s="3" t="s">
        <v>154</v>
      </c>
      <c r="AG3383" s="3" t="s">
        <v>154</v>
      </c>
      <c r="AH3383" s="3" t="s">
        <v>6478</v>
      </c>
      <c r="AI3383" s="3" t="s">
        <v>6482</v>
      </c>
      <c r="AJ3383" s="3" t="s">
        <v>6038</v>
      </c>
    </row>
    <row r="3384" spans="1:36" ht="30">
      <c r="A3384" s="10">
        <v>3487</v>
      </c>
      <c r="B3384" t="str">
        <f>IF(K3384="总计","",INDEX(主数据!A:AD,MATCH(J3384,主数据!A:A,0),9))</f>
        <v>华西大区公司</v>
      </c>
      <c r="C3384" t="str">
        <f>IF(K3384="","",INDEX(主数据!A:AD,MATCH(J3384,主数据!A:A,0),11))</f>
        <v>成都南区</v>
      </c>
      <c r="D3384" t="str">
        <f t="shared" si="208"/>
        <v>CD33小业主委托停车管理费（固定）定额</v>
      </c>
      <c r="E3384" s="13" t="str">
        <f t="shared" si="210"/>
        <v/>
      </c>
      <c r="F3384" s="13" t="str">
        <f>IF(E3384="","",IFERROR(IF(IF(K3384="","",INDEX(收费标合同信息维护!A:Q,MATCH(D3384,收费标合同信息维护!J:J,0),10))=D3384,"有","无"),"无"))</f>
        <v/>
      </c>
      <c r="G3384" s="13" t="str">
        <f t="shared" si="209"/>
        <v>CD33小业主委托停车管理费（固定）定额320.00</v>
      </c>
      <c r="H3384" s="13" t="str">
        <f t="shared" si="211"/>
        <v>320.00</v>
      </c>
      <c r="I3384" s="13" t="str">
        <f>IF(G3384="","",IFERROR(IF(IF(K3384="","",INDEX(收费标合同信息维护!A:Q,MATCH(G3384,收费标合同信息维护!M:M,0),13))=G3384,"有","无"),"无"))</f>
        <v>无</v>
      </c>
      <c r="J3384" s="3" t="s">
        <v>2833</v>
      </c>
      <c r="K3384" s="3" t="s">
        <v>13284</v>
      </c>
      <c r="L3384" s="3" t="s">
        <v>7013</v>
      </c>
      <c r="M3384" s="3" t="s">
        <v>7014</v>
      </c>
      <c r="N3384" s="3" t="s">
        <v>6477</v>
      </c>
      <c r="O3384" s="3" t="s">
        <v>6478</v>
      </c>
      <c r="P3384" s="3" t="s">
        <v>13311</v>
      </c>
      <c r="Q3384" s="3" t="s">
        <v>13312</v>
      </c>
      <c r="R3384" s="3" t="s">
        <v>6490</v>
      </c>
      <c r="S3384" s="3" t="s">
        <v>6491</v>
      </c>
      <c r="T3384" s="3" t="s">
        <v>6800</v>
      </c>
      <c r="U3384" s="3" t="s">
        <v>154</v>
      </c>
      <c r="V3384" s="3" t="s">
        <v>154</v>
      </c>
      <c r="W3384" s="3" t="s">
        <v>8683</v>
      </c>
      <c r="X3384" s="3" t="s">
        <v>154</v>
      </c>
      <c r="Y3384" s="3" t="s">
        <v>154</v>
      </c>
      <c r="Z3384" s="3" t="s">
        <v>154</v>
      </c>
      <c r="AA3384" s="3" t="s">
        <v>154</v>
      </c>
      <c r="AB3384" s="3" t="s">
        <v>154</v>
      </c>
      <c r="AC3384" s="3" t="s">
        <v>154</v>
      </c>
      <c r="AD3384" s="3" t="s">
        <v>6151</v>
      </c>
      <c r="AE3384" s="3" t="s">
        <v>6151</v>
      </c>
      <c r="AF3384" s="3" t="s">
        <v>154</v>
      </c>
      <c r="AG3384" s="3" t="s">
        <v>154</v>
      </c>
      <c r="AH3384" s="3" t="s">
        <v>6478</v>
      </c>
      <c r="AI3384" s="3" t="s">
        <v>6482</v>
      </c>
      <c r="AJ3384" s="3" t="s">
        <v>6030</v>
      </c>
    </row>
    <row r="3385" spans="1:36" ht="15">
      <c r="A3385" s="10">
        <v>3488</v>
      </c>
      <c r="B3385" t="str">
        <f>IF(K3385="总计","",INDEX(主数据!A:AD,MATCH(J3385,主数据!A:A,0),9))</f>
        <v>华西大区公司</v>
      </c>
      <c r="C3385" t="str">
        <f>IF(K3385="","",INDEX(主数据!A:AD,MATCH(J3385,主数据!A:A,0),11))</f>
        <v>成都南区</v>
      </c>
      <c r="D3385" t="str">
        <f t="shared" si="208"/>
        <v>CD33电费标准方式0.86</v>
      </c>
      <c r="E3385" s="13" t="str">
        <f t="shared" si="210"/>
        <v>0.86</v>
      </c>
      <c r="F3385" s="13" t="str">
        <f>IF(E3385="","",IFERROR(IF(IF(K3385="","",INDEX(收费标合同信息维护!A:Q,MATCH(D3385,收费标合同信息维护!J:J,0),10))=D3385,"有","无"),"无"))</f>
        <v>无</v>
      </c>
      <c r="G3385" s="13" t="str">
        <f t="shared" si="209"/>
        <v/>
      </c>
      <c r="H3385" s="13" t="str">
        <f t="shared" si="211"/>
        <v/>
      </c>
      <c r="I3385" s="13" t="str">
        <f>IF(G3385="","",IFERROR(IF(IF(K3385="","",INDEX(收费标合同信息维护!A:Q,MATCH(G3385,收费标合同信息维护!M:M,0),13))=G3385,"有","无"),"无"))</f>
        <v/>
      </c>
      <c r="J3385" s="3" t="s">
        <v>2833</v>
      </c>
      <c r="K3385" s="3" t="s">
        <v>13284</v>
      </c>
      <c r="L3385" s="3" t="s">
        <v>6601</v>
      </c>
      <c r="M3385" s="3" t="s">
        <v>6602</v>
      </c>
      <c r="N3385" s="3" t="s">
        <v>6603</v>
      </c>
      <c r="O3385" s="3" t="s">
        <v>6478</v>
      </c>
      <c r="P3385" s="3" t="s">
        <v>13313</v>
      </c>
      <c r="Q3385" s="3" t="s">
        <v>13314</v>
      </c>
      <c r="R3385" s="3" t="s">
        <v>6484</v>
      </c>
      <c r="S3385" s="3" t="s">
        <v>6491</v>
      </c>
      <c r="T3385" s="3" t="s">
        <v>7084</v>
      </c>
      <c r="U3385" s="3" t="s">
        <v>154</v>
      </c>
      <c r="V3385" s="3" t="s">
        <v>8661</v>
      </c>
      <c r="W3385" s="3" t="s">
        <v>154</v>
      </c>
      <c r="X3385" s="3" t="s">
        <v>154</v>
      </c>
      <c r="Y3385" s="3" t="s">
        <v>154</v>
      </c>
      <c r="Z3385" s="3" t="s">
        <v>154</v>
      </c>
      <c r="AA3385" s="3" t="s">
        <v>154</v>
      </c>
      <c r="AB3385" s="3" t="s">
        <v>154</v>
      </c>
      <c r="AC3385" s="3" t="s">
        <v>154</v>
      </c>
      <c r="AD3385" s="3" t="s">
        <v>6151</v>
      </c>
      <c r="AE3385" s="3" t="s">
        <v>6151</v>
      </c>
      <c r="AF3385" s="3" t="s">
        <v>154</v>
      </c>
      <c r="AG3385" s="3" t="s">
        <v>154</v>
      </c>
      <c r="AH3385" s="3" t="s">
        <v>6478</v>
      </c>
      <c r="AI3385" s="3" t="s">
        <v>6482</v>
      </c>
      <c r="AJ3385" s="3" t="s">
        <v>6489</v>
      </c>
    </row>
    <row r="3386" spans="1:36" ht="15">
      <c r="A3386" s="10">
        <v>3489</v>
      </c>
      <c r="B3386" t="str">
        <f>IF(K3386="总计","",INDEX(主数据!A:AD,MATCH(J3386,主数据!A:A,0),9))</f>
        <v>华西大区公司</v>
      </c>
      <c r="C3386" t="str">
        <f>IF(K3386="","",INDEX(主数据!A:AD,MATCH(J3386,主数据!A:A,0),11))</f>
        <v>成都南区</v>
      </c>
      <c r="D3386" t="str">
        <f t="shared" si="208"/>
        <v>CD33电费标准方式0.55</v>
      </c>
      <c r="E3386" s="13" t="str">
        <f t="shared" si="210"/>
        <v>0.55</v>
      </c>
      <c r="F3386" s="13" t="str">
        <f>IF(E3386="","",IFERROR(IF(IF(K3386="","",INDEX(收费标合同信息维护!A:Q,MATCH(D3386,收费标合同信息维护!J:J,0),10))=D3386,"有","无"),"无"))</f>
        <v>无</v>
      </c>
      <c r="G3386" s="13" t="str">
        <f t="shared" si="209"/>
        <v/>
      </c>
      <c r="H3386" s="13" t="str">
        <f t="shared" si="211"/>
        <v/>
      </c>
      <c r="I3386" s="13" t="str">
        <f>IF(G3386="","",IFERROR(IF(IF(K3386="","",INDEX(收费标合同信息维护!A:Q,MATCH(G3386,收费标合同信息维护!M:M,0),13))=G3386,"有","无"),"无"))</f>
        <v/>
      </c>
      <c r="J3386" s="3" t="s">
        <v>2833</v>
      </c>
      <c r="K3386" s="3" t="s">
        <v>13284</v>
      </c>
      <c r="L3386" s="3" t="s">
        <v>6601</v>
      </c>
      <c r="M3386" s="3" t="s">
        <v>6602</v>
      </c>
      <c r="N3386" s="3" t="s">
        <v>6603</v>
      </c>
      <c r="O3386" s="3" t="s">
        <v>6478</v>
      </c>
      <c r="P3386" s="3" t="s">
        <v>13315</v>
      </c>
      <c r="Q3386" s="3" t="s">
        <v>13316</v>
      </c>
      <c r="R3386" s="3" t="s">
        <v>6484</v>
      </c>
      <c r="S3386" s="3" t="s">
        <v>6491</v>
      </c>
      <c r="T3386" s="3" t="s">
        <v>7084</v>
      </c>
      <c r="U3386" s="3" t="s">
        <v>154</v>
      </c>
      <c r="V3386" s="3" t="s">
        <v>12515</v>
      </c>
      <c r="W3386" s="3" t="s">
        <v>154</v>
      </c>
      <c r="X3386" s="3" t="s">
        <v>154</v>
      </c>
      <c r="Y3386" s="3" t="s">
        <v>154</v>
      </c>
      <c r="Z3386" s="3" t="s">
        <v>154</v>
      </c>
      <c r="AA3386" s="3" t="s">
        <v>154</v>
      </c>
      <c r="AB3386" s="3" t="s">
        <v>154</v>
      </c>
      <c r="AC3386" s="3" t="s">
        <v>154</v>
      </c>
      <c r="AD3386" s="3" t="s">
        <v>6151</v>
      </c>
      <c r="AE3386" s="3" t="s">
        <v>6151</v>
      </c>
      <c r="AF3386" s="3" t="s">
        <v>154</v>
      </c>
      <c r="AG3386" s="3" t="s">
        <v>154</v>
      </c>
      <c r="AH3386" s="3" t="s">
        <v>6478</v>
      </c>
      <c r="AI3386" s="3" t="s">
        <v>6482</v>
      </c>
      <c r="AJ3386" s="3" t="s">
        <v>6489</v>
      </c>
    </row>
    <row r="3387" spans="1:36" ht="15">
      <c r="A3387" s="10">
        <v>3490</v>
      </c>
      <c r="B3387" t="str">
        <f>IF(K3387="总计","",INDEX(主数据!A:AD,MATCH(J3387,主数据!A:A,0),9))</f>
        <v>华西大区公司</v>
      </c>
      <c r="C3387" t="str">
        <f>IF(K3387="","",INDEX(主数据!A:AD,MATCH(J3387,主数据!A:A,0),11))</f>
        <v>成都南区</v>
      </c>
      <c r="D3387" t="str">
        <f t="shared" si="208"/>
        <v>CD33电费标准方式1.20</v>
      </c>
      <c r="E3387" s="13" t="str">
        <f t="shared" si="210"/>
        <v>1.20</v>
      </c>
      <c r="F3387" s="13" t="str">
        <f>IF(E3387="","",IFERROR(IF(IF(K3387="","",INDEX(收费标合同信息维护!A:Q,MATCH(D3387,收费标合同信息维护!J:J,0),10))=D3387,"有","无"),"无"))</f>
        <v>无</v>
      </c>
      <c r="G3387" s="13" t="str">
        <f t="shared" si="209"/>
        <v/>
      </c>
      <c r="H3387" s="13" t="str">
        <f t="shared" si="211"/>
        <v/>
      </c>
      <c r="I3387" s="13" t="str">
        <f>IF(G3387="","",IFERROR(IF(IF(K3387="","",INDEX(收费标合同信息维护!A:Q,MATCH(G3387,收费标合同信息维护!M:M,0),13))=G3387,"有","无"),"无"))</f>
        <v/>
      </c>
      <c r="J3387" s="3" t="s">
        <v>2833</v>
      </c>
      <c r="K3387" s="3" t="s">
        <v>13284</v>
      </c>
      <c r="L3387" s="3" t="s">
        <v>6601</v>
      </c>
      <c r="M3387" s="3" t="s">
        <v>6602</v>
      </c>
      <c r="N3387" s="3" t="s">
        <v>6603</v>
      </c>
      <c r="O3387" s="3" t="s">
        <v>6478</v>
      </c>
      <c r="P3387" s="3" t="s">
        <v>13317</v>
      </c>
      <c r="Q3387" s="3" t="s">
        <v>13318</v>
      </c>
      <c r="R3387" s="3" t="s">
        <v>6484</v>
      </c>
      <c r="S3387" s="3" t="s">
        <v>6491</v>
      </c>
      <c r="T3387" s="3" t="s">
        <v>7084</v>
      </c>
      <c r="U3387" s="3" t="s">
        <v>154</v>
      </c>
      <c r="V3387" s="3" t="s">
        <v>6614</v>
      </c>
      <c r="W3387" s="3" t="s">
        <v>154</v>
      </c>
      <c r="X3387" s="3" t="s">
        <v>154</v>
      </c>
      <c r="Y3387" s="3" t="s">
        <v>154</v>
      </c>
      <c r="Z3387" s="3" t="s">
        <v>154</v>
      </c>
      <c r="AA3387" s="3" t="s">
        <v>154</v>
      </c>
      <c r="AB3387" s="3" t="s">
        <v>154</v>
      </c>
      <c r="AC3387" s="3" t="s">
        <v>154</v>
      </c>
      <c r="AD3387" s="3" t="s">
        <v>6151</v>
      </c>
      <c r="AE3387" s="3" t="s">
        <v>6151</v>
      </c>
      <c r="AF3387" s="3" t="s">
        <v>154</v>
      </c>
      <c r="AG3387" s="3" t="s">
        <v>154</v>
      </c>
      <c r="AH3387" s="3" t="s">
        <v>6478</v>
      </c>
      <c r="AI3387" s="3" t="s">
        <v>6482</v>
      </c>
      <c r="AJ3387" s="3" t="s">
        <v>6489</v>
      </c>
    </row>
    <row r="3388" spans="1:36" ht="15">
      <c r="A3388" s="10">
        <v>3491</v>
      </c>
      <c r="B3388" t="str">
        <f>IF(K3388="总计","",INDEX(主数据!A:AD,MATCH(J3388,主数据!A:A,0),9))</f>
        <v>华西大区公司</v>
      </c>
      <c r="C3388" t="str">
        <f>IF(K3388="","",INDEX(主数据!A:AD,MATCH(J3388,主数据!A:A,0),11))</f>
        <v>成都南区</v>
      </c>
      <c r="D3388" t="str">
        <f t="shared" si="208"/>
        <v>CD33电费标准方式1.50</v>
      </c>
      <c r="E3388" s="13" t="str">
        <f t="shared" si="210"/>
        <v>1.50</v>
      </c>
      <c r="F3388" s="13" t="str">
        <f>IF(E3388="","",IFERROR(IF(IF(K3388="","",INDEX(收费标合同信息维护!A:Q,MATCH(D3388,收费标合同信息维护!J:J,0),10))=D3388,"有","无"),"无"))</f>
        <v>无</v>
      </c>
      <c r="G3388" s="13" t="str">
        <f t="shared" si="209"/>
        <v/>
      </c>
      <c r="H3388" s="13" t="str">
        <f t="shared" si="211"/>
        <v/>
      </c>
      <c r="I3388" s="13" t="str">
        <f>IF(G3388="","",IFERROR(IF(IF(K3388="","",INDEX(收费标合同信息维护!A:Q,MATCH(G3388,收费标合同信息维护!M:M,0),13))=G3388,"有","无"),"无"))</f>
        <v/>
      </c>
      <c r="J3388" s="3" t="s">
        <v>2833</v>
      </c>
      <c r="K3388" s="3" t="s">
        <v>13284</v>
      </c>
      <c r="L3388" s="3" t="s">
        <v>6601</v>
      </c>
      <c r="M3388" s="3" t="s">
        <v>6602</v>
      </c>
      <c r="N3388" s="3" t="s">
        <v>6603</v>
      </c>
      <c r="O3388" s="3" t="s">
        <v>6478</v>
      </c>
      <c r="P3388" s="3" t="s">
        <v>13319</v>
      </c>
      <c r="Q3388" s="3" t="s">
        <v>13320</v>
      </c>
      <c r="R3388" s="3" t="s">
        <v>6484</v>
      </c>
      <c r="S3388" s="3" t="s">
        <v>6491</v>
      </c>
      <c r="T3388" s="3" t="s">
        <v>7001</v>
      </c>
      <c r="U3388" s="3" t="s">
        <v>154</v>
      </c>
      <c r="V3388" s="3" t="s">
        <v>6608</v>
      </c>
      <c r="W3388" s="3" t="s">
        <v>154</v>
      </c>
      <c r="X3388" s="3" t="s">
        <v>154</v>
      </c>
      <c r="Y3388" s="3" t="s">
        <v>154</v>
      </c>
      <c r="Z3388" s="3" t="s">
        <v>154</v>
      </c>
      <c r="AA3388" s="3" t="s">
        <v>154</v>
      </c>
      <c r="AB3388" s="3" t="s">
        <v>154</v>
      </c>
      <c r="AC3388" s="3" t="s">
        <v>154</v>
      </c>
      <c r="AD3388" s="3" t="s">
        <v>6151</v>
      </c>
      <c r="AE3388" s="3" t="s">
        <v>6151</v>
      </c>
      <c r="AF3388" s="3" t="s">
        <v>154</v>
      </c>
      <c r="AG3388" s="3" t="s">
        <v>154</v>
      </c>
      <c r="AH3388" s="3" t="s">
        <v>6478</v>
      </c>
      <c r="AI3388" s="3" t="s">
        <v>6482</v>
      </c>
      <c r="AJ3388" s="3" t="s">
        <v>6489</v>
      </c>
    </row>
    <row r="3389" spans="1:36" ht="15">
      <c r="A3389" s="10">
        <v>3492</v>
      </c>
      <c r="B3389" t="str">
        <f>IF(K3389="总计","",INDEX(主数据!A:AD,MATCH(J3389,主数据!A:A,0),9))</f>
        <v>华西大区公司</v>
      </c>
      <c r="C3389" t="str">
        <f>IF(K3389="","",INDEX(主数据!A:AD,MATCH(J3389,主数据!A:A,0),11))</f>
        <v>成都南区</v>
      </c>
      <c r="D3389" t="str">
        <f t="shared" si="208"/>
        <v>CD33自来水费（简易征收）标准方式3.03</v>
      </c>
      <c r="E3389" s="13" t="str">
        <f t="shared" si="210"/>
        <v>3.03</v>
      </c>
      <c r="F3389" s="13" t="str">
        <f>IF(E3389="","",IFERROR(IF(IF(K3389="","",INDEX(收费标合同信息维护!A:Q,MATCH(D3389,收费标合同信息维护!J:J,0),10))=D3389,"有","无"),"无"))</f>
        <v>无</v>
      </c>
      <c r="G3389" s="13" t="str">
        <f t="shared" si="209"/>
        <v/>
      </c>
      <c r="H3389" s="13" t="str">
        <f t="shared" si="211"/>
        <v/>
      </c>
      <c r="I3389" s="13" t="str">
        <f>IF(G3389="","",IFERROR(IF(IF(K3389="","",INDEX(收费标合同信息维护!A:Q,MATCH(G3389,收费标合同信息维护!M:M,0),13))=G3389,"有","无"),"无"))</f>
        <v/>
      </c>
      <c r="J3389" s="3" t="s">
        <v>2833</v>
      </c>
      <c r="K3389" s="3" t="s">
        <v>13284</v>
      </c>
      <c r="L3389" s="3" t="s">
        <v>6615</v>
      </c>
      <c r="M3389" s="3" t="s">
        <v>6616</v>
      </c>
      <c r="N3389" s="3" t="s">
        <v>6603</v>
      </c>
      <c r="O3389" s="3" t="s">
        <v>6478</v>
      </c>
      <c r="P3389" s="3" t="s">
        <v>13321</v>
      </c>
      <c r="Q3389" s="3" t="s">
        <v>13322</v>
      </c>
      <c r="R3389" s="3" t="s">
        <v>6484</v>
      </c>
      <c r="S3389" s="3" t="s">
        <v>6491</v>
      </c>
      <c r="T3389" s="3" t="s">
        <v>6493</v>
      </c>
      <c r="U3389" s="3" t="s">
        <v>154</v>
      </c>
      <c r="V3389" s="3" t="s">
        <v>6769</v>
      </c>
      <c r="W3389" s="3" t="s">
        <v>154</v>
      </c>
      <c r="X3389" s="3" t="s">
        <v>154</v>
      </c>
      <c r="Y3389" s="3" t="s">
        <v>154</v>
      </c>
      <c r="Z3389" s="3" t="s">
        <v>154</v>
      </c>
      <c r="AA3389" s="3" t="s">
        <v>154</v>
      </c>
      <c r="AB3389" s="3" t="s">
        <v>154</v>
      </c>
      <c r="AC3389" s="3" t="s">
        <v>154</v>
      </c>
      <c r="AD3389" s="3" t="s">
        <v>6151</v>
      </c>
      <c r="AE3389" s="3" t="s">
        <v>6151</v>
      </c>
      <c r="AF3389" s="3" t="s">
        <v>154</v>
      </c>
      <c r="AG3389" s="3" t="s">
        <v>154</v>
      </c>
      <c r="AH3389" s="3" t="s">
        <v>6478</v>
      </c>
      <c r="AI3389" s="3" t="s">
        <v>6482</v>
      </c>
      <c r="AJ3389" s="3" t="s">
        <v>6489</v>
      </c>
    </row>
    <row r="3390" spans="1:36" ht="15">
      <c r="A3390" s="10">
        <v>3493</v>
      </c>
      <c r="B3390" t="str">
        <f>IF(K3390="总计","",INDEX(主数据!A:AD,MATCH(J3390,主数据!A:A,0),9))</f>
        <v>华西大区公司</v>
      </c>
      <c r="C3390" t="str">
        <f>IF(K3390="","",INDEX(主数据!A:AD,MATCH(J3390,主数据!A:A,0),11))</f>
        <v>成都南区</v>
      </c>
      <c r="D3390" t="str">
        <f t="shared" si="208"/>
        <v>CD33自来水费（简易征收）标准方式4.43</v>
      </c>
      <c r="E3390" s="13" t="str">
        <f t="shared" si="210"/>
        <v>4.43</v>
      </c>
      <c r="F3390" s="13" t="str">
        <f>IF(E3390="","",IFERROR(IF(IF(K3390="","",INDEX(收费标合同信息维护!A:Q,MATCH(D3390,收费标合同信息维护!J:J,0),10))=D3390,"有","无"),"无"))</f>
        <v>无</v>
      </c>
      <c r="G3390" s="13" t="str">
        <f t="shared" si="209"/>
        <v/>
      </c>
      <c r="H3390" s="13" t="str">
        <f t="shared" si="211"/>
        <v/>
      </c>
      <c r="I3390" s="13" t="str">
        <f>IF(G3390="","",IFERROR(IF(IF(K3390="","",INDEX(收费标合同信息维护!A:Q,MATCH(G3390,收费标合同信息维护!M:M,0),13))=G3390,"有","无"),"无"))</f>
        <v/>
      </c>
      <c r="J3390" s="3" t="s">
        <v>2833</v>
      </c>
      <c r="K3390" s="3" t="s">
        <v>13284</v>
      </c>
      <c r="L3390" s="3" t="s">
        <v>6615</v>
      </c>
      <c r="M3390" s="3" t="s">
        <v>6616</v>
      </c>
      <c r="N3390" s="3" t="s">
        <v>6603</v>
      </c>
      <c r="O3390" s="3" t="s">
        <v>6478</v>
      </c>
      <c r="P3390" s="3" t="s">
        <v>13323</v>
      </c>
      <c r="Q3390" s="3" t="s">
        <v>13324</v>
      </c>
      <c r="R3390" s="3" t="s">
        <v>6484</v>
      </c>
      <c r="S3390" s="3" t="s">
        <v>6491</v>
      </c>
      <c r="T3390" s="3" t="s">
        <v>6481</v>
      </c>
      <c r="U3390" s="3" t="s">
        <v>154</v>
      </c>
      <c r="V3390" s="3" t="s">
        <v>8699</v>
      </c>
      <c r="W3390" s="3" t="s">
        <v>154</v>
      </c>
      <c r="X3390" s="3" t="s">
        <v>154</v>
      </c>
      <c r="Y3390" s="3" t="s">
        <v>154</v>
      </c>
      <c r="Z3390" s="3" t="s">
        <v>154</v>
      </c>
      <c r="AA3390" s="3" t="s">
        <v>154</v>
      </c>
      <c r="AB3390" s="3" t="s">
        <v>154</v>
      </c>
      <c r="AC3390" s="3" t="s">
        <v>154</v>
      </c>
      <c r="AD3390" s="3" t="s">
        <v>6151</v>
      </c>
      <c r="AE3390" s="3" t="s">
        <v>6151</v>
      </c>
      <c r="AF3390" s="3" t="s">
        <v>154</v>
      </c>
      <c r="AG3390" s="3" t="s">
        <v>154</v>
      </c>
      <c r="AH3390" s="3" t="s">
        <v>6478</v>
      </c>
      <c r="AI3390" s="3" t="s">
        <v>6482</v>
      </c>
      <c r="AJ3390" s="3" t="s">
        <v>6489</v>
      </c>
    </row>
    <row r="3391" spans="1:36" ht="15">
      <c r="A3391" s="10">
        <v>3494</v>
      </c>
      <c r="B3391" t="str">
        <f>IF(K3391="总计","",INDEX(主数据!A:AD,MATCH(J3391,主数据!A:A,0),9))</f>
        <v>华西大区公司</v>
      </c>
      <c r="C3391" t="str">
        <f>IF(K3391="","",INDEX(主数据!A:AD,MATCH(J3391,主数据!A:A,0),11))</f>
        <v>成都南区</v>
      </c>
      <c r="D3391" t="str">
        <f t="shared" si="208"/>
        <v>CD33自来水费（简易征收）标准方式7.53</v>
      </c>
      <c r="E3391" s="13" t="str">
        <f t="shared" si="210"/>
        <v>7.53</v>
      </c>
      <c r="F3391" s="13" t="str">
        <f>IF(E3391="","",IFERROR(IF(IF(K3391="","",INDEX(收费标合同信息维护!A:Q,MATCH(D3391,收费标合同信息维护!J:J,0),10))=D3391,"有","无"),"无"))</f>
        <v>无</v>
      </c>
      <c r="G3391" s="13" t="str">
        <f t="shared" si="209"/>
        <v/>
      </c>
      <c r="H3391" s="13" t="str">
        <f t="shared" si="211"/>
        <v/>
      </c>
      <c r="I3391" s="13" t="str">
        <f>IF(G3391="","",IFERROR(IF(IF(K3391="","",INDEX(收费标合同信息维护!A:Q,MATCH(G3391,收费标合同信息维护!M:M,0),13))=G3391,"有","无"),"无"))</f>
        <v/>
      </c>
      <c r="J3391" s="3" t="s">
        <v>2833</v>
      </c>
      <c r="K3391" s="3" t="s">
        <v>13284</v>
      </c>
      <c r="L3391" s="3" t="s">
        <v>6615</v>
      </c>
      <c r="M3391" s="3" t="s">
        <v>6616</v>
      </c>
      <c r="N3391" s="3" t="s">
        <v>6603</v>
      </c>
      <c r="O3391" s="3" t="s">
        <v>6478</v>
      </c>
      <c r="P3391" s="3" t="s">
        <v>13325</v>
      </c>
      <c r="Q3391" s="3" t="s">
        <v>13326</v>
      </c>
      <c r="R3391" s="3" t="s">
        <v>6484</v>
      </c>
      <c r="S3391" s="3" t="s">
        <v>6491</v>
      </c>
      <c r="T3391" s="3" t="s">
        <v>6481</v>
      </c>
      <c r="U3391" s="3" t="s">
        <v>154</v>
      </c>
      <c r="V3391" s="3" t="s">
        <v>13327</v>
      </c>
      <c r="W3391" s="3" t="s">
        <v>154</v>
      </c>
      <c r="X3391" s="3" t="s">
        <v>154</v>
      </c>
      <c r="Y3391" s="3" t="s">
        <v>154</v>
      </c>
      <c r="Z3391" s="3" t="s">
        <v>154</v>
      </c>
      <c r="AA3391" s="3" t="s">
        <v>154</v>
      </c>
      <c r="AB3391" s="3" t="s">
        <v>154</v>
      </c>
      <c r="AC3391" s="3" t="s">
        <v>154</v>
      </c>
      <c r="AD3391" s="3" t="s">
        <v>6151</v>
      </c>
      <c r="AE3391" s="3" t="s">
        <v>6151</v>
      </c>
      <c r="AF3391" s="3" t="s">
        <v>154</v>
      </c>
      <c r="AG3391" s="3" t="s">
        <v>154</v>
      </c>
      <c r="AH3391" s="3" t="s">
        <v>6478</v>
      </c>
      <c r="AI3391" s="3" t="s">
        <v>6482</v>
      </c>
      <c r="AJ3391" s="3" t="s">
        <v>6489</v>
      </c>
    </row>
    <row r="3392" spans="1:36" ht="15">
      <c r="A3392" s="10">
        <v>3495</v>
      </c>
      <c r="B3392" t="str">
        <f>IF(K3392="总计","",INDEX(主数据!A:AD,MATCH(J3392,主数据!A:A,0),9))</f>
        <v>华西大区公司</v>
      </c>
      <c r="C3392" t="str">
        <f>IF(K3392="","",INDEX(主数据!A:AD,MATCH(J3392,主数据!A:A,0),11))</f>
        <v>成都南区</v>
      </c>
      <c r="D3392" t="str">
        <f t="shared" si="208"/>
        <v>CD33自来水费（简易征收）标准方式4.60</v>
      </c>
      <c r="E3392" s="13" t="str">
        <f t="shared" si="210"/>
        <v>4.60</v>
      </c>
      <c r="F3392" s="13" t="str">
        <f>IF(E3392="","",IFERROR(IF(IF(K3392="","",INDEX(收费标合同信息维护!A:Q,MATCH(D3392,收费标合同信息维护!J:J,0),10))=D3392,"有","无"),"无"))</f>
        <v>无</v>
      </c>
      <c r="G3392" s="13" t="str">
        <f t="shared" si="209"/>
        <v/>
      </c>
      <c r="H3392" s="13" t="str">
        <f t="shared" si="211"/>
        <v/>
      </c>
      <c r="I3392" s="13" t="str">
        <f>IF(G3392="","",IFERROR(IF(IF(K3392="","",INDEX(收费标合同信息维护!A:Q,MATCH(G3392,收费标合同信息维护!M:M,0),13))=G3392,"有","无"),"无"))</f>
        <v/>
      </c>
      <c r="J3392" s="3" t="s">
        <v>2833</v>
      </c>
      <c r="K3392" s="3" t="s">
        <v>13284</v>
      </c>
      <c r="L3392" s="3" t="s">
        <v>6615</v>
      </c>
      <c r="M3392" s="3" t="s">
        <v>6616</v>
      </c>
      <c r="N3392" s="3" t="s">
        <v>6603</v>
      </c>
      <c r="O3392" s="3" t="s">
        <v>6478</v>
      </c>
      <c r="P3392" s="3" t="s">
        <v>13328</v>
      </c>
      <c r="Q3392" s="3" t="s">
        <v>8663</v>
      </c>
      <c r="R3392" s="3" t="s">
        <v>6484</v>
      </c>
      <c r="S3392" s="3" t="s">
        <v>6491</v>
      </c>
      <c r="T3392" s="3" t="s">
        <v>6481</v>
      </c>
      <c r="U3392" s="3" t="s">
        <v>154</v>
      </c>
      <c r="V3392" s="3" t="s">
        <v>6772</v>
      </c>
      <c r="W3392" s="3" t="s">
        <v>154</v>
      </c>
      <c r="X3392" s="3" t="s">
        <v>154</v>
      </c>
      <c r="Y3392" s="3" t="s">
        <v>154</v>
      </c>
      <c r="Z3392" s="3" t="s">
        <v>154</v>
      </c>
      <c r="AA3392" s="3" t="s">
        <v>154</v>
      </c>
      <c r="AB3392" s="3" t="s">
        <v>154</v>
      </c>
      <c r="AC3392" s="3" t="s">
        <v>154</v>
      </c>
      <c r="AD3392" s="3" t="s">
        <v>6151</v>
      </c>
      <c r="AE3392" s="3" t="s">
        <v>6151</v>
      </c>
      <c r="AF3392" s="3" t="s">
        <v>154</v>
      </c>
      <c r="AG3392" s="3" t="s">
        <v>154</v>
      </c>
      <c r="AH3392" s="3" t="s">
        <v>6478</v>
      </c>
      <c r="AI3392" s="3" t="s">
        <v>6482</v>
      </c>
      <c r="AJ3392" s="3" t="s">
        <v>6489</v>
      </c>
    </row>
    <row r="3393" spans="1:36" ht="15">
      <c r="A3393" s="10">
        <v>3496</v>
      </c>
      <c r="B3393" t="str">
        <f>IF(K3393="总计","",INDEX(主数据!A:AD,MATCH(J3393,主数据!A:A,0),9))</f>
        <v>华南大区公司</v>
      </c>
      <c r="C3393" t="str">
        <f>IF(K3393="","",INDEX(主数据!A:AD,MATCH(J3393,主数据!A:A,0),11))</f>
        <v>福州东区</v>
      </c>
      <c r="D3393" t="str">
        <f t="shared" si="208"/>
        <v>FZ12物业服务费标准方式1.20</v>
      </c>
      <c r="E3393" s="13" t="str">
        <f t="shared" si="210"/>
        <v>1.20</v>
      </c>
      <c r="F3393" s="13" t="str">
        <f>IF(E3393="","",IFERROR(IF(IF(K3393="","",INDEX(收费标合同信息维护!A:Q,MATCH(D3393,收费标合同信息维护!J:J,0),10))=D3393,"有","无"),"无"))</f>
        <v>无</v>
      </c>
      <c r="G3393" s="13" t="str">
        <f t="shared" si="209"/>
        <v/>
      </c>
      <c r="H3393" s="13" t="str">
        <f t="shared" si="211"/>
        <v/>
      </c>
      <c r="I3393" s="13" t="str">
        <f>IF(G3393="","",IFERROR(IF(IF(K3393="","",INDEX(收费标合同信息维护!A:Q,MATCH(G3393,收费标合同信息维护!M:M,0),13))=G3393,"有","无"),"无"))</f>
        <v/>
      </c>
      <c r="J3393" s="3" t="s">
        <v>4271</v>
      </c>
      <c r="K3393" s="3" t="s">
        <v>13329</v>
      </c>
      <c r="L3393" s="3" t="s">
        <v>6025</v>
      </c>
      <c r="M3393" s="3" t="s">
        <v>6026</v>
      </c>
      <c r="N3393" s="3" t="s">
        <v>6477</v>
      </c>
      <c r="O3393" s="3" t="s">
        <v>6478</v>
      </c>
      <c r="P3393" s="3" t="s">
        <v>6025</v>
      </c>
      <c r="Q3393" s="3" t="s">
        <v>6026</v>
      </c>
      <c r="R3393" s="3" t="s">
        <v>6484</v>
      </c>
      <c r="S3393" s="3" t="s">
        <v>6491</v>
      </c>
      <c r="T3393" s="3" t="s">
        <v>7025</v>
      </c>
      <c r="U3393" s="3" t="s">
        <v>154</v>
      </c>
      <c r="V3393" s="3" t="s">
        <v>6614</v>
      </c>
      <c r="W3393" s="3" t="s">
        <v>154</v>
      </c>
      <c r="X3393" s="3" t="s">
        <v>154</v>
      </c>
      <c r="Y3393" s="3" t="s">
        <v>154</v>
      </c>
      <c r="Z3393" s="3" t="s">
        <v>154</v>
      </c>
      <c r="AA3393" s="3" t="s">
        <v>154</v>
      </c>
      <c r="AB3393" s="3" t="s">
        <v>154</v>
      </c>
      <c r="AC3393" s="3" t="s">
        <v>154</v>
      </c>
      <c r="AD3393" s="3" t="s">
        <v>6151</v>
      </c>
      <c r="AE3393" s="3" t="s">
        <v>6151</v>
      </c>
      <c r="AF3393" s="3" t="s">
        <v>154</v>
      </c>
      <c r="AG3393" s="3" t="s">
        <v>154</v>
      </c>
      <c r="AH3393" s="3" t="s">
        <v>6478</v>
      </c>
      <c r="AI3393" s="3" t="s">
        <v>6482</v>
      </c>
      <c r="AJ3393" s="3" t="s">
        <v>6187</v>
      </c>
    </row>
    <row r="3394" spans="1:36" ht="15">
      <c r="A3394" s="10">
        <v>3497</v>
      </c>
      <c r="B3394" t="str">
        <f>IF(K3394="总计","",INDEX(主数据!A:AD,MATCH(J3394,主数据!A:A,0),9))</f>
        <v>华南大区公司</v>
      </c>
      <c r="C3394" t="str">
        <f>IF(K3394="","",INDEX(主数据!A:AD,MATCH(J3394,主数据!A:A,0),11))</f>
        <v>福州东区</v>
      </c>
      <c r="D3394" t="str">
        <f t="shared" ref="D3394:D3457" si="212">J3394&amp;M3394&amp;R3394&amp;E3394</f>
        <v>FZ12物业服务费标准方式0.85</v>
      </c>
      <c r="E3394" s="13" t="str">
        <f t="shared" si="210"/>
        <v>0.85</v>
      </c>
      <c r="F3394" s="13" t="str">
        <f>IF(E3394="","",IFERROR(IF(IF(K3394="","",INDEX(收费标合同信息维护!A:Q,MATCH(D3394,收费标合同信息维护!J:J,0),10))=D3394,"有","无"),"无"))</f>
        <v>无</v>
      </c>
      <c r="G3394" s="13" t="str">
        <f t="shared" ref="G3394:G3457" si="213">IF(W3394="","",J3394&amp;M3394&amp;R3394&amp;H3394)</f>
        <v/>
      </c>
      <c r="H3394" s="13" t="str">
        <f t="shared" si="211"/>
        <v/>
      </c>
      <c r="I3394" s="13" t="str">
        <f>IF(G3394="","",IFERROR(IF(IF(K3394="","",INDEX(收费标合同信息维护!A:Q,MATCH(G3394,收费标合同信息维护!M:M,0),13))=G3394,"有","无"),"无"))</f>
        <v/>
      </c>
      <c r="J3394" s="3" t="s">
        <v>4271</v>
      </c>
      <c r="K3394" s="3" t="s">
        <v>13329</v>
      </c>
      <c r="L3394" s="3" t="s">
        <v>6025</v>
      </c>
      <c r="M3394" s="3" t="s">
        <v>6026</v>
      </c>
      <c r="N3394" s="3" t="s">
        <v>6477</v>
      </c>
      <c r="O3394" s="3" t="s">
        <v>6478</v>
      </c>
      <c r="P3394" s="3" t="s">
        <v>6794</v>
      </c>
      <c r="Q3394" s="3" t="s">
        <v>13330</v>
      </c>
      <c r="R3394" s="3" t="s">
        <v>6484</v>
      </c>
      <c r="S3394" s="3" t="s">
        <v>6491</v>
      </c>
      <c r="T3394" s="3" t="s">
        <v>7025</v>
      </c>
      <c r="U3394" s="3" t="s">
        <v>154</v>
      </c>
      <c r="V3394" s="3" t="s">
        <v>11806</v>
      </c>
      <c r="W3394" s="3" t="s">
        <v>154</v>
      </c>
      <c r="X3394" s="3" t="s">
        <v>154</v>
      </c>
      <c r="Y3394" s="3" t="s">
        <v>154</v>
      </c>
      <c r="Z3394" s="3" t="s">
        <v>154</v>
      </c>
      <c r="AA3394" s="3" t="s">
        <v>154</v>
      </c>
      <c r="AB3394" s="3" t="s">
        <v>154</v>
      </c>
      <c r="AC3394" s="3" t="s">
        <v>154</v>
      </c>
      <c r="AD3394" s="3" t="s">
        <v>6151</v>
      </c>
      <c r="AE3394" s="3" t="s">
        <v>6151</v>
      </c>
      <c r="AF3394" s="3" t="s">
        <v>154</v>
      </c>
      <c r="AG3394" s="3" t="s">
        <v>154</v>
      </c>
      <c r="AH3394" s="3" t="s">
        <v>6478</v>
      </c>
      <c r="AI3394" s="3" t="s">
        <v>6482</v>
      </c>
      <c r="AJ3394" s="3" t="s">
        <v>13331</v>
      </c>
    </row>
    <row r="3395" spans="1:36" ht="15">
      <c r="A3395" s="10">
        <v>3498</v>
      </c>
      <c r="B3395" t="str">
        <f>IF(K3395="总计","",INDEX(主数据!A:AD,MATCH(J3395,主数据!A:A,0),9))</f>
        <v>华南大区公司</v>
      </c>
      <c r="C3395" t="str">
        <f>IF(K3395="","",INDEX(主数据!A:AD,MATCH(J3395,主数据!A:A,0),11))</f>
        <v>福州东区</v>
      </c>
      <c r="D3395" t="str">
        <f t="shared" si="212"/>
        <v>FZ12物业服务费标准方式2.40</v>
      </c>
      <c r="E3395" s="13" t="str">
        <f t="shared" ref="E3395:E3458" si="214">TEXT(IF(V3395="","",--V3395),"0.00")</f>
        <v>2.40</v>
      </c>
      <c r="F3395" s="13" t="str">
        <f>IF(E3395="","",IFERROR(IF(IF(K3395="","",INDEX(收费标合同信息维护!A:Q,MATCH(D3395,收费标合同信息维护!J:J,0),10))=D3395,"有","无"),"无"))</f>
        <v>无</v>
      </c>
      <c r="G3395" s="13" t="str">
        <f t="shared" si="213"/>
        <v/>
      </c>
      <c r="H3395" s="13" t="str">
        <f t="shared" ref="H3395:H3458" si="215">TEXT(IF(W3395="","",--W3395),"0.00")</f>
        <v/>
      </c>
      <c r="I3395" s="13" t="str">
        <f>IF(G3395="","",IFERROR(IF(IF(K3395="","",INDEX(收费标合同信息维护!A:Q,MATCH(G3395,收费标合同信息维护!M:M,0),13))=G3395,"有","无"),"无"))</f>
        <v/>
      </c>
      <c r="J3395" s="3" t="s">
        <v>4271</v>
      </c>
      <c r="K3395" s="3" t="s">
        <v>13329</v>
      </c>
      <c r="L3395" s="3" t="s">
        <v>6025</v>
      </c>
      <c r="M3395" s="3" t="s">
        <v>6026</v>
      </c>
      <c r="N3395" s="3" t="s">
        <v>6477</v>
      </c>
      <c r="O3395" s="3" t="s">
        <v>6478</v>
      </c>
      <c r="P3395" s="3" t="s">
        <v>7406</v>
      </c>
      <c r="Q3395" s="3" t="s">
        <v>13332</v>
      </c>
      <c r="R3395" s="3" t="s">
        <v>6484</v>
      </c>
      <c r="S3395" s="3" t="s">
        <v>6491</v>
      </c>
      <c r="T3395" s="3" t="s">
        <v>6481</v>
      </c>
      <c r="U3395" s="3" t="s">
        <v>154</v>
      </c>
      <c r="V3395" s="3" t="s">
        <v>6765</v>
      </c>
      <c r="W3395" s="3" t="s">
        <v>154</v>
      </c>
      <c r="X3395" s="3" t="s">
        <v>154</v>
      </c>
      <c r="Y3395" s="3" t="s">
        <v>154</v>
      </c>
      <c r="Z3395" s="3" t="s">
        <v>154</v>
      </c>
      <c r="AA3395" s="3" t="s">
        <v>154</v>
      </c>
      <c r="AB3395" s="3" t="s">
        <v>154</v>
      </c>
      <c r="AC3395" s="3" t="s">
        <v>154</v>
      </c>
      <c r="AD3395" s="3" t="s">
        <v>6151</v>
      </c>
      <c r="AE3395" s="3" t="s">
        <v>6151</v>
      </c>
      <c r="AF3395" s="3" t="s">
        <v>154</v>
      </c>
      <c r="AG3395" s="3" t="s">
        <v>154</v>
      </c>
      <c r="AH3395" s="3" t="s">
        <v>6478</v>
      </c>
      <c r="AI3395" s="3" t="s">
        <v>6482</v>
      </c>
      <c r="AJ3395" s="3" t="s">
        <v>6072</v>
      </c>
    </row>
    <row r="3396" spans="1:36" ht="15">
      <c r="A3396" s="10">
        <v>3499</v>
      </c>
      <c r="B3396" t="str">
        <f>IF(K3396="总计","",INDEX(主数据!A:AD,MATCH(J3396,主数据!A:A,0),9))</f>
        <v>华南大区公司</v>
      </c>
      <c r="C3396" t="str">
        <f>IF(K3396="","",INDEX(主数据!A:AD,MATCH(J3396,主数据!A:A,0),11))</f>
        <v>福州东区</v>
      </c>
      <c r="D3396" t="str">
        <f t="shared" si="212"/>
        <v>FZ12物业服务费定额</v>
      </c>
      <c r="E3396" s="13" t="str">
        <f t="shared" si="214"/>
        <v/>
      </c>
      <c r="F3396" s="13" t="str">
        <f>IF(E3396="","",IFERROR(IF(IF(K3396="","",INDEX(收费标合同信息维护!A:Q,MATCH(D3396,收费标合同信息维护!J:J,0),10))=D3396,"有","无"),"无"))</f>
        <v/>
      </c>
      <c r="G3396" s="13" t="str">
        <f t="shared" si="213"/>
        <v>FZ12物业服务费定额1200.00</v>
      </c>
      <c r="H3396" s="13" t="str">
        <f t="shared" si="215"/>
        <v>1200.00</v>
      </c>
      <c r="I3396" s="13" t="str">
        <f>IF(G3396="","",IFERROR(IF(IF(K3396="","",INDEX(收费标合同信息维护!A:Q,MATCH(G3396,收费标合同信息维护!M:M,0),13))=G3396,"有","无"),"无"))</f>
        <v>无</v>
      </c>
      <c r="J3396" s="3" t="s">
        <v>4271</v>
      </c>
      <c r="K3396" s="3" t="s">
        <v>13329</v>
      </c>
      <c r="L3396" s="3" t="s">
        <v>6025</v>
      </c>
      <c r="M3396" s="3" t="s">
        <v>6026</v>
      </c>
      <c r="N3396" s="3" t="s">
        <v>6477</v>
      </c>
      <c r="O3396" s="3" t="s">
        <v>6478</v>
      </c>
      <c r="P3396" s="3" t="s">
        <v>6796</v>
      </c>
      <c r="Q3396" s="3" t="s">
        <v>7987</v>
      </c>
      <c r="R3396" s="3" t="s">
        <v>6490</v>
      </c>
      <c r="S3396" s="3" t="s">
        <v>6491</v>
      </c>
      <c r="T3396" s="3" t="s">
        <v>13333</v>
      </c>
      <c r="U3396" s="3" t="s">
        <v>154</v>
      </c>
      <c r="V3396" s="3" t="s">
        <v>154</v>
      </c>
      <c r="W3396" s="3" t="s">
        <v>13055</v>
      </c>
      <c r="X3396" s="3" t="s">
        <v>154</v>
      </c>
      <c r="Y3396" s="3" t="s">
        <v>154</v>
      </c>
      <c r="Z3396" s="3" t="s">
        <v>154</v>
      </c>
      <c r="AA3396" s="3" t="s">
        <v>154</v>
      </c>
      <c r="AB3396" s="3" t="s">
        <v>154</v>
      </c>
      <c r="AC3396" s="3" t="s">
        <v>154</v>
      </c>
      <c r="AD3396" s="3" t="s">
        <v>6151</v>
      </c>
      <c r="AE3396" s="3" t="s">
        <v>6151</v>
      </c>
      <c r="AF3396" s="3" t="s">
        <v>154</v>
      </c>
      <c r="AG3396" s="3" t="s">
        <v>154</v>
      </c>
      <c r="AH3396" s="3" t="s">
        <v>6478</v>
      </c>
      <c r="AI3396" s="3" t="s">
        <v>6482</v>
      </c>
      <c r="AJ3396" s="3" t="s">
        <v>6033</v>
      </c>
    </row>
    <row r="3397" spans="1:36" ht="15">
      <c r="A3397" s="10">
        <v>3500</v>
      </c>
      <c r="B3397" t="str">
        <f>IF(K3397="总计","",INDEX(主数据!A:AD,MATCH(J3397,主数据!A:A,0),9))</f>
        <v>华南大区公司</v>
      </c>
      <c r="C3397" t="str">
        <f>IF(K3397="","",INDEX(主数据!A:AD,MATCH(J3397,主数据!A:A,0),11))</f>
        <v>福州东区</v>
      </c>
      <c r="D3397" t="str">
        <f t="shared" si="212"/>
        <v>FZ12物业服务费定额</v>
      </c>
      <c r="E3397" s="13" t="str">
        <f t="shared" si="214"/>
        <v/>
      </c>
      <c r="F3397" s="13" t="str">
        <f>IF(E3397="","",IFERROR(IF(IF(K3397="","",INDEX(收费标合同信息维护!A:Q,MATCH(D3397,收费标合同信息维护!J:J,0),10))=D3397,"有","无"),"无"))</f>
        <v/>
      </c>
      <c r="G3397" s="13" t="str">
        <f t="shared" si="213"/>
        <v>FZ12物业服务费定额4695.10</v>
      </c>
      <c r="H3397" s="13" t="str">
        <f t="shared" si="215"/>
        <v>4695.10</v>
      </c>
      <c r="I3397" s="13" t="str">
        <f>IF(G3397="","",IFERROR(IF(IF(K3397="","",INDEX(收费标合同信息维护!A:Q,MATCH(G3397,收费标合同信息维护!M:M,0),13))=G3397,"有","无"),"无"))</f>
        <v>无</v>
      </c>
      <c r="J3397" s="3" t="s">
        <v>4271</v>
      </c>
      <c r="K3397" s="3" t="s">
        <v>13329</v>
      </c>
      <c r="L3397" s="3" t="s">
        <v>6025</v>
      </c>
      <c r="M3397" s="3" t="s">
        <v>6026</v>
      </c>
      <c r="N3397" s="3" t="s">
        <v>6477</v>
      </c>
      <c r="O3397" s="3" t="s">
        <v>6478</v>
      </c>
      <c r="P3397" s="3" t="s">
        <v>9319</v>
      </c>
      <c r="Q3397" s="3" t="s">
        <v>8263</v>
      </c>
      <c r="R3397" s="3" t="s">
        <v>6490</v>
      </c>
      <c r="S3397" s="3" t="s">
        <v>6491</v>
      </c>
      <c r="T3397" s="3" t="s">
        <v>13333</v>
      </c>
      <c r="U3397" s="3" t="s">
        <v>154</v>
      </c>
      <c r="V3397" s="3" t="s">
        <v>154</v>
      </c>
      <c r="W3397" s="3" t="s">
        <v>13334</v>
      </c>
      <c r="X3397" s="3" t="s">
        <v>154</v>
      </c>
      <c r="Y3397" s="3" t="s">
        <v>154</v>
      </c>
      <c r="Z3397" s="3" t="s">
        <v>154</v>
      </c>
      <c r="AA3397" s="3" t="s">
        <v>154</v>
      </c>
      <c r="AB3397" s="3" t="s">
        <v>154</v>
      </c>
      <c r="AC3397" s="3" t="s">
        <v>154</v>
      </c>
      <c r="AD3397" s="3" t="s">
        <v>6151</v>
      </c>
      <c r="AE3397" s="3" t="s">
        <v>6151</v>
      </c>
      <c r="AF3397" s="3" t="s">
        <v>154</v>
      </c>
      <c r="AG3397" s="3" t="s">
        <v>154</v>
      </c>
      <c r="AH3397" s="3" t="s">
        <v>6478</v>
      </c>
      <c r="AI3397" s="3" t="s">
        <v>6482</v>
      </c>
      <c r="AJ3397" s="3" t="s">
        <v>6033</v>
      </c>
    </row>
    <row r="3398" spans="1:36" ht="15">
      <c r="A3398" s="10">
        <v>3501</v>
      </c>
      <c r="B3398" t="str">
        <f>IF(K3398="总计","",INDEX(主数据!A:AD,MATCH(J3398,主数据!A:A,0),9))</f>
        <v>华南大区公司</v>
      </c>
      <c r="C3398" t="str">
        <f>IF(K3398="","",INDEX(主数据!A:AD,MATCH(J3398,主数据!A:A,0),11))</f>
        <v>福州东区</v>
      </c>
      <c r="D3398" t="str">
        <f t="shared" si="212"/>
        <v>FZ12物业服务费直接录入</v>
      </c>
      <c r="E3398" s="13" t="str">
        <f t="shared" si="214"/>
        <v/>
      </c>
      <c r="F3398" s="13" t="str">
        <f>IF(E3398="","",IFERROR(IF(IF(K3398="","",INDEX(收费标合同信息维护!A:Q,MATCH(D3398,收费标合同信息维护!J:J,0),10))=D3398,"有","无"),"无"))</f>
        <v/>
      </c>
      <c r="G3398" s="13" t="str">
        <f t="shared" si="213"/>
        <v/>
      </c>
      <c r="H3398" s="13" t="str">
        <f t="shared" si="215"/>
        <v/>
      </c>
      <c r="I3398" s="13" t="str">
        <f>IF(G3398="","",IFERROR(IF(IF(K3398="","",INDEX(收费标合同信息维护!A:Q,MATCH(G3398,收费标合同信息维护!M:M,0),13))=G3398,"有","无"),"无"))</f>
        <v/>
      </c>
      <c r="J3398" s="3" t="s">
        <v>4271</v>
      </c>
      <c r="K3398" s="3" t="s">
        <v>13329</v>
      </c>
      <c r="L3398" s="3" t="s">
        <v>6025</v>
      </c>
      <c r="M3398" s="3" t="s">
        <v>6026</v>
      </c>
      <c r="N3398" s="3" t="s">
        <v>6477</v>
      </c>
      <c r="O3398" s="3" t="s">
        <v>6478</v>
      </c>
      <c r="P3398" s="3" t="s">
        <v>9322</v>
      </c>
      <c r="Q3398" s="3" t="s">
        <v>13335</v>
      </c>
      <c r="R3398" s="3" t="s">
        <v>6479</v>
      </c>
      <c r="S3398" s="3" t="s">
        <v>6480</v>
      </c>
      <c r="T3398" s="3" t="s">
        <v>13336</v>
      </c>
      <c r="U3398" s="3" t="s">
        <v>154</v>
      </c>
      <c r="V3398" s="3" t="s">
        <v>154</v>
      </c>
      <c r="W3398" s="3" t="s">
        <v>154</v>
      </c>
      <c r="X3398" s="3" t="s">
        <v>154</v>
      </c>
      <c r="Y3398" s="3" t="s">
        <v>154</v>
      </c>
      <c r="Z3398" s="3" t="s">
        <v>154</v>
      </c>
      <c r="AA3398" s="3" t="s">
        <v>154</v>
      </c>
      <c r="AB3398" s="3" t="s">
        <v>154</v>
      </c>
      <c r="AC3398" s="3" t="s">
        <v>154</v>
      </c>
      <c r="AD3398" s="3" t="s">
        <v>6151</v>
      </c>
      <c r="AE3398" s="3" t="s">
        <v>6151</v>
      </c>
      <c r="AF3398" s="3" t="s">
        <v>154</v>
      </c>
      <c r="AG3398" s="3" t="s">
        <v>154</v>
      </c>
      <c r="AH3398" s="3" t="s">
        <v>6478</v>
      </c>
      <c r="AI3398" s="3" t="s">
        <v>6482</v>
      </c>
      <c r="AJ3398" s="3" t="s">
        <v>6489</v>
      </c>
    </row>
    <row r="3399" spans="1:36" ht="30">
      <c r="A3399" s="10">
        <v>3502</v>
      </c>
      <c r="B3399" t="str">
        <f>IF(K3399="总计","",INDEX(主数据!A:AD,MATCH(J3399,主数据!A:A,0),9))</f>
        <v>华南大区公司</v>
      </c>
      <c r="C3399" t="str">
        <f>IF(K3399="","",INDEX(主数据!A:AD,MATCH(J3399,主数据!A:A,0),11))</f>
        <v>福州东区</v>
      </c>
      <c r="D3399" t="str">
        <f t="shared" si="212"/>
        <v>FZ12公共能耗费用及其他定额</v>
      </c>
      <c r="E3399" s="13" t="str">
        <f t="shared" si="214"/>
        <v/>
      </c>
      <c r="F3399" s="13" t="str">
        <f>IF(E3399="","",IFERROR(IF(IF(K3399="","",INDEX(收费标合同信息维护!A:Q,MATCH(D3399,收费标合同信息维护!J:J,0),10))=D3399,"有","无"),"无"))</f>
        <v/>
      </c>
      <c r="G3399" s="13" t="str">
        <f t="shared" si="213"/>
        <v>FZ12公共能耗费用及其他定额10.00</v>
      </c>
      <c r="H3399" s="13" t="str">
        <f t="shared" si="215"/>
        <v>10.00</v>
      </c>
      <c r="I3399" s="13" t="str">
        <f>IF(G3399="","",IFERROR(IF(IF(K3399="","",INDEX(收费标合同信息维护!A:Q,MATCH(G3399,收费标合同信息维护!M:M,0),13))=G3399,"有","无"),"无"))</f>
        <v>无</v>
      </c>
      <c r="J3399" s="3" t="s">
        <v>4271</v>
      </c>
      <c r="K3399" s="3" t="s">
        <v>13329</v>
      </c>
      <c r="L3399" s="3" t="s">
        <v>6702</v>
      </c>
      <c r="M3399" s="3" t="s">
        <v>6703</v>
      </c>
      <c r="N3399" s="3" t="s">
        <v>6477</v>
      </c>
      <c r="O3399" s="3" t="s">
        <v>6478</v>
      </c>
      <c r="P3399" s="3" t="s">
        <v>13337</v>
      </c>
      <c r="Q3399" s="3" t="s">
        <v>13338</v>
      </c>
      <c r="R3399" s="3" t="s">
        <v>6490</v>
      </c>
      <c r="S3399" s="3" t="s">
        <v>6491</v>
      </c>
      <c r="T3399" s="3" t="s">
        <v>6506</v>
      </c>
      <c r="U3399" s="3" t="s">
        <v>154</v>
      </c>
      <c r="V3399" s="3" t="s">
        <v>154</v>
      </c>
      <c r="W3399" s="3" t="s">
        <v>6708</v>
      </c>
      <c r="X3399" s="3" t="s">
        <v>154</v>
      </c>
      <c r="Y3399" s="3" t="s">
        <v>154</v>
      </c>
      <c r="Z3399" s="3" t="s">
        <v>154</v>
      </c>
      <c r="AA3399" s="3" t="s">
        <v>154</v>
      </c>
      <c r="AB3399" s="3" t="s">
        <v>154</v>
      </c>
      <c r="AC3399" s="3" t="s">
        <v>154</v>
      </c>
      <c r="AD3399" s="3" t="s">
        <v>6151</v>
      </c>
      <c r="AE3399" s="3" t="s">
        <v>6151</v>
      </c>
      <c r="AF3399" s="3" t="s">
        <v>154</v>
      </c>
      <c r="AG3399" s="3" t="s">
        <v>154</v>
      </c>
      <c r="AH3399" s="3" t="s">
        <v>6478</v>
      </c>
      <c r="AI3399" s="3" t="s">
        <v>6727</v>
      </c>
      <c r="AJ3399" s="3" t="s">
        <v>6489</v>
      </c>
    </row>
    <row r="3400" spans="1:36" ht="15">
      <c r="A3400" s="10">
        <v>3503</v>
      </c>
      <c r="B3400" t="str">
        <f>IF(K3400="总计","",INDEX(主数据!A:AD,MATCH(J3400,主数据!A:A,0),9))</f>
        <v>华南大区公司</v>
      </c>
      <c r="C3400" t="str">
        <f>IF(K3400="","",INDEX(主数据!A:AD,MATCH(J3400,主数据!A:A,0),11))</f>
        <v>福州东区</v>
      </c>
      <c r="D3400" t="str">
        <f t="shared" si="212"/>
        <v>FZ12自营停车费（固定）直接录入</v>
      </c>
      <c r="E3400" s="13" t="str">
        <f t="shared" si="214"/>
        <v/>
      </c>
      <c r="F3400" s="13" t="str">
        <f>IF(E3400="","",IFERROR(IF(IF(K3400="","",INDEX(收费标合同信息维护!A:Q,MATCH(D3400,收费标合同信息维护!J:J,0),10))=D3400,"有","无"),"无"))</f>
        <v/>
      </c>
      <c r="G3400" s="13" t="str">
        <f t="shared" si="213"/>
        <v/>
      </c>
      <c r="H3400" s="13" t="str">
        <f t="shared" si="215"/>
        <v/>
      </c>
      <c r="I3400" s="13" t="str">
        <f>IF(G3400="","",IFERROR(IF(IF(K3400="","",INDEX(收费标合同信息维护!A:Q,MATCH(G3400,收费标合同信息维护!M:M,0),13))=G3400,"有","无"),"无"))</f>
        <v/>
      </c>
      <c r="J3400" s="3" t="s">
        <v>4271</v>
      </c>
      <c r="K3400" s="3" t="s">
        <v>13329</v>
      </c>
      <c r="L3400" s="3" t="s">
        <v>6714</v>
      </c>
      <c r="M3400" s="3" t="s">
        <v>6715</v>
      </c>
      <c r="N3400" s="3" t="s">
        <v>6477</v>
      </c>
      <c r="O3400" s="3" t="s">
        <v>6597</v>
      </c>
      <c r="P3400" s="3" t="s">
        <v>6714</v>
      </c>
      <c r="Q3400" s="3" t="s">
        <v>13339</v>
      </c>
      <c r="R3400" s="3" t="s">
        <v>6479</v>
      </c>
      <c r="S3400" s="3" t="s">
        <v>6480</v>
      </c>
      <c r="T3400" s="3" t="s">
        <v>6481</v>
      </c>
      <c r="U3400" s="3" t="s">
        <v>6716</v>
      </c>
      <c r="V3400" s="3" t="s">
        <v>154</v>
      </c>
      <c r="W3400" s="3" t="s">
        <v>154</v>
      </c>
      <c r="X3400" s="3" t="s">
        <v>154</v>
      </c>
      <c r="Y3400" s="3" t="s">
        <v>154</v>
      </c>
      <c r="Z3400" s="3" t="s">
        <v>154</v>
      </c>
      <c r="AA3400" s="3" t="s">
        <v>154</v>
      </c>
      <c r="AB3400" s="3" t="s">
        <v>154</v>
      </c>
      <c r="AC3400" s="3" t="s">
        <v>154</v>
      </c>
      <c r="AD3400" s="3" t="s">
        <v>6151</v>
      </c>
      <c r="AE3400" s="3" t="s">
        <v>6151</v>
      </c>
      <c r="AF3400" s="3" t="s">
        <v>154</v>
      </c>
      <c r="AG3400" s="3" t="s">
        <v>154</v>
      </c>
      <c r="AH3400" s="3" t="s">
        <v>6478</v>
      </c>
      <c r="AI3400" s="3" t="s">
        <v>6482</v>
      </c>
      <c r="AJ3400" s="3" t="s">
        <v>6489</v>
      </c>
    </row>
    <row r="3401" spans="1:36" ht="15">
      <c r="A3401" s="10">
        <v>3504</v>
      </c>
      <c r="B3401" t="str">
        <f>IF(K3401="总计","",INDEX(主数据!A:AD,MATCH(J3401,主数据!A:A,0),9))</f>
        <v>华南大区公司</v>
      </c>
      <c r="C3401" t="str">
        <f>IF(K3401="","",INDEX(主数据!A:AD,MATCH(J3401,主数据!A:A,0),11))</f>
        <v>福州东区</v>
      </c>
      <c r="D3401" t="str">
        <f t="shared" si="212"/>
        <v>FZ12自营停车费（临时）直接录入</v>
      </c>
      <c r="E3401" s="13" t="str">
        <f t="shared" si="214"/>
        <v/>
      </c>
      <c r="F3401" s="13" t="str">
        <f>IF(E3401="","",IFERROR(IF(IF(K3401="","",INDEX(收费标合同信息维护!A:Q,MATCH(D3401,收费标合同信息维护!J:J,0),10))=D3401,"有","无"),"无"))</f>
        <v/>
      </c>
      <c r="G3401" s="13" t="str">
        <f t="shared" si="213"/>
        <v/>
      </c>
      <c r="H3401" s="13" t="str">
        <f t="shared" si="215"/>
        <v/>
      </c>
      <c r="I3401" s="13" t="str">
        <f>IF(G3401="","",IFERROR(IF(IF(K3401="","",INDEX(收费标合同信息维护!A:Q,MATCH(G3401,收费标合同信息维护!M:M,0),13))=G3401,"有","无"),"无"))</f>
        <v/>
      </c>
      <c r="J3401" s="3" t="s">
        <v>4271</v>
      </c>
      <c r="K3401" s="3" t="s">
        <v>13329</v>
      </c>
      <c r="L3401" s="3" t="s">
        <v>8898</v>
      </c>
      <c r="M3401" s="3" t="s">
        <v>8899</v>
      </c>
      <c r="N3401" s="3" t="s">
        <v>6477</v>
      </c>
      <c r="O3401" s="3" t="s">
        <v>6597</v>
      </c>
      <c r="P3401" s="3" t="s">
        <v>8898</v>
      </c>
      <c r="Q3401" s="3" t="s">
        <v>13340</v>
      </c>
      <c r="R3401" s="3" t="s">
        <v>6479</v>
      </c>
      <c r="S3401" s="3" t="s">
        <v>6480</v>
      </c>
      <c r="T3401" s="3" t="s">
        <v>6481</v>
      </c>
      <c r="U3401" s="3" t="s">
        <v>6716</v>
      </c>
      <c r="V3401" s="3" t="s">
        <v>154</v>
      </c>
      <c r="W3401" s="3" t="s">
        <v>154</v>
      </c>
      <c r="X3401" s="3" t="s">
        <v>154</v>
      </c>
      <c r="Y3401" s="3" t="s">
        <v>154</v>
      </c>
      <c r="Z3401" s="3" t="s">
        <v>154</v>
      </c>
      <c r="AA3401" s="3" t="s">
        <v>154</v>
      </c>
      <c r="AB3401" s="3" t="s">
        <v>154</v>
      </c>
      <c r="AC3401" s="3" t="s">
        <v>154</v>
      </c>
      <c r="AD3401" s="3" t="s">
        <v>6151</v>
      </c>
      <c r="AE3401" s="3" t="s">
        <v>6151</v>
      </c>
      <c r="AF3401" s="3" t="s">
        <v>154</v>
      </c>
      <c r="AG3401" s="3" t="s">
        <v>154</v>
      </c>
      <c r="AH3401" s="3" t="s">
        <v>6478</v>
      </c>
      <c r="AI3401" s="3" t="s">
        <v>6482</v>
      </c>
      <c r="AJ3401" s="3" t="s">
        <v>6489</v>
      </c>
    </row>
    <row r="3402" spans="1:36" ht="15">
      <c r="A3402" s="10">
        <v>3505</v>
      </c>
      <c r="B3402" t="str">
        <f>IF(K3402="总计","",INDEX(主数据!A:AD,MATCH(J3402,主数据!A:A,0),9))</f>
        <v>华南大区公司</v>
      </c>
      <c r="C3402" t="str">
        <f>IF(K3402="","",INDEX(主数据!A:AD,MATCH(J3402,主数据!A:A,0),11))</f>
        <v>福州东区</v>
      </c>
      <c r="D3402" t="str">
        <f t="shared" si="212"/>
        <v>FZ12委托停车费（临时）直接录入</v>
      </c>
      <c r="E3402" s="13" t="str">
        <f t="shared" si="214"/>
        <v/>
      </c>
      <c r="F3402" s="13" t="str">
        <f>IF(E3402="","",IFERROR(IF(IF(K3402="","",INDEX(收费标合同信息维护!A:Q,MATCH(D3402,收费标合同信息维护!J:J,0),10))=D3402,"有","无"),"无"))</f>
        <v/>
      </c>
      <c r="G3402" s="13" t="str">
        <f t="shared" si="213"/>
        <v/>
      </c>
      <c r="H3402" s="13" t="str">
        <f t="shared" si="215"/>
        <v/>
      </c>
      <c r="I3402" s="13" t="str">
        <f>IF(G3402="","",IFERROR(IF(IF(K3402="","",INDEX(收费标合同信息维护!A:Q,MATCH(G3402,收费标合同信息维护!M:M,0),13))=G3402,"有","无"),"无"))</f>
        <v/>
      </c>
      <c r="J3402" s="3" t="s">
        <v>4271</v>
      </c>
      <c r="K3402" s="3" t="s">
        <v>13329</v>
      </c>
      <c r="L3402" s="3" t="s">
        <v>8396</v>
      </c>
      <c r="M3402" s="3" t="s">
        <v>8397</v>
      </c>
      <c r="N3402" s="3" t="s">
        <v>6477</v>
      </c>
      <c r="O3402" s="3" t="s">
        <v>6597</v>
      </c>
      <c r="P3402" s="3" t="s">
        <v>8396</v>
      </c>
      <c r="Q3402" s="3" t="s">
        <v>13341</v>
      </c>
      <c r="R3402" s="3" t="s">
        <v>6479</v>
      </c>
      <c r="S3402" s="3" t="s">
        <v>6480</v>
      </c>
      <c r="T3402" s="3" t="s">
        <v>13006</v>
      </c>
      <c r="U3402" s="3" t="s">
        <v>6716</v>
      </c>
      <c r="V3402" s="3" t="s">
        <v>154</v>
      </c>
      <c r="W3402" s="3" t="s">
        <v>154</v>
      </c>
      <c r="X3402" s="3" t="s">
        <v>154</v>
      </c>
      <c r="Y3402" s="3" t="s">
        <v>154</v>
      </c>
      <c r="Z3402" s="3" t="s">
        <v>154</v>
      </c>
      <c r="AA3402" s="3" t="s">
        <v>154</v>
      </c>
      <c r="AB3402" s="3" t="s">
        <v>154</v>
      </c>
      <c r="AC3402" s="3" t="s">
        <v>154</v>
      </c>
      <c r="AD3402" s="3" t="s">
        <v>6151</v>
      </c>
      <c r="AE3402" s="3" t="s">
        <v>6151</v>
      </c>
      <c r="AF3402" s="3" t="s">
        <v>154</v>
      </c>
      <c r="AG3402" s="3" t="s">
        <v>154</v>
      </c>
      <c r="AH3402" s="3" t="s">
        <v>6478</v>
      </c>
      <c r="AI3402" s="3" t="s">
        <v>6482</v>
      </c>
      <c r="AJ3402" s="3" t="s">
        <v>6489</v>
      </c>
    </row>
    <row r="3403" spans="1:36" ht="15">
      <c r="A3403" s="10">
        <v>3506</v>
      </c>
      <c r="B3403" t="str">
        <f>IF(K3403="总计","",INDEX(主数据!A:AD,MATCH(J3403,主数据!A:A,0),9))</f>
        <v>华南大区公司</v>
      </c>
      <c r="C3403" t="str">
        <f>IF(K3403="","",INDEX(主数据!A:AD,MATCH(J3403,主数据!A:A,0),11))</f>
        <v>福州东区</v>
      </c>
      <c r="D3403" t="str">
        <f t="shared" si="212"/>
        <v>FZ12电梯费直接录入</v>
      </c>
      <c r="E3403" s="13" t="str">
        <f t="shared" si="214"/>
        <v/>
      </c>
      <c r="F3403" s="13" t="str">
        <f>IF(E3403="","",IFERROR(IF(IF(K3403="","",INDEX(收费标合同信息维护!A:Q,MATCH(D3403,收费标合同信息维护!J:J,0),10))=D3403,"有","无"),"无"))</f>
        <v/>
      </c>
      <c r="G3403" s="13" t="str">
        <f t="shared" si="213"/>
        <v/>
      </c>
      <c r="H3403" s="13" t="str">
        <f t="shared" si="215"/>
        <v/>
      </c>
      <c r="I3403" s="13" t="str">
        <f>IF(G3403="","",IFERROR(IF(IF(K3403="","",INDEX(收费标合同信息维护!A:Q,MATCH(G3403,收费标合同信息维护!M:M,0),13))=G3403,"有","无"),"无"))</f>
        <v/>
      </c>
      <c r="J3403" s="3" t="s">
        <v>4271</v>
      </c>
      <c r="K3403" s="3" t="s">
        <v>13329</v>
      </c>
      <c r="L3403" s="3" t="s">
        <v>7063</v>
      </c>
      <c r="M3403" s="3" t="s">
        <v>7064</v>
      </c>
      <c r="N3403" s="3" t="s">
        <v>6477</v>
      </c>
      <c r="O3403" s="3" t="s">
        <v>6478</v>
      </c>
      <c r="P3403" s="3" t="s">
        <v>7063</v>
      </c>
      <c r="Q3403" s="3" t="s">
        <v>7064</v>
      </c>
      <c r="R3403" s="3" t="s">
        <v>6479</v>
      </c>
      <c r="S3403" s="3" t="s">
        <v>6480</v>
      </c>
      <c r="T3403" s="3" t="s">
        <v>6506</v>
      </c>
      <c r="U3403" s="3" t="s">
        <v>154</v>
      </c>
      <c r="V3403" s="3" t="s">
        <v>154</v>
      </c>
      <c r="W3403" s="3" t="s">
        <v>154</v>
      </c>
      <c r="X3403" s="3" t="s">
        <v>154</v>
      </c>
      <c r="Y3403" s="3" t="s">
        <v>154</v>
      </c>
      <c r="Z3403" s="3" t="s">
        <v>154</v>
      </c>
      <c r="AA3403" s="3" t="s">
        <v>154</v>
      </c>
      <c r="AB3403" s="3" t="s">
        <v>154</v>
      </c>
      <c r="AC3403" s="3" t="s">
        <v>154</v>
      </c>
      <c r="AD3403" s="3" t="s">
        <v>6151</v>
      </c>
      <c r="AE3403" s="3" t="s">
        <v>6151</v>
      </c>
      <c r="AF3403" s="3" t="s">
        <v>154</v>
      </c>
      <c r="AG3403" s="3" t="s">
        <v>154</v>
      </c>
      <c r="AH3403" s="3" t="s">
        <v>6597</v>
      </c>
      <c r="AI3403" s="3" t="s">
        <v>6482</v>
      </c>
      <c r="AJ3403" s="3" t="s">
        <v>6205</v>
      </c>
    </row>
    <row r="3404" spans="1:36" ht="15">
      <c r="A3404" s="10">
        <v>3507</v>
      </c>
      <c r="B3404" t="str">
        <f>IF(K3404="总计","",INDEX(主数据!A:AD,MATCH(J3404,主数据!A:A,0),9))</f>
        <v>华南大区公司</v>
      </c>
      <c r="C3404" t="str">
        <f>IF(K3404="","",INDEX(主数据!A:AD,MATCH(J3404,主数据!A:A,0),11))</f>
        <v>福州东区</v>
      </c>
      <c r="D3404" t="str">
        <f t="shared" si="212"/>
        <v>FZ12电梯费定额</v>
      </c>
      <c r="E3404" s="13" t="str">
        <f t="shared" si="214"/>
        <v/>
      </c>
      <c r="F3404" s="13" t="str">
        <f>IF(E3404="","",IFERROR(IF(IF(K3404="","",INDEX(收费标合同信息维护!A:Q,MATCH(D3404,收费标合同信息维护!J:J,0),10))=D3404,"有","无"),"无"))</f>
        <v/>
      </c>
      <c r="G3404" s="13" t="str">
        <f t="shared" si="213"/>
        <v>FZ12电梯费定额6.00</v>
      </c>
      <c r="H3404" s="13" t="str">
        <f t="shared" si="215"/>
        <v>6.00</v>
      </c>
      <c r="I3404" s="13" t="str">
        <f>IF(G3404="","",IFERROR(IF(IF(K3404="","",INDEX(收费标合同信息维护!A:Q,MATCH(G3404,收费标合同信息维护!M:M,0),13))=G3404,"有","无"),"无"))</f>
        <v>无</v>
      </c>
      <c r="J3404" s="3" t="s">
        <v>4271</v>
      </c>
      <c r="K3404" s="3" t="s">
        <v>13329</v>
      </c>
      <c r="L3404" s="3" t="s">
        <v>7063</v>
      </c>
      <c r="M3404" s="3" t="s">
        <v>7064</v>
      </c>
      <c r="N3404" s="3" t="s">
        <v>6477</v>
      </c>
      <c r="O3404" s="3" t="s">
        <v>6478</v>
      </c>
      <c r="P3404" s="3" t="s">
        <v>10331</v>
      </c>
      <c r="Q3404" s="3" t="s">
        <v>13342</v>
      </c>
      <c r="R3404" s="3" t="s">
        <v>6490</v>
      </c>
      <c r="S3404" s="3" t="s">
        <v>6491</v>
      </c>
      <c r="T3404" s="3" t="s">
        <v>6506</v>
      </c>
      <c r="U3404" s="3" t="s">
        <v>154</v>
      </c>
      <c r="V3404" s="3" t="s">
        <v>154</v>
      </c>
      <c r="W3404" s="3" t="s">
        <v>6634</v>
      </c>
      <c r="X3404" s="3" t="s">
        <v>154</v>
      </c>
      <c r="Y3404" s="3" t="s">
        <v>154</v>
      </c>
      <c r="Z3404" s="3" t="s">
        <v>154</v>
      </c>
      <c r="AA3404" s="3" t="s">
        <v>154</v>
      </c>
      <c r="AB3404" s="3" t="s">
        <v>154</v>
      </c>
      <c r="AC3404" s="3" t="s">
        <v>154</v>
      </c>
      <c r="AD3404" s="3" t="s">
        <v>6151</v>
      </c>
      <c r="AE3404" s="3" t="s">
        <v>6151</v>
      </c>
      <c r="AF3404" s="3" t="s">
        <v>154</v>
      </c>
      <c r="AG3404" s="3" t="s">
        <v>154</v>
      </c>
      <c r="AH3404" s="3" t="s">
        <v>6478</v>
      </c>
      <c r="AI3404" s="3" t="s">
        <v>6482</v>
      </c>
      <c r="AJ3404" s="3" t="s">
        <v>16</v>
      </c>
    </row>
    <row r="3405" spans="1:36" ht="15">
      <c r="A3405" s="10">
        <v>3508</v>
      </c>
      <c r="B3405" t="str">
        <f>IF(K3405="总计","",INDEX(主数据!A:AD,MATCH(J3405,主数据!A:A,0),9))</f>
        <v>华南大区公司</v>
      </c>
      <c r="C3405" t="str">
        <f>IF(K3405="","",INDEX(主数据!A:AD,MATCH(J3405,主数据!A:A,0),11))</f>
        <v>福州东区</v>
      </c>
      <c r="D3405" t="str">
        <f t="shared" si="212"/>
        <v>FZ12电梯费定额</v>
      </c>
      <c r="E3405" s="13" t="str">
        <f t="shared" si="214"/>
        <v/>
      </c>
      <c r="F3405" s="13" t="str">
        <f>IF(E3405="","",IFERROR(IF(IF(K3405="","",INDEX(收费标合同信息维护!A:Q,MATCH(D3405,收费标合同信息维护!J:J,0),10))=D3405,"有","无"),"无"))</f>
        <v/>
      </c>
      <c r="G3405" s="13" t="str">
        <f t="shared" si="213"/>
        <v>FZ12电梯费定额15.00</v>
      </c>
      <c r="H3405" s="13" t="str">
        <f t="shared" si="215"/>
        <v>15.00</v>
      </c>
      <c r="I3405" s="13" t="str">
        <f>IF(G3405="","",IFERROR(IF(IF(K3405="","",INDEX(收费标合同信息维护!A:Q,MATCH(G3405,收费标合同信息维护!M:M,0),13))=G3405,"有","无"),"无"))</f>
        <v>无</v>
      </c>
      <c r="J3405" s="3" t="s">
        <v>4271</v>
      </c>
      <c r="K3405" s="3" t="s">
        <v>13329</v>
      </c>
      <c r="L3405" s="3" t="s">
        <v>7063</v>
      </c>
      <c r="M3405" s="3" t="s">
        <v>7064</v>
      </c>
      <c r="N3405" s="3" t="s">
        <v>6477</v>
      </c>
      <c r="O3405" s="3" t="s">
        <v>6478</v>
      </c>
      <c r="P3405" s="3" t="s">
        <v>10333</v>
      </c>
      <c r="Q3405" s="3" t="s">
        <v>13343</v>
      </c>
      <c r="R3405" s="3" t="s">
        <v>6490</v>
      </c>
      <c r="S3405" s="3" t="s">
        <v>6491</v>
      </c>
      <c r="T3405" s="3" t="s">
        <v>6506</v>
      </c>
      <c r="U3405" s="3" t="s">
        <v>154</v>
      </c>
      <c r="V3405" s="3" t="s">
        <v>154</v>
      </c>
      <c r="W3405" s="3" t="s">
        <v>6709</v>
      </c>
      <c r="X3405" s="3" t="s">
        <v>154</v>
      </c>
      <c r="Y3405" s="3" t="s">
        <v>154</v>
      </c>
      <c r="Z3405" s="3" t="s">
        <v>154</v>
      </c>
      <c r="AA3405" s="3" t="s">
        <v>154</v>
      </c>
      <c r="AB3405" s="3" t="s">
        <v>154</v>
      </c>
      <c r="AC3405" s="3" t="s">
        <v>154</v>
      </c>
      <c r="AD3405" s="3" t="s">
        <v>6151</v>
      </c>
      <c r="AE3405" s="3" t="s">
        <v>6151</v>
      </c>
      <c r="AF3405" s="3" t="s">
        <v>154</v>
      </c>
      <c r="AG3405" s="3" t="s">
        <v>154</v>
      </c>
      <c r="AH3405" s="3" t="s">
        <v>6478</v>
      </c>
      <c r="AI3405" s="3" t="s">
        <v>6482</v>
      </c>
      <c r="AJ3405" s="3" t="s">
        <v>16</v>
      </c>
    </row>
    <row r="3406" spans="1:36" ht="15">
      <c r="A3406" s="10">
        <v>3509</v>
      </c>
      <c r="B3406" t="str">
        <f>IF(K3406="总计","",INDEX(主数据!A:AD,MATCH(J3406,主数据!A:A,0),9))</f>
        <v>华南大区公司</v>
      </c>
      <c r="C3406" t="str">
        <f>IF(K3406="","",INDEX(主数据!A:AD,MATCH(J3406,主数据!A:A,0),11))</f>
        <v>福州东区</v>
      </c>
      <c r="D3406" t="str">
        <f t="shared" si="212"/>
        <v>FZ12电梯费定额</v>
      </c>
      <c r="E3406" s="13" t="str">
        <f t="shared" si="214"/>
        <v/>
      </c>
      <c r="F3406" s="13" t="str">
        <f>IF(E3406="","",IFERROR(IF(IF(K3406="","",INDEX(收费标合同信息维护!A:Q,MATCH(D3406,收费标合同信息维护!J:J,0),10))=D3406,"有","无"),"无"))</f>
        <v/>
      </c>
      <c r="G3406" s="13" t="str">
        <f t="shared" si="213"/>
        <v>FZ12电梯费定额7.00</v>
      </c>
      <c r="H3406" s="13" t="str">
        <f t="shared" si="215"/>
        <v>7.00</v>
      </c>
      <c r="I3406" s="13" t="str">
        <f>IF(G3406="","",IFERROR(IF(IF(K3406="","",INDEX(收费标合同信息维护!A:Q,MATCH(G3406,收费标合同信息维护!M:M,0),13))=G3406,"有","无"),"无"))</f>
        <v>无</v>
      </c>
      <c r="J3406" s="3" t="s">
        <v>4271</v>
      </c>
      <c r="K3406" s="3" t="s">
        <v>13329</v>
      </c>
      <c r="L3406" s="3" t="s">
        <v>7063</v>
      </c>
      <c r="M3406" s="3" t="s">
        <v>7064</v>
      </c>
      <c r="N3406" s="3" t="s">
        <v>6477</v>
      </c>
      <c r="O3406" s="3" t="s">
        <v>6478</v>
      </c>
      <c r="P3406" s="3" t="s">
        <v>10336</v>
      </c>
      <c r="Q3406" s="3" t="s">
        <v>13344</v>
      </c>
      <c r="R3406" s="3" t="s">
        <v>6490</v>
      </c>
      <c r="S3406" s="3" t="s">
        <v>6491</v>
      </c>
      <c r="T3406" s="3" t="s">
        <v>6506</v>
      </c>
      <c r="U3406" s="3" t="s">
        <v>154</v>
      </c>
      <c r="V3406" s="3" t="s">
        <v>154</v>
      </c>
      <c r="W3406" s="3" t="s">
        <v>8606</v>
      </c>
      <c r="X3406" s="3" t="s">
        <v>154</v>
      </c>
      <c r="Y3406" s="3" t="s">
        <v>154</v>
      </c>
      <c r="Z3406" s="3" t="s">
        <v>154</v>
      </c>
      <c r="AA3406" s="3" t="s">
        <v>154</v>
      </c>
      <c r="AB3406" s="3" t="s">
        <v>154</v>
      </c>
      <c r="AC3406" s="3" t="s">
        <v>154</v>
      </c>
      <c r="AD3406" s="3" t="s">
        <v>6151</v>
      </c>
      <c r="AE3406" s="3" t="s">
        <v>6151</v>
      </c>
      <c r="AF3406" s="3" t="s">
        <v>154</v>
      </c>
      <c r="AG3406" s="3" t="s">
        <v>154</v>
      </c>
      <c r="AH3406" s="3" t="s">
        <v>6478</v>
      </c>
      <c r="AI3406" s="3" t="s">
        <v>6482</v>
      </c>
      <c r="AJ3406" s="3" t="s">
        <v>16</v>
      </c>
    </row>
    <row r="3407" spans="1:36" ht="15">
      <c r="A3407" s="10">
        <v>3510</v>
      </c>
      <c r="B3407" t="str">
        <f>IF(K3407="总计","",INDEX(主数据!A:AD,MATCH(J3407,主数据!A:A,0),9))</f>
        <v>华南大区公司</v>
      </c>
      <c r="C3407" t="str">
        <f>IF(K3407="","",INDEX(主数据!A:AD,MATCH(J3407,主数据!A:A,0),11))</f>
        <v>福州东区</v>
      </c>
      <c r="D3407" t="str">
        <f t="shared" si="212"/>
        <v>FZ12电梯费定额</v>
      </c>
      <c r="E3407" s="13" t="str">
        <f t="shared" si="214"/>
        <v/>
      </c>
      <c r="F3407" s="13" t="str">
        <f>IF(E3407="","",IFERROR(IF(IF(K3407="","",INDEX(收费标合同信息维护!A:Q,MATCH(D3407,收费标合同信息维护!J:J,0),10))=D3407,"有","无"),"无"))</f>
        <v/>
      </c>
      <c r="G3407" s="13" t="str">
        <f t="shared" si="213"/>
        <v>FZ12电梯费定额8.00</v>
      </c>
      <c r="H3407" s="13" t="str">
        <f t="shared" si="215"/>
        <v>8.00</v>
      </c>
      <c r="I3407" s="13" t="str">
        <f>IF(G3407="","",IFERROR(IF(IF(K3407="","",INDEX(收费标合同信息维护!A:Q,MATCH(G3407,收费标合同信息维护!M:M,0),13))=G3407,"有","无"),"无"))</f>
        <v>无</v>
      </c>
      <c r="J3407" s="3" t="s">
        <v>4271</v>
      </c>
      <c r="K3407" s="3" t="s">
        <v>13329</v>
      </c>
      <c r="L3407" s="3" t="s">
        <v>7063</v>
      </c>
      <c r="M3407" s="3" t="s">
        <v>7064</v>
      </c>
      <c r="N3407" s="3" t="s">
        <v>6477</v>
      </c>
      <c r="O3407" s="3" t="s">
        <v>6478</v>
      </c>
      <c r="P3407" s="3" t="s">
        <v>10338</v>
      </c>
      <c r="Q3407" s="3" t="s">
        <v>13345</v>
      </c>
      <c r="R3407" s="3" t="s">
        <v>6490</v>
      </c>
      <c r="S3407" s="3" t="s">
        <v>6491</v>
      </c>
      <c r="T3407" s="3" t="s">
        <v>6506</v>
      </c>
      <c r="U3407" s="3" t="s">
        <v>154</v>
      </c>
      <c r="V3407" s="3" t="s">
        <v>154</v>
      </c>
      <c r="W3407" s="3" t="s">
        <v>6851</v>
      </c>
      <c r="X3407" s="3" t="s">
        <v>154</v>
      </c>
      <c r="Y3407" s="3" t="s">
        <v>154</v>
      </c>
      <c r="Z3407" s="3" t="s">
        <v>154</v>
      </c>
      <c r="AA3407" s="3" t="s">
        <v>154</v>
      </c>
      <c r="AB3407" s="3" t="s">
        <v>154</v>
      </c>
      <c r="AC3407" s="3" t="s">
        <v>154</v>
      </c>
      <c r="AD3407" s="3" t="s">
        <v>6151</v>
      </c>
      <c r="AE3407" s="3" t="s">
        <v>6151</v>
      </c>
      <c r="AF3407" s="3" t="s">
        <v>154</v>
      </c>
      <c r="AG3407" s="3" t="s">
        <v>154</v>
      </c>
      <c r="AH3407" s="3" t="s">
        <v>6478</v>
      </c>
      <c r="AI3407" s="3" t="s">
        <v>6482</v>
      </c>
      <c r="AJ3407" s="3" t="s">
        <v>16</v>
      </c>
    </row>
    <row r="3408" spans="1:36" ht="15">
      <c r="A3408" s="10">
        <v>3511</v>
      </c>
      <c r="B3408" t="str">
        <f>IF(K3408="总计","",INDEX(主数据!A:AD,MATCH(J3408,主数据!A:A,0),9))</f>
        <v>华南大区公司</v>
      </c>
      <c r="C3408" t="str">
        <f>IF(K3408="","",INDEX(主数据!A:AD,MATCH(J3408,主数据!A:A,0),11))</f>
        <v>福州东区</v>
      </c>
      <c r="D3408" t="str">
        <f t="shared" si="212"/>
        <v>FZ12电梯费定额</v>
      </c>
      <c r="E3408" s="13" t="str">
        <f t="shared" si="214"/>
        <v/>
      </c>
      <c r="F3408" s="13" t="str">
        <f>IF(E3408="","",IFERROR(IF(IF(K3408="","",INDEX(收费标合同信息维护!A:Q,MATCH(D3408,收费标合同信息维护!J:J,0),10))=D3408,"有","无"),"无"))</f>
        <v/>
      </c>
      <c r="G3408" s="13" t="str">
        <f t="shared" si="213"/>
        <v>FZ12电梯费定额9.00</v>
      </c>
      <c r="H3408" s="13" t="str">
        <f t="shared" si="215"/>
        <v>9.00</v>
      </c>
      <c r="I3408" s="13" t="str">
        <f>IF(G3408="","",IFERROR(IF(IF(K3408="","",INDEX(收费标合同信息维护!A:Q,MATCH(G3408,收费标合同信息维护!M:M,0),13))=G3408,"有","无"),"无"))</f>
        <v>无</v>
      </c>
      <c r="J3408" s="3" t="s">
        <v>4271</v>
      </c>
      <c r="K3408" s="3" t="s">
        <v>13329</v>
      </c>
      <c r="L3408" s="3" t="s">
        <v>7063</v>
      </c>
      <c r="M3408" s="3" t="s">
        <v>7064</v>
      </c>
      <c r="N3408" s="3" t="s">
        <v>6477</v>
      </c>
      <c r="O3408" s="3" t="s">
        <v>6478</v>
      </c>
      <c r="P3408" s="3" t="s">
        <v>10341</v>
      </c>
      <c r="Q3408" s="3" t="s">
        <v>13346</v>
      </c>
      <c r="R3408" s="3" t="s">
        <v>6490</v>
      </c>
      <c r="S3408" s="3" t="s">
        <v>6491</v>
      </c>
      <c r="T3408" s="3" t="s">
        <v>6506</v>
      </c>
      <c r="U3408" s="3" t="s">
        <v>154</v>
      </c>
      <c r="V3408" s="3" t="s">
        <v>154</v>
      </c>
      <c r="W3408" s="3" t="s">
        <v>9120</v>
      </c>
      <c r="X3408" s="3" t="s">
        <v>154</v>
      </c>
      <c r="Y3408" s="3" t="s">
        <v>154</v>
      </c>
      <c r="Z3408" s="3" t="s">
        <v>154</v>
      </c>
      <c r="AA3408" s="3" t="s">
        <v>154</v>
      </c>
      <c r="AB3408" s="3" t="s">
        <v>154</v>
      </c>
      <c r="AC3408" s="3" t="s">
        <v>154</v>
      </c>
      <c r="AD3408" s="3" t="s">
        <v>6151</v>
      </c>
      <c r="AE3408" s="3" t="s">
        <v>6151</v>
      </c>
      <c r="AF3408" s="3" t="s">
        <v>154</v>
      </c>
      <c r="AG3408" s="3" t="s">
        <v>154</v>
      </c>
      <c r="AH3408" s="3" t="s">
        <v>6478</v>
      </c>
      <c r="AI3408" s="3" t="s">
        <v>6482</v>
      </c>
      <c r="AJ3408" s="3" t="s">
        <v>16</v>
      </c>
    </row>
    <row r="3409" spans="1:36" ht="15">
      <c r="A3409" s="10">
        <v>3512</v>
      </c>
      <c r="B3409" t="str">
        <f>IF(K3409="总计","",INDEX(主数据!A:AD,MATCH(J3409,主数据!A:A,0),9))</f>
        <v>华南大区公司</v>
      </c>
      <c r="C3409" t="str">
        <f>IF(K3409="","",INDEX(主数据!A:AD,MATCH(J3409,主数据!A:A,0),11))</f>
        <v>福州东区</v>
      </c>
      <c r="D3409" t="str">
        <f t="shared" si="212"/>
        <v>FZ12电梯费定额</v>
      </c>
      <c r="E3409" s="13" t="str">
        <f t="shared" si="214"/>
        <v/>
      </c>
      <c r="F3409" s="13" t="str">
        <f>IF(E3409="","",IFERROR(IF(IF(K3409="","",INDEX(收费标合同信息维护!A:Q,MATCH(D3409,收费标合同信息维护!J:J,0),10))=D3409,"有","无"),"无"))</f>
        <v/>
      </c>
      <c r="G3409" s="13" t="str">
        <f t="shared" si="213"/>
        <v>FZ12电梯费定额10.00</v>
      </c>
      <c r="H3409" s="13" t="str">
        <f t="shared" si="215"/>
        <v>10.00</v>
      </c>
      <c r="I3409" s="13" t="str">
        <f>IF(G3409="","",IFERROR(IF(IF(K3409="","",INDEX(收费标合同信息维护!A:Q,MATCH(G3409,收费标合同信息维护!M:M,0),13))=G3409,"有","无"),"无"))</f>
        <v>无</v>
      </c>
      <c r="J3409" s="3" t="s">
        <v>4271</v>
      </c>
      <c r="K3409" s="3" t="s">
        <v>13329</v>
      </c>
      <c r="L3409" s="3" t="s">
        <v>7063</v>
      </c>
      <c r="M3409" s="3" t="s">
        <v>7064</v>
      </c>
      <c r="N3409" s="3" t="s">
        <v>6477</v>
      </c>
      <c r="O3409" s="3" t="s">
        <v>6478</v>
      </c>
      <c r="P3409" s="3" t="s">
        <v>10344</v>
      </c>
      <c r="Q3409" s="3" t="s">
        <v>13347</v>
      </c>
      <c r="R3409" s="3" t="s">
        <v>6490</v>
      </c>
      <c r="S3409" s="3" t="s">
        <v>6491</v>
      </c>
      <c r="T3409" s="3" t="s">
        <v>6506</v>
      </c>
      <c r="U3409" s="3" t="s">
        <v>154</v>
      </c>
      <c r="V3409" s="3" t="s">
        <v>154</v>
      </c>
      <c r="W3409" s="3" t="s">
        <v>6708</v>
      </c>
      <c r="X3409" s="3" t="s">
        <v>154</v>
      </c>
      <c r="Y3409" s="3" t="s">
        <v>154</v>
      </c>
      <c r="Z3409" s="3" t="s">
        <v>154</v>
      </c>
      <c r="AA3409" s="3" t="s">
        <v>154</v>
      </c>
      <c r="AB3409" s="3" t="s">
        <v>154</v>
      </c>
      <c r="AC3409" s="3" t="s">
        <v>154</v>
      </c>
      <c r="AD3409" s="3" t="s">
        <v>6151</v>
      </c>
      <c r="AE3409" s="3" t="s">
        <v>6151</v>
      </c>
      <c r="AF3409" s="3" t="s">
        <v>154</v>
      </c>
      <c r="AG3409" s="3" t="s">
        <v>154</v>
      </c>
      <c r="AH3409" s="3" t="s">
        <v>6478</v>
      </c>
      <c r="AI3409" s="3" t="s">
        <v>6482</v>
      </c>
      <c r="AJ3409" s="3" t="s">
        <v>16</v>
      </c>
    </row>
    <row r="3410" spans="1:36" ht="15">
      <c r="A3410" s="10">
        <v>3513</v>
      </c>
      <c r="B3410" t="str">
        <f>IF(K3410="总计","",INDEX(主数据!A:AD,MATCH(J3410,主数据!A:A,0),9))</f>
        <v>华南大区公司</v>
      </c>
      <c r="C3410" t="str">
        <f>IF(K3410="","",INDEX(主数据!A:AD,MATCH(J3410,主数据!A:A,0),11))</f>
        <v>福州东区</v>
      </c>
      <c r="D3410" t="str">
        <f t="shared" si="212"/>
        <v>FZ12电梯费定额</v>
      </c>
      <c r="E3410" s="13" t="str">
        <f t="shared" si="214"/>
        <v/>
      </c>
      <c r="F3410" s="13" t="str">
        <f>IF(E3410="","",IFERROR(IF(IF(K3410="","",INDEX(收费标合同信息维护!A:Q,MATCH(D3410,收费标合同信息维护!J:J,0),10))=D3410,"有","无"),"无"))</f>
        <v/>
      </c>
      <c r="G3410" s="13" t="str">
        <f t="shared" si="213"/>
        <v>FZ12电梯费定额11.00</v>
      </c>
      <c r="H3410" s="13" t="str">
        <f t="shared" si="215"/>
        <v>11.00</v>
      </c>
      <c r="I3410" s="13" t="str">
        <f>IF(G3410="","",IFERROR(IF(IF(K3410="","",INDEX(收费标合同信息维护!A:Q,MATCH(G3410,收费标合同信息维护!M:M,0),13))=G3410,"有","无"),"无"))</f>
        <v>无</v>
      </c>
      <c r="J3410" s="3" t="s">
        <v>4271</v>
      </c>
      <c r="K3410" s="3" t="s">
        <v>13329</v>
      </c>
      <c r="L3410" s="3" t="s">
        <v>7063</v>
      </c>
      <c r="M3410" s="3" t="s">
        <v>7064</v>
      </c>
      <c r="N3410" s="3" t="s">
        <v>6477</v>
      </c>
      <c r="O3410" s="3" t="s">
        <v>6478</v>
      </c>
      <c r="P3410" s="3" t="s">
        <v>10347</v>
      </c>
      <c r="Q3410" s="3" t="s">
        <v>13348</v>
      </c>
      <c r="R3410" s="3" t="s">
        <v>6490</v>
      </c>
      <c r="S3410" s="3" t="s">
        <v>6491</v>
      </c>
      <c r="T3410" s="3" t="s">
        <v>6506</v>
      </c>
      <c r="U3410" s="3" t="s">
        <v>154</v>
      </c>
      <c r="V3410" s="3" t="s">
        <v>154</v>
      </c>
      <c r="W3410" s="3" t="s">
        <v>8297</v>
      </c>
      <c r="X3410" s="3" t="s">
        <v>154</v>
      </c>
      <c r="Y3410" s="3" t="s">
        <v>154</v>
      </c>
      <c r="Z3410" s="3" t="s">
        <v>154</v>
      </c>
      <c r="AA3410" s="3" t="s">
        <v>154</v>
      </c>
      <c r="AB3410" s="3" t="s">
        <v>154</v>
      </c>
      <c r="AC3410" s="3" t="s">
        <v>154</v>
      </c>
      <c r="AD3410" s="3" t="s">
        <v>6151</v>
      </c>
      <c r="AE3410" s="3" t="s">
        <v>6151</v>
      </c>
      <c r="AF3410" s="3" t="s">
        <v>154</v>
      </c>
      <c r="AG3410" s="3" t="s">
        <v>154</v>
      </c>
      <c r="AH3410" s="3" t="s">
        <v>6478</v>
      </c>
      <c r="AI3410" s="3" t="s">
        <v>6482</v>
      </c>
      <c r="AJ3410" s="3" t="s">
        <v>16</v>
      </c>
    </row>
    <row r="3411" spans="1:36" ht="15">
      <c r="A3411" s="10">
        <v>3514</v>
      </c>
      <c r="B3411" t="str">
        <f>IF(K3411="总计","",INDEX(主数据!A:AD,MATCH(J3411,主数据!A:A,0),9))</f>
        <v>华南大区公司</v>
      </c>
      <c r="C3411" t="str">
        <f>IF(K3411="","",INDEX(主数据!A:AD,MATCH(J3411,主数据!A:A,0),11))</f>
        <v>福州东区</v>
      </c>
      <c r="D3411" t="str">
        <f t="shared" si="212"/>
        <v>FZ12电梯费定额</v>
      </c>
      <c r="E3411" s="13" t="str">
        <f t="shared" si="214"/>
        <v/>
      </c>
      <c r="F3411" s="13" t="str">
        <f>IF(E3411="","",IFERROR(IF(IF(K3411="","",INDEX(收费标合同信息维护!A:Q,MATCH(D3411,收费标合同信息维护!J:J,0),10))=D3411,"有","无"),"无"))</f>
        <v/>
      </c>
      <c r="G3411" s="13" t="str">
        <f t="shared" si="213"/>
        <v>FZ12电梯费定额12.00</v>
      </c>
      <c r="H3411" s="13" t="str">
        <f t="shared" si="215"/>
        <v>12.00</v>
      </c>
      <c r="I3411" s="13" t="str">
        <f>IF(G3411="","",IFERROR(IF(IF(K3411="","",INDEX(收费标合同信息维护!A:Q,MATCH(G3411,收费标合同信息维护!M:M,0),13))=G3411,"有","无"),"无"))</f>
        <v>无</v>
      </c>
      <c r="J3411" s="3" t="s">
        <v>4271</v>
      </c>
      <c r="K3411" s="3" t="s">
        <v>13329</v>
      </c>
      <c r="L3411" s="3" t="s">
        <v>7063</v>
      </c>
      <c r="M3411" s="3" t="s">
        <v>7064</v>
      </c>
      <c r="N3411" s="3" t="s">
        <v>6477</v>
      </c>
      <c r="O3411" s="3" t="s">
        <v>6478</v>
      </c>
      <c r="P3411" s="3" t="s">
        <v>10349</v>
      </c>
      <c r="Q3411" s="3" t="s">
        <v>13349</v>
      </c>
      <c r="R3411" s="3" t="s">
        <v>6490</v>
      </c>
      <c r="S3411" s="3" t="s">
        <v>6491</v>
      </c>
      <c r="T3411" s="3" t="s">
        <v>6506</v>
      </c>
      <c r="U3411" s="3" t="s">
        <v>154</v>
      </c>
      <c r="V3411" s="3" t="s">
        <v>154</v>
      </c>
      <c r="W3411" s="3" t="s">
        <v>9810</v>
      </c>
      <c r="X3411" s="3" t="s">
        <v>154</v>
      </c>
      <c r="Y3411" s="3" t="s">
        <v>154</v>
      </c>
      <c r="Z3411" s="3" t="s">
        <v>154</v>
      </c>
      <c r="AA3411" s="3" t="s">
        <v>154</v>
      </c>
      <c r="AB3411" s="3" t="s">
        <v>154</v>
      </c>
      <c r="AC3411" s="3" t="s">
        <v>154</v>
      </c>
      <c r="AD3411" s="3" t="s">
        <v>6151</v>
      </c>
      <c r="AE3411" s="3" t="s">
        <v>6151</v>
      </c>
      <c r="AF3411" s="3" t="s">
        <v>154</v>
      </c>
      <c r="AG3411" s="3" t="s">
        <v>154</v>
      </c>
      <c r="AH3411" s="3" t="s">
        <v>6478</v>
      </c>
      <c r="AI3411" s="3" t="s">
        <v>6482</v>
      </c>
      <c r="AJ3411" s="3" t="s">
        <v>16</v>
      </c>
    </row>
    <row r="3412" spans="1:36" ht="15">
      <c r="A3412" s="10">
        <v>3515</v>
      </c>
      <c r="B3412" t="str">
        <f>IF(K3412="总计","",INDEX(主数据!A:AD,MATCH(J3412,主数据!A:A,0),9))</f>
        <v>华南大区公司</v>
      </c>
      <c r="C3412" t="str">
        <f>IF(K3412="","",INDEX(主数据!A:AD,MATCH(J3412,主数据!A:A,0),11))</f>
        <v>福州东区</v>
      </c>
      <c r="D3412" t="str">
        <f t="shared" si="212"/>
        <v>FZ12电梯费定额</v>
      </c>
      <c r="E3412" s="13" t="str">
        <f t="shared" si="214"/>
        <v/>
      </c>
      <c r="F3412" s="13" t="str">
        <f>IF(E3412="","",IFERROR(IF(IF(K3412="","",INDEX(收费标合同信息维护!A:Q,MATCH(D3412,收费标合同信息维护!J:J,0),10))=D3412,"有","无"),"无"))</f>
        <v/>
      </c>
      <c r="G3412" s="13" t="str">
        <f t="shared" si="213"/>
        <v>FZ12电梯费定额13.00</v>
      </c>
      <c r="H3412" s="13" t="str">
        <f t="shared" si="215"/>
        <v>13.00</v>
      </c>
      <c r="I3412" s="13" t="str">
        <f>IF(G3412="","",IFERROR(IF(IF(K3412="","",INDEX(收费标合同信息维护!A:Q,MATCH(G3412,收费标合同信息维护!M:M,0),13))=G3412,"有","无"),"无"))</f>
        <v>无</v>
      </c>
      <c r="J3412" s="3" t="s">
        <v>4271</v>
      </c>
      <c r="K3412" s="3" t="s">
        <v>13329</v>
      </c>
      <c r="L3412" s="3" t="s">
        <v>7063</v>
      </c>
      <c r="M3412" s="3" t="s">
        <v>7064</v>
      </c>
      <c r="N3412" s="3" t="s">
        <v>6477</v>
      </c>
      <c r="O3412" s="3" t="s">
        <v>6478</v>
      </c>
      <c r="P3412" s="3" t="s">
        <v>10351</v>
      </c>
      <c r="Q3412" s="3" t="s">
        <v>13350</v>
      </c>
      <c r="R3412" s="3" t="s">
        <v>6490</v>
      </c>
      <c r="S3412" s="3" t="s">
        <v>6491</v>
      </c>
      <c r="T3412" s="3" t="s">
        <v>6506</v>
      </c>
      <c r="U3412" s="3" t="s">
        <v>154</v>
      </c>
      <c r="V3412" s="3" t="s">
        <v>154</v>
      </c>
      <c r="W3412" s="3" t="s">
        <v>9115</v>
      </c>
      <c r="X3412" s="3" t="s">
        <v>154</v>
      </c>
      <c r="Y3412" s="3" t="s">
        <v>154</v>
      </c>
      <c r="Z3412" s="3" t="s">
        <v>154</v>
      </c>
      <c r="AA3412" s="3" t="s">
        <v>154</v>
      </c>
      <c r="AB3412" s="3" t="s">
        <v>154</v>
      </c>
      <c r="AC3412" s="3" t="s">
        <v>154</v>
      </c>
      <c r="AD3412" s="3" t="s">
        <v>6151</v>
      </c>
      <c r="AE3412" s="3" t="s">
        <v>6151</v>
      </c>
      <c r="AF3412" s="3" t="s">
        <v>154</v>
      </c>
      <c r="AG3412" s="3" t="s">
        <v>154</v>
      </c>
      <c r="AH3412" s="3" t="s">
        <v>6478</v>
      </c>
      <c r="AI3412" s="3" t="s">
        <v>6482</v>
      </c>
      <c r="AJ3412" s="3" t="s">
        <v>16</v>
      </c>
    </row>
    <row r="3413" spans="1:36" ht="15">
      <c r="A3413" s="10">
        <v>3516</v>
      </c>
      <c r="B3413" t="str">
        <f>IF(K3413="总计","",INDEX(主数据!A:AD,MATCH(J3413,主数据!A:A,0),9))</f>
        <v>华南大区公司</v>
      </c>
      <c r="C3413" t="str">
        <f>IF(K3413="","",INDEX(主数据!A:AD,MATCH(J3413,主数据!A:A,0),11))</f>
        <v>福州东区</v>
      </c>
      <c r="D3413" t="str">
        <f t="shared" si="212"/>
        <v>FZ12电梯费定额</v>
      </c>
      <c r="E3413" s="13" t="str">
        <f t="shared" si="214"/>
        <v/>
      </c>
      <c r="F3413" s="13" t="str">
        <f>IF(E3413="","",IFERROR(IF(IF(K3413="","",INDEX(收费标合同信息维护!A:Q,MATCH(D3413,收费标合同信息维护!J:J,0),10))=D3413,"有","无"),"无"))</f>
        <v/>
      </c>
      <c r="G3413" s="13" t="str">
        <f t="shared" si="213"/>
        <v>FZ12电梯费定额14.00</v>
      </c>
      <c r="H3413" s="13" t="str">
        <f t="shared" si="215"/>
        <v>14.00</v>
      </c>
      <c r="I3413" s="13" t="str">
        <f>IF(G3413="","",IFERROR(IF(IF(K3413="","",INDEX(收费标合同信息维护!A:Q,MATCH(G3413,收费标合同信息维护!M:M,0),13))=G3413,"有","无"),"无"))</f>
        <v>无</v>
      </c>
      <c r="J3413" s="3" t="s">
        <v>4271</v>
      </c>
      <c r="K3413" s="3" t="s">
        <v>13329</v>
      </c>
      <c r="L3413" s="3" t="s">
        <v>7063</v>
      </c>
      <c r="M3413" s="3" t="s">
        <v>7064</v>
      </c>
      <c r="N3413" s="3" t="s">
        <v>6477</v>
      </c>
      <c r="O3413" s="3" t="s">
        <v>6478</v>
      </c>
      <c r="P3413" s="3" t="s">
        <v>11028</v>
      </c>
      <c r="Q3413" s="3" t="s">
        <v>13351</v>
      </c>
      <c r="R3413" s="3" t="s">
        <v>6490</v>
      </c>
      <c r="S3413" s="3" t="s">
        <v>6491</v>
      </c>
      <c r="T3413" s="3" t="s">
        <v>6506</v>
      </c>
      <c r="U3413" s="3" t="s">
        <v>154</v>
      </c>
      <c r="V3413" s="3" t="s">
        <v>154</v>
      </c>
      <c r="W3413" s="3" t="s">
        <v>8558</v>
      </c>
      <c r="X3413" s="3" t="s">
        <v>154</v>
      </c>
      <c r="Y3413" s="3" t="s">
        <v>154</v>
      </c>
      <c r="Z3413" s="3" t="s">
        <v>154</v>
      </c>
      <c r="AA3413" s="3" t="s">
        <v>154</v>
      </c>
      <c r="AB3413" s="3" t="s">
        <v>154</v>
      </c>
      <c r="AC3413" s="3" t="s">
        <v>154</v>
      </c>
      <c r="AD3413" s="3" t="s">
        <v>6151</v>
      </c>
      <c r="AE3413" s="3" t="s">
        <v>6151</v>
      </c>
      <c r="AF3413" s="3" t="s">
        <v>154</v>
      </c>
      <c r="AG3413" s="3" t="s">
        <v>154</v>
      </c>
      <c r="AH3413" s="3" t="s">
        <v>6478</v>
      </c>
      <c r="AI3413" s="3" t="s">
        <v>6482</v>
      </c>
      <c r="AJ3413" s="3" t="s">
        <v>15</v>
      </c>
    </row>
    <row r="3414" spans="1:36" ht="15">
      <c r="A3414" s="10">
        <v>3517</v>
      </c>
      <c r="B3414" t="str">
        <f>IF(K3414="总计","",INDEX(主数据!A:AD,MATCH(J3414,主数据!A:A,0),9))</f>
        <v>华南大区公司</v>
      </c>
      <c r="C3414" t="str">
        <f>IF(K3414="","",INDEX(主数据!A:AD,MATCH(J3414,主数据!A:A,0),11))</f>
        <v>福州东区</v>
      </c>
      <c r="D3414" t="str">
        <f t="shared" si="212"/>
        <v>FZ12场地管理费直接录入</v>
      </c>
      <c r="E3414" s="13" t="str">
        <f t="shared" si="214"/>
        <v/>
      </c>
      <c r="F3414" s="13" t="str">
        <f>IF(E3414="","",IFERROR(IF(IF(K3414="","",INDEX(收费标合同信息维护!A:Q,MATCH(D3414,收费标合同信息维护!J:J,0),10))=D3414,"有","无"),"无"))</f>
        <v/>
      </c>
      <c r="G3414" s="13" t="str">
        <f t="shared" si="213"/>
        <v/>
      </c>
      <c r="H3414" s="13" t="str">
        <f t="shared" si="215"/>
        <v/>
      </c>
      <c r="I3414" s="13" t="str">
        <f>IF(G3414="","",IFERROR(IF(IF(K3414="","",INDEX(收费标合同信息维护!A:Q,MATCH(G3414,收费标合同信息维护!M:M,0),13))=G3414,"有","无"),"无"))</f>
        <v/>
      </c>
      <c r="J3414" s="3" t="s">
        <v>4271</v>
      </c>
      <c r="K3414" s="3" t="s">
        <v>13329</v>
      </c>
      <c r="L3414" s="3" t="s">
        <v>6832</v>
      </c>
      <c r="M3414" s="3" t="s">
        <v>6833</v>
      </c>
      <c r="N3414" s="3" t="s">
        <v>6477</v>
      </c>
      <c r="O3414" s="3" t="s">
        <v>6478</v>
      </c>
      <c r="P3414" s="3" t="s">
        <v>6832</v>
      </c>
      <c r="Q3414" s="3" t="s">
        <v>6833</v>
      </c>
      <c r="R3414" s="3" t="s">
        <v>6479</v>
      </c>
      <c r="S3414" s="3" t="s">
        <v>6480</v>
      </c>
      <c r="T3414" s="3" t="s">
        <v>6481</v>
      </c>
      <c r="U3414" s="3" t="s">
        <v>154</v>
      </c>
      <c r="V3414" s="3" t="s">
        <v>154</v>
      </c>
      <c r="W3414" s="3" t="s">
        <v>154</v>
      </c>
      <c r="X3414" s="3" t="s">
        <v>154</v>
      </c>
      <c r="Y3414" s="3" t="s">
        <v>154</v>
      </c>
      <c r="Z3414" s="3" t="s">
        <v>154</v>
      </c>
      <c r="AA3414" s="3" t="s">
        <v>154</v>
      </c>
      <c r="AB3414" s="3" t="s">
        <v>154</v>
      </c>
      <c r="AC3414" s="3" t="s">
        <v>154</v>
      </c>
      <c r="AD3414" s="3" t="s">
        <v>6151</v>
      </c>
      <c r="AE3414" s="3" t="s">
        <v>6151</v>
      </c>
      <c r="AF3414" s="3" t="s">
        <v>154</v>
      </c>
      <c r="AG3414" s="3" t="s">
        <v>154</v>
      </c>
      <c r="AH3414" s="3" t="s">
        <v>6478</v>
      </c>
      <c r="AI3414" s="3" t="s">
        <v>6482</v>
      </c>
      <c r="AJ3414" s="3" t="s">
        <v>6489</v>
      </c>
    </row>
    <row r="3415" spans="1:36" ht="15">
      <c r="A3415" s="10">
        <v>3518</v>
      </c>
      <c r="B3415" t="str">
        <f>IF(K3415="总计","",INDEX(主数据!A:AD,MATCH(J3415,主数据!A:A,0),9))</f>
        <v>华南大区公司</v>
      </c>
      <c r="C3415" t="str">
        <f>IF(K3415="","",INDEX(主数据!A:AD,MATCH(J3415,主数据!A:A,0),11))</f>
        <v>福州东区</v>
      </c>
      <c r="D3415" t="str">
        <f t="shared" si="212"/>
        <v>FZ12电费（充值型）直接录入</v>
      </c>
      <c r="E3415" s="13" t="str">
        <f t="shared" si="214"/>
        <v/>
      </c>
      <c r="F3415" s="13" t="str">
        <f>IF(E3415="","",IFERROR(IF(IF(K3415="","",INDEX(收费标合同信息维护!A:Q,MATCH(D3415,收费标合同信息维护!J:J,0),10))=D3415,"有","无"),"无"))</f>
        <v/>
      </c>
      <c r="G3415" s="13" t="str">
        <f t="shared" si="213"/>
        <v/>
      </c>
      <c r="H3415" s="13" t="str">
        <f t="shared" si="215"/>
        <v/>
      </c>
      <c r="I3415" s="13" t="str">
        <f>IF(G3415="","",IFERROR(IF(IF(K3415="","",INDEX(收费标合同信息维护!A:Q,MATCH(G3415,收费标合同信息维护!M:M,0),13))=G3415,"有","无"),"无"))</f>
        <v/>
      </c>
      <c r="J3415" s="3" t="s">
        <v>4271</v>
      </c>
      <c r="K3415" s="3" t="s">
        <v>13329</v>
      </c>
      <c r="L3415" s="3" t="s">
        <v>6733</v>
      </c>
      <c r="M3415" s="3" t="s">
        <v>6734</v>
      </c>
      <c r="N3415" s="3" t="s">
        <v>6477</v>
      </c>
      <c r="O3415" s="3" t="s">
        <v>6478</v>
      </c>
      <c r="P3415" s="3" t="s">
        <v>6733</v>
      </c>
      <c r="Q3415" s="3" t="s">
        <v>6602</v>
      </c>
      <c r="R3415" s="3" t="s">
        <v>6479</v>
      </c>
      <c r="S3415" s="3" t="s">
        <v>6480</v>
      </c>
      <c r="T3415" s="3" t="s">
        <v>6481</v>
      </c>
      <c r="U3415" s="3" t="s">
        <v>154</v>
      </c>
      <c r="V3415" s="3" t="s">
        <v>154</v>
      </c>
      <c r="W3415" s="3" t="s">
        <v>154</v>
      </c>
      <c r="X3415" s="3" t="s">
        <v>154</v>
      </c>
      <c r="Y3415" s="3" t="s">
        <v>154</v>
      </c>
      <c r="Z3415" s="3" t="s">
        <v>154</v>
      </c>
      <c r="AA3415" s="3" t="s">
        <v>154</v>
      </c>
      <c r="AB3415" s="3" t="s">
        <v>154</v>
      </c>
      <c r="AC3415" s="3" t="s">
        <v>154</v>
      </c>
      <c r="AD3415" s="3" t="s">
        <v>6151</v>
      </c>
      <c r="AE3415" s="3" t="s">
        <v>6151</v>
      </c>
      <c r="AF3415" s="3" t="s">
        <v>154</v>
      </c>
      <c r="AG3415" s="3" t="s">
        <v>154</v>
      </c>
      <c r="AH3415" s="3" t="s">
        <v>6478</v>
      </c>
      <c r="AI3415" s="3" t="s">
        <v>6482</v>
      </c>
      <c r="AJ3415" s="3" t="s">
        <v>6489</v>
      </c>
    </row>
    <row r="3416" spans="1:36" ht="30">
      <c r="A3416" s="10">
        <v>3519</v>
      </c>
      <c r="B3416" t="str">
        <f>IF(K3416="总计","",INDEX(主数据!A:AD,MATCH(J3416,主数据!A:A,0),9))</f>
        <v>华南大区公司</v>
      </c>
      <c r="C3416" t="str">
        <f>IF(K3416="","",INDEX(主数据!A:AD,MATCH(J3416,主数据!A:A,0),11))</f>
        <v>福州东区</v>
      </c>
      <c r="D3416" t="str">
        <f t="shared" si="212"/>
        <v>FZ12自来水费（充值型-简易征收）直接录入</v>
      </c>
      <c r="E3416" s="13" t="str">
        <f t="shared" si="214"/>
        <v/>
      </c>
      <c r="F3416" s="13" t="str">
        <f>IF(E3416="","",IFERROR(IF(IF(K3416="","",INDEX(收费标合同信息维护!A:Q,MATCH(D3416,收费标合同信息维护!J:J,0),10))=D3416,"有","无"),"无"))</f>
        <v/>
      </c>
      <c r="G3416" s="13" t="str">
        <f t="shared" si="213"/>
        <v/>
      </c>
      <c r="H3416" s="13" t="str">
        <f t="shared" si="215"/>
        <v/>
      </c>
      <c r="I3416" s="13" t="str">
        <f>IF(G3416="","",IFERROR(IF(IF(K3416="","",INDEX(收费标合同信息维护!A:Q,MATCH(G3416,收费标合同信息维护!M:M,0),13))=G3416,"有","无"),"无"))</f>
        <v/>
      </c>
      <c r="J3416" s="3" t="s">
        <v>4271</v>
      </c>
      <c r="K3416" s="3" t="s">
        <v>13329</v>
      </c>
      <c r="L3416" s="3" t="s">
        <v>6966</v>
      </c>
      <c r="M3416" s="3" t="s">
        <v>6967</v>
      </c>
      <c r="N3416" s="3" t="s">
        <v>6477</v>
      </c>
      <c r="O3416" s="3" t="s">
        <v>6478</v>
      </c>
      <c r="P3416" s="3" t="s">
        <v>6966</v>
      </c>
      <c r="Q3416" s="3" t="s">
        <v>6723</v>
      </c>
      <c r="R3416" s="3" t="s">
        <v>6479</v>
      </c>
      <c r="S3416" s="3" t="s">
        <v>6480</v>
      </c>
      <c r="T3416" s="3" t="s">
        <v>6481</v>
      </c>
      <c r="U3416" s="3" t="s">
        <v>154</v>
      </c>
      <c r="V3416" s="3" t="s">
        <v>154</v>
      </c>
      <c r="W3416" s="3" t="s">
        <v>154</v>
      </c>
      <c r="X3416" s="3" t="s">
        <v>154</v>
      </c>
      <c r="Y3416" s="3" t="s">
        <v>154</v>
      </c>
      <c r="Z3416" s="3" t="s">
        <v>154</v>
      </c>
      <c r="AA3416" s="3" t="s">
        <v>154</v>
      </c>
      <c r="AB3416" s="3" t="s">
        <v>154</v>
      </c>
      <c r="AC3416" s="3" t="s">
        <v>154</v>
      </c>
      <c r="AD3416" s="3" t="s">
        <v>6151</v>
      </c>
      <c r="AE3416" s="3" t="s">
        <v>6151</v>
      </c>
      <c r="AF3416" s="3" t="s">
        <v>154</v>
      </c>
      <c r="AG3416" s="3" t="s">
        <v>154</v>
      </c>
      <c r="AH3416" s="3" t="s">
        <v>6478</v>
      </c>
      <c r="AI3416" s="3" t="s">
        <v>6482</v>
      </c>
      <c r="AJ3416" s="3" t="s">
        <v>6489</v>
      </c>
    </row>
    <row r="3417" spans="1:36" ht="15">
      <c r="A3417" s="10">
        <v>3520</v>
      </c>
      <c r="B3417" t="str">
        <f>IF(K3417="总计","",INDEX(主数据!A:AD,MATCH(J3417,主数据!A:A,0),9))</f>
        <v>华南大区公司</v>
      </c>
      <c r="C3417" t="str">
        <f>IF(K3417="","",INDEX(主数据!A:AD,MATCH(J3417,主数据!A:A,0),11))</f>
        <v>福州东区</v>
      </c>
      <c r="D3417" t="str">
        <f t="shared" si="212"/>
        <v>FZ12公摊费定额10.00</v>
      </c>
      <c r="E3417" s="13" t="str">
        <f t="shared" si="214"/>
        <v>10.00</v>
      </c>
      <c r="F3417" s="13" t="str">
        <f>IF(E3417="","",IFERROR(IF(IF(K3417="","",INDEX(收费标合同信息维护!A:Q,MATCH(D3417,收费标合同信息维护!J:J,0),10))=D3417,"有","无"),"无"))</f>
        <v>无</v>
      </c>
      <c r="G3417" s="13" t="str">
        <f t="shared" si="213"/>
        <v>FZ12公摊费定额10.00</v>
      </c>
      <c r="H3417" s="13" t="str">
        <f t="shared" si="215"/>
        <v>10.00</v>
      </c>
      <c r="I3417" s="13" t="str">
        <f>IF(G3417="","",IFERROR(IF(IF(K3417="","",INDEX(收费标合同信息维护!A:Q,MATCH(G3417,收费标合同信息维护!M:M,0),13))=G3417,"有","无"),"无"))</f>
        <v>无</v>
      </c>
      <c r="J3417" s="3" t="s">
        <v>4271</v>
      </c>
      <c r="K3417" s="3" t="s">
        <v>13329</v>
      </c>
      <c r="L3417" s="3" t="s">
        <v>6738</v>
      </c>
      <c r="M3417" s="3" t="s">
        <v>6739</v>
      </c>
      <c r="N3417" s="3" t="s">
        <v>6477</v>
      </c>
      <c r="O3417" s="3" t="s">
        <v>6597</v>
      </c>
      <c r="P3417" s="3" t="s">
        <v>6738</v>
      </c>
      <c r="Q3417" s="3" t="s">
        <v>6739</v>
      </c>
      <c r="R3417" s="3" t="s">
        <v>6490</v>
      </c>
      <c r="S3417" s="3" t="s">
        <v>6491</v>
      </c>
      <c r="T3417" s="3" t="s">
        <v>7025</v>
      </c>
      <c r="U3417" s="3" t="s">
        <v>6716</v>
      </c>
      <c r="V3417" s="3" t="s">
        <v>6708</v>
      </c>
      <c r="W3417" s="3" t="s">
        <v>6708</v>
      </c>
      <c r="X3417" s="3" t="s">
        <v>154</v>
      </c>
      <c r="Y3417" s="3" t="s">
        <v>154</v>
      </c>
      <c r="Z3417" s="3" t="s">
        <v>154</v>
      </c>
      <c r="AA3417" s="3" t="s">
        <v>154</v>
      </c>
      <c r="AB3417" s="3" t="s">
        <v>154</v>
      </c>
      <c r="AC3417" s="3" t="s">
        <v>154</v>
      </c>
      <c r="AD3417" s="3" t="s">
        <v>6151</v>
      </c>
      <c r="AE3417" s="3" t="s">
        <v>6151</v>
      </c>
      <c r="AF3417" s="3" t="s">
        <v>154</v>
      </c>
      <c r="AG3417" s="3" t="s">
        <v>154</v>
      </c>
      <c r="AH3417" s="3" t="s">
        <v>6478</v>
      </c>
      <c r="AI3417" s="3" t="s">
        <v>6482</v>
      </c>
      <c r="AJ3417" s="3" t="s">
        <v>6028</v>
      </c>
    </row>
    <row r="3418" spans="1:36" ht="15">
      <c r="A3418" s="10">
        <v>3521</v>
      </c>
      <c r="B3418" t="str">
        <f>IF(K3418="总计","",INDEX(主数据!A:AD,MATCH(J3418,主数据!A:A,0),9))</f>
        <v>华南大区公司</v>
      </c>
      <c r="C3418" t="str">
        <f>IF(K3418="","",INDEX(主数据!A:AD,MATCH(J3418,主数据!A:A,0),11))</f>
        <v>福州东区</v>
      </c>
      <c r="D3418" t="str">
        <f t="shared" si="212"/>
        <v>FZ12代收代付其他费用直接录入</v>
      </c>
      <c r="E3418" s="13" t="str">
        <f t="shared" si="214"/>
        <v/>
      </c>
      <c r="F3418" s="13" t="str">
        <f>IF(E3418="","",IFERROR(IF(IF(K3418="","",INDEX(收费标合同信息维护!A:Q,MATCH(D3418,收费标合同信息维护!J:J,0),10))=D3418,"有","无"),"无"))</f>
        <v/>
      </c>
      <c r="G3418" s="13" t="str">
        <f t="shared" si="213"/>
        <v/>
      </c>
      <c r="H3418" s="13" t="str">
        <f t="shared" si="215"/>
        <v/>
      </c>
      <c r="I3418" s="13" t="str">
        <f>IF(G3418="","",IFERROR(IF(IF(K3418="","",INDEX(收费标合同信息维护!A:Q,MATCH(G3418,收费标合同信息维护!M:M,0),13))=G3418,"有","无"),"无"))</f>
        <v/>
      </c>
      <c r="J3418" s="3" t="s">
        <v>4271</v>
      </c>
      <c r="K3418" s="3" t="s">
        <v>13329</v>
      </c>
      <c r="L3418" s="3" t="s">
        <v>6620</v>
      </c>
      <c r="M3418" s="3" t="s">
        <v>6621</v>
      </c>
      <c r="N3418" s="3" t="s">
        <v>6477</v>
      </c>
      <c r="O3418" s="3" t="s">
        <v>6478</v>
      </c>
      <c r="P3418" s="3" t="s">
        <v>11149</v>
      </c>
      <c r="Q3418" s="3" t="s">
        <v>8993</v>
      </c>
      <c r="R3418" s="3" t="s">
        <v>6479</v>
      </c>
      <c r="S3418" s="3" t="s">
        <v>6480</v>
      </c>
      <c r="T3418" s="3" t="s">
        <v>6481</v>
      </c>
      <c r="U3418" s="3" t="s">
        <v>6716</v>
      </c>
      <c r="V3418" s="3" t="s">
        <v>154</v>
      </c>
      <c r="W3418" s="3" t="s">
        <v>154</v>
      </c>
      <c r="X3418" s="3" t="s">
        <v>154</v>
      </c>
      <c r="Y3418" s="3" t="s">
        <v>154</v>
      </c>
      <c r="Z3418" s="3" t="s">
        <v>154</v>
      </c>
      <c r="AA3418" s="3" t="s">
        <v>154</v>
      </c>
      <c r="AB3418" s="3" t="s">
        <v>154</v>
      </c>
      <c r="AC3418" s="3" t="s">
        <v>154</v>
      </c>
      <c r="AD3418" s="3" t="s">
        <v>6151</v>
      </c>
      <c r="AE3418" s="3" t="s">
        <v>6151</v>
      </c>
      <c r="AF3418" s="3" t="s">
        <v>154</v>
      </c>
      <c r="AG3418" s="3" t="s">
        <v>154</v>
      </c>
      <c r="AH3418" s="3" t="s">
        <v>6478</v>
      </c>
      <c r="AI3418" s="3" t="s">
        <v>6482</v>
      </c>
      <c r="AJ3418" s="3" t="s">
        <v>6489</v>
      </c>
    </row>
    <row r="3419" spans="1:36" ht="15">
      <c r="A3419" s="10">
        <v>3522</v>
      </c>
      <c r="B3419" t="str">
        <f>IF(K3419="总计","",INDEX(主数据!A:AD,MATCH(J3419,主数据!A:A,0),9))</f>
        <v>华东大区公司</v>
      </c>
      <c r="C3419" t="str">
        <f>IF(K3419="","",INDEX(主数据!A:AD,MATCH(J3419,主数据!A:A,0),11))</f>
        <v>上海东区</v>
      </c>
      <c r="D3419" t="str">
        <f t="shared" si="212"/>
        <v>SH11物业服务费标准方式3.00</v>
      </c>
      <c r="E3419" s="13" t="str">
        <f t="shared" si="214"/>
        <v>3.00</v>
      </c>
      <c r="F3419" s="13" t="str">
        <f>IF(E3419="","",IFERROR(IF(IF(K3419="","",INDEX(收费标合同信息维护!A:Q,MATCH(D3419,收费标合同信息维护!J:J,0),10))=D3419,"有","无"),"无"))</f>
        <v>无</v>
      </c>
      <c r="G3419" s="13" t="str">
        <f t="shared" si="213"/>
        <v/>
      </c>
      <c r="H3419" s="13" t="str">
        <f t="shared" si="215"/>
        <v/>
      </c>
      <c r="I3419" s="13" t="str">
        <f>IF(G3419="","",IFERROR(IF(IF(K3419="","",INDEX(收费标合同信息维护!A:Q,MATCH(G3419,收费标合同信息维护!M:M,0),13))=G3419,"有","无"),"无"))</f>
        <v/>
      </c>
      <c r="J3419" s="3" t="s">
        <v>2757</v>
      </c>
      <c r="K3419" s="3" t="s">
        <v>13352</v>
      </c>
      <c r="L3419" s="3" t="s">
        <v>6025</v>
      </c>
      <c r="M3419" s="3" t="s">
        <v>6026</v>
      </c>
      <c r="N3419" s="3" t="s">
        <v>6477</v>
      </c>
      <c r="O3419" s="3" t="s">
        <v>6478</v>
      </c>
      <c r="P3419" s="3" t="s">
        <v>6025</v>
      </c>
      <c r="Q3419" s="3" t="s">
        <v>13353</v>
      </c>
      <c r="R3419" s="3" t="s">
        <v>6484</v>
      </c>
      <c r="S3419" s="3" t="s">
        <v>6491</v>
      </c>
      <c r="T3419" s="3" t="s">
        <v>7025</v>
      </c>
      <c r="U3419" s="3" t="s">
        <v>154</v>
      </c>
      <c r="V3419" s="3" t="s">
        <v>6672</v>
      </c>
      <c r="W3419" s="3" t="s">
        <v>154</v>
      </c>
      <c r="X3419" s="3" t="s">
        <v>154</v>
      </c>
      <c r="Y3419" s="3" t="s">
        <v>154</v>
      </c>
      <c r="Z3419" s="3" t="s">
        <v>154</v>
      </c>
      <c r="AA3419" s="3" t="s">
        <v>154</v>
      </c>
      <c r="AB3419" s="3" t="s">
        <v>154</v>
      </c>
      <c r="AC3419" s="3" t="s">
        <v>154</v>
      </c>
      <c r="AD3419" s="3" t="s">
        <v>6151</v>
      </c>
      <c r="AE3419" s="3" t="s">
        <v>6151</v>
      </c>
      <c r="AF3419" s="3" t="s">
        <v>154</v>
      </c>
      <c r="AG3419" s="3" t="s">
        <v>154</v>
      </c>
      <c r="AH3419" s="3" t="s">
        <v>6478</v>
      </c>
      <c r="AI3419" s="3" t="s">
        <v>6482</v>
      </c>
      <c r="AJ3419" s="3" t="s">
        <v>6033</v>
      </c>
    </row>
    <row r="3420" spans="1:36" ht="15">
      <c r="A3420" s="10">
        <v>3523</v>
      </c>
      <c r="B3420" t="str">
        <f>IF(K3420="总计","",INDEX(主数据!A:AD,MATCH(J3420,主数据!A:A,0),9))</f>
        <v>华东大区公司</v>
      </c>
      <c r="C3420" t="str">
        <f>IF(K3420="","",INDEX(主数据!A:AD,MATCH(J3420,主数据!A:A,0),11))</f>
        <v>上海东区</v>
      </c>
      <c r="D3420" t="str">
        <f t="shared" si="212"/>
        <v>SH11物业服务费标准方式2.20</v>
      </c>
      <c r="E3420" s="13" t="str">
        <f t="shared" si="214"/>
        <v>2.20</v>
      </c>
      <c r="F3420" s="13" t="str">
        <f>IF(E3420="","",IFERROR(IF(IF(K3420="","",INDEX(收费标合同信息维护!A:Q,MATCH(D3420,收费标合同信息维护!J:J,0),10))=D3420,"有","无"),"无"))</f>
        <v>无</v>
      </c>
      <c r="G3420" s="13" t="str">
        <f t="shared" si="213"/>
        <v/>
      </c>
      <c r="H3420" s="13" t="str">
        <f t="shared" si="215"/>
        <v/>
      </c>
      <c r="I3420" s="13" t="str">
        <f>IF(G3420="","",IFERROR(IF(IF(K3420="","",INDEX(收费标合同信息维护!A:Q,MATCH(G3420,收费标合同信息维护!M:M,0),13))=G3420,"有","无"),"无"))</f>
        <v/>
      </c>
      <c r="J3420" s="3" t="s">
        <v>2757</v>
      </c>
      <c r="K3420" s="3" t="s">
        <v>13352</v>
      </c>
      <c r="L3420" s="3" t="s">
        <v>6025</v>
      </c>
      <c r="M3420" s="3" t="s">
        <v>6026</v>
      </c>
      <c r="N3420" s="3" t="s">
        <v>6477</v>
      </c>
      <c r="O3420" s="3" t="s">
        <v>6478</v>
      </c>
      <c r="P3420" s="3" t="s">
        <v>6794</v>
      </c>
      <c r="Q3420" s="3" t="s">
        <v>13354</v>
      </c>
      <c r="R3420" s="3" t="s">
        <v>6484</v>
      </c>
      <c r="S3420" s="3" t="s">
        <v>6491</v>
      </c>
      <c r="T3420" s="3" t="s">
        <v>7025</v>
      </c>
      <c r="U3420" s="3" t="s">
        <v>154</v>
      </c>
      <c r="V3420" s="3" t="s">
        <v>6863</v>
      </c>
      <c r="W3420" s="3" t="s">
        <v>154</v>
      </c>
      <c r="X3420" s="3" t="s">
        <v>154</v>
      </c>
      <c r="Y3420" s="3" t="s">
        <v>154</v>
      </c>
      <c r="Z3420" s="3" t="s">
        <v>154</v>
      </c>
      <c r="AA3420" s="3" t="s">
        <v>154</v>
      </c>
      <c r="AB3420" s="3" t="s">
        <v>154</v>
      </c>
      <c r="AC3420" s="3" t="s">
        <v>154</v>
      </c>
      <c r="AD3420" s="3" t="s">
        <v>6151</v>
      </c>
      <c r="AE3420" s="3" t="s">
        <v>6151</v>
      </c>
      <c r="AF3420" s="3" t="s">
        <v>154</v>
      </c>
      <c r="AG3420" s="3" t="s">
        <v>154</v>
      </c>
      <c r="AH3420" s="3" t="s">
        <v>6478</v>
      </c>
      <c r="AI3420" s="3" t="s">
        <v>6482</v>
      </c>
      <c r="AJ3420" s="3" t="s">
        <v>6148</v>
      </c>
    </row>
    <row r="3421" spans="1:36" ht="15">
      <c r="A3421" s="10">
        <v>3524</v>
      </c>
      <c r="B3421" t="str">
        <f>IF(K3421="总计","",INDEX(主数据!A:AD,MATCH(J3421,主数据!A:A,0),9))</f>
        <v>华东大区公司</v>
      </c>
      <c r="C3421" t="str">
        <f>IF(K3421="","",INDEX(主数据!A:AD,MATCH(J3421,主数据!A:A,0),11))</f>
        <v>上海东区</v>
      </c>
      <c r="D3421" t="str">
        <f t="shared" si="212"/>
        <v>SH11物业服务费标准方式2.20</v>
      </c>
      <c r="E3421" s="13" t="str">
        <f t="shared" si="214"/>
        <v>2.20</v>
      </c>
      <c r="F3421" s="13" t="str">
        <f>IF(E3421="","",IFERROR(IF(IF(K3421="","",INDEX(收费标合同信息维护!A:Q,MATCH(D3421,收费标合同信息维护!J:J,0),10))=D3421,"有","无"),"无"))</f>
        <v>无</v>
      </c>
      <c r="G3421" s="13" t="str">
        <f t="shared" si="213"/>
        <v/>
      </c>
      <c r="H3421" s="13" t="str">
        <f t="shared" si="215"/>
        <v/>
      </c>
      <c r="I3421" s="13" t="str">
        <f>IF(G3421="","",IFERROR(IF(IF(K3421="","",INDEX(收费标合同信息维护!A:Q,MATCH(G3421,收费标合同信息维护!M:M,0),13))=G3421,"有","无"),"无"))</f>
        <v/>
      </c>
      <c r="J3421" s="3" t="s">
        <v>2757</v>
      </c>
      <c r="K3421" s="3" t="s">
        <v>13352</v>
      </c>
      <c r="L3421" s="3" t="s">
        <v>6025</v>
      </c>
      <c r="M3421" s="3" t="s">
        <v>6026</v>
      </c>
      <c r="N3421" s="3" t="s">
        <v>6477</v>
      </c>
      <c r="O3421" s="3" t="s">
        <v>6478</v>
      </c>
      <c r="P3421" s="3" t="s">
        <v>7406</v>
      </c>
      <c r="Q3421" s="3" t="s">
        <v>13355</v>
      </c>
      <c r="R3421" s="3" t="s">
        <v>6484</v>
      </c>
      <c r="S3421" s="3" t="s">
        <v>6491</v>
      </c>
      <c r="T3421" s="3" t="s">
        <v>7025</v>
      </c>
      <c r="U3421" s="3" t="s">
        <v>154</v>
      </c>
      <c r="V3421" s="3" t="s">
        <v>6863</v>
      </c>
      <c r="W3421" s="3" t="s">
        <v>154</v>
      </c>
      <c r="X3421" s="3" t="s">
        <v>154</v>
      </c>
      <c r="Y3421" s="3" t="s">
        <v>154</v>
      </c>
      <c r="Z3421" s="3" t="s">
        <v>154</v>
      </c>
      <c r="AA3421" s="3" t="s">
        <v>154</v>
      </c>
      <c r="AB3421" s="3" t="s">
        <v>154</v>
      </c>
      <c r="AC3421" s="3" t="s">
        <v>154</v>
      </c>
      <c r="AD3421" s="3" t="s">
        <v>6151</v>
      </c>
      <c r="AE3421" s="3" t="s">
        <v>6151</v>
      </c>
      <c r="AF3421" s="3" t="s">
        <v>154</v>
      </c>
      <c r="AG3421" s="3" t="s">
        <v>154</v>
      </c>
      <c r="AH3421" s="3" t="s">
        <v>6478</v>
      </c>
      <c r="AI3421" s="3" t="s">
        <v>6482</v>
      </c>
      <c r="AJ3421" s="3" t="s">
        <v>14</v>
      </c>
    </row>
    <row r="3422" spans="1:36" ht="15">
      <c r="A3422" s="10">
        <v>3525</v>
      </c>
      <c r="B3422" t="str">
        <f>IF(K3422="总计","",INDEX(主数据!A:AD,MATCH(J3422,主数据!A:A,0),9))</f>
        <v>华东大区公司</v>
      </c>
      <c r="C3422" t="str">
        <f>IF(K3422="","",INDEX(主数据!A:AD,MATCH(J3422,主数据!A:A,0),11))</f>
        <v>上海东区</v>
      </c>
      <c r="D3422" t="str">
        <f t="shared" si="212"/>
        <v>SH11物业服务费标准方式2.80</v>
      </c>
      <c r="E3422" s="13" t="str">
        <f t="shared" si="214"/>
        <v>2.80</v>
      </c>
      <c r="F3422" s="13" t="str">
        <f>IF(E3422="","",IFERROR(IF(IF(K3422="","",INDEX(收费标合同信息维护!A:Q,MATCH(D3422,收费标合同信息维护!J:J,0),10))=D3422,"有","无"),"无"))</f>
        <v>无</v>
      </c>
      <c r="G3422" s="13" t="str">
        <f t="shared" si="213"/>
        <v/>
      </c>
      <c r="H3422" s="13" t="str">
        <f t="shared" si="215"/>
        <v/>
      </c>
      <c r="I3422" s="13" t="str">
        <f>IF(G3422="","",IFERROR(IF(IF(K3422="","",INDEX(收费标合同信息维护!A:Q,MATCH(G3422,收费标合同信息维护!M:M,0),13))=G3422,"有","无"),"无"))</f>
        <v/>
      </c>
      <c r="J3422" s="3" t="s">
        <v>2757</v>
      </c>
      <c r="K3422" s="3" t="s">
        <v>13352</v>
      </c>
      <c r="L3422" s="3" t="s">
        <v>6025</v>
      </c>
      <c r="M3422" s="3" t="s">
        <v>6026</v>
      </c>
      <c r="N3422" s="3" t="s">
        <v>6477</v>
      </c>
      <c r="O3422" s="3" t="s">
        <v>6478</v>
      </c>
      <c r="P3422" s="3" t="s">
        <v>6796</v>
      </c>
      <c r="Q3422" s="3" t="s">
        <v>13356</v>
      </c>
      <c r="R3422" s="3" t="s">
        <v>6484</v>
      </c>
      <c r="S3422" s="3" t="s">
        <v>6491</v>
      </c>
      <c r="T3422" s="3" t="s">
        <v>7025</v>
      </c>
      <c r="U3422" s="3" t="s">
        <v>154</v>
      </c>
      <c r="V3422" s="3" t="s">
        <v>6543</v>
      </c>
      <c r="W3422" s="3" t="s">
        <v>154</v>
      </c>
      <c r="X3422" s="3" t="s">
        <v>154</v>
      </c>
      <c r="Y3422" s="3" t="s">
        <v>154</v>
      </c>
      <c r="Z3422" s="3" t="s">
        <v>154</v>
      </c>
      <c r="AA3422" s="3" t="s">
        <v>154</v>
      </c>
      <c r="AB3422" s="3" t="s">
        <v>154</v>
      </c>
      <c r="AC3422" s="3" t="s">
        <v>154</v>
      </c>
      <c r="AD3422" s="3" t="s">
        <v>6151</v>
      </c>
      <c r="AE3422" s="3" t="s">
        <v>6151</v>
      </c>
      <c r="AF3422" s="3" t="s">
        <v>154</v>
      </c>
      <c r="AG3422" s="3" t="s">
        <v>154</v>
      </c>
      <c r="AH3422" s="3" t="s">
        <v>6478</v>
      </c>
      <c r="AI3422" s="3" t="s">
        <v>6482</v>
      </c>
      <c r="AJ3422" s="3" t="s">
        <v>38</v>
      </c>
    </row>
    <row r="3423" spans="1:36" ht="15">
      <c r="A3423" s="10">
        <v>3526</v>
      </c>
      <c r="B3423" t="str">
        <f>IF(K3423="总计","",INDEX(主数据!A:AD,MATCH(J3423,主数据!A:A,0),9))</f>
        <v>华东大区公司</v>
      </c>
      <c r="C3423" t="str">
        <f>IF(K3423="","",INDEX(主数据!A:AD,MATCH(J3423,主数据!A:A,0),11))</f>
        <v>上海东区</v>
      </c>
      <c r="D3423" t="str">
        <f t="shared" si="212"/>
        <v>SH11物业服务费直接录入</v>
      </c>
      <c r="E3423" s="13" t="str">
        <f t="shared" si="214"/>
        <v/>
      </c>
      <c r="F3423" s="13" t="str">
        <f>IF(E3423="","",IFERROR(IF(IF(K3423="","",INDEX(收费标合同信息维护!A:Q,MATCH(D3423,收费标合同信息维护!J:J,0),10))=D3423,"有","无"),"无"))</f>
        <v/>
      </c>
      <c r="G3423" s="13" t="str">
        <f t="shared" si="213"/>
        <v/>
      </c>
      <c r="H3423" s="13" t="str">
        <f t="shared" si="215"/>
        <v/>
      </c>
      <c r="I3423" s="13" t="str">
        <f>IF(G3423="","",IFERROR(IF(IF(K3423="","",INDEX(收费标合同信息维护!A:Q,MATCH(G3423,收费标合同信息维护!M:M,0),13))=G3423,"有","无"),"无"))</f>
        <v/>
      </c>
      <c r="J3423" s="3" t="s">
        <v>2757</v>
      </c>
      <c r="K3423" s="3" t="s">
        <v>13352</v>
      </c>
      <c r="L3423" s="3" t="s">
        <v>6025</v>
      </c>
      <c r="M3423" s="3" t="s">
        <v>6026</v>
      </c>
      <c r="N3423" s="3" t="s">
        <v>6477</v>
      </c>
      <c r="O3423" s="3" t="s">
        <v>6478</v>
      </c>
      <c r="P3423" s="3" t="s">
        <v>9319</v>
      </c>
      <c r="Q3423" s="3" t="s">
        <v>6685</v>
      </c>
      <c r="R3423" s="3" t="s">
        <v>6479</v>
      </c>
      <c r="S3423" s="3" t="s">
        <v>6480</v>
      </c>
      <c r="T3423" s="3" t="s">
        <v>13357</v>
      </c>
      <c r="U3423" s="3" t="s">
        <v>154</v>
      </c>
      <c r="V3423" s="3" t="s">
        <v>154</v>
      </c>
      <c r="W3423" s="3" t="s">
        <v>154</v>
      </c>
      <c r="X3423" s="3" t="s">
        <v>154</v>
      </c>
      <c r="Y3423" s="3" t="s">
        <v>154</v>
      </c>
      <c r="Z3423" s="3" t="s">
        <v>154</v>
      </c>
      <c r="AA3423" s="3" t="s">
        <v>154</v>
      </c>
      <c r="AB3423" s="3" t="s">
        <v>154</v>
      </c>
      <c r="AC3423" s="3" t="s">
        <v>154</v>
      </c>
      <c r="AD3423" s="3" t="s">
        <v>6151</v>
      </c>
      <c r="AE3423" s="3" t="s">
        <v>6151</v>
      </c>
      <c r="AF3423" s="3" t="s">
        <v>154</v>
      </c>
      <c r="AG3423" s="3" t="s">
        <v>154</v>
      </c>
      <c r="AH3423" s="3" t="s">
        <v>6478</v>
      </c>
      <c r="AI3423" s="3" t="s">
        <v>6482</v>
      </c>
      <c r="AJ3423" s="3" t="s">
        <v>6031</v>
      </c>
    </row>
    <row r="3424" spans="1:36" ht="30">
      <c r="A3424" s="10">
        <v>3527</v>
      </c>
      <c r="B3424" t="str">
        <f>IF(K3424="总计","",INDEX(主数据!A:AD,MATCH(J3424,主数据!A:A,0),9))</f>
        <v>华东大区公司</v>
      </c>
      <c r="C3424" t="str">
        <f>IF(K3424="","",INDEX(主数据!A:AD,MATCH(J3424,主数据!A:A,0),11))</f>
        <v>上海东区</v>
      </c>
      <c r="D3424" t="str">
        <f t="shared" si="212"/>
        <v>SH11生活垃圾清运费-委托清运直接录入</v>
      </c>
      <c r="E3424" s="13" t="str">
        <f t="shared" si="214"/>
        <v/>
      </c>
      <c r="F3424" s="13" t="str">
        <f>IF(E3424="","",IFERROR(IF(IF(K3424="","",INDEX(收费标合同信息维护!A:Q,MATCH(D3424,收费标合同信息维护!J:J,0),10))=D3424,"有","无"),"无"))</f>
        <v/>
      </c>
      <c r="G3424" s="13" t="str">
        <f t="shared" si="213"/>
        <v/>
      </c>
      <c r="H3424" s="13" t="str">
        <f t="shared" si="215"/>
        <v/>
      </c>
      <c r="I3424" s="13" t="str">
        <f>IF(G3424="","",IFERROR(IF(IF(K3424="","",INDEX(收费标合同信息维护!A:Q,MATCH(G3424,收费标合同信息维护!M:M,0),13))=G3424,"有","无"),"无"))</f>
        <v/>
      </c>
      <c r="J3424" s="3" t="s">
        <v>2757</v>
      </c>
      <c r="K3424" s="3" t="s">
        <v>13352</v>
      </c>
      <c r="L3424" s="3" t="s">
        <v>6630</v>
      </c>
      <c r="M3424" s="3" t="s">
        <v>6631</v>
      </c>
      <c r="N3424" s="3" t="s">
        <v>6477</v>
      </c>
      <c r="O3424" s="3" t="s">
        <v>6478</v>
      </c>
      <c r="P3424" s="3" t="s">
        <v>6630</v>
      </c>
      <c r="Q3424" s="3" t="s">
        <v>6632</v>
      </c>
      <c r="R3424" s="3" t="s">
        <v>6479</v>
      </c>
      <c r="S3424" s="3" t="s">
        <v>6480</v>
      </c>
      <c r="T3424" s="3" t="s">
        <v>6751</v>
      </c>
      <c r="U3424" s="3" t="s">
        <v>13358</v>
      </c>
      <c r="V3424" s="3" t="s">
        <v>154</v>
      </c>
      <c r="W3424" s="3" t="s">
        <v>154</v>
      </c>
      <c r="X3424" s="3" t="s">
        <v>154</v>
      </c>
      <c r="Y3424" s="3" t="s">
        <v>154</v>
      </c>
      <c r="Z3424" s="3" t="s">
        <v>154</v>
      </c>
      <c r="AA3424" s="3" t="s">
        <v>154</v>
      </c>
      <c r="AB3424" s="3" t="s">
        <v>154</v>
      </c>
      <c r="AC3424" s="3" t="s">
        <v>154</v>
      </c>
      <c r="AD3424" s="3" t="s">
        <v>6151</v>
      </c>
      <c r="AE3424" s="3" t="s">
        <v>6151</v>
      </c>
      <c r="AF3424" s="3" t="s">
        <v>154</v>
      </c>
      <c r="AG3424" s="3" t="s">
        <v>154</v>
      </c>
      <c r="AH3424" s="3" t="s">
        <v>6478</v>
      </c>
      <c r="AI3424" s="3" t="s">
        <v>6482</v>
      </c>
      <c r="AJ3424" s="3" t="s">
        <v>6489</v>
      </c>
    </row>
    <row r="3425" spans="1:36" ht="15">
      <c r="A3425" s="10">
        <v>3528</v>
      </c>
      <c r="B3425" t="str">
        <f>IF(K3425="总计","",INDEX(主数据!A:AD,MATCH(J3425,主数据!A:A,0),9))</f>
        <v>华东大区公司</v>
      </c>
      <c r="C3425" t="str">
        <f>IF(K3425="","",INDEX(主数据!A:AD,MATCH(J3425,主数据!A:A,0),11))</f>
        <v>上海东区</v>
      </c>
      <c r="D3425" t="str">
        <f t="shared" si="212"/>
        <v>SH11自营停车费（临时）直接录入</v>
      </c>
      <c r="E3425" s="13" t="str">
        <f t="shared" si="214"/>
        <v/>
      </c>
      <c r="F3425" s="13" t="str">
        <f>IF(E3425="","",IFERROR(IF(IF(K3425="","",INDEX(收费标合同信息维护!A:Q,MATCH(D3425,收费标合同信息维护!J:J,0),10))=D3425,"有","无"),"无"))</f>
        <v/>
      </c>
      <c r="G3425" s="13" t="str">
        <f t="shared" si="213"/>
        <v/>
      </c>
      <c r="H3425" s="13" t="str">
        <f t="shared" si="215"/>
        <v/>
      </c>
      <c r="I3425" s="13" t="str">
        <f>IF(G3425="","",IFERROR(IF(IF(K3425="","",INDEX(收费标合同信息维护!A:Q,MATCH(G3425,收费标合同信息维护!M:M,0),13))=G3425,"有","无"),"无"))</f>
        <v/>
      </c>
      <c r="J3425" s="3" t="s">
        <v>2757</v>
      </c>
      <c r="K3425" s="3" t="s">
        <v>13352</v>
      </c>
      <c r="L3425" s="3" t="s">
        <v>8898</v>
      </c>
      <c r="M3425" s="3" t="s">
        <v>8899</v>
      </c>
      <c r="N3425" s="3" t="s">
        <v>6477</v>
      </c>
      <c r="O3425" s="3" t="s">
        <v>6597</v>
      </c>
      <c r="P3425" s="3" t="s">
        <v>8898</v>
      </c>
      <c r="Q3425" s="3" t="s">
        <v>8899</v>
      </c>
      <c r="R3425" s="3" t="s">
        <v>6479</v>
      </c>
      <c r="S3425" s="3" t="s">
        <v>6480</v>
      </c>
      <c r="T3425" s="3" t="s">
        <v>6481</v>
      </c>
      <c r="U3425" s="3" t="s">
        <v>6716</v>
      </c>
      <c r="V3425" s="3" t="s">
        <v>154</v>
      </c>
      <c r="W3425" s="3" t="s">
        <v>154</v>
      </c>
      <c r="X3425" s="3" t="s">
        <v>154</v>
      </c>
      <c r="Y3425" s="3" t="s">
        <v>154</v>
      </c>
      <c r="Z3425" s="3" t="s">
        <v>154</v>
      </c>
      <c r="AA3425" s="3" t="s">
        <v>154</v>
      </c>
      <c r="AB3425" s="3" t="s">
        <v>154</v>
      </c>
      <c r="AC3425" s="3" t="s">
        <v>154</v>
      </c>
      <c r="AD3425" s="3" t="s">
        <v>6151</v>
      </c>
      <c r="AE3425" s="3" t="s">
        <v>6151</v>
      </c>
      <c r="AF3425" s="3" t="s">
        <v>154</v>
      </c>
      <c r="AG3425" s="3" t="s">
        <v>154</v>
      </c>
      <c r="AH3425" s="3" t="s">
        <v>6478</v>
      </c>
      <c r="AI3425" s="3" t="s">
        <v>6482</v>
      </c>
      <c r="AJ3425" s="3" t="s">
        <v>6489</v>
      </c>
    </row>
    <row r="3426" spans="1:36" ht="15">
      <c r="A3426" s="10">
        <v>3529</v>
      </c>
      <c r="B3426" t="str">
        <f>IF(K3426="总计","",INDEX(主数据!A:AD,MATCH(J3426,主数据!A:A,0),9))</f>
        <v>华东大区公司</v>
      </c>
      <c r="C3426" t="str">
        <f>IF(K3426="","",INDEX(主数据!A:AD,MATCH(J3426,主数据!A:A,0),11))</f>
        <v>上海东区</v>
      </c>
      <c r="D3426" t="str">
        <f t="shared" si="212"/>
        <v>SH11其他费用直接录入</v>
      </c>
      <c r="E3426" s="13" t="str">
        <f t="shared" si="214"/>
        <v/>
      </c>
      <c r="F3426" s="13" t="str">
        <f>IF(E3426="","",IFERROR(IF(IF(K3426="","",INDEX(收费标合同信息维护!A:Q,MATCH(D3426,收费标合同信息维护!J:J,0),10))=D3426,"有","无"),"无"))</f>
        <v/>
      </c>
      <c r="G3426" s="13" t="str">
        <f t="shared" si="213"/>
        <v/>
      </c>
      <c r="H3426" s="13" t="str">
        <f t="shared" si="215"/>
        <v/>
      </c>
      <c r="I3426" s="13" t="str">
        <f>IF(G3426="","",IFERROR(IF(IF(K3426="","",INDEX(收费标合同信息维护!A:Q,MATCH(G3426,收费标合同信息维护!M:M,0),13))=G3426,"有","无"),"无"))</f>
        <v/>
      </c>
      <c r="J3426" s="3" t="s">
        <v>2757</v>
      </c>
      <c r="K3426" s="3" t="s">
        <v>13352</v>
      </c>
      <c r="L3426" s="3" t="s">
        <v>6544</v>
      </c>
      <c r="M3426" s="3" t="s">
        <v>6545</v>
      </c>
      <c r="N3426" s="3" t="s">
        <v>6477</v>
      </c>
      <c r="O3426" s="3" t="s">
        <v>6478</v>
      </c>
      <c r="P3426" s="3" t="s">
        <v>6544</v>
      </c>
      <c r="Q3426" s="3" t="s">
        <v>6545</v>
      </c>
      <c r="R3426" s="3" t="s">
        <v>6479</v>
      </c>
      <c r="S3426" s="3" t="s">
        <v>6480</v>
      </c>
      <c r="T3426" s="3" t="s">
        <v>6481</v>
      </c>
      <c r="U3426" s="3" t="s">
        <v>10625</v>
      </c>
      <c r="V3426" s="3" t="s">
        <v>154</v>
      </c>
      <c r="W3426" s="3" t="s">
        <v>154</v>
      </c>
      <c r="X3426" s="3" t="s">
        <v>154</v>
      </c>
      <c r="Y3426" s="3" t="s">
        <v>154</v>
      </c>
      <c r="Z3426" s="3" t="s">
        <v>154</v>
      </c>
      <c r="AA3426" s="3" t="s">
        <v>154</v>
      </c>
      <c r="AB3426" s="3" t="s">
        <v>154</v>
      </c>
      <c r="AC3426" s="3" t="s">
        <v>154</v>
      </c>
      <c r="AD3426" s="3" t="s">
        <v>6151</v>
      </c>
      <c r="AE3426" s="3" t="s">
        <v>6151</v>
      </c>
      <c r="AF3426" s="3" t="s">
        <v>154</v>
      </c>
      <c r="AG3426" s="3" t="s">
        <v>154</v>
      </c>
      <c r="AH3426" s="3" t="s">
        <v>6478</v>
      </c>
      <c r="AI3426" s="3" t="s">
        <v>6482</v>
      </c>
      <c r="AJ3426" s="3" t="s">
        <v>6489</v>
      </c>
    </row>
    <row r="3427" spans="1:36" ht="15">
      <c r="A3427" s="10">
        <v>3530</v>
      </c>
      <c r="B3427" t="str">
        <f>IF(K3427="总计","",INDEX(主数据!A:AD,MATCH(J3427,主数据!A:A,0),9))</f>
        <v>华东大区公司</v>
      </c>
      <c r="C3427" t="str">
        <f>IF(K3427="","",INDEX(主数据!A:AD,MATCH(J3427,主数据!A:A,0),11))</f>
        <v>上海东区</v>
      </c>
      <c r="D3427" t="str">
        <f t="shared" si="212"/>
        <v>SH11空置物业费标准方式3.00</v>
      </c>
      <c r="E3427" s="13" t="str">
        <f t="shared" si="214"/>
        <v>3.00</v>
      </c>
      <c r="F3427" s="13" t="str">
        <f>IF(E3427="","",IFERROR(IF(IF(K3427="","",INDEX(收费标合同信息维护!A:Q,MATCH(D3427,收费标合同信息维护!J:J,0),10))=D3427,"有","无"),"无"))</f>
        <v>无</v>
      </c>
      <c r="G3427" s="13" t="str">
        <f t="shared" si="213"/>
        <v/>
      </c>
      <c r="H3427" s="13" t="str">
        <f t="shared" si="215"/>
        <v/>
      </c>
      <c r="I3427" s="13" t="str">
        <f>IF(G3427="","",IFERROR(IF(IF(K3427="","",INDEX(收费标合同信息维护!A:Q,MATCH(G3427,收费标合同信息维护!M:M,0),13))=G3427,"有","无"),"无"))</f>
        <v/>
      </c>
      <c r="J3427" s="3" t="s">
        <v>2757</v>
      </c>
      <c r="K3427" s="3" t="s">
        <v>13352</v>
      </c>
      <c r="L3427" s="3" t="s">
        <v>6580</v>
      </c>
      <c r="M3427" s="3" t="s">
        <v>6581</v>
      </c>
      <c r="N3427" s="3" t="s">
        <v>6477</v>
      </c>
      <c r="O3427" s="3" t="s">
        <v>6478</v>
      </c>
      <c r="P3427" s="3" t="s">
        <v>9319</v>
      </c>
      <c r="Q3427" s="3" t="s">
        <v>13353</v>
      </c>
      <c r="R3427" s="3" t="s">
        <v>6484</v>
      </c>
      <c r="S3427" s="3" t="s">
        <v>6491</v>
      </c>
      <c r="T3427" s="3" t="s">
        <v>7025</v>
      </c>
      <c r="U3427" s="3" t="s">
        <v>154</v>
      </c>
      <c r="V3427" s="3" t="s">
        <v>6672</v>
      </c>
      <c r="W3427" s="3" t="s">
        <v>154</v>
      </c>
      <c r="X3427" s="3" t="s">
        <v>154</v>
      </c>
      <c r="Y3427" s="3" t="s">
        <v>154</v>
      </c>
      <c r="Z3427" s="3" t="s">
        <v>154</v>
      </c>
      <c r="AA3427" s="3" t="s">
        <v>154</v>
      </c>
      <c r="AB3427" s="3" t="s">
        <v>154</v>
      </c>
      <c r="AC3427" s="3" t="s">
        <v>154</v>
      </c>
      <c r="AD3427" s="3" t="s">
        <v>6151</v>
      </c>
      <c r="AE3427" s="3" t="s">
        <v>6151</v>
      </c>
      <c r="AF3427" s="3" t="s">
        <v>154</v>
      </c>
      <c r="AG3427" s="3" t="s">
        <v>154</v>
      </c>
      <c r="AH3427" s="3" t="s">
        <v>6478</v>
      </c>
      <c r="AI3427" s="3" t="s">
        <v>6482</v>
      </c>
      <c r="AJ3427" s="3" t="s">
        <v>6489</v>
      </c>
    </row>
    <row r="3428" spans="1:36" ht="15">
      <c r="A3428" s="10">
        <v>3531</v>
      </c>
      <c r="B3428" t="str">
        <f>IF(K3428="总计","",INDEX(主数据!A:AD,MATCH(J3428,主数据!A:A,0),9))</f>
        <v>华南大区公司</v>
      </c>
      <c r="C3428" t="str">
        <f>IF(K3428="","",INDEX(主数据!A:AD,MATCH(J3428,主数据!A:A,0),11))</f>
        <v>深圳西区</v>
      </c>
      <c r="D3428" t="str">
        <f t="shared" si="212"/>
        <v>SZ25物业服务费定额</v>
      </c>
      <c r="E3428" s="13" t="str">
        <f t="shared" si="214"/>
        <v/>
      </c>
      <c r="F3428" s="13" t="str">
        <f>IF(E3428="","",IFERROR(IF(IF(K3428="","",INDEX(收费标合同信息维护!A:Q,MATCH(D3428,收费标合同信息维护!J:J,0),10))=D3428,"有","无"),"无"))</f>
        <v/>
      </c>
      <c r="G3428" s="13" t="str">
        <f t="shared" si="213"/>
        <v>SZ25物业服务费定额5366.40</v>
      </c>
      <c r="H3428" s="13" t="str">
        <f t="shared" si="215"/>
        <v>5366.40</v>
      </c>
      <c r="I3428" s="13" t="str">
        <f>IF(G3428="","",IFERROR(IF(IF(K3428="","",INDEX(收费标合同信息维护!A:Q,MATCH(G3428,收费标合同信息维护!M:M,0),13))=G3428,"有","无"),"无"))</f>
        <v>无</v>
      </c>
      <c r="J3428" s="3" t="s">
        <v>3082</v>
      </c>
      <c r="K3428" s="3" t="s">
        <v>13359</v>
      </c>
      <c r="L3428" s="3" t="s">
        <v>6025</v>
      </c>
      <c r="M3428" s="3" t="s">
        <v>6026</v>
      </c>
      <c r="N3428" s="3" t="s">
        <v>6477</v>
      </c>
      <c r="O3428" s="3" t="s">
        <v>6478</v>
      </c>
      <c r="P3428" s="3" t="s">
        <v>6025</v>
      </c>
      <c r="Q3428" s="3" t="s">
        <v>13360</v>
      </c>
      <c r="R3428" s="3" t="s">
        <v>6490</v>
      </c>
      <c r="S3428" s="3" t="s">
        <v>6491</v>
      </c>
      <c r="T3428" s="3" t="s">
        <v>6590</v>
      </c>
      <c r="U3428" s="3" t="s">
        <v>154</v>
      </c>
      <c r="V3428" s="3" t="s">
        <v>154</v>
      </c>
      <c r="W3428" s="3" t="s">
        <v>13361</v>
      </c>
      <c r="X3428" s="3" t="s">
        <v>154</v>
      </c>
      <c r="Y3428" s="3" t="s">
        <v>154</v>
      </c>
      <c r="Z3428" s="3" t="s">
        <v>154</v>
      </c>
      <c r="AA3428" s="3" t="s">
        <v>154</v>
      </c>
      <c r="AB3428" s="3" t="s">
        <v>154</v>
      </c>
      <c r="AC3428" s="3" t="s">
        <v>154</v>
      </c>
      <c r="AD3428" s="3" t="s">
        <v>6151</v>
      </c>
      <c r="AE3428" s="3" t="s">
        <v>6151</v>
      </c>
      <c r="AF3428" s="3" t="s">
        <v>154</v>
      </c>
      <c r="AG3428" s="3" t="s">
        <v>154</v>
      </c>
      <c r="AH3428" s="3" t="s">
        <v>6478</v>
      </c>
      <c r="AI3428" s="3" t="s">
        <v>6482</v>
      </c>
      <c r="AJ3428" s="3" t="s">
        <v>6033</v>
      </c>
    </row>
    <row r="3429" spans="1:36" ht="15">
      <c r="A3429" s="10">
        <v>3532</v>
      </c>
      <c r="B3429" t="str">
        <f>IF(K3429="总计","",INDEX(主数据!A:AD,MATCH(J3429,主数据!A:A,0),9))</f>
        <v>华南大区公司</v>
      </c>
      <c r="C3429" t="str">
        <f>IF(K3429="","",INDEX(主数据!A:AD,MATCH(J3429,主数据!A:A,0),11))</f>
        <v>深圳西区</v>
      </c>
      <c r="D3429" t="str">
        <f t="shared" si="212"/>
        <v>SZ25物业服务费定额</v>
      </c>
      <c r="E3429" s="13" t="str">
        <f t="shared" si="214"/>
        <v/>
      </c>
      <c r="F3429" s="13" t="str">
        <f>IF(E3429="","",IFERROR(IF(IF(K3429="","",INDEX(收费标合同信息维护!A:Q,MATCH(D3429,收费标合同信息维护!J:J,0),10))=D3429,"有","无"),"无"))</f>
        <v/>
      </c>
      <c r="G3429" s="13" t="str">
        <f t="shared" si="213"/>
        <v>SZ25物业服务费定额5291.01</v>
      </c>
      <c r="H3429" s="13" t="str">
        <f t="shared" si="215"/>
        <v>5291.01</v>
      </c>
      <c r="I3429" s="13" t="str">
        <f>IF(G3429="","",IFERROR(IF(IF(K3429="","",INDEX(收费标合同信息维护!A:Q,MATCH(G3429,收费标合同信息维护!M:M,0),13))=G3429,"有","无"),"无"))</f>
        <v>无</v>
      </c>
      <c r="J3429" s="3" t="s">
        <v>3082</v>
      </c>
      <c r="K3429" s="3" t="s">
        <v>13359</v>
      </c>
      <c r="L3429" s="3" t="s">
        <v>6025</v>
      </c>
      <c r="M3429" s="3" t="s">
        <v>6026</v>
      </c>
      <c r="N3429" s="3" t="s">
        <v>6477</v>
      </c>
      <c r="O3429" s="3" t="s">
        <v>6478</v>
      </c>
      <c r="P3429" s="3" t="s">
        <v>6646</v>
      </c>
      <c r="Q3429" s="3" t="s">
        <v>13362</v>
      </c>
      <c r="R3429" s="3" t="s">
        <v>6490</v>
      </c>
      <c r="S3429" s="3" t="s">
        <v>6491</v>
      </c>
      <c r="T3429" s="3" t="s">
        <v>6590</v>
      </c>
      <c r="U3429" s="3" t="s">
        <v>154</v>
      </c>
      <c r="V3429" s="3" t="s">
        <v>154</v>
      </c>
      <c r="W3429" s="3" t="s">
        <v>13363</v>
      </c>
      <c r="X3429" s="3" t="s">
        <v>154</v>
      </c>
      <c r="Y3429" s="3" t="s">
        <v>154</v>
      </c>
      <c r="Z3429" s="3" t="s">
        <v>154</v>
      </c>
      <c r="AA3429" s="3" t="s">
        <v>154</v>
      </c>
      <c r="AB3429" s="3" t="s">
        <v>154</v>
      </c>
      <c r="AC3429" s="3" t="s">
        <v>154</v>
      </c>
      <c r="AD3429" s="3" t="s">
        <v>6151</v>
      </c>
      <c r="AE3429" s="3" t="s">
        <v>6151</v>
      </c>
      <c r="AF3429" s="3" t="s">
        <v>154</v>
      </c>
      <c r="AG3429" s="3" t="s">
        <v>154</v>
      </c>
      <c r="AH3429" s="3" t="s">
        <v>6478</v>
      </c>
      <c r="AI3429" s="3" t="s">
        <v>6482</v>
      </c>
      <c r="AJ3429" s="3" t="s">
        <v>6033</v>
      </c>
    </row>
    <row r="3430" spans="1:36" ht="15">
      <c r="A3430" s="10">
        <v>3533</v>
      </c>
      <c r="B3430" t="str">
        <f>IF(K3430="总计","",INDEX(主数据!A:AD,MATCH(J3430,主数据!A:A,0),9))</f>
        <v>华南大区公司</v>
      </c>
      <c r="C3430" t="str">
        <f>IF(K3430="","",INDEX(主数据!A:AD,MATCH(J3430,主数据!A:A,0),11))</f>
        <v>深圳西区</v>
      </c>
      <c r="D3430" t="str">
        <f t="shared" si="212"/>
        <v>SZ25物业服务费标准方式1.40</v>
      </c>
      <c r="E3430" s="13" t="str">
        <f t="shared" si="214"/>
        <v>1.40</v>
      </c>
      <c r="F3430" s="13" t="str">
        <f>IF(E3430="","",IFERROR(IF(IF(K3430="","",INDEX(收费标合同信息维护!A:Q,MATCH(D3430,收费标合同信息维护!J:J,0),10))=D3430,"有","无"),"无"))</f>
        <v>无</v>
      </c>
      <c r="G3430" s="13" t="str">
        <f t="shared" si="213"/>
        <v/>
      </c>
      <c r="H3430" s="13" t="str">
        <f t="shared" si="215"/>
        <v/>
      </c>
      <c r="I3430" s="13" t="str">
        <f>IF(G3430="","",IFERROR(IF(IF(K3430="","",INDEX(收费标合同信息维护!A:Q,MATCH(G3430,收费标合同信息维护!M:M,0),13))=G3430,"有","无"),"无"))</f>
        <v/>
      </c>
      <c r="J3430" s="3" t="s">
        <v>3082</v>
      </c>
      <c r="K3430" s="3" t="s">
        <v>13359</v>
      </c>
      <c r="L3430" s="3" t="s">
        <v>6025</v>
      </c>
      <c r="M3430" s="3" t="s">
        <v>6026</v>
      </c>
      <c r="N3430" s="3" t="s">
        <v>6477</v>
      </c>
      <c r="O3430" s="3" t="s">
        <v>6478</v>
      </c>
      <c r="P3430" s="3" t="s">
        <v>13364</v>
      </c>
      <c r="Q3430" s="3" t="s">
        <v>13365</v>
      </c>
      <c r="R3430" s="3" t="s">
        <v>6484</v>
      </c>
      <c r="S3430" s="3" t="s">
        <v>6491</v>
      </c>
      <c r="T3430" s="3" t="s">
        <v>7388</v>
      </c>
      <c r="U3430" s="3" t="s">
        <v>154</v>
      </c>
      <c r="V3430" s="3" t="s">
        <v>9083</v>
      </c>
      <c r="W3430" s="3" t="s">
        <v>154</v>
      </c>
      <c r="X3430" s="3" t="s">
        <v>154</v>
      </c>
      <c r="Y3430" s="3" t="s">
        <v>154</v>
      </c>
      <c r="Z3430" s="3" t="s">
        <v>154</v>
      </c>
      <c r="AA3430" s="3" t="s">
        <v>154</v>
      </c>
      <c r="AB3430" s="3" t="s">
        <v>154</v>
      </c>
      <c r="AC3430" s="3" t="s">
        <v>154</v>
      </c>
      <c r="AD3430" s="3" t="s">
        <v>6151</v>
      </c>
      <c r="AE3430" s="3" t="s">
        <v>6151</v>
      </c>
      <c r="AF3430" s="3" t="s">
        <v>154</v>
      </c>
      <c r="AG3430" s="3" t="s">
        <v>154</v>
      </c>
      <c r="AH3430" s="3" t="s">
        <v>6478</v>
      </c>
      <c r="AI3430" s="3" t="s">
        <v>6482</v>
      </c>
      <c r="AJ3430" s="3" t="s">
        <v>6033</v>
      </c>
    </row>
    <row r="3431" spans="1:36" ht="15">
      <c r="A3431" s="10">
        <v>3534</v>
      </c>
      <c r="B3431" t="str">
        <f>IF(K3431="总计","",INDEX(主数据!A:AD,MATCH(J3431,主数据!A:A,0),9))</f>
        <v>华南大区公司</v>
      </c>
      <c r="C3431" t="str">
        <f>IF(K3431="","",INDEX(主数据!A:AD,MATCH(J3431,主数据!A:A,0),11))</f>
        <v>深圳西区</v>
      </c>
      <c r="D3431" t="str">
        <f t="shared" si="212"/>
        <v>SZ25物业服务费定额1.68</v>
      </c>
      <c r="E3431" s="13" t="str">
        <f t="shared" si="214"/>
        <v>1.68</v>
      </c>
      <c r="F3431" s="13" t="str">
        <f>IF(E3431="","",IFERROR(IF(IF(K3431="","",INDEX(收费标合同信息维护!A:Q,MATCH(D3431,收费标合同信息维护!J:J,0),10))=D3431,"有","无"),"无"))</f>
        <v>无</v>
      </c>
      <c r="G3431" s="13" t="str">
        <f t="shared" si="213"/>
        <v>SZ25物业服务费定额5053.50</v>
      </c>
      <c r="H3431" s="13" t="str">
        <f t="shared" si="215"/>
        <v>5053.50</v>
      </c>
      <c r="I3431" s="13" t="str">
        <f>IF(G3431="","",IFERROR(IF(IF(K3431="","",INDEX(收费标合同信息维护!A:Q,MATCH(G3431,收费标合同信息维护!M:M,0),13))=G3431,"有","无"),"无"))</f>
        <v>无</v>
      </c>
      <c r="J3431" s="3" t="s">
        <v>3082</v>
      </c>
      <c r="K3431" s="3" t="s">
        <v>13359</v>
      </c>
      <c r="L3431" s="3" t="s">
        <v>6025</v>
      </c>
      <c r="M3431" s="3" t="s">
        <v>6026</v>
      </c>
      <c r="N3431" s="3" t="s">
        <v>6477</v>
      </c>
      <c r="O3431" s="3" t="s">
        <v>6478</v>
      </c>
      <c r="P3431" s="3" t="s">
        <v>13366</v>
      </c>
      <c r="Q3431" s="3" t="s">
        <v>13367</v>
      </c>
      <c r="R3431" s="3" t="s">
        <v>6490</v>
      </c>
      <c r="S3431" s="3" t="s">
        <v>6491</v>
      </c>
      <c r="T3431" s="3" t="s">
        <v>7388</v>
      </c>
      <c r="U3431" s="3" t="s">
        <v>154</v>
      </c>
      <c r="V3431" s="3" t="s">
        <v>8480</v>
      </c>
      <c r="W3431" s="3" t="s">
        <v>13368</v>
      </c>
      <c r="X3431" s="3" t="s">
        <v>154</v>
      </c>
      <c r="Y3431" s="3" t="s">
        <v>154</v>
      </c>
      <c r="Z3431" s="3" t="s">
        <v>154</v>
      </c>
      <c r="AA3431" s="3" t="s">
        <v>154</v>
      </c>
      <c r="AB3431" s="3" t="s">
        <v>154</v>
      </c>
      <c r="AC3431" s="3" t="s">
        <v>154</v>
      </c>
      <c r="AD3431" s="3" t="s">
        <v>6151</v>
      </c>
      <c r="AE3431" s="3" t="s">
        <v>6151</v>
      </c>
      <c r="AF3431" s="3" t="s">
        <v>154</v>
      </c>
      <c r="AG3431" s="3" t="s">
        <v>154</v>
      </c>
      <c r="AH3431" s="3" t="s">
        <v>6478</v>
      </c>
      <c r="AI3431" s="3" t="s">
        <v>6482</v>
      </c>
      <c r="AJ3431" s="3" t="s">
        <v>6489</v>
      </c>
    </row>
    <row r="3432" spans="1:36" ht="30">
      <c r="A3432" s="10">
        <v>3535</v>
      </c>
      <c r="B3432" t="str">
        <f>IF(K3432="总计","",INDEX(主数据!A:AD,MATCH(J3432,主数据!A:A,0),9))</f>
        <v>华南大区公司</v>
      </c>
      <c r="C3432" t="str">
        <f>IF(K3432="","",INDEX(主数据!A:AD,MATCH(J3432,主数据!A:A,0),11))</f>
        <v>深圳西区</v>
      </c>
      <c r="D3432" t="str">
        <f t="shared" si="212"/>
        <v>SZ25物业服务费定额</v>
      </c>
      <c r="E3432" s="13" t="str">
        <f t="shared" si="214"/>
        <v/>
      </c>
      <c r="F3432" s="13" t="str">
        <f>IF(E3432="","",IFERROR(IF(IF(K3432="","",INDEX(收费标合同信息维护!A:Q,MATCH(D3432,收费标合同信息维护!J:J,0),10))=D3432,"有","无"),"无"))</f>
        <v/>
      </c>
      <c r="G3432" s="13" t="str">
        <f t="shared" si="213"/>
        <v>SZ25物业服务费定额4394.00</v>
      </c>
      <c r="H3432" s="13" t="str">
        <f t="shared" si="215"/>
        <v>4394.00</v>
      </c>
      <c r="I3432" s="13" t="str">
        <f>IF(G3432="","",IFERROR(IF(IF(K3432="","",INDEX(收费标合同信息维护!A:Q,MATCH(G3432,收费标合同信息维护!M:M,0),13))=G3432,"有","无"),"无"))</f>
        <v>无</v>
      </c>
      <c r="J3432" s="3" t="s">
        <v>3082</v>
      </c>
      <c r="K3432" s="3" t="s">
        <v>13359</v>
      </c>
      <c r="L3432" s="3" t="s">
        <v>6025</v>
      </c>
      <c r="M3432" s="3" t="s">
        <v>6026</v>
      </c>
      <c r="N3432" s="3" t="s">
        <v>6477</v>
      </c>
      <c r="O3432" s="3" t="s">
        <v>6478</v>
      </c>
      <c r="P3432" s="3" t="s">
        <v>13369</v>
      </c>
      <c r="Q3432" s="3" t="s">
        <v>13370</v>
      </c>
      <c r="R3432" s="3" t="s">
        <v>6490</v>
      </c>
      <c r="S3432" s="3" t="s">
        <v>6491</v>
      </c>
      <c r="T3432" s="3" t="s">
        <v>6751</v>
      </c>
      <c r="U3432" s="3" t="s">
        <v>154</v>
      </c>
      <c r="V3432" s="3" t="s">
        <v>154</v>
      </c>
      <c r="W3432" s="3" t="s">
        <v>13371</v>
      </c>
      <c r="X3432" s="3" t="s">
        <v>154</v>
      </c>
      <c r="Y3432" s="3" t="s">
        <v>154</v>
      </c>
      <c r="Z3432" s="3" t="s">
        <v>154</v>
      </c>
      <c r="AA3432" s="3" t="s">
        <v>154</v>
      </c>
      <c r="AB3432" s="3" t="s">
        <v>154</v>
      </c>
      <c r="AC3432" s="3" t="s">
        <v>154</v>
      </c>
      <c r="AD3432" s="3" t="s">
        <v>6151</v>
      </c>
      <c r="AE3432" s="3" t="s">
        <v>6151</v>
      </c>
      <c r="AF3432" s="3" t="s">
        <v>154</v>
      </c>
      <c r="AG3432" s="3" t="s">
        <v>154</v>
      </c>
      <c r="AH3432" s="3" t="s">
        <v>6478</v>
      </c>
      <c r="AI3432" s="3" t="s">
        <v>6482</v>
      </c>
      <c r="AJ3432" s="3" t="s">
        <v>6489</v>
      </c>
    </row>
    <row r="3433" spans="1:36" ht="15">
      <c r="A3433" s="10">
        <v>3536</v>
      </c>
      <c r="B3433" t="str">
        <f>IF(K3433="总计","",INDEX(主数据!A:AD,MATCH(J3433,主数据!A:A,0),9))</f>
        <v>华南大区公司</v>
      </c>
      <c r="C3433" t="str">
        <f>IF(K3433="","",INDEX(主数据!A:AD,MATCH(J3433,主数据!A:A,0),11))</f>
        <v>深圳西区</v>
      </c>
      <c r="D3433" t="str">
        <f t="shared" si="212"/>
        <v>SZ25物业服务费标准方式2.80</v>
      </c>
      <c r="E3433" s="13" t="str">
        <f t="shared" si="214"/>
        <v>2.80</v>
      </c>
      <c r="F3433" s="13" t="str">
        <f>IF(E3433="","",IFERROR(IF(IF(K3433="","",INDEX(收费标合同信息维护!A:Q,MATCH(D3433,收费标合同信息维护!J:J,0),10))=D3433,"有","无"),"无"))</f>
        <v>无</v>
      </c>
      <c r="G3433" s="13" t="str">
        <f t="shared" si="213"/>
        <v/>
      </c>
      <c r="H3433" s="13" t="str">
        <f t="shared" si="215"/>
        <v/>
      </c>
      <c r="I3433" s="13" t="str">
        <f>IF(G3433="","",IFERROR(IF(IF(K3433="","",INDEX(收费标合同信息维护!A:Q,MATCH(G3433,收费标合同信息维护!M:M,0),13))=G3433,"有","无"),"无"))</f>
        <v/>
      </c>
      <c r="J3433" s="3" t="s">
        <v>3082</v>
      </c>
      <c r="K3433" s="3" t="s">
        <v>13359</v>
      </c>
      <c r="L3433" s="3" t="s">
        <v>6025</v>
      </c>
      <c r="M3433" s="3" t="s">
        <v>6026</v>
      </c>
      <c r="N3433" s="3" t="s">
        <v>6477</v>
      </c>
      <c r="O3433" s="3" t="s">
        <v>6478</v>
      </c>
      <c r="P3433" s="3" t="s">
        <v>13372</v>
      </c>
      <c r="Q3433" s="3" t="s">
        <v>13373</v>
      </c>
      <c r="R3433" s="3" t="s">
        <v>6484</v>
      </c>
      <c r="S3433" s="3" t="s">
        <v>6491</v>
      </c>
      <c r="T3433" s="3" t="s">
        <v>7411</v>
      </c>
      <c r="U3433" s="3" t="s">
        <v>154</v>
      </c>
      <c r="V3433" s="3" t="s">
        <v>6543</v>
      </c>
      <c r="W3433" s="3" t="s">
        <v>154</v>
      </c>
      <c r="X3433" s="3" t="s">
        <v>154</v>
      </c>
      <c r="Y3433" s="3" t="s">
        <v>154</v>
      </c>
      <c r="Z3433" s="3" t="s">
        <v>154</v>
      </c>
      <c r="AA3433" s="3" t="s">
        <v>154</v>
      </c>
      <c r="AB3433" s="3" t="s">
        <v>154</v>
      </c>
      <c r="AC3433" s="3" t="s">
        <v>154</v>
      </c>
      <c r="AD3433" s="3" t="s">
        <v>6151</v>
      </c>
      <c r="AE3433" s="3" t="s">
        <v>6151</v>
      </c>
      <c r="AF3433" s="3" t="s">
        <v>154</v>
      </c>
      <c r="AG3433" s="3" t="s">
        <v>154</v>
      </c>
      <c r="AH3433" s="3" t="s">
        <v>6597</v>
      </c>
      <c r="AI3433" s="3" t="s">
        <v>6482</v>
      </c>
      <c r="AJ3433" s="3" t="s">
        <v>6489</v>
      </c>
    </row>
    <row r="3434" spans="1:36" ht="15">
      <c r="A3434" s="10">
        <v>3537</v>
      </c>
      <c r="B3434" t="str">
        <f>IF(K3434="总计","",INDEX(主数据!A:AD,MATCH(J3434,主数据!A:A,0),9))</f>
        <v>华南大区公司</v>
      </c>
      <c r="C3434" t="str">
        <f>IF(K3434="","",INDEX(主数据!A:AD,MATCH(J3434,主数据!A:A,0),11))</f>
        <v>深圳西区</v>
      </c>
      <c r="D3434" t="str">
        <f t="shared" si="212"/>
        <v>SZ25物业服务费定额1.68</v>
      </c>
      <c r="E3434" s="13" t="str">
        <f t="shared" si="214"/>
        <v>1.68</v>
      </c>
      <c r="F3434" s="13" t="str">
        <f>IF(E3434="","",IFERROR(IF(IF(K3434="","",INDEX(收费标合同信息维护!A:Q,MATCH(D3434,收费标合同信息维护!J:J,0),10))=D3434,"有","无"),"无"))</f>
        <v>无</v>
      </c>
      <c r="G3434" s="13" t="str">
        <f t="shared" si="213"/>
        <v>SZ25物业服务费定额5053.50</v>
      </c>
      <c r="H3434" s="13" t="str">
        <f t="shared" si="215"/>
        <v>5053.50</v>
      </c>
      <c r="I3434" s="13" t="str">
        <f>IF(G3434="","",IFERROR(IF(IF(K3434="","",INDEX(收费标合同信息维护!A:Q,MATCH(G3434,收费标合同信息维护!M:M,0),13))=G3434,"有","无"),"无"))</f>
        <v>无</v>
      </c>
      <c r="J3434" s="3" t="s">
        <v>3082</v>
      </c>
      <c r="K3434" s="3" t="s">
        <v>13359</v>
      </c>
      <c r="L3434" s="3" t="s">
        <v>6025</v>
      </c>
      <c r="M3434" s="3" t="s">
        <v>6026</v>
      </c>
      <c r="N3434" s="3" t="s">
        <v>6477</v>
      </c>
      <c r="O3434" s="3" t="s">
        <v>6478</v>
      </c>
      <c r="P3434" s="3" t="s">
        <v>13374</v>
      </c>
      <c r="Q3434" s="3" t="s">
        <v>13375</v>
      </c>
      <c r="R3434" s="3" t="s">
        <v>6490</v>
      </c>
      <c r="S3434" s="3" t="s">
        <v>6491</v>
      </c>
      <c r="T3434" s="3" t="s">
        <v>7411</v>
      </c>
      <c r="U3434" s="3" t="s">
        <v>154</v>
      </c>
      <c r="V3434" s="3" t="s">
        <v>8480</v>
      </c>
      <c r="W3434" s="3" t="s">
        <v>13368</v>
      </c>
      <c r="X3434" s="3" t="s">
        <v>154</v>
      </c>
      <c r="Y3434" s="3" t="s">
        <v>154</v>
      </c>
      <c r="Z3434" s="3" t="s">
        <v>154</v>
      </c>
      <c r="AA3434" s="3" t="s">
        <v>154</v>
      </c>
      <c r="AB3434" s="3" t="s">
        <v>154</v>
      </c>
      <c r="AC3434" s="3" t="s">
        <v>154</v>
      </c>
      <c r="AD3434" s="3" t="s">
        <v>6151</v>
      </c>
      <c r="AE3434" s="3" t="s">
        <v>6151</v>
      </c>
      <c r="AF3434" s="3" t="s">
        <v>154</v>
      </c>
      <c r="AG3434" s="3" t="s">
        <v>154</v>
      </c>
      <c r="AH3434" s="3" t="s">
        <v>6597</v>
      </c>
      <c r="AI3434" s="3" t="s">
        <v>6482</v>
      </c>
      <c r="AJ3434" s="3" t="s">
        <v>6489</v>
      </c>
    </row>
    <row r="3435" spans="1:36" ht="30">
      <c r="A3435" s="10">
        <v>3538</v>
      </c>
      <c r="B3435" t="str">
        <f>IF(K3435="总计","",INDEX(主数据!A:AD,MATCH(J3435,主数据!A:A,0),9))</f>
        <v>华南大区公司</v>
      </c>
      <c r="C3435" t="str">
        <f>IF(K3435="","",INDEX(主数据!A:AD,MATCH(J3435,主数据!A:A,0),11))</f>
        <v>深圳西区</v>
      </c>
      <c r="D3435" t="str">
        <f t="shared" si="212"/>
        <v>SZ25物业服务费定额4394.00</v>
      </c>
      <c r="E3435" s="13" t="str">
        <f t="shared" si="214"/>
        <v>4394.00</v>
      </c>
      <c r="F3435" s="13" t="str">
        <f>IF(E3435="","",IFERROR(IF(IF(K3435="","",INDEX(收费标合同信息维护!A:Q,MATCH(D3435,收费标合同信息维护!J:J,0),10))=D3435,"有","无"),"无"))</f>
        <v>无</v>
      </c>
      <c r="G3435" s="13" t="str">
        <f t="shared" si="213"/>
        <v>SZ25物业服务费定额4394.00</v>
      </c>
      <c r="H3435" s="13" t="str">
        <f t="shared" si="215"/>
        <v>4394.00</v>
      </c>
      <c r="I3435" s="13" t="str">
        <f>IF(G3435="","",IFERROR(IF(IF(K3435="","",INDEX(收费标合同信息维护!A:Q,MATCH(G3435,收费标合同信息维护!M:M,0),13))=G3435,"有","无"),"无"))</f>
        <v>无</v>
      </c>
      <c r="J3435" s="3" t="s">
        <v>3082</v>
      </c>
      <c r="K3435" s="3" t="s">
        <v>13359</v>
      </c>
      <c r="L3435" s="3" t="s">
        <v>6025</v>
      </c>
      <c r="M3435" s="3" t="s">
        <v>6026</v>
      </c>
      <c r="N3435" s="3" t="s">
        <v>6477</v>
      </c>
      <c r="O3435" s="3" t="s">
        <v>6478</v>
      </c>
      <c r="P3435" s="3" t="s">
        <v>13376</v>
      </c>
      <c r="Q3435" s="3" t="s">
        <v>13377</v>
      </c>
      <c r="R3435" s="3" t="s">
        <v>6490</v>
      </c>
      <c r="S3435" s="3" t="s">
        <v>6491</v>
      </c>
      <c r="T3435" s="3" t="s">
        <v>7411</v>
      </c>
      <c r="U3435" s="3" t="s">
        <v>154</v>
      </c>
      <c r="V3435" s="3" t="s">
        <v>13371</v>
      </c>
      <c r="W3435" s="3" t="s">
        <v>13371</v>
      </c>
      <c r="X3435" s="3" t="s">
        <v>154</v>
      </c>
      <c r="Y3435" s="3" t="s">
        <v>154</v>
      </c>
      <c r="Z3435" s="3" t="s">
        <v>154</v>
      </c>
      <c r="AA3435" s="3" t="s">
        <v>154</v>
      </c>
      <c r="AB3435" s="3" t="s">
        <v>154</v>
      </c>
      <c r="AC3435" s="3" t="s">
        <v>154</v>
      </c>
      <c r="AD3435" s="3" t="s">
        <v>6151</v>
      </c>
      <c r="AE3435" s="3" t="s">
        <v>6151</v>
      </c>
      <c r="AF3435" s="3" t="s">
        <v>154</v>
      </c>
      <c r="AG3435" s="3" t="s">
        <v>154</v>
      </c>
      <c r="AH3435" s="3" t="s">
        <v>6597</v>
      </c>
      <c r="AI3435" s="3" t="s">
        <v>6482</v>
      </c>
      <c r="AJ3435" s="3" t="s">
        <v>6489</v>
      </c>
    </row>
    <row r="3436" spans="1:36" ht="15">
      <c r="A3436" s="10">
        <v>3539</v>
      </c>
      <c r="B3436" t="str">
        <f>IF(K3436="总计","",INDEX(主数据!A:AD,MATCH(J3436,主数据!A:A,0),9))</f>
        <v>华南大区公司</v>
      </c>
      <c r="C3436" t="str">
        <f>IF(K3436="","",INDEX(主数据!A:AD,MATCH(J3436,主数据!A:A,0),11))</f>
        <v>深圳西区</v>
      </c>
      <c r="D3436" t="str">
        <f t="shared" si="212"/>
        <v>SZ25物业服务费标准方式6.00</v>
      </c>
      <c r="E3436" s="13" t="str">
        <f t="shared" si="214"/>
        <v>6.00</v>
      </c>
      <c r="F3436" s="13" t="str">
        <f>IF(E3436="","",IFERROR(IF(IF(K3436="","",INDEX(收费标合同信息维护!A:Q,MATCH(D3436,收费标合同信息维护!J:J,0),10))=D3436,"有","无"),"无"))</f>
        <v>无</v>
      </c>
      <c r="G3436" s="13" t="str">
        <f t="shared" si="213"/>
        <v/>
      </c>
      <c r="H3436" s="13" t="str">
        <f t="shared" si="215"/>
        <v/>
      </c>
      <c r="I3436" s="13" t="str">
        <f>IF(G3436="","",IFERROR(IF(IF(K3436="","",INDEX(收费标合同信息维护!A:Q,MATCH(G3436,收费标合同信息维护!M:M,0),13))=G3436,"有","无"),"无"))</f>
        <v/>
      </c>
      <c r="J3436" s="3" t="s">
        <v>3082</v>
      </c>
      <c r="K3436" s="3" t="s">
        <v>13359</v>
      </c>
      <c r="L3436" s="3" t="s">
        <v>6025</v>
      </c>
      <c r="M3436" s="3" t="s">
        <v>6026</v>
      </c>
      <c r="N3436" s="3" t="s">
        <v>6477</v>
      </c>
      <c r="O3436" s="3" t="s">
        <v>6478</v>
      </c>
      <c r="P3436" s="3" t="s">
        <v>13378</v>
      </c>
      <c r="Q3436" s="3" t="s">
        <v>13379</v>
      </c>
      <c r="R3436" s="3" t="s">
        <v>6484</v>
      </c>
      <c r="S3436" s="3" t="s">
        <v>6491</v>
      </c>
      <c r="T3436" s="3" t="s">
        <v>7411</v>
      </c>
      <c r="U3436" s="3" t="s">
        <v>154</v>
      </c>
      <c r="V3436" s="3" t="s">
        <v>6634</v>
      </c>
      <c r="W3436" s="3" t="s">
        <v>154</v>
      </c>
      <c r="X3436" s="3" t="s">
        <v>154</v>
      </c>
      <c r="Y3436" s="3" t="s">
        <v>154</v>
      </c>
      <c r="Z3436" s="3" t="s">
        <v>154</v>
      </c>
      <c r="AA3436" s="3" t="s">
        <v>154</v>
      </c>
      <c r="AB3436" s="3" t="s">
        <v>154</v>
      </c>
      <c r="AC3436" s="3" t="s">
        <v>154</v>
      </c>
      <c r="AD3436" s="3" t="s">
        <v>6151</v>
      </c>
      <c r="AE3436" s="3" t="s">
        <v>6151</v>
      </c>
      <c r="AF3436" s="3" t="s">
        <v>154</v>
      </c>
      <c r="AG3436" s="3" t="s">
        <v>154</v>
      </c>
      <c r="AH3436" s="3" t="s">
        <v>6597</v>
      </c>
      <c r="AI3436" s="3" t="s">
        <v>6482</v>
      </c>
      <c r="AJ3436" s="3" t="s">
        <v>6489</v>
      </c>
    </row>
    <row r="3437" spans="1:36" ht="15">
      <c r="A3437" s="10">
        <v>3540</v>
      </c>
      <c r="B3437" t="str">
        <f>IF(K3437="总计","",INDEX(主数据!A:AD,MATCH(J3437,主数据!A:A,0),9))</f>
        <v>华南大区公司</v>
      </c>
      <c r="C3437" t="str">
        <f>IF(K3437="","",INDEX(主数据!A:AD,MATCH(J3437,主数据!A:A,0),11))</f>
        <v>深圳西区</v>
      </c>
      <c r="D3437" t="str">
        <f t="shared" si="212"/>
        <v>SZ25物业服务费标准方式6.00</v>
      </c>
      <c r="E3437" s="13" t="str">
        <f t="shared" si="214"/>
        <v>6.00</v>
      </c>
      <c r="F3437" s="13" t="str">
        <f>IF(E3437="","",IFERROR(IF(IF(K3437="","",INDEX(收费标合同信息维护!A:Q,MATCH(D3437,收费标合同信息维护!J:J,0),10))=D3437,"有","无"),"无"))</f>
        <v>无</v>
      </c>
      <c r="G3437" s="13" t="str">
        <f t="shared" si="213"/>
        <v/>
      </c>
      <c r="H3437" s="13" t="str">
        <f t="shared" si="215"/>
        <v/>
      </c>
      <c r="I3437" s="13" t="str">
        <f>IF(G3437="","",IFERROR(IF(IF(K3437="","",INDEX(收费标合同信息维护!A:Q,MATCH(G3437,收费标合同信息维护!M:M,0),13))=G3437,"有","无"),"无"))</f>
        <v/>
      </c>
      <c r="J3437" s="3" t="s">
        <v>3082</v>
      </c>
      <c r="K3437" s="3" t="s">
        <v>13359</v>
      </c>
      <c r="L3437" s="3" t="s">
        <v>6025</v>
      </c>
      <c r="M3437" s="3" t="s">
        <v>6026</v>
      </c>
      <c r="N3437" s="3" t="s">
        <v>6477</v>
      </c>
      <c r="O3437" s="3" t="s">
        <v>6478</v>
      </c>
      <c r="P3437" s="3" t="s">
        <v>13380</v>
      </c>
      <c r="Q3437" s="3" t="s">
        <v>13381</v>
      </c>
      <c r="R3437" s="3" t="s">
        <v>6484</v>
      </c>
      <c r="S3437" s="3" t="s">
        <v>6491</v>
      </c>
      <c r="T3437" s="3" t="s">
        <v>7388</v>
      </c>
      <c r="U3437" s="3" t="s">
        <v>154</v>
      </c>
      <c r="V3437" s="3" t="s">
        <v>6634</v>
      </c>
      <c r="W3437" s="3" t="s">
        <v>154</v>
      </c>
      <c r="X3437" s="3" t="s">
        <v>154</v>
      </c>
      <c r="Y3437" s="3" t="s">
        <v>154</v>
      </c>
      <c r="Z3437" s="3" t="s">
        <v>154</v>
      </c>
      <c r="AA3437" s="3" t="s">
        <v>154</v>
      </c>
      <c r="AB3437" s="3" t="s">
        <v>154</v>
      </c>
      <c r="AC3437" s="3" t="s">
        <v>154</v>
      </c>
      <c r="AD3437" s="3" t="s">
        <v>6151</v>
      </c>
      <c r="AE3437" s="3" t="s">
        <v>6151</v>
      </c>
      <c r="AF3437" s="3" t="s">
        <v>154</v>
      </c>
      <c r="AG3437" s="3" t="s">
        <v>154</v>
      </c>
      <c r="AH3437" s="3" t="s">
        <v>6478</v>
      </c>
      <c r="AI3437" s="3" t="s">
        <v>6482</v>
      </c>
      <c r="AJ3437" s="3" t="s">
        <v>24</v>
      </c>
    </row>
    <row r="3438" spans="1:36" ht="15">
      <c r="A3438" s="10">
        <v>3541</v>
      </c>
      <c r="B3438" t="str">
        <f>IF(K3438="总计","",INDEX(主数据!A:AD,MATCH(J3438,主数据!A:A,0),9))</f>
        <v>华南大区公司</v>
      </c>
      <c r="C3438" t="str">
        <f>IF(K3438="","",INDEX(主数据!A:AD,MATCH(J3438,主数据!A:A,0),11))</f>
        <v>深圳西区</v>
      </c>
      <c r="D3438" t="str">
        <f t="shared" si="212"/>
        <v>SZ25物业服务费标准方式2.80</v>
      </c>
      <c r="E3438" s="13" t="str">
        <f t="shared" si="214"/>
        <v>2.80</v>
      </c>
      <c r="F3438" s="13" t="str">
        <f>IF(E3438="","",IFERROR(IF(IF(K3438="","",INDEX(收费标合同信息维护!A:Q,MATCH(D3438,收费标合同信息维护!J:J,0),10))=D3438,"有","无"),"无"))</f>
        <v>无</v>
      </c>
      <c r="G3438" s="13" t="str">
        <f t="shared" si="213"/>
        <v/>
      </c>
      <c r="H3438" s="13" t="str">
        <f t="shared" si="215"/>
        <v/>
      </c>
      <c r="I3438" s="13" t="str">
        <f>IF(G3438="","",IFERROR(IF(IF(K3438="","",INDEX(收费标合同信息维护!A:Q,MATCH(G3438,收费标合同信息维护!M:M,0),13))=G3438,"有","无"),"无"))</f>
        <v/>
      </c>
      <c r="J3438" s="3" t="s">
        <v>3082</v>
      </c>
      <c r="K3438" s="3" t="s">
        <v>13359</v>
      </c>
      <c r="L3438" s="3" t="s">
        <v>6025</v>
      </c>
      <c r="M3438" s="3" t="s">
        <v>6026</v>
      </c>
      <c r="N3438" s="3" t="s">
        <v>6477</v>
      </c>
      <c r="O3438" s="3" t="s">
        <v>6478</v>
      </c>
      <c r="P3438" s="3" t="s">
        <v>13382</v>
      </c>
      <c r="Q3438" s="3" t="s">
        <v>13383</v>
      </c>
      <c r="R3438" s="3" t="s">
        <v>6484</v>
      </c>
      <c r="S3438" s="3" t="s">
        <v>6491</v>
      </c>
      <c r="T3438" s="3" t="s">
        <v>7388</v>
      </c>
      <c r="U3438" s="3" t="s">
        <v>154</v>
      </c>
      <c r="V3438" s="3" t="s">
        <v>6543</v>
      </c>
      <c r="W3438" s="3" t="s">
        <v>154</v>
      </c>
      <c r="X3438" s="3" t="s">
        <v>154</v>
      </c>
      <c r="Y3438" s="3" t="s">
        <v>154</v>
      </c>
      <c r="Z3438" s="3" t="s">
        <v>154</v>
      </c>
      <c r="AA3438" s="3" t="s">
        <v>154</v>
      </c>
      <c r="AB3438" s="3" t="s">
        <v>154</v>
      </c>
      <c r="AC3438" s="3" t="s">
        <v>154</v>
      </c>
      <c r="AD3438" s="3" t="s">
        <v>6151</v>
      </c>
      <c r="AE3438" s="3" t="s">
        <v>6151</v>
      </c>
      <c r="AF3438" s="3" t="s">
        <v>154</v>
      </c>
      <c r="AG3438" s="3" t="s">
        <v>154</v>
      </c>
      <c r="AH3438" s="3" t="s">
        <v>6478</v>
      </c>
      <c r="AI3438" s="3" t="s">
        <v>6482</v>
      </c>
      <c r="AJ3438" s="3" t="s">
        <v>13384</v>
      </c>
    </row>
    <row r="3439" spans="1:36" ht="15">
      <c r="A3439" s="10">
        <v>3542</v>
      </c>
      <c r="B3439" t="str">
        <f>IF(K3439="总计","",INDEX(主数据!A:AD,MATCH(J3439,主数据!A:A,0),9))</f>
        <v>华南大区公司</v>
      </c>
      <c r="C3439" t="str">
        <f>IF(K3439="","",INDEX(主数据!A:AD,MATCH(J3439,主数据!A:A,0),11))</f>
        <v>深圳西区</v>
      </c>
      <c r="D3439" t="str">
        <f t="shared" si="212"/>
        <v>SZ25维修基金标准方式0.25</v>
      </c>
      <c r="E3439" s="13" t="str">
        <f t="shared" si="214"/>
        <v>0.25</v>
      </c>
      <c r="F3439" s="13" t="str">
        <f>IF(E3439="","",IFERROR(IF(IF(K3439="","",INDEX(收费标合同信息维护!A:Q,MATCH(D3439,收费标合同信息维护!J:J,0),10))=D3439,"有","无"),"无"))</f>
        <v>无</v>
      </c>
      <c r="G3439" s="13" t="str">
        <f t="shared" si="213"/>
        <v/>
      </c>
      <c r="H3439" s="13" t="str">
        <f t="shared" si="215"/>
        <v/>
      </c>
      <c r="I3439" s="13" t="str">
        <f>IF(G3439="","",IFERROR(IF(IF(K3439="","",INDEX(收费标合同信息维护!A:Q,MATCH(G3439,收费标合同信息维护!M:M,0),13))=G3439,"有","无"),"无"))</f>
        <v/>
      </c>
      <c r="J3439" s="3" t="s">
        <v>3082</v>
      </c>
      <c r="K3439" s="3" t="s">
        <v>13359</v>
      </c>
      <c r="L3439" s="3" t="s">
        <v>6696</v>
      </c>
      <c r="M3439" s="3" t="s">
        <v>6697</v>
      </c>
      <c r="N3439" s="3" t="s">
        <v>6477</v>
      </c>
      <c r="O3439" s="3" t="s">
        <v>6478</v>
      </c>
      <c r="P3439" s="3" t="s">
        <v>13385</v>
      </c>
      <c r="Q3439" s="3" t="s">
        <v>13386</v>
      </c>
      <c r="R3439" s="3" t="s">
        <v>6484</v>
      </c>
      <c r="S3439" s="3" t="s">
        <v>6491</v>
      </c>
      <c r="T3439" s="3" t="s">
        <v>7388</v>
      </c>
      <c r="U3439" s="3" t="s">
        <v>154</v>
      </c>
      <c r="V3439" s="3" t="s">
        <v>6766</v>
      </c>
      <c r="W3439" s="3" t="s">
        <v>154</v>
      </c>
      <c r="X3439" s="3" t="s">
        <v>154</v>
      </c>
      <c r="Y3439" s="3" t="s">
        <v>154</v>
      </c>
      <c r="Z3439" s="3" t="s">
        <v>154</v>
      </c>
      <c r="AA3439" s="3" t="s">
        <v>154</v>
      </c>
      <c r="AB3439" s="3" t="s">
        <v>154</v>
      </c>
      <c r="AC3439" s="3" t="s">
        <v>154</v>
      </c>
      <c r="AD3439" s="3" t="s">
        <v>6151</v>
      </c>
      <c r="AE3439" s="3" t="s">
        <v>6151</v>
      </c>
      <c r="AF3439" s="3" t="s">
        <v>154</v>
      </c>
      <c r="AG3439" s="3" t="s">
        <v>154</v>
      </c>
      <c r="AH3439" s="3" t="s">
        <v>6478</v>
      </c>
      <c r="AI3439" s="3" t="s">
        <v>6482</v>
      </c>
      <c r="AJ3439" s="3" t="s">
        <v>6213</v>
      </c>
    </row>
    <row r="3440" spans="1:36" ht="30">
      <c r="A3440" s="10">
        <v>3543</v>
      </c>
      <c r="B3440" t="str">
        <f>IF(K3440="总计","",INDEX(主数据!A:AD,MATCH(J3440,主数据!A:A,0),9))</f>
        <v>华南大区公司</v>
      </c>
      <c r="C3440" t="str">
        <f>IF(K3440="","",INDEX(主数据!A:AD,MATCH(J3440,主数据!A:A,0),11))</f>
        <v>深圳西区</v>
      </c>
      <c r="D3440" t="str">
        <f t="shared" si="212"/>
        <v>SZ25生活垃圾消纳费（仪表）标准方式0.53</v>
      </c>
      <c r="E3440" s="13" t="str">
        <f t="shared" si="214"/>
        <v>0.53</v>
      </c>
      <c r="F3440" s="13" t="str">
        <f>IF(E3440="","",IFERROR(IF(IF(K3440="","",INDEX(收费标合同信息维护!A:Q,MATCH(D3440,收费标合同信息维护!J:J,0),10))=D3440,"有","无"),"无"))</f>
        <v>无</v>
      </c>
      <c r="G3440" s="13" t="str">
        <f t="shared" si="213"/>
        <v/>
      </c>
      <c r="H3440" s="13" t="str">
        <f t="shared" si="215"/>
        <v/>
      </c>
      <c r="I3440" s="13" t="str">
        <f>IF(G3440="","",IFERROR(IF(IF(K3440="","",INDEX(收费标合同信息维护!A:Q,MATCH(G3440,收费标合同信息维护!M:M,0),13))=G3440,"有","无"),"无"))</f>
        <v/>
      </c>
      <c r="J3440" s="3" t="s">
        <v>3082</v>
      </c>
      <c r="K3440" s="3" t="s">
        <v>13359</v>
      </c>
      <c r="L3440" s="3" t="s">
        <v>6705</v>
      </c>
      <c r="M3440" s="3" t="s">
        <v>6706</v>
      </c>
      <c r="N3440" s="3" t="s">
        <v>6603</v>
      </c>
      <c r="O3440" s="3" t="s">
        <v>6478</v>
      </c>
      <c r="P3440" s="3" t="s">
        <v>13387</v>
      </c>
      <c r="Q3440" s="3" t="s">
        <v>13388</v>
      </c>
      <c r="R3440" s="3" t="s">
        <v>6484</v>
      </c>
      <c r="S3440" s="3" t="s">
        <v>6491</v>
      </c>
      <c r="T3440" s="3" t="s">
        <v>7075</v>
      </c>
      <c r="U3440" s="3" t="s">
        <v>154</v>
      </c>
      <c r="V3440" s="3" t="s">
        <v>6903</v>
      </c>
      <c r="W3440" s="3" t="s">
        <v>154</v>
      </c>
      <c r="X3440" s="3" t="s">
        <v>154</v>
      </c>
      <c r="Y3440" s="3" t="s">
        <v>154</v>
      </c>
      <c r="Z3440" s="3" t="s">
        <v>154</v>
      </c>
      <c r="AA3440" s="3" t="s">
        <v>154</v>
      </c>
      <c r="AB3440" s="3" t="s">
        <v>154</v>
      </c>
      <c r="AC3440" s="3" t="s">
        <v>154</v>
      </c>
      <c r="AD3440" s="3" t="s">
        <v>6151</v>
      </c>
      <c r="AE3440" s="3" t="s">
        <v>6151</v>
      </c>
      <c r="AF3440" s="3" t="s">
        <v>154</v>
      </c>
      <c r="AG3440" s="3" t="s">
        <v>154</v>
      </c>
      <c r="AH3440" s="3" t="s">
        <v>6478</v>
      </c>
      <c r="AI3440" s="3" t="s">
        <v>6482</v>
      </c>
      <c r="AJ3440" s="3" t="s">
        <v>6489</v>
      </c>
    </row>
    <row r="3441" spans="1:36" ht="30">
      <c r="A3441" s="10">
        <v>3544</v>
      </c>
      <c r="B3441" t="str">
        <f>IF(K3441="总计","",INDEX(主数据!A:AD,MATCH(J3441,主数据!A:A,0),9))</f>
        <v>华南大区公司</v>
      </c>
      <c r="C3441" t="str">
        <f>IF(K3441="","",INDEX(主数据!A:AD,MATCH(J3441,主数据!A:A,0),11))</f>
        <v>深圳西区</v>
      </c>
      <c r="D3441" t="str">
        <f t="shared" si="212"/>
        <v>SZ25生活垃圾消纳费（仪表）标准方式0.24</v>
      </c>
      <c r="E3441" s="13" t="str">
        <f t="shared" si="214"/>
        <v>0.24</v>
      </c>
      <c r="F3441" s="13" t="str">
        <f>IF(E3441="","",IFERROR(IF(IF(K3441="","",INDEX(收费标合同信息维护!A:Q,MATCH(D3441,收费标合同信息维护!J:J,0),10))=D3441,"有","无"),"无"))</f>
        <v>无</v>
      </c>
      <c r="G3441" s="13" t="str">
        <f t="shared" si="213"/>
        <v/>
      </c>
      <c r="H3441" s="13" t="str">
        <f t="shared" si="215"/>
        <v/>
      </c>
      <c r="I3441" s="13" t="str">
        <f>IF(G3441="","",IFERROR(IF(IF(K3441="","",INDEX(收费标合同信息维护!A:Q,MATCH(G3441,收费标合同信息维护!M:M,0),13))=G3441,"有","无"),"无"))</f>
        <v/>
      </c>
      <c r="J3441" s="3" t="s">
        <v>3082</v>
      </c>
      <c r="K3441" s="3" t="s">
        <v>13359</v>
      </c>
      <c r="L3441" s="3" t="s">
        <v>6705</v>
      </c>
      <c r="M3441" s="3" t="s">
        <v>6706</v>
      </c>
      <c r="N3441" s="3" t="s">
        <v>6603</v>
      </c>
      <c r="O3441" s="3" t="s">
        <v>6478</v>
      </c>
      <c r="P3441" s="3" t="s">
        <v>13389</v>
      </c>
      <c r="Q3441" s="3" t="s">
        <v>13390</v>
      </c>
      <c r="R3441" s="3" t="s">
        <v>6484</v>
      </c>
      <c r="S3441" s="3" t="s">
        <v>6491</v>
      </c>
      <c r="T3441" s="3" t="s">
        <v>7279</v>
      </c>
      <c r="U3441" s="3" t="s">
        <v>154</v>
      </c>
      <c r="V3441" s="3" t="s">
        <v>6899</v>
      </c>
      <c r="W3441" s="3" t="s">
        <v>154</v>
      </c>
      <c r="X3441" s="3" t="s">
        <v>154</v>
      </c>
      <c r="Y3441" s="3" t="s">
        <v>154</v>
      </c>
      <c r="Z3441" s="3" t="s">
        <v>154</v>
      </c>
      <c r="AA3441" s="3" t="s">
        <v>154</v>
      </c>
      <c r="AB3441" s="3" t="s">
        <v>154</v>
      </c>
      <c r="AC3441" s="3" t="s">
        <v>154</v>
      </c>
      <c r="AD3441" s="3" t="s">
        <v>6151</v>
      </c>
      <c r="AE3441" s="3" t="s">
        <v>6151</v>
      </c>
      <c r="AF3441" s="3" t="s">
        <v>154</v>
      </c>
      <c r="AG3441" s="3" t="s">
        <v>154</v>
      </c>
      <c r="AH3441" s="3" t="s">
        <v>6478</v>
      </c>
      <c r="AI3441" s="3" t="s">
        <v>6482</v>
      </c>
      <c r="AJ3441" s="3" t="s">
        <v>6489</v>
      </c>
    </row>
    <row r="3442" spans="1:36" ht="30">
      <c r="A3442" s="10">
        <v>3545</v>
      </c>
      <c r="B3442" t="str">
        <f>IF(K3442="总计","",INDEX(主数据!A:AD,MATCH(J3442,主数据!A:A,0),9))</f>
        <v>华南大区公司</v>
      </c>
      <c r="C3442" t="str">
        <f>IF(K3442="","",INDEX(主数据!A:AD,MATCH(J3442,主数据!A:A,0),11))</f>
        <v>深圳西区</v>
      </c>
      <c r="D3442" t="str">
        <f t="shared" si="212"/>
        <v>SZ25电费阶梯方式0.68</v>
      </c>
      <c r="E3442" s="13" t="str">
        <f t="shared" si="214"/>
        <v>0.68</v>
      </c>
      <c r="F3442" s="13" t="str">
        <f>IF(E3442="","",IFERROR(IF(IF(K3442="","",INDEX(收费标合同信息维护!A:Q,MATCH(D3442,收费标合同信息维护!J:J,0),10))=D3442,"有","无"),"无"))</f>
        <v>无</v>
      </c>
      <c r="G3442" s="13" t="str">
        <f t="shared" si="213"/>
        <v/>
      </c>
      <c r="H3442" s="13" t="str">
        <f t="shared" si="215"/>
        <v/>
      </c>
      <c r="I3442" s="13" t="str">
        <f>IF(G3442="","",IFERROR(IF(IF(K3442="","",INDEX(收费标合同信息维护!A:Q,MATCH(G3442,收费标合同信息维护!M:M,0),13))=G3442,"有","无"),"无"))</f>
        <v/>
      </c>
      <c r="J3442" s="3" t="s">
        <v>3082</v>
      </c>
      <c r="K3442" s="3" t="s">
        <v>13359</v>
      </c>
      <c r="L3442" s="3" t="s">
        <v>6601</v>
      </c>
      <c r="M3442" s="3" t="s">
        <v>6602</v>
      </c>
      <c r="N3442" s="3" t="s">
        <v>6603</v>
      </c>
      <c r="O3442" s="3" t="s">
        <v>6478</v>
      </c>
      <c r="P3442" s="3" t="s">
        <v>13391</v>
      </c>
      <c r="Q3442" s="3" t="s">
        <v>13392</v>
      </c>
      <c r="R3442" s="3" t="s">
        <v>6720</v>
      </c>
      <c r="S3442" s="3" t="s">
        <v>6491</v>
      </c>
      <c r="T3442" s="3" t="s">
        <v>7279</v>
      </c>
      <c r="U3442" s="3" t="s">
        <v>154</v>
      </c>
      <c r="V3442" s="3" t="s">
        <v>10321</v>
      </c>
      <c r="W3442" s="3" t="s">
        <v>154</v>
      </c>
      <c r="X3442" s="3" t="s">
        <v>13393</v>
      </c>
      <c r="Y3442" s="3" t="s">
        <v>12556</v>
      </c>
      <c r="Z3442" s="3" t="s">
        <v>6047</v>
      </c>
      <c r="AA3442" s="3" t="s">
        <v>8369</v>
      </c>
      <c r="AB3442" s="3" t="s">
        <v>154</v>
      </c>
      <c r="AC3442" s="3" t="s">
        <v>154</v>
      </c>
      <c r="AD3442" s="3" t="s">
        <v>6151</v>
      </c>
      <c r="AE3442" s="3" t="s">
        <v>6151</v>
      </c>
      <c r="AF3442" s="3" t="s">
        <v>154</v>
      </c>
      <c r="AG3442" s="3" t="s">
        <v>154</v>
      </c>
      <c r="AH3442" s="3" t="s">
        <v>6478</v>
      </c>
      <c r="AI3442" s="3" t="s">
        <v>6482</v>
      </c>
      <c r="AJ3442" s="3" t="s">
        <v>6489</v>
      </c>
    </row>
    <row r="3443" spans="1:36" ht="15">
      <c r="A3443" s="10">
        <v>3546</v>
      </c>
      <c r="B3443" t="str">
        <f>IF(K3443="总计","",INDEX(主数据!A:AD,MATCH(J3443,主数据!A:A,0),9))</f>
        <v>华南大区公司</v>
      </c>
      <c r="C3443" t="str">
        <f>IF(K3443="","",INDEX(主数据!A:AD,MATCH(J3443,主数据!A:A,0),11))</f>
        <v>深圳西区</v>
      </c>
      <c r="D3443" t="str">
        <f t="shared" si="212"/>
        <v>SZ25电费阶梯方式0.68</v>
      </c>
      <c r="E3443" s="13" t="str">
        <f t="shared" si="214"/>
        <v>0.68</v>
      </c>
      <c r="F3443" s="13" t="str">
        <f>IF(E3443="","",IFERROR(IF(IF(K3443="","",INDEX(收费标合同信息维护!A:Q,MATCH(D3443,收费标合同信息维护!J:J,0),10))=D3443,"有","无"),"无"))</f>
        <v>无</v>
      </c>
      <c r="G3443" s="13" t="str">
        <f t="shared" si="213"/>
        <v/>
      </c>
      <c r="H3443" s="13" t="str">
        <f t="shared" si="215"/>
        <v/>
      </c>
      <c r="I3443" s="13" t="str">
        <f>IF(G3443="","",IFERROR(IF(IF(K3443="","",INDEX(收费标合同信息维护!A:Q,MATCH(G3443,收费标合同信息维护!M:M,0),13))=G3443,"有","无"),"无"))</f>
        <v/>
      </c>
      <c r="J3443" s="3" t="s">
        <v>3082</v>
      </c>
      <c r="K3443" s="3" t="s">
        <v>13359</v>
      </c>
      <c r="L3443" s="3" t="s">
        <v>6601</v>
      </c>
      <c r="M3443" s="3" t="s">
        <v>6602</v>
      </c>
      <c r="N3443" s="3" t="s">
        <v>6603</v>
      </c>
      <c r="O3443" s="3" t="s">
        <v>6478</v>
      </c>
      <c r="P3443" s="3" t="s">
        <v>13394</v>
      </c>
      <c r="Q3443" s="3" t="s">
        <v>13395</v>
      </c>
      <c r="R3443" s="3" t="s">
        <v>6720</v>
      </c>
      <c r="S3443" s="3" t="s">
        <v>6491</v>
      </c>
      <c r="T3443" s="3" t="s">
        <v>7875</v>
      </c>
      <c r="U3443" s="3" t="s">
        <v>154</v>
      </c>
      <c r="V3443" s="3" t="s">
        <v>10321</v>
      </c>
      <c r="W3443" s="3" t="s">
        <v>154</v>
      </c>
      <c r="X3443" s="3" t="s">
        <v>6943</v>
      </c>
      <c r="Y3443" s="3" t="s">
        <v>12556</v>
      </c>
      <c r="Z3443" s="3" t="s">
        <v>9009</v>
      </c>
      <c r="AA3443" s="3" t="s">
        <v>8369</v>
      </c>
      <c r="AB3443" s="3" t="s">
        <v>154</v>
      </c>
      <c r="AC3443" s="3" t="s">
        <v>154</v>
      </c>
      <c r="AD3443" s="3" t="s">
        <v>6151</v>
      </c>
      <c r="AE3443" s="3" t="s">
        <v>6151</v>
      </c>
      <c r="AF3443" s="3" t="s">
        <v>154</v>
      </c>
      <c r="AG3443" s="3" t="s">
        <v>154</v>
      </c>
      <c r="AH3443" s="3" t="s">
        <v>6478</v>
      </c>
      <c r="AI3443" s="3" t="s">
        <v>6482</v>
      </c>
      <c r="AJ3443" s="3" t="s">
        <v>6489</v>
      </c>
    </row>
    <row r="3444" spans="1:36" ht="30">
      <c r="A3444" s="10">
        <v>3547</v>
      </c>
      <c r="B3444" t="str">
        <f>IF(K3444="总计","",INDEX(主数据!A:AD,MATCH(J3444,主数据!A:A,0),9))</f>
        <v>华南大区公司</v>
      </c>
      <c r="C3444" t="str">
        <f>IF(K3444="","",INDEX(主数据!A:AD,MATCH(J3444,主数据!A:A,0),11))</f>
        <v>深圳西区</v>
      </c>
      <c r="D3444" t="str">
        <f t="shared" si="212"/>
        <v>SZ25电费阶梯方式0.68</v>
      </c>
      <c r="E3444" s="13" t="str">
        <f t="shared" si="214"/>
        <v>0.68</v>
      </c>
      <c r="F3444" s="13" t="str">
        <f>IF(E3444="","",IFERROR(IF(IF(K3444="","",INDEX(收费标合同信息维护!A:Q,MATCH(D3444,收费标合同信息维护!J:J,0),10))=D3444,"有","无"),"无"))</f>
        <v>无</v>
      </c>
      <c r="G3444" s="13" t="str">
        <f t="shared" si="213"/>
        <v/>
      </c>
      <c r="H3444" s="13" t="str">
        <f t="shared" si="215"/>
        <v/>
      </c>
      <c r="I3444" s="13" t="str">
        <f>IF(G3444="","",IFERROR(IF(IF(K3444="","",INDEX(收费标合同信息维护!A:Q,MATCH(G3444,收费标合同信息维护!M:M,0),13))=G3444,"有","无"),"无"))</f>
        <v/>
      </c>
      <c r="J3444" s="3" t="s">
        <v>3082</v>
      </c>
      <c r="K3444" s="3" t="s">
        <v>13359</v>
      </c>
      <c r="L3444" s="3" t="s">
        <v>6601</v>
      </c>
      <c r="M3444" s="3" t="s">
        <v>6602</v>
      </c>
      <c r="N3444" s="3" t="s">
        <v>6603</v>
      </c>
      <c r="O3444" s="3" t="s">
        <v>6478</v>
      </c>
      <c r="P3444" s="3" t="s">
        <v>13396</v>
      </c>
      <c r="Q3444" s="3" t="s">
        <v>13397</v>
      </c>
      <c r="R3444" s="3" t="s">
        <v>6720</v>
      </c>
      <c r="S3444" s="3" t="s">
        <v>6491</v>
      </c>
      <c r="T3444" s="3" t="s">
        <v>7875</v>
      </c>
      <c r="U3444" s="3" t="s">
        <v>154</v>
      </c>
      <c r="V3444" s="3" t="s">
        <v>10321</v>
      </c>
      <c r="W3444" s="3" t="s">
        <v>154</v>
      </c>
      <c r="X3444" s="3" t="s">
        <v>13398</v>
      </c>
      <c r="Y3444" s="3" t="s">
        <v>12556</v>
      </c>
      <c r="Z3444" s="3" t="s">
        <v>13399</v>
      </c>
      <c r="AA3444" s="3" t="s">
        <v>8369</v>
      </c>
      <c r="AB3444" s="3" t="s">
        <v>154</v>
      </c>
      <c r="AC3444" s="3" t="s">
        <v>154</v>
      </c>
      <c r="AD3444" s="3" t="s">
        <v>6151</v>
      </c>
      <c r="AE3444" s="3" t="s">
        <v>6151</v>
      </c>
      <c r="AF3444" s="3" t="s">
        <v>154</v>
      </c>
      <c r="AG3444" s="3" t="s">
        <v>154</v>
      </c>
      <c r="AH3444" s="3" t="s">
        <v>6478</v>
      </c>
      <c r="AI3444" s="3" t="s">
        <v>6482</v>
      </c>
      <c r="AJ3444" s="3" t="s">
        <v>6489</v>
      </c>
    </row>
    <row r="3445" spans="1:36" ht="15">
      <c r="A3445" s="10">
        <v>3548</v>
      </c>
      <c r="B3445" t="str">
        <f>IF(K3445="总计","",INDEX(主数据!A:AD,MATCH(J3445,主数据!A:A,0),9))</f>
        <v>华南大区公司</v>
      </c>
      <c r="C3445" t="str">
        <f>IF(K3445="","",INDEX(主数据!A:AD,MATCH(J3445,主数据!A:A,0),11))</f>
        <v>深圳西区</v>
      </c>
      <c r="D3445" t="str">
        <f t="shared" si="212"/>
        <v>SZ25电费标准方式1.06</v>
      </c>
      <c r="E3445" s="13" t="str">
        <f t="shared" si="214"/>
        <v>1.06</v>
      </c>
      <c r="F3445" s="13" t="str">
        <f>IF(E3445="","",IFERROR(IF(IF(K3445="","",INDEX(收费标合同信息维护!A:Q,MATCH(D3445,收费标合同信息维护!J:J,0),10))=D3445,"有","无"),"无"))</f>
        <v>无</v>
      </c>
      <c r="G3445" s="13" t="str">
        <f t="shared" si="213"/>
        <v/>
      </c>
      <c r="H3445" s="13" t="str">
        <f t="shared" si="215"/>
        <v/>
      </c>
      <c r="I3445" s="13" t="str">
        <f>IF(G3445="","",IFERROR(IF(IF(K3445="","",INDEX(收费标合同信息维护!A:Q,MATCH(G3445,收费标合同信息维护!M:M,0),13))=G3445,"有","无"),"无"))</f>
        <v/>
      </c>
      <c r="J3445" s="3" t="s">
        <v>3082</v>
      </c>
      <c r="K3445" s="3" t="s">
        <v>13359</v>
      </c>
      <c r="L3445" s="3" t="s">
        <v>6601</v>
      </c>
      <c r="M3445" s="3" t="s">
        <v>6602</v>
      </c>
      <c r="N3445" s="3" t="s">
        <v>6603</v>
      </c>
      <c r="O3445" s="3" t="s">
        <v>6478</v>
      </c>
      <c r="P3445" s="3" t="s">
        <v>13400</v>
      </c>
      <c r="Q3445" s="3" t="s">
        <v>13401</v>
      </c>
      <c r="R3445" s="3" t="s">
        <v>6484</v>
      </c>
      <c r="S3445" s="3" t="s">
        <v>6491</v>
      </c>
      <c r="T3445" s="3" t="s">
        <v>7279</v>
      </c>
      <c r="U3445" s="3" t="s">
        <v>154</v>
      </c>
      <c r="V3445" s="3" t="s">
        <v>10630</v>
      </c>
      <c r="W3445" s="3" t="s">
        <v>154</v>
      </c>
      <c r="X3445" s="3" t="s">
        <v>154</v>
      </c>
      <c r="Y3445" s="3" t="s">
        <v>154</v>
      </c>
      <c r="Z3445" s="3" t="s">
        <v>154</v>
      </c>
      <c r="AA3445" s="3" t="s">
        <v>154</v>
      </c>
      <c r="AB3445" s="3" t="s">
        <v>154</v>
      </c>
      <c r="AC3445" s="3" t="s">
        <v>154</v>
      </c>
      <c r="AD3445" s="3" t="s">
        <v>6151</v>
      </c>
      <c r="AE3445" s="3" t="s">
        <v>6151</v>
      </c>
      <c r="AF3445" s="3" t="s">
        <v>154</v>
      </c>
      <c r="AG3445" s="3" t="s">
        <v>154</v>
      </c>
      <c r="AH3445" s="3" t="s">
        <v>6478</v>
      </c>
      <c r="AI3445" s="3" t="s">
        <v>6482</v>
      </c>
      <c r="AJ3445" s="3" t="s">
        <v>6489</v>
      </c>
    </row>
    <row r="3446" spans="1:36" ht="15">
      <c r="A3446" s="10">
        <v>3549</v>
      </c>
      <c r="B3446" t="str">
        <f>IF(K3446="总计","",INDEX(主数据!A:AD,MATCH(J3446,主数据!A:A,0),9))</f>
        <v>华南大区公司</v>
      </c>
      <c r="C3446" t="str">
        <f>IF(K3446="","",INDEX(主数据!A:AD,MATCH(J3446,主数据!A:A,0),11))</f>
        <v>深圳西区</v>
      </c>
      <c r="D3446" t="str">
        <f t="shared" si="212"/>
        <v>SZ25自来水费（简易征收）阶梯方式2.67</v>
      </c>
      <c r="E3446" s="13" t="str">
        <f t="shared" si="214"/>
        <v>2.67</v>
      </c>
      <c r="F3446" s="13" t="str">
        <f>IF(E3446="","",IFERROR(IF(IF(K3446="","",INDEX(收费标合同信息维护!A:Q,MATCH(D3446,收费标合同信息维护!J:J,0),10))=D3446,"有","无"),"无"))</f>
        <v>无</v>
      </c>
      <c r="G3446" s="13" t="str">
        <f t="shared" si="213"/>
        <v/>
      </c>
      <c r="H3446" s="13" t="str">
        <f t="shared" si="215"/>
        <v/>
      </c>
      <c r="I3446" s="13" t="str">
        <f>IF(G3446="","",IFERROR(IF(IF(K3446="","",INDEX(收费标合同信息维护!A:Q,MATCH(G3446,收费标合同信息维护!M:M,0),13))=G3446,"有","无"),"无"))</f>
        <v/>
      </c>
      <c r="J3446" s="3" t="s">
        <v>3082</v>
      </c>
      <c r="K3446" s="3" t="s">
        <v>13359</v>
      </c>
      <c r="L3446" s="3" t="s">
        <v>6615</v>
      </c>
      <c r="M3446" s="3" t="s">
        <v>6616</v>
      </c>
      <c r="N3446" s="3" t="s">
        <v>6603</v>
      </c>
      <c r="O3446" s="3" t="s">
        <v>6478</v>
      </c>
      <c r="P3446" s="3" t="s">
        <v>13402</v>
      </c>
      <c r="Q3446" s="3" t="s">
        <v>13403</v>
      </c>
      <c r="R3446" s="3" t="s">
        <v>6720</v>
      </c>
      <c r="S3446" s="3" t="s">
        <v>6491</v>
      </c>
      <c r="T3446" s="3" t="s">
        <v>7279</v>
      </c>
      <c r="U3446" s="3" t="s">
        <v>154</v>
      </c>
      <c r="V3446" s="3" t="s">
        <v>6724</v>
      </c>
      <c r="W3446" s="3" t="s">
        <v>154</v>
      </c>
      <c r="X3446" s="3" t="s">
        <v>6725</v>
      </c>
      <c r="Y3446" s="3" t="s">
        <v>6954</v>
      </c>
      <c r="Z3446" s="3" t="s">
        <v>6049</v>
      </c>
      <c r="AA3446" s="3" t="s">
        <v>6955</v>
      </c>
      <c r="AB3446" s="3" t="s">
        <v>154</v>
      </c>
      <c r="AC3446" s="3" t="s">
        <v>154</v>
      </c>
      <c r="AD3446" s="3" t="s">
        <v>6151</v>
      </c>
      <c r="AE3446" s="3" t="s">
        <v>6151</v>
      </c>
      <c r="AF3446" s="3" t="s">
        <v>154</v>
      </c>
      <c r="AG3446" s="3" t="s">
        <v>154</v>
      </c>
      <c r="AH3446" s="3" t="s">
        <v>6478</v>
      </c>
      <c r="AI3446" s="3" t="s">
        <v>6482</v>
      </c>
      <c r="AJ3446" s="3" t="s">
        <v>6489</v>
      </c>
    </row>
    <row r="3447" spans="1:36" ht="15">
      <c r="A3447" s="10">
        <v>3550</v>
      </c>
      <c r="B3447" t="str">
        <f>IF(K3447="总计","",INDEX(主数据!A:AD,MATCH(J3447,主数据!A:A,0),9))</f>
        <v>华南大区公司</v>
      </c>
      <c r="C3447" t="str">
        <f>IF(K3447="","",INDEX(主数据!A:AD,MATCH(J3447,主数据!A:A,0),11))</f>
        <v>深圳西区</v>
      </c>
      <c r="D3447" t="str">
        <f t="shared" si="212"/>
        <v>SZ25自来水费（简易征收）标准方式3.77</v>
      </c>
      <c r="E3447" s="13" t="str">
        <f t="shared" si="214"/>
        <v>3.77</v>
      </c>
      <c r="F3447" s="13" t="str">
        <f>IF(E3447="","",IFERROR(IF(IF(K3447="","",INDEX(收费标合同信息维护!A:Q,MATCH(D3447,收费标合同信息维护!J:J,0),10))=D3447,"有","无"),"无"))</f>
        <v>无</v>
      </c>
      <c r="G3447" s="13" t="str">
        <f t="shared" si="213"/>
        <v/>
      </c>
      <c r="H3447" s="13" t="str">
        <f t="shared" si="215"/>
        <v/>
      </c>
      <c r="I3447" s="13" t="str">
        <f>IF(G3447="","",IFERROR(IF(IF(K3447="","",INDEX(收费标合同信息维护!A:Q,MATCH(G3447,收费标合同信息维护!M:M,0),13))=G3447,"有","无"),"无"))</f>
        <v/>
      </c>
      <c r="J3447" s="3" t="s">
        <v>3082</v>
      </c>
      <c r="K3447" s="3" t="s">
        <v>13359</v>
      </c>
      <c r="L3447" s="3" t="s">
        <v>6615</v>
      </c>
      <c r="M3447" s="3" t="s">
        <v>6616</v>
      </c>
      <c r="N3447" s="3" t="s">
        <v>6603</v>
      </c>
      <c r="O3447" s="3" t="s">
        <v>6478</v>
      </c>
      <c r="P3447" s="3" t="s">
        <v>13404</v>
      </c>
      <c r="Q3447" s="3" t="s">
        <v>13405</v>
      </c>
      <c r="R3447" s="3" t="s">
        <v>6484</v>
      </c>
      <c r="S3447" s="3" t="s">
        <v>6491</v>
      </c>
      <c r="T3447" s="3" t="s">
        <v>7279</v>
      </c>
      <c r="U3447" s="3" t="s">
        <v>154</v>
      </c>
      <c r="V3447" s="3" t="s">
        <v>6958</v>
      </c>
      <c r="W3447" s="3" t="s">
        <v>154</v>
      </c>
      <c r="X3447" s="3" t="s">
        <v>154</v>
      </c>
      <c r="Y3447" s="3" t="s">
        <v>154</v>
      </c>
      <c r="Z3447" s="3" t="s">
        <v>154</v>
      </c>
      <c r="AA3447" s="3" t="s">
        <v>154</v>
      </c>
      <c r="AB3447" s="3" t="s">
        <v>154</v>
      </c>
      <c r="AC3447" s="3" t="s">
        <v>154</v>
      </c>
      <c r="AD3447" s="3" t="s">
        <v>6151</v>
      </c>
      <c r="AE3447" s="3" t="s">
        <v>6151</v>
      </c>
      <c r="AF3447" s="3" t="s">
        <v>154</v>
      </c>
      <c r="AG3447" s="3" t="s">
        <v>154</v>
      </c>
      <c r="AH3447" s="3" t="s">
        <v>6478</v>
      </c>
      <c r="AI3447" s="3" t="s">
        <v>6482</v>
      </c>
      <c r="AJ3447" s="3" t="s">
        <v>6489</v>
      </c>
    </row>
    <row r="3448" spans="1:36" ht="15">
      <c r="A3448" s="10">
        <v>3551</v>
      </c>
      <c r="B3448" t="str">
        <f>IF(K3448="总计","",INDEX(主数据!A:AD,MATCH(J3448,主数据!A:A,0),9))</f>
        <v>华南大区公司</v>
      </c>
      <c r="C3448" t="str">
        <f>IF(K3448="","",INDEX(主数据!A:AD,MATCH(J3448,主数据!A:A,0),11))</f>
        <v>深圳西区</v>
      </c>
      <c r="D3448" t="str">
        <f t="shared" si="212"/>
        <v>SZ25自来水费（简易征收）阶梯方式2.30</v>
      </c>
      <c r="E3448" s="13" t="str">
        <f t="shared" si="214"/>
        <v>2.30</v>
      </c>
      <c r="F3448" s="13" t="str">
        <f>IF(E3448="","",IFERROR(IF(IF(K3448="","",INDEX(收费标合同信息维护!A:Q,MATCH(D3448,收费标合同信息维护!J:J,0),10))=D3448,"有","无"),"无"))</f>
        <v>无</v>
      </c>
      <c r="G3448" s="13" t="str">
        <f t="shared" si="213"/>
        <v/>
      </c>
      <c r="H3448" s="13" t="str">
        <f t="shared" si="215"/>
        <v/>
      </c>
      <c r="I3448" s="13" t="str">
        <f>IF(G3448="","",IFERROR(IF(IF(K3448="","",INDEX(收费标合同信息维护!A:Q,MATCH(G3448,收费标合同信息维护!M:M,0),13))=G3448,"有","无"),"无"))</f>
        <v/>
      </c>
      <c r="J3448" s="3" t="s">
        <v>3082</v>
      </c>
      <c r="K3448" s="3" t="s">
        <v>13359</v>
      </c>
      <c r="L3448" s="3" t="s">
        <v>6615</v>
      </c>
      <c r="M3448" s="3" t="s">
        <v>6616</v>
      </c>
      <c r="N3448" s="3" t="s">
        <v>6603</v>
      </c>
      <c r="O3448" s="3" t="s">
        <v>6478</v>
      </c>
      <c r="P3448" s="3" t="s">
        <v>13406</v>
      </c>
      <c r="Q3448" s="3" t="s">
        <v>13407</v>
      </c>
      <c r="R3448" s="3" t="s">
        <v>6720</v>
      </c>
      <c r="S3448" s="3" t="s">
        <v>6491</v>
      </c>
      <c r="T3448" s="3" t="s">
        <v>7100</v>
      </c>
      <c r="U3448" s="3" t="s">
        <v>154</v>
      </c>
      <c r="V3448" s="3" t="s">
        <v>7313</v>
      </c>
      <c r="W3448" s="3" t="s">
        <v>154</v>
      </c>
      <c r="X3448" s="3" t="s">
        <v>6725</v>
      </c>
      <c r="Y3448" s="3" t="s">
        <v>13408</v>
      </c>
      <c r="Z3448" s="3" t="s">
        <v>6049</v>
      </c>
      <c r="AA3448" s="3" t="s">
        <v>6772</v>
      </c>
      <c r="AB3448" s="3" t="s">
        <v>154</v>
      </c>
      <c r="AC3448" s="3" t="s">
        <v>154</v>
      </c>
      <c r="AD3448" s="3" t="s">
        <v>6151</v>
      </c>
      <c r="AE3448" s="3" t="s">
        <v>6151</v>
      </c>
      <c r="AF3448" s="3" t="s">
        <v>154</v>
      </c>
      <c r="AG3448" s="3" t="s">
        <v>154</v>
      </c>
      <c r="AH3448" s="3" t="s">
        <v>6597</v>
      </c>
      <c r="AI3448" s="3" t="s">
        <v>6482</v>
      </c>
      <c r="AJ3448" s="3" t="s">
        <v>6489</v>
      </c>
    </row>
    <row r="3449" spans="1:36" ht="15">
      <c r="A3449" s="10">
        <v>3552</v>
      </c>
      <c r="B3449" t="str">
        <f>IF(K3449="总计","",INDEX(主数据!A:AD,MATCH(J3449,主数据!A:A,0),9))</f>
        <v>华南大区公司</v>
      </c>
      <c r="C3449" t="str">
        <f>IF(K3449="","",INDEX(主数据!A:AD,MATCH(J3449,主数据!A:A,0),11))</f>
        <v>深圳西区</v>
      </c>
      <c r="D3449" t="str">
        <f t="shared" si="212"/>
        <v>SZ25自来水费（简易征收）标准方式3.35</v>
      </c>
      <c r="E3449" s="13" t="str">
        <f t="shared" si="214"/>
        <v>3.35</v>
      </c>
      <c r="F3449" s="13" t="str">
        <f>IF(E3449="","",IFERROR(IF(IF(K3449="","",INDEX(收费标合同信息维护!A:Q,MATCH(D3449,收费标合同信息维护!J:J,0),10))=D3449,"有","无"),"无"))</f>
        <v>无</v>
      </c>
      <c r="G3449" s="13" t="str">
        <f t="shared" si="213"/>
        <v/>
      </c>
      <c r="H3449" s="13" t="str">
        <f t="shared" si="215"/>
        <v/>
      </c>
      <c r="I3449" s="13" t="str">
        <f>IF(G3449="","",IFERROR(IF(IF(K3449="","",INDEX(收费标合同信息维护!A:Q,MATCH(G3449,收费标合同信息维护!M:M,0),13))=G3449,"有","无"),"无"))</f>
        <v/>
      </c>
      <c r="J3449" s="3" t="s">
        <v>3082</v>
      </c>
      <c r="K3449" s="3" t="s">
        <v>13359</v>
      </c>
      <c r="L3449" s="3" t="s">
        <v>6615</v>
      </c>
      <c r="M3449" s="3" t="s">
        <v>6616</v>
      </c>
      <c r="N3449" s="3" t="s">
        <v>6603</v>
      </c>
      <c r="O3449" s="3" t="s">
        <v>6478</v>
      </c>
      <c r="P3449" s="3" t="s">
        <v>13409</v>
      </c>
      <c r="Q3449" s="3" t="s">
        <v>13410</v>
      </c>
      <c r="R3449" s="3" t="s">
        <v>6484</v>
      </c>
      <c r="S3449" s="3" t="s">
        <v>6491</v>
      </c>
      <c r="T3449" s="3" t="s">
        <v>7100</v>
      </c>
      <c r="U3449" s="3" t="s">
        <v>154</v>
      </c>
      <c r="V3449" s="3" t="s">
        <v>13411</v>
      </c>
      <c r="W3449" s="3" t="s">
        <v>154</v>
      </c>
      <c r="X3449" s="3" t="s">
        <v>154</v>
      </c>
      <c r="Y3449" s="3" t="s">
        <v>154</v>
      </c>
      <c r="Z3449" s="3" t="s">
        <v>154</v>
      </c>
      <c r="AA3449" s="3" t="s">
        <v>154</v>
      </c>
      <c r="AB3449" s="3" t="s">
        <v>154</v>
      </c>
      <c r="AC3449" s="3" t="s">
        <v>154</v>
      </c>
      <c r="AD3449" s="3" t="s">
        <v>6151</v>
      </c>
      <c r="AE3449" s="3" t="s">
        <v>6151</v>
      </c>
      <c r="AF3449" s="3" t="s">
        <v>154</v>
      </c>
      <c r="AG3449" s="3" t="s">
        <v>154</v>
      </c>
      <c r="AH3449" s="3" t="s">
        <v>6597</v>
      </c>
      <c r="AI3449" s="3" t="s">
        <v>6482</v>
      </c>
      <c r="AJ3449" s="3" t="s">
        <v>6489</v>
      </c>
    </row>
    <row r="3450" spans="1:36" ht="15">
      <c r="A3450" s="10">
        <v>3553</v>
      </c>
      <c r="B3450" t="str">
        <f>IF(K3450="总计","",INDEX(主数据!A:AD,MATCH(J3450,主数据!A:A,0),9))</f>
        <v>华南大区公司</v>
      </c>
      <c r="C3450" t="str">
        <f>IF(K3450="","",INDEX(主数据!A:AD,MATCH(J3450,主数据!A:A,0),11))</f>
        <v>深圳西区</v>
      </c>
      <c r="D3450" t="str">
        <f t="shared" si="212"/>
        <v>SZ25排水费（仪表）标准方式0.25</v>
      </c>
      <c r="E3450" s="13" t="str">
        <f t="shared" si="214"/>
        <v>0.25</v>
      </c>
      <c r="F3450" s="13" t="str">
        <f>IF(E3450="","",IFERROR(IF(IF(K3450="","",INDEX(收费标合同信息维护!A:Q,MATCH(D3450,收费标合同信息维护!J:J,0),10))=D3450,"有","无"),"无"))</f>
        <v>无</v>
      </c>
      <c r="G3450" s="13" t="str">
        <f t="shared" si="213"/>
        <v/>
      </c>
      <c r="H3450" s="13" t="str">
        <f t="shared" si="215"/>
        <v/>
      </c>
      <c r="I3450" s="13" t="str">
        <f>IF(G3450="","",IFERROR(IF(IF(K3450="","",INDEX(收费标合同信息维护!A:Q,MATCH(G3450,收费标合同信息维护!M:M,0),13))=G3450,"有","无"),"无"))</f>
        <v/>
      </c>
      <c r="J3450" s="3" t="s">
        <v>3082</v>
      </c>
      <c r="K3450" s="3" t="s">
        <v>13359</v>
      </c>
      <c r="L3450" s="3" t="s">
        <v>6971</v>
      </c>
      <c r="M3450" s="3" t="s">
        <v>6972</v>
      </c>
      <c r="N3450" s="3" t="s">
        <v>6603</v>
      </c>
      <c r="O3450" s="3" t="s">
        <v>6478</v>
      </c>
      <c r="P3450" s="3" t="s">
        <v>13412</v>
      </c>
      <c r="Q3450" s="3" t="s">
        <v>13413</v>
      </c>
      <c r="R3450" s="3" t="s">
        <v>6484</v>
      </c>
      <c r="S3450" s="3" t="s">
        <v>6491</v>
      </c>
      <c r="T3450" s="3" t="s">
        <v>7411</v>
      </c>
      <c r="U3450" s="3" t="s">
        <v>154</v>
      </c>
      <c r="V3450" s="3" t="s">
        <v>6766</v>
      </c>
      <c r="W3450" s="3" t="s">
        <v>154</v>
      </c>
      <c r="X3450" s="3" t="s">
        <v>154</v>
      </c>
      <c r="Y3450" s="3" t="s">
        <v>154</v>
      </c>
      <c r="Z3450" s="3" t="s">
        <v>154</v>
      </c>
      <c r="AA3450" s="3" t="s">
        <v>154</v>
      </c>
      <c r="AB3450" s="3" t="s">
        <v>154</v>
      </c>
      <c r="AC3450" s="3" t="s">
        <v>154</v>
      </c>
      <c r="AD3450" s="3" t="s">
        <v>6151</v>
      </c>
      <c r="AE3450" s="3" t="s">
        <v>6151</v>
      </c>
      <c r="AF3450" s="3" t="s">
        <v>154</v>
      </c>
      <c r="AG3450" s="3" t="s">
        <v>154</v>
      </c>
      <c r="AH3450" s="3" t="s">
        <v>6597</v>
      </c>
      <c r="AI3450" s="3" t="s">
        <v>6482</v>
      </c>
      <c r="AJ3450" s="3" t="s">
        <v>6489</v>
      </c>
    </row>
    <row r="3451" spans="1:36" ht="15">
      <c r="A3451" s="10">
        <v>3554</v>
      </c>
      <c r="B3451" t="str">
        <f>IF(K3451="总计","",INDEX(主数据!A:AD,MATCH(J3451,主数据!A:A,0),9))</f>
        <v>华南大区公司</v>
      </c>
      <c r="C3451" t="str">
        <f>IF(K3451="","",INDEX(主数据!A:AD,MATCH(J3451,主数据!A:A,0),11))</f>
        <v>深圳西区</v>
      </c>
      <c r="D3451" t="str">
        <f t="shared" si="212"/>
        <v>SZ25排水费（仪表）阶梯方式0.81</v>
      </c>
      <c r="E3451" s="13" t="str">
        <f t="shared" si="214"/>
        <v>0.81</v>
      </c>
      <c r="F3451" s="13" t="str">
        <f>IF(E3451="","",IFERROR(IF(IF(K3451="","",INDEX(收费标合同信息维护!A:Q,MATCH(D3451,收费标合同信息维护!J:J,0),10))=D3451,"有","无"),"无"))</f>
        <v>无</v>
      </c>
      <c r="G3451" s="13" t="str">
        <f t="shared" si="213"/>
        <v/>
      </c>
      <c r="H3451" s="13" t="str">
        <f t="shared" si="215"/>
        <v/>
      </c>
      <c r="I3451" s="13" t="str">
        <f>IF(G3451="","",IFERROR(IF(IF(K3451="","",INDEX(收费标合同信息维护!A:Q,MATCH(G3451,收费标合同信息维护!M:M,0),13))=G3451,"有","无"),"无"))</f>
        <v/>
      </c>
      <c r="J3451" s="3" t="s">
        <v>3082</v>
      </c>
      <c r="K3451" s="3" t="s">
        <v>13359</v>
      </c>
      <c r="L3451" s="3" t="s">
        <v>6971</v>
      </c>
      <c r="M3451" s="3" t="s">
        <v>6972</v>
      </c>
      <c r="N3451" s="3" t="s">
        <v>6603</v>
      </c>
      <c r="O3451" s="3" t="s">
        <v>6478</v>
      </c>
      <c r="P3451" s="3" t="s">
        <v>13414</v>
      </c>
      <c r="Q3451" s="3" t="s">
        <v>13415</v>
      </c>
      <c r="R3451" s="3" t="s">
        <v>6720</v>
      </c>
      <c r="S3451" s="3" t="s">
        <v>6491</v>
      </c>
      <c r="T3451" s="3" t="s">
        <v>7279</v>
      </c>
      <c r="U3451" s="3" t="s">
        <v>154</v>
      </c>
      <c r="V3451" s="3" t="s">
        <v>6978</v>
      </c>
      <c r="W3451" s="3" t="s">
        <v>154</v>
      </c>
      <c r="X3451" s="3" t="s">
        <v>6725</v>
      </c>
      <c r="Y3451" s="3" t="s">
        <v>6979</v>
      </c>
      <c r="Z3451" s="3" t="s">
        <v>6049</v>
      </c>
      <c r="AA3451" s="3" t="s">
        <v>6980</v>
      </c>
      <c r="AB3451" s="3" t="s">
        <v>154</v>
      </c>
      <c r="AC3451" s="3" t="s">
        <v>154</v>
      </c>
      <c r="AD3451" s="3" t="s">
        <v>6151</v>
      </c>
      <c r="AE3451" s="3" t="s">
        <v>6151</v>
      </c>
      <c r="AF3451" s="3" t="s">
        <v>154</v>
      </c>
      <c r="AG3451" s="3" t="s">
        <v>154</v>
      </c>
      <c r="AH3451" s="3" t="s">
        <v>6478</v>
      </c>
      <c r="AI3451" s="3" t="s">
        <v>6482</v>
      </c>
      <c r="AJ3451" s="3" t="s">
        <v>6489</v>
      </c>
    </row>
    <row r="3452" spans="1:36" ht="15">
      <c r="A3452" s="10">
        <v>3555</v>
      </c>
      <c r="B3452" t="str">
        <f>IF(K3452="总计","",INDEX(主数据!A:AD,MATCH(J3452,主数据!A:A,0),9))</f>
        <v>华南大区公司</v>
      </c>
      <c r="C3452" t="str">
        <f>IF(K3452="","",INDEX(主数据!A:AD,MATCH(J3452,主数据!A:A,0),11))</f>
        <v>深圳西区</v>
      </c>
      <c r="D3452" t="str">
        <f t="shared" si="212"/>
        <v>SZ25排水费（仪表）标准方式1.08</v>
      </c>
      <c r="E3452" s="13" t="str">
        <f t="shared" si="214"/>
        <v>1.08</v>
      </c>
      <c r="F3452" s="13" t="str">
        <f>IF(E3452="","",IFERROR(IF(IF(K3452="","",INDEX(收费标合同信息维护!A:Q,MATCH(D3452,收费标合同信息维护!J:J,0),10))=D3452,"有","无"),"无"))</f>
        <v>无</v>
      </c>
      <c r="G3452" s="13" t="str">
        <f t="shared" si="213"/>
        <v/>
      </c>
      <c r="H3452" s="13" t="str">
        <f t="shared" si="215"/>
        <v/>
      </c>
      <c r="I3452" s="13" t="str">
        <f>IF(G3452="","",IFERROR(IF(IF(K3452="","",INDEX(收费标合同信息维护!A:Q,MATCH(G3452,收费标合同信息维护!M:M,0),13))=G3452,"有","无"),"无"))</f>
        <v/>
      </c>
      <c r="J3452" s="3" t="s">
        <v>3082</v>
      </c>
      <c r="K3452" s="3" t="s">
        <v>13359</v>
      </c>
      <c r="L3452" s="3" t="s">
        <v>6971</v>
      </c>
      <c r="M3452" s="3" t="s">
        <v>6972</v>
      </c>
      <c r="N3452" s="3" t="s">
        <v>6603</v>
      </c>
      <c r="O3452" s="3" t="s">
        <v>6478</v>
      </c>
      <c r="P3452" s="3" t="s">
        <v>13416</v>
      </c>
      <c r="Q3452" s="3" t="s">
        <v>13417</v>
      </c>
      <c r="R3452" s="3" t="s">
        <v>6484</v>
      </c>
      <c r="S3452" s="3" t="s">
        <v>6491</v>
      </c>
      <c r="T3452" s="3" t="s">
        <v>7279</v>
      </c>
      <c r="U3452" s="3" t="s">
        <v>154</v>
      </c>
      <c r="V3452" s="3" t="s">
        <v>6975</v>
      </c>
      <c r="W3452" s="3" t="s">
        <v>154</v>
      </c>
      <c r="X3452" s="3" t="s">
        <v>154</v>
      </c>
      <c r="Y3452" s="3" t="s">
        <v>154</v>
      </c>
      <c r="Z3452" s="3" t="s">
        <v>154</v>
      </c>
      <c r="AA3452" s="3" t="s">
        <v>154</v>
      </c>
      <c r="AB3452" s="3" t="s">
        <v>154</v>
      </c>
      <c r="AC3452" s="3" t="s">
        <v>154</v>
      </c>
      <c r="AD3452" s="3" t="s">
        <v>6151</v>
      </c>
      <c r="AE3452" s="3" t="s">
        <v>6151</v>
      </c>
      <c r="AF3452" s="3" t="s">
        <v>154</v>
      </c>
      <c r="AG3452" s="3" t="s">
        <v>154</v>
      </c>
      <c r="AH3452" s="3" t="s">
        <v>6478</v>
      </c>
      <c r="AI3452" s="3" t="s">
        <v>6482</v>
      </c>
      <c r="AJ3452" s="3" t="s">
        <v>6489</v>
      </c>
    </row>
    <row r="3453" spans="1:36" ht="15">
      <c r="A3453" s="10">
        <v>3556</v>
      </c>
      <c r="B3453" t="str">
        <f>IF(K3453="总计","",INDEX(主数据!A:AD,MATCH(J3453,主数据!A:A,0),9))</f>
        <v>华南大区公司</v>
      </c>
      <c r="C3453" t="str">
        <f>IF(K3453="","",INDEX(主数据!A:AD,MATCH(J3453,主数据!A:A,0),11))</f>
        <v>深圳西区</v>
      </c>
      <c r="D3453" t="str">
        <f t="shared" si="212"/>
        <v>SZ25排水费（仪表）阶梯方式0.81</v>
      </c>
      <c r="E3453" s="13" t="str">
        <f t="shared" si="214"/>
        <v>0.81</v>
      </c>
      <c r="F3453" s="13" t="str">
        <f>IF(E3453="","",IFERROR(IF(IF(K3453="","",INDEX(收费标合同信息维护!A:Q,MATCH(D3453,收费标合同信息维护!J:J,0),10))=D3453,"有","无"),"无"))</f>
        <v>无</v>
      </c>
      <c r="G3453" s="13" t="str">
        <f t="shared" si="213"/>
        <v/>
      </c>
      <c r="H3453" s="13" t="str">
        <f t="shared" si="215"/>
        <v/>
      </c>
      <c r="I3453" s="13" t="str">
        <f>IF(G3453="","",IFERROR(IF(IF(K3453="","",INDEX(收费标合同信息维护!A:Q,MATCH(G3453,收费标合同信息维护!M:M,0),13))=G3453,"有","无"),"无"))</f>
        <v/>
      </c>
      <c r="J3453" s="3" t="s">
        <v>3082</v>
      </c>
      <c r="K3453" s="3" t="s">
        <v>13359</v>
      </c>
      <c r="L3453" s="3" t="s">
        <v>6971</v>
      </c>
      <c r="M3453" s="3" t="s">
        <v>6972</v>
      </c>
      <c r="N3453" s="3" t="s">
        <v>6603</v>
      </c>
      <c r="O3453" s="3" t="s">
        <v>6478</v>
      </c>
      <c r="P3453" s="3" t="s">
        <v>13418</v>
      </c>
      <c r="Q3453" s="3" t="s">
        <v>13419</v>
      </c>
      <c r="R3453" s="3" t="s">
        <v>6720</v>
      </c>
      <c r="S3453" s="3" t="s">
        <v>6491</v>
      </c>
      <c r="T3453" s="3" t="s">
        <v>7100</v>
      </c>
      <c r="U3453" s="3" t="s">
        <v>154</v>
      </c>
      <c r="V3453" s="3" t="s">
        <v>6978</v>
      </c>
      <c r="W3453" s="3" t="s">
        <v>154</v>
      </c>
      <c r="X3453" s="3" t="s">
        <v>6725</v>
      </c>
      <c r="Y3453" s="3" t="s">
        <v>6979</v>
      </c>
      <c r="Z3453" s="3" t="s">
        <v>6049</v>
      </c>
      <c r="AA3453" s="3" t="s">
        <v>6980</v>
      </c>
      <c r="AB3453" s="3" t="s">
        <v>154</v>
      </c>
      <c r="AC3453" s="3" t="s">
        <v>154</v>
      </c>
      <c r="AD3453" s="3" t="s">
        <v>6151</v>
      </c>
      <c r="AE3453" s="3" t="s">
        <v>6151</v>
      </c>
      <c r="AF3453" s="3" t="s">
        <v>154</v>
      </c>
      <c r="AG3453" s="3" t="s">
        <v>154</v>
      </c>
      <c r="AH3453" s="3" t="s">
        <v>6597</v>
      </c>
      <c r="AI3453" s="3" t="s">
        <v>6482</v>
      </c>
      <c r="AJ3453" s="3" t="s">
        <v>6489</v>
      </c>
    </row>
    <row r="3454" spans="1:36" ht="15">
      <c r="A3454" s="10">
        <v>3557</v>
      </c>
      <c r="B3454" t="str">
        <f>IF(K3454="总计","",INDEX(主数据!A:AD,MATCH(J3454,主数据!A:A,0),9))</f>
        <v>华南大区公司</v>
      </c>
      <c r="C3454" t="str">
        <f>IF(K3454="","",INDEX(主数据!A:AD,MATCH(J3454,主数据!A:A,0),11))</f>
        <v>深圳西区</v>
      </c>
      <c r="D3454" t="str">
        <f t="shared" si="212"/>
        <v>SZ25排水费（仪表）标准方式1.08</v>
      </c>
      <c r="E3454" s="13" t="str">
        <f t="shared" si="214"/>
        <v>1.08</v>
      </c>
      <c r="F3454" s="13" t="str">
        <f>IF(E3454="","",IFERROR(IF(IF(K3454="","",INDEX(收费标合同信息维护!A:Q,MATCH(D3454,收费标合同信息维护!J:J,0),10))=D3454,"有","无"),"无"))</f>
        <v>无</v>
      </c>
      <c r="G3454" s="13" t="str">
        <f t="shared" si="213"/>
        <v/>
      </c>
      <c r="H3454" s="13" t="str">
        <f t="shared" si="215"/>
        <v/>
      </c>
      <c r="I3454" s="13" t="str">
        <f>IF(G3454="","",IFERROR(IF(IF(K3454="","",INDEX(收费标合同信息维护!A:Q,MATCH(G3454,收费标合同信息维护!M:M,0),13))=G3454,"有","无"),"无"))</f>
        <v/>
      </c>
      <c r="J3454" s="3" t="s">
        <v>3082</v>
      </c>
      <c r="K3454" s="3" t="s">
        <v>13359</v>
      </c>
      <c r="L3454" s="3" t="s">
        <v>6971</v>
      </c>
      <c r="M3454" s="3" t="s">
        <v>6972</v>
      </c>
      <c r="N3454" s="3" t="s">
        <v>6603</v>
      </c>
      <c r="O3454" s="3" t="s">
        <v>6478</v>
      </c>
      <c r="P3454" s="3" t="s">
        <v>13420</v>
      </c>
      <c r="Q3454" s="3" t="s">
        <v>13421</v>
      </c>
      <c r="R3454" s="3" t="s">
        <v>6484</v>
      </c>
      <c r="S3454" s="3" t="s">
        <v>6491</v>
      </c>
      <c r="T3454" s="3" t="s">
        <v>7100</v>
      </c>
      <c r="U3454" s="3" t="s">
        <v>154</v>
      </c>
      <c r="V3454" s="3" t="s">
        <v>6975</v>
      </c>
      <c r="W3454" s="3" t="s">
        <v>154</v>
      </c>
      <c r="X3454" s="3" t="s">
        <v>154</v>
      </c>
      <c r="Y3454" s="3" t="s">
        <v>154</v>
      </c>
      <c r="Z3454" s="3" t="s">
        <v>154</v>
      </c>
      <c r="AA3454" s="3" t="s">
        <v>154</v>
      </c>
      <c r="AB3454" s="3" t="s">
        <v>154</v>
      </c>
      <c r="AC3454" s="3" t="s">
        <v>154</v>
      </c>
      <c r="AD3454" s="3" t="s">
        <v>6151</v>
      </c>
      <c r="AE3454" s="3" t="s">
        <v>6151</v>
      </c>
      <c r="AF3454" s="3" t="s">
        <v>154</v>
      </c>
      <c r="AG3454" s="3" t="s">
        <v>154</v>
      </c>
      <c r="AH3454" s="3" t="s">
        <v>6597</v>
      </c>
      <c r="AI3454" s="3" t="s">
        <v>6482</v>
      </c>
      <c r="AJ3454" s="3" t="s">
        <v>6489</v>
      </c>
    </row>
    <row r="3455" spans="1:36" ht="15">
      <c r="A3455" s="10">
        <v>3558</v>
      </c>
      <c r="B3455" t="str">
        <f>IF(K3455="总计","",INDEX(主数据!A:AD,MATCH(J3455,主数据!A:A,0),9))</f>
        <v>华南大区公司</v>
      </c>
      <c r="C3455" t="str">
        <f>IF(K3455="","",INDEX(主数据!A:AD,MATCH(J3455,主数据!A:A,0),11))</f>
        <v>深圳西区</v>
      </c>
      <c r="D3455" t="str">
        <f t="shared" si="212"/>
        <v>SZ34物业服务费标准方式4.05</v>
      </c>
      <c r="E3455" s="13" t="str">
        <f t="shared" si="214"/>
        <v>4.05</v>
      </c>
      <c r="F3455" s="13" t="str">
        <f>IF(E3455="","",IFERROR(IF(IF(K3455="","",INDEX(收费标合同信息维护!A:Q,MATCH(D3455,收费标合同信息维护!J:J,0),10))=D3455,"有","无"),"无"))</f>
        <v>无</v>
      </c>
      <c r="G3455" s="13" t="str">
        <f t="shared" si="213"/>
        <v/>
      </c>
      <c r="H3455" s="13" t="str">
        <f t="shared" si="215"/>
        <v/>
      </c>
      <c r="I3455" s="13" t="str">
        <f>IF(G3455="","",IFERROR(IF(IF(K3455="","",INDEX(收费标合同信息维护!A:Q,MATCH(G3455,收费标合同信息维护!M:M,0),13))=G3455,"有","无"),"无"))</f>
        <v/>
      </c>
      <c r="J3455" s="3" t="s">
        <v>3080</v>
      </c>
      <c r="K3455" s="3" t="s">
        <v>13422</v>
      </c>
      <c r="L3455" s="3" t="s">
        <v>6025</v>
      </c>
      <c r="M3455" s="3" t="s">
        <v>6026</v>
      </c>
      <c r="N3455" s="3" t="s">
        <v>6477</v>
      </c>
      <c r="O3455" s="3" t="s">
        <v>6478</v>
      </c>
      <c r="P3455" s="3" t="s">
        <v>13423</v>
      </c>
      <c r="Q3455" s="3" t="s">
        <v>13424</v>
      </c>
      <c r="R3455" s="3" t="s">
        <v>6484</v>
      </c>
      <c r="S3455" s="3" t="s">
        <v>6491</v>
      </c>
      <c r="T3455" s="3" t="s">
        <v>7411</v>
      </c>
      <c r="U3455" s="3" t="s">
        <v>154</v>
      </c>
      <c r="V3455" s="3" t="s">
        <v>11491</v>
      </c>
      <c r="W3455" s="3" t="s">
        <v>154</v>
      </c>
      <c r="X3455" s="3" t="s">
        <v>154</v>
      </c>
      <c r="Y3455" s="3" t="s">
        <v>154</v>
      </c>
      <c r="Z3455" s="3" t="s">
        <v>154</v>
      </c>
      <c r="AA3455" s="3" t="s">
        <v>154</v>
      </c>
      <c r="AB3455" s="3" t="s">
        <v>154</v>
      </c>
      <c r="AC3455" s="3" t="s">
        <v>154</v>
      </c>
      <c r="AD3455" s="3" t="s">
        <v>6151</v>
      </c>
      <c r="AE3455" s="3" t="s">
        <v>6151</v>
      </c>
      <c r="AF3455" s="3" t="s">
        <v>154</v>
      </c>
      <c r="AG3455" s="3" t="s">
        <v>154</v>
      </c>
      <c r="AH3455" s="3" t="s">
        <v>6478</v>
      </c>
      <c r="AI3455" s="3" t="s">
        <v>6482</v>
      </c>
      <c r="AJ3455" s="3" t="s">
        <v>6489</v>
      </c>
    </row>
    <row r="3456" spans="1:36" ht="15">
      <c r="A3456" s="10">
        <v>3559</v>
      </c>
      <c r="B3456" t="str">
        <f>IF(K3456="总计","",INDEX(主数据!A:AD,MATCH(J3456,主数据!A:A,0),9))</f>
        <v>华南大区公司</v>
      </c>
      <c r="C3456" t="str">
        <f>IF(K3456="","",INDEX(主数据!A:AD,MATCH(J3456,主数据!A:A,0),11))</f>
        <v>深圳西区</v>
      </c>
      <c r="D3456" t="str">
        <f t="shared" si="212"/>
        <v>SZ34物业服务费直接录入</v>
      </c>
      <c r="E3456" s="13" t="str">
        <f t="shared" si="214"/>
        <v/>
      </c>
      <c r="F3456" s="13" t="str">
        <f>IF(E3456="","",IFERROR(IF(IF(K3456="","",INDEX(收费标合同信息维护!A:Q,MATCH(D3456,收费标合同信息维护!J:J,0),10))=D3456,"有","无"),"无"))</f>
        <v/>
      </c>
      <c r="G3456" s="13" t="str">
        <f t="shared" si="213"/>
        <v/>
      </c>
      <c r="H3456" s="13" t="str">
        <f t="shared" si="215"/>
        <v/>
      </c>
      <c r="I3456" s="13" t="str">
        <f>IF(G3456="","",IFERROR(IF(IF(K3456="","",INDEX(收费标合同信息维护!A:Q,MATCH(G3456,收费标合同信息维护!M:M,0),13))=G3456,"有","无"),"无"))</f>
        <v/>
      </c>
      <c r="J3456" s="3" t="s">
        <v>3080</v>
      </c>
      <c r="K3456" s="3" t="s">
        <v>13422</v>
      </c>
      <c r="L3456" s="3" t="s">
        <v>6025</v>
      </c>
      <c r="M3456" s="3" t="s">
        <v>6026</v>
      </c>
      <c r="N3456" s="3" t="s">
        <v>6477</v>
      </c>
      <c r="O3456" s="3" t="s">
        <v>6478</v>
      </c>
      <c r="P3456" s="3" t="s">
        <v>13425</v>
      </c>
      <c r="Q3456" s="3" t="s">
        <v>13426</v>
      </c>
      <c r="R3456" s="3" t="s">
        <v>6479</v>
      </c>
      <c r="S3456" s="3" t="s">
        <v>6480</v>
      </c>
      <c r="T3456" s="3" t="s">
        <v>7411</v>
      </c>
      <c r="U3456" s="3" t="s">
        <v>154</v>
      </c>
      <c r="V3456" s="3" t="s">
        <v>154</v>
      </c>
      <c r="W3456" s="3" t="s">
        <v>154</v>
      </c>
      <c r="X3456" s="3" t="s">
        <v>154</v>
      </c>
      <c r="Y3456" s="3" t="s">
        <v>154</v>
      </c>
      <c r="Z3456" s="3" t="s">
        <v>154</v>
      </c>
      <c r="AA3456" s="3" t="s">
        <v>154</v>
      </c>
      <c r="AB3456" s="3" t="s">
        <v>154</v>
      </c>
      <c r="AC3456" s="3" t="s">
        <v>154</v>
      </c>
      <c r="AD3456" s="3" t="s">
        <v>6151</v>
      </c>
      <c r="AE3456" s="3" t="s">
        <v>6151</v>
      </c>
      <c r="AF3456" s="3" t="s">
        <v>154</v>
      </c>
      <c r="AG3456" s="3" t="s">
        <v>154</v>
      </c>
      <c r="AH3456" s="3" t="s">
        <v>6478</v>
      </c>
      <c r="AI3456" s="3" t="s">
        <v>6482</v>
      </c>
      <c r="AJ3456" s="3" t="s">
        <v>6489</v>
      </c>
    </row>
    <row r="3457" spans="1:36" ht="15">
      <c r="A3457" s="10">
        <v>3560</v>
      </c>
      <c r="B3457" t="str">
        <f>IF(K3457="总计","",INDEX(主数据!A:AD,MATCH(J3457,主数据!A:A,0),9))</f>
        <v>华南大区公司</v>
      </c>
      <c r="C3457" t="str">
        <f>IF(K3457="","",INDEX(主数据!A:AD,MATCH(J3457,主数据!A:A,0),11))</f>
        <v>深圳西区</v>
      </c>
      <c r="D3457" t="str">
        <f t="shared" si="212"/>
        <v>SZ34维修基金定额</v>
      </c>
      <c r="E3457" s="13" t="str">
        <f t="shared" si="214"/>
        <v/>
      </c>
      <c r="F3457" s="13" t="str">
        <f>IF(E3457="","",IFERROR(IF(IF(K3457="","",INDEX(收费标合同信息维护!A:Q,MATCH(D3457,收费标合同信息维护!J:J,0),10))=D3457,"有","无"),"无"))</f>
        <v/>
      </c>
      <c r="G3457" s="13" t="str">
        <f t="shared" si="213"/>
        <v>SZ34维修基金定额0.25</v>
      </c>
      <c r="H3457" s="13" t="str">
        <f t="shared" si="215"/>
        <v>0.25</v>
      </c>
      <c r="I3457" s="13" t="str">
        <f>IF(G3457="","",IFERROR(IF(IF(K3457="","",INDEX(收费标合同信息维护!A:Q,MATCH(G3457,收费标合同信息维护!M:M,0),13))=G3457,"有","无"),"无"))</f>
        <v>无</v>
      </c>
      <c r="J3457" s="3" t="s">
        <v>3080</v>
      </c>
      <c r="K3457" s="3" t="s">
        <v>13422</v>
      </c>
      <c r="L3457" s="3" t="s">
        <v>6696</v>
      </c>
      <c r="M3457" s="3" t="s">
        <v>6697</v>
      </c>
      <c r="N3457" s="3" t="s">
        <v>6477</v>
      </c>
      <c r="O3457" s="3" t="s">
        <v>6478</v>
      </c>
      <c r="P3457" s="3" t="s">
        <v>13427</v>
      </c>
      <c r="Q3457" s="3" t="s">
        <v>10534</v>
      </c>
      <c r="R3457" s="3" t="s">
        <v>6490</v>
      </c>
      <c r="S3457" s="3" t="s">
        <v>6491</v>
      </c>
      <c r="T3457" s="3" t="s">
        <v>7411</v>
      </c>
      <c r="U3457" s="3" t="s">
        <v>154</v>
      </c>
      <c r="V3457" s="3" t="s">
        <v>154</v>
      </c>
      <c r="W3457" s="3" t="s">
        <v>6766</v>
      </c>
      <c r="X3457" s="3" t="s">
        <v>154</v>
      </c>
      <c r="Y3457" s="3" t="s">
        <v>154</v>
      </c>
      <c r="Z3457" s="3" t="s">
        <v>154</v>
      </c>
      <c r="AA3457" s="3" t="s">
        <v>154</v>
      </c>
      <c r="AB3457" s="3" t="s">
        <v>154</v>
      </c>
      <c r="AC3457" s="3" t="s">
        <v>154</v>
      </c>
      <c r="AD3457" s="3" t="s">
        <v>6151</v>
      </c>
      <c r="AE3457" s="3" t="s">
        <v>6151</v>
      </c>
      <c r="AF3457" s="3" t="s">
        <v>154</v>
      </c>
      <c r="AG3457" s="3" t="s">
        <v>154</v>
      </c>
      <c r="AH3457" s="3" t="s">
        <v>6478</v>
      </c>
      <c r="AI3457" s="3" t="s">
        <v>6482</v>
      </c>
      <c r="AJ3457" s="3" t="s">
        <v>6489</v>
      </c>
    </row>
    <row r="3458" spans="1:36" ht="15">
      <c r="A3458" s="10">
        <v>3561</v>
      </c>
      <c r="B3458" t="str">
        <f>IF(K3458="总计","",INDEX(主数据!A:AD,MATCH(J3458,主数据!A:A,0),9))</f>
        <v>华南大区公司</v>
      </c>
      <c r="C3458" t="str">
        <f>IF(K3458="","",INDEX(主数据!A:AD,MATCH(J3458,主数据!A:A,0),11))</f>
        <v>深圳西区</v>
      </c>
      <c r="D3458" t="str">
        <f t="shared" ref="D3458:D3521" si="216">J3458&amp;M3458&amp;R3458&amp;E3458</f>
        <v>SZ34维修基金标准方式0.25</v>
      </c>
      <c r="E3458" s="13" t="str">
        <f t="shared" si="214"/>
        <v>0.25</v>
      </c>
      <c r="F3458" s="13" t="str">
        <f>IF(E3458="","",IFERROR(IF(IF(K3458="","",INDEX(收费标合同信息维护!A:Q,MATCH(D3458,收费标合同信息维护!J:J,0),10))=D3458,"有","无"),"无"))</f>
        <v>无</v>
      </c>
      <c r="G3458" s="13" t="str">
        <f t="shared" ref="G3458:G3521" si="217">IF(W3458="","",J3458&amp;M3458&amp;R3458&amp;H3458)</f>
        <v/>
      </c>
      <c r="H3458" s="13" t="str">
        <f t="shared" si="215"/>
        <v/>
      </c>
      <c r="I3458" s="13" t="str">
        <f>IF(G3458="","",IFERROR(IF(IF(K3458="","",INDEX(收费标合同信息维护!A:Q,MATCH(G3458,收费标合同信息维护!M:M,0),13))=G3458,"有","无"),"无"))</f>
        <v/>
      </c>
      <c r="J3458" s="3" t="s">
        <v>3080</v>
      </c>
      <c r="K3458" s="3" t="s">
        <v>13422</v>
      </c>
      <c r="L3458" s="3" t="s">
        <v>6696</v>
      </c>
      <c r="M3458" s="3" t="s">
        <v>6697</v>
      </c>
      <c r="N3458" s="3" t="s">
        <v>6477</v>
      </c>
      <c r="O3458" s="3" t="s">
        <v>6478</v>
      </c>
      <c r="P3458" s="3" t="s">
        <v>13428</v>
      </c>
      <c r="Q3458" s="3" t="s">
        <v>10534</v>
      </c>
      <c r="R3458" s="3" t="s">
        <v>6484</v>
      </c>
      <c r="S3458" s="3" t="s">
        <v>6491</v>
      </c>
      <c r="T3458" s="3" t="s">
        <v>7411</v>
      </c>
      <c r="U3458" s="3" t="s">
        <v>154</v>
      </c>
      <c r="V3458" s="3" t="s">
        <v>6766</v>
      </c>
      <c r="W3458" s="3" t="s">
        <v>154</v>
      </c>
      <c r="X3458" s="3" t="s">
        <v>154</v>
      </c>
      <c r="Y3458" s="3" t="s">
        <v>154</v>
      </c>
      <c r="Z3458" s="3" t="s">
        <v>154</v>
      </c>
      <c r="AA3458" s="3" t="s">
        <v>154</v>
      </c>
      <c r="AB3458" s="3" t="s">
        <v>154</v>
      </c>
      <c r="AC3458" s="3" t="s">
        <v>154</v>
      </c>
      <c r="AD3458" s="3" t="s">
        <v>6151</v>
      </c>
      <c r="AE3458" s="3" t="s">
        <v>6151</v>
      </c>
      <c r="AF3458" s="3" t="s">
        <v>154</v>
      </c>
      <c r="AG3458" s="3" t="s">
        <v>154</v>
      </c>
      <c r="AH3458" s="3" t="s">
        <v>6478</v>
      </c>
      <c r="AI3458" s="3" t="s">
        <v>6482</v>
      </c>
      <c r="AJ3458" s="3" t="s">
        <v>6489</v>
      </c>
    </row>
    <row r="3459" spans="1:36" ht="30">
      <c r="A3459" s="10">
        <v>3562</v>
      </c>
      <c r="B3459" t="str">
        <f>IF(K3459="总计","",INDEX(主数据!A:AD,MATCH(J3459,主数据!A:A,0),9))</f>
        <v>华南大区公司</v>
      </c>
      <c r="C3459" t="str">
        <f>IF(K3459="","",INDEX(主数据!A:AD,MATCH(J3459,主数据!A:A,0),11))</f>
        <v>深圳西区</v>
      </c>
      <c r="D3459" t="str">
        <f t="shared" si="216"/>
        <v>SZ34生活垃圾消纳费（仪表）定额阶梯0.00</v>
      </c>
      <c r="E3459" s="13" t="str">
        <f t="shared" ref="E3459:E3522" si="218">TEXT(IF(V3459="","",--V3459),"0.00")</f>
        <v>0.00</v>
      </c>
      <c r="F3459" s="13" t="str">
        <f>IF(E3459="","",IFERROR(IF(IF(K3459="","",INDEX(收费标合同信息维护!A:Q,MATCH(D3459,收费标合同信息维护!J:J,0),10))=D3459,"有","无"),"无"))</f>
        <v>无</v>
      </c>
      <c r="G3459" s="13" t="str">
        <f t="shared" si="217"/>
        <v/>
      </c>
      <c r="H3459" s="13" t="str">
        <f t="shared" ref="H3459:H3522" si="219">TEXT(IF(W3459="","",--W3459),"0.00")</f>
        <v/>
      </c>
      <c r="I3459" s="13" t="str">
        <f>IF(G3459="","",IFERROR(IF(IF(K3459="","",INDEX(收费标合同信息维护!A:Q,MATCH(G3459,收费标合同信息维护!M:M,0),13))=G3459,"有","无"),"无"))</f>
        <v/>
      </c>
      <c r="J3459" s="3" t="s">
        <v>3080</v>
      </c>
      <c r="K3459" s="3" t="s">
        <v>13422</v>
      </c>
      <c r="L3459" s="3" t="s">
        <v>6705</v>
      </c>
      <c r="M3459" s="3" t="s">
        <v>6706</v>
      </c>
      <c r="N3459" s="3" t="s">
        <v>6603</v>
      </c>
      <c r="O3459" s="3" t="s">
        <v>6478</v>
      </c>
      <c r="P3459" s="3" t="s">
        <v>13429</v>
      </c>
      <c r="Q3459" s="3" t="s">
        <v>8476</v>
      </c>
      <c r="R3459" s="3" t="s">
        <v>6707</v>
      </c>
      <c r="S3459" s="3" t="s">
        <v>6491</v>
      </c>
      <c r="T3459" s="3" t="s">
        <v>7411</v>
      </c>
      <c r="U3459" s="3" t="s">
        <v>154</v>
      </c>
      <c r="V3459" s="3" t="s">
        <v>7933</v>
      </c>
      <c r="W3459" s="3" t="s">
        <v>154</v>
      </c>
      <c r="X3459" s="3" t="s">
        <v>10390</v>
      </c>
      <c r="Y3459" s="3" t="s">
        <v>10389</v>
      </c>
      <c r="Z3459" s="3" t="s">
        <v>154</v>
      </c>
      <c r="AA3459" s="3" t="s">
        <v>154</v>
      </c>
      <c r="AB3459" s="3" t="s">
        <v>154</v>
      </c>
      <c r="AC3459" s="3" t="s">
        <v>154</v>
      </c>
      <c r="AD3459" s="3" t="s">
        <v>6151</v>
      </c>
      <c r="AE3459" s="3" t="s">
        <v>6151</v>
      </c>
      <c r="AF3459" s="3" t="s">
        <v>154</v>
      </c>
      <c r="AG3459" s="3" t="s">
        <v>154</v>
      </c>
      <c r="AH3459" s="3" t="s">
        <v>6478</v>
      </c>
      <c r="AI3459" s="3" t="s">
        <v>6482</v>
      </c>
      <c r="AJ3459" s="3" t="s">
        <v>6489</v>
      </c>
    </row>
    <row r="3460" spans="1:36" ht="30">
      <c r="A3460" s="10">
        <v>3563</v>
      </c>
      <c r="B3460" t="str">
        <f>IF(K3460="总计","",INDEX(主数据!A:AD,MATCH(J3460,主数据!A:A,0),9))</f>
        <v>华南大区公司</v>
      </c>
      <c r="C3460" t="str">
        <f>IF(K3460="","",INDEX(主数据!A:AD,MATCH(J3460,主数据!A:A,0),11))</f>
        <v>深圳西区</v>
      </c>
      <c r="D3460" t="str">
        <f t="shared" si="216"/>
        <v>SZ34生活垃圾消纳费（仪表）标准方式13.50</v>
      </c>
      <c r="E3460" s="13" t="str">
        <f t="shared" si="218"/>
        <v>13.50</v>
      </c>
      <c r="F3460" s="13" t="str">
        <f>IF(E3460="","",IFERROR(IF(IF(K3460="","",INDEX(收费标合同信息维护!A:Q,MATCH(D3460,收费标合同信息维护!J:J,0),10))=D3460,"有","无"),"无"))</f>
        <v>无</v>
      </c>
      <c r="G3460" s="13" t="str">
        <f t="shared" si="217"/>
        <v/>
      </c>
      <c r="H3460" s="13" t="str">
        <f t="shared" si="219"/>
        <v/>
      </c>
      <c r="I3460" s="13" t="str">
        <f>IF(G3460="","",IFERROR(IF(IF(K3460="","",INDEX(收费标合同信息维护!A:Q,MATCH(G3460,收费标合同信息维护!M:M,0),13))=G3460,"有","无"),"无"))</f>
        <v/>
      </c>
      <c r="J3460" s="3" t="s">
        <v>3080</v>
      </c>
      <c r="K3460" s="3" t="s">
        <v>13422</v>
      </c>
      <c r="L3460" s="3" t="s">
        <v>6705</v>
      </c>
      <c r="M3460" s="3" t="s">
        <v>6706</v>
      </c>
      <c r="N3460" s="3" t="s">
        <v>6603</v>
      </c>
      <c r="O3460" s="3" t="s">
        <v>6478</v>
      </c>
      <c r="P3460" s="3" t="s">
        <v>13430</v>
      </c>
      <c r="Q3460" s="3" t="s">
        <v>8476</v>
      </c>
      <c r="R3460" s="3" t="s">
        <v>6484</v>
      </c>
      <c r="S3460" s="3" t="s">
        <v>6491</v>
      </c>
      <c r="T3460" s="3" t="s">
        <v>7100</v>
      </c>
      <c r="U3460" s="3" t="s">
        <v>154</v>
      </c>
      <c r="V3460" s="3" t="s">
        <v>10389</v>
      </c>
      <c r="W3460" s="3" t="s">
        <v>154</v>
      </c>
      <c r="X3460" s="3" t="s">
        <v>154</v>
      </c>
      <c r="Y3460" s="3" t="s">
        <v>154</v>
      </c>
      <c r="Z3460" s="3" t="s">
        <v>154</v>
      </c>
      <c r="AA3460" s="3" t="s">
        <v>154</v>
      </c>
      <c r="AB3460" s="3" t="s">
        <v>154</v>
      </c>
      <c r="AC3460" s="3" t="s">
        <v>154</v>
      </c>
      <c r="AD3460" s="3" t="s">
        <v>6151</v>
      </c>
      <c r="AE3460" s="3" t="s">
        <v>6151</v>
      </c>
      <c r="AF3460" s="3" t="s">
        <v>154</v>
      </c>
      <c r="AG3460" s="3" t="s">
        <v>154</v>
      </c>
      <c r="AH3460" s="3" t="s">
        <v>6478</v>
      </c>
      <c r="AI3460" s="3" t="s">
        <v>6727</v>
      </c>
      <c r="AJ3460" s="3" t="s">
        <v>6489</v>
      </c>
    </row>
    <row r="3461" spans="1:36" ht="30">
      <c r="A3461" s="10">
        <v>3564</v>
      </c>
      <c r="B3461" t="str">
        <f>IF(K3461="总计","",INDEX(主数据!A:AD,MATCH(J3461,主数据!A:A,0),9))</f>
        <v>华南大区公司</v>
      </c>
      <c r="C3461" t="str">
        <f>IF(K3461="","",INDEX(主数据!A:AD,MATCH(J3461,主数据!A:A,0),11))</f>
        <v>深圳西区</v>
      </c>
      <c r="D3461" t="str">
        <f t="shared" si="216"/>
        <v>SZ34生活垃圾消纳费（仪表）标准方式13.50</v>
      </c>
      <c r="E3461" s="13" t="str">
        <f t="shared" si="218"/>
        <v>13.50</v>
      </c>
      <c r="F3461" s="13" t="str">
        <f>IF(E3461="","",IFERROR(IF(IF(K3461="","",INDEX(收费标合同信息维护!A:Q,MATCH(D3461,收费标合同信息维护!J:J,0),10))=D3461,"有","无"),"无"))</f>
        <v>无</v>
      </c>
      <c r="G3461" s="13" t="str">
        <f t="shared" si="217"/>
        <v/>
      </c>
      <c r="H3461" s="13" t="str">
        <f t="shared" si="219"/>
        <v/>
      </c>
      <c r="I3461" s="13" t="str">
        <f>IF(G3461="","",IFERROR(IF(IF(K3461="","",INDEX(收费标合同信息维护!A:Q,MATCH(G3461,收费标合同信息维护!M:M,0),13))=G3461,"有","无"),"无"))</f>
        <v/>
      </c>
      <c r="J3461" s="3" t="s">
        <v>3080</v>
      </c>
      <c r="K3461" s="3" t="s">
        <v>13422</v>
      </c>
      <c r="L3461" s="3" t="s">
        <v>6705</v>
      </c>
      <c r="M3461" s="3" t="s">
        <v>6706</v>
      </c>
      <c r="N3461" s="3" t="s">
        <v>6603</v>
      </c>
      <c r="O3461" s="3" t="s">
        <v>6478</v>
      </c>
      <c r="P3461" s="3" t="s">
        <v>13431</v>
      </c>
      <c r="Q3461" s="3" t="s">
        <v>13432</v>
      </c>
      <c r="R3461" s="3" t="s">
        <v>6484</v>
      </c>
      <c r="S3461" s="3" t="s">
        <v>6491</v>
      </c>
      <c r="T3461" s="3" t="s">
        <v>7100</v>
      </c>
      <c r="U3461" s="3" t="s">
        <v>154</v>
      </c>
      <c r="V3461" s="3" t="s">
        <v>10389</v>
      </c>
      <c r="W3461" s="3" t="s">
        <v>154</v>
      </c>
      <c r="X3461" s="3" t="s">
        <v>154</v>
      </c>
      <c r="Y3461" s="3" t="s">
        <v>154</v>
      </c>
      <c r="Z3461" s="3" t="s">
        <v>154</v>
      </c>
      <c r="AA3461" s="3" t="s">
        <v>154</v>
      </c>
      <c r="AB3461" s="3" t="s">
        <v>154</v>
      </c>
      <c r="AC3461" s="3" t="s">
        <v>154</v>
      </c>
      <c r="AD3461" s="3" t="s">
        <v>6151</v>
      </c>
      <c r="AE3461" s="3" t="s">
        <v>6151</v>
      </c>
      <c r="AF3461" s="3" t="s">
        <v>154</v>
      </c>
      <c r="AG3461" s="3" t="s">
        <v>154</v>
      </c>
      <c r="AH3461" s="3" t="s">
        <v>6478</v>
      </c>
      <c r="AI3461" s="3" t="s">
        <v>6727</v>
      </c>
      <c r="AJ3461" s="3" t="s">
        <v>6489</v>
      </c>
    </row>
    <row r="3462" spans="1:36" ht="15">
      <c r="A3462" s="10">
        <v>3565</v>
      </c>
      <c r="B3462" t="str">
        <f>IF(K3462="总计","",INDEX(主数据!A:AD,MATCH(J3462,主数据!A:A,0),9))</f>
        <v>华南大区公司</v>
      </c>
      <c r="C3462" t="str">
        <f>IF(K3462="","",INDEX(主数据!A:AD,MATCH(J3462,主数据!A:A,0),11))</f>
        <v>深圳西区</v>
      </c>
      <c r="D3462" t="str">
        <f t="shared" si="216"/>
        <v>SZ34自来水费（简易征收）阶梯方式2.30</v>
      </c>
      <c r="E3462" s="13" t="str">
        <f t="shared" si="218"/>
        <v>2.30</v>
      </c>
      <c r="F3462" s="13" t="str">
        <f>IF(E3462="","",IFERROR(IF(IF(K3462="","",INDEX(收费标合同信息维护!A:Q,MATCH(D3462,收费标合同信息维护!J:J,0),10))=D3462,"有","无"),"无"))</f>
        <v>无</v>
      </c>
      <c r="G3462" s="13" t="str">
        <f t="shared" si="217"/>
        <v/>
      </c>
      <c r="H3462" s="13" t="str">
        <f t="shared" si="219"/>
        <v/>
      </c>
      <c r="I3462" s="13" t="str">
        <f>IF(G3462="","",IFERROR(IF(IF(K3462="","",INDEX(收费标合同信息维护!A:Q,MATCH(G3462,收费标合同信息维护!M:M,0),13))=G3462,"有","无"),"无"))</f>
        <v/>
      </c>
      <c r="J3462" s="3" t="s">
        <v>3080</v>
      </c>
      <c r="K3462" s="3" t="s">
        <v>13422</v>
      </c>
      <c r="L3462" s="3" t="s">
        <v>6615</v>
      </c>
      <c r="M3462" s="3" t="s">
        <v>6616</v>
      </c>
      <c r="N3462" s="3" t="s">
        <v>6603</v>
      </c>
      <c r="O3462" s="3" t="s">
        <v>6478</v>
      </c>
      <c r="P3462" s="3" t="s">
        <v>13433</v>
      </c>
      <c r="Q3462" s="3" t="s">
        <v>6723</v>
      </c>
      <c r="R3462" s="3" t="s">
        <v>6720</v>
      </c>
      <c r="S3462" s="3" t="s">
        <v>6491</v>
      </c>
      <c r="T3462" s="3" t="s">
        <v>7100</v>
      </c>
      <c r="U3462" s="3" t="s">
        <v>154</v>
      </c>
      <c r="V3462" s="3" t="s">
        <v>7313</v>
      </c>
      <c r="W3462" s="3" t="s">
        <v>154</v>
      </c>
      <c r="X3462" s="3" t="s">
        <v>6725</v>
      </c>
      <c r="Y3462" s="3" t="s">
        <v>13408</v>
      </c>
      <c r="Z3462" s="3" t="s">
        <v>6049</v>
      </c>
      <c r="AA3462" s="3" t="s">
        <v>6772</v>
      </c>
      <c r="AB3462" s="3" t="s">
        <v>154</v>
      </c>
      <c r="AC3462" s="3" t="s">
        <v>154</v>
      </c>
      <c r="AD3462" s="3" t="s">
        <v>6151</v>
      </c>
      <c r="AE3462" s="3" t="s">
        <v>6151</v>
      </c>
      <c r="AF3462" s="3" t="s">
        <v>154</v>
      </c>
      <c r="AG3462" s="3" t="s">
        <v>154</v>
      </c>
      <c r="AH3462" s="3" t="s">
        <v>6478</v>
      </c>
      <c r="AI3462" s="3" t="s">
        <v>6482</v>
      </c>
      <c r="AJ3462" s="3" t="s">
        <v>6489</v>
      </c>
    </row>
    <row r="3463" spans="1:36" ht="15">
      <c r="A3463" s="10">
        <v>3566</v>
      </c>
      <c r="B3463" t="str">
        <f>IF(K3463="总计","",INDEX(主数据!A:AD,MATCH(J3463,主数据!A:A,0),9))</f>
        <v>华南大区公司</v>
      </c>
      <c r="C3463" t="str">
        <f>IF(K3463="","",INDEX(主数据!A:AD,MATCH(J3463,主数据!A:A,0),11))</f>
        <v>深圳西区</v>
      </c>
      <c r="D3463" t="str">
        <f t="shared" si="216"/>
        <v>SZ34排水费（仪表）标准方式4.05</v>
      </c>
      <c r="E3463" s="13" t="str">
        <f t="shared" si="218"/>
        <v>4.05</v>
      </c>
      <c r="F3463" s="13" t="str">
        <f>IF(E3463="","",IFERROR(IF(IF(K3463="","",INDEX(收费标合同信息维护!A:Q,MATCH(D3463,收费标合同信息维护!J:J,0),10))=D3463,"有","无"),"无"))</f>
        <v>无</v>
      </c>
      <c r="G3463" s="13" t="str">
        <f t="shared" si="217"/>
        <v/>
      </c>
      <c r="H3463" s="13" t="str">
        <f t="shared" si="219"/>
        <v/>
      </c>
      <c r="I3463" s="13" t="str">
        <f>IF(G3463="","",IFERROR(IF(IF(K3463="","",INDEX(收费标合同信息维护!A:Q,MATCH(G3463,收费标合同信息维护!M:M,0),13))=G3463,"有","无"),"无"))</f>
        <v/>
      </c>
      <c r="J3463" s="3" t="s">
        <v>3080</v>
      </c>
      <c r="K3463" s="3" t="s">
        <v>13422</v>
      </c>
      <c r="L3463" s="3" t="s">
        <v>6971</v>
      </c>
      <c r="M3463" s="3" t="s">
        <v>6972</v>
      </c>
      <c r="N3463" s="3" t="s">
        <v>6603</v>
      </c>
      <c r="O3463" s="3" t="s">
        <v>6478</v>
      </c>
      <c r="P3463" s="3" t="s">
        <v>13434</v>
      </c>
      <c r="Q3463" s="3" t="s">
        <v>6026</v>
      </c>
      <c r="R3463" s="3" t="s">
        <v>6484</v>
      </c>
      <c r="S3463" s="3" t="s">
        <v>6491</v>
      </c>
      <c r="T3463" s="3" t="s">
        <v>7411</v>
      </c>
      <c r="U3463" s="3" t="s">
        <v>154</v>
      </c>
      <c r="V3463" s="3" t="s">
        <v>11491</v>
      </c>
      <c r="W3463" s="3" t="s">
        <v>154</v>
      </c>
      <c r="X3463" s="3" t="s">
        <v>154</v>
      </c>
      <c r="Y3463" s="3" t="s">
        <v>154</v>
      </c>
      <c r="Z3463" s="3" t="s">
        <v>154</v>
      </c>
      <c r="AA3463" s="3" t="s">
        <v>154</v>
      </c>
      <c r="AB3463" s="3" t="s">
        <v>154</v>
      </c>
      <c r="AC3463" s="3" t="s">
        <v>154</v>
      </c>
      <c r="AD3463" s="3" t="s">
        <v>6151</v>
      </c>
      <c r="AE3463" s="3" t="s">
        <v>6151</v>
      </c>
      <c r="AF3463" s="3" t="s">
        <v>154</v>
      </c>
      <c r="AG3463" s="3" t="s">
        <v>154</v>
      </c>
      <c r="AH3463" s="3" t="s">
        <v>6478</v>
      </c>
      <c r="AI3463" s="3" t="s">
        <v>6482</v>
      </c>
      <c r="AJ3463" s="3" t="s">
        <v>6489</v>
      </c>
    </row>
    <row r="3464" spans="1:36" ht="15">
      <c r="A3464" s="10">
        <v>3567</v>
      </c>
      <c r="B3464" t="str">
        <f>IF(K3464="总计","",INDEX(主数据!A:AD,MATCH(J3464,主数据!A:A,0),9))</f>
        <v>华南大区公司</v>
      </c>
      <c r="C3464" t="str">
        <f>IF(K3464="","",INDEX(主数据!A:AD,MATCH(J3464,主数据!A:A,0),11))</f>
        <v>深圳西区</v>
      </c>
      <c r="D3464" t="str">
        <f t="shared" si="216"/>
        <v>SZ34排水费（仪表）阶梯方式0.81</v>
      </c>
      <c r="E3464" s="13" t="str">
        <f t="shared" si="218"/>
        <v>0.81</v>
      </c>
      <c r="F3464" s="13" t="str">
        <f>IF(E3464="","",IFERROR(IF(IF(K3464="","",INDEX(收费标合同信息维护!A:Q,MATCH(D3464,收费标合同信息维护!J:J,0),10))=D3464,"有","无"),"无"))</f>
        <v>无</v>
      </c>
      <c r="G3464" s="13" t="str">
        <f t="shared" si="217"/>
        <v/>
      </c>
      <c r="H3464" s="13" t="str">
        <f t="shared" si="219"/>
        <v/>
      </c>
      <c r="I3464" s="13" t="str">
        <f>IF(G3464="","",IFERROR(IF(IF(K3464="","",INDEX(收费标合同信息维护!A:Q,MATCH(G3464,收费标合同信息维护!M:M,0),13))=G3464,"有","无"),"无"))</f>
        <v/>
      </c>
      <c r="J3464" s="3" t="s">
        <v>3080</v>
      </c>
      <c r="K3464" s="3" t="s">
        <v>13422</v>
      </c>
      <c r="L3464" s="3" t="s">
        <v>6971</v>
      </c>
      <c r="M3464" s="3" t="s">
        <v>6972</v>
      </c>
      <c r="N3464" s="3" t="s">
        <v>6603</v>
      </c>
      <c r="O3464" s="3" t="s">
        <v>6478</v>
      </c>
      <c r="P3464" s="3" t="s">
        <v>13435</v>
      </c>
      <c r="Q3464" s="3" t="s">
        <v>6960</v>
      </c>
      <c r="R3464" s="3" t="s">
        <v>6720</v>
      </c>
      <c r="S3464" s="3" t="s">
        <v>6491</v>
      </c>
      <c r="T3464" s="3" t="s">
        <v>7100</v>
      </c>
      <c r="U3464" s="3" t="s">
        <v>154</v>
      </c>
      <c r="V3464" s="3" t="s">
        <v>6978</v>
      </c>
      <c r="W3464" s="3" t="s">
        <v>154</v>
      </c>
      <c r="X3464" s="3" t="s">
        <v>6725</v>
      </c>
      <c r="Y3464" s="3" t="s">
        <v>6979</v>
      </c>
      <c r="Z3464" s="3" t="s">
        <v>6049</v>
      </c>
      <c r="AA3464" s="3" t="s">
        <v>6980</v>
      </c>
      <c r="AB3464" s="3" t="s">
        <v>154</v>
      </c>
      <c r="AC3464" s="3" t="s">
        <v>154</v>
      </c>
      <c r="AD3464" s="3" t="s">
        <v>6151</v>
      </c>
      <c r="AE3464" s="3" t="s">
        <v>6151</v>
      </c>
      <c r="AF3464" s="3" t="s">
        <v>154</v>
      </c>
      <c r="AG3464" s="3" t="s">
        <v>154</v>
      </c>
      <c r="AH3464" s="3" t="s">
        <v>6478</v>
      </c>
      <c r="AI3464" s="3" t="s">
        <v>6482</v>
      </c>
      <c r="AJ3464" s="3" t="s">
        <v>6489</v>
      </c>
    </row>
    <row r="3465" spans="1:36" ht="15">
      <c r="A3465" s="10">
        <v>3568</v>
      </c>
      <c r="B3465" t="str">
        <f>IF(K3465="总计","",INDEX(主数据!A:AD,MATCH(J3465,主数据!A:A,0),9))</f>
        <v>华南大区公司</v>
      </c>
      <c r="C3465" t="str">
        <f>IF(K3465="","",INDEX(主数据!A:AD,MATCH(J3465,主数据!A:A,0),11))</f>
        <v>深圳西区</v>
      </c>
      <c r="D3465" t="str">
        <f t="shared" si="216"/>
        <v>SZ34代收代付其他费用直接录入</v>
      </c>
      <c r="E3465" s="13" t="str">
        <f t="shared" si="218"/>
        <v/>
      </c>
      <c r="F3465" s="13" t="str">
        <f>IF(E3465="","",IFERROR(IF(IF(K3465="","",INDEX(收费标合同信息维护!A:Q,MATCH(D3465,收费标合同信息维护!J:J,0),10))=D3465,"有","无"),"无"))</f>
        <v/>
      </c>
      <c r="G3465" s="13" t="str">
        <f t="shared" si="217"/>
        <v/>
      </c>
      <c r="H3465" s="13" t="str">
        <f t="shared" si="219"/>
        <v/>
      </c>
      <c r="I3465" s="13" t="str">
        <f>IF(G3465="","",IFERROR(IF(IF(K3465="","",INDEX(收费标合同信息维护!A:Q,MATCH(G3465,收费标合同信息维护!M:M,0),13))=G3465,"有","无"),"无"))</f>
        <v/>
      </c>
      <c r="J3465" s="3" t="s">
        <v>3080</v>
      </c>
      <c r="K3465" s="3" t="s">
        <v>13422</v>
      </c>
      <c r="L3465" s="3" t="s">
        <v>6620</v>
      </c>
      <c r="M3465" s="3" t="s">
        <v>6621</v>
      </c>
      <c r="N3465" s="3" t="s">
        <v>6477</v>
      </c>
      <c r="O3465" s="3" t="s">
        <v>6478</v>
      </c>
      <c r="P3465" s="3" t="s">
        <v>13436</v>
      </c>
      <c r="Q3465" s="3" t="s">
        <v>13437</v>
      </c>
      <c r="R3465" s="3" t="s">
        <v>6479</v>
      </c>
      <c r="S3465" s="3" t="s">
        <v>6480</v>
      </c>
      <c r="T3465" s="3" t="s">
        <v>7411</v>
      </c>
      <c r="U3465" s="3" t="s">
        <v>6716</v>
      </c>
      <c r="V3465" s="3" t="s">
        <v>154</v>
      </c>
      <c r="W3465" s="3" t="s">
        <v>154</v>
      </c>
      <c r="X3465" s="3" t="s">
        <v>154</v>
      </c>
      <c r="Y3465" s="3" t="s">
        <v>154</v>
      </c>
      <c r="Z3465" s="3" t="s">
        <v>154</v>
      </c>
      <c r="AA3465" s="3" t="s">
        <v>154</v>
      </c>
      <c r="AB3465" s="3" t="s">
        <v>154</v>
      </c>
      <c r="AC3465" s="3" t="s">
        <v>154</v>
      </c>
      <c r="AD3465" s="3" t="s">
        <v>6151</v>
      </c>
      <c r="AE3465" s="3" t="s">
        <v>6151</v>
      </c>
      <c r="AF3465" s="3" t="s">
        <v>154</v>
      </c>
      <c r="AG3465" s="3" t="s">
        <v>154</v>
      </c>
      <c r="AH3465" s="3" t="s">
        <v>6478</v>
      </c>
      <c r="AI3465" s="3" t="s">
        <v>6482</v>
      </c>
      <c r="AJ3465" s="3" t="s">
        <v>6489</v>
      </c>
    </row>
    <row r="3466" spans="1:36" ht="15">
      <c r="A3466" s="10">
        <v>3569</v>
      </c>
      <c r="B3466" t="str">
        <f>IF(K3466="总计","",INDEX(主数据!A:AD,MATCH(J3466,主数据!A:A,0),9))</f>
        <v>华南大区公司</v>
      </c>
      <c r="C3466" t="str">
        <f>IF(K3466="","",INDEX(主数据!A:AD,MATCH(J3466,主数据!A:A,0),11))</f>
        <v>深圳西区</v>
      </c>
      <c r="D3466" t="str">
        <f t="shared" si="216"/>
        <v>SZ3402物业服务费标准方式10.00</v>
      </c>
      <c r="E3466" s="13" t="str">
        <f t="shared" si="218"/>
        <v>10.00</v>
      </c>
      <c r="F3466" s="13" t="str">
        <f>IF(E3466="","",IFERROR(IF(IF(K3466="","",INDEX(收费标合同信息维护!A:Q,MATCH(D3466,收费标合同信息维护!J:J,0),10))=D3466,"有","无"),"无"))</f>
        <v>无</v>
      </c>
      <c r="G3466" s="13" t="str">
        <f t="shared" si="217"/>
        <v/>
      </c>
      <c r="H3466" s="13" t="str">
        <f t="shared" si="219"/>
        <v/>
      </c>
      <c r="I3466" s="13" t="str">
        <f>IF(G3466="","",IFERROR(IF(IF(K3466="","",INDEX(收费标合同信息维护!A:Q,MATCH(G3466,收费标合同信息维护!M:M,0),13))=G3466,"有","无"),"无"))</f>
        <v/>
      </c>
      <c r="J3466" s="3" t="s">
        <v>2613</v>
      </c>
      <c r="K3466" s="3" t="s">
        <v>13438</v>
      </c>
      <c r="L3466" s="3" t="s">
        <v>6025</v>
      </c>
      <c r="M3466" s="3" t="s">
        <v>6026</v>
      </c>
      <c r="N3466" s="3" t="s">
        <v>6477</v>
      </c>
      <c r="O3466" s="3" t="s">
        <v>6478</v>
      </c>
      <c r="P3466" s="3" t="s">
        <v>13439</v>
      </c>
      <c r="Q3466" s="3" t="s">
        <v>7249</v>
      </c>
      <c r="R3466" s="3" t="s">
        <v>6484</v>
      </c>
      <c r="S3466" s="3" t="s">
        <v>6491</v>
      </c>
      <c r="T3466" s="3" t="s">
        <v>7411</v>
      </c>
      <c r="U3466" s="3" t="s">
        <v>154</v>
      </c>
      <c r="V3466" s="3" t="s">
        <v>6708</v>
      </c>
      <c r="W3466" s="3" t="s">
        <v>154</v>
      </c>
      <c r="X3466" s="3" t="s">
        <v>154</v>
      </c>
      <c r="Y3466" s="3" t="s">
        <v>154</v>
      </c>
      <c r="Z3466" s="3" t="s">
        <v>154</v>
      </c>
      <c r="AA3466" s="3" t="s">
        <v>154</v>
      </c>
      <c r="AB3466" s="3" t="s">
        <v>154</v>
      </c>
      <c r="AC3466" s="3" t="s">
        <v>154</v>
      </c>
      <c r="AD3466" s="3" t="s">
        <v>6151</v>
      </c>
      <c r="AE3466" s="3" t="s">
        <v>6151</v>
      </c>
      <c r="AF3466" s="3" t="s">
        <v>154</v>
      </c>
      <c r="AG3466" s="3" t="s">
        <v>154</v>
      </c>
      <c r="AH3466" s="3" t="s">
        <v>6478</v>
      </c>
      <c r="AI3466" s="3" t="s">
        <v>6482</v>
      </c>
      <c r="AJ3466" s="3" t="s">
        <v>6489</v>
      </c>
    </row>
    <row r="3467" spans="1:36" ht="15">
      <c r="A3467" s="10">
        <v>3570</v>
      </c>
      <c r="B3467" t="str">
        <f>IF(K3467="总计","",INDEX(主数据!A:AD,MATCH(J3467,主数据!A:A,0),9))</f>
        <v>华南大区公司</v>
      </c>
      <c r="C3467" t="str">
        <f>IF(K3467="","",INDEX(主数据!A:AD,MATCH(J3467,主数据!A:A,0),11))</f>
        <v>深圳西区</v>
      </c>
      <c r="D3467" t="str">
        <f t="shared" si="216"/>
        <v>SZ3402物业服务费标准方式12.00</v>
      </c>
      <c r="E3467" s="13" t="str">
        <f t="shared" si="218"/>
        <v>12.00</v>
      </c>
      <c r="F3467" s="13" t="str">
        <f>IF(E3467="","",IFERROR(IF(IF(K3467="","",INDEX(收费标合同信息维护!A:Q,MATCH(D3467,收费标合同信息维护!J:J,0),10))=D3467,"有","无"),"无"))</f>
        <v>无</v>
      </c>
      <c r="G3467" s="13" t="str">
        <f t="shared" si="217"/>
        <v/>
      </c>
      <c r="H3467" s="13" t="str">
        <f t="shared" si="219"/>
        <v/>
      </c>
      <c r="I3467" s="13" t="str">
        <f>IF(G3467="","",IFERROR(IF(IF(K3467="","",INDEX(收费标合同信息维护!A:Q,MATCH(G3467,收费标合同信息维护!M:M,0),13))=G3467,"有","无"),"无"))</f>
        <v/>
      </c>
      <c r="J3467" s="3" t="s">
        <v>2613</v>
      </c>
      <c r="K3467" s="3" t="s">
        <v>13438</v>
      </c>
      <c r="L3467" s="3" t="s">
        <v>6025</v>
      </c>
      <c r="M3467" s="3" t="s">
        <v>6026</v>
      </c>
      <c r="N3467" s="3" t="s">
        <v>6477</v>
      </c>
      <c r="O3467" s="3" t="s">
        <v>6478</v>
      </c>
      <c r="P3467" s="3" t="s">
        <v>13440</v>
      </c>
      <c r="Q3467" s="3" t="s">
        <v>13441</v>
      </c>
      <c r="R3467" s="3" t="s">
        <v>6484</v>
      </c>
      <c r="S3467" s="3" t="s">
        <v>6491</v>
      </c>
      <c r="T3467" s="3" t="s">
        <v>7411</v>
      </c>
      <c r="U3467" s="3" t="s">
        <v>154</v>
      </c>
      <c r="V3467" s="3" t="s">
        <v>9810</v>
      </c>
      <c r="W3467" s="3" t="s">
        <v>154</v>
      </c>
      <c r="X3467" s="3" t="s">
        <v>154</v>
      </c>
      <c r="Y3467" s="3" t="s">
        <v>154</v>
      </c>
      <c r="Z3467" s="3" t="s">
        <v>154</v>
      </c>
      <c r="AA3467" s="3" t="s">
        <v>154</v>
      </c>
      <c r="AB3467" s="3" t="s">
        <v>154</v>
      </c>
      <c r="AC3467" s="3" t="s">
        <v>154</v>
      </c>
      <c r="AD3467" s="3" t="s">
        <v>6151</v>
      </c>
      <c r="AE3467" s="3" t="s">
        <v>6151</v>
      </c>
      <c r="AF3467" s="3" t="s">
        <v>154</v>
      </c>
      <c r="AG3467" s="3" t="s">
        <v>154</v>
      </c>
      <c r="AH3467" s="3" t="s">
        <v>6478</v>
      </c>
      <c r="AI3467" s="3" t="s">
        <v>6482</v>
      </c>
      <c r="AJ3467" s="3" t="s">
        <v>6489</v>
      </c>
    </row>
    <row r="3468" spans="1:36" ht="30">
      <c r="A3468" s="10">
        <v>3571</v>
      </c>
      <c r="B3468" t="str">
        <f>IF(K3468="总计","",INDEX(主数据!A:AD,MATCH(J3468,主数据!A:A,0),9))</f>
        <v>华南大区公司</v>
      </c>
      <c r="C3468" t="str">
        <f>IF(K3468="","",INDEX(主数据!A:AD,MATCH(J3468,主数据!A:A,0),11))</f>
        <v>深圳西区</v>
      </c>
      <c r="D3468" t="str">
        <f t="shared" si="216"/>
        <v>SZ3402生活垃圾消纳费（仪表）标准方式0.27</v>
      </c>
      <c r="E3468" s="13" t="str">
        <f t="shared" si="218"/>
        <v>0.27</v>
      </c>
      <c r="F3468" s="13" t="str">
        <f>IF(E3468="","",IFERROR(IF(IF(K3468="","",INDEX(收费标合同信息维护!A:Q,MATCH(D3468,收费标合同信息维护!J:J,0),10))=D3468,"有","无"),"无"))</f>
        <v>无</v>
      </c>
      <c r="G3468" s="13" t="str">
        <f t="shared" si="217"/>
        <v/>
      </c>
      <c r="H3468" s="13" t="str">
        <f t="shared" si="219"/>
        <v/>
      </c>
      <c r="I3468" s="13" t="str">
        <f>IF(G3468="","",IFERROR(IF(IF(K3468="","",INDEX(收费标合同信息维护!A:Q,MATCH(G3468,收费标合同信息维护!M:M,0),13))=G3468,"有","无"),"无"))</f>
        <v/>
      </c>
      <c r="J3468" s="3" t="s">
        <v>2613</v>
      </c>
      <c r="K3468" s="3" t="s">
        <v>13438</v>
      </c>
      <c r="L3468" s="3" t="s">
        <v>6705</v>
      </c>
      <c r="M3468" s="3" t="s">
        <v>6706</v>
      </c>
      <c r="N3468" s="3" t="s">
        <v>6603</v>
      </c>
      <c r="O3468" s="3" t="s">
        <v>6478</v>
      </c>
      <c r="P3468" s="3" t="s">
        <v>13442</v>
      </c>
      <c r="Q3468" s="3" t="s">
        <v>13443</v>
      </c>
      <c r="R3468" s="3" t="s">
        <v>6484</v>
      </c>
      <c r="S3468" s="3" t="s">
        <v>6491</v>
      </c>
      <c r="T3468" s="3" t="s">
        <v>7411</v>
      </c>
      <c r="U3468" s="3" t="s">
        <v>154</v>
      </c>
      <c r="V3468" s="3" t="s">
        <v>10250</v>
      </c>
      <c r="W3468" s="3" t="s">
        <v>154</v>
      </c>
      <c r="X3468" s="3" t="s">
        <v>154</v>
      </c>
      <c r="Y3468" s="3" t="s">
        <v>154</v>
      </c>
      <c r="Z3468" s="3" t="s">
        <v>154</v>
      </c>
      <c r="AA3468" s="3" t="s">
        <v>154</v>
      </c>
      <c r="AB3468" s="3" t="s">
        <v>154</v>
      </c>
      <c r="AC3468" s="3" t="s">
        <v>154</v>
      </c>
      <c r="AD3468" s="3" t="s">
        <v>6151</v>
      </c>
      <c r="AE3468" s="3" t="s">
        <v>6151</v>
      </c>
      <c r="AF3468" s="3" t="s">
        <v>154</v>
      </c>
      <c r="AG3468" s="3" t="s">
        <v>154</v>
      </c>
      <c r="AH3468" s="3" t="s">
        <v>6478</v>
      </c>
      <c r="AI3468" s="3" t="s">
        <v>6482</v>
      </c>
      <c r="AJ3468" s="3" t="s">
        <v>6489</v>
      </c>
    </row>
    <row r="3469" spans="1:36" ht="30">
      <c r="A3469" s="10">
        <v>3572</v>
      </c>
      <c r="B3469" t="str">
        <f>IF(K3469="总计","",INDEX(主数据!A:AD,MATCH(J3469,主数据!A:A,0),9))</f>
        <v>华南大区公司</v>
      </c>
      <c r="C3469" t="str">
        <f>IF(K3469="","",INDEX(主数据!A:AD,MATCH(J3469,主数据!A:A,0),11))</f>
        <v>深圳西区</v>
      </c>
      <c r="D3469" t="str">
        <f t="shared" si="216"/>
        <v>SZ3402生活垃圾消纳费（仪表）标准方式0.24</v>
      </c>
      <c r="E3469" s="13" t="str">
        <f t="shared" si="218"/>
        <v>0.24</v>
      </c>
      <c r="F3469" s="13" t="str">
        <f>IF(E3469="","",IFERROR(IF(IF(K3469="","",INDEX(收费标合同信息维护!A:Q,MATCH(D3469,收费标合同信息维护!J:J,0),10))=D3469,"有","无"),"无"))</f>
        <v>无</v>
      </c>
      <c r="G3469" s="13" t="str">
        <f t="shared" si="217"/>
        <v/>
      </c>
      <c r="H3469" s="13" t="str">
        <f t="shared" si="219"/>
        <v/>
      </c>
      <c r="I3469" s="13" t="str">
        <f>IF(G3469="","",IFERROR(IF(IF(K3469="","",INDEX(收费标合同信息维护!A:Q,MATCH(G3469,收费标合同信息维护!M:M,0),13))=G3469,"有","无"),"无"))</f>
        <v/>
      </c>
      <c r="J3469" s="3" t="s">
        <v>2613</v>
      </c>
      <c r="K3469" s="3" t="s">
        <v>13438</v>
      </c>
      <c r="L3469" s="3" t="s">
        <v>6705</v>
      </c>
      <c r="M3469" s="3" t="s">
        <v>6706</v>
      </c>
      <c r="N3469" s="3" t="s">
        <v>6603</v>
      </c>
      <c r="O3469" s="3" t="s">
        <v>6478</v>
      </c>
      <c r="P3469" s="3" t="s">
        <v>13444</v>
      </c>
      <c r="Q3469" s="3" t="s">
        <v>11962</v>
      </c>
      <c r="R3469" s="3" t="s">
        <v>6484</v>
      </c>
      <c r="S3469" s="3" t="s">
        <v>6491</v>
      </c>
      <c r="T3469" s="3" t="s">
        <v>7411</v>
      </c>
      <c r="U3469" s="3" t="s">
        <v>154</v>
      </c>
      <c r="V3469" s="3" t="s">
        <v>6899</v>
      </c>
      <c r="W3469" s="3" t="s">
        <v>154</v>
      </c>
      <c r="X3469" s="3" t="s">
        <v>154</v>
      </c>
      <c r="Y3469" s="3" t="s">
        <v>154</v>
      </c>
      <c r="Z3469" s="3" t="s">
        <v>154</v>
      </c>
      <c r="AA3469" s="3" t="s">
        <v>154</v>
      </c>
      <c r="AB3469" s="3" t="s">
        <v>154</v>
      </c>
      <c r="AC3469" s="3" t="s">
        <v>154</v>
      </c>
      <c r="AD3469" s="3" t="s">
        <v>6151</v>
      </c>
      <c r="AE3469" s="3" t="s">
        <v>6151</v>
      </c>
      <c r="AF3469" s="3" t="s">
        <v>154</v>
      </c>
      <c r="AG3469" s="3" t="s">
        <v>154</v>
      </c>
      <c r="AH3469" s="3" t="s">
        <v>6478</v>
      </c>
      <c r="AI3469" s="3" t="s">
        <v>6482</v>
      </c>
      <c r="AJ3469" s="3" t="s">
        <v>6489</v>
      </c>
    </row>
    <row r="3470" spans="1:36" ht="15">
      <c r="A3470" s="10">
        <v>3573</v>
      </c>
      <c r="B3470" t="str">
        <f>IF(K3470="总计","",INDEX(主数据!A:AD,MATCH(J3470,主数据!A:A,0),9))</f>
        <v>华南大区公司</v>
      </c>
      <c r="C3470" t="str">
        <f>IF(K3470="","",INDEX(主数据!A:AD,MATCH(J3470,主数据!A:A,0),11))</f>
        <v>深圳西区</v>
      </c>
      <c r="D3470" t="str">
        <f t="shared" si="216"/>
        <v>SZ3402电费标准方式1.07</v>
      </c>
      <c r="E3470" s="13" t="str">
        <f t="shared" si="218"/>
        <v>1.07</v>
      </c>
      <c r="F3470" s="13" t="str">
        <f>IF(E3470="","",IFERROR(IF(IF(K3470="","",INDEX(收费标合同信息维护!A:Q,MATCH(D3470,收费标合同信息维护!J:J,0),10))=D3470,"有","无"),"无"))</f>
        <v>无</v>
      </c>
      <c r="G3470" s="13" t="str">
        <f t="shared" si="217"/>
        <v/>
      </c>
      <c r="H3470" s="13" t="str">
        <f t="shared" si="219"/>
        <v/>
      </c>
      <c r="I3470" s="13" t="str">
        <f>IF(G3470="","",IFERROR(IF(IF(K3470="","",INDEX(收费标合同信息维护!A:Q,MATCH(G3470,收费标合同信息维护!M:M,0),13))=G3470,"有","无"),"无"))</f>
        <v/>
      </c>
      <c r="J3470" s="3" t="s">
        <v>2613</v>
      </c>
      <c r="K3470" s="3" t="s">
        <v>13438</v>
      </c>
      <c r="L3470" s="3" t="s">
        <v>6601</v>
      </c>
      <c r="M3470" s="3" t="s">
        <v>6602</v>
      </c>
      <c r="N3470" s="3" t="s">
        <v>6603</v>
      </c>
      <c r="O3470" s="3" t="s">
        <v>6478</v>
      </c>
      <c r="P3470" s="3" t="s">
        <v>13445</v>
      </c>
      <c r="Q3470" s="3" t="s">
        <v>6602</v>
      </c>
      <c r="R3470" s="3" t="s">
        <v>6484</v>
      </c>
      <c r="S3470" s="3" t="s">
        <v>6491</v>
      </c>
      <c r="T3470" s="3" t="s">
        <v>7411</v>
      </c>
      <c r="U3470" s="3" t="s">
        <v>154</v>
      </c>
      <c r="V3470" s="3" t="s">
        <v>13446</v>
      </c>
      <c r="W3470" s="3" t="s">
        <v>154</v>
      </c>
      <c r="X3470" s="3" t="s">
        <v>154</v>
      </c>
      <c r="Y3470" s="3" t="s">
        <v>154</v>
      </c>
      <c r="Z3470" s="3" t="s">
        <v>154</v>
      </c>
      <c r="AA3470" s="3" t="s">
        <v>154</v>
      </c>
      <c r="AB3470" s="3" t="s">
        <v>154</v>
      </c>
      <c r="AC3470" s="3" t="s">
        <v>154</v>
      </c>
      <c r="AD3470" s="3" t="s">
        <v>6151</v>
      </c>
      <c r="AE3470" s="3" t="s">
        <v>6151</v>
      </c>
      <c r="AF3470" s="3" t="s">
        <v>154</v>
      </c>
      <c r="AG3470" s="3" t="s">
        <v>154</v>
      </c>
      <c r="AH3470" s="3" t="s">
        <v>6478</v>
      </c>
      <c r="AI3470" s="3" t="s">
        <v>6482</v>
      </c>
      <c r="AJ3470" s="3" t="s">
        <v>6489</v>
      </c>
    </row>
    <row r="3471" spans="1:36" ht="15">
      <c r="A3471" s="10">
        <v>3574</v>
      </c>
      <c r="B3471" t="str">
        <f>IF(K3471="总计","",INDEX(主数据!A:AD,MATCH(J3471,主数据!A:A,0),9))</f>
        <v>华南大区公司</v>
      </c>
      <c r="C3471" t="str">
        <f>IF(K3471="","",INDEX(主数据!A:AD,MATCH(J3471,主数据!A:A,0),11))</f>
        <v>深圳西区</v>
      </c>
      <c r="D3471" t="str">
        <f t="shared" si="216"/>
        <v>SZ3402自来水费（简易征收）标准方式3.35</v>
      </c>
      <c r="E3471" s="13" t="str">
        <f t="shared" si="218"/>
        <v>3.35</v>
      </c>
      <c r="F3471" s="13" t="str">
        <f>IF(E3471="","",IFERROR(IF(IF(K3471="","",INDEX(收费标合同信息维护!A:Q,MATCH(D3471,收费标合同信息维护!J:J,0),10))=D3471,"有","无"),"无"))</f>
        <v>无</v>
      </c>
      <c r="G3471" s="13" t="str">
        <f t="shared" si="217"/>
        <v/>
      </c>
      <c r="H3471" s="13" t="str">
        <f t="shared" si="219"/>
        <v/>
      </c>
      <c r="I3471" s="13" t="str">
        <f>IF(G3471="","",IFERROR(IF(IF(K3471="","",INDEX(收费标合同信息维护!A:Q,MATCH(G3471,收费标合同信息维护!M:M,0),13))=G3471,"有","无"),"无"))</f>
        <v/>
      </c>
      <c r="J3471" s="3" t="s">
        <v>2613</v>
      </c>
      <c r="K3471" s="3" t="s">
        <v>13438</v>
      </c>
      <c r="L3471" s="3" t="s">
        <v>6615</v>
      </c>
      <c r="M3471" s="3" t="s">
        <v>6616</v>
      </c>
      <c r="N3471" s="3" t="s">
        <v>6603</v>
      </c>
      <c r="O3471" s="3" t="s">
        <v>6478</v>
      </c>
      <c r="P3471" s="3" t="s">
        <v>13447</v>
      </c>
      <c r="Q3471" s="3" t="s">
        <v>13410</v>
      </c>
      <c r="R3471" s="3" t="s">
        <v>6484</v>
      </c>
      <c r="S3471" s="3" t="s">
        <v>6491</v>
      </c>
      <c r="T3471" s="3" t="s">
        <v>7100</v>
      </c>
      <c r="U3471" s="3" t="s">
        <v>154</v>
      </c>
      <c r="V3471" s="3" t="s">
        <v>13411</v>
      </c>
      <c r="W3471" s="3" t="s">
        <v>154</v>
      </c>
      <c r="X3471" s="3" t="s">
        <v>154</v>
      </c>
      <c r="Y3471" s="3" t="s">
        <v>154</v>
      </c>
      <c r="Z3471" s="3" t="s">
        <v>154</v>
      </c>
      <c r="AA3471" s="3" t="s">
        <v>154</v>
      </c>
      <c r="AB3471" s="3" t="s">
        <v>154</v>
      </c>
      <c r="AC3471" s="3" t="s">
        <v>154</v>
      </c>
      <c r="AD3471" s="3" t="s">
        <v>6151</v>
      </c>
      <c r="AE3471" s="3" t="s">
        <v>6151</v>
      </c>
      <c r="AF3471" s="3" t="s">
        <v>154</v>
      </c>
      <c r="AG3471" s="3" t="s">
        <v>154</v>
      </c>
      <c r="AH3471" s="3" t="s">
        <v>6478</v>
      </c>
      <c r="AI3471" s="3" t="s">
        <v>6482</v>
      </c>
      <c r="AJ3471" s="3" t="s">
        <v>6489</v>
      </c>
    </row>
    <row r="3472" spans="1:36" ht="15">
      <c r="A3472" s="10">
        <v>3575</v>
      </c>
      <c r="B3472" t="str">
        <f>IF(K3472="总计","",INDEX(主数据!A:AD,MATCH(J3472,主数据!A:A,0),9))</f>
        <v>华南大区公司</v>
      </c>
      <c r="C3472" t="str">
        <f>IF(K3472="","",INDEX(主数据!A:AD,MATCH(J3472,主数据!A:A,0),11))</f>
        <v>深圳西区</v>
      </c>
      <c r="D3472" t="str">
        <f t="shared" si="216"/>
        <v>SZ3402自来水费（简易征收）标准方式3.30</v>
      </c>
      <c r="E3472" s="13" t="str">
        <f t="shared" si="218"/>
        <v>3.30</v>
      </c>
      <c r="F3472" s="13" t="str">
        <f>IF(E3472="","",IFERROR(IF(IF(K3472="","",INDEX(收费标合同信息维护!A:Q,MATCH(D3472,收费标合同信息维护!J:J,0),10))=D3472,"有","无"),"无"))</f>
        <v>无</v>
      </c>
      <c r="G3472" s="13" t="str">
        <f t="shared" si="217"/>
        <v/>
      </c>
      <c r="H3472" s="13" t="str">
        <f t="shared" si="219"/>
        <v/>
      </c>
      <c r="I3472" s="13" t="str">
        <f>IF(G3472="","",IFERROR(IF(IF(K3472="","",INDEX(收费标合同信息维护!A:Q,MATCH(G3472,收费标合同信息维护!M:M,0),13))=G3472,"有","无"),"无"))</f>
        <v/>
      </c>
      <c r="J3472" s="3" t="s">
        <v>2613</v>
      </c>
      <c r="K3472" s="3" t="s">
        <v>13438</v>
      </c>
      <c r="L3472" s="3" t="s">
        <v>6615</v>
      </c>
      <c r="M3472" s="3" t="s">
        <v>6616</v>
      </c>
      <c r="N3472" s="3" t="s">
        <v>6603</v>
      </c>
      <c r="O3472" s="3" t="s">
        <v>6478</v>
      </c>
      <c r="P3472" s="3" t="s">
        <v>13448</v>
      </c>
      <c r="Q3472" s="3" t="s">
        <v>13449</v>
      </c>
      <c r="R3472" s="3" t="s">
        <v>6484</v>
      </c>
      <c r="S3472" s="3" t="s">
        <v>6491</v>
      </c>
      <c r="T3472" s="3" t="s">
        <v>7029</v>
      </c>
      <c r="U3472" s="3" t="s">
        <v>154</v>
      </c>
      <c r="V3472" s="3" t="s">
        <v>6732</v>
      </c>
      <c r="W3472" s="3" t="s">
        <v>154</v>
      </c>
      <c r="X3472" s="3" t="s">
        <v>154</v>
      </c>
      <c r="Y3472" s="3" t="s">
        <v>154</v>
      </c>
      <c r="Z3472" s="3" t="s">
        <v>154</v>
      </c>
      <c r="AA3472" s="3" t="s">
        <v>154</v>
      </c>
      <c r="AB3472" s="3" t="s">
        <v>154</v>
      </c>
      <c r="AC3472" s="3" t="s">
        <v>154</v>
      </c>
      <c r="AD3472" s="3" t="s">
        <v>6151</v>
      </c>
      <c r="AE3472" s="3" t="s">
        <v>6151</v>
      </c>
      <c r="AF3472" s="3" t="s">
        <v>154</v>
      </c>
      <c r="AG3472" s="3" t="s">
        <v>154</v>
      </c>
      <c r="AH3472" s="3" t="s">
        <v>6478</v>
      </c>
      <c r="AI3472" s="3" t="s">
        <v>6482</v>
      </c>
      <c r="AJ3472" s="3" t="s">
        <v>6489</v>
      </c>
    </row>
    <row r="3473" spans="1:36" ht="15">
      <c r="A3473" s="10">
        <v>3576</v>
      </c>
      <c r="B3473" t="str">
        <f>IF(K3473="总计","",INDEX(主数据!A:AD,MATCH(J3473,主数据!A:A,0),9))</f>
        <v>华南大区公司</v>
      </c>
      <c r="C3473" t="str">
        <f>IF(K3473="","",INDEX(主数据!A:AD,MATCH(J3473,主数据!A:A,0),11))</f>
        <v>深圳西区</v>
      </c>
      <c r="D3473" t="str">
        <f t="shared" si="216"/>
        <v>SZ3402排水费（仪表）标准方式1.08</v>
      </c>
      <c r="E3473" s="13" t="str">
        <f t="shared" si="218"/>
        <v>1.08</v>
      </c>
      <c r="F3473" s="13" t="str">
        <f>IF(E3473="","",IFERROR(IF(IF(K3473="","",INDEX(收费标合同信息维护!A:Q,MATCH(D3473,收费标合同信息维护!J:J,0),10))=D3473,"有","无"),"无"))</f>
        <v>无</v>
      </c>
      <c r="G3473" s="13" t="str">
        <f t="shared" si="217"/>
        <v/>
      </c>
      <c r="H3473" s="13" t="str">
        <f t="shared" si="219"/>
        <v/>
      </c>
      <c r="I3473" s="13" t="str">
        <f>IF(G3473="","",IFERROR(IF(IF(K3473="","",INDEX(收费标合同信息维护!A:Q,MATCH(G3473,收费标合同信息维护!M:M,0),13))=G3473,"有","无"),"无"))</f>
        <v/>
      </c>
      <c r="J3473" s="3" t="s">
        <v>2613</v>
      </c>
      <c r="K3473" s="3" t="s">
        <v>13438</v>
      </c>
      <c r="L3473" s="3" t="s">
        <v>6971</v>
      </c>
      <c r="M3473" s="3" t="s">
        <v>6972</v>
      </c>
      <c r="N3473" s="3" t="s">
        <v>6603</v>
      </c>
      <c r="O3473" s="3" t="s">
        <v>6478</v>
      </c>
      <c r="P3473" s="3" t="s">
        <v>13450</v>
      </c>
      <c r="Q3473" s="3" t="s">
        <v>13451</v>
      </c>
      <c r="R3473" s="3" t="s">
        <v>6484</v>
      </c>
      <c r="S3473" s="3" t="s">
        <v>6491</v>
      </c>
      <c r="T3473" s="3" t="s">
        <v>7411</v>
      </c>
      <c r="U3473" s="3" t="s">
        <v>154</v>
      </c>
      <c r="V3473" s="3" t="s">
        <v>6975</v>
      </c>
      <c r="W3473" s="3" t="s">
        <v>154</v>
      </c>
      <c r="X3473" s="3" t="s">
        <v>154</v>
      </c>
      <c r="Y3473" s="3" t="s">
        <v>154</v>
      </c>
      <c r="Z3473" s="3" t="s">
        <v>154</v>
      </c>
      <c r="AA3473" s="3" t="s">
        <v>154</v>
      </c>
      <c r="AB3473" s="3" t="s">
        <v>154</v>
      </c>
      <c r="AC3473" s="3" t="s">
        <v>154</v>
      </c>
      <c r="AD3473" s="3" t="s">
        <v>6151</v>
      </c>
      <c r="AE3473" s="3" t="s">
        <v>6151</v>
      </c>
      <c r="AF3473" s="3" t="s">
        <v>154</v>
      </c>
      <c r="AG3473" s="3" t="s">
        <v>154</v>
      </c>
      <c r="AH3473" s="3" t="s">
        <v>6478</v>
      </c>
      <c r="AI3473" s="3" t="s">
        <v>6482</v>
      </c>
      <c r="AJ3473" s="3" t="s">
        <v>6489</v>
      </c>
    </row>
    <row r="3474" spans="1:36" ht="15">
      <c r="A3474" s="10">
        <v>3577</v>
      </c>
      <c r="B3474" t="str">
        <f>IF(K3474="总计","",INDEX(主数据!A:AD,MATCH(J3474,主数据!A:A,0),9))</f>
        <v>华南大区公司</v>
      </c>
      <c r="C3474" t="str">
        <f>IF(K3474="","",INDEX(主数据!A:AD,MATCH(J3474,主数据!A:A,0),11))</f>
        <v>深圳西区</v>
      </c>
      <c r="D3474" t="str">
        <f t="shared" si="216"/>
        <v>SZ3402排水费（仪表）标准方式1.20</v>
      </c>
      <c r="E3474" s="13" t="str">
        <f t="shared" si="218"/>
        <v>1.20</v>
      </c>
      <c r="F3474" s="13" t="str">
        <f>IF(E3474="","",IFERROR(IF(IF(K3474="","",INDEX(收费标合同信息维护!A:Q,MATCH(D3474,收费标合同信息维护!J:J,0),10))=D3474,"有","无"),"无"))</f>
        <v>无</v>
      </c>
      <c r="G3474" s="13" t="str">
        <f t="shared" si="217"/>
        <v/>
      </c>
      <c r="H3474" s="13" t="str">
        <f t="shared" si="219"/>
        <v/>
      </c>
      <c r="I3474" s="13" t="str">
        <f>IF(G3474="","",IFERROR(IF(IF(K3474="","",INDEX(收费标合同信息维护!A:Q,MATCH(G3474,收费标合同信息维护!M:M,0),13))=G3474,"有","无"),"无"))</f>
        <v/>
      </c>
      <c r="J3474" s="3" t="s">
        <v>2613</v>
      </c>
      <c r="K3474" s="3" t="s">
        <v>13438</v>
      </c>
      <c r="L3474" s="3" t="s">
        <v>6971</v>
      </c>
      <c r="M3474" s="3" t="s">
        <v>6972</v>
      </c>
      <c r="N3474" s="3" t="s">
        <v>6603</v>
      </c>
      <c r="O3474" s="3" t="s">
        <v>6478</v>
      </c>
      <c r="P3474" s="3" t="s">
        <v>13452</v>
      </c>
      <c r="Q3474" s="3" t="s">
        <v>10911</v>
      </c>
      <c r="R3474" s="3" t="s">
        <v>6484</v>
      </c>
      <c r="S3474" s="3" t="s">
        <v>6491</v>
      </c>
      <c r="T3474" s="3" t="s">
        <v>7411</v>
      </c>
      <c r="U3474" s="3" t="s">
        <v>154</v>
      </c>
      <c r="V3474" s="3" t="s">
        <v>6614</v>
      </c>
      <c r="W3474" s="3" t="s">
        <v>154</v>
      </c>
      <c r="X3474" s="3" t="s">
        <v>154</v>
      </c>
      <c r="Y3474" s="3" t="s">
        <v>154</v>
      </c>
      <c r="Z3474" s="3" t="s">
        <v>154</v>
      </c>
      <c r="AA3474" s="3" t="s">
        <v>154</v>
      </c>
      <c r="AB3474" s="3" t="s">
        <v>154</v>
      </c>
      <c r="AC3474" s="3" t="s">
        <v>154</v>
      </c>
      <c r="AD3474" s="3" t="s">
        <v>6151</v>
      </c>
      <c r="AE3474" s="3" t="s">
        <v>6151</v>
      </c>
      <c r="AF3474" s="3" t="s">
        <v>154</v>
      </c>
      <c r="AG3474" s="3" t="s">
        <v>154</v>
      </c>
      <c r="AH3474" s="3" t="s">
        <v>6478</v>
      </c>
      <c r="AI3474" s="3" t="s">
        <v>6482</v>
      </c>
      <c r="AJ3474" s="3" t="s">
        <v>6489</v>
      </c>
    </row>
    <row r="3475" spans="1:36" ht="15">
      <c r="A3475" s="10">
        <v>3578</v>
      </c>
      <c r="B3475" t="str">
        <f>IF(K3475="总计","",INDEX(主数据!A:AD,MATCH(J3475,主数据!A:A,0),9))</f>
        <v>华南大区公司</v>
      </c>
      <c r="C3475" t="str">
        <f>IF(K3475="","",INDEX(主数据!A:AD,MATCH(J3475,主数据!A:A,0),11))</f>
        <v>深圳西区</v>
      </c>
      <c r="D3475" t="str">
        <f t="shared" si="216"/>
        <v>SZ3402排水费（仪表）标准方式1.10</v>
      </c>
      <c r="E3475" s="13" t="str">
        <f t="shared" si="218"/>
        <v>1.10</v>
      </c>
      <c r="F3475" s="13" t="str">
        <f>IF(E3475="","",IFERROR(IF(IF(K3475="","",INDEX(收费标合同信息维护!A:Q,MATCH(D3475,收费标合同信息维护!J:J,0),10))=D3475,"有","无"),"无"))</f>
        <v>无</v>
      </c>
      <c r="G3475" s="13" t="str">
        <f t="shared" si="217"/>
        <v/>
      </c>
      <c r="H3475" s="13" t="str">
        <f t="shared" si="219"/>
        <v/>
      </c>
      <c r="I3475" s="13" t="str">
        <f>IF(G3475="","",IFERROR(IF(IF(K3475="","",INDEX(收费标合同信息维护!A:Q,MATCH(G3475,收费标合同信息维护!M:M,0),13))=G3475,"有","无"),"无"))</f>
        <v/>
      </c>
      <c r="J3475" s="3" t="s">
        <v>2613</v>
      </c>
      <c r="K3475" s="3" t="s">
        <v>13438</v>
      </c>
      <c r="L3475" s="3" t="s">
        <v>6971</v>
      </c>
      <c r="M3475" s="3" t="s">
        <v>6972</v>
      </c>
      <c r="N3475" s="3" t="s">
        <v>6603</v>
      </c>
      <c r="O3475" s="3" t="s">
        <v>6478</v>
      </c>
      <c r="P3475" s="3" t="s">
        <v>13453</v>
      </c>
      <c r="Q3475" s="3" t="s">
        <v>13454</v>
      </c>
      <c r="R3475" s="3" t="s">
        <v>6484</v>
      </c>
      <c r="S3475" s="3" t="s">
        <v>6491</v>
      </c>
      <c r="T3475" s="3" t="s">
        <v>7025</v>
      </c>
      <c r="U3475" s="3" t="s">
        <v>154</v>
      </c>
      <c r="V3475" s="3" t="s">
        <v>6488</v>
      </c>
      <c r="W3475" s="3" t="s">
        <v>154</v>
      </c>
      <c r="X3475" s="3" t="s">
        <v>154</v>
      </c>
      <c r="Y3475" s="3" t="s">
        <v>154</v>
      </c>
      <c r="Z3475" s="3" t="s">
        <v>154</v>
      </c>
      <c r="AA3475" s="3" t="s">
        <v>154</v>
      </c>
      <c r="AB3475" s="3" t="s">
        <v>154</v>
      </c>
      <c r="AC3475" s="3" t="s">
        <v>154</v>
      </c>
      <c r="AD3475" s="3" t="s">
        <v>6151</v>
      </c>
      <c r="AE3475" s="3" t="s">
        <v>6151</v>
      </c>
      <c r="AF3475" s="3" t="s">
        <v>154</v>
      </c>
      <c r="AG3475" s="3" t="s">
        <v>154</v>
      </c>
      <c r="AH3475" s="3" t="s">
        <v>6478</v>
      </c>
      <c r="AI3475" s="3" t="s">
        <v>6482</v>
      </c>
      <c r="AJ3475" s="3" t="s">
        <v>6489</v>
      </c>
    </row>
    <row r="3476" spans="1:36" ht="30">
      <c r="A3476" s="10">
        <v>3579</v>
      </c>
      <c r="B3476" t="str">
        <f>IF(K3476="总计","",INDEX(主数据!A:AD,MATCH(J3476,主数据!A:A,0),9))</f>
        <v>华北大区公司</v>
      </c>
      <c r="C3476" t="str">
        <f>IF(K3476="","",INDEX(主数据!A:AD,MATCH(J3476,主数据!A:A,0),11))</f>
        <v>北京五城区</v>
      </c>
      <c r="D3476" t="str">
        <f t="shared" si="216"/>
        <v>BJ129物业服务费标准方式3.18</v>
      </c>
      <c r="E3476" s="13" t="str">
        <f t="shared" si="218"/>
        <v>3.18</v>
      </c>
      <c r="F3476" s="13" t="str">
        <f>IF(E3476="","",IFERROR(IF(IF(K3476="","",INDEX(收费标合同信息维护!A:Q,MATCH(D3476,收费标合同信息维护!J:J,0),10))=D3476,"有","无"),"无"))</f>
        <v>无</v>
      </c>
      <c r="G3476" s="13" t="str">
        <f t="shared" si="217"/>
        <v/>
      </c>
      <c r="H3476" s="13" t="str">
        <f t="shared" si="219"/>
        <v/>
      </c>
      <c r="I3476" s="13" t="str">
        <f>IF(G3476="","",IFERROR(IF(IF(K3476="","",INDEX(收费标合同信息维护!A:Q,MATCH(G3476,收费标合同信息维护!M:M,0),13))=G3476,"有","无"),"无"))</f>
        <v/>
      </c>
      <c r="J3476" s="3" t="s">
        <v>2165</v>
      </c>
      <c r="K3476" s="3" t="s">
        <v>6343</v>
      </c>
      <c r="L3476" s="3" t="s">
        <v>6025</v>
      </c>
      <c r="M3476" s="3" t="s">
        <v>6026</v>
      </c>
      <c r="N3476" s="3" t="s">
        <v>6477</v>
      </c>
      <c r="O3476" s="3" t="s">
        <v>6478</v>
      </c>
      <c r="P3476" s="3" t="s">
        <v>13455</v>
      </c>
      <c r="Q3476" s="3" t="s">
        <v>13456</v>
      </c>
      <c r="R3476" s="3" t="s">
        <v>6484</v>
      </c>
      <c r="S3476" s="3" t="s">
        <v>6491</v>
      </c>
      <c r="T3476" s="3" t="s">
        <v>6537</v>
      </c>
      <c r="U3476" s="3" t="s">
        <v>154</v>
      </c>
      <c r="V3476" s="3" t="s">
        <v>12781</v>
      </c>
      <c r="W3476" s="3" t="s">
        <v>154</v>
      </c>
      <c r="X3476" s="3" t="s">
        <v>154</v>
      </c>
      <c r="Y3476" s="3" t="s">
        <v>154</v>
      </c>
      <c r="Z3476" s="3" t="s">
        <v>154</v>
      </c>
      <c r="AA3476" s="3" t="s">
        <v>154</v>
      </c>
      <c r="AB3476" s="3" t="s">
        <v>154</v>
      </c>
      <c r="AC3476" s="3" t="s">
        <v>154</v>
      </c>
      <c r="AD3476" s="3" t="s">
        <v>6151</v>
      </c>
      <c r="AE3476" s="3" t="s">
        <v>6151</v>
      </c>
      <c r="AF3476" s="3" t="s">
        <v>154</v>
      </c>
      <c r="AG3476" s="3" t="s">
        <v>154</v>
      </c>
      <c r="AH3476" s="3" t="s">
        <v>6478</v>
      </c>
      <c r="AI3476" s="3" t="s">
        <v>6482</v>
      </c>
      <c r="AJ3476" s="3" t="s">
        <v>13457</v>
      </c>
    </row>
    <row r="3477" spans="1:36" ht="15">
      <c r="A3477" s="10">
        <v>3580</v>
      </c>
      <c r="B3477" t="str">
        <f>IF(K3477="总计","",INDEX(主数据!A:AD,MATCH(J3477,主数据!A:A,0),9))</f>
        <v>华北大区公司</v>
      </c>
      <c r="C3477" t="str">
        <f>IF(K3477="","",INDEX(主数据!A:AD,MATCH(J3477,主数据!A:A,0),11))</f>
        <v>北京五城区</v>
      </c>
      <c r="D3477" t="str">
        <f t="shared" si="216"/>
        <v>BJ129物业服务费标准方式2.50</v>
      </c>
      <c r="E3477" s="13" t="str">
        <f t="shared" si="218"/>
        <v>2.50</v>
      </c>
      <c r="F3477" s="13" t="str">
        <f>IF(E3477="","",IFERROR(IF(IF(K3477="","",INDEX(收费标合同信息维护!A:Q,MATCH(D3477,收费标合同信息维护!J:J,0),10))=D3477,"有","无"),"无"))</f>
        <v>无</v>
      </c>
      <c r="G3477" s="13" t="str">
        <f t="shared" si="217"/>
        <v/>
      </c>
      <c r="H3477" s="13" t="str">
        <f t="shared" si="219"/>
        <v/>
      </c>
      <c r="I3477" s="13" t="str">
        <f>IF(G3477="","",IFERROR(IF(IF(K3477="","",INDEX(收费标合同信息维护!A:Q,MATCH(G3477,收费标合同信息维护!M:M,0),13))=G3477,"有","无"),"无"))</f>
        <v/>
      </c>
      <c r="J3477" s="3" t="s">
        <v>2165</v>
      </c>
      <c r="K3477" s="3" t="s">
        <v>6343</v>
      </c>
      <c r="L3477" s="3" t="s">
        <v>6025</v>
      </c>
      <c r="M3477" s="3" t="s">
        <v>6026</v>
      </c>
      <c r="N3477" s="3" t="s">
        <v>6477</v>
      </c>
      <c r="O3477" s="3" t="s">
        <v>6478</v>
      </c>
      <c r="P3477" s="3" t="s">
        <v>13458</v>
      </c>
      <c r="Q3477" s="3" t="s">
        <v>13459</v>
      </c>
      <c r="R3477" s="3" t="s">
        <v>6484</v>
      </c>
      <c r="S3477" s="3" t="s">
        <v>6491</v>
      </c>
      <c r="T3477" s="3" t="s">
        <v>6537</v>
      </c>
      <c r="U3477" s="3" t="s">
        <v>154</v>
      </c>
      <c r="V3477" s="3" t="s">
        <v>6675</v>
      </c>
      <c r="W3477" s="3" t="s">
        <v>154</v>
      </c>
      <c r="X3477" s="3" t="s">
        <v>154</v>
      </c>
      <c r="Y3477" s="3" t="s">
        <v>154</v>
      </c>
      <c r="Z3477" s="3" t="s">
        <v>154</v>
      </c>
      <c r="AA3477" s="3" t="s">
        <v>154</v>
      </c>
      <c r="AB3477" s="3" t="s">
        <v>154</v>
      </c>
      <c r="AC3477" s="3" t="s">
        <v>154</v>
      </c>
      <c r="AD3477" s="3" t="s">
        <v>6151</v>
      </c>
      <c r="AE3477" s="3" t="s">
        <v>6151</v>
      </c>
      <c r="AF3477" s="3" t="s">
        <v>154</v>
      </c>
      <c r="AG3477" s="3" t="s">
        <v>154</v>
      </c>
      <c r="AH3477" s="3" t="s">
        <v>6478</v>
      </c>
      <c r="AI3477" s="3" t="s">
        <v>6482</v>
      </c>
      <c r="AJ3477" s="3" t="s">
        <v>6404</v>
      </c>
    </row>
    <row r="3478" spans="1:36" ht="15">
      <c r="A3478" s="10">
        <v>3581</v>
      </c>
      <c r="B3478" t="str">
        <f>IF(K3478="总计","",INDEX(主数据!A:AD,MATCH(J3478,主数据!A:A,0),9))</f>
        <v>华北大区公司</v>
      </c>
      <c r="C3478" t="str">
        <f>IF(K3478="","",INDEX(主数据!A:AD,MATCH(J3478,主数据!A:A,0),11))</f>
        <v>北京五城区</v>
      </c>
      <c r="D3478" t="str">
        <f t="shared" si="216"/>
        <v>BJ129物业服务费标准方式3.30</v>
      </c>
      <c r="E3478" s="13" t="str">
        <f t="shared" si="218"/>
        <v>3.30</v>
      </c>
      <c r="F3478" s="13" t="str">
        <f>IF(E3478="","",IFERROR(IF(IF(K3478="","",INDEX(收费标合同信息维护!A:Q,MATCH(D3478,收费标合同信息维护!J:J,0),10))=D3478,"有","无"),"无"))</f>
        <v>无</v>
      </c>
      <c r="G3478" s="13" t="str">
        <f t="shared" si="217"/>
        <v/>
      </c>
      <c r="H3478" s="13" t="str">
        <f t="shared" si="219"/>
        <v/>
      </c>
      <c r="I3478" s="13" t="str">
        <f>IF(G3478="","",IFERROR(IF(IF(K3478="","",INDEX(收费标合同信息维护!A:Q,MATCH(G3478,收费标合同信息维护!M:M,0),13))=G3478,"有","无"),"无"))</f>
        <v/>
      </c>
      <c r="J3478" s="3" t="s">
        <v>2165</v>
      </c>
      <c r="K3478" s="3" t="s">
        <v>6343</v>
      </c>
      <c r="L3478" s="3" t="s">
        <v>6025</v>
      </c>
      <c r="M3478" s="3" t="s">
        <v>6026</v>
      </c>
      <c r="N3478" s="3" t="s">
        <v>6477</v>
      </c>
      <c r="O3478" s="3" t="s">
        <v>6478</v>
      </c>
      <c r="P3478" s="3" t="s">
        <v>13460</v>
      </c>
      <c r="Q3478" s="3" t="s">
        <v>13461</v>
      </c>
      <c r="R3478" s="3" t="s">
        <v>6484</v>
      </c>
      <c r="S3478" s="3" t="s">
        <v>6491</v>
      </c>
      <c r="T3478" s="3" t="s">
        <v>6537</v>
      </c>
      <c r="U3478" s="3" t="s">
        <v>154</v>
      </c>
      <c r="V3478" s="3" t="s">
        <v>6732</v>
      </c>
      <c r="W3478" s="3" t="s">
        <v>154</v>
      </c>
      <c r="X3478" s="3" t="s">
        <v>154</v>
      </c>
      <c r="Y3478" s="3" t="s">
        <v>154</v>
      </c>
      <c r="Z3478" s="3" t="s">
        <v>154</v>
      </c>
      <c r="AA3478" s="3" t="s">
        <v>154</v>
      </c>
      <c r="AB3478" s="3" t="s">
        <v>154</v>
      </c>
      <c r="AC3478" s="3" t="s">
        <v>154</v>
      </c>
      <c r="AD3478" s="3" t="s">
        <v>6151</v>
      </c>
      <c r="AE3478" s="3" t="s">
        <v>6151</v>
      </c>
      <c r="AF3478" s="3" t="s">
        <v>154</v>
      </c>
      <c r="AG3478" s="3" t="s">
        <v>154</v>
      </c>
      <c r="AH3478" s="3" t="s">
        <v>6478</v>
      </c>
      <c r="AI3478" s="3" t="s">
        <v>6482</v>
      </c>
      <c r="AJ3478" s="3" t="s">
        <v>13462</v>
      </c>
    </row>
    <row r="3479" spans="1:36" ht="15">
      <c r="A3479" s="10">
        <v>3582</v>
      </c>
      <c r="B3479" t="str">
        <f>IF(K3479="总计","",INDEX(主数据!A:AD,MATCH(J3479,主数据!A:A,0),9))</f>
        <v>华北大区公司</v>
      </c>
      <c r="C3479" t="str">
        <f>IF(K3479="","",INDEX(主数据!A:AD,MATCH(J3479,主数据!A:A,0),11))</f>
        <v>北京五城区</v>
      </c>
      <c r="D3479" t="str">
        <f t="shared" si="216"/>
        <v>BJ129物业服务费标准方式3.50</v>
      </c>
      <c r="E3479" s="13" t="str">
        <f t="shared" si="218"/>
        <v>3.50</v>
      </c>
      <c r="F3479" s="13" t="str">
        <f>IF(E3479="","",IFERROR(IF(IF(K3479="","",INDEX(收费标合同信息维护!A:Q,MATCH(D3479,收费标合同信息维护!J:J,0),10))=D3479,"有","无"),"无"))</f>
        <v>无</v>
      </c>
      <c r="G3479" s="13" t="str">
        <f t="shared" si="217"/>
        <v/>
      </c>
      <c r="H3479" s="13" t="str">
        <f t="shared" si="219"/>
        <v/>
      </c>
      <c r="I3479" s="13" t="str">
        <f>IF(G3479="","",IFERROR(IF(IF(K3479="","",INDEX(收费标合同信息维护!A:Q,MATCH(G3479,收费标合同信息维护!M:M,0),13))=G3479,"有","无"),"无"))</f>
        <v/>
      </c>
      <c r="J3479" s="3" t="s">
        <v>2165</v>
      </c>
      <c r="K3479" s="3" t="s">
        <v>6343</v>
      </c>
      <c r="L3479" s="3" t="s">
        <v>6025</v>
      </c>
      <c r="M3479" s="3" t="s">
        <v>6026</v>
      </c>
      <c r="N3479" s="3" t="s">
        <v>6477</v>
      </c>
      <c r="O3479" s="3" t="s">
        <v>6478</v>
      </c>
      <c r="P3479" s="3" t="s">
        <v>13463</v>
      </c>
      <c r="Q3479" s="3" t="s">
        <v>13464</v>
      </c>
      <c r="R3479" s="3" t="s">
        <v>6484</v>
      </c>
      <c r="S3479" s="3" t="s">
        <v>6491</v>
      </c>
      <c r="T3479" s="3" t="s">
        <v>6537</v>
      </c>
      <c r="U3479" s="3" t="s">
        <v>154</v>
      </c>
      <c r="V3479" s="3" t="s">
        <v>6869</v>
      </c>
      <c r="W3479" s="3" t="s">
        <v>154</v>
      </c>
      <c r="X3479" s="3" t="s">
        <v>154</v>
      </c>
      <c r="Y3479" s="3" t="s">
        <v>154</v>
      </c>
      <c r="Z3479" s="3" t="s">
        <v>154</v>
      </c>
      <c r="AA3479" s="3" t="s">
        <v>154</v>
      </c>
      <c r="AB3479" s="3" t="s">
        <v>154</v>
      </c>
      <c r="AC3479" s="3" t="s">
        <v>154</v>
      </c>
      <c r="AD3479" s="3" t="s">
        <v>6151</v>
      </c>
      <c r="AE3479" s="3" t="s">
        <v>6151</v>
      </c>
      <c r="AF3479" s="3" t="s">
        <v>154</v>
      </c>
      <c r="AG3479" s="3" t="s">
        <v>154</v>
      </c>
      <c r="AH3479" s="3" t="s">
        <v>6478</v>
      </c>
      <c r="AI3479" s="3" t="s">
        <v>6482</v>
      </c>
      <c r="AJ3479" s="3" t="s">
        <v>13465</v>
      </c>
    </row>
    <row r="3480" spans="1:36" ht="15">
      <c r="A3480" s="10">
        <v>3583</v>
      </c>
      <c r="B3480" t="str">
        <f>IF(K3480="总计","",INDEX(主数据!A:AD,MATCH(J3480,主数据!A:A,0),9))</f>
        <v>华北大区公司</v>
      </c>
      <c r="C3480" t="str">
        <f>IF(K3480="","",INDEX(主数据!A:AD,MATCH(J3480,主数据!A:A,0),11))</f>
        <v>北京五城区</v>
      </c>
      <c r="D3480" t="str">
        <f t="shared" si="216"/>
        <v>BJ129物业服务费标准方式3.75</v>
      </c>
      <c r="E3480" s="13" t="str">
        <f t="shared" si="218"/>
        <v>3.75</v>
      </c>
      <c r="F3480" s="13" t="str">
        <f>IF(E3480="","",IFERROR(IF(IF(K3480="","",INDEX(收费标合同信息维护!A:Q,MATCH(D3480,收费标合同信息维护!J:J,0),10))=D3480,"有","无"),"无"))</f>
        <v>无</v>
      </c>
      <c r="G3480" s="13" t="str">
        <f t="shared" si="217"/>
        <v/>
      </c>
      <c r="H3480" s="13" t="str">
        <f t="shared" si="219"/>
        <v/>
      </c>
      <c r="I3480" s="13" t="str">
        <f>IF(G3480="","",IFERROR(IF(IF(K3480="","",INDEX(收费标合同信息维护!A:Q,MATCH(G3480,收费标合同信息维护!M:M,0),13))=G3480,"有","无"),"无"))</f>
        <v/>
      </c>
      <c r="J3480" s="3" t="s">
        <v>2165</v>
      </c>
      <c r="K3480" s="3" t="s">
        <v>6343</v>
      </c>
      <c r="L3480" s="3" t="s">
        <v>6025</v>
      </c>
      <c r="M3480" s="3" t="s">
        <v>6026</v>
      </c>
      <c r="N3480" s="3" t="s">
        <v>6477</v>
      </c>
      <c r="O3480" s="3" t="s">
        <v>6478</v>
      </c>
      <c r="P3480" s="3" t="s">
        <v>13466</v>
      </c>
      <c r="Q3480" s="3" t="s">
        <v>13467</v>
      </c>
      <c r="R3480" s="3" t="s">
        <v>6484</v>
      </c>
      <c r="S3480" s="3" t="s">
        <v>6491</v>
      </c>
      <c r="T3480" s="3" t="s">
        <v>6537</v>
      </c>
      <c r="U3480" s="3" t="s">
        <v>154</v>
      </c>
      <c r="V3480" s="3" t="s">
        <v>8167</v>
      </c>
      <c r="W3480" s="3" t="s">
        <v>154</v>
      </c>
      <c r="X3480" s="3" t="s">
        <v>154</v>
      </c>
      <c r="Y3480" s="3" t="s">
        <v>154</v>
      </c>
      <c r="Z3480" s="3" t="s">
        <v>154</v>
      </c>
      <c r="AA3480" s="3" t="s">
        <v>154</v>
      </c>
      <c r="AB3480" s="3" t="s">
        <v>154</v>
      </c>
      <c r="AC3480" s="3" t="s">
        <v>154</v>
      </c>
      <c r="AD3480" s="3" t="s">
        <v>6151</v>
      </c>
      <c r="AE3480" s="3" t="s">
        <v>6151</v>
      </c>
      <c r="AF3480" s="3" t="s">
        <v>154</v>
      </c>
      <c r="AG3480" s="3" t="s">
        <v>154</v>
      </c>
      <c r="AH3480" s="3" t="s">
        <v>6478</v>
      </c>
      <c r="AI3480" s="3" t="s">
        <v>6482</v>
      </c>
      <c r="AJ3480" s="3" t="s">
        <v>9952</v>
      </c>
    </row>
    <row r="3481" spans="1:36" ht="15">
      <c r="A3481" s="10">
        <v>3584</v>
      </c>
      <c r="B3481" t="str">
        <f>IF(K3481="总计","",INDEX(主数据!A:AD,MATCH(J3481,主数据!A:A,0),9))</f>
        <v>华北大区公司</v>
      </c>
      <c r="C3481" t="str">
        <f>IF(K3481="","",INDEX(主数据!A:AD,MATCH(J3481,主数据!A:A,0),11))</f>
        <v>北京五城区</v>
      </c>
      <c r="D3481" t="str">
        <f t="shared" si="216"/>
        <v>BJ129物业服务费标准方式2.30</v>
      </c>
      <c r="E3481" s="13" t="str">
        <f t="shared" si="218"/>
        <v>2.30</v>
      </c>
      <c r="F3481" s="13" t="str">
        <f>IF(E3481="","",IFERROR(IF(IF(K3481="","",INDEX(收费标合同信息维护!A:Q,MATCH(D3481,收费标合同信息维护!J:J,0),10))=D3481,"有","无"),"无"))</f>
        <v>无</v>
      </c>
      <c r="G3481" s="13" t="str">
        <f t="shared" si="217"/>
        <v/>
      </c>
      <c r="H3481" s="13" t="str">
        <f t="shared" si="219"/>
        <v/>
      </c>
      <c r="I3481" s="13" t="str">
        <f>IF(G3481="","",IFERROR(IF(IF(K3481="","",INDEX(收费标合同信息维护!A:Q,MATCH(G3481,收费标合同信息维护!M:M,0),13))=G3481,"有","无"),"无"))</f>
        <v/>
      </c>
      <c r="J3481" s="3" t="s">
        <v>2165</v>
      </c>
      <c r="K3481" s="3" t="s">
        <v>6343</v>
      </c>
      <c r="L3481" s="3" t="s">
        <v>6025</v>
      </c>
      <c r="M3481" s="3" t="s">
        <v>6026</v>
      </c>
      <c r="N3481" s="3" t="s">
        <v>6477</v>
      </c>
      <c r="O3481" s="3" t="s">
        <v>6478</v>
      </c>
      <c r="P3481" s="3" t="s">
        <v>13468</v>
      </c>
      <c r="Q3481" s="3" t="s">
        <v>13469</v>
      </c>
      <c r="R3481" s="3" t="s">
        <v>6484</v>
      </c>
      <c r="S3481" s="3" t="s">
        <v>6491</v>
      </c>
      <c r="T3481" s="3" t="s">
        <v>6537</v>
      </c>
      <c r="U3481" s="3" t="s">
        <v>154</v>
      </c>
      <c r="V3481" s="3" t="s">
        <v>7313</v>
      </c>
      <c r="W3481" s="3" t="s">
        <v>154</v>
      </c>
      <c r="X3481" s="3" t="s">
        <v>154</v>
      </c>
      <c r="Y3481" s="3" t="s">
        <v>154</v>
      </c>
      <c r="Z3481" s="3" t="s">
        <v>154</v>
      </c>
      <c r="AA3481" s="3" t="s">
        <v>154</v>
      </c>
      <c r="AB3481" s="3" t="s">
        <v>154</v>
      </c>
      <c r="AC3481" s="3" t="s">
        <v>154</v>
      </c>
      <c r="AD3481" s="3" t="s">
        <v>6151</v>
      </c>
      <c r="AE3481" s="3" t="s">
        <v>6151</v>
      </c>
      <c r="AF3481" s="3" t="s">
        <v>154</v>
      </c>
      <c r="AG3481" s="3" t="s">
        <v>154</v>
      </c>
      <c r="AH3481" s="3" t="s">
        <v>6478</v>
      </c>
      <c r="AI3481" s="3" t="s">
        <v>6482</v>
      </c>
      <c r="AJ3481" s="3" t="s">
        <v>6489</v>
      </c>
    </row>
    <row r="3482" spans="1:36" ht="15">
      <c r="A3482" s="10">
        <v>3585</v>
      </c>
      <c r="B3482" t="str">
        <f>IF(K3482="总计","",INDEX(主数据!A:AD,MATCH(J3482,主数据!A:A,0),9))</f>
        <v>华北大区公司</v>
      </c>
      <c r="C3482" t="str">
        <f>IF(K3482="","",INDEX(主数据!A:AD,MATCH(J3482,主数据!A:A,0),11))</f>
        <v>北京五城区</v>
      </c>
      <c r="D3482" t="str">
        <f t="shared" si="216"/>
        <v>BJ129物业服务费标准方式3.18</v>
      </c>
      <c r="E3482" s="13" t="str">
        <f t="shared" si="218"/>
        <v>3.18</v>
      </c>
      <c r="F3482" s="13" t="str">
        <f>IF(E3482="","",IFERROR(IF(IF(K3482="","",INDEX(收费标合同信息维护!A:Q,MATCH(D3482,收费标合同信息维护!J:J,0),10))=D3482,"有","无"),"无"))</f>
        <v>无</v>
      </c>
      <c r="G3482" s="13" t="str">
        <f t="shared" si="217"/>
        <v/>
      </c>
      <c r="H3482" s="13" t="str">
        <f t="shared" si="219"/>
        <v/>
      </c>
      <c r="I3482" s="13" t="str">
        <f>IF(G3482="","",IFERROR(IF(IF(K3482="","",INDEX(收费标合同信息维护!A:Q,MATCH(G3482,收费标合同信息维护!M:M,0),13))=G3482,"有","无"),"无"))</f>
        <v/>
      </c>
      <c r="J3482" s="3" t="s">
        <v>2165</v>
      </c>
      <c r="K3482" s="3" t="s">
        <v>6343</v>
      </c>
      <c r="L3482" s="3" t="s">
        <v>6025</v>
      </c>
      <c r="M3482" s="3" t="s">
        <v>6026</v>
      </c>
      <c r="N3482" s="3" t="s">
        <v>6477</v>
      </c>
      <c r="O3482" s="3" t="s">
        <v>6478</v>
      </c>
      <c r="P3482" s="3" t="s">
        <v>13470</v>
      </c>
      <c r="Q3482" s="3" t="s">
        <v>13471</v>
      </c>
      <c r="R3482" s="3" t="s">
        <v>6484</v>
      </c>
      <c r="S3482" s="3" t="s">
        <v>6491</v>
      </c>
      <c r="T3482" s="3" t="s">
        <v>6537</v>
      </c>
      <c r="U3482" s="3" t="s">
        <v>154</v>
      </c>
      <c r="V3482" s="3" t="s">
        <v>12781</v>
      </c>
      <c r="W3482" s="3" t="s">
        <v>154</v>
      </c>
      <c r="X3482" s="3" t="s">
        <v>154</v>
      </c>
      <c r="Y3482" s="3" t="s">
        <v>154</v>
      </c>
      <c r="Z3482" s="3" t="s">
        <v>154</v>
      </c>
      <c r="AA3482" s="3" t="s">
        <v>154</v>
      </c>
      <c r="AB3482" s="3" t="s">
        <v>154</v>
      </c>
      <c r="AC3482" s="3" t="s">
        <v>154</v>
      </c>
      <c r="AD3482" s="3" t="s">
        <v>6151</v>
      </c>
      <c r="AE3482" s="3" t="s">
        <v>6151</v>
      </c>
      <c r="AF3482" s="3" t="s">
        <v>154</v>
      </c>
      <c r="AG3482" s="3" t="s">
        <v>154</v>
      </c>
      <c r="AH3482" s="3" t="s">
        <v>6478</v>
      </c>
      <c r="AI3482" s="3" t="s">
        <v>6482</v>
      </c>
      <c r="AJ3482" s="3" t="s">
        <v>6091</v>
      </c>
    </row>
    <row r="3483" spans="1:36" ht="15">
      <c r="A3483" s="10">
        <v>3586</v>
      </c>
      <c r="B3483" t="str">
        <f>IF(K3483="总计","",INDEX(主数据!A:AD,MATCH(J3483,主数据!A:A,0),9))</f>
        <v>华北大区公司</v>
      </c>
      <c r="C3483" t="str">
        <f>IF(K3483="","",INDEX(主数据!A:AD,MATCH(J3483,主数据!A:A,0),11))</f>
        <v>北京五城区</v>
      </c>
      <c r="D3483" t="str">
        <f t="shared" si="216"/>
        <v>BJ129其他费用直接录入</v>
      </c>
      <c r="E3483" s="13" t="str">
        <f t="shared" si="218"/>
        <v/>
      </c>
      <c r="F3483" s="13" t="str">
        <f>IF(E3483="","",IFERROR(IF(IF(K3483="","",INDEX(收费标合同信息维护!A:Q,MATCH(D3483,收费标合同信息维护!J:J,0),10))=D3483,"有","无"),"无"))</f>
        <v/>
      </c>
      <c r="G3483" s="13" t="str">
        <f t="shared" si="217"/>
        <v/>
      </c>
      <c r="H3483" s="13" t="str">
        <f t="shared" si="219"/>
        <v/>
      </c>
      <c r="I3483" s="13" t="str">
        <f>IF(G3483="","",IFERROR(IF(IF(K3483="","",INDEX(收费标合同信息维护!A:Q,MATCH(G3483,收费标合同信息维护!M:M,0),13))=G3483,"有","无"),"无"))</f>
        <v/>
      </c>
      <c r="J3483" s="3" t="s">
        <v>2165</v>
      </c>
      <c r="K3483" s="3" t="s">
        <v>6343</v>
      </c>
      <c r="L3483" s="3" t="s">
        <v>6544</v>
      </c>
      <c r="M3483" s="3" t="s">
        <v>6545</v>
      </c>
      <c r="N3483" s="3" t="s">
        <v>6477</v>
      </c>
      <c r="O3483" s="3" t="s">
        <v>6478</v>
      </c>
      <c r="P3483" s="3" t="s">
        <v>13472</v>
      </c>
      <c r="Q3483" s="3" t="s">
        <v>13473</v>
      </c>
      <c r="R3483" s="3" t="s">
        <v>6479</v>
      </c>
      <c r="S3483" s="3" t="s">
        <v>6480</v>
      </c>
      <c r="T3483" s="3" t="s">
        <v>12070</v>
      </c>
      <c r="U3483" s="3" t="s">
        <v>154</v>
      </c>
      <c r="V3483" s="3" t="s">
        <v>154</v>
      </c>
      <c r="W3483" s="3" t="s">
        <v>154</v>
      </c>
      <c r="X3483" s="3" t="s">
        <v>154</v>
      </c>
      <c r="Y3483" s="3" t="s">
        <v>154</v>
      </c>
      <c r="Z3483" s="3" t="s">
        <v>154</v>
      </c>
      <c r="AA3483" s="3" t="s">
        <v>154</v>
      </c>
      <c r="AB3483" s="3" t="s">
        <v>154</v>
      </c>
      <c r="AC3483" s="3" t="s">
        <v>154</v>
      </c>
      <c r="AD3483" s="3" t="s">
        <v>6151</v>
      </c>
      <c r="AE3483" s="3" t="s">
        <v>6151</v>
      </c>
      <c r="AF3483" s="3" t="s">
        <v>154</v>
      </c>
      <c r="AG3483" s="3" t="s">
        <v>154</v>
      </c>
      <c r="AH3483" s="3" t="s">
        <v>6478</v>
      </c>
      <c r="AI3483" s="3" t="s">
        <v>6482</v>
      </c>
      <c r="AJ3483" s="3" t="s">
        <v>6489</v>
      </c>
    </row>
    <row r="3484" spans="1:36" ht="15">
      <c r="A3484" s="10">
        <v>3587</v>
      </c>
      <c r="B3484" t="str">
        <f>IF(K3484="总计","",INDEX(主数据!A:AD,MATCH(J3484,主数据!A:A,0),9))</f>
        <v>华北大区公司</v>
      </c>
      <c r="C3484" t="str">
        <f>IF(K3484="","",INDEX(主数据!A:AD,MATCH(J3484,主数据!A:A,0),11))</f>
        <v>北京五城区</v>
      </c>
      <c r="D3484" t="str">
        <f t="shared" si="216"/>
        <v>BJ129电费标准方式1.15</v>
      </c>
      <c r="E3484" s="13" t="str">
        <f t="shared" si="218"/>
        <v>1.15</v>
      </c>
      <c r="F3484" s="13" t="str">
        <f>IF(E3484="","",IFERROR(IF(IF(K3484="","",INDEX(收费标合同信息维护!A:Q,MATCH(D3484,收费标合同信息维护!J:J,0),10))=D3484,"有","无"),"无"))</f>
        <v>无</v>
      </c>
      <c r="G3484" s="13" t="str">
        <f t="shared" si="217"/>
        <v/>
      </c>
      <c r="H3484" s="13" t="str">
        <f t="shared" si="219"/>
        <v/>
      </c>
      <c r="I3484" s="13" t="str">
        <f>IF(G3484="","",IFERROR(IF(IF(K3484="","",INDEX(收费标合同信息维护!A:Q,MATCH(G3484,收费标合同信息维护!M:M,0),13))=G3484,"有","无"),"无"))</f>
        <v/>
      </c>
      <c r="J3484" s="3" t="s">
        <v>2165</v>
      </c>
      <c r="K3484" s="3" t="s">
        <v>6343</v>
      </c>
      <c r="L3484" s="3" t="s">
        <v>6601</v>
      </c>
      <c r="M3484" s="3" t="s">
        <v>6602</v>
      </c>
      <c r="N3484" s="3" t="s">
        <v>6603</v>
      </c>
      <c r="O3484" s="3" t="s">
        <v>6478</v>
      </c>
      <c r="P3484" s="3" t="s">
        <v>7521</v>
      </c>
      <c r="Q3484" s="3" t="s">
        <v>13474</v>
      </c>
      <c r="R3484" s="3" t="s">
        <v>6484</v>
      </c>
      <c r="S3484" s="3" t="s">
        <v>6491</v>
      </c>
      <c r="T3484" s="3" t="s">
        <v>12070</v>
      </c>
      <c r="U3484" s="3" t="s">
        <v>154</v>
      </c>
      <c r="V3484" s="3" t="s">
        <v>7929</v>
      </c>
      <c r="W3484" s="3" t="s">
        <v>154</v>
      </c>
      <c r="X3484" s="3" t="s">
        <v>154</v>
      </c>
      <c r="Y3484" s="3" t="s">
        <v>154</v>
      </c>
      <c r="Z3484" s="3" t="s">
        <v>154</v>
      </c>
      <c r="AA3484" s="3" t="s">
        <v>154</v>
      </c>
      <c r="AB3484" s="3" t="s">
        <v>154</v>
      </c>
      <c r="AC3484" s="3" t="s">
        <v>154</v>
      </c>
      <c r="AD3484" s="3" t="s">
        <v>6151</v>
      </c>
      <c r="AE3484" s="3" t="s">
        <v>6151</v>
      </c>
      <c r="AF3484" s="3" t="s">
        <v>154</v>
      </c>
      <c r="AG3484" s="3" t="s">
        <v>154</v>
      </c>
      <c r="AH3484" s="3" t="s">
        <v>6478</v>
      </c>
      <c r="AI3484" s="3" t="s">
        <v>6482</v>
      </c>
      <c r="AJ3484" s="3" t="s">
        <v>6489</v>
      </c>
    </row>
    <row r="3485" spans="1:36" ht="15">
      <c r="A3485" s="10">
        <v>3588</v>
      </c>
      <c r="B3485" t="str">
        <f>IF(K3485="总计","",INDEX(主数据!A:AD,MATCH(J3485,主数据!A:A,0),9))</f>
        <v>华北大区公司</v>
      </c>
      <c r="C3485" t="str">
        <f>IF(K3485="","",INDEX(主数据!A:AD,MATCH(J3485,主数据!A:A,0),11))</f>
        <v>北京五城区</v>
      </c>
      <c r="D3485" t="str">
        <f t="shared" si="216"/>
        <v>BJ129电费标准方式1.35</v>
      </c>
      <c r="E3485" s="13" t="str">
        <f t="shared" si="218"/>
        <v>1.35</v>
      </c>
      <c r="F3485" s="13" t="str">
        <f>IF(E3485="","",IFERROR(IF(IF(K3485="","",INDEX(收费标合同信息维护!A:Q,MATCH(D3485,收费标合同信息维护!J:J,0),10))=D3485,"有","无"),"无"))</f>
        <v>无</v>
      </c>
      <c r="G3485" s="13" t="str">
        <f t="shared" si="217"/>
        <v/>
      </c>
      <c r="H3485" s="13" t="str">
        <f t="shared" si="219"/>
        <v/>
      </c>
      <c r="I3485" s="13" t="str">
        <f>IF(G3485="","",IFERROR(IF(IF(K3485="","",INDEX(收费标合同信息维护!A:Q,MATCH(G3485,收费标合同信息维护!M:M,0),13))=G3485,"有","无"),"无"))</f>
        <v/>
      </c>
      <c r="J3485" s="3" t="s">
        <v>2165</v>
      </c>
      <c r="K3485" s="3" t="s">
        <v>6343</v>
      </c>
      <c r="L3485" s="3" t="s">
        <v>6601</v>
      </c>
      <c r="M3485" s="3" t="s">
        <v>6602</v>
      </c>
      <c r="N3485" s="3" t="s">
        <v>6603</v>
      </c>
      <c r="O3485" s="3" t="s">
        <v>6478</v>
      </c>
      <c r="P3485" s="3" t="s">
        <v>6042</v>
      </c>
      <c r="Q3485" s="3" t="s">
        <v>13475</v>
      </c>
      <c r="R3485" s="3" t="s">
        <v>6484</v>
      </c>
      <c r="S3485" s="3" t="s">
        <v>6491</v>
      </c>
      <c r="T3485" s="3" t="s">
        <v>6537</v>
      </c>
      <c r="U3485" s="3" t="s">
        <v>154</v>
      </c>
      <c r="V3485" s="3" t="s">
        <v>7047</v>
      </c>
      <c r="W3485" s="3" t="s">
        <v>154</v>
      </c>
      <c r="X3485" s="3" t="s">
        <v>154</v>
      </c>
      <c r="Y3485" s="3" t="s">
        <v>154</v>
      </c>
      <c r="Z3485" s="3" t="s">
        <v>154</v>
      </c>
      <c r="AA3485" s="3" t="s">
        <v>154</v>
      </c>
      <c r="AB3485" s="3" t="s">
        <v>154</v>
      </c>
      <c r="AC3485" s="3" t="s">
        <v>154</v>
      </c>
      <c r="AD3485" s="3" t="s">
        <v>6151</v>
      </c>
      <c r="AE3485" s="3" t="s">
        <v>6151</v>
      </c>
      <c r="AF3485" s="3" t="s">
        <v>154</v>
      </c>
      <c r="AG3485" s="3" t="s">
        <v>154</v>
      </c>
      <c r="AH3485" s="3" t="s">
        <v>6478</v>
      </c>
      <c r="AI3485" s="3" t="s">
        <v>6482</v>
      </c>
      <c r="AJ3485" s="3" t="s">
        <v>6489</v>
      </c>
    </row>
    <row r="3486" spans="1:36" ht="15">
      <c r="A3486" s="10">
        <v>3589</v>
      </c>
      <c r="B3486" t="str">
        <f>IF(K3486="总计","",INDEX(主数据!A:AD,MATCH(J3486,主数据!A:A,0),9))</f>
        <v>华北大区公司</v>
      </c>
      <c r="C3486" t="str">
        <f>IF(K3486="","",INDEX(主数据!A:AD,MATCH(J3486,主数据!A:A,0),11))</f>
        <v>北京五城区</v>
      </c>
      <c r="D3486" t="str">
        <f t="shared" si="216"/>
        <v>BJ129电费标准方式1.50</v>
      </c>
      <c r="E3486" s="13" t="str">
        <f t="shared" si="218"/>
        <v>1.50</v>
      </c>
      <c r="F3486" s="13" t="str">
        <f>IF(E3486="","",IFERROR(IF(IF(K3486="","",INDEX(收费标合同信息维护!A:Q,MATCH(D3486,收费标合同信息维护!J:J,0),10))=D3486,"有","无"),"无"))</f>
        <v>无</v>
      </c>
      <c r="G3486" s="13" t="str">
        <f t="shared" si="217"/>
        <v/>
      </c>
      <c r="H3486" s="13" t="str">
        <f t="shared" si="219"/>
        <v/>
      </c>
      <c r="I3486" s="13" t="str">
        <f>IF(G3486="","",IFERROR(IF(IF(K3486="","",INDEX(收费标合同信息维护!A:Q,MATCH(G3486,收费标合同信息维护!M:M,0),13))=G3486,"有","无"),"无"))</f>
        <v/>
      </c>
      <c r="J3486" s="3" t="s">
        <v>2165</v>
      </c>
      <c r="K3486" s="3" t="s">
        <v>6343</v>
      </c>
      <c r="L3486" s="3" t="s">
        <v>6601</v>
      </c>
      <c r="M3486" s="3" t="s">
        <v>6602</v>
      </c>
      <c r="N3486" s="3" t="s">
        <v>6603</v>
      </c>
      <c r="O3486" s="3" t="s">
        <v>6478</v>
      </c>
      <c r="P3486" s="3" t="s">
        <v>6125</v>
      </c>
      <c r="Q3486" s="3" t="s">
        <v>6605</v>
      </c>
      <c r="R3486" s="3" t="s">
        <v>6484</v>
      </c>
      <c r="S3486" s="3" t="s">
        <v>6491</v>
      </c>
      <c r="T3486" s="3" t="s">
        <v>6537</v>
      </c>
      <c r="U3486" s="3" t="s">
        <v>154</v>
      </c>
      <c r="V3486" s="3" t="s">
        <v>6608</v>
      </c>
      <c r="W3486" s="3" t="s">
        <v>154</v>
      </c>
      <c r="X3486" s="3" t="s">
        <v>154</v>
      </c>
      <c r="Y3486" s="3" t="s">
        <v>154</v>
      </c>
      <c r="Z3486" s="3" t="s">
        <v>154</v>
      </c>
      <c r="AA3486" s="3" t="s">
        <v>154</v>
      </c>
      <c r="AB3486" s="3" t="s">
        <v>154</v>
      </c>
      <c r="AC3486" s="3" t="s">
        <v>154</v>
      </c>
      <c r="AD3486" s="3" t="s">
        <v>6151</v>
      </c>
      <c r="AE3486" s="3" t="s">
        <v>6151</v>
      </c>
      <c r="AF3486" s="3" t="s">
        <v>154</v>
      </c>
      <c r="AG3486" s="3" t="s">
        <v>154</v>
      </c>
      <c r="AH3486" s="3" t="s">
        <v>6478</v>
      </c>
      <c r="AI3486" s="3" t="s">
        <v>6482</v>
      </c>
      <c r="AJ3486" s="3" t="s">
        <v>6489</v>
      </c>
    </row>
    <row r="3487" spans="1:36" ht="15">
      <c r="A3487" s="10">
        <v>3590</v>
      </c>
      <c r="B3487" t="str">
        <f>IF(K3487="总计","",INDEX(主数据!A:AD,MATCH(J3487,主数据!A:A,0),9))</f>
        <v>华北大区公司</v>
      </c>
      <c r="C3487" t="str">
        <f>IF(K3487="","",INDEX(主数据!A:AD,MATCH(J3487,主数据!A:A,0),11))</f>
        <v>北京五城区</v>
      </c>
      <c r="D3487" t="str">
        <f t="shared" si="216"/>
        <v>BJ129电费标准方式1.25</v>
      </c>
      <c r="E3487" s="13" t="str">
        <f t="shared" si="218"/>
        <v>1.25</v>
      </c>
      <c r="F3487" s="13" t="str">
        <f>IF(E3487="","",IFERROR(IF(IF(K3487="","",INDEX(收费标合同信息维护!A:Q,MATCH(D3487,收费标合同信息维护!J:J,0),10))=D3487,"有","无"),"无"))</f>
        <v>无</v>
      </c>
      <c r="G3487" s="13" t="str">
        <f t="shared" si="217"/>
        <v/>
      </c>
      <c r="H3487" s="13" t="str">
        <f t="shared" si="219"/>
        <v/>
      </c>
      <c r="I3487" s="13" t="str">
        <f>IF(G3487="","",IFERROR(IF(IF(K3487="","",INDEX(收费标合同信息维护!A:Q,MATCH(G3487,收费标合同信息维护!M:M,0),13))=G3487,"有","无"),"无"))</f>
        <v/>
      </c>
      <c r="J3487" s="3" t="s">
        <v>2165</v>
      </c>
      <c r="K3487" s="3" t="s">
        <v>6343</v>
      </c>
      <c r="L3487" s="3" t="s">
        <v>6601</v>
      </c>
      <c r="M3487" s="3" t="s">
        <v>6602</v>
      </c>
      <c r="N3487" s="3" t="s">
        <v>6603</v>
      </c>
      <c r="O3487" s="3" t="s">
        <v>6478</v>
      </c>
      <c r="P3487" s="3" t="s">
        <v>6050</v>
      </c>
      <c r="Q3487" s="3" t="s">
        <v>13476</v>
      </c>
      <c r="R3487" s="3" t="s">
        <v>6484</v>
      </c>
      <c r="S3487" s="3" t="s">
        <v>6491</v>
      </c>
      <c r="T3487" s="3" t="s">
        <v>6537</v>
      </c>
      <c r="U3487" s="3" t="s">
        <v>154</v>
      </c>
      <c r="V3487" s="3" t="s">
        <v>8581</v>
      </c>
      <c r="W3487" s="3" t="s">
        <v>154</v>
      </c>
      <c r="X3487" s="3" t="s">
        <v>154</v>
      </c>
      <c r="Y3487" s="3" t="s">
        <v>154</v>
      </c>
      <c r="Z3487" s="3" t="s">
        <v>154</v>
      </c>
      <c r="AA3487" s="3" t="s">
        <v>154</v>
      </c>
      <c r="AB3487" s="3" t="s">
        <v>154</v>
      </c>
      <c r="AC3487" s="3" t="s">
        <v>154</v>
      </c>
      <c r="AD3487" s="3" t="s">
        <v>6151</v>
      </c>
      <c r="AE3487" s="3" t="s">
        <v>6151</v>
      </c>
      <c r="AF3487" s="3" t="s">
        <v>154</v>
      </c>
      <c r="AG3487" s="3" t="s">
        <v>154</v>
      </c>
      <c r="AH3487" s="3" t="s">
        <v>6478</v>
      </c>
      <c r="AI3487" s="3" t="s">
        <v>6482</v>
      </c>
      <c r="AJ3487" s="3" t="s">
        <v>6489</v>
      </c>
    </row>
    <row r="3488" spans="1:36" ht="15">
      <c r="A3488" s="10">
        <v>3591</v>
      </c>
      <c r="B3488" t="str">
        <f>IF(K3488="总计","",INDEX(主数据!A:AD,MATCH(J3488,主数据!A:A,0),9))</f>
        <v>华北大区公司</v>
      </c>
      <c r="C3488" t="str">
        <f>IF(K3488="","",INDEX(主数据!A:AD,MATCH(J3488,主数据!A:A,0),11))</f>
        <v>北京五城区</v>
      </c>
      <c r="D3488" t="str">
        <f t="shared" si="216"/>
        <v>BJ129电费标准方式1.30</v>
      </c>
      <c r="E3488" s="13" t="str">
        <f t="shared" si="218"/>
        <v>1.30</v>
      </c>
      <c r="F3488" s="13" t="str">
        <f>IF(E3488="","",IFERROR(IF(IF(K3488="","",INDEX(收费标合同信息维护!A:Q,MATCH(D3488,收费标合同信息维护!J:J,0),10))=D3488,"有","无"),"无"))</f>
        <v>无</v>
      </c>
      <c r="G3488" s="13" t="str">
        <f t="shared" si="217"/>
        <v/>
      </c>
      <c r="H3488" s="13" t="str">
        <f t="shared" si="219"/>
        <v/>
      </c>
      <c r="I3488" s="13" t="str">
        <f>IF(G3488="","",IFERROR(IF(IF(K3488="","",INDEX(收费标合同信息维护!A:Q,MATCH(G3488,收费标合同信息维护!M:M,0),13))=G3488,"有","无"),"无"))</f>
        <v/>
      </c>
      <c r="J3488" s="3" t="s">
        <v>2165</v>
      </c>
      <c r="K3488" s="3" t="s">
        <v>6343</v>
      </c>
      <c r="L3488" s="3" t="s">
        <v>6601</v>
      </c>
      <c r="M3488" s="3" t="s">
        <v>6602</v>
      </c>
      <c r="N3488" s="3" t="s">
        <v>6603</v>
      </c>
      <c r="O3488" s="3" t="s">
        <v>6478</v>
      </c>
      <c r="P3488" s="3" t="s">
        <v>6081</v>
      </c>
      <c r="Q3488" s="3" t="s">
        <v>6610</v>
      </c>
      <c r="R3488" s="3" t="s">
        <v>6484</v>
      </c>
      <c r="S3488" s="3" t="s">
        <v>6491</v>
      </c>
      <c r="T3488" s="3" t="s">
        <v>6537</v>
      </c>
      <c r="U3488" s="3" t="s">
        <v>154</v>
      </c>
      <c r="V3488" s="3" t="s">
        <v>6611</v>
      </c>
      <c r="W3488" s="3" t="s">
        <v>154</v>
      </c>
      <c r="X3488" s="3" t="s">
        <v>154</v>
      </c>
      <c r="Y3488" s="3" t="s">
        <v>154</v>
      </c>
      <c r="Z3488" s="3" t="s">
        <v>154</v>
      </c>
      <c r="AA3488" s="3" t="s">
        <v>154</v>
      </c>
      <c r="AB3488" s="3" t="s">
        <v>154</v>
      </c>
      <c r="AC3488" s="3" t="s">
        <v>154</v>
      </c>
      <c r="AD3488" s="3" t="s">
        <v>6151</v>
      </c>
      <c r="AE3488" s="3" t="s">
        <v>6151</v>
      </c>
      <c r="AF3488" s="3" t="s">
        <v>154</v>
      </c>
      <c r="AG3488" s="3" t="s">
        <v>154</v>
      </c>
      <c r="AH3488" s="3" t="s">
        <v>6478</v>
      </c>
      <c r="AI3488" s="3" t="s">
        <v>6482</v>
      </c>
      <c r="AJ3488" s="3" t="s">
        <v>6489</v>
      </c>
    </row>
    <row r="3489" spans="1:36" ht="15">
      <c r="A3489" s="10">
        <v>3592</v>
      </c>
      <c r="B3489" t="str">
        <f>IF(K3489="总计","",INDEX(主数据!A:AD,MATCH(J3489,主数据!A:A,0),9))</f>
        <v>华北大区公司</v>
      </c>
      <c r="C3489" t="str">
        <f>IF(K3489="","",INDEX(主数据!A:AD,MATCH(J3489,主数据!A:A,0),11))</f>
        <v>北京五城区</v>
      </c>
      <c r="D3489" t="str">
        <f t="shared" si="216"/>
        <v>BJ129自来水费（简易征收）标准方式9.50</v>
      </c>
      <c r="E3489" s="13" t="str">
        <f t="shared" si="218"/>
        <v>9.50</v>
      </c>
      <c r="F3489" s="13" t="str">
        <f>IF(E3489="","",IFERROR(IF(IF(K3489="","",INDEX(收费标合同信息维护!A:Q,MATCH(D3489,收费标合同信息维护!J:J,0),10))=D3489,"有","无"),"无"))</f>
        <v>无</v>
      </c>
      <c r="G3489" s="13" t="str">
        <f t="shared" si="217"/>
        <v/>
      </c>
      <c r="H3489" s="13" t="str">
        <f t="shared" si="219"/>
        <v/>
      </c>
      <c r="I3489" s="13" t="str">
        <f>IF(G3489="","",IFERROR(IF(IF(K3489="","",INDEX(收费标合同信息维护!A:Q,MATCH(G3489,收费标合同信息维护!M:M,0),13))=G3489,"有","无"),"无"))</f>
        <v/>
      </c>
      <c r="J3489" s="3" t="s">
        <v>2165</v>
      </c>
      <c r="K3489" s="3" t="s">
        <v>6343</v>
      </c>
      <c r="L3489" s="3" t="s">
        <v>6615</v>
      </c>
      <c r="M3489" s="3" t="s">
        <v>6616</v>
      </c>
      <c r="N3489" s="3" t="s">
        <v>6603</v>
      </c>
      <c r="O3489" s="3" t="s">
        <v>6478</v>
      </c>
      <c r="P3489" s="3" t="s">
        <v>8154</v>
      </c>
      <c r="Q3489" s="3" t="s">
        <v>6618</v>
      </c>
      <c r="R3489" s="3" t="s">
        <v>6484</v>
      </c>
      <c r="S3489" s="3" t="s">
        <v>6491</v>
      </c>
      <c r="T3489" s="3" t="s">
        <v>12070</v>
      </c>
      <c r="U3489" s="3" t="s">
        <v>154</v>
      </c>
      <c r="V3489" s="3" t="s">
        <v>6619</v>
      </c>
      <c r="W3489" s="3" t="s">
        <v>154</v>
      </c>
      <c r="X3489" s="3" t="s">
        <v>154</v>
      </c>
      <c r="Y3489" s="3" t="s">
        <v>154</v>
      </c>
      <c r="Z3489" s="3" t="s">
        <v>154</v>
      </c>
      <c r="AA3489" s="3" t="s">
        <v>154</v>
      </c>
      <c r="AB3489" s="3" t="s">
        <v>154</v>
      </c>
      <c r="AC3489" s="3" t="s">
        <v>154</v>
      </c>
      <c r="AD3489" s="3" t="s">
        <v>6151</v>
      </c>
      <c r="AE3489" s="3" t="s">
        <v>6151</v>
      </c>
      <c r="AF3489" s="3" t="s">
        <v>154</v>
      </c>
      <c r="AG3489" s="3" t="s">
        <v>154</v>
      </c>
      <c r="AH3489" s="3" t="s">
        <v>6478</v>
      </c>
      <c r="AI3489" s="3" t="s">
        <v>6482</v>
      </c>
      <c r="AJ3489" s="3" t="s">
        <v>6489</v>
      </c>
    </row>
    <row r="3490" spans="1:36" ht="15">
      <c r="A3490" s="10">
        <v>3593</v>
      </c>
      <c r="B3490" t="str">
        <f>IF(K3490="总计","",INDEX(主数据!A:AD,MATCH(J3490,主数据!A:A,0),9))</f>
        <v>华南大区公司</v>
      </c>
      <c r="C3490" t="str">
        <f>IF(K3490="","",INDEX(主数据!A:AD,MATCH(J3490,主数据!A:A,0),11))</f>
        <v>海南城区</v>
      </c>
      <c r="D3490" t="str">
        <f t="shared" si="216"/>
        <v>HK13物业服务费标准方式4.20</v>
      </c>
      <c r="E3490" s="13" t="str">
        <f t="shared" si="218"/>
        <v>4.20</v>
      </c>
      <c r="F3490" s="13" t="str">
        <f>IF(E3490="","",IFERROR(IF(IF(K3490="","",INDEX(收费标合同信息维护!A:Q,MATCH(D3490,收费标合同信息维护!J:J,0),10))=D3490,"有","无"),"无"))</f>
        <v>无</v>
      </c>
      <c r="G3490" s="13" t="str">
        <f t="shared" si="217"/>
        <v/>
      </c>
      <c r="H3490" s="13" t="str">
        <f t="shared" si="219"/>
        <v/>
      </c>
      <c r="I3490" s="13" t="str">
        <f>IF(G3490="","",IFERROR(IF(IF(K3490="","",INDEX(收费标合同信息维护!A:Q,MATCH(G3490,收费标合同信息维护!M:M,0),13))=G3490,"有","无"),"无"))</f>
        <v/>
      </c>
      <c r="J3490" s="3" t="s">
        <v>3465</v>
      </c>
      <c r="K3490" s="3" t="s">
        <v>13477</v>
      </c>
      <c r="L3490" s="3" t="s">
        <v>6025</v>
      </c>
      <c r="M3490" s="3" t="s">
        <v>6026</v>
      </c>
      <c r="N3490" s="3" t="s">
        <v>6477</v>
      </c>
      <c r="O3490" s="3" t="s">
        <v>6478</v>
      </c>
      <c r="P3490" s="3" t="s">
        <v>13478</v>
      </c>
      <c r="Q3490" s="3" t="s">
        <v>6026</v>
      </c>
      <c r="R3490" s="3" t="s">
        <v>6484</v>
      </c>
      <c r="S3490" s="3" t="s">
        <v>6491</v>
      </c>
      <c r="T3490" s="3" t="s">
        <v>6493</v>
      </c>
      <c r="U3490" s="3" t="s">
        <v>154</v>
      </c>
      <c r="V3490" s="3" t="s">
        <v>6987</v>
      </c>
      <c r="W3490" s="3" t="s">
        <v>154</v>
      </c>
      <c r="X3490" s="3" t="s">
        <v>154</v>
      </c>
      <c r="Y3490" s="3" t="s">
        <v>154</v>
      </c>
      <c r="Z3490" s="3" t="s">
        <v>154</v>
      </c>
      <c r="AA3490" s="3" t="s">
        <v>154</v>
      </c>
      <c r="AB3490" s="3" t="s">
        <v>154</v>
      </c>
      <c r="AC3490" s="3" t="s">
        <v>154</v>
      </c>
      <c r="AD3490" s="3" t="s">
        <v>6151</v>
      </c>
      <c r="AE3490" s="3" t="s">
        <v>6151</v>
      </c>
      <c r="AF3490" s="3" t="s">
        <v>6040</v>
      </c>
      <c r="AG3490" s="3" t="s">
        <v>154</v>
      </c>
      <c r="AH3490" s="3" t="s">
        <v>6478</v>
      </c>
      <c r="AI3490" s="3" t="s">
        <v>6482</v>
      </c>
      <c r="AJ3490" s="3" t="s">
        <v>8249</v>
      </c>
    </row>
    <row r="3491" spans="1:36" ht="15">
      <c r="A3491" s="10">
        <v>3594</v>
      </c>
      <c r="B3491" t="str">
        <f>IF(K3491="总计","",INDEX(主数据!A:AD,MATCH(J3491,主数据!A:A,0),9))</f>
        <v>华南大区公司</v>
      </c>
      <c r="C3491" t="str">
        <f>IF(K3491="","",INDEX(主数据!A:AD,MATCH(J3491,主数据!A:A,0),11))</f>
        <v>海南城区</v>
      </c>
      <c r="D3491" t="str">
        <f t="shared" si="216"/>
        <v>HK13物业服务费直接录入</v>
      </c>
      <c r="E3491" s="13" t="str">
        <f t="shared" si="218"/>
        <v/>
      </c>
      <c r="F3491" s="13" t="str">
        <f>IF(E3491="","",IFERROR(IF(IF(K3491="","",INDEX(收费标合同信息维护!A:Q,MATCH(D3491,收费标合同信息维护!J:J,0),10))=D3491,"有","无"),"无"))</f>
        <v/>
      </c>
      <c r="G3491" s="13" t="str">
        <f t="shared" si="217"/>
        <v/>
      </c>
      <c r="H3491" s="13" t="str">
        <f t="shared" si="219"/>
        <v/>
      </c>
      <c r="I3491" s="13" t="str">
        <f>IF(G3491="","",IFERROR(IF(IF(K3491="","",INDEX(收费标合同信息维护!A:Q,MATCH(G3491,收费标合同信息维护!M:M,0),13))=G3491,"有","无"),"无"))</f>
        <v/>
      </c>
      <c r="J3491" s="3" t="s">
        <v>3465</v>
      </c>
      <c r="K3491" s="3" t="s">
        <v>13477</v>
      </c>
      <c r="L3491" s="3" t="s">
        <v>6025</v>
      </c>
      <c r="M3491" s="3" t="s">
        <v>6026</v>
      </c>
      <c r="N3491" s="3" t="s">
        <v>6477</v>
      </c>
      <c r="O3491" s="3" t="s">
        <v>6478</v>
      </c>
      <c r="P3491" s="3" t="s">
        <v>13479</v>
      </c>
      <c r="Q3491" s="3" t="s">
        <v>13480</v>
      </c>
      <c r="R3491" s="3" t="s">
        <v>6479</v>
      </c>
      <c r="S3491" s="3" t="s">
        <v>6480</v>
      </c>
      <c r="T3491" s="3" t="s">
        <v>7411</v>
      </c>
      <c r="U3491" s="3" t="s">
        <v>154</v>
      </c>
      <c r="V3491" s="3" t="s">
        <v>154</v>
      </c>
      <c r="W3491" s="3" t="s">
        <v>154</v>
      </c>
      <c r="X3491" s="3" t="s">
        <v>154</v>
      </c>
      <c r="Y3491" s="3" t="s">
        <v>154</v>
      </c>
      <c r="Z3491" s="3" t="s">
        <v>154</v>
      </c>
      <c r="AA3491" s="3" t="s">
        <v>154</v>
      </c>
      <c r="AB3491" s="3" t="s">
        <v>154</v>
      </c>
      <c r="AC3491" s="3" t="s">
        <v>154</v>
      </c>
      <c r="AD3491" s="3" t="s">
        <v>6151</v>
      </c>
      <c r="AE3491" s="3" t="s">
        <v>6151</v>
      </c>
      <c r="AF3491" s="3" t="s">
        <v>154</v>
      </c>
      <c r="AG3491" s="3" t="s">
        <v>154</v>
      </c>
      <c r="AH3491" s="3" t="s">
        <v>6478</v>
      </c>
      <c r="AI3491" s="3" t="s">
        <v>6482</v>
      </c>
      <c r="AJ3491" s="3" t="s">
        <v>13481</v>
      </c>
    </row>
    <row r="3492" spans="1:36" ht="15">
      <c r="A3492" s="10">
        <v>3595</v>
      </c>
      <c r="B3492" t="str">
        <f>IF(K3492="总计","",INDEX(主数据!A:AD,MATCH(J3492,主数据!A:A,0),9))</f>
        <v>华南大区公司</v>
      </c>
      <c r="C3492" t="str">
        <f>IF(K3492="","",INDEX(主数据!A:AD,MATCH(J3492,主数据!A:A,0),11))</f>
        <v>海南城区</v>
      </c>
      <c r="D3492" t="str">
        <f t="shared" si="216"/>
        <v>HK13物业服务费标准方式3.88</v>
      </c>
      <c r="E3492" s="13" t="str">
        <f t="shared" si="218"/>
        <v>3.88</v>
      </c>
      <c r="F3492" s="13" t="str">
        <f>IF(E3492="","",IFERROR(IF(IF(K3492="","",INDEX(收费标合同信息维护!A:Q,MATCH(D3492,收费标合同信息维护!J:J,0),10))=D3492,"有","无"),"无"))</f>
        <v>无</v>
      </c>
      <c r="G3492" s="13" t="str">
        <f t="shared" si="217"/>
        <v/>
      </c>
      <c r="H3492" s="13" t="str">
        <f t="shared" si="219"/>
        <v/>
      </c>
      <c r="I3492" s="13" t="str">
        <f>IF(G3492="","",IFERROR(IF(IF(K3492="","",INDEX(收费标合同信息维护!A:Q,MATCH(G3492,收费标合同信息维护!M:M,0),13))=G3492,"有","无"),"无"))</f>
        <v/>
      </c>
      <c r="J3492" s="3" t="s">
        <v>3465</v>
      </c>
      <c r="K3492" s="3" t="s">
        <v>13477</v>
      </c>
      <c r="L3492" s="3" t="s">
        <v>6025</v>
      </c>
      <c r="M3492" s="3" t="s">
        <v>6026</v>
      </c>
      <c r="N3492" s="3" t="s">
        <v>6477</v>
      </c>
      <c r="O3492" s="3" t="s">
        <v>6478</v>
      </c>
      <c r="P3492" s="3" t="s">
        <v>13482</v>
      </c>
      <c r="Q3492" s="3" t="s">
        <v>7322</v>
      </c>
      <c r="R3492" s="3" t="s">
        <v>6484</v>
      </c>
      <c r="S3492" s="3" t="s">
        <v>6491</v>
      </c>
      <c r="T3492" s="3" t="s">
        <v>7411</v>
      </c>
      <c r="U3492" s="3" t="s">
        <v>154</v>
      </c>
      <c r="V3492" s="3" t="s">
        <v>10010</v>
      </c>
      <c r="W3492" s="3" t="s">
        <v>154</v>
      </c>
      <c r="X3492" s="3" t="s">
        <v>154</v>
      </c>
      <c r="Y3492" s="3" t="s">
        <v>154</v>
      </c>
      <c r="Z3492" s="3" t="s">
        <v>154</v>
      </c>
      <c r="AA3492" s="3" t="s">
        <v>154</v>
      </c>
      <c r="AB3492" s="3" t="s">
        <v>154</v>
      </c>
      <c r="AC3492" s="3" t="s">
        <v>154</v>
      </c>
      <c r="AD3492" s="3" t="s">
        <v>6151</v>
      </c>
      <c r="AE3492" s="3" t="s">
        <v>6151</v>
      </c>
      <c r="AF3492" s="3" t="s">
        <v>154</v>
      </c>
      <c r="AG3492" s="3" t="s">
        <v>154</v>
      </c>
      <c r="AH3492" s="3" t="s">
        <v>6478</v>
      </c>
      <c r="AI3492" s="3" t="s">
        <v>6482</v>
      </c>
      <c r="AJ3492" s="3" t="s">
        <v>13483</v>
      </c>
    </row>
    <row r="3493" spans="1:36" ht="15">
      <c r="A3493" s="10">
        <v>3596</v>
      </c>
      <c r="B3493" t="str">
        <f>IF(K3493="总计","",INDEX(主数据!A:AD,MATCH(J3493,主数据!A:A,0),9))</f>
        <v>华南大区公司</v>
      </c>
      <c r="C3493" t="str">
        <f>IF(K3493="","",INDEX(主数据!A:AD,MATCH(J3493,主数据!A:A,0),11))</f>
        <v>海南城区</v>
      </c>
      <c r="D3493" t="str">
        <f t="shared" si="216"/>
        <v>HK13其他费用直接录入</v>
      </c>
      <c r="E3493" s="13" t="str">
        <f t="shared" si="218"/>
        <v/>
      </c>
      <c r="F3493" s="13" t="str">
        <f>IF(E3493="","",IFERROR(IF(IF(K3493="","",INDEX(收费标合同信息维护!A:Q,MATCH(D3493,收费标合同信息维护!J:J,0),10))=D3493,"有","无"),"无"))</f>
        <v/>
      </c>
      <c r="G3493" s="13" t="str">
        <f t="shared" si="217"/>
        <v/>
      </c>
      <c r="H3493" s="13" t="str">
        <f t="shared" si="219"/>
        <v/>
      </c>
      <c r="I3493" s="13" t="str">
        <f>IF(G3493="","",IFERROR(IF(IF(K3493="","",INDEX(收费标合同信息维护!A:Q,MATCH(G3493,收费标合同信息维护!M:M,0),13))=G3493,"有","无"),"无"))</f>
        <v/>
      </c>
      <c r="J3493" s="3" t="s">
        <v>3465</v>
      </c>
      <c r="K3493" s="3" t="s">
        <v>13477</v>
      </c>
      <c r="L3493" s="3" t="s">
        <v>6544</v>
      </c>
      <c r="M3493" s="3" t="s">
        <v>6545</v>
      </c>
      <c r="N3493" s="3" t="s">
        <v>6477</v>
      </c>
      <c r="O3493" s="3" t="s">
        <v>6478</v>
      </c>
      <c r="P3493" s="3" t="s">
        <v>13484</v>
      </c>
      <c r="Q3493" s="3" t="s">
        <v>6836</v>
      </c>
      <c r="R3493" s="3" t="s">
        <v>6479</v>
      </c>
      <c r="S3493" s="3" t="s">
        <v>6480</v>
      </c>
      <c r="T3493" s="3" t="s">
        <v>7411</v>
      </c>
      <c r="U3493" s="3" t="s">
        <v>7763</v>
      </c>
      <c r="V3493" s="3" t="s">
        <v>154</v>
      </c>
      <c r="W3493" s="3" t="s">
        <v>154</v>
      </c>
      <c r="X3493" s="3" t="s">
        <v>154</v>
      </c>
      <c r="Y3493" s="3" t="s">
        <v>154</v>
      </c>
      <c r="Z3493" s="3" t="s">
        <v>154</v>
      </c>
      <c r="AA3493" s="3" t="s">
        <v>154</v>
      </c>
      <c r="AB3493" s="3" t="s">
        <v>154</v>
      </c>
      <c r="AC3493" s="3" t="s">
        <v>154</v>
      </c>
      <c r="AD3493" s="3" t="s">
        <v>6151</v>
      </c>
      <c r="AE3493" s="3" t="s">
        <v>6151</v>
      </c>
      <c r="AF3493" s="3" t="s">
        <v>154</v>
      </c>
      <c r="AG3493" s="3" t="s">
        <v>154</v>
      </c>
      <c r="AH3493" s="3" t="s">
        <v>6478</v>
      </c>
      <c r="AI3493" s="3" t="s">
        <v>6482</v>
      </c>
      <c r="AJ3493" s="3" t="s">
        <v>6489</v>
      </c>
    </row>
    <row r="3494" spans="1:36" ht="15">
      <c r="A3494" s="10">
        <v>3597</v>
      </c>
      <c r="B3494" t="str">
        <f>IF(K3494="总计","",INDEX(主数据!A:AD,MATCH(J3494,主数据!A:A,0),9))</f>
        <v>华南大区公司</v>
      </c>
      <c r="C3494" t="str">
        <f>IF(K3494="","",INDEX(主数据!A:AD,MATCH(J3494,主数据!A:A,0),11))</f>
        <v>海南城区</v>
      </c>
      <c r="D3494" t="str">
        <f t="shared" si="216"/>
        <v>HK13其他费用直接录入</v>
      </c>
      <c r="E3494" s="13" t="str">
        <f t="shared" si="218"/>
        <v/>
      </c>
      <c r="F3494" s="13" t="str">
        <f>IF(E3494="","",IFERROR(IF(IF(K3494="","",INDEX(收费标合同信息维护!A:Q,MATCH(D3494,收费标合同信息维护!J:J,0),10))=D3494,"有","无"),"无"))</f>
        <v/>
      </c>
      <c r="G3494" s="13" t="str">
        <f t="shared" si="217"/>
        <v/>
      </c>
      <c r="H3494" s="13" t="str">
        <f t="shared" si="219"/>
        <v/>
      </c>
      <c r="I3494" s="13" t="str">
        <f>IF(G3494="","",IFERROR(IF(IF(K3494="","",INDEX(收费标合同信息维护!A:Q,MATCH(G3494,收费标合同信息维护!M:M,0),13))=G3494,"有","无"),"无"))</f>
        <v/>
      </c>
      <c r="J3494" s="3" t="s">
        <v>3465</v>
      </c>
      <c r="K3494" s="3" t="s">
        <v>13477</v>
      </c>
      <c r="L3494" s="3" t="s">
        <v>6544</v>
      </c>
      <c r="M3494" s="3" t="s">
        <v>6545</v>
      </c>
      <c r="N3494" s="3" t="s">
        <v>6477</v>
      </c>
      <c r="O3494" s="3" t="s">
        <v>6478</v>
      </c>
      <c r="P3494" s="3" t="s">
        <v>13485</v>
      </c>
      <c r="Q3494" s="3" t="s">
        <v>8537</v>
      </c>
      <c r="R3494" s="3" t="s">
        <v>6479</v>
      </c>
      <c r="S3494" s="3" t="s">
        <v>6480</v>
      </c>
      <c r="T3494" s="3" t="s">
        <v>7411</v>
      </c>
      <c r="U3494" s="3" t="s">
        <v>7763</v>
      </c>
      <c r="V3494" s="3" t="s">
        <v>154</v>
      </c>
      <c r="W3494" s="3" t="s">
        <v>154</v>
      </c>
      <c r="X3494" s="3" t="s">
        <v>154</v>
      </c>
      <c r="Y3494" s="3" t="s">
        <v>154</v>
      </c>
      <c r="Z3494" s="3" t="s">
        <v>154</v>
      </c>
      <c r="AA3494" s="3" t="s">
        <v>154</v>
      </c>
      <c r="AB3494" s="3" t="s">
        <v>154</v>
      </c>
      <c r="AC3494" s="3" t="s">
        <v>154</v>
      </c>
      <c r="AD3494" s="3" t="s">
        <v>6151</v>
      </c>
      <c r="AE3494" s="3" t="s">
        <v>6151</v>
      </c>
      <c r="AF3494" s="3" t="s">
        <v>154</v>
      </c>
      <c r="AG3494" s="3" t="s">
        <v>154</v>
      </c>
      <c r="AH3494" s="3" t="s">
        <v>6478</v>
      </c>
      <c r="AI3494" s="3" t="s">
        <v>6482</v>
      </c>
      <c r="AJ3494" s="3" t="s">
        <v>6489</v>
      </c>
    </row>
    <row r="3495" spans="1:36" ht="15">
      <c r="A3495" s="10">
        <v>3598</v>
      </c>
      <c r="B3495" t="str">
        <f>IF(K3495="总计","",INDEX(主数据!A:AD,MATCH(J3495,主数据!A:A,0),9))</f>
        <v>华南大区公司</v>
      </c>
      <c r="C3495" t="str">
        <f>IF(K3495="","",INDEX(主数据!A:AD,MATCH(J3495,主数据!A:A,0),11))</f>
        <v>海南城区</v>
      </c>
      <c r="D3495" t="str">
        <f t="shared" si="216"/>
        <v>HK13代收代付其他费用直接录入</v>
      </c>
      <c r="E3495" s="13" t="str">
        <f t="shared" si="218"/>
        <v/>
      </c>
      <c r="F3495" s="13" t="str">
        <f>IF(E3495="","",IFERROR(IF(IF(K3495="","",INDEX(收费标合同信息维护!A:Q,MATCH(D3495,收费标合同信息维护!J:J,0),10))=D3495,"有","无"),"无"))</f>
        <v/>
      </c>
      <c r="G3495" s="13" t="str">
        <f t="shared" si="217"/>
        <v/>
      </c>
      <c r="H3495" s="13" t="str">
        <f t="shared" si="219"/>
        <v/>
      </c>
      <c r="I3495" s="13" t="str">
        <f>IF(G3495="","",IFERROR(IF(IF(K3495="","",INDEX(收费标合同信息维护!A:Q,MATCH(G3495,收费标合同信息维护!M:M,0),13))=G3495,"有","无"),"无"))</f>
        <v/>
      </c>
      <c r="J3495" s="3" t="s">
        <v>3465</v>
      </c>
      <c r="K3495" s="3" t="s">
        <v>13477</v>
      </c>
      <c r="L3495" s="3" t="s">
        <v>6620</v>
      </c>
      <c r="M3495" s="3" t="s">
        <v>6621</v>
      </c>
      <c r="N3495" s="3" t="s">
        <v>6477</v>
      </c>
      <c r="O3495" s="3" t="s">
        <v>6597</v>
      </c>
      <c r="P3495" s="3" t="s">
        <v>13486</v>
      </c>
      <c r="Q3495" s="3" t="s">
        <v>13487</v>
      </c>
      <c r="R3495" s="3" t="s">
        <v>6479</v>
      </c>
      <c r="S3495" s="3" t="s">
        <v>6480</v>
      </c>
      <c r="T3495" s="3" t="s">
        <v>7411</v>
      </c>
      <c r="U3495" s="3" t="s">
        <v>7763</v>
      </c>
      <c r="V3495" s="3" t="s">
        <v>154</v>
      </c>
      <c r="W3495" s="3" t="s">
        <v>154</v>
      </c>
      <c r="X3495" s="3" t="s">
        <v>154</v>
      </c>
      <c r="Y3495" s="3" t="s">
        <v>154</v>
      </c>
      <c r="Z3495" s="3" t="s">
        <v>154</v>
      </c>
      <c r="AA3495" s="3" t="s">
        <v>154</v>
      </c>
      <c r="AB3495" s="3" t="s">
        <v>154</v>
      </c>
      <c r="AC3495" s="3" t="s">
        <v>154</v>
      </c>
      <c r="AD3495" s="3" t="s">
        <v>6151</v>
      </c>
      <c r="AE3495" s="3" t="s">
        <v>6151</v>
      </c>
      <c r="AF3495" s="3" t="s">
        <v>154</v>
      </c>
      <c r="AG3495" s="3" t="s">
        <v>154</v>
      </c>
      <c r="AH3495" s="3" t="s">
        <v>6478</v>
      </c>
      <c r="AI3495" s="3" t="s">
        <v>6482</v>
      </c>
      <c r="AJ3495" s="3" t="s">
        <v>13488</v>
      </c>
    </row>
    <row r="3496" spans="1:36" ht="15">
      <c r="A3496" s="10">
        <v>3599</v>
      </c>
      <c r="B3496" t="str">
        <f>IF(K3496="总计","",INDEX(主数据!A:AD,MATCH(J3496,主数据!A:A,0),9))</f>
        <v>华南大区公司</v>
      </c>
      <c r="C3496" t="str">
        <f>IF(K3496="","",INDEX(主数据!A:AD,MATCH(J3496,主数据!A:A,0),11))</f>
        <v>深圳东区</v>
      </c>
      <c r="D3496" t="str">
        <f t="shared" si="216"/>
        <v>SZ12物业服务费标准方式1.20</v>
      </c>
      <c r="E3496" s="13" t="str">
        <f t="shared" si="218"/>
        <v>1.20</v>
      </c>
      <c r="F3496" s="13" t="str">
        <f>IF(E3496="","",IFERROR(IF(IF(K3496="","",INDEX(收费标合同信息维护!A:Q,MATCH(D3496,收费标合同信息维护!J:J,0),10))=D3496,"有","无"),"无"))</f>
        <v>无</v>
      </c>
      <c r="G3496" s="13" t="str">
        <f t="shared" si="217"/>
        <v/>
      </c>
      <c r="H3496" s="13" t="str">
        <f t="shared" si="219"/>
        <v/>
      </c>
      <c r="I3496" s="13" t="str">
        <f>IF(G3496="","",IFERROR(IF(IF(K3496="","",INDEX(收费标合同信息维护!A:Q,MATCH(G3496,收费标合同信息维护!M:M,0),13))=G3496,"有","无"),"无"))</f>
        <v/>
      </c>
      <c r="J3496" s="3" t="s">
        <v>4410</v>
      </c>
      <c r="K3496" s="3" t="s">
        <v>13489</v>
      </c>
      <c r="L3496" s="3" t="s">
        <v>6025</v>
      </c>
      <c r="M3496" s="3" t="s">
        <v>6026</v>
      </c>
      <c r="N3496" s="3" t="s">
        <v>6477</v>
      </c>
      <c r="O3496" s="3" t="s">
        <v>6478</v>
      </c>
      <c r="P3496" s="3" t="s">
        <v>6025</v>
      </c>
      <c r="Q3496" s="3" t="s">
        <v>13490</v>
      </c>
      <c r="R3496" s="3" t="s">
        <v>6484</v>
      </c>
      <c r="S3496" s="3" t="s">
        <v>6491</v>
      </c>
      <c r="T3496" s="3" t="s">
        <v>6691</v>
      </c>
      <c r="U3496" s="3" t="s">
        <v>154</v>
      </c>
      <c r="V3496" s="3" t="s">
        <v>6614</v>
      </c>
      <c r="W3496" s="3" t="s">
        <v>154</v>
      </c>
      <c r="X3496" s="3" t="s">
        <v>154</v>
      </c>
      <c r="Y3496" s="3" t="s">
        <v>154</v>
      </c>
      <c r="Z3496" s="3" t="s">
        <v>154</v>
      </c>
      <c r="AA3496" s="3" t="s">
        <v>154</v>
      </c>
      <c r="AB3496" s="3" t="s">
        <v>154</v>
      </c>
      <c r="AC3496" s="3" t="s">
        <v>154</v>
      </c>
      <c r="AD3496" s="3" t="s">
        <v>6180</v>
      </c>
      <c r="AE3496" s="3" t="s">
        <v>6151</v>
      </c>
      <c r="AF3496" s="3" t="s">
        <v>154</v>
      </c>
      <c r="AG3496" s="3" t="s">
        <v>154</v>
      </c>
      <c r="AH3496" s="3" t="s">
        <v>6478</v>
      </c>
      <c r="AI3496" s="3" t="s">
        <v>6482</v>
      </c>
      <c r="AJ3496" s="3" t="s">
        <v>6055</v>
      </c>
    </row>
    <row r="3497" spans="1:36" ht="15">
      <c r="A3497" s="10">
        <v>3600</v>
      </c>
      <c r="B3497" t="str">
        <f>IF(K3497="总计","",INDEX(主数据!A:AD,MATCH(J3497,主数据!A:A,0),9))</f>
        <v>华南大区公司</v>
      </c>
      <c r="C3497" t="str">
        <f>IF(K3497="","",INDEX(主数据!A:AD,MATCH(J3497,主数据!A:A,0),11))</f>
        <v>深圳东区</v>
      </c>
      <c r="D3497" t="str">
        <f t="shared" si="216"/>
        <v>SZ12物业服务费标准方式2.60</v>
      </c>
      <c r="E3497" s="13" t="str">
        <f t="shared" si="218"/>
        <v>2.60</v>
      </c>
      <c r="F3497" s="13" t="str">
        <f>IF(E3497="","",IFERROR(IF(IF(K3497="","",INDEX(收费标合同信息维护!A:Q,MATCH(D3497,收费标合同信息维护!J:J,0),10))=D3497,"有","无"),"无"))</f>
        <v>无</v>
      </c>
      <c r="G3497" s="13" t="str">
        <f t="shared" si="217"/>
        <v/>
      </c>
      <c r="H3497" s="13" t="str">
        <f t="shared" si="219"/>
        <v/>
      </c>
      <c r="I3497" s="13" t="str">
        <f>IF(G3497="","",IFERROR(IF(IF(K3497="","",INDEX(收费标合同信息维护!A:Q,MATCH(G3497,收费标合同信息维护!M:M,0),13))=G3497,"有","无"),"无"))</f>
        <v/>
      </c>
      <c r="J3497" s="3" t="s">
        <v>4410</v>
      </c>
      <c r="K3497" s="3" t="s">
        <v>13489</v>
      </c>
      <c r="L3497" s="3" t="s">
        <v>6025</v>
      </c>
      <c r="M3497" s="3" t="s">
        <v>6026</v>
      </c>
      <c r="N3497" s="3" t="s">
        <v>6477</v>
      </c>
      <c r="O3497" s="3" t="s">
        <v>6478</v>
      </c>
      <c r="P3497" s="3" t="s">
        <v>6646</v>
      </c>
      <c r="Q3497" s="3" t="s">
        <v>13491</v>
      </c>
      <c r="R3497" s="3" t="s">
        <v>6484</v>
      </c>
      <c r="S3497" s="3" t="s">
        <v>6491</v>
      </c>
      <c r="T3497" s="3" t="s">
        <v>6691</v>
      </c>
      <c r="U3497" s="3" t="s">
        <v>154</v>
      </c>
      <c r="V3497" s="3" t="s">
        <v>9155</v>
      </c>
      <c r="W3497" s="3" t="s">
        <v>154</v>
      </c>
      <c r="X3497" s="3" t="s">
        <v>154</v>
      </c>
      <c r="Y3497" s="3" t="s">
        <v>154</v>
      </c>
      <c r="Z3497" s="3" t="s">
        <v>154</v>
      </c>
      <c r="AA3497" s="3" t="s">
        <v>154</v>
      </c>
      <c r="AB3497" s="3" t="s">
        <v>154</v>
      </c>
      <c r="AC3497" s="3" t="s">
        <v>154</v>
      </c>
      <c r="AD3497" s="3" t="s">
        <v>6180</v>
      </c>
      <c r="AE3497" s="3" t="s">
        <v>6151</v>
      </c>
      <c r="AF3497" s="3" t="s">
        <v>154</v>
      </c>
      <c r="AG3497" s="3" t="s">
        <v>154</v>
      </c>
      <c r="AH3497" s="3" t="s">
        <v>6478</v>
      </c>
      <c r="AI3497" s="3" t="s">
        <v>6482</v>
      </c>
      <c r="AJ3497" s="3" t="s">
        <v>11695</v>
      </c>
    </row>
    <row r="3498" spans="1:36" ht="15">
      <c r="A3498" s="10">
        <v>3601</v>
      </c>
      <c r="B3498" t="str">
        <f>IF(K3498="总计","",INDEX(主数据!A:AD,MATCH(J3498,主数据!A:A,0),9))</f>
        <v>华南大区公司</v>
      </c>
      <c r="C3498" t="str">
        <f>IF(K3498="","",INDEX(主数据!A:AD,MATCH(J3498,主数据!A:A,0),11))</f>
        <v>深圳东区</v>
      </c>
      <c r="D3498" t="str">
        <f t="shared" si="216"/>
        <v>SZ12物业服务费标准方式5.00</v>
      </c>
      <c r="E3498" s="13" t="str">
        <f t="shared" si="218"/>
        <v>5.00</v>
      </c>
      <c r="F3498" s="13" t="str">
        <f>IF(E3498="","",IFERROR(IF(IF(K3498="","",INDEX(收费标合同信息维护!A:Q,MATCH(D3498,收费标合同信息维护!J:J,0),10))=D3498,"有","无"),"无"))</f>
        <v>无</v>
      </c>
      <c r="G3498" s="13" t="str">
        <f t="shared" si="217"/>
        <v/>
      </c>
      <c r="H3498" s="13" t="str">
        <f t="shared" si="219"/>
        <v/>
      </c>
      <c r="I3498" s="13" t="str">
        <f>IF(G3498="","",IFERROR(IF(IF(K3498="","",INDEX(收费标合同信息维护!A:Q,MATCH(G3498,收费标合同信息维护!M:M,0),13))=G3498,"有","无"),"无"))</f>
        <v/>
      </c>
      <c r="J3498" s="3" t="s">
        <v>4410</v>
      </c>
      <c r="K3498" s="3" t="s">
        <v>13489</v>
      </c>
      <c r="L3498" s="3" t="s">
        <v>6025</v>
      </c>
      <c r="M3498" s="3" t="s">
        <v>6026</v>
      </c>
      <c r="N3498" s="3" t="s">
        <v>6477</v>
      </c>
      <c r="O3498" s="3" t="s">
        <v>6478</v>
      </c>
      <c r="P3498" s="3" t="s">
        <v>6652</v>
      </c>
      <c r="Q3498" s="3" t="s">
        <v>13492</v>
      </c>
      <c r="R3498" s="3" t="s">
        <v>6484</v>
      </c>
      <c r="S3498" s="3" t="s">
        <v>6491</v>
      </c>
      <c r="T3498" s="3" t="s">
        <v>6691</v>
      </c>
      <c r="U3498" s="3" t="s">
        <v>154</v>
      </c>
      <c r="V3498" s="3" t="s">
        <v>6744</v>
      </c>
      <c r="W3498" s="3" t="s">
        <v>154</v>
      </c>
      <c r="X3498" s="3" t="s">
        <v>154</v>
      </c>
      <c r="Y3498" s="3" t="s">
        <v>154</v>
      </c>
      <c r="Z3498" s="3" t="s">
        <v>154</v>
      </c>
      <c r="AA3498" s="3" t="s">
        <v>154</v>
      </c>
      <c r="AB3498" s="3" t="s">
        <v>154</v>
      </c>
      <c r="AC3498" s="3" t="s">
        <v>154</v>
      </c>
      <c r="AD3498" s="3" t="s">
        <v>6180</v>
      </c>
      <c r="AE3498" s="3" t="s">
        <v>6151</v>
      </c>
      <c r="AF3498" s="3" t="s">
        <v>154</v>
      </c>
      <c r="AG3498" s="3" t="s">
        <v>154</v>
      </c>
      <c r="AH3498" s="3" t="s">
        <v>6478</v>
      </c>
      <c r="AI3498" s="3" t="s">
        <v>6482</v>
      </c>
      <c r="AJ3498" s="3" t="s">
        <v>23</v>
      </c>
    </row>
    <row r="3499" spans="1:36" ht="15">
      <c r="A3499" s="10">
        <v>3602</v>
      </c>
      <c r="B3499" t="str">
        <f>IF(K3499="总计","",INDEX(主数据!A:AD,MATCH(J3499,主数据!A:A,0),9))</f>
        <v>华南大区公司</v>
      </c>
      <c r="C3499" t="str">
        <f>IF(K3499="","",INDEX(主数据!A:AD,MATCH(J3499,主数据!A:A,0),11))</f>
        <v>深圳东区</v>
      </c>
      <c r="D3499" t="str">
        <f t="shared" si="216"/>
        <v>SZ12物业服务费标准方式10.00</v>
      </c>
      <c r="E3499" s="13" t="str">
        <f t="shared" si="218"/>
        <v>10.00</v>
      </c>
      <c r="F3499" s="13" t="str">
        <f>IF(E3499="","",IFERROR(IF(IF(K3499="","",INDEX(收费标合同信息维护!A:Q,MATCH(D3499,收费标合同信息维护!J:J,0),10))=D3499,"有","无"),"无"))</f>
        <v>无</v>
      </c>
      <c r="G3499" s="13" t="str">
        <f t="shared" si="217"/>
        <v/>
      </c>
      <c r="H3499" s="13" t="str">
        <f t="shared" si="219"/>
        <v/>
      </c>
      <c r="I3499" s="13" t="str">
        <f>IF(G3499="","",IFERROR(IF(IF(K3499="","",INDEX(收费标合同信息维护!A:Q,MATCH(G3499,收费标合同信息维护!M:M,0),13))=G3499,"有","无"),"无"))</f>
        <v/>
      </c>
      <c r="J3499" s="3" t="s">
        <v>4410</v>
      </c>
      <c r="K3499" s="3" t="s">
        <v>13489</v>
      </c>
      <c r="L3499" s="3" t="s">
        <v>6025</v>
      </c>
      <c r="M3499" s="3" t="s">
        <v>6026</v>
      </c>
      <c r="N3499" s="3" t="s">
        <v>6477</v>
      </c>
      <c r="O3499" s="3" t="s">
        <v>6478</v>
      </c>
      <c r="P3499" s="3" t="s">
        <v>8830</v>
      </c>
      <c r="Q3499" s="3" t="s">
        <v>13493</v>
      </c>
      <c r="R3499" s="3" t="s">
        <v>6484</v>
      </c>
      <c r="S3499" s="3" t="s">
        <v>6491</v>
      </c>
      <c r="T3499" s="3" t="s">
        <v>6691</v>
      </c>
      <c r="U3499" s="3" t="s">
        <v>154</v>
      </c>
      <c r="V3499" s="3" t="s">
        <v>6708</v>
      </c>
      <c r="W3499" s="3" t="s">
        <v>154</v>
      </c>
      <c r="X3499" s="3" t="s">
        <v>154</v>
      </c>
      <c r="Y3499" s="3" t="s">
        <v>154</v>
      </c>
      <c r="Z3499" s="3" t="s">
        <v>154</v>
      </c>
      <c r="AA3499" s="3" t="s">
        <v>154</v>
      </c>
      <c r="AB3499" s="3" t="s">
        <v>154</v>
      </c>
      <c r="AC3499" s="3" t="s">
        <v>154</v>
      </c>
      <c r="AD3499" s="3" t="s">
        <v>6180</v>
      </c>
      <c r="AE3499" s="3" t="s">
        <v>6151</v>
      </c>
      <c r="AF3499" s="3" t="s">
        <v>154</v>
      </c>
      <c r="AG3499" s="3" t="s">
        <v>154</v>
      </c>
      <c r="AH3499" s="3" t="s">
        <v>6478</v>
      </c>
      <c r="AI3499" s="3" t="s">
        <v>6482</v>
      </c>
      <c r="AJ3499" s="3" t="s">
        <v>26</v>
      </c>
    </row>
    <row r="3500" spans="1:36" ht="15">
      <c r="A3500" s="10">
        <v>3603</v>
      </c>
      <c r="B3500" t="str">
        <f>IF(K3500="总计","",INDEX(主数据!A:AD,MATCH(J3500,主数据!A:A,0),9))</f>
        <v>华南大区公司</v>
      </c>
      <c r="C3500" t="str">
        <f>IF(K3500="","",INDEX(主数据!A:AD,MATCH(J3500,主数据!A:A,0),11))</f>
        <v>深圳东区</v>
      </c>
      <c r="D3500" t="str">
        <f t="shared" si="216"/>
        <v>SZ12物业服务费标准方式1.20</v>
      </c>
      <c r="E3500" s="13" t="str">
        <f t="shared" si="218"/>
        <v>1.20</v>
      </c>
      <c r="F3500" s="13" t="str">
        <f>IF(E3500="","",IFERROR(IF(IF(K3500="","",INDEX(收费标合同信息维护!A:Q,MATCH(D3500,收费标合同信息维护!J:J,0),10))=D3500,"有","无"),"无"))</f>
        <v>无</v>
      </c>
      <c r="G3500" s="13" t="str">
        <f t="shared" si="217"/>
        <v/>
      </c>
      <c r="H3500" s="13" t="str">
        <f t="shared" si="219"/>
        <v/>
      </c>
      <c r="I3500" s="13" t="str">
        <f>IF(G3500="","",IFERROR(IF(IF(K3500="","",INDEX(收费标合同信息维护!A:Q,MATCH(G3500,收费标合同信息维护!M:M,0),13))=G3500,"有","无"),"无"))</f>
        <v/>
      </c>
      <c r="J3500" s="3" t="s">
        <v>4410</v>
      </c>
      <c r="K3500" s="3" t="s">
        <v>13489</v>
      </c>
      <c r="L3500" s="3" t="s">
        <v>6025</v>
      </c>
      <c r="M3500" s="3" t="s">
        <v>6026</v>
      </c>
      <c r="N3500" s="3" t="s">
        <v>6477</v>
      </c>
      <c r="O3500" s="3" t="s">
        <v>6478</v>
      </c>
      <c r="P3500" s="3" t="s">
        <v>13494</v>
      </c>
      <c r="Q3500" s="3" t="s">
        <v>13495</v>
      </c>
      <c r="R3500" s="3" t="s">
        <v>6484</v>
      </c>
      <c r="S3500" s="3" t="s">
        <v>6491</v>
      </c>
      <c r="T3500" s="3" t="s">
        <v>7100</v>
      </c>
      <c r="U3500" s="3" t="s">
        <v>154</v>
      </c>
      <c r="V3500" s="3" t="s">
        <v>6614</v>
      </c>
      <c r="W3500" s="3" t="s">
        <v>154</v>
      </c>
      <c r="X3500" s="3" t="s">
        <v>154</v>
      </c>
      <c r="Y3500" s="3" t="s">
        <v>154</v>
      </c>
      <c r="Z3500" s="3" t="s">
        <v>154</v>
      </c>
      <c r="AA3500" s="3" t="s">
        <v>154</v>
      </c>
      <c r="AB3500" s="3" t="s">
        <v>154</v>
      </c>
      <c r="AC3500" s="3" t="s">
        <v>154</v>
      </c>
      <c r="AD3500" s="3" t="s">
        <v>6151</v>
      </c>
      <c r="AE3500" s="3" t="s">
        <v>6151</v>
      </c>
      <c r="AF3500" s="3" t="s">
        <v>154</v>
      </c>
      <c r="AG3500" s="3" t="s">
        <v>154</v>
      </c>
      <c r="AH3500" s="3" t="s">
        <v>6478</v>
      </c>
      <c r="AI3500" s="3" t="s">
        <v>6482</v>
      </c>
      <c r="AJ3500" s="3" t="s">
        <v>6489</v>
      </c>
    </row>
    <row r="3501" spans="1:36" ht="15">
      <c r="A3501" s="10">
        <v>3604</v>
      </c>
      <c r="B3501" t="str">
        <f>IF(K3501="总计","",INDEX(主数据!A:AD,MATCH(J3501,主数据!A:A,0),9))</f>
        <v>华南大区公司</v>
      </c>
      <c r="C3501" t="str">
        <f>IF(K3501="","",INDEX(主数据!A:AD,MATCH(J3501,主数据!A:A,0),11))</f>
        <v>深圳东区</v>
      </c>
      <c r="D3501" t="str">
        <f t="shared" si="216"/>
        <v>SZ12物业服务费标准方式2.60</v>
      </c>
      <c r="E3501" s="13" t="str">
        <f t="shared" si="218"/>
        <v>2.60</v>
      </c>
      <c r="F3501" s="13" t="str">
        <f>IF(E3501="","",IFERROR(IF(IF(K3501="","",INDEX(收费标合同信息维护!A:Q,MATCH(D3501,收费标合同信息维护!J:J,0),10))=D3501,"有","无"),"无"))</f>
        <v>无</v>
      </c>
      <c r="G3501" s="13" t="str">
        <f t="shared" si="217"/>
        <v/>
      </c>
      <c r="H3501" s="13" t="str">
        <f t="shared" si="219"/>
        <v/>
      </c>
      <c r="I3501" s="13" t="str">
        <f>IF(G3501="","",IFERROR(IF(IF(K3501="","",INDEX(收费标合同信息维护!A:Q,MATCH(G3501,收费标合同信息维护!M:M,0),13))=G3501,"有","无"),"无"))</f>
        <v/>
      </c>
      <c r="J3501" s="3" t="s">
        <v>4410</v>
      </c>
      <c r="K3501" s="3" t="s">
        <v>13489</v>
      </c>
      <c r="L3501" s="3" t="s">
        <v>6025</v>
      </c>
      <c r="M3501" s="3" t="s">
        <v>6026</v>
      </c>
      <c r="N3501" s="3" t="s">
        <v>6477</v>
      </c>
      <c r="O3501" s="3" t="s">
        <v>6478</v>
      </c>
      <c r="P3501" s="3" t="s">
        <v>13496</v>
      </c>
      <c r="Q3501" s="3" t="s">
        <v>13497</v>
      </c>
      <c r="R3501" s="3" t="s">
        <v>6484</v>
      </c>
      <c r="S3501" s="3" t="s">
        <v>6491</v>
      </c>
      <c r="T3501" s="3" t="s">
        <v>7100</v>
      </c>
      <c r="U3501" s="3" t="s">
        <v>154</v>
      </c>
      <c r="V3501" s="3" t="s">
        <v>9155</v>
      </c>
      <c r="W3501" s="3" t="s">
        <v>154</v>
      </c>
      <c r="X3501" s="3" t="s">
        <v>154</v>
      </c>
      <c r="Y3501" s="3" t="s">
        <v>154</v>
      </c>
      <c r="Z3501" s="3" t="s">
        <v>154</v>
      </c>
      <c r="AA3501" s="3" t="s">
        <v>154</v>
      </c>
      <c r="AB3501" s="3" t="s">
        <v>154</v>
      </c>
      <c r="AC3501" s="3" t="s">
        <v>154</v>
      </c>
      <c r="AD3501" s="3" t="s">
        <v>6151</v>
      </c>
      <c r="AE3501" s="3" t="s">
        <v>6151</v>
      </c>
      <c r="AF3501" s="3" t="s">
        <v>154</v>
      </c>
      <c r="AG3501" s="3" t="s">
        <v>154</v>
      </c>
      <c r="AH3501" s="3" t="s">
        <v>6478</v>
      </c>
      <c r="AI3501" s="3" t="s">
        <v>6482</v>
      </c>
      <c r="AJ3501" s="3" t="s">
        <v>6489</v>
      </c>
    </row>
    <row r="3502" spans="1:36" ht="15">
      <c r="A3502" s="10">
        <v>3605</v>
      </c>
      <c r="B3502" t="str">
        <f>IF(K3502="总计","",INDEX(主数据!A:AD,MATCH(J3502,主数据!A:A,0),9))</f>
        <v>华南大区公司</v>
      </c>
      <c r="C3502" t="str">
        <f>IF(K3502="","",INDEX(主数据!A:AD,MATCH(J3502,主数据!A:A,0),11))</f>
        <v>深圳东区</v>
      </c>
      <c r="D3502" t="str">
        <f t="shared" si="216"/>
        <v>SZ12物业服务费标准方式5.00</v>
      </c>
      <c r="E3502" s="13" t="str">
        <f t="shared" si="218"/>
        <v>5.00</v>
      </c>
      <c r="F3502" s="13" t="str">
        <f>IF(E3502="","",IFERROR(IF(IF(K3502="","",INDEX(收费标合同信息维护!A:Q,MATCH(D3502,收费标合同信息维护!J:J,0),10))=D3502,"有","无"),"无"))</f>
        <v>无</v>
      </c>
      <c r="G3502" s="13" t="str">
        <f t="shared" si="217"/>
        <v/>
      </c>
      <c r="H3502" s="13" t="str">
        <f t="shared" si="219"/>
        <v/>
      </c>
      <c r="I3502" s="13" t="str">
        <f>IF(G3502="","",IFERROR(IF(IF(K3502="","",INDEX(收费标合同信息维护!A:Q,MATCH(G3502,收费标合同信息维护!M:M,0),13))=G3502,"有","无"),"无"))</f>
        <v/>
      </c>
      <c r="J3502" s="3" t="s">
        <v>4410</v>
      </c>
      <c r="K3502" s="3" t="s">
        <v>13489</v>
      </c>
      <c r="L3502" s="3" t="s">
        <v>6025</v>
      </c>
      <c r="M3502" s="3" t="s">
        <v>6026</v>
      </c>
      <c r="N3502" s="3" t="s">
        <v>6477</v>
      </c>
      <c r="O3502" s="3" t="s">
        <v>6478</v>
      </c>
      <c r="P3502" s="3" t="s">
        <v>13498</v>
      </c>
      <c r="Q3502" s="3" t="s">
        <v>13499</v>
      </c>
      <c r="R3502" s="3" t="s">
        <v>6484</v>
      </c>
      <c r="S3502" s="3" t="s">
        <v>6491</v>
      </c>
      <c r="T3502" s="3" t="s">
        <v>7100</v>
      </c>
      <c r="U3502" s="3" t="s">
        <v>154</v>
      </c>
      <c r="V3502" s="3" t="s">
        <v>6744</v>
      </c>
      <c r="W3502" s="3" t="s">
        <v>154</v>
      </c>
      <c r="X3502" s="3" t="s">
        <v>154</v>
      </c>
      <c r="Y3502" s="3" t="s">
        <v>154</v>
      </c>
      <c r="Z3502" s="3" t="s">
        <v>154</v>
      </c>
      <c r="AA3502" s="3" t="s">
        <v>154</v>
      </c>
      <c r="AB3502" s="3" t="s">
        <v>154</v>
      </c>
      <c r="AC3502" s="3" t="s">
        <v>154</v>
      </c>
      <c r="AD3502" s="3" t="s">
        <v>6151</v>
      </c>
      <c r="AE3502" s="3" t="s">
        <v>6151</v>
      </c>
      <c r="AF3502" s="3" t="s">
        <v>154</v>
      </c>
      <c r="AG3502" s="3" t="s">
        <v>154</v>
      </c>
      <c r="AH3502" s="3" t="s">
        <v>6478</v>
      </c>
      <c r="AI3502" s="3" t="s">
        <v>6482</v>
      </c>
      <c r="AJ3502" s="3" t="s">
        <v>6489</v>
      </c>
    </row>
    <row r="3503" spans="1:36" ht="15">
      <c r="A3503" s="10">
        <v>3606</v>
      </c>
      <c r="B3503" t="str">
        <f>IF(K3503="总计","",INDEX(主数据!A:AD,MATCH(J3503,主数据!A:A,0),9))</f>
        <v>华南大区公司</v>
      </c>
      <c r="C3503" t="str">
        <f>IF(K3503="","",INDEX(主数据!A:AD,MATCH(J3503,主数据!A:A,0),11))</f>
        <v>深圳东区</v>
      </c>
      <c r="D3503" t="str">
        <f t="shared" si="216"/>
        <v>SZ12物业服务费标准方式1.80</v>
      </c>
      <c r="E3503" s="13" t="str">
        <f t="shared" si="218"/>
        <v>1.80</v>
      </c>
      <c r="F3503" s="13" t="str">
        <f>IF(E3503="","",IFERROR(IF(IF(K3503="","",INDEX(收费标合同信息维护!A:Q,MATCH(D3503,收费标合同信息维护!J:J,0),10))=D3503,"有","无"),"无"))</f>
        <v>无</v>
      </c>
      <c r="G3503" s="13" t="str">
        <f t="shared" si="217"/>
        <v/>
      </c>
      <c r="H3503" s="13" t="str">
        <f t="shared" si="219"/>
        <v/>
      </c>
      <c r="I3503" s="13" t="str">
        <f>IF(G3503="","",IFERROR(IF(IF(K3503="","",INDEX(收费标合同信息维护!A:Q,MATCH(G3503,收费标合同信息维护!M:M,0),13))=G3503,"有","无"),"无"))</f>
        <v/>
      </c>
      <c r="J3503" s="3" t="s">
        <v>4410</v>
      </c>
      <c r="K3503" s="3" t="s">
        <v>13489</v>
      </c>
      <c r="L3503" s="3" t="s">
        <v>6025</v>
      </c>
      <c r="M3503" s="3" t="s">
        <v>6026</v>
      </c>
      <c r="N3503" s="3" t="s">
        <v>6477</v>
      </c>
      <c r="O3503" s="3" t="s">
        <v>6478</v>
      </c>
      <c r="P3503" s="3" t="s">
        <v>13500</v>
      </c>
      <c r="Q3503" s="3" t="s">
        <v>13501</v>
      </c>
      <c r="R3503" s="3" t="s">
        <v>6484</v>
      </c>
      <c r="S3503" s="3" t="s">
        <v>6491</v>
      </c>
      <c r="T3503" s="3" t="s">
        <v>7100</v>
      </c>
      <c r="U3503" s="3" t="s">
        <v>154</v>
      </c>
      <c r="V3503" s="3" t="s">
        <v>6759</v>
      </c>
      <c r="W3503" s="3" t="s">
        <v>154</v>
      </c>
      <c r="X3503" s="3" t="s">
        <v>154</v>
      </c>
      <c r="Y3503" s="3" t="s">
        <v>154</v>
      </c>
      <c r="Z3503" s="3" t="s">
        <v>154</v>
      </c>
      <c r="AA3503" s="3" t="s">
        <v>154</v>
      </c>
      <c r="AB3503" s="3" t="s">
        <v>154</v>
      </c>
      <c r="AC3503" s="3" t="s">
        <v>154</v>
      </c>
      <c r="AD3503" s="3" t="s">
        <v>6151</v>
      </c>
      <c r="AE3503" s="3" t="s">
        <v>6151</v>
      </c>
      <c r="AF3503" s="3" t="s">
        <v>154</v>
      </c>
      <c r="AG3503" s="3" t="s">
        <v>154</v>
      </c>
      <c r="AH3503" s="3" t="s">
        <v>6478</v>
      </c>
      <c r="AI3503" s="3" t="s">
        <v>6482</v>
      </c>
      <c r="AJ3503" s="3" t="s">
        <v>6027</v>
      </c>
    </row>
    <row r="3504" spans="1:36" ht="15">
      <c r="A3504" s="10">
        <v>3607</v>
      </c>
      <c r="B3504" t="str">
        <f>IF(K3504="总计","",INDEX(主数据!A:AD,MATCH(J3504,主数据!A:A,0),9))</f>
        <v>华南大区公司</v>
      </c>
      <c r="C3504" t="str">
        <f>IF(K3504="","",INDEX(主数据!A:AD,MATCH(J3504,主数据!A:A,0),11))</f>
        <v>深圳东区</v>
      </c>
      <c r="D3504" t="str">
        <f t="shared" si="216"/>
        <v>SZ12物业服务费直接录入</v>
      </c>
      <c r="E3504" s="13" t="str">
        <f t="shared" si="218"/>
        <v/>
      </c>
      <c r="F3504" s="13" t="str">
        <f>IF(E3504="","",IFERROR(IF(IF(K3504="","",INDEX(收费标合同信息维护!A:Q,MATCH(D3504,收费标合同信息维护!J:J,0),10))=D3504,"有","无"),"无"))</f>
        <v/>
      </c>
      <c r="G3504" s="13" t="str">
        <f t="shared" si="217"/>
        <v/>
      </c>
      <c r="H3504" s="13" t="str">
        <f t="shared" si="219"/>
        <v/>
      </c>
      <c r="I3504" s="13" t="str">
        <f>IF(G3504="","",IFERROR(IF(IF(K3504="","",INDEX(收费标合同信息维护!A:Q,MATCH(G3504,收费标合同信息维护!M:M,0),13))=G3504,"有","无"),"无"))</f>
        <v/>
      </c>
      <c r="J3504" s="3" t="s">
        <v>4410</v>
      </c>
      <c r="K3504" s="3" t="s">
        <v>13489</v>
      </c>
      <c r="L3504" s="3" t="s">
        <v>6025</v>
      </c>
      <c r="M3504" s="3" t="s">
        <v>6026</v>
      </c>
      <c r="N3504" s="3" t="s">
        <v>6477</v>
      </c>
      <c r="O3504" s="3" t="s">
        <v>6478</v>
      </c>
      <c r="P3504" s="3" t="s">
        <v>13502</v>
      </c>
      <c r="Q3504" s="3" t="s">
        <v>12428</v>
      </c>
      <c r="R3504" s="3" t="s">
        <v>6479</v>
      </c>
      <c r="S3504" s="3" t="s">
        <v>6480</v>
      </c>
      <c r="T3504" s="3" t="s">
        <v>7411</v>
      </c>
      <c r="U3504" s="3" t="s">
        <v>154</v>
      </c>
      <c r="V3504" s="3" t="s">
        <v>154</v>
      </c>
      <c r="W3504" s="3" t="s">
        <v>154</v>
      </c>
      <c r="X3504" s="3" t="s">
        <v>154</v>
      </c>
      <c r="Y3504" s="3" t="s">
        <v>154</v>
      </c>
      <c r="Z3504" s="3" t="s">
        <v>154</v>
      </c>
      <c r="AA3504" s="3" t="s">
        <v>154</v>
      </c>
      <c r="AB3504" s="3" t="s">
        <v>154</v>
      </c>
      <c r="AC3504" s="3" t="s">
        <v>154</v>
      </c>
      <c r="AD3504" s="3" t="s">
        <v>6151</v>
      </c>
      <c r="AE3504" s="3" t="s">
        <v>6151</v>
      </c>
      <c r="AF3504" s="3" t="s">
        <v>154</v>
      </c>
      <c r="AG3504" s="3" t="s">
        <v>154</v>
      </c>
      <c r="AH3504" s="3" t="s">
        <v>6478</v>
      </c>
      <c r="AI3504" s="3" t="s">
        <v>6482</v>
      </c>
      <c r="AJ3504" s="3" t="s">
        <v>21</v>
      </c>
    </row>
    <row r="3505" spans="1:36" ht="15">
      <c r="A3505" s="10">
        <v>3608</v>
      </c>
      <c r="B3505" t="str">
        <f>IF(K3505="总计","",INDEX(主数据!A:AD,MATCH(J3505,主数据!A:A,0),9))</f>
        <v>华南大区公司</v>
      </c>
      <c r="C3505" t="str">
        <f>IF(K3505="","",INDEX(主数据!A:AD,MATCH(J3505,主数据!A:A,0),11))</f>
        <v>深圳东区</v>
      </c>
      <c r="D3505" t="str">
        <f t="shared" si="216"/>
        <v>SZ12物业服务费标准方式6.50</v>
      </c>
      <c r="E3505" s="13" t="str">
        <f t="shared" si="218"/>
        <v>6.50</v>
      </c>
      <c r="F3505" s="13" t="str">
        <f>IF(E3505="","",IFERROR(IF(IF(K3505="","",INDEX(收费标合同信息维护!A:Q,MATCH(D3505,收费标合同信息维护!J:J,0),10))=D3505,"有","无"),"无"))</f>
        <v>无</v>
      </c>
      <c r="G3505" s="13" t="str">
        <f t="shared" si="217"/>
        <v/>
      </c>
      <c r="H3505" s="13" t="str">
        <f t="shared" si="219"/>
        <v/>
      </c>
      <c r="I3505" s="13" t="str">
        <f>IF(G3505="","",IFERROR(IF(IF(K3505="","",INDEX(收费标合同信息维护!A:Q,MATCH(G3505,收费标合同信息维护!M:M,0),13))=G3505,"有","无"),"无"))</f>
        <v/>
      </c>
      <c r="J3505" s="3" t="s">
        <v>4410</v>
      </c>
      <c r="K3505" s="3" t="s">
        <v>13489</v>
      </c>
      <c r="L3505" s="3" t="s">
        <v>6025</v>
      </c>
      <c r="M3505" s="3" t="s">
        <v>6026</v>
      </c>
      <c r="N3505" s="3" t="s">
        <v>6477</v>
      </c>
      <c r="O3505" s="3" t="s">
        <v>6478</v>
      </c>
      <c r="P3505" s="3" t="s">
        <v>13503</v>
      </c>
      <c r="Q3505" s="3" t="s">
        <v>13504</v>
      </c>
      <c r="R3505" s="3" t="s">
        <v>6484</v>
      </c>
      <c r="S3505" s="3" t="s">
        <v>6491</v>
      </c>
      <c r="T3505" s="3" t="s">
        <v>7239</v>
      </c>
      <c r="U3505" s="3" t="s">
        <v>154</v>
      </c>
      <c r="V3505" s="3" t="s">
        <v>6787</v>
      </c>
      <c r="W3505" s="3" t="s">
        <v>154</v>
      </c>
      <c r="X3505" s="3" t="s">
        <v>154</v>
      </c>
      <c r="Y3505" s="3" t="s">
        <v>154</v>
      </c>
      <c r="Z3505" s="3" t="s">
        <v>154</v>
      </c>
      <c r="AA3505" s="3" t="s">
        <v>154</v>
      </c>
      <c r="AB3505" s="3" t="s">
        <v>154</v>
      </c>
      <c r="AC3505" s="3" t="s">
        <v>154</v>
      </c>
      <c r="AD3505" s="3" t="s">
        <v>6151</v>
      </c>
      <c r="AE3505" s="3" t="s">
        <v>6151</v>
      </c>
      <c r="AF3505" s="3" t="s">
        <v>154</v>
      </c>
      <c r="AG3505" s="3" t="s">
        <v>154</v>
      </c>
      <c r="AH3505" s="3" t="s">
        <v>6478</v>
      </c>
      <c r="AI3505" s="3" t="s">
        <v>6482</v>
      </c>
      <c r="AJ3505" s="3" t="s">
        <v>6489</v>
      </c>
    </row>
    <row r="3506" spans="1:36" ht="15">
      <c r="A3506" s="10">
        <v>3609</v>
      </c>
      <c r="B3506" t="str">
        <f>IF(K3506="总计","",INDEX(主数据!A:AD,MATCH(J3506,主数据!A:A,0),9))</f>
        <v>华南大区公司</v>
      </c>
      <c r="C3506" t="str">
        <f>IF(K3506="","",INDEX(主数据!A:AD,MATCH(J3506,主数据!A:A,0),11))</f>
        <v>深圳东区</v>
      </c>
      <c r="D3506" t="str">
        <f t="shared" si="216"/>
        <v>SZ12物业服务费标准方式10.00</v>
      </c>
      <c r="E3506" s="13" t="str">
        <f t="shared" si="218"/>
        <v>10.00</v>
      </c>
      <c r="F3506" s="13" t="str">
        <f>IF(E3506="","",IFERROR(IF(IF(K3506="","",INDEX(收费标合同信息维护!A:Q,MATCH(D3506,收费标合同信息维护!J:J,0),10))=D3506,"有","无"),"无"))</f>
        <v>无</v>
      </c>
      <c r="G3506" s="13" t="str">
        <f t="shared" si="217"/>
        <v/>
      </c>
      <c r="H3506" s="13" t="str">
        <f t="shared" si="219"/>
        <v/>
      </c>
      <c r="I3506" s="13" t="str">
        <f>IF(G3506="","",IFERROR(IF(IF(K3506="","",INDEX(收费标合同信息维护!A:Q,MATCH(G3506,收费标合同信息维护!M:M,0),13))=G3506,"有","无"),"无"))</f>
        <v/>
      </c>
      <c r="J3506" s="3" t="s">
        <v>4410</v>
      </c>
      <c r="K3506" s="3" t="s">
        <v>13489</v>
      </c>
      <c r="L3506" s="3" t="s">
        <v>6025</v>
      </c>
      <c r="M3506" s="3" t="s">
        <v>6026</v>
      </c>
      <c r="N3506" s="3" t="s">
        <v>6477</v>
      </c>
      <c r="O3506" s="3" t="s">
        <v>6478</v>
      </c>
      <c r="P3506" s="3" t="s">
        <v>13505</v>
      </c>
      <c r="Q3506" s="3" t="s">
        <v>13506</v>
      </c>
      <c r="R3506" s="3" t="s">
        <v>6484</v>
      </c>
      <c r="S3506" s="3" t="s">
        <v>6491</v>
      </c>
      <c r="T3506" s="3" t="s">
        <v>7239</v>
      </c>
      <c r="U3506" s="3" t="s">
        <v>154</v>
      </c>
      <c r="V3506" s="3" t="s">
        <v>6708</v>
      </c>
      <c r="W3506" s="3" t="s">
        <v>154</v>
      </c>
      <c r="X3506" s="3" t="s">
        <v>154</v>
      </c>
      <c r="Y3506" s="3" t="s">
        <v>154</v>
      </c>
      <c r="Z3506" s="3" t="s">
        <v>154</v>
      </c>
      <c r="AA3506" s="3" t="s">
        <v>154</v>
      </c>
      <c r="AB3506" s="3" t="s">
        <v>154</v>
      </c>
      <c r="AC3506" s="3" t="s">
        <v>154</v>
      </c>
      <c r="AD3506" s="3" t="s">
        <v>6151</v>
      </c>
      <c r="AE3506" s="3" t="s">
        <v>6151</v>
      </c>
      <c r="AF3506" s="3" t="s">
        <v>154</v>
      </c>
      <c r="AG3506" s="3" t="s">
        <v>154</v>
      </c>
      <c r="AH3506" s="3" t="s">
        <v>6478</v>
      </c>
      <c r="AI3506" s="3" t="s">
        <v>6482</v>
      </c>
      <c r="AJ3506" s="3" t="s">
        <v>6489</v>
      </c>
    </row>
    <row r="3507" spans="1:36" ht="15">
      <c r="A3507" s="10">
        <v>3610</v>
      </c>
      <c r="B3507" t="str">
        <f>IF(K3507="总计","",INDEX(主数据!A:AD,MATCH(J3507,主数据!A:A,0),9))</f>
        <v>华南大区公司</v>
      </c>
      <c r="C3507" t="str">
        <f>IF(K3507="","",INDEX(主数据!A:AD,MATCH(J3507,主数据!A:A,0),11))</f>
        <v>深圳东区</v>
      </c>
      <c r="D3507" t="str">
        <f t="shared" si="216"/>
        <v>SZ12维修基金标准方式0.25</v>
      </c>
      <c r="E3507" s="13" t="str">
        <f t="shared" si="218"/>
        <v>0.25</v>
      </c>
      <c r="F3507" s="13" t="str">
        <f>IF(E3507="","",IFERROR(IF(IF(K3507="","",INDEX(收费标合同信息维护!A:Q,MATCH(D3507,收费标合同信息维护!J:J,0),10))=D3507,"有","无"),"无"))</f>
        <v>无</v>
      </c>
      <c r="G3507" s="13" t="str">
        <f t="shared" si="217"/>
        <v/>
      </c>
      <c r="H3507" s="13" t="str">
        <f t="shared" si="219"/>
        <v/>
      </c>
      <c r="I3507" s="13" t="str">
        <f>IF(G3507="","",IFERROR(IF(IF(K3507="","",INDEX(收费标合同信息维护!A:Q,MATCH(G3507,收费标合同信息维护!M:M,0),13))=G3507,"有","无"),"无"))</f>
        <v/>
      </c>
      <c r="J3507" s="3" t="s">
        <v>4410</v>
      </c>
      <c r="K3507" s="3" t="s">
        <v>13489</v>
      </c>
      <c r="L3507" s="3" t="s">
        <v>6696</v>
      </c>
      <c r="M3507" s="3" t="s">
        <v>6697</v>
      </c>
      <c r="N3507" s="3" t="s">
        <v>6477</v>
      </c>
      <c r="O3507" s="3" t="s">
        <v>6478</v>
      </c>
      <c r="P3507" s="3" t="s">
        <v>6696</v>
      </c>
      <c r="Q3507" s="3" t="s">
        <v>10534</v>
      </c>
      <c r="R3507" s="3" t="s">
        <v>6484</v>
      </c>
      <c r="S3507" s="3" t="s">
        <v>6491</v>
      </c>
      <c r="T3507" s="3" t="s">
        <v>6691</v>
      </c>
      <c r="U3507" s="3" t="s">
        <v>154</v>
      </c>
      <c r="V3507" s="3" t="s">
        <v>6766</v>
      </c>
      <c r="W3507" s="3" t="s">
        <v>154</v>
      </c>
      <c r="X3507" s="3" t="s">
        <v>154</v>
      </c>
      <c r="Y3507" s="3" t="s">
        <v>154</v>
      </c>
      <c r="Z3507" s="3" t="s">
        <v>154</v>
      </c>
      <c r="AA3507" s="3" t="s">
        <v>154</v>
      </c>
      <c r="AB3507" s="3" t="s">
        <v>154</v>
      </c>
      <c r="AC3507" s="3" t="s">
        <v>154</v>
      </c>
      <c r="AD3507" s="3" t="s">
        <v>6180</v>
      </c>
      <c r="AE3507" s="3" t="s">
        <v>6151</v>
      </c>
      <c r="AF3507" s="3" t="s">
        <v>154</v>
      </c>
      <c r="AG3507" s="3" t="s">
        <v>154</v>
      </c>
      <c r="AH3507" s="3" t="s">
        <v>6478</v>
      </c>
      <c r="AI3507" s="3" t="s">
        <v>6482</v>
      </c>
      <c r="AJ3507" s="3" t="s">
        <v>13507</v>
      </c>
    </row>
    <row r="3508" spans="1:36" ht="15">
      <c r="A3508" s="10">
        <v>3611</v>
      </c>
      <c r="B3508" t="str">
        <f>IF(K3508="总计","",INDEX(主数据!A:AD,MATCH(J3508,主数据!A:A,0),9))</f>
        <v>华南大区公司</v>
      </c>
      <c r="C3508" t="str">
        <f>IF(K3508="","",INDEX(主数据!A:AD,MATCH(J3508,主数据!A:A,0),11))</f>
        <v>深圳东区</v>
      </c>
      <c r="D3508" t="str">
        <f t="shared" si="216"/>
        <v>SZ12维修基金标准方式0.25</v>
      </c>
      <c r="E3508" s="13" t="str">
        <f t="shared" si="218"/>
        <v>0.25</v>
      </c>
      <c r="F3508" s="13" t="str">
        <f>IF(E3508="","",IFERROR(IF(IF(K3508="","",INDEX(收费标合同信息维护!A:Q,MATCH(D3508,收费标合同信息维护!J:J,0),10))=D3508,"有","无"),"无"))</f>
        <v>无</v>
      </c>
      <c r="G3508" s="13" t="str">
        <f t="shared" si="217"/>
        <v/>
      </c>
      <c r="H3508" s="13" t="str">
        <f t="shared" si="219"/>
        <v/>
      </c>
      <c r="I3508" s="13" t="str">
        <f>IF(G3508="","",IFERROR(IF(IF(K3508="","",INDEX(收费标合同信息维护!A:Q,MATCH(G3508,收费标合同信息维护!M:M,0),13))=G3508,"有","无"),"无"))</f>
        <v/>
      </c>
      <c r="J3508" s="3" t="s">
        <v>4410</v>
      </c>
      <c r="K3508" s="3" t="s">
        <v>13489</v>
      </c>
      <c r="L3508" s="3" t="s">
        <v>6696</v>
      </c>
      <c r="M3508" s="3" t="s">
        <v>6697</v>
      </c>
      <c r="N3508" s="3" t="s">
        <v>6477</v>
      </c>
      <c r="O3508" s="3" t="s">
        <v>6478</v>
      </c>
      <c r="P3508" s="3" t="s">
        <v>13508</v>
      </c>
      <c r="Q3508" s="3" t="s">
        <v>6697</v>
      </c>
      <c r="R3508" s="3" t="s">
        <v>6484</v>
      </c>
      <c r="S3508" s="3" t="s">
        <v>6491</v>
      </c>
      <c r="T3508" s="3" t="s">
        <v>7100</v>
      </c>
      <c r="U3508" s="3" t="s">
        <v>154</v>
      </c>
      <c r="V3508" s="3" t="s">
        <v>6766</v>
      </c>
      <c r="W3508" s="3" t="s">
        <v>154</v>
      </c>
      <c r="X3508" s="3" t="s">
        <v>154</v>
      </c>
      <c r="Y3508" s="3" t="s">
        <v>154</v>
      </c>
      <c r="Z3508" s="3" t="s">
        <v>154</v>
      </c>
      <c r="AA3508" s="3" t="s">
        <v>154</v>
      </c>
      <c r="AB3508" s="3" t="s">
        <v>154</v>
      </c>
      <c r="AC3508" s="3" t="s">
        <v>154</v>
      </c>
      <c r="AD3508" s="3" t="s">
        <v>6151</v>
      </c>
      <c r="AE3508" s="3" t="s">
        <v>6151</v>
      </c>
      <c r="AF3508" s="3" t="s">
        <v>154</v>
      </c>
      <c r="AG3508" s="3" t="s">
        <v>154</v>
      </c>
      <c r="AH3508" s="3" t="s">
        <v>6478</v>
      </c>
      <c r="AI3508" s="3" t="s">
        <v>6482</v>
      </c>
      <c r="AJ3508" s="3" t="s">
        <v>6033</v>
      </c>
    </row>
    <row r="3509" spans="1:36" ht="15">
      <c r="A3509" s="10">
        <v>3612</v>
      </c>
      <c r="B3509" t="str">
        <f>IF(K3509="总计","",INDEX(主数据!A:AD,MATCH(J3509,主数据!A:A,0),9))</f>
        <v>华南大区公司</v>
      </c>
      <c r="C3509" t="str">
        <f>IF(K3509="","",INDEX(主数据!A:AD,MATCH(J3509,主数据!A:A,0),11))</f>
        <v>深圳东区</v>
      </c>
      <c r="D3509" t="str">
        <f t="shared" si="216"/>
        <v>SZ12维修基金直接录入</v>
      </c>
      <c r="E3509" s="13" t="str">
        <f t="shared" si="218"/>
        <v/>
      </c>
      <c r="F3509" s="13" t="str">
        <f>IF(E3509="","",IFERROR(IF(IF(K3509="","",INDEX(收费标合同信息维护!A:Q,MATCH(D3509,收费标合同信息维护!J:J,0),10))=D3509,"有","无"),"无"))</f>
        <v/>
      </c>
      <c r="G3509" s="13" t="str">
        <f t="shared" si="217"/>
        <v/>
      </c>
      <c r="H3509" s="13" t="str">
        <f t="shared" si="219"/>
        <v/>
      </c>
      <c r="I3509" s="13" t="str">
        <f>IF(G3509="","",IFERROR(IF(IF(K3509="","",INDEX(收费标合同信息维护!A:Q,MATCH(G3509,收费标合同信息维护!M:M,0),13))=G3509,"有","无"),"无"))</f>
        <v/>
      </c>
      <c r="J3509" s="3" t="s">
        <v>4410</v>
      </c>
      <c r="K3509" s="3" t="s">
        <v>13489</v>
      </c>
      <c r="L3509" s="3" t="s">
        <v>6696</v>
      </c>
      <c r="M3509" s="3" t="s">
        <v>6697</v>
      </c>
      <c r="N3509" s="3" t="s">
        <v>6477</v>
      </c>
      <c r="O3509" s="3" t="s">
        <v>6478</v>
      </c>
      <c r="P3509" s="3" t="s">
        <v>13509</v>
      </c>
      <c r="Q3509" s="3" t="s">
        <v>13510</v>
      </c>
      <c r="R3509" s="3" t="s">
        <v>6479</v>
      </c>
      <c r="S3509" s="3" t="s">
        <v>6480</v>
      </c>
      <c r="T3509" s="3" t="s">
        <v>6848</v>
      </c>
      <c r="U3509" s="3" t="s">
        <v>154</v>
      </c>
      <c r="V3509" s="3" t="s">
        <v>154</v>
      </c>
      <c r="W3509" s="3" t="s">
        <v>154</v>
      </c>
      <c r="X3509" s="3" t="s">
        <v>154</v>
      </c>
      <c r="Y3509" s="3" t="s">
        <v>154</v>
      </c>
      <c r="Z3509" s="3" t="s">
        <v>154</v>
      </c>
      <c r="AA3509" s="3" t="s">
        <v>154</v>
      </c>
      <c r="AB3509" s="3" t="s">
        <v>154</v>
      </c>
      <c r="AC3509" s="3" t="s">
        <v>154</v>
      </c>
      <c r="AD3509" s="3" t="s">
        <v>6151</v>
      </c>
      <c r="AE3509" s="3" t="s">
        <v>6151</v>
      </c>
      <c r="AF3509" s="3" t="s">
        <v>154</v>
      </c>
      <c r="AG3509" s="3" t="s">
        <v>154</v>
      </c>
      <c r="AH3509" s="3" t="s">
        <v>6478</v>
      </c>
      <c r="AI3509" s="3" t="s">
        <v>6482</v>
      </c>
      <c r="AJ3509" s="3" t="s">
        <v>6032</v>
      </c>
    </row>
    <row r="3510" spans="1:36" ht="15">
      <c r="A3510" s="10">
        <v>3613</v>
      </c>
      <c r="B3510" t="str">
        <f>IF(K3510="总计","",INDEX(主数据!A:AD,MATCH(J3510,主数据!A:A,0),9))</f>
        <v>华南大区公司</v>
      </c>
      <c r="C3510" t="str">
        <f>IF(K3510="","",INDEX(主数据!A:AD,MATCH(J3510,主数据!A:A,0),11))</f>
        <v>深圳东区</v>
      </c>
      <c r="D3510" t="str">
        <f t="shared" si="216"/>
        <v>SZ12非自有房屋租赁直接录入</v>
      </c>
      <c r="E3510" s="13" t="str">
        <f t="shared" si="218"/>
        <v/>
      </c>
      <c r="F3510" s="13" t="str">
        <f>IF(E3510="","",IFERROR(IF(IF(K3510="","",INDEX(收费标合同信息维护!A:Q,MATCH(D3510,收费标合同信息维护!J:J,0),10))=D3510,"有","无"),"无"))</f>
        <v/>
      </c>
      <c r="G3510" s="13" t="str">
        <f t="shared" si="217"/>
        <v/>
      </c>
      <c r="H3510" s="13" t="str">
        <f t="shared" si="219"/>
        <v/>
      </c>
      <c r="I3510" s="13" t="str">
        <f>IF(G3510="","",IFERROR(IF(IF(K3510="","",INDEX(收费标合同信息维护!A:Q,MATCH(G3510,收费标合同信息维护!M:M,0),13))=G3510,"有","无"),"无"))</f>
        <v/>
      </c>
      <c r="J3510" s="3" t="s">
        <v>4410</v>
      </c>
      <c r="K3510" s="3" t="s">
        <v>13489</v>
      </c>
      <c r="L3510" s="3" t="s">
        <v>6699</v>
      </c>
      <c r="M3510" s="3" t="s">
        <v>6700</v>
      </c>
      <c r="N3510" s="3" t="s">
        <v>6477</v>
      </c>
      <c r="O3510" s="3" t="s">
        <v>6478</v>
      </c>
      <c r="P3510" s="3" t="s">
        <v>13511</v>
      </c>
      <c r="Q3510" s="3" t="s">
        <v>13512</v>
      </c>
      <c r="R3510" s="3" t="s">
        <v>6479</v>
      </c>
      <c r="S3510" s="3" t="s">
        <v>6480</v>
      </c>
      <c r="T3510" s="3" t="s">
        <v>6493</v>
      </c>
      <c r="U3510" s="3" t="s">
        <v>154</v>
      </c>
      <c r="V3510" s="3" t="s">
        <v>154</v>
      </c>
      <c r="W3510" s="3" t="s">
        <v>154</v>
      </c>
      <c r="X3510" s="3" t="s">
        <v>154</v>
      </c>
      <c r="Y3510" s="3" t="s">
        <v>154</v>
      </c>
      <c r="Z3510" s="3" t="s">
        <v>154</v>
      </c>
      <c r="AA3510" s="3" t="s">
        <v>154</v>
      </c>
      <c r="AB3510" s="3" t="s">
        <v>154</v>
      </c>
      <c r="AC3510" s="3" t="s">
        <v>154</v>
      </c>
      <c r="AD3510" s="3" t="s">
        <v>6151</v>
      </c>
      <c r="AE3510" s="3" t="s">
        <v>6151</v>
      </c>
      <c r="AF3510" s="3" t="s">
        <v>154</v>
      </c>
      <c r="AG3510" s="3" t="s">
        <v>154</v>
      </c>
      <c r="AH3510" s="3" t="s">
        <v>6478</v>
      </c>
      <c r="AI3510" s="3" t="s">
        <v>6482</v>
      </c>
      <c r="AJ3510" s="3" t="s">
        <v>26</v>
      </c>
    </row>
    <row r="3511" spans="1:36" ht="30">
      <c r="A3511" s="10">
        <v>3614</v>
      </c>
      <c r="B3511" t="str">
        <f>IF(K3511="总计","",INDEX(主数据!A:AD,MATCH(J3511,主数据!A:A,0),9))</f>
        <v>华南大区公司</v>
      </c>
      <c r="C3511" t="str">
        <f>IF(K3511="","",INDEX(主数据!A:AD,MATCH(J3511,主数据!A:A,0),11))</f>
        <v>深圳东区</v>
      </c>
      <c r="D3511" t="str">
        <f t="shared" si="216"/>
        <v>SZ12生活垃圾消纳费（仪表）定额阶梯0.00</v>
      </c>
      <c r="E3511" s="13" t="str">
        <f t="shared" si="218"/>
        <v>0.00</v>
      </c>
      <c r="F3511" s="13" t="str">
        <f>IF(E3511="","",IFERROR(IF(IF(K3511="","",INDEX(收费标合同信息维护!A:Q,MATCH(D3511,收费标合同信息维护!J:J,0),10))=D3511,"有","无"),"无"))</f>
        <v>无</v>
      </c>
      <c r="G3511" s="13" t="str">
        <f t="shared" si="217"/>
        <v/>
      </c>
      <c r="H3511" s="13" t="str">
        <f t="shared" si="219"/>
        <v/>
      </c>
      <c r="I3511" s="13" t="str">
        <f>IF(G3511="","",IFERROR(IF(IF(K3511="","",INDEX(收费标合同信息维护!A:Q,MATCH(G3511,收费标合同信息维护!M:M,0),13))=G3511,"有","无"),"无"))</f>
        <v/>
      </c>
      <c r="J3511" s="3" t="s">
        <v>4410</v>
      </c>
      <c r="K3511" s="3" t="s">
        <v>13489</v>
      </c>
      <c r="L3511" s="3" t="s">
        <v>6705</v>
      </c>
      <c r="M3511" s="3" t="s">
        <v>6706</v>
      </c>
      <c r="N3511" s="3" t="s">
        <v>6603</v>
      </c>
      <c r="O3511" s="3" t="s">
        <v>6478</v>
      </c>
      <c r="P3511" s="3" t="s">
        <v>13513</v>
      </c>
      <c r="Q3511" s="3" t="s">
        <v>13514</v>
      </c>
      <c r="R3511" s="3" t="s">
        <v>6707</v>
      </c>
      <c r="S3511" s="3" t="s">
        <v>6491</v>
      </c>
      <c r="T3511" s="3" t="s">
        <v>7100</v>
      </c>
      <c r="U3511" s="3" t="s">
        <v>154</v>
      </c>
      <c r="V3511" s="3" t="s">
        <v>7933</v>
      </c>
      <c r="W3511" s="3" t="s">
        <v>154</v>
      </c>
      <c r="X3511" s="3" t="s">
        <v>10390</v>
      </c>
      <c r="Y3511" s="3" t="s">
        <v>10389</v>
      </c>
      <c r="Z3511" s="3" t="s">
        <v>154</v>
      </c>
      <c r="AA3511" s="3" t="s">
        <v>154</v>
      </c>
      <c r="AB3511" s="3" t="s">
        <v>154</v>
      </c>
      <c r="AC3511" s="3" t="s">
        <v>154</v>
      </c>
      <c r="AD3511" s="3" t="s">
        <v>6151</v>
      </c>
      <c r="AE3511" s="3" t="s">
        <v>6151</v>
      </c>
      <c r="AF3511" s="3" t="s">
        <v>154</v>
      </c>
      <c r="AG3511" s="3" t="s">
        <v>154</v>
      </c>
      <c r="AH3511" s="3" t="s">
        <v>6478</v>
      </c>
      <c r="AI3511" s="3" t="s">
        <v>6727</v>
      </c>
      <c r="AJ3511" s="3" t="s">
        <v>6489</v>
      </c>
    </row>
    <row r="3512" spans="1:36" ht="30">
      <c r="A3512" s="10">
        <v>3615</v>
      </c>
      <c r="B3512" t="str">
        <f>IF(K3512="总计","",INDEX(主数据!A:AD,MATCH(J3512,主数据!A:A,0),9))</f>
        <v>华南大区公司</v>
      </c>
      <c r="C3512" t="str">
        <f>IF(K3512="","",INDEX(主数据!A:AD,MATCH(J3512,主数据!A:A,0),11))</f>
        <v>深圳东区</v>
      </c>
      <c r="D3512" t="str">
        <f t="shared" si="216"/>
        <v>SZ12生活垃圾消纳费（仪表）定额阶梯0.00</v>
      </c>
      <c r="E3512" s="13" t="str">
        <f t="shared" si="218"/>
        <v>0.00</v>
      </c>
      <c r="F3512" s="13" t="str">
        <f>IF(E3512="","",IFERROR(IF(IF(K3512="","",INDEX(收费标合同信息维护!A:Q,MATCH(D3512,收费标合同信息维护!J:J,0),10))=D3512,"有","无"),"无"))</f>
        <v>无</v>
      </c>
      <c r="G3512" s="13" t="str">
        <f t="shared" si="217"/>
        <v/>
      </c>
      <c r="H3512" s="13" t="str">
        <f t="shared" si="219"/>
        <v/>
      </c>
      <c r="I3512" s="13" t="str">
        <f>IF(G3512="","",IFERROR(IF(IF(K3512="","",INDEX(收费标合同信息维护!A:Q,MATCH(G3512,收费标合同信息维护!M:M,0),13))=G3512,"有","无"),"无"))</f>
        <v/>
      </c>
      <c r="J3512" s="3" t="s">
        <v>4410</v>
      </c>
      <c r="K3512" s="3" t="s">
        <v>13489</v>
      </c>
      <c r="L3512" s="3" t="s">
        <v>6705</v>
      </c>
      <c r="M3512" s="3" t="s">
        <v>6706</v>
      </c>
      <c r="N3512" s="3" t="s">
        <v>6603</v>
      </c>
      <c r="O3512" s="3" t="s">
        <v>6478</v>
      </c>
      <c r="P3512" s="3" t="s">
        <v>13515</v>
      </c>
      <c r="Q3512" s="3" t="s">
        <v>13516</v>
      </c>
      <c r="R3512" s="3" t="s">
        <v>6707</v>
      </c>
      <c r="S3512" s="3" t="s">
        <v>6491</v>
      </c>
      <c r="T3512" s="3" t="s">
        <v>7100</v>
      </c>
      <c r="U3512" s="3" t="s">
        <v>154</v>
      </c>
      <c r="V3512" s="3" t="s">
        <v>7933</v>
      </c>
      <c r="W3512" s="3" t="s">
        <v>154</v>
      </c>
      <c r="X3512" s="3" t="s">
        <v>10390</v>
      </c>
      <c r="Y3512" s="3" t="s">
        <v>10389</v>
      </c>
      <c r="Z3512" s="3" t="s">
        <v>154</v>
      </c>
      <c r="AA3512" s="3" t="s">
        <v>154</v>
      </c>
      <c r="AB3512" s="3" t="s">
        <v>154</v>
      </c>
      <c r="AC3512" s="3" t="s">
        <v>154</v>
      </c>
      <c r="AD3512" s="3" t="s">
        <v>6151</v>
      </c>
      <c r="AE3512" s="3" t="s">
        <v>6151</v>
      </c>
      <c r="AF3512" s="3" t="s">
        <v>154</v>
      </c>
      <c r="AG3512" s="3" t="s">
        <v>154</v>
      </c>
      <c r="AH3512" s="3" t="s">
        <v>6597</v>
      </c>
      <c r="AI3512" s="3" t="s">
        <v>6482</v>
      </c>
      <c r="AJ3512" s="3" t="s">
        <v>6489</v>
      </c>
    </row>
    <row r="3513" spans="1:36" ht="30">
      <c r="A3513" s="10">
        <v>3616</v>
      </c>
      <c r="B3513" t="str">
        <f>IF(K3513="总计","",INDEX(主数据!A:AD,MATCH(J3513,主数据!A:A,0),9))</f>
        <v>华南大区公司</v>
      </c>
      <c r="C3513" t="str">
        <f>IF(K3513="","",INDEX(主数据!A:AD,MATCH(J3513,主数据!A:A,0),11))</f>
        <v>深圳东区</v>
      </c>
      <c r="D3513" t="str">
        <f t="shared" si="216"/>
        <v>SZ12生活垃圾消纳费（仪表）标准方式0.53</v>
      </c>
      <c r="E3513" s="13" t="str">
        <f t="shared" si="218"/>
        <v>0.53</v>
      </c>
      <c r="F3513" s="13" t="str">
        <f>IF(E3513="","",IFERROR(IF(IF(K3513="","",INDEX(收费标合同信息维护!A:Q,MATCH(D3513,收费标合同信息维护!J:J,0),10))=D3513,"有","无"),"无"))</f>
        <v>无</v>
      </c>
      <c r="G3513" s="13" t="str">
        <f t="shared" si="217"/>
        <v/>
      </c>
      <c r="H3513" s="13" t="str">
        <f t="shared" si="219"/>
        <v/>
      </c>
      <c r="I3513" s="13" t="str">
        <f>IF(G3513="","",IFERROR(IF(IF(K3513="","",INDEX(收费标合同信息维护!A:Q,MATCH(G3513,收费标合同信息维护!M:M,0),13))=G3513,"有","无"),"无"))</f>
        <v/>
      </c>
      <c r="J3513" s="3" t="s">
        <v>4410</v>
      </c>
      <c r="K3513" s="3" t="s">
        <v>13489</v>
      </c>
      <c r="L3513" s="3" t="s">
        <v>6705</v>
      </c>
      <c r="M3513" s="3" t="s">
        <v>6706</v>
      </c>
      <c r="N3513" s="3" t="s">
        <v>6603</v>
      </c>
      <c r="O3513" s="3" t="s">
        <v>6478</v>
      </c>
      <c r="P3513" s="3" t="s">
        <v>13517</v>
      </c>
      <c r="Q3513" s="3" t="s">
        <v>13518</v>
      </c>
      <c r="R3513" s="3" t="s">
        <v>6484</v>
      </c>
      <c r="S3513" s="3" t="s">
        <v>6491</v>
      </c>
      <c r="T3513" s="3" t="s">
        <v>7075</v>
      </c>
      <c r="U3513" s="3" t="s">
        <v>154</v>
      </c>
      <c r="V3513" s="3" t="s">
        <v>6903</v>
      </c>
      <c r="W3513" s="3" t="s">
        <v>154</v>
      </c>
      <c r="X3513" s="3" t="s">
        <v>154</v>
      </c>
      <c r="Y3513" s="3" t="s">
        <v>154</v>
      </c>
      <c r="Z3513" s="3" t="s">
        <v>154</v>
      </c>
      <c r="AA3513" s="3" t="s">
        <v>154</v>
      </c>
      <c r="AB3513" s="3" t="s">
        <v>154</v>
      </c>
      <c r="AC3513" s="3" t="s">
        <v>154</v>
      </c>
      <c r="AD3513" s="3" t="s">
        <v>6151</v>
      </c>
      <c r="AE3513" s="3" t="s">
        <v>6151</v>
      </c>
      <c r="AF3513" s="3" t="s">
        <v>154</v>
      </c>
      <c r="AG3513" s="3" t="s">
        <v>154</v>
      </c>
      <c r="AH3513" s="3" t="s">
        <v>6478</v>
      </c>
      <c r="AI3513" s="3" t="s">
        <v>6482</v>
      </c>
      <c r="AJ3513" s="3" t="s">
        <v>6489</v>
      </c>
    </row>
    <row r="3514" spans="1:36" ht="30">
      <c r="A3514" s="10">
        <v>3617</v>
      </c>
      <c r="B3514" t="str">
        <f>IF(K3514="总计","",INDEX(主数据!A:AD,MATCH(J3514,主数据!A:A,0),9))</f>
        <v>华南大区公司</v>
      </c>
      <c r="C3514" t="str">
        <f>IF(K3514="","",INDEX(主数据!A:AD,MATCH(J3514,主数据!A:A,0),11))</f>
        <v>深圳东区</v>
      </c>
      <c r="D3514" t="str">
        <f t="shared" si="216"/>
        <v>SZ12生活垃圾消纳费（仪表）阶梯方式0.00</v>
      </c>
      <c r="E3514" s="13" t="str">
        <f t="shared" si="218"/>
        <v>0.00</v>
      </c>
      <c r="F3514" s="13" t="str">
        <f>IF(E3514="","",IFERROR(IF(IF(K3514="","",INDEX(收费标合同信息维护!A:Q,MATCH(D3514,收费标合同信息维护!J:J,0),10))=D3514,"有","无"),"无"))</f>
        <v>无</v>
      </c>
      <c r="G3514" s="13" t="str">
        <f t="shared" si="217"/>
        <v/>
      </c>
      <c r="H3514" s="13" t="str">
        <f t="shared" si="219"/>
        <v/>
      </c>
      <c r="I3514" s="13" t="str">
        <f>IF(G3514="","",IFERROR(IF(IF(K3514="","",INDEX(收费标合同信息维护!A:Q,MATCH(G3514,收费标合同信息维护!M:M,0),13))=G3514,"有","无"),"无"))</f>
        <v/>
      </c>
      <c r="J3514" s="3" t="s">
        <v>4410</v>
      </c>
      <c r="K3514" s="3" t="s">
        <v>13489</v>
      </c>
      <c r="L3514" s="3" t="s">
        <v>6705</v>
      </c>
      <c r="M3514" s="3" t="s">
        <v>6706</v>
      </c>
      <c r="N3514" s="3" t="s">
        <v>6603</v>
      </c>
      <c r="O3514" s="3" t="s">
        <v>6478</v>
      </c>
      <c r="P3514" s="3" t="s">
        <v>13519</v>
      </c>
      <c r="Q3514" s="3" t="s">
        <v>13520</v>
      </c>
      <c r="R3514" s="3" t="s">
        <v>6720</v>
      </c>
      <c r="S3514" s="3" t="s">
        <v>6491</v>
      </c>
      <c r="T3514" s="3" t="s">
        <v>6548</v>
      </c>
      <c r="U3514" s="3" t="s">
        <v>154</v>
      </c>
      <c r="V3514" s="3" t="s">
        <v>7933</v>
      </c>
      <c r="W3514" s="3" t="s">
        <v>154</v>
      </c>
      <c r="X3514" s="3" t="s">
        <v>10390</v>
      </c>
      <c r="Y3514" s="3" t="s">
        <v>6903</v>
      </c>
      <c r="Z3514" s="3" t="s">
        <v>154</v>
      </c>
      <c r="AA3514" s="3" t="s">
        <v>154</v>
      </c>
      <c r="AB3514" s="3" t="s">
        <v>154</v>
      </c>
      <c r="AC3514" s="3" t="s">
        <v>154</v>
      </c>
      <c r="AD3514" s="3" t="s">
        <v>6180</v>
      </c>
      <c r="AE3514" s="3" t="s">
        <v>6151</v>
      </c>
      <c r="AF3514" s="3" t="s">
        <v>154</v>
      </c>
      <c r="AG3514" s="3" t="s">
        <v>154</v>
      </c>
      <c r="AH3514" s="3" t="s">
        <v>6478</v>
      </c>
      <c r="AI3514" s="3" t="s">
        <v>6727</v>
      </c>
      <c r="AJ3514" s="3" t="s">
        <v>6489</v>
      </c>
    </row>
    <row r="3515" spans="1:36" ht="30">
      <c r="A3515" s="10">
        <v>3618</v>
      </c>
      <c r="B3515" t="str">
        <f>IF(K3515="总计","",INDEX(主数据!A:AD,MATCH(J3515,主数据!A:A,0),9))</f>
        <v>华南大区公司</v>
      </c>
      <c r="C3515" t="str">
        <f>IF(K3515="","",INDEX(主数据!A:AD,MATCH(J3515,主数据!A:A,0),11))</f>
        <v>深圳东区</v>
      </c>
      <c r="D3515" t="str">
        <f t="shared" si="216"/>
        <v>SZ12生活垃圾消纳费（仪表）标准方式0.24</v>
      </c>
      <c r="E3515" s="13" t="str">
        <f t="shared" si="218"/>
        <v>0.24</v>
      </c>
      <c r="F3515" s="13" t="str">
        <f>IF(E3515="","",IFERROR(IF(IF(K3515="","",INDEX(收费标合同信息维护!A:Q,MATCH(D3515,收费标合同信息维护!J:J,0),10))=D3515,"有","无"),"无"))</f>
        <v>无</v>
      </c>
      <c r="G3515" s="13" t="str">
        <f t="shared" si="217"/>
        <v/>
      </c>
      <c r="H3515" s="13" t="str">
        <f t="shared" si="219"/>
        <v/>
      </c>
      <c r="I3515" s="13" t="str">
        <f>IF(G3515="","",IFERROR(IF(IF(K3515="","",INDEX(收费标合同信息维护!A:Q,MATCH(G3515,收费标合同信息维护!M:M,0),13))=G3515,"有","无"),"无"))</f>
        <v/>
      </c>
      <c r="J3515" s="3" t="s">
        <v>4410</v>
      </c>
      <c r="K3515" s="3" t="s">
        <v>13489</v>
      </c>
      <c r="L3515" s="3" t="s">
        <v>6705</v>
      </c>
      <c r="M3515" s="3" t="s">
        <v>6706</v>
      </c>
      <c r="N3515" s="3" t="s">
        <v>6603</v>
      </c>
      <c r="O3515" s="3" t="s">
        <v>6478</v>
      </c>
      <c r="P3515" s="3" t="s">
        <v>13521</v>
      </c>
      <c r="Q3515" s="3" t="s">
        <v>13443</v>
      </c>
      <c r="R3515" s="3" t="s">
        <v>6484</v>
      </c>
      <c r="S3515" s="3" t="s">
        <v>6491</v>
      </c>
      <c r="T3515" s="3" t="s">
        <v>7100</v>
      </c>
      <c r="U3515" s="3" t="s">
        <v>154</v>
      </c>
      <c r="V3515" s="3" t="s">
        <v>6899</v>
      </c>
      <c r="W3515" s="3" t="s">
        <v>154</v>
      </c>
      <c r="X3515" s="3" t="s">
        <v>154</v>
      </c>
      <c r="Y3515" s="3" t="s">
        <v>154</v>
      </c>
      <c r="Z3515" s="3" t="s">
        <v>154</v>
      </c>
      <c r="AA3515" s="3" t="s">
        <v>154</v>
      </c>
      <c r="AB3515" s="3" t="s">
        <v>154</v>
      </c>
      <c r="AC3515" s="3" t="s">
        <v>154</v>
      </c>
      <c r="AD3515" s="3" t="s">
        <v>6151</v>
      </c>
      <c r="AE3515" s="3" t="s">
        <v>6151</v>
      </c>
      <c r="AF3515" s="3" t="s">
        <v>154</v>
      </c>
      <c r="AG3515" s="3" t="s">
        <v>154</v>
      </c>
      <c r="AH3515" s="3" t="s">
        <v>6478</v>
      </c>
      <c r="AI3515" s="3" t="s">
        <v>6482</v>
      </c>
      <c r="AJ3515" s="3" t="s">
        <v>6489</v>
      </c>
    </row>
    <row r="3516" spans="1:36" ht="15">
      <c r="A3516" s="10">
        <v>3619</v>
      </c>
      <c r="B3516" t="str">
        <f>IF(K3516="总计","",INDEX(主数据!A:AD,MATCH(J3516,主数据!A:A,0),9))</f>
        <v>华南大区公司</v>
      </c>
      <c r="C3516" t="str">
        <f>IF(K3516="","",INDEX(主数据!A:AD,MATCH(J3516,主数据!A:A,0),11))</f>
        <v>深圳东区</v>
      </c>
      <c r="D3516" t="str">
        <f t="shared" si="216"/>
        <v>SZ12自营停车费（固定）直接录入</v>
      </c>
      <c r="E3516" s="13" t="str">
        <f t="shared" si="218"/>
        <v/>
      </c>
      <c r="F3516" s="13" t="str">
        <f>IF(E3516="","",IFERROR(IF(IF(K3516="","",INDEX(收费标合同信息维护!A:Q,MATCH(D3516,收费标合同信息维护!J:J,0),10))=D3516,"有","无"),"无"))</f>
        <v/>
      </c>
      <c r="G3516" s="13" t="str">
        <f t="shared" si="217"/>
        <v/>
      </c>
      <c r="H3516" s="13" t="str">
        <f t="shared" si="219"/>
        <v/>
      </c>
      <c r="I3516" s="13" t="str">
        <f>IF(G3516="","",IFERROR(IF(IF(K3516="","",INDEX(收费标合同信息维护!A:Q,MATCH(G3516,收费标合同信息维护!M:M,0),13))=G3516,"有","无"),"无"))</f>
        <v/>
      </c>
      <c r="J3516" s="3" t="s">
        <v>4410</v>
      </c>
      <c r="K3516" s="3" t="s">
        <v>13489</v>
      </c>
      <c r="L3516" s="3" t="s">
        <v>6714</v>
      </c>
      <c r="M3516" s="3" t="s">
        <v>6715</v>
      </c>
      <c r="N3516" s="3" t="s">
        <v>6477</v>
      </c>
      <c r="O3516" s="3" t="s">
        <v>6597</v>
      </c>
      <c r="P3516" s="3" t="s">
        <v>13522</v>
      </c>
      <c r="Q3516" s="3" t="s">
        <v>13523</v>
      </c>
      <c r="R3516" s="3" t="s">
        <v>6479</v>
      </c>
      <c r="S3516" s="3" t="s">
        <v>6480</v>
      </c>
      <c r="T3516" s="3" t="s">
        <v>6493</v>
      </c>
      <c r="U3516" s="3" t="s">
        <v>6716</v>
      </c>
      <c r="V3516" s="3" t="s">
        <v>154</v>
      </c>
      <c r="W3516" s="3" t="s">
        <v>154</v>
      </c>
      <c r="X3516" s="3" t="s">
        <v>154</v>
      </c>
      <c r="Y3516" s="3" t="s">
        <v>154</v>
      </c>
      <c r="Z3516" s="3" t="s">
        <v>154</v>
      </c>
      <c r="AA3516" s="3" t="s">
        <v>154</v>
      </c>
      <c r="AB3516" s="3" t="s">
        <v>154</v>
      </c>
      <c r="AC3516" s="3" t="s">
        <v>154</v>
      </c>
      <c r="AD3516" s="3" t="s">
        <v>6151</v>
      </c>
      <c r="AE3516" s="3" t="s">
        <v>6151</v>
      </c>
      <c r="AF3516" s="3" t="s">
        <v>154</v>
      </c>
      <c r="AG3516" s="3" t="s">
        <v>154</v>
      </c>
      <c r="AH3516" s="3" t="s">
        <v>6478</v>
      </c>
      <c r="AI3516" s="3" t="s">
        <v>6482</v>
      </c>
      <c r="AJ3516" s="3" t="s">
        <v>6247</v>
      </c>
    </row>
    <row r="3517" spans="1:36" ht="30">
      <c r="A3517" s="10">
        <v>3620</v>
      </c>
      <c r="B3517" t="str">
        <f>IF(K3517="总计","",INDEX(主数据!A:AD,MATCH(J3517,主数据!A:A,0),9))</f>
        <v>华南大区公司</v>
      </c>
      <c r="C3517" t="str">
        <f>IF(K3517="","",INDEX(主数据!A:AD,MATCH(J3517,主数据!A:A,0),11))</f>
        <v>深圳东区</v>
      </c>
      <c r="D3517" t="str">
        <f t="shared" si="216"/>
        <v>SZ12自营停车费（临时）直接录入</v>
      </c>
      <c r="E3517" s="13" t="str">
        <f t="shared" si="218"/>
        <v/>
      </c>
      <c r="F3517" s="13" t="str">
        <f>IF(E3517="","",IFERROR(IF(IF(K3517="","",INDEX(收费标合同信息维护!A:Q,MATCH(D3517,收费标合同信息维护!J:J,0),10))=D3517,"有","无"),"无"))</f>
        <v/>
      </c>
      <c r="G3517" s="13" t="str">
        <f t="shared" si="217"/>
        <v/>
      </c>
      <c r="H3517" s="13" t="str">
        <f t="shared" si="219"/>
        <v/>
      </c>
      <c r="I3517" s="13" t="str">
        <f>IF(G3517="","",IFERROR(IF(IF(K3517="","",INDEX(收费标合同信息维护!A:Q,MATCH(G3517,收费标合同信息维护!M:M,0),13))=G3517,"有","无"),"无"))</f>
        <v/>
      </c>
      <c r="J3517" s="3" t="s">
        <v>4410</v>
      </c>
      <c r="K3517" s="3" t="s">
        <v>13489</v>
      </c>
      <c r="L3517" s="3" t="s">
        <v>8898</v>
      </c>
      <c r="M3517" s="3" t="s">
        <v>8899</v>
      </c>
      <c r="N3517" s="3" t="s">
        <v>6477</v>
      </c>
      <c r="O3517" s="3" t="s">
        <v>6597</v>
      </c>
      <c r="P3517" s="3" t="s">
        <v>13524</v>
      </c>
      <c r="Q3517" s="3" t="s">
        <v>13525</v>
      </c>
      <c r="R3517" s="3" t="s">
        <v>6479</v>
      </c>
      <c r="S3517" s="3" t="s">
        <v>6480</v>
      </c>
      <c r="T3517" s="3" t="s">
        <v>6493</v>
      </c>
      <c r="U3517" s="3" t="s">
        <v>6716</v>
      </c>
      <c r="V3517" s="3" t="s">
        <v>154</v>
      </c>
      <c r="W3517" s="3" t="s">
        <v>154</v>
      </c>
      <c r="X3517" s="3" t="s">
        <v>154</v>
      </c>
      <c r="Y3517" s="3" t="s">
        <v>154</v>
      </c>
      <c r="Z3517" s="3" t="s">
        <v>154</v>
      </c>
      <c r="AA3517" s="3" t="s">
        <v>154</v>
      </c>
      <c r="AB3517" s="3" t="s">
        <v>154</v>
      </c>
      <c r="AC3517" s="3" t="s">
        <v>154</v>
      </c>
      <c r="AD3517" s="3" t="s">
        <v>6151</v>
      </c>
      <c r="AE3517" s="3" t="s">
        <v>6151</v>
      </c>
      <c r="AF3517" s="3" t="s">
        <v>154</v>
      </c>
      <c r="AG3517" s="3" t="s">
        <v>154</v>
      </c>
      <c r="AH3517" s="3" t="s">
        <v>6478</v>
      </c>
      <c r="AI3517" s="3" t="s">
        <v>6482</v>
      </c>
      <c r="AJ3517" s="3" t="s">
        <v>10105</v>
      </c>
    </row>
    <row r="3518" spans="1:36" ht="15">
      <c r="A3518" s="10">
        <v>3621</v>
      </c>
      <c r="B3518" t="str">
        <f>IF(K3518="总计","",INDEX(主数据!A:AD,MATCH(J3518,主数据!A:A,0),9))</f>
        <v>华南大区公司</v>
      </c>
      <c r="C3518" t="str">
        <f>IF(K3518="","",INDEX(主数据!A:AD,MATCH(J3518,主数据!A:A,0),11))</f>
        <v>深圳东区</v>
      </c>
      <c r="D3518" t="str">
        <f t="shared" si="216"/>
        <v>SZ12电费阶梯方式0.68</v>
      </c>
      <c r="E3518" s="13" t="str">
        <f t="shared" si="218"/>
        <v>0.68</v>
      </c>
      <c r="F3518" s="13" t="str">
        <f>IF(E3518="","",IFERROR(IF(IF(K3518="","",INDEX(收费标合同信息维护!A:Q,MATCH(D3518,收费标合同信息维护!J:J,0),10))=D3518,"有","无"),"无"))</f>
        <v>无</v>
      </c>
      <c r="G3518" s="13" t="str">
        <f t="shared" si="217"/>
        <v/>
      </c>
      <c r="H3518" s="13" t="str">
        <f t="shared" si="219"/>
        <v/>
      </c>
      <c r="I3518" s="13" t="str">
        <f>IF(G3518="","",IFERROR(IF(IF(K3518="","",INDEX(收费标合同信息维护!A:Q,MATCH(G3518,收费标合同信息维护!M:M,0),13))=G3518,"有","无"),"无"))</f>
        <v/>
      </c>
      <c r="J3518" s="3" t="s">
        <v>4410</v>
      </c>
      <c r="K3518" s="3" t="s">
        <v>13489</v>
      </c>
      <c r="L3518" s="3" t="s">
        <v>6601</v>
      </c>
      <c r="M3518" s="3" t="s">
        <v>6602</v>
      </c>
      <c r="N3518" s="3" t="s">
        <v>6603</v>
      </c>
      <c r="O3518" s="3" t="s">
        <v>6478</v>
      </c>
      <c r="P3518" s="3" t="s">
        <v>13526</v>
      </c>
      <c r="Q3518" s="3" t="s">
        <v>13527</v>
      </c>
      <c r="R3518" s="3" t="s">
        <v>6720</v>
      </c>
      <c r="S3518" s="3" t="s">
        <v>6491</v>
      </c>
      <c r="T3518" s="3" t="s">
        <v>7100</v>
      </c>
      <c r="U3518" s="3" t="s">
        <v>154</v>
      </c>
      <c r="V3518" s="3" t="s">
        <v>10321</v>
      </c>
      <c r="W3518" s="3" t="s">
        <v>154</v>
      </c>
      <c r="X3518" s="3" t="s">
        <v>6713</v>
      </c>
      <c r="Y3518" s="3" t="s">
        <v>12556</v>
      </c>
      <c r="Z3518" s="3" t="s">
        <v>6943</v>
      </c>
      <c r="AA3518" s="3" t="s">
        <v>8369</v>
      </c>
      <c r="AB3518" s="3" t="s">
        <v>154</v>
      </c>
      <c r="AC3518" s="3" t="s">
        <v>154</v>
      </c>
      <c r="AD3518" s="3" t="s">
        <v>6151</v>
      </c>
      <c r="AE3518" s="3" t="s">
        <v>6151</v>
      </c>
      <c r="AF3518" s="3" t="s">
        <v>154</v>
      </c>
      <c r="AG3518" s="3" t="s">
        <v>154</v>
      </c>
      <c r="AH3518" s="3" t="s">
        <v>6478</v>
      </c>
      <c r="AI3518" s="3" t="s">
        <v>6482</v>
      </c>
      <c r="AJ3518" s="3" t="s">
        <v>6489</v>
      </c>
    </row>
    <row r="3519" spans="1:36" ht="15">
      <c r="A3519" s="10">
        <v>3622</v>
      </c>
      <c r="B3519" t="str">
        <f>IF(K3519="总计","",INDEX(主数据!A:AD,MATCH(J3519,主数据!A:A,0),9))</f>
        <v>华南大区公司</v>
      </c>
      <c r="C3519" t="str">
        <f>IF(K3519="","",INDEX(主数据!A:AD,MATCH(J3519,主数据!A:A,0),11))</f>
        <v>深圳东区</v>
      </c>
      <c r="D3519" t="str">
        <f t="shared" si="216"/>
        <v>SZ12电费标准方式1.06</v>
      </c>
      <c r="E3519" s="13" t="str">
        <f t="shared" si="218"/>
        <v>1.06</v>
      </c>
      <c r="F3519" s="13" t="str">
        <f>IF(E3519="","",IFERROR(IF(IF(K3519="","",INDEX(收费标合同信息维护!A:Q,MATCH(D3519,收费标合同信息维护!J:J,0),10))=D3519,"有","无"),"无"))</f>
        <v>无</v>
      </c>
      <c r="G3519" s="13" t="str">
        <f t="shared" si="217"/>
        <v/>
      </c>
      <c r="H3519" s="13" t="str">
        <f t="shared" si="219"/>
        <v/>
      </c>
      <c r="I3519" s="13" t="str">
        <f>IF(G3519="","",IFERROR(IF(IF(K3519="","",INDEX(收费标合同信息维护!A:Q,MATCH(G3519,收费标合同信息维护!M:M,0),13))=G3519,"有","无"),"无"))</f>
        <v/>
      </c>
      <c r="J3519" s="3" t="s">
        <v>4410</v>
      </c>
      <c r="K3519" s="3" t="s">
        <v>13489</v>
      </c>
      <c r="L3519" s="3" t="s">
        <v>6601</v>
      </c>
      <c r="M3519" s="3" t="s">
        <v>6602</v>
      </c>
      <c r="N3519" s="3" t="s">
        <v>6603</v>
      </c>
      <c r="O3519" s="3" t="s">
        <v>6478</v>
      </c>
      <c r="P3519" s="3" t="s">
        <v>13528</v>
      </c>
      <c r="Q3519" s="3" t="s">
        <v>13529</v>
      </c>
      <c r="R3519" s="3" t="s">
        <v>6484</v>
      </c>
      <c r="S3519" s="3" t="s">
        <v>6491</v>
      </c>
      <c r="T3519" s="3" t="s">
        <v>7100</v>
      </c>
      <c r="U3519" s="3" t="s">
        <v>154</v>
      </c>
      <c r="V3519" s="3" t="s">
        <v>10630</v>
      </c>
      <c r="W3519" s="3" t="s">
        <v>154</v>
      </c>
      <c r="X3519" s="3" t="s">
        <v>154</v>
      </c>
      <c r="Y3519" s="3" t="s">
        <v>154</v>
      </c>
      <c r="Z3519" s="3" t="s">
        <v>154</v>
      </c>
      <c r="AA3519" s="3" t="s">
        <v>154</v>
      </c>
      <c r="AB3519" s="3" t="s">
        <v>154</v>
      </c>
      <c r="AC3519" s="3" t="s">
        <v>154</v>
      </c>
      <c r="AD3519" s="3" t="s">
        <v>6151</v>
      </c>
      <c r="AE3519" s="3" t="s">
        <v>6151</v>
      </c>
      <c r="AF3519" s="3" t="s">
        <v>154</v>
      </c>
      <c r="AG3519" s="3" t="s">
        <v>154</v>
      </c>
      <c r="AH3519" s="3" t="s">
        <v>6478</v>
      </c>
      <c r="AI3519" s="3" t="s">
        <v>6482</v>
      </c>
      <c r="AJ3519" s="3" t="s">
        <v>6489</v>
      </c>
    </row>
    <row r="3520" spans="1:36" ht="15">
      <c r="A3520" s="10">
        <v>3623</v>
      </c>
      <c r="B3520" t="str">
        <f>IF(K3520="总计","",INDEX(主数据!A:AD,MATCH(J3520,主数据!A:A,0),9))</f>
        <v>华南大区公司</v>
      </c>
      <c r="C3520" t="str">
        <f>IF(K3520="","",INDEX(主数据!A:AD,MATCH(J3520,主数据!A:A,0),11))</f>
        <v>深圳东区</v>
      </c>
      <c r="D3520" t="str">
        <f t="shared" si="216"/>
        <v>SZ12电费阶梯方式0.68</v>
      </c>
      <c r="E3520" s="13" t="str">
        <f t="shared" si="218"/>
        <v>0.68</v>
      </c>
      <c r="F3520" s="13" t="str">
        <f>IF(E3520="","",IFERROR(IF(IF(K3520="","",INDEX(收费标合同信息维护!A:Q,MATCH(D3520,收费标合同信息维护!J:J,0),10))=D3520,"有","无"),"无"))</f>
        <v>无</v>
      </c>
      <c r="G3520" s="13" t="str">
        <f t="shared" si="217"/>
        <v/>
      </c>
      <c r="H3520" s="13" t="str">
        <f t="shared" si="219"/>
        <v/>
      </c>
      <c r="I3520" s="13" t="str">
        <f>IF(G3520="","",IFERROR(IF(IF(K3520="","",INDEX(收费标合同信息维护!A:Q,MATCH(G3520,收费标合同信息维护!M:M,0),13))=G3520,"有","无"),"无"))</f>
        <v/>
      </c>
      <c r="J3520" s="3" t="s">
        <v>4410</v>
      </c>
      <c r="K3520" s="3" t="s">
        <v>13489</v>
      </c>
      <c r="L3520" s="3" t="s">
        <v>6601</v>
      </c>
      <c r="M3520" s="3" t="s">
        <v>6602</v>
      </c>
      <c r="N3520" s="3" t="s">
        <v>6603</v>
      </c>
      <c r="O3520" s="3" t="s">
        <v>6478</v>
      </c>
      <c r="P3520" s="3" t="s">
        <v>13530</v>
      </c>
      <c r="Q3520" s="3" t="s">
        <v>13531</v>
      </c>
      <c r="R3520" s="3" t="s">
        <v>6720</v>
      </c>
      <c r="S3520" s="3" t="s">
        <v>6491</v>
      </c>
      <c r="T3520" s="3" t="s">
        <v>7100</v>
      </c>
      <c r="U3520" s="3" t="s">
        <v>154</v>
      </c>
      <c r="V3520" s="3" t="s">
        <v>10321</v>
      </c>
      <c r="W3520" s="3" t="s">
        <v>154</v>
      </c>
      <c r="X3520" s="3" t="s">
        <v>6946</v>
      </c>
      <c r="Y3520" s="3" t="s">
        <v>12556</v>
      </c>
      <c r="Z3520" s="3" t="s">
        <v>6303</v>
      </c>
      <c r="AA3520" s="3" t="s">
        <v>8369</v>
      </c>
      <c r="AB3520" s="3" t="s">
        <v>154</v>
      </c>
      <c r="AC3520" s="3" t="s">
        <v>154</v>
      </c>
      <c r="AD3520" s="3" t="s">
        <v>6151</v>
      </c>
      <c r="AE3520" s="3" t="s">
        <v>6151</v>
      </c>
      <c r="AF3520" s="3" t="s">
        <v>154</v>
      </c>
      <c r="AG3520" s="3" t="s">
        <v>154</v>
      </c>
      <c r="AH3520" s="3" t="s">
        <v>6478</v>
      </c>
      <c r="AI3520" s="3" t="s">
        <v>6482</v>
      </c>
      <c r="AJ3520" s="3" t="s">
        <v>6489</v>
      </c>
    </row>
    <row r="3521" spans="1:36" ht="15">
      <c r="A3521" s="10">
        <v>3624</v>
      </c>
      <c r="B3521" t="str">
        <f>IF(K3521="总计","",INDEX(主数据!A:AD,MATCH(J3521,主数据!A:A,0),9))</f>
        <v>华南大区公司</v>
      </c>
      <c r="C3521" t="str">
        <f>IF(K3521="","",INDEX(主数据!A:AD,MATCH(J3521,主数据!A:A,0),11))</f>
        <v>深圳东区</v>
      </c>
      <c r="D3521" t="str">
        <f t="shared" si="216"/>
        <v>SZ12自来水费（简易征收）阶梯方式2.67</v>
      </c>
      <c r="E3521" s="13" t="str">
        <f t="shared" si="218"/>
        <v>2.67</v>
      </c>
      <c r="F3521" s="13" t="str">
        <f>IF(E3521="","",IFERROR(IF(IF(K3521="","",INDEX(收费标合同信息维护!A:Q,MATCH(D3521,收费标合同信息维护!J:J,0),10))=D3521,"有","无"),"无"))</f>
        <v>无</v>
      </c>
      <c r="G3521" s="13" t="str">
        <f t="shared" si="217"/>
        <v/>
      </c>
      <c r="H3521" s="13" t="str">
        <f t="shared" si="219"/>
        <v/>
      </c>
      <c r="I3521" s="13" t="str">
        <f>IF(G3521="","",IFERROR(IF(IF(K3521="","",INDEX(收费标合同信息维护!A:Q,MATCH(G3521,收费标合同信息维护!M:M,0),13))=G3521,"有","无"),"无"))</f>
        <v/>
      </c>
      <c r="J3521" s="3" t="s">
        <v>4410</v>
      </c>
      <c r="K3521" s="3" t="s">
        <v>13489</v>
      </c>
      <c r="L3521" s="3" t="s">
        <v>6615</v>
      </c>
      <c r="M3521" s="3" t="s">
        <v>6616</v>
      </c>
      <c r="N3521" s="3" t="s">
        <v>6603</v>
      </c>
      <c r="O3521" s="3" t="s">
        <v>6478</v>
      </c>
      <c r="P3521" s="3" t="s">
        <v>13532</v>
      </c>
      <c r="Q3521" s="3" t="s">
        <v>13407</v>
      </c>
      <c r="R3521" s="3" t="s">
        <v>6720</v>
      </c>
      <c r="S3521" s="3" t="s">
        <v>6491</v>
      </c>
      <c r="T3521" s="3" t="s">
        <v>7100</v>
      </c>
      <c r="U3521" s="3" t="s">
        <v>154</v>
      </c>
      <c r="V3521" s="3" t="s">
        <v>6724</v>
      </c>
      <c r="W3521" s="3" t="s">
        <v>154</v>
      </c>
      <c r="X3521" s="3" t="s">
        <v>6725</v>
      </c>
      <c r="Y3521" s="3" t="s">
        <v>6954</v>
      </c>
      <c r="Z3521" s="3" t="s">
        <v>6049</v>
      </c>
      <c r="AA3521" s="3" t="s">
        <v>6955</v>
      </c>
      <c r="AB3521" s="3" t="s">
        <v>154</v>
      </c>
      <c r="AC3521" s="3" t="s">
        <v>154</v>
      </c>
      <c r="AD3521" s="3" t="s">
        <v>6151</v>
      </c>
      <c r="AE3521" s="3" t="s">
        <v>6151</v>
      </c>
      <c r="AF3521" s="3" t="s">
        <v>154</v>
      </c>
      <c r="AG3521" s="3" t="s">
        <v>154</v>
      </c>
      <c r="AH3521" s="3" t="s">
        <v>6478</v>
      </c>
      <c r="AI3521" s="3" t="s">
        <v>6482</v>
      </c>
      <c r="AJ3521" s="3" t="s">
        <v>6489</v>
      </c>
    </row>
    <row r="3522" spans="1:36" ht="15">
      <c r="A3522" s="10">
        <v>3625</v>
      </c>
      <c r="B3522" t="str">
        <f>IF(K3522="总计","",INDEX(主数据!A:AD,MATCH(J3522,主数据!A:A,0),9))</f>
        <v>华南大区公司</v>
      </c>
      <c r="C3522" t="str">
        <f>IF(K3522="","",INDEX(主数据!A:AD,MATCH(J3522,主数据!A:A,0),11))</f>
        <v>深圳东区</v>
      </c>
      <c r="D3522" t="str">
        <f t="shared" ref="D3522:D3585" si="220">J3522&amp;M3522&amp;R3522&amp;E3522</f>
        <v>SZ12自来水费（简易征收）阶梯方式2.67</v>
      </c>
      <c r="E3522" s="13" t="str">
        <f t="shared" si="218"/>
        <v>2.67</v>
      </c>
      <c r="F3522" s="13" t="str">
        <f>IF(E3522="","",IFERROR(IF(IF(K3522="","",INDEX(收费标合同信息维护!A:Q,MATCH(D3522,收费标合同信息维护!J:J,0),10))=D3522,"有","无"),"无"))</f>
        <v>无</v>
      </c>
      <c r="G3522" s="13" t="str">
        <f t="shared" ref="G3522:G3585" si="221">IF(W3522="","",J3522&amp;M3522&amp;R3522&amp;H3522)</f>
        <v/>
      </c>
      <c r="H3522" s="13" t="str">
        <f t="shared" si="219"/>
        <v/>
      </c>
      <c r="I3522" s="13" t="str">
        <f>IF(G3522="","",IFERROR(IF(IF(K3522="","",INDEX(收费标合同信息维护!A:Q,MATCH(G3522,收费标合同信息维护!M:M,0),13))=G3522,"有","无"),"无"))</f>
        <v/>
      </c>
      <c r="J3522" s="3" t="s">
        <v>4410</v>
      </c>
      <c r="K3522" s="3" t="s">
        <v>13489</v>
      </c>
      <c r="L3522" s="3" t="s">
        <v>6615</v>
      </c>
      <c r="M3522" s="3" t="s">
        <v>6616</v>
      </c>
      <c r="N3522" s="3" t="s">
        <v>6603</v>
      </c>
      <c r="O3522" s="3" t="s">
        <v>6478</v>
      </c>
      <c r="P3522" s="3" t="s">
        <v>13533</v>
      </c>
      <c r="Q3522" s="3" t="s">
        <v>13534</v>
      </c>
      <c r="R3522" s="3" t="s">
        <v>6720</v>
      </c>
      <c r="S3522" s="3" t="s">
        <v>6491</v>
      </c>
      <c r="T3522" s="3" t="s">
        <v>6548</v>
      </c>
      <c r="U3522" s="3" t="s">
        <v>154</v>
      </c>
      <c r="V3522" s="3" t="s">
        <v>6724</v>
      </c>
      <c r="W3522" s="3" t="s">
        <v>154</v>
      </c>
      <c r="X3522" s="3" t="s">
        <v>6725</v>
      </c>
      <c r="Y3522" s="3" t="s">
        <v>6954</v>
      </c>
      <c r="Z3522" s="3" t="s">
        <v>6049</v>
      </c>
      <c r="AA3522" s="3" t="s">
        <v>6955</v>
      </c>
      <c r="AB3522" s="3" t="s">
        <v>154</v>
      </c>
      <c r="AC3522" s="3" t="s">
        <v>154</v>
      </c>
      <c r="AD3522" s="3" t="s">
        <v>6180</v>
      </c>
      <c r="AE3522" s="3" t="s">
        <v>6151</v>
      </c>
      <c r="AF3522" s="3" t="s">
        <v>154</v>
      </c>
      <c r="AG3522" s="3" t="s">
        <v>154</v>
      </c>
      <c r="AH3522" s="3" t="s">
        <v>6478</v>
      </c>
      <c r="AI3522" s="3" t="s">
        <v>6727</v>
      </c>
      <c r="AJ3522" s="3" t="s">
        <v>6489</v>
      </c>
    </row>
    <row r="3523" spans="1:36" ht="15">
      <c r="A3523" s="10">
        <v>3626</v>
      </c>
      <c r="B3523" t="str">
        <f>IF(K3523="总计","",INDEX(主数据!A:AD,MATCH(J3523,主数据!A:A,0),9))</f>
        <v>华南大区公司</v>
      </c>
      <c r="C3523" t="str">
        <f>IF(K3523="","",INDEX(主数据!A:AD,MATCH(J3523,主数据!A:A,0),11))</f>
        <v>深圳东区</v>
      </c>
      <c r="D3523" t="str">
        <f t="shared" si="220"/>
        <v>SZ12自来水费（简易征收）标准方式3.77</v>
      </c>
      <c r="E3523" s="13" t="str">
        <f t="shared" ref="E3523:E3586" si="222">TEXT(IF(V3523="","",--V3523),"0.00")</f>
        <v>3.77</v>
      </c>
      <c r="F3523" s="13" t="str">
        <f>IF(E3523="","",IFERROR(IF(IF(K3523="","",INDEX(收费标合同信息维护!A:Q,MATCH(D3523,收费标合同信息维护!J:J,0),10))=D3523,"有","无"),"无"))</f>
        <v>无</v>
      </c>
      <c r="G3523" s="13" t="str">
        <f t="shared" si="221"/>
        <v/>
      </c>
      <c r="H3523" s="13" t="str">
        <f t="shared" ref="H3523:H3586" si="223">TEXT(IF(W3523="","",--W3523),"0.00")</f>
        <v/>
      </c>
      <c r="I3523" s="13" t="str">
        <f>IF(G3523="","",IFERROR(IF(IF(K3523="","",INDEX(收费标合同信息维护!A:Q,MATCH(G3523,收费标合同信息维护!M:M,0),13))=G3523,"有","无"),"无"))</f>
        <v/>
      </c>
      <c r="J3523" s="3" t="s">
        <v>4410</v>
      </c>
      <c r="K3523" s="3" t="s">
        <v>13489</v>
      </c>
      <c r="L3523" s="3" t="s">
        <v>6615</v>
      </c>
      <c r="M3523" s="3" t="s">
        <v>6616</v>
      </c>
      <c r="N3523" s="3" t="s">
        <v>6603</v>
      </c>
      <c r="O3523" s="3" t="s">
        <v>6478</v>
      </c>
      <c r="P3523" s="3" t="s">
        <v>13535</v>
      </c>
      <c r="Q3523" s="3" t="s">
        <v>13410</v>
      </c>
      <c r="R3523" s="3" t="s">
        <v>6484</v>
      </c>
      <c r="S3523" s="3" t="s">
        <v>6491</v>
      </c>
      <c r="T3523" s="3" t="s">
        <v>7100</v>
      </c>
      <c r="U3523" s="3" t="s">
        <v>154</v>
      </c>
      <c r="V3523" s="3" t="s">
        <v>6958</v>
      </c>
      <c r="W3523" s="3" t="s">
        <v>154</v>
      </c>
      <c r="X3523" s="3" t="s">
        <v>154</v>
      </c>
      <c r="Y3523" s="3" t="s">
        <v>154</v>
      </c>
      <c r="Z3523" s="3" t="s">
        <v>154</v>
      </c>
      <c r="AA3523" s="3" t="s">
        <v>154</v>
      </c>
      <c r="AB3523" s="3" t="s">
        <v>154</v>
      </c>
      <c r="AC3523" s="3" t="s">
        <v>154</v>
      </c>
      <c r="AD3523" s="3" t="s">
        <v>6151</v>
      </c>
      <c r="AE3523" s="3" t="s">
        <v>6151</v>
      </c>
      <c r="AF3523" s="3" t="s">
        <v>154</v>
      </c>
      <c r="AG3523" s="3" t="s">
        <v>154</v>
      </c>
      <c r="AH3523" s="3" t="s">
        <v>6478</v>
      </c>
      <c r="AI3523" s="3" t="s">
        <v>6482</v>
      </c>
      <c r="AJ3523" s="3" t="s">
        <v>6489</v>
      </c>
    </row>
    <row r="3524" spans="1:36" ht="15">
      <c r="A3524" s="10">
        <v>3627</v>
      </c>
      <c r="B3524" t="str">
        <f>IF(K3524="总计","",INDEX(主数据!A:AD,MATCH(J3524,主数据!A:A,0),9))</f>
        <v>华南大区公司</v>
      </c>
      <c r="C3524" t="str">
        <f>IF(K3524="","",INDEX(主数据!A:AD,MATCH(J3524,主数据!A:A,0),11))</f>
        <v>深圳东区</v>
      </c>
      <c r="D3524" t="str">
        <f t="shared" si="220"/>
        <v>SZ12排水费（仪表）阶梯方式0.81</v>
      </c>
      <c r="E3524" s="13" t="str">
        <f t="shared" si="222"/>
        <v>0.81</v>
      </c>
      <c r="F3524" s="13" t="str">
        <f>IF(E3524="","",IFERROR(IF(IF(K3524="","",INDEX(收费标合同信息维护!A:Q,MATCH(D3524,收费标合同信息维护!J:J,0),10))=D3524,"有","无"),"无"))</f>
        <v>无</v>
      </c>
      <c r="G3524" s="13" t="str">
        <f t="shared" si="221"/>
        <v/>
      </c>
      <c r="H3524" s="13" t="str">
        <f t="shared" si="223"/>
        <v/>
      </c>
      <c r="I3524" s="13" t="str">
        <f>IF(G3524="","",IFERROR(IF(IF(K3524="","",INDEX(收费标合同信息维护!A:Q,MATCH(G3524,收费标合同信息维护!M:M,0),13))=G3524,"有","无"),"无"))</f>
        <v/>
      </c>
      <c r="J3524" s="3" t="s">
        <v>4410</v>
      </c>
      <c r="K3524" s="3" t="s">
        <v>13489</v>
      </c>
      <c r="L3524" s="3" t="s">
        <v>6971</v>
      </c>
      <c r="M3524" s="3" t="s">
        <v>6972</v>
      </c>
      <c r="N3524" s="3" t="s">
        <v>6603</v>
      </c>
      <c r="O3524" s="3" t="s">
        <v>6478</v>
      </c>
      <c r="P3524" s="3" t="s">
        <v>13536</v>
      </c>
      <c r="Q3524" s="3" t="s">
        <v>13537</v>
      </c>
      <c r="R3524" s="3" t="s">
        <v>6720</v>
      </c>
      <c r="S3524" s="3" t="s">
        <v>6491</v>
      </c>
      <c r="T3524" s="3" t="s">
        <v>7100</v>
      </c>
      <c r="U3524" s="3" t="s">
        <v>154</v>
      </c>
      <c r="V3524" s="3" t="s">
        <v>6978</v>
      </c>
      <c r="W3524" s="3" t="s">
        <v>154</v>
      </c>
      <c r="X3524" s="3" t="s">
        <v>6725</v>
      </c>
      <c r="Y3524" s="3" t="s">
        <v>6979</v>
      </c>
      <c r="Z3524" s="3" t="s">
        <v>6049</v>
      </c>
      <c r="AA3524" s="3" t="s">
        <v>6980</v>
      </c>
      <c r="AB3524" s="3" t="s">
        <v>154</v>
      </c>
      <c r="AC3524" s="3" t="s">
        <v>154</v>
      </c>
      <c r="AD3524" s="3" t="s">
        <v>6151</v>
      </c>
      <c r="AE3524" s="3" t="s">
        <v>6151</v>
      </c>
      <c r="AF3524" s="3" t="s">
        <v>154</v>
      </c>
      <c r="AG3524" s="3" t="s">
        <v>154</v>
      </c>
      <c r="AH3524" s="3" t="s">
        <v>6478</v>
      </c>
      <c r="AI3524" s="3" t="s">
        <v>6482</v>
      </c>
      <c r="AJ3524" s="3" t="s">
        <v>6489</v>
      </c>
    </row>
    <row r="3525" spans="1:36" ht="15">
      <c r="A3525" s="10">
        <v>3628</v>
      </c>
      <c r="B3525" t="str">
        <f>IF(K3525="总计","",INDEX(主数据!A:AD,MATCH(J3525,主数据!A:A,0),9))</f>
        <v>华南大区公司</v>
      </c>
      <c r="C3525" t="str">
        <f>IF(K3525="","",INDEX(主数据!A:AD,MATCH(J3525,主数据!A:A,0),11))</f>
        <v>深圳东区</v>
      </c>
      <c r="D3525" t="str">
        <f t="shared" si="220"/>
        <v>SZ12排水费（仪表）阶梯方式0.81</v>
      </c>
      <c r="E3525" s="13" t="str">
        <f t="shared" si="222"/>
        <v>0.81</v>
      </c>
      <c r="F3525" s="13" t="str">
        <f>IF(E3525="","",IFERROR(IF(IF(K3525="","",INDEX(收费标合同信息维护!A:Q,MATCH(D3525,收费标合同信息维护!J:J,0),10))=D3525,"有","无"),"无"))</f>
        <v>无</v>
      </c>
      <c r="G3525" s="13" t="str">
        <f t="shared" si="221"/>
        <v/>
      </c>
      <c r="H3525" s="13" t="str">
        <f t="shared" si="223"/>
        <v/>
      </c>
      <c r="I3525" s="13" t="str">
        <f>IF(G3525="","",IFERROR(IF(IF(K3525="","",INDEX(收费标合同信息维护!A:Q,MATCH(G3525,收费标合同信息维护!M:M,0),13))=G3525,"有","无"),"无"))</f>
        <v/>
      </c>
      <c r="J3525" s="3" t="s">
        <v>4410</v>
      </c>
      <c r="K3525" s="3" t="s">
        <v>13489</v>
      </c>
      <c r="L3525" s="3" t="s">
        <v>6971</v>
      </c>
      <c r="M3525" s="3" t="s">
        <v>6972</v>
      </c>
      <c r="N3525" s="3" t="s">
        <v>6603</v>
      </c>
      <c r="O3525" s="3" t="s">
        <v>6478</v>
      </c>
      <c r="P3525" s="3" t="s">
        <v>13538</v>
      </c>
      <c r="Q3525" s="3" t="s">
        <v>13539</v>
      </c>
      <c r="R3525" s="3" t="s">
        <v>6720</v>
      </c>
      <c r="S3525" s="3" t="s">
        <v>6491</v>
      </c>
      <c r="T3525" s="3" t="s">
        <v>6548</v>
      </c>
      <c r="U3525" s="3" t="s">
        <v>154</v>
      </c>
      <c r="V3525" s="3" t="s">
        <v>6978</v>
      </c>
      <c r="W3525" s="3" t="s">
        <v>154</v>
      </c>
      <c r="X3525" s="3" t="s">
        <v>6725</v>
      </c>
      <c r="Y3525" s="3" t="s">
        <v>6979</v>
      </c>
      <c r="Z3525" s="3" t="s">
        <v>6049</v>
      </c>
      <c r="AA3525" s="3" t="s">
        <v>6980</v>
      </c>
      <c r="AB3525" s="3" t="s">
        <v>154</v>
      </c>
      <c r="AC3525" s="3" t="s">
        <v>154</v>
      </c>
      <c r="AD3525" s="3" t="s">
        <v>6180</v>
      </c>
      <c r="AE3525" s="3" t="s">
        <v>6151</v>
      </c>
      <c r="AF3525" s="3" t="s">
        <v>154</v>
      </c>
      <c r="AG3525" s="3" t="s">
        <v>154</v>
      </c>
      <c r="AH3525" s="3" t="s">
        <v>6478</v>
      </c>
      <c r="AI3525" s="3" t="s">
        <v>6727</v>
      </c>
      <c r="AJ3525" s="3" t="s">
        <v>6489</v>
      </c>
    </row>
    <row r="3526" spans="1:36" ht="15">
      <c r="A3526" s="10">
        <v>3629</v>
      </c>
      <c r="B3526" t="str">
        <f>IF(K3526="总计","",INDEX(主数据!A:AD,MATCH(J3526,主数据!A:A,0),9))</f>
        <v>华南大区公司</v>
      </c>
      <c r="C3526" t="str">
        <f>IF(K3526="","",INDEX(主数据!A:AD,MATCH(J3526,主数据!A:A,0),11))</f>
        <v>深圳东区</v>
      </c>
      <c r="D3526" t="str">
        <f t="shared" si="220"/>
        <v>SZ12排水费（仪表）标准方式1.08</v>
      </c>
      <c r="E3526" s="13" t="str">
        <f t="shared" si="222"/>
        <v>1.08</v>
      </c>
      <c r="F3526" s="13" t="str">
        <f>IF(E3526="","",IFERROR(IF(IF(K3526="","",INDEX(收费标合同信息维护!A:Q,MATCH(D3526,收费标合同信息维护!J:J,0),10))=D3526,"有","无"),"无"))</f>
        <v>无</v>
      </c>
      <c r="G3526" s="13" t="str">
        <f t="shared" si="221"/>
        <v/>
      </c>
      <c r="H3526" s="13" t="str">
        <f t="shared" si="223"/>
        <v/>
      </c>
      <c r="I3526" s="13" t="str">
        <f>IF(G3526="","",IFERROR(IF(IF(K3526="","",INDEX(收费标合同信息维护!A:Q,MATCH(G3526,收费标合同信息维护!M:M,0),13))=G3526,"有","无"),"无"))</f>
        <v/>
      </c>
      <c r="J3526" s="3" t="s">
        <v>4410</v>
      </c>
      <c r="K3526" s="3" t="s">
        <v>13489</v>
      </c>
      <c r="L3526" s="3" t="s">
        <v>6971</v>
      </c>
      <c r="M3526" s="3" t="s">
        <v>6972</v>
      </c>
      <c r="N3526" s="3" t="s">
        <v>6603</v>
      </c>
      <c r="O3526" s="3" t="s">
        <v>6478</v>
      </c>
      <c r="P3526" s="3" t="s">
        <v>13540</v>
      </c>
      <c r="Q3526" s="3" t="s">
        <v>10911</v>
      </c>
      <c r="R3526" s="3" t="s">
        <v>6484</v>
      </c>
      <c r="S3526" s="3" t="s">
        <v>6491</v>
      </c>
      <c r="T3526" s="3" t="s">
        <v>7100</v>
      </c>
      <c r="U3526" s="3" t="s">
        <v>154</v>
      </c>
      <c r="V3526" s="3" t="s">
        <v>6975</v>
      </c>
      <c r="W3526" s="3" t="s">
        <v>154</v>
      </c>
      <c r="X3526" s="3" t="s">
        <v>154</v>
      </c>
      <c r="Y3526" s="3" t="s">
        <v>154</v>
      </c>
      <c r="Z3526" s="3" t="s">
        <v>154</v>
      </c>
      <c r="AA3526" s="3" t="s">
        <v>154</v>
      </c>
      <c r="AB3526" s="3" t="s">
        <v>154</v>
      </c>
      <c r="AC3526" s="3" t="s">
        <v>154</v>
      </c>
      <c r="AD3526" s="3" t="s">
        <v>6151</v>
      </c>
      <c r="AE3526" s="3" t="s">
        <v>6151</v>
      </c>
      <c r="AF3526" s="3" t="s">
        <v>154</v>
      </c>
      <c r="AG3526" s="3" t="s">
        <v>154</v>
      </c>
      <c r="AH3526" s="3" t="s">
        <v>6478</v>
      </c>
      <c r="AI3526" s="3" t="s">
        <v>6482</v>
      </c>
      <c r="AJ3526" s="3" t="s">
        <v>6489</v>
      </c>
    </row>
    <row r="3527" spans="1:36" ht="15">
      <c r="A3527" s="10">
        <v>3630</v>
      </c>
      <c r="B3527" t="str">
        <f>IF(K3527="总计","",INDEX(主数据!A:AD,MATCH(J3527,主数据!A:A,0),9))</f>
        <v>华南大区公司</v>
      </c>
      <c r="C3527" t="str">
        <f>IF(K3527="","",INDEX(主数据!A:AD,MATCH(J3527,主数据!A:A,0),11))</f>
        <v>深圳西区</v>
      </c>
      <c r="D3527" t="str">
        <f t="shared" si="220"/>
        <v>SZ47物业服务费标准方式5.00</v>
      </c>
      <c r="E3527" s="13" t="str">
        <f t="shared" si="222"/>
        <v>5.00</v>
      </c>
      <c r="F3527" s="13" t="str">
        <f>IF(E3527="","",IFERROR(IF(IF(K3527="","",INDEX(收费标合同信息维护!A:Q,MATCH(D3527,收费标合同信息维护!J:J,0),10))=D3527,"有","无"),"无"))</f>
        <v>无</v>
      </c>
      <c r="G3527" s="13" t="str">
        <f t="shared" si="221"/>
        <v/>
      </c>
      <c r="H3527" s="13" t="str">
        <f t="shared" si="223"/>
        <v/>
      </c>
      <c r="I3527" s="13" t="str">
        <f>IF(G3527="","",IFERROR(IF(IF(K3527="","",INDEX(收费标合同信息维护!A:Q,MATCH(G3527,收费标合同信息维护!M:M,0),13))=G3527,"有","无"),"无"))</f>
        <v/>
      </c>
      <c r="J3527" s="3" t="s">
        <v>2619</v>
      </c>
      <c r="K3527" s="3" t="s">
        <v>13541</v>
      </c>
      <c r="L3527" s="3" t="s">
        <v>6025</v>
      </c>
      <c r="M3527" s="3" t="s">
        <v>6026</v>
      </c>
      <c r="N3527" s="3" t="s">
        <v>6477</v>
      </c>
      <c r="O3527" s="3" t="s">
        <v>6478</v>
      </c>
      <c r="P3527" s="3" t="s">
        <v>13542</v>
      </c>
      <c r="Q3527" s="3" t="s">
        <v>10269</v>
      </c>
      <c r="R3527" s="3" t="s">
        <v>6484</v>
      </c>
      <c r="S3527" s="3" t="s">
        <v>6491</v>
      </c>
      <c r="T3527" s="3" t="s">
        <v>7025</v>
      </c>
      <c r="U3527" s="3" t="s">
        <v>154</v>
      </c>
      <c r="V3527" s="3" t="s">
        <v>6744</v>
      </c>
      <c r="W3527" s="3" t="s">
        <v>154</v>
      </c>
      <c r="X3527" s="3" t="s">
        <v>154</v>
      </c>
      <c r="Y3527" s="3" t="s">
        <v>154</v>
      </c>
      <c r="Z3527" s="3" t="s">
        <v>154</v>
      </c>
      <c r="AA3527" s="3" t="s">
        <v>154</v>
      </c>
      <c r="AB3527" s="3" t="s">
        <v>154</v>
      </c>
      <c r="AC3527" s="3" t="s">
        <v>154</v>
      </c>
      <c r="AD3527" s="3" t="s">
        <v>6151</v>
      </c>
      <c r="AE3527" s="3" t="s">
        <v>6151</v>
      </c>
      <c r="AF3527" s="3" t="s">
        <v>154</v>
      </c>
      <c r="AG3527" s="3" t="s">
        <v>154</v>
      </c>
      <c r="AH3527" s="3" t="s">
        <v>6478</v>
      </c>
      <c r="AI3527" s="3" t="s">
        <v>6482</v>
      </c>
      <c r="AJ3527" s="3" t="s">
        <v>15</v>
      </c>
    </row>
    <row r="3528" spans="1:36" ht="15">
      <c r="A3528" s="10">
        <v>3631</v>
      </c>
      <c r="B3528" t="str">
        <f>IF(K3528="总计","",INDEX(主数据!A:AD,MATCH(J3528,主数据!A:A,0),9))</f>
        <v>华南大区公司</v>
      </c>
      <c r="C3528" t="str">
        <f>IF(K3528="","",INDEX(主数据!A:AD,MATCH(J3528,主数据!A:A,0),11))</f>
        <v>深圳西区</v>
      </c>
      <c r="D3528" t="str">
        <f t="shared" si="220"/>
        <v>SZ47物业服务费标准方式2.92</v>
      </c>
      <c r="E3528" s="13" t="str">
        <f t="shared" si="222"/>
        <v>2.92</v>
      </c>
      <c r="F3528" s="13" t="str">
        <f>IF(E3528="","",IFERROR(IF(IF(K3528="","",INDEX(收费标合同信息维护!A:Q,MATCH(D3528,收费标合同信息维护!J:J,0),10))=D3528,"有","无"),"无"))</f>
        <v>无</v>
      </c>
      <c r="G3528" s="13" t="str">
        <f t="shared" si="221"/>
        <v/>
      </c>
      <c r="H3528" s="13" t="str">
        <f t="shared" si="223"/>
        <v/>
      </c>
      <c r="I3528" s="13" t="str">
        <f>IF(G3528="","",IFERROR(IF(IF(K3528="","",INDEX(收费标合同信息维护!A:Q,MATCH(G3528,收费标合同信息维护!M:M,0),13))=G3528,"有","无"),"无"))</f>
        <v/>
      </c>
      <c r="J3528" s="3" t="s">
        <v>2619</v>
      </c>
      <c r="K3528" s="3" t="s">
        <v>13541</v>
      </c>
      <c r="L3528" s="3" t="s">
        <v>6025</v>
      </c>
      <c r="M3528" s="3" t="s">
        <v>6026</v>
      </c>
      <c r="N3528" s="3" t="s">
        <v>6477</v>
      </c>
      <c r="O3528" s="3" t="s">
        <v>6478</v>
      </c>
      <c r="P3528" s="3" t="s">
        <v>13543</v>
      </c>
      <c r="Q3528" s="3" t="s">
        <v>6026</v>
      </c>
      <c r="R3528" s="3" t="s">
        <v>6484</v>
      </c>
      <c r="S3528" s="3" t="s">
        <v>6491</v>
      </c>
      <c r="T3528" s="3" t="s">
        <v>7025</v>
      </c>
      <c r="U3528" s="3" t="s">
        <v>154</v>
      </c>
      <c r="V3528" s="3" t="s">
        <v>13544</v>
      </c>
      <c r="W3528" s="3" t="s">
        <v>154</v>
      </c>
      <c r="X3528" s="3" t="s">
        <v>154</v>
      </c>
      <c r="Y3528" s="3" t="s">
        <v>154</v>
      </c>
      <c r="Z3528" s="3" t="s">
        <v>154</v>
      </c>
      <c r="AA3528" s="3" t="s">
        <v>154</v>
      </c>
      <c r="AB3528" s="3" t="s">
        <v>154</v>
      </c>
      <c r="AC3528" s="3" t="s">
        <v>154</v>
      </c>
      <c r="AD3528" s="3" t="s">
        <v>6151</v>
      </c>
      <c r="AE3528" s="3" t="s">
        <v>6151</v>
      </c>
      <c r="AF3528" s="3" t="s">
        <v>154</v>
      </c>
      <c r="AG3528" s="3" t="s">
        <v>154</v>
      </c>
      <c r="AH3528" s="3" t="s">
        <v>6478</v>
      </c>
      <c r="AI3528" s="3" t="s">
        <v>6482</v>
      </c>
      <c r="AJ3528" s="3" t="s">
        <v>13545</v>
      </c>
    </row>
    <row r="3529" spans="1:36" ht="30">
      <c r="A3529" s="10">
        <v>3632</v>
      </c>
      <c r="B3529" t="str">
        <f>IF(K3529="总计","",INDEX(主数据!A:AD,MATCH(J3529,主数据!A:A,0),9))</f>
        <v>华南大区公司</v>
      </c>
      <c r="C3529" t="str">
        <f>IF(K3529="","",INDEX(主数据!A:AD,MATCH(J3529,主数据!A:A,0),11))</f>
        <v>深圳西区</v>
      </c>
      <c r="D3529" t="str">
        <f t="shared" si="220"/>
        <v>SZ47物业服务费直接录入</v>
      </c>
      <c r="E3529" s="13" t="str">
        <f t="shared" si="222"/>
        <v/>
      </c>
      <c r="F3529" s="13" t="str">
        <f>IF(E3529="","",IFERROR(IF(IF(K3529="","",INDEX(收费标合同信息维护!A:Q,MATCH(D3529,收费标合同信息维护!J:J,0),10))=D3529,"有","无"),"无"))</f>
        <v/>
      </c>
      <c r="G3529" s="13" t="str">
        <f t="shared" si="221"/>
        <v/>
      </c>
      <c r="H3529" s="13" t="str">
        <f t="shared" si="223"/>
        <v/>
      </c>
      <c r="I3529" s="13" t="str">
        <f>IF(G3529="","",IFERROR(IF(IF(K3529="","",INDEX(收费标合同信息维护!A:Q,MATCH(G3529,收费标合同信息维护!M:M,0),13))=G3529,"有","无"),"无"))</f>
        <v/>
      </c>
      <c r="J3529" s="3" t="s">
        <v>2619</v>
      </c>
      <c r="K3529" s="3" t="s">
        <v>13541</v>
      </c>
      <c r="L3529" s="3" t="s">
        <v>6025</v>
      </c>
      <c r="M3529" s="3" t="s">
        <v>6026</v>
      </c>
      <c r="N3529" s="3" t="s">
        <v>6477</v>
      </c>
      <c r="O3529" s="3" t="s">
        <v>6478</v>
      </c>
      <c r="P3529" s="3" t="s">
        <v>13546</v>
      </c>
      <c r="Q3529" s="3" t="s">
        <v>13547</v>
      </c>
      <c r="R3529" s="3" t="s">
        <v>6479</v>
      </c>
      <c r="S3529" s="3" t="s">
        <v>6480</v>
      </c>
      <c r="T3529" s="3" t="s">
        <v>6486</v>
      </c>
      <c r="U3529" s="3" t="s">
        <v>154</v>
      </c>
      <c r="V3529" s="3" t="s">
        <v>154</v>
      </c>
      <c r="W3529" s="3" t="s">
        <v>154</v>
      </c>
      <c r="X3529" s="3" t="s">
        <v>154</v>
      </c>
      <c r="Y3529" s="3" t="s">
        <v>154</v>
      </c>
      <c r="Z3529" s="3" t="s">
        <v>154</v>
      </c>
      <c r="AA3529" s="3" t="s">
        <v>154</v>
      </c>
      <c r="AB3529" s="3" t="s">
        <v>154</v>
      </c>
      <c r="AC3529" s="3" t="s">
        <v>154</v>
      </c>
      <c r="AD3529" s="3" t="s">
        <v>6151</v>
      </c>
      <c r="AE3529" s="3" t="s">
        <v>6151</v>
      </c>
      <c r="AF3529" s="3" t="s">
        <v>154</v>
      </c>
      <c r="AG3529" s="3" t="s">
        <v>154</v>
      </c>
      <c r="AH3529" s="3" t="s">
        <v>6478</v>
      </c>
      <c r="AI3529" s="3" t="s">
        <v>6727</v>
      </c>
      <c r="AJ3529" s="3" t="s">
        <v>6489</v>
      </c>
    </row>
    <row r="3530" spans="1:36" ht="15">
      <c r="A3530" s="10">
        <v>3633</v>
      </c>
      <c r="B3530" t="str">
        <f>IF(K3530="总计","",INDEX(主数据!A:AD,MATCH(J3530,主数据!A:A,0),9))</f>
        <v>华南大区公司</v>
      </c>
      <c r="C3530" t="str">
        <f>IF(K3530="","",INDEX(主数据!A:AD,MATCH(J3530,主数据!A:A,0),11))</f>
        <v>深圳西区</v>
      </c>
      <c r="D3530" t="str">
        <f t="shared" si="220"/>
        <v>SZ47维修基金标准方式0.25</v>
      </c>
      <c r="E3530" s="13" t="str">
        <f t="shared" si="222"/>
        <v>0.25</v>
      </c>
      <c r="F3530" s="13" t="str">
        <f>IF(E3530="","",IFERROR(IF(IF(K3530="","",INDEX(收费标合同信息维护!A:Q,MATCH(D3530,收费标合同信息维护!J:J,0),10))=D3530,"有","无"),"无"))</f>
        <v>无</v>
      </c>
      <c r="G3530" s="13" t="str">
        <f t="shared" si="221"/>
        <v/>
      </c>
      <c r="H3530" s="13" t="str">
        <f t="shared" si="223"/>
        <v/>
      </c>
      <c r="I3530" s="13" t="str">
        <f>IF(G3530="","",IFERROR(IF(IF(K3530="","",INDEX(收费标合同信息维护!A:Q,MATCH(G3530,收费标合同信息维护!M:M,0),13))=G3530,"有","无"),"无"))</f>
        <v/>
      </c>
      <c r="J3530" s="3" t="s">
        <v>2619</v>
      </c>
      <c r="K3530" s="3" t="s">
        <v>13541</v>
      </c>
      <c r="L3530" s="3" t="s">
        <v>6696</v>
      </c>
      <c r="M3530" s="3" t="s">
        <v>6697</v>
      </c>
      <c r="N3530" s="3" t="s">
        <v>6477</v>
      </c>
      <c r="O3530" s="3" t="s">
        <v>6478</v>
      </c>
      <c r="P3530" s="3" t="s">
        <v>13548</v>
      </c>
      <c r="Q3530" s="3" t="s">
        <v>13549</v>
      </c>
      <c r="R3530" s="3" t="s">
        <v>6484</v>
      </c>
      <c r="S3530" s="3" t="s">
        <v>6491</v>
      </c>
      <c r="T3530" s="3" t="s">
        <v>7025</v>
      </c>
      <c r="U3530" s="3" t="s">
        <v>154</v>
      </c>
      <c r="V3530" s="3" t="s">
        <v>6766</v>
      </c>
      <c r="W3530" s="3" t="s">
        <v>154</v>
      </c>
      <c r="X3530" s="3" t="s">
        <v>154</v>
      </c>
      <c r="Y3530" s="3" t="s">
        <v>154</v>
      </c>
      <c r="Z3530" s="3" t="s">
        <v>154</v>
      </c>
      <c r="AA3530" s="3" t="s">
        <v>154</v>
      </c>
      <c r="AB3530" s="3" t="s">
        <v>154</v>
      </c>
      <c r="AC3530" s="3" t="s">
        <v>154</v>
      </c>
      <c r="AD3530" s="3" t="s">
        <v>6151</v>
      </c>
      <c r="AE3530" s="3" t="s">
        <v>6151</v>
      </c>
      <c r="AF3530" s="3" t="s">
        <v>154</v>
      </c>
      <c r="AG3530" s="3" t="s">
        <v>154</v>
      </c>
      <c r="AH3530" s="3" t="s">
        <v>6478</v>
      </c>
      <c r="AI3530" s="3" t="s">
        <v>6482</v>
      </c>
      <c r="AJ3530" s="3" t="s">
        <v>10427</v>
      </c>
    </row>
    <row r="3531" spans="1:36" ht="15">
      <c r="A3531" s="10">
        <v>3634</v>
      </c>
      <c r="B3531" t="str">
        <f>IF(K3531="总计","",INDEX(主数据!A:AD,MATCH(J3531,主数据!A:A,0),9))</f>
        <v>华南大区公司</v>
      </c>
      <c r="C3531" t="str">
        <f>IF(K3531="","",INDEX(主数据!A:AD,MATCH(J3531,主数据!A:A,0),11))</f>
        <v>深圳西区</v>
      </c>
      <c r="D3531" t="str">
        <f t="shared" si="220"/>
        <v>SZ47维修基金直接录入</v>
      </c>
      <c r="E3531" s="13" t="str">
        <f t="shared" si="222"/>
        <v/>
      </c>
      <c r="F3531" s="13" t="str">
        <f>IF(E3531="","",IFERROR(IF(IF(K3531="","",INDEX(收费标合同信息维护!A:Q,MATCH(D3531,收费标合同信息维护!J:J,0),10))=D3531,"有","无"),"无"))</f>
        <v/>
      </c>
      <c r="G3531" s="13" t="str">
        <f t="shared" si="221"/>
        <v/>
      </c>
      <c r="H3531" s="13" t="str">
        <f t="shared" si="223"/>
        <v/>
      </c>
      <c r="I3531" s="13" t="str">
        <f>IF(G3531="","",IFERROR(IF(IF(K3531="","",INDEX(收费标合同信息维护!A:Q,MATCH(G3531,收费标合同信息维护!M:M,0),13))=G3531,"有","无"),"无"))</f>
        <v/>
      </c>
      <c r="J3531" s="3" t="s">
        <v>2619</v>
      </c>
      <c r="K3531" s="3" t="s">
        <v>13541</v>
      </c>
      <c r="L3531" s="3" t="s">
        <v>6696</v>
      </c>
      <c r="M3531" s="3" t="s">
        <v>6697</v>
      </c>
      <c r="N3531" s="3" t="s">
        <v>6477</v>
      </c>
      <c r="O3531" s="3" t="s">
        <v>6478</v>
      </c>
      <c r="P3531" s="3" t="s">
        <v>13550</v>
      </c>
      <c r="Q3531" s="3" t="s">
        <v>13551</v>
      </c>
      <c r="R3531" s="3" t="s">
        <v>6479</v>
      </c>
      <c r="S3531" s="3" t="s">
        <v>6480</v>
      </c>
      <c r="T3531" s="3" t="s">
        <v>6486</v>
      </c>
      <c r="U3531" s="3" t="s">
        <v>154</v>
      </c>
      <c r="V3531" s="3" t="s">
        <v>154</v>
      </c>
      <c r="W3531" s="3" t="s">
        <v>154</v>
      </c>
      <c r="X3531" s="3" t="s">
        <v>154</v>
      </c>
      <c r="Y3531" s="3" t="s">
        <v>154</v>
      </c>
      <c r="Z3531" s="3" t="s">
        <v>154</v>
      </c>
      <c r="AA3531" s="3" t="s">
        <v>154</v>
      </c>
      <c r="AB3531" s="3" t="s">
        <v>154</v>
      </c>
      <c r="AC3531" s="3" t="s">
        <v>154</v>
      </c>
      <c r="AD3531" s="3" t="s">
        <v>6151</v>
      </c>
      <c r="AE3531" s="3" t="s">
        <v>6151</v>
      </c>
      <c r="AF3531" s="3" t="s">
        <v>154</v>
      </c>
      <c r="AG3531" s="3" t="s">
        <v>154</v>
      </c>
      <c r="AH3531" s="3" t="s">
        <v>6478</v>
      </c>
      <c r="AI3531" s="3" t="s">
        <v>6727</v>
      </c>
      <c r="AJ3531" s="3" t="s">
        <v>6489</v>
      </c>
    </row>
    <row r="3532" spans="1:36" ht="15">
      <c r="A3532" s="10">
        <v>3635</v>
      </c>
      <c r="B3532" t="str">
        <f>IF(K3532="总计","",INDEX(主数据!A:AD,MATCH(J3532,主数据!A:A,0),9))</f>
        <v>华南大区公司</v>
      </c>
      <c r="C3532" t="str">
        <f>IF(K3532="","",INDEX(主数据!A:AD,MATCH(J3532,主数据!A:A,0),11))</f>
        <v>深圳西区</v>
      </c>
      <c r="D3532" t="str">
        <f t="shared" si="220"/>
        <v>SZ47维修基金定额</v>
      </c>
      <c r="E3532" s="13" t="str">
        <f t="shared" si="222"/>
        <v/>
      </c>
      <c r="F3532" s="13" t="str">
        <f>IF(E3532="","",IFERROR(IF(IF(K3532="","",INDEX(收费标合同信息维护!A:Q,MATCH(D3532,收费标合同信息维护!J:J,0),10))=D3532,"有","无"),"无"))</f>
        <v/>
      </c>
      <c r="G3532" s="13" t="str">
        <f t="shared" si="221"/>
        <v>SZ47维修基金定额512.90</v>
      </c>
      <c r="H3532" s="13" t="str">
        <f t="shared" si="223"/>
        <v>512.90</v>
      </c>
      <c r="I3532" s="13" t="str">
        <f>IF(G3532="","",IFERROR(IF(IF(K3532="","",INDEX(收费标合同信息维护!A:Q,MATCH(G3532,收费标合同信息维护!M:M,0),13))=G3532,"有","无"),"无"))</f>
        <v>无</v>
      </c>
      <c r="J3532" s="3" t="s">
        <v>2619</v>
      </c>
      <c r="K3532" s="3" t="s">
        <v>13541</v>
      </c>
      <c r="L3532" s="3" t="s">
        <v>6696</v>
      </c>
      <c r="M3532" s="3" t="s">
        <v>6697</v>
      </c>
      <c r="N3532" s="3" t="s">
        <v>6477</v>
      </c>
      <c r="O3532" s="3" t="s">
        <v>6478</v>
      </c>
      <c r="P3532" s="3" t="s">
        <v>13552</v>
      </c>
      <c r="Q3532" s="3" t="s">
        <v>13553</v>
      </c>
      <c r="R3532" s="3" t="s">
        <v>6490</v>
      </c>
      <c r="S3532" s="3" t="s">
        <v>6491</v>
      </c>
      <c r="T3532" s="3" t="s">
        <v>7025</v>
      </c>
      <c r="U3532" s="3" t="s">
        <v>154</v>
      </c>
      <c r="V3532" s="3" t="s">
        <v>154</v>
      </c>
      <c r="W3532" s="3" t="s">
        <v>13554</v>
      </c>
      <c r="X3532" s="3" t="s">
        <v>154</v>
      </c>
      <c r="Y3532" s="3" t="s">
        <v>154</v>
      </c>
      <c r="Z3532" s="3" t="s">
        <v>154</v>
      </c>
      <c r="AA3532" s="3" t="s">
        <v>154</v>
      </c>
      <c r="AB3532" s="3" t="s">
        <v>154</v>
      </c>
      <c r="AC3532" s="3" t="s">
        <v>154</v>
      </c>
      <c r="AD3532" s="3" t="s">
        <v>6151</v>
      </c>
      <c r="AE3532" s="3" t="s">
        <v>6151</v>
      </c>
      <c r="AF3532" s="3" t="s">
        <v>154</v>
      </c>
      <c r="AG3532" s="3" t="s">
        <v>154</v>
      </c>
      <c r="AH3532" s="3" t="s">
        <v>6478</v>
      </c>
      <c r="AI3532" s="3" t="s">
        <v>6482</v>
      </c>
      <c r="AJ3532" s="3" t="s">
        <v>6033</v>
      </c>
    </row>
    <row r="3533" spans="1:36" ht="30">
      <c r="A3533" s="10">
        <v>3636</v>
      </c>
      <c r="B3533" t="str">
        <f>IF(K3533="总计","",INDEX(主数据!A:AD,MATCH(J3533,主数据!A:A,0),9))</f>
        <v>华南大区公司</v>
      </c>
      <c r="C3533" t="str">
        <f>IF(K3533="","",INDEX(主数据!A:AD,MATCH(J3533,主数据!A:A,0),11))</f>
        <v>深圳西区</v>
      </c>
      <c r="D3533" t="str">
        <f t="shared" si="220"/>
        <v>SZ47生活垃圾消纳费（仪表）标准方式0.53</v>
      </c>
      <c r="E3533" s="13" t="str">
        <f t="shared" si="222"/>
        <v>0.53</v>
      </c>
      <c r="F3533" s="13" t="str">
        <f>IF(E3533="","",IFERROR(IF(IF(K3533="","",INDEX(收费标合同信息维护!A:Q,MATCH(D3533,收费标合同信息维护!J:J,0),10))=D3533,"有","无"),"无"))</f>
        <v>无</v>
      </c>
      <c r="G3533" s="13" t="str">
        <f t="shared" si="221"/>
        <v/>
      </c>
      <c r="H3533" s="13" t="str">
        <f t="shared" si="223"/>
        <v/>
      </c>
      <c r="I3533" s="13" t="str">
        <f>IF(G3533="","",IFERROR(IF(IF(K3533="","",INDEX(收费标合同信息维护!A:Q,MATCH(G3533,收费标合同信息维护!M:M,0),13))=G3533,"有","无"),"无"))</f>
        <v/>
      </c>
      <c r="J3533" s="3" t="s">
        <v>2619</v>
      </c>
      <c r="K3533" s="3" t="s">
        <v>13541</v>
      </c>
      <c r="L3533" s="3" t="s">
        <v>6705</v>
      </c>
      <c r="M3533" s="3" t="s">
        <v>6706</v>
      </c>
      <c r="N3533" s="3" t="s">
        <v>6603</v>
      </c>
      <c r="O3533" s="3" t="s">
        <v>6478</v>
      </c>
      <c r="P3533" s="3" t="s">
        <v>13555</v>
      </c>
      <c r="Q3533" s="3" t="s">
        <v>10537</v>
      </c>
      <c r="R3533" s="3" t="s">
        <v>6484</v>
      </c>
      <c r="S3533" s="3" t="s">
        <v>6491</v>
      </c>
      <c r="T3533" s="3" t="s">
        <v>7075</v>
      </c>
      <c r="U3533" s="3" t="s">
        <v>154</v>
      </c>
      <c r="V3533" s="3" t="s">
        <v>6903</v>
      </c>
      <c r="W3533" s="3" t="s">
        <v>154</v>
      </c>
      <c r="X3533" s="3" t="s">
        <v>154</v>
      </c>
      <c r="Y3533" s="3" t="s">
        <v>154</v>
      </c>
      <c r="Z3533" s="3" t="s">
        <v>154</v>
      </c>
      <c r="AA3533" s="3" t="s">
        <v>154</v>
      </c>
      <c r="AB3533" s="3" t="s">
        <v>154</v>
      </c>
      <c r="AC3533" s="3" t="s">
        <v>154</v>
      </c>
      <c r="AD3533" s="3" t="s">
        <v>6151</v>
      </c>
      <c r="AE3533" s="3" t="s">
        <v>6151</v>
      </c>
      <c r="AF3533" s="3" t="s">
        <v>154</v>
      </c>
      <c r="AG3533" s="3" t="s">
        <v>154</v>
      </c>
      <c r="AH3533" s="3" t="s">
        <v>6478</v>
      </c>
      <c r="AI3533" s="3" t="s">
        <v>6482</v>
      </c>
      <c r="AJ3533" s="3" t="s">
        <v>6489</v>
      </c>
    </row>
    <row r="3534" spans="1:36" ht="30">
      <c r="A3534" s="10">
        <v>3637</v>
      </c>
      <c r="B3534" t="str">
        <f>IF(K3534="总计","",INDEX(主数据!A:AD,MATCH(J3534,主数据!A:A,0),9))</f>
        <v>华南大区公司</v>
      </c>
      <c r="C3534" t="str">
        <f>IF(K3534="","",INDEX(主数据!A:AD,MATCH(J3534,主数据!A:A,0),11))</f>
        <v>深圳西区</v>
      </c>
      <c r="D3534" t="str">
        <f t="shared" si="220"/>
        <v>SZ47生活垃圾消纳费（仪表）标准方式0.24</v>
      </c>
      <c r="E3534" s="13" t="str">
        <f t="shared" si="222"/>
        <v>0.24</v>
      </c>
      <c r="F3534" s="13" t="str">
        <f>IF(E3534="","",IFERROR(IF(IF(K3534="","",INDEX(收费标合同信息维护!A:Q,MATCH(D3534,收费标合同信息维护!J:J,0),10))=D3534,"有","无"),"无"))</f>
        <v>无</v>
      </c>
      <c r="G3534" s="13" t="str">
        <f t="shared" si="221"/>
        <v/>
      </c>
      <c r="H3534" s="13" t="str">
        <f t="shared" si="223"/>
        <v/>
      </c>
      <c r="I3534" s="13" t="str">
        <f>IF(G3534="","",IFERROR(IF(IF(K3534="","",INDEX(收费标合同信息维护!A:Q,MATCH(G3534,收费标合同信息维护!M:M,0),13))=G3534,"有","无"),"无"))</f>
        <v/>
      </c>
      <c r="J3534" s="3" t="s">
        <v>2619</v>
      </c>
      <c r="K3534" s="3" t="s">
        <v>13541</v>
      </c>
      <c r="L3534" s="3" t="s">
        <v>6705</v>
      </c>
      <c r="M3534" s="3" t="s">
        <v>6706</v>
      </c>
      <c r="N3534" s="3" t="s">
        <v>6603</v>
      </c>
      <c r="O3534" s="3" t="s">
        <v>6478</v>
      </c>
      <c r="P3534" s="3" t="s">
        <v>13556</v>
      </c>
      <c r="Q3534" s="3" t="s">
        <v>13557</v>
      </c>
      <c r="R3534" s="3" t="s">
        <v>6484</v>
      </c>
      <c r="S3534" s="3" t="s">
        <v>6491</v>
      </c>
      <c r="T3534" s="3" t="s">
        <v>7025</v>
      </c>
      <c r="U3534" s="3" t="s">
        <v>154</v>
      </c>
      <c r="V3534" s="3" t="s">
        <v>6899</v>
      </c>
      <c r="W3534" s="3" t="s">
        <v>154</v>
      </c>
      <c r="X3534" s="3" t="s">
        <v>154</v>
      </c>
      <c r="Y3534" s="3" t="s">
        <v>154</v>
      </c>
      <c r="Z3534" s="3" t="s">
        <v>154</v>
      </c>
      <c r="AA3534" s="3" t="s">
        <v>154</v>
      </c>
      <c r="AB3534" s="3" t="s">
        <v>154</v>
      </c>
      <c r="AC3534" s="3" t="s">
        <v>154</v>
      </c>
      <c r="AD3534" s="3" t="s">
        <v>6151</v>
      </c>
      <c r="AE3534" s="3" t="s">
        <v>6151</v>
      </c>
      <c r="AF3534" s="3" t="s">
        <v>154</v>
      </c>
      <c r="AG3534" s="3" t="s">
        <v>154</v>
      </c>
      <c r="AH3534" s="3" t="s">
        <v>6478</v>
      </c>
      <c r="AI3534" s="3" t="s">
        <v>6482</v>
      </c>
      <c r="AJ3534" s="3" t="s">
        <v>6489</v>
      </c>
    </row>
    <row r="3535" spans="1:36" ht="15">
      <c r="A3535" s="10">
        <v>3638</v>
      </c>
      <c r="B3535" t="str">
        <f>IF(K3535="总计","",INDEX(主数据!A:AD,MATCH(J3535,主数据!A:A,0),9))</f>
        <v>华南大区公司</v>
      </c>
      <c r="C3535" t="str">
        <f>IF(K3535="","",INDEX(主数据!A:AD,MATCH(J3535,主数据!A:A,0),11))</f>
        <v>深圳西区</v>
      </c>
      <c r="D3535" t="str">
        <f t="shared" si="220"/>
        <v>SZ47其他费用标准方式3.01</v>
      </c>
      <c r="E3535" s="13" t="str">
        <f t="shared" si="222"/>
        <v>3.01</v>
      </c>
      <c r="F3535" s="13" t="str">
        <f>IF(E3535="","",IFERROR(IF(IF(K3535="","",INDEX(收费标合同信息维护!A:Q,MATCH(D3535,收费标合同信息维护!J:J,0),10))=D3535,"有","无"),"无"))</f>
        <v>无</v>
      </c>
      <c r="G3535" s="13" t="str">
        <f t="shared" si="221"/>
        <v/>
      </c>
      <c r="H3535" s="13" t="str">
        <f t="shared" si="223"/>
        <v/>
      </c>
      <c r="I3535" s="13" t="str">
        <f>IF(G3535="","",IFERROR(IF(IF(K3535="","",INDEX(收费标合同信息维护!A:Q,MATCH(G3535,收费标合同信息维护!M:M,0),13))=G3535,"有","无"),"无"))</f>
        <v/>
      </c>
      <c r="J3535" s="3" t="s">
        <v>2619</v>
      </c>
      <c r="K3535" s="3" t="s">
        <v>13541</v>
      </c>
      <c r="L3535" s="3" t="s">
        <v>6544</v>
      </c>
      <c r="M3535" s="3" t="s">
        <v>6545</v>
      </c>
      <c r="N3535" s="3" t="s">
        <v>6477</v>
      </c>
      <c r="O3535" s="3" t="s">
        <v>6478</v>
      </c>
      <c r="P3535" s="3" t="s">
        <v>13558</v>
      </c>
      <c r="Q3535" s="3" t="s">
        <v>13559</v>
      </c>
      <c r="R3535" s="3" t="s">
        <v>6484</v>
      </c>
      <c r="S3535" s="3" t="s">
        <v>6491</v>
      </c>
      <c r="T3535" s="3" t="s">
        <v>7025</v>
      </c>
      <c r="U3535" s="3" t="s">
        <v>154</v>
      </c>
      <c r="V3535" s="3" t="s">
        <v>13560</v>
      </c>
      <c r="W3535" s="3" t="s">
        <v>154</v>
      </c>
      <c r="X3535" s="3" t="s">
        <v>154</v>
      </c>
      <c r="Y3535" s="3" t="s">
        <v>154</v>
      </c>
      <c r="Z3535" s="3" t="s">
        <v>154</v>
      </c>
      <c r="AA3535" s="3" t="s">
        <v>154</v>
      </c>
      <c r="AB3535" s="3" t="s">
        <v>154</v>
      </c>
      <c r="AC3535" s="3" t="s">
        <v>154</v>
      </c>
      <c r="AD3535" s="3" t="s">
        <v>6151</v>
      </c>
      <c r="AE3535" s="3" t="s">
        <v>6151</v>
      </c>
      <c r="AF3535" s="3" t="s">
        <v>154</v>
      </c>
      <c r="AG3535" s="3" t="s">
        <v>154</v>
      </c>
      <c r="AH3535" s="3" t="s">
        <v>6478</v>
      </c>
      <c r="AI3535" s="3" t="s">
        <v>6482</v>
      </c>
      <c r="AJ3535" s="3" t="s">
        <v>13</v>
      </c>
    </row>
    <row r="3536" spans="1:36" ht="15">
      <c r="A3536" s="10">
        <v>3639</v>
      </c>
      <c r="B3536" t="str">
        <f>IF(K3536="总计","",INDEX(主数据!A:AD,MATCH(J3536,主数据!A:A,0),9))</f>
        <v>华南大区公司</v>
      </c>
      <c r="C3536" t="str">
        <f>IF(K3536="","",INDEX(主数据!A:AD,MATCH(J3536,主数据!A:A,0),11))</f>
        <v>深圳西区</v>
      </c>
      <c r="D3536" t="str">
        <f t="shared" si="220"/>
        <v>SZ47电费标准方式1.10</v>
      </c>
      <c r="E3536" s="13" t="str">
        <f t="shared" si="222"/>
        <v>1.10</v>
      </c>
      <c r="F3536" s="13" t="str">
        <f>IF(E3536="","",IFERROR(IF(IF(K3536="","",INDEX(收费标合同信息维护!A:Q,MATCH(D3536,收费标合同信息维护!J:J,0),10))=D3536,"有","无"),"无"))</f>
        <v>无</v>
      </c>
      <c r="G3536" s="13" t="str">
        <f t="shared" si="221"/>
        <v/>
      </c>
      <c r="H3536" s="13" t="str">
        <f t="shared" si="223"/>
        <v/>
      </c>
      <c r="I3536" s="13" t="str">
        <f>IF(G3536="","",IFERROR(IF(IF(K3536="","",INDEX(收费标合同信息维护!A:Q,MATCH(G3536,收费标合同信息维护!M:M,0),13))=G3536,"有","无"),"无"))</f>
        <v/>
      </c>
      <c r="J3536" s="3" t="s">
        <v>2619</v>
      </c>
      <c r="K3536" s="3" t="s">
        <v>13541</v>
      </c>
      <c r="L3536" s="3" t="s">
        <v>6601</v>
      </c>
      <c r="M3536" s="3" t="s">
        <v>6602</v>
      </c>
      <c r="N3536" s="3" t="s">
        <v>6603</v>
      </c>
      <c r="O3536" s="3" t="s">
        <v>6478</v>
      </c>
      <c r="P3536" s="3" t="s">
        <v>13561</v>
      </c>
      <c r="Q3536" s="3" t="s">
        <v>12051</v>
      </c>
      <c r="R3536" s="3" t="s">
        <v>6484</v>
      </c>
      <c r="S3536" s="3" t="s">
        <v>6491</v>
      </c>
      <c r="T3536" s="3" t="s">
        <v>7025</v>
      </c>
      <c r="U3536" s="3" t="s">
        <v>154</v>
      </c>
      <c r="V3536" s="3" t="s">
        <v>6488</v>
      </c>
      <c r="W3536" s="3" t="s">
        <v>154</v>
      </c>
      <c r="X3536" s="3" t="s">
        <v>154</v>
      </c>
      <c r="Y3536" s="3" t="s">
        <v>154</v>
      </c>
      <c r="Z3536" s="3" t="s">
        <v>154</v>
      </c>
      <c r="AA3536" s="3" t="s">
        <v>154</v>
      </c>
      <c r="AB3536" s="3" t="s">
        <v>154</v>
      </c>
      <c r="AC3536" s="3" t="s">
        <v>154</v>
      </c>
      <c r="AD3536" s="3" t="s">
        <v>6151</v>
      </c>
      <c r="AE3536" s="3" t="s">
        <v>6151</v>
      </c>
      <c r="AF3536" s="3" t="s">
        <v>154</v>
      </c>
      <c r="AG3536" s="3" t="s">
        <v>154</v>
      </c>
      <c r="AH3536" s="3" t="s">
        <v>6478</v>
      </c>
      <c r="AI3536" s="3" t="s">
        <v>6482</v>
      </c>
      <c r="AJ3536" s="3" t="s">
        <v>6489</v>
      </c>
    </row>
    <row r="3537" spans="1:36" ht="15">
      <c r="A3537" s="10">
        <v>3640</v>
      </c>
      <c r="B3537" t="str">
        <f>IF(K3537="总计","",INDEX(主数据!A:AD,MATCH(J3537,主数据!A:A,0),9))</f>
        <v>华南大区公司</v>
      </c>
      <c r="C3537" t="str">
        <f>IF(K3537="","",INDEX(主数据!A:AD,MATCH(J3537,主数据!A:A,0),11))</f>
        <v>深圳西区</v>
      </c>
      <c r="D3537" t="str">
        <f t="shared" si="220"/>
        <v>SZ47自来水费（简易征收）阶梯方式2.67</v>
      </c>
      <c r="E3537" s="13" t="str">
        <f t="shared" si="222"/>
        <v>2.67</v>
      </c>
      <c r="F3537" s="13" t="str">
        <f>IF(E3537="","",IFERROR(IF(IF(K3537="","",INDEX(收费标合同信息维护!A:Q,MATCH(D3537,收费标合同信息维护!J:J,0),10))=D3537,"有","无"),"无"))</f>
        <v>无</v>
      </c>
      <c r="G3537" s="13" t="str">
        <f t="shared" si="221"/>
        <v/>
      </c>
      <c r="H3537" s="13" t="str">
        <f t="shared" si="223"/>
        <v/>
      </c>
      <c r="I3537" s="13" t="str">
        <f>IF(G3537="","",IFERROR(IF(IF(K3537="","",INDEX(收费标合同信息维护!A:Q,MATCH(G3537,收费标合同信息维护!M:M,0),13))=G3537,"有","无"),"无"))</f>
        <v/>
      </c>
      <c r="J3537" s="3" t="s">
        <v>2619</v>
      </c>
      <c r="K3537" s="3" t="s">
        <v>13541</v>
      </c>
      <c r="L3537" s="3" t="s">
        <v>6615</v>
      </c>
      <c r="M3537" s="3" t="s">
        <v>6616</v>
      </c>
      <c r="N3537" s="3" t="s">
        <v>6603</v>
      </c>
      <c r="O3537" s="3" t="s">
        <v>6478</v>
      </c>
      <c r="P3537" s="3" t="s">
        <v>13562</v>
      </c>
      <c r="Q3537" s="3" t="s">
        <v>6723</v>
      </c>
      <c r="R3537" s="3" t="s">
        <v>6720</v>
      </c>
      <c r="S3537" s="3" t="s">
        <v>6491</v>
      </c>
      <c r="T3537" s="3" t="s">
        <v>7025</v>
      </c>
      <c r="U3537" s="3" t="s">
        <v>154</v>
      </c>
      <c r="V3537" s="3" t="s">
        <v>6724</v>
      </c>
      <c r="W3537" s="3" t="s">
        <v>154</v>
      </c>
      <c r="X3537" s="3" t="s">
        <v>6725</v>
      </c>
      <c r="Y3537" s="3" t="s">
        <v>6954</v>
      </c>
      <c r="Z3537" s="3" t="s">
        <v>6049</v>
      </c>
      <c r="AA3537" s="3" t="s">
        <v>6955</v>
      </c>
      <c r="AB3537" s="3" t="s">
        <v>154</v>
      </c>
      <c r="AC3537" s="3" t="s">
        <v>154</v>
      </c>
      <c r="AD3537" s="3" t="s">
        <v>6151</v>
      </c>
      <c r="AE3537" s="3" t="s">
        <v>6151</v>
      </c>
      <c r="AF3537" s="3" t="s">
        <v>154</v>
      </c>
      <c r="AG3537" s="3" t="s">
        <v>154</v>
      </c>
      <c r="AH3537" s="3" t="s">
        <v>6478</v>
      </c>
      <c r="AI3537" s="3" t="s">
        <v>6482</v>
      </c>
      <c r="AJ3537" s="3" t="s">
        <v>6489</v>
      </c>
    </row>
    <row r="3538" spans="1:36" ht="15">
      <c r="A3538" s="10">
        <v>3641</v>
      </c>
      <c r="B3538" t="str">
        <f>IF(K3538="总计","",INDEX(主数据!A:AD,MATCH(J3538,主数据!A:A,0),9))</f>
        <v>华南大区公司</v>
      </c>
      <c r="C3538" t="str">
        <f>IF(K3538="","",INDEX(主数据!A:AD,MATCH(J3538,主数据!A:A,0),11))</f>
        <v>深圳西区</v>
      </c>
      <c r="D3538" t="str">
        <f t="shared" si="220"/>
        <v>SZ47自来水费（简易征收）标准方式3.77</v>
      </c>
      <c r="E3538" s="13" t="str">
        <f t="shared" si="222"/>
        <v>3.77</v>
      </c>
      <c r="F3538" s="13" t="str">
        <f>IF(E3538="","",IFERROR(IF(IF(K3538="","",INDEX(收费标合同信息维护!A:Q,MATCH(D3538,收费标合同信息维护!J:J,0),10))=D3538,"有","无"),"无"))</f>
        <v>无</v>
      </c>
      <c r="G3538" s="13" t="str">
        <f t="shared" si="221"/>
        <v/>
      </c>
      <c r="H3538" s="13" t="str">
        <f t="shared" si="223"/>
        <v/>
      </c>
      <c r="I3538" s="13" t="str">
        <f>IF(G3538="","",IFERROR(IF(IF(K3538="","",INDEX(收费标合同信息维护!A:Q,MATCH(G3538,收费标合同信息维护!M:M,0),13))=G3538,"有","无"),"无"))</f>
        <v/>
      </c>
      <c r="J3538" s="3" t="s">
        <v>2619</v>
      </c>
      <c r="K3538" s="3" t="s">
        <v>13541</v>
      </c>
      <c r="L3538" s="3" t="s">
        <v>6615</v>
      </c>
      <c r="M3538" s="3" t="s">
        <v>6616</v>
      </c>
      <c r="N3538" s="3" t="s">
        <v>6603</v>
      </c>
      <c r="O3538" s="3" t="s">
        <v>6478</v>
      </c>
      <c r="P3538" s="3" t="s">
        <v>13563</v>
      </c>
      <c r="Q3538" s="3" t="s">
        <v>13076</v>
      </c>
      <c r="R3538" s="3" t="s">
        <v>6484</v>
      </c>
      <c r="S3538" s="3" t="s">
        <v>6491</v>
      </c>
      <c r="T3538" s="3" t="s">
        <v>7025</v>
      </c>
      <c r="U3538" s="3" t="s">
        <v>154</v>
      </c>
      <c r="V3538" s="3" t="s">
        <v>6958</v>
      </c>
      <c r="W3538" s="3" t="s">
        <v>154</v>
      </c>
      <c r="X3538" s="3" t="s">
        <v>154</v>
      </c>
      <c r="Y3538" s="3" t="s">
        <v>154</v>
      </c>
      <c r="Z3538" s="3" t="s">
        <v>154</v>
      </c>
      <c r="AA3538" s="3" t="s">
        <v>154</v>
      </c>
      <c r="AB3538" s="3" t="s">
        <v>154</v>
      </c>
      <c r="AC3538" s="3" t="s">
        <v>154</v>
      </c>
      <c r="AD3538" s="3" t="s">
        <v>6151</v>
      </c>
      <c r="AE3538" s="3" t="s">
        <v>6151</v>
      </c>
      <c r="AF3538" s="3" t="s">
        <v>154</v>
      </c>
      <c r="AG3538" s="3" t="s">
        <v>154</v>
      </c>
      <c r="AH3538" s="3" t="s">
        <v>6478</v>
      </c>
      <c r="AI3538" s="3" t="s">
        <v>6482</v>
      </c>
      <c r="AJ3538" s="3" t="s">
        <v>6489</v>
      </c>
    </row>
    <row r="3539" spans="1:36" ht="15">
      <c r="A3539" s="10">
        <v>3642</v>
      </c>
      <c r="B3539" t="str">
        <f>IF(K3539="总计","",INDEX(主数据!A:AD,MATCH(J3539,主数据!A:A,0),9))</f>
        <v>华南大区公司</v>
      </c>
      <c r="C3539" t="str">
        <f>IF(K3539="","",INDEX(主数据!A:AD,MATCH(J3539,主数据!A:A,0),11))</f>
        <v>深圳西区</v>
      </c>
      <c r="D3539" t="str">
        <f t="shared" si="220"/>
        <v>SZ47排水费（仪表）阶梯方式0.81</v>
      </c>
      <c r="E3539" s="13" t="str">
        <f t="shared" si="222"/>
        <v>0.81</v>
      </c>
      <c r="F3539" s="13" t="str">
        <f>IF(E3539="","",IFERROR(IF(IF(K3539="","",INDEX(收费标合同信息维护!A:Q,MATCH(D3539,收费标合同信息维护!J:J,0),10))=D3539,"有","无"),"无"))</f>
        <v>无</v>
      </c>
      <c r="G3539" s="13" t="str">
        <f t="shared" si="221"/>
        <v/>
      </c>
      <c r="H3539" s="13" t="str">
        <f t="shared" si="223"/>
        <v/>
      </c>
      <c r="I3539" s="13" t="str">
        <f>IF(G3539="","",IFERROR(IF(IF(K3539="","",INDEX(收费标合同信息维护!A:Q,MATCH(G3539,收费标合同信息维护!M:M,0),13))=G3539,"有","无"),"无"))</f>
        <v/>
      </c>
      <c r="J3539" s="3" t="s">
        <v>2619</v>
      </c>
      <c r="K3539" s="3" t="s">
        <v>13541</v>
      </c>
      <c r="L3539" s="3" t="s">
        <v>6971</v>
      </c>
      <c r="M3539" s="3" t="s">
        <v>6972</v>
      </c>
      <c r="N3539" s="3" t="s">
        <v>6603</v>
      </c>
      <c r="O3539" s="3" t="s">
        <v>6478</v>
      </c>
      <c r="P3539" s="3" t="s">
        <v>13564</v>
      </c>
      <c r="Q3539" s="3" t="s">
        <v>6960</v>
      </c>
      <c r="R3539" s="3" t="s">
        <v>6720</v>
      </c>
      <c r="S3539" s="3" t="s">
        <v>6491</v>
      </c>
      <c r="T3539" s="3" t="s">
        <v>7025</v>
      </c>
      <c r="U3539" s="3" t="s">
        <v>154</v>
      </c>
      <c r="V3539" s="3" t="s">
        <v>6978</v>
      </c>
      <c r="W3539" s="3" t="s">
        <v>154</v>
      </c>
      <c r="X3539" s="3" t="s">
        <v>6725</v>
      </c>
      <c r="Y3539" s="3" t="s">
        <v>6979</v>
      </c>
      <c r="Z3539" s="3" t="s">
        <v>6049</v>
      </c>
      <c r="AA3539" s="3" t="s">
        <v>6980</v>
      </c>
      <c r="AB3539" s="3" t="s">
        <v>154</v>
      </c>
      <c r="AC3539" s="3" t="s">
        <v>154</v>
      </c>
      <c r="AD3539" s="3" t="s">
        <v>6151</v>
      </c>
      <c r="AE3539" s="3" t="s">
        <v>6151</v>
      </c>
      <c r="AF3539" s="3" t="s">
        <v>154</v>
      </c>
      <c r="AG3539" s="3" t="s">
        <v>154</v>
      </c>
      <c r="AH3539" s="3" t="s">
        <v>6478</v>
      </c>
      <c r="AI3539" s="3" t="s">
        <v>6482</v>
      </c>
      <c r="AJ3539" s="3" t="s">
        <v>6489</v>
      </c>
    </row>
    <row r="3540" spans="1:36" ht="15">
      <c r="A3540" s="10">
        <v>3643</v>
      </c>
      <c r="B3540" t="str">
        <f>IF(K3540="总计","",INDEX(主数据!A:AD,MATCH(J3540,主数据!A:A,0),9))</f>
        <v>华南大区公司</v>
      </c>
      <c r="C3540" t="str">
        <f>IF(K3540="","",INDEX(主数据!A:AD,MATCH(J3540,主数据!A:A,0),11))</f>
        <v>深圳西区</v>
      </c>
      <c r="D3540" t="str">
        <f t="shared" si="220"/>
        <v>SZ47排水费（仪表）标准方式1.08</v>
      </c>
      <c r="E3540" s="13" t="str">
        <f t="shared" si="222"/>
        <v>1.08</v>
      </c>
      <c r="F3540" s="13" t="str">
        <f>IF(E3540="","",IFERROR(IF(IF(K3540="","",INDEX(收费标合同信息维护!A:Q,MATCH(D3540,收费标合同信息维护!J:J,0),10))=D3540,"有","无"),"无"))</f>
        <v>无</v>
      </c>
      <c r="G3540" s="13" t="str">
        <f t="shared" si="221"/>
        <v/>
      </c>
      <c r="H3540" s="13" t="str">
        <f t="shared" si="223"/>
        <v/>
      </c>
      <c r="I3540" s="13" t="str">
        <f>IF(G3540="","",IFERROR(IF(IF(K3540="","",INDEX(收费标合同信息维护!A:Q,MATCH(G3540,收费标合同信息维护!M:M,0),13))=G3540,"有","无"),"无"))</f>
        <v/>
      </c>
      <c r="J3540" s="3" t="s">
        <v>2619</v>
      </c>
      <c r="K3540" s="3" t="s">
        <v>13541</v>
      </c>
      <c r="L3540" s="3" t="s">
        <v>6971</v>
      </c>
      <c r="M3540" s="3" t="s">
        <v>6972</v>
      </c>
      <c r="N3540" s="3" t="s">
        <v>6603</v>
      </c>
      <c r="O3540" s="3" t="s">
        <v>6478</v>
      </c>
      <c r="P3540" s="3" t="s">
        <v>13565</v>
      </c>
      <c r="Q3540" s="3" t="s">
        <v>10911</v>
      </c>
      <c r="R3540" s="3" t="s">
        <v>6484</v>
      </c>
      <c r="S3540" s="3" t="s">
        <v>6491</v>
      </c>
      <c r="T3540" s="3" t="s">
        <v>7025</v>
      </c>
      <c r="U3540" s="3" t="s">
        <v>154</v>
      </c>
      <c r="V3540" s="3" t="s">
        <v>6975</v>
      </c>
      <c r="W3540" s="3" t="s">
        <v>154</v>
      </c>
      <c r="X3540" s="3" t="s">
        <v>154</v>
      </c>
      <c r="Y3540" s="3" t="s">
        <v>154</v>
      </c>
      <c r="Z3540" s="3" t="s">
        <v>154</v>
      </c>
      <c r="AA3540" s="3" t="s">
        <v>154</v>
      </c>
      <c r="AB3540" s="3" t="s">
        <v>154</v>
      </c>
      <c r="AC3540" s="3" t="s">
        <v>154</v>
      </c>
      <c r="AD3540" s="3" t="s">
        <v>6151</v>
      </c>
      <c r="AE3540" s="3" t="s">
        <v>6151</v>
      </c>
      <c r="AF3540" s="3" t="s">
        <v>154</v>
      </c>
      <c r="AG3540" s="3" t="s">
        <v>154</v>
      </c>
      <c r="AH3540" s="3" t="s">
        <v>6478</v>
      </c>
      <c r="AI3540" s="3" t="s">
        <v>6482</v>
      </c>
      <c r="AJ3540" s="3" t="s">
        <v>6489</v>
      </c>
    </row>
    <row r="3541" spans="1:36" ht="15">
      <c r="A3541" s="10">
        <v>3644</v>
      </c>
      <c r="B3541" t="str">
        <f>IF(K3541="总计","",INDEX(主数据!A:AD,MATCH(J3541,主数据!A:A,0),9))</f>
        <v>华北大区公司</v>
      </c>
      <c r="C3541" t="str">
        <f>IF(K3541="","",INDEX(主数据!A:AD,MATCH(J3541,主数据!A:A,0),11))</f>
        <v>北京八城区</v>
      </c>
      <c r="D3541" t="str">
        <f t="shared" si="220"/>
        <v>BJ152物业服务费标准方式3.50</v>
      </c>
      <c r="E3541" s="13" t="str">
        <f t="shared" si="222"/>
        <v>3.50</v>
      </c>
      <c r="F3541" s="13" t="str">
        <f>IF(E3541="","",IFERROR(IF(IF(K3541="","",INDEX(收费标合同信息维护!A:Q,MATCH(D3541,收费标合同信息维护!J:J,0),10))=D3541,"有","无"),"无"))</f>
        <v>无</v>
      </c>
      <c r="G3541" s="13" t="str">
        <f t="shared" si="221"/>
        <v/>
      </c>
      <c r="H3541" s="13" t="str">
        <f t="shared" si="223"/>
        <v/>
      </c>
      <c r="I3541" s="13" t="str">
        <f>IF(G3541="","",IFERROR(IF(IF(K3541="","",INDEX(收费标合同信息维护!A:Q,MATCH(G3541,收费标合同信息维护!M:M,0),13))=G3541,"有","无"),"无"))</f>
        <v/>
      </c>
      <c r="J3541" s="3" t="s">
        <v>3384</v>
      </c>
      <c r="K3541" s="3" t="s">
        <v>6344</v>
      </c>
      <c r="L3541" s="3" t="s">
        <v>6025</v>
      </c>
      <c r="M3541" s="3" t="s">
        <v>6026</v>
      </c>
      <c r="N3541" s="3" t="s">
        <v>6477</v>
      </c>
      <c r="O3541" s="3" t="s">
        <v>6478</v>
      </c>
      <c r="P3541" s="3" t="s">
        <v>13566</v>
      </c>
      <c r="Q3541" s="3" t="s">
        <v>13567</v>
      </c>
      <c r="R3541" s="3" t="s">
        <v>6484</v>
      </c>
      <c r="S3541" s="3" t="s">
        <v>6491</v>
      </c>
      <c r="T3541" s="3" t="s">
        <v>6506</v>
      </c>
      <c r="U3541" s="3" t="s">
        <v>154</v>
      </c>
      <c r="V3541" s="3" t="s">
        <v>6869</v>
      </c>
      <c r="W3541" s="3" t="s">
        <v>154</v>
      </c>
      <c r="X3541" s="3" t="s">
        <v>154</v>
      </c>
      <c r="Y3541" s="3" t="s">
        <v>154</v>
      </c>
      <c r="Z3541" s="3" t="s">
        <v>154</v>
      </c>
      <c r="AA3541" s="3" t="s">
        <v>154</v>
      </c>
      <c r="AB3541" s="3" t="s">
        <v>154</v>
      </c>
      <c r="AC3541" s="3" t="s">
        <v>154</v>
      </c>
      <c r="AD3541" s="3" t="s">
        <v>6151</v>
      </c>
      <c r="AE3541" s="3" t="s">
        <v>6151</v>
      </c>
      <c r="AF3541" s="3" t="s">
        <v>154</v>
      </c>
      <c r="AG3541" s="3" t="s">
        <v>154</v>
      </c>
      <c r="AH3541" s="3" t="s">
        <v>6478</v>
      </c>
      <c r="AI3541" s="3" t="s">
        <v>6482</v>
      </c>
      <c r="AJ3541" s="3" t="s">
        <v>18252</v>
      </c>
    </row>
    <row r="3542" spans="1:36" ht="15">
      <c r="A3542" s="10">
        <v>3645</v>
      </c>
      <c r="B3542" t="str">
        <f>IF(K3542="总计","",INDEX(主数据!A:AD,MATCH(J3542,主数据!A:A,0),9))</f>
        <v>华北大区公司</v>
      </c>
      <c r="C3542" t="str">
        <f>IF(K3542="","",INDEX(主数据!A:AD,MATCH(J3542,主数据!A:A,0),11))</f>
        <v>北京八城区</v>
      </c>
      <c r="D3542" t="str">
        <f t="shared" si="220"/>
        <v>BJ152物业服务费标准方式4.06</v>
      </c>
      <c r="E3542" s="13" t="str">
        <f t="shared" si="222"/>
        <v>4.06</v>
      </c>
      <c r="F3542" s="13" t="str">
        <f>IF(E3542="","",IFERROR(IF(IF(K3542="","",INDEX(收费标合同信息维护!A:Q,MATCH(D3542,收费标合同信息维护!J:J,0),10))=D3542,"有","无"),"无"))</f>
        <v>无</v>
      </c>
      <c r="G3542" s="13" t="str">
        <f t="shared" si="221"/>
        <v/>
      </c>
      <c r="H3542" s="13" t="str">
        <f t="shared" si="223"/>
        <v/>
      </c>
      <c r="I3542" s="13" t="str">
        <f>IF(G3542="","",IFERROR(IF(IF(K3542="","",INDEX(收费标合同信息维护!A:Q,MATCH(G3542,收费标合同信息维护!M:M,0),13))=G3542,"有","无"),"无"))</f>
        <v/>
      </c>
      <c r="J3542" s="3" t="s">
        <v>3384</v>
      </c>
      <c r="K3542" s="3" t="s">
        <v>6344</v>
      </c>
      <c r="L3542" s="3" t="s">
        <v>6025</v>
      </c>
      <c r="M3542" s="3" t="s">
        <v>6026</v>
      </c>
      <c r="N3542" s="3" t="s">
        <v>6477</v>
      </c>
      <c r="O3542" s="3" t="s">
        <v>6478</v>
      </c>
      <c r="P3542" s="3" t="s">
        <v>13568</v>
      </c>
      <c r="Q3542" s="3" t="s">
        <v>13569</v>
      </c>
      <c r="R3542" s="3" t="s">
        <v>6484</v>
      </c>
      <c r="S3542" s="3" t="s">
        <v>6491</v>
      </c>
      <c r="T3542" s="3" t="s">
        <v>10376</v>
      </c>
      <c r="U3542" s="3" t="s">
        <v>154</v>
      </c>
      <c r="V3542" s="3" t="s">
        <v>13570</v>
      </c>
      <c r="W3542" s="3" t="s">
        <v>154</v>
      </c>
      <c r="X3542" s="3" t="s">
        <v>154</v>
      </c>
      <c r="Y3542" s="3" t="s">
        <v>154</v>
      </c>
      <c r="Z3542" s="3" t="s">
        <v>154</v>
      </c>
      <c r="AA3542" s="3" t="s">
        <v>154</v>
      </c>
      <c r="AB3542" s="3" t="s">
        <v>154</v>
      </c>
      <c r="AC3542" s="3" t="s">
        <v>154</v>
      </c>
      <c r="AD3542" s="3" t="s">
        <v>6151</v>
      </c>
      <c r="AE3542" s="3" t="s">
        <v>6151</v>
      </c>
      <c r="AF3542" s="3" t="s">
        <v>6040</v>
      </c>
      <c r="AG3542" s="3" t="s">
        <v>154</v>
      </c>
      <c r="AH3542" s="3" t="s">
        <v>6478</v>
      </c>
      <c r="AI3542" s="3" t="s">
        <v>6482</v>
      </c>
      <c r="AJ3542" s="3" t="s">
        <v>6032</v>
      </c>
    </row>
    <row r="3543" spans="1:36" ht="15">
      <c r="A3543" s="10">
        <v>3646</v>
      </c>
      <c r="B3543" t="str">
        <f>IF(K3543="总计","",INDEX(主数据!A:AD,MATCH(J3543,主数据!A:A,0),9))</f>
        <v>华北大区公司</v>
      </c>
      <c r="C3543" t="str">
        <f>IF(K3543="","",INDEX(主数据!A:AD,MATCH(J3543,主数据!A:A,0),11))</f>
        <v>北京八城区</v>
      </c>
      <c r="D3543" t="str">
        <f t="shared" si="220"/>
        <v>BJ152物业服务费标准方式5.80</v>
      </c>
      <c r="E3543" s="13" t="str">
        <f t="shared" si="222"/>
        <v>5.80</v>
      </c>
      <c r="F3543" s="13" t="str">
        <f>IF(E3543="","",IFERROR(IF(IF(K3543="","",INDEX(收费标合同信息维护!A:Q,MATCH(D3543,收费标合同信息维护!J:J,0),10))=D3543,"有","无"),"无"))</f>
        <v>无</v>
      </c>
      <c r="G3543" s="13" t="str">
        <f t="shared" si="221"/>
        <v/>
      </c>
      <c r="H3543" s="13" t="str">
        <f t="shared" si="223"/>
        <v/>
      </c>
      <c r="I3543" s="13" t="str">
        <f>IF(G3543="","",IFERROR(IF(IF(K3543="","",INDEX(收费标合同信息维护!A:Q,MATCH(G3543,收费标合同信息维护!M:M,0),13))=G3543,"有","无"),"无"))</f>
        <v/>
      </c>
      <c r="J3543" s="3" t="s">
        <v>3384</v>
      </c>
      <c r="K3543" s="3" t="s">
        <v>6344</v>
      </c>
      <c r="L3543" s="3" t="s">
        <v>6025</v>
      </c>
      <c r="M3543" s="3" t="s">
        <v>6026</v>
      </c>
      <c r="N3543" s="3" t="s">
        <v>6477</v>
      </c>
      <c r="O3543" s="3" t="s">
        <v>6478</v>
      </c>
      <c r="P3543" s="3" t="s">
        <v>13571</v>
      </c>
      <c r="Q3543" s="3" t="s">
        <v>13572</v>
      </c>
      <c r="R3543" s="3" t="s">
        <v>6484</v>
      </c>
      <c r="S3543" s="3" t="s">
        <v>6491</v>
      </c>
      <c r="T3543" s="3" t="s">
        <v>10376</v>
      </c>
      <c r="U3543" s="3" t="s">
        <v>154</v>
      </c>
      <c r="V3543" s="3" t="s">
        <v>8321</v>
      </c>
      <c r="W3543" s="3" t="s">
        <v>154</v>
      </c>
      <c r="X3543" s="3" t="s">
        <v>154</v>
      </c>
      <c r="Y3543" s="3" t="s">
        <v>154</v>
      </c>
      <c r="Z3543" s="3" t="s">
        <v>154</v>
      </c>
      <c r="AA3543" s="3" t="s">
        <v>154</v>
      </c>
      <c r="AB3543" s="3" t="s">
        <v>154</v>
      </c>
      <c r="AC3543" s="3" t="s">
        <v>154</v>
      </c>
      <c r="AD3543" s="3" t="s">
        <v>6151</v>
      </c>
      <c r="AE3543" s="3" t="s">
        <v>6151</v>
      </c>
      <c r="AF3543" s="3" t="s">
        <v>6040</v>
      </c>
      <c r="AG3543" s="3" t="s">
        <v>154</v>
      </c>
      <c r="AH3543" s="3" t="s">
        <v>6478</v>
      </c>
      <c r="AI3543" s="3" t="s">
        <v>6482</v>
      </c>
      <c r="AJ3543" s="3" t="s">
        <v>41</v>
      </c>
    </row>
    <row r="3544" spans="1:36" ht="15">
      <c r="A3544" s="10">
        <v>3647</v>
      </c>
      <c r="B3544" t="str">
        <f>IF(K3544="总计","",INDEX(主数据!A:AD,MATCH(J3544,主数据!A:A,0),9))</f>
        <v>华北大区公司</v>
      </c>
      <c r="C3544" t="str">
        <f>IF(K3544="","",INDEX(主数据!A:AD,MATCH(J3544,主数据!A:A,0),11))</f>
        <v>北京八城区</v>
      </c>
      <c r="D3544" t="str">
        <f t="shared" si="220"/>
        <v>BJ152物业服务费标准方式6.50</v>
      </c>
      <c r="E3544" s="13" t="str">
        <f t="shared" si="222"/>
        <v>6.50</v>
      </c>
      <c r="F3544" s="13" t="str">
        <f>IF(E3544="","",IFERROR(IF(IF(K3544="","",INDEX(收费标合同信息维护!A:Q,MATCH(D3544,收费标合同信息维护!J:J,0),10))=D3544,"有","无"),"无"))</f>
        <v>无</v>
      </c>
      <c r="G3544" s="13" t="str">
        <f t="shared" si="221"/>
        <v/>
      </c>
      <c r="H3544" s="13" t="str">
        <f t="shared" si="223"/>
        <v/>
      </c>
      <c r="I3544" s="13" t="str">
        <f>IF(G3544="","",IFERROR(IF(IF(K3544="","",INDEX(收费标合同信息维护!A:Q,MATCH(G3544,收费标合同信息维护!M:M,0),13))=G3544,"有","无"),"无"))</f>
        <v/>
      </c>
      <c r="J3544" s="3" t="s">
        <v>3384</v>
      </c>
      <c r="K3544" s="3" t="s">
        <v>6344</v>
      </c>
      <c r="L3544" s="3" t="s">
        <v>6025</v>
      </c>
      <c r="M3544" s="3" t="s">
        <v>6026</v>
      </c>
      <c r="N3544" s="3" t="s">
        <v>6477</v>
      </c>
      <c r="O3544" s="3" t="s">
        <v>6478</v>
      </c>
      <c r="P3544" s="3" t="s">
        <v>13573</v>
      </c>
      <c r="Q3544" s="3" t="s">
        <v>13574</v>
      </c>
      <c r="R3544" s="3" t="s">
        <v>6484</v>
      </c>
      <c r="S3544" s="3" t="s">
        <v>6491</v>
      </c>
      <c r="T3544" s="3" t="s">
        <v>6506</v>
      </c>
      <c r="U3544" s="3" t="s">
        <v>154</v>
      </c>
      <c r="V3544" s="3" t="s">
        <v>6787</v>
      </c>
      <c r="W3544" s="3" t="s">
        <v>154</v>
      </c>
      <c r="X3544" s="3" t="s">
        <v>154</v>
      </c>
      <c r="Y3544" s="3" t="s">
        <v>154</v>
      </c>
      <c r="Z3544" s="3" t="s">
        <v>154</v>
      </c>
      <c r="AA3544" s="3" t="s">
        <v>154</v>
      </c>
      <c r="AB3544" s="3" t="s">
        <v>154</v>
      </c>
      <c r="AC3544" s="3" t="s">
        <v>154</v>
      </c>
      <c r="AD3544" s="3" t="s">
        <v>6151</v>
      </c>
      <c r="AE3544" s="3" t="s">
        <v>6151</v>
      </c>
      <c r="AF3544" s="3" t="s">
        <v>6040</v>
      </c>
      <c r="AG3544" s="3" t="s">
        <v>154</v>
      </c>
      <c r="AH3544" s="3" t="s">
        <v>6478</v>
      </c>
      <c r="AI3544" s="3" t="s">
        <v>6482</v>
      </c>
      <c r="AJ3544" s="3" t="s">
        <v>10</v>
      </c>
    </row>
    <row r="3545" spans="1:36" ht="15">
      <c r="A3545" s="10">
        <v>3648</v>
      </c>
      <c r="B3545" t="str">
        <f>IF(K3545="总计","",INDEX(主数据!A:AD,MATCH(J3545,主数据!A:A,0),9))</f>
        <v>华北大区公司</v>
      </c>
      <c r="C3545" t="str">
        <f>IF(K3545="","",INDEX(主数据!A:AD,MATCH(J3545,主数据!A:A,0),11))</f>
        <v>北京八城区</v>
      </c>
      <c r="D3545" t="str">
        <f t="shared" si="220"/>
        <v>BJ152商业供暖标准方式7.50</v>
      </c>
      <c r="E3545" s="13" t="str">
        <f t="shared" si="222"/>
        <v>7.50</v>
      </c>
      <c r="F3545" s="13" t="str">
        <f>IF(E3545="","",IFERROR(IF(IF(K3545="","",INDEX(收费标合同信息维护!A:Q,MATCH(D3545,收费标合同信息维护!J:J,0),10))=D3545,"有","无"),"无"))</f>
        <v>无</v>
      </c>
      <c r="G3545" s="13" t="str">
        <f t="shared" si="221"/>
        <v/>
      </c>
      <c r="H3545" s="13" t="str">
        <f t="shared" si="223"/>
        <v/>
      </c>
      <c r="I3545" s="13" t="str">
        <f>IF(G3545="","",IFERROR(IF(IF(K3545="","",INDEX(收费标合同信息维护!A:Q,MATCH(G3545,收费标合同信息维护!M:M,0),13))=G3545,"有","无"),"无"))</f>
        <v/>
      </c>
      <c r="J3545" s="3" t="s">
        <v>3384</v>
      </c>
      <c r="K3545" s="3" t="s">
        <v>6344</v>
      </c>
      <c r="L3545" s="3" t="s">
        <v>6622</v>
      </c>
      <c r="M3545" s="3" t="s">
        <v>8598</v>
      </c>
      <c r="N3545" s="3" t="s">
        <v>6477</v>
      </c>
      <c r="O3545" s="3" t="s">
        <v>6478</v>
      </c>
      <c r="P3545" s="3" t="s">
        <v>13575</v>
      </c>
      <c r="Q3545" s="3" t="s">
        <v>13576</v>
      </c>
      <c r="R3545" s="3" t="s">
        <v>6484</v>
      </c>
      <c r="S3545" s="3" t="s">
        <v>6491</v>
      </c>
      <c r="T3545" s="3" t="s">
        <v>6506</v>
      </c>
      <c r="U3545" s="3" t="s">
        <v>10273</v>
      </c>
      <c r="V3545" s="3" t="s">
        <v>8595</v>
      </c>
      <c r="W3545" s="3" t="s">
        <v>154</v>
      </c>
      <c r="X3545" s="3" t="s">
        <v>154</v>
      </c>
      <c r="Y3545" s="3" t="s">
        <v>154</v>
      </c>
      <c r="Z3545" s="3" t="s">
        <v>154</v>
      </c>
      <c r="AA3545" s="3" t="s">
        <v>154</v>
      </c>
      <c r="AB3545" s="3" t="s">
        <v>154</v>
      </c>
      <c r="AC3545" s="3" t="s">
        <v>154</v>
      </c>
      <c r="AD3545" s="3" t="s">
        <v>6151</v>
      </c>
      <c r="AE3545" s="3" t="s">
        <v>6151</v>
      </c>
      <c r="AF3545" s="3" t="s">
        <v>154</v>
      </c>
      <c r="AG3545" s="3" t="s">
        <v>154</v>
      </c>
      <c r="AH3545" s="3" t="s">
        <v>6478</v>
      </c>
      <c r="AI3545" s="3" t="s">
        <v>6482</v>
      </c>
      <c r="AJ3545" s="3" t="s">
        <v>6083</v>
      </c>
    </row>
    <row r="3546" spans="1:36" ht="30">
      <c r="A3546" s="10">
        <v>3649</v>
      </c>
      <c r="B3546" t="str">
        <f>IF(K3546="总计","",INDEX(主数据!A:AD,MATCH(J3546,主数据!A:A,0),9))</f>
        <v>华北大区公司</v>
      </c>
      <c r="C3546" t="str">
        <f>IF(K3546="","",INDEX(主数据!A:AD,MATCH(J3546,主数据!A:A,0),11))</f>
        <v>北京八城区</v>
      </c>
      <c r="D3546" t="str">
        <f t="shared" si="220"/>
        <v>BJ152生活垃圾清运费-委托清运定额5.00</v>
      </c>
      <c r="E3546" s="13" t="str">
        <f t="shared" si="222"/>
        <v>5.00</v>
      </c>
      <c r="F3546" s="13" t="str">
        <f>IF(E3546="","",IFERROR(IF(IF(K3546="","",INDEX(收费标合同信息维护!A:Q,MATCH(D3546,收费标合同信息维护!J:J,0),10))=D3546,"有","无"),"无"))</f>
        <v>无</v>
      </c>
      <c r="G3546" s="13" t="str">
        <f t="shared" si="221"/>
        <v>BJ152生活垃圾清运费-委托清运定额5.00</v>
      </c>
      <c r="H3546" s="13" t="str">
        <f t="shared" si="223"/>
        <v>5.00</v>
      </c>
      <c r="I3546" s="13" t="str">
        <f>IF(G3546="","",IFERROR(IF(IF(K3546="","",INDEX(收费标合同信息维护!A:Q,MATCH(G3546,收费标合同信息维护!M:M,0),13))=G3546,"有","无"),"无"))</f>
        <v>无</v>
      </c>
      <c r="J3546" s="3" t="s">
        <v>3384</v>
      </c>
      <c r="K3546" s="3" t="s">
        <v>6344</v>
      </c>
      <c r="L3546" s="3" t="s">
        <v>6630</v>
      </c>
      <c r="M3546" s="3" t="s">
        <v>6631</v>
      </c>
      <c r="N3546" s="3" t="s">
        <v>6477</v>
      </c>
      <c r="O3546" s="3" t="s">
        <v>6478</v>
      </c>
      <c r="P3546" s="3" t="s">
        <v>13577</v>
      </c>
      <c r="Q3546" s="3" t="s">
        <v>12784</v>
      </c>
      <c r="R3546" s="3" t="s">
        <v>6490</v>
      </c>
      <c r="S3546" s="3" t="s">
        <v>6491</v>
      </c>
      <c r="T3546" s="3" t="s">
        <v>6506</v>
      </c>
      <c r="U3546" s="3" t="s">
        <v>154</v>
      </c>
      <c r="V3546" s="3" t="s">
        <v>6744</v>
      </c>
      <c r="W3546" s="3" t="s">
        <v>6744</v>
      </c>
      <c r="X3546" s="3" t="s">
        <v>154</v>
      </c>
      <c r="Y3546" s="3" t="s">
        <v>154</v>
      </c>
      <c r="Z3546" s="3" t="s">
        <v>154</v>
      </c>
      <c r="AA3546" s="3" t="s">
        <v>154</v>
      </c>
      <c r="AB3546" s="3" t="s">
        <v>154</v>
      </c>
      <c r="AC3546" s="3" t="s">
        <v>154</v>
      </c>
      <c r="AD3546" s="3" t="s">
        <v>6151</v>
      </c>
      <c r="AE3546" s="3" t="s">
        <v>6151</v>
      </c>
      <c r="AF3546" s="3" t="s">
        <v>154</v>
      </c>
      <c r="AG3546" s="3" t="s">
        <v>154</v>
      </c>
      <c r="AH3546" s="3" t="s">
        <v>6478</v>
      </c>
      <c r="AI3546" s="3" t="s">
        <v>6482</v>
      </c>
      <c r="AJ3546" s="3" t="s">
        <v>13578</v>
      </c>
    </row>
    <row r="3547" spans="1:36" ht="15">
      <c r="A3547" s="10">
        <v>3650</v>
      </c>
      <c r="B3547" t="str">
        <f>IF(K3547="总计","",INDEX(主数据!A:AD,MATCH(J3547,主数据!A:A,0),9))</f>
        <v>华北大区公司</v>
      </c>
      <c r="C3547" t="str">
        <f>IF(K3547="","",INDEX(主数据!A:AD,MATCH(J3547,主数据!A:A,0),11))</f>
        <v>北京八城区</v>
      </c>
      <c r="D3547" t="str">
        <f t="shared" si="220"/>
        <v>BJ152空置物业费定额</v>
      </c>
      <c r="E3547" s="13" t="str">
        <f t="shared" si="222"/>
        <v/>
      </c>
      <c r="F3547" s="13" t="str">
        <f>IF(E3547="","",IFERROR(IF(IF(K3547="","",INDEX(收费标合同信息维护!A:Q,MATCH(D3547,收费标合同信息维护!J:J,0),10))=D3547,"有","无"),"无"))</f>
        <v/>
      </c>
      <c r="G3547" s="13" t="str">
        <f t="shared" si="221"/>
        <v>BJ152空置物业费定额362470.24</v>
      </c>
      <c r="H3547" s="13" t="str">
        <f t="shared" si="223"/>
        <v>362470.24</v>
      </c>
      <c r="I3547" s="13" t="str">
        <f>IF(G3547="","",IFERROR(IF(IF(K3547="","",INDEX(收费标合同信息维护!A:Q,MATCH(G3547,收费标合同信息维护!M:M,0),13))=G3547,"有","无"),"无"))</f>
        <v>无</v>
      </c>
      <c r="J3547" s="3" t="s">
        <v>3384</v>
      </c>
      <c r="K3547" s="3" t="s">
        <v>6344</v>
      </c>
      <c r="L3547" s="3" t="s">
        <v>6580</v>
      </c>
      <c r="M3547" s="3" t="s">
        <v>6581</v>
      </c>
      <c r="N3547" s="3" t="s">
        <v>6477</v>
      </c>
      <c r="O3547" s="3" t="s">
        <v>6478</v>
      </c>
      <c r="P3547" s="3" t="s">
        <v>18253</v>
      </c>
      <c r="Q3547" s="3" t="s">
        <v>6581</v>
      </c>
      <c r="R3547" s="3" t="s">
        <v>6490</v>
      </c>
      <c r="S3547" s="3" t="s">
        <v>6491</v>
      </c>
      <c r="T3547" s="3" t="s">
        <v>6936</v>
      </c>
      <c r="U3547" s="3" t="s">
        <v>6549</v>
      </c>
      <c r="V3547" s="3" t="s">
        <v>154</v>
      </c>
      <c r="W3547" s="3" t="s">
        <v>18254</v>
      </c>
      <c r="X3547" s="3" t="s">
        <v>154</v>
      </c>
      <c r="Y3547" s="3" t="s">
        <v>154</v>
      </c>
      <c r="Z3547" s="3" t="s">
        <v>154</v>
      </c>
      <c r="AA3547" s="3" t="s">
        <v>154</v>
      </c>
      <c r="AB3547" s="3" t="s">
        <v>154</v>
      </c>
      <c r="AC3547" s="3" t="s">
        <v>154</v>
      </c>
      <c r="AD3547" s="3" t="s">
        <v>6151</v>
      </c>
      <c r="AE3547" s="3" t="s">
        <v>6151</v>
      </c>
      <c r="AF3547" s="3" t="s">
        <v>6040</v>
      </c>
      <c r="AG3547" s="3" t="s">
        <v>154</v>
      </c>
      <c r="AH3547" s="3" t="s">
        <v>6478</v>
      </c>
      <c r="AI3547" s="3" t="s">
        <v>6482</v>
      </c>
      <c r="AJ3547" s="3" t="s">
        <v>6033</v>
      </c>
    </row>
    <row r="3548" spans="1:36" ht="30">
      <c r="A3548" s="10">
        <v>3651</v>
      </c>
      <c r="B3548" t="str">
        <f>IF(K3548="总计","",INDEX(主数据!A:AD,MATCH(J3548,主数据!A:A,0),9))</f>
        <v>华西大区公司</v>
      </c>
      <c r="C3548" t="str">
        <f>IF(K3548="","",INDEX(主数据!A:AD,MATCH(J3548,主数据!A:A,0),11))</f>
        <v>重庆南区</v>
      </c>
      <c r="D3548" t="str">
        <f t="shared" si="220"/>
        <v>CQ21物业服务费标准方式1.25</v>
      </c>
      <c r="E3548" s="13" t="str">
        <f t="shared" si="222"/>
        <v>1.25</v>
      </c>
      <c r="F3548" s="13" t="str">
        <f>IF(E3548="","",IFERROR(IF(IF(K3548="","",INDEX(收费标合同信息维护!A:Q,MATCH(D3548,收费标合同信息维护!J:J,0),10))=D3548,"有","无"),"无"))</f>
        <v>无</v>
      </c>
      <c r="G3548" s="13" t="str">
        <f t="shared" si="221"/>
        <v/>
      </c>
      <c r="H3548" s="13" t="str">
        <f t="shared" si="223"/>
        <v/>
      </c>
      <c r="I3548" s="13" t="str">
        <f>IF(G3548="","",IFERROR(IF(IF(K3548="","",INDEX(收费标合同信息维护!A:Q,MATCH(G3548,收费标合同信息维护!M:M,0),13))=G3548,"有","无"),"无"))</f>
        <v/>
      </c>
      <c r="J3548" s="3" t="s">
        <v>4545</v>
      </c>
      <c r="K3548" s="3" t="s">
        <v>13579</v>
      </c>
      <c r="L3548" s="3" t="s">
        <v>6025</v>
      </c>
      <c r="M3548" s="3" t="s">
        <v>6026</v>
      </c>
      <c r="N3548" s="3" t="s">
        <v>6477</v>
      </c>
      <c r="O3548" s="3" t="s">
        <v>6478</v>
      </c>
      <c r="P3548" s="3" t="s">
        <v>13580</v>
      </c>
      <c r="Q3548" s="3" t="s">
        <v>13581</v>
      </c>
      <c r="R3548" s="3" t="s">
        <v>6484</v>
      </c>
      <c r="S3548" s="3" t="s">
        <v>6491</v>
      </c>
      <c r="T3548" s="3" t="s">
        <v>7367</v>
      </c>
      <c r="U3548" s="3" t="s">
        <v>7659</v>
      </c>
      <c r="V3548" s="3" t="s">
        <v>8581</v>
      </c>
      <c r="W3548" s="3" t="s">
        <v>154</v>
      </c>
      <c r="X3548" s="3" t="s">
        <v>154</v>
      </c>
      <c r="Y3548" s="3" t="s">
        <v>154</v>
      </c>
      <c r="Z3548" s="3" t="s">
        <v>154</v>
      </c>
      <c r="AA3548" s="3" t="s">
        <v>154</v>
      </c>
      <c r="AB3548" s="3" t="s">
        <v>154</v>
      </c>
      <c r="AC3548" s="3" t="s">
        <v>154</v>
      </c>
      <c r="AD3548" s="3" t="s">
        <v>6151</v>
      </c>
      <c r="AE3548" s="3" t="s">
        <v>6151</v>
      </c>
      <c r="AF3548" s="3" t="s">
        <v>154</v>
      </c>
      <c r="AG3548" s="3" t="s">
        <v>154</v>
      </c>
      <c r="AH3548" s="3" t="s">
        <v>6478</v>
      </c>
      <c r="AI3548" s="3" t="s">
        <v>6482</v>
      </c>
      <c r="AJ3548" s="3" t="s">
        <v>6489</v>
      </c>
    </row>
    <row r="3549" spans="1:36" ht="30">
      <c r="A3549" s="10">
        <v>3652</v>
      </c>
      <c r="B3549" t="str">
        <f>IF(K3549="总计","",INDEX(主数据!A:AD,MATCH(J3549,主数据!A:A,0),9))</f>
        <v>华西大区公司</v>
      </c>
      <c r="C3549" t="str">
        <f>IF(K3549="","",INDEX(主数据!A:AD,MATCH(J3549,主数据!A:A,0),11))</f>
        <v>重庆南区</v>
      </c>
      <c r="D3549" t="str">
        <f t="shared" si="220"/>
        <v>CQ21物业服务费标准方式4.20</v>
      </c>
      <c r="E3549" s="13" t="str">
        <f t="shared" si="222"/>
        <v>4.20</v>
      </c>
      <c r="F3549" s="13" t="str">
        <f>IF(E3549="","",IFERROR(IF(IF(K3549="","",INDEX(收费标合同信息维护!A:Q,MATCH(D3549,收费标合同信息维护!J:J,0),10))=D3549,"有","无"),"无"))</f>
        <v>无</v>
      </c>
      <c r="G3549" s="13" t="str">
        <f t="shared" si="221"/>
        <v/>
      </c>
      <c r="H3549" s="13" t="str">
        <f t="shared" si="223"/>
        <v/>
      </c>
      <c r="I3549" s="13" t="str">
        <f>IF(G3549="","",IFERROR(IF(IF(K3549="","",INDEX(收费标合同信息维护!A:Q,MATCH(G3549,收费标合同信息维护!M:M,0),13))=G3549,"有","无"),"无"))</f>
        <v/>
      </c>
      <c r="J3549" s="3" t="s">
        <v>4545</v>
      </c>
      <c r="K3549" s="3" t="s">
        <v>13579</v>
      </c>
      <c r="L3549" s="3" t="s">
        <v>6025</v>
      </c>
      <c r="M3549" s="3" t="s">
        <v>6026</v>
      </c>
      <c r="N3549" s="3" t="s">
        <v>6477</v>
      </c>
      <c r="O3549" s="3" t="s">
        <v>6478</v>
      </c>
      <c r="P3549" s="3" t="s">
        <v>6025</v>
      </c>
      <c r="Q3549" s="3" t="s">
        <v>13582</v>
      </c>
      <c r="R3549" s="3" t="s">
        <v>6484</v>
      </c>
      <c r="S3549" s="3" t="s">
        <v>6491</v>
      </c>
      <c r="T3549" s="3" t="s">
        <v>7239</v>
      </c>
      <c r="U3549" s="3" t="s">
        <v>7659</v>
      </c>
      <c r="V3549" s="3" t="s">
        <v>6987</v>
      </c>
      <c r="W3549" s="3" t="s">
        <v>154</v>
      </c>
      <c r="X3549" s="3" t="s">
        <v>154</v>
      </c>
      <c r="Y3549" s="3" t="s">
        <v>154</v>
      </c>
      <c r="Z3549" s="3" t="s">
        <v>154</v>
      </c>
      <c r="AA3549" s="3" t="s">
        <v>154</v>
      </c>
      <c r="AB3549" s="3" t="s">
        <v>154</v>
      </c>
      <c r="AC3549" s="3" t="s">
        <v>154</v>
      </c>
      <c r="AD3549" s="3" t="s">
        <v>6151</v>
      </c>
      <c r="AE3549" s="3" t="s">
        <v>6151</v>
      </c>
      <c r="AF3549" s="3" t="s">
        <v>154</v>
      </c>
      <c r="AG3549" s="3" t="s">
        <v>154</v>
      </c>
      <c r="AH3549" s="3" t="s">
        <v>6478</v>
      </c>
      <c r="AI3549" s="3" t="s">
        <v>6482</v>
      </c>
      <c r="AJ3549" s="3" t="s">
        <v>6489</v>
      </c>
    </row>
    <row r="3550" spans="1:36" ht="30">
      <c r="A3550" s="10">
        <v>3653</v>
      </c>
      <c r="B3550" t="str">
        <f>IF(K3550="总计","",INDEX(主数据!A:AD,MATCH(J3550,主数据!A:A,0),9))</f>
        <v>华西大区公司</v>
      </c>
      <c r="C3550" t="str">
        <f>IF(K3550="","",INDEX(主数据!A:AD,MATCH(J3550,主数据!A:A,0),11))</f>
        <v>重庆南区</v>
      </c>
      <c r="D3550" t="str">
        <f t="shared" si="220"/>
        <v>CQ21物业服务费直接录入</v>
      </c>
      <c r="E3550" s="13" t="str">
        <f t="shared" si="222"/>
        <v/>
      </c>
      <c r="F3550" s="13" t="str">
        <f>IF(E3550="","",IFERROR(IF(IF(K3550="","",INDEX(收费标合同信息维护!A:Q,MATCH(D3550,收费标合同信息维护!J:J,0),10))=D3550,"有","无"),"无"))</f>
        <v/>
      </c>
      <c r="G3550" s="13" t="str">
        <f t="shared" si="221"/>
        <v/>
      </c>
      <c r="H3550" s="13" t="str">
        <f t="shared" si="223"/>
        <v/>
      </c>
      <c r="I3550" s="13" t="str">
        <f>IF(G3550="","",IFERROR(IF(IF(K3550="","",INDEX(收费标合同信息维护!A:Q,MATCH(G3550,收费标合同信息维护!M:M,0),13))=G3550,"有","无"),"无"))</f>
        <v/>
      </c>
      <c r="J3550" s="3" t="s">
        <v>4545</v>
      </c>
      <c r="K3550" s="3" t="s">
        <v>13579</v>
      </c>
      <c r="L3550" s="3" t="s">
        <v>6025</v>
      </c>
      <c r="M3550" s="3" t="s">
        <v>6026</v>
      </c>
      <c r="N3550" s="3" t="s">
        <v>6477</v>
      </c>
      <c r="O3550" s="3" t="s">
        <v>6478</v>
      </c>
      <c r="P3550" s="3" t="s">
        <v>6794</v>
      </c>
      <c r="Q3550" s="3" t="s">
        <v>13583</v>
      </c>
      <c r="R3550" s="3" t="s">
        <v>6479</v>
      </c>
      <c r="S3550" s="3" t="s">
        <v>6480</v>
      </c>
      <c r="T3550" s="3" t="s">
        <v>7218</v>
      </c>
      <c r="U3550" s="3" t="s">
        <v>154</v>
      </c>
      <c r="V3550" s="3" t="s">
        <v>154</v>
      </c>
      <c r="W3550" s="3" t="s">
        <v>154</v>
      </c>
      <c r="X3550" s="3" t="s">
        <v>154</v>
      </c>
      <c r="Y3550" s="3" t="s">
        <v>154</v>
      </c>
      <c r="Z3550" s="3" t="s">
        <v>154</v>
      </c>
      <c r="AA3550" s="3" t="s">
        <v>154</v>
      </c>
      <c r="AB3550" s="3" t="s">
        <v>154</v>
      </c>
      <c r="AC3550" s="3" t="s">
        <v>154</v>
      </c>
      <c r="AD3550" s="3" t="s">
        <v>6151</v>
      </c>
      <c r="AE3550" s="3" t="s">
        <v>6151</v>
      </c>
      <c r="AF3550" s="3" t="s">
        <v>154</v>
      </c>
      <c r="AG3550" s="3" t="s">
        <v>154</v>
      </c>
      <c r="AH3550" s="3" t="s">
        <v>6478</v>
      </c>
      <c r="AI3550" s="3" t="s">
        <v>6482</v>
      </c>
      <c r="AJ3550" s="3" t="s">
        <v>6489</v>
      </c>
    </row>
    <row r="3551" spans="1:36" ht="30">
      <c r="A3551" s="10">
        <v>3654</v>
      </c>
      <c r="B3551" t="str">
        <f>IF(K3551="总计","",INDEX(主数据!A:AD,MATCH(J3551,主数据!A:A,0),9))</f>
        <v>华西大区公司</v>
      </c>
      <c r="C3551" t="str">
        <f>IF(K3551="","",INDEX(主数据!A:AD,MATCH(J3551,主数据!A:A,0),11))</f>
        <v>重庆南区</v>
      </c>
      <c r="D3551" t="str">
        <f t="shared" si="220"/>
        <v>CQ21物业服务费标准方式2.50</v>
      </c>
      <c r="E3551" s="13" t="str">
        <f t="shared" si="222"/>
        <v>2.50</v>
      </c>
      <c r="F3551" s="13" t="str">
        <f>IF(E3551="","",IFERROR(IF(IF(K3551="","",INDEX(收费标合同信息维护!A:Q,MATCH(D3551,收费标合同信息维护!J:J,0),10))=D3551,"有","无"),"无"))</f>
        <v>无</v>
      </c>
      <c r="G3551" s="13" t="str">
        <f t="shared" si="221"/>
        <v/>
      </c>
      <c r="H3551" s="13" t="str">
        <f t="shared" si="223"/>
        <v/>
      </c>
      <c r="I3551" s="13" t="str">
        <f>IF(G3551="","",IFERROR(IF(IF(K3551="","",INDEX(收费标合同信息维护!A:Q,MATCH(G3551,收费标合同信息维护!M:M,0),13))=G3551,"有","无"),"无"))</f>
        <v/>
      </c>
      <c r="J3551" s="3" t="s">
        <v>4545</v>
      </c>
      <c r="K3551" s="3" t="s">
        <v>13579</v>
      </c>
      <c r="L3551" s="3" t="s">
        <v>6025</v>
      </c>
      <c r="M3551" s="3" t="s">
        <v>6026</v>
      </c>
      <c r="N3551" s="3" t="s">
        <v>6477</v>
      </c>
      <c r="O3551" s="3" t="s">
        <v>6478</v>
      </c>
      <c r="P3551" s="3" t="s">
        <v>7406</v>
      </c>
      <c r="Q3551" s="3" t="s">
        <v>9976</v>
      </c>
      <c r="R3551" s="3" t="s">
        <v>6484</v>
      </c>
      <c r="S3551" s="3" t="s">
        <v>6491</v>
      </c>
      <c r="T3551" s="3" t="s">
        <v>7239</v>
      </c>
      <c r="U3551" s="3" t="s">
        <v>7659</v>
      </c>
      <c r="V3551" s="3" t="s">
        <v>6675</v>
      </c>
      <c r="W3551" s="3" t="s">
        <v>154</v>
      </c>
      <c r="X3551" s="3" t="s">
        <v>154</v>
      </c>
      <c r="Y3551" s="3" t="s">
        <v>154</v>
      </c>
      <c r="Z3551" s="3" t="s">
        <v>154</v>
      </c>
      <c r="AA3551" s="3" t="s">
        <v>154</v>
      </c>
      <c r="AB3551" s="3" t="s">
        <v>154</v>
      </c>
      <c r="AC3551" s="3" t="s">
        <v>154</v>
      </c>
      <c r="AD3551" s="3" t="s">
        <v>6151</v>
      </c>
      <c r="AE3551" s="3" t="s">
        <v>6151</v>
      </c>
      <c r="AF3551" s="3" t="s">
        <v>154</v>
      </c>
      <c r="AG3551" s="3" t="s">
        <v>154</v>
      </c>
      <c r="AH3551" s="3" t="s">
        <v>6478</v>
      </c>
      <c r="AI3551" s="3" t="s">
        <v>6482</v>
      </c>
      <c r="AJ3551" s="3" t="s">
        <v>6489</v>
      </c>
    </row>
    <row r="3552" spans="1:36" ht="30">
      <c r="A3552" s="10">
        <v>3655</v>
      </c>
      <c r="B3552" t="str">
        <f>IF(K3552="总计","",INDEX(主数据!A:AD,MATCH(J3552,主数据!A:A,0),9))</f>
        <v>华西大区公司</v>
      </c>
      <c r="C3552" t="str">
        <f>IF(K3552="","",INDEX(主数据!A:AD,MATCH(J3552,主数据!A:A,0),11))</f>
        <v>重庆南区</v>
      </c>
      <c r="D3552" t="str">
        <f t="shared" si="220"/>
        <v>CQ21物业服务费标准方式2.10</v>
      </c>
      <c r="E3552" s="13" t="str">
        <f t="shared" si="222"/>
        <v>2.10</v>
      </c>
      <c r="F3552" s="13" t="str">
        <f>IF(E3552="","",IFERROR(IF(IF(K3552="","",INDEX(收费标合同信息维护!A:Q,MATCH(D3552,收费标合同信息维护!J:J,0),10))=D3552,"有","无"),"无"))</f>
        <v>无</v>
      </c>
      <c r="G3552" s="13" t="str">
        <f t="shared" si="221"/>
        <v/>
      </c>
      <c r="H3552" s="13" t="str">
        <f t="shared" si="223"/>
        <v/>
      </c>
      <c r="I3552" s="13" t="str">
        <f>IF(G3552="","",IFERROR(IF(IF(K3552="","",INDEX(收费标合同信息维护!A:Q,MATCH(G3552,收费标合同信息维护!M:M,0),13))=G3552,"有","无"),"无"))</f>
        <v/>
      </c>
      <c r="J3552" s="3" t="s">
        <v>4545</v>
      </c>
      <c r="K3552" s="3" t="s">
        <v>13579</v>
      </c>
      <c r="L3552" s="3" t="s">
        <v>6025</v>
      </c>
      <c r="M3552" s="3" t="s">
        <v>6026</v>
      </c>
      <c r="N3552" s="3" t="s">
        <v>6477</v>
      </c>
      <c r="O3552" s="3" t="s">
        <v>6478</v>
      </c>
      <c r="P3552" s="3" t="s">
        <v>6796</v>
      </c>
      <c r="Q3552" s="3" t="s">
        <v>13584</v>
      </c>
      <c r="R3552" s="3" t="s">
        <v>6484</v>
      </c>
      <c r="S3552" s="3" t="s">
        <v>6491</v>
      </c>
      <c r="T3552" s="3" t="s">
        <v>7367</v>
      </c>
      <c r="U3552" s="3" t="s">
        <v>7659</v>
      </c>
      <c r="V3552" s="3" t="s">
        <v>8269</v>
      </c>
      <c r="W3552" s="3" t="s">
        <v>154</v>
      </c>
      <c r="X3552" s="3" t="s">
        <v>154</v>
      </c>
      <c r="Y3552" s="3" t="s">
        <v>154</v>
      </c>
      <c r="Z3552" s="3" t="s">
        <v>154</v>
      </c>
      <c r="AA3552" s="3" t="s">
        <v>154</v>
      </c>
      <c r="AB3552" s="3" t="s">
        <v>154</v>
      </c>
      <c r="AC3552" s="3" t="s">
        <v>154</v>
      </c>
      <c r="AD3552" s="3" t="s">
        <v>6151</v>
      </c>
      <c r="AE3552" s="3" t="s">
        <v>6151</v>
      </c>
      <c r="AF3552" s="3" t="s">
        <v>154</v>
      </c>
      <c r="AG3552" s="3" t="s">
        <v>154</v>
      </c>
      <c r="AH3552" s="3" t="s">
        <v>6478</v>
      </c>
      <c r="AI3552" s="3" t="s">
        <v>6482</v>
      </c>
      <c r="AJ3552" s="3" t="s">
        <v>43</v>
      </c>
    </row>
    <row r="3553" spans="1:36" ht="30">
      <c r="A3553" s="10">
        <v>3656</v>
      </c>
      <c r="B3553" t="str">
        <f>IF(K3553="总计","",INDEX(主数据!A:AD,MATCH(J3553,主数据!A:A,0),9))</f>
        <v>华西大区公司</v>
      </c>
      <c r="C3553" t="str">
        <f>IF(K3553="","",INDEX(主数据!A:AD,MATCH(J3553,主数据!A:A,0),11))</f>
        <v>重庆南区</v>
      </c>
      <c r="D3553" t="str">
        <f t="shared" si="220"/>
        <v>CQ21电费标准方式1.10</v>
      </c>
      <c r="E3553" s="13" t="str">
        <f t="shared" si="222"/>
        <v>1.10</v>
      </c>
      <c r="F3553" s="13" t="str">
        <f>IF(E3553="","",IFERROR(IF(IF(K3553="","",INDEX(收费标合同信息维护!A:Q,MATCH(D3553,收费标合同信息维护!J:J,0),10))=D3553,"有","无"),"无"))</f>
        <v>无</v>
      </c>
      <c r="G3553" s="13" t="str">
        <f t="shared" si="221"/>
        <v/>
      </c>
      <c r="H3553" s="13" t="str">
        <f t="shared" si="223"/>
        <v/>
      </c>
      <c r="I3553" s="13" t="str">
        <f>IF(G3553="","",IFERROR(IF(IF(K3553="","",INDEX(收费标合同信息维护!A:Q,MATCH(G3553,收费标合同信息维护!M:M,0),13))=G3553,"有","无"),"无"))</f>
        <v/>
      </c>
      <c r="J3553" s="3" t="s">
        <v>4545</v>
      </c>
      <c r="K3553" s="3" t="s">
        <v>13579</v>
      </c>
      <c r="L3553" s="3" t="s">
        <v>6601</v>
      </c>
      <c r="M3553" s="3" t="s">
        <v>6602</v>
      </c>
      <c r="N3553" s="3" t="s">
        <v>6603</v>
      </c>
      <c r="O3553" s="3" t="s">
        <v>6478</v>
      </c>
      <c r="P3553" s="3" t="s">
        <v>6601</v>
      </c>
      <c r="Q3553" s="3" t="s">
        <v>6602</v>
      </c>
      <c r="R3553" s="3" t="s">
        <v>6484</v>
      </c>
      <c r="S3553" s="3" t="s">
        <v>6491</v>
      </c>
      <c r="T3553" s="3" t="s">
        <v>7239</v>
      </c>
      <c r="U3553" s="3" t="s">
        <v>154</v>
      </c>
      <c r="V3553" s="3" t="s">
        <v>6488</v>
      </c>
      <c r="W3553" s="3" t="s">
        <v>154</v>
      </c>
      <c r="X3553" s="3" t="s">
        <v>154</v>
      </c>
      <c r="Y3553" s="3" t="s">
        <v>154</v>
      </c>
      <c r="Z3553" s="3" t="s">
        <v>154</v>
      </c>
      <c r="AA3553" s="3" t="s">
        <v>154</v>
      </c>
      <c r="AB3553" s="3" t="s">
        <v>154</v>
      </c>
      <c r="AC3553" s="3" t="s">
        <v>154</v>
      </c>
      <c r="AD3553" s="3" t="s">
        <v>6151</v>
      </c>
      <c r="AE3553" s="3" t="s">
        <v>6151</v>
      </c>
      <c r="AF3553" s="3" t="s">
        <v>154</v>
      </c>
      <c r="AG3553" s="3" t="s">
        <v>154</v>
      </c>
      <c r="AH3553" s="3" t="s">
        <v>6478</v>
      </c>
      <c r="AI3553" s="3" t="s">
        <v>6482</v>
      </c>
      <c r="AJ3553" s="3" t="s">
        <v>6489</v>
      </c>
    </row>
    <row r="3554" spans="1:36" ht="30">
      <c r="A3554" s="10">
        <v>3657</v>
      </c>
      <c r="B3554" t="str">
        <f>IF(K3554="总计","",INDEX(主数据!A:AD,MATCH(J3554,主数据!A:A,0),9))</f>
        <v>华西大区公司</v>
      </c>
      <c r="C3554" t="str">
        <f>IF(K3554="","",INDEX(主数据!A:AD,MATCH(J3554,主数据!A:A,0),11))</f>
        <v>重庆南区</v>
      </c>
      <c r="D3554" t="str">
        <f t="shared" si="220"/>
        <v>CQ21空置物业费标准方式2.10</v>
      </c>
      <c r="E3554" s="13" t="str">
        <f t="shared" si="222"/>
        <v>2.10</v>
      </c>
      <c r="F3554" s="13" t="str">
        <f>IF(E3554="","",IFERROR(IF(IF(K3554="","",INDEX(收费标合同信息维护!A:Q,MATCH(D3554,收费标合同信息维护!J:J,0),10))=D3554,"有","无"),"无"))</f>
        <v>无</v>
      </c>
      <c r="G3554" s="13" t="str">
        <f t="shared" si="221"/>
        <v/>
      </c>
      <c r="H3554" s="13" t="str">
        <f t="shared" si="223"/>
        <v/>
      </c>
      <c r="I3554" s="13" t="str">
        <f>IF(G3554="","",IFERROR(IF(IF(K3554="","",INDEX(收费标合同信息维护!A:Q,MATCH(G3554,收费标合同信息维护!M:M,0),13))=G3554,"有","无"),"无"))</f>
        <v/>
      </c>
      <c r="J3554" s="3" t="s">
        <v>4545</v>
      </c>
      <c r="K3554" s="3" t="s">
        <v>13579</v>
      </c>
      <c r="L3554" s="3" t="s">
        <v>6580</v>
      </c>
      <c r="M3554" s="3" t="s">
        <v>6581</v>
      </c>
      <c r="N3554" s="3" t="s">
        <v>6477</v>
      </c>
      <c r="O3554" s="3" t="s">
        <v>6478</v>
      </c>
      <c r="P3554" s="3" t="s">
        <v>6580</v>
      </c>
      <c r="Q3554" s="3" t="s">
        <v>13585</v>
      </c>
      <c r="R3554" s="3" t="s">
        <v>6484</v>
      </c>
      <c r="S3554" s="3" t="s">
        <v>6491</v>
      </c>
      <c r="T3554" s="3" t="s">
        <v>7239</v>
      </c>
      <c r="U3554" s="3" t="s">
        <v>7659</v>
      </c>
      <c r="V3554" s="3" t="s">
        <v>8269</v>
      </c>
      <c r="W3554" s="3" t="s">
        <v>154</v>
      </c>
      <c r="X3554" s="3" t="s">
        <v>154</v>
      </c>
      <c r="Y3554" s="3" t="s">
        <v>154</v>
      </c>
      <c r="Z3554" s="3" t="s">
        <v>154</v>
      </c>
      <c r="AA3554" s="3" t="s">
        <v>154</v>
      </c>
      <c r="AB3554" s="3" t="s">
        <v>154</v>
      </c>
      <c r="AC3554" s="3" t="s">
        <v>154</v>
      </c>
      <c r="AD3554" s="3" t="s">
        <v>6151</v>
      </c>
      <c r="AE3554" s="3" t="s">
        <v>6151</v>
      </c>
      <c r="AF3554" s="3" t="s">
        <v>154</v>
      </c>
      <c r="AG3554" s="3" t="s">
        <v>154</v>
      </c>
      <c r="AH3554" s="3" t="s">
        <v>6478</v>
      </c>
      <c r="AI3554" s="3" t="s">
        <v>6482</v>
      </c>
      <c r="AJ3554" s="3" t="s">
        <v>6489</v>
      </c>
    </row>
    <row r="3555" spans="1:36" ht="30">
      <c r="A3555" s="10">
        <v>3658</v>
      </c>
      <c r="B3555" t="str">
        <f>IF(K3555="总计","",INDEX(主数据!A:AD,MATCH(J3555,主数据!A:A,0),9))</f>
        <v>华西大区公司</v>
      </c>
      <c r="C3555" t="str">
        <f>IF(K3555="","",INDEX(主数据!A:AD,MATCH(J3555,主数据!A:A,0),11))</f>
        <v>重庆南区</v>
      </c>
      <c r="D3555" t="str">
        <f t="shared" si="220"/>
        <v>CQ21空置物业费直接录入</v>
      </c>
      <c r="E3555" s="13" t="str">
        <f t="shared" si="222"/>
        <v/>
      </c>
      <c r="F3555" s="13" t="str">
        <f>IF(E3555="","",IFERROR(IF(IF(K3555="","",INDEX(收费标合同信息维护!A:Q,MATCH(D3555,收费标合同信息维护!J:J,0),10))=D3555,"有","无"),"无"))</f>
        <v/>
      </c>
      <c r="G3555" s="13" t="str">
        <f t="shared" si="221"/>
        <v/>
      </c>
      <c r="H3555" s="13" t="str">
        <f t="shared" si="223"/>
        <v/>
      </c>
      <c r="I3555" s="13" t="str">
        <f>IF(G3555="","",IFERROR(IF(IF(K3555="","",INDEX(收费标合同信息维护!A:Q,MATCH(G3555,收费标合同信息维护!M:M,0),13))=G3555,"有","无"),"无"))</f>
        <v/>
      </c>
      <c r="J3555" s="3" t="s">
        <v>4545</v>
      </c>
      <c r="K3555" s="3" t="s">
        <v>13579</v>
      </c>
      <c r="L3555" s="3" t="s">
        <v>6580</v>
      </c>
      <c r="M3555" s="3" t="s">
        <v>6581</v>
      </c>
      <c r="N3555" s="3" t="s">
        <v>6477</v>
      </c>
      <c r="O3555" s="3" t="s">
        <v>6478</v>
      </c>
      <c r="P3555" s="3" t="s">
        <v>7260</v>
      </c>
      <c r="Q3555" s="3" t="s">
        <v>13586</v>
      </c>
      <c r="R3555" s="3" t="s">
        <v>6479</v>
      </c>
      <c r="S3555" s="3" t="s">
        <v>6480</v>
      </c>
      <c r="T3555" s="3" t="s">
        <v>7218</v>
      </c>
      <c r="U3555" s="3" t="s">
        <v>154</v>
      </c>
      <c r="V3555" s="3" t="s">
        <v>154</v>
      </c>
      <c r="W3555" s="3" t="s">
        <v>154</v>
      </c>
      <c r="X3555" s="3" t="s">
        <v>154</v>
      </c>
      <c r="Y3555" s="3" t="s">
        <v>154</v>
      </c>
      <c r="Z3555" s="3" t="s">
        <v>154</v>
      </c>
      <c r="AA3555" s="3" t="s">
        <v>154</v>
      </c>
      <c r="AB3555" s="3" t="s">
        <v>154</v>
      </c>
      <c r="AC3555" s="3" t="s">
        <v>154</v>
      </c>
      <c r="AD3555" s="3" t="s">
        <v>6151</v>
      </c>
      <c r="AE3555" s="3" t="s">
        <v>6151</v>
      </c>
      <c r="AF3555" s="3" t="s">
        <v>154</v>
      </c>
      <c r="AG3555" s="3" t="s">
        <v>154</v>
      </c>
      <c r="AH3555" s="3" t="s">
        <v>6478</v>
      </c>
      <c r="AI3555" s="3" t="s">
        <v>6482</v>
      </c>
      <c r="AJ3555" s="3" t="s">
        <v>6489</v>
      </c>
    </row>
    <row r="3556" spans="1:36" ht="30">
      <c r="A3556" s="10">
        <v>3659</v>
      </c>
      <c r="B3556" t="str">
        <f>IF(K3556="总计","",INDEX(主数据!A:AD,MATCH(J3556,主数据!A:A,0),9))</f>
        <v>华西大区公司</v>
      </c>
      <c r="C3556" t="str">
        <f>IF(K3556="","",INDEX(主数据!A:AD,MATCH(J3556,主数据!A:A,0),11))</f>
        <v>重庆南区</v>
      </c>
      <c r="D3556" t="str">
        <f t="shared" si="220"/>
        <v>CQ21空置物业费标准方式1.25</v>
      </c>
      <c r="E3556" s="13" t="str">
        <f t="shared" si="222"/>
        <v>1.25</v>
      </c>
      <c r="F3556" s="13" t="str">
        <f>IF(E3556="","",IFERROR(IF(IF(K3556="","",INDEX(收费标合同信息维护!A:Q,MATCH(D3556,收费标合同信息维护!J:J,0),10))=D3556,"有","无"),"无"))</f>
        <v>无</v>
      </c>
      <c r="G3556" s="13" t="str">
        <f t="shared" si="221"/>
        <v/>
      </c>
      <c r="H3556" s="13" t="str">
        <f t="shared" si="223"/>
        <v/>
      </c>
      <c r="I3556" s="13" t="str">
        <f>IF(G3556="","",IFERROR(IF(IF(K3556="","",INDEX(收费标合同信息维护!A:Q,MATCH(G3556,收费标合同信息维护!M:M,0),13))=G3556,"有","无"),"无"))</f>
        <v/>
      </c>
      <c r="J3556" s="3" t="s">
        <v>4545</v>
      </c>
      <c r="K3556" s="3" t="s">
        <v>13579</v>
      </c>
      <c r="L3556" s="3" t="s">
        <v>6580</v>
      </c>
      <c r="M3556" s="3" t="s">
        <v>6581</v>
      </c>
      <c r="N3556" s="3" t="s">
        <v>6477</v>
      </c>
      <c r="O3556" s="3" t="s">
        <v>6478</v>
      </c>
      <c r="P3556" s="3" t="s">
        <v>13587</v>
      </c>
      <c r="Q3556" s="3" t="s">
        <v>13588</v>
      </c>
      <c r="R3556" s="3" t="s">
        <v>6484</v>
      </c>
      <c r="S3556" s="3" t="s">
        <v>6491</v>
      </c>
      <c r="T3556" s="3" t="s">
        <v>7239</v>
      </c>
      <c r="U3556" s="3" t="s">
        <v>7659</v>
      </c>
      <c r="V3556" s="3" t="s">
        <v>8581</v>
      </c>
      <c r="W3556" s="3" t="s">
        <v>154</v>
      </c>
      <c r="X3556" s="3" t="s">
        <v>154</v>
      </c>
      <c r="Y3556" s="3" t="s">
        <v>154</v>
      </c>
      <c r="Z3556" s="3" t="s">
        <v>154</v>
      </c>
      <c r="AA3556" s="3" t="s">
        <v>154</v>
      </c>
      <c r="AB3556" s="3" t="s">
        <v>154</v>
      </c>
      <c r="AC3556" s="3" t="s">
        <v>154</v>
      </c>
      <c r="AD3556" s="3" t="s">
        <v>6151</v>
      </c>
      <c r="AE3556" s="3" t="s">
        <v>6151</v>
      </c>
      <c r="AF3556" s="3" t="s">
        <v>154</v>
      </c>
      <c r="AG3556" s="3" t="s">
        <v>154</v>
      </c>
      <c r="AH3556" s="3" t="s">
        <v>6478</v>
      </c>
      <c r="AI3556" s="3" t="s">
        <v>6482</v>
      </c>
      <c r="AJ3556" s="3" t="s">
        <v>6489</v>
      </c>
    </row>
    <row r="3557" spans="1:36" ht="15">
      <c r="A3557" s="10">
        <v>3660</v>
      </c>
      <c r="B3557" t="str">
        <f>IF(K3557="总计","",INDEX(主数据!A:AD,MATCH(J3557,主数据!A:A,0),9))</f>
        <v>华中大区公司</v>
      </c>
      <c r="C3557" t="str">
        <f>IF(K3557="","",INDEX(主数据!A:AD,MATCH(J3557,主数据!A:A,0),11))</f>
        <v>南昌西区</v>
      </c>
      <c r="D3557" t="str">
        <f t="shared" si="220"/>
        <v>NC24物业服务费标准方式1.50</v>
      </c>
      <c r="E3557" s="13" t="str">
        <f t="shared" si="222"/>
        <v>1.50</v>
      </c>
      <c r="F3557" s="13" t="str">
        <f>IF(E3557="","",IFERROR(IF(IF(K3557="","",INDEX(收费标合同信息维护!A:Q,MATCH(D3557,收费标合同信息维护!J:J,0),10))=D3557,"有","无"),"无"))</f>
        <v>无</v>
      </c>
      <c r="G3557" s="13" t="str">
        <f t="shared" si="221"/>
        <v/>
      </c>
      <c r="H3557" s="13" t="str">
        <f t="shared" si="223"/>
        <v/>
      </c>
      <c r="I3557" s="13" t="str">
        <f>IF(G3557="","",IFERROR(IF(IF(K3557="","",INDEX(收费标合同信息维护!A:Q,MATCH(G3557,收费标合同信息维护!M:M,0),13))=G3557,"有","无"),"无"))</f>
        <v/>
      </c>
      <c r="J3557" s="3" t="s">
        <v>4406</v>
      </c>
      <c r="K3557" s="3" t="s">
        <v>13589</v>
      </c>
      <c r="L3557" s="3" t="s">
        <v>6025</v>
      </c>
      <c r="M3557" s="3" t="s">
        <v>6026</v>
      </c>
      <c r="N3557" s="3" t="s">
        <v>6477</v>
      </c>
      <c r="O3557" s="3" t="s">
        <v>6478</v>
      </c>
      <c r="P3557" s="3" t="s">
        <v>13590</v>
      </c>
      <c r="Q3557" s="3" t="s">
        <v>13591</v>
      </c>
      <c r="R3557" s="3" t="s">
        <v>6484</v>
      </c>
      <c r="S3557" s="3" t="s">
        <v>6491</v>
      </c>
      <c r="T3557" s="3" t="s">
        <v>6493</v>
      </c>
      <c r="U3557" s="3" t="s">
        <v>154</v>
      </c>
      <c r="V3557" s="3" t="s">
        <v>6608</v>
      </c>
      <c r="W3557" s="3" t="s">
        <v>154</v>
      </c>
      <c r="X3557" s="3" t="s">
        <v>154</v>
      </c>
      <c r="Y3557" s="3" t="s">
        <v>154</v>
      </c>
      <c r="Z3557" s="3" t="s">
        <v>154</v>
      </c>
      <c r="AA3557" s="3" t="s">
        <v>154</v>
      </c>
      <c r="AB3557" s="3" t="s">
        <v>154</v>
      </c>
      <c r="AC3557" s="3" t="s">
        <v>154</v>
      </c>
      <c r="AD3557" s="3" t="s">
        <v>6151</v>
      </c>
      <c r="AE3557" s="3" t="s">
        <v>6151</v>
      </c>
      <c r="AF3557" s="3" t="s">
        <v>6040</v>
      </c>
      <c r="AG3557" s="3" t="s">
        <v>154</v>
      </c>
      <c r="AH3557" s="3" t="s">
        <v>6478</v>
      </c>
      <c r="AI3557" s="3" t="s">
        <v>6482</v>
      </c>
      <c r="AJ3557" s="3" t="s">
        <v>13592</v>
      </c>
    </row>
    <row r="3558" spans="1:36" ht="15">
      <c r="A3558" s="10">
        <v>3661</v>
      </c>
      <c r="B3558" t="str">
        <f>IF(K3558="总计","",INDEX(主数据!A:AD,MATCH(J3558,主数据!A:A,0),9))</f>
        <v>华中大区公司</v>
      </c>
      <c r="C3558" t="str">
        <f>IF(K3558="","",INDEX(主数据!A:AD,MATCH(J3558,主数据!A:A,0),11))</f>
        <v>南昌西区</v>
      </c>
      <c r="D3558" t="str">
        <f t="shared" si="220"/>
        <v>NC24物业服务费标准方式0.90</v>
      </c>
      <c r="E3558" s="13" t="str">
        <f t="shared" si="222"/>
        <v>0.90</v>
      </c>
      <c r="F3558" s="13" t="str">
        <f>IF(E3558="","",IFERROR(IF(IF(K3558="","",INDEX(收费标合同信息维护!A:Q,MATCH(D3558,收费标合同信息维护!J:J,0),10))=D3558,"有","无"),"无"))</f>
        <v>无</v>
      </c>
      <c r="G3558" s="13" t="str">
        <f t="shared" si="221"/>
        <v/>
      </c>
      <c r="H3558" s="13" t="str">
        <f t="shared" si="223"/>
        <v/>
      </c>
      <c r="I3558" s="13" t="str">
        <f>IF(G3558="","",IFERROR(IF(IF(K3558="","",INDEX(收费标合同信息维护!A:Q,MATCH(G3558,收费标合同信息维护!M:M,0),13))=G3558,"有","无"),"无"))</f>
        <v/>
      </c>
      <c r="J3558" s="3" t="s">
        <v>4406</v>
      </c>
      <c r="K3558" s="3" t="s">
        <v>13589</v>
      </c>
      <c r="L3558" s="3" t="s">
        <v>6025</v>
      </c>
      <c r="M3558" s="3" t="s">
        <v>6026</v>
      </c>
      <c r="N3558" s="3" t="s">
        <v>6477</v>
      </c>
      <c r="O3558" s="3" t="s">
        <v>6478</v>
      </c>
      <c r="P3558" s="3" t="s">
        <v>13593</v>
      </c>
      <c r="Q3558" s="3" t="s">
        <v>13594</v>
      </c>
      <c r="R3558" s="3" t="s">
        <v>6484</v>
      </c>
      <c r="S3558" s="3" t="s">
        <v>6491</v>
      </c>
      <c r="T3558" s="3" t="s">
        <v>6493</v>
      </c>
      <c r="U3558" s="3" t="s">
        <v>154</v>
      </c>
      <c r="V3558" s="3" t="s">
        <v>6979</v>
      </c>
      <c r="W3558" s="3" t="s">
        <v>154</v>
      </c>
      <c r="X3558" s="3" t="s">
        <v>154</v>
      </c>
      <c r="Y3558" s="3" t="s">
        <v>154</v>
      </c>
      <c r="Z3558" s="3" t="s">
        <v>154</v>
      </c>
      <c r="AA3558" s="3" t="s">
        <v>154</v>
      </c>
      <c r="AB3558" s="3" t="s">
        <v>154</v>
      </c>
      <c r="AC3558" s="3" t="s">
        <v>154</v>
      </c>
      <c r="AD3558" s="3" t="s">
        <v>6151</v>
      </c>
      <c r="AE3558" s="3" t="s">
        <v>6151</v>
      </c>
      <c r="AF3558" s="3" t="s">
        <v>154</v>
      </c>
      <c r="AG3558" s="3" t="s">
        <v>154</v>
      </c>
      <c r="AH3558" s="3" t="s">
        <v>6478</v>
      </c>
      <c r="AI3558" s="3" t="s">
        <v>6482</v>
      </c>
      <c r="AJ3558" s="3" t="s">
        <v>6283</v>
      </c>
    </row>
    <row r="3559" spans="1:36" ht="15">
      <c r="A3559" s="10">
        <v>3662</v>
      </c>
      <c r="B3559" t="str">
        <f>IF(K3559="总计","",INDEX(主数据!A:AD,MATCH(J3559,主数据!A:A,0),9))</f>
        <v>华中大区公司</v>
      </c>
      <c r="C3559" t="str">
        <f>IF(K3559="","",INDEX(主数据!A:AD,MATCH(J3559,主数据!A:A,0),11))</f>
        <v>南昌西区</v>
      </c>
      <c r="D3559" t="str">
        <f t="shared" si="220"/>
        <v>NC24物业服务费标准方式3.00</v>
      </c>
      <c r="E3559" s="13" t="str">
        <f t="shared" si="222"/>
        <v>3.00</v>
      </c>
      <c r="F3559" s="13" t="str">
        <f>IF(E3559="","",IFERROR(IF(IF(K3559="","",INDEX(收费标合同信息维护!A:Q,MATCH(D3559,收费标合同信息维护!J:J,0),10))=D3559,"有","无"),"无"))</f>
        <v>无</v>
      </c>
      <c r="G3559" s="13" t="str">
        <f t="shared" si="221"/>
        <v/>
      </c>
      <c r="H3559" s="13" t="str">
        <f t="shared" si="223"/>
        <v/>
      </c>
      <c r="I3559" s="13" t="str">
        <f>IF(G3559="","",IFERROR(IF(IF(K3559="","",INDEX(收费标合同信息维护!A:Q,MATCH(G3559,收费标合同信息维护!M:M,0),13))=G3559,"有","无"),"无"))</f>
        <v/>
      </c>
      <c r="J3559" s="3" t="s">
        <v>4406</v>
      </c>
      <c r="K3559" s="3" t="s">
        <v>13589</v>
      </c>
      <c r="L3559" s="3" t="s">
        <v>6025</v>
      </c>
      <c r="M3559" s="3" t="s">
        <v>6026</v>
      </c>
      <c r="N3559" s="3" t="s">
        <v>6477</v>
      </c>
      <c r="O3559" s="3" t="s">
        <v>6478</v>
      </c>
      <c r="P3559" s="3" t="s">
        <v>13595</v>
      </c>
      <c r="Q3559" s="3" t="s">
        <v>13596</v>
      </c>
      <c r="R3559" s="3" t="s">
        <v>6484</v>
      </c>
      <c r="S3559" s="3" t="s">
        <v>6491</v>
      </c>
      <c r="T3559" s="3" t="s">
        <v>6493</v>
      </c>
      <c r="U3559" s="3" t="s">
        <v>154</v>
      </c>
      <c r="V3559" s="3" t="s">
        <v>6672</v>
      </c>
      <c r="W3559" s="3" t="s">
        <v>154</v>
      </c>
      <c r="X3559" s="3" t="s">
        <v>154</v>
      </c>
      <c r="Y3559" s="3" t="s">
        <v>154</v>
      </c>
      <c r="Z3559" s="3" t="s">
        <v>154</v>
      </c>
      <c r="AA3559" s="3" t="s">
        <v>154</v>
      </c>
      <c r="AB3559" s="3" t="s">
        <v>154</v>
      </c>
      <c r="AC3559" s="3" t="s">
        <v>154</v>
      </c>
      <c r="AD3559" s="3" t="s">
        <v>6151</v>
      </c>
      <c r="AE3559" s="3" t="s">
        <v>6151</v>
      </c>
      <c r="AF3559" s="3" t="s">
        <v>6040</v>
      </c>
      <c r="AG3559" s="3" t="s">
        <v>154</v>
      </c>
      <c r="AH3559" s="3" t="s">
        <v>6478</v>
      </c>
      <c r="AI3559" s="3" t="s">
        <v>6482</v>
      </c>
      <c r="AJ3559" s="3" t="s">
        <v>7276</v>
      </c>
    </row>
    <row r="3560" spans="1:36" ht="15">
      <c r="A3560" s="10">
        <v>3663</v>
      </c>
      <c r="B3560" t="str">
        <f>IF(K3560="总计","",INDEX(主数据!A:AD,MATCH(J3560,主数据!A:A,0),9))</f>
        <v>华中大区公司</v>
      </c>
      <c r="C3560" t="str">
        <f>IF(K3560="","",INDEX(主数据!A:AD,MATCH(J3560,主数据!A:A,0),11))</f>
        <v>南昌西区</v>
      </c>
      <c r="D3560" t="str">
        <f t="shared" si="220"/>
        <v>NC24物业服务费标准方式1.10</v>
      </c>
      <c r="E3560" s="13" t="str">
        <f t="shared" si="222"/>
        <v>1.10</v>
      </c>
      <c r="F3560" s="13" t="str">
        <f>IF(E3560="","",IFERROR(IF(IF(K3560="","",INDEX(收费标合同信息维护!A:Q,MATCH(D3560,收费标合同信息维护!J:J,0),10))=D3560,"有","无"),"无"))</f>
        <v>无</v>
      </c>
      <c r="G3560" s="13" t="str">
        <f t="shared" si="221"/>
        <v/>
      </c>
      <c r="H3560" s="13" t="str">
        <f t="shared" si="223"/>
        <v/>
      </c>
      <c r="I3560" s="13" t="str">
        <f>IF(G3560="","",IFERROR(IF(IF(K3560="","",INDEX(收费标合同信息维护!A:Q,MATCH(G3560,收费标合同信息维护!M:M,0),13))=G3560,"有","无"),"无"))</f>
        <v/>
      </c>
      <c r="J3560" s="3" t="s">
        <v>4406</v>
      </c>
      <c r="K3560" s="3" t="s">
        <v>13589</v>
      </c>
      <c r="L3560" s="3" t="s">
        <v>6025</v>
      </c>
      <c r="M3560" s="3" t="s">
        <v>6026</v>
      </c>
      <c r="N3560" s="3" t="s">
        <v>6477</v>
      </c>
      <c r="O3560" s="3" t="s">
        <v>6478</v>
      </c>
      <c r="P3560" s="3" t="s">
        <v>13597</v>
      </c>
      <c r="Q3560" s="3" t="s">
        <v>13598</v>
      </c>
      <c r="R3560" s="3" t="s">
        <v>6484</v>
      </c>
      <c r="S3560" s="3" t="s">
        <v>6491</v>
      </c>
      <c r="T3560" s="3" t="s">
        <v>6493</v>
      </c>
      <c r="U3560" s="3" t="s">
        <v>154</v>
      </c>
      <c r="V3560" s="3" t="s">
        <v>6488</v>
      </c>
      <c r="W3560" s="3" t="s">
        <v>154</v>
      </c>
      <c r="X3560" s="3" t="s">
        <v>154</v>
      </c>
      <c r="Y3560" s="3" t="s">
        <v>154</v>
      </c>
      <c r="Z3560" s="3" t="s">
        <v>154</v>
      </c>
      <c r="AA3560" s="3" t="s">
        <v>154</v>
      </c>
      <c r="AB3560" s="3" t="s">
        <v>154</v>
      </c>
      <c r="AC3560" s="3" t="s">
        <v>154</v>
      </c>
      <c r="AD3560" s="3" t="s">
        <v>6151</v>
      </c>
      <c r="AE3560" s="3" t="s">
        <v>6151</v>
      </c>
      <c r="AF3560" s="3" t="s">
        <v>154</v>
      </c>
      <c r="AG3560" s="3" t="s">
        <v>154</v>
      </c>
      <c r="AH3560" s="3" t="s">
        <v>6478</v>
      </c>
      <c r="AI3560" s="3" t="s">
        <v>6482</v>
      </c>
      <c r="AJ3560" s="3" t="s">
        <v>6030</v>
      </c>
    </row>
    <row r="3561" spans="1:36" ht="15">
      <c r="A3561" s="10">
        <v>3664</v>
      </c>
      <c r="B3561" t="str">
        <f>IF(K3561="总计","",INDEX(主数据!A:AD,MATCH(J3561,主数据!A:A,0),9))</f>
        <v>华中大区公司</v>
      </c>
      <c r="C3561" t="str">
        <f>IF(K3561="","",INDEX(主数据!A:AD,MATCH(J3561,主数据!A:A,0),11))</f>
        <v>南昌西区</v>
      </c>
      <c r="D3561" t="str">
        <f t="shared" si="220"/>
        <v>NC24物业服务费标准方式1.00</v>
      </c>
      <c r="E3561" s="13" t="str">
        <f t="shared" si="222"/>
        <v>1.00</v>
      </c>
      <c r="F3561" s="13" t="str">
        <f>IF(E3561="","",IFERROR(IF(IF(K3561="","",INDEX(收费标合同信息维护!A:Q,MATCH(D3561,收费标合同信息维护!J:J,0),10))=D3561,"有","无"),"无"))</f>
        <v>无</v>
      </c>
      <c r="G3561" s="13" t="str">
        <f t="shared" si="221"/>
        <v/>
      </c>
      <c r="H3561" s="13" t="str">
        <f t="shared" si="223"/>
        <v/>
      </c>
      <c r="I3561" s="13" t="str">
        <f>IF(G3561="","",IFERROR(IF(IF(K3561="","",INDEX(收费标合同信息维护!A:Q,MATCH(G3561,收费标合同信息维护!M:M,0),13))=G3561,"有","无"),"无"))</f>
        <v/>
      </c>
      <c r="J3561" s="3" t="s">
        <v>4406</v>
      </c>
      <c r="K3561" s="3" t="s">
        <v>13589</v>
      </c>
      <c r="L3561" s="3" t="s">
        <v>6025</v>
      </c>
      <c r="M3561" s="3" t="s">
        <v>6026</v>
      </c>
      <c r="N3561" s="3" t="s">
        <v>6477</v>
      </c>
      <c r="O3561" s="3" t="s">
        <v>6478</v>
      </c>
      <c r="P3561" s="3" t="s">
        <v>13599</v>
      </c>
      <c r="Q3561" s="3" t="s">
        <v>13600</v>
      </c>
      <c r="R3561" s="3" t="s">
        <v>6484</v>
      </c>
      <c r="S3561" s="3" t="s">
        <v>6491</v>
      </c>
      <c r="T3561" s="3" t="s">
        <v>6704</v>
      </c>
      <c r="U3561" s="3" t="s">
        <v>154</v>
      </c>
      <c r="V3561" s="3" t="s">
        <v>6737</v>
      </c>
      <c r="W3561" s="3" t="s">
        <v>154</v>
      </c>
      <c r="X3561" s="3" t="s">
        <v>154</v>
      </c>
      <c r="Y3561" s="3" t="s">
        <v>154</v>
      </c>
      <c r="Z3561" s="3" t="s">
        <v>154</v>
      </c>
      <c r="AA3561" s="3" t="s">
        <v>154</v>
      </c>
      <c r="AB3561" s="3" t="s">
        <v>154</v>
      </c>
      <c r="AC3561" s="3" t="s">
        <v>154</v>
      </c>
      <c r="AD3561" s="3" t="s">
        <v>6151</v>
      </c>
      <c r="AE3561" s="3" t="s">
        <v>6151</v>
      </c>
      <c r="AF3561" s="3" t="s">
        <v>154</v>
      </c>
      <c r="AG3561" s="3" t="s">
        <v>154</v>
      </c>
      <c r="AH3561" s="3" t="s">
        <v>6478</v>
      </c>
      <c r="AI3561" s="3" t="s">
        <v>6482</v>
      </c>
      <c r="AJ3561" s="3" t="s">
        <v>6033</v>
      </c>
    </row>
    <row r="3562" spans="1:36" ht="15">
      <c r="A3562" s="10">
        <v>3665</v>
      </c>
      <c r="B3562" t="str">
        <f>IF(K3562="总计","",INDEX(主数据!A:AD,MATCH(J3562,主数据!A:A,0),9))</f>
        <v>华中大区公司</v>
      </c>
      <c r="C3562" t="str">
        <f>IF(K3562="","",INDEX(主数据!A:AD,MATCH(J3562,主数据!A:A,0),11))</f>
        <v>南昌西区</v>
      </c>
      <c r="D3562" t="str">
        <f t="shared" si="220"/>
        <v>NC24物业服务费标准方式2.00</v>
      </c>
      <c r="E3562" s="13" t="str">
        <f t="shared" si="222"/>
        <v>2.00</v>
      </c>
      <c r="F3562" s="13" t="str">
        <f>IF(E3562="","",IFERROR(IF(IF(K3562="","",INDEX(收费标合同信息维护!A:Q,MATCH(D3562,收费标合同信息维护!J:J,0),10))=D3562,"有","无"),"无"))</f>
        <v>无</v>
      </c>
      <c r="G3562" s="13" t="str">
        <f t="shared" si="221"/>
        <v/>
      </c>
      <c r="H3562" s="13" t="str">
        <f t="shared" si="223"/>
        <v/>
      </c>
      <c r="I3562" s="13" t="str">
        <f>IF(G3562="","",IFERROR(IF(IF(K3562="","",INDEX(收费标合同信息维护!A:Q,MATCH(G3562,收费标合同信息维护!M:M,0),13))=G3562,"有","无"),"无"))</f>
        <v/>
      </c>
      <c r="J3562" s="3" t="s">
        <v>4406</v>
      </c>
      <c r="K3562" s="3" t="s">
        <v>13589</v>
      </c>
      <c r="L3562" s="3" t="s">
        <v>6025</v>
      </c>
      <c r="M3562" s="3" t="s">
        <v>6026</v>
      </c>
      <c r="N3562" s="3" t="s">
        <v>6477</v>
      </c>
      <c r="O3562" s="3" t="s">
        <v>6478</v>
      </c>
      <c r="P3562" s="3" t="s">
        <v>13601</v>
      </c>
      <c r="Q3562" s="3" t="s">
        <v>13602</v>
      </c>
      <c r="R3562" s="3" t="s">
        <v>6484</v>
      </c>
      <c r="S3562" s="3" t="s">
        <v>6491</v>
      </c>
      <c r="T3562" s="3" t="s">
        <v>6486</v>
      </c>
      <c r="U3562" s="3" t="s">
        <v>154</v>
      </c>
      <c r="V3562" s="3" t="s">
        <v>6686</v>
      </c>
      <c r="W3562" s="3" t="s">
        <v>154</v>
      </c>
      <c r="X3562" s="3" t="s">
        <v>154</v>
      </c>
      <c r="Y3562" s="3" t="s">
        <v>154</v>
      </c>
      <c r="Z3562" s="3" t="s">
        <v>154</v>
      </c>
      <c r="AA3562" s="3" t="s">
        <v>154</v>
      </c>
      <c r="AB3562" s="3" t="s">
        <v>154</v>
      </c>
      <c r="AC3562" s="3" t="s">
        <v>154</v>
      </c>
      <c r="AD3562" s="3" t="s">
        <v>6151</v>
      </c>
      <c r="AE3562" s="3" t="s">
        <v>6151</v>
      </c>
      <c r="AF3562" s="3" t="s">
        <v>6040</v>
      </c>
      <c r="AG3562" s="3" t="s">
        <v>154</v>
      </c>
      <c r="AH3562" s="3" t="s">
        <v>6478</v>
      </c>
      <c r="AI3562" s="3" t="s">
        <v>6482</v>
      </c>
      <c r="AJ3562" s="3" t="s">
        <v>11261</v>
      </c>
    </row>
    <row r="3563" spans="1:36" ht="30">
      <c r="A3563" s="10">
        <v>3666</v>
      </c>
      <c r="B3563" t="str">
        <f>IF(K3563="总计","",INDEX(主数据!A:AD,MATCH(J3563,主数据!A:A,0),9))</f>
        <v>华中大区公司</v>
      </c>
      <c r="C3563" t="str">
        <f>IF(K3563="","",INDEX(主数据!A:AD,MATCH(J3563,主数据!A:A,0),11))</f>
        <v>南昌西区</v>
      </c>
      <c r="D3563" t="str">
        <f t="shared" si="220"/>
        <v>NC24小业主委托停车管理费（固定）定额</v>
      </c>
      <c r="E3563" s="13" t="str">
        <f t="shared" si="222"/>
        <v/>
      </c>
      <c r="F3563" s="13" t="str">
        <f>IF(E3563="","",IFERROR(IF(IF(K3563="","",INDEX(收费标合同信息维护!A:Q,MATCH(D3563,收费标合同信息维护!J:J,0),10))=D3563,"有","无"),"无"))</f>
        <v/>
      </c>
      <c r="G3563" s="13" t="str">
        <f t="shared" si="221"/>
        <v>NC24小业主委托停车管理费（固定）定额50.00</v>
      </c>
      <c r="H3563" s="13" t="str">
        <f t="shared" si="223"/>
        <v>50.00</v>
      </c>
      <c r="I3563" s="13" t="str">
        <f>IF(G3563="","",IFERROR(IF(IF(K3563="","",INDEX(收费标合同信息维护!A:Q,MATCH(G3563,收费标合同信息维护!M:M,0),13))=G3563,"有","无"),"无"))</f>
        <v>无</v>
      </c>
      <c r="J3563" s="3" t="s">
        <v>4406</v>
      </c>
      <c r="K3563" s="3" t="s">
        <v>13589</v>
      </c>
      <c r="L3563" s="3" t="s">
        <v>7013</v>
      </c>
      <c r="M3563" s="3" t="s">
        <v>7014</v>
      </c>
      <c r="N3563" s="3" t="s">
        <v>6477</v>
      </c>
      <c r="O3563" s="3" t="s">
        <v>6478</v>
      </c>
      <c r="P3563" s="3" t="s">
        <v>13603</v>
      </c>
      <c r="Q3563" s="3" t="s">
        <v>13604</v>
      </c>
      <c r="R3563" s="3" t="s">
        <v>6490</v>
      </c>
      <c r="S3563" s="3" t="s">
        <v>6491</v>
      </c>
      <c r="T3563" s="3" t="s">
        <v>7279</v>
      </c>
      <c r="U3563" s="3" t="s">
        <v>154</v>
      </c>
      <c r="V3563" s="3" t="s">
        <v>154</v>
      </c>
      <c r="W3563" s="3" t="s">
        <v>6712</v>
      </c>
      <c r="X3563" s="3" t="s">
        <v>154</v>
      </c>
      <c r="Y3563" s="3" t="s">
        <v>154</v>
      </c>
      <c r="Z3563" s="3" t="s">
        <v>154</v>
      </c>
      <c r="AA3563" s="3" t="s">
        <v>154</v>
      </c>
      <c r="AB3563" s="3" t="s">
        <v>154</v>
      </c>
      <c r="AC3563" s="3" t="s">
        <v>154</v>
      </c>
      <c r="AD3563" s="3" t="s">
        <v>6151</v>
      </c>
      <c r="AE3563" s="3" t="s">
        <v>6151</v>
      </c>
      <c r="AF3563" s="3" t="s">
        <v>6040</v>
      </c>
      <c r="AG3563" s="3" t="s">
        <v>154</v>
      </c>
      <c r="AH3563" s="3" t="s">
        <v>6478</v>
      </c>
      <c r="AI3563" s="3" t="s">
        <v>6482</v>
      </c>
      <c r="AJ3563" s="3" t="s">
        <v>6140</v>
      </c>
    </row>
    <row r="3564" spans="1:36" ht="30">
      <c r="A3564" s="10">
        <v>3667</v>
      </c>
      <c r="B3564" t="str">
        <f>IF(K3564="总计","",INDEX(主数据!A:AD,MATCH(J3564,主数据!A:A,0),9))</f>
        <v>华中大区公司</v>
      </c>
      <c r="C3564" t="str">
        <f>IF(K3564="","",INDEX(主数据!A:AD,MATCH(J3564,主数据!A:A,0),11))</f>
        <v>南昌西区</v>
      </c>
      <c r="D3564" t="str">
        <f t="shared" si="220"/>
        <v>NC24小业主委托停车管理费（固定）定额</v>
      </c>
      <c r="E3564" s="13" t="str">
        <f t="shared" si="222"/>
        <v/>
      </c>
      <c r="F3564" s="13" t="str">
        <f>IF(E3564="","",IFERROR(IF(IF(K3564="","",INDEX(收费标合同信息维护!A:Q,MATCH(D3564,收费标合同信息维护!J:J,0),10))=D3564,"有","无"),"无"))</f>
        <v/>
      </c>
      <c r="G3564" s="13" t="str">
        <f t="shared" si="221"/>
        <v>NC24小业主委托停车管理费（固定）定额100.00</v>
      </c>
      <c r="H3564" s="13" t="str">
        <f t="shared" si="223"/>
        <v>100.00</v>
      </c>
      <c r="I3564" s="13" t="str">
        <f>IF(G3564="","",IFERROR(IF(IF(K3564="","",INDEX(收费标合同信息维护!A:Q,MATCH(G3564,收费标合同信息维护!M:M,0),13))=G3564,"有","无"),"无"))</f>
        <v>无</v>
      </c>
      <c r="J3564" s="3" t="s">
        <v>4406</v>
      </c>
      <c r="K3564" s="3" t="s">
        <v>13589</v>
      </c>
      <c r="L3564" s="3" t="s">
        <v>7013</v>
      </c>
      <c r="M3564" s="3" t="s">
        <v>7014</v>
      </c>
      <c r="N3564" s="3" t="s">
        <v>6477</v>
      </c>
      <c r="O3564" s="3" t="s">
        <v>6478</v>
      </c>
      <c r="P3564" s="3" t="s">
        <v>13605</v>
      </c>
      <c r="Q3564" s="3" t="s">
        <v>13606</v>
      </c>
      <c r="R3564" s="3" t="s">
        <v>6490</v>
      </c>
      <c r="S3564" s="3" t="s">
        <v>6491</v>
      </c>
      <c r="T3564" s="3" t="s">
        <v>7279</v>
      </c>
      <c r="U3564" s="3" t="s">
        <v>154</v>
      </c>
      <c r="V3564" s="3" t="s">
        <v>154</v>
      </c>
      <c r="W3564" s="3" t="s">
        <v>6743</v>
      </c>
      <c r="X3564" s="3" t="s">
        <v>154</v>
      </c>
      <c r="Y3564" s="3" t="s">
        <v>154</v>
      </c>
      <c r="Z3564" s="3" t="s">
        <v>154</v>
      </c>
      <c r="AA3564" s="3" t="s">
        <v>154</v>
      </c>
      <c r="AB3564" s="3" t="s">
        <v>154</v>
      </c>
      <c r="AC3564" s="3" t="s">
        <v>154</v>
      </c>
      <c r="AD3564" s="3" t="s">
        <v>6151</v>
      </c>
      <c r="AE3564" s="3" t="s">
        <v>6151</v>
      </c>
      <c r="AF3564" s="3" t="s">
        <v>6040</v>
      </c>
      <c r="AG3564" s="3" t="s">
        <v>154</v>
      </c>
      <c r="AH3564" s="3" t="s">
        <v>6478</v>
      </c>
      <c r="AI3564" s="3" t="s">
        <v>6482</v>
      </c>
      <c r="AJ3564" s="3" t="s">
        <v>10</v>
      </c>
    </row>
    <row r="3565" spans="1:36" ht="15">
      <c r="A3565" s="10">
        <v>3668</v>
      </c>
      <c r="B3565" t="str">
        <f>IF(K3565="总计","",INDEX(主数据!A:AD,MATCH(J3565,主数据!A:A,0),9))</f>
        <v>华中大区公司</v>
      </c>
      <c r="C3565" t="str">
        <f>IF(K3565="","",INDEX(主数据!A:AD,MATCH(J3565,主数据!A:A,0),11))</f>
        <v>南昌西区</v>
      </c>
      <c r="D3565" t="str">
        <f t="shared" si="220"/>
        <v>NC24电费标准方式1.30</v>
      </c>
      <c r="E3565" s="13" t="str">
        <f t="shared" si="222"/>
        <v>1.30</v>
      </c>
      <c r="F3565" s="13" t="str">
        <f>IF(E3565="","",IFERROR(IF(IF(K3565="","",INDEX(收费标合同信息维护!A:Q,MATCH(D3565,收费标合同信息维护!J:J,0),10))=D3565,"有","无"),"无"))</f>
        <v>无</v>
      </c>
      <c r="G3565" s="13" t="str">
        <f t="shared" si="221"/>
        <v/>
      </c>
      <c r="H3565" s="13" t="str">
        <f t="shared" si="223"/>
        <v/>
      </c>
      <c r="I3565" s="13" t="str">
        <f>IF(G3565="","",IFERROR(IF(IF(K3565="","",INDEX(收费标合同信息维护!A:Q,MATCH(G3565,收费标合同信息维护!M:M,0),13))=G3565,"有","无"),"无"))</f>
        <v/>
      </c>
      <c r="J3565" s="3" t="s">
        <v>4406</v>
      </c>
      <c r="K3565" s="3" t="s">
        <v>13589</v>
      </c>
      <c r="L3565" s="3" t="s">
        <v>6601</v>
      </c>
      <c r="M3565" s="3" t="s">
        <v>6602</v>
      </c>
      <c r="N3565" s="3" t="s">
        <v>6603</v>
      </c>
      <c r="O3565" s="3" t="s">
        <v>6478</v>
      </c>
      <c r="P3565" s="3" t="s">
        <v>13607</v>
      </c>
      <c r="Q3565" s="3" t="s">
        <v>11431</v>
      </c>
      <c r="R3565" s="3" t="s">
        <v>6484</v>
      </c>
      <c r="S3565" s="3" t="s">
        <v>6491</v>
      </c>
      <c r="T3565" s="3" t="s">
        <v>6704</v>
      </c>
      <c r="U3565" s="3" t="s">
        <v>154</v>
      </c>
      <c r="V3565" s="3" t="s">
        <v>6611</v>
      </c>
      <c r="W3565" s="3" t="s">
        <v>154</v>
      </c>
      <c r="X3565" s="3" t="s">
        <v>154</v>
      </c>
      <c r="Y3565" s="3" t="s">
        <v>154</v>
      </c>
      <c r="Z3565" s="3" t="s">
        <v>154</v>
      </c>
      <c r="AA3565" s="3" t="s">
        <v>154</v>
      </c>
      <c r="AB3565" s="3" t="s">
        <v>154</v>
      </c>
      <c r="AC3565" s="3" t="s">
        <v>154</v>
      </c>
      <c r="AD3565" s="3" t="s">
        <v>6151</v>
      </c>
      <c r="AE3565" s="3" t="s">
        <v>6151</v>
      </c>
      <c r="AF3565" s="3" t="s">
        <v>154</v>
      </c>
      <c r="AG3565" s="3" t="s">
        <v>154</v>
      </c>
      <c r="AH3565" s="3" t="s">
        <v>6478</v>
      </c>
      <c r="AI3565" s="3" t="s">
        <v>6482</v>
      </c>
      <c r="AJ3565" s="3" t="s">
        <v>6489</v>
      </c>
    </row>
    <row r="3566" spans="1:36" ht="15">
      <c r="A3566" s="10">
        <v>3669</v>
      </c>
      <c r="B3566" t="str">
        <f>IF(K3566="总计","",INDEX(主数据!A:AD,MATCH(J3566,主数据!A:A,0),9))</f>
        <v>华中大区公司</v>
      </c>
      <c r="C3566" t="str">
        <f>IF(K3566="","",INDEX(主数据!A:AD,MATCH(J3566,主数据!A:A,0),11))</f>
        <v>南昌西区</v>
      </c>
      <c r="D3566" t="str">
        <f t="shared" si="220"/>
        <v>NC24自来水费（简易征收）标准方式3.28</v>
      </c>
      <c r="E3566" s="13" t="str">
        <f t="shared" si="222"/>
        <v>3.28</v>
      </c>
      <c r="F3566" s="13" t="str">
        <f>IF(E3566="","",IFERROR(IF(IF(K3566="","",INDEX(收费标合同信息维护!A:Q,MATCH(D3566,收费标合同信息维护!J:J,0),10))=D3566,"有","无"),"无"))</f>
        <v>无</v>
      </c>
      <c r="G3566" s="13" t="str">
        <f t="shared" si="221"/>
        <v/>
      </c>
      <c r="H3566" s="13" t="str">
        <f t="shared" si="223"/>
        <v/>
      </c>
      <c r="I3566" s="13" t="str">
        <f>IF(G3566="","",IFERROR(IF(IF(K3566="","",INDEX(收费标合同信息维护!A:Q,MATCH(G3566,收费标合同信息维护!M:M,0),13))=G3566,"有","无"),"无"))</f>
        <v/>
      </c>
      <c r="J3566" s="3" t="s">
        <v>4406</v>
      </c>
      <c r="K3566" s="3" t="s">
        <v>13589</v>
      </c>
      <c r="L3566" s="3" t="s">
        <v>6615</v>
      </c>
      <c r="M3566" s="3" t="s">
        <v>6616</v>
      </c>
      <c r="N3566" s="3" t="s">
        <v>6603</v>
      </c>
      <c r="O3566" s="3" t="s">
        <v>6478</v>
      </c>
      <c r="P3566" s="3" t="s">
        <v>13608</v>
      </c>
      <c r="Q3566" s="3" t="s">
        <v>13609</v>
      </c>
      <c r="R3566" s="3" t="s">
        <v>6484</v>
      </c>
      <c r="S3566" s="3" t="s">
        <v>6491</v>
      </c>
      <c r="T3566" s="3" t="s">
        <v>13610</v>
      </c>
      <c r="U3566" s="3" t="s">
        <v>154</v>
      </c>
      <c r="V3566" s="3" t="s">
        <v>11388</v>
      </c>
      <c r="W3566" s="3" t="s">
        <v>154</v>
      </c>
      <c r="X3566" s="3" t="s">
        <v>154</v>
      </c>
      <c r="Y3566" s="3" t="s">
        <v>154</v>
      </c>
      <c r="Z3566" s="3" t="s">
        <v>154</v>
      </c>
      <c r="AA3566" s="3" t="s">
        <v>154</v>
      </c>
      <c r="AB3566" s="3" t="s">
        <v>154</v>
      </c>
      <c r="AC3566" s="3" t="s">
        <v>154</v>
      </c>
      <c r="AD3566" s="3" t="s">
        <v>6151</v>
      </c>
      <c r="AE3566" s="3" t="s">
        <v>6151</v>
      </c>
      <c r="AF3566" s="3" t="s">
        <v>154</v>
      </c>
      <c r="AG3566" s="3" t="s">
        <v>154</v>
      </c>
      <c r="AH3566" s="3" t="s">
        <v>6478</v>
      </c>
      <c r="AI3566" s="3" t="s">
        <v>6482</v>
      </c>
      <c r="AJ3566" s="3" t="s">
        <v>6489</v>
      </c>
    </row>
    <row r="3567" spans="1:36" ht="30">
      <c r="A3567" s="10">
        <v>3670</v>
      </c>
      <c r="B3567" t="str">
        <f>IF(K3567="总计","",INDEX(主数据!A:AD,MATCH(J3567,主数据!A:A,0),9))</f>
        <v>环渤海大区公司</v>
      </c>
      <c r="C3567" t="str">
        <f>IF(K3567="","",INDEX(主数据!A:AD,MATCH(J3567,主数据!A:A,0),11))</f>
        <v>天津生态城城区</v>
      </c>
      <c r="D3567" t="str">
        <f t="shared" si="220"/>
        <v>TJS20物业服务费标准方式4.73</v>
      </c>
      <c r="E3567" s="13" t="str">
        <f t="shared" si="222"/>
        <v>4.73</v>
      </c>
      <c r="F3567" s="13" t="str">
        <f>IF(E3567="","",IFERROR(IF(IF(K3567="","",INDEX(收费标合同信息维护!A:Q,MATCH(D3567,收费标合同信息维护!J:J,0),10))=D3567,"有","无"),"无"))</f>
        <v>无</v>
      </c>
      <c r="G3567" s="13" t="str">
        <f t="shared" si="221"/>
        <v/>
      </c>
      <c r="H3567" s="13" t="str">
        <f t="shared" si="223"/>
        <v/>
      </c>
      <c r="I3567" s="13" t="str">
        <f>IF(G3567="","",IFERROR(IF(IF(K3567="","",INDEX(收费标合同信息维护!A:Q,MATCH(G3567,收费标合同信息维护!M:M,0),13))=G3567,"有","无"),"无"))</f>
        <v/>
      </c>
      <c r="J3567" s="3" t="s">
        <v>4275</v>
      </c>
      <c r="K3567" s="3" t="s">
        <v>13611</v>
      </c>
      <c r="L3567" s="3" t="s">
        <v>6025</v>
      </c>
      <c r="M3567" s="3" t="s">
        <v>6026</v>
      </c>
      <c r="N3567" s="3" t="s">
        <v>6477</v>
      </c>
      <c r="O3567" s="3" t="s">
        <v>6478</v>
      </c>
      <c r="P3567" s="3" t="s">
        <v>13612</v>
      </c>
      <c r="Q3567" s="3" t="s">
        <v>13613</v>
      </c>
      <c r="R3567" s="3" t="s">
        <v>6484</v>
      </c>
      <c r="S3567" s="3" t="s">
        <v>6491</v>
      </c>
      <c r="T3567" s="3" t="s">
        <v>6493</v>
      </c>
      <c r="U3567" s="3" t="s">
        <v>154</v>
      </c>
      <c r="V3567" s="3" t="s">
        <v>10698</v>
      </c>
      <c r="W3567" s="3" t="s">
        <v>154</v>
      </c>
      <c r="X3567" s="3" t="s">
        <v>154</v>
      </c>
      <c r="Y3567" s="3" t="s">
        <v>154</v>
      </c>
      <c r="Z3567" s="3" t="s">
        <v>154</v>
      </c>
      <c r="AA3567" s="3" t="s">
        <v>154</v>
      </c>
      <c r="AB3567" s="3" t="s">
        <v>154</v>
      </c>
      <c r="AC3567" s="3" t="s">
        <v>154</v>
      </c>
      <c r="AD3567" s="3" t="s">
        <v>6151</v>
      </c>
      <c r="AE3567" s="3" t="s">
        <v>6151</v>
      </c>
      <c r="AF3567" s="3" t="s">
        <v>154</v>
      </c>
      <c r="AG3567" s="3" t="s">
        <v>154</v>
      </c>
      <c r="AH3567" s="3" t="s">
        <v>6478</v>
      </c>
      <c r="AI3567" s="3" t="s">
        <v>6482</v>
      </c>
      <c r="AJ3567" s="3" t="s">
        <v>6033</v>
      </c>
    </row>
    <row r="3568" spans="1:36" ht="15">
      <c r="A3568" s="10">
        <v>3671</v>
      </c>
      <c r="B3568" t="str">
        <f>IF(K3568="总计","",INDEX(主数据!A:AD,MATCH(J3568,主数据!A:A,0),9))</f>
        <v>环渤海大区公司</v>
      </c>
      <c r="C3568" t="str">
        <f>IF(K3568="","",INDEX(主数据!A:AD,MATCH(J3568,主数据!A:A,0),11))</f>
        <v>天津生态城城区</v>
      </c>
      <c r="D3568" t="str">
        <f t="shared" si="220"/>
        <v>TJS20物业服务费标准方式7.52</v>
      </c>
      <c r="E3568" s="13" t="str">
        <f t="shared" si="222"/>
        <v>7.52</v>
      </c>
      <c r="F3568" s="13" t="str">
        <f>IF(E3568="","",IFERROR(IF(IF(K3568="","",INDEX(收费标合同信息维护!A:Q,MATCH(D3568,收费标合同信息维护!J:J,0),10))=D3568,"有","无"),"无"))</f>
        <v>无</v>
      </c>
      <c r="G3568" s="13" t="str">
        <f t="shared" si="221"/>
        <v/>
      </c>
      <c r="H3568" s="13" t="str">
        <f t="shared" si="223"/>
        <v/>
      </c>
      <c r="I3568" s="13" t="str">
        <f>IF(G3568="","",IFERROR(IF(IF(K3568="","",INDEX(收费标合同信息维护!A:Q,MATCH(G3568,收费标合同信息维护!M:M,0),13))=G3568,"有","无"),"无"))</f>
        <v/>
      </c>
      <c r="J3568" s="3" t="s">
        <v>4275</v>
      </c>
      <c r="K3568" s="3" t="s">
        <v>13611</v>
      </c>
      <c r="L3568" s="3" t="s">
        <v>6025</v>
      </c>
      <c r="M3568" s="3" t="s">
        <v>6026</v>
      </c>
      <c r="N3568" s="3" t="s">
        <v>6477</v>
      </c>
      <c r="O3568" s="3" t="s">
        <v>6478</v>
      </c>
      <c r="P3568" s="3" t="s">
        <v>13614</v>
      </c>
      <c r="Q3568" s="3" t="s">
        <v>13615</v>
      </c>
      <c r="R3568" s="3" t="s">
        <v>6484</v>
      </c>
      <c r="S3568" s="3" t="s">
        <v>6491</v>
      </c>
      <c r="T3568" s="3" t="s">
        <v>6481</v>
      </c>
      <c r="U3568" s="3" t="s">
        <v>154</v>
      </c>
      <c r="V3568" s="3" t="s">
        <v>13616</v>
      </c>
      <c r="W3568" s="3" t="s">
        <v>154</v>
      </c>
      <c r="X3568" s="3" t="s">
        <v>154</v>
      </c>
      <c r="Y3568" s="3" t="s">
        <v>154</v>
      </c>
      <c r="Z3568" s="3" t="s">
        <v>154</v>
      </c>
      <c r="AA3568" s="3" t="s">
        <v>154</v>
      </c>
      <c r="AB3568" s="3" t="s">
        <v>154</v>
      </c>
      <c r="AC3568" s="3" t="s">
        <v>154</v>
      </c>
      <c r="AD3568" s="3" t="s">
        <v>6151</v>
      </c>
      <c r="AE3568" s="3" t="s">
        <v>6151</v>
      </c>
      <c r="AF3568" s="3" t="s">
        <v>154</v>
      </c>
      <c r="AG3568" s="3" t="s">
        <v>154</v>
      </c>
      <c r="AH3568" s="3" t="s">
        <v>6478</v>
      </c>
      <c r="AI3568" s="3" t="s">
        <v>6482</v>
      </c>
      <c r="AJ3568" s="3" t="s">
        <v>6027</v>
      </c>
    </row>
    <row r="3569" spans="1:36" ht="15">
      <c r="A3569" s="10">
        <v>3672</v>
      </c>
      <c r="B3569" t="str">
        <f>IF(K3569="总计","",INDEX(主数据!A:AD,MATCH(J3569,主数据!A:A,0),9))</f>
        <v>环渤海大区公司</v>
      </c>
      <c r="C3569" t="str">
        <f>IF(K3569="","",INDEX(主数据!A:AD,MATCH(J3569,主数据!A:A,0),11))</f>
        <v>天津生态城城区</v>
      </c>
      <c r="D3569" t="str">
        <f t="shared" si="220"/>
        <v>TJS20物业服务费标准方式10.00</v>
      </c>
      <c r="E3569" s="13" t="str">
        <f t="shared" si="222"/>
        <v>10.00</v>
      </c>
      <c r="F3569" s="13" t="str">
        <f>IF(E3569="","",IFERROR(IF(IF(K3569="","",INDEX(收费标合同信息维护!A:Q,MATCH(D3569,收费标合同信息维护!J:J,0),10))=D3569,"有","无"),"无"))</f>
        <v>无</v>
      </c>
      <c r="G3569" s="13" t="str">
        <f t="shared" si="221"/>
        <v/>
      </c>
      <c r="H3569" s="13" t="str">
        <f t="shared" si="223"/>
        <v/>
      </c>
      <c r="I3569" s="13" t="str">
        <f>IF(G3569="","",IFERROR(IF(IF(K3569="","",INDEX(收费标合同信息维护!A:Q,MATCH(G3569,收费标合同信息维护!M:M,0),13))=G3569,"有","无"),"无"))</f>
        <v/>
      </c>
      <c r="J3569" s="3" t="s">
        <v>4275</v>
      </c>
      <c r="K3569" s="3" t="s">
        <v>13611</v>
      </c>
      <c r="L3569" s="3" t="s">
        <v>6025</v>
      </c>
      <c r="M3569" s="3" t="s">
        <v>6026</v>
      </c>
      <c r="N3569" s="3" t="s">
        <v>6477</v>
      </c>
      <c r="O3569" s="3" t="s">
        <v>6478</v>
      </c>
      <c r="P3569" s="3" t="s">
        <v>13617</v>
      </c>
      <c r="Q3569" s="3" t="s">
        <v>13618</v>
      </c>
      <c r="R3569" s="3" t="s">
        <v>6484</v>
      </c>
      <c r="S3569" s="3" t="s">
        <v>6491</v>
      </c>
      <c r="T3569" s="3" t="s">
        <v>6481</v>
      </c>
      <c r="U3569" s="3" t="s">
        <v>154</v>
      </c>
      <c r="V3569" s="3" t="s">
        <v>6708</v>
      </c>
      <c r="W3569" s="3" t="s">
        <v>154</v>
      </c>
      <c r="X3569" s="3" t="s">
        <v>154</v>
      </c>
      <c r="Y3569" s="3" t="s">
        <v>154</v>
      </c>
      <c r="Z3569" s="3" t="s">
        <v>154</v>
      </c>
      <c r="AA3569" s="3" t="s">
        <v>154</v>
      </c>
      <c r="AB3569" s="3" t="s">
        <v>154</v>
      </c>
      <c r="AC3569" s="3" t="s">
        <v>154</v>
      </c>
      <c r="AD3569" s="3" t="s">
        <v>6151</v>
      </c>
      <c r="AE3569" s="3" t="s">
        <v>6151</v>
      </c>
      <c r="AF3569" s="3" t="s">
        <v>154</v>
      </c>
      <c r="AG3569" s="3" t="s">
        <v>154</v>
      </c>
      <c r="AH3569" s="3" t="s">
        <v>6478</v>
      </c>
      <c r="AI3569" s="3" t="s">
        <v>6482</v>
      </c>
      <c r="AJ3569" s="3" t="s">
        <v>41</v>
      </c>
    </row>
    <row r="3570" spans="1:36" ht="30">
      <c r="A3570" s="10">
        <v>3673</v>
      </c>
      <c r="B3570" t="str">
        <f>IF(K3570="总计","",INDEX(主数据!A:AD,MATCH(J3570,主数据!A:A,0),9))</f>
        <v>环渤海大区公司</v>
      </c>
      <c r="C3570" t="str">
        <f>IF(K3570="","",INDEX(主数据!A:AD,MATCH(J3570,主数据!A:A,0),11))</f>
        <v>天津生态城城区</v>
      </c>
      <c r="D3570" t="str">
        <f t="shared" si="220"/>
        <v>TJS20物业服务费标准方式9.96</v>
      </c>
      <c r="E3570" s="13" t="str">
        <f t="shared" si="222"/>
        <v>9.96</v>
      </c>
      <c r="F3570" s="13" t="str">
        <f>IF(E3570="","",IFERROR(IF(IF(K3570="","",INDEX(收费标合同信息维护!A:Q,MATCH(D3570,收费标合同信息维护!J:J,0),10))=D3570,"有","无"),"无"))</f>
        <v>无</v>
      </c>
      <c r="G3570" s="13" t="str">
        <f t="shared" si="221"/>
        <v/>
      </c>
      <c r="H3570" s="13" t="str">
        <f t="shared" si="223"/>
        <v/>
      </c>
      <c r="I3570" s="13" t="str">
        <f>IF(G3570="","",IFERROR(IF(IF(K3570="","",INDEX(收费标合同信息维护!A:Q,MATCH(G3570,收费标合同信息维护!M:M,0),13))=G3570,"有","无"),"无"))</f>
        <v/>
      </c>
      <c r="J3570" s="3" t="s">
        <v>4275</v>
      </c>
      <c r="K3570" s="3" t="s">
        <v>13611</v>
      </c>
      <c r="L3570" s="3" t="s">
        <v>6025</v>
      </c>
      <c r="M3570" s="3" t="s">
        <v>6026</v>
      </c>
      <c r="N3570" s="3" t="s">
        <v>6477</v>
      </c>
      <c r="O3570" s="3" t="s">
        <v>6478</v>
      </c>
      <c r="P3570" s="3" t="s">
        <v>13619</v>
      </c>
      <c r="Q3570" s="3" t="s">
        <v>13620</v>
      </c>
      <c r="R3570" s="3" t="s">
        <v>6484</v>
      </c>
      <c r="S3570" s="3" t="s">
        <v>6491</v>
      </c>
      <c r="T3570" s="3" t="s">
        <v>6493</v>
      </c>
      <c r="U3570" s="3" t="s">
        <v>154</v>
      </c>
      <c r="V3570" s="3" t="s">
        <v>13621</v>
      </c>
      <c r="W3570" s="3" t="s">
        <v>154</v>
      </c>
      <c r="X3570" s="3" t="s">
        <v>154</v>
      </c>
      <c r="Y3570" s="3" t="s">
        <v>154</v>
      </c>
      <c r="Z3570" s="3" t="s">
        <v>154</v>
      </c>
      <c r="AA3570" s="3" t="s">
        <v>154</v>
      </c>
      <c r="AB3570" s="3" t="s">
        <v>154</v>
      </c>
      <c r="AC3570" s="3" t="s">
        <v>154</v>
      </c>
      <c r="AD3570" s="3" t="s">
        <v>6151</v>
      </c>
      <c r="AE3570" s="3" t="s">
        <v>6151</v>
      </c>
      <c r="AF3570" s="3" t="s">
        <v>154</v>
      </c>
      <c r="AG3570" s="3" t="s">
        <v>154</v>
      </c>
      <c r="AH3570" s="3" t="s">
        <v>6478</v>
      </c>
      <c r="AI3570" s="3" t="s">
        <v>6482</v>
      </c>
      <c r="AJ3570" s="3" t="s">
        <v>6032</v>
      </c>
    </row>
    <row r="3571" spans="1:36" ht="30">
      <c r="A3571" s="10">
        <v>3674</v>
      </c>
      <c r="B3571" t="str">
        <f>IF(K3571="总计","",INDEX(主数据!A:AD,MATCH(J3571,主数据!A:A,0),9))</f>
        <v>环渤海大区公司</v>
      </c>
      <c r="C3571" t="str">
        <f>IF(K3571="","",INDEX(主数据!A:AD,MATCH(J3571,主数据!A:A,0),11))</f>
        <v>天津生态城城区</v>
      </c>
      <c r="D3571" t="str">
        <f t="shared" si="220"/>
        <v>TJS20物业服务费标准方式12.07</v>
      </c>
      <c r="E3571" s="13" t="str">
        <f t="shared" si="222"/>
        <v>12.07</v>
      </c>
      <c r="F3571" s="13" t="str">
        <f>IF(E3571="","",IFERROR(IF(IF(K3571="","",INDEX(收费标合同信息维护!A:Q,MATCH(D3571,收费标合同信息维护!J:J,0),10))=D3571,"有","无"),"无"))</f>
        <v>无</v>
      </c>
      <c r="G3571" s="13" t="str">
        <f t="shared" si="221"/>
        <v/>
      </c>
      <c r="H3571" s="13" t="str">
        <f t="shared" si="223"/>
        <v/>
      </c>
      <c r="I3571" s="13" t="str">
        <f>IF(G3571="","",IFERROR(IF(IF(K3571="","",INDEX(收费标合同信息维护!A:Q,MATCH(G3571,收费标合同信息维护!M:M,0),13))=G3571,"有","无"),"无"))</f>
        <v/>
      </c>
      <c r="J3571" s="3" t="s">
        <v>4275</v>
      </c>
      <c r="K3571" s="3" t="s">
        <v>13611</v>
      </c>
      <c r="L3571" s="3" t="s">
        <v>6025</v>
      </c>
      <c r="M3571" s="3" t="s">
        <v>6026</v>
      </c>
      <c r="N3571" s="3" t="s">
        <v>6477</v>
      </c>
      <c r="O3571" s="3" t="s">
        <v>6478</v>
      </c>
      <c r="P3571" s="3" t="s">
        <v>13622</v>
      </c>
      <c r="Q3571" s="3" t="s">
        <v>13623</v>
      </c>
      <c r="R3571" s="3" t="s">
        <v>6484</v>
      </c>
      <c r="S3571" s="3" t="s">
        <v>6491</v>
      </c>
      <c r="T3571" s="3" t="s">
        <v>6493</v>
      </c>
      <c r="U3571" s="3" t="s">
        <v>154</v>
      </c>
      <c r="V3571" s="3" t="s">
        <v>13624</v>
      </c>
      <c r="W3571" s="3" t="s">
        <v>154</v>
      </c>
      <c r="X3571" s="3" t="s">
        <v>154</v>
      </c>
      <c r="Y3571" s="3" t="s">
        <v>154</v>
      </c>
      <c r="Z3571" s="3" t="s">
        <v>154</v>
      </c>
      <c r="AA3571" s="3" t="s">
        <v>154</v>
      </c>
      <c r="AB3571" s="3" t="s">
        <v>154</v>
      </c>
      <c r="AC3571" s="3" t="s">
        <v>154</v>
      </c>
      <c r="AD3571" s="3" t="s">
        <v>6151</v>
      </c>
      <c r="AE3571" s="3" t="s">
        <v>6151</v>
      </c>
      <c r="AF3571" s="3" t="s">
        <v>154</v>
      </c>
      <c r="AG3571" s="3" t="s">
        <v>154</v>
      </c>
      <c r="AH3571" s="3" t="s">
        <v>6478</v>
      </c>
      <c r="AI3571" s="3" t="s">
        <v>6482</v>
      </c>
      <c r="AJ3571" s="3" t="s">
        <v>6030</v>
      </c>
    </row>
    <row r="3572" spans="1:36" ht="30">
      <c r="A3572" s="10">
        <v>3675</v>
      </c>
      <c r="B3572" t="str">
        <f>IF(K3572="总计","",INDEX(主数据!A:AD,MATCH(J3572,主数据!A:A,0),9))</f>
        <v>环渤海大区公司</v>
      </c>
      <c r="C3572" t="str">
        <f>IF(K3572="","",INDEX(主数据!A:AD,MATCH(J3572,主数据!A:A,0),11))</f>
        <v>天津生态城城区</v>
      </c>
      <c r="D3572" t="str">
        <f t="shared" si="220"/>
        <v>TJS20物业服务费标准方式16.20</v>
      </c>
      <c r="E3572" s="13" t="str">
        <f t="shared" si="222"/>
        <v>16.20</v>
      </c>
      <c r="F3572" s="13" t="str">
        <f>IF(E3572="","",IFERROR(IF(IF(K3572="","",INDEX(收费标合同信息维护!A:Q,MATCH(D3572,收费标合同信息维护!J:J,0),10))=D3572,"有","无"),"无"))</f>
        <v>无</v>
      </c>
      <c r="G3572" s="13" t="str">
        <f t="shared" si="221"/>
        <v/>
      </c>
      <c r="H3572" s="13" t="str">
        <f t="shared" si="223"/>
        <v/>
      </c>
      <c r="I3572" s="13" t="str">
        <f>IF(G3572="","",IFERROR(IF(IF(K3572="","",INDEX(收费标合同信息维护!A:Q,MATCH(G3572,收费标合同信息维护!M:M,0),13))=G3572,"有","无"),"无"))</f>
        <v/>
      </c>
      <c r="J3572" s="3" t="s">
        <v>4275</v>
      </c>
      <c r="K3572" s="3" t="s">
        <v>13611</v>
      </c>
      <c r="L3572" s="3" t="s">
        <v>6025</v>
      </c>
      <c r="M3572" s="3" t="s">
        <v>6026</v>
      </c>
      <c r="N3572" s="3" t="s">
        <v>6477</v>
      </c>
      <c r="O3572" s="3" t="s">
        <v>6478</v>
      </c>
      <c r="P3572" s="3" t="s">
        <v>13625</v>
      </c>
      <c r="Q3572" s="3" t="s">
        <v>13626</v>
      </c>
      <c r="R3572" s="3" t="s">
        <v>6484</v>
      </c>
      <c r="S3572" s="3" t="s">
        <v>6491</v>
      </c>
      <c r="T3572" s="3" t="s">
        <v>6481</v>
      </c>
      <c r="U3572" s="3" t="s">
        <v>154</v>
      </c>
      <c r="V3572" s="3" t="s">
        <v>10353</v>
      </c>
      <c r="W3572" s="3" t="s">
        <v>154</v>
      </c>
      <c r="X3572" s="3" t="s">
        <v>154</v>
      </c>
      <c r="Y3572" s="3" t="s">
        <v>154</v>
      </c>
      <c r="Z3572" s="3" t="s">
        <v>154</v>
      </c>
      <c r="AA3572" s="3" t="s">
        <v>154</v>
      </c>
      <c r="AB3572" s="3" t="s">
        <v>154</v>
      </c>
      <c r="AC3572" s="3" t="s">
        <v>154</v>
      </c>
      <c r="AD3572" s="3" t="s">
        <v>6151</v>
      </c>
      <c r="AE3572" s="3" t="s">
        <v>6151</v>
      </c>
      <c r="AF3572" s="3" t="s">
        <v>154</v>
      </c>
      <c r="AG3572" s="3" t="s">
        <v>154</v>
      </c>
      <c r="AH3572" s="3" t="s">
        <v>6478</v>
      </c>
      <c r="AI3572" s="3" t="s">
        <v>6482</v>
      </c>
      <c r="AJ3572" s="3" t="s">
        <v>48</v>
      </c>
    </row>
    <row r="3573" spans="1:36" ht="30">
      <c r="A3573" s="10">
        <v>3676</v>
      </c>
      <c r="B3573" t="str">
        <f>IF(K3573="总计","",INDEX(主数据!A:AD,MATCH(J3573,主数据!A:A,0),9))</f>
        <v>环渤海大区公司</v>
      </c>
      <c r="C3573" t="str">
        <f>IF(K3573="","",INDEX(主数据!A:AD,MATCH(J3573,主数据!A:A,0),11))</f>
        <v>天津生态城城区</v>
      </c>
      <c r="D3573" t="str">
        <f t="shared" si="220"/>
        <v>TJS20物业服务费标准方式16.24</v>
      </c>
      <c r="E3573" s="13" t="str">
        <f t="shared" si="222"/>
        <v>16.24</v>
      </c>
      <c r="F3573" s="13" t="str">
        <f>IF(E3573="","",IFERROR(IF(IF(K3573="","",INDEX(收费标合同信息维护!A:Q,MATCH(D3573,收费标合同信息维护!J:J,0),10))=D3573,"有","无"),"无"))</f>
        <v>无</v>
      </c>
      <c r="G3573" s="13" t="str">
        <f t="shared" si="221"/>
        <v/>
      </c>
      <c r="H3573" s="13" t="str">
        <f t="shared" si="223"/>
        <v/>
      </c>
      <c r="I3573" s="13" t="str">
        <f>IF(G3573="","",IFERROR(IF(IF(K3573="","",INDEX(收费标合同信息维护!A:Q,MATCH(G3573,收费标合同信息维护!M:M,0),13))=G3573,"有","无"),"无"))</f>
        <v/>
      </c>
      <c r="J3573" s="3" t="s">
        <v>4275</v>
      </c>
      <c r="K3573" s="3" t="s">
        <v>13611</v>
      </c>
      <c r="L3573" s="3" t="s">
        <v>6025</v>
      </c>
      <c r="M3573" s="3" t="s">
        <v>6026</v>
      </c>
      <c r="N3573" s="3" t="s">
        <v>6477</v>
      </c>
      <c r="O3573" s="3" t="s">
        <v>6478</v>
      </c>
      <c r="P3573" s="3" t="s">
        <v>13627</v>
      </c>
      <c r="Q3573" s="3" t="s">
        <v>13628</v>
      </c>
      <c r="R3573" s="3" t="s">
        <v>6484</v>
      </c>
      <c r="S3573" s="3" t="s">
        <v>6491</v>
      </c>
      <c r="T3573" s="3" t="s">
        <v>6493</v>
      </c>
      <c r="U3573" s="3" t="s">
        <v>154</v>
      </c>
      <c r="V3573" s="3" t="s">
        <v>13629</v>
      </c>
      <c r="W3573" s="3" t="s">
        <v>154</v>
      </c>
      <c r="X3573" s="3" t="s">
        <v>154</v>
      </c>
      <c r="Y3573" s="3" t="s">
        <v>154</v>
      </c>
      <c r="Z3573" s="3" t="s">
        <v>154</v>
      </c>
      <c r="AA3573" s="3" t="s">
        <v>154</v>
      </c>
      <c r="AB3573" s="3" t="s">
        <v>154</v>
      </c>
      <c r="AC3573" s="3" t="s">
        <v>154</v>
      </c>
      <c r="AD3573" s="3" t="s">
        <v>6151</v>
      </c>
      <c r="AE3573" s="3" t="s">
        <v>6151</v>
      </c>
      <c r="AF3573" s="3" t="s">
        <v>154</v>
      </c>
      <c r="AG3573" s="3" t="s">
        <v>154</v>
      </c>
      <c r="AH3573" s="3" t="s">
        <v>6478</v>
      </c>
      <c r="AI3573" s="3" t="s">
        <v>6482</v>
      </c>
      <c r="AJ3573" s="3" t="s">
        <v>6027</v>
      </c>
    </row>
    <row r="3574" spans="1:36" ht="30">
      <c r="A3574" s="10">
        <v>3677</v>
      </c>
      <c r="B3574" t="str">
        <f>IF(K3574="总计","",INDEX(主数据!A:AD,MATCH(J3574,主数据!A:A,0),9))</f>
        <v>环渤海大区公司</v>
      </c>
      <c r="C3574" t="str">
        <f>IF(K3574="","",INDEX(主数据!A:AD,MATCH(J3574,主数据!A:A,0),11))</f>
        <v>天津生态城城区</v>
      </c>
      <c r="D3574" t="str">
        <f t="shared" si="220"/>
        <v>TJS20物业服务费标准方式16.50</v>
      </c>
      <c r="E3574" s="13" t="str">
        <f t="shared" si="222"/>
        <v>16.50</v>
      </c>
      <c r="F3574" s="13" t="str">
        <f>IF(E3574="","",IFERROR(IF(IF(K3574="","",INDEX(收费标合同信息维护!A:Q,MATCH(D3574,收费标合同信息维护!J:J,0),10))=D3574,"有","无"),"无"))</f>
        <v>无</v>
      </c>
      <c r="G3574" s="13" t="str">
        <f t="shared" si="221"/>
        <v/>
      </c>
      <c r="H3574" s="13" t="str">
        <f t="shared" si="223"/>
        <v/>
      </c>
      <c r="I3574" s="13" t="str">
        <f>IF(G3574="","",IFERROR(IF(IF(K3574="","",INDEX(收费标合同信息维护!A:Q,MATCH(G3574,收费标合同信息维护!M:M,0),13))=G3574,"有","无"),"无"))</f>
        <v/>
      </c>
      <c r="J3574" s="3" t="s">
        <v>4275</v>
      </c>
      <c r="K3574" s="3" t="s">
        <v>13611</v>
      </c>
      <c r="L3574" s="3" t="s">
        <v>6025</v>
      </c>
      <c r="M3574" s="3" t="s">
        <v>6026</v>
      </c>
      <c r="N3574" s="3" t="s">
        <v>6477</v>
      </c>
      <c r="O3574" s="3" t="s">
        <v>6478</v>
      </c>
      <c r="P3574" s="3" t="s">
        <v>13630</v>
      </c>
      <c r="Q3574" s="3" t="s">
        <v>13631</v>
      </c>
      <c r="R3574" s="3" t="s">
        <v>6484</v>
      </c>
      <c r="S3574" s="3" t="s">
        <v>6491</v>
      </c>
      <c r="T3574" s="3" t="s">
        <v>6481</v>
      </c>
      <c r="U3574" s="3" t="s">
        <v>154</v>
      </c>
      <c r="V3574" s="3" t="s">
        <v>10246</v>
      </c>
      <c r="W3574" s="3" t="s">
        <v>154</v>
      </c>
      <c r="X3574" s="3" t="s">
        <v>154</v>
      </c>
      <c r="Y3574" s="3" t="s">
        <v>154</v>
      </c>
      <c r="Z3574" s="3" t="s">
        <v>154</v>
      </c>
      <c r="AA3574" s="3" t="s">
        <v>154</v>
      </c>
      <c r="AB3574" s="3" t="s">
        <v>154</v>
      </c>
      <c r="AC3574" s="3" t="s">
        <v>154</v>
      </c>
      <c r="AD3574" s="3" t="s">
        <v>6151</v>
      </c>
      <c r="AE3574" s="3" t="s">
        <v>6151</v>
      </c>
      <c r="AF3574" s="3" t="s">
        <v>6040</v>
      </c>
      <c r="AG3574" s="3" t="s">
        <v>154</v>
      </c>
      <c r="AH3574" s="3" t="s">
        <v>6478</v>
      </c>
      <c r="AI3574" s="3" t="s">
        <v>6482</v>
      </c>
      <c r="AJ3574" s="3" t="s">
        <v>6149</v>
      </c>
    </row>
    <row r="3575" spans="1:36" ht="15">
      <c r="A3575" s="10">
        <v>3678</v>
      </c>
      <c r="B3575" t="str">
        <f>IF(K3575="总计","",INDEX(主数据!A:AD,MATCH(J3575,主数据!A:A,0),9))</f>
        <v>环渤海大区公司</v>
      </c>
      <c r="C3575" t="str">
        <f>IF(K3575="","",INDEX(主数据!A:AD,MATCH(J3575,主数据!A:A,0),11))</f>
        <v>天津生态城城区</v>
      </c>
      <c r="D3575" t="str">
        <f t="shared" si="220"/>
        <v>TJS20物业服务费标准方式13.20</v>
      </c>
      <c r="E3575" s="13" t="str">
        <f t="shared" si="222"/>
        <v>13.20</v>
      </c>
      <c r="F3575" s="13" t="str">
        <f>IF(E3575="","",IFERROR(IF(IF(K3575="","",INDEX(收费标合同信息维护!A:Q,MATCH(D3575,收费标合同信息维护!J:J,0),10))=D3575,"有","无"),"无"))</f>
        <v>无</v>
      </c>
      <c r="G3575" s="13" t="str">
        <f t="shared" si="221"/>
        <v/>
      </c>
      <c r="H3575" s="13" t="str">
        <f t="shared" si="223"/>
        <v/>
      </c>
      <c r="I3575" s="13" t="str">
        <f>IF(G3575="","",IFERROR(IF(IF(K3575="","",INDEX(收费标合同信息维护!A:Q,MATCH(G3575,收费标合同信息维护!M:M,0),13))=G3575,"有","无"),"无"))</f>
        <v/>
      </c>
      <c r="J3575" s="3" t="s">
        <v>4275</v>
      </c>
      <c r="K3575" s="3" t="s">
        <v>13611</v>
      </c>
      <c r="L3575" s="3" t="s">
        <v>6025</v>
      </c>
      <c r="M3575" s="3" t="s">
        <v>6026</v>
      </c>
      <c r="N3575" s="3" t="s">
        <v>6477</v>
      </c>
      <c r="O3575" s="3" t="s">
        <v>6478</v>
      </c>
      <c r="P3575" s="3" t="s">
        <v>13632</v>
      </c>
      <c r="Q3575" s="3" t="s">
        <v>13633</v>
      </c>
      <c r="R3575" s="3" t="s">
        <v>6484</v>
      </c>
      <c r="S3575" s="3" t="s">
        <v>6491</v>
      </c>
      <c r="T3575" s="3" t="s">
        <v>6481</v>
      </c>
      <c r="U3575" s="3" t="s">
        <v>154</v>
      </c>
      <c r="V3575" s="3" t="s">
        <v>13634</v>
      </c>
      <c r="W3575" s="3" t="s">
        <v>154</v>
      </c>
      <c r="X3575" s="3" t="s">
        <v>154</v>
      </c>
      <c r="Y3575" s="3" t="s">
        <v>154</v>
      </c>
      <c r="Z3575" s="3" t="s">
        <v>154</v>
      </c>
      <c r="AA3575" s="3" t="s">
        <v>154</v>
      </c>
      <c r="AB3575" s="3" t="s">
        <v>154</v>
      </c>
      <c r="AC3575" s="3" t="s">
        <v>154</v>
      </c>
      <c r="AD3575" s="3" t="s">
        <v>6151</v>
      </c>
      <c r="AE3575" s="3" t="s">
        <v>6151</v>
      </c>
      <c r="AF3575" s="3" t="s">
        <v>154</v>
      </c>
      <c r="AG3575" s="3" t="s">
        <v>154</v>
      </c>
      <c r="AH3575" s="3" t="s">
        <v>6478</v>
      </c>
      <c r="AI3575" s="3" t="s">
        <v>6482</v>
      </c>
      <c r="AJ3575" s="3" t="s">
        <v>6489</v>
      </c>
    </row>
    <row r="3576" spans="1:36" ht="15">
      <c r="A3576" s="10">
        <v>3679</v>
      </c>
      <c r="B3576" t="str">
        <f>IF(K3576="总计","",INDEX(主数据!A:AD,MATCH(J3576,主数据!A:A,0),9))</f>
        <v>环渤海大区公司</v>
      </c>
      <c r="C3576" t="str">
        <f>IF(K3576="","",INDEX(主数据!A:AD,MATCH(J3576,主数据!A:A,0),11))</f>
        <v>天津生态城城区</v>
      </c>
      <c r="D3576" t="str">
        <f t="shared" si="220"/>
        <v>TJS20物业服务费直接录入</v>
      </c>
      <c r="E3576" s="13" t="str">
        <f t="shared" si="222"/>
        <v/>
      </c>
      <c r="F3576" s="13" t="str">
        <f>IF(E3576="","",IFERROR(IF(IF(K3576="","",INDEX(收费标合同信息维护!A:Q,MATCH(D3576,收费标合同信息维护!J:J,0),10))=D3576,"有","无"),"无"))</f>
        <v/>
      </c>
      <c r="G3576" s="13" t="str">
        <f t="shared" si="221"/>
        <v/>
      </c>
      <c r="H3576" s="13" t="str">
        <f t="shared" si="223"/>
        <v/>
      </c>
      <c r="I3576" s="13" t="str">
        <f>IF(G3576="","",IFERROR(IF(IF(K3576="","",INDEX(收费标合同信息维护!A:Q,MATCH(G3576,收费标合同信息维护!M:M,0),13))=G3576,"有","无"),"无"))</f>
        <v/>
      </c>
      <c r="J3576" s="3" t="s">
        <v>4275</v>
      </c>
      <c r="K3576" s="3" t="s">
        <v>13611</v>
      </c>
      <c r="L3576" s="3" t="s">
        <v>6025</v>
      </c>
      <c r="M3576" s="3" t="s">
        <v>6026</v>
      </c>
      <c r="N3576" s="3" t="s">
        <v>6477</v>
      </c>
      <c r="O3576" s="3" t="s">
        <v>6478</v>
      </c>
      <c r="P3576" s="3" t="s">
        <v>13635</v>
      </c>
      <c r="Q3576" s="3" t="s">
        <v>9669</v>
      </c>
      <c r="R3576" s="3" t="s">
        <v>6479</v>
      </c>
      <c r="S3576" s="3" t="s">
        <v>6480</v>
      </c>
      <c r="T3576" s="3" t="s">
        <v>7025</v>
      </c>
      <c r="U3576" s="3" t="s">
        <v>7030</v>
      </c>
      <c r="V3576" s="3" t="s">
        <v>154</v>
      </c>
      <c r="W3576" s="3" t="s">
        <v>154</v>
      </c>
      <c r="X3576" s="3" t="s">
        <v>154</v>
      </c>
      <c r="Y3576" s="3" t="s">
        <v>154</v>
      </c>
      <c r="Z3576" s="3" t="s">
        <v>154</v>
      </c>
      <c r="AA3576" s="3" t="s">
        <v>154</v>
      </c>
      <c r="AB3576" s="3" t="s">
        <v>154</v>
      </c>
      <c r="AC3576" s="3" t="s">
        <v>154</v>
      </c>
      <c r="AD3576" s="3" t="s">
        <v>6151</v>
      </c>
      <c r="AE3576" s="3" t="s">
        <v>6151</v>
      </c>
      <c r="AF3576" s="3" t="s">
        <v>154</v>
      </c>
      <c r="AG3576" s="3" t="s">
        <v>154</v>
      </c>
      <c r="AH3576" s="3" t="s">
        <v>6478</v>
      </c>
      <c r="AI3576" s="3" t="s">
        <v>6482</v>
      </c>
      <c r="AJ3576" s="3" t="s">
        <v>17</v>
      </c>
    </row>
    <row r="3577" spans="1:36" ht="30">
      <c r="A3577" s="10">
        <v>3680</v>
      </c>
      <c r="B3577" t="str">
        <f>IF(K3577="总计","",INDEX(主数据!A:AD,MATCH(J3577,主数据!A:A,0),9))</f>
        <v>环渤海大区公司</v>
      </c>
      <c r="C3577" t="str">
        <f>IF(K3577="","",INDEX(主数据!A:AD,MATCH(J3577,主数据!A:A,0),11))</f>
        <v>天津生态城城区</v>
      </c>
      <c r="D3577" t="str">
        <f t="shared" si="220"/>
        <v>TJS20物业服务费标准方式12.90</v>
      </c>
      <c r="E3577" s="13" t="str">
        <f t="shared" si="222"/>
        <v>12.90</v>
      </c>
      <c r="F3577" s="13" t="str">
        <f>IF(E3577="","",IFERROR(IF(IF(K3577="","",INDEX(收费标合同信息维护!A:Q,MATCH(D3577,收费标合同信息维护!J:J,0),10))=D3577,"有","无"),"无"))</f>
        <v>无</v>
      </c>
      <c r="G3577" s="13" t="str">
        <f t="shared" si="221"/>
        <v/>
      </c>
      <c r="H3577" s="13" t="str">
        <f t="shared" si="223"/>
        <v/>
      </c>
      <c r="I3577" s="13" t="str">
        <f>IF(G3577="","",IFERROR(IF(IF(K3577="","",INDEX(收费标合同信息维护!A:Q,MATCH(G3577,收费标合同信息维护!M:M,0),13))=G3577,"有","无"),"无"))</f>
        <v/>
      </c>
      <c r="J3577" s="3" t="s">
        <v>4275</v>
      </c>
      <c r="K3577" s="3" t="s">
        <v>13611</v>
      </c>
      <c r="L3577" s="3" t="s">
        <v>6025</v>
      </c>
      <c r="M3577" s="3" t="s">
        <v>6026</v>
      </c>
      <c r="N3577" s="3" t="s">
        <v>6477</v>
      </c>
      <c r="O3577" s="3" t="s">
        <v>6478</v>
      </c>
      <c r="P3577" s="3" t="s">
        <v>13636</v>
      </c>
      <c r="Q3577" s="3" t="s">
        <v>13637</v>
      </c>
      <c r="R3577" s="3" t="s">
        <v>6484</v>
      </c>
      <c r="S3577" s="3" t="s">
        <v>6491</v>
      </c>
      <c r="T3577" s="3" t="s">
        <v>6492</v>
      </c>
      <c r="U3577" s="3" t="s">
        <v>154</v>
      </c>
      <c r="V3577" s="3" t="s">
        <v>13638</v>
      </c>
      <c r="W3577" s="3" t="s">
        <v>154</v>
      </c>
      <c r="X3577" s="3" t="s">
        <v>154</v>
      </c>
      <c r="Y3577" s="3" t="s">
        <v>154</v>
      </c>
      <c r="Z3577" s="3" t="s">
        <v>154</v>
      </c>
      <c r="AA3577" s="3" t="s">
        <v>154</v>
      </c>
      <c r="AB3577" s="3" t="s">
        <v>154</v>
      </c>
      <c r="AC3577" s="3" t="s">
        <v>154</v>
      </c>
      <c r="AD3577" s="3" t="s">
        <v>6151</v>
      </c>
      <c r="AE3577" s="3" t="s">
        <v>6151</v>
      </c>
      <c r="AF3577" s="3" t="s">
        <v>154</v>
      </c>
      <c r="AG3577" s="3" t="s">
        <v>154</v>
      </c>
      <c r="AH3577" s="3" t="s">
        <v>6478</v>
      </c>
      <c r="AI3577" s="3" t="s">
        <v>6482</v>
      </c>
      <c r="AJ3577" s="3" t="s">
        <v>6033</v>
      </c>
    </row>
    <row r="3578" spans="1:36" ht="15">
      <c r="A3578" s="10">
        <v>3681</v>
      </c>
      <c r="B3578" t="str">
        <f>IF(K3578="总计","",INDEX(主数据!A:AD,MATCH(J3578,主数据!A:A,0),9))</f>
        <v>环渤海大区公司</v>
      </c>
      <c r="C3578" t="str">
        <f>IF(K3578="","",INDEX(主数据!A:AD,MATCH(J3578,主数据!A:A,0),11))</f>
        <v>天津生态城城区</v>
      </c>
      <c r="D3578" t="str">
        <f t="shared" si="220"/>
        <v>TJS20电费标准方式1.16</v>
      </c>
      <c r="E3578" s="13" t="str">
        <f t="shared" si="222"/>
        <v>1.16</v>
      </c>
      <c r="F3578" s="13" t="str">
        <f>IF(E3578="","",IFERROR(IF(IF(K3578="","",INDEX(收费标合同信息维护!A:Q,MATCH(D3578,收费标合同信息维护!J:J,0),10))=D3578,"有","无"),"无"))</f>
        <v>无</v>
      </c>
      <c r="G3578" s="13" t="str">
        <f t="shared" si="221"/>
        <v/>
      </c>
      <c r="H3578" s="13" t="str">
        <f t="shared" si="223"/>
        <v/>
      </c>
      <c r="I3578" s="13" t="str">
        <f>IF(G3578="","",IFERROR(IF(IF(K3578="","",INDEX(收费标合同信息维护!A:Q,MATCH(G3578,收费标合同信息维护!M:M,0),13))=G3578,"有","无"),"无"))</f>
        <v/>
      </c>
      <c r="J3578" s="3" t="s">
        <v>4275</v>
      </c>
      <c r="K3578" s="3" t="s">
        <v>13611</v>
      </c>
      <c r="L3578" s="3" t="s">
        <v>6601</v>
      </c>
      <c r="M3578" s="3" t="s">
        <v>6602</v>
      </c>
      <c r="N3578" s="3" t="s">
        <v>6603</v>
      </c>
      <c r="O3578" s="3" t="s">
        <v>6478</v>
      </c>
      <c r="P3578" s="3" t="s">
        <v>13639</v>
      </c>
      <c r="Q3578" s="3" t="s">
        <v>6602</v>
      </c>
      <c r="R3578" s="3" t="s">
        <v>6484</v>
      </c>
      <c r="S3578" s="3" t="s">
        <v>6491</v>
      </c>
      <c r="T3578" s="3" t="s">
        <v>6684</v>
      </c>
      <c r="U3578" s="3" t="s">
        <v>154</v>
      </c>
      <c r="V3578" s="3" t="s">
        <v>13640</v>
      </c>
      <c r="W3578" s="3" t="s">
        <v>154</v>
      </c>
      <c r="X3578" s="3" t="s">
        <v>154</v>
      </c>
      <c r="Y3578" s="3" t="s">
        <v>154</v>
      </c>
      <c r="Z3578" s="3" t="s">
        <v>154</v>
      </c>
      <c r="AA3578" s="3" t="s">
        <v>154</v>
      </c>
      <c r="AB3578" s="3" t="s">
        <v>154</v>
      </c>
      <c r="AC3578" s="3" t="s">
        <v>154</v>
      </c>
      <c r="AD3578" s="3" t="s">
        <v>6151</v>
      </c>
      <c r="AE3578" s="3" t="s">
        <v>6151</v>
      </c>
      <c r="AF3578" s="3" t="s">
        <v>154</v>
      </c>
      <c r="AG3578" s="3" t="s">
        <v>154</v>
      </c>
      <c r="AH3578" s="3" t="s">
        <v>6478</v>
      </c>
      <c r="AI3578" s="3" t="s">
        <v>6482</v>
      </c>
      <c r="AJ3578" s="3" t="s">
        <v>6489</v>
      </c>
    </row>
    <row r="3579" spans="1:36" ht="15">
      <c r="A3579" s="10">
        <v>3682</v>
      </c>
      <c r="B3579" t="str">
        <f>IF(K3579="总计","",INDEX(主数据!A:AD,MATCH(J3579,主数据!A:A,0),9))</f>
        <v>环渤海大区公司</v>
      </c>
      <c r="C3579" t="str">
        <f>IF(K3579="","",INDEX(主数据!A:AD,MATCH(J3579,主数据!A:A,0),11))</f>
        <v>天津生态城城区</v>
      </c>
      <c r="D3579" t="str">
        <f t="shared" si="220"/>
        <v>TJS20自来水费（简易征收）标准方式8.15</v>
      </c>
      <c r="E3579" s="13" t="str">
        <f t="shared" si="222"/>
        <v>8.15</v>
      </c>
      <c r="F3579" s="13" t="str">
        <f>IF(E3579="","",IFERROR(IF(IF(K3579="","",INDEX(收费标合同信息维护!A:Q,MATCH(D3579,收费标合同信息维护!J:J,0),10))=D3579,"有","无"),"无"))</f>
        <v>无</v>
      </c>
      <c r="G3579" s="13" t="str">
        <f t="shared" si="221"/>
        <v/>
      </c>
      <c r="H3579" s="13" t="str">
        <f t="shared" si="223"/>
        <v/>
      </c>
      <c r="I3579" s="13" t="str">
        <f>IF(G3579="","",IFERROR(IF(IF(K3579="","",INDEX(收费标合同信息维护!A:Q,MATCH(G3579,收费标合同信息维护!M:M,0),13))=G3579,"有","无"),"无"))</f>
        <v/>
      </c>
      <c r="J3579" s="3" t="s">
        <v>4275</v>
      </c>
      <c r="K3579" s="3" t="s">
        <v>13611</v>
      </c>
      <c r="L3579" s="3" t="s">
        <v>6615</v>
      </c>
      <c r="M3579" s="3" t="s">
        <v>6616</v>
      </c>
      <c r="N3579" s="3" t="s">
        <v>6603</v>
      </c>
      <c r="O3579" s="3" t="s">
        <v>6478</v>
      </c>
      <c r="P3579" s="3" t="s">
        <v>13641</v>
      </c>
      <c r="Q3579" s="3" t="s">
        <v>6723</v>
      </c>
      <c r="R3579" s="3" t="s">
        <v>6484</v>
      </c>
      <c r="S3579" s="3" t="s">
        <v>6491</v>
      </c>
      <c r="T3579" s="3" t="s">
        <v>6684</v>
      </c>
      <c r="U3579" s="3" t="s">
        <v>154</v>
      </c>
      <c r="V3579" s="3" t="s">
        <v>13642</v>
      </c>
      <c r="W3579" s="3" t="s">
        <v>154</v>
      </c>
      <c r="X3579" s="3" t="s">
        <v>154</v>
      </c>
      <c r="Y3579" s="3" t="s">
        <v>154</v>
      </c>
      <c r="Z3579" s="3" t="s">
        <v>154</v>
      </c>
      <c r="AA3579" s="3" t="s">
        <v>154</v>
      </c>
      <c r="AB3579" s="3" t="s">
        <v>154</v>
      </c>
      <c r="AC3579" s="3" t="s">
        <v>154</v>
      </c>
      <c r="AD3579" s="3" t="s">
        <v>6151</v>
      </c>
      <c r="AE3579" s="3" t="s">
        <v>6151</v>
      </c>
      <c r="AF3579" s="3" t="s">
        <v>154</v>
      </c>
      <c r="AG3579" s="3" t="s">
        <v>154</v>
      </c>
      <c r="AH3579" s="3" t="s">
        <v>6478</v>
      </c>
      <c r="AI3579" s="3" t="s">
        <v>6482</v>
      </c>
      <c r="AJ3579" s="3" t="s">
        <v>6489</v>
      </c>
    </row>
    <row r="3580" spans="1:36" ht="30">
      <c r="A3580" s="10">
        <v>3683</v>
      </c>
      <c r="B3580" t="str">
        <f>IF(K3580="总计","",INDEX(主数据!A:AD,MATCH(J3580,主数据!A:A,0),9))</f>
        <v>环渤海大区公司</v>
      </c>
      <c r="C3580" t="str">
        <f>IF(K3580="","",INDEX(主数据!A:AD,MATCH(J3580,主数据!A:A,0),11))</f>
        <v>天津生态城城区</v>
      </c>
      <c r="D3580" t="str">
        <f t="shared" si="220"/>
        <v>TJS20空置物业费定额</v>
      </c>
      <c r="E3580" s="13" t="str">
        <f t="shared" si="222"/>
        <v/>
      </c>
      <c r="F3580" s="13" t="str">
        <f>IF(E3580="","",IFERROR(IF(IF(K3580="","",INDEX(收费标合同信息维护!A:Q,MATCH(D3580,收费标合同信息维护!J:J,0),10))=D3580,"有","无"),"无"))</f>
        <v/>
      </c>
      <c r="G3580" s="13" t="str">
        <f t="shared" si="221"/>
        <v>TJS20空置物业费定额41300.92</v>
      </c>
      <c r="H3580" s="13" t="str">
        <f t="shared" si="223"/>
        <v>41300.92</v>
      </c>
      <c r="I3580" s="13" t="str">
        <f>IF(G3580="","",IFERROR(IF(IF(K3580="","",INDEX(收费标合同信息维护!A:Q,MATCH(G3580,收费标合同信息维护!M:M,0),13))=G3580,"有","无"),"无"))</f>
        <v>无</v>
      </c>
      <c r="J3580" s="3" t="s">
        <v>4275</v>
      </c>
      <c r="K3580" s="3" t="s">
        <v>13611</v>
      </c>
      <c r="L3580" s="3" t="s">
        <v>6580</v>
      </c>
      <c r="M3580" s="3" t="s">
        <v>6581</v>
      </c>
      <c r="N3580" s="3" t="s">
        <v>6477</v>
      </c>
      <c r="O3580" s="3" t="s">
        <v>6478</v>
      </c>
      <c r="P3580" s="3" t="s">
        <v>4275</v>
      </c>
      <c r="Q3580" s="3" t="s">
        <v>13643</v>
      </c>
      <c r="R3580" s="3" t="s">
        <v>6490</v>
      </c>
      <c r="S3580" s="3" t="s">
        <v>6491</v>
      </c>
      <c r="T3580" s="3" t="s">
        <v>6510</v>
      </c>
      <c r="U3580" s="3" t="s">
        <v>154</v>
      </c>
      <c r="V3580" s="3" t="s">
        <v>154</v>
      </c>
      <c r="W3580" s="3" t="s">
        <v>13644</v>
      </c>
      <c r="X3580" s="3" t="s">
        <v>154</v>
      </c>
      <c r="Y3580" s="3" t="s">
        <v>154</v>
      </c>
      <c r="Z3580" s="3" t="s">
        <v>154</v>
      </c>
      <c r="AA3580" s="3" t="s">
        <v>154</v>
      </c>
      <c r="AB3580" s="3" t="s">
        <v>154</v>
      </c>
      <c r="AC3580" s="3" t="s">
        <v>154</v>
      </c>
      <c r="AD3580" s="3" t="s">
        <v>6151</v>
      </c>
      <c r="AE3580" s="3" t="s">
        <v>6151</v>
      </c>
      <c r="AF3580" s="3" t="s">
        <v>154</v>
      </c>
      <c r="AG3580" s="3" t="s">
        <v>154</v>
      </c>
      <c r="AH3580" s="3" t="s">
        <v>6478</v>
      </c>
      <c r="AI3580" s="3" t="s">
        <v>6482</v>
      </c>
      <c r="AJ3580" s="3" t="s">
        <v>6489</v>
      </c>
    </row>
    <row r="3581" spans="1:36" ht="15">
      <c r="A3581" s="10">
        <v>3684</v>
      </c>
      <c r="B3581" t="str">
        <f>IF(K3581="总计","",INDEX(主数据!A:AD,MATCH(J3581,主数据!A:A,0),9))</f>
        <v>环渤海大区公司</v>
      </c>
      <c r="C3581" t="str">
        <f>IF(K3581="","",INDEX(主数据!A:AD,MATCH(J3581,主数据!A:A,0),11))</f>
        <v>天津生态城城区</v>
      </c>
      <c r="D3581" t="str">
        <f t="shared" si="220"/>
        <v>TJS20空置物业费直接录入</v>
      </c>
      <c r="E3581" s="13" t="str">
        <f t="shared" si="222"/>
        <v/>
      </c>
      <c r="F3581" s="13" t="str">
        <f>IF(E3581="","",IFERROR(IF(IF(K3581="","",INDEX(收费标合同信息维护!A:Q,MATCH(D3581,收费标合同信息维护!J:J,0),10))=D3581,"有","无"),"无"))</f>
        <v/>
      </c>
      <c r="G3581" s="13" t="str">
        <f t="shared" si="221"/>
        <v/>
      </c>
      <c r="H3581" s="13" t="str">
        <f t="shared" si="223"/>
        <v/>
      </c>
      <c r="I3581" s="13" t="str">
        <f>IF(G3581="","",IFERROR(IF(IF(K3581="","",INDEX(收费标合同信息维护!A:Q,MATCH(G3581,收费标合同信息维护!M:M,0),13))=G3581,"有","无"),"无"))</f>
        <v/>
      </c>
      <c r="J3581" s="3" t="s">
        <v>4275</v>
      </c>
      <c r="K3581" s="3" t="s">
        <v>13611</v>
      </c>
      <c r="L3581" s="3" t="s">
        <v>6580</v>
      </c>
      <c r="M3581" s="3" t="s">
        <v>6581</v>
      </c>
      <c r="N3581" s="3" t="s">
        <v>6477</v>
      </c>
      <c r="O3581" s="3" t="s">
        <v>6478</v>
      </c>
      <c r="P3581" s="3" t="s">
        <v>13645</v>
      </c>
      <c r="Q3581" s="3" t="s">
        <v>13646</v>
      </c>
      <c r="R3581" s="3" t="s">
        <v>6479</v>
      </c>
      <c r="S3581" s="3" t="s">
        <v>6480</v>
      </c>
      <c r="T3581" s="3" t="s">
        <v>7029</v>
      </c>
      <c r="U3581" s="3" t="s">
        <v>154</v>
      </c>
      <c r="V3581" s="3" t="s">
        <v>154</v>
      </c>
      <c r="W3581" s="3" t="s">
        <v>154</v>
      </c>
      <c r="X3581" s="3" t="s">
        <v>154</v>
      </c>
      <c r="Y3581" s="3" t="s">
        <v>154</v>
      </c>
      <c r="Z3581" s="3" t="s">
        <v>154</v>
      </c>
      <c r="AA3581" s="3" t="s">
        <v>154</v>
      </c>
      <c r="AB3581" s="3" t="s">
        <v>154</v>
      </c>
      <c r="AC3581" s="3" t="s">
        <v>154</v>
      </c>
      <c r="AD3581" s="3" t="s">
        <v>6151</v>
      </c>
      <c r="AE3581" s="3" t="s">
        <v>6151</v>
      </c>
      <c r="AF3581" s="3" t="s">
        <v>154</v>
      </c>
      <c r="AG3581" s="3" t="s">
        <v>154</v>
      </c>
      <c r="AH3581" s="3" t="s">
        <v>6478</v>
      </c>
      <c r="AI3581" s="3" t="s">
        <v>6482</v>
      </c>
      <c r="AJ3581" s="3" t="s">
        <v>6033</v>
      </c>
    </row>
    <row r="3582" spans="1:36" ht="30">
      <c r="A3582" s="10">
        <v>3685</v>
      </c>
      <c r="B3582" t="str">
        <f>IF(K3582="总计","",INDEX(主数据!A:AD,MATCH(J3582,主数据!A:A,0),9))</f>
        <v>环渤海大区公司</v>
      </c>
      <c r="C3582" t="str">
        <f>IF(K3582="","",INDEX(主数据!A:AD,MATCH(J3582,主数据!A:A,0),11))</f>
        <v>天津生态城城区</v>
      </c>
      <c r="D3582" t="str">
        <f t="shared" si="220"/>
        <v>TJS20空置物业费定额</v>
      </c>
      <c r="E3582" s="13" t="str">
        <f t="shared" si="222"/>
        <v/>
      </c>
      <c r="F3582" s="13" t="str">
        <f>IF(E3582="","",IFERROR(IF(IF(K3582="","",INDEX(收费标合同信息维护!A:Q,MATCH(D3582,收费标合同信息维护!J:J,0),10))=D3582,"有","无"),"无"))</f>
        <v/>
      </c>
      <c r="G3582" s="13" t="str">
        <f t="shared" si="221"/>
        <v>TJS20空置物业费定额41300.92</v>
      </c>
      <c r="H3582" s="13" t="str">
        <f t="shared" si="223"/>
        <v>41300.92</v>
      </c>
      <c r="I3582" s="13" t="str">
        <f>IF(G3582="","",IFERROR(IF(IF(K3582="","",INDEX(收费标合同信息维护!A:Q,MATCH(G3582,收费标合同信息维护!M:M,0),13))=G3582,"有","无"),"无"))</f>
        <v>无</v>
      </c>
      <c r="J3582" s="3" t="s">
        <v>4275</v>
      </c>
      <c r="K3582" s="3" t="s">
        <v>13611</v>
      </c>
      <c r="L3582" s="3" t="s">
        <v>6580</v>
      </c>
      <c r="M3582" s="3" t="s">
        <v>6581</v>
      </c>
      <c r="N3582" s="3" t="s">
        <v>6477</v>
      </c>
      <c r="O3582" s="3" t="s">
        <v>6478</v>
      </c>
      <c r="P3582" s="3" t="s">
        <v>13647</v>
      </c>
      <c r="Q3582" s="3" t="s">
        <v>13648</v>
      </c>
      <c r="R3582" s="3" t="s">
        <v>6490</v>
      </c>
      <c r="S3582" s="3" t="s">
        <v>6491</v>
      </c>
      <c r="T3582" s="3" t="s">
        <v>6514</v>
      </c>
      <c r="U3582" s="3" t="s">
        <v>154</v>
      </c>
      <c r="V3582" s="3" t="s">
        <v>154</v>
      </c>
      <c r="W3582" s="3" t="s">
        <v>13644</v>
      </c>
      <c r="X3582" s="3" t="s">
        <v>154</v>
      </c>
      <c r="Y3582" s="3" t="s">
        <v>154</v>
      </c>
      <c r="Z3582" s="3" t="s">
        <v>154</v>
      </c>
      <c r="AA3582" s="3" t="s">
        <v>154</v>
      </c>
      <c r="AB3582" s="3" t="s">
        <v>154</v>
      </c>
      <c r="AC3582" s="3" t="s">
        <v>154</v>
      </c>
      <c r="AD3582" s="3" t="s">
        <v>6151</v>
      </c>
      <c r="AE3582" s="3" t="s">
        <v>6151</v>
      </c>
      <c r="AF3582" s="3" t="s">
        <v>154</v>
      </c>
      <c r="AG3582" s="3" t="s">
        <v>154</v>
      </c>
      <c r="AH3582" s="3" t="s">
        <v>6478</v>
      </c>
      <c r="AI3582" s="3" t="s">
        <v>6482</v>
      </c>
      <c r="AJ3582" s="3" t="s">
        <v>6489</v>
      </c>
    </row>
    <row r="3583" spans="1:36" ht="15">
      <c r="A3583" s="10">
        <v>3686</v>
      </c>
      <c r="B3583" t="str">
        <f>IF(K3583="总计","",INDEX(主数据!A:AD,MATCH(J3583,主数据!A:A,0),9))</f>
        <v>华中大区公司</v>
      </c>
      <c r="C3583" t="str">
        <f>IF(K3583="","",INDEX(主数据!A:AD,MATCH(J3583,主数据!A:A,0),11))</f>
        <v>武汉北区</v>
      </c>
      <c r="D3583" t="str">
        <f t="shared" si="220"/>
        <v>WH53物业服务费标准方式2.70</v>
      </c>
      <c r="E3583" s="13" t="str">
        <f t="shared" si="222"/>
        <v>2.70</v>
      </c>
      <c r="F3583" s="13" t="str">
        <f>IF(E3583="","",IFERROR(IF(IF(K3583="","",INDEX(收费标合同信息维护!A:Q,MATCH(D3583,收费标合同信息维护!J:J,0),10))=D3583,"有","无"),"无"))</f>
        <v>无</v>
      </c>
      <c r="G3583" s="13" t="str">
        <f t="shared" si="221"/>
        <v/>
      </c>
      <c r="H3583" s="13" t="str">
        <f t="shared" si="223"/>
        <v/>
      </c>
      <c r="I3583" s="13" t="str">
        <f>IF(G3583="","",IFERROR(IF(IF(K3583="","",INDEX(收费标合同信息维护!A:Q,MATCH(G3583,收费标合同信息维护!M:M,0),13))=G3583,"有","无"),"无"))</f>
        <v/>
      </c>
      <c r="J3583" s="3" t="s">
        <v>4015</v>
      </c>
      <c r="K3583" s="3" t="s">
        <v>13649</v>
      </c>
      <c r="L3583" s="3" t="s">
        <v>6025</v>
      </c>
      <c r="M3583" s="3" t="s">
        <v>6026</v>
      </c>
      <c r="N3583" s="3" t="s">
        <v>6477</v>
      </c>
      <c r="O3583" s="3" t="s">
        <v>6478</v>
      </c>
      <c r="P3583" s="3" t="s">
        <v>13650</v>
      </c>
      <c r="Q3583" s="3" t="s">
        <v>6483</v>
      </c>
      <c r="R3583" s="3" t="s">
        <v>6484</v>
      </c>
      <c r="S3583" s="3" t="s">
        <v>6491</v>
      </c>
      <c r="T3583" s="3" t="s">
        <v>6486</v>
      </c>
      <c r="U3583" s="3" t="s">
        <v>154</v>
      </c>
      <c r="V3583" s="3" t="s">
        <v>6860</v>
      </c>
      <c r="W3583" s="3" t="s">
        <v>154</v>
      </c>
      <c r="X3583" s="3" t="s">
        <v>154</v>
      </c>
      <c r="Y3583" s="3" t="s">
        <v>154</v>
      </c>
      <c r="Z3583" s="3" t="s">
        <v>154</v>
      </c>
      <c r="AA3583" s="3" t="s">
        <v>154</v>
      </c>
      <c r="AB3583" s="3" t="s">
        <v>154</v>
      </c>
      <c r="AC3583" s="3" t="s">
        <v>154</v>
      </c>
      <c r="AD3583" s="3" t="s">
        <v>6151</v>
      </c>
      <c r="AE3583" s="3" t="s">
        <v>6151</v>
      </c>
      <c r="AF3583" s="3" t="s">
        <v>154</v>
      </c>
      <c r="AG3583" s="3" t="s">
        <v>154</v>
      </c>
      <c r="AH3583" s="3" t="s">
        <v>6478</v>
      </c>
      <c r="AI3583" s="3" t="s">
        <v>6482</v>
      </c>
      <c r="AJ3583" s="3" t="s">
        <v>10329</v>
      </c>
    </row>
    <row r="3584" spans="1:36" ht="15">
      <c r="A3584" s="10">
        <v>3687</v>
      </c>
      <c r="B3584" t="str">
        <f>IF(K3584="总计","",INDEX(主数据!A:AD,MATCH(J3584,主数据!A:A,0),9))</f>
        <v>华中大区公司</v>
      </c>
      <c r="C3584" t="str">
        <f>IF(K3584="","",INDEX(主数据!A:AD,MATCH(J3584,主数据!A:A,0),11))</f>
        <v>武汉北区</v>
      </c>
      <c r="D3584" t="str">
        <f t="shared" si="220"/>
        <v>WH53物业服务费标准方式3.20</v>
      </c>
      <c r="E3584" s="13" t="str">
        <f t="shared" si="222"/>
        <v>3.20</v>
      </c>
      <c r="F3584" s="13" t="str">
        <f>IF(E3584="","",IFERROR(IF(IF(K3584="","",INDEX(收费标合同信息维护!A:Q,MATCH(D3584,收费标合同信息维护!J:J,0),10))=D3584,"有","无"),"无"))</f>
        <v>无</v>
      </c>
      <c r="G3584" s="13" t="str">
        <f t="shared" si="221"/>
        <v/>
      </c>
      <c r="H3584" s="13" t="str">
        <f t="shared" si="223"/>
        <v/>
      </c>
      <c r="I3584" s="13" t="str">
        <f>IF(G3584="","",IFERROR(IF(IF(K3584="","",INDEX(收费标合同信息维护!A:Q,MATCH(G3584,收费标合同信息维护!M:M,0),13))=G3584,"有","无"),"无"))</f>
        <v/>
      </c>
      <c r="J3584" s="3" t="s">
        <v>4015</v>
      </c>
      <c r="K3584" s="3" t="s">
        <v>13649</v>
      </c>
      <c r="L3584" s="3" t="s">
        <v>6025</v>
      </c>
      <c r="M3584" s="3" t="s">
        <v>6026</v>
      </c>
      <c r="N3584" s="3" t="s">
        <v>6477</v>
      </c>
      <c r="O3584" s="3" t="s">
        <v>6478</v>
      </c>
      <c r="P3584" s="3" t="s">
        <v>13651</v>
      </c>
      <c r="Q3584" s="3" t="s">
        <v>13652</v>
      </c>
      <c r="R3584" s="3" t="s">
        <v>6484</v>
      </c>
      <c r="S3584" s="3" t="s">
        <v>6491</v>
      </c>
      <c r="T3584" s="3" t="s">
        <v>6486</v>
      </c>
      <c r="U3584" s="3" t="s">
        <v>154</v>
      </c>
      <c r="V3584" s="3" t="s">
        <v>6857</v>
      </c>
      <c r="W3584" s="3" t="s">
        <v>154</v>
      </c>
      <c r="X3584" s="3" t="s">
        <v>154</v>
      </c>
      <c r="Y3584" s="3" t="s">
        <v>154</v>
      </c>
      <c r="Z3584" s="3" t="s">
        <v>154</v>
      </c>
      <c r="AA3584" s="3" t="s">
        <v>154</v>
      </c>
      <c r="AB3584" s="3" t="s">
        <v>154</v>
      </c>
      <c r="AC3584" s="3" t="s">
        <v>154</v>
      </c>
      <c r="AD3584" s="3" t="s">
        <v>6151</v>
      </c>
      <c r="AE3584" s="3" t="s">
        <v>6151</v>
      </c>
      <c r="AF3584" s="3" t="s">
        <v>154</v>
      </c>
      <c r="AG3584" s="3" t="s">
        <v>154</v>
      </c>
      <c r="AH3584" s="3" t="s">
        <v>6478</v>
      </c>
      <c r="AI3584" s="3" t="s">
        <v>6482</v>
      </c>
      <c r="AJ3584" s="3" t="s">
        <v>6203</v>
      </c>
    </row>
    <row r="3585" spans="1:36" ht="15">
      <c r="A3585" s="10">
        <v>3688</v>
      </c>
      <c r="B3585" t="str">
        <f>IF(K3585="总计","",INDEX(主数据!A:AD,MATCH(J3585,主数据!A:A,0),9))</f>
        <v>华中大区公司</v>
      </c>
      <c r="C3585" t="str">
        <f>IF(K3585="","",INDEX(主数据!A:AD,MATCH(J3585,主数据!A:A,0),11))</f>
        <v>武汉北区</v>
      </c>
      <c r="D3585" t="str">
        <f t="shared" si="220"/>
        <v>WH53物业服务费标准方式7.00</v>
      </c>
      <c r="E3585" s="13" t="str">
        <f t="shared" si="222"/>
        <v>7.00</v>
      </c>
      <c r="F3585" s="13" t="str">
        <f>IF(E3585="","",IFERROR(IF(IF(K3585="","",INDEX(收费标合同信息维护!A:Q,MATCH(D3585,收费标合同信息维护!J:J,0),10))=D3585,"有","无"),"无"))</f>
        <v>无</v>
      </c>
      <c r="G3585" s="13" t="str">
        <f t="shared" si="221"/>
        <v/>
      </c>
      <c r="H3585" s="13" t="str">
        <f t="shared" si="223"/>
        <v/>
      </c>
      <c r="I3585" s="13" t="str">
        <f>IF(G3585="","",IFERROR(IF(IF(K3585="","",INDEX(收费标合同信息维护!A:Q,MATCH(G3585,收费标合同信息维护!M:M,0),13))=G3585,"有","无"),"无"))</f>
        <v/>
      </c>
      <c r="J3585" s="3" t="s">
        <v>4015</v>
      </c>
      <c r="K3585" s="3" t="s">
        <v>13649</v>
      </c>
      <c r="L3585" s="3" t="s">
        <v>6025</v>
      </c>
      <c r="M3585" s="3" t="s">
        <v>6026</v>
      </c>
      <c r="N3585" s="3" t="s">
        <v>6477</v>
      </c>
      <c r="O3585" s="3" t="s">
        <v>6478</v>
      </c>
      <c r="P3585" s="3" t="s">
        <v>13653</v>
      </c>
      <c r="Q3585" s="3" t="s">
        <v>6677</v>
      </c>
      <c r="R3585" s="3" t="s">
        <v>6484</v>
      </c>
      <c r="S3585" s="3" t="s">
        <v>6491</v>
      </c>
      <c r="T3585" s="3" t="s">
        <v>6486</v>
      </c>
      <c r="U3585" s="3" t="s">
        <v>154</v>
      </c>
      <c r="V3585" s="3" t="s">
        <v>8606</v>
      </c>
      <c r="W3585" s="3" t="s">
        <v>154</v>
      </c>
      <c r="X3585" s="3" t="s">
        <v>154</v>
      </c>
      <c r="Y3585" s="3" t="s">
        <v>154</v>
      </c>
      <c r="Z3585" s="3" t="s">
        <v>154</v>
      </c>
      <c r="AA3585" s="3" t="s">
        <v>154</v>
      </c>
      <c r="AB3585" s="3" t="s">
        <v>154</v>
      </c>
      <c r="AC3585" s="3" t="s">
        <v>154</v>
      </c>
      <c r="AD3585" s="3" t="s">
        <v>6151</v>
      </c>
      <c r="AE3585" s="3" t="s">
        <v>6151</v>
      </c>
      <c r="AF3585" s="3" t="s">
        <v>6040</v>
      </c>
      <c r="AG3585" s="3" t="s">
        <v>154</v>
      </c>
      <c r="AH3585" s="3" t="s">
        <v>6478</v>
      </c>
      <c r="AI3585" s="3" t="s">
        <v>6482</v>
      </c>
      <c r="AJ3585" s="3" t="s">
        <v>21</v>
      </c>
    </row>
    <row r="3586" spans="1:36" ht="30">
      <c r="A3586" s="10">
        <v>3689</v>
      </c>
      <c r="B3586" t="str">
        <f>IF(K3586="总计","",INDEX(主数据!A:AD,MATCH(J3586,主数据!A:A,0),9))</f>
        <v>华中大区公司</v>
      </c>
      <c r="C3586" t="str">
        <f>IF(K3586="","",INDEX(主数据!A:AD,MATCH(J3586,主数据!A:A,0),11))</f>
        <v>武汉北区</v>
      </c>
      <c r="D3586" t="str">
        <f t="shared" ref="D3586:D3649" si="224">J3586&amp;M3586&amp;R3586&amp;E3586</f>
        <v>WH53小业主委托停车管理费（固定）定额</v>
      </c>
      <c r="E3586" s="13" t="str">
        <f t="shared" si="222"/>
        <v/>
      </c>
      <c r="F3586" s="13" t="str">
        <f>IF(E3586="","",IFERROR(IF(IF(K3586="","",INDEX(收费标合同信息维护!A:Q,MATCH(D3586,收费标合同信息维护!J:J,0),10))=D3586,"有","无"),"无"))</f>
        <v/>
      </c>
      <c r="G3586" s="13" t="str">
        <f t="shared" ref="G3586:G3649" si="225">IF(W3586="","",J3586&amp;M3586&amp;R3586&amp;H3586)</f>
        <v>WH53小业主委托停车管理费（固定）定额95.00</v>
      </c>
      <c r="H3586" s="13" t="str">
        <f t="shared" si="223"/>
        <v>95.00</v>
      </c>
      <c r="I3586" s="13" t="str">
        <f>IF(G3586="","",IFERROR(IF(IF(K3586="","",INDEX(收费标合同信息维护!A:Q,MATCH(G3586,收费标合同信息维护!M:M,0),13))=G3586,"有","无"),"无"))</f>
        <v>无</v>
      </c>
      <c r="J3586" s="3" t="s">
        <v>4015</v>
      </c>
      <c r="K3586" s="3" t="s">
        <v>13649</v>
      </c>
      <c r="L3586" s="3" t="s">
        <v>7013</v>
      </c>
      <c r="M3586" s="3" t="s">
        <v>7014</v>
      </c>
      <c r="N3586" s="3" t="s">
        <v>6477</v>
      </c>
      <c r="O3586" s="3" t="s">
        <v>6478</v>
      </c>
      <c r="P3586" s="3" t="s">
        <v>13654</v>
      </c>
      <c r="Q3586" s="3" t="s">
        <v>13655</v>
      </c>
      <c r="R3586" s="3" t="s">
        <v>6490</v>
      </c>
      <c r="S3586" s="3" t="s">
        <v>6491</v>
      </c>
      <c r="T3586" s="3" t="s">
        <v>6902</v>
      </c>
      <c r="U3586" s="3" t="s">
        <v>6555</v>
      </c>
      <c r="V3586" s="3" t="s">
        <v>154</v>
      </c>
      <c r="W3586" s="3" t="s">
        <v>9822</v>
      </c>
      <c r="X3586" s="3" t="s">
        <v>154</v>
      </c>
      <c r="Y3586" s="3" t="s">
        <v>154</v>
      </c>
      <c r="Z3586" s="3" t="s">
        <v>154</v>
      </c>
      <c r="AA3586" s="3" t="s">
        <v>154</v>
      </c>
      <c r="AB3586" s="3" t="s">
        <v>154</v>
      </c>
      <c r="AC3586" s="3" t="s">
        <v>154</v>
      </c>
      <c r="AD3586" s="3" t="s">
        <v>6151</v>
      </c>
      <c r="AE3586" s="3" t="s">
        <v>6151</v>
      </c>
      <c r="AF3586" s="3" t="s">
        <v>6040</v>
      </c>
      <c r="AG3586" s="3" t="s">
        <v>154</v>
      </c>
      <c r="AH3586" s="3" t="s">
        <v>6478</v>
      </c>
      <c r="AI3586" s="3" t="s">
        <v>6482</v>
      </c>
      <c r="AJ3586" s="3" t="s">
        <v>6033</v>
      </c>
    </row>
    <row r="3587" spans="1:36" ht="30">
      <c r="A3587" s="10">
        <v>3690</v>
      </c>
      <c r="B3587" t="str">
        <f>IF(K3587="总计","",INDEX(主数据!A:AD,MATCH(J3587,主数据!A:A,0),9))</f>
        <v>华中大区公司</v>
      </c>
      <c r="C3587" t="str">
        <f>IF(K3587="","",INDEX(主数据!A:AD,MATCH(J3587,主数据!A:A,0),11))</f>
        <v>武汉北区</v>
      </c>
      <c r="D3587" t="str">
        <f t="shared" si="224"/>
        <v>WH53小业主委托停车管理费（固定）定额</v>
      </c>
      <c r="E3587" s="13" t="str">
        <f t="shared" ref="E3587:E3650" si="226">TEXT(IF(V3587="","",--V3587),"0.00")</f>
        <v/>
      </c>
      <c r="F3587" s="13" t="str">
        <f>IF(E3587="","",IFERROR(IF(IF(K3587="","",INDEX(收费标合同信息维护!A:Q,MATCH(D3587,收费标合同信息维护!J:J,0),10))=D3587,"有","无"),"无"))</f>
        <v/>
      </c>
      <c r="G3587" s="13" t="str">
        <f t="shared" si="225"/>
        <v>WH53小业主委托停车管理费（固定）定额142.50</v>
      </c>
      <c r="H3587" s="13" t="str">
        <f t="shared" ref="H3587:H3650" si="227">TEXT(IF(W3587="","",--W3587),"0.00")</f>
        <v>142.50</v>
      </c>
      <c r="I3587" s="13" t="str">
        <f>IF(G3587="","",IFERROR(IF(IF(K3587="","",INDEX(收费标合同信息维护!A:Q,MATCH(G3587,收费标合同信息维护!M:M,0),13))=G3587,"有","无"),"无"))</f>
        <v>无</v>
      </c>
      <c r="J3587" s="3" t="s">
        <v>4015</v>
      </c>
      <c r="K3587" s="3" t="s">
        <v>13649</v>
      </c>
      <c r="L3587" s="3" t="s">
        <v>7013</v>
      </c>
      <c r="M3587" s="3" t="s">
        <v>7014</v>
      </c>
      <c r="N3587" s="3" t="s">
        <v>6477</v>
      </c>
      <c r="O3587" s="3" t="s">
        <v>6478</v>
      </c>
      <c r="P3587" s="3" t="s">
        <v>13656</v>
      </c>
      <c r="Q3587" s="3" t="s">
        <v>13657</v>
      </c>
      <c r="R3587" s="3" t="s">
        <v>6490</v>
      </c>
      <c r="S3587" s="3" t="s">
        <v>6491</v>
      </c>
      <c r="T3587" s="3" t="s">
        <v>6902</v>
      </c>
      <c r="U3587" s="3" t="s">
        <v>6555</v>
      </c>
      <c r="V3587" s="3" t="s">
        <v>154</v>
      </c>
      <c r="W3587" s="3" t="s">
        <v>13658</v>
      </c>
      <c r="X3587" s="3" t="s">
        <v>154</v>
      </c>
      <c r="Y3587" s="3" t="s">
        <v>154</v>
      </c>
      <c r="Z3587" s="3" t="s">
        <v>154</v>
      </c>
      <c r="AA3587" s="3" t="s">
        <v>154</v>
      </c>
      <c r="AB3587" s="3" t="s">
        <v>154</v>
      </c>
      <c r="AC3587" s="3" t="s">
        <v>154</v>
      </c>
      <c r="AD3587" s="3" t="s">
        <v>6151</v>
      </c>
      <c r="AE3587" s="3" t="s">
        <v>6151</v>
      </c>
      <c r="AF3587" s="3" t="s">
        <v>154</v>
      </c>
      <c r="AG3587" s="3" t="s">
        <v>154</v>
      </c>
      <c r="AH3587" s="3" t="s">
        <v>6478</v>
      </c>
      <c r="AI3587" s="3" t="s">
        <v>6482</v>
      </c>
      <c r="AJ3587" s="3" t="s">
        <v>6489</v>
      </c>
    </row>
    <row r="3588" spans="1:36" ht="30">
      <c r="A3588" s="10">
        <v>3691</v>
      </c>
      <c r="B3588" t="str">
        <f>IF(K3588="总计","",INDEX(主数据!A:AD,MATCH(J3588,主数据!A:A,0),9))</f>
        <v>华中大区公司</v>
      </c>
      <c r="C3588" t="str">
        <f>IF(K3588="","",INDEX(主数据!A:AD,MATCH(J3588,主数据!A:A,0),11))</f>
        <v>武汉北区</v>
      </c>
      <c r="D3588" t="str">
        <f t="shared" si="224"/>
        <v>WH53小业主委托停车管理费（固定）定额</v>
      </c>
      <c r="E3588" s="13" t="str">
        <f t="shared" si="226"/>
        <v/>
      </c>
      <c r="F3588" s="13" t="str">
        <f>IF(E3588="","",IFERROR(IF(IF(K3588="","",INDEX(收费标合同信息维护!A:Q,MATCH(D3588,收费标合同信息维护!J:J,0),10))=D3588,"有","无"),"无"))</f>
        <v/>
      </c>
      <c r="G3588" s="13" t="str">
        <f t="shared" si="225"/>
        <v>WH53小业主委托停车管理费（固定）定额95.00</v>
      </c>
      <c r="H3588" s="13" t="str">
        <f t="shared" si="227"/>
        <v>95.00</v>
      </c>
      <c r="I3588" s="13" t="str">
        <f>IF(G3588="","",IFERROR(IF(IF(K3588="","",INDEX(收费标合同信息维护!A:Q,MATCH(G3588,收费标合同信息维护!M:M,0),13))=G3588,"有","无"),"无"))</f>
        <v>无</v>
      </c>
      <c r="J3588" s="3" t="s">
        <v>4015</v>
      </c>
      <c r="K3588" s="3" t="s">
        <v>13649</v>
      </c>
      <c r="L3588" s="3" t="s">
        <v>7013</v>
      </c>
      <c r="M3588" s="3" t="s">
        <v>7014</v>
      </c>
      <c r="N3588" s="3" t="s">
        <v>6477</v>
      </c>
      <c r="O3588" s="3" t="s">
        <v>6478</v>
      </c>
      <c r="P3588" s="3" t="s">
        <v>13659</v>
      </c>
      <c r="Q3588" s="3" t="s">
        <v>13660</v>
      </c>
      <c r="R3588" s="3" t="s">
        <v>6490</v>
      </c>
      <c r="S3588" s="3" t="s">
        <v>6491</v>
      </c>
      <c r="T3588" s="3" t="s">
        <v>6486</v>
      </c>
      <c r="U3588" s="3" t="s">
        <v>154</v>
      </c>
      <c r="V3588" s="3" t="s">
        <v>154</v>
      </c>
      <c r="W3588" s="3" t="s">
        <v>9822</v>
      </c>
      <c r="X3588" s="3" t="s">
        <v>154</v>
      </c>
      <c r="Y3588" s="3" t="s">
        <v>154</v>
      </c>
      <c r="Z3588" s="3" t="s">
        <v>154</v>
      </c>
      <c r="AA3588" s="3" t="s">
        <v>154</v>
      </c>
      <c r="AB3588" s="3" t="s">
        <v>154</v>
      </c>
      <c r="AC3588" s="3" t="s">
        <v>154</v>
      </c>
      <c r="AD3588" s="3" t="s">
        <v>6151</v>
      </c>
      <c r="AE3588" s="3" t="s">
        <v>6151</v>
      </c>
      <c r="AF3588" s="3" t="s">
        <v>6040</v>
      </c>
      <c r="AG3588" s="3" t="s">
        <v>154</v>
      </c>
      <c r="AH3588" s="3" t="s">
        <v>6478</v>
      </c>
      <c r="AI3588" s="3" t="s">
        <v>6482</v>
      </c>
      <c r="AJ3588" s="3" t="s">
        <v>8933</v>
      </c>
    </row>
    <row r="3589" spans="1:36" ht="30">
      <c r="A3589" s="10">
        <v>3692</v>
      </c>
      <c r="B3589" t="str">
        <f>IF(K3589="总计","",INDEX(主数据!A:AD,MATCH(J3589,主数据!A:A,0),9))</f>
        <v>华中大区公司</v>
      </c>
      <c r="C3589" t="str">
        <f>IF(K3589="","",INDEX(主数据!A:AD,MATCH(J3589,主数据!A:A,0),11))</f>
        <v>武汉北区</v>
      </c>
      <c r="D3589" t="str">
        <f t="shared" si="224"/>
        <v>WH53小业主委托停车管理费（固定）定额</v>
      </c>
      <c r="E3589" s="13" t="str">
        <f t="shared" si="226"/>
        <v/>
      </c>
      <c r="F3589" s="13" t="str">
        <f>IF(E3589="","",IFERROR(IF(IF(K3589="","",INDEX(收费标合同信息维护!A:Q,MATCH(D3589,收费标合同信息维护!J:J,0),10))=D3589,"有","无"),"无"))</f>
        <v/>
      </c>
      <c r="G3589" s="13" t="str">
        <f t="shared" si="225"/>
        <v>WH53小业主委托停车管理费（固定）定额142.50</v>
      </c>
      <c r="H3589" s="13" t="str">
        <f t="shared" si="227"/>
        <v>142.50</v>
      </c>
      <c r="I3589" s="13" t="str">
        <f>IF(G3589="","",IFERROR(IF(IF(K3589="","",INDEX(收费标合同信息维护!A:Q,MATCH(G3589,收费标合同信息维护!M:M,0),13))=G3589,"有","无"),"无"))</f>
        <v>无</v>
      </c>
      <c r="J3589" s="3" t="s">
        <v>4015</v>
      </c>
      <c r="K3589" s="3" t="s">
        <v>13649</v>
      </c>
      <c r="L3589" s="3" t="s">
        <v>7013</v>
      </c>
      <c r="M3589" s="3" t="s">
        <v>7014</v>
      </c>
      <c r="N3589" s="3" t="s">
        <v>6477</v>
      </c>
      <c r="O3589" s="3" t="s">
        <v>6478</v>
      </c>
      <c r="P3589" s="3" t="s">
        <v>13661</v>
      </c>
      <c r="Q3589" s="3" t="s">
        <v>13662</v>
      </c>
      <c r="R3589" s="3" t="s">
        <v>6490</v>
      </c>
      <c r="S3589" s="3" t="s">
        <v>6491</v>
      </c>
      <c r="T3589" s="3" t="s">
        <v>6486</v>
      </c>
      <c r="U3589" s="3" t="s">
        <v>154</v>
      </c>
      <c r="V3589" s="3" t="s">
        <v>154</v>
      </c>
      <c r="W3589" s="3" t="s">
        <v>13658</v>
      </c>
      <c r="X3589" s="3" t="s">
        <v>154</v>
      </c>
      <c r="Y3589" s="3" t="s">
        <v>154</v>
      </c>
      <c r="Z3589" s="3" t="s">
        <v>154</v>
      </c>
      <c r="AA3589" s="3" t="s">
        <v>154</v>
      </c>
      <c r="AB3589" s="3" t="s">
        <v>154</v>
      </c>
      <c r="AC3589" s="3" t="s">
        <v>154</v>
      </c>
      <c r="AD3589" s="3" t="s">
        <v>6151</v>
      </c>
      <c r="AE3589" s="3" t="s">
        <v>6151</v>
      </c>
      <c r="AF3589" s="3" t="s">
        <v>6040</v>
      </c>
      <c r="AG3589" s="3" t="s">
        <v>154</v>
      </c>
      <c r="AH3589" s="3" t="s">
        <v>6478</v>
      </c>
      <c r="AI3589" s="3" t="s">
        <v>6482</v>
      </c>
      <c r="AJ3589" s="3" t="s">
        <v>47</v>
      </c>
    </row>
    <row r="3590" spans="1:36" ht="15">
      <c r="A3590" s="10">
        <v>3693</v>
      </c>
      <c r="B3590" t="str">
        <f>IF(K3590="总计","",INDEX(主数据!A:AD,MATCH(J3590,主数据!A:A,0),9))</f>
        <v>华北大区公司</v>
      </c>
      <c r="C3590" t="str">
        <f>IF(K3590="","",INDEX(主数据!A:AD,MATCH(J3590,主数据!A:A,0),11))</f>
        <v>银川城区</v>
      </c>
      <c r="D3590" t="str">
        <f t="shared" si="224"/>
        <v>YC24物业服务费标准方式1.42</v>
      </c>
      <c r="E3590" s="13" t="str">
        <f t="shared" si="226"/>
        <v>1.42</v>
      </c>
      <c r="F3590" s="13" t="str">
        <f>IF(E3590="","",IFERROR(IF(IF(K3590="","",INDEX(收费标合同信息维护!A:Q,MATCH(D3590,收费标合同信息维护!J:J,0),10))=D3590,"有","无"),"无"))</f>
        <v>无</v>
      </c>
      <c r="G3590" s="13" t="str">
        <f t="shared" si="225"/>
        <v/>
      </c>
      <c r="H3590" s="13" t="str">
        <f t="shared" si="227"/>
        <v/>
      </c>
      <c r="I3590" s="13" t="str">
        <f>IF(G3590="","",IFERROR(IF(IF(K3590="","",INDEX(收费标合同信息维护!A:Q,MATCH(G3590,收费标合同信息维护!M:M,0),13))=G3590,"有","无"),"无"))</f>
        <v/>
      </c>
      <c r="J3590" s="3" t="s">
        <v>2731</v>
      </c>
      <c r="K3590" s="3" t="s">
        <v>6345</v>
      </c>
      <c r="L3590" s="3" t="s">
        <v>6025</v>
      </c>
      <c r="M3590" s="3" t="s">
        <v>6026</v>
      </c>
      <c r="N3590" s="3" t="s">
        <v>6477</v>
      </c>
      <c r="O3590" s="3" t="s">
        <v>6478</v>
      </c>
      <c r="P3590" s="3" t="s">
        <v>6025</v>
      </c>
      <c r="Q3590" s="3" t="s">
        <v>13663</v>
      </c>
      <c r="R3590" s="3" t="s">
        <v>6484</v>
      </c>
      <c r="S3590" s="3" t="s">
        <v>6485</v>
      </c>
      <c r="T3590" s="3" t="s">
        <v>13664</v>
      </c>
      <c r="U3590" s="3" t="s">
        <v>6511</v>
      </c>
      <c r="V3590" s="3" t="s">
        <v>8985</v>
      </c>
      <c r="W3590" s="3" t="s">
        <v>154</v>
      </c>
      <c r="X3590" s="3" t="s">
        <v>154</v>
      </c>
      <c r="Y3590" s="3" t="s">
        <v>154</v>
      </c>
      <c r="Z3590" s="3" t="s">
        <v>154</v>
      </c>
      <c r="AA3590" s="3" t="s">
        <v>154</v>
      </c>
      <c r="AB3590" s="3" t="s">
        <v>154</v>
      </c>
      <c r="AC3590" s="3" t="s">
        <v>154</v>
      </c>
      <c r="AD3590" s="3" t="s">
        <v>6151</v>
      </c>
      <c r="AE3590" s="3" t="s">
        <v>6151</v>
      </c>
      <c r="AF3590" s="3" t="s">
        <v>6040</v>
      </c>
      <c r="AG3590" s="3" t="s">
        <v>154</v>
      </c>
      <c r="AH3590" s="3" t="s">
        <v>6478</v>
      </c>
      <c r="AI3590" s="3" t="s">
        <v>6482</v>
      </c>
      <c r="AJ3590" s="3" t="s">
        <v>10365</v>
      </c>
    </row>
    <row r="3591" spans="1:36" ht="15">
      <c r="A3591" s="10">
        <v>3694</v>
      </c>
      <c r="B3591" t="str">
        <f>IF(K3591="总计","",INDEX(主数据!A:AD,MATCH(J3591,主数据!A:A,0),9))</f>
        <v>华北大区公司</v>
      </c>
      <c r="C3591" t="str">
        <f>IF(K3591="","",INDEX(主数据!A:AD,MATCH(J3591,主数据!A:A,0),11))</f>
        <v>银川城区</v>
      </c>
      <c r="D3591" t="str">
        <f t="shared" si="224"/>
        <v>YC24物业服务费标准方式1.42</v>
      </c>
      <c r="E3591" s="13" t="str">
        <f t="shared" si="226"/>
        <v>1.42</v>
      </c>
      <c r="F3591" s="13" t="str">
        <f>IF(E3591="","",IFERROR(IF(IF(K3591="","",INDEX(收费标合同信息维护!A:Q,MATCH(D3591,收费标合同信息维护!J:J,0),10))=D3591,"有","无"),"无"))</f>
        <v>无</v>
      </c>
      <c r="G3591" s="13" t="str">
        <f t="shared" si="225"/>
        <v/>
      </c>
      <c r="H3591" s="13" t="str">
        <f t="shared" si="227"/>
        <v/>
      </c>
      <c r="I3591" s="13" t="str">
        <f>IF(G3591="","",IFERROR(IF(IF(K3591="","",INDEX(收费标合同信息维护!A:Q,MATCH(G3591,收费标合同信息维护!M:M,0),13))=G3591,"有","无"),"无"))</f>
        <v/>
      </c>
      <c r="J3591" s="3" t="s">
        <v>2731</v>
      </c>
      <c r="K3591" s="3" t="s">
        <v>6345</v>
      </c>
      <c r="L3591" s="3" t="s">
        <v>6025</v>
      </c>
      <c r="M3591" s="3" t="s">
        <v>6026</v>
      </c>
      <c r="N3591" s="3" t="s">
        <v>6477</v>
      </c>
      <c r="O3591" s="3" t="s">
        <v>6478</v>
      </c>
      <c r="P3591" s="3" t="s">
        <v>7393</v>
      </c>
      <c r="Q3591" s="3" t="s">
        <v>13665</v>
      </c>
      <c r="R3591" s="3" t="s">
        <v>6484</v>
      </c>
      <c r="S3591" s="3" t="s">
        <v>6491</v>
      </c>
      <c r="T3591" s="3" t="s">
        <v>6510</v>
      </c>
      <c r="U3591" s="3" t="s">
        <v>6511</v>
      </c>
      <c r="V3591" s="3" t="s">
        <v>8985</v>
      </c>
      <c r="W3591" s="3" t="s">
        <v>154</v>
      </c>
      <c r="X3591" s="3" t="s">
        <v>154</v>
      </c>
      <c r="Y3591" s="3" t="s">
        <v>154</v>
      </c>
      <c r="Z3591" s="3" t="s">
        <v>154</v>
      </c>
      <c r="AA3591" s="3" t="s">
        <v>154</v>
      </c>
      <c r="AB3591" s="3" t="s">
        <v>154</v>
      </c>
      <c r="AC3591" s="3" t="s">
        <v>154</v>
      </c>
      <c r="AD3591" s="3" t="s">
        <v>6151</v>
      </c>
      <c r="AE3591" s="3" t="s">
        <v>6151</v>
      </c>
      <c r="AF3591" s="3" t="s">
        <v>6040</v>
      </c>
      <c r="AG3591" s="3" t="s">
        <v>154</v>
      </c>
      <c r="AH3591" s="3" t="s">
        <v>6478</v>
      </c>
      <c r="AI3591" s="3" t="s">
        <v>6482</v>
      </c>
      <c r="AJ3591" s="3" t="s">
        <v>6031</v>
      </c>
    </row>
    <row r="3592" spans="1:36" ht="15">
      <c r="A3592" s="10">
        <v>3695</v>
      </c>
      <c r="B3592" t="str">
        <f>IF(K3592="总计","",INDEX(主数据!A:AD,MATCH(J3592,主数据!A:A,0),9))</f>
        <v>华北大区公司</v>
      </c>
      <c r="C3592" t="str">
        <f>IF(K3592="","",INDEX(主数据!A:AD,MATCH(J3592,主数据!A:A,0),11))</f>
        <v>银川城区</v>
      </c>
      <c r="D3592" t="str">
        <f t="shared" si="224"/>
        <v>YC24物业服务费标准方式1.78</v>
      </c>
      <c r="E3592" s="13" t="str">
        <f t="shared" si="226"/>
        <v>1.78</v>
      </c>
      <c r="F3592" s="13" t="str">
        <f>IF(E3592="","",IFERROR(IF(IF(K3592="","",INDEX(收费标合同信息维护!A:Q,MATCH(D3592,收费标合同信息维护!J:J,0),10))=D3592,"有","无"),"无"))</f>
        <v>无</v>
      </c>
      <c r="G3592" s="13" t="str">
        <f t="shared" si="225"/>
        <v/>
      </c>
      <c r="H3592" s="13" t="str">
        <f t="shared" si="227"/>
        <v/>
      </c>
      <c r="I3592" s="13" t="str">
        <f>IF(G3592="","",IFERROR(IF(IF(K3592="","",INDEX(收费标合同信息维护!A:Q,MATCH(G3592,收费标合同信息维护!M:M,0),13))=G3592,"有","无"),"无"))</f>
        <v/>
      </c>
      <c r="J3592" s="3" t="s">
        <v>2731</v>
      </c>
      <c r="K3592" s="3" t="s">
        <v>6345</v>
      </c>
      <c r="L3592" s="3" t="s">
        <v>6025</v>
      </c>
      <c r="M3592" s="3" t="s">
        <v>6026</v>
      </c>
      <c r="N3592" s="3" t="s">
        <v>6477</v>
      </c>
      <c r="O3592" s="3" t="s">
        <v>6478</v>
      </c>
      <c r="P3592" s="3" t="s">
        <v>6646</v>
      </c>
      <c r="Q3592" s="3" t="s">
        <v>13666</v>
      </c>
      <c r="R3592" s="3" t="s">
        <v>6484</v>
      </c>
      <c r="S3592" s="3" t="s">
        <v>6485</v>
      </c>
      <c r="T3592" s="3" t="s">
        <v>6537</v>
      </c>
      <c r="U3592" s="3" t="s">
        <v>6511</v>
      </c>
      <c r="V3592" s="3" t="s">
        <v>13667</v>
      </c>
      <c r="W3592" s="3" t="s">
        <v>154</v>
      </c>
      <c r="X3592" s="3" t="s">
        <v>154</v>
      </c>
      <c r="Y3592" s="3" t="s">
        <v>154</v>
      </c>
      <c r="Z3592" s="3" t="s">
        <v>154</v>
      </c>
      <c r="AA3592" s="3" t="s">
        <v>154</v>
      </c>
      <c r="AB3592" s="3" t="s">
        <v>154</v>
      </c>
      <c r="AC3592" s="3" t="s">
        <v>154</v>
      </c>
      <c r="AD3592" s="3" t="s">
        <v>6151</v>
      </c>
      <c r="AE3592" s="3" t="s">
        <v>6151</v>
      </c>
      <c r="AF3592" s="3" t="s">
        <v>154</v>
      </c>
      <c r="AG3592" s="3" t="s">
        <v>154</v>
      </c>
      <c r="AH3592" s="3" t="s">
        <v>6478</v>
      </c>
      <c r="AI3592" s="3" t="s">
        <v>6482</v>
      </c>
      <c r="AJ3592" s="3" t="s">
        <v>6030</v>
      </c>
    </row>
    <row r="3593" spans="1:36" ht="15">
      <c r="A3593" s="10">
        <v>3696</v>
      </c>
      <c r="B3593" t="str">
        <f>IF(K3593="总计","",INDEX(主数据!A:AD,MATCH(J3593,主数据!A:A,0),9))</f>
        <v>华北大区公司</v>
      </c>
      <c r="C3593" t="str">
        <f>IF(K3593="","",INDEX(主数据!A:AD,MATCH(J3593,主数据!A:A,0),11))</f>
        <v>银川城区</v>
      </c>
      <c r="D3593" t="str">
        <f t="shared" si="224"/>
        <v>YC24物业服务费标准方式1.42</v>
      </c>
      <c r="E3593" s="13" t="str">
        <f t="shared" si="226"/>
        <v>1.42</v>
      </c>
      <c r="F3593" s="13" t="str">
        <f>IF(E3593="","",IFERROR(IF(IF(K3593="","",INDEX(收费标合同信息维护!A:Q,MATCH(D3593,收费标合同信息维护!J:J,0),10))=D3593,"有","无"),"无"))</f>
        <v>无</v>
      </c>
      <c r="G3593" s="13" t="str">
        <f t="shared" si="225"/>
        <v/>
      </c>
      <c r="H3593" s="13" t="str">
        <f t="shared" si="227"/>
        <v/>
      </c>
      <c r="I3593" s="13" t="str">
        <f>IF(G3593="","",IFERROR(IF(IF(K3593="","",INDEX(收费标合同信息维护!A:Q,MATCH(G3593,收费标合同信息维护!M:M,0),13))=G3593,"有","无"),"无"))</f>
        <v/>
      </c>
      <c r="J3593" s="3" t="s">
        <v>2731</v>
      </c>
      <c r="K3593" s="3" t="s">
        <v>6345</v>
      </c>
      <c r="L3593" s="3" t="s">
        <v>6025</v>
      </c>
      <c r="M3593" s="3" t="s">
        <v>6026</v>
      </c>
      <c r="N3593" s="3" t="s">
        <v>6477</v>
      </c>
      <c r="O3593" s="3" t="s">
        <v>6478</v>
      </c>
      <c r="P3593" s="3" t="s">
        <v>6649</v>
      </c>
      <c r="Q3593" s="3" t="s">
        <v>13668</v>
      </c>
      <c r="R3593" s="3" t="s">
        <v>6484</v>
      </c>
      <c r="S3593" s="3" t="s">
        <v>6689</v>
      </c>
      <c r="T3593" s="3" t="s">
        <v>7001</v>
      </c>
      <c r="U3593" s="3" t="s">
        <v>6511</v>
      </c>
      <c r="V3593" s="3" t="s">
        <v>8985</v>
      </c>
      <c r="W3593" s="3" t="s">
        <v>154</v>
      </c>
      <c r="X3593" s="3" t="s">
        <v>154</v>
      </c>
      <c r="Y3593" s="3" t="s">
        <v>154</v>
      </c>
      <c r="Z3593" s="3" t="s">
        <v>154</v>
      </c>
      <c r="AA3593" s="3" t="s">
        <v>154</v>
      </c>
      <c r="AB3593" s="3" t="s">
        <v>154</v>
      </c>
      <c r="AC3593" s="3" t="s">
        <v>154</v>
      </c>
      <c r="AD3593" s="3" t="s">
        <v>6151</v>
      </c>
      <c r="AE3593" s="3" t="s">
        <v>6151</v>
      </c>
      <c r="AF3593" s="3" t="s">
        <v>6040</v>
      </c>
      <c r="AG3593" s="3" t="s">
        <v>154</v>
      </c>
      <c r="AH3593" s="3" t="s">
        <v>6478</v>
      </c>
      <c r="AI3593" s="3" t="s">
        <v>6482</v>
      </c>
      <c r="AJ3593" s="3" t="s">
        <v>6030</v>
      </c>
    </row>
    <row r="3594" spans="1:36" ht="15">
      <c r="A3594" s="10">
        <v>3697</v>
      </c>
      <c r="B3594" t="str">
        <f>IF(K3594="总计","",INDEX(主数据!A:AD,MATCH(J3594,主数据!A:A,0),9))</f>
        <v>华北大区公司</v>
      </c>
      <c r="C3594" t="str">
        <f>IF(K3594="","",INDEX(主数据!A:AD,MATCH(J3594,主数据!A:A,0),11))</f>
        <v>银川城区</v>
      </c>
      <c r="D3594" t="str">
        <f t="shared" si="224"/>
        <v>YC24物业服务费标准方式1.42</v>
      </c>
      <c r="E3594" s="13" t="str">
        <f t="shared" si="226"/>
        <v>1.42</v>
      </c>
      <c r="F3594" s="13" t="str">
        <f>IF(E3594="","",IFERROR(IF(IF(K3594="","",INDEX(收费标合同信息维护!A:Q,MATCH(D3594,收费标合同信息维护!J:J,0),10))=D3594,"有","无"),"无"))</f>
        <v>无</v>
      </c>
      <c r="G3594" s="13" t="str">
        <f t="shared" si="225"/>
        <v/>
      </c>
      <c r="H3594" s="13" t="str">
        <f t="shared" si="227"/>
        <v/>
      </c>
      <c r="I3594" s="13" t="str">
        <f>IF(G3594="","",IFERROR(IF(IF(K3594="","",INDEX(收费标合同信息维护!A:Q,MATCH(G3594,收费标合同信息维护!M:M,0),13))=G3594,"有","无"),"无"))</f>
        <v/>
      </c>
      <c r="J3594" s="3" t="s">
        <v>2731</v>
      </c>
      <c r="K3594" s="3" t="s">
        <v>6345</v>
      </c>
      <c r="L3594" s="3" t="s">
        <v>6025</v>
      </c>
      <c r="M3594" s="3" t="s">
        <v>6026</v>
      </c>
      <c r="N3594" s="3" t="s">
        <v>6477</v>
      </c>
      <c r="O3594" s="3" t="s">
        <v>6478</v>
      </c>
      <c r="P3594" s="3" t="s">
        <v>6652</v>
      </c>
      <c r="Q3594" s="3" t="s">
        <v>13669</v>
      </c>
      <c r="R3594" s="3" t="s">
        <v>6484</v>
      </c>
      <c r="S3594" s="3" t="s">
        <v>6627</v>
      </c>
      <c r="T3594" s="3" t="s">
        <v>7084</v>
      </c>
      <c r="U3594" s="3" t="s">
        <v>6511</v>
      </c>
      <c r="V3594" s="3" t="s">
        <v>8985</v>
      </c>
      <c r="W3594" s="3" t="s">
        <v>154</v>
      </c>
      <c r="X3594" s="3" t="s">
        <v>154</v>
      </c>
      <c r="Y3594" s="3" t="s">
        <v>154</v>
      </c>
      <c r="Z3594" s="3" t="s">
        <v>154</v>
      </c>
      <c r="AA3594" s="3" t="s">
        <v>154</v>
      </c>
      <c r="AB3594" s="3" t="s">
        <v>154</v>
      </c>
      <c r="AC3594" s="3" t="s">
        <v>154</v>
      </c>
      <c r="AD3594" s="3" t="s">
        <v>6151</v>
      </c>
      <c r="AE3594" s="3" t="s">
        <v>6151</v>
      </c>
      <c r="AF3594" s="3" t="s">
        <v>6040</v>
      </c>
      <c r="AG3594" s="3" t="s">
        <v>154</v>
      </c>
      <c r="AH3594" s="3" t="s">
        <v>6478</v>
      </c>
      <c r="AI3594" s="3" t="s">
        <v>6482</v>
      </c>
      <c r="AJ3594" s="3" t="s">
        <v>17</v>
      </c>
    </row>
    <row r="3595" spans="1:36" ht="15">
      <c r="A3595" s="10">
        <v>3698</v>
      </c>
      <c r="B3595" t="str">
        <f>IF(K3595="总计","",INDEX(主数据!A:AD,MATCH(J3595,主数据!A:A,0),9))</f>
        <v>华北大区公司</v>
      </c>
      <c r="C3595" t="str">
        <f>IF(K3595="","",INDEX(主数据!A:AD,MATCH(J3595,主数据!A:A,0),11))</f>
        <v>银川城区</v>
      </c>
      <c r="D3595" t="str">
        <f t="shared" si="224"/>
        <v>YC24物业服务费标准方式1.42</v>
      </c>
      <c r="E3595" s="13" t="str">
        <f t="shared" si="226"/>
        <v>1.42</v>
      </c>
      <c r="F3595" s="13" t="str">
        <f>IF(E3595="","",IFERROR(IF(IF(K3595="","",INDEX(收费标合同信息维护!A:Q,MATCH(D3595,收费标合同信息维护!J:J,0),10))=D3595,"有","无"),"无"))</f>
        <v>无</v>
      </c>
      <c r="G3595" s="13" t="str">
        <f t="shared" si="225"/>
        <v/>
      </c>
      <c r="H3595" s="13" t="str">
        <f t="shared" si="227"/>
        <v/>
      </c>
      <c r="I3595" s="13" t="str">
        <f>IF(G3595="","",IFERROR(IF(IF(K3595="","",INDEX(收费标合同信息维护!A:Q,MATCH(G3595,收费标合同信息维护!M:M,0),13))=G3595,"有","无"),"无"))</f>
        <v/>
      </c>
      <c r="J3595" s="3" t="s">
        <v>2731</v>
      </c>
      <c r="K3595" s="3" t="s">
        <v>6345</v>
      </c>
      <c r="L3595" s="3" t="s">
        <v>6025</v>
      </c>
      <c r="M3595" s="3" t="s">
        <v>6026</v>
      </c>
      <c r="N3595" s="3" t="s">
        <v>6477</v>
      </c>
      <c r="O3595" s="3" t="s">
        <v>6478</v>
      </c>
      <c r="P3595" s="3" t="s">
        <v>8830</v>
      </c>
      <c r="Q3595" s="3" t="s">
        <v>13670</v>
      </c>
      <c r="R3595" s="3" t="s">
        <v>6484</v>
      </c>
      <c r="S3595" s="3" t="s">
        <v>8608</v>
      </c>
      <c r="T3595" s="3" t="s">
        <v>6548</v>
      </c>
      <c r="U3595" s="3" t="s">
        <v>6511</v>
      </c>
      <c r="V3595" s="3" t="s">
        <v>8985</v>
      </c>
      <c r="W3595" s="3" t="s">
        <v>154</v>
      </c>
      <c r="X3595" s="3" t="s">
        <v>154</v>
      </c>
      <c r="Y3595" s="3" t="s">
        <v>154</v>
      </c>
      <c r="Z3595" s="3" t="s">
        <v>154</v>
      </c>
      <c r="AA3595" s="3" t="s">
        <v>154</v>
      </c>
      <c r="AB3595" s="3" t="s">
        <v>154</v>
      </c>
      <c r="AC3595" s="3" t="s">
        <v>154</v>
      </c>
      <c r="AD3595" s="3" t="s">
        <v>6151</v>
      </c>
      <c r="AE3595" s="3" t="s">
        <v>6151</v>
      </c>
      <c r="AF3595" s="3" t="s">
        <v>6040</v>
      </c>
      <c r="AG3595" s="3" t="s">
        <v>154</v>
      </c>
      <c r="AH3595" s="3" t="s">
        <v>6478</v>
      </c>
      <c r="AI3595" s="3" t="s">
        <v>6482</v>
      </c>
      <c r="AJ3595" s="3" t="s">
        <v>24</v>
      </c>
    </row>
    <row r="3596" spans="1:36" ht="15">
      <c r="A3596" s="10">
        <v>3699</v>
      </c>
      <c r="B3596" t="str">
        <f>IF(K3596="总计","",INDEX(主数据!A:AD,MATCH(J3596,主数据!A:A,0),9))</f>
        <v>华北大区公司</v>
      </c>
      <c r="C3596" t="str">
        <f>IF(K3596="","",INDEX(主数据!A:AD,MATCH(J3596,主数据!A:A,0),11))</f>
        <v>银川城区</v>
      </c>
      <c r="D3596" t="str">
        <f t="shared" si="224"/>
        <v>YC24物业服务费标准方式1.42</v>
      </c>
      <c r="E3596" s="13" t="str">
        <f t="shared" si="226"/>
        <v>1.42</v>
      </c>
      <c r="F3596" s="13" t="str">
        <f>IF(E3596="","",IFERROR(IF(IF(K3596="","",INDEX(收费标合同信息维护!A:Q,MATCH(D3596,收费标合同信息维护!J:J,0),10))=D3596,"有","无"),"无"))</f>
        <v>无</v>
      </c>
      <c r="G3596" s="13" t="str">
        <f t="shared" si="225"/>
        <v/>
      </c>
      <c r="H3596" s="13" t="str">
        <f t="shared" si="227"/>
        <v/>
      </c>
      <c r="I3596" s="13" t="str">
        <f>IF(G3596="","",IFERROR(IF(IF(K3596="","",INDEX(收费标合同信息维护!A:Q,MATCH(G3596,收费标合同信息维护!M:M,0),13))=G3596,"有","无"),"无"))</f>
        <v/>
      </c>
      <c r="J3596" s="3" t="s">
        <v>2731</v>
      </c>
      <c r="K3596" s="3" t="s">
        <v>6345</v>
      </c>
      <c r="L3596" s="3" t="s">
        <v>6025</v>
      </c>
      <c r="M3596" s="3" t="s">
        <v>6026</v>
      </c>
      <c r="N3596" s="3" t="s">
        <v>6477</v>
      </c>
      <c r="O3596" s="3" t="s">
        <v>6478</v>
      </c>
      <c r="P3596" s="3" t="s">
        <v>11096</v>
      </c>
      <c r="Q3596" s="3" t="s">
        <v>13671</v>
      </c>
      <c r="R3596" s="3" t="s">
        <v>6484</v>
      </c>
      <c r="S3596" s="3" t="s">
        <v>6693</v>
      </c>
      <c r="T3596" s="3" t="s">
        <v>7127</v>
      </c>
      <c r="U3596" s="3" t="s">
        <v>6511</v>
      </c>
      <c r="V3596" s="3" t="s">
        <v>8985</v>
      </c>
      <c r="W3596" s="3" t="s">
        <v>154</v>
      </c>
      <c r="X3596" s="3" t="s">
        <v>154</v>
      </c>
      <c r="Y3596" s="3" t="s">
        <v>154</v>
      </c>
      <c r="Z3596" s="3" t="s">
        <v>154</v>
      </c>
      <c r="AA3596" s="3" t="s">
        <v>154</v>
      </c>
      <c r="AB3596" s="3" t="s">
        <v>154</v>
      </c>
      <c r="AC3596" s="3" t="s">
        <v>154</v>
      </c>
      <c r="AD3596" s="3" t="s">
        <v>6151</v>
      </c>
      <c r="AE3596" s="3" t="s">
        <v>6151</v>
      </c>
      <c r="AF3596" s="3" t="s">
        <v>6040</v>
      </c>
      <c r="AG3596" s="3" t="s">
        <v>154</v>
      </c>
      <c r="AH3596" s="3" t="s">
        <v>6478</v>
      </c>
      <c r="AI3596" s="3" t="s">
        <v>6482</v>
      </c>
      <c r="AJ3596" s="3" t="s">
        <v>16</v>
      </c>
    </row>
    <row r="3597" spans="1:36" ht="15">
      <c r="A3597" s="10">
        <v>3700</v>
      </c>
      <c r="B3597" t="str">
        <f>IF(K3597="总计","",INDEX(主数据!A:AD,MATCH(J3597,主数据!A:A,0),9))</f>
        <v>华北大区公司</v>
      </c>
      <c r="C3597" t="str">
        <f>IF(K3597="","",INDEX(主数据!A:AD,MATCH(J3597,主数据!A:A,0),11))</f>
        <v>银川城区</v>
      </c>
      <c r="D3597" t="str">
        <f t="shared" si="224"/>
        <v>YC24物业服务费标准方式1.42</v>
      </c>
      <c r="E3597" s="13" t="str">
        <f t="shared" si="226"/>
        <v>1.42</v>
      </c>
      <c r="F3597" s="13" t="str">
        <f>IF(E3597="","",IFERROR(IF(IF(K3597="","",INDEX(收费标合同信息维护!A:Q,MATCH(D3597,收费标合同信息维护!J:J,0),10))=D3597,"有","无"),"无"))</f>
        <v>无</v>
      </c>
      <c r="G3597" s="13" t="str">
        <f t="shared" si="225"/>
        <v/>
      </c>
      <c r="H3597" s="13" t="str">
        <f t="shared" si="227"/>
        <v/>
      </c>
      <c r="I3597" s="13" t="str">
        <f>IF(G3597="","",IFERROR(IF(IF(K3597="","",INDEX(收费标合同信息维护!A:Q,MATCH(G3597,收费标合同信息维护!M:M,0),13))=G3597,"有","无"),"无"))</f>
        <v/>
      </c>
      <c r="J3597" s="3" t="s">
        <v>2731</v>
      </c>
      <c r="K3597" s="3" t="s">
        <v>6345</v>
      </c>
      <c r="L3597" s="3" t="s">
        <v>6025</v>
      </c>
      <c r="M3597" s="3" t="s">
        <v>6026</v>
      </c>
      <c r="N3597" s="3" t="s">
        <v>6477</v>
      </c>
      <c r="O3597" s="3" t="s">
        <v>6478</v>
      </c>
      <c r="P3597" s="3" t="s">
        <v>8833</v>
      </c>
      <c r="Q3597" s="3" t="s">
        <v>13672</v>
      </c>
      <c r="R3597" s="3" t="s">
        <v>6484</v>
      </c>
      <c r="S3597" s="3" t="s">
        <v>7050</v>
      </c>
      <c r="T3597" s="3" t="s">
        <v>6936</v>
      </c>
      <c r="U3597" s="3" t="s">
        <v>6511</v>
      </c>
      <c r="V3597" s="3" t="s">
        <v>8985</v>
      </c>
      <c r="W3597" s="3" t="s">
        <v>154</v>
      </c>
      <c r="X3597" s="3" t="s">
        <v>154</v>
      </c>
      <c r="Y3597" s="3" t="s">
        <v>154</v>
      </c>
      <c r="Z3597" s="3" t="s">
        <v>154</v>
      </c>
      <c r="AA3597" s="3" t="s">
        <v>154</v>
      </c>
      <c r="AB3597" s="3" t="s">
        <v>154</v>
      </c>
      <c r="AC3597" s="3" t="s">
        <v>154</v>
      </c>
      <c r="AD3597" s="3" t="s">
        <v>6151</v>
      </c>
      <c r="AE3597" s="3" t="s">
        <v>6151</v>
      </c>
      <c r="AF3597" s="3" t="s">
        <v>6040</v>
      </c>
      <c r="AG3597" s="3" t="s">
        <v>154</v>
      </c>
      <c r="AH3597" s="3" t="s">
        <v>6478</v>
      </c>
      <c r="AI3597" s="3" t="s">
        <v>6482</v>
      </c>
      <c r="AJ3597" s="3" t="s">
        <v>6033</v>
      </c>
    </row>
    <row r="3598" spans="1:36" ht="15">
      <c r="A3598" s="10">
        <v>3701</v>
      </c>
      <c r="B3598" t="str">
        <f>IF(K3598="总计","",INDEX(主数据!A:AD,MATCH(J3598,主数据!A:A,0),9))</f>
        <v>华北大区公司</v>
      </c>
      <c r="C3598" t="str">
        <f>IF(K3598="","",INDEX(主数据!A:AD,MATCH(J3598,主数据!A:A,0),11))</f>
        <v>银川城区</v>
      </c>
      <c r="D3598" t="str">
        <f t="shared" si="224"/>
        <v>YC24物业服务费标准方式1.42</v>
      </c>
      <c r="E3598" s="13" t="str">
        <f t="shared" si="226"/>
        <v>1.42</v>
      </c>
      <c r="F3598" s="13" t="str">
        <f>IF(E3598="","",IFERROR(IF(IF(K3598="","",INDEX(收费标合同信息维护!A:Q,MATCH(D3598,收费标合同信息维护!J:J,0),10))=D3598,"有","无"),"无"))</f>
        <v>无</v>
      </c>
      <c r="G3598" s="13" t="str">
        <f t="shared" si="225"/>
        <v/>
      </c>
      <c r="H3598" s="13" t="str">
        <f t="shared" si="227"/>
        <v/>
      </c>
      <c r="I3598" s="13" t="str">
        <f>IF(G3598="","",IFERROR(IF(IF(K3598="","",INDEX(收费标合同信息维护!A:Q,MATCH(G3598,收费标合同信息维护!M:M,0),13))=G3598,"有","无"),"无"))</f>
        <v/>
      </c>
      <c r="J3598" s="3" t="s">
        <v>2731</v>
      </c>
      <c r="K3598" s="3" t="s">
        <v>6345</v>
      </c>
      <c r="L3598" s="3" t="s">
        <v>6025</v>
      </c>
      <c r="M3598" s="3" t="s">
        <v>6026</v>
      </c>
      <c r="N3598" s="3" t="s">
        <v>6477</v>
      </c>
      <c r="O3598" s="3" t="s">
        <v>6478</v>
      </c>
      <c r="P3598" s="3" t="s">
        <v>11101</v>
      </c>
      <c r="Q3598" s="3" t="s">
        <v>13673</v>
      </c>
      <c r="R3598" s="3" t="s">
        <v>6484</v>
      </c>
      <c r="S3598" s="3" t="s">
        <v>6594</v>
      </c>
      <c r="T3598" s="3" t="s">
        <v>6492</v>
      </c>
      <c r="U3598" s="3" t="s">
        <v>6511</v>
      </c>
      <c r="V3598" s="3" t="s">
        <v>8985</v>
      </c>
      <c r="W3598" s="3" t="s">
        <v>154</v>
      </c>
      <c r="X3598" s="3" t="s">
        <v>154</v>
      </c>
      <c r="Y3598" s="3" t="s">
        <v>154</v>
      </c>
      <c r="Z3598" s="3" t="s">
        <v>154</v>
      </c>
      <c r="AA3598" s="3" t="s">
        <v>154</v>
      </c>
      <c r="AB3598" s="3" t="s">
        <v>154</v>
      </c>
      <c r="AC3598" s="3" t="s">
        <v>154</v>
      </c>
      <c r="AD3598" s="3" t="s">
        <v>6151</v>
      </c>
      <c r="AE3598" s="3" t="s">
        <v>6151</v>
      </c>
      <c r="AF3598" s="3" t="s">
        <v>6040</v>
      </c>
      <c r="AG3598" s="3" t="s">
        <v>154</v>
      </c>
      <c r="AH3598" s="3" t="s">
        <v>6478</v>
      </c>
      <c r="AI3598" s="3" t="s">
        <v>6482</v>
      </c>
      <c r="AJ3598" s="3" t="s">
        <v>6033</v>
      </c>
    </row>
    <row r="3599" spans="1:36" ht="15">
      <c r="A3599" s="10">
        <v>3702</v>
      </c>
      <c r="B3599" t="str">
        <f>IF(K3599="总计","",INDEX(主数据!A:AD,MATCH(J3599,主数据!A:A,0),9))</f>
        <v>华北大区公司</v>
      </c>
      <c r="C3599" t="str">
        <f>IF(K3599="","",INDEX(主数据!A:AD,MATCH(J3599,主数据!A:A,0),11))</f>
        <v>银川城区</v>
      </c>
      <c r="D3599" t="str">
        <f t="shared" si="224"/>
        <v>YC24物业服务费标准方式1.42</v>
      </c>
      <c r="E3599" s="13" t="str">
        <f t="shared" si="226"/>
        <v>1.42</v>
      </c>
      <c r="F3599" s="13" t="str">
        <f>IF(E3599="","",IFERROR(IF(IF(K3599="","",INDEX(收费标合同信息维护!A:Q,MATCH(D3599,收费标合同信息维护!J:J,0),10))=D3599,"有","无"),"无"))</f>
        <v>无</v>
      </c>
      <c r="G3599" s="13" t="str">
        <f t="shared" si="225"/>
        <v/>
      </c>
      <c r="H3599" s="13" t="str">
        <f t="shared" si="227"/>
        <v/>
      </c>
      <c r="I3599" s="13" t="str">
        <f>IF(G3599="","",IFERROR(IF(IF(K3599="","",INDEX(收费标合同信息维护!A:Q,MATCH(G3599,收费标合同信息维护!M:M,0),13))=G3599,"有","无"),"无"))</f>
        <v/>
      </c>
      <c r="J3599" s="3" t="s">
        <v>2731</v>
      </c>
      <c r="K3599" s="3" t="s">
        <v>6345</v>
      </c>
      <c r="L3599" s="3" t="s">
        <v>6025</v>
      </c>
      <c r="M3599" s="3" t="s">
        <v>6026</v>
      </c>
      <c r="N3599" s="3" t="s">
        <v>6477</v>
      </c>
      <c r="O3599" s="3" t="s">
        <v>6478</v>
      </c>
      <c r="P3599" s="3" t="s">
        <v>11103</v>
      </c>
      <c r="Q3599" s="3" t="s">
        <v>13674</v>
      </c>
      <c r="R3599" s="3" t="s">
        <v>6484</v>
      </c>
      <c r="S3599" s="3" t="s">
        <v>8607</v>
      </c>
      <c r="T3599" s="3" t="s">
        <v>6936</v>
      </c>
      <c r="U3599" s="3" t="s">
        <v>6511</v>
      </c>
      <c r="V3599" s="3" t="s">
        <v>8985</v>
      </c>
      <c r="W3599" s="3" t="s">
        <v>154</v>
      </c>
      <c r="X3599" s="3" t="s">
        <v>154</v>
      </c>
      <c r="Y3599" s="3" t="s">
        <v>154</v>
      </c>
      <c r="Z3599" s="3" t="s">
        <v>154</v>
      </c>
      <c r="AA3599" s="3" t="s">
        <v>154</v>
      </c>
      <c r="AB3599" s="3" t="s">
        <v>154</v>
      </c>
      <c r="AC3599" s="3" t="s">
        <v>154</v>
      </c>
      <c r="AD3599" s="3" t="s">
        <v>6151</v>
      </c>
      <c r="AE3599" s="3" t="s">
        <v>6151</v>
      </c>
      <c r="AF3599" s="3" t="s">
        <v>6040</v>
      </c>
      <c r="AG3599" s="3" t="s">
        <v>154</v>
      </c>
      <c r="AH3599" s="3" t="s">
        <v>6478</v>
      </c>
      <c r="AI3599" s="3" t="s">
        <v>6482</v>
      </c>
      <c r="AJ3599" s="3" t="s">
        <v>6031</v>
      </c>
    </row>
    <row r="3600" spans="1:36" ht="15">
      <c r="A3600" s="10">
        <v>3703</v>
      </c>
      <c r="B3600" t="str">
        <f>IF(K3600="总计","",INDEX(主数据!A:AD,MATCH(J3600,主数据!A:A,0),9))</f>
        <v>华北大区公司</v>
      </c>
      <c r="C3600" t="str">
        <f>IF(K3600="","",INDEX(主数据!A:AD,MATCH(J3600,主数据!A:A,0),11))</f>
        <v>银川城区</v>
      </c>
      <c r="D3600" t="str">
        <f t="shared" si="224"/>
        <v>YC24物业服务费标准方式1.42</v>
      </c>
      <c r="E3600" s="13" t="str">
        <f t="shared" si="226"/>
        <v>1.42</v>
      </c>
      <c r="F3600" s="13" t="str">
        <f>IF(E3600="","",IFERROR(IF(IF(K3600="","",INDEX(收费标合同信息维护!A:Q,MATCH(D3600,收费标合同信息维护!J:J,0),10))=D3600,"有","无"),"无"))</f>
        <v>无</v>
      </c>
      <c r="G3600" s="13" t="str">
        <f t="shared" si="225"/>
        <v/>
      </c>
      <c r="H3600" s="13" t="str">
        <f t="shared" si="227"/>
        <v/>
      </c>
      <c r="I3600" s="13" t="str">
        <f>IF(G3600="","",IFERROR(IF(IF(K3600="","",INDEX(收费标合同信息维护!A:Q,MATCH(G3600,收费标合同信息维护!M:M,0),13))=G3600,"有","无"),"无"))</f>
        <v/>
      </c>
      <c r="J3600" s="3" t="s">
        <v>2731</v>
      </c>
      <c r="K3600" s="3" t="s">
        <v>6345</v>
      </c>
      <c r="L3600" s="3" t="s">
        <v>6025</v>
      </c>
      <c r="M3600" s="3" t="s">
        <v>6026</v>
      </c>
      <c r="N3600" s="3" t="s">
        <v>6477</v>
      </c>
      <c r="O3600" s="3" t="s">
        <v>6478</v>
      </c>
      <c r="P3600" s="3" t="s">
        <v>11105</v>
      </c>
      <c r="Q3600" s="3" t="s">
        <v>13675</v>
      </c>
      <c r="R3600" s="3" t="s">
        <v>6484</v>
      </c>
      <c r="S3600" s="3" t="s">
        <v>8257</v>
      </c>
      <c r="T3600" s="3" t="s">
        <v>6590</v>
      </c>
      <c r="U3600" s="3" t="s">
        <v>6511</v>
      </c>
      <c r="V3600" s="3" t="s">
        <v>8985</v>
      </c>
      <c r="W3600" s="3" t="s">
        <v>154</v>
      </c>
      <c r="X3600" s="3" t="s">
        <v>154</v>
      </c>
      <c r="Y3600" s="3" t="s">
        <v>154</v>
      </c>
      <c r="Z3600" s="3" t="s">
        <v>154</v>
      </c>
      <c r="AA3600" s="3" t="s">
        <v>154</v>
      </c>
      <c r="AB3600" s="3" t="s">
        <v>154</v>
      </c>
      <c r="AC3600" s="3" t="s">
        <v>154</v>
      </c>
      <c r="AD3600" s="3" t="s">
        <v>6151</v>
      </c>
      <c r="AE3600" s="3" t="s">
        <v>6151</v>
      </c>
      <c r="AF3600" s="3" t="s">
        <v>154</v>
      </c>
      <c r="AG3600" s="3" t="s">
        <v>154</v>
      </c>
      <c r="AH3600" s="3" t="s">
        <v>6478</v>
      </c>
      <c r="AI3600" s="3" t="s">
        <v>6482</v>
      </c>
      <c r="AJ3600" s="3" t="s">
        <v>6489</v>
      </c>
    </row>
    <row r="3601" spans="1:36" ht="15">
      <c r="A3601" s="10">
        <v>3704</v>
      </c>
      <c r="B3601" t="str">
        <f>IF(K3601="总计","",INDEX(主数据!A:AD,MATCH(J3601,主数据!A:A,0),9))</f>
        <v>华北大区公司</v>
      </c>
      <c r="C3601" t="str">
        <f>IF(K3601="","",INDEX(主数据!A:AD,MATCH(J3601,主数据!A:A,0),11))</f>
        <v>银川城区</v>
      </c>
      <c r="D3601" t="str">
        <f t="shared" si="224"/>
        <v>YC24物业服务费标准方式1.42</v>
      </c>
      <c r="E3601" s="13" t="str">
        <f t="shared" si="226"/>
        <v>1.42</v>
      </c>
      <c r="F3601" s="13" t="str">
        <f>IF(E3601="","",IFERROR(IF(IF(K3601="","",INDEX(收费标合同信息维护!A:Q,MATCH(D3601,收费标合同信息维护!J:J,0),10))=D3601,"有","无"),"无"))</f>
        <v>无</v>
      </c>
      <c r="G3601" s="13" t="str">
        <f t="shared" si="225"/>
        <v/>
      </c>
      <c r="H3601" s="13" t="str">
        <f t="shared" si="227"/>
        <v/>
      </c>
      <c r="I3601" s="13" t="str">
        <f>IF(G3601="","",IFERROR(IF(IF(K3601="","",INDEX(收费标合同信息维护!A:Q,MATCH(G3601,收费标合同信息维护!M:M,0),13))=G3601,"有","无"),"无"))</f>
        <v/>
      </c>
      <c r="J3601" s="3" t="s">
        <v>2731</v>
      </c>
      <c r="K3601" s="3" t="s">
        <v>6345</v>
      </c>
      <c r="L3601" s="3" t="s">
        <v>6025</v>
      </c>
      <c r="M3601" s="3" t="s">
        <v>6026</v>
      </c>
      <c r="N3601" s="3" t="s">
        <v>6477</v>
      </c>
      <c r="O3601" s="3" t="s">
        <v>6478</v>
      </c>
      <c r="P3601" s="3" t="s">
        <v>11107</v>
      </c>
      <c r="Q3601" s="3" t="s">
        <v>13676</v>
      </c>
      <c r="R3601" s="3" t="s">
        <v>6484</v>
      </c>
      <c r="S3601" s="3" t="s">
        <v>7060</v>
      </c>
      <c r="T3601" s="3" t="s">
        <v>6690</v>
      </c>
      <c r="U3601" s="3" t="s">
        <v>6511</v>
      </c>
      <c r="V3601" s="3" t="s">
        <v>8985</v>
      </c>
      <c r="W3601" s="3" t="s">
        <v>154</v>
      </c>
      <c r="X3601" s="3" t="s">
        <v>154</v>
      </c>
      <c r="Y3601" s="3" t="s">
        <v>154</v>
      </c>
      <c r="Z3601" s="3" t="s">
        <v>154</v>
      </c>
      <c r="AA3601" s="3" t="s">
        <v>154</v>
      </c>
      <c r="AB3601" s="3" t="s">
        <v>154</v>
      </c>
      <c r="AC3601" s="3" t="s">
        <v>154</v>
      </c>
      <c r="AD3601" s="3" t="s">
        <v>6151</v>
      </c>
      <c r="AE3601" s="3" t="s">
        <v>6151</v>
      </c>
      <c r="AF3601" s="3" t="s">
        <v>6040</v>
      </c>
      <c r="AG3601" s="3" t="s">
        <v>154</v>
      </c>
      <c r="AH3601" s="3" t="s">
        <v>6478</v>
      </c>
      <c r="AI3601" s="3" t="s">
        <v>6482</v>
      </c>
      <c r="AJ3601" s="3" t="s">
        <v>6033</v>
      </c>
    </row>
    <row r="3602" spans="1:36" ht="15">
      <c r="A3602" s="10">
        <v>3705</v>
      </c>
      <c r="B3602" t="str">
        <f>IF(K3602="总计","",INDEX(主数据!A:AD,MATCH(J3602,主数据!A:A,0),9))</f>
        <v>华北大区公司</v>
      </c>
      <c r="C3602" t="str">
        <f>IF(K3602="","",INDEX(主数据!A:AD,MATCH(J3602,主数据!A:A,0),11))</f>
        <v>银川城区</v>
      </c>
      <c r="D3602" t="str">
        <f t="shared" si="224"/>
        <v>YC24物业服务费标准方式1.42</v>
      </c>
      <c r="E3602" s="13" t="str">
        <f t="shared" si="226"/>
        <v>1.42</v>
      </c>
      <c r="F3602" s="13" t="str">
        <f>IF(E3602="","",IFERROR(IF(IF(K3602="","",INDEX(收费标合同信息维护!A:Q,MATCH(D3602,收费标合同信息维护!J:J,0),10))=D3602,"有","无"),"无"))</f>
        <v>无</v>
      </c>
      <c r="G3602" s="13" t="str">
        <f t="shared" si="225"/>
        <v/>
      </c>
      <c r="H3602" s="13" t="str">
        <f t="shared" si="227"/>
        <v/>
      </c>
      <c r="I3602" s="13" t="str">
        <f>IF(G3602="","",IFERROR(IF(IF(K3602="","",INDEX(收费标合同信息维护!A:Q,MATCH(G3602,收费标合同信息维护!M:M,0),13))=G3602,"有","无"),"无"))</f>
        <v/>
      </c>
      <c r="J3602" s="3" t="s">
        <v>2731</v>
      </c>
      <c r="K3602" s="3" t="s">
        <v>6345</v>
      </c>
      <c r="L3602" s="3" t="s">
        <v>6025</v>
      </c>
      <c r="M3602" s="3" t="s">
        <v>6026</v>
      </c>
      <c r="N3602" s="3" t="s">
        <v>6477</v>
      </c>
      <c r="O3602" s="3" t="s">
        <v>6478</v>
      </c>
      <c r="P3602" s="3" t="s">
        <v>11109</v>
      </c>
      <c r="Q3602" s="3" t="s">
        <v>13677</v>
      </c>
      <c r="R3602" s="3" t="s">
        <v>6484</v>
      </c>
      <c r="S3602" s="3" t="s">
        <v>8214</v>
      </c>
      <c r="T3602" s="3" t="s">
        <v>6800</v>
      </c>
      <c r="U3602" s="3" t="s">
        <v>6511</v>
      </c>
      <c r="V3602" s="3" t="s">
        <v>8985</v>
      </c>
      <c r="W3602" s="3" t="s">
        <v>154</v>
      </c>
      <c r="X3602" s="3" t="s">
        <v>154</v>
      </c>
      <c r="Y3602" s="3" t="s">
        <v>154</v>
      </c>
      <c r="Z3602" s="3" t="s">
        <v>154</v>
      </c>
      <c r="AA3602" s="3" t="s">
        <v>154</v>
      </c>
      <c r="AB3602" s="3" t="s">
        <v>154</v>
      </c>
      <c r="AC3602" s="3" t="s">
        <v>154</v>
      </c>
      <c r="AD3602" s="3" t="s">
        <v>6151</v>
      </c>
      <c r="AE3602" s="3" t="s">
        <v>6151</v>
      </c>
      <c r="AF3602" s="3" t="s">
        <v>6040</v>
      </c>
      <c r="AG3602" s="3" t="s">
        <v>154</v>
      </c>
      <c r="AH3602" s="3" t="s">
        <v>6478</v>
      </c>
      <c r="AI3602" s="3" t="s">
        <v>6482</v>
      </c>
      <c r="AJ3602" s="3" t="s">
        <v>6033</v>
      </c>
    </row>
    <row r="3603" spans="1:36" ht="15">
      <c r="A3603" s="10">
        <v>3706</v>
      </c>
      <c r="B3603" t="str">
        <f>IF(K3603="总计","",INDEX(主数据!A:AD,MATCH(J3603,主数据!A:A,0),9))</f>
        <v>华北大区公司</v>
      </c>
      <c r="C3603" t="str">
        <f>IF(K3603="","",INDEX(主数据!A:AD,MATCH(J3603,主数据!A:A,0),11))</f>
        <v>银川城区</v>
      </c>
      <c r="D3603" t="str">
        <f t="shared" si="224"/>
        <v>YC24物业服务费标准方式1.42</v>
      </c>
      <c r="E3603" s="13" t="str">
        <f t="shared" si="226"/>
        <v>1.42</v>
      </c>
      <c r="F3603" s="13" t="str">
        <f>IF(E3603="","",IFERROR(IF(IF(K3603="","",INDEX(收费标合同信息维护!A:Q,MATCH(D3603,收费标合同信息维护!J:J,0),10))=D3603,"有","无"),"无"))</f>
        <v>无</v>
      </c>
      <c r="G3603" s="13" t="str">
        <f t="shared" si="225"/>
        <v/>
      </c>
      <c r="H3603" s="13" t="str">
        <f t="shared" si="227"/>
        <v/>
      </c>
      <c r="I3603" s="13" t="str">
        <f>IF(G3603="","",IFERROR(IF(IF(K3603="","",INDEX(收费标合同信息维护!A:Q,MATCH(G3603,收费标合同信息维护!M:M,0),13))=G3603,"有","无"),"无"))</f>
        <v/>
      </c>
      <c r="J3603" s="3" t="s">
        <v>2731</v>
      </c>
      <c r="K3603" s="3" t="s">
        <v>6345</v>
      </c>
      <c r="L3603" s="3" t="s">
        <v>6025</v>
      </c>
      <c r="M3603" s="3" t="s">
        <v>6026</v>
      </c>
      <c r="N3603" s="3" t="s">
        <v>6477</v>
      </c>
      <c r="O3603" s="3" t="s">
        <v>6478</v>
      </c>
      <c r="P3603" s="3" t="s">
        <v>18255</v>
      </c>
      <c r="Q3603" s="3" t="s">
        <v>16376</v>
      </c>
      <c r="R3603" s="3" t="s">
        <v>6484</v>
      </c>
      <c r="S3603" s="3" t="s">
        <v>6491</v>
      </c>
      <c r="T3603" s="3" t="s">
        <v>6506</v>
      </c>
      <c r="U3603" s="3" t="s">
        <v>154</v>
      </c>
      <c r="V3603" s="3" t="s">
        <v>8985</v>
      </c>
      <c r="W3603" s="3" t="s">
        <v>154</v>
      </c>
      <c r="X3603" s="3" t="s">
        <v>154</v>
      </c>
      <c r="Y3603" s="3" t="s">
        <v>154</v>
      </c>
      <c r="Z3603" s="3" t="s">
        <v>154</v>
      </c>
      <c r="AA3603" s="3" t="s">
        <v>154</v>
      </c>
      <c r="AB3603" s="3" t="s">
        <v>154</v>
      </c>
      <c r="AC3603" s="3" t="s">
        <v>154</v>
      </c>
      <c r="AD3603" s="3" t="s">
        <v>6151</v>
      </c>
      <c r="AE3603" s="3" t="s">
        <v>6151</v>
      </c>
      <c r="AF3603" s="3" t="s">
        <v>154</v>
      </c>
      <c r="AG3603" s="3" t="s">
        <v>154</v>
      </c>
      <c r="AH3603" s="3" t="s">
        <v>6478</v>
      </c>
      <c r="AI3603" s="3" t="s">
        <v>6482</v>
      </c>
      <c r="AJ3603" s="3" t="s">
        <v>6489</v>
      </c>
    </row>
    <row r="3604" spans="1:36" ht="15">
      <c r="A3604" s="10">
        <v>3707</v>
      </c>
      <c r="B3604" t="str">
        <f>IF(K3604="总计","",INDEX(主数据!A:AD,MATCH(J3604,主数据!A:A,0),9))</f>
        <v>华北大区公司</v>
      </c>
      <c r="C3604" t="str">
        <f>IF(K3604="","",INDEX(主数据!A:AD,MATCH(J3604,主数据!A:A,0),11))</f>
        <v>银川城区</v>
      </c>
      <c r="D3604" t="str">
        <f t="shared" si="224"/>
        <v>YC24物业服务费直接录入</v>
      </c>
      <c r="E3604" s="13" t="str">
        <f t="shared" si="226"/>
        <v/>
      </c>
      <c r="F3604" s="13" t="str">
        <f>IF(E3604="","",IFERROR(IF(IF(K3604="","",INDEX(收费标合同信息维护!A:Q,MATCH(D3604,收费标合同信息维护!J:J,0),10))=D3604,"有","无"),"无"))</f>
        <v/>
      </c>
      <c r="G3604" s="13" t="str">
        <f t="shared" si="225"/>
        <v/>
      </c>
      <c r="H3604" s="13" t="str">
        <f t="shared" si="227"/>
        <v/>
      </c>
      <c r="I3604" s="13" t="str">
        <f>IF(G3604="","",IFERROR(IF(IF(K3604="","",INDEX(收费标合同信息维护!A:Q,MATCH(G3604,收费标合同信息维护!M:M,0),13))=G3604,"有","无"),"无"))</f>
        <v/>
      </c>
      <c r="J3604" s="3" t="s">
        <v>2731</v>
      </c>
      <c r="K3604" s="3" t="s">
        <v>6345</v>
      </c>
      <c r="L3604" s="3" t="s">
        <v>6025</v>
      </c>
      <c r="M3604" s="3" t="s">
        <v>6026</v>
      </c>
      <c r="N3604" s="3" t="s">
        <v>6477</v>
      </c>
      <c r="O3604" s="3" t="s">
        <v>6478</v>
      </c>
      <c r="P3604" s="3" t="s">
        <v>13663</v>
      </c>
      <c r="Q3604" s="3" t="s">
        <v>13678</v>
      </c>
      <c r="R3604" s="3" t="s">
        <v>6479</v>
      </c>
      <c r="S3604" s="3" t="s">
        <v>6480</v>
      </c>
      <c r="T3604" s="3" t="s">
        <v>6493</v>
      </c>
      <c r="U3604" s="3" t="s">
        <v>154</v>
      </c>
      <c r="V3604" s="3" t="s">
        <v>154</v>
      </c>
      <c r="W3604" s="3" t="s">
        <v>154</v>
      </c>
      <c r="X3604" s="3" t="s">
        <v>154</v>
      </c>
      <c r="Y3604" s="3" t="s">
        <v>154</v>
      </c>
      <c r="Z3604" s="3" t="s">
        <v>154</v>
      </c>
      <c r="AA3604" s="3" t="s">
        <v>154</v>
      </c>
      <c r="AB3604" s="3" t="s">
        <v>154</v>
      </c>
      <c r="AC3604" s="3" t="s">
        <v>154</v>
      </c>
      <c r="AD3604" s="3" t="s">
        <v>6151</v>
      </c>
      <c r="AE3604" s="3" t="s">
        <v>6151</v>
      </c>
      <c r="AF3604" s="3" t="s">
        <v>154</v>
      </c>
      <c r="AG3604" s="3" t="s">
        <v>154</v>
      </c>
      <c r="AH3604" s="3" t="s">
        <v>6478</v>
      </c>
      <c r="AI3604" s="3" t="s">
        <v>6482</v>
      </c>
      <c r="AJ3604" s="3" t="s">
        <v>6033</v>
      </c>
    </row>
    <row r="3605" spans="1:36" ht="15">
      <c r="A3605" s="10">
        <v>3708</v>
      </c>
      <c r="B3605" t="str">
        <f>IF(K3605="总计","",INDEX(主数据!A:AD,MATCH(J3605,主数据!A:A,0),9))</f>
        <v>华北大区公司</v>
      </c>
      <c r="C3605" t="str">
        <f>IF(K3605="","",INDEX(主数据!A:AD,MATCH(J3605,主数据!A:A,0),11))</f>
        <v>银川城区</v>
      </c>
      <c r="D3605" t="str">
        <f t="shared" si="224"/>
        <v>YC24非自有房屋租赁直接录入</v>
      </c>
      <c r="E3605" s="13" t="str">
        <f t="shared" si="226"/>
        <v/>
      </c>
      <c r="F3605" s="13" t="str">
        <f>IF(E3605="","",IFERROR(IF(IF(K3605="","",INDEX(收费标合同信息维护!A:Q,MATCH(D3605,收费标合同信息维护!J:J,0),10))=D3605,"有","无"),"无"))</f>
        <v/>
      </c>
      <c r="G3605" s="13" t="str">
        <f t="shared" si="225"/>
        <v/>
      </c>
      <c r="H3605" s="13" t="str">
        <f t="shared" si="227"/>
        <v/>
      </c>
      <c r="I3605" s="13" t="str">
        <f>IF(G3605="","",IFERROR(IF(IF(K3605="","",INDEX(收费标合同信息维护!A:Q,MATCH(G3605,收费标合同信息维护!M:M,0),13))=G3605,"有","无"),"无"))</f>
        <v/>
      </c>
      <c r="J3605" s="3" t="s">
        <v>2731</v>
      </c>
      <c r="K3605" s="3" t="s">
        <v>6345</v>
      </c>
      <c r="L3605" s="3" t="s">
        <v>6699</v>
      </c>
      <c r="M3605" s="3" t="s">
        <v>6700</v>
      </c>
      <c r="N3605" s="3" t="s">
        <v>6477</v>
      </c>
      <c r="O3605" s="3" t="s">
        <v>6478</v>
      </c>
      <c r="P3605" s="3" t="s">
        <v>13679</v>
      </c>
      <c r="Q3605" s="3" t="s">
        <v>13680</v>
      </c>
      <c r="R3605" s="3" t="s">
        <v>6479</v>
      </c>
      <c r="S3605" s="3" t="s">
        <v>6480</v>
      </c>
      <c r="T3605" s="3" t="s">
        <v>7029</v>
      </c>
      <c r="U3605" s="3" t="s">
        <v>6587</v>
      </c>
      <c r="V3605" s="3" t="s">
        <v>154</v>
      </c>
      <c r="W3605" s="3" t="s">
        <v>154</v>
      </c>
      <c r="X3605" s="3" t="s">
        <v>154</v>
      </c>
      <c r="Y3605" s="3" t="s">
        <v>154</v>
      </c>
      <c r="Z3605" s="3" t="s">
        <v>154</v>
      </c>
      <c r="AA3605" s="3" t="s">
        <v>154</v>
      </c>
      <c r="AB3605" s="3" t="s">
        <v>154</v>
      </c>
      <c r="AC3605" s="3" t="s">
        <v>154</v>
      </c>
      <c r="AD3605" s="3" t="s">
        <v>6151</v>
      </c>
      <c r="AE3605" s="3" t="s">
        <v>6151</v>
      </c>
      <c r="AF3605" s="3" t="s">
        <v>154</v>
      </c>
      <c r="AG3605" s="3" t="s">
        <v>154</v>
      </c>
      <c r="AH3605" s="3" t="s">
        <v>6478</v>
      </c>
      <c r="AI3605" s="3" t="s">
        <v>6482</v>
      </c>
      <c r="AJ3605" s="3" t="s">
        <v>6489</v>
      </c>
    </row>
    <row r="3606" spans="1:36" ht="15">
      <c r="A3606" s="10">
        <v>3709</v>
      </c>
      <c r="B3606" t="str">
        <f>IF(K3606="总计","",INDEX(主数据!A:AD,MATCH(J3606,主数据!A:A,0),9))</f>
        <v>华北大区公司</v>
      </c>
      <c r="C3606" t="str">
        <f>IF(K3606="","",INDEX(主数据!A:AD,MATCH(J3606,主数据!A:A,0),11))</f>
        <v>银川城区</v>
      </c>
      <c r="D3606" t="str">
        <f t="shared" si="224"/>
        <v>YC24广告费直接录入</v>
      </c>
      <c r="E3606" s="13" t="str">
        <f t="shared" si="226"/>
        <v/>
      </c>
      <c r="F3606" s="13" t="str">
        <f>IF(E3606="","",IFERROR(IF(IF(K3606="","",INDEX(收费标合同信息维护!A:Q,MATCH(D3606,收费标合同信息维护!J:J,0),10))=D3606,"有","无"),"无"))</f>
        <v/>
      </c>
      <c r="G3606" s="13" t="str">
        <f t="shared" si="225"/>
        <v/>
      </c>
      <c r="H3606" s="13" t="str">
        <f t="shared" si="227"/>
        <v/>
      </c>
      <c r="I3606" s="13" t="str">
        <f>IF(G3606="","",IFERROR(IF(IF(K3606="","",INDEX(收费标合同信息维护!A:Q,MATCH(G3606,收费标合同信息维护!M:M,0),13))=G3606,"有","无"),"无"))</f>
        <v/>
      </c>
      <c r="J3606" s="3" t="s">
        <v>2731</v>
      </c>
      <c r="K3606" s="3" t="s">
        <v>6345</v>
      </c>
      <c r="L3606" s="3" t="s">
        <v>11929</v>
      </c>
      <c r="M3606" s="3" t="s">
        <v>11930</v>
      </c>
      <c r="N3606" s="3" t="s">
        <v>6477</v>
      </c>
      <c r="O3606" s="3" t="s">
        <v>6478</v>
      </c>
      <c r="P3606" s="3" t="s">
        <v>13681</v>
      </c>
      <c r="Q3606" s="3" t="s">
        <v>13682</v>
      </c>
      <c r="R3606" s="3" t="s">
        <v>6479</v>
      </c>
      <c r="S3606" s="3" t="s">
        <v>6480</v>
      </c>
      <c r="T3606" s="3" t="s">
        <v>7029</v>
      </c>
      <c r="U3606" s="3" t="s">
        <v>6533</v>
      </c>
      <c r="V3606" s="3" t="s">
        <v>154</v>
      </c>
      <c r="W3606" s="3" t="s">
        <v>154</v>
      </c>
      <c r="X3606" s="3" t="s">
        <v>154</v>
      </c>
      <c r="Y3606" s="3" t="s">
        <v>154</v>
      </c>
      <c r="Z3606" s="3" t="s">
        <v>154</v>
      </c>
      <c r="AA3606" s="3" t="s">
        <v>154</v>
      </c>
      <c r="AB3606" s="3" t="s">
        <v>154</v>
      </c>
      <c r="AC3606" s="3" t="s">
        <v>154</v>
      </c>
      <c r="AD3606" s="3" t="s">
        <v>6151</v>
      </c>
      <c r="AE3606" s="3" t="s">
        <v>6151</v>
      </c>
      <c r="AF3606" s="3" t="s">
        <v>154</v>
      </c>
      <c r="AG3606" s="3" t="s">
        <v>154</v>
      </c>
      <c r="AH3606" s="3" t="s">
        <v>6478</v>
      </c>
      <c r="AI3606" s="3" t="s">
        <v>6482</v>
      </c>
      <c r="AJ3606" s="3" t="s">
        <v>13683</v>
      </c>
    </row>
    <row r="3607" spans="1:36" ht="30">
      <c r="A3607" s="10">
        <v>3710</v>
      </c>
      <c r="B3607" t="str">
        <f>IF(K3607="总计","",INDEX(主数据!A:AD,MATCH(J3607,主数据!A:A,0),9))</f>
        <v>华北大区公司</v>
      </c>
      <c r="C3607" t="str">
        <f>IF(K3607="","",INDEX(主数据!A:AD,MATCH(J3607,主数据!A:A,0),11))</f>
        <v>银川城区</v>
      </c>
      <c r="D3607" t="str">
        <f t="shared" si="224"/>
        <v>YC24委托停车费（固定）直接录入</v>
      </c>
      <c r="E3607" s="13" t="str">
        <f t="shared" si="226"/>
        <v/>
      </c>
      <c r="F3607" s="13" t="str">
        <f>IF(E3607="","",IFERROR(IF(IF(K3607="","",INDEX(收费标合同信息维护!A:Q,MATCH(D3607,收费标合同信息维护!J:J,0),10))=D3607,"有","无"),"无"))</f>
        <v/>
      </c>
      <c r="G3607" s="13" t="str">
        <f t="shared" si="225"/>
        <v>YC24委托停车费（固定）直接录入90.00</v>
      </c>
      <c r="H3607" s="13" t="str">
        <f t="shared" si="227"/>
        <v>90.00</v>
      </c>
      <c r="I3607" s="13" t="str">
        <f>IF(G3607="","",IFERROR(IF(IF(K3607="","",INDEX(收费标合同信息维护!A:Q,MATCH(G3607,收费标合同信息维护!M:M,0),13))=G3607,"有","无"),"无"))</f>
        <v>无</v>
      </c>
      <c r="J3607" s="3" t="s">
        <v>2731</v>
      </c>
      <c r="K3607" s="3" t="s">
        <v>6345</v>
      </c>
      <c r="L3607" s="3" t="s">
        <v>7341</v>
      </c>
      <c r="M3607" s="3" t="s">
        <v>7342</v>
      </c>
      <c r="N3607" s="3" t="s">
        <v>6477</v>
      </c>
      <c r="O3607" s="3" t="s">
        <v>6597</v>
      </c>
      <c r="P3607" s="3" t="s">
        <v>7341</v>
      </c>
      <c r="Q3607" s="3" t="s">
        <v>13684</v>
      </c>
      <c r="R3607" s="3" t="s">
        <v>6479</v>
      </c>
      <c r="S3607" s="3" t="s">
        <v>6480</v>
      </c>
      <c r="T3607" s="3" t="s">
        <v>6493</v>
      </c>
      <c r="U3607" s="3" t="s">
        <v>6716</v>
      </c>
      <c r="V3607" s="3" t="s">
        <v>154</v>
      </c>
      <c r="W3607" s="3" t="s">
        <v>7163</v>
      </c>
      <c r="X3607" s="3" t="s">
        <v>154</v>
      </c>
      <c r="Y3607" s="3" t="s">
        <v>154</v>
      </c>
      <c r="Z3607" s="3" t="s">
        <v>154</v>
      </c>
      <c r="AA3607" s="3" t="s">
        <v>154</v>
      </c>
      <c r="AB3607" s="3" t="s">
        <v>154</v>
      </c>
      <c r="AC3607" s="3" t="s">
        <v>154</v>
      </c>
      <c r="AD3607" s="3" t="s">
        <v>6151</v>
      </c>
      <c r="AE3607" s="3" t="s">
        <v>6151</v>
      </c>
      <c r="AF3607" s="3" t="s">
        <v>154</v>
      </c>
      <c r="AG3607" s="3" t="s">
        <v>154</v>
      </c>
      <c r="AH3607" s="3" t="s">
        <v>6478</v>
      </c>
      <c r="AI3607" s="3" t="s">
        <v>6482</v>
      </c>
      <c r="AJ3607" s="3" t="s">
        <v>13685</v>
      </c>
    </row>
    <row r="3608" spans="1:36" ht="15">
      <c r="A3608" s="10">
        <v>3711</v>
      </c>
      <c r="B3608" t="str">
        <f>IF(K3608="总计","",INDEX(主数据!A:AD,MATCH(J3608,主数据!A:A,0),9))</f>
        <v>华北大区公司</v>
      </c>
      <c r="C3608" t="str">
        <f>IF(K3608="","",INDEX(主数据!A:AD,MATCH(J3608,主数据!A:A,0),11))</f>
        <v>银川城区</v>
      </c>
      <c r="D3608" t="str">
        <f t="shared" si="224"/>
        <v>YC24委托停车费（临时）直接录入</v>
      </c>
      <c r="E3608" s="13" t="str">
        <f t="shared" si="226"/>
        <v/>
      </c>
      <c r="F3608" s="13" t="str">
        <f>IF(E3608="","",IFERROR(IF(IF(K3608="","",INDEX(收费标合同信息维护!A:Q,MATCH(D3608,收费标合同信息维护!J:J,0),10))=D3608,"有","无"),"无"))</f>
        <v/>
      </c>
      <c r="G3608" s="13" t="str">
        <f t="shared" si="225"/>
        <v/>
      </c>
      <c r="H3608" s="13" t="str">
        <f t="shared" si="227"/>
        <v/>
      </c>
      <c r="I3608" s="13" t="str">
        <f>IF(G3608="","",IFERROR(IF(IF(K3608="","",INDEX(收费标合同信息维护!A:Q,MATCH(G3608,收费标合同信息维护!M:M,0),13))=G3608,"有","无"),"无"))</f>
        <v/>
      </c>
      <c r="J3608" s="3" t="s">
        <v>2731</v>
      </c>
      <c r="K3608" s="3" t="s">
        <v>6345</v>
      </c>
      <c r="L3608" s="3" t="s">
        <v>8396</v>
      </c>
      <c r="M3608" s="3" t="s">
        <v>8397</v>
      </c>
      <c r="N3608" s="3" t="s">
        <v>6477</v>
      </c>
      <c r="O3608" s="3" t="s">
        <v>6597</v>
      </c>
      <c r="P3608" s="3" t="s">
        <v>8396</v>
      </c>
      <c r="Q3608" s="3" t="s">
        <v>8397</v>
      </c>
      <c r="R3608" s="3" t="s">
        <v>6479</v>
      </c>
      <c r="S3608" s="3" t="s">
        <v>6480</v>
      </c>
      <c r="T3608" s="3" t="s">
        <v>6481</v>
      </c>
      <c r="U3608" s="3" t="s">
        <v>6716</v>
      </c>
      <c r="V3608" s="3" t="s">
        <v>154</v>
      </c>
      <c r="W3608" s="3" t="s">
        <v>154</v>
      </c>
      <c r="X3608" s="3" t="s">
        <v>154</v>
      </c>
      <c r="Y3608" s="3" t="s">
        <v>154</v>
      </c>
      <c r="Z3608" s="3" t="s">
        <v>154</v>
      </c>
      <c r="AA3608" s="3" t="s">
        <v>154</v>
      </c>
      <c r="AB3608" s="3" t="s">
        <v>154</v>
      </c>
      <c r="AC3608" s="3" t="s">
        <v>154</v>
      </c>
      <c r="AD3608" s="3" t="s">
        <v>6151</v>
      </c>
      <c r="AE3608" s="3" t="s">
        <v>6151</v>
      </c>
      <c r="AF3608" s="3" t="s">
        <v>154</v>
      </c>
      <c r="AG3608" s="3" t="s">
        <v>154</v>
      </c>
      <c r="AH3608" s="3" t="s">
        <v>6478</v>
      </c>
      <c r="AI3608" s="3" t="s">
        <v>6482</v>
      </c>
      <c r="AJ3608" s="3" t="s">
        <v>13685</v>
      </c>
    </row>
    <row r="3609" spans="1:36" ht="15">
      <c r="A3609" s="10">
        <v>3712</v>
      </c>
      <c r="B3609" t="str">
        <f>IF(K3609="总计","",INDEX(主数据!A:AD,MATCH(J3609,主数据!A:A,0),9))</f>
        <v>华北大区公司</v>
      </c>
      <c r="C3609" t="str">
        <f>IF(K3609="","",INDEX(主数据!A:AD,MATCH(J3609,主数据!A:A,0),11))</f>
        <v>银川城区</v>
      </c>
      <c r="D3609" t="str">
        <f t="shared" si="224"/>
        <v>YC24电梯费直接录入</v>
      </c>
      <c r="E3609" s="13" t="str">
        <f t="shared" si="226"/>
        <v/>
      </c>
      <c r="F3609" s="13" t="str">
        <f>IF(E3609="","",IFERROR(IF(IF(K3609="","",INDEX(收费标合同信息维护!A:Q,MATCH(D3609,收费标合同信息维护!J:J,0),10))=D3609,"有","无"),"无"))</f>
        <v/>
      </c>
      <c r="G3609" s="13" t="str">
        <f t="shared" si="225"/>
        <v/>
      </c>
      <c r="H3609" s="13" t="str">
        <f t="shared" si="227"/>
        <v/>
      </c>
      <c r="I3609" s="13" t="str">
        <f>IF(G3609="","",IFERROR(IF(IF(K3609="","",INDEX(收费标合同信息维护!A:Q,MATCH(G3609,收费标合同信息维护!M:M,0),13))=G3609,"有","无"),"无"))</f>
        <v/>
      </c>
      <c r="J3609" s="3" t="s">
        <v>2731</v>
      </c>
      <c r="K3609" s="3" t="s">
        <v>6345</v>
      </c>
      <c r="L3609" s="3" t="s">
        <v>7063</v>
      </c>
      <c r="M3609" s="3" t="s">
        <v>7064</v>
      </c>
      <c r="N3609" s="3" t="s">
        <v>6477</v>
      </c>
      <c r="O3609" s="3" t="s">
        <v>6478</v>
      </c>
      <c r="P3609" s="3" t="s">
        <v>7063</v>
      </c>
      <c r="Q3609" s="3" t="s">
        <v>13686</v>
      </c>
      <c r="R3609" s="3" t="s">
        <v>6479</v>
      </c>
      <c r="S3609" s="3" t="s">
        <v>6480</v>
      </c>
      <c r="T3609" s="3" t="s">
        <v>6493</v>
      </c>
      <c r="U3609" s="3" t="s">
        <v>6533</v>
      </c>
      <c r="V3609" s="3" t="s">
        <v>154</v>
      </c>
      <c r="W3609" s="3" t="s">
        <v>154</v>
      </c>
      <c r="X3609" s="3" t="s">
        <v>154</v>
      </c>
      <c r="Y3609" s="3" t="s">
        <v>154</v>
      </c>
      <c r="Z3609" s="3" t="s">
        <v>154</v>
      </c>
      <c r="AA3609" s="3" t="s">
        <v>154</v>
      </c>
      <c r="AB3609" s="3" t="s">
        <v>154</v>
      </c>
      <c r="AC3609" s="3" t="s">
        <v>154</v>
      </c>
      <c r="AD3609" s="3" t="s">
        <v>6151</v>
      </c>
      <c r="AE3609" s="3" t="s">
        <v>6151</v>
      </c>
      <c r="AF3609" s="3" t="s">
        <v>154</v>
      </c>
      <c r="AG3609" s="3" t="s">
        <v>154</v>
      </c>
      <c r="AH3609" s="3" t="s">
        <v>6478</v>
      </c>
      <c r="AI3609" s="3" t="s">
        <v>6482</v>
      </c>
      <c r="AJ3609" s="3" t="s">
        <v>13687</v>
      </c>
    </row>
    <row r="3610" spans="1:36" ht="15">
      <c r="A3610" s="10">
        <v>3713</v>
      </c>
      <c r="B3610" t="str">
        <f>IF(K3610="总计","",INDEX(主数据!A:AD,MATCH(J3610,主数据!A:A,0),9))</f>
        <v>华北大区公司</v>
      </c>
      <c r="C3610" t="str">
        <f>IF(K3610="","",INDEX(主数据!A:AD,MATCH(J3610,主数据!A:A,0),11))</f>
        <v>银川城区</v>
      </c>
      <c r="D3610" t="str">
        <f t="shared" si="224"/>
        <v>YC24电梯费标准方式1.42</v>
      </c>
      <c r="E3610" s="13" t="str">
        <f t="shared" si="226"/>
        <v>1.42</v>
      </c>
      <c r="F3610" s="13" t="str">
        <f>IF(E3610="","",IFERROR(IF(IF(K3610="","",INDEX(收费标合同信息维护!A:Q,MATCH(D3610,收费标合同信息维护!J:J,0),10))=D3610,"有","无"),"无"))</f>
        <v>无</v>
      </c>
      <c r="G3610" s="13" t="str">
        <f t="shared" si="225"/>
        <v/>
      </c>
      <c r="H3610" s="13" t="str">
        <f t="shared" si="227"/>
        <v/>
      </c>
      <c r="I3610" s="13" t="str">
        <f>IF(G3610="","",IFERROR(IF(IF(K3610="","",INDEX(收费标合同信息维护!A:Q,MATCH(G3610,收费标合同信息维护!M:M,0),13))=G3610,"有","无"),"无"))</f>
        <v/>
      </c>
      <c r="J3610" s="3" t="s">
        <v>2731</v>
      </c>
      <c r="K3610" s="3" t="s">
        <v>6345</v>
      </c>
      <c r="L3610" s="3" t="s">
        <v>7063</v>
      </c>
      <c r="M3610" s="3" t="s">
        <v>7064</v>
      </c>
      <c r="N3610" s="3" t="s">
        <v>6477</v>
      </c>
      <c r="O3610" s="3" t="s">
        <v>6478</v>
      </c>
      <c r="P3610" s="3" t="s">
        <v>13688</v>
      </c>
      <c r="Q3610" s="3" t="s">
        <v>13689</v>
      </c>
      <c r="R3610" s="3" t="s">
        <v>6484</v>
      </c>
      <c r="S3610" s="3" t="s">
        <v>6485</v>
      </c>
      <c r="T3610" s="3" t="s">
        <v>6493</v>
      </c>
      <c r="U3610" s="3" t="s">
        <v>6533</v>
      </c>
      <c r="V3610" s="3" t="s">
        <v>8985</v>
      </c>
      <c r="W3610" s="3" t="s">
        <v>154</v>
      </c>
      <c r="X3610" s="3" t="s">
        <v>154</v>
      </c>
      <c r="Y3610" s="3" t="s">
        <v>154</v>
      </c>
      <c r="Z3610" s="3" t="s">
        <v>154</v>
      </c>
      <c r="AA3610" s="3" t="s">
        <v>154</v>
      </c>
      <c r="AB3610" s="3" t="s">
        <v>154</v>
      </c>
      <c r="AC3610" s="3" t="s">
        <v>154</v>
      </c>
      <c r="AD3610" s="3" t="s">
        <v>6151</v>
      </c>
      <c r="AE3610" s="3" t="s">
        <v>6151</v>
      </c>
      <c r="AF3610" s="3" t="s">
        <v>154</v>
      </c>
      <c r="AG3610" s="3" t="s">
        <v>154</v>
      </c>
      <c r="AH3610" s="3" t="s">
        <v>6478</v>
      </c>
      <c r="AI3610" s="3" t="s">
        <v>6482</v>
      </c>
      <c r="AJ3610" s="3" t="s">
        <v>6489</v>
      </c>
    </row>
    <row r="3611" spans="1:36" ht="15">
      <c r="A3611" s="10">
        <v>3714</v>
      </c>
      <c r="B3611" t="str">
        <f>IF(K3611="总计","",INDEX(主数据!A:AD,MATCH(J3611,主数据!A:A,0),9))</f>
        <v>华北大区公司</v>
      </c>
      <c r="C3611" t="str">
        <f>IF(K3611="","",INDEX(主数据!A:AD,MATCH(J3611,主数据!A:A,0),11))</f>
        <v>银川城区</v>
      </c>
      <c r="D3611" t="str">
        <f t="shared" si="224"/>
        <v>YC24电梯费定额</v>
      </c>
      <c r="E3611" s="13" t="str">
        <f t="shared" si="226"/>
        <v/>
      </c>
      <c r="F3611" s="13" t="str">
        <f>IF(E3611="","",IFERROR(IF(IF(K3611="","",INDEX(收费标合同信息维护!A:Q,MATCH(D3611,收费标合同信息维护!J:J,0),10))=D3611,"有","无"),"无"))</f>
        <v/>
      </c>
      <c r="G3611" s="13" t="str">
        <f t="shared" si="225"/>
        <v>YC24电梯费定额40.00</v>
      </c>
      <c r="H3611" s="13" t="str">
        <f t="shared" si="227"/>
        <v>40.00</v>
      </c>
      <c r="I3611" s="13" t="str">
        <f>IF(G3611="","",IFERROR(IF(IF(K3611="","",INDEX(收费标合同信息维护!A:Q,MATCH(G3611,收费标合同信息维护!M:M,0),13))=G3611,"有","无"),"无"))</f>
        <v>无</v>
      </c>
      <c r="J3611" s="3" t="s">
        <v>2731</v>
      </c>
      <c r="K3611" s="3" t="s">
        <v>6345</v>
      </c>
      <c r="L3611" s="3" t="s">
        <v>7063</v>
      </c>
      <c r="M3611" s="3" t="s">
        <v>7064</v>
      </c>
      <c r="N3611" s="3" t="s">
        <v>6477</v>
      </c>
      <c r="O3611" s="3" t="s">
        <v>6478</v>
      </c>
      <c r="P3611" s="3" t="s">
        <v>13690</v>
      </c>
      <c r="Q3611" s="3" t="s">
        <v>13691</v>
      </c>
      <c r="R3611" s="3" t="s">
        <v>6490</v>
      </c>
      <c r="S3611" s="3" t="s">
        <v>6491</v>
      </c>
      <c r="T3611" s="3" t="s">
        <v>6537</v>
      </c>
      <c r="U3611" s="3" t="s">
        <v>154</v>
      </c>
      <c r="V3611" s="3" t="s">
        <v>154</v>
      </c>
      <c r="W3611" s="3" t="s">
        <v>6729</v>
      </c>
      <c r="X3611" s="3" t="s">
        <v>154</v>
      </c>
      <c r="Y3611" s="3" t="s">
        <v>154</v>
      </c>
      <c r="Z3611" s="3" t="s">
        <v>154</v>
      </c>
      <c r="AA3611" s="3" t="s">
        <v>154</v>
      </c>
      <c r="AB3611" s="3" t="s">
        <v>154</v>
      </c>
      <c r="AC3611" s="3" t="s">
        <v>154</v>
      </c>
      <c r="AD3611" s="3" t="s">
        <v>6151</v>
      </c>
      <c r="AE3611" s="3" t="s">
        <v>6151</v>
      </c>
      <c r="AF3611" s="3" t="s">
        <v>6040</v>
      </c>
      <c r="AG3611" s="3" t="s">
        <v>154</v>
      </c>
      <c r="AH3611" s="3" t="s">
        <v>6478</v>
      </c>
      <c r="AI3611" s="3" t="s">
        <v>6482</v>
      </c>
      <c r="AJ3611" s="3" t="s">
        <v>6044</v>
      </c>
    </row>
    <row r="3612" spans="1:36" ht="15">
      <c r="A3612" s="10">
        <v>3715</v>
      </c>
      <c r="B3612" t="str">
        <f>IF(K3612="总计","",INDEX(主数据!A:AD,MATCH(J3612,主数据!A:A,0),9))</f>
        <v>华北大区公司</v>
      </c>
      <c r="C3612" t="str">
        <f>IF(K3612="","",INDEX(主数据!A:AD,MATCH(J3612,主数据!A:A,0),11))</f>
        <v>银川城区</v>
      </c>
      <c r="D3612" t="str">
        <f t="shared" si="224"/>
        <v>YC24电梯费定额</v>
      </c>
      <c r="E3612" s="13" t="str">
        <f t="shared" si="226"/>
        <v/>
      </c>
      <c r="F3612" s="13" t="str">
        <f>IF(E3612="","",IFERROR(IF(IF(K3612="","",INDEX(收费标合同信息维护!A:Q,MATCH(D3612,收费标合同信息维护!J:J,0),10))=D3612,"有","无"),"无"))</f>
        <v/>
      </c>
      <c r="G3612" s="13" t="str">
        <f t="shared" si="225"/>
        <v>YC24电梯费定额44.00</v>
      </c>
      <c r="H3612" s="13" t="str">
        <f t="shared" si="227"/>
        <v>44.00</v>
      </c>
      <c r="I3612" s="13" t="str">
        <f>IF(G3612="","",IFERROR(IF(IF(K3612="","",INDEX(收费标合同信息维护!A:Q,MATCH(G3612,收费标合同信息维护!M:M,0),13))=G3612,"有","无"),"无"))</f>
        <v>无</v>
      </c>
      <c r="J3612" s="3" t="s">
        <v>2731</v>
      </c>
      <c r="K3612" s="3" t="s">
        <v>6345</v>
      </c>
      <c r="L3612" s="3" t="s">
        <v>7063</v>
      </c>
      <c r="M3612" s="3" t="s">
        <v>7064</v>
      </c>
      <c r="N3612" s="3" t="s">
        <v>6477</v>
      </c>
      <c r="O3612" s="3" t="s">
        <v>6478</v>
      </c>
      <c r="P3612" s="3" t="s">
        <v>12199</v>
      </c>
      <c r="Q3612" s="3" t="s">
        <v>13692</v>
      </c>
      <c r="R3612" s="3" t="s">
        <v>6490</v>
      </c>
      <c r="S3612" s="3" t="s">
        <v>6491</v>
      </c>
      <c r="T3612" s="3" t="s">
        <v>6537</v>
      </c>
      <c r="U3612" s="3" t="s">
        <v>154</v>
      </c>
      <c r="V3612" s="3" t="s">
        <v>154</v>
      </c>
      <c r="W3612" s="3" t="s">
        <v>13693</v>
      </c>
      <c r="X3612" s="3" t="s">
        <v>154</v>
      </c>
      <c r="Y3612" s="3" t="s">
        <v>154</v>
      </c>
      <c r="Z3612" s="3" t="s">
        <v>154</v>
      </c>
      <c r="AA3612" s="3" t="s">
        <v>154</v>
      </c>
      <c r="AB3612" s="3" t="s">
        <v>154</v>
      </c>
      <c r="AC3612" s="3" t="s">
        <v>154</v>
      </c>
      <c r="AD3612" s="3" t="s">
        <v>6151</v>
      </c>
      <c r="AE3612" s="3" t="s">
        <v>6151</v>
      </c>
      <c r="AF3612" s="3" t="s">
        <v>6040</v>
      </c>
      <c r="AG3612" s="3" t="s">
        <v>154</v>
      </c>
      <c r="AH3612" s="3" t="s">
        <v>6478</v>
      </c>
      <c r="AI3612" s="3" t="s">
        <v>6482</v>
      </c>
      <c r="AJ3612" s="3" t="s">
        <v>44</v>
      </c>
    </row>
    <row r="3613" spans="1:36" ht="15">
      <c r="A3613" s="10">
        <v>3716</v>
      </c>
      <c r="B3613" t="str">
        <f>IF(K3613="总计","",INDEX(主数据!A:AD,MATCH(J3613,主数据!A:A,0),9))</f>
        <v>华北大区公司</v>
      </c>
      <c r="C3613" t="str">
        <f>IF(K3613="","",INDEX(主数据!A:AD,MATCH(J3613,主数据!A:A,0),11))</f>
        <v>银川城区</v>
      </c>
      <c r="D3613" t="str">
        <f t="shared" si="224"/>
        <v>YC24电梯费定额</v>
      </c>
      <c r="E3613" s="13" t="str">
        <f t="shared" si="226"/>
        <v/>
      </c>
      <c r="F3613" s="13" t="str">
        <f>IF(E3613="","",IFERROR(IF(IF(K3613="","",INDEX(收费标合同信息维护!A:Q,MATCH(D3613,收费标合同信息维护!J:J,0),10))=D3613,"有","无"),"无"))</f>
        <v/>
      </c>
      <c r="G3613" s="13" t="str">
        <f t="shared" si="225"/>
        <v>YC24电梯费定额48.00</v>
      </c>
      <c r="H3613" s="13" t="str">
        <f t="shared" si="227"/>
        <v>48.00</v>
      </c>
      <c r="I3613" s="13" t="str">
        <f>IF(G3613="","",IFERROR(IF(IF(K3613="","",INDEX(收费标合同信息维护!A:Q,MATCH(G3613,收费标合同信息维护!M:M,0),13))=G3613,"有","无"),"无"))</f>
        <v>无</v>
      </c>
      <c r="J3613" s="3" t="s">
        <v>2731</v>
      </c>
      <c r="K3613" s="3" t="s">
        <v>6345</v>
      </c>
      <c r="L3613" s="3" t="s">
        <v>7063</v>
      </c>
      <c r="M3613" s="3" t="s">
        <v>7064</v>
      </c>
      <c r="N3613" s="3" t="s">
        <v>6477</v>
      </c>
      <c r="O3613" s="3" t="s">
        <v>6478</v>
      </c>
      <c r="P3613" s="3" t="s">
        <v>12201</v>
      </c>
      <c r="Q3613" s="3" t="s">
        <v>13694</v>
      </c>
      <c r="R3613" s="3" t="s">
        <v>6490</v>
      </c>
      <c r="S3613" s="3" t="s">
        <v>6491</v>
      </c>
      <c r="T3613" s="3" t="s">
        <v>6537</v>
      </c>
      <c r="U3613" s="3" t="s">
        <v>154</v>
      </c>
      <c r="V3613" s="3" t="s">
        <v>154</v>
      </c>
      <c r="W3613" s="3" t="s">
        <v>11133</v>
      </c>
      <c r="X3613" s="3" t="s">
        <v>154</v>
      </c>
      <c r="Y3613" s="3" t="s">
        <v>154</v>
      </c>
      <c r="Z3613" s="3" t="s">
        <v>154</v>
      </c>
      <c r="AA3613" s="3" t="s">
        <v>154</v>
      </c>
      <c r="AB3613" s="3" t="s">
        <v>154</v>
      </c>
      <c r="AC3613" s="3" t="s">
        <v>154</v>
      </c>
      <c r="AD3613" s="3" t="s">
        <v>6151</v>
      </c>
      <c r="AE3613" s="3" t="s">
        <v>6151</v>
      </c>
      <c r="AF3613" s="3" t="s">
        <v>6040</v>
      </c>
      <c r="AG3613" s="3" t="s">
        <v>154</v>
      </c>
      <c r="AH3613" s="3" t="s">
        <v>6478</v>
      </c>
      <c r="AI3613" s="3" t="s">
        <v>6482</v>
      </c>
      <c r="AJ3613" s="3" t="s">
        <v>6037</v>
      </c>
    </row>
    <row r="3614" spans="1:36" ht="15">
      <c r="A3614" s="10">
        <v>3717</v>
      </c>
      <c r="B3614" t="str">
        <f>IF(K3614="总计","",INDEX(主数据!A:AD,MATCH(J3614,主数据!A:A,0),9))</f>
        <v>华北大区公司</v>
      </c>
      <c r="C3614" t="str">
        <f>IF(K3614="","",INDEX(主数据!A:AD,MATCH(J3614,主数据!A:A,0),11))</f>
        <v>银川城区</v>
      </c>
      <c r="D3614" t="str">
        <f t="shared" si="224"/>
        <v>YC24电梯费定额</v>
      </c>
      <c r="E3614" s="13" t="str">
        <f t="shared" si="226"/>
        <v/>
      </c>
      <c r="F3614" s="13" t="str">
        <f>IF(E3614="","",IFERROR(IF(IF(K3614="","",INDEX(收费标合同信息维护!A:Q,MATCH(D3614,收费标合同信息维护!J:J,0),10))=D3614,"有","无"),"无"))</f>
        <v/>
      </c>
      <c r="G3614" s="13" t="str">
        <f t="shared" si="225"/>
        <v>YC24电梯费定额52.00</v>
      </c>
      <c r="H3614" s="13" t="str">
        <f t="shared" si="227"/>
        <v>52.00</v>
      </c>
      <c r="I3614" s="13" t="str">
        <f>IF(G3614="","",IFERROR(IF(IF(K3614="","",INDEX(收费标合同信息维护!A:Q,MATCH(G3614,收费标合同信息维护!M:M,0),13))=G3614,"有","无"),"无"))</f>
        <v>无</v>
      </c>
      <c r="J3614" s="3" t="s">
        <v>2731</v>
      </c>
      <c r="K3614" s="3" t="s">
        <v>6345</v>
      </c>
      <c r="L3614" s="3" t="s">
        <v>7063</v>
      </c>
      <c r="M3614" s="3" t="s">
        <v>7064</v>
      </c>
      <c r="N3614" s="3" t="s">
        <v>6477</v>
      </c>
      <c r="O3614" s="3" t="s">
        <v>6478</v>
      </c>
      <c r="P3614" s="3" t="s">
        <v>12204</v>
      </c>
      <c r="Q3614" s="3" t="s">
        <v>13695</v>
      </c>
      <c r="R3614" s="3" t="s">
        <v>6490</v>
      </c>
      <c r="S3614" s="3" t="s">
        <v>6491</v>
      </c>
      <c r="T3614" s="3" t="s">
        <v>6537</v>
      </c>
      <c r="U3614" s="3" t="s">
        <v>154</v>
      </c>
      <c r="V3614" s="3" t="s">
        <v>154</v>
      </c>
      <c r="W3614" s="3" t="s">
        <v>13696</v>
      </c>
      <c r="X3614" s="3" t="s">
        <v>154</v>
      </c>
      <c r="Y3614" s="3" t="s">
        <v>154</v>
      </c>
      <c r="Z3614" s="3" t="s">
        <v>154</v>
      </c>
      <c r="AA3614" s="3" t="s">
        <v>154</v>
      </c>
      <c r="AB3614" s="3" t="s">
        <v>154</v>
      </c>
      <c r="AC3614" s="3" t="s">
        <v>154</v>
      </c>
      <c r="AD3614" s="3" t="s">
        <v>6151</v>
      </c>
      <c r="AE3614" s="3" t="s">
        <v>6151</v>
      </c>
      <c r="AF3614" s="3" t="s">
        <v>154</v>
      </c>
      <c r="AG3614" s="3" t="s">
        <v>154</v>
      </c>
      <c r="AH3614" s="3" t="s">
        <v>6478</v>
      </c>
      <c r="AI3614" s="3" t="s">
        <v>6482</v>
      </c>
      <c r="AJ3614" s="3" t="s">
        <v>6104</v>
      </c>
    </row>
    <row r="3615" spans="1:36" ht="15">
      <c r="A3615" s="10">
        <v>3718</v>
      </c>
      <c r="B3615" t="str">
        <f>IF(K3615="总计","",INDEX(主数据!A:AD,MATCH(J3615,主数据!A:A,0),9))</f>
        <v>华北大区公司</v>
      </c>
      <c r="C3615" t="str">
        <f>IF(K3615="","",INDEX(主数据!A:AD,MATCH(J3615,主数据!A:A,0),11))</f>
        <v>银川城区</v>
      </c>
      <c r="D3615" t="str">
        <f t="shared" si="224"/>
        <v>YC24电梯费定额</v>
      </c>
      <c r="E3615" s="13" t="str">
        <f t="shared" si="226"/>
        <v/>
      </c>
      <c r="F3615" s="13" t="str">
        <f>IF(E3615="","",IFERROR(IF(IF(K3615="","",INDEX(收费标合同信息维护!A:Q,MATCH(D3615,收费标合同信息维护!J:J,0),10))=D3615,"有","无"),"无"))</f>
        <v/>
      </c>
      <c r="G3615" s="13" t="str">
        <f t="shared" si="225"/>
        <v>YC24电梯费定额56.00</v>
      </c>
      <c r="H3615" s="13" t="str">
        <f t="shared" si="227"/>
        <v>56.00</v>
      </c>
      <c r="I3615" s="13" t="str">
        <f>IF(G3615="","",IFERROR(IF(IF(K3615="","",INDEX(收费标合同信息维护!A:Q,MATCH(G3615,收费标合同信息维护!M:M,0),13))=G3615,"有","无"),"无"))</f>
        <v>无</v>
      </c>
      <c r="J3615" s="3" t="s">
        <v>2731</v>
      </c>
      <c r="K3615" s="3" t="s">
        <v>6345</v>
      </c>
      <c r="L3615" s="3" t="s">
        <v>7063</v>
      </c>
      <c r="M3615" s="3" t="s">
        <v>7064</v>
      </c>
      <c r="N3615" s="3" t="s">
        <v>6477</v>
      </c>
      <c r="O3615" s="3" t="s">
        <v>6478</v>
      </c>
      <c r="P3615" s="3" t="s">
        <v>12207</v>
      </c>
      <c r="Q3615" s="3" t="s">
        <v>13697</v>
      </c>
      <c r="R3615" s="3" t="s">
        <v>6490</v>
      </c>
      <c r="S3615" s="3" t="s">
        <v>6491</v>
      </c>
      <c r="T3615" s="3" t="s">
        <v>6537</v>
      </c>
      <c r="U3615" s="3" t="s">
        <v>154</v>
      </c>
      <c r="V3615" s="3" t="s">
        <v>154</v>
      </c>
      <c r="W3615" s="3" t="s">
        <v>10104</v>
      </c>
      <c r="X3615" s="3" t="s">
        <v>154</v>
      </c>
      <c r="Y3615" s="3" t="s">
        <v>154</v>
      </c>
      <c r="Z3615" s="3" t="s">
        <v>154</v>
      </c>
      <c r="AA3615" s="3" t="s">
        <v>154</v>
      </c>
      <c r="AB3615" s="3" t="s">
        <v>154</v>
      </c>
      <c r="AC3615" s="3" t="s">
        <v>154</v>
      </c>
      <c r="AD3615" s="3" t="s">
        <v>6151</v>
      </c>
      <c r="AE3615" s="3" t="s">
        <v>6151</v>
      </c>
      <c r="AF3615" s="3" t="s">
        <v>6040</v>
      </c>
      <c r="AG3615" s="3" t="s">
        <v>154</v>
      </c>
      <c r="AH3615" s="3" t="s">
        <v>6478</v>
      </c>
      <c r="AI3615" s="3" t="s">
        <v>6482</v>
      </c>
      <c r="AJ3615" s="3" t="s">
        <v>6270</v>
      </c>
    </row>
    <row r="3616" spans="1:36" ht="15">
      <c r="A3616" s="10">
        <v>3719</v>
      </c>
      <c r="B3616" t="str">
        <f>IF(K3616="总计","",INDEX(主数据!A:AD,MATCH(J3616,主数据!A:A,0),9))</f>
        <v>华北大区公司</v>
      </c>
      <c r="C3616" t="str">
        <f>IF(K3616="","",INDEX(主数据!A:AD,MATCH(J3616,主数据!A:A,0),11))</f>
        <v>银川城区</v>
      </c>
      <c r="D3616" t="str">
        <f t="shared" si="224"/>
        <v>YC24电梯费定额</v>
      </c>
      <c r="E3616" s="13" t="str">
        <f t="shared" si="226"/>
        <v/>
      </c>
      <c r="F3616" s="13" t="str">
        <f>IF(E3616="","",IFERROR(IF(IF(K3616="","",INDEX(收费标合同信息维护!A:Q,MATCH(D3616,收费标合同信息维护!J:J,0),10))=D3616,"有","无"),"无"))</f>
        <v/>
      </c>
      <c r="G3616" s="13" t="str">
        <f t="shared" si="225"/>
        <v>YC24电梯费定额60.00</v>
      </c>
      <c r="H3616" s="13" t="str">
        <f t="shared" si="227"/>
        <v>60.00</v>
      </c>
      <c r="I3616" s="13" t="str">
        <f>IF(G3616="","",IFERROR(IF(IF(K3616="","",INDEX(收费标合同信息维护!A:Q,MATCH(G3616,收费标合同信息维护!M:M,0),13))=G3616,"有","无"),"无"))</f>
        <v>无</v>
      </c>
      <c r="J3616" s="3" t="s">
        <v>2731</v>
      </c>
      <c r="K3616" s="3" t="s">
        <v>6345</v>
      </c>
      <c r="L3616" s="3" t="s">
        <v>7063</v>
      </c>
      <c r="M3616" s="3" t="s">
        <v>7064</v>
      </c>
      <c r="N3616" s="3" t="s">
        <v>6477</v>
      </c>
      <c r="O3616" s="3" t="s">
        <v>6478</v>
      </c>
      <c r="P3616" s="3" t="s">
        <v>13698</v>
      </c>
      <c r="Q3616" s="3" t="s">
        <v>13699</v>
      </c>
      <c r="R3616" s="3" t="s">
        <v>6490</v>
      </c>
      <c r="S3616" s="3" t="s">
        <v>6491</v>
      </c>
      <c r="T3616" s="3" t="s">
        <v>6537</v>
      </c>
      <c r="U3616" s="3" t="s">
        <v>154</v>
      </c>
      <c r="V3616" s="3" t="s">
        <v>154</v>
      </c>
      <c r="W3616" s="3" t="s">
        <v>7016</v>
      </c>
      <c r="X3616" s="3" t="s">
        <v>154</v>
      </c>
      <c r="Y3616" s="3" t="s">
        <v>154</v>
      </c>
      <c r="Z3616" s="3" t="s">
        <v>154</v>
      </c>
      <c r="AA3616" s="3" t="s">
        <v>154</v>
      </c>
      <c r="AB3616" s="3" t="s">
        <v>154</v>
      </c>
      <c r="AC3616" s="3" t="s">
        <v>154</v>
      </c>
      <c r="AD3616" s="3" t="s">
        <v>6151</v>
      </c>
      <c r="AE3616" s="3" t="s">
        <v>6151</v>
      </c>
      <c r="AF3616" s="3" t="s">
        <v>6040</v>
      </c>
      <c r="AG3616" s="3" t="s">
        <v>154</v>
      </c>
      <c r="AH3616" s="3" t="s">
        <v>6478</v>
      </c>
      <c r="AI3616" s="3" t="s">
        <v>6482</v>
      </c>
      <c r="AJ3616" s="3" t="s">
        <v>6104</v>
      </c>
    </row>
    <row r="3617" spans="1:36" ht="15">
      <c r="A3617" s="10">
        <v>3720</v>
      </c>
      <c r="B3617" t="str">
        <f>IF(K3617="总计","",INDEX(主数据!A:AD,MATCH(J3617,主数据!A:A,0),9))</f>
        <v>华北大区公司</v>
      </c>
      <c r="C3617" t="str">
        <f>IF(K3617="","",INDEX(主数据!A:AD,MATCH(J3617,主数据!A:A,0),11))</f>
        <v>银川城区</v>
      </c>
      <c r="D3617" t="str">
        <f t="shared" si="224"/>
        <v>YC24电梯费定额</v>
      </c>
      <c r="E3617" s="13" t="str">
        <f t="shared" si="226"/>
        <v/>
      </c>
      <c r="F3617" s="13" t="str">
        <f>IF(E3617="","",IFERROR(IF(IF(K3617="","",INDEX(收费标合同信息维护!A:Q,MATCH(D3617,收费标合同信息维护!J:J,0),10))=D3617,"有","无"),"无"))</f>
        <v/>
      </c>
      <c r="G3617" s="13" t="str">
        <f t="shared" si="225"/>
        <v>YC24电梯费定额60.00</v>
      </c>
      <c r="H3617" s="13" t="str">
        <f t="shared" si="227"/>
        <v>60.00</v>
      </c>
      <c r="I3617" s="13" t="str">
        <f>IF(G3617="","",IFERROR(IF(IF(K3617="","",INDEX(收费标合同信息维护!A:Q,MATCH(G3617,收费标合同信息维护!M:M,0),13))=G3617,"有","无"),"无"))</f>
        <v>无</v>
      </c>
      <c r="J3617" s="3" t="s">
        <v>2731</v>
      </c>
      <c r="K3617" s="3" t="s">
        <v>6345</v>
      </c>
      <c r="L3617" s="3" t="s">
        <v>7063</v>
      </c>
      <c r="M3617" s="3" t="s">
        <v>7064</v>
      </c>
      <c r="N3617" s="3" t="s">
        <v>6477</v>
      </c>
      <c r="O3617" s="3" t="s">
        <v>6478</v>
      </c>
      <c r="P3617" s="3" t="s">
        <v>13700</v>
      </c>
      <c r="Q3617" s="3" t="s">
        <v>13701</v>
      </c>
      <c r="R3617" s="3" t="s">
        <v>6490</v>
      </c>
      <c r="S3617" s="3" t="s">
        <v>6491</v>
      </c>
      <c r="T3617" s="3" t="s">
        <v>6493</v>
      </c>
      <c r="U3617" s="3" t="s">
        <v>6533</v>
      </c>
      <c r="V3617" s="3" t="s">
        <v>154</v>
      </c>
      <c r="W3617" s="3" t="s">
        <v>7016</v>
      </c>
      <c r="X3617" s="3" t="s">
        <v>154</v>
      </c>
      <c r="Y3617" s="3" t="s">
        <v>154</v>
      </c>
      <c r="Z3617" s="3" t="s">
        <v>154</v>
      </c>
      <c r="AA3617" s="3" t="s">
        <v>154</v>
      </c>
      <c r="AB3617" s="3" t="s">
        <v>154</v>
      </c>
      <c r="AC3617" s="3" t="s">
        <v>154</v>
      </c>
      <c r="AD3617" s="3" t="s">
        <v>6151</v>
      </c>
      <c r="AE3617" s="3" t="s">
        <v>6151</v>
      </c>
      <c r="AF3617" s="3" t="s">
        <v>6040</v>
      </c>
      <c r="AG3617" s="3" t="s">
        <v>154</v>
      </c>
      <c r="AH3617" s="3" t="s">
        <v>6478</v>
      </c>
      <c r="AI3617" s="3" t="s">
        <v>6482</v>
      </c>
      <c r="AJ3617" s="3" t="s">
        <v>6033</v>
      </c>
    </row>
    <row r="3618" spans="1:36" ht="15">
      <c r="A3618" s="10">
        <v>3721</v>
      </c>
      <c r="B3618" t="str">
        <f>IF(K3618="总计","",INDEX(主数据!A:AD,MATCH(J3618,主数据!A:A,0),9))</f>
        <v>华北大区公司</v>
      </c>
      <c r="C3618" t="str">
        <f>IF(K3618="","",INDEX(主数据!A:AD,MATCH(J3618,主数据!A:A,0),11))</f>
        <v>银川城区</v>
      </c>
      <c r="D3618" t="str">
        <f t="shared" si="224"/>
        <v>YC24电梯费定额</v>
      </c>
      <c r="E3618" s="13" t="str">
        <f t="shared" si="226"/>
        <v/>
      </c>
      <c r="F3618" s="13" t="str">
        <f>IF(E3618="","",IFERROR(IF(IF(K3618="","",INDEX(收费标合同信息维护!A:Q,MATCH(D3618,收费标合同信息维护!J:J,0),10))=D3618,"有","无"),"无"))</f>
        <v/>
      </c>
      <c r="G3618" s="13" t="str">
        <f t="shared" si="225"/>
        <v>YC24电梯费定额64.00</v>
      </c>
      <c r="H3618" s="13" t="str">
        <f t="shared" si="227"/>
        <v>64.00</v>
      </c>
      <c r="I3618" s="13" t="str">
        <f>IF(G3618="","",IFERROR(IF(IF(K3618="","",INDEX(收费标合同信息维护!A:Q,MATCH(G3618,收费标合同信息维护!M:M,0),13))=G3618,"有","无"),"无"))</f>
        <v>无</v>
      </c>
      <c r="J3618" s="3" t="s">
        <v>2731</v>
      </c>
      <c r="K3618" s="3" t="s">
        <v>6345</v>
      </c>
      <c r="L3618" s="3" t="s">
        <v>7063</v>
      </c>
      <c r="M3618" s="3" t="s">
        <v>7064</v>
      </c>
      <c r="N3618" s="3" t="s">
        <v>6477</v>
      </c>
      <c r="O3618" s="3" t="s">
        <v>6478</v>
      </c>
      <c r="P3618" s="3" t="s">
        <v>13702</v>
      </c>
      <c r="Q3618" s="3" t="s">
        <v>13703</v>
      </c>
      <c r="R3618" s="3" t="s">
        <v>6490</v>
      </c>
      <c r="S3618" s="3" t="s">
        <v>6491</v>
      </c>
      <c r="T3618" s="3" t="s">
        <v>6537</v>
      </c>
      <c r="U3618" s="3" t="s">
        <v>154</v>
      </c>
      <c r="V3618" s="3" t="s">
        <v>154</v>
      </c>
      <c r="W3618" s="3" t="s">
        <v>13704</v>
      </c>
      <c r="X3618" s="3" t="s">
        <v>154</v>
      </c>
      <c r="Y3618" s="3" t="s">
        <v>154</v>
      </c>
      <c r="Z3618" s="3" t="s">
        <v>154</v>
      </c>
      <c r="AA3618" s="3" t="s">
        <v>154</v>
      </c>
      <c r="AB3618" s="3" t="s">
        <v>154</v>
      </c>
      <c r="AC3618" s="3" t="s">
        <v>154</v>
      </c>
      <c r="AD3618" s="3" t="s">
        <v>6151</v>
      </c>
      <c r="AE3618" s="3" t="s">
        <v>6151</v>
      </c>
      <c r="AF3618" s="3" t="s">
        <v>6040</v>
      </c>
      <c r="AG3618" s="3" t="s">
        <v>154</v>
      </c>
      <c r="AH3618" s="3" t="s">
        <v>6478</v>
      </c>
      <c r="AI3618" s="3" t="s">
        <v>6482</v>
      </c>
      <c r="AJ3618" s="3" t="s">
        <v>6044</v>
      </c>
    </row>
    <row r="3619" spans="1:36" ht="15">
      <c r="A3619" s="10">
        <v>3722</v>
      </c>
      <c r="B3619" t="str">
        <f>IF(K3619="总计","",INDEX(主数据!A:AD,MATCH(J3619,主数据!A:A,0),9))</f>
        <v>华北大区公司</v>
      </c>
      <c r="C3619" t="str">
        <f>IF(K3619="","",INDEX(主数据!A:AD,MATCH(J3619,主数据!A:A,0),11))</f>
        <v>银川城区</v>
      </c>
      <c r="D3619" t="str">
        <f t="shared" si="224"/>
        <v>YC24电梯费定额</v>
      </c>
      <c r="E3619" s="13" t="str">
        <f t="shared" si="226"/>
        <v/>
      </c>
      <c r="F3619" s="13" t="str">
        <f>IF(E3619="","",IFERROR(IF(IF(K3619="","",INDEX(收费标合同信息维护!A:Q,MATCH(D3619,收费标合同信息维护!J:J,0),10))=D3619,"有","无"),"无"))</f>
        <v/>
      </c>
      <c r="G3619" s="13" t="str">
        <f t="shared" si="225"/>
        <v>YC24电梯费定额68.00</v>
      </c>
      <c r="H3619" s="13" t="str">
        <f t="shared" si="227"/>
        <v>68.00</v>
      </c>
      <c r="I3619" s="13" t="str">
        <f>IF(G3619="","",IFERROR(IF(IF(K3619="","",INDEX(收费标合同信息维护!A:Q,MATCH(G3619,收费标合同信息维护!M:M,0),13))=G3619,"有","无"),"无"))</f>
        <v>无</v>
      </c>
      <c r="J3619" s="3" t="s">
        <v>2731</v>
      </c>
      <c r="K3619" s="3" t="s">
        <v>6345</v>
      </c>
      <c r="L3619" s="3" t="s">
        <v>7063</v>
      </c>
      <c r="M3619" s="3" t="s">
        <v>7064</v>
      </c>
      <c r="N3619" s="3" t="s">
        <v>6477</v>
      </c>
      <c r="O3619" s="3" t="s">
        <v>6478</v>
      </c>
      <c r="P3619" s="3" t="s">
        <v>13705</v>
      </c>
      <c r="Q3619" s="3" t="s">
        <v>13706</v>
      </c>
      <c r="R3619" s="3" t="s">
        <v>6490</v>
      </c>
      <c r="S3619" s="3" t="s">
        <v>6491</v>
      </c>
      <c r="T3619" s="3" t="s">
        <v>6537</v>
      </c>
      <c r="U3619" s="3" t="s">
        <v>154</v>
      </c>
      <c r="V3619" s="3" t="s">
        <v>154</v>
      </c>
      <c r="W3619" s="3" t="s">
        <v>11139</v>
      </c>
      <c r="X3619" s="3" t="s">
        <v>154</v>
      </c>
      <c r="Y3619" s="3" t="s">
        <v>154</v>
      </c>
      <c r="Z3619" s="3" t="s">
        <v>154</v>
      </c>
      <c r="AA3619" s="3" t="s">
        <v>154</v>
      </c>
      <c r="AB3619" s="3" t="s">
        <v>154</v>
      </c>
      <c r="AC3619" s="3" t="s">
        <v>154</v>
      </c>
      <c r="AD3619" s="3" t="s">
        <v>6151</v>
      </c>
      <c r="AE3619" s="3" t="s">
        <v>6151</v>
      </c>
      <c r="AF3619" s="3" t="s">
        <v>6040</v>
      </c>
      <c r="AG3619" s="3" t="s">
        <v>154</v>
      </c>
      <c r="AH3619" s="3" t="s">
        <v>6478</v>
      </c>
      <c r="AI3619" s="3" t="s">
        <v>6482</v>
      </c>
      <c r="AJ3619" s="3" t="s">
        <v>6069</v>
      </c>
    </row>
    <row r="3620" spans="1:36" ht="15">
      <c r="A3620" s="10">
        <v>3723</v>
      </c>
      <c r="B3620" t="str">
        <f>IF(K3620="总计","",INDEX(主数据!A:AD,MATCH(J3620,主数据!A:A,0),9))</f>
        <v>华北大区公司</v>
      </c>
      <c r="C3620" t="str">
        <f>IF(K3620="","",INDEX(主数据!A:AD,MATCH(J3620,主数据!A:A,0),11))</f>
        <v>银川城区</v>
      </c>
      <c r="D3620" t="str">
        <f t="shared" si="224"/>
        <v>YC24电梯费定额</v>
      </c>
      <c r="E3620" s="13" t="str">
        <f t="shared" si="226"/>
        <v/>
      </c>
      <c r="F3620" s="13" t="str">
        <f>IF(E3620="","",IFERROR(IF(IF(K3620="","",INDEX(收费标合同信息维护!A:Q,MATCH(D3620,收费标合同信息维护!J:J,0),10))=D3620,"有","无"),"无"))</f>
        <v/>
      </c>
      <c r="G3620" s="13" t="str">
        <f t="shared" si="225"/>
        <v>YC24电梯费定额72.00</v>
      </c>
      <c r="H3620" s="13" t="str">
        <f t="shared" si="227"/>
        <v>72.00</v>
      </c>
      <c r="I3620" s="13" t="str">
        <f>IF(G3620="","",IFERROR(IF(IF(K3620="","",INDEX(收费标合同信息维护!A:Q,MATCH(G3620,收费标合同信息维护!M:M,0),13))=G3620,"有","无"),"无"))</f>
        <v>无</v>
      </c>
      <c r="J3620" s="3" t="s">
        <v>2731</v>
      </c>
      <c r="K3620" s="3" t="s">
        <v>6345</v>
      </c>
      <c r="L3620" s="3" t="s">
        <v>7063</v>
      </c>
      <c r="M3620" s="3" t="s">
        <v>7064</v>
      </c>
      <c r="N3620" s="3" t="s">
        <v>6477</v>
      </c>
      <c r="O3620" s="3" t="s">
        <v>6478</v>
      </c>
      <c r="P3620" s="3" t="s">
        <v>10333</v>
      </c>
      <c r="Q3620" s="3" t="s">
        <v>13707</v>
      </c>
      <c r="R3620" s="3" t="s">
        <v>6490</v>
      </c>
      <c r="S3620" s="3" t="s">
        <v>6491</v>
      </c>
      <c r="T3620" s="3" t="s">
        <v>6537</v>
      </c>
      <c r="U3620" s="3" t="s">
        <v>154</v>
      </c>
      <c r="V3620" s="3" t="s">
        <v>154</v>
      </c>
      <c r="W3620" s="3" t="s">
        <v>8659</v>
      </c>
      <c r="X3620" s="3" t="s">
        <v>154</v>
      </c>
      <c r="Y3620" s="3" t="s">
        <v>154</v>
      </c>
      <c r="Z3620" s="3" t="s">
        <v>154</v>
      </c>
      <c r="AA3620" s="3" t="s">
        <v>154</v>
      </c>
      <c r="AB3620" s="3" t="s">
        <v>154</v>
      </c>
      <c r="AC3620" s="3" t="s">
        <v>154</v>
      </c>
      <c r="AD3620" s="3" t="s">
        <v>6151</v>
      </c>
      <c r="AE3620" s="3" t="s">
        <v>6151</v>
      </c>
      <c r="AF3620" s="3" t="s">
        <v>6040</v>
      </c>
      <c r="AG3620" s="3" t="s">
        <v>154</v>
      </c>
      <c r="AH3620" s="3" t="s">
        <v>6478</v>
      </c>
      <c r="AI3620" s="3" t="s">
        <v>6482</v>
      </c>
      <c r="AJ3620" s="3" t="s">
        <v>45</v>
      </c>
    </row>
    <row r="3621" spans="1:36" ht="15">
      <c r="A3621" s="10">
        <v>3724</v>
      </c>
      <c r="B3621" t="str">
        <f>IF(K3621="总计","",INDEX(主数据!A:AD,MATCH(J3621,主数据!A:A,0),9))</f>
        <v>华北大区公司</v>
      </c>
      <c r="C3621" t="str">
        <f>IF(K3621="","",INDEX(主数据!A:AD,MATCH(J3621,主数据!A:A,0),11))</f>
        <v>银川城区</v>
      </c>
      <c r="D3621" t="str">
        <f t="shared" si="224"/>
        <v>YC24电梯费定额</v>
      </c>
      <c r="E3621" s="13" t="str">
        <f t="shared" si="226"/>
        <v/>
      </c>
      <c r="F3621" s="13" t="str">
        <f>IF(E3621="","",IFERROR(IF(IF(K3621="","",INDEX(收费标合同信息维护!A:Q,MATCH(D3621,收费标合同信息维护!J:J,0),10))=D3621,"有","无"),"无"))</f>
        <v/>
      </c>
      <c r="G3621" s="13" t="str">
        <f t="shared" si="225"/>
        <v>YC24电梯费定额76.00</v>
      </c>
      <c r="H3621" s="13" t="str">
        <f t="shared" si="227"/>
        <v>76.00</v>
      </c>
      <c r="I3621" s="13" t="str">
        <f>IF(G3621="","",IFERROR(IF(IF(K3621="","",INDEX(收费标合同信息维护!A:Q,MATCH(G3621,收费标合同信息维护!M:M,0),13))=G3621,"有","无"),"无"))</f>
        <v>无</v>
      </c>
      <c r="J3621" s="3" t="s">
        <v>2731</v>
      </c>
      <c r="K3621" s="3" t="s">
        <v>6345</v>
      </c>
      <c r="L3621" s="3" t="s">
        <v>7063</v>
      </c>
      <c r="M3621" s="3" t="s">
        <v>7064</v>
      </c>
      <c r="N3621" s="3" t="s">
        <v>6477</v>
      </c>
      <c r="O3621" s="3" t="s">
        <v>6478</v>
      </c>
      <c r="P3621" s="3" t="s">
        <v>10995</v>
      </c>
      <c r="Q3621" s="3" t="s">
        <v>13708</v>
      </c>
      <c r="R3621" s="3" t="s">
        <v>6490</v>
      </c>
      <c r="S3621" s="3" t="s">
        <v>6491</v>
      </c>
      <c r="T3621" s="3" t="s">
        <v>6537</v>
      </c>
      <c r="U3621" s="3" t="s">
        <v>154</v>
      </c>
      <c r="V3621" s="3" t="s">
        <v>154</v>
      </c>
      <c r="W3621" s="3" t="s">
        <v>13709</v>
      </c>
      <c r="X3621" s="3" t="s">
        <v>154</v>
      </c>
      <c r="Y3621" s="3" t="s">
        <v>154</v>
      </c>
      <c r="Z3621" s="3" t="s">
        <v>154</v>
      </c>
      <c r="AA3621" s="3" t="s">
        <v>154</v>
      </c>
      <c r="AB3621" s="3" t="s">
        <v>154</v>
      </c>
      <c r="AC3621" s="3" t="s">
        <v>154</v>
      </c>
      <c r="AD3621" s="3" t="s">
        <v>6151</v>
      </c>
      <c r="AE3621" s="3" t="s">
        <v>6151</v>
      </c>
      <c r="AF3621" s="3" t="s">
        <v>6040</v>
      </c>
      <c r="AG3621" s="3" t="s">
        <v>154</v>
      </c>
      <c r="AH3621" s="3" t="s">
        <v>6478</v>
      </c>
      <c r="AI3621" s="3" t="s">
        <v>6482</v>
      </c>
      <c r="AJ3621" s="3" t="s">
        <v>33</v>
      </c>
    </row>
    <row r="3622" spans="1:36" ht="15">
      <c r="A3622" s="10">
        <v>3725</v>
      </c>
      <c r="B3622" t="str">
        <f>IF(K3622="总计","",INDEX(主数据!A:AD,MATCH(J3622,主数据!A:A,0),9))</f>
        <v>华北大区公司</v>
      </c>
      <c r="C3622" t="str">
        <f>IF(K3622="","",INDEX(主数据!A:AD,MATCH(J3622,主数据!A:A,0),11))</f>
        <v>银川城区</v>
      </c>
      <c r="D3622" t="str">
        <f t="shared" si="224"/>
        <v>YC24电梯费定额</v>
      </c>
      <c r="E3622" s="13" t="str">
        <f t="shared" si="226"/>
        <v/>
      </c>
      <c r="F3622" s="13" t="str">
        <f>IF(E3622="","",IFERROR(IF(IF(K3622="","",INDEX(收费标合同信息维护!A:Q,MATCH(D3622,收费标合同信息维护!J:J,0),10))=D3622,"有","无"),"无"))</f>
        <v/>
      </c>
      <c r="G3622" s="13" t="str">
        <f t="shared" si="225"/>
        <v>YC24电梯费定额80.00</v>
      </c>
      <c r="H3622" s="13" t="str">
        <f t="shared" si="227"/>
        <v>80.00</v>
      </c>
      <c r="I3622" s="13" t="str">
        <f>IF(G3622="","",IFERROR(IF(IF(K3622="","",INDEX(收费标合同信息维护!A:Q,MATCH(G3622,收费标合同信息维护!M:M,0),13))=G3622,"有","无"),"无"))</f>
        <v>无</v>
      </c>
      <c r="J3622" s="3" t="s">
        <v>2731</v>
      </c>
      <c r="K3622" s="3" t="s">
        <v>6345</v>
      </c>
      <c r="L3622" s="3" t="s">
        <v>7063</v>
      </c>
      <c r="M3622" s="3" t="s">
        <v>7064</v>
      </c>
      <c r="N3622" s="3" t="s">
        <v>6477</v>
      </c>
      <c r="O3622" s="3" t="s">
        <v>6478</v>
      </c>
      <c r="P3622" s="3" t="s">
        <v>10998</v>
      </c>
      <c r="Q3622" s="3" t="s">
        <v>13710</v>
      </c>
      <c r="R3622" s="3" t="s">
        <v>6490</v>
      </c>
      <c r="S3622" s="3" t="s">
        <v>6491</v>
      </c>
      <c r="T3622" s="3" t="s">
        <v>6537</v>
      </c>
      <c r="U3622" s="3" t="s">
        <v>154</v>
      </c>
      <c r="V3622" s="3" t="s">
        <v>154</v>
      </c>
      <c r="W3622" s="3" t="s">
        <v>6521</v>
      </c>
      <c r="X3622" s="3" t="s">
        <v>154</v>
      </c>
      <c r="Y3622" s="3" t="s">
        <v>154</v>
      </c>
      <c r="Z3622" s="3" t="s">
        <v>154</v>
      </c>
      <c r="AA3622" s="3" t="s">
        <v>154</v>
      </c>
      <c r="AB3622" s="3" t="s">
        <v>154</v>
      </c>
      <c r="AC3622" s="3" t="s">
        <v>154</v>
      </c>
      <c r="AD3622" s="3" t="s">
        <v>6151</v>
      </c>
      <c r="AE3622" s="3" t="s">
        <v>6151</v>
      </c>
      <c r="AF3622" s="3" t="s">
        <v>154</v>
      </c>
      <c r="AG3622" s="3" t="s">
        <v>154</v>
      </c>
      <c r="AH3622" s="3" t="s">
        <v>6478</v>
      </c>
      <c r="AI3622" s="3" t="s">
        <v>6482</v>
      </c>
      <c r="AJ3622" s="3" t="s">
        <v>11</v>
      </c>
    </row>
    <row r="3623" spans="1:36" ht="15">
      <c r="A3623" s="10">
        <v>3726</v>
      </c>
      <c r="B3623" t="str">
        <f>IF(K3623="总计","",INDEX(主数据!A:AD,MATCH(J3623,主数据!A:A,0),9))</f>
        <v>华北大区公司</v>
      </c>
      <c r="C3623" t="str">
        <f>IF(K3623="","",INDEX(主数据!A:AD,MATCH(J3623,主数据!A:A,0),11))</f>
        <v>银川城区</v>
      </c>
      <c r="D3623" t="str">
        <f t="shared" si="224"/>
        <v>YC24电梯费定额</v>
      </c>
      <c r="E3623" s="13" t="str">
        <f t="shared" si="226"/>
        <v/>
      </c>
      <c r="F3623" s="13" t="str">
        <f>IF(E3623="","",IFERROR(IF(IF(K3623="","",INDEX(收费标合同信息维护!A:Q,MATCH(D3623,收费标合同信息维护!J:J,0),10))=D3623,"有","无"),"无"))</f>
        <v/>
      </c>
      <c r="G3623" s="13" t="str">
        <f t="shared" si="225"/>
        <v>YC24电梯费定额84.00</v>
      </c>
      <c r="H3623" s="13" t="str">
        <f t="shared" si="227"/>
        <v>84.00</v>
      </c>
      <c r="I3623" s="13" t="str">
        <f>IF(G3623="","",IFERROR(IF(IF(K3623="","",INDEX(收费标合同信息维护!A:Q,MATCH(G3623,收费标合同信息维护!M:M,0),13))=G3623,"有","无"),"无"))</f>
        <v>无</v>
      </c>
      <c r="J3623" s="3" t="s">
        <v>2731</v>
      </c>
      <c r="K3623" s="3" t="s">
        <v>6345</v>
      </c>
      <c r="L3623" s="3" t="s">
        <v>7063</v>
      </c>
      <c r="M3623" s="3" t="s">
        <v>7064</v>
      </c>
      <c r="N3623" s="3" t="s">
        <v>6477</v>
      </c>
      <c r="O3623" s="3" t="s">
        <v>6478</v>
      </c>
      <c r="P3623" s="3" t="s">
        <v>11001</v>
      </c>
      <c r="Q3623" s="3" t="s">
        <v>13711</v>
      </c>
      <c r="R3623" s="3" t="s">
        <v>6490</v>
      </c>
      <c r="S3623" s="3" t="s">
        <v>6491</v>
      </c>
      <c r="T3623" s="3" t="s">
        <v>6537</v>
      </c>
      <c r="U3623" s="3" t="s">
        <v>154</v>
      </c>
      <c r="V3623" s="3" t="s">
        <v>154</v>
      </c>
      <c r="W3623" s="3" t="s">
        <v>13712</v>
      </c>
      <c r="X3623" s="3" t="s">
        <v>154</v>
      </c>
      <c r="Y3623" s="3" t="s">
        <v>154</v>
      </c>
      <c r="Z3623" s="3" t="s">
        <v>154</v>
      </c>
      <c r="AA3623" s="3" t="s">
        <v>154</v>
      </c>
      <c r="AB3623" s="3" t="s">
        <v>154</v>
      </c>
      <c r="AC3623" s="3" t="s">
        <v>154</v>
      </c>
      <c r="AD3623" s="3" t="s">
        <v>6151</v>
      </c>
      <c r="AE3623" s="3" t="s">
        <v>6151</v>
      </c>
      <c r="AF3623" s="3" t="s">
        <v>6040</v>
      </c>
      <c r="AG3623" s="3" t="s">
        <v>154</v>
      </c>
      <c r="AH3623" s="3" t="s">
        <v>6478</v>
      </c>
      <c r="AI3623" s="3" t="s">
        <v>6482</v>
      </c>
      <c r="AJ3623" s="3" t="s">
        <v>12</v>
      </c>
    </row>
    <row r="3624" spans="1:36" ht="15">
      <c r="A3624" s="10">
        <v>3727</v>
      </c>
      <c r="B3624" t="str">
        <f>IF(K3624="总计","",INDEX(主数据!A:AD,MATCH(J3624,主数据!A:A,0),9))</f>
        <v>华北大区公司</v>
      </c>
      <c r="C3624" t="str">
        <f>IF(K3624="","",INDEX(主数据!A:AD,MATCH(J3624,主数据!A:A,0),11))</f>
        <v>银川城区</v>
      </c>
      <c r="D3624" t="str">
        <f t="shared" si="224"/>
        <v>YC24电梯费定额</v>
      </c>
      <c r="E3624" s="13" t="str">
        <f t="shared" si="226"/>
        <v/>
      </c>
      <c r="F3624" s="13" t="str">
        <f>IF(E3624="","",IFERROR(IF(IF(K3624="","",INDEX(收费标合同信息维护!A:Q,MATCH(D3624,收费标合同信息维护!J:J,0),10))=D3624,"有","无"),"无"))</f>
        <v/>
      </c>
      <c r="G3624" s="13" t="str">
        <f t="shared" si="225"/>
        <v>YC24电梯费定额88.00</v>
      </c>
      <c r="H3624" s="13" t="str">
        <f t="shared" si="227"/>
        <v>88.00</v>
      </c>
      <c r="I3624" s="13" t="str">
        <f>IF(G3624="","",IFERROR(IF(IF(K3624="","",INDEX(收费标合同信息维护!A:Q,MATCH(G3624,收费标合同信息维护!M:M,0),13))=G3624,"有","无"),"无"))</f>
        <v>无</v>
      </c>
      <c r="J3624" s="3" t="s">
        <v>2731</v>
      </c>
      <c r="K3624" s="3" t="s">
        <v>6345</v>
      </c>
      <c r="L3624" s="3" t="s">
        <v>7063</v>
      </c>
      <c r="M3624" s="3" t="s">
        <v>7064</v>
      </c>
      <c r="N3624" s="3" t="s">
        <v>6477</v>
      </c>
      <c r="O3624" s="3" t="s">
        <v>6478</v>
      </c>
      <c r="P3624" s="3" t="s">
        <v>11004</v>
      </c>
      <c r="Q3624" s="3" t="s">
        <v>13713</v>
      </c>
      <c r="R3624" s="3" t="s">
        <v>6490</v>
      </c>
      <c r="S3624" s="3" t="s">
        <v>6491</v>
      </c>
      <c r="T3624" s="3" t="s">
        <v>6537</v>
      </c>
      <c r="U3624" s="3" t="s">
        <v>154</v>
      </c>
      <c r="V3624" s="3" t="s">
        <v>154</v>
      </c>
      <c r="W3624" s="3" t="s">
        <v>11128</v>
      </c>
      <c r="X3624" s="3" t="s">
        <v>154</v>
      </c>
      <c r="Y3624" s="3" t="s">
        <v>154</v>
      </c>
      <c r="Z3624" s="3" t="s">
        <v>154</v>
      </c>
      <c r="AA3624" s="3" t="s">
        <v>154</v>
      </c>
      <c r="AB3624" s="3" t="s">
        <v>154</v>
      </c>
      <c r="AC3624" s="3" t="s">
        <v>154</v>
      </c>
      <c r="AD3624" s="3" t="s">
        <v>6151</v>
      </c>
      <c r="AE3624" s="3" t="s">
        <v>6151</v>
      </c>
      <c r="AF3624" s="3" t="s">
        <v>6040</v>
      </c>
      <c r="AG3624" s="3" t="s">
        <v>154</v>
      </c>
      <c r="AH3624" s="3" t="s">
        <v>6478</v>
      </c>
      <c r="AI3624" s="3" t="s">
        <v>6482</v>
      </c>
      <c r="AJ3624" s="3" t="s">
        <v>13</v>
      </c>
    </row>
    <row r="3625" spans="1:36" ht="15">
      <c r="A3625" s="10">
        <v>3728</v>
      </c>
      <c r="B3625" t="str">
        <f>IF(K3625="总计","",INDEX(主数据!A:AD,MATCH(J3625,主数据!A:A,0),9))</f>
        <v>华北大区公司</v>
      </c>
      <c r="C3625" t="str">
        <f>IF(K3625="","",INDEX(主数据!A:AD,MATCH(J3625,主数据!A:A,0),11))</f>
        <v>银川城区</v>
      </c>
      <c r="D3625" t="str">
        <f t="shared" si="224"/>
        <v>YC24电梯费定额</v>
      </c>
      <c r="E3625" s="13" t="str">
        <f t="shared" si="226"/>
        <v/>
      </c>
      <c r="F3625" s="13" t="str">
        <f>IF(E3625="","",IFERROR(IF(IF(K3625="","",INDEX(收费标合同信息维护!A:Q,MATCH(D3625,收费标合同信息维护!J:J,0),10))=D3625,"有","无"),"无"))</f>
        <v/>
      </c>
      <c r="G3625" s="13" t="str">
        <f t="shared" si="225"/>
        <v>YC24电梯费定额92.00</v>
      </c>
      <c r="H3625" s="13" t="str">
        <f t="shared" si="227"/>
        <v>92.00</v>
      </c>
      <c r="I3625" s="13" t="str">
        <f>IF(G3625="","",IFERROR(IF(IF(K3625="","",INDEX(收费标合同信息维护!A:Q,MATCH(G3625,收费标合同信息维护!M:M,0),13))=G3625,"有","无"),"无"))</f>
        <v>无</v>
      </c>
      <c r="J3625" s="3" t="s">
        <v>2731</v>
      </c>
      <c r="K3625" s="3" t="s">
        <v>6345</v>
      </c>
      <c r="L3625" s="3" t="s">
        <v>7063</v>
      </c>
      <c r="M3625" s="3" t="s">
        <v>7064</v>
      </c>
      <c r="N3625" s="3" t="s">
        <v>6477</v>
      </c>
      <c r="O3625" s="3" t="s">
        <v>6478</v>
      </c>
      <c r="P3625" s="3" t="s">
        <v>11007</v>
      </c>
      <c r="Q3625" s="3" t="s">
        <v>13714</v>
      </c>
      <c r="R3625" s="3" t="s">
        <v>6490</v>
      </c>
      <c r="S3625" s="3" t="s">
        <v>6491</v>
      </c>
      <c r="T3625" s="3" t="s">
        <v>6537</v>
      </c>
      <c r="U3625" s="3" t="s">
        <v>154</v>
      </c>
      <c r="V3625" s="3" t="s">
        <v>154</v>
      </c>
      <c r="W3625" s="3" t="s">
        <v>13715</v>
      </c>
      <c r="X3625" s="3" t="s">
        <v>154</v>
      </c>
      <c r="Y3625" s="3" t="s">
        <v>154</v>
      </c>
      <c r="Z3625" s="3" t="s">
        <v>154</v>
      </c>
      <c r="AA3625" s="3" t="s">
        <v>154</v>
      </c>
      <c r="AB3625" s="3" t="s">
        <v>154</v>
      </c>
      <c r="AC3625" s="3" t="s">
        <v>154</v>
      </c>
      <c r="AD3625" s="3" t="s">
        <v>6151</v>
      </c>
      <c r="AE3625" s="3" t="s">
        <v>6151</v>
      </c>
      <c r="AF3625" s="3" t="s">
        <v>6040</v>
      </c>
      <c r="AG3625" s="3" t="s">
        <v>154</v>
      </c>
      <c r="AH3625" s="3" t="s">
        <v>6478</v>
      </c>
      <c r="AI3625" s="3" t="s">
        <v>6482</v>
      </c>
      <c r="AJ3625" s="3" t="s">
        <v>13</v>
      </c>
    </row>
    <row r="3626" spans="1:36" ht="15">
      <c r="A3626" s="10">
        <v>3729</v>
      </c>
      <c r="B3626" t="str">
        <f>IF(K3626="总计","",INDEX(主数据!A:AD,MATCH(J3626,主数据!A:A,0),9))</f>
        <v>华北大区公司</v>
      </c>
      <c r="C3626" t="str">
        <f>IF(K3626="","",INDEX(主数据!A:AD,MATCH(J3626,主数据!A:A,0),11))</f>
        <v>银川城区</v>
      </c>
      <c r="D3626" t="str">
        <f t="shared" si="224"/>
        <v>YC24电梯费定额</v>
      </c>
      <c r="E3626" s="13" t="str">
        <f t="shared" si="226"/>
        <v/>
      </c>
      <c r="F3626" s="13" t="str">
        <f>IF(E3626="","",IFERROR(IF(IF(K3626="","",INDEX(收费标合同信息维护!A:Q,MATCH(D3626,收费标合同信息维护!J:J,0),10))=D3626,"有","无"),"无"))</f>
        <v/>
      </c>
      <c r="G3626" s="13" t="str">
        <f t="shared" si="225"/>
        <v>YC24电梯费定额96.00</v>
      </c>
      <c r="H3626" s="13" t="str">
        <f t="shared" si="227"/>
        <v>96.00</v>
      </c>
      <c r="I3626" s="13" t="str">
        <f>IF(G3626="","",IFERROR(IF(IF(K3626="","",INDEX(收费标合同信息维护!A:Q,MATCH(G3626,收费标合同信息维护!M:M,0),13))=G3626,"有","无"),"无"))</f>
        <v>无</v>
      </c>
      <c r="J3626" s="3" t="s">
        <v>2731</v>
      </c>
      <c r="K3626" s="3" t="s">
        <v>6345</v>
      </c>
      <c r="L3626" s="3" t="s">
        <v>7063</v>
      </c>
      <c r="M3626" s="3" t="s">
        <v>7064</v>
      </c>
      <c r="N3626" s="3" t="s">
        <v>6477</v>
      </c>
      <c r="O3626" s="3" t="s">
        <v>6478</v>
      </c>
      <c r="P3626" s="3" t="s">
        <v>11010</v>
      </c>
      <c r="Q3626" s="3" t="s">
        <v>13716</v>
      </c>
      <c r="R3626" s="3" t="s">
        <v>6490</v>
      </c>
      <c r="S3626" s="3" t="s">
        <v>6491</v>
      </c>
      <c r="T3626" s="3" t="s">
        <v>6537</v>
      </c>
      <c r="U3626" s="3" t="s">
        <v>154</v>
      </c>
      <c r="V3626" s="3" t="s">
        <v>154</v>
      </c>
      <c r="W3626" s="3" t="s">
        <v>10673</v>
      </c>
      <c r="X3626" s="3" t="s">
        <v>154</v>
      </c>
      <c r="Y3626" s="3" t="s">
        <v>154</v>
      </c>
      <c r="Z3626" s="3" t="s">
        <v>154</v>
      </c>
      <c r="AA3626" s="3" t="s">
        <v>154</v>
      </c>
      <c r="AB3626" s="3" t="s">
        <v>154</v>
      </c>
      <c r="AC3626" s="3" t="s">
        <v>154</v>
      </c>
      <c r="AD3626" s="3" t="s">
        <v>6151</v>
      </c>
      <c r="AE3626" s="3" t="s">
        <v>6151</v>
      </c>
      <c r="AF3626" s="3" t="s">
        <v>6040</v>
      </c>
      <c r="AG3626" s="3" t="s">
        <v>154</v>
      </c>
      <c r="AH3626" s="3" t="s">
        <v>6478</v>
      </c>
      <c r="AI3626" s="3" t="s">
        <v>6482</v>
      </c>
      <c r="AJ3626" s="3" t="s">
        <v>10</v>
      </c>
    </row>
    <row r="3627" spans="1:36" ht="15">
      <c r="A3627" s="10">
        <v>3730</v>
      </c>
      <c r="B3627" t="str">
        <f>IF(K3627="总计","",INDEX(主数据!A:AD,MATCH(J3627,主数据!A:A,0),9))</f>
        <v>华北大区公司</v>
      </c>
      <c r="C3627" t="str">
        <f>IF(K3627="","",INDEX(主数据!A:AD,MATCH(J3627,主数据!A:A,0),11))</f>
        <v>银川城区</v>
      </c>
      <c r="D3627" t="str">
        <f t="shared" si="224"/>
        <v>YC24电梯费定额</v>
      </c>
      <c r="E3627" s="13" t="str">
        <f t="shared" si="226"/>
        <v/>
      </c>
      <c r="F3627" s="13" t="str">
        <f>IF(E3627="","",IFERROR(IF(IF(K3627="","",INDEX(收费标合同信息维护!A:Q,MATCH(D3627,收费标合同信息维护!J:J,0),10))=D3627,"有","无"),"无"))</f>
        <v/>
      </c>
      <c r="G3627" s="13" t="str">
        <f t="shared" si="225"/>
        <v>YC24电梯费定额100.00</v>
      </c>
      <c r="H3627" s="13" t="str">
        <f t="shared" si="227"/>
        <v>100.00</v>
      </c>
      <c r="I3627" s="13" t="str">
        <f>IF(G3627="","",IFERROR(IF(IF(K3627="","",INDEX(收费标合同信息维护!A:Q,MATCH(G3627,收费标合同信息维护!M:M,0),13))=G3627,"有","无"),"无"))</f>
        <v>无</v>
      </c>
      <c r="J3627" s="3" t="s">
        <v>2731</v>
      </c>
      <c r="K3627" s="3" t="s">
        <v>6345</v>
      </c>
      <c r="L3627" s="3" t="s">
        <v>7063</v>
      </c>
      <c r="M3627" s="3" t="s">
        <v>7064</v>
      </c>
      <c r="N3627" s="3" t="s">
        <v>6477</v>
      </c>
      <c r="O3627" s="3" t="s">
        <v>6478</v>
      </c>
      <c r="P3627" s="3" t="s">
        <v>11012</v>
      </c>
      <c r="Q3627" s="3" t="s">
        <v>13717</v>
      </c>
      <c r="R3627" s="3" t="s">
        <v>6490</v>
      </c>
      <c r="S3627" s="3" t="s">
        <v>6491</v>
      </c>
      <c r="T3627" s="3" t="s">
        <v>6537</v>
      </c>
      <c r="U3627" s="3" t="s">
        <v>154</v>
      </c>
      <c r="V3627" s="3" t="s">
        <v>154</v>
      </c>
      <c r="W3627" s="3" t="s">
        <v>6743</v>
      </c>
      <c r="X3627" s="3" t="s">
        <v>154</v>
      </c>
      <c r="Y3627" s="3" t="s">
        <v>154</v>
      </c>
      <c r="Z3627" s="3" t="s">
        <v>154</v>
      </c>
      <c r="AA3627" s="3" t="s">
        <v>154</v>
      </c>
      <c r="AB3627" s="3" t="s">
        <v>154</v>
      </c>
      <c r="AC3627" s="3" t="s">
        <v>154</v>
      </c>
      <c r="AD3627" s="3" t="s">
        <v>6151</v>
      </c>
      <c r="AE3627" s="3" t="s">
        <v>6151</v>
      </c>
      <c r="AF3627" s="3" t="s">
        <v>6040</v>
      </c>
      <c r="AG3627" s="3" t="s">
        <v>154</v>
      </c>
      <c r="AH3627" s="3" t="s">
        <v>6478</v>
      </c>
      <c r="AI3627" s="3" t="s">
        <v>6482</v>
      </c>
      <c r="AJ3627" s="3" t="s">
        <v>6035</v>
      </c>
    </row>
    <row r="3628" spans="1:36" ht="15">
      <c r="A3628" s="10">
        <v>3731</v>
      </c>
      <c r="B3628" t="str">
        <f>IF(K3628="总计","",INDEX(主数据!A:AD,MATCH(J3628,主数据!A:A,0),9))</f>
        <v>华北大区公司</v>
      </c>
      <c r="C3628" t="str">
        <f>IF(K3628="","",INDEX(主数据!A:AD,MATCH(J3628,主数据!A:A,0),11))</f>
        <v>银川城区</v>
      </c>
      <c r="D3628" t="str">
        <f t="shared" si="224"/>
        <v>YC24电梯费定额</v>
      </c>
      <c r="E3628" s="13" t="str">
        <f t="shared" si="226"/>
        <v/>
      </c>
      <c r="F3628" s="13" t="str">
        <f>IF(E3628="","",IFERROR(IF(IF(K3628="","",INDEX(收费标合同信息维护!A:Q,MATCH(D3628,收费标合同信息维护!J:J,0),10))=D3628,"有","无"),"无"))</f>
        <v/>
      </c>
      <c r="G3628" s="13" t="str">
        <f t="shared" si="225"/>
        <v>YC24电梯费定额104.00</v>
      </c>
      <c r="H3628" s="13" t="str">
        <f t="shared" si="227"/>
        <v>104.00</v>
      </c>
      <c r="I3628" s="13" t="str">
        <f>IF(G3628="","",IFERROR(IF(IF(K3628="","",INDEX(收费标合同信息维护!A:Q,MATCH(G3628,收费标合同信息维护!M:M,0),13))=G3628,"有","无"),"无"))</f>
        <v>无</v>
      </c>
      <c r="J3628" s="3" t="s">
        <v>2731</v>
      </c>
      <c r="K3628" s="3" t="s">
        <v>6345</v>
      </c>
      <c r="L3628" s="3" t="s">
        <v>7063</v>
      </c>
      <c r="M3628" s="3" t="s">
        <v>7064</v>
      </c>
      <c r="N3628" s="3" t="s">
        <v>6477</v>
      </c>
      <c r="O3628" s="3" t="s">
        <v>6478</v>
      </c>
      <c r="P3628" s="3" t="s">
        <v>11015</v>
      </c>
      <c r="Q3628" s="3" t="s">
        <v>13718</v>
      </c>
      <c r="R3628" s="3" t="s">
        <v>6490</v>
      </c>
      <c r="S3628" s="3" t="s">
        <v>6491</v>
      </c>
      <c r="T3628" s="3" t="s">
        <v>6537</v>
      </c>
      <c r="U3628" s="3" t="s">
        <v>154</v>
      </c>
      <c r="V3628" s="3" t="s">
        <v>154</v>
      </c>
      <c r="W3628" s="3" t="s">
        <v>13719</v>
      </c>
      <c r="X3628" s="3" t="s">
        <v>154</v>
      </c>
      <c r="Y3628" s="3" t="s">
        <v>154</v>
      </c>
      <c r="Z3628" s="3" t="s">
        <v>154</v>
      </c>
      <c r="AA3628" s="3" t="s">
        <v>154</v>
      </c>
      <c r="AB3628" s="3" t="s">
        <v>154</v>
      </c>
      <c r="AC3628" s="3" t="s">
        <v>154</v>
      </c>
      <c r="AD3628" s="3" t="s">
        <v>6151</v>
      </c>
      <c r="AE3628" s="3" t="s">
        <v>6151</v>
      </c>
      <c r="AF3628" s="3" t="s">
        <v>6040</v>
      </c>
      <c r="AG3628" s="3" t="s">
        <v>154</v>
      </c>
      <c r="AH3628" s="3" t="s">
        <v>6478</v>
      </c>
      <c r="AI3628" s="3" t="s">
        <v>6482</v>
      </c>
      <c r="AJ3628" s="3" t="s">
        <v>6035</v>
      </c>
    </row>
    <row r="3629" spans="1:36" ht="15">
      <c r="A3629" s="10">
        <v>3732</v>
      </c>
      <c r="B3629" t="str">
        <f>IF(K3629="总计","",INDEX(主数据!A:AD,MATCH(J3629,主数据!A:A,0),9))</f>
        <v>华北大区公司</v>
      </c>
      <c r="C3629" t="str">
        <f>IF(K3629="","",INDEX(主数据!A:AD,MATCH(J3629,主数据!A:A,0),11))</f>
        <v>银川城区</v>
      </c>
      <c r="D3629" t="str">
        <f t="shared" si="224"/>
        <v>YC24电梯费定额</v>
      </c>
      <c r="E3629" s="13" t="str">
        <f t="shared" si="226"/>
        <v/>
      </c>
      <c r="F3629" s="13" t="str">
        <f>IF(E3629="","",IFERROR(IF(IF(K3629="","",INDEX(收费标合同信息维护!A:Q,MATCH(D3629,收费标合同信息维护!J:J,0),10))=D3629,"有","无"),"无"))</f>
        <v/>
      </c>
      <c r="G3629" s="13" t="str">
        <f t="shared" si="225"/>
        <v>YC24电梯费定额108.00</v>
      </c>
      <c r="H3629" s="13" t="str">
        <f t="shared" si="227"/>
        <v>108.00</v>
      </c>
      <c r="I3629" s="13" t="str">
        <f>IF(G3629="","",IFERROR(IF(IF(K3629="","",INDEX(收费标合同信息维护!A:Q,MATCH(G3629,收费标合同信息维护!M:M,0),13))=G3629,"有","无"),"无"))</f>
        <v>无</v>
      </c>
      <c r="J3629" s="3" t="s">
        <v>2731</v>
      </c>
      <c r="K3629" s="3" t="s">
        <v>6345</v>
      </c>
      <c r="L3629" s="3" t="s">
        <v>7063</v>
      </c>
      <c r="M3629" s="3" t="s">
        <v>7064</v>
      </c>
      <c r="N3629" s="3" t="s">
        <v>6477</v>
      </c>
      <c r="O3629" s="3" t="s">
        <v>6478</v>
      </c>
      <c r="P3629" s="3" t="s">
        <v>12210</v>
      </c>
      <c r="Q3629" s="3" t="s">
        <v>13720</v>
      </c>
      <c r="R3629" s="3" t="s">
        <v>6490</v>
      </c>
      <c r="S3629" s="3" t="s">
        <v>6491</v>
      </c>
      <c r="T3629" s="3" t="s">
        <v>6537</v>
      </c>
      <c r="U3629" s="3" t="s">
        <v>154</v>
      </c>
      <c r="V3629" s="3" t="s">
        <v>154</v>
      </c>
      <c r="W3629" s="3" t="s">
        <v>8647</v>
      </c>
      <c r="X3629" s="3" t="s">
        <v>154</v>
      </c>
      <c r="Y3629" s="3" t="s">
        <v>154</v>
      </c>
      <c r="Z3629" s="3" t="s">
        <v>154</v>
      </c>
      <c r="AA3629" s="3" t="s">
        <v>154</v>
      </c>
      <c r="AB3629" s="3" t="s">
        <v>154</v>
      </c>
      <c r="AC3629" s="3" t="s">
        <v>154</v>
      </c>
      <c r="AD3629" s="3" t="s">
        <v>6151</v>
      </c>
      <c r="AE3629" s="3" t="s">
        <v>6151</v>
      </c>
      <c r="AF3629" s="3" t="s">
        <v>6040</v>
      </c>
      <c r="AG3629" s="3" t="s">
        <v>154</v>
      </c>
      <c r="AH3629" s="3" t="s">
        <v>6478</v>
      </c>
      <c r="AI3629" s="3" t="s">
        <v>6482</v>
      </c>
      <c r="AJ3629" s="3" t="s">
        <v>6030</v>
      </c>
    </row>
    <row r="3630" spans="1:36" ht="15">
      <c r="A3630" s="10">
        <v>3733</v>
      </c>
      <c r="B3630" t="str">
        <f>IF(K3630="总计","",INDEX(主数据!A:AD,MATCH(J3630,主数据!A:A,0),9))</f>
        <v>华北大区公司</v>
      </c>
      <c r="C3630" t="str">
        <f>IF(K3630="","",INDEX(主数据!A:AD,MATCH(J3630,主数据!A:A,0),11))</f>
        <v>银川城区</v>
      </c>
      <c r="D3630" t="str">
        <f t="shared" si="224"/>
        <v>YC24电梯费定额</v>
      </c>
      <c r="E3630" s="13" t="str">
        <f t="shared" si="226"/>
        <v/>
      </c>
      <c r="F3630" s="13" t="str">
        <f>IF(E3630="","",IFERROR(IF(IF(K3630="","",INDEX(收费标合同信息维护!A:Q,MATCH(D3630,收费标合同信息维护!J:J,0),10))=D3630,"有","无"),"无"))</f>
        <v/>
      </c>
      <c r="G3630" s="13" t="str">
        <f t="shared" si="225"/>
        <v>YC24电梯费定额112.00</v>
      </c>
      <c r="H3630" s="13" t="str">
        <f t="shared" si="227"/>
        <v>112.00</v>
      </c>
      <c r="I3630" s="13" t="str">
        <f>IF(G3630="","",IFERROR(IF(IF(K3630="","",INDEX(收费标合同信息维护!A:Q,MATCH(G3630,收费标合同信息维护!M:M,0),13))=G3630,"有","无"),"无"))</f>
        <v>无</v>
      </c>
      <c r="J3630" s="3" t="s">
        <v>2731</v>
      </c>
      <c r="K3630" s="3" t="s">
        <v>6345</v>
      </c>
      <c r="L3630" s="3" t="s">
        <v>7063</v>
      </c>
      <c r="M3630" s="3" t="s">
        <v>7064</v>
      </c>
      <c r="N3630" s="3" t="s">
        <v>6477</v>
      </c>
      <c r="O3630" s="3" t="s">
        <v>6478</v>
      </c>
      <c r="P3630" s="3" t="s">
        <v>12213</v>
      </c>
      <c r="Q3630" s="3" t="s">
        <v>13721</v>
      </c>
      <c r="R3630" s="3" t="s">
        <v>6490</v>
      </c>
      <c r="S3630" s="3" t="s">
        <v>6491</v>
      </c>
      <c r="T3630" s="3" t="s">
        <v>6537</v>
      </c>
      <c r="U3630" s="3" t="s">
        <v>154</v>
      </c>
      <c r="V3630" s="3" t="s">
        <v>154</v>
      </c>
      <c r="W3630" s="3" t="s">
        <v>13722</v>
      </c>
      <c r="X3630" s="3" t="s">
        <v>154</v>
      </c>
      <c r="Y3630" s="3" t="s">
        <v>154</v>
      </c>
      <c r="Z3630" s="3" t="s">
        <v>154</v>
      </c>
      <c r="AA3630" s="3" t="s">
        <v>154</v>
      </c>
      <c r="AB3630" s="3" t="s">
        <v>154</v>
      </c>
      <c r="AC3630" s="3" t="s">
        <v>154</v>
      </c>
      <c r="AD3630" s="3" t="s">
        <v>6151</v>
      </c>
      <c r="AE3630" s="3" t="s">
        <v>6151</v>
      </c>
      <c r="AF3630" s="3" t="s">
        <v>6040</v>
      </c>
      <c r="AG3630" s="3" t="s">
        <v>154</v>
      </c>
      <c r="AH3630" s="3" t="s">
        <v>6478</v>
      </c>
      <c r="AI3630" s="3" t="s">
        <v>6482</v>
      </c>
      <c r="AJ3630" s="3" t="s">
        <v>6038</v>
      </c>
    </row>
    <row r="3631" spans="1:36" ht="15">
      <c r="A3631" s="10">
        <v>3734</v>
      </c>
      <c r="B3631" t="str">
        <f>IF(K3631="总计","",INDEX(主数据!A:AD,MATCH(J3631,主数据!A:A,0),9))</f>
        <v>华北大区公司</v>
      </c>
      <c r="C3631" t="str">
        <f>IF(K3631="","",INDEX(主数据!A:AD,MATCH(J3631,主数据!A:A,0),11))</f>
        <v>银川城区</v>
      </c>
      <c r="D3631" t="str">
        <f t="shared" si="224"/>
        <v>YC24电梯费定额</v>
      </c>
      <c r="E3631" s="13" t="str">
        <f t="shared" si="226"/>
        <v/>
      </c>
      <c r="F3631" s="13" t="str">
        <f>IF(E3631="","",IFERROR(IF(IF(K3631="","",INDEX(收费标合同信息维护!A:Q,MATCH(D3631,收费标合同信息维护!J:J,0),10))=D3631,"有","无"),"无"))</f>
        <v/>
      </c>
      <c r="G3631" s="13" t="str">
        <f t="shared" si="225"/>
        <v>YC24电梯费定额116.00</v>
      </c>
      <c r="H3631" s="13" t="str">
        <f t="shared" si="227"/>
        <v>116.00</v>
      </c>
      <c r="I3631" s="13" t="str">
        <f>IF(G3631="","",IFERROR(IF(IF(K3631="","",INDEX(收费标合同信息维护!A:Q,MATCH(G3631,收费标合同信息维护!M:M,0),13))=G3631,"有","无"),"无"))</f>
        <v>无</v>
      </c>
      <c r="J3631" s="3" t="s">
        <v>2731</v>
      </c>
      <c r="K3631" s="3" t="s">
        <v>6345</v>
      </c>
      <c r="L3631" s="3" t="s">
        <v>7063</v>
      </c>
      <c r="M3631" s="3" t="s">
        <v>7064</v>
      </c>
      <c r="N3631" s="3" t="s">
        <v>6477</v>
      </c>
      <c r="O3631" s="3" t="s">
        <v>6478</v>
      </c>
      <c r="P3631" s="3" t="s">
        <v>12216</v>
      </c>
      <c r="Q3631" s="3" t="s">
        <v>13723</v>
      </c>
      <c r="R3631" s="3" t="s">
        <v>6490</v>
      </c>
      <c r="S3631" s="3" t="s">
        <v>6491</v>
      </c>
      <c r="T3631" s="3" t="s">
        <v>6537</v>
      </c>
      <c r="U3631" s="3" t="s">
        <v>154</v>
      </c>
      <c r="V3631" s="3" t="s">
        <v>154</v>
      </c>
      <c r="W3631" s="3" t="s">
        <v>13724</v>
      </c>
      <c r="X3631" s="3" t="s">
        <v>154</v>
      </c>
      <c r="Y3631" s="3" t="s">
        <v>154</v>
      </c>
      <c r="Z3631" s="3" t="s">
        <v>154</v>
      </c>
      <c r="AA3631" s="3" t="s">
        <v>154</v>
      </c>
      <c r="AB3631" s="3" t="s">
        <v>154</v>
      </c>
      <c r="AC3631" s="3" t="s">
        <v>154</v>
      </c>
      <c r="AD3631" s="3" t="s">
        <v>6151</v>
      </c>
      <c r="AE3631" s="3" t="s">
        <v>6151</v>
      </c>
      <c r="AF3631" s="3" t="s">
        <v>6040</v>
      </c>
      <c r="AG3631" s="3" t="s">
        <v>154</v>
      </c>
      <c r="AH3631" s="3" t="s">
        <v>6478</v>
      </c>
      <c r="AI3631" s="3" t="s">
        <v>6482</v>
      </c>
      <c r="AJ3631" s="3" t="s">
        <v>6036</v>
      </c>
    </row>
    <row r="3632" spans="1:36" ht="15">
      <c r="A3632" s="10">
        <v>3735</v>
      </c>
      <c r="B3632" t="str">
        <f>IF(K3632="总计","",INDEX(主数据!A:AD,MATCH(J3632,主数据!A:A,0),9))</f>
        <v>华北大区公司</v>
      </c>
      <c r="C3632" t="str">
        <f>IF(K3632="","",INDEX(主数据!A:AD,MATCH(J3632,主数据!A:A,0),11))</f>
        <v>银川城区</v>
      </c>
      <c r="D3632" t="str">
        <f t="shared" si="224"/>
        <v>YC24电梯费定额</v>
      </c>
      <c r="E3632" s="13" t="str">
        <f t="shared" si="226"/>
        <v/>
      </c>
      <c r="F3632" s="13" t="str">
        <f>IF(E3632="","",IFERROR(IF(IF(K3632="","",INDEX(收费标合同信息维护!A:Q,MATCH(D3632,收费标合同信息维护!J:J,0),10))=D3632,"有","无"),"无"))</f>
        <v/>
      </c>
      <c r="G3632" s="13" t="str">
        <f t="shared" si="225"/>
        <v>YC24电梯费定额120.00</v>
      </c>
      <c r="H3632" s="13" t="str">
        <f t="shared" si="227"/>
        <v>120.00</v>
      </c>
      <c r="I3632" s="13" t="str">
        <f>IF(G3632="","",IFERROR(IF(IF(K3632="","",INDEX(收费标合同信息维护!A:Q,MATCH(G3632,收费标合同信息维护!M:M,0),13))=G3632,"有","无"),"无"))</f>
        <v>无</v>
      </c>
      <c r="J3632" s="3" t="s">
        <v>2731</v>
      </c>
      <c r="K3632" s="3" t="s">
        <v>6345</v>
      </c>
      <c r="L3632" s="3" t="s">
        <v>7063</v>
      </c>
      <c r="M3632" s="3" t="s">
        <v>7064</v>
      </c>
      <c r="N3632" s="3" t="s">
        <v>6477</v>
      </c>
      <c r="O3632" s="3" t="s">
        <v>6478</v>
      </c>
      <c r="P3632" s="3" t="s">
        <v>12219</v>
      </c>
      <c r="Q3632" s="3" t="s">
        <v>13725</v>
      </c>
      <c r="R3632" s="3" t="s">
        <v>6490</v>
      </c>
      <c r="S3632" s="3" t="s">
        <v>6491</v>
      </c>
      <c r="T3632" s="3" t="s">
        <v>6537</v>
      </c>
      <c r="U3632" s="3" t="s">
        <v>154</v>
      </c>
      <c r="V3632" s="3" t="s">
        <v>154</v>
      </c>
      <c r="W3632" s="3" t="s">
        <v>6518</v>
      </c>
      <c r="X3632" s="3" t="s">
        <v>154</v>
      </c>
      <c r="Y3632" s="3" t="s">
        <v>154</v>
      </c>
      <c r="Z3632" s="3" t="s">
        <v>154</v>
      </c>
      <c r="AA3632" s="3" t="s">
        <v>154</v>
      </c>
      <c r="AB3632" s="3" t="s">
        <v>154</v>
      </c>
      <c r="AC3632" s="3" t="s">
        <v>154</v>
      </c>
      <c r="AD3632" s="3" t="s">
        <v>6151</v>
      </c>
      <c r="AE3632" s="3" t="s">
        <v>6151</v>
      </c>
      <c r="AF3632" s="3" t="s">
        <v>6040</v>
      </c>
      <c r="AG3632" s="3" t="s">
        <v>154</v>
      </c>
      <c r="AH3632" s="3" t="s">
        <v>6478</v>
      </c>
      <c r="AI3632" s="3" t="s">
        <v>6482</v>
      </c>
      <c r="AJ3632" s="3" t="s">
        <v>6027</v>
      </c>
    </row>
    <row r="3633" spans="1:36" ht="15">
      <c r="A3633" s="10">
        <v>3736</v>
      </c>
      <c r="B3633" t="str">
        <f>IF(K3633="总计","",INDEX(主数据!A:AD,MATCH(J3633,主数据!A:A,0),9))</f>
        <v>华北大区公司</v>
      </c>
      <c r="C3633" t="str">
        <f>IF(K3633="","",INDEX(主数据!A:AD,MATCH(J3633,主数据!A:A,0),11))</f>
        <v>银川城区</v>
      </c>
      <c r="D3633" t="str">
        <f t="shared" si="224"/>
        <v>YC24其他费用直接录入</v>
      </c>
      <c r="E3633" s="13" t="str">
        <f t="shared" si="226"/>
        <v/>
      </c>
      <c r="F3633" s="13" t="str">
        <f>IF(E3633="","",IFERROR(IF(IF(K3633="","",INDEX(收费标合同信息维护!A:Q,MATCH(D3633,收费标合同信息维护!J:J,0),10))=D3633,"有","无"),"无"))</f>
        <v/>
      </c>
      <c r="G3633" s="13" t="str">
        <f t="shared" si="225"/>
        <v/>
      </c>
      <c r="H3633" s="13" t="str">
        <f t="shared" si="227"/>
        <v/>
      </c>
      <c r="I3633" s="13" t="str">
        <f>IF(G3633="","",IFERROR(IF(IF(K3633="","",INDEX(收费标合同信息维护!A:Q,MATCH(G3633,收费标合同信息维护!M:M,0),13))=G3633,"有","无"),"无"))</f>
        <v/>
      </c>
      <c r="J3633" s="3" t="s">
        <v>2731</v>
      </c>
      <c r="K3633" s="3" t="s">
        <v>6345</v>
      </c>
      <c r="L3633" s="3" t="s">
        <v>6544</v>
      </c>
      <c r="M3633" s="3" t="s">
        <v>6545</v>
      </c>
      <c r="N3633" s="3" t="s">
        <v>6477</v>
      </c>
      <c r="O3633" s="3" t="s">
        <v>6478</v>
      </c>
      <c r="P3633" s="3" t="s">
        <v>13726</v>
      </c>
      <c r="Q3633" s="3" t="s">
        <v>8993</v>
      </c>
      <c r="R3633" s="3" t="s">
        <v>6479</v>
      </c>
      <c r="S3633" s="3" t="s">
        <v>6480</v>
      </c>
      <c r="T3633" s="3" t="s">
        <v>7029</v>
      </c>
      <c r="U3633" s="3" t="s">
        <v>6533</v>
      </c>
      <c r="V3633" s="3" t="s">
        <v>154</v>
      </c>
      <c r="W3633" s="3" t="s">
        <v>154</v>
      </c>
      <c r="X3633" s="3" t="s">
        <v>154</v>
      </c>
      <c r="Y3633" s="3" t="s">
        <v>154</v>
      </c>
      <c r="Z3633" s="3" t="s">
        <v>154</v>
      </c>
      <c r="AA3633" s="3" t="s">
        <v>154</v>
      </c>
      <c r="AB3633" s="3" t="s">
        <v>154</v>
      </c>
      <c r="AC3633" s="3" t="s">
        <v>154</v>
      </c>
      <c r="AD3633" s="3" t="s">
        <v>6151</v>
      </c>
      <c r="AE3633" s="3" t="s">
        <v>6151</v>
      </c>
      <c r="AF3633" s="3" t="s">
        <v>154</v>
      </c>
      <c r="AG3633" s="3" t="s">
        <v>154</v>
      </c>
      <c r="AH3633" s="3" t="s">
        <v>6478</v>
      </c>
      <c r="AI3633" s="3" t="s">
        <v>6482</v>
      </c>
      <c r="AJ3633" s="3" t="s">
        <v>6489</v>
      </c>
    </row>
    <row r="3634" spans="1:36" ht="30">
      <c r="A3634" s="10">
        <v>3737</v>
      </c>
      <c r="B3634" t="str">
        <f>IF(K3634="总计","",INDEX(主数据!A:AD,MATCH(J3634,主数据!A:A,0),9))</f>
        <v>华北大区公司</v>
      </c>
      <c r="C3634" t="str">
        <f>IF(K3634="","",INDEX(主数据!A:AD,MATCH(J3634,主数据!A:A,0),11))</f>
        <v>银川城区</v>
      </c>
      <c r="D3634" t="str">
        <f t="shared" si="224"/>
        <v>YC24自来水费（充值型-简易征收）直接录入</v>
      </c>
      <c r="E3634" s="13" t="str">
        <f t="shared" si="226"/>
        <v/>
      </c>
      <c r="F3634" s="13" t="str">
        <f>IF(E3634="","",IFERROR(IF(IF(K3634="","",INDEX(收费标合同信息维护!A:Q,MATCH(D3634,收费标合同信息维护!J:J,0),10))=D3634,"有","无"),"无"))</f>
        <v/>
      </c>
      <c r="G3634" s="13" t="str">
        <f t="shared" si="225"/>
        <v/>
      </c>
      <c r="H3634" s="13" t="str">
        <f t="shared" si="227"/>
        <v/>
      </c>
      <c r="I3634" s="13" t="str">
        <f>IF(G3634="","",IFERROR(IF(IF(K3634="","",INDEX(收费标合同信息维护!A:Q,MATCH(G3634,收费标合同信息维护!M:M,0),13))=G3634,"有","无"),"无"))</f>
        <v/>
      </c>
      <c r="J3634" s="3" t="s">
        <v>2731</v>
      </c>
      <c r="K3634" s="3" t="s">
        <v>6345</v>
      </c>
      <c r="L3634" s="3" t="s">
        <v>6966</v>
      </c>
      <c r="M3634" s="3" t="s">
        <v>6967</v>
      </c>
      <c r="N3634" s="3" t="s">
        <v>6477</v>
      </c>
      <c r="O3634" s="3" t="s">
        <v>6478</v>
      </c>
      <c r="P3634" s="3" t="s">
        <v>6615</v>
      </c>
      <c r="Q3634" s="3" t="s">
        <v>6723</v>
      </c>
      <c r="R3634" s="3" t="s">
        <v>6479</v>
      </c>
      <c r="S3634" s="3" t="s">
        <v>6480</v>
      </c>
      <c r="T3634" s="3" t="s">
        <v>6481</v>
      </c>
      <c r="U3634" s="3" t="s">
        <v>6533</v>
      </c>
      <c r="V3634" s="3" t="s">
        <v>154</v>
      </c>
      <c r="W3634" s="3" t="s">
        <v>154</v>
      </c>
      <c r="X3634" s="3" t="s">
        <v>154</v>
      </c>
      <c r="Y3634" s="3" t="s">
        <v>154</v>
      </c>
      <c r="Z3634" s="3" t="s">
        <v>154</v>
      </c>
      <c r="AA3634" s="3" t="s">
        <v>154</v>
      </c>
      <c r="AB3634" s="3" t="s">
        <v>154</v>
      </c>
      <c r="AC3634" s="3" t="s">
        <v>154</v>
      </c>
      <c r="AD3634" s="3" t="s">
        <v>6151</v>
      </c>
      <c r="AE3634" s="3" t="s">
        <v>6151</v>
      </c>
      <c r="AF3634" s="3" t="s">
        <v>154</v>
      </c>
      <c r="AG3634" s="3" t="s">
        <v>154</v>
      </c>
      <c r="AH3634" s="3" t="s">
        <v>6478</v>
      </c>
      <c r="AI3634" s="3" t="s">
        <v>6482</v>
      </c>
      <c r="AJ3634" s="3" t="s">
        <v>13685</v>
      </c>
    </row>
    <row r="3635" spans="1:36" ht="15">
      <c r="A3635" s="10">
        <v>3738</v>
      </c>
      <c r="B3635" t="str">
        <f>IF(K3635="总计","",INDEX(主数据!A:AD,MATCH(J3635,主数据!A:A,0),9))</f>
        <v>华北大区公司</v>
      </c>
      <c r="C3635" t="str">
        <f>IF(K3635="","",INDEX(主数据!A:AD,MATCH(J3635,主数据!A:A,0),11))</f>
        <v>银川城区</v>
      </c>
      <c r="D3635" t="str">
        <f t="shared" si="224"/>
        <v>YC24代收代付其他费用直接录入</v>
      </c>
      <c r="E3635" s="13" t="str">
        <f t="shared" si="226"/>
        <v/>
      </c>
      <c r="F3635" s="13" t="str">
        <f>IF(E3635="","",IFERROR(IF(IF(K3635="","",INDEX(收费标合同信息维护!A:Q,MATCH(D3635,收费标合同信息维护!J:J,0),10))=D3635,"有","无"),"无"))</f>
        <v/>
      </c>
      <c r="G3635" s="13" t="str">
        <f t="shared" si="225"/>
        <v/>
      </c>
      <c r="H3635" s="13" t="str">
        <f t="shared" si="227"/>
        <v/>
      </c>
      <c r="I3635" s="13" t="str">
        <f>IF(G3635="","",IFERROR(IF(IF(K3635="","",INDEX(收费标合同信息维护!A:Q,MATCH(G3635,收费标合同信息维护!M:M,0),13))=G3635,"有","无"),"无"))</f>
        <v/>
      </c>
      <c r="J3635" s="3" t="s">
        <v>2731</v>
      </c>
      <c r="K3635" s="3" t="s">
        <v>6345</v>
      </c>
      <c r="L3635" s="3" t="s">
        <v>6620</v>
      </c>
      <c r="M3635" s="3" t="s">
        <v>6621</v>
      </c>
      <c r="N3635" s="3" t="s">
        <v>6477</v>
      </c>
      <c r="O3635" s="3" t="s">
        <v>6478</v>
      </c>
      <c r="P3635" s="3" t="s">
        <v>11032</v>
      </c>
      <c r="Q3635" s="3" t="s">
        <v>13727</v>
      </c>
      <c r="R3635" s="3" t="s">
        <v>6479</v>
      </c>
      <c r="S3635" s="3" t="s">
        <v>6480</v>
      </c>
      <c r="T3635" s="3" t="s">
        <v>6493</v>
      </c>
      <c r="U3635" s="3" t="s">
        <v>6716</v>
      </c>
      <c r="V3635" s="3" t="s">
        <v>154</v>
      </c>
      <c r="W3635" s="3" t="s">
        <v>154</v>
      </c>
      <c r="X3635" s="3" t="s">
        <v>154</v>
      </c>
      <c r="Y3635" s="3" t="s">
        <v>154</v>
      </c>
      <c r="Z3635" s="3" t="s">
        <v>154</v>
      </c>
      <c r="AA3635" s="3" t="s">
        <v>154</v>
      </c>
      <c r="AB3635" s="3" t="s">
        <v>154</v>
      </c>
      <c r="AC3635" s="3" t="s">
        <v>154</v>
      </c>
      <c r="AD3635" s="3" t="s">
        <v>6151</v>
      </c>
      <c r="AE3635" s="3" t="s">
        <v>6151</v>
      </c>
      <c r="AF3635" s="3" t="s">
        <v>154</v>
      </c>
      <c r="AG3635" s="3" t="s">
        <v>154</v>
      </c>
      <c r="AH3635" s="3" t="s">
        <v>6478</v>
      </c>
      <c r="AI3635" s="3" t="s">
        <v>6482</v>
      </c>
      <c r="AJ3635" s="3" t="s">
        <v>13685</v>
      </c>
    </row>
    <row r="3636" spans="1:36" ht="15">
      <c r="A3636" s="10">
        <v>3739</v>
      </c>
      <c r="B3636" t="str">
        <f>IF(K3636="总计","",INDEX(主数据!A:AD,MATCH(J3636,主数据!A:A,0),9))</f>
        <v>华北大区公司</v>
      </c>
      <c r="C3636" t="str">
        <f>IF(K3636="","",INDEX(主数据!A:AD,MATCH(J3636,主数据!A:A,0),11))</f>
        <v>银川城区</v>
      </c>
      <c r="D3636" t="str">
        <f t="shared" si="224"/>
        <v>YC24代收代付其他费用直接录入</v>
      </c>
      <c r="E3636" s="13" t="str">
        <f t="shared" si="226"/>
        <v/>
      </c>
      <c r="F3636" s="13" t="str">
        <f>IF(E3636="","",IFERROR(IF(IF(K3636="","",INDEX(收费标合同信息维护!A:Q,MATCH(D3636,收费标合同信息维护!J:J,0),10))=D3636,"有","无"),"无"))</f>
        <v/>
      </c>
      <c r="G3636" s="13" t="str">
        <f t="shared" si="225"/>
        <v/>
      </c>
      <c r="H3636" s="13" t="str">
        <f t="shared" si="227"/>
        <v/>
      </c>
      <c r="I3636" s="13" t="str">
        <f>IF(G3636="","",IFERROR(IF(IF(K3636="","",INDEX(收费标合同信息维护!A:Q,MATCH(G3636,收费标合同信息维护!M:M,0),13))=G3636,"有","无"),"无"))</f>
        <v/>
      </c>
      <c r="J3636" s="3" t="s">
        <v>2731</v>
      </c>
      <c r="K3636" s="3" t="s">
        <v>6345</v>
      </c>
      <c r="L3636" s="3" t="s">
        <v>6620</v>
      </c>
      <c r="M3636" s="3" t="s">
        <v>6621</v>
      </c>
      <c r="N3636" s="3" t="s">
        <v>6477</v>
      </c>
      <c r="O3636" s="3" t="s">
        <v>6478</v>
      </c>
      <c r="P3636" s="3" t="s">
        <v>13728</v>
      </c>
      <c r="Q3636" s="3" t="s">
        <v>13729</v>
      </c>
      <c r="R3636" s="3" t="s">
        <v>6479</v>
      </c>
      <c r="S3636" s="3" t="s">
        <v>6480</v>
      </c>
      <c r="T3636" s="3" t="s">
        <v>6481</v>
      </c>
      <c r="U3636" s="3" t="s">
        <v>6716</v>
      </c>
      <c r="V3636" s="3" t="s">
        <v>154</v>
      </c>
      <c r="W3636" s="3" t="s">
        <v>154</v>
      </c>
      <c r="X3636" s="3" t="s">
        <v>154</v>
      </c>
      <c r="Y3636" s="3" t="s">
        <v>154</v>
      </c>
      <c r="Z3636" s="3" t="s">
        <v>154</v>
      </c>
      <c r="AA3636" s="3" t="s">
        <v>154</v>
      </c>
      <c r="AB3636" s="3" t="s">
        <v>154</v>
      </c>
      <c r="AC3636" s="3" t="s">
        <v>154</v>
      </c>
      <c r="AD3636" s="3" t="s">
        <v>6151</v>
      </c>
      <c r="AE3636" s="3" t="s">
        <v>6151</v>
      </c>
      <c r="AF3636" s="3" t="s">
        <v>154</v>
      </c>
      <c r="AG3636" s="3" t="s">
        <v>154</v>
      </c>
      <c r="AH3636" s="3" t="s">
        <v>6478</v>
      </c>
      <c r="AI3636" s="3" t="s">
        <v>6482</v>
      </c>
      <c r="AJ3636" s="3" t="s">
        <v>13685</v>
      </c>
    </row>
    <row r="3637" spans="1:36" ht="15">
      <c r="A3637" s="10">
        <v>3740</v>
      </c>
      <c r="B3637" t="str">
        <f>IF(K3637="总计","",INDEX(主数据!A:AD,MATCH(J3637,主数据!A:A,0),9))</f>
        <v>华北大区公司</v>
      </c>
      <c r="C3637" t="str">
        <f>IF(K3637="","",INDEX(主数据!A:AD,MATCH(J3637,主数据!A:A,0),11))</f>
        <v>吴忠城区</v>
      </c>
      <c r="D3637" t="str">
        <f t="shared" si="224"/>
        <v>YC29物业服务费标准方式2.50</v>
      </c>
      <c r="E3637" s="13" t="str">
        <f t="shared" si="226"/>
        <v>2.50</v>
      </c>
      <c r="F3637" s="13" t="str">
        <f>IF(E3637="","",IFERROR(IF(IF(K3637="","",INDEX(收费标合同信息维护!A:Q,MATCH(D3637,收费标合同信息维护!J:J,0),10))=D3637,"有","无"),"无"))</f>
        <v>无</v>
      </c>
      <c r="G3637" s="13" t="str">
        <f t="shared" si="225"/>
        <v/>
      </c>
      <c r="H3637" s="13" t="str">
        <f t="shared" si="227"/>
        <v/>
      </c>
      <c r="I3637" s="13" t="str">
        <f>IF(G3637="","",IFERROR(IF(IF(K3637="","",INDEX(收费标合同信息维护!A:Q,MATCH(G3637,收费标合同信息维护!M:M,0),13))=G3637,"有","无"),"无"))</f>
        <v/>
      </c>
      <c r="J3637" s="3" t="s">
        <v>2621</v>
      </c>
      <c r="K3637" s="3" t="s">
        <v>6389</v>
      </c>
      <c r="L3637" s="3" t="s">
        <v>6025</v>
      </c>
      <c r="M3637" s="3" t="s">
        <v>6026</v>
      </c>
      <c r="N3637" s="3" t="s">
        <v>6477</v>
      </c>
      <c r="O3637" s="3" t="s">
        <v>6478</v>
      </c>
      <c r="P3637" s="3" t="s">
        <v>6794</v>
      </c>
      <c r="Q3637" s="3" t="s">
        <v>13730</v>
      </c>
      <c r="R3637" s="3" t="s">
        <v>6484</v>
      </c>
      <c r="S3637" s="3" t="s">
        <v>6491</v>
      </c>
      <c r="T3637" s="3" t="s">
        <v>6751</v>
      </c>
      <c r="U3637" s="3" t="s">
        <v>154</v>
      </c>
      <c r="V3637" s="3" t="s">
        <v>6675</v>
      </c>
      <c r="W3637" s="3" t="s">
        <v>154</v>
      </c>
      <c r="X3637" s="3" t="s">
        <v>154</v>
      </c>
      <c r="Y3637" s="3" t="s">
        <v>154</v>
      </c>
      <c r="Z3637" s="3" t="s">
        <v>154</v>
      </c>
      <c r="AA3637" s="3" t="s">
        <v>154</v>
      </c>
      <c r="AB3637" s="3" t="s">
        <v>154</v>
      </c>
      <c r="AC3637" s="3" t="s">
        <v>154</v>
      </c>
      <c r="AD3637" s="3" t="s">
        <v>6151</v>
      </c>
      <c r="AE3637" s="3" t="s">
        <v>6151</v>
      </c>
      <c r="AF3637" s="3" t="s">
        <v>6040</v>
      </c>
      <c r="AG3637" s="3" t="s">
        <v>154</v>
      </c>
      <c r="AH3637" s="3" t="s">
        <v>6478</v>
      </c>
      <c r="AI3637" s="3" t="s">
        <v>6482</v>
      </c>
      <c r="AJ3637" s="3" t="s">
        <v>6033</v>
      </c>
    </row>
    <row r="3638" spans="1:36" ht="15">
      <c r="A3638" s="10">
        <v>3741</v>
      </c>
      <c r="B3638" t="str">
        <f>IF(K3638="总计","",INDEX(主数据!A:AD,MATCH(J3638,主数据!A:A,0),9))</f>
        <v>华北大区公司</v>
      </c>
      <c r="C3638" t="str">
        <f>IF(K3638="","",INDEX(主数据!A:AD,MATCH(J3638,主数据!A:A,0),11))</f>
        <v>吴忠城区</v>
      </c>
      <c r="D3638" t="str">
        <f t="shared" si="224"/>
        <v>YC29物业服务费标准方式2.50</v>
      </c>
      <c r="E3638" s="13" t="str">
        <f t="shared" si="226"/>
        <v>2.50</v>
      </c>
      <c r="F3638" s="13" t="str">
        <f>IF(E3638="","",IFERROR(IF(IF(K3638="","",INDEX(收费标合同信息维护!A:Q,MATCH(D3638,收费标合同信息维护!J:J,0),10))=D3638,"有","无"),"无"))</f>
        <v>无</v>
      </c>
      <c r="G3638" s="13" t="str">
        <f t="shared" si="225"/>
        <v/>
      </c>
      <c r="H3638" s="13" t="str">
        <f t="shared" si="227"/>
        <v/>
      </c>
      <c r="I3638" s="13" t="str">
        <f>IF(G3638="","",IFERROR(IF(IF(K3638="","",INDEX(收费标合同信息维护!A:Q,MATCH(G3638,收费标合同信息维护!M:M,0),13))=G3638,"有","无"),"无"))</f>
        <v/>
      </c>
      <c r="J3638" s="3" t="s">
        <v>2621</v>
      </c>
      <c r="K3638" s="3" t="s">
        <v>6389</v>
      </c>
      <c r="L3638" s="3" t="s">
        <v>6025</v>
      </c>
      <c r="M3638" s="3" t="s">
        <v>6026</v>
      </c>
      <c r="N3638" s="3" t="s">
        <v>6477</v>
      </c>
      <c r="O3638" s="3" t="s">
        <v>6478</v>
      </c>
      <c r="P3638" s="3" t="s">
        <v>11109</v>
      </c>
      <c r="Q3638" s="3" t="s">
        <v>13731</v>
      </c>
      <c r="R3638" s="3" t="s">
        <v>6484</v>
      </c>
      <c r="S3638" s="3" t="s">
        <v>6491</v>
      </c>
      <c r="T3638" s="3" t="s">
        <v>7189</v>
      </c>
      <c r="U3638" s="3" t="s">
        <v>6533</v>
      </c>
      <c r="V3638" s="3" t="s">
        <v>6675</v>
      </c>
      <c r="W3638" s="3" t="s">
        <v>154</v>
      </c>
      <c r="X3638" s="3" t="s">
        <v>154</v>
      </c>
      <c r="Y3638" s="3" t="s">
        <v>154</v>
      </c>
      <c r="Z3638" s="3" t="s">
        <v>154</v>
      </c>
      <c r="AA3638" s="3" t="s">
        <v>154</v>
      </c>
      <c r="AB3638" s="3" t="s">
        <v>154</v>
      </c>
      <c r="AC3638" s="3" t="s">
        <v>154</v>
      </c>
      <c r="AD3638" s="3" t="s">
        <v>6151</v>
      </c>
      <c r="AE3638" s="3" t="s">
        <v>6151</v>
      </c>
      <c r="AF3638" s="3" t="s">
        <v>6040</v>
      </c>
      <c r="AG3638" s="3" t="s">
        <v>154</v>
      </c>
      <c r="AH3638" s="3" t="s">
        <v>6478</v>
      </c>
      <c r="AI3638" s="3" t="s">
        <v>6482</v>
      </c>
      <c r="AJ3638" s="3" t="s">
        <v>6033</v>
      </c>
    </row>
    <row r="3639" spans="1:36" ht="30">
      <c r="A3639" s="10">
        <v>3742</v>
      </c>
      <c r="B3639" t="str">
        <f>IF(K3639="总计","",INDEX(主数据!A:AD,MATCH(J3639,主数据!A:A,0),9))</f>
        <v>华北大区公司</v>
      </c>
      <c r="C3639" t="str">
        <f>IF(K3639="","",INDEX(主数据!A:AD,MATCH(J3639,主数据!A:A,0),11))</f>
        <v>吴忠城区</v>
      </c>
      <c r="D3639" t="str">
        <f t="shared" si="224"/>
        <v>YC29物业服务费标准方式1.30</v>
      </c>
      <c r="E3639" s="13" t="str">
        <f t="shared" si="226"/>
        <v>1.30</v>
      </c>
      <c r="F3639" s="13" t="str">
        <f>IF(E3639="","",IFERROR(IF(IF(K3639="","",INDEX(收费标合同信息维护!A:Q,MATCH(D3639,收费标合同信息维护!J:J,0),10))=D3639,"有","无"),"无"))</f>
        <v>无</v>
      </c>
      <c r="G3639" s="13" t="str">
        <f t="shared" si="225"/>
        <v/>
      </c>
      <c r="H3639" s="13" t="str">
        <f t="shared" si="227"/>
        <v/>
      </c>
      <c r="I3639" s="13" t="str">
        <f>IF(G3639="","",IFERROR(IF(IF(K3639="","",INDEX(收费标合同信息维护!A:Q,MATCH(G3639,收费标合同信息维护!M:M,0),13))=G3639,"有","无"),"无"))</f>
        <v/>
      </c>
      <c r="J3639" s="3" t="s">
        <v>2621</v>
      </c>
      <c r="K3639" s="3" t="s">
        <v>6389</v>
      </c>
      <c r="L3639" s="3" t="s">
        <v>6025</v>
      </c>
      <c r="M3639" s="3" t="s">
        <v>6026</v>
      </c>
      <c r="N3639" s="3" t="s">
        <v>6477</v>
      </c>
      <c r="O3639" s="3" t="s">
        <v>6478</v>
      </c>
      <c r="P3639" s="3" t="s">
        <v>13732</v>
      </c>
      <c r="Q3639" s="3" t="s">
        <v>13733</v>
      </c>
      <c r="R3639" s="3" t="s">
        <v>6484</v>
      </c>
      <c r="S3639" s="3" t="s">
        <v>6491</v>
      </c>
      <c r="T3639" s="3" t="s">
        <v>6537</v>
      </c>
      <c r="U3639" s="3" t="s">
        <v>154</v>
      </c>
      <c r="V3639" s="3" t="s">
        <v>6611</v>
      </c>
      <c r="W3639" s="3" t="s">
        <v>154</v>
      </c>
      <c r="X3639" s="3" t="s">
        <v>154</v>
      </c>
      <c r="Y3639" s="3" t="s">
        <v>154</v>
      </c>
      <c r="Z3639" s="3" t="s">
        <v>154</v>
      </c>
      <c r="AA3639" s="3" t="s">
        <v>154</v>
      </c>
      <c r="AB3639" s="3" t="s">
        <v>154</v>
      </c>
      <c r="AC3639" s="3" t="s">
        <v>154</v>
      </c>
      <c r="AD3639" s="3" t="s">
        <v>6151</v>
      </c>
      <c r="AE3639" s="3" t="s">
        <v>6151</v>
      </c>
      <c r="AF3639" s="3" t="s">
        <v>6040</v>
      </c>
      <c r="AG3639" s="3" t="s">
        <v>154</v>
      </c>
      <c r="AH3639" s="3" t="s">
        <v>6478</v>
      </c>
      <c r="AI3639" s="3" t="s">
        <v>6482</v>
      </c>
      <c r="AJ3639" s="3" t="s">
        <v>6041</v>
      </c>
    </row>
    <row r="3640" spans="1:36" ht="15">
      <c r="A3640" s="10">
        <v>3743</v>
      </c>
      <c r="B3640" t="str">
        <f>IF(K3640="总计","",INDEX(主数据!A:AD,MATCH(J3640,主数据!A:A,0),9))</f>
        <v>华北大区公司</v>
      </c>
      <c r="C3640" t="str">
        <f>IF(K3640="","",INDEX(主数据!A:AD,MATCH(J3640,主数据!A:A,0),11))</f>
        <v>吴忠城区</v>
      </c>
      <c r="D3640" t="str">
        <f t="shared" si="224"/>
        <v>YC29公共水费直接录入</v>
      </c>
      <c r="E3640" s="13" t="str">
        <f t="shared" si="226"/>
        <v/>
      </c>
      <c r="F3640" s="13" t="str">
        <f>IF(E3640="","",IFERROR(IF(IF(K3640="","",INDEX(收费标合同信息维护!A:Q,MATCH(D3640,收费标合同信息维护!J:J,0),10))=D3640,"有","无"),"无"))</f>
        <v/>
      </c>
      <c r="G3640" s="13" t="str">
        <f t="shared" si="225"/>
        <v/>
      </c>
      <c r="H3640" s="13" t="str">
        <f t="shared" si="227"/>
        <v/>
      </c>
      <c r="I3640" s="13" t="str">
        <f>IF(G3640="","",IFERROR(IF(IF(K3640="","",INDEX(收费标合同信息维护!A:Q,MATCH(G3640,收费标合同信息维护!M:M,0),13))=G3640,"有","无"),"无"))</f>
        <v/>
      </c>
      <c r="J3640" s="3" t="s">
        <v>2621</v>
      </c>
      <c r="K3640" s="3" t="s">
        <v>6389</v>
      </c>
      <c r="L3640" s="3" t="s">
        <v>6985</v>
      </c>
      <c r="M3640" s="3" t="s">
        <v>7158</v>
      </c>
      <c r="N3640" s="3" t="s">
        <v>6477</v>
      </c>
      <c r="O3640" s="3" t="s">
        <v>6478</v>
      </c>
      <c r="P3640" s="3" t="s">
        <v>6985</v>
      </c>
      <c r="Q3640" s="3" t="s">
        <v>6723</v>
      </c>
      <c r="R3640" s="3" t="s">
        <v>6479</v>
      </c>
      <c r="S3640" s="3" t="s">
        <v>6480</v>
      </c>
      <c r="T3640" s="3" t="s">
        <v>7100</v>
      </c>
      <c r="U3640" s="3" t="s">
        <v>154</v>
      </c>
      <c r="V3640" s="3" t="s">
        <v>154</v>
      </c>
      <c r="W3640" s="3" t="s">
        <v>154</v>
      </c>
      <c r="X3640" s="3" t="s">
        <v>154</v>
      </c>
      <c r="Y3640" s="3" t="s">
        <v>154</v>
      </c>
      <c r="Z3640" s="3" t="s">
        <v>154</v>
      </c>
      <c r="AA3640" s="3" t="s">
        <v>154</v>
      </c>
      <c r="AB3640" s="3" t="s">
        <v>154</v>
      </c>
      <c r="AC3640" s="3" t="s">
        <v>154</v>
      </c>
      <c r="AD3640" s="3" t="s">
        <v>6151</v>
      </c>
      <c r="AE3640" s="3" t="s">
        <v>6151</v>
      </c>
      <c r="AF3640" s="3" t="s">
        <v>154</v>
      </c>
      <c r="AG3640" s="3" t="s">
        <v>154</v>
      </c>
      <c r="AH3640" s="3" t="s">
        <v>6478</v>
      </c>
      <c r="AI3640" s="3" t="s">
        <v>6482</v>
      </c>
      <c r="AJ3640" s="3" t="s">
        <v>6489</v>
      </c>
    </row>
    <row r="3641" spans="1:36" ht="15">
      <c r="A3641" s="10">
        <v>3744</v>
      </c>
      <c r="B3641" t="str">
        <f>IF(K3641="总计","",INDEX(主数据!A:AD,MATCH(J3641,主数据!A:A,0),9))</f>
        <v>华北大区公司</v>
      </c>
      <c r="C3641" t="str">
        <f>IF(K3641="","",INDEX(主数据!A:AD,MATCH(J3641,主数据!A:A,0),11))</f>
        <v>吴忠城区</v>
      </c>
      <c r="D3641" t="str">
        <f t="shared" si="224"/>
        <v>YC29公共电费直接录入</v>
      </c>
      <c r="E3641" s="13" t="str">
        <f t="shared" si="226"/>
        <v/>
      </c>
      <c r="F3641" s="13" t="str">
        <f>IF(E3641="","",IFERROR(IF(IF(K3641="","",INDEX(收费标合同信息维护!A:Q,MATCH(D3641,收费标合同信息维护!J:J,0),10))=D3641,"有","无"),"无"))</f>
        <v/>
      </c>
      <c r="G3641" s="13" t="str">
        <f t="shared" si="225"/>
        <v/>
      </c>
      <c r="H3641" s="13" t="str">
        <f t="shared" si="227"/>
        <v/>
      </c>
      <c r="I3641" s="13" t="str">
        <f>IF(G3641="","",IFERROR(IF(IF(K3641="","",INDEX(收费标合同信息维护!A:Q,MATCH(G3641,收费标合同信息维护!M:M,0),13))=G3641,"有","无"),"无"))</f>
        <v/>
      </c>
      <c r="J3641" s="3" t="s">
        <v>2621</v>
      </c>
      <c r="K3641" s="3" t="s">
        <v>6389</v>
      </c>
      <c r="L3641" s="3" t="s">
        <v>6826</v>
      </c>
      <c r="M3641" s="3" t="s">
        <v>7076</v>
      </c>
      <c r="N3641" s="3" t="s">
        <v>6477</v>
      </c>
      <c r="O3641" s="3" t="s">
        <v>6478</v>
      </c>
      <c r="P3641" s="3" t="s">
        <v>6601</v>
      </c>
      <c r="Q3641" s="3" t="s">
        <v>6602</v>
      </c>
      <c r="R3641" s="3" t="s">
        <v>6479</v>
      </c>
      <c r="S3641" s="3" t="s">
        <v>6480</v>
      </c>
      <c r="T3641" s="3" t="s">
        <v>7100</v>
      </c>
      <c r="U3641" s="3" t="s">
        <v>154</v>
      </c>
      <c r="V3641" s="3" t="s">
        <v>154</v>
      </c>
      <c r="W3641" s="3" t="s">
        <v>154</v>
      </c>
      <c r="X3641" s="3" t="s">
        <v>154</v>
      </c>
      <c r="Y3641" s="3" t="s">
        <v>154</v>
      </c>
      <c r="Z3641" s="3" t="s">
        <v>154</v>
      </c>
      <c r="AA3641" s="3" t="s">
        <v>154</v>
      </c>
      <c r="AB3641" s="3" t="s">
        <v>154</v>
      </c>
      <c r="AC3641" s="3" t="s">
        <v>154</v>
      </c>
      <c r="AD3641" s="3" t="s">
        <v>6151</v>
      </c>
      <c r="AE3641" s="3" t="s">
        <v>6151</v>
      </c>
      <c r="AF3641" s="3" t="s">
        <v>154</v>
      </c>
      <c r="AG3641" s="3" t="s">
        <v>154</v>
      </c>
      <c r="AH3641" s="3" t="s">
        <v>6478</v>
      </c>
      <c r="AI3641" s="3" t="s">
        <v>6482</v>
      </c>
      <c r="AJ3641" s="3" t="s">
        <v>6489</v>
      </c>
    </row>
    <row r="3642" spans="1:36" ht="15">
      <c r="A3642" s="10">
        <v>3745</v>
      </c>
      <c r="B3642" t="str">
        <f>IF(K3642="总计","",INDEX(主数据!A:AD,MATCH(J3642,主数据!A:A,0),9))</f>
        <v>华北大区公司</v>
      </c>
      <c r="C3642" t="str">
        <f>IF(K3642="","",INDEX(主数据!A:AD,MATCH(J3642,主数据!A:A,0),11))</f>
        <v>吴忠城区</v>
      </c>
      <c r="D3642" t="str">
        <f t="shared" si="224"/>
        <v>YC29电梯费定额</v>
      </c>
      <c r="E3642" s="13" t="str">
        <f t="shared" si="226"/>
        <v/>
      </c>
      <c r="F3642" s="13" t="str">
        <f>IF(E3642="","",IFERROR(IF(IF(K3642="","",INDEX(收费标合同信息维护!A:Q,MATCH(D3642,收费标合同信息维护!J:J,0),10))=D3642,"有","无"),"无"))</f>
        <v/>
      </c>
      <c r="G3642" s="13" t="str">
        <f t="shared" si="225"/>
        <v>YC29电梯费定额20.00</v>
      </c>
      <c r="H3642" s="13" t="str">
        <f t="shared" si="227"/>
        <v>20.00</v>
      </c>
      <c r="I3642" s="13" t="str">
        <f>IF(G3642="","",IFERROR(IF(IF(K3642="","",INDEX(收费标合同信息维护!A:Q,MATCH(G3642,收费标合同信息维护!M:M,0),13))=G3642,"有","无"),"无"))</f>
        <v>无</v>
      </c>
      <c r="J3642" s="3" t="s">
        <v>2621</v>
      </c>
      <c r="K3642" s="3" t="s">
        <v>6389</v>
      </c>
      <c r="L3642" s="3" t="s">
        <v>7063</v>
      </c>
      <c r="M3642" s="3" t="s">
        <v>7064</v>
      </c>
      <c r="N3642" s="3" t="s">
        <v>6477</v>
      </c>
      <c r="O3642" s="3" t="s">
        <v>6478</v>
      </c>
      <c r="P3642" s="3" t="s">
        <v>13690</v>
      </c>
      <c r="Q3642" s="3" t="s">
        <v>10128</v>
      </c>
      <c r="R3642" s="3" t="s">
        <v>6490</v>
      </c>
      <c r="S3642" s="3" t="s">
        <v>6491</v>
      </c>
      <c r="T3642" s="3" t="s">
        <v>6537</v>
      </c>
      <c r="U3642" s="3" t="s">
        <v>154</v>
      </c>
      <c r="V3642" s="3" t="s">
        <v>154</v>
      </c>
      <c r="W3642" s="3" t="s">
        <v>6728</v>
      </c>
      <c r="X3642" s="3" t="s">
        <v>154</v>
      </c>
      <c r="Y3642" s="3" t="s">
        <v>154</v>
      </c>
      <c r="Z3642" s="3" t="s">
        <v>154</v>
      </c>
      <c r="AA3642" s="3" t="s">
        <v>154</v>
      </c>
      <c r="AB3642" s="3" t="s">
        <v>154</v>
      </c>
      <c r="AC3642" s="3" t="s">
        <v>154</v>
      </c>
      <c r="AD3642" s="3" t="s">
        <v>6151</v>
      </c>
      <c r="AE3642" s="3" t="s">
        <v>6151</v>
      </c>
      <c r="AF3642" s="3" t="s">
        <v>6040</v>
      </c>
      <c r="AG3642" s="3" t="s">
        <v>154</v>
      </c>
      <c r="AH3642" s="3" t="s">
        <v>6478</v>
      </c>
      <c r="AI3642" s="3" t="s">
        <v>6482</v>
      </c>
      <c r="AJ3642" s="3" t="s">
        <v>6034</v>
      </c>
    </row>
    <row r="3643" spans="1:36" ht="15">
      <c r="A3643" s="10">
        <v>3746</v>
      </c>
      <c r="B3643" t="str">
        <f>IF(K3643="总计","",INDEX(主数据!A:AD,MATCH(J3643,主数据!A:A,0),9))</f>
        <v>华北大区公司</v>
      </c>
      <c r="C3643" t="str">
        <f>IF(K3643="","",INDEX(主数据!A:AD,MATCH(J3643,主数据!A:A,0),11))</f>
        <v>吴忠城区</v>
      </c>
      <c r="D3643" t="str">
        <f t="shared" si="224"/>
        <v>YC29电梯费定额</v>
      </c>
      <c r="E3643" s="13" t="str">
        <f t="shared" si="226"/>
        <v/>
      </c>
      <c r="F3643" s="13" t="str">
        <f>IF(E3643="","",IFERROR(IF(IF(K3643="","",INDEX(收费标合同信息维护!A:Q,MATCH(D3643,收费标合同信息维护!J:J,0),10))=D3643,"有","无"),"无"))</f>
        <v/>
      </c>
      <c r="G3643" s="13" t="str">
        <f t="shared" si="225"/>
        <v>YC29电梯费定额30.00</v>
      </c>
      <c r="H3643" s="13" t="str">
        <f t="shared" si="227"/>
        <v>30.00</v>
      </c>
      <c r="I3643" s="13" t="str">
        <f>IF(G3643="","",IFERROR(IF(IF(K3643="","",INDEX(收费标合同信息维护!A:Q,MATCH(G3643,收费标合同信息维护!M:M,0),13))=G3643,"有","无"),"无"))</f>
        <v>无</v>
      </c>
      <c r="J3643" s="3" t="s">
        <v>2621</v>
      </c>
      <c r="K3643" s="3" t="s">
        <v>6389</v>
      </c>
      <c r="L3643" s="3" t="s">
        <v>7063</v>
      </c>
      <c r="M3643" s="3" t="s">
        <v>7064</v>
      </c>
      <c r="N3643" s="3" t="s">
        <v>6477</v>
      </c>
      <c r="O3643" s="3" t="s">
        <v>6478</v>
      </c>
      <c r="P3643" s="3" t="s">
        <v>12199</v>
      </c>
      <c r="Q3643" s="3" t="s">
        <v>10155</v>
      </c>
      <c r="R3643" s="3" t="s">
        <v>6490</v>
      </c>
      <c r="S3643" s="3" t="s">
        <v>6491</v>
      </c>
      <c r="T3643" s="3" t="s">
        <v>6537</v>
      </c>
      <c r="U3643" s="3" t="s">
        <v>154</v>
      </c>
      <c r="V3643" s="3" t="s">
        <v>154</v>
      </c>
      <c r="W3643" s="3" t="s">
        <v>6710</v>
      </c>
      <c r="X3643" s="3" t="s">
        <v>154</v>
      </c>
      <c r="Y3643" s="3" t="s">
        <v>154</v>
      </c>
      <c r="Z3643" s="3" t="s">
        <v>154</v>
      </c>
      <c r="AA3643" s="3" t="s">
        <v>154</v>
      </c>
      <c r="AB3643" s="3" t="s">
        <v>154</v>
      </c>
      <c r="AC3643" s="3" t="s">
        <v>154</v>
      </c>
      <c r="AD3643" s="3" t="s">
        <v>6151</v>
      </c>
      <c r="AE3643" s="3" t="s">
        <v>6151</v>
      </c>
      <c r="AF3643" s="3" t="s">
        <v>6040</v>
      </c>
      <c r="AG3643" s="3" t="s">
        <v>154</v>
      </c>
      <c r="AH3643" s="3" t="s">
        <v>6478</v>
      </c>
      <c r="AI3643" s="3" t="s">
        <v>6482</v>
      </c>
      <c r="AJ3643" s="3" t="s">
        <v>10</v>
      </c>
    </row>
    <row r="3644" spans="1:36" ht="15">
      <c r="A3644" s="10">
        <v>3747</v>
      </c>
      <c r="B3644" t="str">
        <f>IF(K3644="总计","",INDEX(主数据!A:AD,MATCH(J3644,主数据!A:A,0),9))</f>
        <v>华北大区公司</v>
      </c>
      <c r="C3644" t="str">
        <f>IF(K3644="","",INDEX(主数据!A:AD,MATCH(J3644,主数据!A:A,0),11))</f>
        <v>吴忠城区</v>
      </c>
      <c r="D3644" t="str">
        <f t="shared" si="224"/>
        <v>YC29电梯费定额</v>
      </c>
      <c r="E3644" s="13" t="str">
        <f t="shared" si="226"/>
        <v/>
      </c>
      <c r="F3644" s="13" t="str">
        <f>IF(E3644="","",IFERROR(IF(IF(K3644="","",INDEX(收费标合同信息维护!A:Q,MATCH(D3644,收费标合同信息维护!J:J,0),10))=D3644,"有","无"),"无"))</f>
        <v/>
      </c>
      <c r="G3644" s="13" t="str">
        <f t="shared" si="225"/>
        <v>YC29电梯费定额40.00</v>
      </c>
      <c r="H3644" s="13" t="str">
        <f t="shared" si="227"/>
        <v>40.00</v>
      </c>
      <c r="I3644" s="13" t="str">
        <f>IF(G3644="","",IFERROR(IF(IF(K3644="","",INDEX(收费标合同信息维护!A:Q,MATCH(G3644,收费标合同信息维护!M:M,0),13))=G3644,"有","无"),"无"))</f>
        <v>无</v>
      </c>
      <c r="J3644" s="3" t="s">
        <v>2621</v>
      </c>
      <c r="K3644" s="3" t="s">
        <v>6389</v>
      </c>
      <c r="L3644" s="3" t="s">
        <v>7063</v>
      </c>
      <c r="M3644" s="3" t="s">
        <v>7064</v>
      </c>
      <c r="N3644" s="3" t="s">
        <v>6477</v>
      </c>
      <c r="O3644" s="3" t="s">
        <v>6478</v>
      </c>
      <c r="P3644" s="3" t="s">
        <v>12201</v>
      </c>
      <c r="Q3644" s="3" t="s">
        <v>10157</v>
      </c>
      <c r="R3644" s="3" t="s">
        <v>6490</v>
      </c>
      <c r="S3644" s="3" t="s">
        <v>6491</v>
      </c>
      <c r="T3644" s="3" t="s">
        <v>6537</v>
      </c>
      <c r="U3644" s="3" t="s">
        <v>154</v>
      </c>
      <c r="V3644" s="3" t="s">
        <v>154</v>
      </c>
      <c r="W3644" s="3" t="s">
        <v>6729</v>
      </c>
      <c r="X3644" s="3" t="s">
        <v>154</v>
      </c>
      <c r="Y3644" s="3" t="s">
        <v>154</v>
      </c>
      <c r="Z3644" s="3" t="s">
        <v>154</v>
      </c>
      <c r="AA3644" s="3" t="s">
        <v>154</v>
      </c>
      <c r="AB3644" s="3" t="s">
        <v>154</v>
      </c>
      <c r="AC3644" s="3" t="s">
        <v>154</v>
      </c>
      <c r="AD3644" s="3" t="s">
        <v>6151</v>
      </c>
      <c r="AE3644" s="3" t="s">
        <v>6151</v>
      </c>
      <c r="AF3644" s="3" t="s">
        <v>6040</v>
      </c>
      <c r="AG3644" s="3" t="s">
        <v>154</v>
      </c>
      <c r="AH3644" s="3" t="s">
        <v>6478</v>
      </c>
      <c r="AI3644" s="3" t="s">
        <v>6482</v>
      </c>
      <c r="AJ3644" s="3" t="s">
        <v>6036</v>
      </c>
    </row>
    <row r="3645" spans="1:36" ht="15">
      <c r="A3645" s="10">
        <v>3748</v>
      </c>
      <c r="B3645" t="str">
        <f>IF(K3645="总计","",INDEX(主数据!A:AD,MATCH(J3645,主数据!A:A,0),9))</f>
        <v>华北大区公司</v>
      </c>
      <c r="C3645" t="str">
        <f>IF(K3645="","",INDEX(主数据!A:AD,MATCH(J3645,主数据!A:A,0),11))</f>
        <v>吴忠城区</v>
      </c>
      <c r="D3645" t="str">
        <f t="shared" si="224"/>
        <v>YC29电梯费定额</v>
      </c>
      <c r="E3645" s="13" t="str">
        <f t="shared" si="226"/>
        <v/>
      </c>
      <c r="F3645" s="13" t="str">
        <f>IF(E3645="","",IFERROR(IF(IF(K3645="","",INDEX(收费标合同信息维护!A:Q,MATCH(D3645,收费标合同信息维护!J:J,0),10))=D3645,"有","无"),"无"))</f>
        <v/>
      </c>
      <c r="G3645" s="13" t="str">
        <f t="shared" si="225"/>
        <v>YC29电梯费定额50.00</v>
      </c>
      <c r="H3645" s="13" t="str">
        <f t="shared" si="227"/>
        <v>50.00</v>
      </c>
      <c r="I3645" s="13" t="str">
        <f>IF(G3645="","",IFERROR(IF(IF(K3645="","",INDEX(收费标合同信息维护!A:Q,MATCH(G3645,收费标合同信息维护!M:M,0),13))=G3645,"有","无"),"无"))</f>
        <v>无</v>
      </c>
      <c r="J3645" s="3" t="s">
        <v>2621</v>
      </c>
      <c r="K3645" s="3" t="s">
        <v>6389</v>
      </c>
      <c r="L3645" s="3" t="s">
        <v>7063</v>
      </c>
      <c r="M3645" s="3" t="s">
        <v>7064</v>
      </c>
      <c r="N3645" s="3" t="s">
        <v>6477</v>
      </c>
      <c r="O3645" s="3" t="s">
        <v>6478</v>
      </c>
      <c r="P3645" s="3" t="s">
        <v>12204</v>
      </c>
      <c r="Q3645" s="3" t="s">
        <v>10159</v>
      </c>
      <c r="R3645" s="3" t="s">
        <v>6490</v>
      </c>
      <c r="S3645" s="3" t="s">
        <v>6491</v>
      </c>
      <c r="T3645" s="3" t="s">
        <v>6537</v>
      </c>
      <c r="U3645" s="3" t="s">
        <v>154</v>
      </c>
      <c r="V3645" s="3" t="s">
        <v>154</v>
      </c>
      <c r="W3645" s="3" t="s">
        <v>6712</v>
      </c>
      <c r="X3645" s="3" t="s">
        <v>154</v>
      </c>
      <c r="Y3645" s="3" t="s">
        <v>154</v>
      </c>
      <c r="Z3645" s="3" t="s">
        <v>154</v>
      </c>
      <c r="AA3645" s="3" t="s">
        <v>154</v>
      </c>
      <c r="AB3645" s="3" t="s">
        <v>154</v>
      </c>
      <c r="AC3645" s="3" t="s">
        <v>154</v>
      </c>
      <c r="AD3645" s="3" t="s">
        <v>6151</v>
      </c>
      <c r="AE3645" s="3" t="s">
        <v>6151</v>
      </c>
      <c r="AF3645" s="3" t="s">
        <v>6040</v>
      </c>
      <c r="AG3645" s="3" t="s">
        <v>154</v>
      </c>
      <c r="AH3645" s="3" t="s">
        <v>6478</v>
      </c>
      <c r="AI3645" s="3" t="s">
        <v>6482</v>
      </c>
      <c r="AJ3645" s="3" t="s">
        <v>6036</v>
      </c>
    </row>
    <row r="3646" spans="1:36" ht="15">
      <c r="A3646" s="10">
        <v>3749</v>
      </c>
      <c r="B3646" t="str">
        <f>IF(K3646="总计","",INDEX(主数据!A:AD,MATCH(J3646,主数据!A:A,0),9))</f>
        <v>华北大区公司</v>
      </c>
      <c r="C3646" t="str">
        <f>IF(K3646="","",INDEX(主数据!A:AD,MATCH(J3646,主数据!A:A,0),11))</f>
        <v>吴忠城区</v>
      </c>
      <c r="D3646" t="str">
        <f t="shared" si="224"/>
        <v>YC29电梯费定额</v>
      </c>
      <c r="E3646" s="13" t="str">
        <f t="shared" si="226"/>
        <v/>
      </c>
      <c r="F3646" s="13" t="str">
        <f>IF(E3646="","",IFERROR(IF(IF(K3646="","",INDEX(收费标合同信息维护!A:Q,MATCH(D3646,收费标合同信息维护!J:J,0),10))=D3646,"有","无"),"无"))</f>
        <v/>
      </c>
      <c r="G3646" s="13" t="str">
        <f t="shared" si="225"/>
        <v>YC29电梯费定额60.00</v>
      </c>
      <c r="H3646" s="13" t="str">
        <f t="shared" si="227"/>
        <v>60.00</v>
      </c>
      <c r="I3646" s="13" t="str">
        <f>IF(G3646="","",IFERROR(IF(IF(K3646="","",INDEX(收费标合同信息维护!A:Q,MATCH(G3646,收费标合同信息维护!M:M,0),13))=G3646,"有","无"),"无"))</f>
        <v>无</v>
      </c>
      <c r="J3646" s="3" t="s">
        <v>2621</v>
      </c>
      <c r="K3646" s="3" t="s">
        <v>6389</v>
      </c>
      <c r="L3646" s="3" t="s">
        <v>7063</v>
      </c>
      <c r="M3646" s="3" t="s">
        <v>7064</v>
      </c>
      <c r="N3646" s="3" t="s">
        <v>6477</v>
      </c>
      <c r="O3646" s="3" t="s">
        <v>6478</v>
      </c>
      <c r="P3646" s="3" t="s">
        <v>12207</v>
      </c>
      <c r="Q3646" s="3" t="s">
        <v>10161</v>
      </c>
      <c r="R3646" s="3" t="s">
        <v>6490</v>
      </c>
      <c r="S3646" s="3" t="s">
        <v>6491</v>
      </c>
      <c r="T3646" s="3" t="s">
        <v>6537</v>
      </c>
      <c r="U3646" s="3" t="s">
        <v>154</v>
      </c>
      <c r="V3646" s="3" t="s">
        <v>154</v>
      </c>
      <c r="W3646" s="3" t="s">
        <v>7016</v>
      </c>
      <c r="X3646" s="3" t="s">
        <v>154</v>
      </c>
      <c r="Y3646" s="3" t="s">
        <v>154</v>
      </c>
      <c r="Z3646" s="3" t="s">
        <v>154</v>
      </c>
      <c r="AA3646" s="3" t="s">
        <v>154</v>
      </c>
      <c r="AB3646" s="3" t="s">
        <v>154</v>
      </c>
      <c r="AC3646" s="3" t="s">
        <v>154</v>
      </c>
      <c r="AD3646" s="3" t="s">
        <v>6151</v>
      </c>
      <c r="AE3646" s="3" t="s">
        <v>6151</v>
      </c>
      <c r="AF3646" s="3" t="s">
        <v>154</v>
      </c>
      <c r="AG3646" s="3" t="s">
        <v>154</v>
      </c>
      <c r="AH3646" s="3" t="s">
        <v>6478</v>
      </c>
      <c r="AI3646" s="3" t="s">
        <v>6482</v>
      </c>
      <c r="AJ3646" s="3" t="s">
        <v>6034</v>
      </c>
    </row>
    <row r="3647" spans="1:36" ht="15">
      <c r="A3647" s="10">
        <v>3750</v>
      </c>
      <c r="B3647" t="str">
        <f>IF(K3647="总计","",INDEX(主数据!A:AD,MATCH(J3647,主数据!A:A,0),9))</f>
        <v>华北大区公司</v>
      </c>
      <c r="C3647" t="str">
        <f>IF(K3647="","",INDEX(主数据!A:AD,MATCH(J3647,主数据!A:A,0),11))</f>
        <v>吴忠城区</v>
      </c>
      <c r="D3647" t="str">
        <f t="shared" si="224"/>
        <v>YC29电梯费定额</v>
      </c>
      <c r="E3647" s="13" t="str">
        <f t="shared" si="226"/>
        <v/>
      </c>
      <c r="F3647" s="13" t="str">
        <f>IF(E3647="","",IFERROR(IF(IF(K3647="","",INDEX(收费标合同信息维护!A:Q,MATCH(D3647,收费标合同信息维护!J:J,0),10))=D3647,"有","无"),"无"))</f>
        <v/>
      </c>
      <c r="G3647" s="13" t="str">
        <f t="shared" si="225"/>
        <v>YC29电梯费定额70.00</v>
      </c>
      <c r="H3647" s="13" t="str">
        <f t="shared" si="227"/>
        <v>70.00</v>
      </c>
      <c r="I3647" s="13" t="str">
        <f>IF(G3647="","",IFERROR(IF(IF(K3647="","",INDEX(收费标合同信息维护!A:Q,MATCH(G3647,收费标合同信息维护!M:M,0),13))=G3647,"有","无"),"无"))</f>
        <v>无</v>
      </c>
      <c r="J3647" s="3" t="s">
        <v>2621</v>
      </c>
      <c r="K3647" s="3" t="s">
        <v>6389</v>
      </c>
      <c r="L3647" s="3" t="s">
        <v>7063</v>
      </c>
      <c r="M3647" s="3" t="s">
        <v>7064</v>
      </c>
      <c r="N3647" s="3" t="s">
        <v>6477</v>
      </c>
      <c r="O3647" s="3" t="s">
        <v>6478</v>
      </c>
      <c r="P3647" s="3" t="s">
        <v>13698</v>
      </c>
      <c r="Q3647" s="3" t="s">
        <v>10163</v>
      </c>
      <c r="R3647" s="3" t="s">
        <v>6490</v>
      </c>
      <c r="S3647" s="3" t="s">
        <v>6491</v>
      </c>
      <c r="T3647" s="3" t="s">
        <v>6537</v>
      </c>
      <c r="U3647" s="3" t="s">
        <v>154</v>
      </c>
      <c r="V3647" s="3" t="s">
        <v>154</v>
      </c>
      <c r="W3647" s="3" t="s">
        <v>7194</v>
      </c>
      <c r="X3647" s="3" t="s">
        <v>154</v>
      </c>
      <c r="Y3647" s="3" t="s">
        <v>154</v>
      </c>
      <c r="Z3647" s="3" t="s">
        <v>154</v>
      </c>
      <c r="AA3647" s="3" t="s">
        <v>154</v>
      </c>
      <c r="AB3647" s="3" t="s">
        <v>154</v>
      </c>
      <c r="AC3647" s="3" t="s">
        <v>154</v>
      </c>
      <c r="AD3647" s="3" t="s">
        <v>6151</v>
      </c>
      <c r="AE3647" s="3" t="s">
        <v>6151</v>
      </c>
      <c r="AF3647" s="3" t="s">
        <v>6040</v>
      </c>
      <c r="AG3647" s="3" t="s">
        <v>154</v>
      </c>
      <c r="AH3647" s="3" t="s">
        <v>6478</v>
      </c>
      <c r="AI3647" s="3" t="s">
        <v>6482</v>
      </c>
      <c r="AJ3647" s="3" t="s">
        <v>6036</v>
      </c>
    </row>
    <row r="3648" spans="1:36" ht="15">
      <c r="A3648" s="10">
        <v>3751</v>
      </c>
      <c r="B3648" t="str">
        <f>IF(K3648="总计","",INDEX(主数据!A:AD,MATCH(J3648,主数据!A:A,0),9))</f>
        <v>华北大区公司</v>
      </c>
      <c r="C3648" t="str">
        <f>IF(K3648="","",INDEX(主数据!A:AD,MATCH(J3648,主数据!A:A,0),11))</f>
        <v>吴忠城区</v>
      </c>
      <c r="D3648" t="str">
        <f t="shared" si="224"/>
        <v>YC29电梯费定额</v>
      </c>
      <c r="E3648" s="13" t="str">
        <f t="shared" si="226"/>
        <v/>
      </c>
      <c r="F3648" s="13" t="str">
        <f>IF(E3648="","",IFERROR(IF(IF(K3648="","",INDEX(收费标合同信息维护!A:Q,MATCH(D3648,收费标合同信息维护!J:J,0),10))=D3648,"有","无"),"无"))</f>
        <v/>
      </c>
      <c r="G3648" s="13" t="str">
        <f t="shared" si="225"/>
        <v>YC29电梯费定额80.00</v>
      </c>
      <c r="H3648" s="13" t="str">
        <f t="shared" si="227"/>
        <v>80.00</v>
      </c>
      <c r="I3648" s="13" t="str">
        <f>IF(G3648="","",IFERROR(IF(IF(K3648="","",INDEX(收费标合同信息维护!A:Q,MATCH(G3648,收费标合同信息维护!M:M,0),13))=G3648,"有","无"),"无"))</f>
        <v>无</v>
      </c>
      <c r="J3648" s="3" t="s">
        <v>2621</v>
      </c>
      <c r="K3648" s="3" t="s">
        <v>6389</v>
      </c>
      <c r="L3648" s="3" t="s">
        <v>7063</v>
      </c>
      <c r="M3648" s="3" t="s">
        <v>7064</v>
      </c>
      <c r="N3648" s="3" t="s">
        <v>6477</v>
      </c>
      <c r="O3648" s="3" t="s">
        <v>6478</v>
      </c>
      <c r="P3648" s="3" t="s">
        <v>13702</v>
      </c>
      <c r="Q3648" s="3" t="s">
        <v>10165</v>
      </c>
      <c r="R3648" s="3" t="s">
        <v>6490</v>
      </c>
      <c r="S3648" s="3" t="s">
        <v>6491</v>
      </c>
      <c r="T3648" s="3" t="s">
        <v>6537</v>
      </c>
      <c r="U3648" s="3" t="s">
        <v>154</v>
      </c>
      <c r="V3648" s="3" t="s">
        <v>154</v>
      </c>
      <c r="W3648" s="3" t="s">
        <v>6521</v>
      </c>
      <c r="X3648" s="3" t="s">
        <v>154</v>
      </c>
      <c r="Y3648" s="3" t="s">
        <v>154</v>
      </c>
      <c r="Z3648" s="3" t="s">
        <v>154</v>
      </c>
      <c r="AA3648" s="3" t="s">
        <v>154</v>
      </c>
      <c r="AB3648" s="3" t="s">
        <v>154</v>
      </c>
      <c r="AC3648" s="3" t="s">
        <v>154</v>
      </c>
      <c r="AD3648" s="3" t="s">
        <v>6151</v>
      </c>
      <c r="AE3648" s="3" t="s">
        <v>6151</v>
      </c>
      <c r="AF3648" s="3" t="s">
        <v>6040</v>
      </c>
      <c r="AG3648" s="3" t="s">
        <v>154</v>
      </c>
      <c r="AH3648" s="3" t="s">
        <v>6478</v>
      </c>
      <c r="AI3648" s="3" t="s">
        <v>6482</v>
      </c>
      <c r="AJ3648" s="3" t="s">
        <v>10</v>
      </c>
    </row>
    <row r="3649" spans="1:36" ht="15">
      <c r="A3649" s="10">
        <v>3752</v>
      </c>
      <c r="B3649" t="str">
        <f>IF(K3649="总计","",INDEX(主数据!A:AD,MATCH(J3649,主数据!A:A,0),9))</f>
        <v>华北大区公司</v>
      </c>
      <c r="C3649" t="str">
        <f>IF(K3649="","",INDEX(主数据!A:AD,MATCH(J3649,主数据!A:A,0),11))</f>
        <v>吴忠城区</v>
      </c>
      <c r="D3649" t="str">
        <f t="shared" si="224"/>
        <v>YC29电梯费定额</v>
      </c>
      <c r="E3649" s="13" t="str">
        <f t="shared" si="226"/>
        <v/>
      </c>
      <c r="F3649" s="13" t="str">
        <f>IF(E3649="","",IFERROR(IF(IF(K3649="","",INDEX(收费标合同信息维护!A:Q,MATCH(D3649,收费标合同信息维护!J:J,0),10))=D3649,"有","无"),"无"))</f>
        <v/>
      </c>
      <c r="G3649" s="13" t="str">
        <f t="shared" si="225"/>
        <v>YC29电梯费定额90.00</v>
      </c>
      <c r="H3649" s="13" t="str">
        <f t="shared" si="227"/>
        <v>90.00</v>
      </c>
      <c r="I3649" s="13" t="str">
        <f>IF(G3649="","",IFERROR(IF(IF(K3649="","",INDEX(收费标合同信息维护!A:Q,MATCH(G3649,收费标合同信息维护!M:M,0),13))=G3649,"有","无"),"无"))</f>
        <v>无</v>
      </c>
      <c r="J3649" s="3" t="s">
        <v>2621</v>
      </c>
      <c r="K3649" s="3" t="s">
        <v>6389</v>
      </c>
      <c r="L3649" s="3" t="s">
        <v>7063</v>
      </c>
      <c r="M3649" s="3" t="s">
        <v>7064</v>
      </c>
      <c r="N3649" s="3" t="s">
        <v>6477</v>
      </c>
      <c r="O3649" s="3" t="s">
        <v>6478</v>
      </c>
      <c r="P3649" s="3" t="s">
        <v>13705</v>
      </c>
      <c r="Q3649" s="3" t="s">
        <v>10167</v>
      </c>
      <c r="R3649" s="3" t="s">
        <v>6490</v>
      </c>
      <c r="S3649" s="3" t="s">
        <v>6491</v>
      </c>
      <c r="T3649" s="3" t="s">
        <v>6537</v>
      </c>
      <c r="U3649" s="3" t="s">
        <v>154</v>
      </c>
      <c r="V3649" s="3" t="s">
        <v>154</v>
      </c>
      <c r="W3649" s="3" t="s">
        <v>7163</v>
      </c>
      <c r="X3649" s="3" t="s">
        <v>154</v>
      </c>
      <c r="Y3649" s="3" t="s">
        <v>154</v>
      </c>
      <c r="Z3649" s="3" t="s">
        <v>154</v>
      </c>
      <c r="AA3649" s="3" t="s">
        <v>154</v>
      </c>
      <c r="AB3649" s="3" t="s">
        <v>154</v>
      </c>
      <c r="AC3649" s="3" t="s">
        <v>154</v>
      </c>
      <c r="AD3649" s="3" t="s">
        <v>6151</v>
      </c>
      <c r="AE3649" s="3" t="s">
        <v>6151</v>
      </c>
      <c r="AF3649" s="3" t="s">
        <v>6040</v>
      </c>
      <c r="AG3649" s="3" t="s">
        <v>154</v>
      </c>
      <c r="AH3649" s="3" t="s">
        <v>6478</v>
      </c>
      <c r="AI3649" s="3" t="s">
        <v>6482</v>
      </c>
      <c r="AJ3649" s="3" t="s">
        <v>10</v>
      </c>
    </row>
    <row r="3650" spans="1:36" ht="15">
      <c r="A3650" s="10">
        <v>3753</v>
      </c>
      <c r="B3650" t="str">
        <f>IF(K3650="总计","",INDEX(主数据!A:AD,MATCH(J3650,主数据!A:A,0),9))</f>
        <v>华北大区公司</v>
      </c>
      <c r="C3650" t="str">
        <f>IF(K3650="","",INDEX(主数据!A:AD,MATCH(J3650,主数据!A:A,0),11))</f>
        <v>吴忠城区</v>
      </c>
      <c r="D3650" t="str">
        <f t="shared" ref="D3650:D3713" si="228">J3650&amp;M3650&amp;R3650&amp;E3650</f>
        <v>YC29电梯费定额</v>
      </c>
      <c r="E3650" s="13" t="str">
        <f t="shared" si="226"/>
        <v/>
      </c>
      <c r="F3650" s="13" t="str">
        <f>IF(E3650="","",IFERROR(IF(IF(K3650="","",INDEX(收费标合同信息维护!A:Q,MATCH(D3650,收费标合同信息维护!J:J,0),10))=D3650,"有","无"),"无"))</f>
        <v/>
      </c>
      <c r="G3650" s="13" t="str">
        <f t="shared" ref="G3650:G3713" si="229">IF(W3650="","",J3650&amp;M3650&amp;R3650&amp;H3650)</f>
        <v>YC29电梯费定额100.00</v>
      </c>
      <c r="H3650" s="13" t="str">
        <f t="shared" si="227"/>
        <v>100.00</v>
      </c>
      <c r="I3650" s="13" t="str">
        <f>IF(G3650="","",IFERROR(IF(IF(K3650="","",INDEX(收费标合同信息维护!A:Q,MATCH(G3650,收费标合同信息维护!M:M,0),13))=G3650,"有","无"),"无"))</f>
        <v>无</v>
      </c>
      <c r="J3650" s="3" t="s">
        <v>2621</v>
      </c>
      <c r="K3650" s="3" t="s">
        <v>6389</v>
      </c>
      <c r="L3650" s="3" t="s">
        <v>7063</v>
      </c>
      <c r="M3650" s="3" t="s">
        <v>7064</v>
      </c>
      <c r="N3650" s="3" t="s">
        <v>6477</v>
      </c>
      <c r="O3650" s="3" t="s">
        <v>6478</v>
      </c>
      <c r="P3650" s="3" t="s">
        <v>10333</v>
      </c>
      <c r="Q3650" s="3" t="s">
        <v>10169</v>
      </c>
      <c r="R3650" s="3" t="s">
        <v>6490</v>
      </c>
      <c r="S3650" s="3" t="s">
        <v>6491</v>
      </c>
      <c r="T3650" s="3" t="s">
        <v>6537</v>
      </c>
      <c r="U3650" s="3" t="s">
        <v>154</v>
      </c>
      <c r="V3650" s="3" t="s">
        <v>154</v>
      </c>
      <c r="W3650" s="3" t="s">
        <v>6743</v>
      </c>
      <c r="X3650" s="3" t="s">
        <v>154</v>
      </c>
      <c r="Y3650" s="3" t="s">
        <v>154</v>
      </c>
      <c r="Z3650" s="3" t="s">
        <v>154</v>
      </c>
      <c r="AA3650" s="3" t="s">
        <v>154</v>
      </c>
      <c r="AB3650" s="3" t="s">
        <v>154</v>
      </c>
      <c r="AC3650" s="3" t="s">
        <v>154</v>
      </c>
      <c r="AD3650" s="3" t="s">
        <v>6151</v>
      </c>
      <c r="AE3650" s="3" t="s">
        <v>6151</v>
      </c>
      <c r="AF3650" s="3" t="s">
        <v>6040</v>
      </c>
      <c r="AG3650" s="3" t="s">
        <v>154</v>
      </c>
      <c r="AH3650" s="3" t="s">
        <v>6478</v>
      </c>
      <c r="AI3650" s="3" t="s">
        <v>6482</v>
      </c>
      <c r="AJ3650" s="3" t="s">
        <v>6087</v>
      </c>
    </row>
    <row r="3651" spans="1:36" ht="15">
      <c r="A3651" s="10">
        <v>3754</v>
      </c>
      <c r="B3651" t="str">
        <f>IF(K3651="总计","",INDEX(主数据!A:AD,MATCH(J3651,主数据!A:A,0),9))</f>
        <v>华北大区公司</v>
      </c>
      <c r="C3651" t="str">
        <f>IF(K3651="","",INDEX(主数据!A:AD,MATCH(J3651,主数据!A:A,0),11))</f>
        <v>吴忠城区</v>
      </c>
      <c r="D3651" t="str">
        <f t="shared" si="228"/>
        <v>YC29电梯费标准方式50.00</v>
      </c>
      <c r="E3651" s="13" t="str">
        <f t="shared" ref="E3651:E3714" si="230">TEXT(IF(V3651="","",--V3651),"0.00")</f>
        <v>50.00</v>
      </c>
      <c r="F3651" s="13" t="str">
        <f>IF(E3651="","",IFERROR(IF(IF(K3651="","",INDEX(收费标合同信息维护!A:Q,MATCH(D3651,收费标合同信息维护!J:J,0),10))=D3651,"有","无"),"无"))</f>
        <v>无</v>
      </c>
      <c r="G3651" s="13" t="str">
        <f t="shared" si="229"/>
        <v/>
      </c>
      <c r="H3651" s="13" t="str">
        <f t="shared" ref="H3651:H3714" si="231">TEXT(IF(W3651="","",--W3651),"0.00")</f>
        <v/>
      </c>
      <c r="I3651" s="13" t="str">
        <f>IF(G3651="","",IFERROR(IF(IF(K3651="","",INDEX(收费标合同信息维护!A:Q,MATCH(G3651,收费标合同信息维护!M:M,0),13))=G3651,"有","无"),"无"))</f>
        <v/>
      </c>
      <c r="J3651" s="3" t="s">
        <v>2621</v>
      </c>
      <c r="K3651" s="3" t="s">
        <v>6389</v>
      </c>
      <c r="L3651" s="3" t="s">
        <v>7063</v>
      </c>
      <c r="M3651" s="3" t="s">
        <v>7064</v>
      </c>
      <c r="N3651" s="3" t="s">
        <v>6477</v>
      </c>
      <c r="O3651" s="3" t="s">
        <v>6478</v>
      </c>
      <c r="P3651" s="3" t="s">
        <v>18256</v>
      </c>
      <c r="Q3651" s="3" t="s">
        <v>10995</v>
      </c>
      <c r="R3651" s="3" t="s">
        <v>6484</v>
      </c>
      <c r="S3651" s="3" t="s">
        <v>6491</v>
      </c>
      <c r="T3651" s="3" t="s">
        <v>7411</v>
      </c>
      <c r="U3651" s="3" t="s">
        <v>6533</v>
      </c>
      <c r="V3651" s="3" t="s">
        <v>6712</v>
      </c>
      <c r="W3651" s="3" t="s">
        <v>154</v>
      </c>
      <c r="X3651" s="3" t="s">
        <v>154</v>
      </c>
      <c r="Y3651" s="3" t="s">
        <v>154</v>
      </c>
      <c r="Z3651" s="3" t="s">
        <v>154</v>
      </c>
      <c r="AA3651" s="3" t="s">
        <v>154</v>
      </c>
      <c r="AB3651" s="3" t="s">
        <v>154</v>
      </c>
      <c r="AC3651" s="3" t="s">
        <v>154</v>
      </c>
      <c r="AD3651" s="3" t="s">
        <v>6151</v>
      </c>
      <c r="AE3651" s="3" t="s">
        <v>6151</v>
      </c>
      <c r="AF3651" s="3" t="s">
        <v>6040</v>
      </c>
      <c r="AG3651" s="3" t="s">
        <v>154</v>
      </c>
      <c r="AH3651" s="3" t="s">
        <v>6478</v>
      </c>
      <c r="AI3651" s="3" t="s">
        <v>6482</v>
      </c>
      <c r="AJ3651" s="3" t="s">
        <v>6033</v>
      </c>
    </row>
    <row r="3652" spans="1:36" ht="15">
      <c r="A3652" s="10">
        <v>3755</v>
      </c>
      <c r="B3652" t="str">
        <f>IF(K3652="总计","",INDEX(主数据!A:AD,MATCH(J3652,主数据!A:A,0),9))</f>
        <v>华北大区公司</v>
      </c>
      <c r="C3652" t="str">
        <f>IF(K3652="","",INDEX(主数据!A:AD,MATCH(J3652,主数据!A:A,0),11))</f>
        <v>吴忠城区</v>
      </c>
      <c r="D3652" t="str">
        <f t="shared" si="228"/>
        <v>YC29其他费用直接录入</v>
      </c>
      <c r="E3652" s="13" t="str">
        <f t="shared" si="230"/>
        <v/>
      </c>
      <c r="F3652" s="13" t="str">
        <f>IF(E3652="","",IFERROR(IF(IF(K3652="","",INDEX(收费标合同信息维护!A:Q,MATCH(D3652,收费标合同信息维护!J:J,0),10))=D3652,"有","无"),"无"))</f>
        <v/>
      </c>
      <c r="G3652" s="13" t="str">
        <f t="shared" si="229"/>
        <v/>
      </c>
      <c r="H3652" s="13" t="str">
        <f t="shared" si="231"/>
        <v/>
      </c>
      <c r="I3652" s="13" t="str">
        <f>IF(G3652="","",IFERROR(IF(IF(K3652="","",INDEX(收费标合同信息维护!A:Q,MATCH(G3652,收费标合同信息维护!M:M,0),13))=G3652,"有","无"),"无"))</f>
        <v/>
      </c>
      <c r="J3652" s="3" t="s">
        <v>2621</v>
      </c>
      <c r="K3652" s="3" t="s">
        <v>6389</v>
      </c>
      <c r="L3652" s="3" t="s">
        <v>6544</v>
      </c>
      <c r="M3652" s="3" t="s">
        <v>6545</v>
      </c>
      <c r="N3652" s="3" t="s">
        <v>6477</v>
      </c>
      <c r="O3652" s="3" t="s">
        <v>6478</v>
      </c>
      <c r="P3652" s="3" t="s">
        <v>11032</v>
      </c>
      <c r="Q3652" s="3" t="s">
        <v>8543</v>
      </c>
      <c r="R3652" s="3" t="s">
        <v>6479</v>
      </c>
      <c r="S3652" s="3" t="s">
        <v>6480</v>
      </c>
      <c r="T3652" s="3" t="s">
        <v>6704</v>
      </c>
      <c r="U3652" s="3" t="s">
        <v>154</v>
      </c>
      <c r="V3652" s="3" t="s">
        <v>154</v>
      </c>
      <c r="W3652" s="3" t="s">
        <v>154</v>
      </c>
      <c r="X3652" s="3" t="s">
        <v>154</v>
      </c>
      <c r="Y3652" s="3" t="s">
        <v>154</v>
      </c>
      <c r="Z3652" s="3" t="s">
        <v>154</v>
      </c>
      <c r="AA3652" s="3" t="s">
        <v>154</v>
      </c>
      <c r="AB3652" s="3" t="s">
        <v>154</v>
      </c>
      <c r="AC3652" s="3" t="s">
        <v>154</v>
      </c>
      <c r="AD3652" s="3" t="s">
        <v>6151</v>
      </c>
      <c r="AE3652" s="3" t="s">
        <v>6151</v>
      </c>
      <c r="AF3652" s="3" t="s">
        <v>154</v>
      </c>
      <c r="AG3652" s="3" t="s">
        <v>154</v>
      </c>
      <c r="AH3652" s="3" t="s">
        <v>6478</v>
      </c>
      <c r="AI3652" s="3" t="s">
        <v>6482</v>
      </c>
      <c r="AJ3652" s="3" t="s">
        <v>6489</v>
      </c>
    </row>
    <row r="3653" spans="1:36" ht="15">
      <c r="A3653" s="10">
        <v>3756</v>
      </c>
      <c r="B3653" t="str">
        <f>IF(K3653="总计","",INDEX(主数据!A:AD,MATCH(J3653,主数据!A:A,0),9))</f>
        <v>华北大区公司</v>
      </c>
      <c r="C3653" t="str">
        <f>IF(K3653="","",INDEX(主数据!A:AD,MATCH(J3653,主数据!A:A,0),11))</f>
        <v>吴忠城区</v>
      </c>
      <c r="D3653" t="str">
        <f t="shared" si="228"/>
        <v>YC29其他费用直接录入</v>
      </c>
      <c r="E3653" s="13" t="str">
        <f t="shared" si="230"/>
        <v/>
      </c>
      <c r="F3653" s="13" t="str">
        <f>IF(E3653="","",IFERROR(IF(IF(K3653="","",INDEX(收费标合同信息维护!A:Q,MATCH(D3653,收费标合同信息维护!J:J,0),10))=D3653,"有","无"),"无"))</f>
        <v/>
      </c>
      <c r="G3653" s="13" t="str">
        <f t="shared" si="229"/>
        <v/>
      </c>
      <c r="H3653" s="13" t="str">
        <f t="shared" si="231"/>
        <v/>
      </c>
      <c r="I3653" s="13" t="str">
        <f>IF(G3653="","",IFERROR(IF(IF(K3653="","",INDEX(收费标合同信息维护!A:Q,MATCH(G3653,收费标合同信息维护!M:M,0),13))=G3653,"有","无"),"无"))</f>
        <v/>
      </c>
      <c r="J3653" s="3" t="s">
        <v>2621</v>
      </c>
      <c r="K3653" s="3" t="s">
        <v>6389</v>
      </c>
      <c r="L3653" s="3" t="s">
        <v>6544</v>
      </c>
      <c r="M3653" s="3" t="s">
        <v>6545</v>
      </c>
      <c r="N3653" s="3" t="s">
        <v>6477</v>
      </c>
      <c r="O3653" s="3" t="s">
        <v>6478</v>
      </c>
      <c r="P3653" s="3" t="s">
        <v>11031</v>
      </c>
      <c r="Q3653" s="3" t="s">
        <v>10189</v>
      </c>
      <c r="R3653" s="3" t="s">
        <v>6479</v>
      </c>
      <c r="S3653" s="3" t="s">
        <v>6480</v>
      </c>
      <c r="T3653" s="3" t="s">
        <v>6751</v>
      </c>
      <c r="U3653" s="3" t="s">
        <v>154</v>
      </c>
      <c r="V3653" s="3" t="s">
        <v>154</v>
      </c>
      <c r="W3653" s="3" t="s">
        <v>154</v>
      </c>
      <c r="X3653" s="3" t="s">
        <v>154</v>
      </c>
      <c r="Y3653" s="3" t="s">
        <v>154</v>
      </c>
      <c r="Z3653" s="3" t="s">
        <v>154</v>
      </c>
      <c r="AA3653" s="3" t="s">
        <v>154</v>
      </c>
      <c r="AB3653" s="3" t="s">
        <v>154</v>
      </c>
      <c r="AC3653" s="3" t="s">
        <v>154</v>
      </c>
      <c r="AD3653" s="3" t="s">
        <v>6151</v>
      </c>
      <c r="AE3653" s="3" t="s">
        <v>6151</v>
      </c>
      <c r="AF3653" s="3" t="s">
        <v>154</v>
      </c>
      <c r="AG3653" s="3" t="s">
        <v>154</v>
      </c>
      <c r="AH3653" s="3" t="s">
        <v>6478</v>
      </c>
      <c r="AI3653" s="3" t="s">
        <v>6482</v>
      </c>
      <c r="AJ3653" s="3" t="s">
        <v>10874</v>
      </c>
    </row>
    <row r="3654" spans="1:36" ht="15">
      <c r="A3654" s="10">
        <v>3757</v>
      </c>
      <c r="B3654" t="str">
        <f>IF(K3654="总计","",INDEX(主数据!A:AD,MATCH(J3654,主数据!A:A,0),9))</f>
        <v>华北大区公司</v>
      </c>
      <c r="C3654" t="str">
        <f>IF(K3654="","",INDEX(主数据!A:AD,MATCH(J3654,主数据!A:A,0),11))</f>
        <v>吴忠城区</v>
      </c>
      <c r="D3654" t="str">
        <f t="shared" si="228"/>
        <v>YC29自来水费（简易征收）标准方式2.48</v>
      </c>
      <c r="E3654" s="13" t="str">
        <f t="shared" si="230"/>
        <v>2.48</v>
      </c>
      <c r="F3654" s="13" t="str">
        <f>IF(E3654="","",IFERROR(IF(IF(K3654="","",INDEX(收费标合同信息维护!A:Q,MATCH(D3654,收费标合同信息维护!J:J,0),10))=D3654,"有","无"),"无"))</f>
        <v>无</v>
      </c>
      <c r="G3654" s="13" t="str">
        <f t="shared" si="229"/>
        <v/>
      </c>
      <c r="H3654" s="13" t="str">
        <f t="shared" si="231"/>
        <v/>
      </c>
      <c r="I3654" s="13" t="str">
        <f>IF(G3654="","",IFERROR(IF(IF(K3654="","",INDEX(收费标合同信息维护!A:Q,MATCH(G3654,收费标合同信息维护!M:M,0),13))=G3654,"有","无"),"无"))</f>
        <v/>
      </c>
      <c r="J3654" s="3" t="s">
        <v>2621</v>
      </c>
      <c r="K3654" s="3" t="s">
        <v>6389</v>
      </c>
      <c r="L3654" s="3" t="s">
        <v>6615</v>
      </c>
      <c r="M3654" s="3" t="s">
        <v>6616</v>
      </c>
      <c r="N3654" s="3" t="s">
        <v>6603</v>
      </c>
      <c r="O3654" s="3" t="s">
        <v>6478</v>
      </c>
      <c r="P3654" s="3" t="s">
        <v>6615</v>
      </c>
      <c r="Q3654" s="3" t="s">
        <v>13734</v>
      </c>
      <c r="R3654" s="3" t="s">
        <v>6484</v>
      </c>
      <c r="S3654" s="3" t="s">
        <v>6491</v>
      </c>
      <c r="T3654" s="3" t="s">
        <v>6510</v>
      </c>
      <c r="U3654" s="3" t="s">
        <v>154</v>
      </c>
      <c r="V3654" s="3" t="s">
        <v>12930</v>
      </c>
      <c r="W3654" s="3" t="s">
        <v>154</v>
      </c>
      <c r="X3654" s="3" t="s">
        <v>154</v>
      </c>
      <c r="Y3654" s="3" t="s">
        <v>154</v>
      </c>
      <c r="Z3654" s="3" t="s">
        <v>154</v>
      </c>
      <c r="AA3654" s="3" t="s">
        <v>154</v>
      </c>
      <c r="AB3654" s="3" t="s">
        <v>154</v>
      </c>
      <c r="AC3654" s="3" t="s">
        <v>154</v>
      </c>
      <c r="AD3654" s="3" t="s">
        <v>6151</v>
      </c>
      <c r="AE3654" s="3" t="s">
        <v>6151</v>
      </c>
      <c r="AF3654" s="3" t="s">
        <v>154</v>
      </c>
      <c r="AG3654" s="3" t="s">
        <v>154</v>
      </c>
      <c r="AH3654" s="3" t="s">
        <v>6478</v>
      </c>
      <c r="AI3654" s="3" t="s">
        <v>6482</v>
      </c>
      <c r="AJ3654" s="3" t="s">
        <v>6489</v>
      </c>
    </row>
    <row r="3655" spans="1:36" ht="15">
      <c r="A3655" s="10">
        <v>3758</v>
      </c>
      <c r="B3655" t="str">
        <f>IF(K3655="总计","",INDEX(主数据!A:AD,MATCH(J3655,主数据!A:A,0),9))</f>
        <v>华北大区公司</v>
      </c>
      <c r="C3655" t="str">
        <f>IF(K3655="","",INDEX(主数据!A:AD,MATCH(J3655,主数据!A:A,0),11))</f>
        <v>吴忠城区</v>
      </c>
      <c r="D3655" t="str">
        <f t="shared" si="228"/>
        <v>YC29自来水费（简易征收）标准方式3.28</v>
      </c>
      <c r="E3655" s="13" t="str">
        <f t="shared" si="230"/>
        <v>3.28</v>
      </c>
      <c r="F3655" s="13" t="str">
        <f>IF(E3655="","",IFERROR(IF(IF(K3655="","",INDEX(收费标合同信息维护!A:Q,MATCH(D3655,收费标合同信息维护!J:J,0),10))=D3655,"有","无"),"无"))</f>
        <v>无</v>
      </c>
      <c r="G3655" s="13" t="str">
        <f t="shared" si="229"/>
        <v/>
      </c>
      <c r="H3655" s="13" t="str">
        <f t="shared" si="231"/>
        <v/>
      </c>
      <c r="I3655" s="13" t="str">
        <f>IF(G3655="","",IFERROR(IF(IF(K3655="","",INDEX(收费标合同信息维护!A:Q,MATCH(G3655,收费标合同信息维护!M:M,0),13))=G3655,"有","无"),"无"))</f>
        <v/>
      </c>
      <c r="J3655" s="3" t="s">
        <v>2621</v>
      </c>
      <c r="K3655" s="3" t="s">
        <v>6389</v>
      </c>
      <c r="L3655" s="3" t="s">
        <v>6615</v>
      </c>
      <c r="M3655" s="3" t="s">
        <v>6616</v>
      </c>
      <c r="N3655" s="3" t="s">
        <v>6603</v>
      </c>
      <c r="O3655" s="3" t="s">
        <v>6478</v>
      </c>
      <c r="P3655" s="3" t="s">
        <v>13735</v>
      </c>
      <c r="Q3655" s="3" t="s">
        <v>13736</v>
      </c>
      <c r="R3655" s="3" t="s">
        <v>6484</v>
      </c>
      <c r="S3655" s="3" t="s">
        <v>6491</v>
      </c>
      <c r="T3655" s="3" t="s">
        <v>6510</v>
      </c>
      <c r="U3655" s="3" t="s">
        <v>154</v>
      </c>
      <c r="V3655" s="3" t="s">
        <v>11388</v>
      </c>
      <c r="W3655" s="3" t="s">
        <v>154</v>
      </c>
      <c r="X3655" s="3" t="s">
        <v>154</v>
      </c>
      <c r="Y3655" s="3" t="s">
        <v>154</v>
      </c>
      <c r="Z3655" s="3" t="s">
        <v>154</v>
      </c>
      <c r="AA3655" s="3" t="s">
        <v>154</v>
      </c>
      <c r="AB3655" s="3" t="s">
        <v>154</v>
      </c>
      <c r="AC3655" s="3" t="s">
        <v>154</v>
      </c>
      <c r="AD3655" s="3" t="s">
        <v>6151</v>
      </c>
      <c r="AE3655" s="3" t="s">
        <v>6151</v>
      </c>
      <c r="AF3655" s="3" t="s">
        <v>154</v>
      </c>
      <c r="AG3655" s="3" t="s">
        <v>154</v>
      </c>
      <c r="AH3655" s="3" t="s">
        <v>6478</v>
      </c>
      <c r="AI3655" s="3" t="s">
        <v>6482</v>
      </c>
      <c r="AJ3655" s="3" t="s">
        <v>6489</v>
      </c>
    </row>
    <row r="3656" spans="1:36" ht="15">
      <c r="A3656" s="10">
        <v>3759</v>
      </c>
      <c r="B3656" t="str">
        <f>IF(K3656="总计","",INDEX(主数据!A:AD,MATCH(J3656,主数据!A:A,0),9))</f>
        <v>华北大区公司</v>
      </c>
      <c r="C3656" t="str">
        <f>IF(K3656="","",INDEX(主数据!A:AD,MATCH(J3656,主数据!A:A,0),11))</f>
        <v>吴忠城区</v>
      </c>
      <c r="D3656" t="str">
        <f t="shared" si="228"/>
        <v>YC29空置物业费定额</v>
      </c>
      <c r="E3656" s="13" t="str">
        <f t="shared" si="230"/>
        <v/>
      </c>
      <c r="F3656" s="13" t="str">
        <f>IF(E3656="","",IFERROR(IF(IF(K3656="","",INDEX(收费标合同信息维护!A:Q,MATCH(D3656,收费标合同信息维护!J:J,0),10))=D3656,"有","无"),"无"))</f>
        <v/>
      </c>
      <c r="G3656" s="13" t="str">
        <f t="shared" si="229"/>
        <v>YC29空置物业费定额39087.90</v>
      </c>
      <c r="H3656" s="13" t="str">
        <f t="shared" si="231"/>
        <v>39087.90</v>
      </c>
      <c r="I3656" s="13" t="str">
        <f>IF(G3656="","",IFERROR(IF(IF(K3656="","",INDEX(收费标合同信息维护!A:Q,MATCH(G3656,收费标合同信息维护!M:M,0),13))=G3656,"有","无"),"无"))</f>
        <v>无</v>
      </c>
      <c r="J3656" s="3" t="s">
        <v>2621</v>
      </c>
      <c r="K3656" s="3" t="s">
        <v>6389</v>
      </c>
      <c r="L3656" s="3" t="s">
        <v>6580</v>
      </c>
      <c r="M3656" s="3" t="s">
        <v>6581</v>
      </c>
      <c r="N3656" s="3" t="s">
        <v>6477</v>
      </c>
      <c r="O3656" s="3" t="s">
        <v>6478</v>
      </c>
      <c r="P3656" s="3" t="s">
        <v>6580</v>
      </c>
      <c r="Q3656" s="3" t="s">
        <v>6581</v>
      </c>
      <c r="R3656" s="3" t="s">
        <v>6490</v>
      </c>
      <c r="S3656" s="3" t="s">
        <v>6491</v>
      </c>
      <c r="T3656" s="3" t="s">
        <v>6537</v>
      </c>
      <c r="U3656" s="3" t="s">
        <v>154</v>
      </c>
      <c r="V3656" s="3" t="s">
        <v>154</v>
      </c>
      <c r="W3656" s="3" t="s">
        <v>13737</v>
      </c>
      <c r="X3656" s="3" t="s">
        <v>154</v>
      </c>
      <c r="Y3656" s="3" t="s">
        <v>154</v>
      </c>
      <c r="Z3656" s="3" t="s">
        <v>154</v>
      </c>
      <c r="AA3656" s="3" t="s">
        <v>154</v>
      </c>
      <c r="AB3656" s="3" t="s">
        <v>154</v>
      </c>
      <c r="AC3656" s="3" t="s">
        <v>154</v>
      </c>
      <c r="AD3656" s="3" t="s">
        <v>6151</v>
      </c>
      <c r="AE3656" s="3" t="s">
        <v>6151</v>
      </c>
      <c r="AF3656" s="3" t="s">
        <v>6040</v>
      </c>
      <c r="AG3656" s="3" t="s">
        <v>154</v>
      </c>
      <c r="AH3656" s="3" t="s">
        <v>6478</v>
      </c>
      <c r="AI3656" s="3" t="s">
        <v>6482</v>
      </c>
      <c r="AJ3656" s="3" t="s">
        <v>6033</v>
      </c>
    </row>
    <row r="3657" spans="1:36" ht="15">
      <c r="A3657" s="10">
        <v>3760</v>
      </c>
      <c r="B3657" t="str">
        <f>IF(K3657="总计","",INDEX(主数据!A:AD,MATCH(J3657,主数据!A:A,0),9))</f>
        <v>华中大区公司</v>
      </c>
      <c r="C3657" t="str">
        <f>IF(K3657="","",INDEX(主数据!A:AD,MATCH(J3657,主数据!A:A,0),11))</f>
        <v>华中大区公司本部</v>
      </c>
      <c r="D3657" t="str">
        <f t="shared" si="228"/>
        <v>ZG001物业服务费标准方式18.60</v>
      </c>
      <c r="E3657" s="13" t="str">
        <f t="shared" si="230"/>
        <v>18.60</v>
      </c>
      <c r="F3657" s="13" t="str">
        <f>IF(E3657="","",IFERROR(IF(IF(K3657="","",INDEX(收费标合同信息维护!A:Q,MATCH(D3657,收费标合同信息维护!J:J,0),10))=D3657,"有","无"),"无"))</f>
        <v>无</v>
      </c>
      <c r="G3657" s="13" t="str">
        <f t="shared" si="229"/>
        <v/>
      </c>
      <c r="H3657" s="13" t="str">
        <f t="shared" si="231"/>
        <v/>
      </c>
      <c r="I3657" s="13" t="str">
        <f>IF(G3657="","",IFERROR(IF(IF(K3657="","",INDEX(收费标合同信息维护!A:Q,MATCH(G3657,收费标合同信息维护!M:M,0),13))=G3657,"有","无"),"无"))</f>
        <v/>
      </c>
      <c r="J3657" s="3" t="s">
        <v>1825</v>
      </c>
      <c r="K3657" s="3" t="s">
        <v>6019</v>
      </c>
      <c r="L3657" s="3" t="s">
        <v>6025</v>
      </c>
      <c r="M3657" s="3" t="s">
        <v>6026</v>
      </c>
      <c r="N3657" s="3" t="s">
        <v>6477</v>
      </c>
      <c r="O3657" s="3" t="s">
        <v>6478</v>
      </c>
      <c r="P3657" s="3" t="s">
        <v>13738</v>
      </c>
      <c r="Q3657" s="3" t="s">
        <v>13739</v>
      </c>
      <c r="R3657" s="3" t="s">
        <v>6484</v>
      </c>
      <c r="S3657" s="3" t="s">
        <v>6491</v>
      </c>
      <c r="T3657" s="3" t="s">
        <v>7029</v>
      </c>
      <c r="U3657" s="3" t="s">
        <v>154</v>
      </c>
      <c r="V3657" s="3" t="s">
        <v>10335</v>
      </c>
      <c r="W3657" s="3" t="s">
        <v>154</v>
      </c>
      <c r="X3657" s="3" t="s">
        <v>154</v>
      </c>
      <c r="Y3657" s="3" t="s">
        <v>154</v>
      </c>
      <c r="Z3657" s="3" t="s">
        <v>154</v>
      </c>
      <c r="AA3657" s="3" t="s">
        <v>154</v>
      </c>
      <c r="AB3657" s="3" t="s">
        <v>154</v>
      </c>
      <c r="AC3657" s="3" t="s">
        <v>154</v>
      </c>
      <c r="AD3657" s="3" t="s">
        <v>6151</v>
      </c>
      <c r="AE3657" s="3" t="s">
        <v>6151</v>
      </c>
      <c r="AF3657" s="3" t="s">
        <v>6040</v>
      </c>
      <c r="AG3657" s="3" t="s">
        <v>154</v>
      </c>
      <c r="AH3657" s="3" t="s">
        <v>6478</v>
      </c>
      <c r="AI3657" s="3" t="s">
        <v>6482</v>
      </c>
      <c r="AJ3657" s="3" t="s">
        <v>13740</v>
      </c>
    </row>
    <row r="3658" spans="1:36" ht="15">
      <c r="A3658" s="10">
        <v>3761</v>
      </c>
      <c r="B3658" t="str">
        <f>IF(K3658="总计","",INDEX(主数据!A:AD,MATCH(J3658,主数据!A:A,0),9))</f>
        <v>华中大区公司</v>
      </c>
      <c r="C3658" t="str">
        <f>IF(K3658="","",INDEX(主数据!A:AD,MATCH(J3658,主数据!A:A,0),11))</f>
        <v>华中大区公司本部</v>
      </c>
      <c r="D3658" t="str">
        <f t="shared" si="228"/>
        <v>ZG001物业服务费标准方式30.00</v>
      </c>
      <c r="E3658" s="13" t="str">
        <f t="shared" si="230"/>
        <v>30.00</v>
      </c>
      <c r="F3658" s="13" t="str">
        <f>IF(E3658="","",IFERROR(IF(IF(K3658="","",INDEX(收费标合同信息维护!A:Q,MATCH(D3658,收费标合同信息维护!J:J,0),10))=D3658,"有","无"),"无"))</f>
        <v>无</v>
      </c>
      <c r="G3658" s="13" t="str">
        <f t="shared" si="229"/>
        <v/>
      </c>
      <c r="H3658" s="13" t="str">
        <f t="shared" si="231"/>
        <v/>
      </c>
      <c r="I3658" s="13" t="str">
        <f>IF(G3658="","",IFERROR(IF(IF(K3658="","",INDEX(收费标合同信息维护!A:Q,MATCH(G3658,收费标合同信息维护!M:M,0),13))=G3658,"有","无"),"无"))</f>
        <v/>
      </c>
      <c r="J3658" s="3" t="s">
        <v>1825</v>
      </c>
      <c r="K3658" s="3" t="s">
        <v>6019</v>
      </c>
      <c r="L3658" s="3" t="s">
        <v>6025</v>
      </c>
      <c r="M3658" s="3" t="s">
        <v>6026</v>
      </c>
      <c r="N3658" s="3" t="s">
        <v>6477</v>
      </c>
      <c r="O3658" s="3" t="s">
        <v>6478</v>
      </c>
      <c r="P3658" s="3" t="s">
        <v>13741</v>
      </c>
      <c r="Q3658" s="3" t="s">
        <v>13742</v>
      </c>
      <c r="R3658" s="3" t="s">
        <v>6484</v>
      </c>
      <c r="S3658" s="3" t="s">
        <v>6491</v>
      </c>
      <c r="T3658" s="3" t="s">
        <v>6587</v>
      </c>
      <c r="U3658" s="3" t="s">
        <v>154</v>
      </c>
      <c r="V3658" s="3" t="s">
        <v>6710</v>
      </c>
      <c r="W3658" s="3" t="s">
        <v>154</v>
      </c>
      <c r="X3658" s="3" t="s">
        <v>154</v>
      </c>
      <c r="Y3658" s="3" t="s">
        <v>154</v>
      </c>
      <c r="Z3658" s="3" t="s">
        <v>154</v>
      </c>
      <c r="AA3658" s="3" t="s">
        <v>154</v>
      </c>
      <c r="AB3658" s="3" t="s">
        <v>154</v>
      </c>
      <c r="AC3658" s="3" t="s">
        <v>154</v>
      </c>
      <c r="AD3658" s="3" t="s">
        <v>6151</v>
      </c>
      <c r="AE3658" s="3" t="s">
        <v>6151</v>
      </c>
      <c r="AF3658" s="3" t="s">
        <v>154</v>
      </c>
      <c r="AG3658" s="3" t="s">
        <v>154</v>
      </c>
      <c r="AH3658" s="3" t="s">
        <v>6478</v>
      </c>
      <c r="AI3658" s="3" t="s">
        <v>6482</v>
      </c>
      <c r="AJ3658" s="3" t="s">
        <v>6033</v>
      </c>
    </row>
    <row r="3659" spans="1:36" ht="15">
      <c r="A3659" s="10">
        <v>3762</v>
      </c>
      <c r="B3659" t="str">
        <f>IF(K3659="总计","",INDEX(主数据!A:AD,MATCH(J3659,主数据!A:A,0),9))</f>
        <v>华中大区公司</v>
      </c>
      <c r="C3659" t="str">
        <f>IF(K3659="","",INDEX(主数据!A:AD,MATCH(J3659,主数据!A:A,0),11))</f>
        <v>华中大区公司本部</v>
      </c>
      <c r="D3659" t="str">
        <f t="shared" si="228"/>
        <v>ZG001物业服务费标准方式14.20</v>
      </c>
      <c r="E3659" s="13" t="str">
        <f t="shared" si="230"/>
        <v>14.20</v>
      </c>
      <c r="F3659" s="13" t="str">
        <f>IF(E3659="","",IFERROR(IF(IF(K3659="","",INDEX(收费标合同信息维护!A:Q,MATCH(D3659,收费标合同信息维护!J:J,0),10))=D3659,"有","无"),"无"))</f>
        <v>无</v>
      </c>
      <c r="G3659" s="13" t="str">
        <f t="shared" si="229"/>
        <v/>
      </c>
      <c r="H3659" s="13" t="str">
        <f t="shared" si="231"/>
        <v/>
      </c>
      <c r="I3659" s="13" t="str">
        <f>IF(G3659="","",IFERROR(IF(IF(K3659="","",INDEX(收费标合同信息维护!A:Q,MATCH(G3659,收费标合同信息维护!M:M,0),13))=G3659,"有","无"),"无"))</f>
        <v/>
      </c>
      <c r="J3659" s="3" t="s">
        <v>1825</v>
      </c>
      <c r="K3659" s="3" t="s">
        <v>6019</v>
      </c>
      <c r="L3659" s="3" t="s">
        <v>6025</v>
      </c>
      <c r="M3659" s="3" t="s">
        <v>6026</v>
      </c>
      <c r="N3659" s="3" t="s">
        <v>6477</v>
      </c>
      <c r="O3659" s="3" t="s">
        <v>6478</v>
      </c>
      <c r="P3659" s="3" t="s">
        <v>13743</v>
      </c>
      <c r="Q3659" s="3" t="s">
        <v>13744</v>
      </c>
      <c r="R3659" s="3" t="s">
        <v>6484</v>
      </c>
      <c r="S3659" s="3" t="s">
        <v>6491</v>
      </c>
      <c r="T3659" s="3" t="s">
        <v>7075</v>
      </c>
      <c r="U3659" s="3" t="s">
        <v>154</v>
      </c>
      <c r="V3659" s="3" t="s">
        <v>13745</v>
      </c>
      <c r="W3659" s="3" t="s">
        <v>154</v>
      </c>
      <c r="X3659" s="3" t="s">
        <v>154</v>
      </c>
      <c r="Y3659" s="3" t="s">
        <v>154</v>
      </c>
      <c r="Z3659" s="3" t="s">
        <v>154</v>
      </c>
      <c r="AA3659" s="3" t="s">
        <v>154</v>
      </c>
      <c r="AB3659" s="3" t="s">
        <v>154</v>
      </c>
      <c r="AC3659" s="3" t="s">
        <v>154</v>
      </c>
      <c r="AD3659" s="3" t="s">
        <v>6151</v>
      </c>
      <c r="AE3659" s="3" t="s">
        <v>6151</v>
      </c>
      <c r="AF3659" s="3" t="s">
        <v>6040</v>
      </c>
      <c r="AG3659" s="3" t="s">
        <v>154</v>
      </c>
      <c r="AH3659" s="3" t="s">
        <v>6478</v>
      </c>
      <c r="AI3659" s="3" t="s">
        <v>6482</v>
      </c>
      <c r="AJ3659" s="3" t="s">
        <v>16</v>
      </c>
    </row>
    <row r="3660" spans="1:36" ht="15">
      <c r="A3660" s="10">
        <v>3763</v>
      </c>
      <c r="B3660" t="str">
        <f>IF(K3660="总计","",INDEX(主数据!A:AD,MATCH(J3660,主数据!A:A,0),9))</f>
        <v>华中大区公司</v>
      </c>
      <c r="C3660" t="str">
        <f>IF(K3660="","",INDEX(主数据!A:AD,MATCH(J3660,主数据!A:A,0),11))</f>
        <v>华中大区公司本部</v>
      </c>
      <c r="D3660" t="str">
        <f t="shared" si="228"/>
        <v>ZG001物业服务费标准方式8.00</v>
      </c>
      <c r="E3660" s="13" t="str">
        <f t="shared" si="230"/>
        <v>8.00</v>
      </c>
      <c r="F3660" s="13" t="str">
        <f>IF(E3660="","",IFERROR(IF(IF(K3660="","",INDEX(收费标合同信息维护!A:Q,MATCH(D3660,收费标合同信息维护!J:J,0),10))=D3660,"有","无"),"无"))</f>
        <v>无</v>
      </c>
      <c r="G3660" s="13" t="str">
        <f t="shared" si="229"/>
        <v/>
      </c>
      <c r="H3660" s="13" t="str">
        <f t="shared" si="231"/>
        <v/>
      </c>
      <c r="I3660" s="13" t="str">
        <f>IF(G3660="","",IFERROR(IF(IF(K3660="","",INDEX(收费标合同信息维护!A:Q,MATCH(G3660,收费标合同信息维护!M:M,0),13))=G3660,"有","无"),"无"))</f>
        <v/>
      </c>
      <c r="J3660" s="3" t="s">
        <v>1825</v>
      </c>
      <c r="K3660" s="3" t="s">
        <v>6019</v>
      </c>
      <c r="L3660" s="3" t="s">
        <v>6025</v>
      </c>
      <c r="M3660" s="3" t="s">
        <v>6026</v>
      </c>
      <c r="N3660" s="3" t="s">
        <v>6477</v>
      </c>
      <c r="O3660" s="3" t="s">
        <v>6478</v>
      </c>
      <c r="P3660" s="3" t="s">
        <v>13746</v>
      </c>
      <c r="Q3660" s="3" t="s">
        <v>7908</v>
      </c>
      <c r="R3660" s="3" t="s">
        <v>6484</v>
      </c>
      <c r="S3660" s="3" t="s">
        <v>6491</v>
      </c>
      <c r="T3660" s="3" t="s">
        <v>13747</v>
      </c>
      <c r="U3660" s="3" t="s">
        <v>154</v>
      </c>
      <c r="V3660" s="3" t="s">
        <v>6851</v>
      </c>
      <c r="W3660" s="3" t="s">
        <v>154</v>
      </c>
      <c r="X3660" s="3" t="s">
        <v>154</v>
      </c>
      <c r="Y3660" s="3" t="s">
        <v>154</v>
      </c>
      <c r="Z3660" s="3" t="s">
        <v>154</v>
      </c>
      <c r="AA3660" s="3" t="s">
        <v>154</v>
      </c>
      <c r="AB3660" s="3" t="s">
        <v>154</v>
      </c>
      <c r="AC3660" s="3" t="s">
        <v>154</v>
      </c>
      <c r="AD3660" s="3" t="s">
        <v>6151</v>
      </c>
      <c r="AE3660" s="3" t="s">
        <v>6151</v>
      </c>
      <c r="AF3660" s="3" t="s">
        <v>6040</v>
      </c>
      <c r="AG3660" s="3" t="s">
        <v>154</v>
      </c>
      <c r="AH3660" s="3" t="s">
        <v>6478</v>
      </c>
      <c r="AI3660" s="3" t="s">
        <v>6482</v>
      </c>
      <c r="AJ3660" s="3" t="s">
        <v>6489</v>
      </c>
    </row>
    <row r="3661" spans="1:36" ht="15">
      <c r="A3661" s="10">
        <v>3764</v>
      </c>
      <c r="B3661" t="str">
        <f>IF(K3661="总计","",INDEX(主数据!A:AD,MATCH(J3661,主数据!A:A,0),9))</f>
        <v>华中大区公司</v>
      </c>
      <c r="C3661" t="str">
        <f>IF(K3661="","",INDEX(主数据!A:AD,MATCH(J3661,主数据!A:A,0),11))</f>
        <v>华中大区公司本部</v>
      </c>
      <c r="D3661" t="str">
        <f t="shared" si="228"/>
        <v>ZG001物业服务费标准方式13.35</v>
      </c>
      <c r="E3661" s="13" t="str">
        <f t="shared" si="230"/>
        <v>13.35</v>
      </c>
      <c r="F3661" s="13" t="str">
        <f>IF(E3661="","",IFERROR(IF(IF(K3661="","",INDEX(收费标合同信息维护!A:Q,MATCH(D3661,收费标合同信息维护!J:J,0),10))=D3661,"有","无"),"无"))</f>
        <v>无</v>
      </c>
      <c r="G3661" s="13" t="str">
        <f t="shared" si="229"/>
        <v/>
      </c>
      <c r="H3661" s="13" t="str">
        <f t="shared" si="231"/>
        <v/>
      </c>
      <c r="I3661" s="13" t="str">
        <f>IF(G3661="","",IFERROR(IF(IF(K3661="","",INDEX(收费标合同信息维护!A:Q,MATCH(G3661,收费标合同信息维护!M:M,0),13))=G3661,"有","无"),"无"))</f>
        <v/>
      </c>
      <c r="J3661" s="3" t="s">
        <v>1825</v>
      </c>
      <c r="K3661" s="3" t="s">
        <v>6019</v>
      </c>
      <c r="L3661" s="3" t="s">
        <v>6025</v>
      </c>
      <c r="M3661" s="3" t="s">
        <v>6026</v>
      </c>
      <c r="N3661" s="3" t="s">
        <v>6477</v>
      </c>
      <c r="O3661" s="3" t="s">
        <v>6478</v>
      </c>
      <c r="P3661" s="3" t="s">
        <v>13748</v>
      </c>
      <c r="Q3661" s="3" t="s">
        <v>13749</v>
      </c>
      <c r="R3661" s="3" t="s">
        <v>6484</v>
      </c>
      <c r="S3661" s="3" t="s">
        <v>6491</v>
      </c>
      <c r="T3661" s="3" t="s">
        <v>6902</v>
      </c>
      <c r="U3661" s="3" t="s">
        <v>154</v>
      </c>
      <c r="V3661" s="3" t="s">
        <v>13750</v>
      </c>
      <c r="W3661" s="3" t="s">
        <v>154</v>
      </c>
      <c r="X3661" s="3" t="s">
        <v>154</v>
      </c>
      <c r="Y3661" s="3" t="s">
        <v>154</v>
      </c>
      <c r="Z3661" s="3" t="s">
        <v>154</v>
      </c>
      <c r="AA3661" s="3" t="s">
        <v>154</v>
      </c>
      <c r="AB3661" s="3" t="s">
        <v>154</v>
      </c>
      <c r="AC3661" s="3" t="s">
        <v>154</v>
      </c>
      <c r="AD3661" s="3" t="s">
        <v>6151</v>
      </c>
      <c r="AE3661" s="3" t="s">
        <v>6151</v>
      </c>
      <c r="AF3661" s="3" t="s">
        <v>154</v>
      </c>
      <c r="AG3661" s="3" t="s">
        <v>154</v>
      </c>
      <c r="AH3661" s="3" t="s">
        <v>6478</v>
      </c>
      <c r="AI3661" s="3" t="s">
        <v>6482</v>
      </c>
      <c r="AJ3661" s="3" t="s">
        <v>6031</v>
      </c>
    </row>
    <row r="3662" spans="1:36" ht="30">
      <c r="A3662" s="10">
        <v>3765</v>
      </c>
      <c r="B3662" t="str">
        <f>IF(K3662="总计","",INDEX(主数据!A:AD,MATCH(J3662,主数据!A:A,0),9))</f>
        <v>华中大区公司</v>
      </c>
      <c r="C3662" t="str">
        <f>IF(K3662="","",INDEX(主数据!A:AD,MATCH(J3662,主数据!A:A,0),11))</f>
        <v>华中大区公司本部</v>
      </c>
      <c r="D3662" t="str">
        <f t="shared" si="228"/>
        <v>ZG001生活垃圾清运费-委托清运标准方式0.80</v>
      </c>
      <c r="E3662" s="13" t="str">
        <f t="shared" si="230"/>
        <v>0.80</v>
      </c>
      <c r="F3662" s="13" t="str">
        <f>IF(E3662="","",IFERROR(IF(IF(K3662="","",INDEX(收费标合同信息维护!A:Q,MATCH(D3662,收费标合同信息维护!J:J,0),10))=D3662,"有","无"),"无"))</f>
        <v>无</v>
      </c>
      <c r="G3662" s="13" t="str">
        <f t="shared" si="229"/>
        <v/>
      </c>
      <c r="H3662" s="13" t="str">
        <f t="shared" si="231"/>
        <v/>
      </c>
      <c r="I3662" s="13" t="str">
        <f>IF(G3662="","",IFERROR(IF(IF(K3662="","",INDEX(收费标合同信息维护!A:Q,MATCH(G3662,收费标合同信息维护!M:M,0),13))=G3662,"有","无"),"无"))</f>
        <v/>
      </c>
      <c r="J3662" s="3" t="s">
        <v>1825</v>
      </c>
      <c r="K3662" s="3" t="s">
        <v>6019</v>
      </c>
      <c r="L3662" s="3" t="s">
        <v>6630</v>
      </c>
      <c r="M3662" s="3" t="s">
        <v>6631</v>
      </c>
      <c r="N3662" s="3" t="s">
        <v>6477</v>
      </c>
      <c r="O3662" s="3" t="s">
        <v>6478</v>
      </c>
      <c r="P3662" s="3" t="s">
        <v>13751</v>
      </c>
      <c r="Q3662" s="3" t="s">
        <v>13752</v>
      </c>
      <c r="R3662" s="3" t="s">
        <v>6484</v>
      </c>
      <c r="S3662" s="3" t="s">
        <v>6491</v>
      </c>
      <c r="T3662" s="3" t="s">
        <v>7029</v>
      </c>
      <c r="U3662" s="3" t="s">
        <v>154</v>
      </c>
      <c r="V3662" s="3" t="s">
        <v>6722</v>
      </c>
      <c r="W3662" s="3" t="s">
        <v>154</v>
      </c>
      <c r="X3662" s="3" t="s">
        <v>154</v>
      </c>
      <c r="Y3662" s="3" t="s">
        <v>154</v>
      </c>
      <c r="Z3662" s="3" t="s">
        <v>154</v>
      </c>
      <c r="AA3662" s="3" t="s">
        <v>154</v>
      </c>
      <c r="AB3662" s="3" t="s">
        <v>154</v>
      </c>
      <c r="AC3662" s="3" t="s">
        <v>154</v>
      </c>
      <c r="AD3662" s="3" t="s">
        <v>6151</v>
      </c>
      <c r="AE3662" s="3" t="s">
        <v>6151</v>
      </c>
      <c r="AF3662" s="3" t="s">
        <v>154</v>
      </c>
      <c r="AG3662" s="3" t="s">
        <v>154</v>
      </c>
      <c r="AH3662" s="3" t="s">
        <v>6478</v>
      </c>
      <c r="AI3662" s="3" t="s">
        <v>6482</v>
      </c>
      <c r="AJ3662" s="3" t="s">
        <v>6033</v>
      </c>
    </row>
    <row r="3663" spans="1:36" ht="30">
      <c r="A3663" s="10">
        <v>3766</v>
      </c>
      <c r="B3663" t="str">
        <f>IF(K3663="总计","",INDEX(主数据!A:AD,MATCH(J3663,主数据!A:A,0),9))</f>
        <v>华中大区公司</v>
      </c>
      <c r="C3663" t="str">
        <f>IF(K3663="","",INDEX(主数据!A:AD,MATCH(J3663,主数据!A:A,0),11))</f>
        <v>华中大区公司本部</v>
      </c>
      <c r="D3663" t="str">
        <f t="shared" si="228"/>
        <v>ZG001生活垃圾清运费-委托清运标准方式0.70</v>
      </c>
      <c r="E3663" s="13" t="str">
        <f t="shared" si="230"/>
        <v>0.70</v>
      </c>
      <c r="F3663" s="13" t="str">
        <f>IF(E3663="","",IFERROR(IF(IF(K3663="","",INDEX(收费标合同信息维护!A:Q,MATCH(D3663,收费标合同信息维护!J:J,0),10))=D3663,"有","无"),"无"))</f>
        <v>无</v>
      </c>
      <c r="G3663" s="13" t="str">
        <f t="shared" si="229"/>
        <v/>
      </c>
      <c r="H3663" s="13" t="str">
        <f t="shared" si="231"/>
        <v/>
      </c>
      <c r="I3663" s="13" t="str">
        <f>IF(G3663="","",IFERROR(IF(IF(K3663="","",INDEX(收费标合同信息维护!A:Q,MATCH(G3663,收费标合同信息维护!M:M,0),13))=G3663,"有","无"),"无"))</f>
        <v/>
      </c>
      <c r="J3663" s="3" t="s">
        <v>1825</v>
      </c>
      <c r="K3663" s="3" t="s">
        <v>6019</v>
      </c>
      <c r="L3663" s="3" t="s">
        <v>6630</v>
      </c>
      <c r="M3663" s="3" t="s">
        <v>6631</v>
      </c>
      <c r="N3663" s="3" t="s">
        <v>6477</v>
      </c>
      <c r="O3663" s="3" t="s">
        <v>6478</v>
      </c>
      <c r="P3663" s="3" t="s">
        <v>13753</v>
      </c>
      <c r="Q3663" s="3" t="s">
        <v>13754</v>
      </c>
      <c r="R3663" s="3" t="s">
        <v>6484</v>
      </c>
      <c r="S3663" s="3" t="s">
        <v>6491</v>
      </c>
      <c r="T3663" s="3" t="s">
        <v>7029</v>
      </c>
      <c r="U3663" s="3" t="s">
        <v>154</v>
      </c>
      <c r="V3663" s="3" t="s">
        <v>6949</v>
      </c>
      <c r="W3663" s="3" t="s">
        <v>154</v>
      </c>
      <c r="X3663" s="3" t="s">
        <v>154</v>
      </c>
      <c r="Y3663" s="3" t="s">
        <v>154</v>
      </c>
      <c r="Z3663" s="3" t="s">
        <v>154</v>
      </c>
      <c r="AA3663" s="3" t="s">
        <v>154</v>
      </c>
      <c r="AB3663" s="3" t="s">
        <v>154</v>
      </c>
      <c r="AC3663" s="3" t="s">
        <v>154</v>
      </c>
      <c r="AD3663" s="3" t="s">
        <v>6151</v>
      </c>
      <c r="AE3663" s="3" t="s">
        <v>6151</v>
      </c>
      <c r="AF3663" s="3" t="s">
        <v>154</v>
      </c>
      <c r="AG3663" s="3" t="s">
        <v>154</v>
      </c>
      <c r="AH3663" s="3" t="s">
        <v>6478</v>
      </c>
      <c r="AI3663" s="3" t="s">
        <v>6482</v>
      </c>
      <c r="AJ3663" s="3" t="s">
        <v>19</v>
      </c>
    </row>
    <row r="3664" spans="1:36" ht="30">
      <c r="A3664" s="10">
        <v>3767</v>
      </c>
      <c r="B3664" t="str">
        <f>IF(K3664="总计","",INDEX(主数据!A:AD,MATCH(J3664,主数据!A:A,0),9))</f>
        <v>华中大区公司</v>
      </c>
      <c r="C3664" t="str">
        <f>IF(K3664="","",INDEX(主数据!A:AD,MATCH(J3664,主数据!A:A,0),11))</f>
        <v>华中大区公司本部</v>
      </c>
      <c r="D3664" t="str">
        <f t="shared" si="228"/>
        <v>ZG001生活垃圾清运费-委托清运标准方式0.60</v>
      </c>
      <c r="E3664" s="13" t="str">
        <f t="shared" si="230"/>
        <v>0.60</v>
      </c>
      <c r="F3664" s="13" t="str">
        <f>IF(E3664="","",IFERROR(IF(IF(K3664="","",INDEX(收费标合同信息维护!A:Q,MATCH(D3664,收费标合同信息维护!J:J,0),10))=D3664,"有","无"),"无"))</f>
        <v>无</v>
      </c>
      <c r="G3664" s="13" t="str">
        <f t="shared" si="229"/>
        <v/>
      </c>
      <c r="H3664" s="13" t="str">
        <f t="shared" si="231"/>
        <v/>
      </c>
      <c r="I3664" s="13" t="str">
        <f>IF(G3664="","",IFERROR(IF(IF(K3664="","",INDEX(收费标合同信息维护!A:Q,MATCH(G3664,收费标合同信息维护!M:M,0),13))=G3664,"有","无"),"无"))</f>
        <v/>
      </c>
      <c r="J3664" s="3" t="s">
        <v>1825</v>
      </c>
      <c r="K3664" s="3" t="s">
        <v>6019</v>
      </c>
      <c r="L3664" s="3" t="s">
        <v>6630</v>
      </c>
      <c r="M3664" s="3" t="s">
        <v>6631</v>
      </c>
      <c r="N3664" s="3" t="s">
        <v>6477</v>
      </c>
      <c r="O3664" s="3" t="s">
        <v>6478</v>
      </c>
      <c r="P3664" s="3" t="s">
        <v>13755</v>
      </c>
      <c r="Q3664" s="3" t="s">
        <v>13756</v>
      </c>
      <c r="R3664" s="3" t="s">
        <v>6484</v>
      </c>
      <c r="S3664" s="3" t="s">
        <v>6491</v>
      </c>
      <c r="T3664" s="3" t="s">
        <v>7029</v>
      </c>
      <c r="U3664" s="3" t="s">
        <v>154</v>
      </c>
      <c r="V3664" s="3" t="s">
        <v>6918</v>
      </c>
      <c r="W3664" s="3" t="s">
        <v>154</v>
      </c>
      <c r="X3664" s="3" t="s">
        <v>154</v>
      </c>
      <c r="Y3664" s="3" t="s">
        <v>154</v>
      </c>
      <c r="Z3664" s="3" t="s">
        <v>154</v>
      </c>
      <c r="AA3664" s="3" t="s">
        <v>154</v>
      </c>
      <c r="AB3664" s="3" t="s">
        <v>154</v>
      </c>
      <c r="AC3664" s="3" t="s">
        <v>154</v>
      </c>
      <c r="AD3664" s="3" t="s">
        <v>6151</v>
      </c>
      <c r="AE3664" s="3" t="s">
        <v>6151</v>
      </c>
      <c r="AF3664" s="3" t="s">
        <v>6040</v>
      </c>
      <c r="AG3664" s="3" t="s">
        <v>154</v>
      </c>
      <c r="AH3664" s="3" t="s">
        <v>6478</v>
      </c>
      <c r="AI3664" s="3" t="s">
        <v>6482</v>
      </c>
      <c r="AJ3664" s="3" t="s">
        <v>10874</v>
      </c>
    </row>
    <row r="3665" spans="1:36" ht="30">
      <c r="A3665" s="10">
        <v>3768</v>
      </c>
      <c r="B3665" t="str">
        <f>IF(K3665="总计","",INDEX(主数据!A:AD,MATCH(J3665,主数据!A:A,0),9))</f>
        <v>华中大区公司</v>
      </c>
      <c r="C3665" t="str">
        <f>IF(K3665="","",INDEX(主数据!A:AD,MATCH(J3665,主数据!A:A,0),11))</f>
        <v>华中大区公司本部</v>
      </c>
      <c r="D3665" t="str">
        <f t="shared" si="228"/>
        <v>ZG001生活垃圾清运费-委托清运标准方式0.50</v>
      </c>
      <c r="E3665" s="13" t="str">
        <f t="shared" si="230"/>
        <v>0.50</v>
      </c>
      <c r="F3665" s="13" t="str">
        <f>IF(E3665="","",IFERROR(IF(IF(K3665="","",INDEX(收费标合同信息维护!A:Q,MATCH(D3665,收费标合同信息维护!J:J,0),10))=D3665,"有","无"),"无"))</f>
        <v>无</v>
      </c>
      <c r="G3665" s="13" t="str">
        <f t="shared" si="229"/>
        <v/>
      </c>
      <c r="H3665" s="13" t="str">
        <f t="shared" si="231"/>
        <v/>
      </c>
      <c r="I3665" s="13" t="str">
        <f>IF(G3665="","",IFERROR(IF(IF(K3665="","",INDEX(收费标合同信息维护!A:Q,MATCH(G3665,收费标合同信息维护!M:M,0),13))=G3665,"有","无"),"无"))</f>
        <v/>
      </c>
      <c r="J3665" s="3" t="s">
        <v>1825</v>
      </c>
      <c r="K3665" s="3" t="s">
        <v>6019</v>
      </c>
      <c r="L3665" s="3" t="s">
        <v>6630</v>
      </c>
      <c r="M3665" s="3" t="s">
        <v>6631</v>
      </c>
      <c r="N3665" s="3" t="s">
        <v>6477</v>
      </c>
      <c r="O3665" s="3" t="s">
        <v>6478</v>
      </c>
      <c r="P3665" s="3" t="s">
        <v>13757</v>
      </c>
      <c r="Q3665" s="3" t="s">
        <v>13758</v>
      </c>
      <c r="R3665" s="3" t="s">
        <v>6484</v>
      </c>
      <c r="S3665" s="3" t="s">
        <v>6491</v>
      </c>
      <c r="T3665" s="3" t="s">
        <v>7029</v>
      </c>
      <c r="U3665" s="3" t="s">
        <v>154</v>
      </c>
      <c r="V3665" s="3" t="s">
        <v>9007</v>
      </c>
      <c r="W3665" s="3" t="s">
        <v>154</v>
      </c>
      <c r="X3665" s="3" t="s">
        <v>154</v>
      </c>
      <c r="Y3665" s="3" t="s">
        <v>154</v>
      </c>
      <c r="Z3665" s="3" t="s">
        <v>154</v>
      </c>
      <c r="AA3665" s="3" t="s">
        <v>154</v>
      </c>
      <c r="AB3665" s="3" t="s">
        <v>154</v>
      </c>
      <c r="AC3665" s="3" t="s">
        <v>154</v>
      </c>
      <c r="AD3665" s="3" t="s">
        <v>6151</v>
      </c>
      <c r="AE3665" s="3" t="s">
        <v>6151</v>
      </c>
      <c r="AF3665" s="3" t="s">
        <v>6040</v>
      </c>
      <c r="AG3665" s="3" t="s">
        <v>154</v>
      </c>
      <c r="AH3665" s="3" t="s">
        <v>6478</v>
      </c>
      <c r="AI3665" s="3" t="s">
        <v>6482</v>
      </c>
      <c r="AJ3665" s="3" t="s">
        <v>21</v>
      </c>
    </row>
    <row r="3666" spans="1:36" ht="30">
      <c r="A3666" s="10">
        <v>3769</v>
      </c>
      <c r="B3666" t="str">
        <f>IF(K3666="总计","",INDEX(主数据!A:AD,MATCH(J3666,主数据!A:A,0),9))</f>
        <v>华中大区公司</v>
      </c>
      <c r="C3666" t="str">
        <f>IF(K3666="","",INDEX(主数据!A:AD,MATCH(J3666,主数据!A:A,0),11))</f>
        <v>华中大区公司本部</v>
      </c>
      <c r="D3666" t="str">
        <f t="shared" si="228"/>
        <v>ZG001生活垃圾清运费-委托清运标准方式0.40</v>
      </c>
      <c r="E3666" s="13" t="str">
        <f t="shared" si="230"/>
        <v>0.40</v>
      </c>
      <c r="F3666" s="13" t="str">
        <f>IF(E3666="","",IFERROR(IF(IF(K3666="","",INDEX(收费标合同信息维护!A:Q,MATCH(D3666,收费标合同信息维护!J:J,0),10))=D3666,"有","无"),"无"))</f>
        <v>无</v>
      </c>
      <c r="G3666" s="13" t="str">
        <f t="shared" si="229"/>
        <v/>
      </c>
      <c r="H3666" s="13" t="str">
        <f t="shared" si="231"/>
        <v/>
      </c>
      <c r="I3666" s="13" t="str">
        <f>IF(G3666="","",IFERROR(IF(IF(K3666="","",INDEX(收费标合同信息维护!A:Q,MATCH(G3666,收费标合同信息维护!M:M,0),13))=G3666,"有","无"),"无"))</f>
        <v/>
      </c>
      <c r="J3666" s="3" t="s">
        <v>1825</v>
      </c>
      <c r="K3666" s="3" t="s">
        <v>6019</v>
      </c>
      <c r="L3666" s="3" t="s">
        <v>6630</v>
      </c>
      <c r="M3666" s="3" t="s">
        <v>6631</v>
      </c>
      <c r="N3666" s="3" t="s">
        <v>6477</v>
      </c>
      <c r="O3666" s="3" t="s">
        <v>6478</v>
      </c>
      <c r="P3666" s="3" t="s">
        <v>13759</v>
      </c>
      <c r="Q3666" s="3" t="s">
        <v>13760</v>
      </c>
      <c r="R3666" s="3" t="s">
        <v>6484</v>
      </c>
      <c r="S3666" s="3" t="s">
        <v>6491</v>
      </c>
      <c r="T3666" s="3" t="s">
        <v>7029</v>
      </c>
      <c r="U3666" s="3" t="s">
        <v>154</v>
      </c>
      <c r="V3666" s="3" t="s">
        <v>8958</v>
      </c>
      <c r="W3666" s="3" t="s">
        <v>154</v>
      </c>
      <c r="X3666" s="3" t="s">
        <v>154</v>
      </c>
      <c r="Y3666" s="3" t="s">
        <v>154</v>
      </c>
      <c r="Z3666" s="3" t="s">
        <v>154</v>
      </c>
      <c r="AA3666" s="3" t="s">
        <v>154</v>
      </c>
      <c r="AB3666" s="3" t="s">
        <v>154</v>
      </c>
      <c r="AC3666" s="3" t="s">
        <v>154</v>
      </c>
      <c r="AD3666" s="3" t="s">
        <v>6151</v>
      </c>
      <c r="AE3666" s="3" t="s">
        <v>6151</v>
      </c>
      <c r="AF3666" s="3" t="s">
        <v>154</v>
      </c>
      <c r="AG3666" s="3" t="s">
        <v>154</v>
      </c>
      <c r="AH3666" s="3" t="s">
        <v>6478</v>
      </c>
      <c r="AI3666" s="3" t="s">
        <v>6482</v>
      </c>
      <c r="AJ3666" s="3" t="s">
        <v>6033</v>
      </c>
    </row>
    <row r="3667" spans="1:36" ht="30">
      <c r="A3667" s="10">
        <v>3770</v>
      </c>
      <c r="B3667" t="str">
        <f>IF(K3667="总计","",INDEX(主数据!A:AD,MATCH(J3667,主数据!A:A,0),9))</f>
        <v>华中大区公司</v>
      </c>
      <c r="C3667" t="str">
        <f>IF(K3667="","",INDEX(主数据!A:AD,MATCH(J3667,主数据!A:A,0),11))</f>
        <v>华中大区公司本部</v>
      </c>
      <c r="D3667" t="str">
        <f t="shared" si="228"/>
        <v>ZG001生活垃圾清运费-委托清运标准方式1.10</v>
      </c>
      <c r="E3667" s="13" t="str">
        <f t="shared" si="230"/>
        <v>1.10</v>
      </c>
      <c r="F3667" s="13" t="str">
        <f>IF(E3667="","",IFERROR(IF(IF(K3667="","",INDEX(收费标合同信息维护!A:Q,MATCH(D3667,收费标合同信息维护!J:J,0),10))=D3667,"有","无"),"无"))</f>
        <v>无</v>
      </c>
      <c r="G3667" s="13" t="str">
        <f t="shared" si="229"/>
        <v/>
      </c>
      <c r="H3667" s="13" t="str">
        <f t="shared" si="231"/>
        <v/>
      </c>
      <c r="I3667" s="13" t="str">
        <f>IF(G3667="","",IFERROR(IF(IF(K3667="","",INDEX(收费标合同信息维护!A:Q,MATCH(G3667,收费标合同信息维护!M:M,0),13))=G3667,"有","无"),"无"))</f>
        <v/>
      </c>
      <c r="J3667" s="3" t="s">
        <v>1825</v>
      </c>
      <c r="K3667" s="3" t="s">
        <v>6019</v>
      </c>
      <c r="L3667" s="3" t="s">
        <v>6630</v>
      </c>
      <c r="M3667" s="3" t="s">
        <v>6631</v>
      </c>
      <c r="N3667" s="3" t="s">
        <v>6477</v>
      </c>
      <c r="O3667" s="3" t="s">
        <v>6478</v>
      </c>
      <c r="P3667" s="3" t="s">
        <v>13761</v>
      </c>
      <c r="Q3667" s="3" t="s">
        <v>13762</v>
      </c>
      <c r="R3667" s="3" t="s">
        <v>6484</v>
      </c>
      <c r="S3667" s="3" t="s">
        <v>6491</v>
      </c>
      <c r="T3667" s="3" t="s">
        <v>6902</v>
      </c>
      <c r="U3667" s="3" t="s">
        <v>154</v>
      </c>
      <c r="V3667" s="3" t="s">
        <v>6488</v>
      </c>
      <c r="W3667" s="3" t="s">
        <v>154</v>
      </c>
      <c r="X3667" s="3" t="s">
        <v>154</v>
      </c>
      <c r="Y3667" s="3" t="s">
        <v>154</v>
      </c>
      <c r="Z3667" s="3" t="s">
        <v>154</v>
      </c>
      <c r="AA3667" s="3" t="s">
        <v>154</v>
      </c>
      <c r="AB3667" s="3" t="s">
        <v>154</v>
      </c>
      <c r="AC3667" s="3" t="s">
        <v>154</v>
      </c>
      <c r="AD3667" s="3" t="s">
        <v>6151</v>
      </c>
      <c r="AE3667" s="3" t="s">
        <v>6151</v>
      </c>
      <c r="AF3667" s="3" t="s">
        <v>154</v>
      </c>
      <c r="AG3667" s="3" t="s">
        <v>154</v>
      </c>
      <c r="AH3667" s="3" t="s">
        <v>6478</v>
      </c>
      <c r="AI3667" s="3" t="s">
        <v>6482</v>
      </c>
      <c r="AJ3667" s="3" t="s">
        <v>6032</v>
      </c>
    </row>
    <row r="3668" spans="1:36" ht="30">
      <c r="A3668" s="10">
        <v>3771</v>
      </c>
      <c r="B3668" t="str">
        <f>IF(K3668="总计","",INDEX(主数据!A:AD,MATCH(J3668,主数据!A:A,0),9))</f>
        <v>华中大区公司</v>
      </c>
      <c r="C3668" t="str">
        <f>IF(K3668="","",INDEX(主数据!A:AD,MATCH(J3668,主数据!A:A,0),11))</f>
        <v>华中大区公司本部</v>
      </c>
      <c r="D3668" t="str">
        <f t="shared" si="228"/>
        <v>ZG001开发商委托停车管理费（固定）定额150.00</v>
      </c>
      <c r="E3668" s="13" t="str">
        <f t="shared" si="230"/>
        <v>150.00</v>
      </c>
      <c r="F3668" s="13" t="str">
        <f>IF(E3668="","",IFERROR(IF(IF(K3668="","",INDEX(收费标合同信息维护!A:Q,MATCH(D3668,收费标合同信息维护!J:J,0),10))=D3668,"有","无"),"无"))</f>
        <v>无</v>
      </c>
      <c r="G3668" s="13" t="str">
        <f t="shared" si="229"/>
        <v>ZG001开发商委托停车管理费（固定）定额150.00</v>
      </c>
      <c r="H3668" s="13" t="str">
        <f t="shared" si="231"/>
        <v>150.00</v>
      </c>
      <c r="I3668" s="13" t="str">
        <f>IF(G3668="","",IFERROR(IF(IF(K3668="","",INDEX(收费标合同信息维护!A:Q,MATCH(G3668,收费标合同信息维护!M:M,0),13))=G3668,"有","无"),"无"))</f>
        <v>无</v>
      </c>
      <c r="J3668" s="3" t="s">
        <v>1825</v>
      </c>
      <c r="K3668" s="3" t="s">
        <v>6019</v>
      </c>
      <c r="L3668" s="3" t="s">
        <v>6512</v>
      </c>
      <c r="M3668" s="3" t="s">
        <v>6513</v>
      </c>
      <c r="N3668" s="3" t="s">
        <v>6477</v>
      </c>
      <c r="O3668" s="3" t="s">
        <v>6478</v>
      </c>
      <c r="P3668" s="3" t="s">
        <v>6512</v>
      </c>
      <c r="Q3668" s="3" t="s">
        <v>6513</v>
      </c>
      <c r="R3668" s="3" t="s">
        <v>6490</v>
      </c>
      <c r="S3668" s="3" t="s">
        <v>6491</v>
      </c>
      <c r="T3668" s="3" t="s">
        <v>7367</v>
      </c>
      <c r="U3668" s="3" t="s">
        <v>154</v>
      </c>
      <c r="V3668" s="3" t="s">
        <v>8442</v>
      </c>
      <c r="W3668" s="3" t="s">
        <v>8442</v>
      </c>
      <c r="X3668" s="3" t="s">
        <v>154</v>
      </c>
      <c r="Y3668" s="3" t="s">
        <v>154</v>
      </c>
      <c r="Z3668" s="3" t="s">
        <v>154</v>
      </c>
      <c r="AA3668" s="3" t="s">
        <v>154</v>
      </c>
      <c r="AB3668" s="3" t="s">
        <v>154</v>
      </c>
      <c r="AC3668" s="3" t="s">
        <v>154</v>
      </c>
      <c r="AD3668" s="3" t="s">
        <v>6151</v>
      </c>
      <c r="AE3668" s="3" t="s">
        <v>6151</v>
      </c>
      <c r="AF3668" s="3" t="s">
        <v>6040</v>
      </c>
      <c r="AG3668" s="3" t="s">
        <v>154</v>
      </c>
      <c r="AH3668" s="3" t="s">
        <v>6478</v>
      </c>
      <c r="AI3668" s="3" t="s">
        <v>6482</v>
      </c>
      <c r="AJ3668" s="3" t="s">
        <v>13763</v>
      </c>
    </row>
    <row r="3669" spans="1:36" ht="15">
      <c r="A3669" s="10">
        <v>3772</v>
      </c>
      <c r="B3669" t="str">
        <f>IF(K3669="总计","",INDEX(主数据!A:AD,MATCH(J3669,主数据!A:A,0),9))</f>
        <v>华中大区公司</v>
      </c>
      <c r="C3669" t="str">
        <f>IF(K3669="","",INDEX(主数据!A:AD,MATCH(J3669,主数据!A:A,0),11))</f>
        <v>华中大区公司本部</v>
      </c>
      <c r="D3669" t="str">
        <f t="shared" si="228"/>
        <v>ZG001电费标准方式1.20</v>
      </c>
      <c r="E3669" s="13" t="str">
        <f t="shared" si="230"/>
        <v>1.20</v>
      </c>
      <c r="F3669" s="13" t="str">
        <f>IF(E3669="","",IFERROR(IF(IF(K3669="","",INDEX(收费标合同信息维护!A:Q,MATCH(D3669,收费标合同信息维护!J:J,0),10))=D3669,"有","无"),"无"))</f>
        <v>无</v>
      </c>
      <c r="G3669" s="13" t="str">
        <f t="shared" si="229"/>
        <v/>
      </c>
      <c r="H3669" s="13" t="str">
        <f t="shared" si="231"/>
        <v/>
      </c>
      <c r="I3669" s="13" t="str">
        <f>IF(G3669="","",IFERROR(IF(IF(K3669="","",INDEX(收费标合同信息维护!A:Q,MATCH(G3669,收费标合同信息维护!M:M,0),13))=G3669,"有","无"),"无"))</f>
        <v/>
      </c>
      <c r="J3669" s="3" t="s">
        <v>1825</v>
      </c>
      <c r="K3669" s="3" t="s">
        <v>6019</v>
      </c>
      <c r="L3669" s="3" t="s">
        <v>6601</v>
      </c>
      <c r="M3669" s="3" t="s">
        <v>6602</v>
      </c>
      <c r="N3669" s="3" t="s">
        <v>6603</v>
      </c>
      <c r="O3669" s="3" t="s">
        <v>6478</v>
      </c>
      <c r="P3669" s="3" t="s">
        <v>6601</v>
      </c>
      <c r="Q3669" s="3" t="s">
        <v>6602</v>
      </c>
      <c r="R3669" s="3" t="s">
        <v>6484</v>
      </c>
      <c r="S3669" s="3" t="s">
        <v>6491</v>
      </c>
      <c r="T3669" s="3" t="s">
        <v>13764</v>
      </c>
      <c r="U3669" s="3" t="s">
        <v>6511</v>
      </c>
      <c r="V3669" s="3" t="s">
        <v>6614</v>
      </c>
      <c r="W3669" s="3" t="s">
        <v>154</v>
      </c>
      <c r="X3669" s="3" t="s">
        <v>154</v>
      </c>
      <c r="Y3669" s="3" t="s">
        <v>154</v>
      </c>
      <c r="Z3669" s="3" t="s">
        <v>154</v>
      </c>
      <c r="AA3669" s="3" t="s">
        <v>154</v>
      </c>
      <c r="AB3669" s="3" t="s">
        <v>154</v>
      </c>
      <c r="AC3669" s="3" t="s">
        <v>154</v>
      </c>
      <c r="AD3669" s="3" t="s">
        <v>6151</v>
      </c>
      <c r="AE3669" s="3" t="s">
        <v>6151</v>
      </c>
      <c r="AF3669" s="3" t="s">
        <v>154</v>
      </c>
      <c r="AG3669" s="3" t="s">
        <v>154</v>
      </c>
      <c r="AH3669" s="3" t="s">
        <v>6478</v>
      </c>
      <c r="AI3669" s="3" t="s">
        <v>6482</v>
      </c>
      <c r="AJ3669" s="3" t="s">
        <v>6489</v>
      </c>
    </row>
    <row r="3670" spans="1:36" ht="15">
      <c r="A3670" s="10">
        <v>3773</v>
      </c>
      <c r="B3670" t="str">
        <f>IF(K3670="总计","",INDEX(主数据!A:AD,MATCH(J3670,主数据!A:A,0),9))</f>
        <v>华中大区公司</v>
      </c>
      <c r="C3670" t="str">
        <f>IF(K3670="","",INDEX(主数据!A:AD,MATCH(J3670,主数据!A:A,0),11))</f>
        <v>华中大区公司本部</v>
      </c>
      <c r="D3670" t="str">
        <f t="shared" si="228"/>
        <v>ZG001自来水费（简易征收）标准方式7.00</v>
      </c>
      <c r="E3670" s="13" t="str">
        <f t="shared" si="230"/>
        <v>7.00</v>
      </c>
      <c r="F3670" s="13" t="str">
        <f>IF(E3670="","",IFERROR(IF(IF(K3670="","",INDEX(收费标合同信息维护!A:Q,MATCH(D3670,收费标合同信息维护!J:J,0),10))=D3670,"有","无"),"无"))</f>
        <v>无</v>
      </c>
      <c r="G3670" s="13" t="str">
        <f t="shared" si="229"/>
        <v/>
      </c>
      <c r="H3670" s="13" t="str">
        <f t="shared" si="231"/>
        <v/>
      </c>
      <c r="I3670" s="13" t="str">
        <f>IF(G3670="","",IFERROR(IF(IF(K3670="","",INDEX(收费标合同信息维护!A:Q,MATCH(G3670,收费标合同信息维护!M:M,0),13))=G3670,"有","无"),"无"))</f>
        <v/>
      </c>
      <c r="J3670" s="3" t="s">
        <v>1825</v>
      </c>
      <c r="K3670" s="3" t="s">
        <v>6019</v>
      </c>
      <c r="L3670" s="3" t="s">
        <v>6615</v>
      </c>
      <c r="M3670" s="3" t="s">
        <v>6616</v>
      </c>
      <c r="N3670" s="3" t="s">
        <v>6603</v>
      </c>
      <c r="O3670" s="3" t="s">
        <v>6478</v>
      </c>
      <c r="P3670" s="3" t="s">
        <v>6615</v>
      </c>
      <c r="Q3670" s="3" t="s">
        <v>6723</v>
      </c>
      <c r="R3670" s="3" t="s">
        <v>6484</v>
      </c>
      <c r="S3670" s="3" t="s">
        <v>6491</v>
      </c>
      <c r="T3670" s="3" t="s">
        <v>6537</v>
      </c>
      <c r="U3670" s="3" t="s">
        <v>154</v>
      </c>
      <c r="V3670" s="3" t="s">
        <v>8606</v>
      </c>
      <c r="W3670" s="3" t="s">
        <v>154</v>
      </c>
      <c r="X3670" s="3" t="s">
        <v>154</v>
      </c>
      <c r="Y3670" s="3" t="s">
        <v>154</v>
      </c>
      <c r="Z3670" s="3" t="s">
        <v>154</v>
      </c>
      <c r="AA3670" s="3" t="s">
        <v>154</v>
      </c>
      <c r="AB3670" s="3" t="s">
        <v>154</v>
      </c>
      <c r="AC3670" s="3" t="s">
        <v>154</v>
      </c>
      <c r="AD3670" s="3" t="s">
        <v>6151</v>
      </c>
      <c r="AE3670" s="3" t="s">
        <v>6151</v>
      </c>
      <c r="AF3670" s="3" t="s">
        <v>154</v>
      </c>
      <c r="AG3670" s="3" t="s">
        <v>154</v>
      </c>
      <c r="AH3670" s="3" t="s">
        <v>6478</v>
      </c>
      <c r="AI3670" s="3" t="s">
        <v>6482</v>
      </c>
      <c r="AJ3670" s="3" t="s">
        <v>6489</v>
      </c>
    </row>
    <row r="3671" spans="1:36" ht="30">
      <c r="A3671" s="10">
        <v>3774</v>
      </c>
      <c r="B3671" t="str">
        <f>IF(K3671="总计","",INDEX(主数据!A:AD,MATCH(J3671,主数据!A:A,0),9))</f>
        <v>华中大区公司</v>
      </c>
      <c r="C3671" t="str">
        <f>IF(K3671="","",INDEX(主数据!A:AD,MATCH(J3671,主数据!A:A,0),11))</f>
        <v>武汉北区</v>
      </c>
      <c r="D3671" t="str">
        <f t="shared" si="228"/>
        <v>WH32销售中心物业费直接录入</v>
      </c>
      <c r="E3671" s="13" t="str">
        <f t="shared" si="230"/>
        <v/>
      </c>
      <c r="F3671" s="13" t="str">
        <f>IF(E3671="","",IFERROR(IF(IF(K3671="","",INDEX(收费标合同信息维护!A:Q,MATCH(D3671,收费标合同信息维护!J:J,0),10))=D3671,"有","无"),"无"))</f>
        <v/>
      </c>
      <c r="G3671" s="13" t="str">
        <f t="shared" si="229"/>
        <v/>
      </c>
      <c r="H3671" s="13" t="str">
        <f t="shared" si="231"/>
        <v/>
      </c>
      <c r="I3671" s="13" t="str">
        <f>IF(G3671="","",IFERROR(IF(IF(K3671="","",INDEX(收费标合同信息维护!A:Q,MATCH(G3671,收费标合同信息维护!M:M,0),13))=G3671,"有","无"),"无"))</f>
        <v/>
      </c>
      <c r="J3671" s="3" t="s">
        <v>3248</v>
      </c>
      <c r="K3671" s="3" t="s">
        <v>13765</v>
      </c>
      <c r="L3671" s="3" t="s">
        <v>6638</v>
      </c>
      <c r="M3671" s="3" t="s">
        <v>6639</v>
      </c>
      <c r="N3671" s="3" t="s">
        <v>6477</v>
      </c>
      <c r="O3671" s="3" t="s">
        <v>6478</v>
      </c>
      <c r="P3671" s="3" t="s">
        <v>13766</v>
      </c>
      <c r="Q3671" s="3" t="s">
        <v>1</v>
      </c>
      <c r="R3671" s="3" t="s">
        <v>6479</v>
      </c>
      <c r="S3671" s="3" t="s">
        <v>6480</v>
      </c>
      <c r="T3671" s="3" t="s">
        <v>6751</v>
      </c>
      <c r="U3671" s="3" t="s">
        <v>154</v>
      </c>
      <c r="V3671" s="3" t="s">
        <v>154</v>
      </c>
      <c r="W3671" s="3" t="s">
        <v>154</v>
      </c>
      <c r="X3671" s="3" t="s">
        <v>154</v>
      </c>
      <c r="Y3671" s="3" t="s">
        <v>154</v>
      </c>
      <c r="Z3671" s="3" t="s">
        <v>154</v>
      </c>
      <c r="AA3671" s="3" t="s">
        <v>154</v>
      </c>
      <c r="AB3671" s="3" t="s">
        <v>154</v>
      </c>
      <c r="AC3671" s="3" t="s">
        <v>154</v>
      </c>
      <c r="AD3671" s="3" t="s">
        <v>6151</v>
      </c>
      <c r="AE3671" s="3" t="s">
        <v>6151</v>
      </c>
      <c r="AF3671" s="3" t="s">
        <v>154</v>
      </c>
      <c r="AG3671" s="3" t="s">
        <v>154</v>
      </c>
      <c r="AH3671" s="3" t="s">
        <v>6478</v>
      </c>
      <c r="AI3671" s="3" t="s">
        <v>6482</v>
      </c>
      <c r="AJ3671" s="3" t="s">
        <v>6033</v>
      </c>
    </row>
    <row r="3672" spans="1:36" ht="30">
      <c r="A3672" s="10">
        <v>3775</v>
      </c>
      <c r="B3672" t="str">
        <f>IF(K3672="总计","",INDEX(主数据!A:AD,MATCH(J3672,主数据!A:A,0),9))</f>
        <v>华中大区公司</v>
      </c>
      <c r="C3672" t="str">
        <f>IF(K3672="","",INDEX(主数据!A:AD,MATCH(J3672,主数据!A:A,0),11))</f>
        <v>武汉北区</v>
      </c>
      <c r="D3672" t="str">
        <f t="shared" si="228"/>
        <v>WH32销售中心物业费直接录入</v>
      </c>
      <c r="E3672" s="13" t="str">
        <f t="shared" si="230"/>
        <v/>
      </c>
      <c r="F3672" s="13" t="str">
        <f>IF(E3672="","",IFERROR(IF(IF(K3672="","",INDEX(收费标合同信息维护!A:Q,MATCH(D3672,收费标合同信息维护!J:J,0),10))=D3672,"有","无"),"无"))</f>
        <v/>
      </c>
      <c r="G3672" s="13" t="str">
        <f t="shared" si="229"/>
        <v/>
      </c>
      <c r="H3672" s="13" t="str">
        <f t="shared" si="231"/>
        <v/>
      </c>
      <c r="I3672" s="13" t="str">
        <f>IF(G3672="","",IFERROR(IF(IF(K3672="","",INDEX(收费标合同信息维护!A:Q,MATCH(G3672,收费标合同信息维护!M:M,0),13))=G3672,"有","无"),"无"))</f>
        <v/>
      </c>
      <c r="J3672" s="3" t="s">
        <v>3248</v>
      </c>
      <c r="K3672" s="3" t="s">
        <v>13765</v>
      </c>
      <c r="L3672" s="3" t="s">
        <v>6638</v>
      </c>
      <c r="M3672" s="3" t="s">
        <v>6639</v>
      </c>
      <c r="N3672" s="3" t="s">
        <v>6477</v>
      </c>
      <c r="O3672" s="3" t="s">
        <v>6478</v>
      </c>
      <c r="P3672" s="3" t="s">
        <v>13767</v>
      </c>
      <c r="Q3672" s="3" t="s">
        <v>1</v>
      </c>
      <c r="R3672" s="3" t="s">
        <v>6479</v>
      </c>
      <c r="S3672" s="3" t="s">
        <v>6480</v>
      </c>
      <c r="T3672" s="3" t="s">
        <v>6751</v>
      </c>
      <c r="U3672" s="3" t="s">
        <v>154</v>
      </c>
      <c r="V3672" s="3" t="s">
        <v>154</v>
      </c>
      <c r="W3672" s="3" t="s">
        <v>154</v>
      </c>
      <c r="X3672" s="3" t="s">
        <v>154</v>
      </c>
      <c r="Y3672" s="3" t="s">
        <v>154</v>
      </c>
      <c r="Z3672" s="3" t="s">
        <v>154</v>
      </c>
      <c r="AA3672" s="3" t="s">
        <v>154</v>
      </c>
      <c r="AB3672" s="3" t="s">
        <v>154</v>
      </c>
      <c r="AC3672" s="3" t="s">
        <v>154</v>
      </c>
      <c r="AD3672" s="3" t="s">
        <v>6151</v>
      </c>
      <c r="AE3672" s="3" t="s">
        <v>6151</v>
      </c>
      <c r="AF3672" s="3" t="s">
        <v>154</v>
      </c>
      <c r="AG3672" s="3" t="s">
        <v>154</v>
      </c>
      <c r="AH3672" s="3" t="s">
        <v>6478</v>
      </c>
      <c r="AI3672" s="3" t="s">
        <v>6482</v>
      </c>
      <c r="AJ3672" s="3" t="s">
        <v>6489</v>
      </c>
    </row>
    <row r="3673" spans="1:36" ht="30">
      <c r="A3673" s="10">
        <v>3776</v>
      </c>
      <c r="B3673" t="str">
        <f>IF(K3673="总计","",INDEX(主数据!A:AD,MATCH(J3673,主数据!A:A,0),9))</f>
        <v>华中大区公司</v>
      </c>
      <c r="C3673" t="str">
        <f>IF(K3673="","",INDEX(主数据!A:AD,MATCH(J3673,主数据!A:A,0),11))</f>
        <v>武汉北区</v>
      </c>
      <c r="D3673" t="str">
        <f t="shared" si="228"/>
        <v>WH32销售中心物业费定额</v>
      </c>
      <c r="E3673" s="13" t="str">
        <f t="shared" si="230"/>
        <v/>
      </c>
      <c r="F3673" s="13" t="str">
        <f>IF(E3673="","",IFERROR(IF(IF(K3673="","",INDEX(收费标合同信息维护!A:Q,MATCH(D3673,收费标合同信息维护!J:J,0),10))=D3673,"有","无"),"无"))</f>
        <v/>
      </c>
      <c r="G3673" s="13" t="str">
        <f t="shared" si="229"/>
        <v>WH32销售中心物业费定额115167.00</v>
      </c>
      <c r="H3673" s="13" t="str">
        <f t="shared" si="231"/>
        <v>115167.00</v>
      </c>
      <c r="I3673" s="13" t="str">
        <f>IF(G3673="","",IFERROR(IF(IF(K3673="","",INDEX(收费标合同信息维护!A:Q,MATCH(G3673,收费标合同信息维护!M:M,0),13))=G3673,"有","无"),"无"))</f>
        <v>无</v>
      </c>
      <c r="J3673" s="3" t="s">
        <v>3248</v>
      </c>
      <c r="K3673" s="3" t="s">
        <v>13765</v>
      </c>
      <c r="L3673" s="3" t="s">
        <v>6638</v>
      </c>
      <c r="M3673" s="3" t="s">
        <v>6639</v>
      </c>
      <c r="N3673" s="3" t="s">
        <v>6477</v>
      </c>
      <c r="O3673" s="3" t="s">
        <v>6478</v>
      </c>
      <c r="P3673" s="3" t="s">
        <v>13768</v>
      </c>
      <c r="Q3673" s="3" t="s">
        <v>7767</v>
      </c>
      <c r="R3673" s="3" t="s">
        <v>6490</v>
      </c>
      <c r="S3673" s="3" t="s">
        <v>6491</v>
      </c>
      <c r="T3673" s="3" t="s">
        <v>6523</v>
      </c>
      <c r="U3673" s="3" t="s">
        <v>13769</v>
      </c>
      <c r="V3673" s="3" t="s">
        <v>154</v>
      </c>
      <c r="W3673" s="3" t="s">
        <v>13770</v>
      </c>
      <c r="X3673" s="3" t="s">
        <v>154</v>
      </c>
      <c r="Y3673" s="3" t="s">
        <v>154</v>
      </c>
      <c r="Z3673" s="3" t="s">
        <v>154</v>
      </c>
      <c r="AA3673" s="3" t="s">
        <v>154</v>
      </c>
      <c r="AB3673" s="3" t="s">
        <v>154</v>
      </c>
      <c r="AC3673" s="3" t="s">
        <v>154</v>
      </c>
      <c r="AD3673" s="3" t="s">
        <v>6151</v>
      </c>
      <c r="AE3673" s="3" t="s">
        <v>6151</v>
      </c>
      <c r="AF3673" s="3" t="s">
        <v>154</v>
      </c>
      <c r="AG3673" s="3" t="s">
        <v>154</v>
      </c>
      <c r="AH3673" s="3" t="s">
        <v>6478</v>
      </c>
      <c r="AI3673" s="3" t="s">
        <v>6482</v>
      </c>
      <c r="AJ3673" s="3" t="s">
        <v>6489</v>
      </c>
    </row>
    <row r="3674" spans="1:36" ht="30">
      <c r="A3674" s="10">
        <v>3777</v>
      </c>
      <c r="B3674" t="str">
        <f>IF(K3674="总计","",INDEX(主数据!A:AD,MATCH(J3674,主数据!A:A,0),9))</f>
        <v>华中大区公司</v>
      </c>
      <c r="C3674" t="str">
        <f>IF(K3674="","",INDEX(主数据!A:AD,MATCH(J3674,主数据!A:A,0),11))</f>
        <v>武汉北区</v>
      </c>
      <c r="D3674" t="str">
        <f t="shared" si="228"/>
        <v>WH32销售中心物业费定额120687.50</v>
      </c>
      <c r="E3674" s="13" t="str">
        <f t="shared" si="230"/>
        <v>120687.50</v>
      </c>
      <c r="F3674" s="13" t="str">
        <f>IF(E3674="","",IFERROR(IF(IF(K3674="","",INDEX(收费标合同信息维护!A:Q,MATCH(D3674,收费标合同信息维护!J:J,0),10))=D3674,"有","无"),"无"))</f>
        <v>无</v>
      </c>
      <c r="G3674" s="13" t="str">
        <f t="shared" si="229"/>
        <v>WH32销售中心物业费定额120687.50</v>
      </c>
      <c r="H3674" s="13" t="str">
        <f t="shared" si="231"/>
        <v>120687.50</v>
      </c>
      <c r="I3674" s="13" t="str">
        <f>IF(G3674="","",IFERROR(IF(IF(K3674="","",INDEX(收费标合同信息维护!A:Q,MATCH(G3674,收费标合同信息维护!M:M,0),13))=G3674,"有","无"),"无"))</f>
        <v>无</v>
      </c>
      <c r="J3674" s="3" t="s">
        <v>3248</v>
      </c>
      <c r="K3674" s="3" t="s">
        <v>13765</v>
      </c>
      <c r="L3674" s="3" t="s">
        <v>6638</v>
      </c>
      <c r="M3674" s="3" t="s">
        <v>6639</v>
      </c>
      <c r="N3674" s="3" t="s">
        <v>6477</v>
      </c>
      <c r="O3674" s="3" t="s">
        <v>6478</v>
      </c>
      <c r="P3674" s="3" t="s">
        <v>13771</v>
      </c>
      <c r="Q3674" s="3" t="s">
        <v>13772</v>
      </c>
      <c r="R3674" s="3" t="s">
        <v>6490</v>
      </c>
      <c r="S3674" s="3" t="s">
        <v>6491</v>
      </c>
      <c r="T3674" s="3" t="s">
        <v>6902</v>
      </c>
      <c r="U3674" s="3" t="s">
        <v>6716</v>
      </c>
      <c r="V3674" s="3" t="s">
        <v>13773</v>
      </c>
      <c r="W3674" s="3" t="s">
        <v>13773</v>
      </c>
      <c r="X3674" s="3" t="s">
        <v>154</v>
      </c>
      <c r="Y3674" s="3" t="s">
        <v>154</v>
      </c>
      <c r="Z3674" s="3" t="s">
        <v>154</v>
      </c>
      <c r="AA3674" s="3" t="s">
        <v>154</v>
      </c>
      <c r="AB3674" s="3" t="s">
        <v>154</v>
      </c>
      <c r="AC3674" s="3" t="s">
        <v>154</v>
      </c>
      <c r="AD3674" s="3" t="s">
        <v>6151</v>
      </c>
      <c r="AE3674" s="3" t="s">
        <v>6151</v>
      </c>
      <c r="AF3674" s="3" t="s">
        <v>154</v>
      </c>
      <c r="AG3674" s="3" t="s">
        <v>154</v>
      </c>
      <c r="AH3674" s="3" t="s">
        <v>6478</v>
      </c>
      <c r="AI3674" s="3" t="s">
        <v>6482</v>
      </c>
      <c r="AJ3674" s="3" t="s">
        <v>6033</v>
      </c>
    </row>
    <row r="3675" spans="1:36" ht="30">
      <c r="A3675" s="10">
        <v>3778</v>
      </c>
      <c r="B3675" t="str">
        <f>IF(K3675="总计","",INDEX(主数据!A:AD,MATCH(J3675,主数据!A:A,0),9))</f>
        <v>华中大区公司</v>
      </c>
      <c r="C3675" t="str">
        <f>IF(K3675="","",INDEX(主数据!A:AD,MATCH(J3675,主数据!A:A,0),11))</f>
        <v>武汉北区</v>
      </c>
      <c r="D3675" t="str">
        <f t="shared" si="228"/>
        <v>WH32销售中心物业费定额</v>
      </c>
      <c r="E3675" s="13" t="str">
        <f t="shared" si="230"/>
        <v/>
      </c>
      <c r="F3675" s="13" t="str">
        <f>IF(E3675="","",IFERROR(IF(IF(K3675="","",INDEX(收费标合同信息维护!A:Q,MATCH(D3675,收费标合同信息维护!J:J,0),10))=D3675,"有","无"),"无"))</f>
        <v/>
      </c>
      <c r="G3675" s="13" t="str">
        <f t="shared" si="229"/>
        <v>WH32销售中心物业费定额115167.00</v>
      </c>
      <c r="H3675" s="13" t="str">
        <f t="shared" si="231"/>
        <v>115167.00</v>
      </c>
      <c r="I3675" s="13" t="str">
        <f>IF(G3675="","",IFERROR(IF(IF(K3675="","",INDEX(收费标合同信息维护!A:Q,MATCH(G3675,收费标合同信息维护!M:M,0),13))=G3675,"有","无"),"无"))</f>
        <v>无</v>
      </c>
      <c r="J3675" s="3" t="s">
        <v>3248</v>
      </c>
      <c r="K3675" s="3" t="s">
        <v>13765</v>
      </c>
      <c r="L3675" s="3" t="s">
        <v>6638</v>
      </c>
      <c r="M3675" s="3" t="s">
        <v>6639</v>
      </c>
      <c r="N3675" s="3" t="s">
        <v>6477</v>
      </c>
      <c r="O3675" s="3" t="s">
        <v>6478</v>
      </c>
      <c r="P3675" s="3" t="s">
        <v>13774</v>
      </c>
      <c r="Q3675" s="3" t="s">
        <v>13775</v>
      </c>
      <c r="R3675" s="3" t="s">
        <v>6490</v>
      </c>
      <c r="S3675" s="3" t="s">
        <v>6491</v>
      </c>
      <c r="T3675" s="3" t="s">
        <v>6915</v>
      </c>
      <c r="U3675" s="3" t="s">
        <v>6487</v>
      </c>
      <c r="V3675" s="3" t="s">
        <v>154</v>
      </c>
      <c r="W3675" s="3" t="s">
        <v>13770</v>
      </c>
      <c r="X3675" s="3" t="s">
        <v>154</v>
      </c>
      <c r="Y3675" s="3" t="s">
        <v>154</v>
      </c>
      <c r="Z3675" s="3" t="s">
        <v>154</v>
      </c>
      <c r="AA3675" s="3" t="s">
        <v>154</v>
      </c>
      <c r="AB3675" s="3" t="s">
        <v>154</v>
      </c>
      <c r="AC3675" s="3" t="s">
        <v>154</v>
      </c>
      <c r="AD3675" s="3" t="s">
        <v>6151</v>
      </c>
      <c r="AE3675" s="3" t="s">
        <v>6151</v>
      </c>
      <c r="AF3675" s="3" t="s">
        <v>154</v>
      </c>
      <c r="AG3675" s="3" t="s">
        <v>154</v>
      </c>
      <c r="AH3675" s="3" t="s">
        <v>6478</v>
      </c>
      <c r="AI3675" s="3" t="s">
        <v>6482</v>
      </c>
      <c r="AJ3675" s="3" t="s">
        <v>6033</v>
      </c>
    </row>
    <row r="3676" spans="1:36" ht="30">
      <c r="A3676" s="10">
        <v>3779</v>
      </c>
      <c r="B3676" t="str">
        <f>IF(K3676="总计","",INDEX(主数据!A:AD,MATCH(J3676,主数据!A:A,0),9))</f>
        <v>华中大区公司</v>
      </c>
      <c r="C3676" t="str">
        <f>IF(K3676="","",INDEX(主数据!A:AD,MATCH(J3676,主数据!A:A,0),11))</f>
        <v>武汉北区</v>
      </c>
      <c r="D3676" t="str">
        <f t="shared" si="228"/>
        <v>WH32销售中心物业费定额</v>
      </c>
      <c r="E3676" s="13" t="str">
        <f t="shared" si="230"/>
        <v/>
      </c>
      <c r="F3676" s="13" t="str">
        <f>IF(E3676="","",IFERROR(IF(IF(K3676="","",INDEX(收费标合同信息维护!A:Q,MATCH(D3676,收费标合同信息维护!J:J,0),10))=D3676,"有","无"),"无"))</f>
        <v/>
      </c>
      <c r="G3676" s="13" t="str">
        <f t="shared" si="229"/>
        <v>WH32销售中心物业费定额115167.00</v>
      </c>
      <c r="H3676" s="13" t="str">
        <f t="shared" si="231"/>
        <v>115167.00</v>
      </c>
      <c r="I3676" s="13" t="str">
        <f>IF(G3676="","",IFERROR(IF(IF(K3676="","",INDEX(收费标合同信息维护!A:Q,MATCH(G3676,收费标合同信息维护!M:M,0),13))=G3676,"有","无"),"无"))</f>
        <v>无</v>
      </c>
      <c r="J3676" s="3" t="s">
        <v>3248</v>
      </c>
      <c r="K3676" s="3" t="s">
        <v>13765</v>
      </c>
      <c r="L3676" s="3" t="s">
        <v>6638</v>
      </c>
      <c r="M3676" s="3" t="s">
        <v>6639</v>
      </c>
      <c r="N3676" s="3" t="s">
        <v>6477</v>
      </c>
      <c r="O3676" s="3" t="s">
        <v>6478</v>
      </c>
      <c r="P3676" s="3" t="s">
        <v>13776</v>
      </c>
      <c r="Q3676" s="3" t="s">
        <v>13777</v>
      </c>
      <c r="R3676" s="3" t="s">
        <v>6490</v>
      </c>
      <c r="S3676" s="3" t="s">
        <v>6491</v>
      </c>
      <c r="T3676" s="3" t="s">
        <v>6633</v>
      </c>
      <c r="U3676" s="3" t="s">
        <v>8616</v>
      </c>
      <c r="V3676" s="3" t="s">
        <v>154</v>
      </c>
      <c r="W3676" s="3" t="s">
        <v>13770</v>
      </c>
      <c r="X3676" s="3" t="s">
        <v>154</v>
      </c>
      <c r="Y3676" s="3" t="s">
        <v>154</v>
      </c>
      <c r="Z3676" s="3" t="s">
        <v>154</v>
      </c>
      <c r="AA3676" s="3" t="s">
        <v>154</v>
      </c>
      <c r="AB3676" s="3" t="s">
        <v>154</v>
      </c>
      <c r="AC3676" s="3" t="s">
        <v>154</v>
      </c>
      <c r="AD3676" s="3" t="s">
        <v>6151</v>
      </c>
      <c r="AE3676" s="3" t="s">
        <v>6151</v>
      </c>
      <c r="AF3676" s="3" t="s">
        <v>154</v>
      </c>
      <c r="AG3676" s="3" t="s">
        <v>154</v>
      </c>
      <c r="AH3676" s="3" t="s">
        <v>6478</v>
      </c>
      <c r="AI3676" s="3" t="s">
        <v>6482</v>
      </c>
      <c r="AJ3676" s="3" t="s">
        <v>6033</v>
      </c>
    </row>
    <row r="3677" spans="1:36" ht="30">
      <c r="A3677" s="10">
        <v>3780</v>
      </c>
      <c r="B3677" t="str">
        <f>IF(K3677="总计","",INDEX(主数据!A:AD,MATCH(J3677,主数据!A:A,0),9))</f>
        <v>华中大区公司</v>
      </c>
      <c r="C3677" t="str">
        <f>IF(K3677="","",INDEX(主数据!A:AD,MATCH(J3677,主数据!A:A,0),11))</f>
        <v>武汉北区</v>
      </c>
      <c r="D3677" t="str">
        <f t="shared" si="228"/>
        <v>WH32销售中心物业费定额</v>
      </c>
      <c r="E3677" s="13" t="str">
        <f t="shared" si="230"/>
        <v/>
      </c>
      <c r="F3677" s="13" t="str">
        <f>IF(E3677="","",IFERROR(IF(IF(K3677="","",INDEX(收费标合同信息维护!A:Q,MATCH(D3677,收费标合同信息维护!J:J,0),10))=D3677,"有","无"),"无"))</f>
        <v/>
      </c>
      <c r="G3677" s="13" t="str">
        <f t="shared" si="229"/>
        <v>WH32销售中心物业费定额115167.00</v>
      </c>
      <c r="H3677" s="13" t="str">
        <f t="shared" si="231"/>
        <v>115167.00</v>
      </c>
      <c r="I3677" s="13" t="str">
        <f>IF(G3677="","",IFERROR(IF(IF(K3677="","",INDEX(收费标合同信息维护!A:Q,MATCH(G3677,收费标合同信息维护!M:M,0),13))=G3677,"有","无"),"无"))</f>
        <v>无</v>
      </c>
      <c r="J3677" s="3" t="s">
        <v>3248</v>
      </c>
      <c r="K3677" s="3" t="s">
        <v>13765</v>
      </c>
      <c r="L3677" s="3" t="s">
        <v>6638</v>
      </c>
      <c r="M3677" s="3" t="s">
        <v>6639</v>
      </c>
      <c r="N3677" s="3" t="s">
        <v>6477</v>
      </c>
      <c r="O3677" s="3" t="s">
        <v>6478</v>
      </c>
      <c r="P3677" s="3" t="s">
        <v>13778</v>
      </c>
      <c r="Q3677" s="3" t="s">
        <v>13779</v>
      </c>
      <c r="R3677" s="3" t="s">
        <v>6490</v>
      </c>
      <c r="S3677" s="3" t="s">
        <v>6491</v>
      </c>
      <c r="T3677" s="3" t="s">
        <v>6587</v>
      </c>
      <c r="U3677" s="3" t="s">
        <v>6533</v>
      </c>
      <c r="V3677" s="3" t="s">
        <v>154</v>
      </c>
      <c r="W3677" s="3" t="s">
        <v>13770</v>
      </c>
      <c r="X3677" s="3" t="s">
        <v>154</v>
      </c>
      <c r="Y3677" s="3" t="s">
        <v>154</v>
      </c>
      <c r="Z3677" s="3" t="s">
        <v>154</v>
      </c>
      <c r="AA3677" s="3" t="s">
        <v>154</v>
      </c>
      <c r="AB3677" s="3" t="s">
        <v>154</v>
      </c>
      <c r="AC3677" s="3" t="s">
        <v>154</v>
      </c>
      <c r="AD3677" s="3" t="s">
        <v>6151</v>
      </c>
      <c r="AE3677" s="3" t="s">
        <v>6151</v>
      </c>
      <c r="AF3677" s="3" t="s">
        <v>154</v>
      </c>
      <c r="AG3677" s="3" t="s">
        <v>154</v>
      </c>
      <c r="AH3677" s="3" t="s">
        <v>6478</v>
      </c>
      <c r="AI3677" s="3" t="s">
        <v>6482</v>
      </c>
      <c r="AJ3677" s="3" t="s">
        <v>6033</v>
      </c>
    </row>
    <row r="3678" spans="1:36" ht="30">
      <c r="A3678" s="10">
        <v>3781</v>
      </c>
      <c r="B3678" t="str">
        <f>IF(K3678="总计","",INDEX(主数据!A:AD,MATCH(J3678,主数据!A:A,0),9))</f>
        <v>华中大区公司</v>
      </c>
      <c r="C3678" t="str">
        <f>IF(K3678="","",INDEX(主数据!A:AD,MATCH(J3678,主数据!A:A,0),11))</f>
        <v>武汉北区</v>
      </c>
      <c r="D3678" t="str">
        <f t="shared" si="228"/>
        <v>WH32销售中心物业费定额</v>
      </c>
      <c r="E3678" s="13" t="str">
        <f t="shared" si="230"/>
        <v/>
      </c>
      <c r="F3678" s="13" t="str">
        <f>IF(E3678="","",IFERROR(IF(IF(K3678="","",INDEX(收费标合同信息维护!A:Q,MATCH(D3678,收费标合同信息维护!J:J,0),10))=D3678,"有","无"),"无"))</f>
        <v/>
      </c>
      <c r="G3678" s="13" t="str">
        <f t="shared" si="229"/>
        <v>WH32销售中心物业费定额115167.00</v>
      </c>
      <c r="H3678" s="13" t="str">
        <f t="shared" si="231"/>
        <v>115167.00</v>
      </c>
      <c r="I3678" s="13" t="str">
        <f>IF(G3678="","",IFERROR(IF(IF(K3678="","",INDEX(收费标合同信息维护!A:Q,MATCH(G3678,收费标合同信息维护!M:M,0),13))=G3678,"有","无"),"无"))</f>
        <v>无</v>
      </c>
      <c r="J3678" s="3" t="s">
        <v>3248</v>
      </c>
      <c r="K3678" s="3" t="s">
        <v>13765</v>
      </c>
      <c r="L3678" s="3" t="s">
        <v>6638</v>
      </c>
      <c r="M3678" s="3" t="s">
        <v>6639</v>
      </c>
      <c r="N3678" s="3" t="s">
        <v>6477</v>
      </c>
      <c r="O3678" s="3" t="s">
        <v>6478</v>
      </c>
      <c r="P3678" s="3" t="s">
        <v>13780</v>
      </c>
      <c r="Q3678" s="3" t="s">
        <v>13781</v>
      </c>
      <c r="R3678" s="3" t="s">
        <v>6490</v>
      </c>
      <c r="S3678" s="3" t="s">
        <v>6491</v>
      </c>
      <c r="T3678" s="3" t="s">
        <v>6537</v>
      </c>
      <c r="U3678" s="3" t="s">
        <v>6511</v>
      </c>
      <c r="V3678" s="3" t="s">
        <v>154</v>
      </c>
      <c r="W3678" s="3" t="s">
        <v>13770</v>
      </c>
      <c r="X3678" s="3" t="s">
        <v>154</v>
      </c>
      <c r="Y3678" s="3" t="s">
        <v>154</v>
      </c>
      <c r="Z3678" s="3" t="s">
        <v>154</v>
      </c>
      <c r="AA3678" s="3" t="s">
        <v>154</v>
      </c>
      <c r="AB3678" s="3" t="s">
        <v>154</v>
      </c>
      <c r="AC3678" s="3" t="s">
        <v>154</v>
      </c>
      <c r="AD3678" s="3" t="s">
        <v>6151</v>
      </c>
      <c r="AE3678" s="3" t="s">
        <v>6151</v>
      </c>
      <c r="AF3678" s="3" t="s">
        <v>154</v>
      </c>
      <c r="AG3678" s="3" t="s">
        <v>154</v>
      </c>
      <c r="AH3678" s="3" t="s">
        <v>6478</v>
      </c>
      <c r="AI3678" s="3" t="s">
        <v>6482</v>
      </c>
      <c r="AJ3678" s="3" t="s">
        <v>6033</v>
      </c>
    </row>
    <row r="3679" spans="1:36" ht="30">
      <c r="A3679" s="10">
        <v>3782</v>
      </c>
      <c r="B3679" t="str">
        <f>IF(K3679="总计","",INDEX(主数据!A:AD,MATCH(J3679,主数据!A:A,0),9))</f>
        <v>华中大区公司</v>
      </c>
      <c r="C3679" t="str">
        <f>IF(K3679="","",INDEX(主数据!A:AD,MATCH(J3679,主数据!A:A,0),11))</f>
        <v>武汉北区</v>
      </c>
      <c r="D3679" t="str">
        <f t="shared" si="228"/>
        <v>WH50物业服务费标准方式1.98</v>
      </c>
      <c r="E3679" s="13" t="str">
        <f t="shared" si="230"/>
        <v>1.98</v>
      </c>
      <c r="F3679" s="13" t="str">
        <f>IF(E3679="","",IFERROR(IF(IF(K3679="","",INDEX(收费标合同信息维护!A:Q,MATCH(D3679,收费标合同信息维护!J:J,0),10))=D3679,"有","无"),"无"))</f>
        <v>无</v>
      </c>
      <c r="G3679" s="13" t="str">
        <f t="shared" si="229"/>
        <v/>
      </c>
      <c r="H3679" s="13" t="str">
        <f t="shared" si="231"/>
        <v/>
      </c>
      <c r="I3679" s="13" t="str">
        <f>IF(G3679="","",IFERROR(IF(IF(K3679="","",INDEX(收费标合同信息维护!A:Q,MATCH(G3679,收费标合同信息维护!M:M,0),13))=G3679,"有","无"),"无"))</f>
        <v/>
      </c>
      <c r="J3679" s="3" t="s">
        <v>3939</v>
      </c>
      <c r="K3679" s="3" t="s">
        <v>13782</v>
      </c>
      <c r="L3679" s="3" t="s">
        <v>6025</v>
      </c>
      <c r="M3679" s="3" t="s">
        <v>6026</v>
      </c>
      <c r="N3679" s="3" t="s">
        <v>6477</v>
      </c>
      <c r="O3679" s="3" t="s">
        <v>6478</v>
      </c>
      <c r="P3679" s="3" t="s">
        <v>13783</v>
      </c>
      <c r="Q3679" s="3" t="s">
        <v>13784</v>
      </c>
      <c r="R3679" s="3" t="s">
        <v>6484</v>
      </c>
      <c r="S3679" s="3" t="s">
        <v>6491</v>
      </c>
      <c r="T3679" s="3" t="s">
        <v>6915</v>
      </c>
      <c r="U3679" s="3" t="s">
        <v>154</v>
      </c>
      <c r="V3679" s="3" t="s">
        <v>8741</v>
      </c>
      <c r="W3679" s="3" t="s">
        <v>154</v>
      </c>
      <c r="X3679" s="3" t="s">
        <v>154</v>
      </c>
      <c r="Y3679" s="3" t="s">
        <v>154</v>
      </c>
      <c r="Z3679" s="3" t="s">
        <v>154</v>
      </c>
      <c r="AA3679" s="3" t="s">
        <v>154</v>
      </c>
      <c r="AB3679" s="3" t="s">
        <v>154</v>
      </c>
      <c r="AC3679" s="3" t="s">
        <v>154</v>
      </c>
      <c r="AD3679" s="3" t="s">
        <v>6151</v>
      </c>
      <c r="AE3679" s="3" t="s">
        <v>6151</v>
      </c>
      <c r="AF3679" s="3" t="s">
        <v>6040</v>
      </c>
      <c r="AG3679" s="3" t="s">
        <v>154</v>
      </c>
      <c r="AH3679" s="3" t="s">
        <v>6478</v>
      </c>
      <c r="AI3679" s="3" t="s">
        <v>6482</v>
      </c>
      <c r="AJ3679" s="3" t="s">
        <v>9345</v>
      </c>
    </row>
    <row r="3680" spans="1:36" ht="30">
      <c r="A3680" s="10">
        <v>3783</v>
      </c>
      <c r="B3680" t="str">
        <f>IF(K3680="总计","",INDEX(主数据!A:AD,MATCH(J3680,主数据!A:A,0),9))</f>
        <v>华中大区公司</v>
      </c>
      <c r="C3680" t="str">
        <f>IF(K3680="","",INDEX(主数据!A:AD,MATCH(J3680,主数据!A:A,0),11))</f>
        <v>武汉北区</v>
      </c>
      <c r="D3680" t="str">
        <f t="shared" si="228"/>
        <v>WH50物业服务费标准方式1.98</v>
      </c>
      <c r="E3680" s="13" t="str">
        <f t="shared" si="230"/>
        <v>1.98</v>
      </c>
      <c r="F3680" s="13" t="str">
        <f>IF(E3680="","",IFERROR(IF(IF(K3680="","",INDEX(收费标合同信息维护!A:Q,MATCH(D3680,收费标合同信息维护!J:J,0),10))=D3680,"有","无"),"无"))</f>
        <v>无</v>
      </c>
      <c r="G3680" s="13" t="str">
        <f t="shared" si="229"/>
        <v/>
      </c>
      <c r="H3680" s="13" t="str">
        <f t="shared" si="231"/>
        <v/>
      </c>
      <c r="I3680" s="13" t="str">
        <f>IF(G3680="","",IFERROR(IF(IF(K3680="","",INDEX(收费标合同信息维护!A:Q,MATCH(G3680,收费标合同信息维护!M:M,0),13))=G3680,"有","无"),"无"))</f>
        <v/>
      </c>
      <c r="J3680" s="3" t="s">
        <v>3939</v>
      </c>
      <c r="K3680" s="3" t="s">
        <v>13782</v>
      </c>
      <c r="L3680" s="3" t="s">
        <v>6025</v>
      </c>
      <c r="M3680" s="3" t="s">
        <v>6026</v>
      </c>
      <c r="N3680" s="3" t="s">
        <v>6477</v>
      </c>
      <c r="O3680" s="3" t="s">
        <v>6478</v>
      </c>
      <c r="P3680" s="3" t="s">
        <v>13785</v>
      </c>
      <c r="Q3680" s="3" t="s">
        <v>13786</v>
      </c>
      <c r="R3680" s="3" t="s">
        <v>6484</v>
      </c>
      <c r="S3680" s="3" t="s">
        <v>6491</v>
      </c>
      <c r="T3680" s="3" t="s">
        <v>6902</v>
      </c>
      <c r="U3680" s="3" t="s">
        <v>154</v>
      </c>
      <c r="V3680" s="3" t="s">
        <v>8741</v>
      </c>
      <c r="W3680" s="3" t="s">
        <v>154</v>
      </c>
      <c r="X3680" s="3" t="s">
        <v>154</v>
      </c>
      <c r="Y3680" s="3" t="s">
        <v>154</v>
      </c>
      <c r="Z3680" s="3" t="s">
        <v>154</v>
      </c>
      <c r="AA3680" s="3" t="s">
        <v>154</v>
      </c>
      <c r="AB3680" s="3" t="s">
        <v>154</v>
      </c>
      <c r="AC3680" s="3" t="s">
        <v>154</v>
      </c>
      <c r="AD3680" s="3" t="s">
        <v>6151</v>
      </c>
      <c r="AE3680" s="3" t="s">
        <v>6151</v>
      </c>
      <c r="AF3680" s="3" t="s">
        <v>154</v>
      </c>
      <c r="AG3680" s="3" t="s">
        <v>154</v>
      </c>
      <c r="AH3680" s="3" t="s">
        <v>6478</v>
      </c>
      <c r="AI3680" s="3" t="s">
        <v>6482</v>
      </c>
      <c r="AJ3680" s="3" t="s">
        <v>6184</v>
      </c>
    </row>
    <row r="3681" spans="1:36" ht="30">
      <c r="A3681" s="10">
        <v>3784</v>
      </c>
      <c r="B3681" t="str">
        <f>IF(K3681="总计","",INDEX(主数据!A:AD,MATCH(J3681,主数据!A:A,0),9))</f>
        <v>华中大区公司</v>
      </c>
      <c r="C3681" t="str">
        <f>IF(K3681="","",INDEX(主数据!A:AD,MATCH(J3681,主数据!A:A,0),11))</f>
        <v>武汉北区</v>
      </c>
      <c r="D3681" t="str">
        <f t="shared" si="228"/>
        <v>WH50物业服务费标准方式4.00</v>
      </c>
      <c r="E3681" s="13" t="str">
        <f t="shared" si="230"/>
        <v>4.00</v>
      </c>
      <c r="F3681" s="13" t="str">
        <f>IF(E3681="","",IFERROR(IF(IF(K3681="","",INDEX(收费标合同信息维护!A:Q,MATCH(D3681,收费标合同信息维护!J:J,0),10))=D3681,"有","无"),"无"))</f>
        <v>无</v>
      </c>
      <c r="G3681" s="13" t="str">
        <f t="shared" si="229"/>
        <v/>
      </c>
      <c r="H3681" s="13" t="str">
        <f t="shared" si="231"/>
        <v/>
      </c>
      <c r="I3681" s="13" t="str">
        <f>IF(G3681="","",IFERROR(IF(IF(K3681="","",INDEX(收费标合同信息维护!A:Q,MATCH(G3681,收费标合同信息维护!M:M,0),13))=G3681,"有","无"),"无"))</f>
        <v/>
      </c>
      <c r="J3681" s="3" t="s">
        <v>3939</v>
      </c>
      <c r="K3681" s="3" t="s">
        <v>13782</v>
      </c>
      <c r="L3681" s="3" t="s">
        <v>6025</v>
      </c>
      <c r="M3681" s="3" t="s">
        <v>6026</v>
      </c>
      <c r="N3681" s="3" t="s">
        <v>6477</v>
      </c>
      <c r="O3681" s="3" t="s">
        <v>6478</v>
      </c>
      <c r="P3681" s="3" t="s">
        <v>13787</v>
      </c>
      <c r="Q3681" s="3" t="s">
        <v>13788</v>
      </c>
      <c r="R3681" s="3" t="s">
        <v>6484</v>
      </c>
      <c r="S3681" s="3" t="s">
        <v>6491</v>
      </c>
      <c r="T3681" s="3" t="s">
        <v>6590</v>
      </c>
      <c r="U3681" s="3" t="s">
        <v>154</v>
      </c>
      <c r="V3681" s="3" t="s">
        <v>6755</v>
      </c>
      <c r="W3681" s="3" t="s">
        <v>154</v>
      </c>
      <c r="X3681" s="3" t="s">
        <v>154</v>
      </c>
      <c r="Y3681" s="3" t="s">
        <v>154</v>
      </c>
      <c r="Z3681" s="3" t="s">
        <v>154</v>
      </c>
      <c r="AA3681" s="3" t="s">
        <v>154</v>
      </c>
      <c r="AB3681" s="3" t="s">
        <v>154</v>
      </c>
      <c r="AC3681" s="3" t="s">
        <v>154</v>
      </c>
      <c r="AD3681" s="3" t="s">
        <v>6151</v>
      </c>
      <c r="AE3681" s="3" t="s">
        <v>6151</v>
      </c>
      <c r="AF3681" s="3" t="s">
        <v>6040</v>
      </c>
      <c r="AG3681" s="3" t="s">
        <v>154</v>
      </c>
      <c r="AH3681" s="3" t="s">
        <v>6478</v>
      </c>
      <c r="AI3681" s="3" t="s">
        <v>6482</v>
      </c>
      <c r="AJ3681" s="3" t="s">
        <v>16</v>
      </c>
    </row>
    <row r="3682" spans="1:36" ht="30">
      <c r="A3682" s="10">
        <v>3785</v>
      </c>
      <c r="B3682" t="str">
        <f>IF(K3682="总计","",INDEX(主数据!A:AD,MATCH(J3682,主数据!A:A,0),9))</f>
        <v>华中大区公司</v>
      </c>
      <c r="C3682" t="str">
        <f>IF(K3682="","",INDEX(主数据!A:AD,MATCH(J3682,主数据!A:A,0),11))</f>
        <v>武汉北区</v>
      </c>
      <c r="D3682" t="str">
        <f t="shared" si="228"/>
        <v>WH50小业主委托停车管理费（固定）定额</v>
      </c>
      <c r="E3682" s="13" t="str">
        <f t="shared" si="230"/>
        <v/>
      </c>
      <c r="F3682" s="13" t="str">
        <f>IF(E3682="","",IFERROR(IF(IF(K3682="","",INDEX(收费标合同信息维护!A:Q,MATCH(D3682,收费标合同信息维护!J:J,0),10))=D3682,"有","无"),"无"))</f>
        <v/>
      </c>
      <c r="G3682" s="13" t="str">
        <f t="shared" si="229"/>
        <v>WH50小业主委托停车管理费（固定）定额96.00</v>
      </c>
      <c r="H3682" s="13" t="str">
        <f t="shared" si="231"/>
        <v>96.00</v>
      </c>
      <c r="I3682" s="13" t="str">
        <f>IF(G3682="","",IFERROR(IF(IF(K3682="","",INDEX(收费标合同信息维护!A:Q,MATCH(G3682,收费标合同信息维护!M:M,0),13))=G3682,"有","无"),"无"))</f>
        <v>无</v>
      </c>
      <c r="J3682" s="3" t="s">
        <v>3939</v>
      </c>
      <c r="K3682" s="3" t="s">
        <v>13782</v>
      </c>
      <c r="L3682" s="3" t="s">
        <v>7013</v>
      </c>
      <c r="M3682" s="3" t="s">
        <v>7014</v>
      </c>
      <c r="N3682" s="3" t="s">
        <v>6477</v>
      </c>
      <c r="O3682" s="3" t="s">
        <v>6478</v>
      </c>
      <c r="P3682" s="3" t="s">
        <v>13789</v>
      </c>
      <c r="Q3682" s="3" t="s">
        <v>7014</v>
      </c>
      <c r="R3682" s="3" t="s">
        <v>6490</v>
      </c>
      <c r="S3682" s="3" t="s">
        <v>6491</v>
      </c>
      <c r="T3682" s="3" t="s">
        <v>7570</v>
      </c>
      <c r="U3682" s="3" t="s">
        <v>154</v>
      </c>
      <c r="V3682" s="3" t="s">
        <v>154</v>
      </c>
      <c r="W3682" s="3" t="s">
        <v>10673</v>
      </c>
      <c r="X3682" s="3" t="s">
        <v>154</v>
      </c>
      <c r="Y3682" s="3" t="s">
        <v>154</v>
      </c>
      <c r="Z3682" s="3" t="s">
        <v>154</v>
      </c>
      <c r="AA3682" s="3" t="s">
        <v>154</v>
      </c>
      <c r="AB3682" s="3" t="s">
        <v>154</v>
      </c>
      <c r="AC3682" s="3" t="s">
        <v>154</v>
      </c>
      <c r="AD3682" s="3" t="s">
        <v>6151</v>
      </c>
      <c r="AE3682" s="3" t="s">
        <v>6151</v>
      </c>
      <c r="AF3682" s="3" t="s">
        <v>6040</v>
      </c>
      <c r="AG3682" s="3" t="s">
        <v>154</v>
      </c>
      <c r="AH3682" s="3" t="s">
        <v>6478</v>
      </c>
      <c r="AI3682" s="3" t="s">
        <v>6482</v>
      </c>
      <c r="AJ3682" s="3" t="s">
        <v>23</v>
      </c>
    </row>
    <row r="3683" spans="1:36" ht="30">
      <c r="A3683" s="10">
        <v>3786</v>
      </c>
      <c r="B3683" t="str">
        <f>IF(K3683="总计","",INDEX(主数据!A:AD,MATCH(J3683,主数据!A:A,0),9))</f>
        <v>华中大区公司</v>
      </c>
      <c r="C3683" t="str">
        <f>IF(K3683="","",INDEX(主数据!A:AD,MATCH(J3683,主数据!A:A,0),11))</f>
        <v>武汉北区</v>
      </c>
      <c r="D3683" t="str">
        <f t="shared" si="228"/>
        <v>WH50空置物业费定额</v>
      </c>
      <c r="E3683" s="13" t="str">
        <f t="shared" si="230"/>
        <v/>
      </c>
      <c r="F3683" s="13" t="str">
        <f>IF(E3683="","",IFERROR(IF(IF(K3683="","",INDEX(收费标合同信息维护!A:Q,MATCH(D3683,收费标合同信息维护!J:J,0),10))=D3683,"有","无"),"无"))</f>
        <v/>
      </c>
      <c r="G3683" s="13" t="str">
        <f t="shared" si="229"/>
        <v>WH50空置物业费定额209542.00</v>
      </c>
      <c r="H3683" s="13" t="str">
        <f t="shared" si="231"/>
        <v>209542.00</v>
      </c>
      <c r="I3683" s="13" t="str">
        <f>IF(G3683="","",IFERROR(IF(IF(K3683="","",INDEX(收费标合同信息维护!A:Q,MATCH(G3683,收费标合同信息维护!M:M,0),13))=G3683,"有","无"),"无"))</f>
        <v>无</v>
      </c>
      <c r="J3683" s="3" t="s">
        <v>3939</v>
      </c>
      <c r="K3683" s="3" t="s">
        <v>13782</v>
      </c>
      <c r="L3683" s="3" t="s">
        <v>6580</v>
      </c>
      <c r="M3683" s="3" t="s">
        <v>6581</v>
      </c>
      <c r="N3683" s="3" t="s">
        <v>6477</v>
      </c>
      <c r="O3683" s="3" t="s">
        <v>6478</v>
      </c>
      <c r="P3683" s="3" t="s">
        <v>18257</v>
      </c>
      <c r="Q3683" s="3" t="s">
        <v>18258</v>
      </c>
      <c r="R3683" s="3" t="s">
        <v>6490</v>
      </c>
      <c r="S3683" s="3" t="s">
        <v>6491</v>
      </c>
      <c r="T3683" s="3" t="s">
        <v>6510</v>
      </c>
      <c r="U3683" s="3" t="s">
        <v>6511</v>
      </c>
      <c r="V3683" s="3" t="s">
        <v>154</v>
      </c>
      <c r="W3683" s="3" t="s">
        <v>18259</v>
      </c>
      <c r="X3683" s="3" t="s">
        <v>154</v>
      </c>
      <c r="Y3683" s="3" t="s">
        <v>154</v>
      </c>
      <c r="Z3683" s="3" t="s">
        <v>154</v>
      </c>
      <c r="AA3683" s="3" t="s">
        <v>154</v>
      </c>
      <c r="AB3683" s="3" t="s">
        <v>154</v>
      </c>
      <c r="AC3683" s="3" t="s">
        <v>154</v>
      </c>
      <c r="AD3683" s="3" t="s">
        <v>6151</v>
      </c>
      <c r="AE3683" s="3" t="s">
        <v>6151</v>
      </c>
      <c r="AF3683" s="3" t="s">
        <v>6040</v>
      </c>
      <c r="AG3683" s="3" t="s">
        <v>154</v>
      </c>
      <c r="AH3683" s="3" t="s">
        <v>6478</v>
      </c>
      <c r="AI3683" s="3" t="s">
        <v>6482</v>
      </c>
      <c r="AJ3683" s="3" t="s">
        <v>6489</v>
      </c>
    </row>
    <row r="3684" spans="1:36" ht="30">
      <c r="A3684" s="10">
        <v>3787</v>
      </c>
      <c r="B3684" t="str">
        <f>IF(K3684="总计","",INDEX(主数据!A:AD,MATCH(J3684,主数据!A:A,0),9))</f>
        <v>华中大区公司</v>
      </c>
      <c r="C3684" t="str">
        <f>IF(K3684="","",INDEX(主数据!A:AD,MATCH(J3684,主数据!A:A,0),11))</f>
        <v>武汉南区</v>
      </c>
      <c r="D3684" t="str">
        <f t="shared" si="228"/>
        <v>WHL12物业服务费标准方式6.50</v>
      </c>
      <c r="E3684" s="13" t="str">
        <f t="shared" si="230"/>
        <v>6.50</v>
      </c>
      <c r="F3684" s="13" t="str">
        <f>IF(E3684="","",IFERROR(IF(IF(K3684="","",INDEX(收费标合同信息维护!A:Q,MATCH(D3684,收费标合同信息维护!J:J,0),10))=D3684,"有","无"),"无"))</f>
        <v>无</v>
      </c>
      <c r="G3684" s="13" t="str">
        <f t="shared" si="229"/>
        <v/>
      </c>
      <c r="H3684" s="13" t="str">
        <f t="shared" si="231"/>
        <v/>
      </c>
      <c r="I3684" s="13" t="str">
        <f>IF(G3684="","",IFERROR(IF(IF(K3684="","",INDEX(收费标合同信息维护!A:Q,MATCH(G3684,收费标合同信息维护!M:M,0),13))=G3684,"有","无"),"无"))</f>
        <v/>
      </c>
      <c r="J3684" s="3" t="s">
        <v>4506</v>
      </c>
      <c r="K3684" s="3" t="s">
        <v>13790</v>
      </c>
      <c r="L3684" s="3" t="s">
        <v>6025</v>
      </c>
      <c r="M3684" s="3" t="s">
        <v>6026</v>
      </c>
      <c r="N3684" s="3" t="s">
        <v>6477</v>
      </c>
      <c r="O3684" s="3" t="s">
        <v>6478</v>
      </c>
      <c r="P3684" s="3" t="s">
        <v>13791</v>
      </c>
      <c r="Q3684" s="3" t="s">
        <v>8403</v>
      </c>
      <c r="R3684" s="3" t="s">
        <v>6484</v>
      </c>
      <c r="S3684" s="3" t="s">
        <v>6491</v>
      </c>
      <c r="T3684" s="3" t="s">
        <v>6481</v>
      </c>
      <c r="U3684" s="3" t="s">
        <v>154</v>
      </c>
      <c r="V3684" s="3" t="s">
        <v>6787</v>
      </c>
      <c r="W3684" s="3" t="s">
        <v>154</v>
      </c>
      <c r="X3684" s="3" t="s">
        <v>154</v>
      </c>
      <c r="Y3684" s="3" t="s">
        <v>154</v>
      </c>
      <c r="Z3684" s="3" t="s">
        <v>154</v>
      </c>
      <c r="AA3684" s="3" t="s">
        <v>154</v>
      </c>
      <c r="AB3684" s="3" t="s">
        <v>154</v>
      </c>
      <c r="AC3684" s="3" t="s">
        <v>154</v>
      </c>
      <c r="AD3684" s="3" t="s">
        <v>6151</v>
      </c>
      <c r="AE3684" s="3" t="s">
        <v>6151</v>
      </c>
      <c r="AF3684" s="3" t="s">
        <v>154</v>
      </c>
      <c r="AG3684" s="3" t="s">
        <v>154</v>
      </c>
      <c r="AH3684" s="3" t="s">
        <v>6478</v>
      </c>
      <c r="AI3684" s="3" t="s">
        <v>6482</v>
      </c>
      <c r="AJ3684" s="3" t="s">
        <v>22</v>
      </c>
    </row>
    <row r="3685" spans="1:36" ht="30">
      <c r="A3685" s="10">
        <v>3788</v>
      </c>
      <c r="B3685" t="str">
        <f>IF(K3685="总计","",INDEX(主数据!A:AD,MATCH(J3685,主数据!A:A,0),9))</f>
        <v>华中大区公司</v>
      </c>
      <c r="C3685" t="str">
        <f>IF(K3685="","",INDEX(主数据!A:AD,MATCH(J3685,主数据!A:A,0),11))</f>
        <v>武汉南区</v>
      </c>
      <c r="D3685" t="str">
        <f t="shared" si="228"/>
        <v>WHL12非自有房屋租赁直接录入</v>
      </c>
      <c r="E3685" s="13" t="str">
        <f t="shared" si="230"/>
        <v/>
      </c>
      <c r="F3685" s="13" t="str">
        <f>IF(E3685="","",IFERROR(IF(IF(K3685="","",INDEX(收费标合同信息维护!A:Q,MATCH(D3685,收费标合同信息维护!J:J,0),10))=D3685,"有","无"),"无"))</f>
        <v/>
      </c>
      <c r="G3685" s="13" t="str">
        <f t="shared" si="229"/>
        <v/>
      </c>
      <c r="H3685" s="13" t="str">
        <f t="shared" si="231"/>
        <v/>
      </c>
      <c r="I3685" s="13" t="str">
        <f>IF(G3685="","",IFERROR(IF(IF(K3685="","",INDEX(收费标合同信息维护!A:Q,MATCH(G3685,收费标合同信息维护!M:M,0),13))=G3685,"有","无"),"无"))</f>
        <v/>
      </c>
      <c r="J3685" s="3" t="s">
        <v>4506</v>
      </c>
      <c r="K3685" s="3" t="s">
        <v>13790</v>
      </c>
      <c r="L3685" s="3" t="s">
        <v>6699</v>
      </c>
      <c r="M3685" s="3" t="s">
        <v>6700</v>
      </c>
      <c r="N3685" s="3" t="s">
        <v>6477</v>
      </c>
      <c r="O3685" s="3" t="s">
        <v>6478</v>
      </c>
      <c r="P3685" s="3" t="s">
        <v>13792</v>
      </c>
      <c r="Q3685" s="3" t="s">
        <v>10759</v>
      </c>
      <c r="R3685" s="3" t="s">
        <v>6479</v>
      </c>
      <c r="S3685" s="3" t="s">
        <v>6480</v>
      </c>
      <c r="T3685" s="3" t="s">
        <v>13793</v>
      </c>
      <c r="U3685" s="3" t="s">
        <v>7073</v>
      </c>
      <c r="V3685" s="3" t="s">
        <v>154</v>
      </c>
      <c r="W3685" s="3" t="s">
        <v>154</v>
      </c>
      <c r="X3685" s="3" t="s">
        <v>154</v>
      </c>
      <c r="Y3685" s="3" t="s">
        <v>154</v>
      </c>
      <c r="Z3685" s="3" t="s">
        <v>154</v>
      </c>
      <c r="AA3685" s="3" t="s">
        <v>154</v>
      </c>
      <c r="AB3685" s="3" t="s">
        <v>154</v>
      </c>
      <c r="AC3685" s="3" t="s">
        <v>154</v>
      </c>
      <c r="AD3685" s="3" t="s">
        <v>6151</v>
      </c>
      <c r="AE3685" s="3" t="s">
        <v>6151</v>
      </c>
      <c r="AF3685" s="3" t="s">
        <v>154</v>
      </c>
      <c r="AG3685" s="3" t="s">
        <v>154</v>
      </c>
      <c r="AH3685" s="3" t="s">
        <v>6478</v>
      </c>
      <c r="AI3685" s="3" t="s">
        <v>6482</v>
      </c>
      <c r="AJ3685" s="3" t="s">
        <v>6489</v>
      </c>
    </row>
    <row r="3686" spans="1:36" ht="30">
      <c r="A3686" s="10">
        <v>3789</v>
      </c>
      <c r="B3686" t="str">
        <f>IF(K3686="总计","",INDEX(主数据!A:AD,MATCH(J3686,主数据!A:A,0),9))</f>
        <v>华中大区公司</v>
      </c>
      <c r="C3686" t="str">
        <f>IF(K3686="","",INDEX(主数据!A:AD,MATCH(J3686,主数据!A:A,0),11))</f>
        <v>武汉南区</v>
      </c>
      <c r="D3686" t="str">
        <f t="shared" si="228"/>
        <v>WHL12销售中心物业费直接录入</v>
      </c>
      <c r="E3686" s="13" t="str">
        <f t="shared" si="230"/>
        <v/>
      </c>
      <c r="F3686" s="13" t="str">
        <f>IF(E3686="","",IFERROR(IF(IF(K3686="","",INDEX(收费标合同信息维护!A:Q,MATCH(D3686,收费标合同信息维护!J:J,0),10))=D3686,"有","无"),"无"))</f>
        <v/>
      </c>
      <c r="G3686" s="13" t="str">
        <f t="shared" si="229"/>
        <v/>
      </c>
      <c r="H3686" s="13" t="str">
        <f t="shared" si="231"/>
        <v/>
      </c>
      <c r="I3686" s="13" t="str">
        <f>IF(G3686="","",IFERROR(IF(IF(K3686="","",INDEX(收费标合同信息维护!A:Q,MATCH(G3686,收费标合同信息维护!M:M,0),13))=G3686,"有","无"),"无"))</f>
        <v/>
      </c>
      <c r="J3686" s="3" t="s">
        <v>4506</v>
      </c>
      <c r="K3686" s="3" t="s">
        <v>13790</v>
      </c>
      <c r="L3686" s="3" t="s">
        <v>6638</v>
      </c>
      <c r="M3686" s="3" t="s">
        <v>6639</v>
      </c>
      <c r="N3686" s="3" t="s">
        <v>6477</v>
      </c>
      <c r="O3686" s="3" t="s">
        <v>6478</v>
      </c>
      <c r="P3686" s="3" t="s">
        <v>6025</v>
      </c>
      <c r="Q3686" s="3" t="s">
        <v>6685</v>
      </c>
      <c r="R3686" s="3" t="s">
        <v>6479</v>
      </c>
      <c r="S3686" s="3" t="s">
        <v>6480</v>
      </c>
      <c r="T3686" s="3" t="s">
        <v>7319</v>
      </c>
      <c r="U3686" s="3" t="s">
        <v>154</v>
      </c>
      <c r="V3686" s="3" t="s">
        <v>154</v>
      </c>
      <c r="W3686" s="3" t="s">
        <v>154</v>
      </c>
      <c r="X3686" s="3" t="s">
        <v>154</v>
      </c>
      <c r="Y3686" s="3" t="s">
        <v>154</v>
      </c>
      <c r="Z3686" s="3" t="s">
        <v>154</v>
      </c>
      <c r="AA3686" s="3" t="s">
        <v>154</v>
      </c>
      <c r="AB3686" s="3" t="s">
        <v>154</v>
      </c>
      <c r="AC3686" s="3" t="s">
        <v>154</v>
      </c>
      <c r="AD3686" s="3" t="s">
        <v>6151</v>
      </c>
      <c r="AE3686" s="3" t="s">
        <v>6151</v>
      </c>
      <c r="AF3686" s="3" t="s">
        <v>154</v>
      </c>
      <c r="AG3686" s="3" t="s">
        <v>154</v>
      </c>
      <c r="AH3686" s="3" t="s">
        <v>6597</v>
      </c>
      <c r="AI3686" s="3" t="s">
        <v>6482</v>
      </c>
      <c r="AJ3686" s="3" t="s">
        <v>6489</v>
      </c>
    </row>
    <row r="3687" spans="1:36" ht="30">
      <c r="A3687" s="10">
        <v>3790</v>
      </c>
      <c r="B3687" t="str">
        <f>IF(K3687="总计","",INDEX(主数据!A:AD,MATCH(J3687,主数据!A:A,0),9))</f>
        <v>华中大区公司</v>
      </c>
      <c r="C3687" t="str">
        <f>IF(K3687="","",INDEX(主数据!A:AD,MATCH(J3687,主数据!A:A,0),11))</f>
        <v>武汉南区</v>
      </c>
      <c r="D3687" t="str">
        <f t="shared" si="228"/>
        <v>WHL12销售中心物业费标准方式60.00</v>
      </c>
      <c r="E3687" s="13" t="str">
        <f t="shared" si="230"/>
        <v>60.00</v>
      </c>
      <c r="F3687" s="13" t="str">
        <f>IF(E3687="","",IFERROR(IF(IF(K3687="","",INDEX(收费标合同信息维护!A:Q,MATCH(D3687,收费标合同信息维护!J:J,0),10))=D3687,"有","无"),"无"))</f>
        <v>无</v>
      </c>
      <c r="G3687" s="13" t="str">
        <f t="shared" si="229"/>
        <v/>
      </c>
      <c r="H3687" s="13" t="str">
        <f t="shared" si="231"/>
        <v/>
      </c>
      <c r="I3687" s="13" t="str">
        <f>IF(G3687="","",IFERROR(IF(IF(K3687="","",INDEX(收费标合同信息维护!A:Q,MATCH(G3687,收费标合同信息维护!M:M,0),13))=G3687,"有","无"),"无"))</f>
        <v/>
      </c>
      <c r="J3687" s="3" t="s">
        <v>4506</v>
      </c>
      <c r="K3687" s="3" t="s">
        <v>13790</v>
      </c>
      <c r="L3687" s="3" t="s">
        <v>6638</v>
      </c>
      <c r="M3687" s="3" t="s">
        <v>6639</v>
      </c>
      <c r="N3687" s="3" t="s">
        <v>6477</v>
      </c>
      <c r="O3687" s="3" t="s">
        <v>6478</v>
      </c>
      <c r="P3687" s="3" t="s">
        <v>6580</v>
      </c>
      <c r="Q3687" s="3" t="s">
        <v>7202</v>
      </c>
      <c r="R3687" s="3" t="s">
        <v>6484</v>
      </c>
      <c r="S3687" s="3" t="s">
        <v>6491</v>
      </c>
      <c r="T3687" s="3" t="s">
        <v>6902</v>
      </c>
      <c r="U3687" s="3" t="s">
        <v>6533</v>
      </c>
      <c r="V3687" s="3" t="s">
        <v>7016</v>
      </c>
      <c r="W3687" s="3" t="s">
        <v>154</v>
      </c>
      <c r="X3687" s="3" t="s">
        <v>154</v>
      </c>
      <c r="Y3687" s="3" t="s">
        <v>154</v>
      </c>
      <c r="Z3687" s="3" t="s">
        <v>154</v>
      </c>
      <c r="AA3687" s="3" t="s">
        <v>154</v>
      </c>
      <c r="AB3687" s="3" t="s">
        <v>154</v>
      </c>
      <c r="AC3687" s="3" t="s">
        <v>154</v>
      </c>
      <c r="AD3687" s="3" t="s">
        <v>6151</v>
      </c>
      <c r="AE3687" s="3" t="s">
        <v>6151</v>
      </c>
      <c r="AF3687" s="3" t="s">
        <v>154</v>
      </c>
      <c r="AG3687" s="3" t="s">
        <v>154</v>
      </c>
      <c r="AH3687" s="3" t="s">
        <v>6478</v>
      </c>
      <c r="AI3687" s="3" t="s">
        <v>6727</v>
      </c>
      <c r="AJ3687" s="3" t="s">
        <v>6489</v>
      </c>
    </row>
    <row r="3688" spans="1:36" ht="30">
      <c r="A3688" s="10">
        <v>3791</v>
      </c>
      <c r="B3688" t="str">
        <f>IF(K3688="总计","",INDEX(主数据!A:AD,MATCH(J3688,主数据!A:A,0),9))</f>
        <v>华中大区公司</v>
      </c>
      <c r="C3688" t="str">
        <f>IF(K3688="","",INDEX(主数据!A:AD,MATCH(J3688,主数据!A:A,0),11))</f>
        <v>武汉南区</v>
      </c>
      <c r="D3688" t="str">
        <f t="shared" si="228"/>
        <v>WHL12销售中心物业费定额</v>
      </c>
      <c r="E3688" s="13" t="str">
        <f t="shared" si="230"/>
        <v/>
      </c>
      <c r="F3688" s="13" t="str">
        <f>IF(E3688="","",IFERROR(IF(IF(K3688="","",INDEX(收费标合同信息维护!A:Q,MATCH(D3688,收费标合同信息维护!J:J,0),10))=D3688,"有","无"),"无"))</f>
        <v/>
      </c>
      <c r="G3688" s="13" t="str">
        <f t="shared" si="229"/>
        <v>WHL12销售中心物业费定额11452.58</v>
      </c>
      <c r="H3688" s="13" t="str">
        <f t="shared" si="231"/>
        <v>11452.58</v>
      </c>
      <c r="I3688" s="13" t="str">
        <f>IF(G3688="","",IFERROR(IF(IF(K3688="","",INDEX(收费标合同信息维护!A:Q,MATCH(G3688,收费标合同信息维护!M:M,0),13))=G3688,"有","无"),"无"))</f>
        <v>无</v>
      </c>
      <c r="J3688" s="3" t="s">
        <v>4506</v>
      </c>
      <c r="K3688" s="3" t="s">
        <v>13790</v>
      </c>
      <c r="L3688" s="3" t="s">
        <v>6638</v>
      </c>
      <c r="M3688" s="3" t="s">
        <v>6639</v>
      </c>
      <c r="N3688" s="3" t="s">
        <v>6477</v>
      </c>
      <c r="O3688" s="3" t="s">
        <v>6478</v>
      </c>
      <c r="P3688" s="3" t="s">
        <v>6638</v>
      </c>
      <c r="Q3688" s="3" t="s">
        <v>6639</v>
      </c>
      <c r="R3688" s="3" t="s">
        <v>6490</v>
      </c>
      <c r="S3688" s="3" t="s">
        <v>6491</v>
      </c>
      <c r="T3688" s="3" t="s">
        <v>6537</v>
      </c>
      <c r="U3688" s="3" t="s">
        <v>6511</v>
      </c>
      <c r="V3688" s="3" t="s">
        <v>154</v>
      </c>
      <c r="W3688" s="3" t="s">
        <v>13794</v>
      </c>
      <c r="X3688" s="3" t="s">
        <v>154</v>
      </c>
      <c r="Y3688" s="3" t="s">
        <v>154</v>
      </c>
      <c r="Z3688" s="3" t="s">
        <v>154</v>
      </c>
      <c r="AA3688" s="3" t="s">
        <v>154</v>
      </c>
      <c r="AB3688" s="3" t="s">
        <v>154</v>
      </c>
      <c r="AC3688" s="3" t="s">
        <v>154</v>
      </c>
      <c r="AD3688" s="3" t="s">
        <v>6151</v>
      </c>
      <c r="AE3688" s="3" t="s">
        <v>6151</v>
      </c>
      <c r="AF3688" s="3" t="s">
        <v>6040</v>
      </c>
      <c r="AG3688" s="3" t="s">
        <v>154</v>
      </c>
      <c r="AH3688" s="3" t="s">
        <v>6478</v>
      </c>
      <c r="AI3688" s="3" t="s">
        <v>6482</v>
      </c>
      <c r="AJ3688" s="3" t="s">
        <v>6033</v>
      </c>
    </row>
    <row r="3689" spans="1:36" ht="30">
      <c r="A3689" s="10">
        <v>3792</v>
      </c>
      <c r="B3689" t="str">
        <f>IF(K3689="总计","",INDEX(主数据!A:AD,MATCH(J3689,主数据!A:A,0),9))</f>
        <v>华中大区公司</v>
      </c>
      <c r="C3689" t="str">
        <f>IF(K3689="","",INDEX(主数据!A:AD,MATCH(J3689,主数据!A:A,0),11))</f>
        <v>武汉南区</v>
      </c>
      <c r="D3689" t="str">
        <f t="shared" si="228"/>
        <v>WHL12销售中心物业费定额</v>
      </c>
      <c r="E3689" s="13" t="str">
        <f t="shared" si="230"/>
        <v/>
      </c>
      <c r="F3689" s="13" t="str">
        <f>IF(E3689="","",IFERROR(IF(IF(K3689="","",INDEX(收费标合同信息维护!A:Q,MATCH(D3689,收费标合同信息维护!J:J,0),10))=D3689,"有","无"),"无"))</f>
        <v/>
      </c>
      <c r="G3689" s="13" t="str">
        <f t="shared" si="229"/>
        <v>WHL12销售中心物业费定额131613.00</v>
      </c>
      <c r="H3689" s="13" t="str">
        <f t="shared" si="231"/>
        <v>131613.00</v>
      </c>
      <c r="I3689" s="13" t="str">
        <f>IF(G3689="","",IFERROR(IF(IF(K3689="","",INDEX(收费标合同信息维护!A:Q,MATCH(G3689,收费标合同信息维护!M:M,0),13))=G3689,"有","无"),"无"))</f>
        <v>无</v>
      </c>
      <c r="J3689" s="3" t="s">
        <v>4506</v>
      </c>
      <c r="K3689" s="3" t="s">
        <v>13790</v>
      </c>
      <c r="L3689" s="3" t="s">
        <v>6638</v>
      </c>
      <c r="M3689" s="3" t="s">
        <v>6639</v>
      </c>
      <c r="N3689" s="3" t="s">
        <v>6477</v>
      </c>
      <c r="O3689" s="3" t="s">
        <v>6478</v>
      </c>
      <c r="P3689" s="3" t="s">
        <v>13795</v>
      </c>
      <c r="Q3689" s="3" t="s">
        <v>13796</v>
      </c>
      <c r="R3689" s="3" t="s">
        <v>6490</v>
      </c>
      <c r="S3689" s="3" t="s">
        <v>6491</v>
      </c>
      <c r="T3689" s="3" t="s">
        <v>6633</v>
      </c>
      <c r="U3689" s="3" t="s">
        <v>6511</v>
      </c>
      <c r="V3689" s="3" t="s">
        <v>154</v>
      </c>
      <c r="W3689" s="3" t="s">
        <v>13797</v>
      </c>
      <c r="X3689" s="3" t="s">
        <v>154</v>
      </c>
      <c r="Y3689" s="3" t="s">
        <v>154</v>
      </c>
      <c r="Z3689" s="3" t="s">
        <v>154</v>
      </c>
      <c r="AA3689" s="3" t="s">
        <v>154</v>
      </c>
      <c r="AB3689" s="3" t="s">
        <v>154</v>
      </c>
      <c r="AC3689" s="3" t="s">
        <v>154</v>
      </c>
      <c r="AD3689" s="3" t="s">
        <v>6151</v>
      </c>
      <c r="AE3689" s="3" t="s">
        <v>6151</v>
      </c>
      <c r="AF3689" s="3" t="s">
        <v>154</v>
      </c>
      <c r="AG3689" s="3" t="s">
        <v>154</v>
      </c>
      <c r="AH3689" s="3" t="s">
        <v>6478</v>
      </c>
      <c r="AI3689" s="3" t="s">
        <v>6482</v>
      </c>
      <c r="AJ3689" s="3" t="s">
        <v>6033</v>
      </c>
    </row>
    <row r="3690" spans="1:36" ht="30">
      <c r="A3690" s="10">
        <v>3793</v>
      </c>
      <c r="B3690" t="str">
        <f>IF(K3690="总计","",INDEX(主数据!A:AD,MATCH(J3690,主数据!A:A,0),9))</f>
        <v>华中大区公司</v>
      </c>
      <c r="C3690" t="str">
        <f>IF(K3690="","",INDEX(主数据!A:AD,MATCH(J3690,主数据!A:A,0),11))</f>
        <v>西安北区</v>
      </c>
      <c r="D3690" t="str">
        <f t="shared" si="228"/>
        <v>XA57物业服务费定额</v>
      </c>
      <c r="E3690" s="13" t="str">
        <f t="shared" si="230"/>
        <v/>
      </c>
      <c r="F3690" s="13" t="str">
        <f>IF(E3690="","",IFERROR(IF(IF(K3690="","",INDEX(收费标合同信息维护!A:Q,MATCH(D3690,收费标合同信息维护!J:J,0),10))=D3690,"有","无"),"无"))</f>
        <v/>
      </c>
      <c r="G3690" s="13" t="str">
        <f t="shared" si="229"/>
        <v>XA57物业服务费定额93285.46</v>
      </c>
      <c r="H3690" s="13" t="str">
        <f t="shared" si="231"/>
        <v>93285.46</v>
      </c>
      <c r="I3690" s="13" t="str">
        <f>IF(G3690="","",IFERROR(IF(IF(K3690="","",INDEX(收费标合同信息维护!A:Q,MATCH(G3690,收费标合同信息维护!M:M,0),13))=G3690,"有","无"),"无"))</f>
        <v>无</v>
      </c>
      <c r="J3690" s="3" t="s">
        <v>4123</v>
      </c>
      <c r="K3690" s="3" t="s">
        <v>13798</v>
      </c>
      <c r="L3690" s="3" t="s">
        <v>6025</v>
      </c>
      <c r="M3690" s="3" t="s">
        <v>6026</v>
      </c>
      <c r="N3690" s="3" t="s">
        <v>6477</v>
      </c>
      <c r="O3690" s="3" t="s">
        <v>6478</v>
      </c>
      <c r="P3690" s="3" t="s">
        <v>6025</v>
      </c>
      <c r="Q3690" s="3" t="s">
        <v>13799</v>
      </c>
      <c r="R3690" s="3" t="s">
        <v>6490</v>
      </c>
      <c r="S3690" s="3" t="s">
        <v>6491</v>
      </c>
      <c r="T3690" s="3" t="s">
        <v>6537</v>
      </c>
      <c r="U3690" s="3" t="s">
        <v>6591</v>
      </c>
      <c r="V3690" s="3" t="s">
        <v>154</v>
      </c>
      <c r="W3690" s="3" t="s">
        <v>13800</v>
      </c>
      <c r="X3690" s="3" t="s">
        <v>154</v>
      </c>
      <c r="Y3690" s="3" t="s">
        <v>154</v>
      </c>
      <c r="Z3690" s="3" t="s">
        <v>154</v>
      </c>
      <c r="AA3690" s="3" t="s">
        <v>154</v>
      </c>
      <c r="AB3690" s="3" t="s">
        <v>154</v>
      </c>
      <c r="AC3690" s="3" t="s">
        <v>154</v>
      </c>
      <c r="AD3690" s="3" t="s">
        <v>6151</v>
      </c>
      <c r="AE3690" s="3" t="s">
        <v>6151</v>
      </c>
      <c r="AF3690" s="3" t="s">
        <v>154</v>
      </c>
      <c r="AG3690" s="3" t="s">
        <v>154</v>
      </c>
      <c r="AH3690" s="3" t="s">
        <v>6478</v>
      </c>
      <c r="AI3690" s="3" t="s">
        <v>6482</v>
      </c>
      <c r="AJ3690" s="3" t="s">
        <v>6489</v>
      </c>
    </row>
    <row r="3691" spans="1:36" ht="30">
      <c r="A3691" s="10">
        <v>3794</v>
      </c>
      <c r="B3691" t="str">
        <f>IF(K3691="总计","",INDEX(主数据!A:AD,MATCH(J3691,主数据!A:A,0),9))</f>
        <v>华中大区公司</v>
      </c>
      <c r="C3691" t="str">
        <f>IF(K3691="","",INDEX(主数据!A:AD,MATCH(J3691,主数据!A:A,0),11))</f>
        <v>西安北区</v>
      </c>
      <c r="D3691" t="str">
        <f t="shared" si="228"/>
        <v>XA57物业服务费标准方式1.90</v>
      </c>
      <c r="E3691" s="13" t="str">
        <f t="shared" si="230"/>
        <v>1.90</v>
      </c>
      <c r="F3691" s="13" t="str">
        <f>IF(E3691="","",IFERROR(IF(IF(K3691="","",INDEX(收费标合同信息维护!A:Q,MATCH(D3691,收费标合同信息维护!J:J,0),10))=D3691,"有","无"),"无"))</f>
        <v>无</v>
      </c>
      <c r="G3691" s="13" t="str">
        <f t="shared" si="229"/>
        <v/>
      </c>
      <c r="H3691" s="13" t="str">
        <f t="shared" si="231"/>
        <v/>
      </c>
      <c r="I3691" s="13" t="str">
        <f>IF(G3691="","",IFERROR(IF(IF(K3691="","",INDEX(收费标合同信息维护!A:Q,MATCH(G3691,收费标合同信息维护!M:M,0),13))=G3691,"有","无"),"无"))</f>
        <v/>
      </c>
      <c r="J3691" s="3" t="s">
        <v>4123</v>
      </c>
      <c r="K3691" s="3" t="s">
        <v>13798</v>
      </c>
      <c r="L3691" s="3" t="s">
        <v>6025</v>
      </c>
      <c r="M3691" s="3" t="s">
        <v>6026</v>
      </c>
      <c r="N3691" s="3" t="s">
        <v>6477</v>
      </c>
      <c r="O3691" s="3" t="s">
        <v>6478</v>
      </c>
      <c r="P3691" s="3" t="s">
        <v>6794</v>
      </c>
      <c r="Q3691" s="3" t="s">
        <v>13801</v>
      </c>
      <c r="R3691" s="3" t="s">
        <v>6484</v>
      </c>
      <c r="S3691" s="3" t="s">
        <v>6491</v>
      </c>
      <c r="T3691" s="3" t="s">
        <v>13802</v>
      </c>
      <c r="U3691" s="3" t="s">
        <v>154</v>
      </c>
      <c r="V3691" s="3" t="s">
        <v>7605</v>
      </c>
      <c r="W3691" s="3" t="s">
        <v>154</v>
      </c>
      <c r="X3691" s="3" t="s">
        <v>154</v>
      </c>
      <c r="Y3691" s="3" t="s">
        <v>154</v>
      </c>
      <c r="Z3691" s="3" t="s">
        <v>154</v>
      </c>
      <c r="AA3691" s="3" t="s">
        <v>154</v>
      </c>
      <c r="AB3691" s="3" t="s">
        <v>154</v>
      </c>
      <c r="AC3691" s="3" t="s">
        <v>154</v>
      </c>
      <c r="AD3691" s="3" t="s">
        <v>6151</v>
      </c>
      <c r="AE3691" s="3" t="s">
        <v>6151</v>
      </c>
      <c r="AF3691" s="3" t="s">
        <v>154</v>
      </c>
      <c r="AG3691" s="3" t="s">
        <v>154</v>
      </c>
      <c r="AH3691" s="3" t="s">
        <v>6478</v>
      </c>
      <c r="AI3691" s="3" t="s">
        <v>6482</v>
      </c>
      <c r="AJ3691" s="3" t="s">
        <v>27</v>
      </c>
    </row>
    <row r="3692" spans="1:36" ht="30">
      <c r="A3692" s="10">
        <v>3795</v>
      </c>
      <c r="B3692" t="str">
        <f>IF(K3692="总计","",INDEX(主数据!A:AD,MATCH(J3692,主数据!A:A,0),9))</f>
        <v>华中大区公司</v>
      </c>
      <c r="C3692" t="str">
        <f>IF(K3692="","",INDEX(主数据!A:AD,MATCH(J3692,主数据!A:A,0),11))</f>
        <v>西安北区</v>
      </c>
      <c r="D3692" t="str">
        <f t="shared" si="228"/>
        <v>XA57物业服务费标准方式1.33</v>
      </c>
      <c r="E3692" s="13" t="str">
        <f t="shared" si="230"/>
        <v>1.33</v>
      </c>
      <c r="F3692" s="13" t="str">
        <f>IF(E3692="","",IFERROR(IF(IF(K3692="","",INDEX(收费标合同信息维护!A:Q,MATCH(D3692,收费标合同信息维护!J:J,0),10))=D3692,"有","无"),"无"))</f>
        <v>无</v>
      </c>
      <c r="G3692" s="13" t="str">
        <f t="shared" si="229"/>
        <v/>
      </c>
      <c r="H3692" s="13" t="str">
        <f t="shared" si="231"/>
        <v/>
      </c>
      <c r="I3692" s="13" t="str">
        <f>IF(G3692="","",IFERROR(IF(IF(K3692="","",INDEX(收费标合同信息维护!A:Q,MATCH(G3692,收费标合同信息维护!M:M,0),13))=G3692,"有","无"),"无"))</f>
        <v/>
      </c>
      <c r="J3692" s="3" t="s">
        <v>4123</v>
      </c>
      <c r="K3692" s="3" t="s">
        <v>13798</v>
      </c>
      <c r="L3692" s="3" t="s">
        <v>6025</v>
      </c>
      <c r="M3692" s="3" t="s">
        <v>6026</v>
      </c>
      <c r="N3692" s="3" t="s">
        <v>6477</v>
      </c>
      <c r="O3692" s="3" t="s">
        <v>6478</v>
      </c>
      <c r="P3692" s="3" t="s">
        <v>7406</v>
      </c>
      <c r="Q3692" s="3" t="s">
        <v>13803</v>
      </c>
      <c r="R3692" s="3" t="s">
        <v>6484</v>
      </c>
      <c r="S3692" s="3" t="s">
        <v>6491</v>
      </c>
      <c r="T3692" s="3" t="s">
        <v>13802</v>
      </c>
      <c r="U3692" s="3" t="s">
        <v>154</v>
      </c>
      <c r="V3692" s="3" t="s">
        <v>12504</v>
      </c>
      <c r="W3692" s="3" t="s">
        <v>154</v>
      </c>
      <c r="X3692" s="3" t="s">
        <v>154</v>
      </c>
      <c r="Y3692" s="3" t="s">
        <v>154</v>
      </c>
      <c r="Z3692" s="3" t="s">
        <v>154</v>
      </c>
      <c r="AA3692" s="3" t="s">
        <v>154</v>
      </c>
      <c r="AB3692" s="3" t="s">
        <v>154</v>
      </c>
      <c r="AC3692" s="3" t="s">
        <v>154</v>
      </c>
      <c r="AD3692" s="3" t="s">
        <v>6151</v>
      </c>
      <c r="AE3692" s="3" t="s">
        <v>6151</v>
      </c>
      <c r="AF3692" s="3" t="s">
        <v>154</v>
      </c>
      <c r="AG3692" s="3" t="s">
        <v>154</v>
      </c>
      <c r="AH3692" s="3" t="s">
        <v>6478</v>
      </c>
      <c r="AI3692" s="3" t="s">
        <v>6482</v>
      </c>
      <c r="AJ3692" s="3" t="s">
        <v>17</v>
      </c>
    </row>
    <row r="3693" spans="1:36" ht="30">
      <c r="A3693" s="10">
        <v>3796</v>
      </c>
      <c r="B3693" t="str">
        <f>IF(K3693="总计","",INDEX(主数据!A:AD,MATCH(J3693,主数据!A:A,0),9))</f>
        <v>华中大区公司</v>
      </c>
      <c r="C3693" t="str">
        <f>IF(K3693="","",INDEX(主数据!A:AD,MATCH(J3693,主数据!A:A,0),11))</f>
        <v>西安北区</v>
      </c>
      <c r="D3693" t="str">
        <f t="shared" si="228"/>
        <v>XA57物业服务费标准方式3.15</v>
      </c>
      <c r="E3693" s="13" t="str">
        <f t="shared" si="230"/>
        <v>3.15</v>
      </c>
      <c r="F3693" s="13" t="str">
        <f>IF(E3693="","",IFERROR(IF(IF(K3693="","",INDEX(收费标合同信息维护!A:Q,MATCH(D3693,收费标合同信息维护!J:J,0),10))=D3693,"有","无"),"无"))</f>
        <v>无</v>
      </c>
      <c r="G3693" s="13" t="str">
        <f t="shared" si="229"/>
        <v/>
      </c>
      <c r="H3693" s="13" t="str">
        <f t="shared" si="231"/>
        <v/>
      </c>
      <c r="I3693" s="13" t="str">
        <f>IF(G3693="","",IFERROR(IF(IF(K3693="","",INDEX(收费标合同信息维护!A:Q,MATCH(G3693,收费标合同信息维护!M:M,0),13))=G3693,"有","无"),"无"))</f>
        <v/>
      </c>
      <c r="J3693" s="3" t="s">
        <v>4123</v>
      </c>
      <c r="K3693" s="3" t="s">
        <v>13798</v>
      </c>
      <c r="L3693" s="3" t="s">
        <v>6025</v>
      </c>
      <c r="M3693" s="3" t="s">
        <v>6026</v>
      </c>
      <c r="N3693" s="3" t="s">
        <v>6477</v>
      </c>
      <c r="O3693" s="3" t="s">
        <v>6478</v>
      </c>
      <c r="P3693" s="3" t="s">
        <v>6796</v>
      </c>
      <c r="Q3693" s="3" t="s">
        <v>13804</v>
      </c>
      <c r="R3693" s="3" t="s">
        <v>6484</v>
      </c>
      <c r="S3693" s="3" t="s">
        <v>6491</v>
      </c>
      <c r="T3693" s="3" t="s">
        <v>13805</v>
      </c>
      <c r="U3693" s="3" t="s">
        <v>154</v>
      </c>
      <c r="V3693" s="3" t="s">
        <v>8268</v>
      </c>
      <c r="W3693" s="3" t="s">
        <v>154</v>
      </c>
      <c r="X3693" s="3" t="s">
        <v>154</v>
      </c>
      <c r="Y3693" s="3" t="s">
        <v>154</v>
      </c>
      <c r="Z3693" s="3" t="s">
        <v>154</v>
      </c>
      <c r="AA3693" s="3" t="s">
        <v>154</v>
      </c>
      <c r="AB3693" s="3" t="s">
        <v>154</v>
      </c>
      <c r="AC3693" s="3" t="s">
        <v>154</v>
      </c>
      <c r="AD3693" s="3" t="s">
        <v>6151</v>
      </c>
      <c r="AE3693" s="3" t="s">
        <v>6151</v>
      </c>
      <c r="AF3693" s="3" t="s">
        <v>154</v>
      </c>
      <c r="AG3693" s="3" t="s">
        <v>154</v>
      </c>
      <c r="AH3693" s="3" t="s">
        <v>6478</v>
      </c>
      <c r="AI3693" s="3" t="s">
        <v>6482</v>
      </c>
      <c r="AJ3693" s="3" t="s">
        <v>12</v>
      </c>
    </row>
    <row r="3694" spans="1:36" ht="30">
      <c r="A3694" s="10">
        <v>3797</v>
      </c>
      <c r="B3694" t="str">
        <f>IF(K3694="总计","",INDEX(主数据!A:AD,MATCH(J3694,主数据!A:A,0),9))</f>
        <v>华中大区公司</v>
      </c>
      <c r="C3694" t="str">
        <f>IF(K3694="","",INDEX(主数据!A:AD,MATCH(J3694,主数据!A:A,0),11))</f>
        <v>西安北区</v>
      </c>
      <c r="D3694" t="str">
        <f t="shared" si="228"/>
        <v>XA57物业服务费标准方式4.50</v>
      </c>
      <c r="E3694" s="13" t="str">
        <f t="shared" si="230"/>
        <v>4.50</v>
      </c>
      <c r="F3694" s="13" t="str">
        <f>IF(E3694="","",IFERROR(IF(IF(K3694="","",INDEX(收费标合同信息维护!A:Q,MATCH(D3694,收费标合同信息维护!J:J,0),10))=D3694,"有","无"),"无"))</f>
        <v>无</v>
      </c>
      <c r="G3694" s="13" t="str">
        <f t="shared" si="229"/>
        <v/>
      </c>
      <c r="H3694" s="13" t="str">
        <f t="shared" si="231"/>
        <v/>
      </c>
      <c r="I3694" s="13" t="str">
        <f>IF(G3694="","",IFERROR(IF(IF(K3694="","",INDEX(收费标合同信息维护!A:Q,MATCH(G3694,收费标合同信息维护!M:M,0),13))=G3694,"有","无"),"无"))</f>
        <v/>
      </c>
      <c r="J3694" s="3" t="s">
        <v>4123</v>
      </c>
      <c r="K3694" s="3" t="s">
        <v>13798</v>
      </c>
      <c r="L3694" s="3" t="s">
        <v>6025</v>
      </c>
      <c r="M3694" s="3" t="s">
        <v>6026</v>
      </c>
      <c r="N3694" s="3" t="s">
        <v>6477</v>
      </c>
      <c r="O3694" s="3" t="s">
        <v>6478</v>
      </c>
      <c r="P3694" s="3" t="s">
        <v>9319</v>
      </c>
      <c r="Q3694" s="3" t="s">
        <v>13806</v>
      </c>
      <c r="R3694" s="3" t="s">
        <v>6484</v>
      </c>
      <c r="S3694" s="3" t="s">
        <v>6491</v>
      </c>
      <c r="T3694" s="3" t="s">
        <v>13805</v>
      </c>
      <c r="U3694" s="3" t="s">
        <v>154</v>
      </c>
      <c r="V3694" s="3" t="s">
        <v>6507</v>
      </c>
      <c r="W3694" s="3" t="s">
        <v>154</v>
      </c>
      <c r="X3694" s="3" t="s">
        <v>154</v>
      </c>
      <c r="Y3694" s="3" t="s">
        <v>154</v>
      </c>
      <c r="Z3694" s="3" t="s">
        <v>154</v>
      </c>
      <c r="AA3694" s="3" t="s">
        <v>154</v>
      </c>
      <c r="AB3694" s="3" t="s">
        <v>154</v>
      </c>
      <c r="AC3694" s="3" t="s">
        <v>154</v>
      </c>
      <c r="AD3694" s="3" t="s">
        <v>6151</v>
      </c>
      <c r="AE3694" s="3" t="s">
        <v>6151</v>
      </c>
      <c r="AF3694" s="3" t="s">
        <v>154</v>
      </c>
      <c r="AG3694" s="3" t="s">
        <v>154</v>
      </c>
      <c r="AH3694" s="3" t="s">
        <v>6478</v>
      </c>
      <c r="AI3694" s="3" t="s">
        <v>6482</v>
      </c>
      <c r="AJ3694" s="3" t="s">
        <v>6027</v>
      </c>
    </row>
    <row r="3695" spans="1:36" ht="30">
      <c r="A3695" s="10">
        <v>3798</v>
      </c>
      <c r="B3695" t="str">
        <f>IF(K3695="总计","",INDEX(主数据!A:AD,MATCH(J3695,主数据!A:A,0),9))</f>
        <v>华中大区公司</v>
      </c>
      <c r="C3695" t="str">
        <f>IF(K3695="","",INDEX(主数据!A:AD,MATCH(J3695,主数据!A:A,0),11))</f>
        <v>西安北区</v>
      </c>
      <c r="D3695" t="str">
        <f t="shared" si="228"/>
        <v>XA57公共能耗费用及其他标准方式0.48</v>
      </c>
      <c r="E3695" s="13" t="str">
        <f t="shared" si="230"/>
        <v>0.48</v>
      </c>
      <c r="F3695" s="13" t="str">
        <f>IF(E3695="","",IFERROR(IF(IF(K3695="","",INDEX(收费标合同信息维护!A:Q,MATCH(D3695,收费标合同信息维护!J:J,0),10))=D3695,"有","无"),"无"))</f>
        <v>无</v>
      </c>
      <c r="G3695" s="13" t="str">
        <f t="shared" si="229"/>
        <v/>
      </c>
      <c r="H3695" s="13" t="str">
        <f t="shared" si="231"/>
        <v/>
      </c>
      <c r="I3695" s="13" t="str">
        <f>IF(G3695="","",IFERROR(IF(IF(K3695="","",INDEX(收费标合同信息维护!A:Q,MATCH(G3695,收费标合同信息维护!M:M,0),13))=G3695,"有","无"),"无"))</f>
        <v/>
      </c>
      <c r="J3695" s="3" t="s">
        <v>4123</v>
      </c>
      <c r="K3695" s="3" t="s">
        <v>13798</v>
      </c>
      <c r="L3695" s="3" t="s">
        <v>6702</v>
      </c>
      <c r="M3695" s="3" t="s">
        <v>6703</v>
      </c>
      <c r="N3695" s="3" t="s">
        <v>6477</v>
      </c>
      <c r="O3695" s="3" t="s">
        <v>6478</v>
      </c>
      <c r="P3695" s="3" t="s">
        <v>6993</v>
      </c>
      <c r="Q3695" s="3" t="s">
        <v>9352</v>
      </c>
      <c r="R3695" s="3" t="s">
        <v>6484</v>
      </c>
      <c r="S3695" s="3" t="s">
        <v>6491</v>
      </c>
      <c r="T3695" s="3" t="s">
        <v>13802</v>
      </c>
      <c r="U3695" s="3" t="s">
        <v>154</v>
      </c>
      <c r="V3695" s="3" t="s">
        <v>13001</v>
      </c>
      <c r="W3695" s="3" t="s">
        <v>154</v>
      </c>
      <c r="X3695" s="3" t="s">
        <v>154</v>
      </c>
      <c r="Y3695" s="3" t="s">
        <v>154</v>
      </c>
      <c r="Z3695" s="3" t="s">
        <v>154</v>
      </c>
      <c r="AA3695" s="3" t="s">
        <v>154</v>
      </c>
      <c r="AB3695" s="3" t="s">
        <v>154</v>
      </c>
      <c r="AC3695" s="3" t="s">
        <v>154</v>
      </c>
      <c r="AD3695" s="3" t="s">
        <v>6151</v>
      </c>
      <c r="AE3695" s="3" t="s">
        <v>6151</v>
      </c>
      <c r="AF3695" s="3" t="s">
        <v>154</v>
      </c>
      <c r="AG3695" s="3" t="s">
        <v>154</v>
      </c>
      <c r="AH3695" s="3" t="s">
        <v>6478</v>
      </c>
      <c r="AI3695" s="3" t="s">
        <v>6482</v>
      </c>
      <c r="AJ3695" s="3" t="s">
        <v>6041</v>
      </c>
    </row>
    <row r="3696" spans="1:36" ht="30">
      <c r="A3696" s="10">
        <v>3799</v>
      </c>
      <c r="B3696" t="str">
        <f>IF(K3696="总计","",INDEX(主数据!A:AD,MATCH(J3696,主数据!A:A,0),9))</f>
        <v>华中大区公司</v>
      </c>
      <c r="C3696" t="str">
        <f>IF(K3696="","",INDEX(主数据!A:AD,MATCH(J3696,主数据!A:A,0),11))</f>
        <v>西安北区</v>
      </c>
      <c r="D3696" t="str">
        <f t="shared" si="228"/>
        <v>XA57生活垃圾清运费-委托清运定额</v>
      </c>
      <c r="E3696" s="13" t="str">
        <f t="shared" si="230"/>
        <v/>
      </c>
      <c r="F3696" s="13" t="str">
        <f>IF(E3696="","",IFERROR(IF(IF(K3696="","",INDEX(收费标合同信息维护!A:Q,MATCH(D3696,收费标合同信息维护!J:J,0),10))=D3696,"有","无"),"无"))</f>
        <v/>
      </c>
      <c r="G3696" s="13" t="str">
        <f t="shared" si="229"/>
        <v>XA57生活垃圾清运费-委托清运定额6.00</v>
      </c>
      <c r="H3696" s="13" t="str">
        <f t="shared" si="231"/>
        <v>6.00</v>
      </c>
      <c r="I3696" s="13" t="str">
        <f>IF(G3696="","",IFERROR(IF(IF(K3696="","",INDEX(收费标合同信息维护!A:Q,MATCH(G3696,收费标合同信息维护!M:M,0),13))=G3696,"有","无"),"无"))</f>
        <v>无</v>
      </c>
      <c r="J3696" s="3" t="s">
        <v>4123</v>
      </c>
      <c r="K3696" s="3" t="s">
        <v>13798</v>
      </c>
      <c r="L3696" s="3" t="s">
        <v>6630</v>
      </c>
      <c r="M3696" s="3" t="s">
        <v>6631</v>
      </c>
      <c r="N3696" s="3" t="s">
        <v>6477</v>
      </c>
      <c r="O3696" s="3" t="s">
        <v>6478</v>
      </c>
      <c r="P3696" s="3" t="s">
        <v>6630</v>
      </c>
      <c r="Q3696" s="3" t="s">
        <v>13807</v>
      </c>
      <c r="R3696" s="3" t="s">
        <v>6490</v>
      </c>
      <c r="S3696" s="3" t="s">
        <v>6491</v>
      </c>
      <c r="T3696" s="3" t="s">
        <v>13802</v>
      </c>
      <c r="U3696" s="3" t="s">
        <v>154</v>
      </c>
      <c r="V3696" s="3" t="s">
        <v>154</v>
      </c>
      <c r="W3696" s="3" t="s">
        <v>6634</v>
      </c>
      <c r="X3696" s="3" t="s">
        <v>154</v>
      </c>
      <c r="Y3696" s="3" t="s">
        <v>154</v>
      </c>
      <c r="Z3696" s="3" t="s">
        <v>154</v>
      </c>
      <c r="AA3696" s="3" t="s">
        <v>154</v>
      </c>
      <c r="AB3696" s="3" t="s">
        <v>154</v>
      </c>
      <c r="AC3696" s="3" t="s">
        <v>154</v>
      </c>
      <c r="AD3696" s="3" t="s">
        <v>6151</v>
      </c>
      <c r="AE3696" s="3" t="s">
        <v>6151</v>
      </c>
      <c r="AF3696" s="3" t="s">
        <v>154</v>
      </c>
      <c r="AG3696" s="3" t="s">
        <v>154</v>
      </c>
      <c r="AH3696" s="3" t="s">
        <v>6478</v>
      </c>
      <c r="AI3696" s="3" t="s">
        <v>6482</v>
      </c>
      <c r="AJ3696" s="3" t="s">
        <v>6041</v>
      </c>
    </row>
    <row r="3697" spans="1:36" ht="30">
      <c r="A3697" s="10">
        <v>3800</v>
      </c>
      <c r="B3697" t="str">
        <f>IF(K3697="总计","",INDEX(主数据!A:AD,MATCH(J3697,主数据!A:A,0),9))</f>
        <v>华中大区公司</v>
      </c>
      <c r="C3697" t="str">
        <f>IF(K3697="","",INDEX(主数据!A:AD,MATCH(J3697,主数据!A:A,0),11))</f>
        <v>西安北区</v>
      </c>
      <c r="D3697" t="str">
        <f t="shared" si="228"/>
        <v>XA57电梯费标准方式0.50</v>
      </c>
      <c r="E3697" s="13" t="str">
        <f t="shared" si="230"/>
        <v>0.50</v>
      </c>
      <c r="F3697" s="13" t="str">
        <f>IF(E3697="","",IFERROR(IF(IF(K3697="","",INDEX(收费标合同信息维护!A:Q,MATCH(D3697,收费标合同信息维护!J:J,0),10))=D3697,"有","无"),"无"))</f>
        <v>无</v>
      </c>
      <c r="G3697" s="13" t="str">
        <f t="shared" si="229"/>
        <v/>
      </c>
      <c r="H3697" s="13" t="str">
        <f t="shared" si="231"/>
        <v/>
      </c>
      <c r="I3697" s="13" t="str">
        <f>IF(G3697="","",IFERROR(IF(IF(K3697="","",INDEX(收费标合同信息维护!A:Q,MATCH(G3697,收费标合同信息维护!M:M,0),13))=G3697,"有","无"),"无"))</f>
        <v/>
      </c>
      <c r="J3697" s="3" t="s">
        <v>4123</v>
      </c>
      <c r="K3697" s="3" t="s">
        <v>13798</v>
      </c>
      <c r="L3697" s="3" t="s">
        <v>7063</v>
      </c>
      <c r="M3697" s="3" t="s">
        <v>7064</v>
      </c>
      <c r="N3697" s="3" t="s">
        <v>6477</v>
      </c>
      <c r="O3697" s="3" t="s">
        <v>6478</v>
      </c>
      <c r="P3697" s="3" t="s">
        <v>7063</v>
      </c>
      <c r="Q3697" s="3" t="s">
        <v>13808</v>
      </c>
      <c r="R3697" s="3" t="s">
        <v>6484</v>
      </c>
      <c r="S3697" s="3" t="s">
        <v>6491</v>
      </c>
      <c r="T3697" s="3" t="s">
        <v>13802</v>
      </c>
      <c r="U3697" s="3" t="s">
        <v>154</v>
      </c>
      <c r="V3697" s="3" t="s">
        <v>9007</v>
      </c>
      <c r="W3697" s="3" t="s">
        <v>154</v>
      </c>
      <c r="X3697" s="3" t="s">
        <v>154</v>
      </c>
      <c r="Y3697" s="3" t="s">
        <v>154</v>
      </c>
      <c r="Z3697" s="3" t="s">
        <v>154</v>
      </c>
      <c r="AA3697" s="3" t="s">
        <v>154</v>
      </c>
      <c r="AB3697" s="3" t="s">
        <v>154</v>
      </c>
      <c r="AC3697" s="3" t="s">
        <v>154</v>
      </c>
      <c r="AD3697" s="3" t="s">
        <v>6151</v>
      </c>
      <c r="AE3697" s="3" t="s">
        <v>6151</v>
      </c>
      <c r="AF3697" s="3" t="s">
        <v>154</v>
      </c>
      <c r="AG3697" s="3" t="s">
        <v>154</v>
      </c>
      <c r="AH3697" s="3" t="s">
        <v>6478</v>
      </c>
      <c r="AI3697" s="3" t="s">
        <v>6482</v>
      </c>
      <c r="AJ3697" s="3" t="s">
        <v>44</v>
      </c>
    </row>
    <row r="3698" spans="1:36" ht="15">
      <c r="A3698" s="10">
        <v>3801</v>
      </c>
      <c r="B3698" t="str">
        <f>IF(K3698="总计","",INDEX(主数据!A:AD,MATCH(J3698,主数据!A:A,0),9))</f>
        <v>华中大区公司</v>
      </c>
      <c r="C3698" t="str">
        <f>IF(K3698="","",INDEX(主数据!A:AD,MATCH(J3698,主数据!A:A,0),11))</f>
        <v>南昌东区</v>
      </c>
      <c r="D3698" t="str">
        <f t="shared" si="228"/>
        <v>NC40物业服务费标准方式3.62</v>
      </c>
      <c r="E3698" s="13" t="str">
        <f t="shared" si="230"/>
        <v>3.62</v>
      </c>
      <c r="F3698" s="13" t="str">
        <f>IF(E3698="","",IFERROR(IF(IF(K3698="","",INDEX(收费标合同信息维护!A:Q,MATCH(D3698,收费标合同信息维护!J:J,0),10))=D3698,"有","无"),"无"))</f>
        <v>无</v>
      </c>
      <c r="G3698" s="13" t="str">
        <f t="shared" si="229"/>
        <v/>
      </c>
      <c r="H3698" s="13" t="str">
        <f t="shared" si="231"/>
        <v/>
      </c>
      <c r="I3698" s="13" t="str">
        <f>IF(G3698="","",IFERROR(IF(IF(K3698="","",INDEX(收费标合同信息维护!A:Q,MATCH(G3698,收费标合同信息维护!M:M,0),13))=G3698,"有","无"),"无"))</f>
        <v/>
      </c>
      <c r="J3698" s="3" t="s">
        <v>3257</v>
      </c>
      <c r="K3698" s="3" t="s">
        <v>13809</v>
      </c>
      <c r="L3698" s="3" t="s">
        <v>6025</v>
      </c>
      <c r="M3698" s="3" t="s">
        <v>6026</v>
      </c>
      <c r="N3698" s="3" t="s">
        <v>6477</v>
      </c>
      <c r="O3698" s="3" t="s">
        <v>6478</v>
      </c>
      <c r="P3698" s="3" t="s">
        <v>13810</v>
      </c>
      <c r="Q3698" s="3" t="s">
        <v>13811</v>
      </c>
      <c r="R3698" s="3" t="s">
        <v>6484</v>
      </c>
      <c r="S3698" s="3" t="s">
        <v>6627</v>
      </c>
      <c r="T3698" s="3" t="s">
        <v>6493</v>
      </c>
      <c r="U3698" s="3" t="s">
        <v>154</v>
      </c>
      <c r="V3698" s="3" t="s">
        <v>13812</v>
      </c>
      <c r="W3698" s="3" t="s">
        <v>154</v>
      </c>
      <c r="X3698" s="3" t="s">
        <v>154</v>
      </c>
      <c r="Y3698" s="3" t="s">
        <v>154</v>
      </c>
      <c r="Z3698" s="3" t="s">
        <v>154</v>
      </c>
      <c r="AA3698" s="3" t="s">
        <v>154</v>
      </c>
      <c r="AB3698" s="3" t="s">
        <v>154</v>
      </c>
      <c r="AC3698" s="3" t="s">
        <v>154</v>
      </c>
      <c r="AD3698" s="3" t="s">
        <v>6151</v>
      </c>
      <c r="AE3698" s="3" t="s">
        <v>6151</v>
      </c>
      <c r="AF3698" s="3" t="s">
        <v>154</v>
      </c>
      <c r="AG3698" s="3" t="s">
        <v>154</v>
      </c>
      <c r="AH3698" s="3" t="s">
        <v>6478</v>
      </c>
      <c r="AI3698" s="3" t="s">
        <v>6482</v>
      </c>
      <c r="AJ3698" s="3" t="s">
        <v>6131</v>
      </c>
    </row>
    <row r="3699" spans="1:36" ht="15">
      <c r="A3699" s="10">
        <v>3802</v>
      </c>
      <c r="B3699" t="str">
        <f>IF(K3699="总计","",INDEX(主数据!A:AD,MATCH(J3699,主数据!A:A,0),9))</f>
        <v>华中大区公司</v>
      </c>
      <c r="C3699" t="str">
        <f>IF(K3699="","",INDEX(主数据!A:AD,MATCH(J3699,主数据!A:A,0),11))</f>
        <v>南昌东区</v>
      </c>
      <c r="D3699" t="str">
        <f t="shared" si="228"/>
        <v>NC40物业服务费标准方式2.38</v>
      </c>
      <c r="E3699" s="13" t="str">
        <f t="shared" si="230"/>
        <v>2.38</v>
      </c>
      <c r="F3699" s="13" t="str">
        <f>IF(E3699="","",IFERROR(IF(IF(K3699="","",INDEX(收费标合同信息维护!A:Q,MATCH(D3699,收费标合同信息维护!J:J,0),10))=D3699,"有","无"),"无"))</f>
        <v>无</v>
      </c>
      <c r="G3699" s="13" t="str">
        <f t="shared" si="229"/>
        <v/>
      </c>
      <c r="H3699" s="13" t="str">
        <f t="shared" si="231"/>
        <v/>
      </c>
      <c r="I3699" s="13" t="str">
        <f>IF(G3699="","",IFERROR(IF(IF(K3699="","",INDEX(收费标合同信息维护!A:Q,MATCH(G3699,收费标合同信息维护!M:M,0),13))=G3699,"有","无"),"无"))</f>
        <v/>
      </c>
      <c r="J3699" s="3" t="s">
        <v>3257</v>
      </c>
      <c r="K3699" s="3" t="s">
        <v>13809</v>
      </c>
      <c r="L3699" s="3" t="s">
        <v>6025</v>
      </c>
      <c r="M3699" s="3" t="s">
        <v>6026</v>
      </c>
      <c r="N3699" s="3" t="s">
        <v>6477</v>
      </c>
      <c r="O3699" s="3" t="s">
        <v>6478</v>
      </c>
      <c r="P3699" s="3" t="s">
        <v>13813</v>
      </c>
      <c r="Q3699" s="3" t="s">
        <v>13814</v>
      </c>
      <c r="R3699" s="3" t="s">
        <v>6484</v>
      </c>
      <c r="S3699" s="3" t="s">
        <v>6627</v>
      </c>
      <c r="T3699" s="3" t="s">
        <v>6493</v>
      </c>
      <c r="U3699" s="3" t="s">
        <v>154</v>
      </c>
      <c r="V3699" s="3" t="s">
        <v>9900</v>
      </c>
      <c r="W3699" s="3" t="s">
        <v>154</v>
      </c>
      <c r="X3699" s="3" t="s">
        <v>154</v>
      </c>
      <c r="Y3699" s="3" t="s">
        <v>154</v>
      </c>
      <c r="Z3699" s="3" t="s">
        <v>154</v>
      </c>
      <c r="AA3699" s="3" t="s">
        <v>154</v>
      </c>
      <c r="AB3699" s="3" t="s">
        <v>154</v>
      </c>
      <c r="AC3699" s="3" t="s">
        <v>154</v>
      </c>
      <c r="AD3699" s="3" t="s">
        <v>6151</v>
      </c>
      <c r="AE3699" s="3" t="s">
        <v>6151</v>
      </c>
      <c r="AF3699" s="3" t="s">
        <v>154</v>
      </c>
      <c r="AG3699" s="3" t="s">
        <v>154</v>
      </c>
      <c r="AH3699" s="3" t="s">
        <v>6478</v>
      </c>
      <c r="AI3699" s="3" t="s">
        <v>6482</v>
      </c>
      <c r="AJ3699" s="3" t="s">
        <v>6250</v>
      </c>
    </row>
    <row r="3700" spans="1:36" ht="30">
      <c r="A3700" s="10">
        <v>3803</v>
      </c>
      <c r="B3700" t="str">
        <f>IF(K3700="总计","",INDEX(主数据!A:AD,MATCH(J3700,主数据!A:A,0),9))</f>
        <v>华中大区公司</v>
      </c>
      <c r="C3700" t="str">
        <f>IF(K3700="","",INDEX(主数据!A:AD,MATCH(J3700,主数据!A:A,0),11))</f>
        <v>南昌东区</v>
      </c>
      <c r="D3700" t="str">
        <f t="shared" si="228"/>
        <v>NC40小业主委托停车管理费（固定）定额</v>
      </c>
      <c r="E3700" s="13" t="str">
        <f t="shared" si="230"/>
        <v/>
      </c>
      <c r="F3700" s="13" t="str">
        <f>IF(E3700="","",IFERROR(IF(IF(K3700="","",INDEX(收费标合同信息维护!A:Q,MATCH(D3700,收费标合同信息维护!J:J,0),10))=D3700,"有","无"),"无"))</f>
        <v/>
      </c>
      <c r="G3700" s="13" t="str">
        <f t="shared" si="229"/>
        <v>NC40小业主委托停车管理费（固定）定额80.00</v>
      </c>
      <c r="H3700" s="13" t="str">
        <f t="shared" si="231"/>
        <v>80.00</v>
      </c>
      <c r="I3700" s="13" t="str">
        <f>IF(G3700="","",IFERROR(IF(IF(K3700="","",INDEX(收费标合同信息维护!A:Q,MATCH(G3700,收费标合同信息维护!M:M,0),13))=G3700,"有","无"),"无"))</f>
        <v>无</v>
      </c>
      <c r="J3700" s="3" t="s">
        <v>3257</v>
      </c>
      <c r="K3700" s="3" t="s">
        <v>13809</v>
      </c>
      <c r="L3700" s="3" t="s">
        <v>7013</v>
      </c>
      <c r="M3700" s="3" t="s">
        <v>7014</v>
      </c>
      <c r="N3700" s="3" t="s">
        <v>6477</v>
      </c>
      <c r="O3700" s="3" t="s">
        <v>6478</v>
      </c>
      <c r="P3700" s="3" t="s">
        <v>7013</v>
      </c>
      <c r="Q3700" s="3" t="s">
        <v>7015</v>
      </c>
      <c r="R3700" s="3" t="s">
        <v>6490</v>
      </c>
      <c r="S3700" s="3" t="s">
        <v>6491</v>
      </c>
      <c r="T3700" s="3" t="s">
        <v>6936</v>
      </c>
      <c r="U3700" s="3" t="s">
        <v>154</v>
      </c>
      <c r="V3700" s="3" t="s">
        <v>154</v>
      </c>
      <c r="W3700" s="3" t="s">
        <v>6521</v>
      </c>
      <c r="X3700" s="3" t="s">
        <v>154</v>
      </c>
      <c r="Y3700" s="3" t="s">
        <v>154</v>
      </c>
      <c r="Z3700" s="3" t="s">
        <v>154</v>
      </c>
      <c r="AA3700" s="3" t="s">
        <v>154</v>
      </c>
      <c r="AB3700" s="3" t="s">
        <v>154</v>
      </c>
      <c r="AC3700" s="3" t="s">
        <v>154</v>
      </c>
      <c r="AD3700" s="3" t="s">
        <v>6151</v>
      </c>
      <c r="AE3700" s="3" t="s">
        <v>6151</v>
      </c>
      <c r="AF3700" s="3" t="s">
        <v>154</v>
      </c>
      <c r="AG3700" s="3" t="s">
        <v>154</v>
      </c>
      <c r="AH3700" s="3" t="s">
        <v>6478</v>
      </c>
      <c r="AI3700" s="3" t="s">
        <v>6482</v>
      </c>
      <c r="AJ3700" s="3" t="s">
        <v>13815</v>
      </c>
    </row>
    <row r="3701" spans="1:36" ht="15">
      <c r="A3701" s="10">
        <v>3804</v>
      </c>
      <c r="B3701" t="str">
        <f>IF(K3701="总计","",INDEX(主数据!A:AD,MATCH(J3701,主数据!A:A,0),9))</f>
        <v>华南大区公司</v>
      </c>
      <c r="C3701" t="str">
        <f>IF(K3701="","",INDEX(主数据!A:AD,MATCH(J3701,主数据!A:A,0),11))</f>
        <v>深圳东区</v>
      </c>
      <c r="D3701" t="str">
        <f t="shared" si="228"/>
        <v>SZ11物业服务费标准方式0.88</v>
      </c>
      <c r="E3701" s="13" t="str">
        <f t="shared" si="230"/>
        <v>0.88</v>
      </c>
      <c r="F3701" s="13" t="str">
        <f>IF(E3701="","",IFERROR(IF(IF(K3701="","",INDEX(收费标合同信息维护!A:Q,MATCH(D3701,收费标合同信息维护!J:J,0),10))=D3701,"有","无"),"无"))</f>
        <v>有</v>
      </c>
      <c r="G3701" s="13" t="str">
        <f t="shared" si="229"/>
        <v/>
      </c>
      <c r="H3701" s="13" t="str">
        <f t="shared" si="231"/>
        <v/>
      </c>
      <c r="I3701" s="13" t="str">
        <f>IF(G3701="","",IFERROR(IF(IF(K3701="","",INDEX(收费标合同信息维护!A:Q,MATCH(G3701,收费标合同信息维护!M:M,0),13))=G3701,"有","无"),"无"))</f>
        <v/>
      </c>
      <c r="J3701" s="3" t="s">
        <v>4255</v>
      </c>
      <c r="K3701" s="3" t="s">
        <v>13816</v>
      </c>
      <c r="L3701" s="3" t="s">
        <v>6025</v>
      </c>
      <c r="M3701" s="3" t="s">
        <v>6026</v>
      </c>
      <c r="N3701" s="3" t="s">
        <v>6477</v>
      </c>
      <c r="O3701" s="3" t="s">
        <v>6478</v>
      </c>
      <c r="P3701" s="3" t="s">
        <v>13817</v>
      </c>
      <c r="Q3701" s="3" t="s">
        <v>8335</v>
      </c>
      <c r="R3701" s="3" t="s">
        <v>6484</v>
      </c>
      <c r="S3701" s="3" t="s">
        <v>6491</v>
      </c>
      <c r="T3701" s="3" t="s">
        <v>6548</v>
      </c>
      <c r="U3701" s="3" t="s">
        <v>154</v>
      </c>
      <c r="V3701" s="3" t="s">
        <v>9931</v>
      </c>
      <c r="W3701" s="3" t="s">
        <v>154</v>
      </c>
      <c r="X3701" s="3" t="s">
        <v>154</v>
      </c>
      <c r="Y3701" s="3" t="s">
        <v>154</v>
      </c>
      <c r="Z3701" s="3" t="s">
        <v>154</v>
      </c>
      <c r="AA3701" s="3" t="s">
        <v>154</v>
      </c>
      <c r="AB3701" s="3" t="s">
        <v>154</v>
      </c>
      <c r="AC3701" s="3" t="s">
        <v>154</v>
      </c>
      <c r="AD3701" s="3" t="s">
        <v>6151</v>
      </c>
      <c r="AE3701" s="3" t="s">
        <v>6151</v>
      </c>
      <c r="AF3701" s="3" t="s">
        <v>154</v>
      </c>
      <c r="AG3701" s="3" t="s">
        <v>154</v>
      </c>
      <c r="AH3701" s="3" t="s">
        <v>6597</v>
      </c>
      <c r="AI3701" s="3" t="s">
        <v>6482</v>
      </c>
      <c r="AJ3701" s="3" t="s">
        <v>13818</v>
      </c>
    </row>
    <row r="3702" spans="1:36" ht="15">
      <c r="A3702" s="10">
        <v>3805</v>
      </c>
      <c r="B3702" t="str">
        <f>IF(K3702="总计","",INDEX(主数据!A:AD,MATCH(J3702,主数据!A:A,0),9))</f>
        <v>华南大区公司</v>
      </c>
      <c r="C3702" t="str">
        <f>IF(K3702="","",INDEX(主数据!A:AD,MATCH(J3702,主数据!A:A,0),11))</f>
        <v>深圳东区</v>
      </c>
      <c r="D3702" t="str">
        <f t="shared" si="228"/>
        <v>SZ11物业服务费标准方式2.58</v>
      </c>
      <c r="E3702" s="13" t="str">
        <f t="shared" si="230"/>
        <v>2.58</v>
      </c>
      <c r="F3702" s="13" t="str">
        <f>IF(E3702="","",IFERROR(IF(IF(K3702="","",INDEX(收费标合同信息维护!A:Q,MATCH(D3702,收费标合同信息维护!J:J,0),10))=D3702,"有","无"),"无"))</f>
        <v>有</v>
      </c>
      <c r="G3702" s="13" t="str">
        <f t="shared" si="229"/>
        <v/>
      </c>
      <c r="H3702" s="13" t="str">
        <f t="shared" si="231"/>
        <v/>
      </c>
      <c r="I3702" s="13" t="str">
        <f>IF(G3702="","",IFERROR(IF(IF(K3702="","",INDEX(收费标合同信息维护!A:Q,MATCH(G3702,收费标合同信息维护!M:M,0),13))=G3702,"有","无"),"无"))</f>
        <v/>
      </c>
      <c r="J3702" s="3" t="s">
        <v>4255</v>
      </c>
      <c r="K3702" s="3" t="s">
        <v>13816</v>
      </c>
      <c r="L3702" s="3" t="s">
        <v>6025</v>
      </c>
      <c r="M3702" s="3" t="s">
        <v>6026</v>
      </c>
      <c r="N3702" s="3" t="s">
        <v>6477</v>
      </c>
      <c r="O3702" s="3" t="s">
        <v>6478</v>
      </c>
      <c r="P3702" s="3" t="s">
        <v>13819</v>
      </c>
      <c r="Q3702" s="3" t="s">
        <v>9963</v>
      </c>
      <c r="R3702" s="3" t="s">
        <v>6484</v>
      </c>
      <c r="S3702" s="3" t="s">
        <v>6491</v>
      </c>
      <c r="T3702" s="3" t="s">
        <v>6548</v>
      </c>
      <c r="U3702" s="3" t="s">
        <v>154</v>
      </c>
      <c r="V3702" s="3" t="s">
        <v>8282</v>
      </c>
      <c r="W3702" s="3" t="s">
        <v>154</v>
      </c>
      <c r="X3702" s="3" t="s">
        <v>154</v>
      </c>
      <c r="Y3702" s="3" t="s">
        <v>154</v>
      </c>
      <c r="Z3702" s="3" t="s">
        <v>154</v>
      </c>
      <c r="AA3702" s="3" t="s">
        <v>154</v>
      </c>
      <c r="AB3702" s="3" t="s">
        <v>154</v>
      </c>
      <c r="AC3702" s="3" t="s">
        <v>154</v>
      </c>
      <c r="AD3702" s="3" t="s">
        <v>6151</v>
      </c>
      <c r="AE3702" s="3" t="s">
        <v>6151</v>
      </c>
      <c r="AF3702" s="3" t="s">
        <v>154</v>
      </c>
      <c r="AG3702" s="3" t="s">
        <v>154</v>
      </c>
      <c r="AH3702" s="3" t="s">
        <v>6597</v>
      </c>
      <c r="AI3702" s="3" t="s">
        <v>6482</v>
      </c>
      <c r="AJ3702" s="3" t="s">
        <v>8430</v>
      </c>
    </row>
    <row r="3703" spans="1:36" ht="15">
      <c r="A3703" s="10">
        <v>3806</v>
      </c>
      <c r="B3703" t="str">
        <f>IF(K3703="总计","",INDEX(主数据!A:AD,MATCH(J3703,主数据!A:A,0),9))</f>
        <v>华南大区公司</v>
      </c>
      <c r="C3703" t="str">
        <f>IF(K3703="","",INDEX(主数据!A:AD,MATCH(J3703,主数据!A:A,0),11))</f>
        <v>深圳东区</v>
      </c>
      <c r="D3703" t="str">
        <f t="shared" si="228"/>
        <v>SZ11物业服务费标准方式4.00</v>
      </c>
      <c r="E3703" s="13" t="str">
        <f t="shared" si="230"/>
        <v>4.00</v>
      </c>
      <c r="F3703" s="13" t="str">
        <f>IF(E3703="","",IFERROR(IF(IF(K3703="","",INDEX(收费标合同信息维护!A:Q,MATCH(D3703,收费标合同信息维护!J:J,0),10))=D3703,"有","无"),"无"))</f>
        <v>有</v>
      </c>
      <c r="G3703" s="13" t="str">
        <f t="shared" si="229"/>
        <v/>
      </c>
      <c r="H3703" s="13" t="str">
        <f t="shared" si="231"/>
        <v/>
      </c>
      <c r="I3703" s="13" t="str">
        <f>IF(G3703="","",IFERROR(IF(IF(K3703="","",INDEX(收费标合同信息维护!A:Q,MATCH(G3703,收费标合同信息维护!M:M,0),13))=G3703,"有","无"),"无"))</f>
        <v/>
      </c>
      <c r="J3703" s="3" t="s">
        <v>4255</v>
      </c>
      <c r="K3703" s="3" t="s">
        <v>13816</v>
      </c>
      <c r="L3703" s="3" t="s">
        <v>6025</v>
      </c>
      <c r="M3703" s="3" t="s">
        <v>6026</v>
      </c>
      <c r="N3703" s="3" t="s">
        <v>6477</v>
      </c>
      <c r="O3703" s="3" t="s">
        <v>6478</v>
      </c>
      <c r="P3703" s="3" t="s">
        <v>13820</v>
      </c>
      <c r="Q3703" s="3" t="s">
        <v>11751</v>
      </c>
      <c r="R3703" s="3" t="s">
        <v>6484</v>
      </c>
      <c r="S3703" s="3" t="s">
        <v>6491</v>
      </c>
      <c r="T3703" s="3" t="s">
        <v>6548</v>
      </c>
      <c r="U3703" s="3" t="s">
        <v>154</v>
      </c>
      <c r="V3703" s="3" t="s">
        <v>6755</v>
      </c>
      <c r="W3703" s="3" t="s">
        <v>154</v>
      </c>
      <c r="X3703" s="3" t="s">
        <v>154</v>
      </c>
      <c r="Y3703" s="3" t="s">
        <v>154</v>
      </c>
      <c r="Z3703" s="3" t="s">
        <v>154</v>
      </c>
      <c r="AA3703" s="3" t="s">
        <v>154</v>
      </c>
      <c r="AB3703" s="3" t="s">
        <v>154</v>
      </c>
      <c r="AC3703" s="3" t="s">
        <v>154</v>
      </c>
      <c r="AD3703" s="3" t="s">
        <v>6151</v>
      </c>
      <c r="AE3703" s="3" t="s">
        <v>6151</v>
      </c>
      <c r="AF3703" s="3" t="s">
        <v>154</v>
      </c>
      <c r="AG3703" s="3" t="s">
        <v>154</v>
      </c>
      <c r="AH3703" s="3" t="s">
        <v>6597</v>
      </c>
      <c r="AI3703" s="3" t="s">
        <v>6482</v>
      </c>
      <c r="AJ3703" s="3" t="s">
        <v>46</v>
      </c>
    </row>
    <row r="3704" spans="1:36" ht="15">
      <c r="A3704" s="10">
        <v>3807</v>
      </c>
      <c r="B3704" t="str">
        <f>IF(K3704="总计","",INDEX(主数据!A:AD,MATCH(J3704,主数据!A:A,0),9))</f>
        <v>华南大区公司</v>
      </c>
      <c r="C3704" t="str">
        <f>IF(K3704="","",INDEX(主数据!A:AD,MATCH(J3704,主数据!A:A,0),11))</f>
        <v>深圳东区</v>
      </c>
      <c r="D3704" t="str">
        <f t="shared" si="228"/>
        <v>SZ11物业服务费定额</v>
      </c>
      <c r="E3704" s="13" t="str">
        <f t="shared" si="230"/>
        <v/>
      </c>
      <c r="F3704" s="13" t="str">
        <f>IF(E3704="","",IFERROR(IF(IF(K3704="","",INDEX(收费标合同信息维护!A:Q,MATCH(D3704,收费标合同信息维护!J:J,0),10))=D3704,"有","无"),"无"))</f>
        <v/>
      </c>
      <c r="G3704" s="13" t="str">
        <f t="shared" si="229"/>
        <v>SZ11物业服务费定额2875.00</v>
      </c>
      <c r="H3704" s="13" t="str">
        <f t="shared" si="231"/>
        <v>2875.00</v>
      </c>
      <c r="I3704" s="13" t="str">
        <f>IF(G3704="","",IFERROR(IF(IF(K3704="","",INDEX(收费标合同信息维护!A:Q,MATCH(G3704,收费标合同信息维护!M:M,0),13))=G3704,"有","无"),"无"))</f>
        <v>有</v>
      </c>
      <c r="J3704" s="3" t="s">
        <v>4255</v>
      </c>
      <c r="K3704" s="3" t="s">
        <v>13816</v>
      </c>
      <c r="L3704" s="3" t="s">
        <v>6025</v>
      </c>
      <c r="M3704" s="3" t="s">
        <v>6026</v>
      </c>
      <c r="N3704" s="3" t="s">
        <v>6477</v>
      </c>
      <c r="O3704" s="3" t="s">
        <v>6478</v>
      </c>
      <c r="P3704" s="3" t="s">
        <v>13821</v>
      </c>
      <c r="Q3704" s="3" t="s">
        <v>13822</v>
      </c>
      <c r="R3704" s="3" t="s">
        <v>6490</v>
      </c>
      <c r="S3704" s="3" t="s">
        <v>6491</v>
      </c>
      <c r="T3704" s="3" t="s">
        <v>6548</v>
      </c>
      <c r="U3704" s="3" t="s">
        <v>154</v>
      </c>
      <c r="V3704" s="3" t="s">
        <v>154</v>
      </c>
      <c r="W3704" s="3" t="s">
        <v>8189</v>
      </c>
      <c r="X3704" s="3" t="s">
        <v>154</v>
      </c>
      <c r="Y3704" s="3" t="s">
        <v>154</v>
      </c>
      <c r="Z3704" s="3" t="s">
        <v>154</v>
      </c>
      <c r="AA3704" s="3" t="s">
        <v>154</v>
      </c>
      <c r="AB3704" s="3" t="s">
        <v>154</v>
      </c>
      <c r="AC3704" s="3" t="s">
        <v>154</v>
      </c>
      <c r="AD3704" s="3" t="s">
        <v>6151</v>
      </c>
      <c r="AE3704" s="3" t="s">
        <v>6151</v>
      </c>
      <c r="AF3704" s="3" t="s">
        <v>154</v>
      </c>
      <c r="AG3704" s="3" t="s">
        <v>154</v>
      </c>
      <c r="AH3704" s="3" t="s">
        <v>6597</v>
      </c>
      <c r="AI3704" s="3" t="s">
        <v>6482</v>
      </c>
      <c r="AJ3704" s="3" t="s">
        <v>6033</v>
      </c>
    </row>
    <row r="3705" spans="1:36" ht="15">
      <c r="A3705" s="10">
        <v>3808</v>
      </c>
      <c r="B3705" t="str">
        <f>IF(K3705="总计","",INDEX(主数据!A:AD,MATCH(J3705,主数据!A:A,0),9))</f>
        <v>华南大区公司</v>
      </c>
      <c r="C3705" t="str">
        <f>IF(K3705="","",INDEX(主数据!A:AD,MATCH(J3705,主数据!A:A,0),11))</f>
        <v>深圳东区</v>
      </c>
      <c r="D3705" t="str">
        <f t="shared" si="228"/>
        <v>SZ11物业服务费定额</v>
      </c>
      <c r="E3705" s="13" t="str">
        <f t="shared" si="230"/>
        <v/>
      </c>
      <c r="F3705" s="13" t="str">
        <f>IF(E3705="","",IFERROR(IF(IF(K3705="","",INDEX(收费标合同信息维护!A:Q,MATCH(D3705,收费标合同信息维护!J:J,0),10))=D3705,"有","无"),"无"))</f>
        <v/>
      </c>
      <c r="G3705" s="13" t="str">
        <f t="shared" si="229"/>
        <v>SZ11物业服务费定额200.00</v>
      </c>
      <c r="H3705" s="13" t="str">
        <f t="shared" si="231"/>
        <v>200.00</v>
      </c>
      <c r="I3705" s="13" t="str">
        <f>IF(G3705="","",IFERROR(IF(IF(K3705="","",INDEX(收费标合同信息维护!A:Q,MATCH(G3705,收费标合同信息维护!M:M,0),13))=G3705,"有","无"),"无"))</f>
        <v>无</v>
      </c>
      <c r="J3705" s="3" t="s">
        <v>4255</v>
      </c>
      <c r="K3705" s="3" t="s">
        <v>13816</v>
      </c>
      <c r="L3705" s="3" t="s">
        <v>6025</v>
      </c>
      <c r="M3705" s="3" t="s">
        <v>6026</v>
      </c>
      <c r="N3705" s="3" t="s">
        <v>6477</v>
      </c>
      <c r="O3705" s="3" t="s">
        <v>6478</v>
      </c>
      <c r="P3705" s="3" t="s">
        <v>13823</v>
      </c>
      <c r="Q3705" s="3" t="s">
        <v>13824</v>
      </c>
      <c r="R3705" s="3" t="s">
        <v>6490</v>
      </c>
      <c r="S3705" s="3" t="s">
        <v>6491</v>
      </c>
      <c r="T3705" s="3" t="s">
        <v>6548</v>
      </c>
      <c r="U3705" s="3" t="s">
        <v>154</v>
      </c>
      <c r="V3705" s="3" t="s">
        <v>154</v>
      </c>
      <c r="W3705" s="3" t="s">
        <v>6698</v>
      </c>
      <c r="X3705" s="3" t="s">
        <v>154</v>
      </c>
      <c r="Y3705" s="3" t="s">
        <v>154</v>
      </c>
      <c r="Z3705" s="3" t="s">
        <v>154</v>
      </c>
      <c r="AA3705" s="3" t="s">
        <v>154</v>
      </c>
      <c r="AB3705" s="3" t="s">
        <v>154</v>
      </c>
      <c r="AC3705" s="3" t="s">
        <v>154</v>
      </c>
      <c r="AD3705" s="3" t="s">
        <v>6151</v>
      </c>
      <c r="AE3705" s="3" t="s">
        <v>6151</v>
      </c>
      <c r="AF3705" s="3" t="s">
        <v>154</v>
      </c>
      <c r="AG3705" s="3" t="s">
        <v>154</v>
      </c>
      <c r="AH3705" s="3" t="s">
        <v>6597</v>
      </c>
      <c r="AI3705" s="3" t="s">
        <v>6482</v>
      </c>
      <c r="AJ3705" s="3" t="s">
        <v>6033</v>
      </c>
    </row>
    <row r="3706" spans="1:36" ht="15">
      <c r="A3706" s="10">
        <v>3809</v>
      </c>
      <c r="B3706" t="str">
        <f>IF(K3706="总计","",INDEX(主数据!A:AD,MATCH(J3706,主数据!A:A,0),9))</f>
        <v>华南大区公司</v>
      </c>
      <c r="C3706" t="str">
        <f>IF(K3706="","",INDEX(主数据!A:AD,MATCH(J3706,主数据!A:A,0),11))</f>
        <v>深圳东区</v>
      </c>
      <c r="D3706" t="str">
        <f t="shared" si="228"/>
        <v>SZ11物业服务费直接录入</v>
      </c>
      <c r="E3706" s="13" t="str">
        <f t="shared" si="230"/>
        <v/>
      </c>
      <c r="F3706" s="13" t="str">
        <f>IF(E3706="","",IFERROR(IF(IF(K3706="","",INDEX(收费标合同信息维护!A:Q,MATCH(D3706,收费标合同信息维护!J:J,0),10))=D3706,"有","无"),"无"))</f>
        <v/>
      </c>
      <c r="G3706" s="13" t="str">
        <f t="shared" si="229"/>
        <v/>
      </c>
      <c r="H3706" s="13" t="str">
        <f t="shared" si="231"/>
        <v/>
      </c>
      <c r="I3706" s="13" t="str">
        <f>IF(G3706="","",IFERROR(IF(IF(K3706="","",INDEX(收费标合同信息维护!A:Q,MATCH(G3706,收费标合同信息维护!M:M,0),13))=G3706,"有","无"),"无"))</f>
        <v/>
      </c>
      <c r="J3706" s="3" t="s">
        <v>4255</v>
      </c>
      <c r="K3706" s="3" t="s">
        <v>13816</v>
      </c>
      <c r="L3706" s="3" t="s">
        <v>6025</v>
      </c>
      <c r="M3706" s="3" t="s">
        <v>6026</v>
      </c>
      <c r="N3706" s="3" t="s">
        <v>6477</v>
      </c>
      <c r="O3706" s="3" t="s">
        <v>6478</v>
      </c>
      <c r="P3706" s="3" t="s">
        <v>13825</v>
      </c>
      <c r="Q3706" s="3" t="s">
        <v>9684</v>
      </c>
      <c r="R3706" s="3" t="s">
        <v>6479</v>
      </c>
      <c r="S3706" s="3" t="s">
        <v>6480</v>
      </c>
      <c r="T3706" s="3" t="s">
        <v>6548</v>
      </c>
      <c r="U3706" s="3" t="s">
        <v>154</v>
      </c>
      <c r="V3706" s="3" t="s">
        <v>154</v>
      </c>
      <c r="W3706" s="3" t="s">
        <v>154</v>
      </c>
      <c r="X3706" s="3" t="s">
        <v>154</v>
      </c>
      <c r="Y3706" s="3" t="s">
        <v>154</v>
      </c>
      <c r="Z3706" s="3" t="s">
        <v>154</v>
      </c>
      <c r="AA3706" s="3" t="s">
        <v>154</v>
      </c>
      <c r="AB3706" s="3" t="s">
        <v>154</v>
      </c>
      <c r="AC3706" s="3" t="s">
        <v>154</v>
      </c>
      <c r="AD3706" s="3" t="s">
        <v>6151</v>
      </c>
      <c r="AE3706" s="3" t="s">
        <v>6151</v>
      </c>
      <c r="AF3706" s="3" t="s">
        <v>154</v>
      </c>
      <c r="AG3706" s="3" t="s">
        <v>154</v>
      </c>
      <c r="AH3706" s="3" t="s">
        <v>6597</v>
      </c>
      <c r="AI3706" s="3" t="s">
        <v>6482</v>
      </c>
      <c r="AJ3706" s="3" t="s">
        <v>13826</v>
      </c>
    </row>
    <row r="3707" spans="1:36" ht="15">
      <c r="A3707" s="10">
        <v>3810</v>
      </c>
      <c r="B3707" t="str">
        <f>IF(K3707="总计","",INDEX(主数据!A:AD,MATCH(J3707,主数据!A:A,0),9))</f>
        <v>华南大区公司</v>
      </c>
      <c r="C3707" t="str">
        <f>IF(K3707="","",INDEX(主数据!A:AD,MATCH(J3707,主数据!A:A,0),11))</f>
        <v>深圳东区</v>
      </c>
      <c r="D3707" t="str">
        <f t="shared" si="228"/>
        <v>SZ11维修基金标准方式0.25</v>
      </c>
      <c r="E3707" s="13" t="str">
        <f t="shared" si="230"/>
        <v>0.25</v>
      </c>
      <c r="F3707" s="13" t="str">
        <f>IF(E3707="","",IFERROR(IF(IF(K3707="","",INDEX(收费标合同信息维护!A:Q,MATCH(D3707,收费标合同信息维护!J:J,0),10))=D3707,"有","无"),"无"))</f>
        <v>有</v>
      </c>
      <c r="G3707" s="13" t="str">
        <f t="shared" si="229"/>
        <v/>
      </c>
      <c r="H3707" s="13" t="str">
        <f t="shared" si="231"/>
        <v/>
      </c>
      <c r="I3707" s="13" t="str">
        <f>IF(G3707="","",IFERROR(IF(IF(K3707="","",INDEX(收费标合同信息维护!A:Q,MATCH(G3707,收费标合同信息维护!M:M,0),13))=G3707,"有","无"),"无"))</f>
        <v/>
      </c>
      <c r="J3707" s="3" t="s">
        <v>4255</v>
      </c>
      <c r="K3707" s="3" t="s">
        <v>13816</v>
      </c>
      <c r="L3707" s="3" t="s">
        <v>6696</v>
      </c>
      <c r="M3707" s="3" t="s">
        <v>6697</v>
      </c>
      <c r="N3707" s="3" t="s">
        <v>6477</v>
      </c>
      <c r="O3707" s="3" t="s">
        <v>6478</v>
      </c>
      <c r="P3707" s="3" t="s">
        <v>13827</v>
      </c>
      <c r="Q3707" s="3" t="s">
        <v>6697</v>
      </c>
      <c r="R3707" s="3" t="s">
        <v>6484</v>
      </c>
      <c r="S3707" s="3" t="s">
        <v>6491</v>
      </c>
      <c r="T3707" s="3" t="s">
        <v>6548</v>
      </c>
      <c r="U3707" s="3" t="s">
        <v>154</v>
      </c>
      <c r="V3707" s="3" t="s">
        <v>6766</v>
      </c>
      <c r="W3707" s="3" t="s">
        <v>154</v>
      </c>
      <c r="X3707" s="3" t="s">
        <v>154</v>
      </c>
      <c r="Y3707" s="3" t="s">
        <v>154</v>
      </c>
      <c r="Z3707" s="3" t="s">
        <v>154</v>
      </c>
      <c r="AA3707" s="3" t="s">
        <v>154</v>
      </c>
      <c r="AB3707" s="3" t="s">
        <v>154</v>
      </c>
      <c r="AC3707" s="3" t="s">
        <v>154</v>
      </c>
      <c r="AD3707" s="3" t="s">
        <v>6151</v>
      </c>
      <c r="AE3707" s="3" t="s">
        <v>6151</v>
      </c>
      <c r="AF3707" s="3" t="s">
        <v>154</v>
      </c>
      <c r="AG3707" s="3" t="s">
        <v>154</v>
      </c>
      <c r="AH3707" s="3" t="s">
        <v>6597</v>
      </c>
      <c r="AI3707" s="3" t="s">
        <v>6482</v>
      </c>
      <c r="AJ3707" s="3" t="s">
        <v>12660</v>
      </c>
    </row>
    <row r="3708" spans="1:36" ht="15">
      <c r="A3708" s="10">
        <v>3811</v>
      </c>
      <c r="B3708" t="str">
        <f>IF(K3708="总计","",INDEX(主数据!A:AD,MATCH(J3708,主数据!A:A,0),9))</f>
        <v>华南大区公司</v>
      </c>
      <c r="C3708" t="str">
        <f>IF(K3708="","",INDEX(主数据!A:AD,MATCH(J3708,主数据!A:A,0),11))</f>
        <v>深圳东区</v>
      </c>
      <c r="D3708" t="str">
        <f t="shared" si="228"/>
        <v>SZ11维修基金直接录入</v>
      </c>
      <c r="E3708" s="13" t="str">
        <f t="shared" si="230"/>
        <v/>
      </c>
      <c r="F3708" s="13" t="str">
        <f>IF(E3708="","",IFERROR(IF(IF(K3708="","",INDEX(收费标合同信息维护!A:Q,MATCH(D3708,收费标合同信息维护!J:J,0),10))=D3708,"有","无"),"无"))</f>
        <v/>
      </c>
      <c r="G3708" s="13" t="str">
        <f t="shared" si="229"/>
        <v/>
      </c>
      <c r="H3708" s="13" t="str">
        <f t="shared" si="231"/>
        <v/>
      </c>
      <c r="I3708" s="13" t="str">
        <f>IF(G3708="","",IFERROR(IF(IF(K3708="","",INDEX(收费标合同信息维护!A:Q,MATCH(G3708,收费标合同信息维护!M:M,0),13))=G3708,"有","无"),"无"))</f>
        <v/>
      </c>
      <c r="J3708" s="3" t="s">
        <v>4255</v>
      </c>
      <c r="K3708" s="3" t="s">
        <v>13816</v>
      </c>
      <c r="L3708" s="3" t="s">
        <v>6696</v>
      </c>
      <c r="M3708" s="3" t="s">
        <v>6697</v>
      </c>
      <c r="N3708" s="3" t="s">
        <v>6477</v>
      </c>
      <c r="O3708" s="3" t="s">
        <v>6478</v>
      </c>
      <c r="P3708" s="3" t="s">
        <v>13828</v>
      </c>
      <c r="Q3708" s="3" t="s">
        <v>13510</v>
      </c>
      <c r="R3708" s="3" t="s">
        <v>6479</v>
      </c>
      <c r="S3708" s="3" t="s">
        <v>6480</v>
      </c>
      <c r="T3708" s="3" t="s">
        <v>6548</v>
      </c>
      <c r="U3708" s="3" t="s">
        <v>154</v>
      </c>
      <c r="V3708" s="3" t="s">
        <v>154</v>
      </c>
      <c r="W3708" s="3" t="s">
        <v>154</v>
      </c>
      <c r="X3708" s="3" t="s">
        <v>154</v>
      </c>
      <c r="Y3708" s="3" t="s">
        <v>154</v>
      </c>
      <c r="Z3708" s="3" t="s">
        <v>154</v>
      </c>
      <c r="AA3708" s="3" t="s">
        <v>154</v>
      </c>
      <c r="AB3708" s="3" t="s">
        <v>154</v>
      </c>
      <c r="AC3708" s="3" t="s">
        <v>154</v>
      </c>
      <c r="AD3708" s="3" t="s">
        <v>6151</v>
      </c>
      <c r="AE3708" s="3" t="s">
        <v>6151</v>
      </c>
      <c r="AF3708" s="3" t="s">
        <v>154</v>
      </c>
      <c r="AG3708" s="3" t="s">
        <v>154</v>
      </c>
      <c r="AH3708" s="3" t="s">
        <v>6597</v>
      </c>
      <c r="AI3708" s="3" t="s">
        <v>6482</v>
      </c>
      <c r="AJ3708" s="3" t="s">
        <v>13826</v>
      </c>
    </row>
    <row r="3709" spans="1:36" ht="15">
      <c r="A3709" s="10">
        <v>3812</v>
      </c>
      <c r="B3709" t="str">
        <f>IF(K3709="总计","",INDEX(主数据!A:AD,MATCH(J3709,主数据!A:A,0),9))</f>
        <v>华南大区公司</v>
      </c>
      <c r="C3709" t="str">
        <f>IF(K3709="","",INDEX(主数据!A:AD,MATCH(J3709,主数据!A:A,0),11))</f>
        <v>深圳东区</v>
      </c>
      <c r="D3709" t="str">
        <f t="shared" si="228"/>
        <v>SZ11非自有房屋租赁直接录入</v>
      </c>
      <c r="E3709" s="13" t="str">
        <f t="shared" si="230"/>
        <v/>
      </c>
      <c r="F3709" s="13" t="str">
        <f>IF(E3709="","",IFERROR(IF(IF(K3709="","",INDEX(收费标合同信息维护!A:Q,MATCH(D3709,收费标合同信息维护!J:J,0),10))=D3709,"有","无"),"无"))</f>
        <v/>
      </c>
      <c r="G3709" s="13" t="str">
        <f t="shared" si="229"/>
        <v/>
      </c>
      <c r="H3709" s="13" t="str">
        <f t="shared" si="231"/>
        <v/>
      </c>
      <c r="I3709" s="13" t="str">
        <f>IF(G3709="","",IFERROR(IF(IF(K3709="","",INDEX(收费标合同信息维护!A:Q,MATCH(G3709,收费标合同信息维护!M:M,0),13))=G3709,"有","无"),"无"))</f>
        <v/>
      </c>
      <c r="J3709" s="3" t="s">
        <v>4255</v>
      </c>
      <c r="K3709" s="3" t="s">
        <v>13816</v>
      </c>
      <c r="L3709" s="3" t="s">
        <v>6699</v>
      </c>
      <c r="M3709" s="3" t="s">
        <v>6700</v>
      </c>
      <c r="N3709" s="3" t="s">
        <v>6477</v>
      </c>
      <c r="O3709" s="3" t="s">
        <v>6478</v>
      </c>
      <c r="P3709" s="3" t="s">
        <v>13829</v>
      </c>
      <c r="Q3709" s="3" t="s">
        <v>10098</v>
      </c>
      <c r="R3709" s="3" t="s">
        <v>6479</v>
      </c>
      <c r="S3709" s="3" t="s">
        <v>6480</v>
      </c>
      <c r="T3709" s="3" t="s">
        <v>6548</v>
      </c>
      <c r="U3709" s="3" t="s">
        <v>154</v>
      </c>
      <c r="V3709" s="3" t="s">
        <v>154</v>
      </c>
      <c r="W3709" s="3" t="s">
        <v>154</v>
      </c>
      <c r="X3709" s="3" t="s">
        <v>154</v>
      </c>
      <c r="Y3709" s="3" t="s">
        <v>154</v>
      </c>
      <c r="Z3709" s="3" t="s">
        <v>154</v>
      </c>
      <c r="AA3709" s="3" t="s">
        <v>154</v>
      </c>
      <c r="AB3709" s="3" t="s">
        <v>154</v>
      </c>
      <c r="AC3709" s="3" t="s">
        <v>154</v>
      </c>
      <c r="AD3709" s="3" t="s">
        <v>6151</v>
      </c>
      <c r="AE3709" s="3" t="s">
        <v>6151</v>
      </c>
      <c r="AF3709" s="3" t="s">
        <v>154</v>
      </c>
      <c r="AG3709" s="3" t="s">
        <v>154</v>
      </c>
      <c r="AH3709" s="3" t="s">
        <v>6597</v>
      </c>
      <c r="AI3709" s="3" t="s">
        <v>6482</v>
      </c>
      <c r="AJ3709" s="3" t="s">
        <v>6414</v>
      </c>
    </row>
    <row r="3710" spans="1:36" ht="30">
      <c r="A3710" s="10">
        <v>3813</v>
      </c>
      <c r="B3710" t="str">
        <f>IF(K3710="总计","",INDEX(主数据!A:AD,MATCH(J3710,主数据!A:A,0),9))</f>
        <v>华南大区公司</v>
      </c>
      <c r="C3710" t="str">
        <f>IF(K3710="","",INDEX(主数据!A:AD,MATCH(J3710,主数据!A:A,0),11))</f>
        <v>深圳东区</v>
      </c>
      <c r="D3710" t="str">
        <f t="shared" si="228"/>
        <v>SZ11生活垃圾消纳费（仪表）定额阶梯0.00</v>
      </c>
      <c r="E3710" s="13" t="str">
        <f t="shared" si="230"/>
        <v>0.00</v>
      </c>
      <c r="F3710" s="13" t="str">
        <f>IF(E3710="","",IFERROR(IF(IF(K3710="","",INDEX(收费标合同信息维护!A:Q,MATCH(D3710,收费标合同信息维护!J:J,0),10))=D3710,"有","无"),"无"))</f>
        <v>无</v>
      </c>
      <c r="G3710" s="13" t="str">
        <f t="shared" si="229"/>
        <v/>
      </c>
      <c r="H3710" s="13" t="str">
        <f t="shared" si="231"/>
        <v/>
      </c>
      <c r="I3710" s="13" t="str">
        <f>IF(G3710="","",IFERROR(IF(IF(K3710="","",INDEX(收费标合同信息维护!A:Q,MATCH(G3710,收费标合同信息维护!M:M,0),13))=G3710,"有","无"),"无"))</f>
        <v/>
      </c>
      <c r="J3710" s="3" t="s">
        <v>4255</v>
      </c>
      <c r="K3710" s="3" t="s">
        <v>13816</v>
      </c>
      <c r="L3710" s="3" t="s">
        <v>6705</v>
      </c>
      <c r="M3710" s="3" t="s">
        <v>6706</v>
      </c>
      <c r="N3710" s="3" t="s">
        <v>6603</v>
      </c>
      <c r="O3710" s="3" t="s">
        <v>6478</v>
      </c>
      <c r="P3710" s="3" t="s">
        <v>13830</v>
      </c>
      <c r="Q3710" s="3" t="s">
        <v>13516</v>
      </c>
      <c r="R3710" s="3" t="s">
        <v>6707</v>
      </c>
      <c r="S3710" s="3" t="s">
        <v>6491</v>
      </c>
      <c r="T3710" s="3" t="s">
        <v>7100</v>
      </c>
      <c r="U3710" s="3" t="s">
        <v>154</v>
      </c>
      <c r="V3710" s="3" t="s">
        <v>7933</v>
      </c>
      <c r="W3710" s="3" t="s">
        <v>154</v>
      </c>
      <c r="X3710" s="3" t="s">
        <v>10390</v>
      </c>
      <c r="Y3710" s="3" t="s">
        <v>10389</v>
      </c>
      <c r="Z3710" s="3" t="s">
        <v>154</v>
      </c>
      <c r="AA3710" s="3" t="s">
        <v>154</v>
      </c>
      <c r="AB3710" s="3" t="s">
        <v>154</v>
      </c>
      <c r="AC3710" s="3" t="s">
        <v>154</v>
      </c>
      <c r="AD3710" s="3" t="s">
        <v>6151</v>
      </c>
      <c r="AE3710" s="3" t="s">
        <v>6151</v>
      </c>
      <c r="AF3710" s="3" t="s">
        <v>154</v>
      </c>
      <c r="AG3710" s="3" t="s">
        <v>154</v>
      </c>
      <c r="AH3710" s="3" t="s">
        <v>6597</v>
      </c>
      <c r="AI3710" s="3" t="s">
        <v>6482</v>
      </c>
      <c r="AJ3710" s="3" t="s">
        <v>6489</v>
      </c>
    </row>
    <row r="3711" spans="1:36" ht="30">
      <c r="A3711" s="10">
        <v>3814</v>
      </c>
      <c r="B3711" t="str">
        <f>IF(K3711="总计","",INDEX(主数据!A:AD,MATCH(J3711,主数据!A:A,0),9))</f>
        <v>华南大区公司</v>
      </c>
      <c r="C3711" t="str">
        <f>IF(K3711="","",INDEX(主数据!A:AD,MATCH(J3711,主数据!A:A,0),11))</f>
        <v>深圳东区</v>
      </c>
      <c r="D3711" t="str">
        <f t="shared" si="228"/>
        <v>SZ11生活垃圾消纳费（仪表）标准方式0.53</v>
      </c>
      <c r="E3711" s="13" t="str">
        <f t="shared" si="230"/>
        <v>0.53</v>
      </c>
      <c r="F3711" s="13" t="str">
        <f>IF(E3711="","",IFERROR(IF(IF(K3711="","",INDEX(收费标合同信息维护!A:Q,MATCH(D3711,收费标合同信息维护!J:J,0),10))=D3711,"有","无"),"无"))</f>
        <v>无</v>
      </c>
      <c r="G3711" s="13" t="str">
        <f t="shared" si="229"/>
        <v/>
      </c>
      <c r="H3711" s="13" t="str">
        <f t="shared" si="231"/>
        <v/>
      </c>
      <c r="I3711" s="13" t="str">
        <f>IF(G3711="","",IFERROR(IF(IF(K3711="","",INDEX(收费标合同信息维护!A:Q,MATCH(G3711,收费标合同信息维护!M:M,0),13))=G3711,"有","无"),"无"))</f>
        <v/>
      </c>
      <c r="J3711" s="3" t="s">
        <v>4255</v>
      </c>
      <c r="K3711" s="3" t="s">
        <v>13816</v>
      </c>
      <c r="L3711" s="3" t="s">
        <v>6705</v>
      </c>
      <c r="M3711" s="3" t="s">
        <v>6706</v>
      </c>
      <c r="N3711" s="3" t="s">
        <v>6603</v>
      </c>
      <c r="O3711" s="3" t="s">
        <v>6478</v>
      </c>
      <c r="P3711" s="3" t="s">
        <v>13831</v>
      </c>
      <c r="Q3711" s="3" t="s">
        <v>13518</v>
      </c>
      <c r="R3711" s="3" t="s">
        <v>6484</v>
      </c>
      <c r="S3711" s="3" t="s">
        <v>6491</v>
      </c>
      <c r="T3711" s="3" t="s">
        <v>6548</v>
      </c>
      <c r="U3711" s="3" t="s">
        <v>154</v>
      </c>
      <c r="V3711" s="3" t="s">
        <v>6903</v>
      </c>
      <c r="W3711" s="3" t="s">
        <v>154</v>
      </c>
      <c r="X3711" s="3" t="s">
        <v>154</v>
      </c>
      <c r="Y3711" s="3" t="s">
        <v>154</v>
      </c>
      <c r="Z3711" s="3" t="s">
        <v>154</v>
      </c>
      <c r="AA3711" s="3" t="s">
        <v>154</v>
      </c>
      <c r="AB3711" s="3" t="s">
        <v>154</v>
      </c>
      <c r="AC3711" s="3" t="s">
        <v>154</v>
      </c>
      <c r="AD3711" s="3" t="s">
        <v>6151</v>
      </c>
      <c r="AE3711" s="3" t="s">
        <v>6151</v>
      </c>
      <c r="AF3711" s="3" t="s">
        <v>154</v>
      </c>
      <c r="AG3711" s="3" t="s">
        <v>154</v>
      </c>
      <c r="AH3711" s="3" t="s">
        <v>6597</v>
      </c>
      <c r="AI3711" s="3" t="s">
        <v>6482</v>
      </c>
      <c r="AJ3711" s="3" t="s">
        <v>6489</v>
      </c>
    </row>
    <row r="3712" spans="1:36" ht="30">
      <c r="A3712" s="10">
        <v>3815</v>
      </c>
      <c r="B3712" t="str">
        <f>IF(K3712="总计","",INDEX(主数据!A:AD,MATCH(J3712,主数据!A:A,0),9))</f>
        <v>华南大区公司</v>
      </c>
      <c r="C3712" t="str">
        <f>IF(K3712="","",INDEX(主数据!A:AD,MATCH(J3712,主数据!A:A,0),11))</f>
        <v>深圳东区</v>
      </c>
      <c r="D3712" t="str">
        <f t="shared" si="228"/>
        <v>SZ11生活垃圾消纳费（仪表）标准方式0.24</v>
      </c>
      <c r="E3712" s="13" t="str">
        <f t="shared" si="230"/>
        <v>0.24</v>
      </c>
      <c r="F3712" s="13" t="str">
        <f>IF(E3712="","",IFERROR(IF(IF(K3712="","",INDEX(收费标合同信息维护!A:Q,MATCH(D3712,收费标合同信息维护!J:J,0),10))=D3712,"有","无"),"无"))</f>
        <v>无</v>
      </c>
      <c r="G3712" s="13" t="str">
        <f t="shared" si="229"/>
        <v/>
      </c>
      <c r="H3712" s="13" t="str">
        <f t="shared" si="231"/>
        <v/>
      </c>
      <c r="I3712" s="13" t="str">
        <f>IF(G3712="","",IFERROR(IF(IF(K3712="","",INDEX(收费标合同信息维护!A:Q,MATCH(G3712,收费标合同信息维护!M:M,0),13))=G3712,"有","无"),"无"))</f>
        <v/>
      </c>
      <c r="J3712" s="3" t="s">
        <v>4255</v>
      </c>
      <c r="K3712" s="3" t="s">
        <v>13816</v>
      </c>
      <c r="L3712" s="3" t="s">
        <v>6705</v>
      </c>
      <c r="M3712" s="3" t="s">
        <v>6706</v>
      </c>
      <c r="N3712" s="3" t="s">
        <v>6603</v>
      </c>
      <c r="O3712" s="3" t="s">
        <v>6478</v>
      </c>
      <c r="P3712" s="3" t="s">
        <v>13832</v>
      </c>
      <c r="Q3712" s="3" t="s">
        <v>13443</v>
      </c>
      <c r="R3712" s="3" t="s">
        <v>6484</v>
      </c>
      <c r="S3712" s="3" t="s">
        <v>6491</v>
      </c>
      <c r="T3712" s="3" t="s">
        <v>6548</v>
      </c>
      <c r="U3712" s="3" t="s">
        <v>154</v>
      </c>
      <c r="V3712" s="3" t="s">
        <v>6899</v>
      </c>
      <c r="W3712" s="3" t="s">
        <v>154</v>
      </c>
      <c r="X3712" s="3" t="s">
        <v>154</v>
      </c>
      <c r="Y3712" s="3" t="s">
        <v>154</v>
      </c>
      <c r="Z3712" s="3" t="s">
        <v>154</v>
      </c>
      <c r="AA3712" s="3" t="s">
        <v>154</v>
      </c>
      <c r="AB3712" s="3" t="s">
        <v>154</v>
      </c>
      <c r="AC3712" s="3" t="s">
        <v>154</v>
      </c>
      <c r="AD3712" s="3" t="s">
        <v>6151</v>
      </c>
      <c r="AE3712" s="3" t="s">
        <v>6151</v>
      </c>
      <c r="AF3712" s="3" t="s">
        <v>154</v>
      </c>
      <c r="AG3712" s="3" t="s">
        <v>154</v>
      </c>
      <c r="AH3712" s="3" t="s">
        <v>6597</v>
      </c>
      <c r="AI3712" s="3" t="s">
        <v>6482</v>
      </c>
      <c r="AJ3712" s="3" t="s">
        <v>6489</v>
      </c>
    </row>
    <row r="3713" spans="1:36" ht="15">
      <c r="A3713" s="10">
        <v>3816</v>
      </c>
      <c r="B3713" t="str">
        <f>IF(K3713="总计","",INDEX(主数据!A:AD,MATCH(J3713,主数据!A:A,0),9))</f>
        <v>华南大区公司</v>
      </c>
      <c r="C3713" t="str">
        <f>IF(K3713="","",INDEX(主数据!A:AD,MATCH(J3713,主数据!A:A,0),11))</f>
        <v>深圳东区</v>
      </c>
      <c r="D3713" t="str">
        <f t="shared" si="228"/>
        <v>SZ11电费阶梯方式0.68</v>
      </c>
      <c r="E3713" s="13" t="str">
        <f t="shared" si="230"/>
        <v>0.68</v>
      </c>
      <c r="F3713" s="13" t="str">
        <f>IF(E3713="","",IFERROR(IF(IF(K3713="","",INDEX(收费标合同信息维护!A:Q,MATCH(D3713,收费标合同信息维护!J:J,0),10))=D3713,"有","无"),"无"))</f>
        <v>无</v>
      </c>
      <c r="G3713" s="13" t="str">
        <f t="shared" si="229"/>
        <v/>
      </c>
      <c r="H3713" s="13" t="str">
        <f t="shared" si="231"/>
        <v/>
      </c>
      <c r="I3713" s="13" t="str">
        <f>IF(G3713="","",IFERROR(IF(IF(K3713="","",INDEX(收费标合同信息维护!A:Q,MATCH(G3713,收费标合同信息维护!M:M,0),13))=G3713,"有","无"),"无"))</f>
        <v/>
      </c>
      <c r="J3713" s="3" t="s">
        <v>4255</v>
      </c>
      <c r="K3713" s="3" t="s">
        <v>13816</v>
      </c>
      <c r="L3713" s="3" t="s">
        <v>6601</v>
      </c>
      <c r="M3713" s="3" t="s">
        <v>6602</v>
      </c>
      <c r="N3713" s="3" t="s">
        <v>6603</v>
      </c>
      <c r="O3713" s="3" t="s">
        <v>6478</v>
      </c>
      <c r="P3713" s="3" t="s">
        <v>13833</v>
      </c>
      <c r="Q3713" s="3" t="s">
        <v>13527</v>
      </c>
      <c r="R3713" s="3" t="s">
        <v>6720</v>
      </c>
      <c r="S3713" s="3" t="s">
        <v>6491</v>
      </c>
      <c r="T3713" s="3" t="s">
        <v>6548</v>
      </c>
      <c r="U3713" s="3" t="s">
        <v>154</v>
      </c>
      <c r="V3713" s="3" t="s">
        <v>10321</v>
      </c>
      <c r="W3713" s="3" t="s">
        <v>154</v>
      </c>
      <c r="X3713" s="3" t="s">
        <v>6713</v>
      </c>
      <c r="Y3713" s="3" t="s">
        <v>12556</v>
      </c>
      <c r="Z3713" s="3" t="s">
        <v>6943</v>
      </c>
      <c r="AA3713" s="3" t="s">
        <v>8369</v>
      </c>
      <c r="AB3713" s="3" t="s">
        <v>154</v>
      </c>
      <c r="AC3713" s="3" t="s">
        <v>154</v>
      </c>
      <c r="AD3713" s="3" t="s">
        <v>6151</v>
      </c>
      <c r="AE3713" s="3" t="s">
        <v>6151</v>
      </c>
      <c r="AF3713" s="3" t="s">
        <v>154</v>
      </c>
      <c r="AG3713" s="3" t="s">
        <v>154</v>
      </c>
      <c r="AH3713" s="3" t="s">
        <v>6597</v>
      </c>
      <c r="AI3713" s="3" t="s">
        <v>6482</v>
      </c>
      <c r="AJ3713" s="3" t="s">
        <v>6489</v>
      </c>
    </row>
    <row r="3714" spans="1:36" ht="15">
      <c r="A3714" s="10">
        <v>3817</v>
      </c>
      <c r="B3714" t="str">
        <f>IF(K3714="总计","",INDEX(主数据!A:AD,MATCH(J3714,主数据!A:A,0),9))</f>
        <v>华南大区公司</v>
      </c>
      <c r="C3714" t="str">
        <f>IF(K3714="","",INDEX(主数据!A:AD,MATCH(J3714,主数据!A:A,0),11))</f>
        <v>深圳东区</v>
      </c>
      <c r="D3714" t="str">
        <f t="shared" ref="D3714:D3777" si="232">J3714&amp;M3714&amp;R3714&amp;E3714</f>
        <v>SZ11电费阶梯方式0.68</v>
      </c>
      <c r="E3714" s="13" t="str">
        <f t="shared" si="230"/>
        <v>0.68</v>
      </c>
      <c r="F3714" s="13" t="str">
        <f>IF(E3714="","",IFERROR(IF(IF(K3714="","",INDEX(收费标合同信息维护!A:Q,MATCH(D3714,收费标合同信息维护!J:J,0),10))=D3714,"有","无"),"无"))</f>
        <v>无</v>
      </c>
      <c r="G3714" s="13" t="str">
        <f t="shared" ref="G3714:G3777" si="233">IF(W3714="","",J3714&amp;M3714&amp;R3714&amp;H3714)</f>
        <v/>
      </c>
      <c r="H3714" s="13" t="str">
        <f t="shared" si="231"/>
        <v/>
      </c>
      <c r="I3714" s="13" t="str">
        <f>IF(G3714="","",IFERROR(IF(IF(K3714="","",INDEX(收费标合同信息维护!A:Q,MATCH(G3714,收费标合同信息维护!M:M,0),13))=G3714,"有","无"),"无"))</f>
        <v/>
      </c>
      <c r="J3714" s="3" t="s">
        <v>4255</v>
      </c>
      <c r="K3714" s="3" t="s">
        <v>13816</v>
      </c>
      <c r="L3714" s="3" t="s">
        <v>6601</v>
      </c>
      <c r="M3714" s="3" t="s">
        <v>6602</v>
      </c>
      <c r="N3714" s="3" t="s">
        <v>6603</v>
      </c>
      <c r="O3714" s="3" t="s">
        <v>6478</v>
      </c>
      <c r="P3714" s="3" t="s">
        <v>13834</v>
      </c>
      <c r="Q3714" s="3" t="s">
        <v>13531</v>
      </c>
      <c r="R3714" s="3" t="s">
        <v>6720</v>
      </c>
      <c r="S3714" s="3" t="s">
        <v>6491</v>
      </c>
      <c r="T3714" s="3" t="s">
        <v>6548</v>
      </c>
      <c r="U3714" s="3" t="s">
        <v>154</v>
      </c>
      <c r="V3714" s="3" t="s">
        <v>10321</v>
      </c>
      <c r="W3714" s="3" t="s">
        <v>154</v>
      </c>
      <c r="X3714" s="3" t="s">
        <v>6946</v>
      </c>
      <c r="Y3714" s="3" t="s">
        <v>12556</v>
      </c>
      <c r="Z3714" s="3" t="s">
        <v>6303</v>
      </c>
      <c r="AA3714" s="3" t="s">
        <v>8369</v>
      </c>
      <c r="AB3714" s="3" t="s">
        <v>154</v>
      </c>
      <c r="AC3714" s="3" t="s">
        <v>154</v>
      </c>
      <c r="AD3714" s="3" t="s">
        <v>6151</v>
      </c>
      <c r="AE3714" s="3" t="s">
        <v>6151</v>
      </c>
      <c r="AF3714" s="3" t="s">
        <v>154</v>
      </c>
      <c r="AG3714" s="3" t="s">
        <v>154</v>
      </c>
      <c r="AH3714" s="3" t="s">
        <v>6597</v>
      </c>
      <c r="AI3714" s="3" t="s">
        <v>6482</v>
      </c>
      <c r="AJ3714" s="3" t="s">
        <v>6489</v>
      </c>
    </row>
    <row r="3715" spans="1:36" ht="15">
      <c r="A3715" s="10">
        <v>3818</v>
      </c>
      <c r="B3715" t="str">
        <f>IF(K3715="总计","",INDEX(主数据!A:AD,MATCH(J3715,主数据!A:A,0),9))</f>
        <v>华南大区公司</v>
      </c>
      <c r="C3715" t="str">
        <f>IF(K3715="","",INDEX(主数据!A:AD,MATCH(J3715,主数据!A:A,0),11))</f>
        <v>深圳东区</v>
      </c>
      <c r="D3715" t="str">
        <f t="shared" si="232"/>
        <v>SZ11电费标准方式1.06</v>
      </c>
      <c r="E3715" s="13" t="str">
        <f t="shared" ref="E3715:E3778" si="234">TEXT(IF(V3715="","",--V3715),"0.00")</f>
        <v>1.06</v>
      </c>
      <c r="F3715" s="13" t="str">
        <f>IF(E3715="","",IFERROR(IF(IF(K3715="","",INDEX(收费标合同信息维护!A:Q,MATCH(D3715,收费标合同信息维护!J:J,0),10))=D3715,"有","无"),"无"))</f>
        <v>无</v>
      </c>
      <c r="G3715" s="13" t="str">
        <f t="shared" si="233"/>
        <v/>
      </c>
      <c r="H3715" s="13" t="str">
        <f t="shared" ref="H3715:H3778" si="235">TEXT(IF(W3715="","",--W3715),"0.00")</f>
        <v/>
      </c>
      <c r="I3715" s="13" t="str">
        <f>IF(G3715="","",IFERROR(IF(IF(K3715="","",INDEX(收费标合同信息维护!A:Q,MATCH(G3715,收费标合同信息维护!M:M,0),13))=G3715,"有","无"),"无"))</f>
        <v/>
      </c>
      <c r="J3715" s="3" t="s">
        <v>4255</v>
      </c>
      <c r="K3715" s="3" t="s">
        <v>13816</v>
      </c>
      <c r="L3715" s="3" t="s">
        <v>6601</v>
      </c>
      <c r="M3715" s="3" t="s">
        <v>6602</v>
      </c>
      <c r="N3715" s="3" t="s">
        <v>6603</v>
      </c>
      <c r="O3715" s="3" t="s">
        <v>6478</v>
      </c>
      <c r="P3715" s="3" t="s">
        <v>13835</v>
      </c>
      <c r="Q3715" s="3" t="s">
        <v>13529</v>
      </c>
      <c r="R3715" s="3" t="s">
        <v>6484</v>
      </c>
      <c r="S3715" s="3" t="s">
        <v>6491</v>
      </c>
      <c r="T3715" s="3" t="s">
        <v>6548</v>
      </c>
      <c r="U3715" s="3" t="s">
        <v>154</v>
      </c>
      <c r="V3715" s="3" t="s">
        <v>10630</v>
      </c>
      <c r="W3715" s="3" t="s">
        <v>154</v>
      </c>
      <c r="X3715" s="3" t="s">
        <v>154</v>
      </c>
      <c r="Y3715" s="3" t="s">
        <v>154</v>
      </c>
      <c r="Z3715" s="3" t="s">
        <v>154</v>
      </c>
      <c r="AA3715" s="3" t="s">
        <v>154</v>
      </c>
      <c r="AB3715" s="3" t="s">
        <v>154</v>
      </c>
      <c r="AC3715" s="3" t="s">
        <v>154</v>
      </c>
      <c r="AD3715" s="3" t="s">
        <v>6151</v>
      </c>
      <c r="AE3715" s="3" t="s">
        <v>6151</v>
      </c>
      <c r="AF3715" s="3" t="s">
        <v>154</v>
      </c>
      <c r="AG3715" s="3" t="s">
        <v>154</v>
      </c>
      <c r="AH3715" s="3" t="s">
        <v>6597</v>
      </c>
      <c r="AI3715" s="3" t="s">
        <v>6482</v>
      </c>
      <c r="AJ3715" s="3" t="s">
        <v>6489</v>
      </c>
    </row>
    <row r="3716" spans="1:36" ht="15">
      <c r="A3716" s="10">
        <v>3819</v>
      </c>
      <c r="B3716" t="str">
        <f>IF(K3716="总计","",INDEX(主数据!A:AD,MATCH(J3716,主数据!A:A,0),9))</f>
        <v>华南大区公司</v>
      </c>
      <c r="C3716" t="str">
        <f>IF(K3716="","",INDEX(主数据!A:AD,MATCH(J3716,主数据!A:A,0),11))</f>
        <v>深圳东区</v>
      </c>
      <c r="D3716" t="str">
        <f t="shared" si="232"/>
        <v>SZ11自来水费（简易征收）阶梯方式2.67</v>
      </c>
      <c r="E3716" s="13" t="str">
        <f t="shared" si="234"/>
        <v>2.67</v>
      </c>
      <c r="F3716" s="13" t="str">
        <f>IF(E3716="","",IFERROR(IF(IF(K3716="","",INDEX(收费标合同信息维护!A:Q,MATCH(D3716,收费标合同信息维护!J:J,0),10))=D3716,"有","无"),"无"))</f>
        <v>无</v>
      </c>
      <c r="G3716" s="13" t="str">
        <f t="shared" si="233"/>
        <v/>
      </c>
      <c r="H3716" s="13" t="str">
        <f t="shared" si="235"/>
        <v/>
      </c>
      <c r="I3716" s="13" t="str">
        <f>IF(G3716="","",IFERROR(IF(IF(K3716="","",INDEX(收费标合同信息维护!A:Q,MATCH(G3716,收费标合同信息维护!M:M,0),13))=G3716,"有","无"),"无"))</f>
        <v/>
      </c>
      <c r="J3716" s="3" t="s">
        <v>4255</v>
      </c>
      <c r="K3716" s="3" t="s">
        <v>13816</v>
      </c>
      <c r="L3716" s="3" t="s">
        <v>6615</v>
      </c>
      <c r="M3716" s="3" t="s">
        <v>6616</v>
      </c>
      <c r="N3716" s="3" t="s">
        <v>6603</v>
      </c>
      <c r="O3716" s="3" t="s">
        <v>6478</v>
      </c>
      <c r="P3716" s="3" t="s">
        <v>13836</v>
      </c>
      <c r="Q3716" s="3" t="s">
        <v>13407</v>
      </c>
      <c r="R3716" s="3" t="s">
        <v>6720</v>
      </c>
      <c r="S3716" s="3" t="s">
        <v>6491</v>
      </c>
      <c r="T3716" s="3" t="s">
        <v>6548</v>
      </c>
      <c r="U3716" s="3" t="s">
        <v>154</v>
      </c>
      <c r="V3716" s="3" t="s">
        <v>6724</v>
      </c>
      <c r="W3716" s="3" t="s">
        <v>154</v>
      </c>
      <c r="X3716" s="3" t="s">
        <v>6725</v>
      </c>
      <c r="Y3716" s="3" t="s">
        <v>6954</v>
      </c>
      <c r="Z3716" s="3" t="s">
        <v>6049</v>
      </c>
      <c r="AA3716" s="3" t="s">
        <v>6955</v>
      </c>
      <c r="AB3716" s="3" t="s">
        <v>154</v>
      </c>
      <c r="AC3716" s="3" t="s">
        <v>154</v>
      </c>
      <c r="AD3716" s="3" t="s">
        <v>6151</v>
      </c>
      <c r="AE3716" s="3" t="s">
        <v>6151</v>
      </c>
      <c r="AF3716" s="3" t="s">
        <v>154</v>
      </c>
      <c r="AG3716" s="3" t="s">
        <v>154</v>
      </c>
      <c r="AH3716" s="3" t="s">
        <v>6597</v>
      </c>
      <c r="AI3716" s="3" t="s">
        <v>6482</v>
      </c>
      <c r="AJ3716" s="3" t="s">
        <v>6489</v>
      </c>
    </row>
    <row r="3717" spans="1:36" ht="15">
      <c r="A3717" s="10">
        <v>3820</v>
      </c>
      <c r="B3717" t="str">
        <f>IF(K3717="总计","",INDEX(主数据!A:AD,MATCH(J3717,主数据!A:A,0),9))</f>
        <v>华南大区公司</v>
      </c>
      <c r="C3717" t="str">
        <f>IF(K3717="","",INDEX(主数据!A:AD,MATCH(J3717,主数据!A:A,0),11))</f>
        <v>深圳东区</v>
      </c>
      <c r="D3717" t="str">
        <f t="shared" si="232"/>
        <v>SZ11自来水费（简易征收）标准方式3.77</v>
      </c>
      <c r="E3717" s="13" t="str">
        <f t="shared" si="234"/>
        <v>3.77</v>
      </c>
      <c r="F3717" s="13" t="str">
        <f>IF(E3717="","",IFERROR(IF(IF(K3717="","",INDEX(收费标合同信息维护!A:Q,MATCH(D3717,收费标合同信息维护!J:J,0),10))=D3717,"有","无"),"无"))</f>
        <v>无</v>
      </c>
      <c r="G3717" s="13" t="str">
        <f t="shared" si="233"/>
        <v/>
      </c>
      <c r="H3717" s="13" t="str">
        <f t="shared" si="235"/>
        <v/>
      </c>
      <c r="I3717" s="13" t="str">
        <f>IF(G3717="","",IFERROR(IF(IF(K3717="","",INDEX(收费标合同信息维护!A:Q,MATCH(G3717,收费标合同信息维护!M:M,0),13))=G3717,"有","无"),"无"))</f>
        <v/>
      </c>
      <c r="J3717" s="3" t="s">
        <v>4255</v>
      </c>
      <c r="K3717" s="3" t="s">
        <v>13816</v>
      </c>
      <c r="L3717" s="3" t="s">
        <v>6615</v>
      </c>
      <c r="M3717" s="3" t="s">
        <v>6616</v>
      </c>
      <c r="N3717" s="3" t="s">
        <v>6603</v>
      </c>
      <c r="O3717" s="3" t="s">
        <v>6478</v>
      </c>
      <c r="P3717" s="3" t="s">
        <v>13837</v>
      </c>
      <c r="Q3717" s="3" t="s">
        <v>13410</v>
      </c>
      <c r="R3717" s="3" t="s">
        <v>6484</v>
      </c>
      <c r="S3717" s="3" t="s">
        <v>6491</v>
      </c>
      <c r="T3717" s="3" t="s">
        <v>6548</v>
      </c>
      <c r="U3717" s="3" t="s">
        <v>154</v>
      </c>
      <c r="V3717" s="3" t="s">
        <v>6958</v>
      </c>
      <c r="W3717" s="3" t="s">
        <v>154</v>
      </c>
      <c r="X3717" s="3" t="s">
        <v>154</v>
      </c>
      <c r="Y3717" s="3" t="s">
        <v>154</v>
      </c>
      <c r="Z3717" s="3" t="s">
        <v>154</v>
      </c>
      <c r="AA3717" s="3" t="s">
        <v>154</v>
      </c>
      <c r="AB3717" s="3" t="s">
        <v>154</v>
      </c>
      <c r="AC3717" s="3" t="s">
        <v>154</v>
      </c>
      <c r="AD3717" s="3" t="s">
        <v>6151</v>
      </c>
      <c r="AE3717" s="3" t="s">
        <v>6151</v>
      </c>
      <c r="AF3717" s="3" t="s">
        <v>154</v>
      </c>
      <c r="AG3717" s="3" t="s">
        <v>154</v>
      </c>
      <c r="AH3717" s="3" t="s">
        <v>6597</v>
      </c>
      <c r="AI3717" s="3" t="s">
        <v>6482</v>
      </c>
      <c r="AJ3717" s="3" t="s">
        <v>6489</v>
      </c>
    </row>
    <row r="3718" spans="1:36" ht="15">
      <c r="A3718" s="10">
        <v>3821</v>
      </c>
      <c r="B3718" t="str">
        <f>IF(K3718="总计","",INDEX(主数据!A:AD,MATCH(J3718,主数据!A:A,0),9))</f>
        <v>华南大区公司</v>
      </c>
      <c r="C3718" t="str">
        <f>IF(K3718="","",INDEX(主数据!A:AD,MATCH(J3718,主数据!A:A,0),11))</f>
        <v>深圳东区</v>
      </c>
      <c r="D3718" t="str">
        <f t="shared" si="232"/>
        <v>SZ11排水费（仪表）阶梯方式0.81</v>
      </c>
      <c r="E3718" s="13" t="str">
        <f t="shared" si="234"/>
        <v>0.81</v>
      </c>
      <c r="F3718" s="13" t="str">
        <f>IF(E3718="","",IFERROR(IF(IF(K3718="","",INDEX(收费标合同信息维护!A:Q,MATCH(D3718,收费标合同信息维护!J:J,0),10))=D3718,"有","无"),"无"))</f>
        <v>无</v>
      </c>
      <c r="G3718" s="13" t="str">
        <f t="shared" si="233"/>
        <v/>
      </c>
      <c r="H3718" s="13" t="str">
        <f t="shared" si="235"/>
        <v/>
      </c>
      <c r="I3718" s="13" t="str">
        <f>IF(G3718="","",IFERROR(IF(IF(K3718="","",INDEX(收费标合同信息维护!A:Q,MATCH(G3718,收费标合同信息维护!M:M,0),13))=G3718,"有","无"),"无"))</f>
        <v/>
      </c>
      <c r="J3718" s="3" t="s">
        <v>4255</v>
      </c>
      <c r="K3718" s="3" t="s">
        <v>13816</v>
      </c>
      <c r="L3718" s="3" t="s">
        <v>6971</v>
      </c>
      <c r="M3718" s="3" t="s">
        <v>6972</v>
      </c>
      <c r="N3718" s="3" t="s">
        <v>6603</v>
      </c>
      <c r="O3718" s="3" t="s">
        <v>6478</v>
      </c>
      <c r="P3718" s="3" t="s">
        <v>13838</v>
      </c>
      <c r="Q3718" s="3" t="s">
        <v>13537</v>
      </c>
      <c r="R3718" s="3" t="s">
        <v>6720</v>
      </c>
      <c r="S3718" s="3" t="s">
        <v>6491</v>
      </c>
      <c r="T3718" s="3" t="s">
        <v>6548</v>
      </c>
      <c r="U3718" s="3" t="s">
        <v>154</v>
      </c>
      <c r="V3718" s="3" t="s">
        <v>6978</v>
      </c>
      <c r="W3718" s="3" t="s">
        <v>154</v>
      </c>
      <c r="X3718" s="3" t="s">
        <v>6725</v>
      </c>
      <c r="Y3718" s="3" t="s">
        <v>6979</v>
      </c>
      <c r="Z3718" s="3" t="s">
        <v>6049</v>
      </c>
      <c r="AA3718" s="3" t="s">
        <v>6980</v>
      </c>
      <c r="AB3718" s="3" t="s">
        <v>154</v>
      </c>
      <c r="AC3718" s="3" t="s">
        <v>154</v>
      </c>
      <c r="AD3718" s="3" t="s">
        <v>6151</v>
      </c>
      <c r="AE3718" s="3" t="s">
        <v>6151</v>
      </c>
      <c r="AF3718" s="3" t="s">
        <v>154</v>
      </c>
      <c r="AG3718" s="3" t="s">
        <v>154</v>
      </c>
      <c r="AH3718" s="3" t="s">
        <v>6597</v>
      </c>
      <c r="AI3718" s="3" t="s">
        <v>6482</v>
      </c>
      <c r="AJ3718" s="3" t="s">
        <v>6489</v>
      </c>
    </row>
    <row r="3719" spans="1:36" ht="15">
      <c r="A3719" s="10">
        <v>3822</v>
      </c>
      <c r="B3719" t="str">
        <f>IF(K3719="总计","",INDEX(主数据!A:AD,MATCH(J3719,主数据!A:A,0),9))</f>
        <v>华南大区公司</v>
      </c>
      <c r="C3719" t="str">
        <f>IF(K3719="","",INDEX(主数据!A:AD,MATCH(J3719,主数据!A:A,0),11))</f>
        <v>深圳东区</v>
      </c>
      <c r="D3719" t="str">
        <f t="shared" si="232"/>
        <v>SZ11排水费（仪表）标准方式1.08</v>
      </c>
      <c r="E3719" s="13" t="str">
        <f t="shared" si="234"/>
        <v>1.08</v>
      </c>
      <c r="F3719" s="13" t="str">
        <f>IF(E3719="","",IFERROR(IF(IF(K3719="","",INDEX(收费标合同信息维护!A:Q,MATCH(D3719,收费标合同信息维护!J:J,0),10))=D3719,"有","无"),"无"))</f>
        <v>无</v>
      </c>
      <c r="G3719" s="13" t="str">
        <f t="shared" si="233"/>
        <v/>
      </c>
      <c r="H3719" s="13" t="str">
        <f t="shared" si="235"/>
        <v/>
      </c>
      <c r="I3719" s="13" t="str">
        <f>IF(G3719="","",IFERROR(IF(IF(K3719="","",INDEX(收费标合同信息维护!A:Q,MATCH(G3719,收费标合同信息维护!M:M,0),13))=G3719,"有","无"),"无"))</f>
        <v/>
      </c>
      <c r="J3719" s="3" t="s">
        <v>4255</v>
      </c>
      <c r="K3719" s="3" t="s">
        <v>13816</v>
      </c>
      <c r="L3719" s="3" t="s">
        <v>6971</v>
      </c>
      <c r="M3719" s="3" t="s">
        <v>6972</v>
      </c>
      <c r="N3719" s="3" t="s">
        <v>6603</v>
      </c>
      <c r="O3719" s="3" t="s">
        <v>6478</v>
      </c>
      <c r="P3719" s="3" t="s">
        <v>13839</v>
      </c>
      <c r="Q3719" s="3" t="s">
        <v>10911</v>
      </c>
      <c r="R3719" s="3" t="s">
        <v>6484</v>
      </c>
      <c r="S3719" s="3" t="s">
        <v>6491</v>
      </c>
      <c r="T3719" s="3" t="s">
        <v>6548</v>
      </c>
      <c r="U3719" s="3" t="s">
        <v>154</v>
      </c>
      <c r="V3719" s="3" t="s">
        <v>6975</v>
      </c>
      <c r="W3719" s="3" t="s">
        <v>154</v>
      </c>
      <c r="X3719" s="3" t="s">
        <v>154</v>
      </c>
      <c r="Y3719" s="3" t="s">
        <v>154</v>
      </c>
      <c r="Z3719" s="3" t="s">
        <v>154</v>
      </c>
      <c r="AA3719" s="3" t="s">
        <v>154</v>
      </c>
      <c r="AB3719" s="3" t="s">
        <v>154</v>
      </c>
      <c r="AC3719" s="3" t="s">
        <v>154</v>
      </c>
      <c r="AD3719" s="3" t="s">
        <v>6151</v>
      </c>
      <c r="AE3719" s="3" t="s">
        <v>6151</v>
      </c>
      <c r="AF3719" s="3" t="s">
        <v>154</v>
      </c>
      <c r="AG3719" s="3" t="s">
        <v>154</v>
      </c>
      <c r="AH3719" s="3" t="s">
        <v>6597</v>
      </c>
      <c r="AI3719" s="3" t="s">
        <v>6482</v>
      </c>
      <c r="AJ3719" s="3" t="s">
        <v>6489</v>
      </c>
    </row>
    <row r="3720" spans="1:36" ht="30">
      <c r="A3720" s="10">
        <v>3823</v>
      </c>
      <c r="B3720" t="str">
        <f>IF(K3720="总计","",INDEX(主数据!A:AD,MATCH(J3720,主数据!A:A,0),9))</f>
        <v>华东大区公司</v>
      </c>
      <c r="C3720" t="str">
        <f>IF(K3720="","",INDEX(主数据!A:AD,MATCH(J3720,主数据!A:A,0),11))</f>
        <v>合肥城区</v>
      </c>
      <c r="D3720" t="str">
        <f t="shared" si="232"/>
        <v>HF47物业服务费标准方式1.44</v>
      </c>
      <c r="E3720" s="13" t="str">
        <f t="shared" si="234"/>
        <v>1.44</v>
      </c>
      <c r="F3720" s="13" t="str">
        <f>IF(E3720="","",IFERROR(IF(IF(K3720="","",INDEX(收费标合同信息维护!A:Q,MATCH(D3720,收费标合同信息维护!J:J,0),10))=D3720,"有","无"),"无"))</f>
        <v>无</v>
      </c>
      <c r="G3720" s="13" t="str">
        <f t="shared" si="233"/>
        <v/>
      </c>
      <c r="H3720" s="13" t="str">
        <f t="shared" si="235"/>
        <v/>
      </c>
      <c r="I3720" s="13" t="str">
        <f>IF(G3720="","",IFERROR(IF(IF(K3720="","",INDEX(收费标合同信息维护!A:Q,MATCH(G3720,收费标合同信息维护!M:M,0),13))=G3720,"有","无"),"无"))</f>
        <v/>
      </c>
      <c r="J3720" s="3" t="s">
        <v>4113</v>
      </c>
      <c r="K3720" s="3" t="s">
        <v>13840</v>
      </c>
      <c r="L3720" s="3" t="s">
        <v>6025</v>
      </c>
      <c r="M3720" s="3" t="s">
        <v>6026</v>
      </c>
      <c r="N3720" s="3" t="s">
        <v>6477</v>
      </c>
      <c r="O3720" s="3" t="s">
        <v>6478</v>
      </c>
      <c r="P3720" s="3" t="s">
        <v>13841</v>
      </c>
      <c r="Q3720" s="3" t="s">
        <v>6667</v>
      </c>
      <c r="R3720" s="3" t="s">
        <v>6484</v>
      </c>
      <c r="S3720" s="3" t="s">
        <v>6491</v>
      </c>
      <c r="T3720" s="3" t="s">
        <v>13842</v>
      </c>
      <c r="U3720" s="3" t="s">
        <v>154</v>
      </c>
      <c r="V3720" s="3" t="s">
        <v>6668</v>
      </c>
      <c r="W3720" s="3" t="s">
        <v>154</v>
      </c>
      <c r="X3720" s="3" t="s">
        <v>154</v>
      </c>
      <c r="Y3720" s="3" t="s">
        <v>154</v>
      </c>
      <c r="Z3720" s="3" t="s">
        <v>154</v>
      </c>
      <c r="AA3720" s="3" t="s">
        <v>154</v>
      </c>
      <c r="AB3720" s="3" t="s">
        <v>154</v>
      </c>
      <c r="AC3720" s="3" t="s">
        <v>154</v>
      </c>
      <c r="AD3720" s="3" t="s">
        <v>6151</v>
      </c>
      <c r="AE3720" s="3" t="s">
        <v>6151</v>
      </c>
      <c r="AF3720" s="3" t="s">
        <v>154</v>
      </c>
      <c r="AG3720" s="3" t="s">
        <v>154</v>
      </c>
      <c r="AH3720" s="3" t="s">
        <v>6478</v>
      </c>
      <c r="AI3720" s="3" t="s">
        <v>6482</v>
      </c>
      <c r="AJ3720" s="3" t="s">
        <v>13843</v>
      </c>
    </row>
    <row r="3721" spans="1:36" ht="30">
      <c r="A3721" s="10">
        <v>3824</v>
      </c>
      <c r="B3721" t="str">
        <f>IF(K3721="总计","",INDEX(主数据!A:AD,MATCH(J3721,主数据!A:A,0),9))</f>
        <v>华东大区公司</v>
      </c>
      <c r="C3721" t="str">
        <f>IF(K3721="","",INDEX(主数据!A:AD,MATCH(J3721,主数据!A:A,0),11))</f>
        <v>合肥城区</v>
      </c>
      <c r="D3721" t="str">
        <f t="shared" si="232"/>
        <v>HF47物业服务费标准方式3.00</v>
      </c>
      <c r="E3721" s="13" t="str">
        <f t="shared" si="234"/>
        <v>3.00</v>
      </c>
      <c r="F3721" s="13" t="str">
        <f>IF(E3721="","",IFERROR(IF(IF(K3721="","",INDEX(收费标合同信息维护!A:Q,MATCH(D3721,收费标合同信息维护!J:J,0),10))=D3721,"有","无"),"无"))</f>
        <v>无</v>
      </c>
      <c r="G3721" s="13" t="str">
        <f t="shared" si="233"/>
        <v/>
      </c>
      <c r="H3721" s="13" t="str">
        <f t="shared" si="235"/>
        <v/>
      </c>
      <c r="I3721" s="13" t="str">
        <f>IF(G3721="","",IFERROR(IF(IF(K3721="","",INDEX(收费标合同信息维护!A:Q,MATCH(G3721,收费标合同信息维护!M:M,0),13))=G3721,"有","无"),"无"))</f>
        <v/>
      </c>
      <c r="J3721" s="3" t="s">
        <v>4113</v>
      </c>
      <c r="K3721" s="3" t="s">
        <v>13840</v>
      </c>
      <c r="L3721" s="3" t="s">
        <v>6025</v>
      </c>
      <c r="M3721" s="3" t="s">
        <v>6026</v>
      </c>
      <c r="N3721" s="3" t="s">
        <v>6477</v>
      </c>
      <c r="O3721" s="3" t="s">
        <v>6478</v>
      </c>
      <c r="P3721" s="3" t="s">
        <v>13844</v>
      </c>
      <c r="Q3721" s="3" t="s">
        <v>6671</v>
      </c>
      <c r="R3721" s="3" t="s">
        <v>6484</v>
      </c>
      <c r="S3721" s="3" t="s">
        <v>6491</v>
      </c>
      <c r="T3721" s="3" t="s">
        <v>7084</v>
      </c>
      <c r="U3721" s="3" t="s">
        <v>154</v>
      </c>
      <c r="V3721" s="3" t="s">
        <v>6672</v>
      </c>
      <c r="W3721" s="3" t="s">
        <v>154</v>
      </c>
      <c r="X3721" s="3" t="s">
        <v>154</v>
      </c>
      <c r="Y3721" s="3" t="s">
        <v>154</v>
      </c>
      <c r="Z3721" s="3" t="s">
        <v>154</v>
      </c>
      <c r="AA3721" s="3" t="s">
        <v>154</v>
      </c>
      <c r="AB3721" s="3" t="s">
        <v>154</v>
      </c>
      <c r="AC3721" s="3" t="s">
        <v>154</v>
      </c>
      <c r="AD3721" s="3" t="s">
        <v>6151</v>
      </c>
      <c r="AE3721" s="3" t="s">
        <v>6151</v>
      </c>
      <c r="AF3721" s="3" t="s">
        <v>154</v>
      </c>
      <c r="AG3721" s="3" t="s">
        <v>154</v>
      </c>
      <c r="AH3721" s="3" t="s">
        <v>6478</v>
      </c>
      <c r="AI3721" s="3" t="s">
        <v>6482</v>
      </c>
      <c r="AJ3721" s="3" t="s">
        <v>8727</v>
      </c>
    </row>
    <row r="3722" spans="1:36" ht="30">
      <c r="A3722" s="10">
        <v>3825</v>
      </c>
      <c r="B3722" t="str">
        <f>IF(K3722="总计","",INDEX(主数据!A:AD,MATCH(J3722,主数据!A:A,0),9))</f>
        <v>华东大区公司</v>
      </c>
      <c r="C3722" t="str">
        <f>IF(K3722="","",INDEX(主数据!A:AD,MATCH(J3722,主数据!A:A,0),11))</f>
        <v>合肥城区</v>
      </c>
      <c r="D3722" t="str">
        <f t="shared" si="232"/>
        <v>HF47物业服务费标准方式5.00</v>
      </c>
      <c r="E3722" s="13" t="str">
        <f t="shared" si="234"/>
        <v>5.00</v>
      </c>
      <c r="F3722" s="13" t="str">
        <f>IF(E3722="","",IFERROR(IF(IF(K3722="","",INDEX(收费标合同信息维护!A:Q,MATCH(D3722,收费标合同信息维护!J:J,0),10))=D3722,"有","无"),"无"))</f>
        <v>无</v>
      </c>
      <c r="G3722" s="13" t="str">
        <f t="shared" si="233"/>
        <v/>
      </c>
      <c r="H3722" s="13" t="str">
        <f t="shared" si="235"/>
        <v/>
      </c>
      <c r="I3722" s="13" t="str">
        <f>IF(G3722="","",IFERROR(IF(IF(K3722="","",INDEX(收费标合同信息维护!A:Q,MATCH(G3722,收费标合同信息维护!M:M,0),13))=G3722,"有","无"),"无"))</f>
        <v/>
      </c>
      <c r="J3722" s="3" t="s">
        <v>4113</v>
      </c>
      <c r="K3722" s="3" t="s">
        <v>13840</v>
      </c>
      <c r="L3722" s="3" t="s">
        <v>6025</v>
      </c>
      <c r="M3722" s="3" t="s">
        <v>6026</v>
      </c>
      <c r="N3722" s="3" t="s">
        <v>6477</v>
      </c>
      <c r="O3722" s="3" t="s">
        <v>6478</v>
      </c>
      <c r="P3722" s="3" t="s">
        <v>13845</v>
      </c>
      <c r="Q3722" s="3" t="s">
        <v>13846</v>
      </c>
      <c r="R3722" s="3" t="s">
        <v>6484</v>
      </c>
      <c r="S3722" s="3" t="s">
        <v>6491</v>
      </c>
      <c r="T3722" s="3" t="s">
        <v>6548</v>
      </c>
      <c r="U3722" s="3" t="s">
        <v>154</v>
      </c>
      <c r="V3722" s="3" t="s">
        <v>6744</v>
      </c>
      <c r="W3722" s="3" t="s">
        <v>154</v>
      </c>
      <c r="X3722" s="3" t="s">
        <v>154</v>
      </c>
      <c r="Y3722" s="3" t="s">
        <v>154</v>
      </c>
      <c r="Z3722" s="3" t="s">
        <v>154</v>
      </c>
      <c r="AA3722" s="3" t="s">
        <v>154</v>
      </c>
      <c r="AB3722" s="3" t="s">
        <v>154</v>
      </c>
      <c r="AC3722" s="3" t="s">
        <v>154</v>
      </c>
      <c r="AD3722" s="3" t="s">
        <v>6151</v>
      </c>
      <c r="AE3722" s="3" t="s">
        <v>6151</v>
      </c>
      <c r="AF3722" s="3" t="s">
        <v>154</v>
      </c>
      <c r="AG3722" s="3" t="s">
        <v>154</v>
      </c>
      <c r="AH3722" s="3" t="s">
        <v>6478</v>
      </c>
      <c r="AI3722" s="3" t="s">
        <v>6482</v>
      </c>
      <c r="AJ3722" s="3" t="s">
        <v>6077</v>
      </c>
    </row>
    <row r="3723" spans="1:36" ht="30">
      <c r="A3723" s="10">
        <v>3826</v>
      </c>
      <c r="B3723" t="str">
        <f>IF(K3723="总计","",INDEX(主数据!A:AD,MATCH(J3723,主数据!A:A,0),9))</f>
        <v>华东大区公司</v>
      </c>
      <c r="C3723" t="str">
        <f>IF(K3723="","",INDEX(主数据!A:AD,MATCH(J3723,主数据!A:A,0),11))</f>
        <v>合肥城区</v>
      </c>
      <c r="D3723" t="str">
        <f t="shared" si="232"/>
        <v>HF47前期介入费标准方式1.50</v>
      </c>
      <c r="E3723" s="13" t="str">
        <f t="shared" si="234"/>
        <v>1.50</v>
      </c>
      <c r="F3723" s="13" t="str">
        <f>IF(E3723="","",IFERROR(IF(IF(K3723="","",INDEX(收费标合同信息维护!A:Q,MATCH(D3723,收费标合同信息维护!J:J,0),10))=D3723,"有","无"),"无"))</f>
        <v>无</v>
      </c>
      <c r="G3723" s="13" t="str">
        <f t="shared" si="233"/>
        <v/>
      </c>
      <c r="H3723" s="13" t="str">
        <f t="shared" si="235"/>
        <v/>
      </c>
      <c r="I3723" s="13" t="str">
        <f>IF(G3723="","",IFERROR(IF(IF(K3723="","",INDEX(收费标合同信息维护!A:Q,MATCH(G3723,收费标合同信息维护!M:M,0),13))=G3723,"有","无"),"无"))</f>
        <v/>
      </c>
      <c r="J3723" s="3" t="s">
        <v>4113</v>
      </c>
      <c r="K3723" s="3" t="s">
        <v>13840</v>
      </c>
      <c r="L3723" s="3" t="s">
        <v>6551</v>
      </c>
      <c r="M3723" s="3" t="s">
        <v>6552</v>
      </c>
      <c r="N3723" s="3" t="s">
        <v>6477</v>
      </c>
      <c r="O3723" s="3" t="s">
        <v>6478</v>
      </c>
      <c r="P3723" s="3" t="s">
        <v>13847</v>
      </c>
      <c r="Q3723" s="3" t="s">
        <v>11681</v>
      </c>
      <c r="R3723" s="3" t="s">
        <v>6484</v>
      </c>
      <c r="S3723" s="3" t="s">
        <v>6491</v>
      </c>
      <c r="T3723" s="3" t="s">
        <v>13848</v>
      </c>
      <c r="U3723" s="3" t="s">
        <v>11679</v>
      </c>
      <c r="V3723" s="3" t="s">
        <v>6608</v>
      </c>
      <c r="W3723" s="3" t="s">
        <v>154</v>
      </c>
      <c r="X3723" s="3" t="s">
        <v>154</v>
      </c>
      <c r="Y3723" s="3" t="s">
        <v>154</v>
      </c>
      <c r="Z3723" s="3" t="s">
        <v>154</v>
      </c>
      <c r="AA3723" s="3" t="s">
        <v>154</v>
      </c>
      <c r="AB3723" s="3" t="s">
        <v>154</v>
      </c>
      <c r="AC3723" s="3" t="s">
        <v>154</v>
      </c>
      <c r="AD3723" s="3" t="s">
        <v>6151</v>
      </c>
      <c r="AE3723" s="3" t="s">
        <v>6151</v>
      </c>
      <c r="AF3723" s="3" t="s">
        <v>6040</v>
      </c>
      <c r="AG3723" s="3" t="s">
        <v>154</v>
      </c>
      <c r="AH3723" s="3" t="s">
        <v>6478</v>
      </c>
      <c r="AI3723" s="3" t="s">
        <v>6482</v>
      </c>
      <c r="AJ3723" s="3" t="s">
        <v>6033</v>
      </c>
    </row>
    <row r="3724" spans="1:36" ht="30">
      <c r="A3724" s="10">
        <v>3827</v>
      </c>
      <c r="B3724" t="str">
        <f>IF(K3724="总计","",INDEX(主数据!A:AD,MATCH(J3724,主数据!A:A,0),9))</f>
        <v>华东大区公司</v>
      </c>
      <c r="C3724" t="str">
        <f>IF(K3724="","",INDEX(主数据!A:AD,MATCH(J3724,主数据!A:A,0),11))</f>
        <v>合肥城区</v>
      </c>
      <c r="D3724" t="str">
        <f t="shared" si="232"/>
        <v>HF47销售中心物业费标准方式1.50</v>
      </c>
      <c r="E3724" s="13" t="str">
        <f t="shared" si="234"/>
        <v>1.50</v>
      </c>
      <c r="F3724" s="13" t="str">
        <f>IF(E3724="","",IFERROR(IF(IF(K3724="","",INDEX(收费标合同信息维护!A:Q,MATCH(D3724,收费标合同信息维护!J:J,0),10))=D3724,"有","无"),"无"))</f>
        <v>无</v>
      </c>
      <c r="G3724" s="13" t="str">
        <f t="shared" si="233"/>
        <v/>
      </c>
      <c r="H3724" s="13" t="str">
        <f t="shared" si="235"/>
        <v/>
      </c>
      <c r="I3724" s="13" t="str">
        <f>IF(G3724="","",IFERROR(IF(IF(K3724="","",INDEX(收费标合同信息维护!A:Q,MATCH(G3724,收费标合同信息维护!M:M,0),13))=G3724,"有","无"),"无"))</f>
        <v/>
      </c>
      <c r="J3724" s="3" t="s">
        <v>4113</v>
      </c>
      <c r="K3724" s="3" t="s">
        <v>13840</v>
      </c>
      <c r="L3724" s="3" t="s">
        <v>6638</v>
      </c>
      <c r="M3724" s="3" t="s">
        <v>6639</v>
      </c>
      <c r="N3724" s="3" t="s">
        <v>6477</v>
      </c>
      <c r="O3724" s="3" t="s">
        <v>6478</v>
      </c>
      <c r="P3724" s="3" t="s">
        <v>13849</v>
      </c>
      <c r="Q3724" s="3" t="s">
        <v>6554</v>
      </c>
      <c r="R3724" s="3" t="s">
        <v>6484</v>
      </c>
      <c r="S3724" s="3" t="s">
        <v>6491</v>
      </c>
      <c r="T3724" s="3" t="s">
        <v>13850</v>
      </c>
      <c r="U3724" s="3" t="s">
        <v>11683</v>
      </c>
      <c r="V3724" s="3" t="s">
        <v>6608</v>
      </c>
      <c r="W3724" s="3" t="s">
        <v>154</v>
      </c>
      <c r="X3724" s="3" t="s">
        <v>154</v>
      </c>
      <c r="Y3724" s="3" t="s">
        <v>154</v>
      </c>
      <c r="Z3724" s="3" t="s">
        <v>154</v>
      </c>
      <c r="AA3724" s="3" t="s">
        <v>154</v>
      </c>
      <c r="AB3724" s="3" t="s">
        <v>154</v>
      </c>
      <c r="AC3724" s="3" t="s">
        <v>154</v>
      </c>
      <c r="AD3724" s="3" t="s">
        <v>6151</v>
      </c>
      <c r="AE3724" s="3" t="s">
        <v>6151</v>
      </c>
      <c r="AF3724" s="3" t="s">
        <v>154</v>
      </c>
      <c r="AG3724" s="3" t="s">
        <v>154</v>
      </c>
      <c r="AH3724" s="3" t="s">
        <v>6597</v>
      </c>
      <c r="AI3724" s="3" t="s">
        <v>6482</v>
      </c>
      <c r="AJ3724" s="3" t="s">
        <v>6489</v>
      </c>
    </row>
    <row r="3725" spans="1:36" ht="15">
      <c r="A3725" s="10">
        <v>3828</v>
      </c>
      <c r="B3725" t="str">
        <f>IF(K3725="总计","",INDEX(主数据!A:AD,MATCH(J3725,主数据!A:A,0),9))</f>
        <v>华南大区公司</v>
      </c>
      <c r="C3725" t="str">
        <f>IF(K3725="","",INDEX(主数据!A:AD,MATCH(J3725,主数据!A:A,0),11))</f>
        <v>福州东区</v>
      </c>
      <c r="D3725" t="str">
        <f t="shared" si="232"/>
        <v>FZ11物业服务费直接录入</v>
      </c>
      <c r="E3725" s="13" t="str">
        <f t="shared" si="234"/>
        <v/>
      </c>
      <c r="F3725" s="13" t="str">
        <f>IF(E3725="","",IFERROR(IF(IF(K3725="","",INDEX(收费标合同信息维护!A:Q,MATCH(D3725,收费标合同信息维护!J:J,0),10))=D3725,"有","无"),"无"))</f>
        <v/>
      </c>
      <c r="G3725" s="13" t="str">
        <f t="shared" si="233"/>
        <v/>
      </c>
      <c r="H3725" s="13" t="str">
        <f t="shared" si="235"/>
        <v/>
      </c>
      <c r="I3725" s="13" t="str">
        <f>IF(G3725="","",IFERROR(IF(IF(K3725="","",INDEX(收费标合同信息维护!A:Q,MATCH(G3725,收费标合同信息维护!M:M,0),13))=G3725,"有","无"),"无"))</f>
        <v/>
      </c>
      <c r="J3725" s="3" t="s">
        <v>2672</v>
      </c>
      <c r="K3725" s="3" t="s">
        <v>13851</v>
      </c>
      <c r="L3725" s="3" t="s">
        <v>6025</v>
      </c>
      <c r="M3725" s="3" t="s">
        <v>6026</v>
      </c>
      <c r="N3725" s="3" t="s">
        <v>6477</v>
      </c>
      <c r="O3725" s="3" t="s">
        <v>6478</v>
      </c>
      <c r="P3725" s="3" t="s">
        <v>13852</v>
      </c>
      <c r="Q3725" s="3" t="s">
        <v>13853</v>
      </c>
      <c r="R3725" s="3" t="s">
        <v>6479</v>
      </c>
      <c r="S3725" s="3" t="s">
        <v>6480</v>
      </c>
      <c r="T3725" s="3" t="s">
        <v>6481</v>
      </c>
      <c r="U3725" s="3" t="s">
        <v>154</v>
      </c>
      <c r="V3725" s="3" t="s">
        <v>154</v>
      </c>
      <c r="W3725" s="3" t="s">
        <v>154</v>
      </c>
      <c r="X3725" s="3" t="s">
        <v>154</v>
      </c>
      <c r="Y3725" s="3" t="s">
        <v>154</v>
      </c>
      <c r="Z3725" s="3" t="s">
        <v>154</v>
      </c>
      <c r="AA3725" s="3" t="s">
        <v>154</v>
      </c>
      <c r="AB3725" s="3" t="s">
        <v>154</v>
      </c>
      <c r="AC3725" s="3" t="s">
        <v>154</v>
      </c>
      <c r="AD3725" s="3" t="s">
        <v>6151</v>
      </c>
      <c r="AE3725" s="3" t="s">
        <v>6151</v>
      </c>
      <c r="AF3725" s="3" t="s">
        <v>154</v>
      </c>
      <c r="AG3725" s="3" t="s">
        <v>154</v>
      </c>
      <c r="AH3725" s="3" t="s">
        <v>6478</v>
      </c>
      <c r="AI3725" s="3" t="s">
        <v>6482</v>
      </c>
      <c r="AJ3725" s="3" t="s">
        <v>13854</v>
      </c>
    </row>
    <row r="3726" spans="1:36" ht="15">
      <c r="A3726" s="10">
        <v>3829</v>
      </c>
      <c r="B3726" t="str">
        <f>IF(K3726="总计","",INDEX(主数据!A:AD,MATCH(J3726,主数据!A:A,0),9))</f>
        <v>华南大区公司</v>
      </c>
      <c r="C3726" t="str">
        <f>IF(K3726="","",INDEX(主数据!A:AD,MATCH(J3726,主数据!A:A,0),11))</f>
        <v>福州东区</v>
      </c>
      <c r="D3726" t="str">
        <f t="shared" si="232"/>
        <v>FZ11物业服务费标准方式1.20</v>
      </c>
      <c r="E3726" s="13" t="str">
        <f t="shared" si="234"/>
        <v>1.20</v>
      </c>
      <c r="F3726" s="13" t="str">
        <f>IF(E3726="","",IFERROR(IF(IF(K3726="","",INDEX(收费标合同信息维护!A:Q,MATCH(D3726,收费标合同信息维护!J:J,0),10))=D3726,"有","无"),"无"))</f>
        <v>无</v>
      </c>
      <c r="G3726" s="13" t="str">
        <f t="shared" si="233"/>
        <v/>
      </c>
      <c r="H3726" s="13" t="str">
        <f t="shared" si="235"/>
        <v/>
      </c>
      <c r="I3726" s="13" t="str">
        <f>IF(G3726="","",IFERROR(IF(IF(K3726="","",INDEX(收费标合同信息维护!A:Q,MATCH(G3726,收费标合同信息维护!M:M,0),13))=G3726,"有","无"),"无"))</f>
        <v/>
      </c>
      <c r="J3726" s="3" t="s">
        <v>2672</v>
      </c>
      <c r="K3726" s="3" t="s">
        <v>13851</v>
      </c>
      <c r="L3726" s="3" t="s">
        <v>6025</v>
      </c>
      <c r="M3726" s="3" t="s">
        <v>6026</v>
      </c>
      <c r="N3726" s="3" t="s">
        <v>6477</v>
      </c>
      <c r="O3726" s="3" t="s">
        <v>6478</v>
      </c>
      <c r="P3726" s="3" t="s">
        <v>13855</v>
      </c>
      <c r="Q3726" s="3" t="s">
        <v>12775</v>
      </c>
      <c r="R3726" s="3" t="s">
        <v>6484</v>
      </c>
      <c r="S3726" s="3" t="s">
        <v>6491</v>
      </c>
      <c r="T3726" s="3" t="s">
        <v>7025</v>
      </c>
      <c r="U3726" s="3" t="s">
        <v>154</v>
      </c>
      <c r="V3726" s="3" t="s">
        <v>6614</v>
      </c>
      <c r="W3726" s="3" t="s">
        <v>154</v>
      </c>
      <c r="X3726" s="3" t="s">
        <v>154</v>
      </c>
      <c r="Y3726" s="3" t="s">
        <v>154</v>
      </c>
      <c r="Z3726" s="3" t="s">
        <v>154</v>
      </c>
      <c r="AA3726" s="3" t="s">
        <v>154</v>
      </c>
      <c r="AB3726" s="3" t="s">
        <v>154</v>
      </c>
      <c r="AC3726" s="3" t="s">
        <v>154</v>
      </c>
      <c r="AD3726" s="3" t="s">
        <v>6151</v>
      </c>
      <c r="AE3726" s="3" t="s">
        <v>6151</v>
      </c>
      <c r="AF3726" s="3" t="s">
        <v>154</v>
      </c>
      <c r="AG3726" s="3" t="s">
        <v>154</v>
      </c>
      <c r="AH3726" s="3" t="s">
        <v>6478</v>
      </c>
      <c r="AI3726" s="3" t="s">
        <v>6482</v>
      </c>
      <c r="AJ3726" s="3" t="s">
        <v>13856</v>
      </c>
    </row>
    <row r="3727" spans="1:36" ht="15">
      <c r="A3727" s="10">
        <v>3830</v>
      </c>
      <c r="B3727" t="str">
        <f>IF(K3727="总计","",INDEX(主数据!A:AD,MATCH(J3727,主数据!A:A,0),9))</f>
        <v>华南大区公司</v>
      </c>
      <c r="C3727" t="str">
        <f>IF(K3727="","",INDEX(主数据!A:AD,MATCH(J3727,主数据!A:A,0),11))</f>
        <v>福州东区</v>
      </c>
      <c r="D3727" t="str">
        <f t="shared" si="232"/>
        <v>FZ11物业服务费标准方式2.40</v>
      </c>
      <c r="E3727" s="13" t="str">
        <f t="shared" si="234"/>
        <v>2.40</v>
      </c>
      <c r="F3727" s="13" t="str">
        <f>IF(E3727="","",IFERROR(IF(IF(K3727="","",INDEX(收费标合同信息维护!A:Q,MATCH(D3727,收费标合同信息维护!J:J,0),10))=D3727,"有","无"),"无"))</f>
        <v>无</v>
      </c>
      <c r="G3727" s="13" t="str">
        <f t="shared" si="233"/>
        <v/>
      </c>
      <c r="H3727" s="13" t="str">
        <f t="shared" si="235"/>
        <v/>
      </c>
      <c r="I3727" s="13" t="str">
        <f>IF(G3727="","",IFERROR(IF(IF(K3727="","",INDEX(收费标合同信息维护!A:Q,MATCH(G3727,收费标合同信息维护!M:M,0),13))=G3727,"有","无"),"无"))</f>
        <v/>
      </c>
      <c r="J3727" s="3" t="s">
        <v>2672</v>
      </c>
      <c r="K3727" s="3" t="s">
        <v>13851</v>
      </c>
      <c r="L3727" s="3" t="s">
        <v>6025</v>
      </c>
      <c r="M3727" s="3" t="s">
        <v>6026</v>
      </c>
      <c r="N3727" s="3" t="s">
        <v>6477</v>
      </c>
      <c r="O3727" s="3" t="s">
        <v>6478</v>
      </c>
      <c r="P3727" s="3" t="s">
        <v>13857</v>
      </c>
      <c r="Q3727" s="3" t="s">
        <v>13858</v>
      </c>
      <c r="R3727" s="3" t="s">
        <v>6484</v>
      </c>
      <c r="S3727" s="3" t="s">
        <v>6491</v>
      </c>
      <c r="T3727" s="3" t="s">
        <v>7025</v>
      </c>
      <c r="U3727" s="3" t="s">
        <v>154</v>
      </c>
      <c r="V3727" s="3" t="s">
        <v>6765</v>
      </c>
      <c r="W3727" s="3" t="s">
        <v>154</v>
      </c>
      <c r="X3727" s="3" t="s">
        <v>154</v>
      </c>
      <c r="Y3727" s="3" t="s">
        <v>154</v>
      </c>
      <c r="Z3727" s="3" t="s">
        <v>154</v>
      </c>
      <c r="AA3727" s="3" t="s">
        <v>154</v>
      </c>
      <c r="AB3727" s="3" t="s">
        <v>154</v>
      </c>
      <c r="AC3727" s="3" t="s">
        <v>154</v>
      </c>
      <c r="AD3727" s="3" t="s">
        <v>6151</v>
      </c>
      <c r="AE3727" s="3" t="s">
        <v>6151</v>
      </c>
      <c r="AF3727" s="3" t="s">
        <v>154</v>
      </c>
      <c r="AG3727" s="3" t="s">
        <v>154</v>
      </c>
      <c r="AH3727" s="3" t="s">
        <v>6478</v>
      </c>
      <c r="AI3727" s="3" t="s">
        <v>6482</v>
      </c>
      <c r="AJ3727" s="3" t="s">
        <v>6192</v>
      </c>
    </row>
    <row r="3728" spans="1:36" ht="30">
      <c r="A3728" s="10">
        <v>3831</v>
      </c>
      <c r="B3728" t="str">
        <f>IF(K3728="总计","",INDEX(主数据!A:AD,MATCH(J3728,主数据!A:A,0),9))</f>
        <v>华南大区公司</v>
      </c>
      <c r="C3728" t="str">
        <f>IF(K3728="","",INDEX(主数据!A:AD,MATCH(J3728,主数据!A:A,0),11))</f>
        <v>福州东区</v>
      </c>
      <c r="D3728" t="str">
        <f t="shared" si="232"/>
        <v>FZ11公共能耗费用及其他定额</v>
      </c>
      <c r="E3728" s="13" t="str">
        <f t="shared" si="234"/>
        <v/>
      </c>
      <c r="F3728" s="13" t="str">
        <f>IF(E3728="","",IFERROR(IF(IF(K3728="","",INDEX(收费标合同信息维护!A:Q,MATCH(D3728,收费标合同信息维护!J:J,0),10))=D3728,"有","无"),"无"))</f>
        <v/>
      </c>
      <c r="G3728" s="13" t="str">
        <f t="shared" si="233"/>
        <v>FZ11公共能耗费用及其他定额27.00</v>
      </c>
      <c r="H3728" s="13" t="str">
        <f t="shared" si="235"/>
        <v>27.00</v>
      </c>
      <c r="I3728" s="13" t="str">
        <f>IF(G3728="","",IFERROR(IF(IF(K3728="","",INDEX(收费标合同信息维护!A:Q,MATCH(G3728,收费标合同信息维护!M:M,0),13))=G3728,"有","无"),"无"))</f>
        <v>无</v>
      </c>
      <c r="J3728" s="3" t="s">
        <v>2672</v>
      </c>
      <c r="K3728" s="3" t="s">
        <v>13851</v>
      </c>
      <c r="L3728" s="3" t="s">
        <v>6702</v>
      </c>
      <c r="M3728" s="3" t="s">
        <v>6703</v>
      </c>
      <c r="N3728" s="3" t="s">
        <v>6477</v>
      </c>
      <c r="O3728" s="3" t="s">
        <v>6478</v>
      </c>
      <c r="P3728" s="3" t="s">
        <v>13859</v>
      </c>
      <c r="Q3728" s="3" t="s">
        <v>13860</v>
      </c>
      <c r="R3728" s="3" t="s">
        <v>6490</v>
      </c>
      <c r="S3728" s="3" t="s">
        <v>6491</v>
      </c>
      <c r="T3728" s="3" t="s">
        <v>6915</v>
      </c>
      <c r="U3728" s="3" t="s">
        <v>154</v>
      </c>
      <c r="V3728" s="3" t="s">
        <v>154</v>
      </c>
      <c r="W3728" s="3" t="s">
        <v>10831</v>
      </c>
      <c r="X3728" s="3" t="s">
        <v>154</v>
      </c>
      <c r="Y3728" s="3" t="s">
        <v>154</v>
      </c>
      <c r="Z3728" s="3" t="s">
        <v>154</v>
      </c>
      <c r="AA3728" s="3" t="s">
        <v>154</v>
      </c>
      <c r="AB3728" s="3" t="s">
        <v>154</v>
      </c>
      <c r="AC3728" s="3" t="s">
        <v>154</v>
      </c>
      <c r="AD3728" s="3" t="s">
        <v>6151</v>
      </c>
      <c r="AE3728" s="3" t="s">
        <v>6151</v>
      </c>
      <c r="AF3728" s="3" t="s">
        <v>154</v>
      </c>
      <c r="AG3728" s="3" t="s">
        <v>154</v>
      </c>
      <c r="AH3728" s="3" t="s">
        <v>6478</v>
      </c>
      <c r="AI3728" s="3" t="s">
        <v>6482</v>
      </c>
      <c r="AJ3728" s="3" t="s">
        <v>6035</v>
      </c>
    </row>
    <row r="3729" spans="1:36" ht="30">
      <c r="A3729" s="10">
        <v>3832</v>
      </c>
      <c r="B3729" t="str">
        <f>IF(K3729="总计","",INDEX(主数据!A:AD,MATCH(J3729,主数据!A:A,0),9))</f>
        <v>华南大区公司</v>
      </c>
      <c r="C3729" t="str">
        <f>IF(K3729="","",INDEX(主数据!A:AD,MATCH(J3729,主数据!A:A,0),11))</f>
        <v>福州东区</v>
      </c>
      <c r="D3729" t="str">
        <f t="shared" si="232"/>
        <v>FZ11公共能耗费用及其他定额</v>
      </c>
      <c r="E3729" s="13" t="str">
        <f t="shared" si="234"/>
        <v/>
      </c>
      <c r="F3729" s="13" t="str">
        <f>IF(E3729="","",IFERROR(IF(IF(K3729="","",INDEX(收费标合同信息维护!A:Q,MATCH(D3729,收费标合同信息维护!J:J,0),10))=D3729,"有","无"),"无"))</f>
        <v/>
      </c>
      <c r="G3729" s="13" t="str">
        <f t="shared" si="233"/>
        <v>FZ11公共能耗费用及其他定额28.00</v>
      </c>
      <c r="H3729" s="13" t="str">
        <f t="shared" si="235"/>
        <v>28.00</v>
      </c>
      <c r="I3729" s="13" t="str">
        <f>IF(G3729="","",IFERROR(IF(IF(K3729="","",INDEX(收费标合同信息维护!A:Q,MATCH(G3729,收费标合同信息维护!M:M,0),13))=G3729,"有","无"),"无"))</f>
        <v>无</v>
      </c>
      <c r="J3729" s="3" t="s">
        <v>2672</v>
      </c>
      <c r="K3729" s="3" t="s">
        <v>13851</v>
      </c>
      <c r="L3729" s="3" t="s">
        <v>6702</v>
      </c>
      <c r="M3729" s="3" t="s">
        <v>6703</v>
      </c>
      <c r="N3729" s="3" t="s">
        <v>6477</v>
      </c>
      <c r="O3729" s="3" t="s">
        <v>6478</v>
      </c>
      <c r="P3729" s="3" t="s">
        <v>13861</v>
      </c>
      <c r="Q3729" s="3" t="s">
        <v>13862</v>
      </c>
      <c r="R3729" s="3" t="s">
        <v>6490</v>
      </c>
      <c r="S3729" s="3" t="s">
        <v>6491</v>
      </c>
      <c r="T3729" s="3" t="s">
        <v>6915</v>
      </c>
      <c r="U3729" s="3" t="s">
        <v>154</v>
      </c>
      <c r="V3729" s="3" t="s">
        <v>154</v>
      </c>
      <c r="W3729" s="3" t="s">
        <v>11126</v>
      </c>
      <c r="X3729" s="3" t="s">
        <v>154</v>
      </c>
      <c r="Y3729" s="3" t="s">
        <v>154</v>
      </c>
      <c r="Z3729" s="3" t="s">
        <v>154</v>
      </c>
      <c r="AA3729" s="3" t="s">
        <v>154</v>
      </c>
      <c r="AB3729" s="3" t="s">
        <v>154</v>
      </c>
      <c r="AC3729" s="3" t="s">
        <v>154</v>
      </c>
      <c r="AD3729" s="3" t="s">
        <v>6151</v>
      </c>
      <c r="AE3729" s="3" t="s">
        <v>6151</v>
      </c>
      <c r="AF3729" s="3" t="s">
        <v>154</v>
      </c>
      <c r="AG3729" s="3" t="s">
        <v>154</v>
      </c>
      <c r="AH3729" s="3" t="s">
        <v>6478</v>
      </c>
      <c r="AI3729" s="3" t="s">
        <v>6482</v>
      </c>
      <c r="AJ3729" s="3" t="s">
        <v>6038</v>
      </c>
    </row>
    <row r="3730" spans="1:36" ht="30">
      <c r="A3730" s="10">
        <v>3833</v>
      </c>
      <c r="B3730" t="str">
        <f>IF(K3730="总计","",INDEX(主数据!A:AD,MATCH(J3730,主数据!A:A,0),9))</f>
        <v>华南大区公司</v>
      </c>
      <c r="C3730" t="str">
        <f>IF(K3730="","",INDEX(主数据!A:AD,MATCH(J3730,主数据!A:A,0),11))</f>
        <v>福州东区</v>
      </c>
      <c r="D3730" t="str">
        <f t="shared" si="232"/>
        <v>FZ11公共能耗费用及其他定额</v>
      </c>
      <c r="E3730" s="13" t="str">
        <f t="shared" si="234"/>
        <v/>
      </c>
      <c r="F3730" s="13" t="str">
        <f>IF(E3730="","",IFERROR(IF(IF(K3730="","",INDEX(收费标合同信息维护!A:Q,MATCH(D3730,收费标合同信息维护!J:J,0),10))=D3730,"有","无"),"无"))</f>
        <v/>
      </c>
      <c r="G3730" s="13" t="str">
        <f t="shared" si="233"/>
        <v>FZ11公共能耗费用及其他定额29.00</v>
      </c>
      <c r="H3730" s="13" t="str">
        <f t="shared" si="235"/>
        <v>29.00</v>
      </c>
      <c r="I3730" s="13" t="str">
        <f>IF(G3730="","",IFERROR(IF(IF(K3730="","",INDEX(收费标合同信息维护!A:Q,MATCH(G3730,收费标合同信息维护!M:M,0),13))=G3730,"有","无"),"无"))</f>
        <v>无</v>
      </c>
      <c r="J3730" s="3" t="s">
        <v>2672</v>
      </c>
      <c r="K3730" s="3" t="s">
        <v>13851</v>
      </c>
      <c r="L3730" s="3" t="s">
        <v>6702</v>
      </c>
      <c r="M3730" s="3" t="s">
        <v>6703</v>
      </c>
      <c r="N3730" s="3" t="s">
        <v>6477</v>
      </c>
      <c r="O3730" s="3" t="s">
        <v>6478</v>
      </c>
      <c r="P3730" s="3" t="s">
        <v>13863</v>
      </c>
      <c r="Q3730" s="3" t="s">
        <v>13864</v>
      </c>
      <c r="R3730" s="3" t="s">
        <v>6490</v>
      </c>
      <c r="S3730" s="3" t="s">
        <v>6491</v>
      </c>
      <c r="T3730" s="3" t="s">
        <v>6915</v>
      </c>
      <c r="U3730" s="3" t="s">
        <v>154</v>
      </c>
      <c r="V3730" s="3" t="s">
        <v>154</v>
      </c>
      <c r="W3730" s="3" t="s">
        <v>13865</v>
      </c>
      <c r="X3730" s="3" t="s">
        <v>154</v>
      </c>
      <c r="Y3730" s="3" t="s">
        <v>154</v>
      </c>
      <c r="Z3730" s="3" t="s">
        <v>154</v>
      </c>
      <c r="AA3730" s="3" t="s">
        <v>154</v>
      </c>
      <c r="AB3730" s="3" t="s">
        <v>154</v>
      </c>
      <c r="AC3730" s="3" t="s">
        <v>154</v>
      </c>
      <c r="AD3730" s="3" t="s">
        <v>6151</v>
      </c>
      <c r="AE3730" s="3" t="s">
        <v>6151</v>
      </c>
      <c r="AF3730" s="3" t="s">
        <v>154</v>
      </c>
      <c r="AG3730" s="3" t="s">
        <v>154</v>
      </c>
      <c r="AH3730" s="3" t="s">
        <v>6478</v>
      </c>
      <c r="AI3730" s="3" t="s">
        <v>6482</v>
      </c>
      <c r="AJ3730" s="3" t="s">
        <v>18</v>
      </c>
    </row>
    <row r="3731" spans="1:36" ht="30">
      <c r="A3731" s="10">
        <v>3834</v>
      </c>
      <c r="B3731" t="str">
        <f>IF(K3731="总计","",INDEX(主数据!A:AD,MATCH(J3731,主数据!A:A,0),9))</f>
        <v>华南大区公司</v>
      </c>
      <c r="C3731" t="str">
        <f>IF(K3731="","",INDEX(主数据!A:AD,MATCH(J3731,主数据!A:A,0),11))</f>
        <v>福州东区</v>
      </c>
      <c r="D3731" t="str">
        <f t="shared" si="232"/>
        <v>FZ11公共能耗费用及其他定额</v>
      </c>
      <c r="E3731" s="13" t="str">
        <f t="shared" si="234"/>
        <v/>
      </c>
      <c r="F3731" s="13" t="str">
        <f>IF(E3731="","",IFERROR(IF(IF(K3731="","",INDEX(收费标合同信息维护!A:Q,MATCH(D3731,收费标合同信息维护!J:J,0),10))=D3731,"有","无"),"无"))</f>
        <v/>
      </c>
      <c r="G3731" s="13" t="str">
        <f t="shared" si="233"/>
        <v>FZ11公共能耗费用及其他定额30.00</v>
      </c>
      <c r="H3731" s="13" t="str">
        <f t="shared" si="235"/>
        <v>30.00</v>
      </c>
      <c r="I3731" s="13" t="str">
        <f>IF(G3731="","",IFERROR(IF(IF(K3731="","",INDEX(收费标合同信息维护!A:Q,MATCH(G3731,收费标合同信息维护!M:M,0),13))=G3731,"有","无"),"无"))</f>
        <v>无</v>
      </c>
      <c r="J3731" s="3" t="s">
        <v>2672</v>
      </c>
      <c r="K3731" s="3" t="s">
        <v>13851</v>
      </c>
      <c r="L3731" s="3" t="s">
        <v>6702</v>
      </c>
      <c r="M3731" s="3" t="s">
        <v>6703</v>
      </c>
      <c r="N3731" s="3" t="s">
        <v>6477</v>
      </c>
      <c r="O3731" s="3" t="s">
        <v>6478</v>
      </c>
      <c r="P3731" s="3" t="s">
        <v>13866</v>
      </c>
      <c r="Q3731" s="3" t="s">
        <v>13867</v>
      </c>
      <c r="R3731" s="3" t="s">
        <v>6490</v>
      </c>
      <c r="S3731" s="3" t="s">
        <v>6491</v>
      </c>
      <c r="T3731" s="3" t="s">
        <v>6915</v>
      </c>
      <c r="U3731" s="3" t="s">
        <v>154</v>
      </c>
      <c r="V3731" s="3" t="s">
        <v>154</v>
      </c>
      <c r="W3731" s="3" t="s">
        <v>6710</v>
      </c>
      <c r="X3731" s="3" t="s">
        <v>154</v>
      </c>
      <c r="Y3731" s="3" t="s">
        <v>154</v>
      </c>
      <c r="Z3731" s="3" t="s">
        <v>154</v>
      </c>
      <c r="AA3731" s="3" t="s">
        <v>154</v>
      </c>
      <c r="AB3731" s="3" t="s">
        <v>154</v>
      </c>
      <c r="AC3731" s="3" t="s">
        <v>154</v>
      </c>
      <c r="AD3731" s="3" t="s">
        <v>6151</v>
      </c>
      <c r="AE3731" s="3" t="s">
        <v>6151</v>
      </c>
      <c r="AF3731" s="3" t="s">
        <v>154</v>
      </c>
      <c r="AG3731" s="3" t="s">
        <v>154</v>
      </c>
      <c r="AH3731" s="3" t="s">
        <v>6478</v>
      </c>
      <c r="AI3731" s="3" t="s">
        <v>6482</v>
      </c>
      <c r="AJ3731" s="3" t="s">
        <v>18</v>
      </c>
    </row>
    <row r="3732" spans="1:36" ht="30">
      <c r="A3732" s="10">
        <v>3835</v>
      </c>
      <c r="B3732" t="str">
        <f>IF(K3732="总计","",INDEX(主数据!A:AD,MATCH(J3732,主数据!A:A,0),9))</f>
        <v>华南大区公司</v>
      </c>
      <c r="C3732" t="str">
        <f>IF(K3732="","",INDEX(主数据!A:AD,MATCH(J3732,主数据!A:A,0),11))</f>
        <v>福州东区</v>
      </c>
      <c r="D3732" t="str">
        <f t="shared" si="232"/>
        <v>FZ11公共能耗费用及其他定额</v>
      </c>
      <c r="E3732" s="13" t="str">
        <f t="shared" si="234"/>
        <v/>
      </c>
      <c r="F3732" s="13" t="str">
        <f>IF(E3732="","",IFERROR(IF(IF(K3732="","",INDEX(收费标合同信息维护!A:Q,MATCH(D3732,收费标合同信息维护!J:J,0),10))=D3732,"有","无"),"无"))</f>
        <v/>
      </c>
      <c r="G3732" s="13" t="str">
        <f t="shared" si="233"/>
        <v>FZ11公共能耗费用及其他定额31.00</v>
      </c>
      <c r="H3732" s="13" t="str">
        <f t="shared" si="235"/>
        <v>31.00</v>
      </c>
      <c r="I3732" s="13" t="str">
        <f>IF(G3732="","",IFERROR(IF(IF(K3732="","",INDEX(收费标合同信息维护!A:Q,MATCH(G3732,收费标合同信息维护!M:M,0),13))=G3732,"有","无"),"无"))</f>
        <v>无</v>
      </c>
      <c r="J3732" s="3" t="s">
        <v>2672</v>
      </c>
      <c r="K3732" s="3" t="s">
        <v>13851</v>
      </c>
      <c r="L3732" s="3" t="s">
        <v>6702</v>
      </c>
      <c r="M3732" s="3" t="s">
        <v>6703</v>
      </c>
      <c r="N3732" s="3" t="s">
        <v>6477</v>
      </c>
      <c r="O3732" s="3" t="s">
        <v>6478</v>
      </c>
      <c r="P3732" s="3" t="s">
        <v>13868</v>
      </c>
      <c r="Q3732" s="3" t="s">
        <v>13869</v>
      </c>
      <c r="R3732" s="3" t="s">
        <v>6490</v>
      </c>
      <c r="S3732" s="3" t="s">
        <v>6491</v>
      </c>
      <c r="T3732" s="3" t="s">
        <v>6915</v>
      </c>
      <c r="U3732" s="3" t="s">
        <v>154</v>
      </c>
      <c r="V3732" s="3" t="s">
        <v>154</v>
      </c>
      <c r="W3732" s="3" t="s">
        <v>13870</v>
      </c>
      <c r="X3732" s="3" t="s">
        <v>154</v>
      </c>
      <c r="Y3732" s="3" t="s">
        <v>154</v>
      </c>
      <c r="Z3732" s="3" t="s">
        <v>154</v>
      </c>
      <c r="AA3732" s="3" t="s">
        <v>154</v>
      </c>
      <c r="AB3732" s="3" t="s">
        <v>154</v>
      </c>
      <c r="AC3732" s="3" t="s">
        <v>154</v>
      </c>
      <c r="AD3732" s="3" t="s">
        <v>6151</v>
      </c>
      <c r="AE3732" s="3" t="s">
        <v>6151</v>
      </c>
      <c r="AF3732" s="3" t="s">
        <v>154</v>
      </c>
      <c r="AG3732" s="3" t="s">
        <v>154</v>
      </c>
      <c r="AH3732" s="3" t="s">
        <v>6478</v>
      </c>
      <c r="AI3732" s="3" t="s">
        <v>6482</v>
      </c>
      <c r="AJ3732" s="3" t="s">
        <v>18</v>
      </c>
    </row>
    <row r="3733" spans="1:36" ht="30">
      <c r="A3733" s="10">
        <v>3836</v>
      </c>
      <c r="B3733" t="str">
        <f>IF(K3733="总计","",INDEX(主数据!A:AD,MATCH(J3733,主数据!A:A,0),9))</f>
        <v>华南大区公司</v>
      </c>
      <c r="C3733" t="str">
        <f>IF(K3733="","",INDEX(主数据!A:AD,MATCH(J3733,主数据!A:A,0),11))</f>
        <v>福州东区</v>
      </c>
      <c r="D3733" t="str">
        <f t="shared" si="232"/>
        <v>FZ11公共能耗费用及其他定额</v>
      </c>
      <c r="E3733" s="13" t="str">
        <f t="shared" si="234"/>
        <v/>
      </c>
      <c r="F3733" s="13" t="str">
        <f>IF(E3733="","",IFERROR(IF(IF(K3733="","",INDEX(收费标合同信息维护!A:Q,MATCH(D3733,收费标合同信息维护!J:J,0),10))=D3733,"有","无"),"无"))</f>
        <v/>
      </c>
      <c r="G3733" s="13" t="str">
        <f t="shared" si="233"/>
        <v>FZ11公共能耗费用及其他定额32.00</v>
      </c>
      <c r="H3733" s="13" t="str">
        <f t="shared" si="235"/>
        <v>32.00</v>
      </c>
      <c r="I3733" s="13" t="str">
        <f>IF(G3733="","",IFERROR(IF(IF(K3733="","",INDEX(收费标合同信息维护!A:Q,MATCH(G3733,收费标合同信息维护!M:M,0),13))=G3733,"有","无"),"无"))</f>
        <v>无</v>
      </c>
      <c r="J3733" s="3" t="s">
        <v>2672</v>
      </c>
      <c r="K3733" s="3" t="s">
        <v>13851</v>
      </c>
      <c r="L3733" s="3" t="s">
        <v>6702</v>
      </c>
      <c r="M3733" s="3" t="s">
        <v>6703</v>
      </c>
      <c r="N3733" s="3" t="s">
        <v>6477</v>
      </c>
      <c r="O3733" s="3" t="s">
        <v>6478</v>
      </c>
      <c r="P3733" s="3" t="s">
        <v>13871</v>
      </c>
      <c r="Q3733" s="3" t="s">
        <v>13872</v>
      </c>
      <c r="R3733" s="3" t="s">
        <v>6490</v>
      </c>
      <c r="S3733" s="3" t="s">
        <v>6491</v>
      </c>
      <c r="T3733" s="3" t="s">
        <v>6915</v>
      </c>
      <c r="U3733" s="3" t="s">
        <v>154</v>
      </c>
      <c r="V3733" s="3" t="s">
        <v>154</v>
      </c>
      <c r="W3733" s="3" t="s">
        <v>9251</v>
      </c>
      <c r="X3733" s="3" t="s">
        <v>154</v>
      </c>
      <c r="Y3733" s="3" t="s">
        <v>154</v>
      </c>
      <c r="Z3733" s="3" t="s">
        <v>154</v>
      </c>
      <c r="AA3733" s="3" t="s">
        <v>154</v>
      </c>
      <c r="AB3733" s="3" t="s">
        <v>154</v>
      </c>
      <c r="AC3733" s="3" t="s">
        <v>154</v>
      </c>
      <c r="AD3733" s="3" t="s">
        <v>6151</v>
      </c>
      <c r="AE3733" s="3" t="s">
        <v>6151</v>
      </c>
      <c r="AF3733" s="3" t="s">
        <v>154</v>
      </c>
      <c r="AG3733" s="3" t="s">
        <v>154</v>
      </c>
      <c r="AH3733" s="3" t="s">
        <v>6478</v>
      </c>
      <c r="AI3733" s="3" t="s">
        <v>6482</v>
      </c>
      <c r="AJ3733" s="3" t="s">
        <v>38</v>
      </c>
    </row>
    <row r="3734" spans="1:36" ht="30">
      <c r="A3734" s="10">
        <v>3837</v>
      </c>
      <c r="B3734" t="str">
        <f>IF(K3734="总计","",INDEX(主数据!A:AD,MATCH(J3734,主数据!A:A,0),9))</f>
        <v>华南大区公司</v>
      </c>
      <c r="C3734" t="str">
        <f>IF(K3734="","",INDEX(主数据!A:AD,MATCH(J3734,主数据!A:A,0),11))</f>
        <v>福州东区</v>
      </c>
      <c r="D3734" t="str">
        <f t="shared" si="232"/>
        <v>FZ11公共能耗费用及其他定额</v>
      </c>
      <c r="E3734" s="13" t="str">
        <f t="shared" si="234"/>
        <v/>
      </c>
      <c r="F3734" s="13" t="str">
        <f>IF(E3734="","",IFERROR(IF(IF(K3734="","",INDEX(收费标合同信息维护!A:Q,MATCH(D3734,收费标合同信息维护!J:J,0),10))=D3734,"有","无"),"无"))</f>
        <v/>
      </c>
      <c r="G3734" s="13" t="str">
        <f t="shared" si="233"/>
        <v>FZ11公共能耗费用及其他定额33.00</v>
      </c>
      <c r="H3734" s="13" t="str">
        <f t="shared" si="235"/>
        <v>33.00</v>
      </c>
      <c r="I3734" s="13" t="str">
        <f>IF(G3734="","",IFERROR(IF(IF(K3734="","",INDEX(收费标合同信息维护!A:Q,MATCH(G3734,收费标合同信息维护!M:M,0),13))=G3734,"有","无"),"无"))</f>
        <v>无</v>
      </c>
      <c r="J3734" s="3" t="s">
        <v>2672</v>
      </c>
      <c r="K3734" s="3" t="s">
        <v>13851</v>
      </c>
      <c r="L3734" s="3" t="s">
        <v>6702</v>
      </c>
      <c r="M3734" s="3" t="s">
        <v>6703</v>
      </c>
      <c r="N3734" s="3" t="s">
        <v>6477</v>
      </c>
      <c r="O3734" s="3" t="s">
        <v>6478</v>
      </c>
      <c r="P3734" s="3" t="s">
        <v>13873</v>
      </c>
      <c r="Q3734" s="3" t="s">
        <v>13874</v>
      </c>
      <c r="R3734" s="3" t="s">
        <v>6490</v>
      </c>
      <c r="S3734" s="3" t="s">
        <v>6491</v>
      </c>
      <c r="T3734" s="3" t="s">
        <v>6915</v>
      </c>
      <c r="U3734" s="3" t="s">
        <v>154</v>
      </c>
      <c r="V3734" s="3" t="s">
        <v>154</v>
      </c>
      <c r="W3734" s="3" t="s">
        <v>13875</v>
      </c>
      <c r="X3734" s="3" t="s">
        <v>154</v>
      </c>
      <c r="Y3734" s="3" t="s">
        <v>154</v>
      </c>
      <c r="Z3734" s="3" t="s">
        <v>154</v>
      </c>
      <c r="AA3734" s="3" t="s">
        <v>154</v>
      </c>
      <c r="AB3734" s="3" t="s">
        <v>154</v>
      </c>
      <c r="AC3734" s="3" t="s">
        <v>154</v>
      </c>
      <c r="AD3734" s="3" t="s">
        <v>6151</v>
      </c>
      <c r="AE3734" s="3" t="s">
        <v>6151</v>
      </c>
      <c r="AF3734" s="3" t="s">
        <v>154</v>
      </c>
      <c r="AG3734" s="3" t="s">
        <v>154</v>
      </c>
      <c r="AH3734" s="3" t="s">
        <v>6478</v>
      </c>
      <c r="AI3734" s="3" t="s">
        <v>6482</v>
      </c>
      <c r="AJ3734" s="3" t="s">
        <v>32</v>
      </c>
    </row>
    <row r="3735" spans="1:36" ht="30">
      <c r="A3735" s="10">
        <v>3838</v>
      </c>
      <c r="B3735" t="str">
        <f>IF(K3735="总计","",INDEX(主数据!A:AD,MATCH(J3735,主数据!A:A,0),9))</f>
        <v>华南大区公司</v>
      </c>
      <c r="C3735" t="str">
        <f>IF(K3735="","",INDEX(主数据!A:AD,MATCH(J3735,主数据!A:A,0),11))</f>
        <v>福州东区</v>
      </c>
      <c r="D3735" t="str">
        <f t="shared" si="232"/>
        <v>FZ11公共能耗费用及其他定额</v>
      </c>
      <c r="E3735" s="13" t="str">
        <f t="shared" si="234"/>
        <v/>
      </c>
      <c r="F3735" s="13" t="str">
        <f>IF(E3735="","",IFERROR(IF(IF(K3735="","",INDEX(收费标合同信息维护!A:Q,MATCH(D3735,收费标合同信息维护!J:J,0),10))=D3735,"有","无"),"无"))</f>
        <v/>
      </c>
      <c r="G3735" s="13" t="str">
        <f t="shared" si="233"/>
        <v>FZ11公共能耗费用及其他定额34.00</v>
      </c>
      <c r="H3735" s="13" t="str">
        <f t="shared" si="235"/>
        <v>34.00</v>
      </c>
      <c r="I3735" s="13" t="str">
        <f>IF(G3735="","",IFERROR(IF(IF(K3735="","",INDEX(收费标合同信息维护!A:Q,MATCH(G3735,收费标合同信息维护!M:M,0),13))=G3735,"有","无"),"无"))</f>
        <v>无</v>
      </c>
      <c r="J3735" s="3" t="s">
        <v>2672</v>
      </c>
      <c r="K3735" s="3" t="s">
        <v>13851</v>
      </c>
      <c r="L3735" s="3" t="s">
        <v>6702</v>
      </c>
      <c r="M3735" s="3" t="s">
        <v>6703</v>
      </c>
      <c r="N3735" s="3" t="s">
        <v>6477</v>
      </c>
      <c r="O3735" s="3" t="s">
        <v>6478</v>
      </c>
      <c r="P3735" s="3" t="s">
        <v>13876</v>
      </c>
      <c r="Q3735" s="3" t="s">
        <v>13877</v>
      </c>
      <c r="R3735" s="3" t="s">
        <v>6490</v>
      </c>
      <c r="S3735" s="3" t="s">
        <v>6491</v>
      </c>
      <c r="T3735" s="3" t="s">
        <v>6915</v>
      </c>
      <c r="U3735" s="3" t="s">
        <v>154</v>
      </c>
      <c r="V3735" s="3" t="s">
        <v>154</v>
      </c>
      <c r="W3735" s="3" t="s">
        <v>13878</v>
      </c>
      <c r="X3735" s="3" t="s">
        <v>154</v>
      </c>
      <c r="Y3735" s="3" t="s">
        <v>154</v>
      </c>
      <c r="Z3735" s="3" t="s">
        <v>154</v>
      </c>
      <c r="AA3735" s="3" t="s">
        <v>154</v>
      </c>
      <c r="AB3735" s="3" t="s">
        <v>154</v>
      </c>
      <c r="AC3735" s="3" t="s">
        <v>154</v>
      </c>
      <c r="AD3735" s="3" t="s">
        <v>6151</v>
      </c>
      <c r="AE3735" s="3" t="s">
        <v>6151</v>
      </c>
      <c r="AF3735" s="3" t="s">
        <v>154</v>
      </c>
      <c r="AG3735" s="3" t="s">
        <v>154</v>
      </c>
      <c r="AH3735" s="3" t="s">
        <v>6478</v>
      </c>
      <c r="AI3735" s="3" t="s">
        <v>6482</v>
      </c>
      <c r="AJ3735" s="3" t="s">
        <v>6275</v>
      </c>
    </row>
    <row r="3736" spans="1:36" ht="30">
      <c r="A3736" s="10">
        <v>3839</v>
      </c>
      <c r="B3736" t="str">
        <f>IF(K3736="总计","",INDEX(主数据!A:AD,MATCH(J3736,主数据!A:A,0),9))</f>
        <v>华南大区公司</v>
      </c>
      <c r="C3736" t="str">
        <f>IF(K3736="","",INDEX(主数据!A:AD,MATCH(J3736,主数据!A:A,0),11))</f>
        <v>福州东区</v>
      </c>
      <c r="D3736" t="str">
        <f t="shared" si="232"/>
        <v>FZ11公共能耗费用及其他定额</v>
      </c>
      <c r="E3736" s="13" t="str">
        <f t="shared" si="234"/>
        <v/>
      </c>
      <c r="F3736" s="13" t="str">
        <f>IF(E3736="","",IFERROR(IF(IF(K3736="","",INDEX(收费标合同信息维护!A:Q,MATCH(D3736,收费标合同信息维护!J:J,0),10))=D3736,"有","无"),"无"))</f>
        <v/>
      </c>
      <c r="G3736" s="13" t="str">
        <f t="shared" si="233"/>
        <v>FZ11公共能耗费用及其他定额35.00</v>
      </c>
      <c r="H3736" s="13" t="str">
        <f t="shared" si="235"/>
        <v>35.00</v>
      </c>
      <c r="I3736" s="13" t="str">
        <f>IF(G3736="","",IFERROR(IF(IF(K3736="","",INDEX(收费标合同信息维护!A:Q,MATCH(G3736,收费标合同信息维护!M:M,0),13))=G3736,"有","无"),"无"))</f>
        <v>无</v>
      </c>
      <c r="J3736" s="3" t="s">
        <v>2672</v>
      </c>
      <c r="K3736" s="3" t="s">
        <v>13851</v>
      </c>
      <c r="L3736" s="3" t="s">
        <v>6702</v>
      </c>
      <c r="M3736" s="3" t="s">
        <v>6703</v>
      </c>
      <c r="N3736" s="3" t="s">
        <v>6477</v>
      </c>
      <c r="O3736" s="3" t="s">
        <v>6478</v>
      </c>
      <c r="P3736" s="3" t="s">
        <v>13879</v>
      </c>
      <c r="Q3736" s="3" t="s">
        <v>13880</v>
      </c>
      <c r="R3736" s="3" t="s">
        <v>6490</v>
      </c>
      <c r="S3736" s="3" t="s">
        <v>6491</v>
      </c>
      <c r="T3736" s="3" t="s">
        <v>6915</v>
      </c>
      <c r="U3736" s="3" t="s">
        <v>154</v>
      </c>
      <c r="V3736" s="3" t="s">
        <v>154</v>
      </c>
      <c r="W3736" s="3" t="s">
        <v>13881</v>
      </c>
      <c r="X3736" s="3" t="s">
        <v>154</v>
      </c>
      <c r="Y3736" s="3" t="s">
        <v>154</v>
      </c>
      <c r="Z3736" s="3" t="s">
        <v>154</v>
      </c>
      <c r="AA3736" s="3" t="s">
        <v>154</v>
      </c>
      <c r="AB3736" s="3" t="s">
        <v>154</v>
      </c>
      <c r="AC3736" s="3" t="s">
        <v>154</v>
      </c>
      <c r="AD3736" s="3" t="s">
        <v>6151</v>
      </c>
      <c r="AE3736" s="3" t="s">
        <v>6151</v>
      </c>
      <c r="AF3736" s="3" t="s">
        <v>154</v>
      </c>
      <c r="AG3736" s="3" t="s">
        <v>154</v>
      </c>
      <c r="AH3736" s="3" t="s">
        <v>6478</v>
      </c>
      <c r="AI3736" s="3" t="s">
        <v>6482</v>
      </c>
      <c r="AJ3736" s="3" t="s">
        <v>6113</v>
      </c>
    </row>
    <row r="3737" spans="1:36" ht="30">
      <c r="A3737" s="10">
        <v>3840</v>
      </c>
      <c r="B3737" t="str">
        <f>IF(K3737="总计","",INDEX(主数据!A:AD,MATCH(J3737,主数据!A:A,0),9))</f>
        <v>华南大区公司</v>
      </c>
      <c r="C3737" t="str">
        <f>IF(K3737="","",INDEX(主数据!A:AD,MATCH(J3737,主数据!A:A,0),11))</f>
        <v>福州东区</v>
      </c>
      <c r="D3737" t="str">
        <f t="shared" si="232"/>
        <v>FZ11公共能耗费用及其他定额</v>
      </c>
      <c r="E3737" s="13" t="str">
        <f t="shared" si="234"/>
        <v/>
      </c>
      <c r="F3737" s="13" t="str">
        <f>IF(E3737="","",IFERROR(IF(IF(K3737="","",INDEX(收费标合同信息维护!A:Q,MATCH(D3737,收费标合同信息维护!J:J,0),10))=D3737,"有","无"),"无"))</f>
        <v/>
      </c>
      <c r="G3737" s="13" t="str">
        <f t="shared" si="233"/>
        <v>FZ11公共能耗费用及其他定额36.00</v>
      </c>
      <c r="H3737" s="13" t="str">
        <f t="shared" si="235"/>
        <v>36.00</v>
      </c>
      <c r="I3737" s="13" t="str">
        <f>IF(G3737="","",IFERROR(IF(IF(K3737="","",INDEX(收费标合同信息维护!A:Q,MATCH(G3737,收费标合同信息维护!M:M,0),13))=G3737,"有","无"),"无"))</f>
        <v>无</v>
      </c>
      <c r="J3737" s="3" t="s">
        <v>2672</v>
      </c>
      <c r="K3737" s="3" t="s">
        <v>13851</v>
      </c>
      <c r="L3737" s="3" t="s">
        <v>6702</v>
      </c>
      <c r="M3737" s="3" t="s">
        <v>6703</v>
      </c>
      <c r="N3737" s="3" t="s">
        <v>6477</v>
      </c>
      <c r="O3737" s="3" t="s">
        <v>6478</v>
      </c>
      <c r="P3737" s="3" t="s">
        <v>13882</v>
      </c>
      <c r="Q3737" s="3" t="s">
        <v>13883</v>
      </c>
      <c r="R3737" s="3" t="s">
        <v>6490</v>
      </c>
      <c r="S3737" s="3" t="s">
        <v>6491</v>
      </c>
      <c r="T3737" s="3" t="s">
        <v>6915</v>
      </c>
      <c r="U3737" s="3" t="s">
        <v>154</v>
      </c>
      <c r="V3737" s="3" t="s">
        <v>154</v>
      </c>
      <c r="W3737" s="3" t="s">
        <v>8653</v>
      </c>
      <c r="X3737" s="3" t="s">
        <v>154</v>
      </c>
      <c r="Y3737" s="3" t="s">
        <v>154</v>
      </c>
      <c r="Z3737" s="3" t="s">
        <v>154</v>
      </c>
      <c r="AA3737" s="3" t="s">
        <v>154</v>
      </c>
      <c r="AB3737" s="3" t="s">
        <v>154</v>
      </c>
      <c r="AC3737" s="3" t="s">
        <v>154</v>
      </c>
      <c r="AD3737" s="3" t="s">
        <v>6151</v>
      </c>
      <c r="AE3737" s="3" t="s">
        <v>6151</v>
      </c>
      <c r="AF3737" s="3" t="s">
        <v>154</v>
      </c>
      <c r="AG3737" s="3" t="s">
        <v>154</v>
      </c>
      <c r="AH3737" s="3" t="s">
        <v>6478</v>
      </c>
      <c r="AI3737" s="3" t="s">
        <v>6482</v>
      </c>
      <c r="AJ3737" s="3" t="s">
        <v>6113</v>
      </c>
    </row>
    <row r="3738" spans="1:36" ht="30">
      <c r="A3738" s="10">
        <v>3841</v>
      </c>
      <c r="B3738" t="str">
        <f>IF(K3738="总计","",INDEX(主数据!A:AD,MATCH(J3738,主数据!A:A,0),9))</f>
        <v>华南大区公司</v>
      </c>
      <c r="C3738" t="str">
        <f>IF(K3738="","",INDEX(主数据!A:AD,MATCH(J3738,主数据!A:A,0),11))</f>
        <v>福州东区</v>
      </c>
      <c r="D3738" t="str">
        <f t="shared" si="232"/>
        <v>FZ11公共能耗费用及其他定额</v>
      </c>
      <c r="E3738" s="13" t="str">
        <f t="shared" si="234"/>
        <v/>
      </c>
      <c r="F3738" s="13" t="str">
        <f>IF(E3738="","",IFERROR(IF(IF(K3738="","",INDEX(收费标合同信息维护!A:Q,MATCH(D3738,收费标合同信息维护!J:J,0),10))=D3738,"有","无"),"无"))</f>
        <v/>
      </c>
      <c r="G3738" s="13" t="str">
        <f t="shared" si="233"/>
        <v>FZ11公共能耗费用及其他定额37.00</v>
      </c>
      <c r="H3738" s="13" t="str">
        <f t="shared" si="235"/>
        <v>37.00</v>
      </c>
      <c r="I3738" s="13" t="str">
        <f>IF(G3738="","",IFERROR(IF(IF(K3738="","",INDEX(收费标合同信息维护!A:Q,MATCH(G3738,收费标合同信息维护!M:M,0),13))=G3738,"有","无"),"无"))</f>
        <v>无</v>
      </c>
      <c r="J3738" s="3" t="s">
        <v>2672</v>
      </c>
      <c r="K3738" s="3" t="s">
        <v>13851</v>
      </c>
      <c r="L3738" s="3" t="s">
        <v>6702</v>
      </c>
      <c r="M3738" s="3" t="s">
        <v>6703</v>
      </c>
      <c r="N3738" s="3" t="s">
        <v>6477</v>
      </c>
      <c r="O3738" s="3" t="s">
        <v>6478</v>
      </c>
      <c r="P3738" s="3" t="s">
        <v>13884</v>
      </c>
      <c r="Q3738" s="3" t="s">
        <v>13885</v>
      </c>
      <c r="R3738" s="3" t="s">
        <v>6490</v>
      </c>
      <c r="S3738" s="3" t="s">
        <v>6491</v>
      </c>
      <c r="T3738" s="3" t="s">
        <v>6915</v>
      </c>
      <c r="U3738" s="3" t="s">
        <v>154</v>
      </c>
      <c r="V3738" s="3" t="s">
        <v>154</v>
      </c>
      <c r="W3738" s="3" t="s">
        <v>13886</v>
      </c>
      <c r="X3738" s="3" t="s">
        <v>154</v>
      </c>
      <c r="Y3738" s="3" t="s">
        <v>154</v>
      </c>
      <c r="Z3738" s="3" t="s">
        <v>154</v>
      </c>
      <c r="AA3738" s="3" t="s">
        <v>154</v>
      </c>
      <c r="AB3738" s="3" t="s">
        <v>154</v>
      </c>
      <c r="AC3738" s="3" t="s">
        <v>154</v>
      </c>
      <c r="AD3738" s="3" t="s">
        <v>6151</v>
      </c>
      <c r="AE3738" s="3" t="s">
        <v>6151</v>
      </c>
      <c r="AF3738" s="3" t="s">
        <v>154</v>
      </c>
      <c r="AG3738" s="3" t="s">
        <v>154</v>
      </c>
      <c r="AH3738" s="3" t="s">
        <v>6478</v>
      </c>
      <c r="AI3738" s="3" t="s">
        <v>6482</v>
      </c>
      <c r="AJ3738" s="3" t="s">
        <v>6113</v>
      </c>
    </row>
    <row r="3739" spans="1:36" ht="30">
      <c r="A3739" s="10">
        <v>3842</v>
      </c>
      <c r="B3739" t="str">
        <f>IF(K3739="总计","",INDEX(主数据!A:AD,MATCH(J3739,主数据!A:A,0),9))</f>
        <v>华南大区公司</v>
      </c>
      <c r="C3739" t="str">
        <f>IF(K3739="","",INDEX(主数据!A:AD,MATCH(J3739,主数据!A:A,0),11))</f>
        <v>福州东区</v>
      </c>
      <c r="D3739" t="str">
        <f t="shared" si="232"/>
        <v>FZ11公共能耗费用及其他定额</v>
      </c>
      <c r="E3739" s="13" t="str">
        <f t="shared" si="234"/>
        <v/>
      </c>
      <c r="F3739" s="13" t="str">
        <f>IF(E3739="","",IFERROR(IF(IF(K3739="","",INDEX(收费标合同信息维护!A:Q,MATCH(D3739,收费标合同信息维护!J:J,0),10))=D3739,"有","无"),"无"))</f>
        <v/>
      </c>
      <c r="G3739" s="13" t="str">
        <f t="shared" si="233"/>
        <v>FZ11公共能耗费用及其他定额38.00</v>
      </c>
      <c r="H3739" s="13" t="str">
        <f t="shared" si="235"/>
        <v>38.00</v>
      </c>
      <c r="I3739" s="13" t="str">
        <f>IF(G3739="","",IFERROR(IF(IF(K3739="","",INDEX(收费标合同信息维护!A:Q,MATCH(G3739,收费标合同信息维护!M:M,0),13))=G3739,"有","无"),"无"))</f>
        <v>无</v>
      </c>
      <c r="J3739" s="3" t="s">
        <v>2672</v>
      </c>
      <c r="K3739" s="3" t="s">
        <v>13851</v>
      </c>
      <c r="L3739" s="3" t="s">
        <v>6702</v>
      </c>
      <c r="M3739" s="3" t="s">
        <v>6703</v>
      </c>
      <c r="N3739" s="3" t="s">
        <v>6477</v>
      </c>
      <c r="O3739" s="3" t="s">
        <v>6478</v>
      </c>
      <c r="P3739" s="3" t="s">
        <v>13887</v>
      </c>
      <c r="Q3739" s="3" t="s">
        <v>13888</v>
      </c>
      <c r="R3739" s="3" t="s">
        <v>6490</v>
      </c>
      <c r="S3739" s="3" t="s">
        <v>6491</v>
      </c>
      <c r="T3739" s="3" t="s">
        <v>6915</v>
      </c>
      <c r="U3739" s="3" t="s">
        <v>154</v>
      </c>
      <c r="V3739" s="3" t="s">
        <v>154</v>
      </c>
      <c r="W3739" s="3" t="s">
        <v>7067</v>
      </c>
      <c r="X3739" s="3" t="s">
        <v>154</v>
      </c>
      <c r="Y3739" s="3" t="s">
        <v>154</v>
      </c>
      <c r="Z3739" s="3" t="s">
        <v>154</v>
      </c>
      <c r="AA3739" s="3" t="s">
        <v>154</v>
      </c>
      <c r="AB3739" s="3" t="s">
        <v>154</v>
      </c>
      <c r="AC3739" s="3" t="s">
        <v>154</v>
      </c>
      <c r="AD3739" s="3" t="s">
        <v>6151</v>
      </c>
      <c r="AE3739" s="3" t="s">
        <v>6151</v>
      </c>
      <c r="AF3739" s="3" t="s">
        <v>154</v>
      </c>
      <c r="AG3739" s="3" t="s">
        <v>154</v>
      </c>
      <c r="AH3739" s="3" t="s">
        <v>6478</v>
      </c>
      <c r="AI3739" s="3" t="s">
        <v>6482</v>
      </c>
      <c r="AJ3739" s="3" t="s">
        <v>6110</v>
      </c>
    </row>
    <row r="3740" spans="1:36" ht="30">
      <c r="A3740" s="10">
        <v>3843</v>
      </c>
      <c r="B3740" t="str">
        <f>IF(K3740="总计","",INDEX(主数据!A:AD,MATCH(J3740,主数据!A:A,0),9))</f>
        <v>华南大区公司</v>
      </c>
      <c r="C3740" t="str">
        <f>IF(K3740="","",INDEX(主数据!A:AD,MATCH(J3740,主数据!A:A,0),11))</f>
        <v>福州东区</v>
      </c>
      <c r="D3740" t="str">
        <f t="shared" si="232"/>
        <v>FZ11公共能耗费用及其他定额</v>
      </c>
      <c r="E3740" s="13" t="str">
        <f t="shared" si="234"/>
        <v/>
      </c>
      <c r="F3740" s="13" t="str">
        <f>IF(E3740="","",IFERROR(IF(IF(K3740="","",INDEX(收费标合同信息维护!A:Q,MATCH(D3740,收费标合同信息维护!J:J,0),10))=D3740,"有","无"),"无"))</f>
        <v/>
      </c>
      <c r="G3740" s="13" t="str">
        <f t="shared" si="233"/>
        <v>FZ11公共能耗费用及其他定额39.00</v>
      </c>
      <c r="H3740" s="13" t="str">
        <f t="shared" si="235"/>
        <v>39.00</v>
      </c>
      <c r="I3740" s="13" t="str">
        <f>IF(G3740="","",IFERROR(IF(IF(K3740="","",INDEX(收费标合同信息维护!A:Q,MATCH(G3740,收费标合同信息维护!M:M,0),13))=G3740,"有","无"),"无"))</f>
        <v>无</v>
      </c>
      <c r="J3740" s="3" t="s">
        <v>2672</v>
      </c>
      <c r="K3740" s="3" t="s">
        <v>13851</v>
      </c>
      <c r="L3740" s="3" t="s">
        <v>6702</v>
      </c>
      <c r="M3740" s="3" t="s">
        <v>6703</v>
      </c>
      <c r="N3740" s="3" t="s">
        <v>6477</v>
      </c>
      <c r="O3740" s="3" t="s">
        <v>6478</v>
      </c>
      <c r="P3740" s="3" t="s">
        <v>13889</v>
      </c>
      <c r="Q3740" s="3" t="s">
        <v>13890</v>
      </c>
      <c r="R3740" s="3" t="s">
        <v>6490</v>
      </c>
      <c r="S3740" s="3" t="s">
        <v>6491</v>
      </c>
      <c r="T3740" s="3" t="s">
        <v>6915</v>
      </c>
      <c r="U3740" s="3" t="s">
        <v>154</v>
      </c>
      <c r="V3740" s="3" t="s">
        <v>154</v>
      </c>
      <c r="W3740" s="3" t="s">
        <v>13891</v>
      </c>
      <c r="X3740" s="3" t="s">
        <v>154</v>
      </c>
      <c r="Y3740" s="3" t="s">
        <v>154</v>
      </c>
      <c r="Z3740" s="3" t="s">
        <v>154</v>
      </c>
      <c r="AA3740" s="3" t="s">
        <v>154</v>
      </c>
      <c r="AB3740" s="3" t="s">
        <v>154</v>
      </c>
      <c r="AC3740" s="3" t="s">
        <v>154</v>
      </c>
      <c r="AD3740" s="3" t="s">
        <v>6151</v>
      </c>
      <c r="AE3740" s="3" t="s">
        <v>6151</v>
      </c>
      <c r="AF3740" s="3" t="s">
        <v>154</v>
      </c>
      <c r="AG3740" s="3" t="s">
        <v>154</v>
      </c>
      <c r="AH3740" s="3" t="s">
        <v>6478</v>
      </c>
      <c r="AI3740" s="3" t="s">
        <v>6482</v>
      </c>
      <c r="AJ3740" s="3" t="s">
        <v>6115</v>
      </c>
    </row>
    <row r="3741" spans="1:36" ht="30">
      <c r="A3741" s="10">
        <v>3844</v>
      </c>
      <c r="B3741" t="str">
        <f>IF(K3741="总计","",INDEX(主数据!A:AD,MATCH(J3741,主数据!A:A,0),9))</f>
        <v>华南大区公司</v>
      </c>
      <c r="C3741" t="str">
        <f>IF(K3741="","",INDEX(主数据!A:AD,MATCH(J3741,主数据!A:A,0),11))</f>
        <v>福州东区</v>
      </c>
      <c r="D3741" t="str">
        <f t="shared" si="232"/>
        <v>FZ11公共能耗费用及其他定额</v>
      </c>
      <c r="E3741" s="13" t="str">
        <f t="shared" si="234"/>
        <v/>
      </c>
      <c r="F3741" s="13" t="str">
        <f>IF(E3741="","",IFERROR(IF(IF(K3741="","",INDEX(收费标合同信息维护!A:Q,MATCH(D3741,收费标合同信息维护!J:J,0),10))=D3741,"有","无"),"无"))</f>
        <v/>
      </c>
      <c r="G3741" s="13" t="str">
        <f t="shared" si="233"/>
        <v>FZ11公共能耗费用及其他定额40.00</v>
      </c>
      <c r="H3741" s="13" t="str">
        <f t="shared" si="235"/>
        <v>40.00</v>
      </c>
      <c r="I3741" s="13" t="str">
        <f>IF(G3741="","",IFERROR(IF(IF(K3741="","",INDEX(收费标合同信息维护!A:Q,MATCH(G3741,收费标合同信息维护!M:M,0),13))=G3741,"有","无"),"无"))</f>
        <v>无</v>
      </c>
      <c r="J3741" s="3" t="s">
        <v>2672</v>
      </c>
      <c r="K3741" s="3" t="s">
        <v>13851</v>
      </c>
      <c r="L3741" s="3" t="s">
        <v>6702</v>
      </c>
      <c r="M3741" s="3" t="s">
        <v>6703</v>
      </c>
      <c r="N3741" s="3" t="s">
        <v>6477</v>
      </c>
      <c r="O3741" s="3" t="s">
        <v>6478</v>
      </c>
      <c r="P3741" s="3" t="s">
        <v>13892</v>
      </c>
      <c r="Q3741" s="3" t="s">
        <v>13893</v>
      </c>
      <c r="R3741" s="3" t="s">
        <v>6490</v>
      </c>
      <c r="S3741" s="3" t="s">
        <v>6491</v>
      </c>
      <c r="T3741" s="3" t="s">
        <v>6915</v>
      </c>
      <c r="U3741" s="3" t="s">
        <v>154</v>
      </c>
      <c r="V3741" s="3" t="s">
        <v>154</v>
      </c>
      <c r="W3741" s="3" t="s">
        <v>6729</v>
      </c>
      <c r="X3741" s="3" t="s">
        <v>154</v>
      </c>
      <c r="Y3741" s="3" t="s">
        <v>154</v>
      </c>
      <c r="Z3741" s="3" t="s">
        <v>154</v>
      </c>
      <c r="AA3741" s="3" t="s">
        <v>154</v>
      </c>
      <c r="AB3741" s="3" t="s">
        <v>154</v>
      </c>
      <c r="AC3741" s="3" t="s">
        <v>154</v>
      </c>
      <c r="AD3741" s="3" t="s">
        <v>6151</v>
      </c>
      <c r="AE3741" s="3" t="s">
        <v>6151</v>
      </c>
      <c r="AF3741" s="3" t="s">
        <v>154</v>
      </c>
      <c r="AG3741" s="3" t="s">
        <v>154</v>
      </c>
      <c r="AH3741" s="3" t="s">
        <v>6478</v>
      </c>
      <c r="AI3741" s="3" t="s">
        <v>6482</v>
      </c>
      <c r="AJ3741" s="3" t="s">
        <v>11363</v>
      </c>
    </row>
    <row r="3742" spans="1:36" ht="30">
      <c r="A3742" s="10">
        <v>3845</v>
      </c>
      <c r="B3742" t="str">
        <f>IF(K3742="总计","",INDEX(主数据!A:AD,MATCH(J3742,主数据!A:A,0),9))</f>
        <v>华南大区公司</v>
      </c>
      <c r="C3742" t="str">
        <f>IF(K3742="","",INDEX(主数据!A:AD,MATCH(J3742,主数据!A:A,0),11))</f>
        <v>福州东区</v>
      </c>
      <c r="D3742" t="str">
        <f t="shared" si="232"/>
        <v>FZ11公共能耗费用及其他定额</v>
      </c>
      <c r="E3742" s="13" t="str">
        <f t="shared" si="234"/>
        <v/>
      </c>
      <c r="F3742" s="13" t="str">
        <f>IF(E3742="","",IFERROR(IF(IF(K3742="","",INDEX(收费标合同信息维护!A:Q,MATCH(D3742,收费标合同信息维护!J:J,0),10))=D3742,"有","无"),"无"))</f>
        <v/>
      </c>
      <c r="G3742" s="13" t="str">
        <f t="shared" si="233"/>
        <v>FZ11公共能耗费用及其他定额41.00</v>
      </c>
      <c r="H3742" s="13" t="str">
        <f t="shared" si="235"/>
        <v>41.00</v>
      </c>
      <c r="I3742" s="13" t="str">
        <f>IF(G3742="","",IFERROR(IF(IF(K3742="","",INDEX(收费标合同信息维护!A:Q,MATCH(G3742,收费标合同信息维护!M:M,0),13))=G3742,"有","无"),"无"))</f>
        <v>无</v>
      </c>
      <c r="J3742" s="3" t="s">
        <v>2672</v>
      </c>
      <c r="K3742" s="3" t="s">
        <v>13851</v>
      </c>
      <c r="L3742" s="3" t="s">
        <v>6702</v>
      </c>
      <c r="M3742" s="3" t="s">
        <v>6703</v>
      </c>
      <c r="N3742" s="3" t="s">
        <v>6477</v>
      </c>
      <c r="O3742" s="3" t="s">
        <v>6478</v>
      </c>
      <c r="P3742" s="3" t="s">
        <v>13894</v>
      </c>
      <c r="Q3742" s="3" t="s">
        <v>13895</v>
      </c>
      <c r="R3742" s="3" t="s">
        <v>6490</v>
      </c>
      <c r="S3742" s="3" t="s">
        <v>6491</v>
      </c>
      <c r="T3742" s="3" t="s">
        <v>6915</v>
      </c>
      <c r="U3742" s="3" t="s">
        <v>154</v>
      </c>
      <c r="V3742" s="3" t="s">
        <v>154</v>
      </c>
      <c r="W3742" s="3" t="s">
        <v>13896</v>
      </c>
      <c r="X3742" s="3" t="s">
        <v>154</v>
      </c>
      <c r="Y3742" s="3" t="s">
        <v>154</v>
      </c>
      <c r="Z3742" s="3" t="s">
        <v>154</v>
      </c>
      <c r="AA3742" s="3" t="s">
        <v>154</v>
      </c>
      <c r="AB3742" s="3" t="s">
        <v>154</v>
      </c>
      <c r="AC3742" s="3" t="s">
        <v>154</v>
      </c>
      <c r="AD3742" s="3" t="s">
        <v>6151</v>
      </c>
      <c r="AE3742" s="3" t="s">
        <v>6151</v>
      </c>
      <c r="AF3742" s="3" t="s">
        <v>154</v>
      </c>
      <c r="AG3742" s="3" t="s">
        <v>154</v>
      </c>
      <c r="AH3742" s="3" t="s">
        <v>6478</v>
      </c>
      <c r="AI3742" s="3" t="s">
        <v>6482</v>
      </c>
      <c r="AJ3742" s="3" t="s">
        <v>6083</v>
      </c>
    </row>
    <row r="3743" spans="1:36" ht="30">
      <c r="A3743" s="10">
        <v>3846</v>
      </c>
      <c r="B3743" t="str">
        <f>IF(K3743="总计","",INDEX(主数据!A:AD,MATCH(J3743,主数据!A:A,0),9))</f>
        <v>华南大区公司</v>
      </c>
      <c r="C3743" t="str">
        <f>IF(K3743="","",INDEX(主数据!A:AD,MATCH(J3743,主数据!A:A,0),11))</f>
        <v>福州东区</v>
      </c>
      <c r="D3743" t="str">
        <f t="shared" si="232"/>
        <v>FZ11公共能耗费用及其他定额</v>
      </c>
      <c r="E3743" s="13" t="str">
        <f t="shared" si="234"/>
        <v/>
      </c>
      <c r="F3743" s="13" t="str">
        <f>IF(E3743="","",IFERROR(IF(IF(K3743="","",INDEX(收费标合同信息维护!A:Q,MATCH(D3743,收费标合同信息维护!J:J,0),10))=D3743,"有","无"),"无"))</f>
        <v/>
      </c>
      <c r="G3743" s="13" t="str">
        <f t="shared" si="233"/>
        <v>FZ11公共能耗费用及其他定额42.00</v>
      </c>
      <c r="H3743" s="13" t="str">
        <f t="shared" si="235"/>
        <v>42.00</v>
      </c>
      <c r="I3743" s="13" t="str">
        <f>IF(G3743="","",IFERROR(IF(IF(K3743="","",INDEX(收费标合同信息维护!A:Q,MATCH(G3743,收费标合同信息维护!M:M,0),13))=G3743,"有","无"),"无"))</f>
        <v>无</v>
      </c>
      <c r="J3743" s="3" t="s">
        <v>2672</v>
      </c>
      <c r="K3743" s="3" t="s">
        <v>13851</v>
      </c>
      <c r="L3743" s="3" t="s">
        <v>6702</v>
      </c>
      <c r="M3743" s="3" t="s">
        <v>6703</v>
      </c>
      <c r="N3743" s="3" t="s">
        <v>6477</v>
      </c>
      <c r="O3743" s="3" t="s">
        <v>6478</v>
      </c>
      <c r="P3743" s="3" t="s">
        <v>13897</v>
      </c>
      <c r="Q3743" s="3" t="s">
        <v>13898</v>
      </c>
      <c r="R3743" s="3" t="s">
        <v>6490</v>
      </c>
      <c r="S3743" s="3" t="s">
        <v>6491</v>
      </c>
      <c r="T3743" s="3" t="s">
        <v>6915</v>
      </c>
      <c r="U3743" s="3" t="s">
        <v>154</v>
      </c>
      <c r="V3743" s="3" t="s">
        <v>154</v>
      </c>
      <c r="W3743" s="3" t="s">
        <v>13899</v>
      </c>
      <c r="X3743" s="3" t="s">
        <v>154</v>
      </c>
      <c r="Y3743" s="3" t="s">
        <v>154</v>
      </c>
      <c r="Z3743" s="3" t="s">
        <v>154</v>
      </c>
      <c r="AA3743" s="3" t="s">
        <v>154</v>
      </c>
      <c r="AB3743" s="3" t="s">
        <v>154</v>
      </c>
      <c r="AC3743" s="3" t="s">
        <v>154</v>
      </c>
      <c r="AD3743" s="3" t="s">
        <v>6151</v>
      </c>
      <c r="AE3743" s="3" t="s">
        <v>6151</v>
      </c>
      <c r="AF3743" s="3" t="s">
        <v>154</v>
      </c>
      <c r="AG3743" s="3" t="s">
        <v>154</v>
      </c>
      <c r="AH3743" s="3" t="s">
        <v>6478</v>
      </c>
      <c r="AI3743" s="3" t="s">
        <v>6482</v>
      </c>
      <c r="AJ3743" s="3" t="s">
        <v>6267</v>
      </c>
    </row>
    <row r="3744" spans="1:36" ht="30">
      <c r="A3744" s="10">
        <v>3847</v>
      </c>
      <c r="B3744" t="str">
        <f>IF(K3744="总计","",INDEX(主数据!A:AD,MATCH(J3744,主数据!A:A,0),9))</f>
        <v>华南大区公司</v>
      </c>
      <c r="C3744" t="str">
        <f>IF(K3744="","",INDEX(主数据!A:AD,MATCH(J3744,主数据!A:A,0),11))</f>
        <v>福州东区</v>
      </c>
      <c r="D3744" t="str">
        <f t="shared" si="232"/>
        <v>FZ11公共能耗费用及其他定额</v>
      </c>
      <c r="E3744" s="13" t="str">
        <f t="shared" si="234"/>
        <v/>
      </c>
      <c r="F3744" s="13" t="str">
        <f>IF(E3744="","",IFERROR(IF(IF(K3744="","",INDEX(收费标合同信息维护!A:Q,MATCH(D3744,收费标合同信息维护!J:J,0),10))=D3744,"有","无"),"无"))</f>
        <v/>
      </c>
      <c r="G3744" s="13" t="str">
        <f t="shared" si="233"/>
        <v>FZ11公共能耗费用及其他定额43.00</v>
      </c>
      <c r="H3744" s="13" t="str">
        <f t="shared" si="235"/>
        <v>43.00</v>
      </c>
      <c r="I3744" s="13" t="str">
        <f>IF(G3744="","",IFERROR(IF(IF(K3744="","",INDEX(收费标合同信息维护!A:Q,MATCH(G3744,收费标合同信息维护!M:M,0),13))=G3744,"有","无"),"无"))</f>
        <v>无</v>
      </c>
      <c r="J3744" s="3" t="s">
        <v>2672</v>
      </c>
      <c r="K3744" s="3" t="s">
        <v>13851</v>
      </c>
      <c r="L3744" s="3" t="s">
        <v>6702</v>
      </c>
      <c r="M3744" s="3" t="s">
        <v>6703</v>
      </c>
      <c r="N3744" s="3" t="s">
        <v>6477</v>
      </c>
      <c r="O3744" s="3" t="s">
        <v>6478</v>
      </c>
      <c r="P3744" s="3" t="s">
        <v>13900</v>
      </c>
      <c r="Q3744" s="3" t="s">
        <v>13901</v>
      </c>
      <c r="R3744" s="3" t="s">
        <v>6490</v>
      </c>
      <c r="S3744" s="3" t="s">
        <v>6491</v>
      </c>
      <c r="T3744" s="3" t="s">
        <v>6915</v>
      </c>
      <c r="U3744" s="3" t="s">
        <v>154</v>
      </c>
      <c r="V3744" s="3" t="s">
        <v>154</v>
      </c>
      <c r="W3744" s="3" t="s">
        <v>13902</v>
      </c>
      <c r="X3744" s="3" t="s">
        <v>154</v>
      </c>
      <c r="Y3744" s="3" t="s">
        <v>154</v>
      </c>
      <c r="Z3744" s="3" t="s">
        <v>154</v>
      </c>
      <c r="AA3744" s="3" t="s">
        <v>154</v>
      </c>
      <c r="AB3744" s="3" t="s">
        <v>154</v>
      </c>
      <c r="AC3744" s="3" t="s">
        <v>154</v>
      </c>
      <c r="AD3744" s="3" t="s">
        <v>6151</v>
      </c>
      <c r="AE3744" s="3" t="s">
        <v>6151</v>
      </c>
      <c r="AF3744" s="3" t="s">
        <v>154</v>
      </c>
      <c r="AG3744" s="3" t="s">
        <v>154</v>
      </c>
      <c r="AH3744" s="3" t="s">
        <v>6478</v>
      </c>
      <c r="AI3744" s="3" t="s">
        <v>6482</v>
      </c>
      <c r="AJ3744" s="3" t="s">
        <v>9952</v>
      </c>
    </row>
    <row r="3745" spans="1:36" ht="30">
      <c r="A3745" s="10">
        <v>3848</v>
      </c>
      <c r="B3745" t="str">
        <f>IF(K3745="总计","",INDEX(主数据!A:AD,MATCH(J3745,主数据!A:A,0),9))</f>
        <v>华南大区公司</v>
      </c>
      <c r="C3745" t="str">
        <f>IF(K3745="","",INDEX(主数据!A:AD,MATCH(J3745,主数据!A:A,0),11))</f>
        <v>福州东区</v>
      </c>
      <c r="D3745" t="str">
        <f t="shared" si="232"/>
        <v>FZ11公共能耗费用及其他定额</v>
      </c>
      <c r="E3745" s="13" t="str">
        <f t="shared" si="234"/>
        <v/>
      </c>
      <c r="F3745" s="13" t="str">
        <f>IF(E3745="","",IFERROR(IF(IF(K3745="","",INDEX(收费标合同信息维护!A:Q,MATCH(D3745,收费标合同信息维护!J:J,0),10))=D3745,"有","无"),"无"))</f>
        <v/>
      </c>
      <c r="G3745" s="13" t="str">
        <f t="shared" si="233"/>
        <v>FZ11公共能耗费用及其他定额44.00</v>
      </c>
      <c r="H3745" s="13" t="str">
        <f t="shared" si="235"/>
        <v>44.00</v>
      </c>
      <c r="I3745" s="13" t="str">
        <f>IF(G3745="","",IFERROR(IF(IF(K3745="","",INDEX(收费标合同信息维护!A:Q,MATCH(G3745,收费标合同信息维护!M:M,0),13))=G3745,"有","无"),"无"))</f>
        <v>无</v>
      </c>
      <c r="J3745" s="3" t="s">
        <v>2672</v>
      </c>
      <c r="K3745" s="3" t="s">
        <v>13851</v>
      </c>
      <c r="L3745" s="3" t="s">
        <v>6702</v>
      </c>
      <c r="M3745" s="3" t="s">
        <v>6703</v>
      </c>
      <c r="N3745" s="3" t="s">
        <v>6477</v>
      </c>
      <c r="O3745" s="3" t="s">
        <v>6478</v>
      </c>
      <c r="P3745" s="3" t="s">
        <v>13903</v>
      </c>
      <c r="Q3745" s="3" t="s">
        <v>13904</v>
      </c>
      <c r="R3745" s="3" t="s">
        <v>6490</v>
      </c>
      <c r="S3745" s="3" t="s">
        <v>6491</v>
      </c>
      <c r="T3745" s="3" t="s">
        <v>6915</v>
      </c>
      <c r="U3745" s="3" t="s">
        <v>154</v>
      </c>
      <c r="V3745" s="3" t="s">
        <v>154</v>
      </c>
      <c r="W3745" s="3" t="s">
        <v>13693</v>
      </c>
      <c r="X3745" s="3" t="s">
        <v>154</v>
      </c>
      <c r="Y3745" s="3" t="s">
        <v>154</v>
      </c>
      <c r="Z3745" s="3" t="s">
        <v>154</v>
      </c>
      <c r="AA3745" s="3" t="s">
        <v>154</v>
      </c>
      <c r="AB3745" s="3" t="s">
        <v>154</v>
      </c>
      <c r="AC3745" s="3" t="s">
        <v>154</v>
      </c>
      <c r="AD3745" s="3" t="s">
        <v>6151</v>
      </c>
      <c r="AE3745" s="3" t="s">
        <v>6151</v>
      </c>
      <c r="AF3745" s="3" t="s">
        <v>154</v>
      </c>
      <c r="AG3745" s="3" t="s">
        <v>154</v>
      </c>
      <c r="AH3745" s="3" t="s">
        <v>6478</v>
      </c>
      <c r="AI3745" s="3" t="s">
        <v>6482</v>
      </c>
      <c r="AJ3745" s="3" t="s">
        <v>20</v>
      </c>
    </row>
    <row r="3746" spans="1:36" ht="30">
      <c r="A3746" s="10">
        <v>3849</v>
      </c>
      <c r="B3746" t="str">
        <f>IF(K3746="总计","",INDEX(主数据!A:AD,MATCH(J3746,主数据!A:A,0),9))</f>
        <v>华南大区公司</v>
      </c>
      <c r="C3746" t="str">
        <f>IF(K3746="","",INDEX(主数据!A:AD,MATCH(J3746,主数据!A:A,0),11))</f>
        <v>福州东区</v>
      </c>
      <c r="D3746" t="str">
        <f t="shared" si="232"/>
        <v>FZ11公共能耗费用及其他定额</v>
      </c>
      <c r="E3746" s="13" t="str">
        <f t="shared" si="234"/>
        <v/>
      </c>
      <c r="F3746" s="13" t="str">
        <f>IF(E3746="","",IFERROR(IF(IF(K3746="","",INDEX(收费标合同信息维护!A:Q,MATCH(D3746,收费标合同信息维护!J:J,0),10))=D3746,"有","无"),"无"))</f>
        <v/>
      </c>
      <c r="G3746" s="13" t="str">
        <f t="shared" si="233"/>
        <v>FZ11公共能耗费用及其他定额45.00</v>
      </c>
      <c r="H3746" s="13" t="str">
        <f t="shared" si="235"/>
        <v>45.00</v>
      </c>
      <c r="I3746" s="13" t="str">
        <f>IF(G3746="","",IFERROR(IF(IF(K3746="","",INDEX(收费标合同信息维护!A:Q,MATCH(G3746,收费标合同信息维护!M:M,0),13))=G3746,"有","无"),"无"))</f>
        <v>无</v>
      </c>
      <c r="J3746" s="3" t="s">
        <v>2672</v>
      </c>
      <c r="K3746" s="3" t="s">
        <v>13851</v>
      </c>
      <c r="L3746" s="3" t="s">
        <v>6702</v>
      </c>
      <c r="M3746" s="3" t="s">
        <v>6703</v>
      </c>
      <c r="N3746" s="3" t="s">
        <v>6477</v>
      </c>
      <c r="O3746" s="3" t="s">
        <v>6478</v>
      </c>
      <c r="P3746" s="3" t="s">
        <v>13905</v>
      </c>
      <c r="Q3746" s="3" t="s">
        <v>13906</v>
      </c>
      <c r="R3746" s="3" t="s">
        <v>6490</v>
      </c>
      <c r="S3746" s="3" t="s">
        <v>6491</v>
      </c>
      <c r="T3746" s="3" t="s">
        <v>6915</v>
      </c>
      <c r="U3746" s="3" t="s">
        <v>154</v>
      </c>
      <c r="V3746" s="3" t="s">
        <v>154</v>
      </c>
      <c r="W3746" s="3" t="s">
        <v>13907</v>
      </c>
      <c r="X3746" s="3" t="s">
        <v>154</v>
      </c>
      <c r="Y3746" s="3" t="s">
        <v>154</v>
      </c>
      <c r="Z3746" s="3" t="s">
        <v>154</v>
      </c>
      <c r="AA3746" s="3" t="s">
        <v>154</v>
      </c>
      <c r="AB3746" s="3" t="s">
        <v>154</v>
      </c>
      <c r="AC3746" s="3" t="s">
        <v>154</v>
      </c>
      <c r="AD3746" s="3" t="s">
        <v>6151</v>
      </c>
      <c r="AE3746" s="3" t="s">
        <v>6151</v>
      </c>
      <c r="AF3746" s="3" t="s">
        <v>154</v>
      </c>
      <c r="AG3746" s="3" t="s">
        <v>154</v>
      </c>
      <c r="AH3746" s="3" t="s">
        <v>6478</v>
      </c>
      <c r="AI3746" s="3" t="s">
        <v>6482</v>
      </c>
      <c r="AJ3746" s="3" t="s">
        <v>20</v>
      </c>
    </row>
    <row r="3747" spans="1:36" ht="30">
      <c r="A3747" s="10">
        <v>3850</v>
      </c>
      <c r="B3747" t="str">
        <f>IF(K3747="总计","",INDEX(主数据!A:AD,MATCH(J3747,主数据!A:A,0),9))</f>
        <v>华南大区公司</v>
      </c>
      <c r="C3747" t="str">
        <f>IF(K3747="","",INDEX(主数据!A:AD,MATCH(J3747,主数据!A:A,0),11))</f>
        <v>福州东区</v>
      </c>
      <c r="D3747" t="str">
        <f t="shared" si="232"/>
        <v>FZ11公共能耗费用及其他定额</v>
      </c>
      <c r="E3747" s="13" t="str">
        <f t="shared" si="234"/>
        <v/>
      </c>
      <c r="F3747" s="13" t="str">
        <f>IF(E3747="","",IFERROR(IF(IF(K3747="","",INDEX(收费标合同信息维护!A:Q,MATCH(D3747,收费标合同信息维护!J:J,0),10))=D3747,"有","无"),"无"))</f>
        <v/>
      </c>
      <c r="G3747" s="13" t="str">
        <f t="shared" si="233"/>
        <v>FZ11公共能耗费用及其他定额46.00</v>
      </c>
      <c r="H3747" s="13" t="str">
        <f t="shared" si="235"/>
        <v>46.00</v>
      </c>
      <c r="I3747" s="13" t="str">
        <f>IF(G3747="","",IFERROR(IF(IF(K3747="","",INDEX(收费标合同信息维护!A:Q,MATCH(G3747,收费标合同信息维护!M:M,0),13))=G3747,"有","无"),"无"))</f>
        <v>无</v>
      </c>
      <c r="J3747" s="3" t="s">
        <v>2672</v>
      </c>
      <c r="K3747" s="3" t="s">
        <v>13851</v>
      </c>
      <c r="L3747" s="3" t="s">
        <v>6702</v>
      </c>
      <c r="M3747" s="3" t="s">
        <v>6703</v>
      </c>
      <c r="N3747" s="3" t="s">
        <v>6477</v>
      </c>
      <c r="O3747" s="3" t="s">
        <v>6478</v>
      </c>
      <c r="P3747" s="3" t="s">
        <v>13908</v>
      </c>
      <c r="Q3747" s="3" t="s">
        <v>13909</v>
      </c>
      <c r="R3747" s="3" t="s">
        <v>6490</v>
      </c>
      <c r="S3747" s="3" t="s">
        <v>6491</v>
      </c>
      <c r="T3747" s="3" t="s">
        <v>6915</v>
      </c>
      <c r="U3747" s="3" t="s">
        <v>154</v>
      </c>
      <c r="V3747" s="3" t="s">
        <v>154</v>
      </c>
      <c r="W3747" s="3" t="s">
        <v>13910</v>
      </c>
      <c r="X3747" s="3" t="s">
        <v>154</v>
      </c>
      <c r="Y3747" s="3" t="s">
        <v>154</v>
      </c>
      <c r="Z3747" s="3" t="s">
        <v>154</v>
      </c>
      <c r="AA3747" s="3" t="s">
        <v>154</v>
      </c>
      <c r="AB3747" s="3" t="s">
        <v>154</v>
      </c>
      <c r="AC3747" s="3" t="s">
        <v>154</v>
      </c>
      <c r="AD3747" s="3" t="s">
        <v>6151</v>
      </c>
      <c r="AE3747" s="3" t="s">
        <v>6151</v>
      </c>
      <c r="AF3747" s="3" t="s">
        <v>154</v>
      </c>
      <c r="AG3747" s="3" t="s">
        <v>154</v>
      </c>
      <c r="AH3747" s="3" t="s">
        <v>6478</v>
      </c>
      <c r="AI3747" s="3" t="s">
        <v>6482</v>
      </c>
      <c r="AJ3747" s="3" t="s">
        <v>20</v>
      </c>
    </row>
    <row r="3748" spans="1:36" ht="30">
      <c r="A3748" s="10">
        <v>3851</v>
      </c>
      <c r="B3748" t="str">
        <f>IF(K3748="总计","",INDEX(主数据!A:AD,MATCH(J3748,主数据!A:A,0),9))</f>
        <v>华南大区公司</v>
      </c>
      <c r="C3748" t="str">
        <f>IF(K3748="","",INDEX(主数据!A:AD,MATCH(J3748,主数据!A:A,0),11))</f>
        <v>福州东区</v>
      </c>
      <c r="D3748" t="str">
        <f t="shared" si="232"/>
        <v>FZ11公共能耗费用及其他定额</v>
      </c>
      <c r="E3748" s="13" t="str">
        <f t="shared" si="234"/>
        <v/>
      </c>
      <c r="F3748" s="13" t="str">
        <f>IF(E3748="","",IFERROR(IF(IF(K3748="","",INDEX(收费标合同信息维护!A:Q,MATCH(D3748,收费标合同信息维护!J:J,0),10))=D3748,"有","无"),"无"))</f>
        <v/>
      </c>
      <c r="G3748" s="13" t="str">
        <f t="shared" si="233"/>
        <v>FZ11公共能耗费用及其他定额47.00</v>
      </c>
      <c r="H3748" s="13" t="str">
        <f t="shared" si="235"/>
        <v>47.00</v>
      </c>
      <c r="I3748" s="13" t="str">
        <f>IF(G3748="","",IFERROR(IF(IF(K3748="","",INDEX(收费标合同信息维护!A:Q,MATCH(G3748,收费标合同信息维护!M:M,0),13))=G3748,"有","无"),"无"))</f>
        <v>无</v>
      </c>
      <c r="J3748" s="3" t="s">
        <v>2672</v>
      </c>
      <c r="K3748" s="3" t="s">
        <v>13851</v>
      </c>
      <c r="L3748" s="3" t="s">
        <v>6702</v>
      </c>
      <c r="M3748" s="3" t="s">
        <v>6703</v>
      </c>
      <c r="N3748" s="3" t="s">
        <v>6477</v>
      </c>
      <c r="O3748" s="3" t="s">
        <v>6478</v>
      </c>
      <c r="P3748" s="3" t="s">
        <v>13911</v>
      </c>
      <c r="Q3748" s="3" t="s">
        <v>13912</v>
      </c>
      <c r="R3748" s="3" t="s">
        <v>6490</v>
      </c>
      <c r="S3748" s="3" t="s">
        <v>6491</v>
      </c>
      <c r="T3748" s="3" t="s">
        <v>6915</v>
      </c>
      <c r="U3748" s="3" t="s">
        <v>154</v>
      </c>
      <c r="V3748" s="3" t="s">
        <v>154</v>
      </c>
      <c r="W3748" s="3" t="s">
        <v>13913</v>
      </c>
      <c r="X3748" s="3" t="s">
        <v>154</v>
      </c>
      <c r="Y3748" s="3" t="s">
        <v>154</v>
      </c>
      <c r="Z3748" s="3" t="s">
        <v>154</v>
      </c>
      <c r="AA3748" s="3" t="s">
        <v>154</v>
      </c>
      <c r="AB3748" s="3" t="s">
        <v>154</v>
      </c>
      <c r="AC3748" s="3" t="s">
        <v>154</v>
      </c>
      <c r="AD3748" s="3" t="s">
        <v>6151</v>
      </c>
      <c r="AE3748" s="3" t="s">
        <v>6151</v>
      </c>
      <c r="AF3748" s="3" t="s">
        <v>154</v>
      </c>
      <c r="AG3748" s="3" t="s">
        <v>154</v>
      </c>
      <c r="AH3748" s="3" t="s">
        <v>6478</v>
      </c>
      <c r="AI3748" s="3" t="s">
        <v>6482</v>
      </c>
      <c r="AJ3748" s="3" t="s">
        <v>20</v>
      </c>
    </row>
    <row r="3749" spans="1:36" ht="30">
      <c r="A3749" s="10">
        <v>3852</v>
      </c>
      <c r="B3749" t="str">
        <f>IF(K3749="总计","",INDEX(主数据!A:AD,MATCH(J3749,主数据!A:A,0),9))</f>
        <v>华南大区公司</v>
      </c>
      <c r="C3749" t="str">
        <f>IF(K3749="","",INDEX(主数据!A:AD,MATCH(J3749,主数据!A:A,0),11))</f>
        <v>福州东区</v>
      </c>
      <c r="D3749" t="str">
        <f t="shared" si="232"/>
        <v>FZ11公共能耗费用及其他定额</v>
      </c>
      <c r="E3749" s="13" t="str">
        <f t="shared" si="234"/>
        <v/>
      </c>
      <c r="F3749" s="13" t="str">
        <f>IF(E3749="","",IFERROR(IF(IF(K3749="","",INDEX(收费标合同信息维护!A:Q,MATCH(D3749,收费标合同信息维护!J:J,0),10))=D3749,"有","无"),"无"))</f>
        <v/>
      </c>
      <c r="G3749" s="13" t="str">
        <f t="shared" si="233"/>
        <v>FZ11公共能耗费用及其他定额48.00</v>
      </c>
      <c r="H3749" s="13" t="str">
        <f t="shared" si="235"/>
        <v>48.00</v>
      </c>
      <c r="I3749" s="13" t="str">
        <f>IF(G3749="","",IFERROR(IF(IF(K3749="","",INDEX(收费标合同信息维护!A:Q,MATCH(G3749,收费标合同信息维护!M:M,0),13))=G3749,"有","无"),"无"))</f>
        <v>无</v>
      </c>
      <c r="J3749" s="3" t="s">
        <v>2672</v>
      </c>
      <c r="K3749" s="3" t="s">
        <v>13851</v>
      </c>
      <c r="L3749" s="3" t="s">
        <v>6702</v>
      </c>
      <c r="M3749" s="3" t="s">
        <v>6703</v>
      </c>
      <c r="N3749" s="3" t="s">
        <v>6477</v>
      </c>
      <c r="O3749" s="3" t="s">
        <v>6478</v>
      </c>
      <c r="P3749" s="3" t="s">
        <v>13914</v>
      </c>
      <c r="Q3749" s="3" t="s">
        <v>13915</v>
      </c>
      <c r="R3749" s="3" t="s">
        <v>6490</v>
      </c>
      <c r="S3749" s="3" t="s">
        <v>6491</v>
      </c>
      <c r="T3749" s="3" t="s">
        <v>6915</v>
      </c>
      <c r="U3749" s="3" t="s">
        <v>154</v>
      </c>
      <c r="V3749" s="3" t="s">
        <v>154</v>
      </c>
      <c r="W3749" s="3" t="s">
        <v>11133</v>
      </c>
      <c r="X3749" s="3" t="s">
        <v>154</v>
      </c>
      <c r="Y3749" s="3" t="s">
        <v>154</v>
      </c>
      <c r="Z3749" s="3" t="s">
        <v>154</v>
      </c>
      <c r="AA3749" s="3" t="s">
        <v>154</v>
      </c>
      <c r="AB3749" s="3" t="s">
        <v>154</v>
      </c>
      <c r="AC3749" s="3" t="s">
        <v>154</v>
      </c>
      <c r="AD3749" s="3" t="s">
        <v>6151</v>
      </c>
      <c r="AE3749" s="3" t="s">
        <v>6151</v>
      </c>
      <c r="AF3749" s="3" t="s">
        <v>154</v>
      </c>
      <c r="AG3749" s="3" t="s">
        <v>154</v>
      </c>
      <c r="AH3749" s="3" t="s">
        <v>6478</v>
      </c>
      <c r="AI3749" s="3" t="s">
        <v>6482</v>
      </c>
      <c r="AJ3749" s="3" t="s">
        <v>20</v>
      </c>
    </row>
    <row r="3750" spans="1:36" ht="30">
      <c r="A3750" s="10">
        <v>3853</v>
      </c>
      <c r="B3750" t="str">
        <f>IF(K3750="总计","",INDEX(主数据!A:AD,MATCH(J3750,主数据!A:A,0),9))</f>
        <v>华南大区公司</v>
      </c>
      <c r="C3750" t="str">
        <f>IF(K3750="","",INDEX(主数据!A:AD,MATCH(J3750,主数据!A:A,0),11))</f>
        <v>福州东区</v>
      </c>
      <c r="D3750" t="str">
        <f t="shared" si="232"/>
        <v>FZ11公共能耗费用及其他定额</v>
      </c>
      <c r="E3750" s="13" t="str">
        <f t="shared" si="234"/>
        <v/>
      </c>
      <c r="F3750" s="13" t="str">
        <f>IF(E3750="","",IFERROR(IF(IF(K3750="","",INDEX(收费标合同信息维护!A:Q,MATCH(D3750,收费标合同信息维护!J:J,0),10))=D3750,"有","无"),"无"))</f>
        <v/>
      </c>
      <c r="G3750" s="13" t="str">
        <f t="shared" si="233"/>
        <v>FZ11公共能耗费用及其他定额49.00</v>
      </c>
      <c r="H3750" s="13" t="str">
        <f t="shared" si="235"/>
        <v>49.00</v>
      </c>
      <c r="I3750" s="13" t="str">
        <f>IF(G3750="","",IFERROR(IF(IF(K3750="","",INDEX(收费标合同信息维护!A:Q,MATCH(G3750,收费标合同信息维护!M:M,0),13))=G3750,"有","无"),"无"))</f>
        <v>无</v>
      </c>
      <c r="J3750" s="3" t="s">
        <v>2672</v>
      </c>
      <c r="K3750" s="3" t="s">
        <v>13851</v>
      </c>
      <c r="L3750" s="3" t="s">
        <v>6702</v>
      </c>
      <c r="M3750" s="3" t="s">
        <v>6703</v>
      </c>
      <c r="N3750" s="3" t="s">
        <v>6477</v>
      </c>
      <c r="O3750" s="3" t="s">
        <v>6478</v>
      </c>
      <c r="P3750" s="3" t="s">
        <v>13916</v>
      </c>
      <c r="Q3750" s="3" t="s">
        <v>13917</v>
      </c>
      <c r="R3750" s="3" t="s">
        <v>6490</v>
      </c>
      <c r="S3750" s="3" t="s">
        <v>6491</v>
      </c>
      <c r="T3750" s="3" t="s">
        <v>6915</v>
      </c>
      <c r="U3750" s="3" t="s">
        <v>154</v>
      </c>
      <c r="V3750" s="3" t="s">
        <v>154</v>
      </c>
      <c r="W3750" s="3" t="s">
        <v>13918</v>
      </c>
      <c r="X3750" s="3" t="s">
        <v>154</v>
      </c>
      <c r="Y3750" s="3" t="s">
        <v>154</v>
      </c>
      <c r="Z3750" s="3" t="s">
        <v>154</v>
      </c>
      <c r="AA3750" s="3" t="s">
        <v>154</v>
      </c>
      <c r="AB3750" s="3" t="s">
        <v>154</v>
      </c>
      <c r="AC3750" s="3" t="s">
        <v>154</v>
      </c>
      <c r="AD3750" s="3" t="s">
        <v>6151</v>
      </c>
      <c r="AE3750" s="3" t="s">
        <v>6151</v>
      </c>
      <c r="AF3750" s="3" t="s">
        <v>154</v>
      </c>
      <c r="AG3750" s="3" t="s">
        <v>154</v>
      </c>
      <c r="AH3750" s="3" t="s">
        <v>6478</v>
      </c>
      <c r="AI3750" s="3" t="s">
        <v>6482</v>
      </c>
      <c r="AJ3750" s="3" t="s">
        <v>16</v>
      </c>
    </row>
    <row r="3751" spans="1:36" ht="30">
      <c r="A3751" s="10">
        <v>3854</v>
      </c>
      <c r="B3751" t="str">
        <f>IF(K3751="总计","",INDEX(主数据!A:AD,MATCH(J3751,主数据!A:A,0),9))</f>
        <v>华南大区公司</v>
      </c>
      <c r="C3751" t="str">
        <f>IF(K3751="","",INDEX(主数据!A:AD,MATCH(J3751,主数据!A:A,0),11))</f>
        <v>福州东区</v>
      </c>
      <c r="D3751" t="str">
        <f t="shared" si="232"/>
        <v>FZ11公共能耗费用及其他定额</v>
      </c>
      <c r="E3751" s="13" t="str">
        <f t="shared" si="234"/>
        <v/>
      </c>
      <c r="F3751" s="13" t="str">
        <f>IF(E3751="","",IFERROR(IF(IF(K3751="","",INDEX(收费标合同信息维护!A:Q,MATCH(D3751,收费标合同信息维护!J:J,0),10))=D3751,"有","无"),"无"))</f>
        <v/>
      </c>
      <c r="G3751" s="13" t="str">
        <f t="shared" si="233"/>
        <v>FZ11公共能耗费用及其他定额50.00</v>
      </c>
      <c r="H3751" s="13" t="str">
        <f t="shared" si="235"/>
        <v>50.00</v>
      </c>
      <c r="I3751" s="13" t="str">
        <f>IF(G3751="","",IFERROR(IF(IF(K3751="","",INDEX(收费标合同信息维护!A:Q,MATCH(G3751,收费标合同信息维护!M:M,0),13))=G3751,"有","无"),"无"))</f>
        <v>无</v>
      </c>
      <c r="J3751" s="3" t="s">
        <v>2672</v>
      </c>
      <c r="K3751" s="3" t="s">
        <v>13851</v>
      </c>
      <c r="L3751" s="3" t="s">
        <v>6702</v>
      </c>
      <c r="M3751" s="3" t="s">
        <v>6703</v>
      </c>
      <c r="N3751" s="3" t="s">
        <v>6477</v>
      </c>
      <c r="O3751" s="3" t="s">
        <v>6478</v>
      </c>
      <c r="P3751" s="3" t="s">
        <v>13919</v>
      </c>
      <c r="Q3751" s="3" t="s">
        <v>13920</v>
      </c>
      <c r="R3751" s="3" t="s">
        <v>6490</v>
      </c>
      <c r="S3751" s="3" t="s">
        <v>6491</v>
      </c>
      <c r="T3751" s="3" t="s">
        <v>6915</v>
      </c>
      <c r="U3751" s="3" t="s">
        <v>154</v>
      </c>
      <c r="V3751" s="3" t="s">
        <v>154</v>
      </c>
      <c r="W3751" s="3" t="s">
        <v>6712</v>
      </c>
      <c r="X3751" s="3" t="s">
        <v>154</v>
      </c>
      <c r="Y3751" s="3" t="s">
        <v>154</v>
      </c>
      <c r="Z3751" s="3" t="s">
        <v>154</v>
      </c>
      <c r="AA3751" s="3" t="s">
        <v>154</v>
      </c>
      <c r="AB3751" s="3" t="s">
        <v>154</v>
      </c>
      <c r="AC3751" s="3" t="s">
        <v>154</v>
      </c>
      <c r="AD3751" s="3" t="s">
        <v>6151</v>
      </c>
      <c r="AE3751" s="3" t="s">
        <v>6151</v>
      </c>
      <c r="AF3751" s="3" t="s">
        <v>154</v>
      </c>
      <c r="AG3751" s="3" t="s">
        <v>154</v>
      </c>
      <c r="AH3751" s="3" t="s">
        <v>6478</v>
      </c>
      <c r="AI3751" s="3" t="s">
        <v>6482</v>
      </c>
      <c r="AJ3751" s="3" t="s">
        <v>11</v>
      </c>
    </row>
    <row r="3752" spans="1:36" ht="30">
      <c r="A3752" s="10">
        <v>3855</v>
      </c>
      <c r="B3752" t="str">
        <f>IF(K3752="总计","",INDEX(主数据!A:AD,MATCH(J3752,主数据!A:A,0),9))</f>
        <v>华南大区公司</v>
      </c>
      <c r="C3752" t="str">
        <f>IF(K3752="","",INDEX(主数据!A:AD,MATCH(J3752,主数据!A:A,0),11))</f>
        <v>福州东区</v>
      </c>
      <c r="D3752" t="str">
        <f t="shared" si="232"/>
        <v>FZ11公共能耗费用及其他定额</v>
      </c>
      <c r="E3752" s="13" t="str">
        <f t="shared" si="234"/>
        <v/>
      </c>
      <c r="F3752" s="13" t="str">
        <f>IF(E3752="","",IFERROR(IF(IF(K3752="","",INDEX(收费标合同信息维护!A:Q,MATCH(D3752,收费标合同信息维护!J:J,0),10))=D3752,"有","无"),"无"))</f>
        <v/>
      </c>
      <c r="G3752" s="13" t="str">
        <f t="shared" si="233"/>
        <v>FZ11公共能耗费用及其他定额51.00</v>
      </c>
      <c r="H3752" s="13" t="str">
        <f t="shared" si="235"/>
        <v>51.00</v>
      </c>
      <c r="I3752" s="13" t="str">
        <f>IF(G3752="","",IFERROR(IF(IF(K3752="","",INDEX(收费标合同信息维护!A:Q,MATCH(G3752,收费标合同信息维护!M:M,0),13))=G3752,"有","无"),"无"))</f>
        <v>无</v>
      </c>
      <c r="J3752" s="3" t="s">
        <v>2672</v>
      </c>
      <c r="K3752" s="3" t="s">
        <v>13851</v>
      </c>
      <c r="L3752" s="3" t="s">
        <v>6702</v>
      </c>
      <c r="M3752" s="3" t="s">
        <v>6703</v>
      </c>
      <c r="N3752" s="3" t="s">
        <v>6477</v>
      </c>
      <c r="O3752" s="3" t="s">
        <v>6478</v>
      </c>
      <c r="P3752" s="3" t="s">
        <v>13921</v>
      </c>
      <c r="Q3752" s="3" t="s">
        <v>13922</v>
      </c>
      <c r="R3752" s="3" t="s">
        <v>6490</v>
      </c>
      <c r="S3752" s="3" t="s">
        <v>6491</v>
      </c>
      <c r="T3752" s="3" t="s">
        <v>6915</v>
      </c>
      <c r="U3752" s="3" t="s">
        <v>154</v>
      </c>
      <c r="V3752" s="3" t="s">
        <v>154</v>
      </c>
      <c r="W3752" s="3" t="s">
        <v>13923</v>
      </c>
      <c r="X3752" s="3" t="s">
        <v>154</v>
      </c>
      <c r="Y3752" s="3" t="s">
        <v>154</v>
      </c>
      <c r="Z3752" s="3" t="s">
        <v>154</v>
      </c>
      <c r="AA3752" s="3" t="s">
        <v>154</v>
      </c>
      <c r="AB3752" s="3" t="s">
        <v>154</v>
      </c>
      <c r="AC3752" s="3" t="s">
        <v>154</v>
      </c>
      <c r="AD3752" s="3" t="s">
        <v>6151</v>
      </c>
      <c r="AE3752" s="3" t="s">
        <v>6151</v>
      </c>
      <c r="AF3752" s="3" t="s">
        <v>154</v>
      </c>
      <c r="AG3752" s="3" t="s">
        <v>154</v>
      </c>
      <c r="AH3752" s="3" t="s">
        <v>6478</v>
      </c>
      <c r="AI3752" s="3" t="s">
        <v>6482</v>
      </c>
      <c r="AJ3752" s="3" t="s">
        <v>12</v>
      </c>
    </row>
    <row r="3753" spans="1:36" ht="30">
      <c r="A3753" s="10">
        <v>3856</v>
      </c>
      <c r="B3753" t="str">
        <f>IF(K3753="总计","",INDEX(主数据!A:AD,MATCH(J3753,主数据!A:A,0),9))</f>
        <v>华南大区公司</v>
      </c>
      <c r="C3753" t="str">
        <f>IF(K3753="","",INDEX(主数据!A:AD,MATCH(J3753,主数据!A:A,0),11))</f>
        <v>福州东区</v>
      </c>
      <c r="D3753" t="str">
        <f t="shared" si="232"/>
        <v>FZ11公共能耗费用及其他定额</v>
      </c>
      <c r="E3753" s="13" t="str">
        <f t="shared" si="234"/>
        <v/>
      </c>
      <c r="F3753" s="13" t="str">
        <f>IF(E3753="","",IFERROR(IF(IF(K3753="","",INDEX(收费标合同信息维护!A:Q,MATCH(D3753,收费标合同信息维护!J:J,0),10))=D3753,"有","无"),"无"))</f>
        <v/>
      </c>
      <c r="G3753" s="13" t="str">
        <f t="shared" si="233"/>
        <v>FZ11公共能耗费用及其他定额52.00</v>
      </c>
      <c r="H3753" s="13" t="str">
        <f t="shared" si="235"/>
        <v>52.00</v>
      </c>
      <c r="I3753" s="13" t="str">
        <f>IF(G3753="","",IFERROR(IF(IF(K3753="","",INDEX(收费标合同信息维护!A:Q,MATCH(G3753,收费标合同信息维护!M:M,0),13))=G3753,"有","无"),"无"))</f>
        <v>无</v>
      </c>
      <c r="J3753" s="3" t="s">
        <v>2672</v>
      </c>
      <c r="K3753" s="3" t="s">
        <v>13851</v>
      </c>
      <c r="L3753" s="3" t="s">
        <v>6702</v>
      </c>
      <c r="M3753" s="3" t="s">
        <v>6703</v>
      </c>
      <c r="N3753" s="3" t="s">
        <v>6477</v>
      </c>
      <c r="O3753" s="3" t="s">
        <v>6478</v>
      </c>
      <c r="P3753" s="3" t="s">
        <v>13924</v>
      </c>
      <c r="Q3753" s="3" t="s">
        <v>13925</v>
      </c>
      <c r="R3753" s="3" t="s">
        <v>6490</v>
      </c>
      <c r="S3753" s="3" t="s">
        <v>6491</v>
      </c>
      <c r="T3753" s="3" t="s">
        <v>6915</v>
      </c>
      <c r="U3753" s="3" t="s">
        <v>154</v>
      </c>
      <c r="V3753" s="3" t="s">
        <v>154</v>
      </c>
      <c r="W3753" s="3" t="s">
        <v>13696</v>
      </c>
      <c r="X3753" s="3" t="s">
        <v>154</v>
      </c>
      <c r="Y3753" s="3" t="s">
        <v>154</v>
      </c>
      <c r="Z3753" s="3" t="s">
        <v>154</v>
      </c>
      <c r="AA3753" s="3" t="s">
        <v>154</v>
      </c>
      <c r="AB3753" s="3" t="s">
        <v>154</v>
      </c>
      <c r="AC3753" s="3" t="s">
        <v>154</v>
      </c>
      <c r="AD3753" s="3" t="s">
        <v>6151</v>
      </c>
      <c r="AE3753" s="3" t="s">
        <v>6151</v>
      </c>
      <c r="AF3753" s="3" t="s">
        <v>154</v>
      </c>
      <c r="AG3753" s="3" t="s">
        <v>154</v>
      </c>
      <c r="AH3753" s="3" t="s">
        <v>6478</v>
      </c>
      <c r="AI3753" s="3" t="s">
        <v>6482</v>
      </c>
      <c r="AJ3753" s="3" t="s">
        <v>12</v>
      </c>
    </row>
    <row r="3754" spans="1:36" ht="30">
      <c r="A3754" s="10">
        <v>3857</v>
      </c>
      <c r="B3754" t="str">
        <f>IF(K3754="总计","",INDEX(主数据!A:AD,MATCH(J3754,主数据!A:A,0),9))</f>
        <v>华南大区公司</v>
      </c>
      <c r="C3754" t="str">
        <f>IF(K3754="","",INDEX(主数据!A:AD,MATCH(J3754,主数据!A:A,0),11))</f>
        <v>福州东区</v>
      </c>
      <c r="D3754" t="str">
        <f t="shared" si="232"/>
        <v>FZ11公共能耗费用及其他定额</v>
      </c>
      <c r="E3754" s="13" t="str">
        <f t="shared" si="234"/>
        <v/>
      </c>
      <c r="F3754" s="13" t="str">
        <f>IF(E3754="","",IFERROR(IF(IF(K3754="","",INDEX(收费标合同信息维护!A:Q,MATCH(D3754,收费标合同信息维护!J:J,0),10))=D3754,"有","无"),"无"))</f>
        <v/>
      </c>
      <c r="G3754" s="13" t="str">
        <f t="shared" si="233"/>
        <v>FZ11公共能耗费用及其他定额53.00</v>
      </c>
      <c r="H3754" s="13" t="str">
        <f t="shared" si="235"/>
        <v>53.00</v>
      </c>
      <c r="I3754" s="13" t="str">
        <f>IF(G3754="","",IFERROR(IF(IF(K3754="","",INDEX(收费标合同信息维护!A:Q,MATCH(G3754,收费标合同信息维护!M:M,0),13))=G3754,"有","无"),"无"))</f>
        <v>无</v>
      </c>
      <c r="J3754" s="3" t="s">
        <v>2672</v>
      </c>
      <c r="K3754" s="3" t="s">
        <v>13851</v>
      </c>
      <c r="L3754" s="3" t="s">
        <v>6702</v>
      </c>
      <c r="M3754" s="3" t="s">
        <v>6703</v>
      </c>
      <c r="N3754" s="3" t="s">
        <v>6477</v>
      </c>
      <c r="O3754" s="3" t="s">
        <v>6478</v>
      </c>
      <c r="P3754" s="3" t="s">
        <v>13926</v>
      </c>
      <c r="Q3754" s="3" t="s">
        <v>13927</v>
      </c>
      <c r="R3754" s="3" t="s">
        <v>6490</v>
      </c>
      <c r="S3754" s="3" t="s">
        <v>6491</v>
      </c>
      <c r="T3754" s="3" t="s">
        <v>6915</v>
      </c>
      <c r="U3754" s="3" t="s">
        <v>154</v>
      </c>
      <c r="V3754" s="3" t="s">
        <v>154</v>
      </c>
      <c r="W3754" s="3" t="s">
        <v>13928</v>
      </c>
      <c r="X3754" s="3" t="s">
        <v>154</v>
      </c>
      <c r="Y3754" s="3" t="s">
        <v>154</v>
      </c>
      <c r="Z3754" s="3" t="s">
        <v>154</v>
      </c>
      <c r="AA3754" s="3" t="s">
        <v>154</v>
      </c>
      <c r="AB3754" s="3" t="s">
        <v>154</v>
      </c>
      <c r="AC3754" s="3" t="s">
        <v>154</v>
      </c>
      <c r="AD3754" s="3" t="s">
        <v>6151</v>
      </c>
      <c r="AE3754" s="3" t="s">
        <v>6151</v>
      </c>
      <c r="AF3754" s="3" t="s">
        <v>154</v>
      </c>
      <c r="AG3754" s="3" t="s">
        <v>154</v>
      </c>
      <c r="AH3754" s="3" t="s">
        <v>6478</v>
      </c>
      <c r="AI3754" s="3" t="s">
        <v>6482</v>
      </c>
      <c r="AJ3754" s="3" t="s">
        <v>6034</v>
      </c>
    </row>
    <row r="3755" spans="1:36" ht="30">
      <c r="A3755" s="10">
        <v>3858</v>
      </c>
      <c r="B3755" t="str">
        <f>IF(K3755="总计","",INDEX(主数据!A:AD,MATCH(J3755,主数据!A:A,0),9))</f>
        <v>华南大区公司</v>
      </c>
      <c r="C3755" t="str">
        <f>IF(K3755="","",INDEX(主数据!A:AD,MATCH(J3755,主数据!A:A,0),11))</f>
        <v>福州东区</v>
      </c>
      <c r="D3755" t="str">
        <f t="shared" si="232"/>
        <v>FZ11公共能耗费用及其他定额</v>
      </c>
      <c r="E3755" s="13" t="str">
        <f t="shared" si="234"/>
        <v/>
      </c>
      <c r="F3755" s="13" t="str">
        <f>IF(E3755="","",IFERROR(IF(IF(K3755="","",INDEX(收费标合同信息维护!A:Q,MATCH(D3755,收费标合同信息维护!J:J,0),10))=D3755,"有","无"),"无"))</f>
        <v/>
      </c>
      <c r="G3755" s="13" t="str">
        <f t="shared" si="233"/>
        <v>FZ11公共能耗费用及其他定额54.00</v>
      </c>
      <c r="H3755" s="13" t="str">
        <f t="shared" si="235"/>
        <v>54.00</v>
      </c>
      <c r="I3755" s="13" t="str">
        <f>IF(G3755="","",IFERROR(IF(IF(K3755="","",INDEX(收费标合同信息维护!A:Q,MATCH(G3755,收费标合同信息维护!M:M,0),13))=G3755,"有","无"),"无"))</f>
        <v>无</v>
      </c>
      <c r="J3755" s="3" t="s">
        <v>2672</v>
      </c>
      <c r="K3755" s="3" t="s">
        <v>13851</v>
      </c>
      <c r="L3755" s="3" t="s">
        <v>6702</v>
      </c>
      <c r="M3755" s="3" t="s">
        <v>6703</v>
      </c>
      <c r="N3755" s="3" t="s">
        <v>6477</v>
      </c>
      <c r="O3755" s="3" t="s">
        <v>6478</v>
      </c>
      <c r="P3755" s="3" t="s">
        <v>13929</v>
      </c>
      <c r="Q3755" s="3" t="s">
        <v>13930</v>
      </c>
      <c r="R3755" s="3" t="s">
        <v>6490</v>
      </c>
      <c r="S3755" s="3" t="s">
        <v>6491</v>
      </c>
      <c r="T3755" s="3" t="s">
        <v>6915</v>
      </c>
      <c r="U3755" s="3" t="s">
        <v>154</v>
      </c>
      <c r="V3755" s="3" t="s">
        <v>154</v>
      </c>
      <c r="W3755" s="3" t="s">
        <v>8656</v>
      </c>
      <c r="X3755" s="3" t="s">
        <v>154</v>
      </c>
      <c r="Y3755" s="3" t="s">
        <v>154</v>
      </c>
      <c r="Z3755" s="3" t="s">
        <v>154</v>
      </c>
      <c r="AA3755" s="3" t="s">
        <v>154</v>
      </c>
      <c r="AB3755" s="3" t="s">
        <v>154</v>
      </c>
      <c r="AC3755" s="3" t="s">
        <v>154</v>
      </c>
      <c r="AD3755" s="3" t="s">
        <v>6151</v>
      </c>
      <c r="AE3755" s="3" t="s">
        <v>6151</v>
      </c>
      <c r="AF3755" s="3" t="s">
        <v>154</v>
      </c>
      <c r="AG3755" s="3" t="s">
        <v>154</v>
      </c>
      <c r="AH3755" s="3" t="s">
        <v>6478</v>
      </c>
      <c r="AI3755" s="3" t="s">
        <v>6482</v>
      </c>
      <c r="AJ3755" s="3" t="s">
        <v>6031</v>
      </c>
    </row>
    <row r="3756" spans="1:36" ht="30">
      <c r="A3756" s="10">
        <v>3859</v>
      </c>
      <c r="B3756" t="str">
        <f>IF(K3756="总计","",INDEX(主数据!A:AD,MATCH(J3756,主数据!A:A,0),9))</f>
        <v>华南大区公司</v>
      </c>
      <c r="C3756" t="str">
        <f>IF(K3756="","",INDEX(主数据!A:AD,MATCH(J3756,主数据!A:A,0),11))</f>
        <v>福州东区</v>
      </c>
      <c r="D3756" t="str">
        <f t="shared" si="232"/>
        <v>FZ11公共能耗费用及其他定额</v>
      </c>
      <c r="E3756" s="13" t="str">
        <f t="shared" si="234"/>
        <v/>
      </c>
      <c r="F3756" s="13" t="str">
        <f>IF(E3756="","",IFERROR(IF(IF(K3756="","",INDEX(收费标合同信息维护!A:Q,MATCH(D3756,收费标合同信息维护!J:J,0),10))=D3756,"有","无"),"无"))</f>
        <v/>
      </c>
      <c r="G3756" s="13" t="str">
        <f t="shared" si="233"/>
        <v>FZ11公共能耗费用及其他定额55.00</v>
      </c>
      <c r="H3756" s="13" t="str">
        <f t="shared" si="235"/>
        <v>55.00</v>
      </c>
      <c r="I3756" s="13" t="str">
        <f>IF(G3756="","",IFERROR(IF(IF(K3756="","",INDEX(收费标合同信息维护!A:Q,MATCH(G3756,收费标合同信息维护!M:M,0),13))=G3756,"有","无"),"无"))</f>
        <v>无</v>
      </c>
      <c r="J3756" s="3" t="s">
        <v>2672</v>
      </c>
      <c r="K3756" s="3" t="s">
        <v>13851</v>
      </c>
      <c r="L3756" s="3" t="s">
        <v>6702</v>
      </c>
      <c r="M3756" s="3" t="s">
        <v>6703</v>
      </c>
      <c r="N3756" s="3" t="s">
        <v>6477</v>
      </c>
      <c r="O3756" s="3" t="s">
        <v>6478</v>
      </c>
      <c r="P3756" s="3" t="s">
        <v>13931</v>
      </c>
      <c r="Q3756" s="3" t="s">
        <v>13932</v>
      </c>
      <c r="R3756" s="3" t="s">
        <v>6490</v>
      </c>
      <c r="S3756" s="3" t="s">
        <v>6491</v>
      </c>
      <c r="T3756" s="3" t="s">
        <v>6915</v>
      </c>
      <c r="U3756" s="3" t="s">
        <v>154</v>
      </c>
      <c r="V3756" s="3" t="s">
        <v>154</v>
      </c>
      <c r="W3756" s="3" t="s">
        <v>11000</v>
      </c>
      <c r="X3756" s="3" t="s">
        <v>154</v>
      </c>
      <c r="Y3756" s="3" t="s">
        <v>154</v>
      </c>
      <c r="Z3756" s="3" t="s">
        <v>154</v>
      </c>
      <c r="AA3756" s="3" t="s">
        <v>154</v>
      </c>
      <c r="AB3756" s="3" t="s">
        <v>154</v>
      </c>
      <c r="AC3756" s="3" t="s">
        <v>154</v>
      </c>
      <c r="AD3756" s="3" t="s">
        <v>6151</v>
      </c>
      <c r="AE3756" s="3" t="s">
        <v>6151</v>
      </c>
      <c r="AF3756" s="3" t="s">
        <v>154</v>
      </c>
      <c r="AG3756" s="3" t="s">
        <v>154</v>
      </c>
      <c r="AH3756" s="3" t="s">
        <v>6478</v>
      </c>
      <c r="AI3756" s="3" t="s">
        <v>6482</v>
      </c>
      <c r="AJ3756" s="3" t="s">
        <v>6032</v>
      </c>
    </row>
    <row r="3757" spans="1:36" ht="30">
      <c r="A3757" s="10">
        <v>3860</v>
      </c>
      <c r="B3757" t="str">
        <f>IF(K3757="总计","",INDEX(主数据!A:AD,MATCH(J3757,主数据!A:A,0),9))</f>
        <v>华南大区公司</v>
      </c>
      <c r="C3757" t="str">
        <f>IF(K3757="","",INDEX(主数据!A:AD,MATCH(J3757,主数据!A:A,0),11))</f>
        <v>福州东区</v>
      </c>
      <c r="D3757" t="str">
        <f t="shared" si="232"/>
        <v>FZ11生活垃圾清运费-委托清运直接录入</v>
      </c>
      <c r="E3757" s="13" t="str">
        <f t="shared" si="234"/>
        <v/>
      </c>
      <c r="F3757" s="13" t="str">
        <f>IF(E3757="","",IFERROR(IF(IF(K3757="","",INDEX(收费标合同信息维护!A:Q,MATCH(D3757,收费标合同信息维护!J:J,0),10))=D3757,"有","无"),"无"))</f>
        <v/>
      </c>
      <c r="G3757" s="13" t="str">
        <f t="shared" si="233"/>
        <v/>
      </c>
      <c r="H3757" s="13" t="str">
        <f t="shared" si="235"/>
        <v/>
      </c>
      <c r="I3757" s="13" t="str">
        <f>IF(G3757="","",IFERROR(IF(IF(K3757="","",INDEX(收费标合同信息维护!A:Q,MATCH(G3757,收费标合同信息维护!M:M,0),13))=G3757,"有","无"),"无"))</f>
        <v/>
      </c>
      <c r="J3757" s="3" t="s">
        <v>2672</v>
      </c>
      <c r="K3757" s="3" t="s">
        <v>13851</v>
      </c>
      <c r="L3757" s="3" t="s">
        <v>6630</v>
      </c>
      <c r="M3757" s="3" t="s">
        <v>6631</v>
      </c>
      <c r="N3757" s="3" t="s">
        <v>6477</v>
      </c>
      <c r="O3757" s="3" t="s">
        <v>6478</v>
      </c>
      <c r="P3757" s="3" t="s">
        <v>13933</v>
      </c>
      <c r="Q3757" s="3" t="s">
        <v>13934</v>
      </c>
      <c r="R3757" s="3" t="s">
        <v>6479</v>
      </c>
      <c r="S3757" s="3" t="s">
        <v>6480</v>
      </c>
      <c r="T3757" s="3" t="s">
        <v>6481</v>
      </c>
      <c r="U3757" s="3" t="s">
        <v>154</v>
      </c>
      <c r="V3757" s="3" t="s">
        <v>154</v>
      </c>
      <c r="W3757" s="3" t="s">
        <v>154</v>
      </c>
      <c r="X3757" s="3" t="s">
        <v>154</v>
      </c>
      <c r="Y3757" s="3" t="s">
        <v>154</v>
      </c>
      <c r="Z3757" s="3" t="s">
        <v>154</v>
      </c>
      <c r="AA3757" s="3" t="s">
        <v>154</v>
      </c>
      <c r="AB3757" s="3" t="s">
        <v>154</v>
      </c>
      <c r="AC3757" s="3" t="s">
        <v>154</v>
      </c>
      <c r="AD3757" s="3" t="s">
        <v>6151</v>
      </c>
      <c r="AE3757" s="3" t="s">
        <v>6151</v>
      </c>
      <c r="AF3757" s="3" t="s">
        <v>154</v>
      </c>
      <c r="AG3757" s="3" t="s">
        <v>154</v>
      </c>
      <c r="AH3757" s="3" t="s">
        <v>6478</v>
      </c>
      <c r="AI3757" s="3" t="s">
        <v>6482</v>
      </c>
      <c r="AJ3757" s="3" t="s">
        <v>12674</v>
      </c>
    </row>
    <row r="3758" spans="1:36" ht="15">
      <c r="A3758" s="10">
        <v>3861</v>
      </c>
      <c r="B3758" t="str">
        <f>IF(K3758="总计","",INDEX(主数据!A:AD,MATCH(J3758,主数据!A:A,0),9))</f>
        <v>华南大区公司</v>
      </c>
      <c r="C3758" t="str">
        <f>IF(K3758="","",INDEX(主数据!A:AD,MATCH(J3758,主数据!A:A,0),11))</f>
        <v>福州东区</v>
      </c>
      <c r="D3758" t="str">
        <f t="shared" si="232"/>
        <v>FZ11自营停车费（固定）直接录入</v>
      </c>
      <c r="E3758" s="13" t="str">
        <f t="shared" si="234"/>
        <v/>
      </c>
      <c r="F3758" s="13" t="str">
        <f>IF(E3758="","",IFERROR(IF(IF(K3758="","",INDEX(收费标合同信息维护!A:Q,MATCH(D3758,收费标合同信息维护!J:J,0),10))=D3758,"有","无"),"无"))</f>
        <v/>
      </c>
      <c r="G3758" s="13" t="str">
        <f t="shared" si="233"/>
        <v/>
      </c>
      <c r="H3758" s="13" t="str">
        <f t="shared" si="235"/>
        <v/>
      </c>
      <c r="I3758" s="13" t="str">
        <f>IF(G3758="","",IFERROR(IF(IF(K3758="","",INDEX(收费标合同信息维护!A:Q,MATCH(G3758,收费标合同信息维护!M:M,0),13))=G3758,"有","无"),"无"))</f>
        <v/>
      </c>
      <c r="J3758" s="3" t="s">
        <v>2672</v>
      </c>
      <c r="K3758" s="3" t="s">
        <v>13851</v>
      </c>
      <c r="L3758" s="3" t="s">
        <v>6714</v>
      </c>
      <c r="M3758" s="3" t="s">
        <v>6715</v>
      </c>
      <c r="N3758" s="3" t="s">
        <v>6477</v>
      </c>
      <c r="O3758" s="3" t="s">
        <v>6597</v>
      </c>
      <c r="P3758" s="3" t="s">
        <v>13935</v>
      </c>
      <c r="Q3758" s="3" t="s">
        <v>9139</v>
      </c>
      <c r="R3758" s="3" t="s">
        <v>6479</v>
      </c>
      <c r="S3758" s="3" t="s">
        <v>6480</v>
      </c>
      <c r="T3758" s="3" t="s">
        <v>7234</v>
      </c>
      <c r="U3758" s="3" t="s">
        <v>6716</v>
      </c>
      <c r="V3758" s="3" t="s">
        <v>154</v>
      </c>
      <c r="W3758" s="3" t="s">
        <v>154</v>
      </c>
      <c r="X3758" s="3" t="s">
        <v>154</v>
      </c>
      <c r="Y3758" s="3" t="s">
        <v>154</v>
      </c>
      <c r="Z3758" s="3" t="s">
        <v>154</v>
      </c>
      <c r="AA3758" s="3" t="s">
        <v>154</v>
      </c>
      <c r="AB3758" s="3" t="s">
        <v>154</v>
      </c>
      <c r="AC3758" s="3" t="s">
        <v>154</v>
      </c>
      <c r="AD3758" s="3" t="s">
        <v>6151</v>
      </c>
      <c r="AE3758" s="3" t="s">
        <v>6151</v>
      </c>
      <c r="AF3758" s="3" t="s">
        <v>154</v>
      </c>
      <c r="AG3758" s="3" t="s">
        <v>154</v>
      </c>
      <c r="AH3758" s="3" t="s">
        <v>6478</v>
      </c>
      <c r="AI3758" s="3" t="s">
        <v>6482</v>
      </c>
      <c r="AJ3758" s="3" t="s">
        <v>12674</v>
      </c>
    </row>
    <row r="3759" spans="1:36" ht="15">
      <c r="A3759" s="10">
        <v>3862</v>
      </c>
      <c r="B3759" t="str">
        <f>IF(K3759="总计","",INDEX(主数据!A:AD,MATCH(J3759,主数据!A:A,0),9))</f>
        <v>华南大区公司</v>
      </c>
      <c r="C3759" t="str">
        <f>IF(K3759="","",INDEX(主数据!A:AD,MATCH(J3759,主数据!A:A,0),11))</f>
        <v>福州东区</v>
      </c>
      <c r="D3759" t="str">
        <f t="shared" si="232"/>
        <v>FZ11自营停车费（临时）直接录入</v>
      </c>
      <c r="E3759" s="13" t="str">
        <f t="shared" si="234"/>
        <v/>
      </c>
      <c r="F3759" s="13" t="str">
        <f>IF(E3759="","",IFERROR(IF(IF(K3759="","",INDEX(收费标合同信息维护!A:Q,MATCH(D3759,收费标合同信息维护!J:J,0),10))=D3759,"有","无"),"无"))</f>
        <v/>
      </c>
      <c r="G3759" s="13" t="str">
        <f t="shared" si="233"/>
        <v/>
      </c>
      <c r="H3759" s="13" t="str">
        <f t="shared" si="235"/>
        <v/>
      </c>
      <c r="I3759" s="13" t="str">
        <f>IF(G3759="","",IFERROR(IF(IF(K3759="","",INDEX(收费标合同信息维护!A:Q,MATCH(G3759,收费标合同信息维护!M:M,0),13))=G3759,"有","无"),"无"))</f>
        <v/>
      </c>
      <c r="J3759" s="3" t="s">
        <v>2672</v>
      </c>
      <c r="K3759" s="3" t="s">
        <v>13851</v>
      </c>
      <c r="L3759" s="3" t="s">
        <v>8898</v>
      </c>
      <c r="M3759" s="3" t="s">
        <v>8899</v>
      </c>
      <c r="N3759" s="3" t="s">
        <v>6477</v>
      </c>
      <c r="O3759" s="3" t="s">
        <v>6597</v>
      </c>
      <c r="P3759" s="3" t="s">
        <v>13936</v>
      </c>
      <c r="Q3759" s="3" t="s">
        <v>10853</v>
      </c>
      <c r="R3759" s="3" t="s">
        <v>6479</v>
      </c>
      <c r="S3759" s="3" t="s">
        <v>6480</v>
      </c>
      <c r="T3759" s="3" t="s">
        <v>7234</v>
      </c>
      <c r="U3759" s="3" t="s">
        <v>6716</v>
      </c>
      <c r="V3759" s="3" t="s">
        <v>154</v>
      </c>
      <c r="W3759" s="3" t="s">
        <v>154</v>
      </c>
      <c r="X3759" s="3" t="s">
        <v>154</v>
      </c>
      <c r="Y3759" s="3" t="s">
        <v>154</v>
      </c>
      <c r="Z3759" s="3" t="s">
        <v>154</v>
      </c>
      <c r="AA3759" s="3" t="s">
        <v>154</v>
      </c>
      <c r="AB3759" s="3" t="s">
        <v>154</v>
      </c>
      <c r="AC3759" s="3" t="s">
        <v>154</v>
      </c>
      <c r="AD3759" s="3" t="s">
        <v>6151</v>
      </c>
      <c r="AE3759" s="3" t="s">
        <v>6151</v>
      </c>
      <c r="AF3759" s="3" t="s">
        <v>154</v>
      </c>
      <c r="AG3759" s="3" t="s">
        <v>154</v>
      </c>
      <c r="AH3759" s="3" t="s">
        <v>6478</v>
      </c>
      <c r="AI3759" s="3" t="s">
        <v>6482</v>
      </c>
      <c r="AJ3759" s="3" t="s">
        <v>12674</v>
      </c>
    </row>
    <row r="3760" spans="1:36" ht="15">
      <c r="A3760" s="10">
        <v>3863</v>
      </c>
      <c r="B3760" t="str">
        <f>IF(K3760="总计","",INDEX(主数据!A:AD,MATCH(J3760,主数据!A:A,0),9))</f>
        <v>华南大区公司</v>
      </c>
      <c r="C3760" t="str">
        <f>IF(K3760="","",INDEX(主数据!A:AD,MATCH(J3760,主数据!A:A,0),11))</f>
        <v>福州东区</v>
      </c>
      <c r="D3760" t="str">
        <f t="shared" si="232"/>
        <v>FZ11其他费用直接录入</v>
      </c>
      <c r="E3760" s="13" t="str">
        <f t="shared" si="234"/>
        <v/>
      </c>
      <c r="F3760" s="13" t="str">
        <f>IF(E3760="","",IFERROR(IF(IF(K3760="","",INDEX(收费标合同信息维护!A:Q,MATCH(D3760,收费标合同信息维护!J:J,0),10))=D3760,"有","无"),"无"))</f>
        <v/>
      </c>
      <c r="G3760" s="13" t="str">
        <f t="shared" si="233"/>
        <v/>
      </c>
      <c r="H3760" s="13" t="str">
        <f t="shared" si="235"/>
        <v/>
      </c>
      <c r="I3760" s="13" t="str">
        <f>IF(G3760="","",IFERROR(IF(IF(K3760="","",INDEX(收费标合同信息维护!A:Q,MATCH(G3760,收费标合同信息维护!M:M,0),13))=G3760,"有","无"),"无"))</f>
        <v/>
      </c>
      <c r="J3760" s="3" t="s">
        <v>2672</v>
      </c>
      <c r="K3760" s="3" t="s">
        <v>13851</v>
      </c>
      <c r="L3760" s="3" t="s">
        <v>6544</v>
      </c>
      <c r="M3760" s="3" t="s">
        <v>6545</v>
      </c>
      <c r="N3760" s="3" t="s">
        <v>6477</v>
      </c>
      <c r="O3760" s="3" t="s">
        <v>6478</v>
      </c>
      <c r="P3760" s="3" t="s">
        <v>13937</v>
      </c>
      <c r="Q3760" s="3" t="s">
        <v>8993</v>
      </c>
      <c r="R3760" s="3" t="s">
        <v>6479</v>
      </c>
      <c r="S3760" s="3" t="s">
        <v>6480</v>
      </c>
      <c r="T3760" s="3" t="s">
        <v>6481</v>
      </c>
      <c r="U3760" s="3" t="s">
        <v>154</v>
      </c>
      <c r="V3760" s="3" t="s">
        <v>154</v>
      </c>
      <c r="W3760" s="3" t="s">
        <v>154</v>
      </c>
      <c r="X3760" s="3" t="s">
        <v>154</v>
      </c>
      <c r="Y3760" s="3" t="s">
        <v>154</v>
      </c>
      <c r="Z3760" s="3" t="s">
        <v>154</v>
      </c>
      <c r="AA3760" s="3" t="s">
        <v>154</v>
      </c>
      <c r="AB3760" s="3" t="s">
        <v>154</v>
      </c>
      <c r="AC3760" s="3" t="s">
        <v>154</v>
      </c>
      <c r="AD3760" s="3" t="s">
        <v>6151</v>
      </c>
      <c r="AE3760" s="3" t="s">
        <v>6151</v>
      </c>
      <c r="AF3760" s="3" t="s">
        <v>154</v>
      </c>
      <c r="AG3760" s="3" t="s">
        <v>154</v>
      </c>
      <c r="AH3760" s="3" t="s">
        <v>6478</v>
      </c>
      <c r="AI3760" s="3" t="s">
        <v>6482</v>
      </c>
      <c r="AJ3760" s="3" t="s">
        <v>12674</v>
      </c>
    </row>
    <row r="3761" spans="1:36" ht="15">
      <c r="A3761" s="10">
        <v>3864</v>
      </c>
      <c r="B3761" t="str">
        <f>IF(K3761="总计","",INDEX(主数据!A:AD,MATCH(J3761,主数据!A:A,0),9))</f>
        <v>华南大区公司</v>
      </c>
      <c r="C3761" t="str">
        <f>IF(K3761="","",INDEX(主数据!A:AD,MATCH(J3761,主数据!A:A,0),11))</f>
        <v>福州东区</v>
      </c>
      <c r="D3761" t="str">
        <f t="shared" si="232"/>
        <v>FZ11电费（充值型）直接录入</v>
      </c>
      <c r="E3761" s="13" t="str">
        <f t="shared" si="234"/>
        <v/>
      </c>
      <c r="F3761" s="13" t="str">
        <f>IF(E3761="","",IFERROR(IF(IF(K3761="","",INDEX(收费标合同信息维护!A:Q,MATCH(D3761,收费标合同信息维护!J:J,0),10))=D3761,"有","无"),"无"))</f>
        <v/>
      </c>
      <c r="G3761" s="13" t="str">
        <f t="shared" si="233"/>
        <v/>
      </c>
      <c r="H3761" s="13" t="str">
        <f t="shared" si="235"/>
        <v/>
      </c>
      <c r="I3761" s="13" t="str">
        <f>IF(G3761="","",IFERROR(IF(IF(K3761="","",INDEX(收费标合同信息维护!A:Q,MATCH(G3761,收费标合同信息维护!M:M,0),13))=G3761,"有","无"),"无"))</f>
        <v/>
      </c>
      <c r="J3761" s="3" t="s">
        <v>2672</v>
      </c>
      <c r="K3761" s="3" t="s">
        <v>13851</v>
      </c>
      <c r="L3761" s="3" t="s">
        <v>6733</v>
      </c>
      <c r="M3761" s="3" t="s">
        <v>6734</v>
      </c>
      <c r="N3761" s="3" t="s">
        <v>6477</v>
      </c>
      <c r="O3761" s="3" t="s">
        <v>6478</v>
      </c>
      <c r="P3761" s="3" t="s">
        <v>13938</v>
      </c>
      <c r="Q3761" s="3" t="s">
        <v>6602</v>
      </c>
      <c r="R3761" s="3" t="s">
        <v>6479</v>
      </c>
      <c r="S3761" s="3" t="s">
        <v>6480</v>
      </c>
      <c r="T3761" s="3" t="s">
        <v>7025</v>
      </c>
      <c r="U3761" s="3" t="s">
        <v>154</v>
      </c>
      <c r="V3761" s="3" t="s">
        <v>154</v>
      </c>
      <c r="W3761" s="3" t="s">
        <v>154</v>
      </c>
      <c r="X3761" s="3" t="s">
        <v>154</v>
      </c>
      <c r="Y3761" s="3" t="s">
        <v>154</v>
      </c>
      <c r="Z3761" s="3" t="s">
        <v>154</v>
      </c>
      <c r="AA3761" s="3" t="s">
        <v>154</v>
      </c>
      <c r="AB3761" s="3" t="s">
        <v>154</v>
      </c>
      <c r="AC3761" s="3" t="s">
        <v>154</v>
      </c>
      <c r="AD3761" s="3" t="s">
        <v>6151</v>
      </c>
      <c r="AE3761" s="3" t="s">
        <v>6151</v>
      </c>
      <c r="AF3761" s="3" t="s">
        <v>154</v>
      </c>
      <c r="AG3761" s="3" t="s">
        <v>154</v>
      </c>
      <c r="AH3761" s="3" t="s">
        <v>6478</v>
      </c>
      <c r="AI3761" s="3" t="s">
        <v>6482</v>
      </c>
      <c r="AJ3761" s="3" t="s">
        <v>12674</v>
      </c>
    </row>
    <row r="3762" spans="1:36" ht="30">
      <c r="A3762" s="10">
        <v>3865</v>
      </c>
      <c r="B3762" t="str">
        <f>IF(K3762="总计","",INDEX(主数据!A:AD,MATCH(J3762,主数据!A:A,0),9))</f>
        <v>华南大区公司</v>
      </c>
      <c r="C3762" t="str">
        <f>IF(K3762="","",INDEX(主数据!A:AD,MATCH(J3762,主数据!A:A,0),11))</f>
        <v>福州东区</v>
      </c>
      <c r="D3762" t="str">
        <f t="shared" si="232"/>
        <v>FZ11自来水费（充值型-简易征收）直接录入</v>
      </c>
      <c r="E3762" s="13" t="str">
        <f t="shared" si="234"/>
        <v/>
      </c>
      <c r="F3762" s="13" t="str">
        <f>IF(E3762="","",IFERROR(IF(IF(K3762="","",INDEX(收费标合同信息维护!A:Q,MATCH(D3762,收费标合同信息维护!J:J,0),10))=D3762,"有","无"),"无"))</f>
        <v/>
      </c>
      <c r="G3762" s="13" t="str">
        <f t="shared" si="233"/>
        <v/>
      </c>
      <c r="H3762" s="13" t="str">
        <f t="shared" si="235"/>
        <v/>
      </c>
      <c r="I3762" s="13" t="str">
        <f>IF(G3762="","",IFERROR(IF(IF(K3762="","",INDEX(收费标合同信息维护!A:Q,MATCH(G3762,收费标合同信息维护!M:M,0),13))=G3762,"有","无"),"无"))</f>
        <v/>
      </c>
      <c r="J3762" s="3" t="s">
        <v>2672</v>
      </c>
      <c r="K3762" s="3" t="s">
        <v>13851</v>
      </c>
      <c r="L3762" s="3" t="s">
        <v>6966</v>
      </c>
      <c r="M3762" s="3" t="s">
        <v>6967</v>
      </c>
      <c r="N3762" s="3" t="s">
        <v>6477</v>
      </c>
      <c r="O3762" s="3" t="s">
        <v>6478</v>
      </c>
      <c r="P3762" s="3" t="s">
        <v>13939</v>
      </c>
      <c r="Q3762" s="3" t="s">
        <v>6723</v>
      </c>
      <c r="R3762" s="3" t="s">
        <v>6479</v>
      </c>
      <c r="S3762" s="3" t="s">
        <v>6480</v>
      </c>
      <c r="T3762" s="3" t="s">
        <v>6754</v>
      </c>
      <c r="U3762" s="3" t="s">
        <v>154</v>
      </c>
      <c r="V3762" s="3" t="s">
        <v>154</v>
      </c>
      <c r="W3762" s="3" t="s">
        <v>154</v>
      </c>
      <c r="X3762" s="3" t="s">
        <v>154</v>
      </c>
      <c r="Y3762" s="3" t="s">
        <v>154</v>
      </c>
      <c r="Z3762" s="3" t="s">
        <v>154</v>
      </c>
      <c r="AA3762" s="3" t="s">
        <v>154</v>
      </c>
      <c r="AB3762" s="3" t="s">
        <v>154</v>
      </c>
      <c r="AC3762" s="3" t="s">
        <v>154</v>
      </c>
      <c r="AD3762" s="3" t="s">
        <v>6151</v>
      </c>
      <c r="AE3762" s="3" t="s">
        <v>6151</v>
      </c>
      <c r="AF3762" s="3" t="s">
        <v>154</v>
      </c>
      <c r="AG3762" s="3" t="s">
        <v>154</v>
      </c>
      <c r="AH3762" s="3" t="s">
        <v>6478</v>
      </c>
      <c r="AI3762" s="3" t="s">
        <v>6482</v>
      </c>
      <c r="AJ3762" s="3" t="s">
        <v>6489</v>
      </c>
    </row>
    <row r="3763" spans="1:36" ht="30">
      <c r="A3763" s="10">
        <v>3866</v>
      </c>
      <c r="B3763" t="str">
        <f>IF(K3763="总计","",INDEX(主数据!A:AD,MATCH(J3763,主数据!A:A,0),9))</f>
        <v>华南大区公司</v>
      </c>
      <c r="C3763" t="str">
        <f>IF(K3763="","",INDEX(主数据!A:AD,MATCH(J3763,主数据!A:A,0),11))</f>
        <v>福州东区</v>
      </c>
      <c r="D3763" t="str">
        <f t="shared" si="232"/>
        <v>FZ11自来水费（充值型-简易征收）直接录入</v>
      </c>
      <c r="E3763" s="13" t="str">
        <f t="shared" si="234"/>
        <v/>
      </c>
      <c r="F3763" s="13" t="str">
        <f>IF(E3763="","",IFERROR(IF(IF(K3763="","",INDEX(收费标合同信息维护!A:Q,MATCH(D3763,收费标合同信息维护!J:J,0),10))=D3763,"有","无"),"无"))</f>
        <v/>
      </c>
      <c r="G3763" s="13" t="str">
        <f t="shared" si="233"/>
        <v/>
      </c>
      <c r="H3763" s="13" t="str">
        <f t="shared" si="235"/>
        <v/>
      </c>
      <c r="I3763" s="13" t="str">
        <f>IF(G3763="","",IFERROR(IF(IF(K3763="","",INDEX(收费标合同信息维护!A:Q,MATCH(G3763,收费标合同信息维护!M:M,0),13))=G3763,"有","无"),"无"))</f>
        <v/>
      </c>
      <c r="J3763" s="3" t="s">
        <v>2672</v>
      </c>
      <c r="K3763" s="3" t="s">
        <v>13851</v>
      </c>
      <c r="L3763" s="3" t="s">
        <v>6966</v>
      </c>
      <c r="M3763" s="3" t="s">
        <v>6967</v>
      </c>
      <c r="N3763" s="3" t="s">
        <v>6477</v>
      </c>
      <c r="O3763" s="3" t="s">
        <v>6478</v>
      </c>
      <c r="P3763" s="3" t="s">
        <v>13940</v>
      </c>
      <c r="Q3763" s="3" t="s">
        <v>6723</v>
      </c>
      <c r="R3763" s="3" t="s">
        <v>6479</v>
      </c>
      <c r="S3763" s="3" t="s">
        <v>6480</v>
      </c>
      <c r="T3763" s="3" t="s">
        <v>7025</v>
      </c>
      <c r="U3763" s="3" t="s">
        <v>154</v>
      </c>
      <c r="V3763" s="3" t="s">
        <v>154</v>
      </c>
      <c r="W3763" s="3" t="s">
        <v>154</v>
      </c>
      <c r="X3763" s="3" t="s">
        <v>154</v>
      </c>
      <c r="Y3763" s="3" t="s">
        <v>154</v>
      </c>
      <c r="Z3763" s="3" t="s">
        <v>154</v>
      </c>
      <c r="AA3763" s="3" t="s">
        <v>154</v>
      </c>
      <c r="AB3763" s="3" t="s">
        <v>154</v>
      </c>
      <c r="AC3763" s="3" t="s">
        <v>154</v>
      </c>
      <c r="AD3763" s="3" t="s">
        <v>6151</v>
      </c>
      <c r="AE3763" s="3" t="s">
        <v>6151</v>
      </c>
      <c r="AF3763" s="3" t="s">
        <v>154</v>
      </c>
      <c r="AG3763" s="3" t="s">
        <v>154</v>
      </c>
      <c r="AH3763" s="3" t="s">
        <v>6478</v>
      </c>
      <c r="AI3763" s="3" t="s">
        <v>6482</v>
      </c>
      <c r="AJ3763" s="3" t="s">
        <v>12674</v>
      </c>
    </row>
    <row r="3764" spans="1:36" ht="15">
      <c r="A3764" s="10">
        <v>3867</v>
      </c>
      <c r="B3764" t="str">
        <f>IF(K3764="总计","",INDEX(主数据!A:AD,MATCH(J3764,主数据!A:A,0),9))</f>
        <v>华南大区公司</v>
      </c>
      <c r="C3764" t="str">
        <f>IF(K3764="","",INDEX(主数据!A:AD,MATCH(J3764,主数据!A:A,0),11))</f>
        <v>福州东区</v>
      </c>
      <c r="D3764" t="str">
        <f t="shared" si="232"/>
        <v>FZ11公摊费直接录入</v>
      </c>
      <c r="E3764" s="13" t="str">
        <f t="shared" si="234"/>
        <v/>
      </c>
      <c r="F3764" s="13" t="str">
        <f>IF(E3764="","",IFERROR(IF(IF(K3764="","",INDEX(收费标合同信息维护!A:Q,MATCH(D3764,收费标合同信息维护!J:J,0),10))=D3764,"有","无"),"无"))</f>
        <v/>
      </c>
      <c r="G3764" s="13" t="str">
        <f t="shared" si="233"/>
        <v/>
      </c>
      <c r="H3764" s="13" t="str">
        <f t="shared" si="235"/>
        <v/>
      </c>
      <c r="I3764" s="13" t="str">
        <f>IF(G3764="","",IFERROR(IF(IF(K3764="","",INDEX(收费标合同信息维护!A:Q,MATCH(G3764,收费标合同信息维护!M:M,0),13))=G3764,"有","无"),"无"))</f>
        <v/>
      </c>
      <c r="J3764" s="3" t="s">
        <v>2672</v>
      </c>
      <c r="K3764" s="3" t="s">
        <v>13851</v>
      </c>
      <c r="L3764" s="3" t="s">
        <v>6738</v>
      </c>
      <c r="M3764" s="3" t="s">
        <v>6739</v>
      </c>
      <c r="N3764" s="3" t="s">
        <v>6477</v>
      </c>
      <c r="O3764" s="3" t="s">
        <v>6597</v>
      </c>
      <c r="P3764" s="3" t="s">
        <v>13941</v>
      </c>
      <c r="Q3764" s="3" t="s">
        <v>13942</v>
      </c>
      <c r="R3764" s="3" t="s">
        <v>6479</v>
      </c>
      <c r="S3764" s="3" t="s">
        <v>6480</v>
      </c>
      <c r="T3764" s="3" t="s">
        <v>6481</v>
      </c>
      <c r="U3764" s="3" t="s">
        <v>6716</v>
      </c>
      <c r="V3764" s="3" t="s">
        <v>154</v>
      </c>
      <c r="W3764" s="3" t="s">
        <v>154</v>
      </c>
      <c r="X3764" s="3" t="s">
        <v>154</v>
      </c>
      <c r="Y3764" s="3" t="s">
        <v>154</v>
      </c>
      <c r="Z3764" s="3" t="s">
        <v>154</v>
      </c>
      <c r="AA3764" s="3" t="s">
        <v>154</v>
      </c>
      <c r="AB3764" s="3" t="s">
        <v>154</v>
      </c>
      <c r="AC3764" s="3" t="s">
        <v>154</v>
      </c>
      <c r="AD3764" s="3" t="s">
        <v>6151</v>
      </c>
      <c r="AE3764" s="3" t="s">
        <v>6151</v>
      </c>
      <c r="AF3764" s="3" t="s">
        <v>154</v>
      </c>
      <c r="AG3764" s="3" t="s">
        <v>154</v>
      </c>
      <c r="AH3764" s="3" t="s">
        <v>6478</v>
      </c>
      <c r="AI3764" s="3" t="s">
        <v>6482</v>
      </c>
      <c r="AJ3764" s="3" t="s">
        <v>13943</v>
      </c>
    </row>
    <row r="3765" spans="1:36" ht="15">
      <c r="A3765" s="10">
        <v>3868</v>
      </c>
      <c r="B3765" t="str">
        <f>IF(K3765="总计","",INDEX(主数据!A:AD,MATCH(J3765,主数据!A:A,0),9))</f>
        <v>华南大区公司</v>
      </c>
      <c r="C3765" t="str">
        <f>IF(K3765="","",INDEX(主数据!A:AD,MATCH(J3765,主数据!A:A,0),11))</f>
        <v>福州东区</v>
      </c>
      <c r="D3765" t="str">
        <f t="shared" si="232"/>
        <v>FZ11公摊费定额</v>
      </c>
      <c r="E3765" s="13" t="str">
        <f t="shared" si="234"/>
        <v/>
      </c>
      <c r="F3765" s="13" t="str">
        <f>IF(E3765="","",IFERROR(IF(IF(K3765="","",INDEX(收费标合同信息维护!A:Q,MATCH(D3765,收费标合同信息维护!J:J,0),10))=D3765,"有","无"),"无"))</f>
        <v/>
      </c>
      <c r="G3765" s="13" t="str">
        <f t="shared" si="233"/>
        <v>FZ11公摊费定额27.00</v>
      </c>
      <c r="H3765" s="13" t="str">
        <f t="shared" si="235"/>
        <v>27.00</v>
      </c>
      <c r="I3765" s="13" t="str">
        <f>IF(G3765="","",IFERROR(IF(IF(K3765="","",INDEX(收费标合同信息维护!A:Q,MATCH(G3765,收费标合同信息维护!M:M,0),13))=G3765,"有","无"),"无"))</f>
        <v>无</v>
      </c>
      <c r="J3765" s="3" t="s">
        <v>2672</v>
      </c>
      <c r="K3765" s="3" t="s">
        <v>13851</v>
      </c>
      <c r="L3765" s="3" t="s">
        <v>6738</v>
      </c>
      <c r="M3765" s="3" t="s">
        <v>6739</v>
      </c>
      <c r="N3765" s="3" t="s">
        <v>6477</v>
      </c>
      <c r="O3765" s="3" t="s">
        <v>6597</v>
      </c>
      <c r="P3765" s="3" t="s">
        <v>13944</v>
      </c>
      <c r="Q3765" s="3" t="s">
        <v>13945</v>
      </c>
      <c r="R3765" s="3" t="s">
        <v>6490</v>
      </c>
      <c r="S3765" s="3" t="s">
        <v>6491</v>
      </c>
      <c r="T3765" s="3" t="s">
        <v>7025</v>
      </c>
      <c r="U3765" s="3" t="s">
        <v>6716</v>
      </c>
      <c r="V3765" s="3" t="s">
        <v>154</v>
      </c>
      <c r="W3765" s="3" t="s">
        <v>10831</v>
      </c>
      <c r="X3765" s="3" t="s">
        <v>154</v>
      </c>
      <c r="Y3765" s="3" t="s">
        <v>154</v>
      </c>
      <c r="Z3765" s="3" t="s">
        <v>154</v>
      </c>
      <c r="AA3765" s="3" t="s">
        <v>154</v>
      </c>
      <c r="AB3765" s="3" t="s">
        <v>154</v>
      </c>
      <c r="AC3765" s="3" t="s">
        <v>154</v>
      </c>
      <c r="AD3765" s="3" t="s">
        <v>6151</v>
      </c>
      <c r="AE3765" s="3" t="s">
        <v>6151</v>
      </c>
      <c r="AF3765" s="3" t="s">
        <v>154</v>
      </c>
      <c r="AG3765" s="3" t="s">
        <v>154</v>
      </c>
      <c r="AH3765" s="3" t="s">
        <v>6478</v>
      </c>
      <c r="AI3765" s="3" t="s">
        <v>6482</v>
      </c>
      <c r="AJ3765" s="3" t="s">
        <v>6489</v>
      </c>
    </row>
    <row r="3766" spans="1:36" ht="15">
      <c r="A3766" s="10">
        <v>3869</v>
      </c>
      <c r="B3766" t="str">
        <f>IF(K3766="总计","",INDEX(主数据!A:AD,MATCH(J3766,主数据!A:A,0),9))</f>
        <v>华南大区公司</v>
      </c>
      <c r="C3766" t="str">
        <f>IF(K3766="","",INDEX(主数据!A:AD,MATCH(J3766,主数据!A:A,0),11))</f>
        <v>福州东区</v>
      </c>
      <c r="D3766" t="str">
        <f t="shared" si="232"/>
        <v>FZ11公摊费定额</v>
      </c>
      <c r="E3766" s="13" t="str">
        <f t="shared" si="234"/>
        <v/>
      </c>
      <c r="F3766" s="13" t="str">
        <f>IF(E3766="","",IFERROR(IF(IF(K3766="","",INDEX(收费标合同信息维护!A:Q,MATCH(D3766,收费标合同信息维护!J:J,0),10))=D3766,"有","无"),"无"))</f>
        <v/>
      </c>
      <c r="G3766" s="13" t="str">
        <f t="shared" si="233"/>
        <v>FZ11公摊费定额28.00</v>
      </c>
      <c r="H3766" s="13" t="str">
        <f t="shared" si="235"/>
        <v>28.00</v>
      </c>
      <c r="I3766" s="13" t="str">
        <f>IF(G3766="","",IFERROR(IF(IF(K3766="","",INDEX(收费标合同信息维护!A:Q,MATCH(G3766,收费标合同信息维护!M:M,0),13))=G3766,"有","无"),"无"))</f>
        <v>无</v>
      </c>
      <c r="J3766" s="3" t="s">
        <v>2672</v>
      </c>
      <c r="K3766" s="3" t="s">
        <v>13851</v>
      </c>
      <c r="L3766" s="3" t="s">
        <v>6738</v>
      </c>
      <c r="M3766" s="3" t="s">
        <v>6739</v>
      </c>
      <c r="N3766" s="3" t="s">
        <v>6477</v>
      </c>
      <c r="O3766" s="3" t="s">
        <v>6597</v>
      </c>
      <c r="P3766" s="3" t="s">
        <v>13946</v>
      </c>
      <c r="Q3766" s="3" t="s">
        <v>13947</v>
      </c>
      <c r="R3766" s="3" t="s">
        <v>6490</v>
      </c>
      <c r="S3766" s="3" t="s">
        <v>6491</v>
      </c>
      <c r="T3766" s="3" t="s">
        <v>7025</v>
      </c>
      <c r="U3766" s="3" t="s">
        <v>6716</v>
      </c>
      <c r="V3766" s="3" t="s">
        <v>154</v>
      </c>
      <c r="W3766" s="3" t="s">
        <v>11126</v>
      </c>
      <c r="X3766" s="3" t="s">
        <v>154</v>
      </c>
      <c r="Y3766" s="3" t="s">
        <v>154</v>
      </c>
      <c r="Z3766" s="3" t="s">
        <v>154</v>
      </c>
      <c r="AA3766" s="3" t="s">
        <v>154</v>
      </c>
      <c r="AB3766" s="3" t="s">
        <v>154</v>
      </c>
      <c r="AC3766" s="3" t="s">
        <v>154</v>
      </c>
      <c r="AD3766" s="3" t="s">
        <v>6151</v>
      </c>
      <c r="AE3766" s="3" t="s">
        <v>6151</v>
      </c>
      <c r="AF3766" s="3" t="s">
        <v>154</v>
      </c>
      <c r="AG3766" s="3" t="s">
        <v>154</v>
      </c>
      <c r="AH3766" s="3" t="s">
        <v>6478</v>
      </c>
      <c r="AI3766" s="3" t="s">
        <v>6482</v>
      </c>
      <c r="AJ3766" s="3" t="s">
        <v>6489</v>
      </c>
    </row>
    <row r="3767" spans="1:36" ht="15">
      <c r="A3767" s="10">
        <v>3870</v>
      </c>
      <c r="B3767" t="str">
        <f>IF(K3767="总计","",INDEX(主数据!A:AD,MATCH(J3767,主数据!A:A,0),9))</f>
        <v>华南大区公司</v>
      </c>
      <c r="C3767" t="str">
        <f>IF(K3767="","",INDEX(主数据!A:AD,MATCH(J3767,主数据!A:A,0),11))</f>
        <v>福州东区</v>
      </c>
      <c r="D3767" t="str">
        <f t="shared" si="232"/>
        <v>FZ11公摊费定额</v>
      </c>
      <c r="E3767" s="13" t="str">
        <f t="shared" si="234"/>
        <v/>
      </c>
      <c r="F3767" s="13" t="str">
        <f>IF(E3767="","",IFERROR(IF(IF(K3767="","",INDEX(收费标合同信息维护!A:Q,MATCH(D3767,收费标合同信息维护!J:J,0),10))=D3767,"有","无"),"无"))</f>
        <v/>
      </c>
      <c r="G3767" s="13" t="str">
        <f t="shared" si="233"/>
        <v>FZ11公摊费定额29.00</v>
      </c>
      <c r="H3767" s="13" t="str">
        <f t="shared" si="235"/>
        <v>29.00</v>
      </c>
      <c r="I3767" s="13" t="str">
        <f>IF(G3767="","",IFERROR(IF(IF(K3767="","",INDEX(收费标合同信息维护!A:Q,MATCH(G3767,收费标合同信息维护!M:M,0),13))=G3767,"有","无"),"无"))</f>
        <v>无</v>
      </c>
      <c r="J3767" s="3" t="s">
        <v>2672</v>
      </c>
      <c r="K3767" s="3" t="s">
        <v>13851</v>
      </c>
      <c r="L3767" s="3" t="s">
        <v>6738</v>
      </c>
      <c r="M3767" s="3" t="s">
        <v>6739</v>
      </c>
      <c r="N3767" s="3" t="s">
        <v>6477</v>
      </c>
      <c r="O3767" s="3" t="s">
        <v>6597</v>
      </c>
      <c r="P3767" s="3" t="s">
        <v>13948</v>
      </c>
      <c r="Q3767" s="3" t="s">
        <v>13949</v>
      </c>
      <c r="R3767" s="3" t="s">
        <v>6490</v>
      </c>
      <c r="S3767" s="3" t="s">
        <v>6491</v>
      </c>
      <c r="T3767" s="3" t="s">
        <v>7025</v>
      </c>
      <c r="U3767" s="3" t="s">
        <v>6716</v>
      </c>
      <c r="V3767" s="3" t="s">
        <v>154</v>
      </c>
      <c r="W3767" s="3" t="s">
        <v>13865</v>
      </c>
      <c r="X3767" s="3" t="s">
        <v>154</v>
      </c>
      <c r="Y3767" s="3" t="s">
        <v>154</v>
      </c>
      <c r="Z3767" s="3" t="s">
        <v>154</v>
      </c>
      <c r="AA3767" s="3" t="s">
        <v>154</v>
      </c>
      <c r="AB3767" s="3" t="s">
        <v>154</v>
      </c>
      <c r="AC3767" s="3" t="s">
        <v>154</v>
      </c>
      <c r="AD3767" s="3" t="s">
        <v>6151</v>
      </c>
      <c r="AE3767" s="3" t="s">
        <v>6151</v>
      </c>
      <c r="AF3767" s="3" t="s">
        <v>154</v>
      </c>
      <c r="AG3767" s="3" t="s">
        <v>154</v>
      </c>
      <c r="AH3767" s="3" t="s">
        <v>6478</v>
      </c>
      <c r="AI3767" s="3" t="s">
        <v>6482</v>
      </c>
      <c r="AJ3767" s="3" t="s">
        <v>6489</v>
      </c>
    </row>
    <row r="3768" spans="1:36" ht="15">
      <c r="A3768" s="10">
        <v>3871</v>
      </c>
      <c r="B3768" t="str">
        <f>IF(K3768="总计","",INDEX(主数据!A:AD,MATCH(J3768,主数据!A:A,0),9))</f>
        <v>华南大区公司</v>
      </c>
      <c r="C3768" t="str">
        <f>IF(K3768="","",INDEX(主数据!A:AD,MATCH(J3768,主数据!A:A,0),11))</f>
        <v>福州东区</v>
      </c>
      <c r="D3768" t="str">
        <f t="shared" si="232"/>
        <v>FZ11公摊费定额</v>
      </c>
      <c r="E3768" s="13" t="str">
        <f t="shared" si="234"/>
        <v/>
      </c>
      <c r="F3768" s="13" t="str">
        <f>IF(E3768="","",IFERROR(IF(IF(K3768="","",INDEX(收费标合同信息维护!A:Q,MATCH(D3768,收费标合同信息维护!J:J,0),10))=D3768,"有","无"),"无"))</f>
        <v/>
      </c>
      <c r="G3768" s="13" t="str">
        <f t="shared" si="233"/>
        <v>FZ11公摊费定额30.00</v>
      </c>
      <c r="H3768" s="13" t="str">
        <f t="shared" si="235"/>
        <v>30.00</v>
      </c>
      <c r="I3768" s="13" t="str">
        <f>IF(G3768="","",IFERROR(IF(IF(K3768="","",INDEX(收费标合同信息维护!A:Q,MATCH(G3768,收费标合同信息维护!M:M,0),13))=G3768,"有","无"),"无"))</f>
        <v>无</v>
      </c>
      <c r="J3768" s="3" t="s">
        <v>2672</v>
      </c>
      <c r="K3768" s="3" t="s">
        <v>13851</v>
      </c>
      <c r="L3768" s="3" t="s">
        <v>6738</v>
      </c>
      <c r="M3768" s="3" t="s">
        <v>6739</v>
      </c>
      <c r="N3768" s="3" t="s">
        <v>6477</v>
      </c>
      <c r="O3768" s="3" t="s">
        <v>6597</v>
      </c>
      <c r="P3768" s="3" t="s">
        <v>13950</v>
      </c>
      <c r="Q3768" s="3" t="s">
        <v>13951</v>
      </c>
      <c r="R3768" s="3" t="s">
        <v>6490</v>
      </c>
      <c r="S3768" s="3" t="s">
        <v>6491</v>
      </c>
      <c r="T3768" s="3" t="s">
        <v>7025</v>
      </c>
      <c r="U3768" s="3" t="s">
        <v>6716</v>
      </c>
      <c r="V3768" s="3" t="s">
        <v>154</v>
      </c>
      <c r="W3768" s="3" t="s">
        <v>6710</v>
      </c>
      <c r="X3768" s="3" t="s">
        <v>154</v>
      </c>
      <c r="Y3768" s="3" t="s">
        <v>154</v>
      </c>
      <c r="Z3768" s="3" t="s">
        <v>154</v>
      </c>
      <c r="AA3768" s="3" t="s">
        <v>154</v>
      </c>
      <c r="AB3768" s="3" t="s">
        <v>154</v>
      </c>
      <c r="AC3768" s="3" t="s">
        <v>154</v>
      </c>
      <c r="AD3768" s="3" t="s">
        <v>6151</v>
      </c>
      <c r="AE3768" s="3" t="s">
        <v>6151</v>
      </c>
      <c r="AF3768" s="3" t="s">
        <v>154</v>
      </c>
      <c r="AG3768" s="3" t="s">
        <v>154</v>
      </c>
      <c r="AH3768" s="3" t="s">
        <v>6478</v>
      </c>
      <c r="AI3768" s="3" t="s">
        <v>6482</v>
      </c>
      <c r="AJ3768" s="3" t="s">
        <v>6489</v>
      </c>
    </row>
    <row r="3769" spans="1:36" ht="15">
      <c r="A3769" s="10">
        <v>3872</v>
      </c>
      <c r="B3769" t="str">
        <f>IF(K3769="总计","",INDEX(主数据!A:AD,MATCH(J3769,主数据!A:A,0),9))</f>
        <v>华南大区公司</v>
      </c>
      <c r="C3769" t="str">
        <f>IF(K3769="","",INDEX(主数据!A:AD,MATCH(J3769,主数据!A:A,0),11))</f>
        <v>福州东区</v>
      </c>
      <c r="D3769" t="str">
        <f t="shared" si="232"/>
        <v>FZ11公摊费定额</v>
      </c>
      <c r="E3769" s="13" t="str">
        <f t="shared" si="234"/>
        <v/>
      </c>
      <c r="F3769" s="13" t="str">
        <f>IF(E3769="","",IFERROR(IF(IF(K3769="","",INDEX(收费标合同信息维护!A:Q,MATCH(D3769,收费标合同信息维护!J:J,0),10))=D3769,"有","无"),"无"))</f>
        <v/>
      </c>
      <c r="G3769" s="13" t="str">
        <f t="shared" si="233"/>
        <v>FZ11公摊费定额31.00</v>
      </c>
      <c r="H3769" s="13" t="str">
        <f t="shared" si="235"/>
        <v>31.00</v>
      </c>
      <c r="I3769" s="13" t="str">
        <f>IF(G3769="","",IFERROR(IF(IF(K3769="","",INDEX(收费标合同信息维护!A:Q,MATCH(G3769,收费标合同信息维护!M:M,0),13))=G3769,"有","无"),"无"))</f>
        <v>无</v>
      </c>
      <c r="J3769" s="3" t="s">
        <v>2672</v>
      </c>
      <c r="K3769" s="3" t="s">
        <v>13851</v>
      </c>
      <c r="L3769" s="3" t="s">
        <v>6738</v>
      </c>
      <c r="M3769" s="3" t="s">
        <v>6739</v>
      </c>
      <c r="N3769" s="3" t="s">
        <v>6477</v>
      </c>
      <c r="O3769" s="3" t="s">
        <v>6597</v>
      </c>
      <c r="P3769" s="3" t="s">
        <v>13952</v>
      </c>
      <c r="Q3769" s="3" t="s">
        <v>13953</v>
      </c>
      <c r="R3769" s="3" t="s">
        <v>6490</v>
      </c>
      <c r="S3769" s="3" t="s">
        <v>6491</v>
      </c>
      <c r="T3769" s="3" t="s">
        <v>7025</v>
      </c>
      <c r="U3769" s="3" t="s">
        <v>6716</v>
      </c>
      <c r="V3769" s="3" t="s">
        <v>154</v>
      </c>
      <c r="W3769" s="3" t="s">
        <v>13870</v>
      </c>
      <c r="X3769" s="3" t="s">
        <v>154</v>
      </c>
      <c r="Y3769" s="3" t="s">
        <v>154</v>
      </c>
      <c r="Z3769" s="3" t="s">
        <v>154</v>
      </c>
      <c r="AA3769" s="3" t="s">
        <v>154</v>
      </c>
      <c r="AB3769" s="3" t="s">
        <v>154</v>
      </c>
      <c r="AC3769" s="3" t="s">
        <v>154</v>
      </c>
      <c r="AD3769" s="3" t="s">
        <v>6151</v>
      </c>
      <c r="AE3769" s="3" t="s">
        <v>6151</v>
      </c>
      <c r="AF3769" s="3" t="s">
        <v>154</v>
      </c>
      <c r="AG3769" s="3" t="s">
        <v>154</v>
      </c>
      <c r="AH3769" s="3" t="s">
        <v>6478</v>
      </c>
      <c r="AI3769" s="3" t="s">
        <v>6482</v>
      </c>
      <c r="AJ3769" s="3" t="s">
        <v>6489</v>
      </c>
    </row>
    <row r="3770" spans="1:36" ht="15">
      <c r="A3770" s="10">
        <v>3873</v>
      </c>
      <c r="B3770" t="str">
        <f>IF(K3770="总计","",INDEX(主数据!A:AD,MATCH(J3770,主数据!A:A,0),9))</f>
        <v>华南大区公司</v>
      </c>
      <c r="C3770" t="str">
        <f>IF(K3770="","",INDEX(主数据!A:AD,MATCH(J3770,主数据!A:A,0),11))</f>
        <v>福州东区</v>
      </c>
      <c r="D3770" t="str">
        <f t="shared" si="232"/>
        <v>FZ11公摊费定额</v>
      </c>
      <c r="E3770" s="13" t="str">
        <f t="shared" si="234"/>
        <v/>
      </c>
      <c r="F3770" s="13" t="str">
        <f>IF(E3770="","",IFERROR(IF(IF(K3770="","",INDEX(收费标合同信息维护!A:Q,MATCH(D3770,收费标合同信息维护!J:J,0),10))=D3770,"有","无"),"无"))</f>
        <v/>
      </c>
      <c r="G3770" s="13" t="str">
        <f t="shared" si="233"/>
        <v>FZ11公摊费定额32.00</v>
      </c>
      <c r="H3770" s="13" t="str">
        <f t="shared" si="235"/>
        <v>32.00</v>
      </c>
      <c r="I3770" s="13" t="str">
        <f>IF(G3770="","",IFERROR(IF(IF(K3770="","",INDEX(收费标合同信息维护!A:Q,MATCH(G3770,收费标合同信息维护!M:M,0),13))=G3770,"有","无"),"无"))</f>
        <v>无</v>
      </c>
      <c r="J3770" s="3" t="s">
        <v>2672</v>
      </c>
      <c r="K3770" s="3" t="s">
        <v>13851</v>
      </c>
      <c r="L3770" s="3" t="s">
        <v>6738</v>
      </c>
      <c r="M3770" s="3" t="s">
        <v>6739</v>
      </c>
      <c r="N3770" s="3" t="s">
        <v>6477</v>
      </c>
      <c r="O3770" s="3" t="s">
        <v>6597</v>
      </c>
      <c r="P3770" s="3" t="s">
        <v>13954</v>
      </c>
      <c r="Q3770" s="3" t="s">
        <v>13955</v>
      </c>
      <c r="R3770" s="3" t="s">
        <v>6490</v>
      </c>
      <c r="S3770" s="3" t="s">
        <v>6491</v>
      </c>
      <c r="T3770" s="3" t="s">
        <v>7025</v>
      </c>
      <c r="U3770" s="3" t="s">
        <v>6716</v>
      </c>
      <c r="V3770" s="3" t="s">
        <v>154</v>
      </c>
      <c r="W3770" s="3" t="s">
        <v>9251</v>
      </c>
      <c r="X3770" s="3" t="s">
        <v>154</v>
      </c>
      <c r="Y3770" s="3" t="s">
        <v>154</v>
      </c>
      <c r="Z3770" s="3" t="s">
        <v>154</v>
      </c>
      <c r="AA3770" s="3" t="s">
        <v>154</v>
      </c>
      <c r="AB3770" s="3" t="s">
        <v>154</v>
      </c>
      <c r="AC3770" s="3" t="s">
        <v>154</v>
      </c>
      <c r="AD3770" s="3" t="s">
        <v>6151</v>
      </c>
      <c r="AE3770" s="3" t="s">
        <v>6151</v>
      </c>
      <c r="AF3770" s="3" t="s">
        <v>154</v>
      </c>
      <c r="AG3770" s="3" t="s">
        <v>154</v>
      </c>
      <c r="AH3770" s="3" t="s">
        <v>6478</v>
      </c>
      <c r="AI3770" s="3" t="s">
        <v>6482</v>
      </c>
      <c r="AJ3770" s="3" t="s">
        <v>6489</v>
      </c>
    </row>
    <row r="3771" spans="1:36" ht="15">
      <c r="A3771" s="10">
        <v>3874</v>
      </c>
      <c r="B3771" t="str">
        <f>IF(K3771="总计","",INDEX(主数据!A:AD,MATCH(J3771,主数据!A:A,0),9))</f>
        <v>华南大区公司</v>
      </c>
      <c r="C3771" t="str">
        <f>IF(K3771="","",INDEX(主数据!A:AD,MATCH(J3771,主数据!A:A,0),11))</f>
        <v>福州东区</v>
      </c>
      <c r="D3771" t="str">
        <f t="shared" si="232"/>
        <v>FZ11公摊费定额</v>
      </c>
      <c r="E3771" s="13" t="str">
        <f t="shared" si="234"/>
        <v/>
      </c>
      <c r="F3771" s="13" t="str">
        <f>IF(E3771="","",IFERROR(IF(IF(K3771="","",INDEX(收费标合同信息维护!A:Q,MATCH(D3771,收费标合同信息维护!J:J,0),10))=D3771,"有","无"),"无"))</f>
        <v/>
      </c>
      <c r="G3771" s="13" t="str">
        <f t="shared" si="233"/>
        <v>FZ11公摊费定额33.00</v>
      </c>
      <c r="H3771" s="13" t="str">
        <f t="shared" si="235"/>
        <v>33.00</v>
      </c>
      <c r="I3771" s="13" t="str">
        <f>IF(G3771="","",IFERROR(IF(IF(K3771="","",INDEX(收费标合同信息维护!A:Q,MATCH(G3771,收费标合同信息维护!M:M,0),13))=G3771,"有","无"),"无"))</f>
        <v>无</v>
      </c>
      <c r="J3771" s="3" t="s">
        <v>2672</v>
      </c>
      <c r="K3771" s="3" t="s">
        <v>13851</v>
      </c>
      <c r="L3771" s="3" t="s">
        <v>6738</v>
      </c>
      <c r="M3771" s="3" t="s">
        <v>6739</v>
      </c>
      <c r="N3771" s="3" t="s">
        <v>6477</v>
      </c>
      <c r="O3771" s="3" t="s">
        <v>6597</v>
      </c>
      <c r="P3771" s="3" t="s">
        <v>13956</v>
      </c>
      <c r="Q3771" s="3" t="s">
        <v>13957</v>
      </c>
      <c r="R3771" s="3" t="s">
        <v>6490</v>
      </c>
      <c r="S3771" s="3" t="s">
        <v>6491</v>
      </c>
      <c r="T3771" s="3" t="s">
        <v>7025</v>
      </c>
      <c r="U3771" s="3" t="s">
        <v>6716</v>
      </c>
      <c r="V3771" s="3" t="s">
        <v>154</v>
      </c>
      <c r="W3771" s="3" t="s">
        <v>13875</v>
      </c>
      <c r="X3771" s="3" t="s">
        <v>154</v>
      </c>
      <c r="Y3771" s="3" t="s">
        <v>154</v>
      </c>
      <c r="Z3771" s="3" t="s">
        <v>154</v>
      </c>
      <c r="AA3771" s="3" t="s">
        <v>154</v>
      </c>
      <c r="AB3771" s="3" t="s">
        <v>154</v>
      </c>
      <c r="AC3771" s="3" t="s">
        <v>154</v>
      </c>
      <c r="AD3771" s="3" t="s">
        <v>6151</v>
      </c>
      <c r="AE3771" s="3" t="s">
        <v>6151</v>
      </c>
      <c r="AF3771" s="3" t="s">
        <v>154</v>
      </c>
      <c r="AG3771" s="3" t="s">
        <v>154</v>
      </c>
      <c r="AH3771" s="3" t="s">
        <v>6478</v>
      </c>
      <c r="AI3771" s="3" t="s">
        <v>6482</v>
      </c>
      <c r="AJ3771" s="3" t="s">
        <v>6489</v>
      </c>
    </row>
    <row r="3772" spans="1:36" ht="15">
      <c r="A3772" s="10">
        <v>3875</v>
      </c>
      <c r="B3772" t="str">
        <f>IF(K3772="总计","",INDEX(主数据!A:AD,MATCH(J3772,主数据!A:A,0),9))</f>
        <v>华南大区公司</v>
      </c>
      <c r="C3772" t="str">
        <f>IF(K3772="","",INDEX(主数据!A:AD,MATCH(J3772,主数据!A:A,0),11))</f>
        <v>福州东区</v>
      </c>
      <c r="D3772" t="str">
        <f t="shared" si="232"/>
        <v>FZ11公摊费定额</v>
      </c>
      <c r="E3772" s="13" t="str">
        <f t="shared" si="234"/>
        <v/>
      </c>
      <c r="F3772" s="13" t="str">
        <f>IF(E3772="","",IFERROR(IF(IF(K3772="","",INDEX(收费标合同信息维护!A:Q,MATCH(D3772,收费标合同信息维护!J:J,0),10))=D3772,"有","无"),"无"))</f>
        <v/>
      </c>
      <c r="G3772" s="13" t="str">
        <f t="shared" si="233"/>
        <v>FZ11公摊费定额34.00</v>
      </c>
      <c r="H3772" s="13" t="str">
        <f t="shared" si="235"/>
        <v>34.00</v>
      </c>
      <c r="I3772" s="13" t="str">
        <f>IF(G3772="","",IFERROR(IF(IF(K3772="","",INDEX(收费标合同信息维护!A:Q,MATCH(G3772,收费标合同信息维护!M:M,0),13))=G3772,"有","无"),"无"))</f>
        <v>无</v>
      </c>
      <c r="J3772" s="3" t="s">
        <v>2672</v>
      </c>
      <c r="K3772" s="3" t="s">
        <v>13851</v>
      </c>
      <c r="L3772" s="3" t="s">
        <v>6738</v>
      </c>
      <c r="M3772" s="3" t="s">
        <v>6739</v>
      </c>
      <c r="N3772" s="3" t="s">
        <v>6477</v>
      </c>
      <c r="O3772" s="3" t="s">
        <v>6597</v>
      </c>
      <c r="P3772" s="3" t="s">
        <v>13958</v>
      </c>
      <c r="Q3772" s="3" t="s">
        <v>13959</v>
      </c>
      <c r="R3772" s="3" t="s">
        <v>6490</v>
      </c>
      <c r="S3772" s="3" t="s">
        <v>6491</v>
      </c>
      <c r="T3772" s="3" t="s">
        <v>7025</v>
      </c>
      <c r="U3772" s="3" t="s">
        <v>6716</v>
      </c>
      <c r="V3772" s="3" t="s">
        <v>154</v>
      </c>
      <c r="W3772" s="3" t="s">
        <v>13878</v>
      </c>
      <c r="X3772" s="3" t="s">
        <v>154</v>
      </c>
      <c r="Y3772" s="3" t="s">
        <v>154</v>
      </c>
      <c r="Z3772" s="3" t="s">
        <v>154</v>
      </c>
      <c r="AA3772" s="3" t="s">
        <v>154</v>
      </c>
      <c r="AB3772" s="3" t="s">
        <v>154</v>
      </c>
      <c r="AC3772" s="3" t="s">
        <v>154</v>
      </c>
      <c r="AD3772" s="3" t="s">
        <v>6151</v>
      </c>
      <c r="AE3772" s="3" t="s">
        <v>6151</v>
      </c>
      <c r="AF3772" s="3" t="s">
        <v>154</v>
      </c>
      <c r="AG3772" s="3" t="s">
        <v>154</v>
      </c>
      <c r="AH3772" s="3" t="s">
        <v>6478</v>
      </c>
      <c r="AI3772" s="3" t="s">
        <v>6482</v>
      </c>
      <c r="AJ3772" s="3" t="s">
        <v>6489</v>
      </c>
    </row>
    <row r="3773" spans="1:36" ht="15">
      <c r="A3773" s="10">
        <v>3876</v>
      </c>
      <c r="B3773" t="str">
        <f>IF(K3773="总计","",INDEX(主数据!A:AD,MATCH(J3773,主数据!A:A,0),9))</f>
        <v>华南大区公司</v>
      </c>
      <c r="C3773" t="str">
        <f>IF(K3773="","",INDEX(主数据!A:AD,MATCH(J3773,主数据!A:A,0),11))</f>
        <v>福州东区</v>
      </c>
      <c r="D3773" t="str">
        <f t="shared" si="232"/>
        <v>FZ11公摊费定额</v>
      </c>
      <c r="E3773" s="13" t="str">
        <f t="shared" si="234"/>
        <v/>
      </c>
      <c r="F3773" s="13" t="str">
        <f>IF(E3773="","",IFERROR(IF(IF(K3773="","",INDEX(收费标合同信息维护!A:Q,MATCH(D3773,收费标合同信息维护!J:J,0),10))=D3773,"有","无"),"无"))</f>
        <v/>
      </c>
      <c r="G3773" s="13" t="str">
        <f t="shared" si="233"/>
        <v>FZ11公摊费定额35.00</v>
      </c>
      <c r="H3773" s="13" t="str">
        <f t="shared" si="235"/>
        <v>35.00</v>
      </c>
      <c r="I3773" s="13" t="str">
        <f>IF(G3773="","",IFERROR(IF(IF(K3773="","",INDEX(收费标合同信息维护!A:Q,MATCH(G3773,收费标合同信息维护!M:M,0),13))=G3773,"有","无"),"无"))</f>
        <v>无</v>
      </c>
      <c r="J3773" s="3" t="s">
        <v>2672</v>
      </c>
      <c r="K3773" s="3" t="s">
        <v>13851</v>
      </c>
      <c r="L3773" s="3" t="s">
        <v>6738</v>
      </c>
      <c r="M3773" s="3" t="s">
        <v>6739</v>
      </c>
      <c r="N3773" s="3" t="s">
        <v>6477</v>
      </c>
      <c r="O3773" s="3" t="s">
        <v>6597</v>
      </c>
      <c r="P3773" s="3" t="s">
        <v>13960</v>
      </c>
      <c r="Q3773" s="3" t="s">
        <v>13961</v>
      </c>
      <c r="R3773" s="3" t="s">
        <v>6490</v>
      </c>
      <c r="S3773" s="3" t="s">
        <v>6491</v>
      </c>
      <c r="T3773" s="3" t="s">
        <v>7025</v>
      </c>
      <c r="U3773" s="3" t="s">
        <v>6716</v>
      </c>
      <c r="V3773" s="3" t="s">
        <v>154</v>
      </c>
      <c r="W3773" s="3" t="s">
        <v>13881</v>
      </c>
      <c r="X3773" s="3" t="s">
        <v>154</v>
      </c>
      <c r="Y3773" s="3" t="s">
        <v>154</v>
      </c>
      <c r="Z3773" s="3" t="s">
        <v>154</v>
      </c>
      <c r="AA3773" s="3" t="s">
        <v>154</v>
      </c>
      <c r="AB3773" s="3" t="s">
        <v>154</v>
      </c>
      <c r="AC3773" s="3" t="s">
        <v>154</v>
      </c>
      <c r="AD3773" s="3" t="s">
        <v>6151</v>
      </c>
      <c r="AE3773" s="3" t="s">
        <v>6151</v>
      </c>
      <c r="AF3773" s="3" t="s">
        <v>154</v>
      </c>
      <c r="AG3773" s="3" t="s">
        <v>154</v>
      </c>
      <c r="AH3773" s="3" t="s">
        <v>6478</v>
      </c>
      <c r="AI3773" s="3" t="s">
        <v>6482</v>
      </c>
      <c r="AJ3773" s="3" t="s">
        <v>6489</v>
      </c>
    </row>
    <row r="3774" spans="1:36" ht="15">
      <c r="A3774" s="10">
        <v>3877</v>
      </c>
      <c r="B3774" t="str">
        <f>IF(K3774="总计","",INDEX(主数据!A:AD,MATCH(J3774,主数据!A:A,0),9))</f>
        <v>华南大区公司</v>
      </c>
      <c r="C3774" t="str">
        <f>IF(K3774="","",INDEX(主数据!A:AD,MATCH(J3774,主数据!A:A,0),11))</f>
        <v>福州东区</v>
      </c>
      <c r="D3774" t="str">
        <f t="shared" si="232"/>
        <v>FZ11公摊费定额</v>
      </c>
      <c r="E3774" s="13" t="str">
        <f t="shared" si="234"/>
        <v/>
      </c>
      <c r="F3774" s="13" t="str">
        <f>IF(E3774="","",IFERROR(IF(IF(K3774="","",INDEX(收费标合同信息维护!A:Q,MATCH(D3774,收费标合同信息维护!J:J,0),10))=D3774,"有","无"),"无"))</f>
        <v/>
      </c>
      <c r="G3774" s="13" t="str">
        <f t="shared" si="233"/>
        <v>FZ11公摊费定额36.00</v>
      </c>
      <c r="H3774" s="13" t="str">
        <f t="shared" si="235"/>
        <v>36.00</v>
      </c>
      <c r="I3774" s="13" t="str">
        <f>IF(G3774="","",IFERROR(IF(IF(K3774="","",INDEX(收费标合同信息维护!A:Q,MATCH(G3774,收费标合同信息维护!M:M,0),13))=G3774,"有","无"),"无"))</f>
        <v>无</v>
      </c>
      <c r="J3774" s="3" t="s">
        <v>2672</v>
      </c>
      <c r="K3774" s="3" t="s">
        <v>13851</v>
      </c>
      <c r="L3774" s="3" t="s">
        <v>6738</v>
      </c>
      <c r="M3774" s="3" t="s">
        <v>6739</v>
      </c>
      <c r="N3774" s="3" t="s">
        <v>6477</v>
      </c>
      <c r="O3774" s="3" t="s">
        <v>6597</v>
      </c>
      <c r="P3774" s="3" t="s">
        <v>13962</v>
      </c>
      <c r="Q3774" s="3" t="s">
        <v>13963</v>
      </c>
      <c r="R3774" s="3" t="s">
        <v>6490</v>
      </c>
      <c r="S3774" s="3" t="s">
        <v>6491</v>
      </c>
      <c r="T3774" s="3" t="s">
        <v>7025</v>
      </c>
      <c r="U3774" s="3" t="s">
        <v>6716</v>
      </c>
      <c r="V3774" s="3" t="s">
        <v>154</v>
      </c>
      <c r="W3774" s="3" t="s">
        <v>8653</v>
      </c>
      <c r="X3774" s="3" t="s">
        <v>154</v>
      </c>
      <c r="Y3774" s="3" t="s">
        <v>154</v>
      </c>
      <c r="Z3774" s="3" t="s">
        <v>154</v>
      </c>
      <c r="AA3774" s="3" t="s">
        <v>154</v>
      </c>
      <c r="AB3774" s="3" t="s">
        <v>154</v>
      </c>
      <c r="AC3774" s="3" t="s">
        <v>154</v>
      </c>
      <c r="AD3774" s="3" t="s">
        <v>6151</v>
      </c>
      <c r="AE3774" s="3" t="s">
        <v>6151</v>
      </c>
      <c r="AF3774" s="3" t="s">
        <v>154</v>
      </c>
      <c r="AG3774" s="3" t="s">
        <v>154</v>
      </c>
      <c r="AH3774" s="3" t="s">
        <v>6478</v>
      </c>
      <c r="AI3774" s="3" t="s">
        <v>6482</v>
      </c>
      <c r="AJ3774" s="3" t="s">
        <v>6489</v>
      </c>
    </row>
    <row r="3775" spans="1:36" ht="15">
      <c r="A3775" s="10">
        <v>3878</v>
      </c>
      <c r="B3775" t="str">
        <f>IF(K3775="总计","",INDEX(主数据!A:AD,MATCH(J3775,主数据!A:A,0),9))</f>
        <v>华南大区公司</v>
      </c>
      <c r="C3775" t="str">
        <f>IF(K3775="","",INDEX(主数据!A:AD,MATCH(J3775,主数据!A:A,0),11))</f>
        <v>福州东区</v>
      </c>
      <c r="D3775" t="str">
        <f t="shared" si="232"/>
        <v>FZ11公摊费定额</v>
      </c>
      <c r="E3775" s="13" t="str">
        <f t="shared" si="234"/>
        <v/>
      </c>
      <c r="F3775" s="13" t="str">
        <f>IF(E3775="","",IFERROR(IF(IF(K3775="","",INDEX(收费标合同信息维护!A:Q,MATCH(D3775,收费标合同信息维护!J:J,0),10))=D3775,"有","无"),"无"))</f>
        <v/>
      </c>
      <c r="G3775" s="13" t="str">
        <f t="shared" si="233"/>
        <v>FZ11公摊费定额37.00</v>
      </c>
      <c r="H3775" s="13" t="str">
        <f t="shared" si="235"/>
        <v>37.00</v>
      </c>
      <c r="I3775" s="13" t="str">
        <f>IF(G3775="","",IFERROR(IF(IF(K3775="","",INDEX(收费标合同信息维护!A:Q,MATCH(G3775,收费标合同信息维护!M:M,0),13))=G3775,"有","无"),"无"))</f>
        <v>无</v>
      </c>
      <c r="J3775" s="3" t="s">
        <v>2672</v>
      </c>
      <c r="K3775" s="3" t="s">
        <v>13851</v>
      </c>
      <c r="L3775" s="3" t="s">
        <v>6738</v>
      </c>
      <c r="M3775" s="3" t="s">
        <v>6739</v>
      </c>
      <c r="N3775" s="3" t="s">
        <v>6477</v>
      </c>
      <c r="O3775" s="3" t="s">
        <v>6597</v>
      </c>
      <c r="P3775" s="3" t="s">
        <v>13964</v>
      </c>
      <c r="Q3775" s="3" t="s">
        <v>13965</v>
      </c>
      <c r="R3775" s="3" t="s">
        <v>6490</v>
      </c>
      <c r="S3775" s="3" t="s">
        <v>6491</v>
      </c>
      <c r="T3775" s="3" t="s">
        <v>7025</v>
      </c>
      <c r="U3775" s="3" t="s">
        <v>6716</v>
      </c>
      <c r="V3775" s="3" t="s">
        <v>154</v>
      </c>
      <c r="W3775" s="3" t="s">
        <v>13886</v>
      </c>
      <c r="X3775" s="3" t="s">
        <v>154</v>
      </c>
      <c r="Y3775" s="3" t="s">
        <v>154</v>
      </c>
      <c r="Z3775" s="3" t="s">
        <v>154</v>
      </c>
      <c r="AA3775" s="3" t="s">
        <v>154</v>
      </c>
      <c r="AB3775" s="3" t="s">
        <v>154</v>
      </c>
      <c r="AC3775" s="3" t="s">
        <v>154</v>
      </c>
      <c r="AD3775" s="3" t="s">
        <v>6151</v>
      </c>
      <c r="AE3775" s="3" t="s">
        <v>6151</v>
      </c>
      <c r="AF3775" s="3" t="s">
        <v>154</v>
      </c>
      <c r="AG3775" s="3" t="s">
        <v>154</v>
      </c>
      <c r="AH3775" s="3" t="s">
        <v>6478</v>
      </c>
      <c r="AI3775" s="3" t="s">
        <v>6482</v>
      </c>
      <c r="AJ3775" s="3" t="s">
        <v>6489</v>
      </c>
    </row>
    <row r="3776" spans="1:36" ht="15">
      <c r="A3776" s="10">
        <v>3879</v>
      </c>
      <c r="B3776" t="str">
        <f>IF(K3776="总计","",INDEX(主数据!A:AD,MATCH(J3776,主数据!A:A,0),9))</f>
        <v>华南大区公司</v>
      </c>
      <c r="C3776" t="str">
        <f>IF(K3776="","",INDEX(主数据!A:AD,MATCH(J3776,主数据!A:A,0),11))</f>
        <v>福州东区</v>
      </c>
      <c r="D3776" t="str">
        <f t="shared" si="232"/>
        <v>FZ11公摊费定额</v>
      </c>
      <c r="E3776" s="13" t="str">
        <f t="shared" si="234"/>
        <v/>
      </c>
      <c r="F3776" s="13" t="str">
        <f>IF(E3776="","",IFERROR(IF(IF(K3776="","",INDEX(收费标合同信息维护!A:Q,MATCH(D3776,收费标合同信息维护!J:J,0),10))=D3776,"有","无"),"无"))</f>
        <v/>
      </c>
      <c r="G3776" s="13" t="str">
        <f t="shared" si="233"/>
        <v>FZ11公摊费定额38.00</v>
      </c>
      <c r="H3776" s="13" t="str">
        <f t="shared" si="235"/>
        <v>38.00</v>
      </c>
      <c r="I3776" s="13" t="str">
        <f>IF(G3776="","",IFERROR(IF(IF(K3776="","",INDEX(收费标合同信息维护!A:Q,MATCH(G3776,收费标合同信息维护!M:M,0),13))=G3776,"有","无"),"无"))</f>
        <v>无</v>
      </c>
      <c r="J3776" s="3" t="s">
        <v>2672</v>
      </c>
      <c r="K3776" s="3" t="s">
        <v>13851</v>
      </c>
      <c r="L3776" s="3" t="s">
        <v>6738</v>
      </c>
      <c r="M3776" s="3" t="s">
        <v>6739</v>
      </c>
      <c r="N3776" s="3" t="s">
        <v>6477</v>
      </c>
      <c r="O3776" s="3" t="s">
        <v>6597</v>
      </c>
      <c r="P3776" s="3" t="s">
        <v>13966</v>
      </c>
      <c r="Q3776" s="3" t="s">
        <v>13967</v>
      </c>
      <c r="R3776" s="3" t="s">
        <v>6490</v>
      </c>
      <c r="S3776" s="3" t="s">
        <v>6491</v>
      </c>
      <c r="T3776" s="3" t="s">
        <v>7025</v>
      </c>
      <c r="U3776" s="3" t="s">
        <v>6716</v>
      </c>
      <c r="V3776" s="3" t="s">
        <v>154</v>
      </c>
      <c r="W3776" s="3" t="s">
        <v>7067</v>
      </c>
      <c r="X3776" s="3" t="s">
        <v>154</v>
      </c>
      <c r="Y3776" s="3" t="s">
        <v>154</v>
      </c>
      <c r="Z3776" s="3" t="s">
        <v>154</v>
      </c>
      <c r="AA3776" s="3" t="s">
        <v>154</v>
      </c>
      <c r="AB3776" s="3" t="s">
        <v>154</v>
      </c>
      <c r="AC3776" s="3" t="s">
        <v>154</v>
      </c>
      <c r="AD3776" s="3" t="s">
        <v>6151</v>
      </c>
      <c r="AE3776" s="3" t="s">
        <v>6151</v>
      </c>
      <c r="AF3776" s="3" t="s">
        <v>154</v>
      </c>
      <c r="AG3776" s="3" t="s">
        <v>154</v>
      </c>
      <c r="AH3776" s="3" t="s">
        <v>6478</v>
      </c>
      <c r="AI3776" s="3" t="s">
        <v>6482</v>
      </c>
      <c r="AJ3776" s="3" t="s">
        <v>6489</v>
      </c>
    </row>
    <row r="3777" spans="1:36" ht="15">
      <c r="A3777" s="10">
        <v>3880</v>
      </c>
      <c r="B3777" t="str">
        <f>IF(K3777="总计","",INDEX(主数据!A:AD,MATCH(J3777,主数据!A:A,0),9))</f>
        <v>华南大区公司</v>
      </c>
      <c r="C3777" t="str">
        <f>IF(K3777="","",INDEX(主数据!A:AD,MATCH(J3777,主数据!A:A,0),11))</f>
        <v>福州东区</v>
      </c>
      <c r="D3777" t="str">
        <f t="shared" si="232"/>
        <v>FZ11公摊费定额</v>
      </c>
      <c r="E3777" s="13" t="str">
        <f t="shared" si="234"/>
        <v/>
      </c>
      <c r="F3777" s="13" t="str">
        <f>IF(E3777="","",IFERROR(IF(IF(K3777="","",INDEX(收费标合同信息维护!A:Q,MATCH(D3777,收费标合同信息维护!J:J,0),10))=D3777,"有","无"),"无"))</f>
        <v/>
      </c>
      <c r="G3777" s="13" t="str">
        <f t="shared" si="233"/>
        <v>FZ11公摊费定额39.00</v>
      </c>
      <c r="H3777" s="13" t="str">
        <f t="shared" si="235"/>
        <v>39.00</v>
      </c>
      <c r="I3777" s="13" t="str">
        <f>IF(G3777="","",IFERROR(IF(IF(K3777="","",INDEX(收费标合同信息维护!A:Q,MATCH(G3777,收费标合同信息维护!M:M,0),13))=G3777,"有","无"),"无"))</f>
        <v>无</v>
      </c>
      <c r="J3777" s="3" t="s">
        <v>2672</v>
      </c>
      <c r="K3777" s="3" t="s">
        <v>13851</v>
      </c>
      <c r="L3777" s="3" t="s">
        <v>6738</v>
      </c>
      <c r="M3777" s="3" t="s">
        <v>6739</v>
      </c>
      <c r="N3777" s="3" t="s">
        <v>6477</v>
      </c>
      <c r="O3777" s="3" t="s">
        <v>6597</v>
      </c>
      <c r="P3777" s="3" t="s">
        <v>13968</v>
      </c>
      <c r="Q3777" s="3" t="s">
        <v>13969</v>
      </c>
      <c r="R3777" s="3" t="s">
        <v>6490</v>
      </c>
      <c r="S3777" s="3" t="s">
        <v>6491</v>
      </c>
      <c r="T3777" s="3" t="s">
        <v>7025</v>
      </c>
      <c r="U3777" s="3" t="s">
        <v>6716</v>
      </c>
      <c r="V3777" s="3" t="s">
        <v>154</v>
      </c>
      <c r="W3777" s="3" t="s">
        <v>13891</v>
      </c>
      <c r="X3777" s="3" t="s">
        <v>154</v>
      </c>
      <c r="Y3777" s="3" t="s">
        <v>154</v>
      </c>
      <c r="Z3777" s="3" t="s">
        <v>154</v>
      </c>
      <c r="AA3777" s="3" t="s">
        <v>154</v>
      </c>
      <c r="AB3777" s="3" t="s">
        <v>154</v>
      </c>
      <c r="AC3777" s="3" t="s">
        <v>154</v>
      </c>
      <c r="AD3777" s="3" t="s">
        <v>6151</v>
      </c>
      <c r="AE3777" s="3" t="s">
        <v>6151</v>
      </c>
      <c r="AF3777" s="3" t="s">
        <v>154</v>
      </c>
      <c r="AG3777" s="3" t="s">
        <v>154</v>
      </c>
      <c r="AH3777" s="3" t="s">
        <v>6478</v>
      </c>
      <c r="AI3777" s="3" t="s">
        <v>6482</v>
      </c>
      <c r="AJ3777" s="3" t="s">
        <v>6489</v>
      </c>
    </row>
    <row r="3778" spans="1:36" ht="15">
      <c r="A3778" s="10">
        <v>3881</v>
      </c>
      <c r="B3778" t="str">
        <f>IF(K3778="总计","",INDEX(主数据!A:AD,MATCH(J3778,主数据!A:A,0),9))</f>
        <v>华南大区公司</v>
      </c>
      <c r="C3778" t="str">
        <f>IF(K3778="","",INDEX(主数据!A:AD,MATCH(J3778,主数据!A:A,0),11))</f>
        <v>福州东区</v>
      </c>
      <c r="D3778" t="str">
        <f t="shared" ref="D3778:D3841" si="236">J3778&amp;M3778&amp;R3778&amp;E3778</f>
        <v>FZ11公摊费定额</v>
      </c>
      <c r="E3778" s="13" t="str">
        <f t="shared" si="234"/>
        <v/>
      </c>
      <c r="F3778" s="13" t="str">
        <f>IF(E3778="","",IFERROR(IF(IF(K3778="","",INDEX(收费标合同信息维护!A:Q,MATCH(D3778,收费标合同信息维护!J:J,0),10))=D3778,"有","无"),"无"))</f>
        <v/>
      </c>
      <c r="G3778" s="13" t="str">
        <f t="shared" ref="G3778:G3841" si="237">IF(W3778="","",J3778&amp;M3778&amp;R3778&amp;H3778)</f>
        <v>FZ11公摊费定额40.00</v>
      </c>
      <c r="H3778" s="13" t="str">
        <f t="shared" si="235"/>
        <v>40.00</v>
      </c>
      <c r="I3778" s="13" t="str">
        <f>IF(G3778="","",IFERROR(IF(IF(K3778="","",INDEX(收费标合同信息维护!A:Q,MATCH(G3778,收费标合同信息维护!M:M,0),13))=G3778,"有","无"),"无"))</f>
        <v>无</v>
      </c>
      <c r="J3778" s="3" t="s">
        <v>2672</v>
      </c>
      <c r="K3778" s="3" t="s">
        <v>13851</v>
      </c>
      <c r="L3778" s="3" t="s">
        <v>6738</v>
      </c>
      <c r="M3778" s="3" t="s">
        <v>6739</v>
      </c>
      <c r="N3778" s="3" t="s">
        <v>6477</v>
      </c>
      <c r="O3778" s="3" t="s">
        <v>6597</v>
      </c>
      <c r="P3778" s="3" t="s">
        <v>13970</v>
      </c>
      <c r="Q3778" s="3" t="s">
        <v>13971</v>
      </c>
      <c r="R3778" s="3" t="s">
        <v>6490</v>
      </c>
      <c r="S3778" s="3" t="s">
        <v>6491</v>
      </c>
      <c r="T3778" s="3" t="s">
        <v>7025</v>
      </c>
      <c r="U3778" s="3" t="s">
        <v>6716</v>
      </c>
      <c r="V3778" s="3" t="s">
        <v>154</v>
      </c>
      <c r="W3778" s="3" t="s">
        <v>6729</v>
      </c>
      <c r="X3778" s="3" t="s">
        <v>154</v>
      </c>
      <c r="Y3778" s="3" t="s">
        <v>154</v>
      </c>
      <c r="Z3778" s="3" t="s">
        <v>154</v>
      </c>
      <c r="AA3778" s="3" t="s">
        <v>154</v>
      </c>
      <c r="AB3778" s="3" t="s">
        <v>154</v>
      </c>
      <c r="AC3778" s="3" t="s">
        <v>154</v>
      </c>
      <c r="AD3778" s="3" t="s">
        <v>6151</v>
      </c>
      <c r="AE3778" s="3" t="s">
        <v>6151</v>
      </c>
      <c r="AF3778" s="3" t="s">
        <v>154</v>
      </c>
      <c r="AG3778" s="3" t="s">
        <v>154</v>
      </c>
      <c r="AH3778" s="3" t="s">
        <v>6478</v>
      </c>
      <c r="AI3778" s="3" t="s">
        <v>6482</v>
      </c>
      <c r="AJ3778" s="3" t="s">
        <v>6489</v>
      </c>
    </row>
    <row r="3779" spans="1:36" ht="15">
      <c r="A3779" s="10">
        <v>3882</v>
      </c>
      <c r="B3779" t="str">
        <f>IF(K3779="总计","",INDEX(主数据!A:AD,MATCH(J3779,主数据!A:A,0),9))</f>
        <v>华南大区公司</v>
      </c>
      <c r="C3779" t="str">
        <f>IF(K3779="","",INDEX(主数据!A:AD,MATCH(J3779,主数据!A:A,0),11))</f>
        <v>福州东区</v>
      </c>
      <c r="D3779" t="str">
        <f t="shared" si="236"/>
        <v>FZ11公摊费定额</v>
      </c>
      <c r="E3779" s="13" t="str">
        <f t="shared" ref="E3779:E3842" si="238">TEXT(IF(V3779="","",--V3779),"0.00")</f>
        <v/>
      </c>
      <c r="F3779" s="13" t="str">
        <f>IF(E3779="","",IFERROR(IF(IF(K3779="","",INDEX(收费标合同信息维护!A:Q,MATCH(D3779,收费标合同信息维护!J:J,0),10))=D3779,"有","无"),"无"))</f>
        <v/>
      </c>
      <c r="G3779" s="13" t="str">
        <f t="shared" si="237"/>
        <v>FZ11公摊费定额41.00</v>
      </c>
      <c r="H3779" s="13" t="str">
        <f t="shared" ref="H3779:H3842" si="239">TEXT(IF(W3779="","",--W3779),"0.00")</f>
        <v>41.00</v>
      </c>
      <c r="I3779" s="13" t="str">
        <f>IF(G3779="","",IFERROR(IF(IF(K3779="","",INDEX(收费标合同信息维护!A:Q,MATCH(G3779,收费标合同信息维护!M:M,0),13))=G3779,"有","无"),"无"))</f>
        <v>无</v>
      </c>
      <c r="J3779" s="3" t="s">
        <v>2672</v>
      </c>
      <c r="K3779" s="3" t="s">
        <v>13851</v>
      </c>
      <c r="L3779" s="3" t="s">
        <v>6738</v>
      </c>
      <c r="M3779" s="3" t="s">
        <v>6739</v>
      </c>
      <c r="N3779" s="3" t="s">
        <v>6477</v>
      </c>
      <c r="O3779" s="3" t="s">
        <v>6597</v>
      </c>
      <c r="P3779" s="3" t="s">
        <v>13972</v>
      </c>
      <c r="Q3779" s="3" t="s">
        <v>13973</v>
      </c>
      <c r="R3779" s="3" t="s">
        <v>6490</v>
      </c>
      <c r="S3779" s="3" t="s">
        <v>6491</v>
      </c>
      <c r="T3779" s="3" t="s">
        <v>7025</v>
      </c>
      <c r="U3779" s="3" t="s">
        <v>6716</v>
      </c>
      <c r="V3779" s="3" t="s">
        <v>154</v>
      </c>
      <c r="W3779" s="3" t="s">
        <v>13896</v>
      </c>
      <c r="X3779" s="3" t="s">
        <v>154</v>
      </c>
      <c r="Y3779" s="3" t="s">
        <v>154</v>
      </c>
      <c r="Z3779" s="3" t="s">
        <v>154</v>
      </c>
      <c r="AA3779" s="3" t="s">
        <v>154</v>
      </c>
      <c r="AB3779" s="3" t="s">
        <v>154</v>
      </c>
      <c r="AC3779" s="3" t="s">
        <v>154</v>
      </c>
      <c r="AD3779" s="3" t="s">
        <v>6151</v>
      </c>
      <c r="AE3779" s="3" t="s">
        <v>6151</v>
      </c>
      <c r="AF3779" s="3" t="s">
        <v>154</v>
      </c>
      <c r="AG3779" s="3" t="s">
        <v>154</v>
      </c>
      <c r="AH3779" s="3" t="s">
        <v>6478</v>
      </c>
      <c r="AI3779" s="3" t="s">
        <v>6482</v>
      </c>
      <c r="AJ3779" s="3" t="s">
        <v>6489</v>
      </c>
    </row>
    <row r="3780" spans="1:36" ht="15">
      <c r="A3780" s="10">
        <v>3883</v>
      </c>
      <c r="B3780" t="str">
        <f>IF(K3780="总计","",INDEX(主数据!A:AD,MATCH(J3780,主数据!A:A,0),9))</f>
        <v>华南大区公司</v>
      </c>
      <c r="C3780" t="str">
        <f>IF(K3780="","",INDEX(主数据!A:AD,MATCH(J3780,主数据!A:A,0),11))</f>
        <v>福州东区</v>
      </c>
      <c r="D3780" t="str">
        <f t="shared" si="236"/>
        <v>FZ11公摊费定额</v>
      </c>
      <c r="E3780" s="13" t="str">
        <f t="shared" si="238"/>
        <v/>
      </c>
      <c r="F3780" s="13" t="str">
        <f>IF(E3780="","",IFERROR(IF(IF(K3780="","",INDEX(收费标合同信息维护!A:Q,MATCH(D3780,收费标合同信息维护!J:J,0),10))=D3780,"有","无"),"无"))</f>
        <v/>
      </c>
      <c r="G3780" s="13" t="str">
        <f t="shared" si="237"/>
        <v>FZ11公摊费定额42.00</v>
      </c>
      <c r="H3780" s="13" t="str">
        <f t="shared" si="239"/>
        <v>42.00</v>
      </c>
      <c r="I3780" s="13" t="str">
        <f>IF(G3780="","",IFERROR(IF(IF(K3780="","",INDEX(收费标合同信息维护!A:Q,MATCH(G3780,收费标合同信息维护!M:M,0),13))=G3780,"有","无"),"无"))</f>
        <v>无</v>
      </c>
      <c r="J3780" s="3" t="s">
        <v>2672</v>
      </c>
      <c r="K3780" s="3" t="s">
        <v>13851</v>
      </c>
      <c r="L3780" s="3" t="s">
        <v>6738</v>
      </c>
      <c r="M3780" s="3" t="s">
        <v>6739</v>
      </c>
      <c r="N3780" s="3" t="s">
        <v>6477</v>
      </c>
      <c r="O3780" s="3" t="s">
        <v>6597</v>
      </c>
      <c r="P3780" s="3" t="s">
        <v>13974</v>
      </c>
      <c r="Q3780" s="3" t="s">
        <v>13975</v>
      </c>
      <c r="R3780" s="3" t="s">
        <v>6490</v>
      </c>
      <c r="S3780" s="3" t="s">
        <v>6491</v>
      </c>
      <c r="T3780" s="3" t="s">
        <v>7025</v>
      </c>
      <c r="U3780" s="3" t="s">
        <v>6716</v>
      </c>
      <c r="V3780" s="3" t="s">
        <v>154</v>
      </c>
      <c r="W3780" s="3" t="s">
        <v>13899</v>
      </c>
      <c r="X3780" s="3" t="s">
        <v>154</v>
      </c>
      <c r="Y3780" s="3" t="s">
        <v>154</v>
      </c>
      <c r="Z3780" s="3" t="s">
        <v>154</v>
      </c>
      <c r="AA3780" s="3" t="s">
        <v>154</v>
      </c>
      <c r="AB3780" s="3" t="s">
        <v>154</v>
      </c>
      <c r="AC3780" s="3" t="s">
        <v>154</v>
      </c>
      <c r="AD3780" s="3" t="s">
        <v>6151</v>
      </c>
      <c r="AE3780" s="3" t="s">
        <v>6151</v>
      </c>
      <c r="AF3780" s="3" t="s">
        <v>154</v>
      </c>
      <c r="AG3780" s="3" t="s">
        <v>154</v>
      </c>
      <c r="AH3780" s="3" t="s">
        <v>6478</v>
      </c>
      <c r="AI3780" s="3" t="s">
        <v>6482</v>
      </c>
      <c r="AJ3780" s="3" t="s">
        <v>6489</v>
      </c>
    </row>
    <row r="3781" spans="1:36" ht="15">
      <c r="A3781" s="10">
        <v>3884</v>
      </c>
      <c r="B3781" t="str">
        <f>IF(K3781="总计","",INDEX(主数据!A:AD,MATCH(J3781,主数据!A:A,0),9))</f>
        <v>华南大区公司</v>
      </c>
      <c r="C3781" t="str">
        <f>IF(K3781="","",INDEX(主数据!A:AD,MATCH(J3781,主数据!A:A,0),11))</f>
        <v>福州东区</v>
      </c>
      <c r="D3781" t="str">
        <f t="shared" si="236"/>
        <v>FZ11公摊费定额</v>
      </c>
      <c r="E3781" s="13" t="str">
        <f t="shared" si="238"/>
        <v/>
      </c>
      <c r="F3781" s="13" t="str">
        <f>IF(E3781="","",IFERROR(IF(IF(K3781="","",INDEX(收费标合同信息维护!A:Q,MATCH(D3781,收费标合同信息维护!J:J,0),10))=D3781,"有","无"),"无"))</f>
        <v/>
      </c>
      <c r="G3781" s="13" t="str">
        <f t="shared" si="237"/>
        <v>FZ11公摊费定额17.00</v>
      </c>
      <c r="H3781" s="13" t="str">
        <f t="shared" si="239"/>
        <v>17.00</v>
      </c>
      <c r="I3781" s="13" t="str">
        <f>IF(G3781="","",IFERROR(IF(IF(K3781="","",INDEX(收费标合同信息维护!A:Q,MATCH(G3781,收费标合同信息维护!M:M,0),13))=G3781,"有","无"),"无"))</f>
        <v>无</v>
      </c>
      <c r="J3781" s="3" t="s">
        <v>2672</v>
      </c>
      <c r="K3781" s="3" t="s">
        <v>13851</v>
      </c>
      <c r="L3781" s="3" t="s">
        <v>6738</v>
      </c>
      <c r="M3781" s="3" t="s">
        <v>6739</v>
      </c>
      <c r="N3781" s="3" t="s">
        <v>6477</v>
      </c>
      <c r="O3781" s="3" t="s">
        <v>6597</v>
      </c>
      <c r="P3781" s="3" t="s">
        <v>13976</v>
      </c>
      <c r="Q3781" s="3" t="s">
        <v>13977</v>
      </c>
      <c r="R3781" s="3" t="s">
        <v>6490</v>
      </c>
      <c r="S3781" s="3" t="s">
        <v>6491</v>
      </c>
      <c r="T3781" s="3" t="s">
        <v>7025</v>
      </c>
      <c r="U3781" s="3" t="s">
        <v>6716</v>
      </c>
      <c r="V3781" s="3" t="s">
        <v>154</v>
      </c>
      <c r="W3781" s="3" t="s">
        <v>10270</v>
      </c>
      <c r="X3781" s="3" t="s">
        <v>154</v>
      </c>
      <c r="Y3781" s="3" t="s">
        <v>154</v>
      </c>
      <c r="Z3781" s="3" t="s">
        <v>154</v>
      </c>
      <c r="AA3781" s="3" t="s">
        <v>154</v>
      </c>
      <c r="AB3781" s="3" t="s">
        <v>154</v>
      </c>
      <c r="AC3781" s="3" t="s">
        <v>154</v>
      </c>
      <c r="AD3781" s="3" t="s">
        <v>6151</v>
      </c>
      <c r="AE3781" s="3" t="s">
        <v>6151</v>
      </c>
      <c r="AF3781" s="3" t="s">
        <v>154</v>
      </c>
      <c r="AG3781" s="3" t="s">
        <v>154</v>
      </c>
      <c r="AH3781" s="3" t="s">
        <v>6478</v>
      </c>
      <c r="AI3781" s="3" t="s">
        <v>6482</v>
      </c>
      <c r="AJ3781" s="3" t="s">
        <v>6033</v>
      </c>
    </row>
    <row r="3782" spans="1:36" ht="15">
      <c r="A3782" s="10">
        <v>3885</v>
      </c>
      <c r="B3782" t="str">
        <f>IF(K3782="总计","",INDEX(主数据!A:AD,MATCH(J3782,主数据!A:A,0),9))</f>
        <v>华南大区公司</v>
      </c>
      <c r="C3782" t="str">
        <f>IF(K3782="","",INDEX(主数据!A:AD,MATCH(J3782,主数据!A:A,0),11))</f>
        <v>福州东区</v>
      </c>
      <c r="D3782" t="str">
        <f t="shared" si="236"/>
        <v>FZ11公摊费定额</v>
      </c>
      <c r="E3782" s="13" t="str">
        <f t="shared" si="238"/>
        <v/>
      </c>
      <c r="F3782" s="13" t="str">
        <f>IF(E3782="","",IFERROR(IF(IF(K3782="","",INDEX(收费标合同信息维护!A:Q,MATCH(D3782,收费标合同信息维护!J:J,0),10))=D3782,"有","无"),"无"))</f>
        <v/>
      </c>
      <c r="G3782" s="13" t="str">
        <f t="shared" si="237"/>
        <v>FZ11公摊费定额43.00</v>
      </c>
      <c r="H3782" s="13" t="str">
        <f t="shared" si="239"/>
        <v>43.00</v>
      </c>
      <c r="I3782" s="13" t="str">
        <f>IF(G3782="","",IFERROR(IF(IF(K3782="","",INDEX(收费标合同信息维护!A:Q,MATCH(G3782,收费标合同信息维护!M:M,0),13))=G3782,"有","无"),"无"))</f>
        <v>无</v>
      </c>
      <c r="J3782" s="3" t="s">
        <v>2672</v>
      </c>
      <c r="K3782" s="3" t="s">
        <v>13851</v>
      </c>
      <c r="L3782" s="3" t="s">
        <v>6738</v>
      </c>
      <c r="M3782" s="3" t="s">
        <v>6739</v>
      </c>
      <c r="N3782" s="3" t="s">
        <v>6477</v>
      </c>
      <c r="O3782" s="3" t="s">
        <v>6597</v>
      </c>
      <c r="P3782" s="3" t="s">
        <v>13978</v>
      </c>
      <c r="Q3782" s="3" t="s">
        <v>13977</v>
      </c>
      <c r="R3782" s="3" t="s">
        <v>6490</v>
      </c>
      <c r="S3782" s="3" t="s">
        <v>6491</v>
      </c>
      <c r="T3782" s="3" t="s">
        <v>7025</v>
      </c>
      <c r="U3782" s="3" t="s">
        <v>6716</v>
      </c>
      <c r="V3782" s="3" t="s">
        <v>154</v>
      </c>
      <c r="W3782" s="3" t="s">
        <v>13902</v>
      </c>
      <c r="X3782" s="3" t="s">
        <v>154</v>
      </c>
      <c r="Y3782" s="3" t="s">
        <v>154</v>
      </c>
      <c r="Z3782" s="3" t="s">
        <v>154</v>
      </c>
      <c r="AA3782" s="3" t="s">
        <v>154</v>
      </c>
      <c r="AB3782" s="3" t="s">
        <v>154</v>
      </c>
      <c r="AC3782" s="3" t="s">
        <v>154</v>
      </c>
      <c r="AD3782" s="3" t="s">
        <v>6151</v>
      </c>
      <c r="AE3782" s="3" t="s">
        <v>6151</v>
      </c>
      <c r="AF3782" s="3" t="s">
        <v>154</v>
      </c>
      <c r="AG3782" s="3" t="s">
        <v>154</v>
      </c>
      <c r="AH3782" s="3" t="s">
        <v>6478</v>
      </c>
      <c r="AI3782" s="3" t="s">
        <v>6482</v>
      </c>
      <c r="AJ3782" s="3" t="s">
        <v>6489</v>
      </c>
    </row>
    <row r="3783" spans="1:36" ht="15">
      <c r="A3783" s="10">
        <v>3886</v>
      </c>
      <c r="B3783" t="str">
        <f>IF(K3783="总计","",INDEX(主数据!A:AD,MATCH(J3783,主数据!A:A,0),9))</f>
        <v>华南大区公司</v>
      </c>
      <c r="C3783" t="str">
        <f>IF(K3783="","",INDEX(主数据!A:AD,MATCH(J3783,主数据!A:A,0),11))</f>
        <v>福州东区</v>
      </c>
      <c r="D3783" t="str">
        <f t="shared" si="236"/>
        <v>FZ11公摊费定额</v>
      </c>
      <c r="E3783" s="13" t="str">
        <f t="shared" si="238"/>
        <v/>
      </c>
      <c r="F3783" s="13" t="str">
        <f>IF(E3783="","",IFERROR(IF(IF(K3783="","",INDEX(收费标合同信息维护!A:Q,MATCH(D3783,收费标合同信息维护!J:J,0),10))=D3783,"有","无"),"无"))</f>
        <v/>
      </c>
      <c r="G3783" s="13" t="str">
        <f t="shared" si="237"/>
        <v>FZ11公摊费定额44.00</v>
      </c>
      <c r="H3783" s="13" t="str">
        <f t="shared" si="239"/>
        <v>44.00</v>
      </c>
      <c r="I3783" s="13" t="str">
        <f>IF(G3783="","",IFERROR(IF(IF(K3783="","",INDEX(收费标合同信息维护!A:Q,MATCH(G3783,收费标合同信息维护!M:M,0),13))=G3783,"有","无"),"无"))</f>
        <v>无</v>
      </c>
      <c r="J3783" s="3" t="s">
        <v>2672</v>
      </c>
      <c r="K3783" s="3" t="s">
        <v>13851</v>
      </c>
      <c r="L3783" s="3" t="s">
        <v>6738</v>
      </c>
      <c r="M3783" s="3" t="s">
        <v>6739</v>
      </c>
      <c r="N3783" s="3" t="s">
        <v>6477</v>
      </c>
      <c r="O3783" s="3" t="s">
        <v>6597</v>
      </c>
      <c r="P3783" s="3" t="s">
        <v>13979</v>
      </c>
      <c r="Q3783" s="3" t="s">
        <v>13980</v>
      </c>
      <c r="R3783" s="3" t="s">
        <v>6490</v>
      </c>
      <c r="S3783" s="3" t="s">
        <v>6491</v>
      </c>
      <c r="T3783" s="3" t="s">
        <v>7025</v>
      </c>
      <c r="U3783" s="3" t="s">
        <v>6716</v>
      </c>
      <c r="V3783" s="3" t="s">
        <v>154</v>
      </c>
      <c r="W3783" s="3" t="s">
        <v>13693</v>
      </c>
      <c r="X3783" s="3" t="s">
        <v>154</v>
      </c>
      <c r="Y3783" s="3" t="s">
        <v>154</v>
      </c>
      <c r="Z3783" s="3" t="s">
        <v>154</v>
      </c>
      <c r="AA3783" s="3" t="s">
        <v>154</v>
      </c>
      <c r="AB3783" s="3" t="s">
        <v>154</v>
      </c>
      <c r="AC3783" s="3" t="s">
        <v>154</v>
      </c>
      <c r="AD3783" s="3" t="s">
        <v>6151</v>
      </c>
      <c r="AE3783" s="3" t="s">
        <v>6151</v>
      </c>
      <c r="AF3783" s="3" t="s">
        <v>154</v>
      </c>
      <c r="AG3783" s="3" t="s">
        <v>154</v>
      </c>
      <c r="AH3783" s="3" t="s">
        <v>6478</v>
      </c>
      <c r="AI3783" s="3" t="s">
        <v>6482</v>
      </c>
      <c r="AJ3783" s="3" t="s">
        <v>6489</v>
      </c>
    </row>
    <row r="3784" spans="1:36" ht="15">
      <c r="A3784" s="10">
        <v>3887</v>
      </c>
      <c r="B3784" t="str">
        <f>IF(K3784="总计","",INDEX(主数据!A:AD,MATCH(J3784,主数据!A:A,0),9))</f>
        <v>华南大区公司</v>
      </c>
      <c r="C3784" t="str">
        <f>IF(K3784="","",INDEX(主数据!A:AD,MATCH(J3784,主数据!A:A,0),11))</f>
        <v>福州东区</v>
      </c>
      <c r="D3784" t="str">
        <f t="shared" si="236"/>
        <v>FZ11公摊费定额</v>
      </c>
      <c r="E3784" s="13" t="str">
        <f t="shared" si="238"/>
        <v/>
      </c>
      <c r="F3784" s="13" t="str">
        <f>IF(E3784="","",IFERROR(IF(IF(K3784="","",INDEX(收费标合同信息维护!A:Q,MATCH(D3784,收费标合同信息维护!J:J,0),10))=D3784,"有","无"),"无"))</f>
        <v/>
      </c>
      <c r="G3784" s="13" t="str">
        <f t="shared" si="237"/>
        <v>FZ11公摊费定额45.00</v>
      </c>
      <c r="H3784" s="13" t="str">
        <f t="shared" si="239"/>
        <v>45.00</v>
      </c>
      <c r="I3784" s="13" t="str">
        <f>IF(G3784="","",IFERROR(IF(IF(K3784="","",INDEX(收费标合同信息维护!A:Q,MATCH(G3784,收费标合同信息维护!M:M,0),13))=G3784,"有","无"),"无"))</f>
        <v>无</v>
      </c>
      <c r="J3784" s="3" t="s">
        <v>2672</v>
      </c>
      <c r="K3784" s="3" t="s">
        <v>13851</v>
      </c>
      <c r="L3784" s="3" t="s">
        <v>6738</v>
      </c>
      <c r="M3784" s="3" t="s">
        <v>6739</v>
      </c>
      <c r="N3784" s="3" t="s">
        <v>6477</v>
      </c>
      <c r="O3784" s="3" t="s">
        <v>6597</v>
      </c>
      <c r="P3784" s="3" t="s">
        <v>13981</v>
      </c>
      <c r="Q3784" s="3" t="s">
        <v>13982</v>
      </c>
      <c r="R3784" s="3" t="s">
        <v>6490</v>
      </c>
      <c r="S3784" s="3" t="s">
        <v>6491</v>
      </c>
      <c r="T3784" s="3" t="s">
        <v>7025</v>
      </c>
      <c r="U3784" s="3" t="s">
        <v>6716</v>
      </c>
      <c r="V3784" s="3" t="s">
        <v>154</v>
      </c>
      <c r="W3784" s="3" t="s">
        <v>13907</v>
      </c>
      <c r="X3784" s="3" t="s">
        <v>154</v>
      </c>
      <c r="Y3784" s="3" t="s">
        <v>154</v>
      </c>
      <c r="Z3784" s="3" t="s">
        <v>154</v>
      </c>
      <c r="AA3784" s="3" t="s">
        <v>154</v>
      </c>
      <c r="AB3784" s="3" t="s">
        <v>154</v>
      </c>
      <c r="AC3784" s="3" t="s">
        <v>154</v>
      </c>
      <c r="AD3784" s="3" t="s">
        <v>6151</v>
      </c>
      <c r="AE3784" s="3" t="s">
        <v>6151</v>
      </c>
      <c r="AF3784" s="3" t="s">
        <v>154</v>
      </c>
      <c r="AG3784" s="3" t="s">
        <v>154</v>
      </c>
      <c r="AH3784" s="3" t="s">
        <v>6478</v>
      </c>
      <c r="AI3784" s="3" t="s">
        <v>6482</v>
      </c>
      <c r="AJ3784" s="3" t="s">
        <v>6489</v>
      </c>
    </row>
    <row r="3785" spans="1:36" ht="15">
      <c r="A3785" s="10">
        <v>3888</v>
      </c>
      <c r="B3785" t="str">
        <f>IF(K3785="总计","",INDEX(主数据!A:AD,MATCH(J3785,主数据!A:A,0),9))</f>
        <v>华南大区公司</v>
      </c>
      <c r="C3785" t="str">
        <f>IF(K3785="","",INDEX(主数据!A:AD,MATCH(J3785,主数据!A:A,0),11))</f>
        <v>福州东区</v>
      </c>
      <c r="D3785" t="str">
        <f t="shared" si="236"/>
        <v>FZ11公摊费定额</v>
      </c>
      <c r="E3785" s="13" t="str">
        <f t="shared" si="238"/>
        <v/>
      </c>
      <c r="F3785" s="13" t="str">
        <f>IF(E3785="","",IFERROR(IF(IF(K3785="","",INDEX(收费标合同信息维护!A:Q,MATCH(D3785,收费标合同信息维护!J:J,0),10))=D3785,"有","无"),"无"))</f>
        <v/>
      </c>
      <c r="G3785" s="13" t="str">
        <f t="shared" si="237"/>
        <v>FZ11公摊费定额46.00</v>
      </c>
      <c r="H3785" s="13" t="str">
        <f t="shared" si="239"/>
        <v>46.00</v>
      </c>
      <c r="I3785" s="13" t="str">
        <f>IF(G3785="","",IFERROR(IF(IF(K3785="","",INDEX(收费标合同信息维护!A:Q,MATCH(G3785,收费标合同信息维护!M:M,0),13))=G3785,"有","无"),"无"))</f>
        <v>无</v>
      </c>
      <c r="J3785" s="3" t="s">
        <v>2672</v>
      </c>
      <c r="K3785" s="3" t="s">
        <v>13851</v>
      </c>
      <c r="L3785" s="3" t="s">
        <v>6738</v>
      </c>
      <c r="M3785" s="3" t="s">
        <v>6739</v>
      </c>
      <c r="N3785" s="3" t="s">
        <v>6477</v>
      </c>
      <c r="O3785" s="3" t="s">
        <v>6597</v>
      </c>
      <c r="P3785" s="3" t="s">
        <v>13983</v>
      </c>
      <c r="Q3785" s="3" t="s">
        <v>13984</v>
      </c>
      <c r="R3785" s="3" t="s">
        <v>6490</v>
      </c>
      <c r="S3785" s="3" t="s">
        <v>6491</v>
      </c>
      <c r="T3785" s="3" t="s">
        <v>7025</v>
      </c>
      <c r="U3785" s="3" t="s">
        <v>6716</v>
      </c>
      <c r="V3785" s="3" t="s">
        <v>154</v>
      </c>
      <c r="W3785" s="3" t="s">
        <v>13910</v>
      </c>
      <c r="X3785" s="3" t="s">
        <v>154</v>
      </c>
      <c r="Y3785" s="3" t="s">
        <v>154</v>
      </c>
      <c r="Z3785" s="3" t="s">
        <v>154</v>
      </c>
      <c r="AA3785" s="3" t="s">
        <v>154</v>
      </c>
      <c r="AB3785" s="3" t="s">
        <v>154</v>
      </c>
      <c r="AC3785" s="3" t="s">
        <v>154</v>
      </c>
      <c r="AD3785" s="3" t="s">
        <v>6151</v>
      </c>
      <c r="AE3785" s="3" t="s">
        <v>6151</v>
      </c>
      <c r="AF3785" s="3" t="s">
        <v>154</v>
      </c>
      <c r="AG3785" s="3" t="s">
        <v>154</v>
      </c>
      <c r="AH3785" s="3" t="s">
        <v>6478</v>
      </c>
      <c r="AI3785" s="3" t="s">
        <v>6482</v>
      </c>
      <c r="AJ3785" s="3" t="s">
        <v>6489</v>
      </c>
    </row>
    <row r="3786" spans="1:36" ht="15">
      <c r="A3786" s="10">
        <v>3889</v>
      </c>
      <c r="B3786" t="str">
        <f>IF(K3786="总计","",INDEX(主数据!A:AD,MATCH(J3786,主数据!A:A,0),9))</f>
        <v>华南大区公司</v>
      </c>
      <c r="C3786" t="str">
        <f>IF(K3786="","",INDEX(主数据!A:AD,MATCH(J3786,主数据!A:A,0),11))</f>
        <v>福州东区</v>
      </c>
      <c r="D3786" t="str">
        <f t="shared" si="236"/>
        <v>FZ11公摊费定额</v>
      </c>
      <c r="E3786" s="13" t="str">
        <f t="shared" si="238"/>
        <v/>
      </c>
      <c r="F3786" s="13" t="str">
        <f>IF(E3786="","",IFERROR(IF(IF(K3786="","",INDEX(收费标合同信息维护!A:Q,MATCH(D3786,收费标合同信息维护!J:J,0),10))=D3786,"有","无"),"无"))</f>
        <v/>
      </c>
      <c r="G3786" s="13" t="str">
        <f t="shared" si="237"/>
        <v>FZ11公摊费定额47.00</v>
      </c>
      <c r="H3786" s="13" t="str">
        <f t="shared" si="239"/>
        <v>47.00</v>
      </c>
      <c r="I3786" s="13" t="str">
        <f>IF(G3786="","",IFERROR(IF(IF(K3786="","",INDEX(收费标合同信息维护!A:Q,MATCH(G3786,收费标合同信息维护!M:M,0),13))=G3786,"有","无"),"无"))</f>
        <v>无</v>
      </c>
      <c r="J3786" s="3" t="s">
        <v>2672</v>
      </c>
      <c r="K3786" s="3" t="s">
        <v>13851</v>
      </c>
      <c r="L3786" s="3" t="s">
        <v>6738</v>
      </c>
      <c r="M3786" s="3" t="s">
        <v>6739</v>
      </c>
      <c r="N3786" s="3" t="s">
        <v>6477</v>
      </c>
      <c r="O3786" s="3" t="s">
        <v>6597</v>
      </c>
      <c r="P3786" s="3" t="s">
        <v>13985</v>
      </c>
      <c r="Q3786" s="3" t="s">
        <v>13986</v>
      </c>
      <c r="R3786" s="3" t="s">
        <v>6490</v>
      </c>
      <c r="S3786" s="3" t="s">
        <v>6491</v>
      </c>
      <c r="T3786" s="3" t="s">
        <v>7025</v>
      </c>
      <c r="U3786" s="3" t="s">
        <v>6716</v>
      </c>
      <c r="V3786" s="3" t="s">
        <v>154</v>
      </c>
      <c r="W3786" s="3" t="s">
        <v>13913</v>
      </c>
      <c r="X3786" s="3" t="s">
        <v>154</v>
      </c>
      <c r="Y3786" s="3" t="s">
        <v>154</v>
      </c>
      <c r="Z3786" s="3" t="s">
        <v>154</v>
      </c>
      <c r="AA3786" s="3" t="s">
        <v>154</v>
      </c>
      <c r="AB3786" s="3" t="s">
        <v>154</v>
      </c>
      <c r="AC3786" s="3" t="s">
        <v>154</v>
      </c>
      <c r="AD3786" s="3" t="s">
        <v>6151</v>
      </c>
      <c r="AE3786" s="3" t="s">
        <v>6151</v>
      </c>
      <c r="AF3786" s="3" t="s">
        <v>154</v>
      </c>
      <c r="AG3786" s="3" t="s">
        <v>154</v>
      </c>
      <c r="AH3786" s="3" t="s">
        <v>6478</v>
      </c>
      <c r="AI3786" s="3" t="s">
        <v>6482</v>
      </c>
      <c r="AJ3786" s="3" t="s">
        <v>6489</v>
      </c>
    </row>
    <row r="3787" spans="1:36" ht="15">
      <c r="A3787" s="10">
        <v>3890</v>
      </c>
      <c r="B3787" t="str">
        <f>IF(K3787="总计","",INDEX(主数据!A:AD,MATCH(J3787,主数据!A:A,0),9))</f>
        <v>华南大区公司</v>
      </c>
      <c r="C3787" t="str">
        <f>IF(K3787="","",INDEX(主数据!A:AD,MATCH(J3787,主数据!A:A,0),11))</f>
        <v>福州东区</v>
      </c>
      <c r="D3787" t="str">
        <f t="shared" si="236"/>
        <v>FZ11公摊费定额</v>
      </c>
      <c r="E3787" s="13" t="str">
        <f t="shared" si="238"/>
        <v/>
      </c>
      <c r="F3787" s="13" t="str">
        <f>IF(E3787="","",IFERROR(IF(IF(K3787="","",INDEX(收费标合同信息维护!A:Q,MATCH(D3787,收费标合同信息维护!J:J,0),10))=D3787,"有","无"),"无"))</f>
        <v/>
      </c>
      <c r="G3787" s="13" t="str">
        <f t="shared" si="237"/>
        <v>FZ11公摊费定额48.00</v>
      </c>
      <c r="H3787" s="13" t="str">
        <f t="shared" si="239"/>
        <v>48.00</v>
      </c>
      <c r="I3787" s="13" t="str">
        <f>IF(G3787="","",IFERROR(IF(IF(K3787="","",INDEX(收费标合同信息维护!A:Q,MATCH(G3787,收费标合同信息维护!M:M,0),13))=G3787,"有","无"),"无"))</f>
        <v>无</v>
      </c>
      <c r="J3787" s="3" t="s">
        <v>2672</v>
      </c>
      <c r="K3787" s="3" t="s">
        <v>13851</v>
      </c>
      <c r="L3787" s="3" t="s">
        <v>6738</v>
      </c>
      <c r="M3787" s="3" t="s">
        <v>6739</v>
      </c>
      <c r="N3787" s="3" t="s">
        <v>6477</v>
      </c>
      <c r="O3787" s="3" t="s">
        <v>6597</v>
      </c>
      <c r="P3787" s="3" t="s">
        <v>13987</v>
      </c>
      <c r="Q3787" s="3" t="s">
        <v>13988</v>
      </c>
      <c r="R3787" s="3" t="s">
        <v>6490</v>
      </c>
      <c r="S3787" s="3" t="s">
        <v>6491</v>
      </c>
      <c r="T3787" s="3" t="s">
        <v>7025</v>
      </c>
      <c r="U3787" s="3" t="s">
        <v>6716</v>
      </c>
      <c r="V3787" s="3" t="s">
        <v>154</v>
      </c>
      <c r="W3787" s="3" t="s">
        <v>11133</v>
      </c>
      <c r="X3787" s="3" t="s">
        <v>154</v>
      </c>
      <c r="Y3787" s="3" t="s">
        <v>154</v>
      </c>
      <c r="Z3787" s="3" t="s">
        <v>154</v>
      </c>
      <c r="AA3787" s="3" t="s">
        <v>154</v>
      </c>
      <c r="AB3787" s="3" t="s">
        <v>154</v>
      </c>
      <c r="AC3787" s="3" t="s">
        <v>154</v>
      </c>
      <c r="AD3787" s="3" t="s">
        <v>6151</v>
      </c>
      <c r="AE3787" s="3" t="s">
        <v>6151</v>
      </c>
      <c r="AF3787" s="3" t="s">
        <v>154</v>
      </c>
      <c r="AG3787" s="3" t="s">
        <v>154</v>
      </c>
      <c r="AH3787" s="3" t="s">
        <v>6478</v>
      </c>
      <c r="AI3787" s="3" t="s">
        <v>6482</v>
      </c>
      <c r="AJ3787" s="3" t="s">
        <v>6489</v>
      </c>
    </row>
    <row r="3788" spans="1:36" ht="15">
      <c r="A3788" s="10">
        <v>3891</v>
      </c>
      <c r="B3788" t="str">
        <f>IF(K3788="总计","",INDEX(主数据!A:AD,MATCH(J3788,主数据!A:A,0),9))</f>
        <v>华南大区公司</v>
      </c>
      <c r="C3788" t="str">
        <f>IF(K3788="","",INDEX(主数据!A:AD,MATCH(J3788,主数据!A:A,0),11))</f>
        <v>福州东区</v>
      </c>
      <c r="D3788" t="str">
        <f t="shared" si="236"/>
        <v>FZ11公摊费定额</v>
      </c>
      <c r="E3788" s="13" t="str">
        <f t="shared" si="238"/>
        <v/>
      </c>
      <c r="F3788" s="13" t="str">
        <f>IF(E3788="","",IFERROR(IF(IF(K3788="","",INDEX(收费标合同信息维护!A:Q,MATCH(D3788,收费标合同信息维护!J:J,0),10))=D3788,"有","无"),"无"))</f>
        <v/>
      </c>
      <c r="G3788" s="13" t="str">
        <f t="shared" si="237"/>
        <v>FZ11公摊费定额49.00</v>
      </c>
      <c r="H3788" s="13" t="str">
        <f t="shared" si="239"/>
        <v>49.00</v>
      </c>
      <c r="I3788" s="13" t="str">
        <f>IF(G3788="","",IFERROR(IF(IF(K3788="","",INDEX(收费标合同信息维护!A:Q,MATCH(G3788,收费标合同信息维护!M:M,0),13))=G3788,"有","无"),"无"))</f>
        <v>无</v>
      </c>
      <c r="J3788" s="3" t="s">
        <v>2672</v>
      </c>
      <c r="K3788" s="3" t="s">
        <v>13851</v>
      </c>
      <c r="L3788" s="3" t="s">
        <v>6738</v>
      </c>
      <c r="M3788" s="3" t="s">
        <v>6739</v>
      </c>
      <c r="N3788" s="3" t="s">
        <v>6477</v>
      </c>
      <c r="O3788" s="3" t="s">
        <v>6597</v>
      </c>
      <c r="P3788" s="3" t="s">
        <v>13989</v>
      </c>
      <c r="Q3788" s="3" t="s">
        <v>13990</v>
      </c>
      <c r="R3788" s="3" t="s">
        <v>6490</v>
      </c>
      <c r="S3788" s="3" t="s">
        <v>6491</v>
      </c>
      <c r="T3788" s="3" t="s">
        <v>7025</v>
      </c>
      <c r="U3788" s="3" t="s">
        <v>6716</v>
      </c>
      <c r="V3788" s="3" t="s">
        <v>154</v>
      </c>
      <c r="W3788" s="3" t="s">
        <v>13918</v>
      </c>
      <c r="X3788" s="3" t="s">
        <v>154</v>
      </c>
      <c r="Y3788" s="3" t="s">
        <v>154</v>
      </c>
      <c r="Z3788" s="3" t="s">
        <v>154</v>
      </c>
      <c r="AA3788" s="3" t="s">
        <v>154</v>
      </c>
      <c r="AB3788" s="3" t="s">
        <v>154</v>
      </c>
      <c r="AC3788" s="3" t="s">
        <v>154</v>
      </c>
      <c r="AD3788" s="3" t="s">
        <v>6151</v>
      </c>
      <c r="AE3788" s="3" t="s">
        <v>6151</v>
      </c>
      <c r="AF3788" s="3" t="s">
        <v>154</v>
      </c>
      <c r="AG3788" s="3" t="s">
        <v>154</v>
      </c>
      <c r="AH3788" s="3" t="s">
        <v>6478</v>
      </c>
      <c r="AI3788" s="3" t="s">
        <v>6482</v>
      </c>
      <c r="AJ3788" s="3" t="s">
        <v>6489</v>
      </c>
    </row>
    <row r="3789" spans="1:36" ht="15">
      <c r="A3789" s="10">
        <v>3892</v>
      </c>
      <c r="B3789" t="str">
        <f>IF(K3789="总计","",INDEX(主数据!A:AD,MATCH(J3789,主数据!A:A,0),9))</f>
        <v>华南大区公司</v>
      </c>
      <c r="C3789" t="str">
        <f>IF(K3789="","",INDEX(主数据!A:AD,MATCH(J3789,主数据!A:A,0),11))</f>
        <v>福州东区</v>
      </c>
      <c r="D3789" t="str">
        <f t="shared" si="236"/>
        <v>FZ11公摊费定额</v>
      </c>
      <c r="E3789" s="13" t="str">
        <f t="shared" si="238"/>
        <v/>
      </c>
      <c r="F3789" s="13" t="str">
        <f>IF(E3789="","",IFERROR(IF(IF(K3789="","",INDEX(收费标合同信息维护!A:Q,MATCH(D3789,收费标合同信息维护!J:J,0),10))=D3789,"有","无"),"无"))</f>
        <v/>
      </c>
      <c r="G3789" s="13" t="str">
        <f t="shared" si="237"/>
        <v>FZ11公摊费定额50.00</v>
      </c>
      <c r="H3789" s="13" t="str">
        <f t="shared" si="239"/>
        <v>50.00</v>
      </c>
      <c r="I3789" s="13" t="str">
        <f>IF(G3789="","",IFERROR(IF(IF(K3789="","",INDEX(收费标合同信息维护!A:Q,MATCH(G3789,收费标合同信息维护!M:M,0),13))=G3789,"有","无"),"无"))</f>
        <v>无</v>
      </c>
      <c r="J3789" s="3" t="s">
        <v>2672</v>
      </c>
      <c r="K3789" s="3" t="s">
        <v>13851</v>
      </c>
      <c r="L3789" s="3" t="s">
        <v>6738</v>
      </c>
      <c r="M3789" s="3" t="s">
        <v>6739</v>
      </c>
      <c r="N3789" s="3" t="s">
        <v>6477</v>
      </c>
      <c r="O3789" s="3" t="s">
        <v>6597</v>
      </c>
      <c r="P3789" s="3" t="s">
        <v>13991</v>
      </c>
      <c r="Q3789" s="3" t="s">
        <v>13992</v>
      </c>
      <c r="R3789" s="3" t="s">
        <v>6490</v>
      </c>
      <c r="S3789" s="3" t="s">
        <v>6491</v>
      </c>
      <c r="T3789" s="3" t="s">
        <v>7025</v>
      </c>
      <c r="U3789" s="3" t="s">
        <v>6716</v>
      </c>
      <c r="V3789" s="3" t="s">
        <v>154</v>
      </c>
      <c r="W3789" s="3" t="s">
        <v>6712</v>
      </c>
      <c r="X3789" s="3" t="s">
        <v>154</v>
      </c>
      <c r="Y3789" s="3" t="s">
        <v>154</v>
      </c>
      <c r="Z3789" s="3" t="s">
        <v>154</v>
      </c>
      <c r="AA3789" s="3" t="s">
        <v>154</v>
      </c>
      <c r="AB3789" s="3" t="s">
        <v>154</v>
      </c>
      <c r="AC3789" s="3" t="s">
        <v>154</v>
      </c>
      <c r="AD3789" s="3" t="s">
        <v>6151</v>
      </c>
      <c r="AE3789" s="3" t="s">
        <v>6151</v>
      </c>
      <c r="AF3789" s="3" t="s">
        <v>154</v>
      </c>
      <c r="AG3789" s="3" t="s">
        <v>154</v>
      </c>
      <c r="AH3789" s="3" t="s">
        <v>6478</v>
      </c>
      <c r="AI3789" s="3" t="s">
        <v>6482</v>
      </c>
      <c r="AJ3789" s="3" t="s">
        <v>6489</v>
      </c>
    </row>
    <row r="3790" spans="1:36" ht="15">
      <c r="A3790" s="10">
        <v>3893</v>
      </c>
      <c r="B3790" t="str">
        <f>IF(K3790="总计","",INDEX(主数据!A:AD,MATCH(J3790,主数据!A:A,0),9))</f>
        <v>华南大区公司</v>
      </c>
      <c r="C3790" t="str">
        <f>IF(K3790="","",INDEX(主数据!A:AD,MATCH(J3790,主数据!A:A,0),11))</f>
        <v>福州东区</v>
      </c>
      <c r="D3790" t="str">
        <f t="shared" si="236"/>
        <v>FZ11公摊费定额</v>
      </c>
      <c r="E3790" s="13" t="str">
        <f t="shared" si="238"/>
        <v/>
      </c>
      <c r="F3790" s="13" t="str">
        <f>IF(E3790="","",IFERROR(IF(IF(K3790="","",INDEX(收费标合同信息维护!A:Q,MATCH(D3790,收费标合同信息维护!J:J,0),10))=D3790,"有","无"),"无"))</f>
        <v/>
      </c>
      <c r="G3790" s="13" t="str">
        <f t="shared" si="237"/>
        <v>FZ11公摊费定额51.00</v>
      </c>
      <c r="H3790" s="13" t="str">
        <f t="shared" si="239"/>
        <v>51.00</v>
      </c>
      <c r="I3790" s="13" t="str">
        <f>IF(G3790="","",IFERROR(IF(IF(K3790="","",INDEX(收费标合同信息维护!A:Q,MATCH(G3790,收费标合同信息维护!M:M,0),13))=G3790,"有","无"),"无"))</f>
        <v>无</v>
      </c>
      <c r="J3790" s="3" t="s">
        <v>2672</v>
      </c>
      <c r="K3790" s="3" t="s">
        <v>13851</v>
      </c>
      <c r="L3790" s="3" t="s">
        <v>6738</v>
      </c>
      <c r="M3790" s="3" t="s">
        <v>6739</v>
      </c>
      <c r="N3790" s="3" t="s">
        <v>6477</v>
      </c>
      <c r="O3790" s="3" t="s">
        <v>6597</v>
      </c>
      <c r="P3790" s="3" t="s">
        <v>13993</v>
      </c>
      <c r="Q3790" s="3" t="s">
        <v>13994</v>
      </c>
      <c r="R3790" s="3" t="s">
        <v>6490</v>
      </c>
      <c r="S3790" s="3" t="s">
        <v>6491</v>
      </c>
      <c r="T3790" s="3" t="s">
        <v>7025</v>
      </c>
      <c r="U3790" s="3" t="s">
        <v>6716</v>
      </c>
      <c r="V3790" s="3" t="s">
        <v>154</v>
      </c>
      <c r="W3790" s="3" t="s">
        <v>13923</v>
      </c>
      <c r="X3790" s="3" t="s">
        <v>154</v>
      </c>
      <c r="Y3790" s="3" t="s">
        <v>154</v>
      </c>
      <c r="Z3790" s="3" t="s">
        <v>154</v>
      </c>
      <c r="AA3790" s="3" t="s">
        <v>154</v>
      </c>
      <c r="AB3790" s="3" t="s">
        <v>154</v>
      </c>
      <c r="AC3790" s="3" t="s">
        <v>154</v>
      </c>
      <c r="AD3790" s="3" t="s">
        <v>6151</v>
      </c>
      <c r="AE3790" s="3" t="s">
        <v>6151</v>
      </c>
      <c r="AF3790" s="3" t="s">
        <v>154</v>
      </c>
      <c r="AG3790" s="3" t="s">
        <v>154</v>
      </c>
      <c r="AH3790" s="3" t="s">
        <v>6478</v>
      </c>
      <c r="AI3790" s="3" t="s">
        <v>6482</v>
      </c>
      <c r="AJ3790" s="3" t="s">
        <v>6489</v>
      </c>
    </row>
    <row r="3791" spans="1:36" ht="15">
      <c r="A3791" s="10">
        <v>3894</v>
      </c>
      <c r="B3791" t="str">
        <f>IF(K3791="总计","",INDEX(主数据!A:AD,MATCH(J3791,主数据!A:A,0),9))</f>
        <v>华南大区公司</v>
      </c>
      <c r="C3791" t="str">
        <f>IF(K3791="","",INDEX(主数据!A:AD,MATCH(J3791,主数据!A:A,0),11))</f>
        <v>福州东区</v>
      </c>
      <c r="D3791" t="str">
        <f t="shared" si="236"/>
        <v>FZ11公摊费定额</v>
      </c>
      <c r="E3791" s="13" t="str">
        <f t="shared" si="238"/>
        <v/>
      </c>
      <c r="F3791" s="13" t="str">
        <f>IF(E3791="","",IFERROR(IF(IF(K3791="","",INDEX(收费标合同信息维护!A:Q,MATCH(D3791,收费标合同信息维护!J:J,0),10))=D3791,"有","无"),"无"))</f>
        <v/>
      </c>
      <c r="G3791" s="13" t="str">
        <f t="shared" si="237"/>
        <v>FZ11公摊费定额52.00</v>
      </c>
      <c r="H3791" s="13" t="str">
        <f t="shared" si="239"/>
        <v>52.00</v>
      </c>
      <c r="I3791" s="13" t="str">
        <f>IF(G3791="","",IFERROR(IF(IF(K3791="","",INDEX(收费标合同信息维护!A:Q,MATCH(G3791,收费标合同信息维护!M:M,0),13))=G3791,"有","无"),"无"))</f>
        <v>无</v>
      </c>
      <c r="J3791" s="3" t="s">
        <v>2672</v>
      </c>
      <c r="K3791" s="3" t="s">
        <v>13851</v>
      </c>
      <c r="L3791" s="3" t="s">
        <v>6738</v>
      </c>
      <c r="M3791" s="3" t="s">
        <v>6739</v>
      </c>
      <c r="N3791" s="3" t="s">
        <v>6477</v>
      </c>
      <c r="O3791" s="3" t="s">
        <v>6597</v>
      </c>
      <c r="P3791" s="3" t="s">
        <v>13995</v>
      </c>
      <c r="Q3791" s="3" t="s">
        <v>13996</v>
      </c>
      <c r="R3791" s="3" t="s">
        <v>6490</v>
      </c>
      <c r="S3791" s="3" t="s">
        <v>6491</v>
      </c>
      <c r="T3791" s="3" t="s">
        <v>7025</v>
      </c>
      <c r="U3791" s="3" t="s">
        <v>6716</v>
      </c>
      <c r="V3791" s="3" t="s">
        <v>154</v>
      </c>
      <c r="W3791" s="3" t="s">
        <v>13696</v>
      </c>
      <c r="X3791" s="3" t="s">
        <v>154</v>
      </c>
      <c r="Y3791" s="3" t="s">
        <v>154</v>
      </c>
      <c r="Z3791" s="3" t="s">
        <v>154</v>
      </c>
      <c r="AA3791" s="3" t="s">
        <v>154</v>
      </c>
      <c r="AB3791" s="3" t="s">
        <v>154</v>
      </c>
      <c r="AC3791" s="3" t="s">
        <v>154</v>
      </c>
      <c r="AD3791" s="3" t="s">
        <v>6151</v>
      </c>
      <c r="AE3791" s="3" t="s">
        <v>6151</v>
      </c>
      <c r="AF3791" s="3" t="s">
        <v>154</v>
      </c>
      <c r="AG3791" s="3" t="s">
        <v>154</v>
      </c>
      <c r="AH3791" s="3" t="s">
        <v>6478</v>
      </c>
      <c r="AI3791" s="3" t="s">
        <v>6482</v>
      </c>
      <c r="AJ3791" s="3" t="s">
        <v>6489</v>
      </c>
    </row>
    <row r="3792" spans="1:36" ht="15">
      <c r="A3792" s="10">
        <v>3895</v>
      </c>
      <c r="B3792" t="str">
        <f>IF(K3792="总计","",INDEX(主数据!A:AD,MATCH(J3792,主数据!A:A,0),9))</f>
        <v>华南大区公司</v>
      </c>
      <c r="C3792" t="str">
        <f>IF(K3792="","",INDEX(主数据!A:AD,MATCH(J3792,主数据!A:A,0),11))</f>
        <v>福州东区</v>
      </c>
      <c r="D3792" t="str">
        <f t="shared" si="236"/>
        <v>FZ11公摊费定额</v>
      </c>
      <c r="E3792" s="13" t="str">
        <f t="shared" si="238"/>
        <v/>
      </c>
      <c r="F3792" s="13" t="str">
        <f>IF(E3792="","",IFERROR(IF(IF(K3792="","",INDEX(收费标合同信息维护!A:Q,MATCH(D3792,收费标合同信息维护!J:J,0),10))=D3792,"有","无"),"无"))</f>
        <v/>
      </c>
      <c r="G3792" s="13" t="str">
        <f t="shared" si="237"/>
        <v>FZ11公摊费定额27.00</v>
      </c>
      <c r="H3792" s="13" t="str">
        <f t="shared" si="239"/>
        <v>27.00</v>
      </c>
      <c r="I3792" s="13" t="str">
        <f>IF(G3792="","",IFERROR(IF(IF(K3792="","",INDEX(收费标合同信息维护!A:Q,MATCH(G3792,收费标合同信息维护!M:M,0),13))=G3792,"有","无"),"无"))</f>
        <v>无</v>
      </c>
      <c r="J3792" s="3" t="s">
        <v>2672</v>
      </c>
      <c r="K3792" s="3" t="s">
        <v>13851</v>
      </c>
      <c r="L3792" s="3" t="s">
        <v>6738</v>
      </c>
      <c r="M3792" s="3" t="s">
        <v>6739</v>
      </c>
      <c r="N3792" s="3" t="s">
        <v>6477</v>
      </c>
      <c r="O3792" s="3" t="s">
        <v>6597</v>
      </c>
      <c r="P3792" s="3" t="s">
        <v>13997</v>
      </c>
      <c r="Q3792" s="3" t="s">
        <v>13998</v>
      </c>
      <c r="R3792" s="3" t="s">
        <v>6490</v>
      </c>
      <c r="S3792" s="3" t="s">
        <v>13054</v>
      </c>
      <c r="T3792" s="3" t="s">
        <v>7025</v>
      </c>
      <c r="U3792" s="3" t="s">
        <v>6716</v>
      </c>
      <c r="V3792" s="3" t="s">
        <v>154</v>
      </c>
      <c r="W3792" s="3" t="s">
        <v>10831</v>
      </c>
      <c r="X3792" s="3" t="s">
        <v>154</v>
      </c>
      <c r="Y3792" s="3" t="s">
        <v>154</v>
      </c>
      <c r="Z3792" s="3" t="s">
        <v>154</v>
      </c>
      <c r="AA3792" s="3" t="s">
        <v>154</v>
      </c>
      <c r="AB3792" s="3" t="s">
        <v>154</v>
      </c>
      <c r="AC3792" s="3" t="s">
        <v>154</v>
      </c>
      <c r="AD3792" s="3" t="s">
        <v>6151</v>
      </c>
      <c r="AE3792" s="3" t="s">
        <v>6151</v>
      </c>
      <c r="AF3792" s="3" t="s">
        <v>154</v>
      </c>
      <c r="AG3792" s="3" t="s">
        <v>154</v>
      </c>
      <c r="AH3792" s="3" t="s">
        <v>6478</v>
      </c>
      <c r="AI3792" s="3" t="s">
        <v>6482</v>
      </c>
      <c r="AJ3792" s="3" t="s">
        <v>6038</v>
      </c>
    </row>
    <row r="3793" spans="1:36" ht="15">
      <c r="A3793" s="10">
        <v>3896</v>
      </c>
      <c r="B3793" t="str">
        <f>IF(K3793="总计","",INDEX(主数据!A:AD,MATCH(J3793,主数据!A:A,0),9))</f>
        <v>华南大区公司</v>
      </c>
      <c r="C3793" t="str">
        <f>IF(K3793="","",INDEX(主数据!A:AD,MATCH(J3793,主数据!A:A,0),11))</f>
        <v>福州东区</v>
      </c>
      <c r="D3793" t="str">
        <f t="shared" si="236"/>
        <v>FZ11公摊费定额</v>
      </c>
      <c r="E3793" s="13" t="str">
        <f t="shared" si="238"/>
        <v/>
      </c>
      <c r="F3793" s="13" t="str">
        <f>IF(E3793="","",IFERROR(IF(IF(K3793="","",INDEX(收费标合同信息维护!A:Q,MATCH(D3793,收费标合同信息维护!J:J,0),10))=D3793,"有","无"),"无"))</f>
        <v/>
      </c>
      <c r="G3793" s="13" t="str">
        <f t="shared" si="237"/>
        <v>FZ11公摊费定额53.00</v>
      </c>
      <c r="H3793" s="13" t="str">
        <f t="shared" si="239"/>
        <v>53.00</v>
      </c>
      <c r="I3793" s="13" t="str">
        <f>IF(G3793="","",IFERROR(IF(IF(K3793="","",INDEX(收费标合同信息维护!A:Q,MATCH(G3793,收费标合同信息维护!M:M,0),13))=G3793,"有","无"),"无"))</f>
        <v>无</v>
      </c>
      <c r="J3793" s="3" t="s">
        <v>2672</v>
      </c>
      <c r="K3793" s="3" t="s">
        <v>13851</v>
      </c>
      <c r="L3793" s="3" t="s">
        <v>6738</v>
      </c>
      <c r="M3793" s="3" t="s">
        <v>6739</v>
      </c>
      <c r="N3793" s="3" t="s">
        <v>6477</v>
      </c>
      <c r="O3793" s="3" t="s">
        <v>6597</v>
      </c>
      <c r="P3793" s="3" t="s">
        <v>13999</v>
      </c>
      <c r="Q3793" s="3" t="s">
        <v>13998</v>
      </c>
      <c r="R3793" s="3" t="s">
        <v>6490</v>
      </c>
      <c r="S3793" s="3" t="s">
        <v>6491</v>
      </c>
      <c r="T3793" s="3" t="s">
        <v>7025</v>
      </c>
      <c r="U3793" s="3" t="s">
        <v>6716</v>
      </c>
      <c r="V3793" s="3" t="s">
        <v>154</v>
      </c>
      <c r="W3793" s="3" t="s">
        <v>13928</v>
      </c>
      <c r="X3793" s="3" t="s">
        <v>154</v>
      </c>
      <c r="Y3793" s="3" t="s">
        <v>154</v>
      </c>
      <c r="Z3793" s="3" t="s">
        <v>154</v>
      </c>
      <c r="AA3793" s="3" t="s">
        <v>154</v>
      </c>
      <c r="AB3793" s="3" t="s">
        <v>154</v>
      </c>
      <c r="AC3793" s="3" t="s">
        <v>154</v>
      </c>
      <c r="AD3793" s="3" t="s">
        <v>6151</v>
      </c>
      <c r="AE3793" s="3" t="s">
        <v>6151</v>
      </c>
      <c r="AF3793" s="3" t="s">
        <v>154</v>
      </c>
      <c r="AG3793" s="3" t="s">
        <v>154</v>
      </c>
      <c r="AH3793" s="3" t="s">
        <v>6478</v>
      </c>
      <c r="AI3793" s="3" t="s">
        <v>6482</v>
      </c>
      <c r="AJ3793" s="3" t="s">
        <v>6489</v>
      </c>
    </row>
    <row r="3794" spans="1:36" ht="15">
      <c r="A3794" s="10">
        <v>3897</v>
      </c>
      <c r="B3794" t="str">
        <f>IF(K3794="总计","",INDEX(主数据!A:AD,MATCH(J3794,主数据!A:A,0),9))</f>
        <v>华南大区公司</v>
      </c>
      <c r="C3794" t="str">
        <f>IF(K3794="","",INDEX(主数据!A:AD,MATCH(J3794,主数据!A:A,0),11))</f>
        <v>福州东区</v>
      </c>
      <c r="D3794" t="str">
        <f t="shared" si="236"/>
        <v>FZ11公摊费定额</v>
      </c>
      <c r="E3794" s="13" t="str">
        <f t="shared" si="238"/>
        <v/>
      </c>
      <c r="F3794" s="13" t="str">
        <f>IF(E3794="","",IFERROR(IF(IF(K3794="","",INDEX(收费标合同信息维护!A:Q,MATCH(D3794,收费标合同信息维护!J:J,0),10))=D3794,"有","无"),"无"))</f>
        <v/>
      </c>
      <c r="G3794" s="13" t="str">
        <f t="shared" si="237"/>
        <v>FZ11公摊费定额54.00</v>
      </c>
      <c r="H3794" s="13" t="str">
        <f t="shared" si="239"/>
        <v>54.00</v>
      </c>
      <c r="I3794" s="13" t="str">
        <f>IF(G3794="","",IFERROR(IF(IF(K3794="","",INDEX(收费标合同信息维护!A:Q,MATCH(G3794,收费标合同信息维护!M:M,0),13))=G3794,"有","无"),"无"))</f>
        <v>无</v>
      </c>
      <c r="J3794" s="3" t="s">
        <v>2672</v>
      </c>
      <c r="K3794" s="3" t="s">
        <v>13851</v>
      </c>
      <c r="L3794" s="3" t="s">
        <v>6738</v>
      </c>
      <c r="M3794" s="3" t="s">
        <v>6739</v>
      </c>
      <c r="N3794" s="3" t="s">
        <v>6477</v>
      </c>
      <c r="O3794" s="3" t="s">
        <v>6597</v>
      </c>
      <c r="P3794" s="3" t="s">
        <v>14000</v>
      </c>
      <c r="Q3794" s="3" t="s">
        <v>14001</v>
      </c>
      <c r="R3794" s="3" t="s">
        <v>6490</v>
      </c>
      <c r="S3794" s="3" t="s">
        <v>6491</v>
      </c>
      <c r="T3794" s="3" t="s">
        <v>7025</v>
      </c>
      <c r="U3794" s="3" t="s">
        <v>6716</v>
      </c>
      <c r="V3794" s="3" t="s">
        <v>154</v>
      </c>
      <c r="W3794" s="3" t="s">
        <v>8656</v>
      </c>
      <c r="X3794" s="3" t="s">
        <v>154</v>
      </c>
      <c r="Y3794" s="3" t="s">
        <v>154</v>
      </c>
      <c r="Z3794" s="3" t="s">
        <v>154</v>
      </c>
      <c r="AA3794" s="3" t="s">
        <v>154</v>
      </c>
      <c r="AB3794" s="3" t="s">
        <v>154</v>
      </c>
      <c r="AC3794" s="3" t="s">
        <v>154</v>
      </c>
      <c r="AD3794" s="3" t="s">
        <v>6151</v>
      </c>
      <c r="AE3794" s="3" t="s">
        <v>6151</v>
      </c>
      <c r="AF3794" s="3" t="s">
        <v>154</v>
      </c>
      <c r="AG3794" s="3" t="s">
        <v>154</v>
      </c>
      <c r="AH3794" s="3" t="s">
        <v>6478</v>
      </c>
      <c r="AI3794" s="3" t="s">
        <v>6482</v>
      </c>
      <c r="AJ3794" s="3" t="s">
        <v>6489</v>
      </c>
    </row>
    <row r="3795" spans="1:36" ht="15">
      <c r="A3795" s="10">
        <v>3898</v>
      </c>
      <c r="B3795" t="str">
        <f>IF(K3795="总计","",INDEX(主数据!A:AD,MATCH(J3795,主数据!A:A,0),9))</f>
        <v>华南大区公司</v>
      </c>
      <c r="C3795" t="str">
        <f>IF(K3795="","",INDEX(主数据!A:AD,MATCH(J3795,主数据!A:A,0),11))</f>
        <v>福州东区</v>
      </c>
      <c r="D3795" t="str">
        <f t="shared" si="236"/>
        <v>FZ11公摊费定额</v>
      </c>
      <c r="E3795" s="13" t="str">
        <f t="shared" si="238"/>
        <v/>
      </c>
      <c r="F3795" s="13" t="str">
        <f>IF(E3795="","",IFERROR(IF(IF(K3795="","",INDEX(收费标合同信息维护!A:Q,MATCH(D3795,收费标合同信息维护!J:J,0),10))=D3795,"有","无"),"无"))</f>
        <v/>
      </c>
      <c r="G3795" s="13" t="str">
        <f t="shared" si="237"/>
        <v>FZ11公摊费定额28.00</v>
      </c>
      <c r="H3795" s="13" t="str">
        <f t="shared" si="239"/>
        <v>28.00</v>
      </c>
      <c r="I3795" s="13" t="str">
        <f>IF(G3795="","",IFERROR(IF(IF(K3795="","",INDEX(收费标合同信息维护!A:Q,MATCH(G3795,收费标合同信息维护!M:M,0),13))=G3795,"有","无"),"无"))</f>
        <v>无</v>
      </c>
      <c r="J3795" s="3" t="s">
        <v>2672</v>
      </c>
      <c r="K3795" s="3" t="s">
        <v>13851</v>
      </c>
      <c r="L3795" s="3" t="s">
        <v>6738</v>
      </c>
      <c r="M3795" s="3" t="s">
        <v>6739</v>
      </c>
      <c r="N3795" s="3" t="s">
        <v>6477</v>
      </c>
      <c r="O3795" s="3" t="s">
        <v>6597</v>
      </c>
      <c r="P3795" s="3" t="s">
        <v>14002</v>
      </c>
      <c r="Q3795" s="3" t="s">
        <v>14001</v>
      </c>
      <c r="R3795" s="3" t="s">
        <v>6490</v>
      </c>
      <c r="S3795" s="3" t="s">
        <v>6491</v>
      </c>
      <c r="T3795" s="3" t="s">
        <v>7025</v>
      </c>
      <c r="U3795" s="3" t="s">
        <v>6716</v>
      </c>
      <c r="V3795" s="3" t="s">
        <v>154</v>
      </c>
      <c r="W3795" s="3" t="s">
        <v>11126</v>
      </c>
      <c r="X3795" s="3" t="s">
        <v>154</v>
      </c>
      <c r="Y3795" s="3" t="s">
        <v>154</v>
      </c>
      <c r="Z3795" s="3" t="s">
        <v>154</v>
      </c>
      <c r="AA3795" s="3" t="s">
        <v>154</v>
      </c>
      <c r="AB3795" s="3" t="s">
        <v>154</v>
      </c>
      <c r="AC3795" s="3" t="s">
        <v>154</v>
      </c>
      <c r="AD3795" s="3" t="s">
        <v>6151</v>
      </c>
      <c r="AE3795" s="3" t="s">
        <v>6151</v>
      </c>
      <c r="AF3795" s="3" t="s">
        <v>154</v>
      </c>
      <c r="AG3795" s="3" t="s">
        <v>154</v>
      </c>
      <c r="AH3795" s="3" t="s">
        <v>6478</v>
      </c>
      <c r="AI3795" s="3" t="s">
        <v>6482</v>
      </c>
      <c r="AJ3795" s="3" t="s">
        <v>6038</v>
      </c>
    </row>
    <row r="3796" spans="1:36" ht="15">
      <c r="A3796" s="10">
        <v>3899</v>
      </c>
      <c r="B3796" t="str">
        <f>IF(K3796="总计","",INDEX(主数据!A:AD,MATCH(J3796,主数据!A:A,0),9))</f>
        <v>华南大区公司</v>
      </c>
      <c r="C3796" t="str">
        <f>IF(K3796="","",INDEX(主数据!A:AD,MATCH(J3796,主数据!A:A,0),11))</f>
        <v>福州东区</v>
      </c>
      <c r="D3796" t="str">
        <f t="shared" si="236"/>
        <v>FZ11公摊费定额</v>
      </c>
      <c r="E3796" s="13" t="str">
        <f t="shared" si="238"/>
        <v/>
      </c>
      <c r="F3796" s="13" t="str">
        <f>IF(E3796="","",IFERROR(IF(IF(K3796="","",INDEX(收费标合同信息维护!A:Q,MATCH(D3796,收费标合同信息维护!J:J,0),10))=D3796,"有","无"),"无"))</f>
        <v/>
      </c>
      <c r="G3796" s="13" t="str">
        <f t="shared" si="237"/>
        <v>FZ11公摊费定额29.00</v>
      </c>
      <c r="H3796" s="13" t="str">
        <f t="shared" si="239"/>
        <v>29.00</v>
      </c>
      <c r="I3796" s="13" t="str">
        <f>IF(G3796="","",IFERROR(IF(IF(K3796="","",INDEX(收费标合同信息维护!A:Q,MATCH(G3796,收费标合同信息维护!M:M,0),13))=G3796,"有","无"),"无"))</f>
        <v>无</v>
      </c>
      <c r="J3796" s="3" t="s">
        <v>2672</v>
      </c>
      <c r="K3796" s="3" t="s">
        <v>13851</v>
      </c>
      <c r="L3796" s="3" t="s">
        <v>6738</v>
      </c>
      <c r="M3796" s="3" t="s">
        <v>6739</v>
      </c>
      <c r="N3796" s="3" t="s">
        <v>6477</v>
      </c>
      <c r="O3796" s="3" t="s">
        <v>6597</v>
      </c>
      <c r="P3796" s="3" t="s">
        <v>14003</v>
      </c>
      <c r="Q3796" s="3" t="s">
        <v>14004</v>
      </c>
      <c r="R3796" s="3" t="s">
        <v>6490</v>
      </c>
      <c r="S3796" s="3" t="s">
        <v>6491</v>
      </c>
      <c r="T3796" s="3" t="s">
        <v>7025</v>
      </c>
      <c r="U3796" s="3" t="s">
        <v>6716</v>
      </c>
      <c r="V3796" s="3" t="s">
        <v>154</v>
      </c>
      <c r="W3796" s="3" t="s">
        <v>13865</v>
      </c>
      <c r="X3796" s="3" t="s">
        <v>154</v>
      </c>
      <c r="Y3796" s="3" t="s">
        <v>154</v>
      </c>
      <c r="Z3796" s="3" t="s">
        <v>154</v>
      </c>
      <c r="AA3796" s="3" t="s">
        <v>154</v>
      </c>
      <c r="AB3796" s="3" t="s">
        <v>154</v>
      </c>
      <c r="AC3796" s="3" t="s">
        <v>154</v>
      </c>
      <c r="AD3796" s="3" t="s">
        <v>6151</v>
      </c>
      <c r="AE3796" s="3" t="s">
        <v>6151</v>
      </c>
      <c r="AF3796" s="3" t="s">
        <v>154</v>
      </c>
      <c r="AG3796" s="3" t="s">
        <v>154</v>
      </c>
      <c r="AH3796" s="3" t="s">
        <v>6478</v>
      </c>
      <c r="AI3796" s="3" t="s">
        <v>6482</v>
      </c>
      <c r="AJ3796" s="3" t="s">
        <v>18</v>
      </c>
    </row>
    <row r="3797" spans="1:36" ht="15">
      <c r="A3797" s="10">
        <v>3900</v>
      </c>
      <c r="B3797" t="str">
        <f>IF(K3797="总计","",INDEX(主数据!A:AD,MATCH(J3797,主数据!A:A,0),9))</f>
        <v>华南大区公司</v>
      </c>
      <c r="C3797" t="str">
        <f>IF(K3797="","",INDEX(主数据!A:AD,MATCH(J3797,主数据!A:A,0),11))</f>
        <v>福州东区</v>
      </c>
      <c r="D3797" t="str">
        <f t="shared" si="236"/>
        <v>FZ11公摊费定额</v>
      </c>
      <c r="E3797" s="13" t="str">
        <f t="shared" si="238"/>
        <v/>
      </c>
      <c r="F3797" s="13" t="str">
        <f>IF(E3797="","",IFERROR(IF(IF(K3797="","",INDEX(收费标合同信息维护!A:Q,MATCH(D3797,收费标合同信息维护!J:J,0),10))=D3797,"有","无"),"无"))</f>
        <v/>
      </c>
      <c r="G3797" s="13" t="str">
        <f t="shared" si="237"/>
        <v>FZ11公摊费定额55.00</v>
      </c>
      <c r="H3797" s="13" t="str">
        <f t="shared" si="239"/>
        <v>55.00</v>
      </c>
      <c r="I3797" s="13" t="str">
        <f>IF(G3797="","",IFERROR(IF(IF(K3797="","",INDEX(收费标合同信息维护!A:Q,MATCH(G3797,收费标合同信息维护!M:M,0),13))=G3797,"有","无"),"无"))</f>
        <v>无</v>
      </c>
      <c r="J3797" s="3" t="s">
        <v>2672</v>
      </c>
      <c r="K3797" s="3" t="s">
        <v>13851</v>
      </c>
      <c r="L3797" s="3" t="s">
        <v>6738</v>
      </c>
      <c r="M3797" s="3" t="s">
        <v>6739</v>
      </c>
      <c r="N3797" s="3" t="s">
        <v>6477</v>
      </c>
      <c r="O3797" s="3" t="s">
        <v>6597</v>
      </c>
      <c r="P3797" s="3" t="s">
        <v>14005</v>
      </c>
      <c r="Q3797" s="3" t="s">
        <v>14004</v>
      </c>
      <c r="R3797" s="3" t="s">
        <v>6490</v>
      </c>
      <c r="S3797" s="3" t="s">
        <v>6491</v>
      </c>
      <c r="T3797" s="3" t="s">
        <v>7025</v>
      </c>
      <c r="U3797" s="3" t="s">
        <v>6716</v>
      </c>
      <c r="V3797" s="3" t="s">
        <v>154</v>
      </c>
      <c r="W3797" s="3" t="s">
        <v>11000</v>
      </c>
      <c r="X3797" s="3" t="s">
        <v>154</v>
      </c>
      <c r="Y3797" s="3" t="s">
        <v>154</v>
      </c>
      <c r="Z3797" s="3" t="s">
        <v>154</v>
      </c>
      <c r="AA3797" s="3" t="s">
        <v>154</v>
      </c>
      <c r="AB3797" s="3" t="s">
        <v>154</v>
      </c>
      <c r="AC3797" s="3" t="s">
        <v>154</v>
      </c>
      <c r="AD3797" s="3" t="s">
        <v>6151</v>
      </c>
      <c r="AE3797" s="3" t="s">
        <v>6151</v>
      </c>
      <c r="AF3797" s="3" t="s">
        <v>154</v>
      </c>
      <c r="AG3797" s="3" t="s">
        <v>154</v>
      </c>
      <c r="AH3797" s="3" t="s">
        <v>6478</v>
      </c>
      <c r="AI3797" s="3" t="s">
        <v>6482</v>
      </c>
      <c r="AJ3797" s="3" t="s">
        <v>6489</v>
      </c>
    </row>
    <row r="3798" spans="1:36" ht="15">
      <c r="A3798" s="10">
        <v>3901</v>
      </c>
      <c r="B3798" t="str">
        <f>IF(K3798="总计","",INDEX(主数据!A:AD,MATCH(J3798,主数据!A:A,0),9))</f>
        <v>华南大区公司</v>
      </c>
      <c r="C3798" t="str">
        <f>IF(K3798="","",INDEX(主数据!A:AD,MATCH(J3798,主数据!A:A,0),11))</f>
        <v>福州东区</v>
      </c>
      <c r="D3798" t="str">
        <f t="shared" si="236"/>
        <v>FZ11公摊费定额</v>
      </c>
      <c r="E3798" s="13" t="str">
        <f t="shared" si="238"/>
        <v/>
      </c>
      <c r="F3798" s="13" t="str">
        <f>IF(E3798="","",IFERROR(IF(IF(K3798="","",INDEX(收费标合同信息维护!A:Q,MATCH(D3798,收费标合同信息维护!J:J,0),10))=D3798,"有","无"),"无"))</f>
        <v/>
      </c>
      <c r="G3798" s="13" t="str">
        <f t="shared" si="237"/>
        <v>FZ11公摊费定额30.00</v>
      </c>
      <c r="H3798" s="13" t="str">
        <f t="shared" si="239"/>
        <v>30.00</v>
      </c>
      <c r="I3798" s="13" t="str">
        <f>IF(G3798="","",IFERROR(IF(IF(K3798="","",INDEX(收费标合同信息维护!A:Q,MATCH(G3798,收费标合同信息维护!M:M,0),13))=G3798,"有","无"),"无"))</f>
        <v>无</v>
      </c>
      <c r="J3798" s="3" t="s">
        <v>2672</v>
      </c>
      <c r="K3798" s="3" t="s">
        <v>13851</v>
      </c>
      <c r="L3798" s="3" t="s">
        <v>6738</v>
      </c>
      <c r="M3798" s="3" t="s">
        <v>6739</v>
      </c>
      <c r="N3798" s="3" t="s">
        <v>6477</v>
      </c>
      <c r="O3798" s="3" t="s">
        <v>6597</v>
      </c>
      <c r="P3798" s="3" t="s">
        <v>14006</v>
      </c>
      <c r="Q3798" s="3" t="s">
        <v>14007</v>
      </c>
      <c r="R3798" s="3" t="s">
        <v>6490</v>
      </c>
      <c r="S3798" s="3" t="s">
        <v>6491</v>
      </c>
      <c r="T3798" s="3" t="s">
        <v>7025</v>
      </c>
      <c r="U3798" s="3" t="s">
        <v>6716</v>
      </c>
      <c r="V3798" s="3" t="s">
        <v>154</v>
      </c>
      <c r="W3798" s="3" t="s">
        <v>6710</v>
      </c>
      <c r="X3798" s="3" t="s">
        <v>154</v>
      </c>
      <c r="Y3798" s="3" t="s">
        <v>154</v>
      </c>
      <c r="Z3798" s="3" t="s">
        <v>154</v>
      </c>
      <c r="AA3798" s="3" t="s">
        <v>154</v>
      </c>
      <c r="AB3798" s="3" t="s">
        <v>154</v>
      </c>
      <c r="AC3798" s="3" t="s">
        <v>154</v>
      </c>
      <c r="AD3798" s="3" t="s">
        <v>6151</v>
      </c>
      <c r="AE3798" s="3" t="s">
        <v>6151</v>
      </c>
      <c r="AF3798" s="3" t="s">
        <v>154</v>
      </c>
      <c r="AG3798" s="3" t="s">
        <v>154</v>
      </c>
      <c r="AH3798" s="3" t="s">
        <v>6478</v>
      </c>
      <c r="AI3798" s="3" t="s">
        <v>6482</v>
      </c>
      <c r="AJ3798" s="3" t="s">
        <v>18</v>
      </c>
    </row>
    <row r="3799" spans="1:36" ht="15">
      <c r="A3799" s="10">
        <v>3902</v>
      </c>
      <c r="B3799" t="str">
        <f>IF(K3799="总计","",INDEX(主数据!A:AD,MATCH(J3799,主数据!A:A,0),9))</f>
        <v>华南大区公司</v>
      </c>
      <c r="C3799" t="str">
        <f>IF(K3799="","",INDEX(主数据!A:AD,MATCH(J3799,主数据!A:A,0),11))</f>
        <v>福州东区</v>
      </c>
      <c r="D3799" t="str">
        <f t="shared" si="236"/>
        <v>FZ11公摊费定额</v>
      </c>
      <c r="E3799" s="13" t="str">
        <f t="shared" si="238"/>
        <v/>
      </c>
      <c r="F3799" s="13" t="str">
        <f>IF(E3799="","",IFERROR(IF(IF(K3799="","",INDEX(收费标合同信息维护!A:Q,MATCH(D3799,收费标合同信息维护!J:J,0),10))=D3799,"有","无"),"无"))</f>
        <v/>
      </c>
      <c r="G3799" s="13" t="str">
        <f t="shared" si="237"/>
        <v>FZ11公摊费定额17.00</v>
      </c>
      <c r="H3799" s="13" t="str">
        <f t="shared" si="239"/>
        <v>17.00</v>
      </c>
      <c r="I3799" s="13" t="str">
        <f>IF(G3799="","",IFERROR(IF(IF(K3799="","",INDEX(收费标合同信息维护!A:Q,MATCH(G3799,收费标合同信息维护!M:M,0),13))=G3799,"有","无"),"无"))</f>
        <v>无</v>
      </c>
      <c r="J3799" s="3" t="s">
        <v>2672</v>
      </c>
      <c r="K3799" s="3" t="s">
        <v>13851</v>
      </c>
      <c r="L3799" s="3" t="s">
        <v>6738</v>
      </c>
      <c r="M3799" s="3" t="s">
        <v>6739</v>
      </c>
      <c r="N3799" s="3" t="s">
        <v>6477</v>
      </c>
      <c r="O3799" s="3" t="s">
        <v>6597</v>
      </c>
      <c r="P3799" s="3" t="s">
        <v>14008</v>
      </c>
      <c r="Q3799" s="3" t="s">
        <v>14007</v>
      </c>
      <c r="R3799" s="3" t="s">
        <v>6490</v>
      </c>
      <c r="S3799" s="3" t="s">
        <v>6491</v>
      </c>
      <c r="T3799" s="3" t="s">
        <v>7025</v>
      </c>
      <c r="U3799" s="3" t="s">
        <v>6716</v>
      </c>
      <c r="V3799" s="3" t="s">
        <v>154</v>
      </c>
      <c r="W3799" s="3" t="s">
        <v>10270</v>
      </c>
      <c r="X3799" s="3" t="s">
        <v>154</v>
      </c>
      <c r="Y3799" s="3" t="s">
        <v>154</v>
      </c>
      <c r="Z3799" s="3" t="s">
        <v>154</v>
      </c>
      <c r="AA3799" s="3" t="s">
        <v>154</v>
      </c>
      <c r="AB3799" s="3" t="s">
        <v>154</v>
      </c>
      <c r="AC3799" s="3" t="s">
        <v>154</v>
      </c>
      <c r="AD3799" s="3" t="s">
        <v>6151</v>
      </c>
      <c r="AE3799" s="3" t="s">
        <v>6151</v>
      </c>
      <c r="AF3799" s="3" t="s">
        <v>154</v>
      </c>
      <c r="AG3799" s="3" t="s">
        <v>154</v>
      </c>
      <c r="AH3799" s="3" t="s">
        <v>6478</v>
      </c>
      <c r="AI3799" s="3" t="s">
        <v>6727</v>
      </c>
      <c r="AJ3799" s="3" t="s">
        <v>6489</v>
      </c>
    </row>
    <row r="3800" spans="1:36" ht="15">
      <c r="A3800" s="10">
        <v>3903</v>
      </c>
      <c r="B3800" t="str">
        <f>IF(K3800="总计","",INDEX(主数据!A:AD,MATCH(J3800,主数据!A:A,0),9))</f>
        <v>华南大区公司</v>
      </c>
      <c r="C3800" t="str">
        <f>IF(K3800="","",INDEX(主数据!A:AD,MATCH(J3800,主数据!A:A,0),11))</f>
        <v>福州东区</v>
      </c>
      <c r="D3800" t="str">
        <f t="shared" si="236"/>
        <v>FZ11公摊费定额</v>
      </c>
      <c r="E3800" s="13" t="str">
        <f t="shared" si="238"/>
        <v/>
      </c>
      <c r="F3800" s="13" t="str">
        <f>IF(E3800="","",IFERROR(IF(IF(K3800="","",INDEX(收费标合同信息维护!A:Q,MATCH(D3800,收费标合同信息维护!J:J,0),10))=D3800,"有","无"),"无"))</f>
        <v/>
      </c>
      <c r="G3800" s="13" t="str">
        <f t="shared" si="237"/>
        <v>FZ11公摊费定额31.00</v>
      </c>
      <c r="H3800" s="13" t="str">
        <f t="shared" si="239"/>
        <v>31.00</v>
      </c>
      <c r="I3800" s="13" t="str">
        <f>IF(G3800="","",IFERROR(IF(IF(K3800="","",INDEX(收费标合同信息维护!A:Q,MATCH(G3800,收费标合同信息维护!M:M,0),13))=G3800,"有","无"),"无"))</f>
        <v>无</v>
      </c>
      <c r="J3800" s="3" t="s">
        <v>2672</v>
      </c>
      <c r="K3800" s="3" t="s">
        <v>13851</v>
      </c>
      <c r="L3800" s="3" t="s">
        <v>6738</v>
      </c>
      <c r="M3800" s="3" t="s">
        <v>6739</v>
      </c>
      <c r="N3800" s="3" t="s">
        <v>6477</v>
      </c>
      <c r="O3800" s="3" t="s">
        <v>6597</v>
      </c>
      <c r="P3800" s="3" t="s">
        <v>14009</v>
      </c>
      <c r="Q3800" s="3" t="s">
        <v>14010</v>
      </c>
      <c r="R3800" s="3" t="s">
        <v>6490</v>
      </c>
      <c r="S3800" s="3" t="s">
        <v>6491</v>
      </c>
      <c r="T3800" s="3" t="s">
        <v>7025</v>
      </c>
      <c r="U3800" s="3" t="s">
        <v>6716</v>
      </c>
      <c r="V3800" s="3" t="s">
        <v>154</v>
      </c>
      <c r="W3800" s="3" t="s">
        <v>13870</v>
      </c>
      <c r="X3800" s="3" t="s">
        <v>154</v>
      </c>
      <c r="Y3800" s="3" t="s">
        <v>154</v>
      </c>
      <c r="Z3800" s="3" t="s">
        <v>154</v>
      </c>
      <c r="AA3800" s="3" t="s">
        <v>154</v>
      </c>
      <c r="AB3800" s="3" t="s">
        <v>154</v>
      </c>
      <c r="AC3800" s="3" t="s">
        <v>154</v>
      </c>
      <c r="AD3800" s="3" t="s">
        <v>6151</v>
      </c>
      <c r="AE3800" s="3" t="s">
        <v>6151</v>
      </c>
      <c r="AF3800" s="3" t="s">
        <v>154</v>
      </c>
      <c r="AG3800" s="3" t="s">
        <v>154</v>
      </c>
      <c r="AH3800" s="3" t="s">
        <v>6478</v>
      </c>
      <c r="AI3800" s="3" t="s">
        <v>6482</v>
      </c>
      <c r="AJ3800" s="3" t="s">
        <v>18</v>
      </c>
    </row>
    <row r="3801" spans="1:36" ht="15">
      <c r="A3801" s="10">
        <v>3904</v>
      </c>
      <c r="B3801" t="str">
        <f>IF(K3801="总计","",INDEX(主数据!A:AD,MATCH(J3801,主数据!A:A,0),9))</f>
        <v>华南大区公司</v>
      </c>
      <c r="C3801" t="str">
        <f>IF(K3801="","",INDEX(主数据!A:AD,MATCH(J3801,主数据!A:A,0),11))</f>
        <v>福州东区</v>
      </c>
      <c r="D3801" t="str">
        <f t="shared" si="236"/>
        <v>FZ11公摊费定额</v>
      </c>
      <c r="E3801" s="13" t="str">
        <f t="shared" si="238"/>
        <v/>
      </c>
      <c r="F3801" s="13" t="str">
        <f>IF(E3801="","",IFERROR(IF(IF(K3801="","",INDEX(收费标合同信息维护!A:Q,MATCH(D3801,收费标合同信息维护!J:J,0),10))=D3801,"有","无"),"无"))</f>
        <v/>
      </c>
      <c r="G3801" s="13" t="str">
        <f t="shared" si="237"/>
        <v>FZ11公摊费定额32.00</v>
      </c>
      <c r="H3801" s="13" t="str">
        <f t="shared" si="239"/>
        <v>32.00</v>
      </c>
      <c r="I3801" s="13" t="str">
        <f>IF(G3801="","",IFERROR(IF(IF(K3801="","",INDEX(收费标合同信息维护!A:Q,MATCH(G3801,收费标合同信息维护!M:M,0),13))=G3801,"有","无"),"无"))</f>
        <v>无</v>
      </c>
      <c r="J3801" s="3" t="s">
        <v>2672</v>
      </c>
      <c r="K3801" s="3" t="s">
        <v>13851</v>
      </c>
      <c r="L3801" s="3" t="s">
        <v>6738</v>
      </c>
      <c r="M3801" s="3" t="s">
        <v>6739</v>
      </c>
      <c r="N3801" s="3" t="s">
        <v>6477</v>
      </c>
      <c r="O3801" s="3" t="s">
        <v>6597</v>
      </c>
      <c r="P3801" s="3" t="s">
        <v>14011</v>
      </c>
      <c r="Q3801" s="3" t="s">
        <v>14012</v>
      </c>
      <c r="R3801" s="3" t="s">
        <v>6490</v>
      </c>
      <c r="S3801" s="3" t="s">
        <v>6491</v>
      </c>
      <c r="T3801" s="3" t="s">
        <v>7025</v>
      </c>
      <c r="U3801" s="3" t="s">
        <v>6716</v>
      </c>
      <c r="V3801" s="3" t="s">
        <v>154</v>
      </c>
      <c r="W3801" s="3" t="s">
        <v>9251</v>
      </c>
      <c r="X3801" s="3" t="s">
        <v>154</v>
      </c>
      <c r="Y3801" s="3" t="s">
        <v>154</v>
      </c>
      <c r="Z3801" s="3" t="s">
        <v>154</v>
      </c>
      <c r="AA3801" s="3" t="s">
        <v>154</v>
      </c>
      <c r="AB3801" s="3" t="s">
        <v>154</v>
      </c>
      <c r="AC3801" s="3" t="s">
        <v>154</v>
      </c>
      <c r="AD3801" s="3" t="s">
        <v>6151</v>
      </c>
      <c r="AE3801" s="3" t="s">
        <v>6151</v>
      </c>
      <c r="AF3801" s="3" t="s">
        <v>154</v>
      </c>
      <c r="AG3801" s="3" t="s">
        <v>154</v>
      </c>
      <c r="AH3801" s="3" t="s">
        <v>6478</v>
      </c>
      <c r="AI3801" s="3" t="s">
        <v>6482</v>
      </c>
      <c r="AJ3801" s="3" t="s">
        <v>38</v>
      </c>
    </row>
    <row r="3802" spans="1:36" ht="15">
      <c r="A3802" s="10">
        <v>3905</v>
      </c>
      <c r="B3802" t="str">
        <f>IF(K3802="总计","",INDEX(主数据!A:AD,MATCH(J3802,主数据!A:A,0),9))</f>
        <v>华南大区公司</v>
      </c>
      <c r="C3802" t="str">
        <f>IF(K3802="","",INDEX(主数据!A:AD,MATCH(J3802,主数据!A:A,0),11))</f>
        <v>福州东区</v>
      </c>
      <c r="D3802" t="str">
        <f t="shared" si="236"/>
        <v>FZ11公摊费定额</v>
      </c>
      <c r="E3802" s="13" t="str">
        <f t="shared" si="238"/>
        <v/>
      </c>
      <c r="F3802" s="13" t="str">
        <f>IF(E3802="","",IFERROR(IF(IF(K3802="","",INDEX(收费标合同信息维护!A:Q,MATCH(D3802,收费标合同信息维护!J:J,0),10))=D3802,"有","无"),"无"))</f>
        <v/>
      </c>
      <c r="G3802" s="13" t="str">
        <f t="shared" si="237"/>
        <v>FZ11公摊费定额33.00</v>
      </c>
      <c r="H3802" s="13" t="str">
        <f t="shared" si="239"/>
        <v>33.00</v>
      </c>
      <c r="I3802" s="13" t="str">
        <f>IF(G3802="","",IFERROR(IF(IF(K3802="","",INDEX(收费标合同信息维护!A:Q,MATCH(G3802,收费标合同信息维护!M:M,0),13))=G3802,"有","无"),"无"))</f>
        <v>无</v>
      </c>
      <c r="J3802" s="3" t="s">
        <v>2672</v>
      </c>
      <c r="K3802" s="3" t="s">
        <v>13851</v>
      </c>
      <c r="L3802" s="3" t="s">
        <v>6738</v>
      </c>
      <c r="M3802" s="3" t="s">
        <v>6739</v>
      </c>
      <c r="N3802" s="3" t="s">
        <v>6477</v>
      </c>
      <c r="O3802" s="3" t="s">
        <v>6597</v>
      </c>
      <c r="P3802" s="3" t="s">
        <v>14013</v>
      </c>
      <c r="Q3802" s="3" t="s">
        <v>14014</v>
      </c>
      <c r="R3802" s="3" t="s">
        <v>6490</v>
      </c>
      <c r="S3802" s="3" t="s">
        <v>6491</v>
      </c>
      <c r="T3802" s="3" t="s">
        <v>7025</v>
      </c>
      <c r="U3802" s="3" t="s">
        <v>6716</v>
      </c>
      <c r="V3802" s="3" t="s">
        <v>154</v>
      </c>
      <c r="W3802" s="3" t="s">
        <v>13875</v>
      </c>
      <c r="X3802" s="3" t="s">
        <v>154</v>
      </c>
      <c r="Y3802" s="3" t="s">
        <v>154</v>
      </c>
      <c r="Z3802" s="3" t="s">
        <v>154</v>
      </c>
      <c r="AA3802" s="3" t="s">
        <v>154</v>
      </c>
      <c r="AB3802" s="3" t="s">
        <v>154</v>
      </c>
      <c r="AC3802" s="3" t="s">
        <v>154</v>
      </c>
      <c r="AD3802" s="3" t="s">
        <v>6151</v>
      </c>
      <c r="AE3802" s="3" t="s">
        <v>6151</v>
      </c>
      <c r="AF3802" s="3" t="s">
        <v>154</v>
      </c>
      <c r="AG3802" s="3" t="s">
        <v>154</v>
      </c>
      <c r="AH3802" s="3" t="s">
        <v>6478</v>
      </c>
      <c r="AI3802" s="3" t="s">
        <v>6482</v>
      </c>
      <c r="AJ3802" s="3" t="s">
        <v>32</v>
      </c>
    </row>
    <row r="3803" spans="1:36" ht="15">
      <c r="A3803" s="10">
        <v>3906</v>
      </c>
      <c r="B3803" t="str">
        <f>IF(K3803="总计","",INDEX(主数据!A:AD,MATCH(J3803,主数据!A:A,0),9))</f>
        <v>华南大区公司</v>
      </c>
      <c r="C3803" t="str">
        <f>IF(K3803="","",INDEX(主数据!A:AD,MATCH(J3803,主数据!A:A,0),11))</f>
        <v>福州东区</v>
      </c>
      <c r="D3803" t="str">
        <f t="shared" si="236"/>
        <v>FZ11公摊费定额</v>
      </c>
      <c r="E3803" s="13" t="str">
        <f t="shared" si="238"/>
        <v/>
      </c>
      <c r="F3803" s="13" t="str">
        <f>IF(E3803="","",IFERROR(IF(IF(K3803="","",INDEX(收费标合同信息维护!A:Q,MATCH(D3803,收费标合同信息维护!J:J,0),10))=D3803,"有","无"),"无"))</f>
        <v/>
      </c>
      <c r="G3803" s="13" t="str">
        <f t="shared" si="237"/>
        <v>FZ11公摊费定额34.00</v>
      </c>
      <c r="H3803" s="13" t="str">
        <f t="shared" si="239"/>
        <v>34.00</v>
      </c>
      <c r="I3803" s="13" t="str">
        <f>IF(G3803="","",IFERROR(IF(IF(K3803="","",INDEX(收费标合同信息维护!A:Q,MATCH(G3803,收费标合同信息维护!M:M,0),13))=G3803,"有","无"),"无"))</f>
        <v>无</v>
      </c>
      <c r="J3803" s="3" t="s">
        <v>2672</v>
      </c>
      <c r="K3803" s="3" t="s">
        <v>13851</v>
      </c>
      <c r="L3803" s="3" t="s">
        <v>6738</v>
      </c>
      <c r="M3803" s="3" t="s">
        <v>6739</v>
      </c>
      <c r="N3803" s="3" t="s">
        <v>6477</v>
      </c>
      <c r="O3803" s="3" t="s">
        <v>6597</v>
      </c>
      <c r="P3803" s="3" t="s">
        <v>14015</v>
      </c>
      <c r="Q3803" s="3" t="s">
        <v>14016</v>
      </c>
      <c r="R3803" s="3" t="s">
        <v>6490</v>
      </c>
      <c r="S3803" s="3" t="s">
        <v>6491</v>
      </c>
      <c r="T3803" s="3" t="s">
        <v>7025</v>
      </c>
      <c r="U3803" s="3" t="s">
        <v>6716</v>
      </c>
      <c r="V3803" s="3" t="s">
        <v>154</v>
      </c>
      <c r="W3803" s="3" t="s">
        <v>13878</v>
      </c>
      <c r="X3803" s="3" t="s">
        <v>154</v>
      </c>
      <c r="Y3803" s="3" t="s">
        <v>154</v>
      </c>
      <c r="Z3803" s="3" t="s">
        <v>154</v>
      </c>
      <c r="AA3803" s="3" t="s">
        <v>154</v>
      </c>
      <c r="AB3803" s="3" t="s">
        <v>154</v>
      </c>
      <c r="AC3803" s="3" t="s">
        <v>154</v>
      </c>
      <c r="AD3803" s="3" t="s">
        <v>6151</v>
      </c>
      <c r="AE3803" s="3" t="s">
        <v>6151</v>
      </c>
      <c r="AF3803" s="3" t="s">
        <v>154</v>
      </c>
      <c r="AG3803" s="3" t="s">
        <v>154</v>
      </c>
      <c r="AH3803" s="3" t="s">
        <v>6478</v>
      </c>
      <c r="AI3803" s="3" t="s">
        <v>6482</v>
      </c>
      <c r="AJ3803" s="3" t="s">
        <v>6057</v>
      </c>
    </row>
    <row r="3804" spans="1:36" ht="15">
      <c r="A3804" s="10">
        <v>3907</v>
      </c>
      <c r="B3804" t="str">
        <f>IF(K3804="总计","",INDEX(主数据!A:AD,MATCH(J3804,主数据!A:A,0),9))</f>
        <v>华南大区公司</v>
      </c>
      <c r="C3804" t="str">
        <f>IF(K3804="","",INDEX(主数据!A:AD,MATCH(J3804,主数据!A:A,0),11))</f>
        <v>福州东区</v>
      </c>
      <c r="D3804" t="str">
        <f t="shared" si="236"/>
        <v>FZ11公摊费定额</v>
      </c>
      <c r="E3804" s="13" t="str">
        <f t="shared" si="238"/>
        <v/>
      </c>
      <c r="F3804" s="13" t="str">
        <f>IF(E3804="","",IFERROR(IF(IF(K3804="","",INDEX(收费标合同信息维护!A:Q,MATCH(D3804,收费标合同信息维护!J:J,0),10))=D3804,"有","无"),"无"))</f>
        <v/>
      </c>
      <c r="G3804" s="13" t="str">
        <f t="shared" si="237"/>
        <v>FZ11公摊费定额35.00</v>
      </c>
      <c r="H3804" s="13" t="str">
        <f t="shared" si="239"/>
        <v>35.00</v>
      </c>
      <c r="I3804" s="13" t="str">
        <f>IF(G3804="","",IFERROR(IF(IF(K3804="","",INDEX(收费标合同信息维护!A:Q,MATCH(G3804,收费标合同信息维护!M:M,0),13))=G3804,"有","无"),"无"))</f>
        <v>无</v>
      </c>
      <c r="J3804" s="3" t="s">
        <v>2672</v>
      </c>
      <c r="K3804" s="3" t="s">
        <v>13851</v>
      </c>
      <c r="L3804" s="3" t="s">
        <v>6738</v>
      </c>
      <c r="M3804" s="3" t="s">
        <v>6739</v>
      </c>
      <c r="N3804" s="3" t="s">
        <v>6477</v>
      </c>
      <c r="O3804" s="3" t="s">
        <v>6597</v>
      </c>
      <c r="P3804" s="3" t="s">
        <v>14017</v>
      </c>
      <c r="Q3804" s="3" t="s">
        <v>14018</v>
      </c>
      <c r="R3804" s="3" t="s">
        <v>6490</v>
      </c>
      <c r="S3804" s="3" t="s">
        <v>6491</v>
      </c>
      <c r="T3804" s="3" t="s">
        <v>7025</v>
      </c>
      <c r="U3804" s="3" t="s">
        <v>6716</v>
      </c>
      <c r="V3804" s="3" t="s">
        <v>154</v>
      </c>
      <c r="W3804" s="3" t="s">
        <v>13881</v>
      </c>
      <c r="X3804" s="3" t="s">
        <v>154</v>
      </c>
      <c r="Y3804" s="3" t="s">
        <v>154</v>
      </c>
      <c r="Z3804" s="3" t="s">
        <v>154</v>
      </c>
      <c r="AA3804" s="3" t="s">
        <v>154</v>
      </c>
      <c r="AB3804" s="3" t="s">
        <v>154</v>
      </c>
      <c r="AC3804" s="3" t="s">
        <v>154</v>
      </c>
      <c r="AD3804" s="3" t="s">
        <v>6151</v>
      </c>
      <c r="AE3804" s="3" t="s">
        <v>6151</v>
      </c>
      <c r="AF3804" s="3" t="s">
        <v>154</v>
      </c>
      <c r="AG3804" s="3" t="s">
        <v>154</v>
      </c>
      <c r="AH3804" s="3" t="s">
        <v>6478</v>
      </c>
      <c r="AI3804" s="3" t="s">
        <v>6482</v>
      </c>
      <c r="AJ3804" s="3" t="s">
        <v>6113</v>
      </c>
    </row>
    <row r="3805" spans="1:36" ht="15">
      <c r="A3805" s="10">
        <v>3908</v>
      </c>
      <c r="B3805" t="str">
        <f>IF(K3805="总计","",INDEX(主数据!A:AD,MATCH(J3805,主数据!A:A,0),9))</f>
        <v>华南大区公司</v>
      </c>
      <c r="C3805" t="str">
        <f>IF(K3805="","",INDEX(主数据!A:AD,MATCH(J3805,主数据!A:A,0),11))</f>
        <v>福州东区</v>
      </c>
      <c r="D3805" t="str">
        <f t="shared" si="236"/>
        <v>FZ11公摊费定额</v>
      </c>
      <c r="E3805" s="13" t="str">
        <f t="shared" si="238"/>
        <v/>
      </c>
      <c r="F3805" s="13" t="str">
        <f>IF(E3805="","",IFERROR(IF(IF(K3805="","",INDEX(收费标合同信息维护!A:Q,MATCH(D3805,收费标合同信息维护!J:J,0),10))=D3805,"有","无"),"无"))</f>
        <v/>
      </c>
      <c r="G3805" s="13" t="str">
        <f t="shared" si="237"/>
        <v>FZ11公摊费定额36.00</v>
      </c>
      <c r="H3805" s="13" t="str">
        <f t="shared" si="239"/>
        <v>36.00</v>
      </c>
      <c r="I3805" s="13" t="str">
        <f>IF(G3805="","",IFERROR(IF(IF(K3805="","",INDEX(收费标合同信息维护!A:Q,MATCH(G3805,收费标合同信息维护!M:M,0),13))=G3805,"有","无"),"无"))</f>
        <v>无</v>
      </c>
      <c r="J3805" s="3" t="s">
        <v>2672</v>
      </c>
      <c r="K3805" s="3" t="s">
        <v>13851</v>
      </c>
      <c r="L3805" s="3" t="s">
        <v>6738</v>
      </c>
      <c r="M3805" s="3" t="s">
        <v>6739</v>
      </c>
      <c r="N3805" s="3" t="s">
        <v>6477</v>
      </c>
      <c r="O3805" s="3" t="s">
        <v>6597</v>
      </c>
      <c r="P3805" s="3" t="s">
        <v>14019</v>
      </c>
      <c r="Q3805" s="3" t="s">
        <v>14020</v>
      </c>
      <c r="R3805" s="3" t="s">
        <v>6490</v>
      </c>
      <c r="S3805" s="3" t="s">
        <v>6491</v>
      </c>
      <c r="T3805" s="3" t="s">
        <v>7025</v>
      </c>
      <c r="U3805" s="3" t="s">
        <v>6716</v>
      </c>
      <c r="V3805" s="3" t="s">
        <v>154</v>
      </c>
      <c r="W3805" s="3" t="s">
        <v>8653</v>
      </c>
      <c r="X3805" s="3" t="s">
        <v>154</v>
      </c>
      <c r="Y3805" s="3" t="s">
        <v>154</v>
      </c>
      <c r="Z3805" s="3" t="s">
        <v>154</v>
      </c>
      <c r="AA3805" s="3" t="s">
        <v>154</v>
      </c>
      <c r="AB3805" s="3" t="s">
        <v>154</v>
      </c>
      <c r="AC3805" s="3" t="s">
        <v>154</v>
      </c>
      <c r="AD3805" s="3" t="s">
        <v>6151</v>
      </c>
      <c r="AE3805" s="3" t="s">
        <v>6151</v>
      </c>
      <c r="AF3805" s="3" t="s">
        <v>154</v>
      </c>
      <c r="AG3805" s="3" t="s">
        <v>154</v>
      </c>
      <c r="AH3805" s="3" t="s">
        <v>6478</v>
      </c>
      <c r="AI3805" s="3" t="s">
        <v>6482</v>
      </c>
      <c r="AJ3805" s="3" t="s">
        <v>6113</v>
      </c>
    </row>
    <row r="3806" spans="1:36" ht="15">
      <c r="A3806" s="10">
        <v>3909</v>
      </c>
      <c r="B3806" t="str">
        <f>IF(K3806="总计","",INDEX(主数据!A:AD,MATCH(J3806,主数据!A:A,0),9))</f>
        <v>华南大区公司</v>
      </c>
      <c r="C3806" t="str">
        <f>IF(K3806="","",INDEX(主数据!A:AD,MATCH(J3806,主数据!A:A,0),11))</f>
        <v>福州东区</v>
      </c>
      <c r="D3806" t="str">
        <f t="shared" si="236"/>
        <v>FZ11公摊费定额</v>
      </c>
      <c r="E3806" s="13" t="str">
        <f t="shared" si="238"/>
        <v/>
      </c>
      <c r="F3806" s="13" t="str">
        <f>IF(E3806="","",IFERROR(IF(IF(K3806="","",INDEX(收费标合同信息维护!A:Q,MATCH(D3806,收费标合同信息维护!J:J,0),10))=D3806,"有","无"),"无"))</f>
        <v/>
      </c>
      <c r="G3806" s="13" t="str">
        <f t="shared" si="237"/>
        <v>FZ11公摊费定额37.00</v>
      </c>
      <c r="H3806" s="13" t="str">
        <f t="shared" si="239"/>
        <v>37.00</v>
      </c>
      <c r="I3806" s="13" t="str">
        <f>IF(G3806="","",IFERROR(IF(IF(K3806="","",INDEX(收费标合同信息维护!A:Q,MATCH(G3806,收费标合同信息维护!M:M,0),13))=G3806,"有","无"),"无"))</f>
        <v>无</v>
      </c>
      <c r="J3806" s="3" t="s">
        <v>2672</v>
      </c>
      <c r="K3806" s="3" t="s">
        <v>13851</v>
      </c>
      <c r="L3806" s="3" t="s">
        <v>6738</v>
      </c>
      <c r="M3806" s="3" t="s">
        <v>6739</v>
      </c>
      <c r="N3806" s="3" t="s">
        <v>6477</v>
      </c>
      <c r="O3806" s="3" t="s">
        <v>6597</v>
      </c>
      <c r="P3806" s="3" t="s">
        <v>14021</v>
      </c>
      <c r="Q3806" s="3" t="s">
        <v>14022</v>
      </c>
      <c r="R3806" s="3" t="s">
        <v>6490</v>
      </c>
      <c r="S3806" s="3" t="s">
        <v>6491</v>
      </c>
      <c r="T3806" s="3" t="s">
        <v>7025</v>
      </c>
      <c r="U3806" s="3" t="s">
        <v>6716</v>
      </c>
      <c r="V3806" s="3" t="s">
        <v>154</v>
      </c>
      <c r="W3806" s="3" t="s">
        <v>13886</v>
      </c>
      <c r="X3806" s="3" t="s">
        <v>154</v>
      </c>
      <c r="Y3806" s="3" t="s">
        <v>154</v>
      </c>
      <c r="Z3806" s="3" t="s">
        <v>154</v>
      </c>
      <c r="AA3806" s="3" t="s">
        <v>154</v>
      </c>
      <c r="AB3806" s="3" t="s">
        <v>154</v>
      </c>
      <c r="AC3806" s="3" t="s">
        <v>154</v>
      </c>
      <c r="AD3806" s="3" t="s">
        <v>6151</v>
      </c>
      <c r="AE3806" s="3" t="s">
        <v>6151</v>
      </c>
      <c r="AF3806" s="3" t="s">
        <v>154</v>
      </c>
      <c r="AG3806" s="3" t="s">
        <v>154</v>
      </c>
      <c r="AH3806" s="3" t="s">
        <v>6478</v>
      </c>
      <c r="AI3806" s="3" t="s">
        <v>6482</v>
      </c>
      <c r="AJ3806" s="3" t="s">
        <v>6113</v>
      </c>
    </row>
    <row r="3807" spans="1:36" ht="15">
      <c r="A3807" s="10">
        <v>3910</v>
      </c>
      <c r="B3807" t="str">
        <f>IF(K3807="总计","",INDEX(主数据!A:AD,MATCH(J3807,主数据!A:A,0),9))</f>
        <v>华南大区公司</v>
      </c>
      <c r="C3807" t="str">
        <f>IF(K3807="","",INDEX(主数据!A:AD,MATCH(J3807,主数据!A:A,0),11))</f>
        <v>福州东区</v>
      </c>
      <c r="D3807" t="str">
        <f t="shared" si="236"/>
        <v>FZ11公摊费定额</v>
      </c>
      <c r="E3807" s="13" t="str">
        <f t="shared" si="238"/>
        <v/>
      </c>
      <c r="F3807" s="13" t="str">
        <f>IF(E3807="","",IFERROR(IF(IF(K3807="","",INDEX(收费标合同信息维护!A:Q,MATCH(D3807,收费标合同信息维护!J:J,0),10))=D3807,"有","无"),"无"))</f>
        <v/>
      </c>
      <c r="G3807" s="13" t="str">
        <f t="shared" si="237"/>
        <v>FZ11公摊费定额38.00</v>
      </c>
      <c r="H3807" s="13" t="str">
        <f t="shared" si="239"/>
        <v>38.00</v>
      </c>
      <c r="I3807" s="13" t="str">
        <f>IF(G3807="","",IFERROR(IF(IF(K3807="","",INDEX(收费标合同信息维护!A:Q,MATCH(G3807,收费标合同信息维护!M:M,0),13))=G3807,"有","无"),"无"))</f>
        <v>无</v>
      </c>
      <c r="J3807" s="3" t="s">
        <v>2672</v>
      </c>
      <c r="K3807" s="3" t="s">
        <v>13851</v>
      </c>
      <c r="L3807" s="3" t="s">
        <v>6738</v>
      </c>
      <c r="M3807" s="3" t="s">
        <v>6739</v>
      </c>
      <c r="N3807" s="3" t="s">
        <v>6477</v>
      </c>
      <c r="O3807" s="3" t="s">
        <v>6597</v>
      </c>
      <c r="P3807" s="3" t="s">
        <v>14023</v>
      </c>
      <c r="Q3807" s="3" t="s">
        <v>14024</v>
      </c>
      <c r="R3807" s="3" t="s">
        <v>6490</v>
      </c>
      <c r="S3807" s="3" t="s">
        <v>6491</v>
      </c>
      <c r="T3807" s="3" t="s">
        <v>7025</v>
      </c>
      <c r="U3807" s="3" t="s">
        <v>6716</v>
      </c>
      <c r="V3807" s="3" t="s">
        <v>154</v>
      </c>
      <c r="W3807" s="3" t="s">
        <v>7067</v>
      </c>
      <c r="X3807" s="3" t="s">
        <v>154</v>
      </c>
      <c r="Y3807" s="3" t="s">
        <v>154</v>
      </c>
      <c r="Z3807" s="3" t="s">
        <v>154</v>
      </c>
      <c r="AA3807" s="3" t="s">
        <v>154</v>
      </c>
      <c r="AB3807" s="3" t="s">
        <v>154</v>
      </c>
      <c r="AC3807" s="3" t="s">
        <v>154</v>
      </c>
      <c r="AD3807" s="3" t="s">
        <v>6151</v>
      </c>
      <c r="AE3807" s="3" t="s">
        <v>6151</v>
      </c>
      <c r="AF3807" s="3" t="s">
        <v>154</v>
      </c>
      <c r="AG3807" s="3" t="s">
        <v>154</v>
      </c>
      <c r="AH3807" s="3" t="s">
        <v>6478</v>
      </c>
      <c r="AI3807" s="3" t="s">
        <v>6482</v>
      </c>
      <c r="AJ3807" s="3" t="s">
        <v>6110</v>
      </c>
    </row>
    <row r="3808" spans="1:36" ht="15">
      <c r="A3808" s="10">
        <v>3911</v>
      </c>
      <c r="B3808" t="str">
        <f>IF(K3808="总计","",INDEX(主数据!A:AD,MATCH(J3808,主数据!A:A,0),9))</f>
        <v>华南大区公司</v>
      </c>
      <c r="C3808" t="str">
        <f>IF(K3808="","",INDEX(主数据!A:AD,MATCH(J3808,主数据!A:A,0),11))</f>
        <v>福州东区</v>
      </c>
      <c r="D3808" t="str">
        <f t="shared" si="236"/>
        <v>FZ11公摊费定额</v>
      </c>
      <c r="E3808" s="13" t="str">
        <f t="shared" si="238"/>
        <v/>
      </c>
      <c r="F3808" s="13" t="str">
        <f>IF(E3808="","",IFERROR(IF(IF(K3808="","",INDEX(收费标合同信息维护!A:Q,MATCH(D3808,收费标合同信息维护!J:J,0),10))=D3808,"有","无"),"无"))</f>
        <v/>
      </c>
      <c r="G3808" s="13" t="str">
        <f t="shared" si="237"/>
        <v>FZ11公摊费定额39.00</v>
      </c>
      <c r="H3808" s="13" t="str">
        <f t="shared" si="239"/>
        <v>39.00</v>
      </c>
      <c r="I3808" s="13" t="str">
        <f>IF(G3808="","",IFERROR(IF(IF(K3808="","",INDEX(收费标合同信息维护!A:Q,MATCH(G3808,收费标合同信息维护!M:M,0),13))=G3808,"有","无"),"无"))</f>
        <v>无</v>
      </c>
      <c r="J3808" s="3" t="s">
        <v>2672</v>
      </c>
      <c r="K3808" s="3" t="s">
        <v>13851</v>
      </c>
      <c r="L3808" s="3" t="s">
        <v>6738</v>
      </c>
      <c r="M3808" s="3" t="s">
        <v>6739</v>
      </c>
      <c r="N3808" s="3" t="s">
        <v>6477</v>
      </c>
      <c r="O3808" s="3" t="s">
        <v>6597</v>
      </c>
      <c r="P3808" s="3" t="s">
        <v>14025</v>
      </c>
      <c r="Q3808" s="3" t="s">
        <v>14026</v>
      </c>
      <c r="R3808" s="3" t="s">
        <v>6490</v>
      </c>
      <c r="S3808" s="3" t="s">
        <v>6491</v>
      </c>
      <c r="T3808" s="3" t="s">
        <v>7025</v>
      </c>
      <c r="U3808" s="3" t="s">
        <v>6716</v>
      </c>
      <c r="V3808" s="3" t="s">
        <v>154</v>
      </c>
      <c r="W3808" s="3" t="s">
        <v>13891</v>
      </c>
      <c r="X3808" s="3" t="s">
        <v>154</v>
      </c>
      <c r="Y3808" s="3" t="s">
        <v>154</v>
      </c>
      <c r="Z3808" s="3" t="s">
        <v>154</v>
      </c>
      <c r="AA3808" s="3" t="s">
        <v>154</v>
      </c>
      <c r="AB3808" s="3" t="s">
        <v>154</v>
      </c>
      <c r="AC3808" s="3" t="s">
        <v>154</v>
      </c>
      <c r="AD3808" s="3" t="s">
        <v>6151</v>
      </c>
      <c r="AE3808" s="3" t="s">
        <v>6151</v>
      </c>
      <c r="AF3808" s="3" t="s">
        <v>154</v>
      </c>
      <c r="AG3808" s="3" t="s">
        <v>154</v>
      </c>
      <c r="AH3808" s="3" t="s">
        <v>6478</v>
      </c>
      <c r="AI3808" s="3" t="s">
        <v>6482</v>
      </c>
      <c r="AJ3808" s="3" t="s">
        <v>6115</v>
      </c>
    </row>
    <row r="3809" spans="1:36" ht="15">
      <c r="A3809" s="10">
        <v>3912</v>
      </c>
      <c r="B3809" t="str">
        <f>IF(K3809="总计","",INDEX(主数据!A:AD,MATCH(J3809,主数据!A:A,0),9))</f>
        <v>华南大区公司</v>
      </c>
      <c r="C3809" t="str">
        <f>IF(K3809="","",INDEX(主数据!A:AD,MATCH(J3809,主数据!A:A,0),11))</f>
        <v>福州东区</v>
      </c>
      <c r="D3809" t="str">
        <f t="shared" si="236"/>
        <v>FZ11公摊费定额</v>
      </c>
      <c r="E3809" s="13" t="str">
        <f t="shared" si="238"/>
        <v/>
      </c>
      <c r="F3809" s="13" t="str">
        <f>IF(E3809="","",IFERROR(IF(IF(K3809="","",INDEX(收费标合同信息维护!A:Q,MATCH(D3809,收费标合同信息维护!J:J,0),10))=D3809,"有","无"),"无"))</f>
        <v/>
      </c>
      <c r="G3809" s="13" t="str">
        <f t="shared" si="237"/>
        <v>FZ11公摊费定额40.00</v>
      </c>
      <c r="H3809" s="13" t="str">
        <f t="shared" si="239"/>
        <v>40.00</v>
      </c>
      <c r="I3809" s="13" t="str">
        <f>IF(G3809="","",IFERROR(IF(IF(K3809="","",INDEX(收费标合同信息维护!A:Q,MATCH(G3809,收费标合同信息维护!M:M,0),13))=G3809,"有","无"),"无"))</f>
        <v>无</v>
      </c>
      <c r="J3809" s="3" t="s">
        <v>2672</v>
      </c>
      <c r="K3809" s="3" t="s">
        <v>13851</v>
      </c>
      <c r="L3809" s="3" t="s">
        <v>6738</v>
      </c>
      <c r="M3809" s="3" t="s">
        <v>6739</v>
      </c>
      <c r="N3809" s="3" t="s">
        <v>6477</v>
      </c>
      <c r="O3809" s="3" t="s">
        <v>6597</v>
      </c>
      <c r="P3809" s="3" t="s">
        <v>14027</v>
      </c>
      <c r="Q3809" s="3" t="s">
        <v>14028</v>
      </c>
      <c r="R3809" s="3" t="s">
        <v>6490</v>
      </c>
      <c r="S3809" s="3" t="s">
        <v>6491</v>
      </c>
      <c r="T3809" s="3" t="s">
        <v>7025</v>
      </c>
      <c r="U3809" s="3" t="s">
        <v>6716</v>
      </c>
      <c r="V3809" s="3" t="s">
        <v>154</v>
      </c>
      <c r="W3809" s="3" t="s">
        <v>6729</v>
      </c>
      <c r="X3809" s="3" t="s">
        <v>154</v>
      </c>
      <c r="Y3809" s="3" t="s">
        <v>154</v>
      </c>
      <c r="Z3809" s="3" t="s">
        <v>154</v>
      </c>
      <c r="AA3809" s="3" t="s">
        <v>154</v>
      </c>
      <c r="AB3809" s="3" t="s">
        <v>154</v>
      </c>
      <c r="AC3809" s="3" t="s">
        <v>154</v>
      </c>
      <c r="AD3809" s="3" t="s">
        <v>6151</v>
      </c>
      <c r="AE3809" s="3" t="s">
        <v>6151</v>
      </c>
      <c r="AF3809" s="3" t="s">
        <v>154</v>
      </c>
      <c r="AG3809" s="3" t="s">
        <v>154</v>
      </c>
      <c r="AH3809" s="3" t="s">
        <v>6478</v>
      </c>
      <c r="AI3809" s="3" t="s">
        <v>6482</v>
      </c>
      <c r="AJ3809" s="3" t="s">
        <v>11363</v>
      </c>
    </row>
    <row r="3810" spans="1:36" ht="15">
      <c r="A3810" s="10">
        <v>3913</v>
      </c>
      <c r="B3810" t="str">
        <f>IF(K3810="总计","",INDEX(主数据!A:AD,MATCH(J3810,主数据!A:A,0),9))</f>
        <v>华南大区公司</v>
      </c>
      <c r="C3810" t="str">
        <f>IF(K3810="","",INDEX(主数据!A:AD,MATCH(J3810,主数据!A:A,0),11))</f>
        <v>福州东区</v>
      </c>
      <c r="D3810" t="str">
        <f t="shared" si="236"/>
        <v>FZ11公摊费定额</v>
      </c>
      <c r="E3810" s="13" t="str">
        <f t="shared" si="238"/>
        <v/>
      </c>
      <c r="F3810" s="13" t="str">
        <f>IF(E3810="","",IFERROR(IF(IF(K3810="","",INDEX(收费标合同信息维护!A:Q,MATCH(D3810,收费标合同信息维护!J:J,0),10))=D3810,"有","无"),"无"))</f>
        <v/>
      </c>
      <c r="G3810" s="13" t="str">
        <f t="shared" si="237"/>
        <v>FZ11公摊费定额41.00</v>
      </c>
      <c r="H3810" s="13" t="str">
        <f t="shared" si="239"/>
        <v>41.00</v>
      </c>
      <c r="I3810" s="13" t="str">
        <f>IF(G3810="","",IFERROR(IF(IF(K3810="","",INDEX(收费标合同信息维护!A:Q,MATCH(G3810,收费标合同信息维护!M:M,0),13))=G3810,"有","无"),"无"))</f>
        <v>无</v>
      </c>
      <c r="J3810" s="3" t="s">
        <v>2672</v>
      </c>
      <c r="K3810" s="3" t="s">
        <v>13851</v>
      </c>
      <c r="L3810" s="3" t="s">
        <v>6738</v>
      </c>
      <c r="M3810" s="3" t="s">
        <v>6739</v>
      </c>
      <c r="N3810" s="3" t="s">
        <v>6477</v>
      </c>
      <c r="O3810" s="3" t="s">
        <v>6597</v>
      </c>
      <c r="P3810" s="3" t="s">
        <v>14029</v>
      </c>
      <c r="Q3810" s="3" t="s">
        <v>14030</v>
      </c>
      <c r="R3810" s="3" t="s">
        <v>6490</v>
      </c>
      <c r="S3810" s="3" t="s">
        <v>6491</v>
      </c>
      <c r="T3810" s="3" t="s">
        <v>7025</v>
      </c>
      <c r="U3810" s="3" t="s">
        <v>6716</v>
      </c>
      <c r="V3810" s="3" t="s">
        <v>154</v>
      </c>
      <c r="W3810" s="3" t="s">
        <v>13896</v>
      </c>
      <c r="X3810" s="3" t="s">
        <v>154</v>
      </c>
      <c r="Y3810" s="3" t="s">
        <v>154</v>
      </c>
      <c r="Z3810" s="3" t="s">
        <v>154</v>
      </c>
      <c r="AA3810" s="3" t="s">
        <v>154</v>
      </c>
      <c r="AB3810" s="3" t="s">
        <v>154</v>
      </c>
      <c r="AC3810" s="3" t="s">
        <v>154</v>
      </c>
      <c r="AD3810" s="3" t="s">
        <v>6151</v>
      </c>
      <c r="AE3810" s="3" t="s">
        <v>6151</v>
      </c>
      <c r="AF3810" s="3" t="s">
        <v>154</v>
      </c>
      <c r="AG3810" s="3" t="s">
        <v>154</v>
      </c>
      <c r="AH3810" s="3" t="s">
        <v>6478</v>
      </c>
      <c r="AI3810" s="3" t="s">
        <v>6482</v>
      </c>
      <c r="AJ3810" s="3" t="s">
        <v>6060</v>
      </c>
    </row>
    <row r="3811" spans="1:36" ht="15">
      <c r="A3811" s="10">
        <v>3914</v>
      </c>
      <c r="B3811" t="str">
        <f>IF(K3811="总计","",INDEX(主数据!A:AD,MATCH(J3811,主数据!A:A,0),9))</f>
        <v>华南大区公司</v>
      </c>
      <c r="C3811" t="str">
        <f>IF(K3811="","",INDEX(主数据!A:AD,MATCH(J3811,主数据!A:A,0),11))</f>
        <v>福州东区</v>
      </c>
      <c r="D3811" t="str">
        <f t="shared" si="236"/>
        <v>FZ11公摊费定额</v>
      </c>
      <c r="E3811" s="13" t="str">
        <f t="shared" si="238"/>
        <v/>
      </c>
      <c r="F3811" s="13" t="str">
        <f>IF(E3811="","",IFERROR(IF(IF(K3811="","",INDEX(收费标合同信息维护!A:Q,MATCH(D3811,收费标合同信息维护!J:J,0),10))=D3811,"有","无"),"无"))</f>
        <v/>
      </c>
      <c r="G3811" s="13" t="str">
        <f t="shared" si="237"/>
        <v>FZ11公摊费定额42.00</v>
      </c>
      <c r="H3811" s="13" t="str">
        <f t="shared" si="239"/>
        <v>42.00</v>
      </c>
      <c r="I3811" s="13" t="str">
        <f>IF(G3811="","",IFERROR(IF(IF(K3811="","",INDEX(收费标合同信息维护!A:Q,MATCH(G3811,收费标合同信息维护!M:M,0),13))=G3811,"有","无"),"无"))</f>
        <v>无</v>
      </c>
      <c r="J3811" s="3" t="s">
        <v>2672</v>
      </c>
      <c r="K3811" s="3" t="s">
        <v>13851</v>
      </c>
      <c r="L3811" s="3" t="s">
        <v>6738</v>
      </c>
      <c r="M3811" s="3" t="s">
        <v>6739</v>
      </c>
      <c r="N3811" s="3" t="s">
        <v>6477</v>
      </c>
      <c r="O3811" s="3" t="s">
        <v>6597</v>
      </c>
      <c r="P3811" s="3" t="s">
        <v>14031</v>
      </c>
      <c r="Q3811" s="3" t="s">
        <v>14032</v>
      </c>
      <c r="R3811" s="3" t="s">
        <v>6490</v>
      </c>
      <c r="S3811" s="3" t="s">
        <v>6491</v>
      </c>
      <c r="T3811" s="3" t="s">
        <v>7025</v>
      </c>
      <c r="U3811" s="3" t="s">
        <v>6716</v>
      </c>
      <c r="V3811" s="3" t="s">
        <v>154</v>
      </c>
      <c r="W3811" s="3" t="s">
        <v>13899</v>
      </c>
      <c r="X3811" s="3" t="s">
        <v>154</v>
      </c>
      <c r="Y3811" s="3" t="s">
        <v>154</v>
      </c>
      <c r="Z3811" s="3" t="s">
        <v>154</v>
      </c>
      <c r="AA3811" s="3" t="s">
        <v>154</v>
      </c>
      <c r="AB3811" s="3" t="s">
        <v>154</v>
      </c>
      <c r="AC3811" s="3" t="s">
        <v>154</v>
      </c>
      <c r="AD3811" s="3" t="s">
        <v>6151</v>
      </c>
      <c r="AE3811" s="3" t="s">
        <v>6151</v>
      </c>
      <c r="AF3811" s="3" t="s">
        <v>154</v>
      </c>
      <c r="AG3811" s="3" t="s">
        <v>154</v>
      </c>
      <c r="AH3811" s="3" t="s">
        <v>6478</v>
      </c>
      <c r="AI3811" s="3" t="s">
        <v>6482</v>
      </c>
      <c r="AJ3811" s="3" t="s">
        <v>6267</v>
      </c>
    </row>
    <row r="3812" spans="1:36" ht="15">
      <c r="A3812" s="10">
        <v>3915</v>
      </c>
      <c r="B3812" t="str">
        <f>IF(K3812="总计","",INDEX(主数据!A:AD,MATCH(J3812,主数据!A:A,0),9))</f>
        <v>华南大区公司</v>
      </c>
      <c r="C3812" t="str">
        <f>IF(K3812="","",INDEX(主数据!A:AD,MATCH(J3812,主数据!A:A,0),11))</f>
        <v>福州东区</v>
      </c>
      <c r="D3812" t="str">
        <f t="shared" si="236"/>
        <v>FZ11公摊费定额</v>
      </c>
      <c r="E3812" s="13" t="str">
        <f t="shared" si="238"/>
        <v/>
      </c>
      <c r="F3812" s="13" t="str">
        <f>IF(E3812="","",IFERROR(IF(IF(K3812="","",INDEX(收费标合同信息维护!A:Q,MATCH(D3812,收费标合同信息维护!J:J,0),10))=D3812,"有","无"),"无"))</f>
        <v/>
      </c>
      <c r="G3812" s="13" t="str">
        <f t="shared" si="237"/>
        <v>FZ11公摊费定额43.00</v>
      </c>
      <c r="H3812" s="13" t="str">
        <f t="shared" si="239"/>
        <v>43.00</v>
      </c>
      <c r="I3812" s="13" t="str">
        <f>IF(G3812="","",IFERROR(IF(IF(K3812="","",INDEX(收费标合同信息维护!A:Q,MATCH(G3812,收费标合同信息维护!M:M,0),13))=G3812,"有","无"),"无"))</f>
        <v>无</v>
      </c>
      <c r="J3812" s="3" t="s">
        <v>2672</v>
      </c>
      <c r="K3812" s="3" t="s">
        <v>13851</v>
      </c>
      <c r="L3812" s="3" t="s">
        <v>6738</v>
      </c>
      <c r="M3812" s="3" t="s">
        <v>6739</v>
      </c>
      <c r="N3812" s="3" t="s">
        <v>6477</v>
      </c>
      <c r="O3812" s="3" t="s">
        <v>6597</v>
      </c>
      <c r="P3812" s="3" t="s">
        <v>14033</v>
      </c>
      <c r="Q3812" s="3" t="s">
        <v>14034</v>
      </c>
      <c r="R3812" s="3" t="s">
        <v>6490</v>
      </c>
      <c r="S3812" s="3" t="s">
        <v>6491</v>
      </c>
      <c r="T3812" s="3" t="s">
        <v>7025</v>
      </c>
      <c r="U3812" s="3" t="s">
        <v>6716</v>
      </c>
      <c r="V3812" s="3" t="s">
        <v>154</v>
      </c>
      <c r="W3812" s="3" t="s">
        <v>13902</v>
      </c>
      <c r="X3812" s="3" t="s">
        <v>154</v>
      </c>
      <c r="Y3812" s="3" t="s">
        <v>154</v>
      </c>
      <c r="Z3812" s="3" t="s">
        <v>154</v>
      </c>
      <c r="AA3812" s="3" t="s">
        <v>154</v>
      </c>
      <c r="AB3812" s="3" t="s">
        <v>154</v>
      </c>
      <c r="AC3812" s="3" t="s">
        <v>154</v>
      </c>
      <c r="AD3812" s="3" t="s">
        <v>6151</v>
      </c>
      <c r="AE3812" s="3" t="s">
        <v>6151</v>
      </c>
      <c r="AF3812" s="3" t="s">
        <v>154</v>
      </c>
      <c r="AG3812" s="3" t="s">
        <v>154</v>
      </c>
      <c r="AH3812" s="3" t="s">
        <v>6478</v>
      </c>
      <c r="AI3812" s="3" t="s">
        <v>6482</v>
      </c>
      <c r="AJ3812" s="3" t="s">
        <v>9952</v>
      </c>
    </row>
    <row r="3813" spans="1:36" ht="15">
      <c r="A3813" s="10">
        <v>3916</v>
      </c>
      <c r="B3813" t="str">
        <f>IF(K3813="总计","",INDEX(主数据!A:AD,MATCH(J3813,主数据!A:A,0),9))</f>
        <v>华南大区公司</v>
      </c>
      <c r="C3813" t="str">
        <f>IF(K3813="","",INDEX(主数据!A:AD,MATCH(J3813,主数据!A:A,0),11))</f>
        <v>福州东区</v>
      </c>
      <c r="D3813" t="str">
        <f t="shared" si="236"/>
        <v>FZ11公摊费定额</v>
      </c>
      <c r="E3813" s="13" t="str">
        <f t="shared" si="238"/>
        <v/>
      </c>
      <c r="F3813" s="13" t="str">
        <f>IF(E3813="","",IFERROR(IF(IF(K3813="","",INDEX(收费标合同信息维护!A:Q,MATCH(D3813,收费标合同信息维护!J:J,0),10))=D3813,"有","无"),"无"))</f>
        <v/>
      </c>
      <c r="G3813" s="13" t="str">
        <f t="shared" si="237"/>
        <v>FZ11公摊费定额44.00</v>
      </c>
      <c r="H3813" s="13" t="str">
        <f t="shared" si="239"/>
        <v>44.00</v>
      </c>
      <c r="I3813" s="13" t="str">
        <f>IF(G3813="","",IFERROR(IF(IF(K3813="","",INDEX(收费标合同信息维护!A:Q,MATCH(G3813,收费标合同信息维护!M:M,0),13))=G3813,"有","无"),"无"))</f>
        <v>无</v>
      </c>
      <c r="J3813" s="3" t="s">
        <v>2672</v>
      </c>
      <c r="K3813" s="3" t="s">
        <v>13851</v>
      </c>
      <c r="L3813" s="3" t="s">
        <v>6738</v>
      </c>
      <c r="M3813" s="3" t="s">
        <v>6739</v>
      </c>
      <c r="N3813" s="3" t="s">
        <v>6477</v>
      </c>
      <c r="O3813" s="3" t="s">
        <v>6597</v>
      </c>
      <c r="P3813" s="3" t="s">
        <v>14035</v>
      </c>
      <c r="Q3813" s="3" t="s">
        <v>14036</v>
      </c>
      <c r="R3813" s="3" t="s">
        <v>6490</v>
      </c>
      <c r="S3813" s="3" t="s">
        <v>6491</v>
      </c>
      <c r="T3813" s="3" t="s">
        <v>7025</v>
      </c>
      <c r="U3813" s="3" t="s">
        <v>6716</v>
      </c>
      <c r="V3813" s="3" t="s">
        <v>154</v>
      </c>
      <c r="W3813" s="3" t="s">
        <v>13693</v>
      </c>
      <c r="X3813" s="3" t="s">
        <v>154</v>
      </c>
      <c r="Y3813" s="3" t="s">
        <v>154</v>
      </c>
      <c r="Z3813" s="3" t="s">
        <v>154</v>
      </c>
      <c r="AA3813" s="3" t="s">
        <v>154</v>
      </c>
      <c r="AB3813" s="3" t="s">
        <v>154</v>
      </c>
      <c r="AC3813" s="3" t="s">
        <v>154</v>
      </c>
      <c r="AD3813" s="3" t="s">
        <v>6151</v>
      </c>
      <c r="AE3813" s="3" t="s">
        <v>6151</v>
      </c>
      <c r="AF3813" s="3" t="s">
        <v>154</v>
      </c>
      <c r="AG3813" s="3" t="s">
        <v>154</v>
      </c>
      <c r="AH3813" s="3" t="s">
        <v>6478</v>
      </c>
      <c r="AI3813" s="3" t="s">
        <v>6482</v>
      </c>
      <c r="AJ3813" s="3" t="s">
        <v>20</v>
      </c>
    </row>
    <row r="3814" spans="1:36" ht="15">
      <c r="A3814" s="10">
        <v>3917</v>
      </c>
      <c r="B3814" t="str">
        <f>IF(K3814="总计","",INDEX(主数据!A:AD,MATCH(J3814,主数据!A:A,0),9))</f>
        <v>华南大区公司</v>
      </c>
      <c r="C3814" t="str">
        <f>IF(K3814="","",INDEX(主数据!A:AD,MATCH(J3814,主数据!A:A,0),11))</f>
        <v>福州东区</v>
      </c>
      <c r="D3814" t="str">
        <f t="shared" si="236"/>
        <v>FZ11公摊费定额</v>
      </c>
      <c r="E3814" s="13" t="str">
        <f t="shared" si="238"/>
        <v/>
      </c>
      <c r="F3814" s="13" t="str">
        <f>IF(E3814="","",IFERROR(IF(IF(K3814="","",INDEX(收费标合同信息维护!A:Q,MATCH(D3814,收费标合同信息维护!J:J,0),10))=D3814,"有","无"),"无"))</f>
        <v/>
      </c>
      <c r="G3814" s="13" t="str">
        <f t="shared" si="237"/>
        <v>FZ11公摊费定额45.00</v>
      </c>
      <c r="H3814" s="13" t="str">
        <f t="shared" si="239"/>
        <v>45.00</v>
      </c>
      <c r="I3814" s="13" t="str">
        <f>IF(G3814="","",IFERROR(IF(IF(K3814="","",INDEX(收费标合同信息维护!A:Q,MATCH(G3814,收费标合同信息维护!M:M,0),13))=G3814,"有","无"),"无"))</f>
        <v>无</v>
      </c>
      <c r="J3814" s="3" t="s">
        <v>2672</v>
      </c>
      <c r="K3814" s="3" t="s">
        <v>13851</v>
      </c>
      <c r="L3814" s="3" t="s">
        <v>6738</v>
      </c>
      <c r="M3814" s="3" t="s">
        <v>6739</v>
      </c>
      <c r="N3814" s="3" t="s">
        <v>6477</v>
      </c>
      <c r="O3814" s="3" t="s">
        <v>6597</v>
      </c>
      <c r="P3814" s="3" t="s">
        <v>14037</v>
      </c>
      <c r="Q3814" s="3" t="s">
        <v>14038</v>
      </c>
      <c r="R3814" s="3" t="s">
        <v>6490</v>
      </c>
      <c r="S3814" s="3" t="s">
        <v>6491</v>
      </c>
      <c r="T3814" s="3" t="s">
        <v>7025</v>
      </c>
      <c r="U3814" s="3" t="s">
        <v>6716</v>
      </c>
      <c r="V3814" s="3" t="s">
        <v>154</v>
      </c>
      <c r="W3814" s="3" t="s">
        <v>13907</v>
      </c>
      <c r="X3814" s="3" t="s">
        <v>154</v>
      </c>
      <c r="Y3814" s="3" t="s">
        <v>154</v>
      </c>
      <c r="Z3814" s="3" t="s">
        <v>154</v>
      </c>
      <c r="AA3814" s="3" t="s">
        <v>154</v>
      </c>
      <c r="AB3814" s="3" t="s">
        <v>154</v>
      </c>
      <c r="AC3814" s="3" t="s">
        <v>154</v>
      </c>
      <c r="AD3814" s="3" t="s">
        <v>6151</v>
      </c>
      <c r="AE3814" s="3" t="s">
        <v>6151</v>
      </c>
      <c r="AF3814" s="3" t="s">
        <v>154</v>
      </c>
      <c r="AG3814" s="3" t="s">
        <v>154</v>
      </c>
      <c r="AH3814" s="3" t="s">
        <v>6478</v>
      </c>
      <c r="AI3814" s="3" t="s">
        <v>6482</v>
      </c>
      <c r="AJ3814" s="3" t="s">
        <v>20</v>
      </c>
    </row>
    <row r="3815" spans="1:36" ht="15">
      <c r="A3815" s="10">
        <v>3918</v>
      </c>
      <c r="B3815" t="str">
        <f>IF(K3815="总计","",INDEX(主数据!A:AD,MATCH(J3815,主数据!A:A,0),9))</f>
        <v>华南大区公司</v>
      </c>
      <c r="C3815" t="str">
        <f>IF(K3815="","",INDEX(主数据!A:AD,MATCH(J3815,主数据!A:A,0),11))</f>
        <v>福州东区</v>
      </c>
      <c r="D3815" t="str">
        <f t="shared" si="236"/>
        <v>FZ11公摊费定额</v>
      </c>
      <c r="E3815" s="13" t="str">
        <f t="shared" si="238"/>
        <v/>
      </c>
      <c r="F3815" s="13" t="str">
        <f>IF(E3815="","",IFERROR(IF(IF(K3815="","",INDEX(收费标合同信息维护!A:Q,MATCH(D3815,收费标合同信息维护!J:J,0),10))=D3815,"有","无"),"无"))</f>
        <v/>
      </c>
      <c r="G3815" s="13" t="str">
        <f t="shared" si="237"/>
        <v>FZ11公摊费定额46.00</v>
      </c>
      <c r="H3815" s="13" t="str">
        <f t="shared" si="239"/>
        <v>46.00</v>
      </c>
      <c r="I3815" s="13" t="str">
        <f>IF(G3815="","",IFERROR(IF(IF(K3815="","",INDEX(收费标合同信息维护!A:Q,MATCH(G3815,收费标合同信息维护!M:M,0),13))=G3815,"有","无"),"无"))</f>
        <v>无</v>
      </c>
      <c r="J3815" s="3" t="s">
        <v>2672</v>
      </c>
      <c r="K3815" s="3" t="s">
        <v>13851</v>
      </c>
      <c r="L3815" s="3" t="s">
        <v>6738</v>
      </c>
      <c r="M3815" s="3" t="s">
        <v>6739</v>
      </c>
      <c r="N3815" s="3" t="s">
        <v>6477</v>
      </c>
      <c r="O3815" s="3" t="s">
        <v>6597</v>
      </c>
      <c r="P3815" s="3" t="s">
        <v>14039</v>
      </c>
      <c r="Q3815" s="3" t="s">
        <v>14040</v>
      </c>
      <c r="R3815" s="3" t="s">
        <v>6490</v>
      </c>
      <c r="S3815" s="3" t="s">
        <v>6491</v>
      </c>
      <c r="T3815" s="3" t="s">
        <v>7025</v>
      </c>
      <c r="U3815" s="3" t="s">
        <v>6716</v>
      </c>
      <c r="V3815" s="3" t="s">
        <v>154</v>
      </c>
      <c r="W3815" s="3" t="s">
        <v>13910</v>
      </c>
      <c r="X3815" s="3" t="s">
        <v>154</v>
      </c>
      <c r="Y3815" s="3" t="s">
        <v>154</v>
      </c>
      <c r="Z3815" s="3" t="s">
        <v>154</v>
      </c>
      <c r="AA3815" s="3" t="s">
        <v>154</v>
      </c>
      <c r="AB3815" s="3" t="s">
        <v>154</v>
      </c>
      <c r="AC3815" s="3" t="s">
        <v>154</v>
      </c>
      <c r="AD3815" s="3" t="s">
        <v>6151</v>
      </c>
      <c r="AE3815" s="3" t="s">
        <v>6151</v>
      </c>
      <c r="AF3815" s="3" t="s">
        <v>154</v>
      </c>
      <c r="AG3815" s="3" t="s">
        <v>154</v>
      </c>
      <c r="AH3815" s="3" t="s">
        <v>6478</v>
      </c>
      <c r="AI3815" s="3" t="s">
        <v>6482</v>
      </c>
      <c r="AJ3815" s="3" t="s">
        <v>20</v>
      </c>
    </row>
    <row r="3816" spans="1:36" ht="15">
      <c r="A3816" s="10">
        <v>3919</v>
      </c>
      <c r="B3816" t="str">
        <f>IF(K3816="总计","",INDEX(主数据!A:AD,MATCH(J3816,主数据!A:A,0),9))</f>
        <v>华南大区公司</v>
      </c>
      <c r="C3816" t="str">
        <f>IF(K3816="","",INDEX(主数据!A:AD,MATCH(J3816,主数据!A:A,0),11))</f>
        <v>福州东区</v>
      </c>
      <c r="D3816" t="str">
        <f t="shared" si="236"/>
        <v>FZ11公摊费定额</v>
      </c>
      <c r="E3816" s="13" t="str">
        <f t="shared" si="238"/>
        <v/>
      </c>
      <c r="F3816" s="13" t="str">
        <f>IF(E3816="","",IFERROR(IF(IF(K3816="","",INDEX(收费标合同信息维护!A:Q,MATCH(D3816,收费标合同信息维护!J:J,0),10))=D3816,"有","无"),"无"))</f>
        <v/>
      </c>
      <c r="G3816" s="13" t="str">
        <f t="shared" si="237"/>
        <v>FZ11公摊费定额47.00</v>
      </c>
      <c r="H3816" s="13" t="str">
        <f t="shared" si="239"/>
        <v>47.00</v>
      </c>
      <c r="I3816" s="13" t="str">
        <f>IF(G3816="","",IFERROR(IF(IF(K3816="","",INDEX(收费标合同信息维护!A:Q,MATCH(G3816,收费标合同信息维护!M:M,0),13))=G3816,"有","无"),"无"))</f>
        <v>无</v>
      </c>
      <c r="J3816" s="3" t="s">
        <v>2672</v>
      </c>
      <c r="K3816" s="3" t="s">
        <v>13851</v>
      </c>
      <c r="L3816" s="3" t="s">
        <v>6738</v>
      </c>
      <c r="M3816" s="3" t="s">
        <v>6739</v>
      </c>
      <c r="N3816" s="3" t="s">
        <v>6477</v>
      </c>
      <c r="O3816" s="3" t="s">
        <v>6597</v>
      </c>
      <c r="P3816" s="3" t="s">
        <v>14041</v>
      </c>
      <c r="Q3816" s="3" t="s">
        <v>14042</v>
      </c>
      <c r="R3816" s="3" t="s">
        <v>6490</v>
      </c>
      <c r="S3816" s="3" t="s">
        <v>6491</v>
      </c>
      <c r="T3816" s="3" t="s">
        <v>7025</v>
      </c>
      <c r="U3816" s="3" t="s">
        <v>6716</v>
      </c>
      <c r="V3816" s="3" t="s">
        <v>154</v>
      </c>
      <c r="W3816" s="3" t="s">
        <v>13913</v>
      </c>
      <c r="X3816" s="3" t="s">
        <v>154</v>
      </c>
      <c r="Y3816" s="3" t="s">
        <v>154</v>
      </c>
      <c r="Z3816" s="3" t="s">
        <v>154</v>
      </c>
      <c r="AA3816" s="3" t="s">
        <v>154</v>
      </c>
      <c r="AB3816" s="3" t="s">
        <v>154</v>
      </c>
      <c r="AC3816" s="3" t="s">
        <v>154</v>
      </c>
      <c r="AD3816" s="3" t="s">
        <v>6151</v>
      </c>
      <c r="AE3816" s="3" t="s">
        <v>6151</v>
      </c>
      <c r="AF3816" s="3" t="s">
        <v>154</v>
      </c>
      <c r="AG3816" s="3" t="s">
        <v>154</v>
      </c>
      <c r="AH3816" s="3" t="s">
        <v>6478</v>
      </c>
      <c r="AI3816" s="3" t="s">
        <v>6482</v>
      </c>
      <c r="AJ3816" s="3" t="s">
        <v>20</v>
      </c>
    </row>
    <row r="3817" spans="1:36" ht="15">
      <c r="A3817" s="10">
        <v>3920</v>
      </c>
      <c r="B3817" t="str">
        <f>IF(K3817="总计","",INDEX(主数据!A:AD,MATCH(J3817,主数据!A:A,0),9))</f>
        <v>华南大区公司</v>
      </c>
      <c r="C3817" t="str">
        <f>IF(K3817="","",INDEX(主数据!A:AD,MATCH(J3817,主数据!A:A,0),11))</f>
        <v>福州东区</v>
      </c>
      <c r="D3817" t="str">
        <f t="shared" si="236"/>
        <v>FZ11公摊费定额</v>
      </c>
      <c r="E3817" s="13" t="str">
        <f t="shared" si="238"/>
        <v/>
      </c>
      <c r="F3817" s="13" t="str">
        <f>IF(E3817="","",IFERROR(IF(IF(K3817="","",INDEX(收费标合同信息维护!A:Q,MATCH(D3817,收费标合同信息维护!J:J,0),10))=D3817,"有","无"),"无"))</f>
        <v/>
      </c>
      <c r="G3817" s="13" t="str">
        <f t="shared" si="237"/>
        <v>FZ11公摊费定额48.00</v>
      </c>
      <c r="H3817" s="13" t="str">
        <f t="shared" si="239"/>
        <v>48.00</v>
      </c>
      <c r="I3817" s="13" t="str">
        <f>IF(G3817="","",IFERROR(IF(IF(K3817="","",INDEX(收费标合同信息维护!A:Q,MATCH(G3817,收费标合同信息维护!M:M,0),13))=G3817,"有","无"),"无"))</f>
        <v>无</v>
      </c>
      <c r="J3817" s="3" t="s">
        <v>2672</v>
      </c>
      <c r="K3817" s="3" t="s">
        <v>13851</v>
      </c>
      <c r="L3817" s="3" t="s">
        <v>6738</v>
      </c>
      <c r="M3817" s="3" t="s">
        <v>6739</v>
      </c>
      <c r="N3817" s="3" t="s">
        <v>6477</v>
      </c>
      <c r="O3817" s="3" t="s">
        <v>6597</v>
      </c>
      <c r="P3817" s="3" t="s">
        <v>14043</v>
      </c>
      <c r="Q3817" s="3" t="s">
        <v>14044</v>
      </c>
      <c r="R3817" s="3" t="s">
        <v>6490</v>
      </c>
      <c r="S3817" s="3" t="s">
        <v>6491</v>
      </c>
      <c r="T3817" s="3" t="s">
        <v>7025</v>
      </c>
      <c r="U3817" s="3" t="s">
        <v>6716</v>
      </c>
      <c r="V3817" s="3" t="s">
        <v>154</v>
      </c>
      <c r="W3817" s="3" t="s">
        <v>11133</v>
      </c>
      <c r="X3817" s="3" t="s">
        <v>154</v>
      </c>
      <c r="Y3817" s="3" t="s">
        <v>154</v>
      </c>
      <c r="Z3817" s="3" t="s">
        <v>154</v>
      </c>
      <c r="AA3817" s="3" t="s">
        <v>154</v>
      </c>
      <c r="AB3817" s="3" t="s">
        <v>154</v>
      </c>
      <c r="AC3817" s="3" t="s">
        <v>154</v>
      </c>
      <c r="AD3817" s="3" t="s">
        <v>6151</v>
      </c>
      <c r="AE3817" s="3" t="s">
        <v>6151</v>
      </c>
      <c r="AF3817" s="3" t="s">
        <v>154</v>
      </c>
      <c r="AG3817" s="3" t="s">
        <v>154</v>
      </c>
      <c r="AH3817" s="3" t="s">
        <v>6478</v>
      </c>
      <c r="AI3817" s="3" t="s">
        <v>6482</v>
      </c>
      <c r="AJ3817" s="3" t="s">
        <v>20</v>
      </c>
    </row>
    <row r="3818" spans="1:36" ht="15">
      <c r="A3818" s="10">
        <v>3921</v>
      </c>
      <c r="B3818" t="str">
        <f>IF(K3818="总计","",INDEX(主数据!A:AD,MATCH(J3818,主数据!A:A,0),9))</f>
        <v>华南大区公司</v>
      </c>
      <c r="C3818" t="str">
        <f>IF(K3818="","",INDEX(主数据!A:AD,MATCH(J3818,主数据!A:A,0),11))</f>
        <v>福州东区</v>
      </c>
      <c r="D3818" t="str">
        <f t="shared" si="236"/>
        <v>FZ11公摊费定额</v>
      </c>
      <c r="E3818" s="13" t="str">
        <f t="shared" si="238"/>
        <v/>
      </c>
      <c r="F3818" s="13" t="str">
        <f>IF(E3818="","",IFERROR(IF(IF(K3818="","",INDEX(收费标合同信息维护!A:Q,MATCH(D3818,收费标合同信息维护!J:J,0),10))=D3818,"有","无"),"无"))</f>
        <v/>
      </c>
      <c r="G3818" s="13" t="str">
        <f t="shared" si="237"/>
        <v>FZ11公摊费定额49.00</v>
      </c>
      <c r="H3818" s="13" t="str">
        <f t="shared" si="239"/>
        <v>49.00</v>
      </c>
      <c r="I3818" s="13" t="str">
        <f>IF(G3818="","",IFERROR(IF(IF(K3818="","",INDEX(收费标合同信息维护!A:Q,MATCH(G3818,收费标合同信息维护!M:M,0),13))=G3818,"有","无"),"无"))</f>
        <v>无</v>
      </c>
      <c r="J3818" s="3" t="s">
        <v>2672</v>
      </c>
      <c r="K3818" s="3" t="s">
        <v>13851</v>
      </c>
      <c r="L3818" s="3" t="s">
        <v>6738</v>
      </c>
      <c r="M3818" s="3" t="s">
        <v>6739</v>
      </c>
      <c r="N3818" s="3" t="s">
        <v>6477</v>
      </c>
      <c r="O3818" s="3" t="s">
        <v>6597</v>
      </c>
      <c r="P3818" s="3" t="s">
        <v>14045</v>
      </c>
      <c r="Q3818" s="3" t="s">
        <v>14046</v>
      </c>
      <c r="R3818" s="3" t="s">
        <v>6490</v>
      </c>
      <c r="S3818" s="3" t="s">
        <v>6491</v>
      </c>
      <c r="T3818" s="3" t="s">
        <v>7025</v>
      </c>
      <c r="U3818" s="3" t="s">
        <v>6716</v>
      </c>
      <c r="V3818" s="3" t="s">
        <v>154</v>
      </c>
      <c r="W3818" s="3" t="s">
        <v>13918</v>
      </c>
      <c r="X3818" s="3" t="s">
        <v>154</v>
      </c>
      <c r="Y3818" s="3" t="s">
        <v>154</v>
      </c>
      <c r="Z3818" s="3" t="s">
        <v>154</v>
      </c>
      <c r="AA3818" s="3" t="s">
        <v>154</v>
      </c>
      <c r="AB3818" s="3" t="s">
        <v>154</v>
      </c>
      <c r="AC3818" s="3" t="s">
        <v>154</v>
      </c>
      <c r="AD3818" s="3" t="s">
        <v>6151</v>
      </c>
      <c r="AE3818" s="3" t="s">
        <v>6151</v>
      </c>
      <c r="AF3818" s="3" t="s">
        <v>154</v>
      </c>
      <c r="AG3818" s="3" t="s">
        <v>154</v>
      </c>
      <c r="AH3818" s="3" t="s">
        <v>6478</v>
      </c>
      <c r="AI3818" s="3" t="s">
        <v>6482</v>
      </c>
      <c r="AJ3818" s="3" t="s">
        <v>16</v>
      </c>
    </row>
    <row r="3819" spans="1:36" ht="15">
      <c r="A3819" s="10">
        <v>3922</v>
      </c>
      <c r="B3819" t="str">
        <f>IF(K3819="总计","",INDEX(主数据!A:AD,MATCH(J3819,主数据!A:A,0),9))</f>
        <v>华南大区公司</v>
      </c>
      <c r="C3819" t="str">
        <f>IF(K3819="","",INDEX(主数据!A:AD,MATCH(J3819,主数据!A:A,0),11))</f>
        <v>福州东区</v>
      </c>
      <c r="D3819" t="str">
        <f t="shared" si="236"/>
        <v>FZ11公摊费定额</v>
      </c>
      <c r="E3819" s="13" t="str">
        <f t="shared" si="238"/>
        <v/>
      </c>
      <c r="F3819" s="13" t="str">
        <f>IF(E3819="","",IFERROR(IF(IF(K3819="","",INDEX(收费标合同信息维护!A:Q,MATCH(D3819,收费标合同信息维护!J:J,0),10))=D3819,"有","无"),"无"))</f>
        <v/>
      </c>
      <c r="G3819" s="13" t="str">
        <f t="shared" si="237"/>
        <v>FZ11公摊费定额50.00</v>
      </c>
      <c r="H3819" s="13" t="str">
        <f t="shared" si="239"/>
        <v>50.00</v>
      </c>
      <c r="I3819" s="13" t="str">
        <f>IF(G3819="","",IFERROR(IF(IF(K3819="","",INDEX(收费标合同信息维护!A:Q,MATCH(G3819,收费标合同信息维护!M:M,0),13))=G3819,"有","无"),"无"))</f>
        <v>无</v>
      </c>
      <c r="J3819" s="3" t="s">
        <v>2672</v>
      </c>
      <c r="K3819" s="3" t="s">
        <v>13851</v>
      </c>
      <c r="L3819" s="3" t="s">
        <v>6738</v>
      </c>
      <c r="M3819" s="3" t="s">
        <v>6739</v>
      </c>
      <c r="N3819" s="3" t="s">
        <v>6477</v>
      </c>
      <c r="O3819" s="3" t="s">
        <v>6597</v>
      </c>
      <c r="P3819" s="3" t="s">
        <v>14047</v>
      </c>
      <c r="Q3819" s="3" t="s">
        <v>14048</v>
      </c>
      <c r="R3819" s="3" t="s">
        <v>6490</v>
      </c>
      <c r="S3819" s="3" t="s">
        <v>6491</v>
      </c>
      <c r="T3819" s="3" t="s">
        <v>7025</v>
      </c>
      <c r="U3819" s="3" t="s">
        <v>6716</v>
      </c>
      <c r="V3819" s="3" t="s">
        <v>154</v>
      </c>
      <c r="W3819" s="3" t="s">
        <v>6712</v>
      </c>
      <c r="X3819" s="3" t="s">
        <v>154</v>
      </c>
      <c r="Y3819" s="3" t="s">
        <v>154</v>
      </c>
      <c r="Z3819" s="3" t="s">
        <v>154</v>
      </c>
      <c r="AA3819" s="3" t="s">
        <v>154</v>
      </c>
      <c r="AB3819" s="3" t="s">
        <v>154</v>
      </c>
      <c r="AC3819" s="3" t="s">
        <v>154</v>
      </c>
      <c r="AD3819" s="3" t="s">
        <v>6151</v>
      </c>
      <c r="AE3819" s="3" t="s">
        <v>6151</v>
      </c>
      <c r="AF3819" s="3" t="s">
        <v>154</v>
      </c>
      <c r="AG3819" s="3" t="s">
        <v>154</v>
      </c>
      <c r="AH3819" s="3" t="s">
        <v>6478</v>
      </c>
      <c r="AI3819" s="3" t="s">
        <v>6482</v>
      </c>
      <c r="AJ3819" s="3" t="s">
        <v>12</v>
      </c>
    </row>
    <row r="3820" spans="1:36" ht="15">
      <c r="A3820" s="10">
        <v>3923</v>
      </c>
      <c r="B3820" t="str">
        <f>IF(K3820="总计","",INDEX(主数据!A:AD,MATCH(J3820,主数据!A:A,0),9))</f>
        <v>华南大区公司</v>
      </c>
      <c r="C3820" t="str">
        <f>IF(K3820="","",INDEX(主数据!A:AD,MATCH(J3820,主数据!A:A,0),11))</f>
        <v>福州东区</v>
      </c>
      <c r="D3820" t="str">
        <f t="shared" si="236"/>
        <v>FZ11公摊费定额</v>
      </c>
      <c r="E3820" s="13" t="str">
        <f t="shared" si="238"/>
        <v/>
      </c>
      <c r="F3820" s="13" t="str">
        <f>IF(E3820="","",IFERROR(IF(IF(K3820="","",INDEX(收费标合同信息维护!A:Q,MATCH(D3820,收费标合同信息维护!J:J,0),10))=D3820,"有","无"),"无"))</f>
        <v/>
      </c>
      <c r="G3820" s="13" t="str">
        <f t="shared" si="237"/>
        <v>FZ11公摊费定额51.00</v>
      </c>
      <c r="H3820" s="13" t="str">
        <f t="shared" si="239"/>
        <v>51.00</v>
      </c>
      <c r="I3820" s="13" t="str">
        <f>IF(G3820="","",IFERROR(IF(IF(K3820="","",INDEX(收费标合同信息维护!A:Q,MATCH(G3820,收费标合同信息维护!M:M,0),13))=G3820,"有","无"),"无"))</f>
        <v>无</v>
      </c>
      <c r="J3820" s="3" t="s">
        <v>2672</v>
      </c>
      <c r="K3820" s="3" t="s">
        <v>13851</v>
      </c>
      <c r="L3820" s="3" t="s">
        <v>6738</v>
      </c>
      <c r="M3820" s="3" t="s">
        <v>6739</v>
      </c>
      <c r="N3820" s="3" t="s">
        <v>6477</v>
      </c>
      <c r="O3820" s="3" t="s">
        <v>6597</v>
      </c>
      <c r="P3820" s="3" t="s">
        <v>14049</v>
      </c>
      <c r="Q3820" s="3" t="s">
        <v>14050</v>
      </c>
      <c r="R3820" s="3" t="s">
        <v>6490</v>
      </c>
      <c r="S3820" s="3" t="s">
        <v>6491</v>
      </c>
      <c r="T3820" s="3" t="s">
        <v>7025</v>
      </c>
      <c r="U3820" s="3" t="s">
        <v>6716</v>
      </c>
      <c r="V3820" s="3" t="s">
        <v>154</v>
      </c>
      <c r="W3820" s="3" t="s">
        <v>13923</v>
      </c>
      <c r="X3820" s="3" t="s">
        <v>154</v>
      </c>
      <c r="Y3820" s="3" t="s">
        <v>154</v>
      </c>
      <c r="Z3820" s="3" t="s">
        <v>154</v>
      </c>
      <c r="AA3820" s="3" t="s">
        <v>154</v>
      </c>
      <c r="AB3820" s="3" t="s">
        <v>154</v>
      </c>
      <c r="AC3820" s="3" t="s">
        <v>154</v>
      </c>
      <c r="AD3820" s="3" t="s">
        <v>6151</v>
      </c>
      <c r="AE3820" s="3" t="s">
        <v>6151</v>
      </c>
      <c r="AF3820" s="3" t="s">
        <v>154</v>
      </c>
      <c r="AG3820" s="3" t="s">
        <v>154</v>
      </c>
      <c r="AH3820" s="3" t="s">
        <v>6478</v>
      </c>
      <c r="AI3820" s="3" t="s">
        <v>6482</v>
      </c>
      <c r="AJ3820" s="3" t="s">
        <v>10</v>
      </c>
    </row>
    <row r="3821" spans="1:36" ht="15">
      <c r="A3821" s="10">
        <v>3924</v>
      </c>
      <c r="B3821" t="str">
        <f>IF(K3821="总计","",INDEX(主数据!A:AD,MATCH(J3821,主数据!A:A,0),9))</f>
        <v>华南大区公司</v>
      </c>
      <c r="C3821" t="str">
        <f>IF(K3821="","",INDEX(主数据!A:AD,MATCH(J3821,主数据!A:A,0),11))</f>
        <v>福州东区</v>
      </c>
      <c r="D3821" t="str">
        <f t="shared" si="236"/>
        <v>FZ11公摊费定额</v>
      </c>
      <c r="E3821" s="13" t="str">
        <f t="shared" si="238"/>
        <v/>
      </c>
      <c r="F3821" s="13" t="str">
        <f>IF(E3821="","",IFERROR(IF(IF(K3821="","",INDEX(收费标合同信息维护!A:Q,MATCH(D3821,收费标合同信息维护!J:J,0),10))=D3821,"有","无"),"无"))</f>
        <v/>
      </c>
      <c r="G3821" s="13" t="str">
        <f t="shared" si="237"/>
        <v>FZ11公摊费定额52.00</v>
      </c>
      <c r="H3821" s="13" t="str">
        <f t="shared" si="239"/>
        <v>52.00</v>
      </c>
      <c r="I3821" s="13" t="str">
        <f>IF(G3821="","",IFERROR(IF(IF(K3821="","",INDEX(收费标合同信息维护!A:Q,MATCH(G3821,收费标合同信息维护!M:M,0),13))=G3821,"有","无"),"无"))</f>
        <v>无</v>
      </c>
      <c r="J3821" s="3" t="s">
        <v>2672</v>
      </c>
      <c r="K3821" s="3" t="s">
        <v>13851</v>
      </c>
      <c r="L3821" s="3" t="s">
        <v>6738</v>
      </c>
      <c r="M3821" s="3" t="s">
        <v>6739</v>
      </c>
      <c r="N3821" s="3" t="s">
        <v>6477</v>
      </c>
      <c r="O3821" s="3" t="s">
        <v>6597</v>
      </c>
      <c r="P3821" s="3" t="s">
        <v>14051</v>
      </c>
      <c r="Q3821" s="3" t="s">
        <v>14052</v>
      </c>
      <c r="R3821" s="3" t="s">
        <v>6490</v>
      </c>
      <c r="S3821" s="3" t="s">
        <v>6491</v>
      </c>
      <c r="T3821" s="3" t="s">
        <v>7025</v>
      </c>
      <c r="U3821" s="3" t="s">
        <v>6716</v>
      </c>
      <c r="V3821" s="3" t="s">
        <v>154</v>
      </c>
      <c r="W3821" s="3" t="s">
        <v>13696</v>
      </c>
      <c r="X3821" s="3" t="s">
        <v>154</v>
      </c>
      <c r="Y3821" s="3" t="s">
        <v>154</v>
      </c>
      <c r="Z3821" s="3" t="s">
        <v>154</v>
      </c>
      <c r="AA3821" s="3" t="s">
        <v>154</v>
      </c>
      <c r="AB3821" s="3" t="s">
        <v>154</v>
      </c>
      <c r="AC3821" s="3" t="s">
        <v>154</v>
      </c>
      <c r="AD3821" s="3" t="s">
        <v>6151</v>
      </c>
      <c r="AE3821" s="3" t="s">
        <v>6151</v>
      </c>
      <c r="AF3821" s="3" t="s">
        <v>154</v>
      </c>
      <c r="AG3821" s="3" t="s">
        <v>154</v>
      </c>
      <c r="AH3821" s="3" t="s">
        <v>6478</v>
      </c>
      <c r="AI3821" s="3" t="s">
        <v>6482</v>
      </c>
      <c r="AJ3821" s="3" t="s">
        <v>12</v>
      </c>
    </row>
    <row r="3822" spans="1:36" ht="15">
      <c r="A3822" s="10">
        <v>3925</v>
      </c>
      <c r="B3822" t="str">
        <f>IF(K3822="总计","",INDEX(主数据!A:AD,MATCH(J3822,主数据!A:A,0),9))</f>
        <v>华南大区公司</v>
      </c>
      <c r="C3822" t="str">
        <f>IF(K3822="","",INDEX(主数据!A:AD,MATCH(J3822,主数据!A:A,0),11))</f>
        <v>福州东区</v>
      </c>
      <c r="D3822" t="str">
        <f t="shared" si="236"/>
        <v>FZ11公摊费定额</v>
      </c>
      <c r="E3822" s="13" t="str">
        <f t="shared" si="238"/>
        <v/>
      </c>
      <c r="F3822" s="13" t="str">
        <f>IF(E3822="","",IFERROR(IF(IF(K3822="","",INDEX(收费标合同信息维护!A:Q,MATCH(D3822,收费标合同信息维护!J:J,0),10))=D3822,"有","无"),"无"))</f>
        <v/>
      </c>
      <c r="G3822" s="13" t="str">
        <f t="shared" si="237"/>
        <v>FZ11公摊费定额53.00</v>
      </c>
      <c r="H3822" s="13" t="str">
        <f t="shared" si="239"/>
        <v>53.00</v>
      </c>
      <c r="I3822" s="13" t="str">
        <f>IF(G3822="","",IFERROR(IF(IF(K3822="","",INDEX(收费标合同信息维护!A:Q,MATCH(G3822,收费标合同信息维护!M:M,0),13))=G3822,"有","无"),"无"))</f>
        <v>无</v>
      </c>
      <c r="J3822" s="3" t="s">
        <v>2672</v>
      </c>
      <c r="K3822" s="3" t="s">
        <v>13851</v>
      </c>
      <c r="L3822" s="3" t="s">
        <v>6738</v>
      </c>
      <c r="M3822" s="3" t="s">
        <v>6739</v>
      </c>
      <c r="N3822" s="3" t="s">
        <v>6477</v>
      </c>
      <c r="O3822" s="3" t="s">
        <v>6597</v>
      </c>
      <c r="P3822" s="3" t="s">
        <v>14053</v>
      </c>
      <c r="Q3822" s="3" t="s">
        <v>14054</v>
      </c>
      <c r="R3822" s="3" t="s">
        <v>6490</v>
      </c>
      <c r="S3822" s="3" t="s">
        <v>6491</v>
      </c>
      <c r="T3822" s="3" t="s">
        <v>7025</v>
      </c>
      <c r="U3822" s="3" t="s">
        <v>6716</v>
      </c>
      <c r="V3822" s="3" t="s">
        <v>154</v>
      </c>
      <c r="W3822" s="3" t="s">
        <v>13928</v>
      </c>
      <c r="X3822" s="3" t="s">
        <v>154</v>
      </c>
      <c r="Y3822" s="3" t="s">
        <v>154</v>
      </c>
      <c r="Z3822" s="3" t="s">
        <v>154</v>
      </c>
      <c r="AA3822" s="3" t="s">
        <v>154</v>
      </c>
      <c r="AB3822" s="3" t="s">
        <v>154</v>
      </c>
      <c r="AC3822" s="3" t="s">
        <v>154</v>
      </c>
      <c r="AD3822" s="3" t="s">
        <v>6151</v>
      </c>
      <c r="AE3822" s="3" t="s">
        <v>6151</v>
      </c>
      <c r="AF3822" s="3" t="s">
        <v>154</v>
      </c>
      <c r="AG3822" s="3" t="s">
        <v>154</v>
      </c>
      <c r="AH3822" s="3" t="s">
        <v>6478</v>
      </c>
      <c r="AI3822" s="3" t="s">
        <v>6482</v>
      </c>
      <c r="AJ3822" s="3" t="s">
        <v>6034</v>
      </c>
    </row>
    <row r="3823" spans="1:36" ht="15">
      <c r="A3823" s="10">
        <v>3926</v>
      </c>
      <c r="B3823" t="str">
        <f>IF(K3823="总计","",INDEX(主数据!A:AD,MATCH(J3823,主数据!A:A,0),9))</f>
        <v>华南大区公司</v>
      </c>
      <c r="C3823" t="str">
        <f>IF(K3823="","",INDEX(主数据!A:AD,MATCH(J3823,主数据!A:A,0),11))</f>
        <v>福州东区</v>
      </c>
      <c r="D3823" t="str">
        <f t="shared" si="236"/>
        <v>FZ11公摊费定额</v>
      </c>
      <c r="E3823" s="13" t="str">
        <f t="shared" si="238"/>
        <v/>
      </c>
      <c r="F3823" s="13" t="str">
        <f>IF(E3823="","",IFERROR(IF(IF(K3823="","",INDEX(收费标合同信息维护!A:Q,MATCH(D3823,收费标合同信息维护!J:J,0),10))=D3823,"有","无"),"无"))</f>
        <v/>
      </c>
      <c r="G3823" s="13" t="str">
        <f t="shared" si="237"/>
        <v>FZ11公摊费定额54.00</v>
      </c>
      <c r="H3823" s="13" t="str">
        <f t="shared" si="239"/>
        <v>54.00</v>
      </c>
      <c r="I3823" s="13" t="str">
        <f>IF(G3823="","",IFERROR(IF(IF(K3823="","",INDEX(收费标合同信息维护!A:Q,MATCH(G3823,收费标合同信息维护!M:M,0),13))=G3823,"有","无"),"无"))</f>
        <v>无</v>
      </c>
      <c r="J3823" s="3" t="s">
        <v>2672</v>
      </c>
      <c r="K3823" s="3" t="s">
        <v>13851</v>
      </c>
      <c r="L3823" s="3" t="s">
        <v>6738</v>
      </c>
      <c r="M3823" s="3" t="s">
        <v>6739</v>
      </c>
      <c r="N3823" s="3" t="s">
        <v>6477</v>
      </c>
      <c r="O3823" s="3" t="s">
        <v>6597</v>
      </c>
      <c r="P3823" s="3" t="s">
        <v>14055</v>
      </c>
      <c r="Q3823" s="3" t="s">
        <v>14056</v>
      </c>
      <c r="R3823" s="3" t="s">
        <v>6490</v>
      </c>
      <c r="S3823" s="3" t="s">
        <v>6491</v>
      </c>
      <c r="T3823" s="3" t="s">
        <v>7025</v>
      </c>
      <c r="U3823" s="3" t="s">
        <v>6716</v>
      </c>
      <c r="V3823" s="3" t="s">
        <v>154</v>
      </c>
      <c r="W3823" s="3" t="s">
        <v>8656</v>
      </c>
      <c r="X3823" s="3" t="s">
        <v>154</v>
      </c>
      <c r="Y3823" s="3" t="s">
        <v>154</v>
      </c>
      <c r="Z3823" s="3" t="s">
        <v>154</v>
      </c>
      <c r="AA3823" s="3" t="s">
        <v>154</v>
      </c>
      <c r="AB3823" s="3" t="s">
        <v>154</v>
      </c>
      <c r="AC3823" s="3" t="s">
        <v>154</v>
      </c>
      <c r="AD3823" s="3" t="s">
        <v>6151</v>
      </c>
      <c r="AE3823" s="3" t="s">
        <v>6151</v>
      </c>
      <c r="AF3823" s="3" t="s">
        <v>154</v>
      </c>
      <c r="AG3823" s="3" t="s">
        <v>154</v>
      </c>
      <c r="AH3823" s="3" t="s">
        <v>6478</v>
      </c>
      <c r="AI3823" s="3" t="s">
        <v>6482</v>
      </c>
      <c r="AJ3823" s="3" t="s">
        <v>6027</v>
      </c>
    </row>
    <row r="3824" spans="1:36" ht="15">
      <c r="A3824" s="10">
        <v>3927</v>
      </c>
      <c r="B3824" t="str">
        <f>IF(K3824="总计","",INDEX(主数据!A:AD,MATCH(J3824,主数据!A:A,0),9))</f>
        <v>华南大区公司</v>
      </c>
      <c r="C3824" t="str">
        <f>IF(K3824="","",INDEX(主数据!A:AD,MATCH(J3824,主数据!A:A,0),11))</f>
        <v>福州东区</v>
      </c>
      <c r="D3824" t="str">
        <f t="shared" si="236"/>
        <v>FZ11公摊费定额</v>
      </c>
      <c r="E3824" s="13" t="str">
        <f t="shared" si="238"/>
        <v/>
      </c>
      <c r="F3824" s="13" t="str">
        <f>IF(E3824="","",IFERROR(IF(IF(K3824="","",INDEX(收费标合同信息维护!A:Q,MATCH(D3824,收费标合同信息维护!J:J,0),10))=D3824,"有","无"),"无"))</f>
        <v/>
      </c>
      <c r="G3824" s="13" t="str">
        <f t="shared" si="237"/>
        <v>FZ11公摊费定额55.00</v>
      </c>
      <c r="H3824" s="13" t="str">
        <f t="shared" si="239"/>
        <v>55.00</v>
      </c>
      <c r="I3824" s="13" t="str">
        <f>IF(G3824="","",IFERROR(IF(IF(K3824="","",INDEX(收费标合同信息维护!A:Q,MATCH(G3824,收费标合同信息维护!M:M,0),13))=G3824,"有","无"),"无"))</f>
        <v>无</v>
      </c>
      <c r="J3824" s="3" t="s">
        <v>2672</v>
      </c>
      <c r="K3824" s="3" t="s">
        <v>13851</v>
      </c>
      <c r="L3824" s="3" t="s">
        <v>6738</v>
      </c>
      <c r="M3824" s="3" t="s">
        <v>6739</v>
      </c>
      <c r="N3824" s="3" t="s">
        <v>6477</v>
      </c>
      <c r="O3824" s="3" t="s">
        <v>6597</v>
      </c>
      <c r="P3824" s="3" t="s">
        <v>14057</v>
      </c>
      <c r="Q3824" s="3" t="s">
        <v>14058</v>
      </c>
      <c r="R3824" s="3" t="s">
        <v>6490</v>
      </c>
      <c r="S3824" s="3" t="s">
        <v>6491</v>
      </c>
      <c r="T3824" s="3" t="s">
        <v>7025</v>
      </c>
      <c r="U3824" s="3" t="s">
        <v>6716</v>
      </c>
      <c r="V3824" s="3" t="s">
        <v>154</v>
      </c>
      <c r="W3824" s="3" t="s">
        <v>11000</v>
      </c>
      <c r="X3824" s="3" t="s">
        <v>154</v>
      </c>
      <c r="Y3824" s="3" t="s">
        <v>154</v>
      </c>
      <c r="Z3824" s="3" t="s">
        <v>154</v>
      </c>
      <c r="AA3824" s="3" t="s">
        <v>154</v>
      </c>
      <c r="AB3824" s="3" t="s">
        <v>154</v>
      </c>
      <c r="AC3824" s="3" t="s">
        <v>154</v>
      </c>
      <c r="AD3824" s="3" t="s">
        <v>6151</v>
      </c>
      <c r="AE3824" s="3" t="s">
        <v>6151</v>
      </c>
      <c r="AF3824" s="3" t="s">
        <v>154</v>
      </c>
      <c r="AG3824" s="3" t="s">
        <v>154</v>
      </c>
      <c r="AH3824" s="3" t="s">
        <v>6478</v>
      </c>
      <c r="AI3824" s="3" t="s">
        <v>6482</v>
      </c>
      <c r="AJ3824" s="3" t="s">
        <v>6032</v>
      </c>
    </row>
    <row r="3825" spans="1:36" ht="15">
      <c r="A3825" s="10">
        <v>3928</v>
      </c>
      <c r="B3825" t="str">
        <f>IF(K3825="总计","",INDEX(主数据!A:AD,MATCH(J3825,主数据!A:A,0),9))</f>
        <v>华南大区公司</v>
      </c>
      <c r="C3825" t="str">
        <f>IF(K3825="","",INDEX(主数据!A:AD,MATCH(J3825,主数据!A:A,0),11))</f>
        <v>福州东区</v>
      </c>
      <c r="D3825" t="str">
        <f t="shared" si="236"/>
        <v>FZ11公摊费定额</v>
      </c>
      <c r="E3825" s="13" t="str">
        <f t="shared" si="238"/>
        <v/>
      </c>
      <c r="F3825" s="13" t="str">
        <f>IF(E3825="","",IFERROR(IF(IF(K3825="","",INDEX(收费标合同信息维护!A:Q,MATCH(D3825,收费标合同信息维护!J:J,0),10))=D3825,"有","无"),"无"))</f>
        <v/>
      </c>
      <c r="G3825" s="13" t="str">
        <f t="shared" si="237"/>
        <v>FZ11公摊费定额34.00</v>
      </c>
      <c r="H3825" s="13" t="str">
        <f t="shared" si="239"/>
        <v>34.00</v>
      </c>
      <c r="I3825" s="13" t="str">
        <f>IF(G3825="","",IFERROR(IF(IF(K3825="","",INDEX(收费标合同信息维护!A:Q,MATCH(G3825,收费标合同信息维护!M:M,0),13))=G3825,"有","无"),"无"))</f>
        <v>无</v>
      </c>
      <c r="J3825" s="3" t="s">
        <v>2672</v>
      </c>
      <c r="K3825" s="3" t="s">
        <v>13851</v>
      </c>
      <c r="L3825" s="3" t="s">
        <v>6738</v>
      </c>
      <c r="M3825" s="3" t="s">
        <v>6739</v>
      </c>
      <c r="N3825" s="3" t="s">
        <v>6477</v>
      </c>
      <c r="O3825" s="3" t="s">
        <v>6597</v>
      </c>
      <c r="P3825" s="3" t="s">
        <v>14059</v>
      </c>
      <c r="Q3825" s="3" t="s">
        <v>6739</v>
      </c>
      <c r="R3825" s="3" t="s">
        <v>6490</v>
      </c>
      <c r="S3825" s="3" t="s">
        <v>6491</v>
      </c>
      <c r="T3825" s="3" t="s">
        <v>6754</v>
      </c>
      <c r="U3825" s="3" t="s">
        <v>6716</v>
      </c>
      <c r="V3825" s="3" t="s">
        <v>154</v>
      </c>
      <c r="W3825" s="3" t="s">
        <v>13878</v>
      </c>
      <c r="X3825" s="3" t="s">
        <v>154</v>
      </c>
      <c r="Y3825" s="3" t="s">
        <v>154</v>
      </c>
      <c r="Z3825" s="3" t="s">
        <v>154</v>
      </c>
      <c r="AA3825" s="3" t="s">
        <v>154</v>
      </c>
      <c r="AB3825" s="3" t="s">
        <v>154</v>
      </c>
      <c r="AC3825" s="3" t="s">
        <v>154</v>
      </c>
      <c r="AD3825" s="3" t="s">
        <v>6151</v>
      </c>
      <c r="AE3825" s="3" t="s">
        <v>6151</v>
      </c>
      <c r="AF3825" s="3" t="s">
        <v>154</v>
      </c>
      <c r="AG3825" s="3" t="s">
        <v>154</v>
      </c>
      <c r="AH3825" s="3" t="s">
        <v>6597</v>
      </c>
      <c r="AI3825" s="3" t="s">
        <v>6482</v>
      </c>
      <c r="AJ3825" s="3" t="s">
        <v>6489</v>
      </c>
    </row>
    <row r="3826" spans="1:36" ht="15">
      <c r="A3826" s="10">
        <v>3929</v>
      </c>
      <c r="B3826" t="str">
        <f>IF(K3826="总计","",INDEX(主数据!A:AD,MATCH(J3826,主数据!A:A,0),9))</f>
        <v>华南大区公司</v>
      </c>
      <c r="C3826" t="str">
        <f>IF(K3826="","",INDEX(主数据!A:AD,MATCH(J3826,主数据!A:A,0),11))</f>
        <v>福州东区</v>
      </c>
      <c r="D3826" t="str">
        <f t="shared" si="236"/>
        <v>FZ11公摊费定额</v>
      </c>
      <c r="E3826" s="13" t="str">
        <f t="shared" si="238"/>
        <v/>
      </c>
      <c r="F3826" s="13" t="str">
        <f>IF(E3826="","",IFERROR(IF(IF(K3826="","",INDEX(收费标合同信息维护!A:Q,MATCH(D3826,收费标合同信息维护!J:J,0),10))=D3826,"有","无"),"无"))</f>
        <v/>
      </c>
      <c r="G3826" s="13" t="str">
        <f t="shared" si="237"/>
        <v>FZ11公摊费定额29.00</v>
      </c>
      <c r="H3826" s="13" t="str">
        <f t="shared" si="239"/>
        <v>29.00</v>
      </c>
      <c r="I3826" s="13" t="str">
        <f>IF(G3826="","",IFERROR(IF(IF(K3826="","",INDEX(收费标合同信息维护!A:Q,MATCH(G3826,收费标合同信息维护!M:M,0),13))=G3826,"有","无"),"无"))</f>
        <v>无</v>
      </c>
      <c r="J3826" s="3" t="s">
        <v>2672</v>
      </c>
      <c r="K3826" s="3" t="s">
        <v>13851</v>
      </c>
      <c r="L3826" s="3" t="s">
        <v>6738</v>
      </c>
      <c r="M3826" s="3" t="s">
        <v>6739</v>
      </c>
      <c r="N3826" s="3" t="s">
        <v>6477</v>
      </c>
      <c r="O3826" s="3" t="s">
        <v>6597</v>
      </c>
      <c r="P3826" s="3" t="s">
        <v>14060</v>
      </c>
      <c r="Q3826" s="3" t="s">
        <v>6739</v>
      </c>
      <c r="R3826" s="3" t="s">
        <v>6490</v>
      </c>
      <c r="S3826" s="3" t="s">
        <v>6491</v>
      </c>
      <c r="T3826" s="3" t="s">
        <v>6754</v>
      </c>
      <c r="U3826" s="3" t="s">
        <v>6716</v>
      </c>
      <c r="V3826" s="3" t="s">
        <v>154</v>
      </c>
      <c r="W3826" s="3" t="s">
        <v>13865</v>
      </c>
      <c r="X3826" s="3" t="s">
        <v>154</v>
      </c>
      <c r="Y3826" s="3" t="s">
        <v>154</v>
      </c>
      <c r="Z3826" s="3" t="s">
        <v>154</v>
      </c>
      <c r="AA3826" s="3" t="s">
        <v>154</v>
      </c>
      <c r="AB3826" s="3" t="s">
        <v>154</v>
      </c>
      <c r="AC3826" s="3" t="s">
        <v>154</v>
      </c>
      <c r="AD3826" s="3" t="s">
        <v>6151</v>
      </c>
      <c r="AE3826" s="3" t="s">
        <v>6151</v>
      </c>
      <c r="AF3826" s="3" t="s">
        <v>154</v>
      </c>
      <c r="AG3826" s="3" t="s">
        <v>154</v>
      </c>
      <c r="AH3826" s="3" t="s">
        <v>6597</v>
      </c>
      <c r="AI3826" s="3" t="s">
        <v>6482</v>
      </c>
      <c r="AJ3826" s="3" t="s">
        <v>6489</v>
      </c>
    </row>
    <row r="3827" spans="1:36" ht="15">
      <c r="A3827" s="10">
        <v>3930</v>
      </c>
      <c r="B3827" t="str">
        <f>IF(K3827="总计","",INDEX(主数据!A:AD,MATCH(J3827,主数据!A:A,0),9))</f>
        <v>华南大区公司</v>
      </c>
      <c r="C3827" t="str">
        <f>IF(K3827="","",INDEX(主数据!A:AD,MATCH(J3827,主数据!A:A,0),11))</f>
        <v>深圳东区</v>
      </c>
      <c r="D3827" t="str">
        <f t="shared" si="236"/>
        <v>SZ22物业服务费标准方式3.90</v>
      </c>
      <c r="E3827" s="13" t="str">
        <f t="shared" si="238"/>
        <v>3.90</v>
      </c>
      <c r="F3827" s="13" t="str">
        <f>IF(E3827="","",IFERROR(IF(IF(K3827="","",INDEX(收费标合同信息维护!A:Q,MATCH(D3827,收费标合同信息维护!J:J,0),10))=D3827,"有","无"),"无"))</f>
        <v>无</v>
      </c>
      <c r="G3827" s="13" t="str">
        <f t="shared" si="237"/>
        <v/>
      </c>
      <c r="H3827" s="13" t="str">
        <f t="shared" si="239"/>
        <v/>
      </c>
      <c r="I3827" s="13" t="str">
        <f>IF(G3827="","",IFERROR(IF(IF(K3827="","",INDEX(收费标合同信息维护!A:Q,MATCH(G3827,收费标合同信息维护!M:M,0),13))=G3827,"有","无"),"无"))</f>
        <v/>
      </c>
      <c r="J3827" s="3" t="s">
        <v>4429</v>
      </c>
      <c r="K3827" s="3" t="s">
        <v>14061</v>
      </c>
      <c r="L3827" s="3" t="s">
        <v>6025</v>
      </c>
      <c r="M3827" s="3" t="s">
        <v>6026</v>
      </c>
      <c r="N3827" s="3" t="s">
        <v>6477</v>
      </c>
      <c r="O3827" s="3" t="s">
        <v>6478</v>
      </c>
      <c r="P3827" s="3" t="s">
        <v>14062</v>
      </c>
      <c r="Q3827" s="3" t="s">
        <v>14063</v>
      </c>
      <c r="R3827" s="3" t="s">
        <v>6484</v>
      </c>
      <c r="S3827" s="3" t="s">
        <v>6491</v>
      </c>
      <c r="T3827" s="3" t="s">
        <v>7100</v>
      </c>
      <c r="U3827" s="3" t="s">
        <v>154</v>
      </c>
      <c r="V3827" s="3" t="s">
        <v>8642</v>
      </c>
      <c r="W3827" s="3" t="s">
        <v>154</v>
      </c>
      <c r="X3827" s="3" t="s">
        <v>154</v>
      </c>
      <c r="Y3827" s="3" t="s">
        <v>154</v>
      </c>
      <c r="Z3827" s="3" t="s">
        <v>154</v>
      </c>
      <c r="AA3827" s="3" t="s">
        <v>154</v>
      </c>
      <c r="AB3827" s="3" t="s">
        <v>154</v>
      </c>
      <c r="AC3827" s="3" t="s">
        <v>154</v>
      </c>
      <c r="AD3827" s="3" t="s">
        <v>6151</v>
      </c>
      <c r="AE3827" s="3" t="s">
        <v>6151</v>
      </c>
      <c r="AF3827" s="3" t="s">
        <v>154</v>
      </c>
      <c r="AG3827" s="3" t="s">
        <v>154</v>
      </c>
      <c r="AH3827" s="3" t="s">
        <v>6478</v>
      </c>
      <c r="AI3827" s="3" t="s">
        <v>6482</v>
      </c>
      <c r="AJ3827" s="3" t="s">
        <v>14064</v>
      </c>
    </row>
    <row r="3828" spans="1:36" ht="15">
      <c r="A3828" s="10">
        <v>3931</v>
      </c>
      <c r="B3828" t="str">
        <f>IF(K3828="总计","",INDEX(主数据!A:AD,MATCH(J3828,主数据!A:A,0),9))</f>
        <v>华南大区公司</v>
      </c>
      <c r="C3828" t="str">
        <f>IF(K3828="","",INDEX(主数据!A:AD,MATCH(J3828,主数据!A:A,0),11))</f>
        <v>深圳东区</v>
      </c>
      <c r="D3828" t="str">
        <f t="shared" si="236"/>
        <v>SZ22物业服务费直接录入</v>
      </c>
      <c r="E3828" s="13" t="str">
        <f t="shared" si="238"/>
        <v/>
      </c>
      <c r="F3828" s="13" t="str">
        <f>IF(E3828="","",IFERROR(IF(IF(K3828="","",INDEX(收费标合同信息维护!A:Q,MATCH(D3828,收费标合同信息维护!J:J,0),10))=D3828,"有","无"),"无"))</f>
        <v/>
      </c>
      <c r="G3828" s="13" t="str">
        <f t="shared" si="237"/>
        <v/>
      </c>
      <c r="H3828" s="13" t="str">
        <f t="shared" si="239"/>
        <v/>
      </c>
      <c r="I3828" s="13" t="str">
        <f>IF(G3828="","",IFERROR(IF(IF(K3828="","",INDEX(收费标合同信息维护!A:Q,MATCH(G3828,收费标合同信息维护!M:M,0),13))=G3828,"有","无"),"无"))</f>
        <v/>
      </c>
      <c r="J3828" s="3" t="s">
        <v>4429</v>
      </c>
      <c r="K3828" s="3" t="s">
        <v>14061</v>
      </c>
      <c r="L3828" s="3" t="s">
        <v>6025</v>
      </c>
      <c r="M3828" s="3" t="s">
        <v>6026</v>
      </c>
      <c r="N3828" s="3" t="s">
        <v>6477</v>
      </c>
      <c r="O3828" s="3" t="s">
        <v>6478</v>
      </c>
      <c r="P3828" s="3" t="s">
        <v>14065</v>
      </c>
      <c r="Q3828" s="3" t="s">
        <v>7547</v>
      </c>
      <c r="R3828" s="3" t="s">
        <v>6479</v>
      </c>
      <c r="S3828" s="3" t="s">
        <v>6480</v>
      </c>
      <c r="T3828" s="3" t="s">
        <v>7100</v>
      </c>
      <c r="U3828" s="3" t="s">
        <v>154</v>
      </c>
      <c r="V3828" s="3" t="s">
        <v>154</v>
      </c>
      <c r="W3828" s="3" t="s">
        <v>154</v>
      </c>
      <c r="X3828" s="3" t="s">
        <v>154</v>
      </c>
      <c r="Y3828" s="3" t="s">
        <v>154</v>
      </c>
      <c r="Z3828" s="3" t="s">
        <v>154</v>
      </c>
      <c r="AA3828" s="3" t="s">
        <v>154</v>
      </c>
      <c r="AB3828" s="3" t="s">
        <v>154</v>
      </c>
      <c r="AC3828" s="3" t="s">
        <v>154</v>
      </c>
      <c r="AD3828" s="3" t="s">
        <v>6151</v>
      </c>
      <c r="AE3828" s="3" t="s">
        <v>6151</v>
      </c>
      <c r="AF3828" s="3" t="s">
        <v>154</v>
      </c>
      <c r="AG3828" s="3" t="s">
        <v>154</v>
      </c>
      <c r="AH3828" s="3" t="s">
        <v>6478</v>
      </c>
      <c r="AI3828" s="3" t="s">
        <v>6482</v>
      </c>
      <c r="AJ3828" s="3" t="s">
        <v>14066</v>
      </c>
    </row>
    <row r="3829" spans="1:36" ht="15">
      <c r="A3829" s="10">
        <v>3932</v>
      </c>
      <c r="B3829" t="str">
        <f>IF(K3829="总计","",INDEX(主数据!A:AD,MATCH(J3829,主数据!A:A,0),9))</f>
        <v>华南大区公司</v>
      </c>
      <c r="C3829" t="str">
        <f>IF(K3829="","",INDEX(主数据!A:AD,MATCH(J3829,主数据!A:A,0),11))</f>
        <v>深圳东区</v>
      </c>
      <c r="D3829" t="str">
        <f t="shared" si="236"/>
        <v>SZ22物业服务费标准方式4.20</v>
      </c>
      <c r="E3829" s="13" t="str">
        <f t="shared" si="238"/>
        <v>4.20</v>
      </c>
      <c r="F3829" s="13" t="str">
        <f>IF(E3829="","",IFERROR(IF(IF(K3829="","",INDEX(收费标合同信息维护!A:Q,MATCH(D3829,收费标合同信息维护!J:J,0),10))=D3829,"有","无"),"无"))</f>
        <v>无</v>
      </c>
      <c r="G3829" s="13" t="str">
        <f t="shared" si="237"/>
        <v/>
      </c>
      <c r="H3829" s="13" t="str">
        <f t="shared" si="239"/>
        <v/>
      </c>
      <c r="I3829" s="13" t="str">
        <f>IF(G3829="","",IFERROR(IF(IF(K3829="","",INDEX(收费标合同信息维护!A:Q,MATCH(G3829,收费标合同信息维护!M:M,0),13))=G3829,"有","无"),"无"))</f>
        <v/>
      </c>
      <c r="J3829" s="3" t="s">
        <v>4429</v>
      </c>
      <c r="K3829" s="3" t="s">
        <v>14061</v>
      </c>
      <c r="L3829" s="3" t="s">
        <v>6025</v>
      </c>
      <c r="M3829" s="3" t="s">
        <v>6026</v>
      </c>
      <c r="N3829" s="3" t="s">
        <v>6477</v>
      </c>
      <c r="O3829" s="3" t="s">
        <v>6478</v>
      </c>
      <c r="P3829" s="3" t="s">
        <v>14067</v>
      </c>
      <c r="Q3829" s="3" t="s">
        <v>14068</v>
      </c>
      <c r="R3829" s="3" t="s">
        <v>6484</v>
      </c>
      <c r="S3829" s="3" t="s">
        <v>6491</v>
      </c>
      <c r="T3829" s="3" t="s">
        <v>7100</v>
      </c>
      <c r="U3829" s="3" t="s">
        <v>154</v>
      </c>
      <c r="V3829" s="3" t="s">
        <v>6987</v>
      </c>
      <c r="W3829" s="3" t="s">
        <v>154</v>
      </c>
      <c r="X3829" s="3" t="s">
        <v>154</v>
      </c>
      <c r="Y3829" s="3" t="s">
        <v>154</v>
      </c>
      <c r="Z3829" s="3" t="s">
        <v>154</v>
      </c>
      <c r="AA3829" s="3" t="s">
        <v>154</v>
      </c>
      <c r="AB3829" s="3" t="s">
        <v>154</v>
      </c>
      <c r="AC3829" s="3" t="s">
        <v>154</v>
      </c>
      <c r="AD3829" s="3" t="s">
        <v>6151</v>
      </c>
      <c r="AE3829" s="3" t="s">
        <v>6151</v>
      </c>
      <c r="AF3829" s="3" t="s">
        <v>154</v>
      </c>
      <c r="AG3829" s="3" t="s">
        <v>154</v>
      </c>
      <c r="AH3829" s="3" t="s">
        <v>6478</v>
      </c>
      <c r="AI3829" s="3" t="s">
        <v>6482</v>
      </c>
      <c r="AJ3829" s="3" t="s">
        <v>14069</v>
      </c>
    </row>
    <row r="3830" spans="1:36" ht="15">
      <c r="A3830" s="10">
        <v>3933</v>
      </c>
      <c r="B3830" t="str">
        <f>IF(K3830="总计","",INDEX(主数据!A:AD,MATCH(J3830,主数据!A:A,0),9))</f>
        <v>华南大区公司</v>
      </c>
      <c r="C3830" t="str">
        <f>IF(K3830="","",INDEX(主数据!A:AD,MATCH(J3830,主数据!A:A,0),11))</f>
        <v>深圳东区</v>
      </c>
      <c r="D3830" t="str">
        <f t="shared" si="236"/>
        <v>SZ22物业服务费标准方式8.00</v>
      </c>
      <c r="E3830" s="13" t="str">
        <f t="shared" si="238"/>
        <v>8.00</v>
      </c>
      <c r="F3830" s="13" t="str">
        <f>IF(E3830="","",IFERROR(IF(IF(K3830="","",INDEX(收费标合同信息维护!A:Q,MATCH(D3830,收费标合同信息维护!J:J,0),10))=D3830,"有","无"),"无"))</f>
        <v>无</v>
      </c>
      <c r="G3830" s="13" t="str">
        <f t="shared" si="237"/>
        <v/>
      </c>
      <c r="H3830" s="13" t="str">
        <f t="shared" si="239"/>
        <v/>
      </c>
      <c r="I3830" s="13" t="str">
        <f>IF(G3830="","",IFERROR(IF(IF(K3830="","",INDEX(收费标合同信息维护!A:Q,MATCH(G3830,收费标合同信息维护!M:M,0),13))=G3830,"有","无"),"无"))</f>
        <v/>
      </c>
      <c r="J3830" s="3" t="s">
        <v>4429</v>
      </c>
      <c r="K3830" s="3" t="s">
        <v>14061</v>
      </c>
      <c r="L3830" s="3" t="s">
        <v>6025</v>
      </c>
      <c r="M3830" s="3" t="s">
        <v>6026</v>
      </c>
      <c r="N3830" s="3" t="s">
        <v>6477</v>
      </c>
      <c r="O3830" s="3" t="s">
        <v>6478</v>
      </c>
      <c r="P3830" s="3" t="s">
        <v>14070</v>
      </c>
      <c r="Q3830" s="3" t="s">
        <v>14071</v>
      </c>
      <c r="R3830" s="3" t="s">
        <v>6484</v>
      </c>
      <c r="S3830" s="3" t="s">
        <v>6491</v>
      </c>
      <c r="T3830" s="3" t="s">
        <v>7100</v>
      </c>
      <c r="U3830" s="3" t="s">
        <v>154</v>
      </c>
      <c r="V3830" s="3" t="s">
        <v>6851</v>
      </c>
      <c r="W3830" s="3" t="s">
        <v>154</v>
      </c>
      <c r="X3830" s="3" t="s">
        <v>154</v>
      </c>
      <c r="Y3830" s="3" t="s">
        <v>154</v>
      </c>
      <c r="Z3830" s="3" t="s">
        <v>154</v>
      </c>
      <c r="AA3830" s="3" t="s">
        <v>154</v>
      </c>
      <c r="AB3830" s="3" t="s">
        <v>154</v>
      </c>
      <c r="AC3830" s="3" t="s">
        <v>154</v>
      </c>
      <c r="AD3830" s="3" t="s">
        <v>6151</v>
      </c>
      <c r="AE3830" s="3" t="s">
        <v>6151</v>
      </c>
      <c r="AF3830" s="3" t="s">
        <v>154</v>
      </c>
      <c r="AG3830" s="3" t="s">
        <v>154</v>
      </c>
      <c r="AH3830" s="3" t="s">
        <v>6478</v>
      </c>
      <c r="AI3830" s="3" t="s">
        <v>6482</v>
      </c>
      <c r="AJ3830" s="3" t="s">
        <v>6031</v>
      </c>
    </row>
    <row r="3831" spans="1:36" ht="15">
      <c r="A3831" s="10">
        <v>3934</v>
      </c>
      <c r="B3831" t="str">
        <f>IF(K3831="总计","",INDEX(主数据!A:AD,MATCH(J3831,主数据!A:A,0),9))</f>
        <v>华南大区公司</v>
      </c>
      <c r="C3831" t="str">
        <f>IF(K3831="","",INDEX(主数据!A:AD,MATCH(J3831,主数据!A:A,0),11))</f>
        <v>深圳东区</v>
      </c>
      <c r="D3831" t="str">
        <f t="shared" si="236"/>
        <v>SZ22物业服务费标准方式4.51</v>
      </c>
      <c r="E3831" s="13" t="str">
        <f t="shared" si="238"/>
        <v>4.51</v>
      </c>
      <c r="F3831" s="13" t="str">
        <f>IF(E3831="","",IFERROR(IF(IF(K3831="","",INDEX(收费标合同信息维护!A:Q,MATCH(D3831,收费标合同信息维护!J:J,0),10))=D3831,"有","无"),"无"))</f>
        <v>无</v>
      </c>
      <c r="G3831" s="13" t="str">
        <f t="shared" si="237"/>
        <v/>
      </c>
      <c r="H3831" s="13" t="str">
        <f t="shared" si="239"/>
        <v/>
      </c>
      <c r="I3831" s="13" t="str">
        <f>IF(G3831="","",IFERROR(IF(IF(K3831="","",INDEX(收费标合同信息维护!A:Q,MATCH(G3831,收费标合同信息维护!M:M,0),13))=G3831,"有","无"),"无"))</f>
        <v/>
      </c>
      <c r="J3831" s="3" t="s">
        <v>4429</v>
      </c>
      <c r="K3831" s="3" t="s">
        <v>14061</v>
      </c>
      <c r="L3831" s="3" t="s">
        <v>6025</v>
      </c>
      <c r="M3831" s="3" t="s">
        <v>6026</v>
      </c>
      <c r="N3831" s="3" t="s">
        <v>6477</v>
      </c>
      <c r="O3831" s="3" t="s">
        <v>6478</v>
      </c>
      <c r="P3831" s="3" t="s">
        <v>14072</v>
      </c>
      <c r="Q3831" s="3" t="s">
        <v>14073</v>
      </c>
      <c r="R3831" s="3" t="s">
        <v>6484</v>
      </c>
      <c r="S3831" s="3" t="s">
        <v>6491</v>
      </c>
      <c r="T3831" s="3" t="s">
        <v>7075</v>
      </c>
      <c r="U3831" s="3" t="s">
        <v>154</v>
      </c>
      <c r="V3831" s="3" t="s">
        <v>14074</v>
      </c>
      <c r="W3831" s="3" t="s">
        <v>154</v>
      </c>
      <c r="X3831" s="3" t="s">
        <v>154</v>
      </c>
      <c r="Y3831" s="3" t="s">
        <v>154</v>
      </c>
      <c r="Z3831" s="3" t="s">
        <v>154</v>
      </c>
      <c r="AA3831" s="3" t="s">
        <v>154</v>
      </c>
      <c r="AB3831" s="3" t="s">
        <v>154</v>
      </c>
      <c r="AC3831" s="3" t="s">
        <v>154</v>
      </c>
      <c r="AD3831" s="3" t="s">
        <v>6151</v>
      </c>
      <c r="AE3831" s="3" t="s">
        <v>6151</v>
      </c>
      <c r="AF3831" s="3" t="s">
        <v>154</v>
      </c>
      <c r="AG3831" s="3" t="s">
        <v>154</v>
      </c>
      <c r="AH3831" s="3" t="s">
        <v>6478</v>
      </c>
      <c r="AI3831" s="3" t="s">
        <v>6482</v>
      </c>
      <c r="AJ3831" s="3" t="s">
        <v>6033</v>
      </c>
    </row>
    <row r="3832" spans="1:36" ht="15">
      <c r="A3832" s="10">
        <v>3935</v>
      </c>
      <c r="B3832" t="str">
        <f>IF(K3832="总计","",INDEX(主数据!A:AD,MATCH(J3832,主数据!A:A,0),9))</f>
        <v>华南大区公司</v>
      </c>
      <c r="C3832" t="str">
        <f>IF(K3832="","",INDEX(主数据!A:AD,MATCH(J3832,主数据!A:A,0),11))</f>
        <v>深圳东区</v>
      </c>
      <c r="D3832" t="str">
        <f t="shared" si="236"/>
        <v>SZ22物业服务费定额</v>
      </c>
      <c r="E3832" s="13" t="str">
        <f t="shared" si="238"/>
        <v/>
      </c>
      <c r="F3832" s="13" t="str">
        <f>IF(E3832="","",IFERROR(IF(IF(K3832="","",INDEX(收费标合同信息维护!A:Q,MATCH(D3832,收费标合同信息维护!J:J,0),10))=D3832,"有","无"),"无"))</f>
        <v/>
      </c>
      <c r="G3832" s="13" t="str">
        <f t="shared" si="237"/>
        <v>SZ22物业服务费定额0.04</v>
      </c>
      <c r="H3832" s="13" t="str">
        <f t="shared" si="239"/>
        <v>0.04</v>
      </c>
      <c r="I3832" s="13" t="str">
        <f>IF(G3832="","",IFERROR(IF(IF(K3832="","",INDEX(收费标合同信息维护!A:Q,MATCH(G3832,收费标合同信息维护!M:M,0),13))=G3832,"有","无"),"无"))</f>
        <v>无</v>
      </c>
      <c r="J3832" s="3" t="s">
        <v>4429</v>
      </c>
      <c r="K3832" s="3" t="s">
        <v>14061</v>
      </c>
      <c r="L3832" s="3" t="s">
        <v>6025</v>
      </c>
      <c r="M3832" s="3" t="s">
        <v>6026</v>
      </c>
      <c r="N3832" s="3" t="s">
        <v>6477</v>
      </c>
      <c r="O3832" s="3" t="s">
        <v>6478</v>
      </c>
      <c r="P3832" s="3" t="s">
        <v>14075</v>
      </c>
      <c r="Q3832" s="3" t="s">
        <v>14076</v>
      </c>
      <c r="R3832" s="3" t="s">
        <v>6490</v>
      </c>
      <c r="S3832" s="3" t="s">
        <v>6491</v>
      </c>
      <c r="T3832" s="3" t="s">
        <v>6684</v>
      </c>
      <c r="U3832" s="3" t="s">
        <v>154</v>
      </c>
      <c r="V3832" s="3" t="s">
        <v>154</v>
      </c>
      <c r="W3832" s="3" t="s">
        <v>14077</v>
      </c>
      <c r="X3832" s="3" t="s">
        <v>154</v>
      </c>
      <c r="Y3832" s="3" t="s">
        <v>154</v>
      </c>
      <c r="Z3832" s="3" t="s">
        <v>154</v>
      </c>
      <c r="AA3832" s="3" t="s">
        <v>154</v>
      </c>
      <c r="AB3832" s="3" t="s">
        <v>154</v>
      </c>
      <c r="AC3832" s="3" t="s">
        <v>154</v>
      </c>
      <c r="AD3832" s="3" t="s">
        <v>6151</v>
      </c>
      <c r="AE3832" s="3" t="s">
        <v>6151</v>
      </c>
      <c r="AF3832" s="3" t="s">
        <v>154</v>
      </c>
      <c r="AG3832" s="3" t="s">
        <v>154</v>
      </c>
      <c r="AH3832" s="3" t="s">
        <v>6478</v>
      </c>
      <c r="AI3832" s="3" t="s">
        <v>6482</v>
      </c>
      <c r="AJ3832" s="3" t="s">
        <v>6033</v>
      </c>
    </row>
    <row r="3833" spans="1:36" ht="15">
      <c r="A3833" s="10">
        <v>3936</v>
      </c>
      <c r="B3833" t="str">
        <f>IF(K3833="总计","",INDEX(主数据!A:AD,MATCH(J3833,主数据!A:A,0),9))</f>
        <v>华南大区公司</v>
      </c>
      <c r="C3833" t="str">
        <f>IF(K3833="","",INDEX(主数据!A:AD,MATCH(J3833,主数据!A:A,0),11))</f>
        <v>深圳东区</v>
      </c>
      <c r="D3833" t="str">
        <f t="shared" si="236"/>
        <v>SZ22维修基金标准方式0.25</v>
      </c>
      <c r="E3833" s="13" t="str">
        <f t="shared" si="238"/>
        <v>0.25</v>
      </c>
      <c r="F3833" s="13" t="str">
        <f>IF(E3833="","",IFERROR(IF(IF(K3833="","",INDEX(收费标合同信息维护!A:Q,MATCH(D3833,收费标合同信息维护!J:J,0),10))=D3833,"有","无"),"无"))</f>
        <v>无</v>
      </c>
      <c r="G3833" s="13" t="str">
        <f t="shared" si="237"/>
        <v/>
      </c>
      <c r="H3833" s="13" t="str">
        <f t="shared" si="239"/>
        <v/>
      </c>
      <c r="I3833" s="13" t="str">
        <f>IF(G3833="","",IFERROR(IF(IF(K3833="","",INDEX(收费标合同信息维护!A:Q,MATCH(G3833,收费标合同信息维护!M:M,0),13))=G3833,"有","无"),"无"))</f>
        <v/>
      </c>
      <c r="J3833" s="3" t="s">
        <v>4429</v>
      </c>
      <c r="K3833" s="3" t="s">
        <v>14061</v>
      </c>
      <c r="L3833" s="3" t="s">
        <v>6696</v>
      </c>
      <c r="M3833" s="3" t="s">
        <v>6697</v>
      </c>
      <c r="N3833" s="3" t="s">
        <v>6477</v>
      </c>
      <c r="O3833" s="3" t="s">
        <v>6478</v>
      </c>
      <c r="P3833" s="3" t="s">
        <v>14078</v>
      </c>
      <c r="Q3833" s="3" t="s">
        <v>6697</v>
      </c>
      <c r="R3833" s="3" t="s">
        <v>6484</v>
      </c>
      <c r="S3833" s="3" t="s">
        <v>6491</v>
      </c>
      <c r="T3833" s="3" t="s">
        <v>7100</v>
      </c>
      <c r="U3833" s="3" t="s">
        <v>154</v>
      </c>
      <c r="V3833" s="3" t="s">
        <v>6766</v>
      </c>
      <c r="W3833" s="3" t="s">
        <v>154</v>
      </c>
      <c r="X3833" s="3" t="s">
        <v>154</v>
      </c>
      <c r="Y3833" s="3" t="s">
        <v>154</v>
      </c>
      <c r="Z3833" s="3" t="s">
        <v>154</v>
      </c>
      <c r="AA3833" s="3" t="s">
        <v>154</v>
      </c>
      <c r="AB3833" s="3" t="s">
        <v>154</v>
      </c>
      <c r="AC3833" s="3" t="s">
        <v>154</v>
      </c>
      <c r="AD3833" s="3" t="s">
        <v>6151</v>
      </c>
      <c r="AE3833" s="3" t="s">
        <v>6151</v>
      </c>
      <c r="AF3833" s="3" t="s">
        <v>154</v>
      </c>
      <c r="AG3833" s="3" t="s">
        <v>154</v>
      </c>
      <c r="AH3833" s="3" t="s">
        <v>6478</v>
      </c>
      <c r="AI3833" s="3" t="s">
        <v>6482</v>
      </c>
      <c r="AJ3833" s="3" t="s">
        <v>14079</v>
      </c>
    </row>
    <row r="3834" spans="1:36" ht="15">
      <c r="A3834" s="10">
        <v>3937</v>
      </c>
      <c r="B3834" t="str">
        <f>IF(K3834="总计","",INDEX(主数据!A:AD,MATCH(J3834,主数据!A:A,0),9))</f>
        <v>华南大区公司</v>
      </c>
      <c r="C3834" t="str">
        <f>IF(K3834="","",INDEX(主数据!A:AD,MATCH(J3834,主数据!A:A,0),11))</f>
        <v>深圳东区</v>
      </c>
      <c r="D3834" t="str">
        <f t="shared" si="236"/>
        <v>SZ22维修基金直接录入</v>
      </c>
      <c r="E3834" s="13" t="str">
        <f t="shared" si="238"/>
        <v/>
      </c>
      <c r="F3834" s="13" t="str">
        <f>IF(E3834="","",IFERROR(IF(IF(K3834="","",INDEX(收费标合同信息维护!A:Q,MATCH(D3834,收费标合同信息维护!J:J,0),10))=D3834,"有","无"),"无"))</f>
        <v/>
      </c>
      <c r="G3834" s="13" t="str">
        <f t="shared" si="237"/>
        <v/>
      </c>
      <c r="H3834" s="13" t="str">
        <f t="shared" si="239"/>
        <v/>
      </c>
      <c r="I3834" s="13" t="str">
        <f>IF(G3834="","",IFERROR(IF(IF(K3834="","",INDEX(收费标合同信息维护!A:Q,MATCH(G3834,收费标合同信息维护!M:M,0),13))=G3834,"有","无"),"无"))</f>
        <v/>
      </c>
      <c r="J3834" s="3" t="s">
        <v>4429</v>
      </c>
      <c r="K3834" s="3" t="s">
        <v>14061</v>
      </c>
      <c r="L3834" s="3" t="s">
        <v>6696</v>
      </c>
      <c r="M3834" s="3" t="s">
        <v>6697</v>
      </c>
      <c r="N3834" s="3" t="s">
        <v>6477</v>
      </c>
      <c r="O3834" s="3" t="s">
        <v>6478</v>
      </c>
      <c r="P3834" s="3" t="s">
        <v>14080</v>
      </c>
      <c r="Q3834" s="3" t="s">
        <v>14081</v>
      </c>
      <c r="R3834" s="3" t="s">
        <v>6479</v>
      </c>
      <c r="S3834" s="3" t="s">
        <v>6480</v>
      </c>
      <c r="T3834" s="3" t="s">
        <v>7100</v>
      </c>
      <c r="U3834" s="3" t="s">
        <v>154</v>
      </c>
      <c r="V3834" s="3" t="s">
        <v>154</v>
      </c>
      <c r="W3834" s="3" t="s">
        <v>154</v>
      </c>
      <c r="X3834" s="3" t="s">
        <v>154</v>
      </c>
      <c r="Y3834" s="3" t="s">
        <v>154</v>
      </c>
      <c r="Z3834" s="3" t="s">
        <v>154</v>
      </c>
      <c r="AA3834" s="3" t="s">
        <v>154</v>
      </c>
      <c r="AB3834" s="3" t="s">
        <v>154</v>
      </c>
      <c r="AC3834" s="3" t="s">
        <v>154</v>
      </c>
      <c r="AD3834" s="3" t="s">
        <v>6151</v>
      </c>
      <c r="AE3834" s="3" t="s">
        <v>6151</v>
      </c>
      <c r="AF3834" s="3" t="s">
        <v>154</v>
      </c>
      <c r="AG3834" s="3" t="s">
        <v>154</v>
      </c>
      <c r="AH3834" s="3" t="s">
        <v>6478</v>
      </c>
      <c r="AI3834" s="3" t="s">
        <v>6482</v>
      </c>
      <c r="AJ3834" s="3" t="s">
        <v>14082</v>
      </c>
    </row>
    <row r="3835" spans="1:36" ht="15">
      <c r="A3835" s="10">
        <v>3938</v>
      </c>
      <c r="B3835" t="str">
        <f>IF(K3835="总计","",INDEX(主数据!A:AD,MATCH(J3835,主数据!A:A,0),9))</f>
        <v>华南大区公司</v>
      </c>
      <c r="C3835" t="str">
        <f>IF(K3835="","",INDEX(主数据!A:AD,MATCH(J3835,主数据!A:A,0),11))</f>
        <v>深圳东区</v>
      </c>
      <c r="D3835" t="str">
        <f t="shared" si="236"/>
        <v>SZ22维修基金标准方式0.25</v>
      </c>
      <c r="E3835" s="13" t="str">
        <f t="shared" si="238"/>
        <v>0.25</v>
      </c>
      <c r="F3835" s="13" t="str">
        <f>IF(E3835="","",IFERROR(IF(IF(K3835="","",INDEX(收费标合同信息维护!A:Q,MATCH(D3835,收费标合同信息维护!J:J,0),10))=D3835,"有","无"),"无"))</f>
        <v>无</v>
      </c>
      <c r="G3835" s="13" t="str">
        <f t="shared" si="237"/>
        <v/>
      </c>
      <c r="H3835" s="13" t="str">
        <f t="shared" si="239"/>
        <v/>
      </c>
      <c r="I3835" s="13" t="str">
        <f>IF(G3835="","",IFERROR(IF(IF(K3835="","",INDEX(收费标合同信息维护!A:Q,MATCH(G3835,收费标合同信息维护!M:M,0),13))=G3835,"有","无"),"无"))</f>
        <v/>
      </c>
      <c r="J3835" s="3" t="s">
        <v>4429</v>
      </c>
      <c r="K3835" s="3" t="s">
        <v>14061</v>
      </c>
      <c r="L3835" s="3" t="s">
        <v>6696</v>
      </c>
      <c r="M3835" s="3" t="s">
        <v>6697</v>
      </c>
      <c r="N3835" s="3" t="s">
        <v>6477</v>
      </c>
      <c r="O3835" s="3" t="s">
        <v>6478</v>
      </c>
      <c r="P3835" s="3" t="s">
        <v>14083</v>
      </c>
      <c r="Q3835" s="3" t="s">
        <v>14084</v>
      </c>
      <c r="R3835" s="3" t="s">
        <v>6484</v>
      </c>
      <c r="S3835" s="3" t="s">
        <v>6491</v>
      </c>
      <c r="T3835" s="3" t="s">
        <v>7100</v>
      </c>
      <c r="U3835" s="3" t="s">
        <v>154</v>
      </c>
      <c r="V3835" s="3" t="s">
        <v>6766</v>
      </c>
      <c r="W3835" s="3" t="s">
        <v>154</v>
      </c>
      <c r="X3835" s="3" t="s">
        <v>154</v>
      </c>
      <c r="Y3835" s="3" t="s">
        <v>154</v>
      </c>
      <c r="Z3835" s="3" t="s">
        <v>154</v>
      </c>
      <c r="AA3835" s="3" t="s">
        <v>154</v>
      </c>
      <c r="AB3835" s="3" t="s">
        <v>154</v>
      </c>
      <c r="AC3835" s="3" t="s">
        <v>154</v>
      </c>
      <c r="AD3835" s="3" t="s">
        <v>6151</v>
      </c>
      <c r="AE3835" s="3" t="s">
        <v>6151</v>
      </c>
      <c r="AF3835" s="3" t="s">
        <v>154</v>
      </c>
      <c r="AG3835" s="3" t="s">
        <v>154</v>
      </c>
      <c r="AH3835" s="3" t="s">
        <v>6478</v>
      </c>
      <c r="AI3835" s="3" t="s">
        <v>6482</v>
      </c>
      <c r="AJ3835" s="3" t="s">
        <v>6031</v>
      </c>
    </row>
    <row r="3836" spans="1:36" ht="15">
      <c r="A3836" s="10">
        <v>3939</v>
      </c>
      <c r="B3836" t="str">
        <f>IF(K3836="总计","",INDEX(主数据!A:AD,MATCH(J3836,主数据!A:A,0),9))</f>
        <v>华南大区公司</v>
      </c>
      <c r="C3836" t="str">
        <f>IF(K3836="","",INDEX(主数据!A:AD,MATCH(J3836,主数据!A:A,0),11))</f>
        <v>深圳东区</v>
      </c>
      <c r="D3836" t="str">
        <f t="shared" si="236"/>
        <v>SZ22维修基金标准方式0.25</v>
      </c>
      <c r="E3836" s="13" t="str">
        <f t="shared" si="238"/>
        <v>0.25</v>
      </c>
      <c r="F3836" s="13" t="str">
        <f>IF(E3836="","",IFERROR(IF(IF(K3836="","",INDEX(收费标合同信息维护!A:Q,MATCH(D3836,收费标合同信息维护!J:J,0),10))=D3836,"有","无"),"无"))</f>
        <v>无</v>
      </c>
      <c r="G3836" s="13" t="str">
        <f t="shared" si="237"/>
        <v/>
      </c>
      <c r="H3836" s="13" t="str">
        <f t="shared" si="239"/>
        <v/>
      </c>
      <c r="I3836" s="13" t="str">
        <f>IF(G3836="","",IFERROR(IF(IF(K3836="","",INDEX(收费标合同信息维护!A:Q,MATCH(G3836,收费标合同信息维护!M:M,0),13))=G3836,"有","无"),"无"))</f>
        <v/>
      </c>
      <c r="J3836" s="3" t="s">
        <v>4429</v>
      </c>
      <c r="K3836" s="3" t="s">
        <v>14061</v>
      </c>
      <c r="L3836" s="3" t="s">
        <v>6696</v>
      </c>
      <c r="M3836" s="3" t="s">
        <v>6697</v>
      </c>
      <c r="N3836" s="3" t="s">
        <v>6477</v>
      </c>
      <c r="O3836" s="3" t="s">
        <v>6478</v>
      </c>
      <c r="P3836" s="3" t="s">
        <v>14085</v>
      </c>
      <c r="Q3836" s="3" t="s">
        <v>14086</v>
      </c>
      <c r="R3836" s="3" t="s">
        <v>6484</v>
      </c>
      <c r="S3836" s="3" t="s">
        <v>6491</v>
      </c>
      <c r="T3836" s="3" t="s">
        <v>6493</v>
      </c>
      <c r="U3836" s="3" t="s">
        <v>154</v>
      </c>
      <c r="V3836" s="3" t="s">
        <v>6766</v>
      </c>
      <c r="W3836" s="3" t="s">
        <v>154</v>
      </c>
      <c r="X3836" s="3" t="s">
        <v>154</v>
      </c>
      <c r="Y3836" s="3" t="s">
        <v>154</v>
      </c>
      <c r="Z3836" s="3" t="s">
        <v>154</v>
      </c>
      <c r="AA3836" s="3" t="s">
        <v>154</v>
      </c>
      <c r="AB3836" s="3" t="s">
        <v>154</v>
      </c>
      <c r="AC3836" s="3" t="s">
        <v>154</v>
      </c>
      <c r="AD3836" s="3" t="s">
        <v>6151</v>
      </c>
      <c r="AE3836" s="3" t="s">
        <v>6151</v>
      </c>
      <c r="AF3836" s="3" t="s">
        <v>154</v>
      </c>
      <c r="AG3836" s="3" t="s">
        <v>154</v>
      </c>
      <c r="AH3836" s="3" t="s">
        <v>6478</v>
      </c>
      <c r="AI3836" s="3" t="s">
        <v>6482</v>
      </c>
      <c r="AJ3836" s="3" t="s">
        <v>6033</v>
      </c>
    </row>
    <row r="3837" spans="1:36" ht="15">
      <c r="A3837" s="10">
        <v>3940</v>
      </c>
      <c r="B3837" t="str">
        <f>IF(K3837="总计","",INDEX(主数据!A:AD,MATCH(J3837,主数据!A:A,0),9))</f>
        <v>华南大区公司</v>
      </c>
      <c r="C3837" t="str">
        <f>IF(K3837="","",INDEX(主数据!A:AD,MATCH(J3837,主数据!A:A,0),11))</f>
        <v>深圳东区</v>
      </c>
      <c r="D3837" t="str">
        <f t="shared" si="236"/>
        <v>SZ22非自有房屋租赁定额</v>
      </c>
      <c r="E3837" s="13" t="str">
        <f t="shared" si="238"/>
        <v/>
      </c>
      <c r="F3837" s="13" t="str">
        <f>IF(E3837="","",IFERROR(IF(IF(K3837="","",INDEX(收费标合同信息维护!A:Q,MATCH(D3837,收费标合同信息维护!J:J,0),10))=D3837,"有","无"),"无"))</f>
        <v/>
      </c>
      <c r="G3837" s="13" t="str">
        <f t="shared" si="237"/>
        <v>SZ22非自有房屋租赁定额24079.00</v>
      </c>
      <c r="H3837" s="13" t="str">
        <f t="shared" si="239"/>
        <v>24079.00</v>
      </c>
      <c r="I3837" s="13" t="str">
        <f>IF(G3837="","",IFERROR(IF(IF(K3837="","",INDEX(收费标合同信息维护!A:Q,MATCH(G3837,收费标合同信息维护!M:M,0),13))=G3837,"有","无"),"无"))</f>
        <v>无</v>
      </c>
      <c r="J3837" s="3" t="s">
        <v>4429</v>
      </c>
      <c r="K3837" s="3" t="s">
        <v>14061</v>
      </c>
      <c r="L3837" s="3" t="s">
        <v>6699</v>
      </c>
      <c r="M3837" s="3" t="s">
        <v>6700</v>
      </c>
      <c r="N3837" s="3" t="s">
        <v>6477</v>
      </c>
      <c r="O3837" s="3" t="s">
        <v>6478</v>
      </c>
      <c r="P3837" s="3" t="s">
        <v>14087</v>
      </c>
      <c r="Q3837" s="3" t="s">
        <v>14088</v>
      </c>
      <c r="R3837" s="3" t="s">
        <v>6490</v>
      </c>
      <c r="S3837" s="3" t="s">
        <v>6491</v>
      </c>
      <c r="T3837" s="3" t="s">
        <v>6492</v>
      </c>
      <c r="U3837" s="3" t="s">
        <v>154</v>
      </c>
      <c r="V3837" s="3" t="s">
        <v>154</v>
      </c>
      <c r="W3837" s="3" t="s">
        <v>14089</v>
      </c>
      <c r="X3837" s="3" t="s">
        <v>154</v>
      </c>
      <c r="Y3837" s="3" t="s">
        <v>154</v>
      </c>
      <c r="Z3837" s="3" t="s">
        <v>154</v>
      </c>
      <c r="AA3837" s="3" t="s">
        <v>154</v>
      </c>
      <c r="AB3837" s="3" t="s">
        <v>154</v>
      </c>
      <c r="AC3837" s="3" t="s">
        <v>154</v>
      </c>
      <c r="AD3837" s="3" t="s">
        <v>6151</v>
      </c>
      <c r="AE3837" s="3" t="s">
        <v>6151</v>
      </c>
      <c r="AF3837" s="3" t="s">
        <v>6040</v>
      </c>
      <c r="AG3837" s="3" t="s">
        <v>154</v>
      </c>
      <c r="AH3837" s="3" t="s">
        <v>6478</v>
      </c>
      <c r="AI3837" s="3" t="s">
        <v>6482</v>
      </c>
      <c r="AJ3837" s="3" t="s">
        <v>6033</v>
      </c>
    </row>
    <row r="3838" spans="1:36" ht="15">
      <c r="A3838" s="10">
        <v>3941</v>
      </c>
      <c r="B3838" t="str">
        <f>IF(K3838="总计","",INDEX(主数据!A:AD,MATCH(J3838,主数据!A:A,0),9))</f>
        <v>华南大区公司</v>
      </c>
      <c r="C3838" t="str">
        <f>IF(K3838="","",INDEX(主数据!A:AD,MATCH(J3838,主数据!A:A,0),11))</f>
        <v>深圳东区</v>
      </c>
      <c r="D3838" t="str">
        <f t="shared" si="236"/>
        <v>SZ22非自有房屋租赁定额</v>
      </c>
      <c r="E3838" s="13" t="str">
        <f t="shared" si="238"/>
        <v/>
      </c>
      <c r="F3838" s="13" t="str">
        <f>IF(E3838="","",IFERROR(IF(IF(K3838="","",INDEX(收费标合同信息维护!A:Q,MATCH(D3838,收费标合同信息维护!J:J,0),10))=D3838,"有","无"),"无"))</f>
        <v/>
      </c>
      <c r="G3838" s="13" t="str">
        <f t="shared" si="237"/>
        <v>SZ22非自有房屋租赁定额4950.00</v>
      </c>
      <c r="H3838" s="13" t="str">
        <f t="shared" si="239"/>
        <v>4950.00</v>
      </c>
      <c r="I3838" s="13" t="str">
        <f>IF(G3838="","",IFERROR(IF(IF(K3838="","",INDEX(收费标合同信息维护!A:Q,MATCH(G3838,收费标合同信息维护!M:M,0),13))=G3838,"有","无"),"无"))</f>
        <v>无</v>
      </c>
      <c r="J3838" s="3" t="s">
        <v>4429</v>
      </c>
      <c r="K3838" s="3" t="s">
        <v>14061</v>
      </c>
      <c r="L3838" s="3" t="s">
        <v>6699</v>
      </c>
      <c r="M3838" s="3" t="s">
        <v>6700</v>
      </c>
      <c r="N3838" s="3" t="s">
        <v>6477</v>
      </c>
      <c r="O3838" s="3" t="s">
        <v>6478</v>
      </c>
      <c r="P3838" s="3" t="s">
        <v>14090</v>
      </c>
      <c r="Q3838" s="3" t="s">
        <v>14091</v>
      </c>
      <c r="R3838" s="3" t="s">
        <v>6490</v>
      </c>
      <c r="S3838" s="3" t="s">
        <v>6491</v>
      </c>
      <c r="T3838" s="3" t="s">
        <v>6684</v>
      </c>
      <c r="U3838" s="3" t="s">
        <v>154</v>
      </c>
      <c r="V3838" s="3" t="s">
        <v>154</v>
      </c>
      <c r="W3838" s="3" t="s">
        <v>14092</v>
      </c>
      <c r="X3838" s="3" t="s">
        <v>154</v>
      </c>
      <c r="Y3838" s="3" t="s">
        <v>154</v>
      </c>
      <c r="Z3838" s="3" t="s">
        <v>154</v>
      </c>
      <c r="AA3838" s="3" t="s">
        <v>154</v>
      </c>
      <c r="AB3838" s="3" t="s">
        <v>154</v>
      </c>
      <c r="AC3838" s="3" t="s">
        <v>154</v>
      </c>
      <c r="AD3838" s="3" t="s">
        <v>6151</v>
      </c>
      <c r="AE3838" s="3" t="s">
        <v>6151</v>
      </c>
      <c r="AF3838" s="3" t="s">
        <v>154</v>
      </c>
      <c r="AG3838" s="3" t="s">
        <v>154</v>
      </c>
      <c r="AH3838" s="3" t="s">
        <v>6478</v>
      </c>
      <c r="AI3838" s="3" t="s">
        <v>6482</v>
      </c>
      <c r="AJ3838" s="3" t="s">
        <v>6033</v>
      </c>
    </row>
    <row r="3839" spans="1:36" ht="15">
      <c r="A3839" s="10">
        <v>3942</v>
      </c>
      <c r="B3839" t="str">
        <f>IF(K3839="总计","",INDEX(主数据!A:AD,MATCH(J3839,主数据!A:A,0),9))</f>
        <v>华南大区公司</v>
      </c>
      <c r="C3839" t="str">
        <f>IF(K3839="","",INDEX(主数据!A:AD,MATCH(J3839,主数据!A:A,0),11))</f>
        <v>深圳东区</v>
      </c>
      <c r="D3839" t="str">
        <f t="shared" si="236"/>
        <v>SZ22非自有房屋租赁定额6050.00</v>
      </c>
      <c r="E3839" s="13" t="str">
        <f t="shared" si="238"/>
        <v>6050.00</v>
      </c>
      <c r="F3839" s="13" t="str">
        <f>IF(E3839="","",IFERROR(IF(IF(K3839="","",INDEX(收费标合同信息维护!A:Q,MATCH(D3839,收费标合同信息维护!J:J,0),10))=D3839,"有","无"),"无"))</f>
        <v>无</v>
      </c>
      <c r="G3839" s="13" t="str">
        <f t="shared" si="237"/>
        <v>SZ22非自有房屋租赁定额6050.00</v>
      </c>
      <c r="H3839" s="13" t="str">
        <f t="shared" si="239"/>
        <v>6050.00</v>
      </c>
      <c r="I3839" s="13" t="str">
        <f>IF(G3839="","",IFERROR(IF(IF(K3839="","",INDEX(收费标合同信息维护!A:Q,MATCH(G3839,收费标合同信息维护!M:M,0),13))=G3839,"有","无"),"无"))</f>
        <v>无</v>
      </c>
      <c r="J3839" s="3" t="s">
        <v>4429</v>
      </c>
      <c r="K3839" s="3" t="s">
        <v>14061</v>
      </c>
      <c r="L3839" s="3" t="s">
        <v>6699</v>
      </c>
      <c r="M3839" s="3" t="s">
        <v>6700</v>
      </c>
      <c r="N3839" s="3" t="s">
        <v>6477</v>
      </c>
      <c r="O3839" s="3" t="s">
        <v>6478</v>
      </c>
      <c r="P3839" s="3" t="s">
        <v>14093</v>
      </c>
      <c r="Q3839" s="3" t="s">
        <v>14094</v>
      </c>
      <c r="R3839" s="3" t="s">
        <v>6490</v>
      </c>
      <c r="S3839" s="3" t="s">
        <v>6491</v>
      </c>
      <c r="T3839" s="3" t="s">
        <v>6684</v>
      </c>
      <c r="U3839" s="3" t="s">
        <v>154</v>
      </c>
      <c r="V3839" s="3" t="s">
        <v>10513</v>
      </c>
      <c r="W3839" s="3" t="s">
        <v>10513</v>
      </c>
      <c r="X3839" s="3" t="s">
        <v>154</v>
      </c>
      <c r="Y3839" s="3" t="s">
        <v>154</v>
      </c>
      <c r="Z3839" s="3" t="s">
        <v>154</v>
      </c>
      <c r="AA3839" s="3" t="s">
        <v>154</v>
      </c>
      <c r="AB3839" s="3" t="s">
        <v>154</v>
      </c>
      <c r="AC3839" s="3" t="s">
        <v>154</v>
      </c>
      <c r="AD3839" s="3" t="s">
        <v>6151</v>
      </c>
      <c r="AE3839" s="3" t="s">
        <v>6151</v>
      </c>
      <c r="AF3839" s="3" t="s">
        <v>154</v>
      </c>
      <c r="AG3839" s="3" t="s">
        <v>154</v>
      </c>
      <c r="AH3839" s="3" t="s">
        <v>6478</v>
      </c>
      <c r="AI3839" s="3" t="s">
        <v>6482</v>
      </c>
      <c r="AJ3839" s="3" t="s">
        <v>6033</v>
      </c>
    </row>
    <row r="3840" spans="1:36" ht="15">
      <c r="A3840" s="10">
        <v>3943</v>
      </c>
      <c r="B3840" t="str">
        <f>IF(K3840="总计","",INDEX(主数据!A:AD,MATCH(J3840,主数据!A:A,0),9))</f>
        <v>华南大区公司</v>
      </c>
      <c r="C3840" t="str">
        <f>IF(K3840="","",INDEX(主数据!A:AD,MATCH(J3840,主数据!A:A,0),11))</f>
        <v>深圳东区</v>
      </c>
      <c r="D3840" t="str">
        <f t="shared" si="236"/>
        <v>SZ22非自有房屋租赁定额</v>
      </c>
      <c r="E3840" s="13" t="str">
        <f t="shared" si="238"/>
        <v/>
      </c>
      <c r="F3840" s="13" t="str">
        <f>IF(E3840="","",IFERROR(IF(IF(K3840="","",INDEX(收费标合同信息维护!A:Q,MATCH(D3840,收费标合同信息维护!J:J,0),10))=D3840,"有","无"),"无"))</f>
        <v/>
      </c>
      <c r="G3840" s="13" t="str">
        <f t="shared" si="237"/>
        <v>SZ22非自有房屋租赁定额5082.00</v>
      </c>
      <c r="H3840" s="13" t="str">
        <f t="shared" si="239"/>
        <v>5082.00</v>
      </c>
      <c r="I3840" s="13" t="str">
        <f>IF(G3840="","",IFERROR(IF(IF(K3840="","",INDEX(收费标合同信息维护!A:Q,MATCH(G3840,收费标合同信息维护!M:M,0),13))=G3840,"有","无"),"无"))</f>
        <v>无</v>
      </c>
      <c r="J3840" s="3" t="s">
        <v>4429</v>
      </c>
      <c r="K3840" s="3" t="s">
        <v>14061</v>
      </c>
      <c r="L3840" s="3" t="s">
        <v>6699</v>
      </c>
      <c r="M3840" s="3" t="s">
        <v>6700</v>
      </c>
      <c r="N3840" s="3" t="s">
        <v>6477</v>
      </c>
      <c r="O3840" s="3" t="s">
        <v>6478</v>
      </c>
      <c r="P3840" s="3" t="s">
        <v>14095</v>
      </c>
      <c r="Q3840" s="3" t="s">
        <v>14096</v>
      </c>
      <c r="R3840" s="3" t="s">
        <v>6490</v>
      </c>
      <c r="S3840" s="3" t="s">
        <v>6491</v>
      </c>
      <c r="T3840" s="3" t="s">
        <v>6492</v>
      </c>
      <c r="U3840" s="3" t="s">
        <v>154</v>
      </c>
      <c r="V3840" s="3" t="s">
        <v>154</v>
      </c>
      <c r="W3840" s="3" t="s">
        <v>14097</v>
      </c>
      <c r="X3840" s="3" t="s">
        <v>154</v>
      </c>
      <c r="Y3840" s="3" t="s">
        <v>154</v>
      </c>
      <c r="Z3840" s="3" t="s">
        <v>154</v>
      </c>
      <c r="AA3840" s="3" t="s">
        <v>154</v>
      </c>
      <c r="AB3840" s="3" t="s">
        <v>154</v>
      </c>
      <c r="AC3840" s="3" t="s">
        <v>154</v>
      </c>
      <c r="AD3840" s="3" t="s">
        <v>6151</v>
      </c>
      <c r="AE3840" s="3" t="s">
        <v>6151</v>
      </c>
      <c r="AF3840" s="3" t="s">
        <v>154</v>
      </c>
      <c r="AG3840" s="3" t="s">
        <v>154</v>
      </c>
      <c r="AH3840" s="3" t="s">
        <v>6478</v>
      </c>
      <c r="AI3840" s="3" t="s">
        <v>6482</v>
      </c>
      <c r="AJ3840" s="3" t="s">
        <v>6033</v>
      </c>
    </row>
    <row r="3841" spans="1:36" ht="15">
      <c r="A3841" s="10">
        <v>3944</v>
      </c>
      <c r="B3841" t="str">
        <f>IF(K3841="总计","",INDEX(主数据!A:AD,MATCH(J3841,主数据!A:A,0),9))</f>
        <v>华南大区公司</v>
      </c>
      <c r="C3841" t="str">
        <f>IF(K3841="","",INDEX(主数据!A:AD,MATCH(J3841,主数据!A:A,0),11))</f>
        <v>深圳东区</v>
      </c>
      <c r="D3841" t="str">
        <f t="shared" si="236"/>
        <v>SZ22非自有房屋租赁定额</v>
      </c>
      <c r="E3841" s="13" t="str">
        <f t="shared" si="238"/>
        <v/>
      </c>
      <c r="F3841" s="13" t="str">
        <f>IF(E3841="","",IFERROR(IF(IF(K3841="","",INDEX(收费标合同信息维护!A:Q,MATCH(D3841,收费标合同信息维护!J:J,0),10))=D3841,"有","无"),"无"))</f>
        <v/>
      </c>
      <c r="G3841" s="13" t="str">
        <f t="shared" si="237"/>
        <v>SZ22非自有房屋租赁定额3684.00</v>
      </c>
      <c r="H3841" s="13" t="str">
        <f t="shared" si="239"/>
        <v>3684.00</v>
      </c>
      <c r="I3841" s="13" t="str">
        <f>IF(G3841="","",IFERROR(IF(IF(K3841="","",INDEX(收费标合同信息维护!A:Q,MATCH(G3841,收费标合同信息维护!M:M,0),13))=G3841,"有","无"),"无"))</f>
        <v>无</v>
      </c>
      <c r="J3841" s="3" t="s">
        <v>4429</v>
      </c>
      <c r="K3841" s="3" t="s">
        <v>14061</v>
      </c>
      <c r="L3841" s="3" t="s">
        <v>6699</v>
      </c>
      <c r="M3841" s="3" t="s">
        <v>6700</v>
      </c>
      <c r="N3841" s="3" t="s">
        <v>6477</v>
      </c>
      <c r="O3841" s="3" t="s">
        <v>6478</v>
      </c>
      <c r="P3841" s="3" t="s">
        <v>14098</v>
      </c>
      <c r="Q3841" s="3" t="s">
        <v>14099</v>
      </c>
      <c r="R3841" s="3" t="s">
        <v>6490</v>
      </c>
      <c r="S3841" s="3" t="s">
        <v>6491</v>
      </c>
      <c r="T3841" s="3" t="s">
        <v>6936</v>
      </c>
      <c r="U3841" s="3" t="s">
        <v>154</v>
      </c>
      <c r="V3841" s="3" t="s">
        <v>154</v>
      </c>
      <c r="W3841" s="3" t="s">
        <v>14100</v>
      </c>
      <c r="X3841" s="3" t="s">
        <v>154</v>
      </c>
      <c r="Y3841" s="3" t="s">
        <v>154</v>
      </c>
      <c r="Z3841" s="3" t="s">
        <v>154</v>
      </c>
      <c r="AA3841" s="3" t="s">
        <v>154</v>
      </c>
      <c r="AB3841" s="3" t="s">
        <v>154</v>
      </c>
      <c r="AC3841" s="3" t="s">
        <v>154</v>
      </c>
      <c r="AD3841" s="3" t="s">
        <v>6151</v>
      </c>
      <c r="AE3841" s="3" t="s">
        <v>6151</v>
      </c>
      <c r="AF3841" s="3" t="s">
        <v>154</v>
      </c>
      <c r="AG3841" s="3" t="s">
        <v>154</v>
      </c>
      <c r="AH3841" s="3" t="s">
        <v>6478</v>
      </c>
      <c r="AI3841" s="3" t="s">
        <v>6482</v>
      </c>
      <c r="AJ3841" s="3" t="s">
        <v>6033</v>
      </c>
    </row>
    <row r="3842" spans="1:36" ht="15">
      <c r="A3842" s="10">
        <v>3945</v>
      </c>
      <c r="B3842" t="str">
        <f>IF(K3842="总计","",INDEX(主数据!A:AD,MATCH(J3842,主数据!A:A,0),9))</f>
        <v>华南大区公司</v>
      </c>
      <c r="C3842" t="str">
        <f>IF(K3842="","",INDEX(主数据!A:AD,MATCH(J3842,主数据!A:A,0),11))</f>
        <v>深圳东区</v>
      </c>
      <c r="D3842" t="str">
        <f t="shared" ref="D3842:D3905" si="240">J3842&amp;M3842&amp;R3842&amp;E3842</f>
        <v>SZ22非自有房屋租赁直接录入</v>
      </c>
      <c r="E3842" s="13" t="str">
        <f t="shared" si="238"/>
        <v/>
      </c>
      <c r="F3842" s="13" t="str">
        <f>IF(E3842="","",IFERROR(IF(IF(K3842="","",INDEX(收费标合同信息维护!A:Q,MATCH(D3842,收费标合同信息维护!J:J,0),10))=D3842,"有","无"),"无"))</f>
        <v/>
      </c>
      <c r="G3842" s="13" t="str">
        <f t="shared" ref="G3842:G3905" si="241">IF(W3842="","",J3842&amp;M3842&amp;R3842&amp;H3842)</f>
        <v/>
      </c>
      <c r="H3842" s="13" t="str">
        <f t="shared" si="239"/>
        <v/>
      </c>
      <c r="I3842" s="13" t="str">
        <f>IF(G3842="","",IFERROR(IF(IF(K3842="","",INDEX(收费标合同信息维护!A:Q,MATCH(G3842,收费标合同信息维护!M:M,0),13))=G3842,"有","无"),"无"))</f>
        <v/>
      </c>
      <c r="J3842" s="3" t="s">
        <v>4429</v>
      </c>
      <c r="K3842" s="3" t="s">
        <v>14061</v>
      </c>
      <c r="L3842" s="3" t="s">
        <v>6699</v>
      </c>
      <c r="M3842" s="3" t="s">
        <v>6700</v>
      </c>
      <c r="N3842" s="3" t="s">
        <v>6477</v>
      </c>
      <c r="O3842" s="3" t="s">
        <v>6478</v>
      </c>
      <c r="P3842" s="3" t="s">
        <v>14101</v>
      </c>
      <c r="Q3842" s="3" t="s">
        <v>10098</v>
      </c>
      <c r="R3842" s="3" t="s">
        <v>6479</v>
      </c>
      <c r="S3842" s="3" t="s">
        <v>6480</v>
      </c>
      <c r="T3842" s="3" t="s">
        <v>6704</v>
      </c>
      <c r="U3842" s="3" t="s">
        <v>154</v>
      </c>
      <c r="V3842" s="3" t="s">
        <v>154</v>
      </c>
      <c r="W3842" s="3" t="s">
        <v>154</v>
      </c>
      <c r="X3842" s="3" t="s">
        <v>154</v>
      </c>
      <c r="Y3842" s="3" t="s">
        <v>154</v>
      </c>
      <c r="Z3842" s="3" t="s">
        <v>154</v>
      </c>
      <c r="AA3842" s="3" t="s">
        <v>154</v>
      </c>
      <c r="AB3842" s="3" t="s">
        <v>154</v>
      </c>
      <c r="AC3842" s="3" t="s">
        <v>154</v>
      </c>
      <c r="AD3842" s="3" t="s">
        <v>6151</v>
      </c>
      <c r="AE3842" s="3" t="s">
        <v>6151</v>
      </c>
      <c r="AF3842" s="3" t="s">
        <v>154</v>
      </c>
      <c r="AG3842" s="3" t="s">
        <v>154</v>
      </c>
      <c r="AH3842" s="3" t="s">
        <v>6478</v>
      </c>
      <c r="AI3842" s="3" t="s">
        <v>6482</v>
      </c>
      <c r="AJ3842" s="3" t="s">
        <v>11</v>
      </c>
    </row>
    <row r="3843" spans="1:36" ht="30">
      <c r="A3843" s="10">
        <v>3946</v>
      </c>
      <c r="B3843" t="str">
        <f>IF(K3843="总计","",INDEX(主数据!A:AD,MATCH(J3843,主数据!A:A,0),9))</f>
        <v>华南大区公司</v>
      </c>
      <c r="C3843" t="str">
        <f>IF(K3843="","",INDEX(主数据!A:AD,MATCH(J3843,主数据!A:A,0),11))</f>
        <v>深圳东区</v>
      </c>
      <c r="D3843" t="str">
        <f t="shared" si="240"/>
        <v>SZ22生活垃圾消纳费（仪表）标准方式0.53</v>
      </c>
      <c r="E3843" s="13" t="str">
        <f t="shared" ref="E3843:E3906" si="242">TEXT(IF(V3843="","",--V3843),"0.00")</f>
        <v>0.53</v>
      </c>
      <c r="F3843" s="13" t="str">
        <f>IF(E3843="","",IFERROR(IF(IF(K3843="","",INDEX(收费标合同信息维护!A:Q,MATCH(D3843,收费标合同信息维护!J:J,0),10))=D3843,"有","无"),"无"))</f>
        <v>无</v>
      </c>
      <c r="G3843" s="13" t="str">
        <f t="shared" si="241"/>
        <v/>
      </c>
      <c r="H3843" s="13" t="str">
        <f t="shared" ref="H3843:H3906" si="243">TEXT(IF(W3843="","",--W3843),"0.00")</f>
        <v/>
      </c>
      <c r="I3843" s="13" t="str">
        <f>IF(G3843="","",IFERROR(IF(IF(K3843="","",INDEX(收费标合同信息维护!A:Q,MATCH(G3843,收费标合同信息维护!M:M,0),13))=G3843,"有","无"),"无"))</f>
        <v/>
      </c>
      <c r="J3843" s="3" t="s">
        <v>4429</v>
      </c>
      <c r="K3843" s="3" t="s">
        <v>14061</v>
      </c>
      <c r="L3843" s="3" t="s">
        <v>6705</v>
      </c>
      <c r="M3843" s="3" t="s">
        <v>6706</v>
      </c>
      <c r="N3843" s="3" t="s">
        <v>6603</v>
      </c>
      <c r="O3843" s="3" t="s">
        <v>6478</v>
      </c>
      <c r="P3843" s="3" t="s">
        <v>14102</v>
      </c>
      <c r="Q3843" s="3" t="s">
        <v>14103</v>
      </c>
      <c r="R3843" s="3" t="s">
        <v>6484</v>
      </c>
      <c r="S3843" s="3" t="s">
        <v>6491</v>
      </c>
      <c r="T3843" s="3" t="s">
        <v>7075</v>
      </c>
      <c r="U3843" s="3" t="s">
        <v>154</v>
      </c>
      <c r="V3843" s="3" t="s">
        <v>6903</v>
      </c>
      <c r="W3843" s="3" t="s">
        <v>154</v>
      </c>
      <c r="X3843" s="3" t="s">
        <v>154</v>
      </c>
      <c r="Y3843" s="3" t="s">
        <v>154</v>
      </c>
      <c r="Z3843" s="3" t="s">
        <v>154</v>
      </c>
      <c r="AA3843" s="3" t="s">
        <v>154</v>
      </c>
      <c r="AB3843" s="3" t="s">
        <v>154</v>
      </c>
      <c r="AC3843" s="3" t="s">
        <v>154</v>
      </c>
      <c r="AD3843" s="3" t="s">
        <v>6151</v>
      </c>
      <c r="AE3843" s="3" t="s">
        <v>6151</v>
      </c>
      <c r="AF3843" s="3" t="s">
        <v>154</v>
      </c>
      <c r="AG3843" s="3" t="s">
        <v>154</v>
      </c>
      <c r="AH3843" s="3" t="s">
        <v>6478</v>
      </c>
      <c r="AI3843" s="3" t="s">
        <v>6482</v>
      </c>
      <c r="AJ3843" s="3" t="s">
        <v>6489</v>
      </c>
    </row>
    <row r="3844" spans="1:36" ht="30">
      <c r="A3844" s="10">
        <v>3947</v>
      </c>
      <c r="B3844" t="str">
        <f>IF(K3844="总计","",INDEX(主数据!A:AD,MATCH(J3844,主数据!A:A,0),9))</f>
        <v>华南大区公司</v>
      </c>
      <c r="C3844" t="str">
        <f>IF(K3844="","",INDEX(主数据!A:AD,MATCH(J3844,主数据!A:A,0),11))</f>
        <v>深圳东区</v>
      </c>
      <c r="D3844" t="str">
        <f t="shared" si="240"/>
        <v>SZ22生活垃圾消纳费（仪表）定额阶梯0.00</v>
      </c>
      <c r="E3844" s="13" t="str">
        <f t="shared" si="242"/>
        <v>0.00</v>
      </c>
      <c r="F3844" s="13" t="str">
        <f>IF(E3844="","",IFERROR(IF(IF(K3844="","",INDEX(收费标合同信息维护!A:Q,MATCH(D3844,收费标合同信息维护!J:J,0),10))=D3844,"有","无"),"无"))</f>
        <v>无</v>
      </c>
      <c r="G3844" s="13" t="str">
        <f t="shared" si="241"/>
        <v/>
      </c>
      <c r="H3844" s="13" t="str">
        <f t="shared" si="243"/>
        <v/>
      </c>
      <c r="I3844" s="13" t="str">
        <f>IF(G3844="","",IFERROR(IF(IF(K3844="","",INDEX(收费标合同信息维护!A:Q,MATCH(G3844,收费标合同信息维护!M:M,0),13))=G3844,"有","无"),"无"))</f>
        <v/>
      </c>
      <c r="J3844" s="3" t="s">
        <v>4429</v>
      </c>
      <c r="K3844" s="3" t="s">
        <v>14061</v>
      </c>
      <c r="L3844" s="3" t="s">
        <v>6705</v>
      </c>
      <c r="M3844" s="3" t="s">
        <v>6706</v>
      </c>
      <c r="N3844" s="3" t="s">
        <v>6603</v>
      </c>
      <c r="O3844" s="3" t="s">
        <v>6478</v>
      </c>
      <c r="P3844" s="3" t="s">
        <v>14104</v>
      </c>
      <c r="Q3844" s="3" t="s">
        <v>14105</v>
      </c>
      <c r="R3844" s="3" t="s">
        <v>6707</v>
      </c>
      <c r="S3844" s="3" t="s">
        <v>6491</v>
      </c>
      <c r="T3844" s="3" t="s">
        <v>14106</v>
      </c>
      <c r="U3844" s="3" t="s">
        <v>154</v>
      </c>
      <c r="V3844" s="3" t="s">
        <v>7933</v>
      </c>
      <c r="W3844" s="3" t="s">
        <v>154</v>
      </c>
      <c r="X3844" s="3" t="s">
        <v>10390</v>
      </c>
      <c r="Y3844" s="3" t="s">
        <v>10389</v>
      </c>
      <c r="Z3844" s="3" t="s">
        <v>154</v>
      </c>
      <c r="AA3844" s="3" t="s">
        <v>154</v>
      </c>
      <c r="AB3844" s="3" t="s">
        <v>154</v>
      </c>
      <c r="AC3844" s="3" t="s">
        <v>154</v>
      </c>
      <c r="AD3844" s="3" t="s">
        <v>6151</v>
      </c>
      <c r="AE3844" s="3" t="s">
        <v>6151</v>
      </c>
      <c r="AF3844" s="3" t="s">
        <v>154</v>
      </c>
      <c r="AG3844" s="3" t="s">
        <v>154</v>
      </c>
      <c r="AH3844" s="3" t="s">
        <v>6478</v>
      </c>
      <c r="AI3844" s="3" t="s">
        <v>6482</v>
      </c>
      <c r="AJ3844" s="3" t="s">
        <v>6489</v>
      </c>
    </row>
    <row r="3845" spans="1:36" ht="30">
      <c r="A3845" s="10">
        <v>3948</v>
      </c>
      <c r="B3845" t="str">
        <f>IF(K3845="总计","",INDEX(主数据!A:AD,MATCH(J3845,主数据!A:A,0),9))</f>
        <v>华南大区公司</v>
      </c>
      <c r="C3845" t="str">
        <f>IF(K3845="","",INDEX(主数据!A:AD,MATCH(J3845,主数据!A:A,0),11))</f>
        <v>深圳东区</v>
      </c>
      <c r="D3845" t="str">
        <f t="shared" si="240"/>
        <v>SZ22生活垃圾消纳费（仪表）标准方式0.24</v>
      </c>
      <c r="E3845" s="13" t="str">
        <f t="shared" si="242"/>
        <v>0.24</v>
      </c>
      <c r="F3845" s="13" t="str">
        <f>IF(E3845="","",IFERROR(IF(IF(K3845="","",INDEX(收费标合同信息维护!A:Q,MATCH(D3845,收费标合同信息维护!J:J,0),10))=D3845,"有","无"),"无"))</f>
        <v>无</v>
      </c>
      <c r="G3845" s="13" t="str">
        <f t="shared" si="241"/>
        <v/>
      </c>
      <c r="H3845" s="13" t="str">
        <f t="shared" si="243"/>
        <v/>
      </c>
      <c r="I3845" s="13" t="str">
        <f>IF(G3845="","",IFERROR(IF(IF(K3845="","",INDEX(收费标合同信息维护!A:Q,MATCH(G3845,收费标合同信息维护!M:M,0),13))=G3845,"有","无"),"无"))</f>
        <v/>
      </c>
      <c r="J3845" s="3" t="s">
        <v>4429</v>
      </c>
      <c r="K3845" s="3" t="s">
        <v>14061</v>
      </c>
      <c r="L3845" s="3" t="s">
        <v>6705</v>
      </c>
      <c r="M3845" s="3" t="s">
        <v>6706</v>
      </c>
      <c r="N3845" s="3" t="s">
        <v>6603</v>
      </c>
      <c r="O3845" s="3" t="s">
        <v>6478</v>
      </c>
      <c r="P3845" s="3" t="s">
        <v>14107</v>
      </c>
      <c r="Q3845" s="3" t="s">
        <v>14108</v>
      </c>
      <c r="R3845" s="3" t="s">
        <v>6484</v>
      </c>
      <c r="S3845" s="3" t="s">
        <v>6491</v>
      </c>
      <c r="T3845" s="3" t="s">
        <v>7100</v>
      </c>
      <c r="U3845" s="3" t="s">
        <v>154</v>
      </c>
      <c r="V3845" s="3" t="s">
        <v>6899</v>
      </c>
      <c r="W3845" s="3" t="s">
        <v>154</v>
      </c>
      <c r="X3845" s="3" t="s">
        <v>154</v>
      </c>
      <c r="Y3845" s="3" t="s">
        <v>154</v>
      </c>
      <c r="Z3845" s="3" t="s">
        <v>154</v>
      </c>
      <c r="AA3845" s="3" t="s">
        <v>154</v>
      </c>
      <c r="AB3845" s="3" t="s">
        <v>154</v>
      </c>
      <c r="AC3845" s="3" t="s">
        <v>154</v>
      </c>
      <c r="AD3845" s="3" t="s">
        <v>6151</v>
      </c>
      <c r="AE3845" s="3" t="s">
        <v>6151</v>
      </c>
      <c r="AF3845" s="3" t="s">
        <v>154</v>
      </c>
      <c r="AG3845" s="3" t="s">
        <v>154</v>
      </c>
      <c r="AH3845" s="3" t="s">
        <v>6478</v>
      </c>
      <c r="AI3845" s="3" t="s">
        <v>6482</v>
      </c>
      <c r="AJ3845" s="3" t="s">
        <v>6489</v>
      </c>
    </row>
    <row r="3846" spans="1:36" ht="30">
      <c r="A3846" s="10">
        <v>3949</v>
      </c>
      <c r="B3846" t="str">
        <f>IF(K3846="总计","",INDEX(主数据!A:AD,MATCH(J3846,主数据!A:A,0),9))</f>
        <v>华南大区公司</v>
      </c>
      <c r="C3846" t="str">
        <f>IF(K3846="","",INDEX(主数据!A:AD,MATCH(J3846,主数据!A:A,0),11))</f>
        <v>深圳东区</v>
      </c>
      <c r="D3846" t="str">
        <f t="shared" si="240"/>
        <v>SZ22生活垃圾消纳费（仪表）标准方式0.24</v>
      </c>
      <c r="E3846" s="13" t="str">
        <f t="shared" si="242"/>
        <v>0.24</v>
      </c>
      <c r="F3846" s="13" t="str">
        <f>IF(E3846="","",IFERROR(IF(IF(K3846="","",INDEX(收费标合同信息维护!A:Q,MATCH(D3846,收费标合同信息维护!J:J,0),10))=D3846,"有","无"),"无"))</f>
        <v>无</v>
      </c>
      <c r="G3846" s="13" t="str">
        <f t="shared" si="241"/>
        <v/>
      </c>
      <c r="H3846" s="13" t="str">
        <f t="shared" si="243"/>
        <v/>
      </c>
      <c r="I3846" s="13" t="str">
        <f>IF(G3846="","",IFERROR(IF(IF(K3846="","",INDEX(收费标合同信息维护!A:Q,MATCH(G3846,收费标合同信息维护!M:M,0),13))=G3846,"有","无"),"无"))</f>
        <v/>
      </c>
      <c r="J3846" s="3" t="s">
        <v>4429</v>
      </c>
      <c r="K3846" s="3" t="s">
        <v>14061</v>
      </c>
      <c r="L3846" s="3" t="s">
        <v>6705</v>
      </c>
      <c r="M3846" s="3" t="s">
        <v>6706</v>
      </c>
      <c r="N3846" s="3" t="s">
        <v>6603</v>
      </c>
      <c r="O3846" s="3" t="s">
        <v>6478</v>
      </c>
      <c r="P3846" s="3" t="s">
        <v>14109</v>
      </c>
      <c r="Q3846" s="3" t="s">
        <v>14108</v>
      </c>
      <c r="R3846" s="3" t="s">
        <v>6484</v>
      </c>
      <c r="S3846" s="3" t="s">
        <v>6491</v>
      </c>
      <c r="T3846" s="3" t="s">
        <v>7100</v>
      </c>
      <c r="U3846" s="3" t="s">
        <v>154</v>
      </c>
      <c r="V3846" s="3" t="s">
        <v>14110</v>
      </c>
      <c r="W3846" s="3" t="s">
        <v>154</v>
      </c>
      <c r="X3846" s="3" t="s">
        <v>154</v>
      </c>
      <c r="Y3846" s="3" t="s">
        <v>154</v>
      </c>
      <c r="Z3846" s="3" t="s">
        <v>154</v>
      </c>
      <c r="AA3846" s="3" t="s">
        <v>154</v>
      </c>
      <c r="AB3846" s="3" t="s">
        <v>154</v>
      </c>
      <c r="AC3846" s="3" t="s">
        <v>154</v>
      </c>
      <c r="AD3846" s="3" t="s">
        <v>6151</v>
      </c>
      <c r="AE3846" s="3" t="s">
        <v>6151</v>
      </c>
      <c r="AF3846" s="3" t="s">
        <v>154</v>
      </c>
      <c r="AG3846" s="3" t="s">
        <v>154</v>
      </c>
      <c r="AH3846" s="3" t="s">
        <v>6478</v>
      </c>
      <c r="AI3846" s="3" t="s">
        <v>6482</v>
      </c>
      <c r="AJ3846" s="3" t="s">
        <v>6489</v>
      </c>
    </row>
    <row r="3847" spans="1:36" ht="15">
      <c r="A3847" s="10">
        <v>3950</v>
      </c>
      <c r="B3847" t="str">
        <f>IF(K3847="总计","",INDEX(主数据!A:AD,MATCH(J3847,主数据!A:A,0),9))</f>
        <v>华南大区公司</v>
      </c>
      <c r="C3847" t="str">
        <f>IF(K3847="","",INDEX(主数据!A:AD,MATCH(J3847,主数据!A:A,0),11))</f>
        <v>深圳东区</v>
      </c>
      <c r="D3847" t="str">
        <f t="shared" si="240"/>
        <v>SZ22电费标准方式0.92</v>
      </c>
      <c r="E3847" s="13" t="str">
        <f t="shared" si="242"/>
        <v>0.92</v>
      </c>
      <c r="F3847" s="13" t="str">
        <f>IF(E3847="","",IFERROR(IF(IF(K3847="","",INDEX(收费标合同信息维护!A:Q,MATCH(D3847,收费标合同信息维护!J:J,0),10))=D3847,"有","无"),"无"))</f>
        <v>无</v>
      </c>
      <c r="G3847" s="13" t="str">
        <f t="shared" si="241"/>
        <v/>
      </c>
      <c r="H3847" s="13" t="str">
        <f t="shared" si="243"/>
        <v/>
      </c>
      <c r="I3847" s="13" t="str">
        <f>IF(G3847="","",IFERROR(IF(IF(K3847="","",INDEX(收费标合同信息维护!A:Q,MATCH(G3847,收费标合同信息维护!M:M,0),13))=G3847,"有","无"),"无"))</f>
        <v/>
      </c>
      <c r="J3847" s="3" t="s">
        <v>4429</v>
      </c>
      <c r="K3847" s="3" t="s">
        <v>14061</v>
      </c>
      <c r="L3847" s="3" t="s">
        <v>6601</v>
      </c>
      <c r="M3847" s="3" t="s">
        <v>6602</v>
      </c>
      <c r="N3847" s="3" t="s">
        <v>6603</v>
      </c>
      <c r="O3847" s="3" t="s">
        <v>6478</v>
      </c>
      <c r="P3847" s="3" t="s">
        <v>14111</v>
      </c>
      <c r="Q3847" s="3" t="s">
        <v>9064</v>
      </c>
      <c r="R3847" s="3" t="s">
        <v>6484</v>
      </c>
      <c r="S3847" s="3" t="s">
        <v>6491</v>
      </c>
      <c r="T3847" s="3" t="s">
        <v>6936</v>
      </c>
      <c r="U3847" s="3" t="s">
        <v>154</v>
      </c>
      <c r="V3847" s="3" t="s">
        <v>14112</v>
      </c>
      <c r="W3847" s="3" t="s">
        <v>154</v>
      </c>
      <c r="X3847" s="3" t="s">
        <v>154</v>
      </c>
      <c r="Y3847" s="3" t="s">
        <v>154</v>
      </c>
      <c r="Z3847" s="3" t="s">
        <v>154</v>
      </c>
      <c r="AA3847" s="3" t="s">
        <v>154</v>
      </c>
      <c r="AB3847" s="3" t="s">
        <v>154</v>
      </c>
      <c r="AC3847" s="3" t="s">
        <v>154</v>
      </c>
      <c r="AD3847" s="3" t="s">
        <v>6151</v>
      </c>
      <c r="AE3847" s="3" t="s">
        <v>6151</v>
      </c>
      <c r="AF3847" s="3" t="s">
        <v>154</v>
      </c>
      <c r="AG3847" s="3" t="s">
        <v>154</v>
      </c>
      <c r="AH3847" s="3" t="s">
        <v>6478</v>
      </c>
      <c r="AI3847" s="3" t="s">
        <v>6482</v>
      </c>
      <c r="AJ3847" s="3" t="s">
        <v>6489</v>
      </c>
    </row>
    <row r="3848" spans="1:36" ht="15">
      <c r="A3848" s="10">
        <v>3951</v>
      </c>
      <c r="B3848" t="str">
        <f>IF(K3848="总计","",INDEX(主数据!A:AD,MATCH(J3848,主数据!A:A,0),9))</f>
        <v>华南大区公司</v>
      </c>
      <c r="C3848" t="str">
        <f>IF(K3848="","",INDEX(主数据!A:AD,MATCH(J3848,主数据!A:A,0),11))</f>
        <v>深圳东区</v>
      </c>
      <c r="D3848" t="str">
        <f t="shared" si="240"/>
        <v>SZ22自来水费（简易征收）阶梯方式2.67</v>
      </c>
      <c r="E3848" s="13" t="str">
        <f t="shared" si="242"/>
        <v>2.67</v>
      </c>
      <c r="F3848" s="13" t="str">
        <f>IF(E3848="","",IFERROR(IF(IF(K3848="","",INDEX(收费标合同信息维护!A:Q,MATCH(D3848,收费标合同信息维护!J:J,0),10))=D3848,"有","无"),"无"))</f>
        <v>无</v>
      </c>
      <c r="G3848" s="13" t="str">
        <f t="shared" si="241"/>
        <v/>
      </c>
      <c r="H3848" s="13" t="str">
        <f t="shared" si="243"/>
        <v/>
      </c>
      <c r="I3848" s="13" t="str">
        <f>IF(G3848="","",IFERROR(IF(IF(K3848="","",INDEX(收费标合同信息维护!A:Q,MATCH(G3848,收费标合同信息维护!M:M,0),13))=G3848,"有","无"),"无"))</f>
        <v/>
      </c>
      <c r="J3848" s="3" t="s">
        <v>4429</v>
      </c>
      <c r="K3848" s="3" t="s">
        <v>14061</v>
      </c>
      <c r="L3848" s="3" t="s">
        <v>6615</v>
      </c>
      <c r="M3848" s="3" t="s">
        <v>6616</v>
      </c>
      <c r="N3848" s="3" t="s">
        <v>6603</v>
      </c>
      <c r="O3848" s="3" t="s">
        <v>6478</v>
      </c>
      <c r="P3848" s="3" t="s">
        <v>14113</v>
      </c>
      <c r="Q3848" s="3" t="s">
        <v>10721</v>
      </c>
      <c r="R3848" s="3" t="s">
        <v>6720</v>
      </c>
      <c r="S3848" s="3" t="s">
        <v>6491</v>
      </c>
      <c r="T3848" s="3" t="s">
        <v>7100</v>
      </c>
      <c r="U3848" s="3" t="s">
        <v>154</v>
      </c>
      <c r="V3848" s="3" t="s">
        <v>6724</v>
      </c>
      <c r="W3848" s="3" t="s">
        <v>154</v>
      </c>
      <c r="X3848" s="3" t="s">
        <v>6725</v>
      </c>
      <c r="Y3848" s="3" t="s">
        <v>6954</v>
      </c>
      <c r="Z3848" s="3" t="s">
        <v>6049</v>
      </c>
      <c r="AA3848" s="3" t="s">
        <v>6955</v>
      </c>
      <c r="AB3848" s="3" t="s">
        <v>154</v>
      </c>
      <c r="AC3848" s="3" t="s">
        <v>154</v>
      </c>
      <c r="AD3848" s="3" t="s">
        <v>6151</v>
      </c>
      <c r="AE3848" s="3" t="s">
        <v>6151</v>
      </c>
      <c r="AF3848" s="3" t="s">
        <v>154</v>
      </c>
      <c r="AG3848" s="3" t="s">
        <v>154</v>
      </c>
      <c r="AH3848" s="3" t="s">
        <v>6478</v>
      </c>
      <c r="AI3848" s="3" t="s">
        <v>6482</v>
      </c>
      <c r="AJ3848" s="3" t="s">
        <v>6489</v>
      </c>
    </row>
    <row r="3849" spans="1:36" ht="15">
      <c r="A3849" s="10">
        <v>3952</v>
      </c>
      <c r="B3849" t="str">
        <f>IF(K3849="总计","",INDEX(主数据!A:AD,MATCH(J3849,主数据!A:A,0),9))</f>
        <v>华南大区公司</v>
      </c>
      <c r="C3849" t="str">
        <f>IF(K3849="","",INDEX(主数据!A:AD,MATCH(J3849,主数据!A:A,0),11))</f>
        <v>深圳东区</v>
      </c>
      <c r="D3849" t="str">
        <f t="shared" si="240"/>
        <v>SZ22自来水费（简易征收）标准方式3.77</v>
      </c>
      <c r="E3849" s="13" t="str">
        <f t="shared" si="242"/>
        <v>3.77</v>
      </c>
      <c r="F3849" s="13" t="str">
        <f>IF(E3849="","",IFERROR(IF(IF(K3849="","",INDEX(收费标合同信息维护!A:Q,MATCH(D3849,收费标合同信息维护!J:J,0),10))=D3849,"有","无"),"无"))</f>
        <v>无</v>
      </c>
      <c r="G3849" s="13" t="str">
        <f t="shared" si="241"/>
        <v/>
      </c>
      <c r="H3849" s="13" t="str">
        <f t="shared" si="243"/>
        <v/>
      </c>
      <c r="I3849" s="13" t="str">
        <f>IF(G3849="","",IFERROR(IF(IF(K3849="","",INDEX(收费标合同信息维护!A:Q,MATCH(G3849,收费标合同信息维护!M:M,0),13))=G3849,"有","无"),"无"))</f>
        <v/>
      </c>
      <c r="J3849" s="3" t="s">
        <v>4429</v>
      </c>
      <c r="K3849" s="3" t="s">
        <v>14061</v>
      </c>
      <c r="L3849" s="3" t="s">
        <v>6615</v>
      </c>
      <c r="M3849" s="3" t="s">
        <v>6616</v>
      </c>
      <c r="N3849" s="3" t="s">
        <v>6603</v>
      </c>
      <c r="O3849" s="3" t="s">
        <v>6478</v>
      </c>
      <c r="P3849" s="3" t="s">
        <v>14114</v>
      </c>
      <c r="Q3849" s="3" t="s">
        <v>8698</v>
      </c>
      <c r="R3849" s="3" t="s">
        <v>6484</v>
      </c>
      <c r="S3849" s="3" t="s">
        <v>6491</v>
      </c>
      <c r="T3849" s="3" t="s">
        <v>7100</v>
      </c>
      <c r="U3849" s="3" t="s">
        <v>154</v>
      </c>
      <c r="V3849" s="3" t="s">
        <v>6958</v>
      </c>
      <c r="W3849" s="3" t="s">
        <v>154</v>
      </c>
      <c r="X3849" s="3" t="s">
        <v>154</v>
      </c>
      <c r="Y3849" s="3" t="s">
        <v>154</v>
      </c>
      <c r="Z3849" s="3" t="s">
        <v>154</v>
      </c>
      <c r="AA3849" s="3" t="s">
        <v>154</v>
      </c>
      <c r="AB3849" s="3" t="s">
        <v>154</v>
      </c>
      <c r="AC3849" s="3" t="s">
        <v>154</v>
      </c>
      <c r="AD3849" s="3" t="s">
        <v>6151</v>
      </c>
      <c r="AE3849" s="3" t="s">
        <v>6151</v>
      </c>
      <c r="AF3849" s="3" t="s">
        <v>154</v>
      </c>
      <c r="AG3849" s="3" t="s">
        <v>154</v>
      </c>
      <c r="AH3849" s="3" t="s">
        <v>6478</v>
      </c>
      <c r="AI3849" s="3" t="s">
        <v>6482</v>
      </c>
      <c r="AJ3849" s="3" t="s">
        <v>6489</v>
      </c>
    </row>
    <row r="3850" spans="1:36" ht="15">
      <c r="A3850" s="10">
        <v>3953</v>
      </c>
      <c r="B3850" t="str">
        <f>IF(K3850="总计","",INDEX(主数据!A:AD,MATCH(J3850,主数据!A:A,0),9))</f>
        <v>华南大区公司</v>
      </c>
      <c r="C3850" t="str">
        <f>IF(K3850="","",INDEX(主数据!A:AD,MATCH(J3850,主数据!A:A,0),11))</f>
        <v>深圳东区</v>
      </c>
      <c r="D3850" t="str">
        <f t="shared" si="240"/>
        <v>SZ22自来水费（简易征收）标准方式16.17</v>
      </c>
      <c r="E3850" s="13" t="str">
        <f t="shared" si="242"/>
        <v>16.17</v>
      </c>
      <c r="F3850" s="13" t="str">
        <f>IF(E3850="","",IFERROR(IF(IF(K3850="","",INDEX(收费标合同信息维护!A:Q,MATCH(D3850,收费标合同信息维护!J:J,0),10))=D3850,"有","无"),"无"))</f>
        <v>无</v>
      </c>
      <c r="G3850" s="13" t="str">
        <f t="shared" si="241"/>
        <v/>
      </c>
      <c r="H3850" s="13" t="str">
        <f t="shared" si="243"/>
        <v/>
      </c>
      <c r="I3850" s="13" t="str">
        <f>IF(G3850="","",IFERROR(IF(IF(K3850="","",INDEX(收费标合同信息维护!A:Q,MATCH(G3850,收费标合同信息维护!M:M,0),13))=G3850,"有","无"),"无"))</f>
        <v/>
      </c>
      <c r="J3850" s="3" t="s">
        <v>4429</v>
      </c>
      <c r="K3850" s="3" t="s">
        <v>14061</v>
      </c>
      <c r="L3850" s="3" t="s">
        <v>6615</v>
      </c>
      <c r="M3850" s="3" t="s">
        <v>6616</v>
      </c>
      <c r="N3850" s="3" t="s">
        <v>6603</v>
      </c>
      <c r="O3850" s="3" t="s">
        <v>6478</v>
      </c>
      <c r="P3850" s="3" t="s">
        <v>14115</v>
      </c>
      <c r="Q3850" s="3" t="s">
        <v>14116</v>
      </c>
      <c r="R3850" s="3" t="s">
        <v>6484</v>
      </c>
      <c r="S3850" s="3" t="s">
        <v>6491</v>
      </c>
      <c r="T3850" s="3" t="s">
        <v>7100</v>
      </c>
      <c r="U3850" s="3" t="s">
        <v>154</v>
      </c>
      <c r="V3850" s="3" t="s">
        <v>10406</v>
      </c>
      <c r="W3850" s="3" t="s">
        <v>154</v>
      </c>
      <c r="X3850" s="3" t="s">
        <v>154</v>
      </c>
      <c r="Y3850" s="3" t="s">
        <v>154</v>
      </c>
      <c r="Z3850" s="3" t="s">
        <v>154</v>
      </c>
      <c r="AA3850" s="3" t="s">
        <v>154</v>
      </c>
      <c r="AB3850" s="3" t="s">
        <v>154</v>
      </c>
      <c r="AC3850" s="3" t="s">
        <v>154</v>
      </c>
      <c r="AD3850" s="3" t="s">
        <v>6180</v>
      </c>
      <c r="AE3850" s="3" t="s">
        <v>6151</v>
      </c>
      <c r="AF3850" s="3" t="s">
        <v>154</v>
      </c>
      <c r="AG3850" s="3" t="s">
        <v>154</v>
      </c>
      <c r="AH3850" s="3" t="s">
        <v>6478</v>
      </c>
      <c r="AI3850" s="3" t="s">
        <v>6482</v>
      </c>
      <c r="AJ3850" s="3" t="s">
        <v>6489</v>
      </c>
    </row>
    <row r="3851" spans="1:36" ht="15">
      <c r="A3851" s="10">
        <v>3954</v>
      </c>
      <c r="B3851" t="str">
        <f>IF(K3851="总计","",INDEX(主数据!A:AD,MATCH(J3851,主数据!A:A,0),9))</f>
        <v>华南大区公司</v>
      </c>
      <c r="C3851" t="str">
        <f>IF(K3851="","",INDEX(主数据!A:AD,MATCH(J3851,主数据!A:A,0),11))</f>
        <v>深圳东区</v>
      </c>
      <c r="D3851" t="str">
        <f t="shared" si="240"/>
        <v>SZ22燃油附加费标准方式0.02</v>
      </c>
      <c r="E3851" s="13" t="str">
        <f t="shared" si="242"/>
        <v>0.02</v>
      </c>
      <c r="F3851" s="13" t="str">
        <f>IF(E3851="","",IFERROR(IF(IF(K3851="","",INDEX(收费标合同信息维护!A:Q,MATCH(D3851,收费标合同信息维护!J:J,0),10))=D3851,"有","无"),"无"))</f>
        <v>无</v>
      </c>
      <c r="G3851" s="13" t="str">
        <f t="shared" si="241"/>
        <v/>
      </c>
      <c r="H3851" s="13" t="str">
        <f t="shared" si="243"/>
        <v/>
      </c>
      <c r="I3851" s="13" t="str">
        <f>IF(G3851="","",IFERROR(IF(IF(K3851="","",INDEX(收费标合同信息维护!A:Q,MATCH(G3851,收费标合同信息维护!M:M,0),13))=G3851,"有","无"),"无"))</f>
        <v/>
      </c>
      <c r="J3851" s="3" t="s">
        <v>4429</v>
      </c>
      <c r="K3851" s="3" t="s">
        <v>14061</v>
      </c>
      <c r="L3851" s="3" t="s">
        <v>10907</v>
      </c>
      <c r="M3851" s="3" t="s">
        <v>10908</v>
      </c>
      <c r="N3851" s="3" t="s">
        <v>6603</v>
      </c>
      <c r="O3851" s="3" t="s">
        <v>6597</v>
      </c>
      <c r="P3851" s="3" t="s">
        <v>14117</v>
      </c>
      <c r="Q3851" s="3" t="s">
        <v>10908</v>
      </c>
      <c r="R3851" s="3" t="s">
        <v>6484</v>
      </c>
      <c r="S3851" s="3" t="s">
        <v>6491</v>
      </c>
      <c r="T3851" s="3" t="s">
        <v>7100</v>
      </c>
      <c r="U3851" s="3" t="s">
        <v>6716</v>
      </c>
      <c r="V3851" s="3" t="s">
        <v>10910</v>
      </c>
      <c r="W3851" s="3" t="s">
        <v>154</v>
      </c>
      <c r="X3851" s="3" t="s">
        <v>154</v>
      </c>
      <c r="Y3851" s="3" t="s">
        <v>154</v>
      </c>
      <c r="Z3851" s="3" t="s">
        <v>154</v>
      </c>
      <c r="AA3851" s="3" t="s">
        <v>154</v>
      </c>
      <c r="AB3851" s="3" t="s">
        <v>154</v>
      </c>
      <c r="AC3851" s="3" t="s">
        <v>154</v>
      </c>
      <c r="AD3851" s="3" t="s">
        <v>6151</v>
      </c>
      <c r="AE3851" s="3" t="s">
        <v>6151</v>
      </c>
      <c r="AF3851" s="3" t="s">
        <v>154</v>
      </c>
      <c r="AG3851" s="3" t="s">
        <v>154</v>
      </c>
      <c r="AH3851" s="3" t="s">
        <v>6478</v>
      </c>
      <c r="AI3851" s="3" t="s">
        <v>6482</v>
      </c>
      <c r="AJ3851" s="3" t="s">
        <v>6489</v>
      </c>
    </row>
    <row r="3852" spans="1:36" ht="15">
      <c r="A3852" s="10">
        <v>3955</v>
      </c>
      <c r="B3852" t="str">
        <f>IF(K3852="总计","",INDEX(主数据!A:AD,MATCH(J3852,主数据!A:A,0),9))</f>
        <v>华南大区公司</v>
      </c>
      <c r="C3852" t="str">
        <f>IF(K3852="","",INDEX(主数据!A:AD,MATCH(J3852,主数据!A:A,0),11))</f>
        <v>深圳东区</v>
      </c>
      <c r="D3852" t="str">
        <f t="shared" si="240"/>
        <v>SZ22燃油附加费标准方式0.02</v>
      </c>
      <c r="E3852" s="13" t="str">
        <f t="shared" si="242"/>
        <v>0.02</v>
      </c>
      <c r="F3852" s="13" t="str">
        <f>IF(E3852="","",IFERROR(IF(IF(K3852="","",INDEX(收费标合同信息维护!A:Q,MATCH(D3852,收费标合同信息维护!J:J,0),10))=D3852,"有","无"),"无"))</f>
        <v>无</v>
      </c>
      <c r="G3852" s="13" t="str">
        <f t="shared" si="241"/>
        <v/>
      </c>
      <c r="H3852" s="13" t="str">
        <f t="shared" si="243"/>
        <v/>
      </c>
      <c r="I3852" s="13" t="str">
        <f>IF(G3852="","",IFERROR(IF(IF(K3852="","",INDEX(收费标合同信息维护!A:Q,MATCH(G3852,收费标合同信息维护!M:M,0),13))=G3852,"有","无"),"无"))</f>
        <v/>
      </c>
      <c r="J3852" s="3" t="s">
        <v>4429</v>
      </c>
      <c r="K3852" s="3" t="s">
        <v>14061</v>
      </c>
      <c r="L3852" s="3" t="s">
        <v>10907</v>
      </c>
      <c r="M3852" s="3" t="s">
        <v>10908</v>
      </c>
      <c r="N3852" s="3" t="s">
        <v>6603</v>
      </c>
      <c r="O3852" s="3" t="s">
        <v>6597</v>
      </c>
      <c r="P3852" s="3" t="s">
        <v>14118</v>
      </c>
      <c r="Q3852" s="3" t="s">
        <v>10908</v>
      </c>
      <c r="R3852" s="3" t="s">
        <v>6484</v>
      </c>
      <c r="S3852" s="3" t="s">
        <v>6491</v>
      </c>
      <c r="T3852" s="3" t="s">
        <v>7100</v>
      </c>
      <c r="U3852" s="3" t="s">
        <v>6716</v>
      </c>
      <c r="V3852" s="3" t="s">
        <v>6764</v>
      </c>
      <c r="W3852" s="3" t="s">
        <v>154</v>
      </c>
      <c r="X3852" s="3" t="s">
        <v>154</v>
      </c>
      <c r="Y3852" s="3" t="s">
        <v>154</v>
      </c>
      <c r="Z3852" s="3" t="s">
        <v>154</v>
      </c>
      <c r="AA3852" s="3" t="s">
        <v>154</v>
      </c>
      <c r="AB3852" s="3" t="s">
        <v>154</v>
      </c>
      <c r="AC3852" s="3" t="s">
        <v>154</v>
      </c>
      <c r="AD3852" s="3" t="s">
        <v>6151</v>
      </c>
      <c r="AE3852" s="3" t="s">
        <v>6151</v>
      </c>
      <c r="AF3852" s="3" t="s">
        <v>154</v>
      </c>
      <c r="AG3852" s="3" t="s">
        <v>154</v>
      </c>
      <c r="AH3852" s="3" t="s">
        <v>6478</v>
      </c>
      <c r="AI3852" s="3" t="s">
        <v>6482</v>
      </c>
      <c r="AJ3852" s="3" t="s">
        <v>6489</v>
      </c>
    </row>
    <row r="3853" spans="1:36" ht="15">
      <c r="A3853" s="10">
        <v>3956</v>
      </c>
      <c r="B3853" t="str">
        <f>IF(K3853="总计","",INDEX(主数据!A:AD,MATCH(J3853,主数据!A:A,0),9))</f>
        <v>华南大区公司</v>
      </c>
      <c r="C3853" t="str">
        <f>IF(K3853="","",INDEX(主数据!A:AD,MATCH(J3853,主数据!A:A,0),11))</f>
        <v>深圳东区</v>
      </c>
      <c r="D3853" t="str">
        <f t="shared" si="240"/>
        <v>SZ22排水费（仪表）阶梯方式0.81</v>
      </c>
      <c r="E3853" s="13" t="str">
        <f t="shared" si="242"/>
        <v>0.81</v>
      </c>
      <c r="F3853" s="13" t="str">
        <f>IF(E3853="","",IFERROR(IF(IF(K3853="","",INDEX(收费标合同信息维护!A:Q,MATCH(D3853,收费标合同信息维护!J:J,0),10))=D3853,"有","无"),"无"))</f>
        <v>无</v>
      </c>
      <c r="G3853" s="13" t="str">
        <f t="shared" si="241"/>
        <v/>
      </c>
      <c r="H3853" s="13" t="str">
        <f t="shared" si="243"/>
        <v/>
      </c>
      <c r="I3853" s="13" t="str">
        <f>IF(G3853="","",IFERROR(IF(IF(K3853="","",INDEX(收费标合同信息维护!A:Q,MATCH(G3853,收费标合同信息维护!M:M,0),13))=G3853,"有","无"),"无"))</f>
        <v/>
      </c>
      <c r="J3853" s="3" t="s">
        <v>4429</v>
      </c>
      <c r="K3853" s="3" t="s">
        <v>14061</v>
      </c>
      <c r="L3853" s="3" t="s">
        <v>6971</v>
      </c>
      <c r="M3853" s="3" t="s">
        <v>6972</v>
      </c>
      <c r="N3853" s="3" t="s">
        <v>6603</v>
      </c>
      <c r="O3853" s="3" t="s">
        <v>6478</v>
      </c>
      <c r="P3853" s="3" t="s">
        <v>14119</v>
      </c>
      <c r="Q3853" s="3" t="s">
        <v>14120</v>
      </c>
      <c r="R3853" s="3" t="s">
        <v>6720</v>
      </c>
      <c r="S3853" s="3" t="s">
        <v>6491</v>
      </c>
      <c r="T3853" s="3" t="s">
        <v>7100</v>
      </c>
      <c r="U3853" s="3" t="s">
        <v>154</v>
      </c>
      <c r="V3853" s="3" t="s">
        <v>6978</v>
      </c>
      <c r="W3853" s="3" t="s">
        <v>154</v>
      </c>
      <c r="X3853" s="3" t="s">
        <v>6725</v>
      </c>
      <c r="Y3853" s="3" t="s">
        <v>6979</v>
      </c>
      <c r="Z3853" s="3" t="s">
        <v>6049</v>
      </c>
      <c r="AA3853" s="3" t="s">
        <v>6980</v>
      </c>
      <c r="AB3853" s="3" t="s">
        <v>154</v>
      </c>
      <c r="AC3853" s="3" t="s">
        <v>154</v>
      </c>
      <c r="AD3853" s="3" t="s">
        <v>6151</v>
      </c>
      <c r="AE3853" s="3" t="s">
        <v>6151</v>
      </c>
      <c r="AF3853" s="3" t="s">
        <v>154</v>
      </c>
      <c r="AG3853" s="3" t="s">
        <v>154</v>
      </c>
      <c r="AH3853" s="3" t="s">
        <v>6478</v>
      </c>
      <c r="AI3853" s="3" t="s">
        <v>6482</v>
      </c>
      <c r="AJ3853" s="3" t="s">
        <v>6489</v>
      </c>
    </row>
    <row r="3854" spans="1:36" ht="15">
      <c r="A3854" s="10">
        <v>3957</v>
      </c>
      <c r="B3854" t="str">
        <f>IF(K3854="总计","",INDEX(主数据!A:AD,MATCH(J3854,主数据!A:A,0),9))</f>
        <v>华南大区公司</v>
      </c>
      <c r="C3854" t="str">
        <f>IF(K3854="","",INDEX(主数据!A:AD,MATCH(J3854,主数据!A:A,0),11))</f>
        <v>深圳东区</v>
      </c>
      <c r="D3854" t="str">
        <f t="shared" si="240"/>
        <v>SZ22排水费（仪表）阶梯方式0.81</v>
      </c>
      <c r="E3854" s="13" t="str">
        <f t="shared" si="242"/>
        <v>0.81</v>
      </c>
      <c r="F3854" s="13" t="str">
        <f>IF(E3854="","",IFERROR(IF(IF(K3854="","",INDEX(收费标合同信息维护!A:Q,MATCH(D3854,收费标合同信息维护!J:J,0),10))=D3854,"有","无"),"无"))</f>
        <v>无</v>
      </c>
      <c r="G3854" s="13" t="str">
        <f t="shared" si="241"/>
        <v/>
      </c>
      <c r="H3854" s="13" t="str">
        <f t="shared" si="243"/>
        <v/>
      </c>
      <c r="I3854" s="13" t="str">
        <f>IF(G3854="","",IFERROR(IF(IF(K3854="","",INDEX(收费标合同信息维护!A:Q,MATCH(G3854,收费标合同信息维护!M:M,0),13))=G3854,"有","无"),"无"))</f>
        <v/>
      </c>
      <c r="J3854" s="3" t="s">
        <v>4429</v>
      </c>
      <c r="K3854" s="3" t="s">
        <v>14061</v>
      </c>
      <c r="L3854" s="3" t="s">
        <v>6971</v>
      </c>
      <c r="M3854" s="3" t="s">
        <v>6972</v>
      </c>
      <c r="N3854" s="3" t="s">
        <v>6603</v>
      </c>
      <c r="O3854" s="3" t="s">
        <v>6478</v>
      </c>
      <c r="P3854" s="3" t="s">
        <v>14121</v>
      </c>
      <c r="Q3854" s="3" t="s">
        <v>14120</v>
      </c>
      <c r="R3854" s="3" t="s">
        <v>6720</v>
      </c>
      <c r="S3854" s="3" t="s">
        <v>6491</v>
      </c>
      <c r="T3854" s="3" t="s">
        <v>7100</v>
      </c>
      <c r="U3854" s="3" t="s">
        <v>154</v>
      </c>
      <c r="V3854" s="3" t="s">
        <v>6978</v>
      </c>
      <c r="W3854" s="3" t="s">
        <v>154</v>
      </c>
      <c r="X3854" s="3" t="s">
        <v>6725</v>
      </c>
      <c r="Y3854" s="3" t="s">
        <v>6979</v>
      </c>
      <c r="Z3854" s="3" t="s">
        <v>6049</v>
      </c>
      <c r="AA3854" s="3" t="s">
        <v>6980</v>
      </c>
      <c r="AB3854" s="3" t="s">
        <v>154</v>
      </c>
      <c r="AC3854" s="3" t="s">
        <v>154</v>
      </c>
      <c r="AD3854" s="3" t="s">
        <v>6151</v>
      </c>
      <c r="AE3854" s="3" t="s">
        <v>6151</v>
      </c>
      <c r="AF3854" s="3" t="s">
        <v>154</v>
      </c>
      <c r="AG3854" s="3" t="s">
        <v>154</v>
      </c>
      <c r="AH3854" s="3" t="s">
        <v>6478</v>
      </c>
      <c r="AI3854" s="3" t="s">
        <v>6482</v>
      </c>
      <c r="AJ3854" s="3" t="s">
        <v>6489</v>
      </c>
    </row>
    <row r="3855" spans="1:36" ht="15">
      <c r="A3855" s="10">
        <v>3958</v>
      </c>
      <c r="B3855" t="str">
        <f>IF(K3855="总计","",INDEX(主数据!A:AD,MATCH(J3855,主数据!A:A,0),9))</f>
        <v>华南大区公司</v>
      </c>
      <c r="C3855" t="str">
        <f>IF(K3855="","",INDEX(主数据!A:AD,MATCH(J3855,主数据!A:A,0),11))</f>
        <v>深圳东区</v>
      </c>
      <c r="D3855" t="str">
        <f t="shared" si="240"/>
        <v>SZ22排水费（仪表）阶梯方式0.81</v>
      </c>
      <c r="E3855" s="13" t="str">
        <f t="shared" si="242"/>
        <v>0.81</v>
      </c>
      <c r="F3855" s="13" t="str">
        <f>IF(E3855="","",IFERROR(IF(IF(K3855="","",INDEX(收费标合同信息维护!A:Q,MATCH(D3855,收费标合同信息维护!J:J,0),10))=D3855,"有","无"),"无"))</f>
        <v>无</v>
      </c>
      <c r="G3855" s="13" t="str">
        <f t="shared" si="241"/>
        <v/>
      </c>
      <c r="H3855" s="13" t="str">
        <f t="shared" si="243"/>
        <v/>
      </c>
      <c r="I3855" s="13" t="str">
        <f>IF(G3855="","",IFERROR(IF(IF(K3855="","",INDEX(收费标合同信息维护!A:Q,MATCH(G3855,收费标合同信息维护!M:M,0),13))=G3855,"有","无"),"无"))</f>
        <v/>
      </c>
      <c r="J3855" s="3" t="s">
        <v>4429</v>
      </c>
      <c r="K3855" s="3" t="s">
        <v>14061</v>
      </c>
      <c r="L3855" s="3" t="s">
        <v>6971</v>
      </c>
      <c r="M3855" s="3" t="s">
        <v>6972</v>
      </c>
      <c r="N3855" s="3" t="s">
        <v>6603</v>
      </c>
      <c r="O3855" s="3" t="s">
        <v>6478</v>
      </c>
      <c r="P3855" s="3" t="s">
        <v>14122</v>
      </c>
      <c r="Q3855" s="3" t="s">
        <v>14120</v>
      </c>
      <c r="R3855" s="3" t="s">
        <v>6720</v>
      </c>
      <c r="S3855" s="3" t="s">
        <v>6491</v>
      </c>
      <c r="T3855" s="3" t="s">
        <v>7100</v>
      </c>
      <c r="U3855" s="3" t="s">
        <v>154</v>
      </c>
      <c r="V3855" s="3" t="s">
        <v>6978</v>
      </c>
      <c r="W3855" s="3" t="s">
        <v>154</v>
      </c>
      <c r="X3855" s="3" t="s">
        <v>6725</v>
      </c>
      <c r="Y3855" s="3" t="s">
        <v>6979</v>
      </c>
      <c r="Z3855" s="3" t="s">
        <v>6049</v>
      </c>
      <c r="AA3855" s="3" t="s">
        <v>6980</v>
      </c>
      <c r="AB3855" s="3" t="s">
        <v>154</v>
      </c>
      <c r="AC3855" s="3" t="s">
        <v>154</v>
      </c>
      <c r="AD3855" s="3" t="s">
        <v>6151</v>
      </c>
      <c r="AE3855" s="3" t="s">
        <v>6151</v>
      </c>
      <c r="AF3855" s="3" t="s">
        <v>154</v>
      </c>
      <c r="AG3855" s="3" t="s">
        <v>154</v>
      </c>
      <c r="AH3855" s="3" t="s">
        <v>6478</v>
      </c>
      <c r="AI3855" s="3" t="s">
        <v>6482</v>
      </c>
      <c r="AJ3855" s="3" t="s">
        <v>6489</v>
      </c>
    </row>
    <row r="3856" spans="1:36" ht="15">
      <c r="A3856" s="10">
        <v>3959</v>
      </c>
      <c r="B3856" t="str">
        <f>IF(K3856="总计","",INDEX(主数据!A:AD,MATCH(J3856,主数据!A:A,0),9))</f>
        <v>华南大区公司</v>
      </c>
      <c r="C3856" t="str">
        <f>IF(K3856="","",INDEX(主数据!A:AD,MATCH(J3856,主数据!A:A,0),11))</f>
        <v>深圳东区</v>
      </c>
      <c r="D3856" t="str">
        <f t="shared" si="240"/>
        <v>SZ22排水费（仪表）标准方式1.08</v>
      </c>
      <c r="E3856" s="13" t="str">
        <f t="shared" si="242"/>
        <v>1.08</v>
      </c>
      <c r="F3856" s="13" t="str">
        <f>IF(E3856="","",IFERROR(IF(IF(K3856="","",INDEX(收费标合同信息维护!A:Q,MATCH(D3856,收费标合同信息维护!J:J,0),10))=D3856,"有","无"),"无"))</f>
        <v>无</v>
      </c>
      <c r="G3856" s="13" t="str">
        <f t="shared" si="241"/>
        <v/>
      </c>
      <c r="H3856" s="13" t="str">
        <f t="shared" si="243"/>
        <v/>
      </c>
      <c r="I3856" s="13" t="str">
        <f>IF(G3856="","",IFERROR(IF(IF(K3856="","",INDEX(收费标合同信息维护!A:Q,MATCH(G3856,收费标合同信息维护!M:M,0),13))=G3856,"有","无"),"无"))</f>
        <v/>
      </c>
      <c r="J3856" s="3" t="s">
        <v>4429</v>
      </c>
      <c r="K3856" s="3" t="s">
        <v>14061</v>
      </c>
      <c r="L3856" s="3" t="s">
        <v>6971</v>
      </c>
      <c r="M3856" s="3" t="s">
        <v>6972</v>
      </c>
      <c r="N3856" s="3" t="s">
        <v>6603</v>
      </c>
      <c r="O3856" s="3" t="s">
        <v>6478</v>
      </c>
      <c r="P3856" s="3" t="s">
        <v>14123</v>
      </c>
      <c r="Q3856" s="3" t="s">
        <v>14124</v>
      </c>
      <c r="R3856" s="3" t="s">
        <v>6484</v>
      </c>
      <c r="S3856" s="3" t="s">
        <v>6491</v>
      </c>
      <c r="T3856" s="3" t="s">
        <v>7100</v>
      </c>
      <c r="U3856" s="3" t="s">
        <v>154</v>
      </c>
      <c r="V3856" s="3" t="s">
        <v>6975</v>
      </c>
      <c r="W3856" s="3" t="s">
        <v>154</v>
      </c>
      <c r="X3856" s="3" t="s">
        <v>154</v>
      </c>
      <c r="Y3856" s="3" t="s">
        <v>154</v>
      </c>
      <c r="Z3856" s="3" t="s">
        <v>154</v>
      </c>
      <c r="AA3856" s="3" t="s">
        <v>154</v>
      </c>
      <c r="AB3856" s="3" t="s">
        <v>154</v>
      </c>
      <c r="AC3856" s="3" t="s">
        <v>154</v>
      </c>
      <c r="AD3856" s="3" t="s">
        <v>6151</v>
      </c>
      <c r="AE3856" s="3" t="s">
        <v>6151</v>
      </c>
      <c r="AF3856" s="3" t="s">
        <v>154</v>
      </c>
      <c r="AG3856" s="3" t="s">
        <v>154</v>
      </c>
      <c r="AH3856" s="3" t="s">
        <v>6478</v>
      </c>
      <c r="AI3856" s="3" t="s">
        <v>6482</v>
      </c>
      <c r="AJ3856" s="3" t="s">
        <v>6489</v>
      </c>
    </row>
    <row r="3857" spans="1:36" ht="15">
      <c r="A3857" s="10">
        <v>3960</v>
      </c>
      <c r="B3857" t="str">
        <f>IF(K3857="总计","",INDEX(主数据!A:AD,MATCH(J3857,主数据!A:A,0),9))</f>
        <v>华南大区公司</v>
      </c>
      <c r="C3857" t="str">
        <f>IF(K3857="","",INDEX(主数据!A:AD,MATCH(J3857,主数据!A:A,0),11))</f>
        <v>深圳东区</v>
      </c>
      <c r="D3857" t="str">
        <f t="shared" si="240"/>
        <v>SZ22排水费（仪表）标准方式1.08</v>
      </c>
      <c r="E3857" s="13" t="str">
        <f t="shared" si="242"/>
        <v>1.08</v>
      </c>
      <c r="F3857" s="13" t="str">
        <f>IF(E3857="","",IFERROR(IF(IF(K3857="","",INDEX(收费标合同信息维护!A:Q,MATCH(D3857,收费标合同信息维护!J:J,0),10))=D3857,"有","无"),"无"))</f>
        <v>无</v>
      </c>
      <c r="G3857" s="13" t="str">
        <f t="shared" si="241"/>
        <v/>
      </c>
      <c r="H3857" s="13" t="str">
        <f t="shared" si="243"/>
        <v/>
      </c>
      <c r="I3857" s="13" t="str">
        <f>IF(G3857="","",IFERROR(IF(IF(K3857="","",INDEX(收费标合同信息维护!A:Q,MATCH(G3857,收费标合同信息维护!M:M,0),13))=G3857,"有","无"),"无"))</f>
        <v/>
      </c>
      <c r="J3857" s="3" t="s">
        <v>4429</v>
      </c>
      <c r="K3857" s="3" t="s">
        <v>14061</v>
      </c>
      <c r="L3857" s="3" t="s">
        <v>6971</v>
      </c>
      <c r="M3857" s="3" t="s">
        <v>6972</v>
      </c>
      <c r="N3857" s="3" t="s">
        <v>6603</v>
      </c>
      <c r="O3857" s="3" t="s">
        <v>6478</v>
      </c>
      <c r="P3857" s="3" t="s">
        <v>14125</v>
      </c>
      <c r="Q3857" s="3" t="s">
        <v>14124</v>
      </c>
      <c r="R3857" s="3" t="s">
        <v>6484</v>
      </c>
      <c r="S3857" s="3" t="s">
        <v>6491</v>
      </c>
      <c r="T3857" s="3" t="s">
        <v>7100</v>
      </c>
      <c r="U3857" s="3" t="s">
        <v>154</v>
      </c>
      <c r="V3857" s="3" t="s">
        <v>6975</v>
      </c>
      <c r="W3857" s="3" t="s">
        <v>154</v>
      </c>
      <c r="X3857" s="3" t="s">
        <v>154</v>
      </c>
      <c r="Y3857" s="3" t="s">
        <v>154</v>
      </c>
      <c r="Z3857" s="3" t="s">
        <v>154</v>
      </c>
      <c r="AA3857" s="3" t="s">
        <v>154</v>
      </c>
      <c r="AB3857" s="3" t="s">
        <v>154</v>
      </c>
      <c r="AC3857" s="3" t="s">
        <v>154</v>
      </c>
      <c r="AD3857" s="3" t="s">
        <v>6151</v>
      </c>
      <c r="AE3857" s="3" t="s">
        <v>6151</v>
      </c>
      <c r="AF3857" s="3" t="s">
        <v>154</v>
      </c>
      <c r="AG3857" s="3" t="s">
        <v>154</v>
      </c>
      <c r="AH3857" s="3" t="s">
        <v>6478</v>
      </c>
      <c r="AI3857" s="3" t="s">
        <v>6482</v>
      </c>
      <c r="AJ3857" s="3" t="s">
        <v>6489</v>
      </c>
    </row>
    <row r="3858" spans="1:36" ht="15">
      <c r="A3858" s="10">
        <v>3961</v>
      </c>
      <c r="B3858" t="str">
        <f>IF(K3858="总计","",INDEX(主数据!A:AD,MATCH(J3858,主数据!A:A,0),9))</f>
        <v>华南大区公司</v>
      </c>
      <c r="C3858" t="str">
        <f>IF(K3858="","",INDEX(主数据!A:AD,MATCH(J3858,主数据!A:A,0),11))</f>
        <v>深圳东区</v>
      </c>
      <c r="D3858" t="str">
        <f t="shared" si="240"/>
        <v>SZ22排水费（仪表）标准方式1.08</v>
      </c>
      <c r="E3858" s="13" t="str">
        <f t="shared" si="242"/>
        <v>1.08</v>
      </c>
      <c r="F3858" s="13" t="str">
        <f>IF(E3858="","",IFERROR(IF(IF(K3858="","",INDEX(收费标合同信息维护!A:Q,MATCH(D3858,收费标合同信息维护!J:J,0),10))=D3858,"有","无"),"无"))</f>
        <v>无</v>
      </c>
      <c r="G3858" s="13" t="str">
        <f t="shared" si="241"/>
        <v/>
      </c>
      <c r="H3858" s="13" t="str">
        <f t="shared" si="243"/>
        <v/>
      </c>
      <c r="I3858" s="13" t="str">
        <f>IF(G3858="","",IFERROR(IF(IF(K3858="","",INDEX(收费标合同信息维护!A:Q,MATCH(G3858,收费标合同信息维护!M:M,0),13))=G3858,"有","无"),"无"))</f>
        <v/>
      </c>
      <c r="J3858" s="3" t="s">
        <v>4429</v>
      </c>
      <c r="K3858" s="3" t="s">
        <v>14061</v>
      </c>
      <c r="L3858" s="3" t="s">
        <v>6971</v>
      </c>
      <c r="M3858" s="3" t="s">
        <v>6972</v>
      </c>
      <c r="N3858" s="3" t="s">
        <v>6603</v>
      </c>
      <c r="O3858" s="3" t="s">
        <v>6478</v>
      </c>
      <c r="P3858" s="3" t="s">
        <v>14126</v>
      </c>
      <c r="Q3858" s="3" t="s">
        <v>14124</v>
      </c>
      <c r="R3858" s="3" t="s">
        <v>6484</v>
      </c>
      <c r="S3858" s="3" t="s">
        <v>6491</v>
      </c>
      <c r="T3858" s="3" t="s">
        <v>7100</v>
      </c>
      <c r="U3858" s="3" t="s">
        <v>154</v>
      </c>
      <c r="V3858" s="3" t="s">
        <v>6975</v>
      </c>
      <c r="W3858" s="3" t="s">
        <v>154</v>
      </c>
      <c r="X3858" s="3" t="s">
        <v>154</v>
      </c>
      <c r="Y3858" s="3" t="s">
        <v>154</v>
      </c>
      <c r="Z3858" s="3" t="s">
        <v>154</v>
      </c>
      <c r="AA3858" s="3" t="s">
        <v>154</v>
      </c>
      <c r="AB3858" s="3" t="s">
        <v>154</v>
      </c>
      <c r="AC3858" s="3" t="s">
        <v>154</v>
      </c>
      <c r="AD3858" s="3" t="s">
        <v>6151</v>
      </c>
      <c r="AE3858" s="3" t="s">
        <v>6151</v>
      </c>
      <c r="AF3858" s="3" t="s">
        <v>154</v>
      </c>
      <c r="AG3858" s="3" t="s">
        <v>154</v>
      </c>
      <c r="AH3858" s="3" t="s">
        <v>6478</v>
      </c>
      <c r="AI3858" s="3" t="s">
        <v>6482</v>
      </c>
      <c r="AJ3858" s="3" t="s">
        <v>6489</v>
      </c>
    </row>
    <row r="3859" spans="1:36" ht="15">
      <c r="A3859" s="10">
        <v>3962</v>
      </c>
      <c r="B3859" t="str">
        <f>IF(K3859="总计","",INDEX(主数据!A:AD,MATCH(J3859,主数据!A:A,0),9))</f>
        <v>华南大区公司</v>
      </c>
      <c r="C3859" t="str">
        <f>IF(K3859="","",INDEX(主数据!A:AD,MATCH(J3859,主数据!A:A,0),11))</f>
        <v>深圳东区</v>
      </c>
      <c r="D3859" t="str">
        <f t="shared" si="240"/>
        <v>SZ22排水费（仪表）标准方式1.80</v>
      </c>
      <c r="E3859" s="13" t="str">
        <f t="shared" si="242"/>
        <v>1.80</v>
      </c>
      <c r="F3859" s="13" t="str">
        <f>IF(E3859="","",IFERROR(IF(IF(K3859="","",INDEX(收费标合同信息维护!A:Q,MATCH(D3859,收费标合同信息维护!J:J,0),10))=D3859,"有","无"),"无"))</f>
        <v>无</v>
      </c>
      <c r="G3859" s="13" t="str">
        <f t="shared" si="241"/>
        <v/>
      </c>
      <c r="H3859" s="13" t="str">
        <f t="shared" si="243"/>
        <v/>
      </c>
      <c r="I3859" s="13" t="str">
        <f>IF(G3859="","",IFERROR(IF(IF(K3859="","",INDEX(收费标合同信息维护!A:Q,MATCH(G3859,收费标合同信息维护!M:M,0),13))=G3859,"有","无"),"无"))</f>
        <v/>
      </c>
      <c r="J3859" s="3" t="s">
        <v>4429</v>
      </c>
      <c r="K3859" s="3" t="s">
        <v>14061</v>
      </c>
      <c r="L3859" s="3" t="s">
        <v>6971</v>
      </c>
      <c r="M3859" s="3" t="s">
        <v>6972</v>
      </c>
      <c r="N3859" s="3" t="s">
        <v>6603</v>
      </c>
      <c r="O3859" s="3" t="s">
        <v>6478</v>
      </c>
      <c r="P3859" s="3" t="s">
        <v>14127</v>
      </c>
      <c r="Q3859" s="3" t="s">
        <v>14128</v>
      </c>
      <c r="R3859" s="3" t="s">
        <v>6484</v>
      </c>
      <c r="S3859" s="3" t="s">
        <v>6491</v>
      </c>
      <c r="T3859" s="3" t="s">
        <v>7100</v>
      </c>
      <c r="U3859" s="3" t="s">
        <v>154</v>
      </c>
      <c r="V3859" s="3" t="s">
        <v>6759</v>
      </c>
      <c r="W3859" s="3" t="s">
        <v>154</v>
      </c>
      <c r="X3859" s="3" t="s">
        <v>154</v>
      </c>
      <c r="Y3859" s="3" t="s">
        <v>154</v>
      </c>
      <c r="Z3859" s="3" t="s">
        <v>154</v>
      </c>
      <c r="AA3859" s="3" t="s">
        <v>154</v>
      </c>
      <c r="AB3859" s="3" t="s">
        <v>154</v>
      </c>
      <c r="AC3859" s="3" t="s">
        <v>154</v>
      </c>
      <c r="AD3859" s="3" t="s">
        <v>6151</v>
      </c>
      <c r="AE3859" s="3" t="s">
        <v>6151</v>
      </c>
      <c r="AF3859" s="3" t="s">
        <v>154</v>
      </c>
      <c r="AG3859" s="3" t="s">
        <v>154</v>
      </c>
      <c r="AH3859" s="3" t="s">
        <v>6478</v>
      </c>
      <c r="AI3859" s="3" t="s">
        <v>6482</v>
      </c>
      <c r="AJ3859" s="3" t="s">
        <v>6489</v>
      </c>
    </row>
    <row r="3860" spans="1:36" ht="15">
      <c r="A3860" s="10">
        <v>3963</v>
      </c>
      <c r="B3860" t="str">
        <f>IF(K3860="总计","",INDEX(主数据!A:AD,MATCH(J3860,主数据!A:A,0),9))</f>
        <v>华南大区公司</v>
      </c>
      <c r="C3860" t="str">
        <f>IF(K3860="","",INDEX(主数据!A:AD,MATCH(J3860,主数据!A:A,0),11))</f>
        <v>深圳东区</v>
      </c>
      <c r="D3860" t="str">
        <f t="shared" si="240"/>
        <v>SZ22排水费（仪表）标准方式1.80</v>
      </c>
      <c r="E3860" s="13" t="str">
        <f t="shared" si="242"/>
        <v>1.80</v>
      </c>
      <c r="F3860" s="13" t="str">
        <f>IF(E3860="","",IFERROR(IF(IF(K3860="","",INDEX(收费标合同信息维护!A:Q,MATCH(D3860,收费标合同信息维护!J:J,0),10))=D3860,"有","无"),"无"))</f>
        <v>无</v>
      </c>
      <c r="G3860" s="13" t="str">
        <f t="shared" si="241"/>
        <v/>
      </c>
      <c r="H3860" s="13" t="str">
        <f t="shared" si="243"/>
        <v/>
      </c>
      <c r="I3860" s="13" t="str">
        <f>IF(G3860="","",IFERROR(IF(IF(K3860="","",INDEX(收费标合同信息维护!A:Q,MATCH(G3860,收费标合同信息维护!M:M,0),13))=G3860,"有","无"),"无"))</f>
        <v/>
      </c>
      <c r="J3860" s="3" t="s">
        <v>4429</v>
      </c>
      <c r="K3860" s="3" t="s">
        <v>14061</v>
      </c>
      <c r="L3860" s="3" t="s">
        <v>6971</v>
      </c>
      <c r="M3860" s="3" t="s">
        <v>6972</v>
      </c>
      <c r="N3860" s="3" t="s">
        <v>6603</v>
      </c>
      <c r="O3860" s="3" t="s">
        <v>6478</v>
      </c>
      <c r="P3860" s="3" t="s">
        <v>14129</v>
      </c>
      <c r="Q3860" s="3" t="s">
        <v>14128</v>
      </c>
      <c r="R3860" s="3" t="s">
        <v>6484</v>
      </c>
      <c r="S3860" s="3" t="s">
        <v>6491</v>
      </c>
      <c r="T3860" s="3" t="s">
        <v>7100</v>
      </c>
      <c r="U3860" s="3" t="s">
        <v>154</v>
      </c>
      <c r="V3860" s="3" t="s">
        <v>6759</v>
      </c>
      <c r="W3860" s="3" t="s">
        <v>154</v>
      </c>
      <c r="X3860" s="3" t="s">
        <v>154</v>
      </c>
      <c r="Y3860" s="3" t="s">
        <v>154</v>
      </c>
      <c r="Z3860" s="3" t="s">
        <v>154</v>
      </c>
      <c r="AA3860" s="3" t="s">
        <v>154</v>
      </c>
      <c r="AB3860" s="3" t="s">
        <v>154</v>
      </c>
      <c r="AC3860" s="3" t="s">
        <v>154</v>
      </c>
      <c r="AD3860" s="3" t="s">
        <v>6151</v>
      </c>
      <c r="AE3860" s="3" t="s">
        <v>6151</v>
      </c>
      <c r="AF3860" s="3" t="s">
        <v>154</v>
      </c>
      <c r="AG3860" s="3" t="s">
        <v>154</v>
      </c>
      <c r="AH3860" s="3" t="s">
        <v>6478</v>
      </c>
      <c r="AI3860" s="3" t="s">
        <v>6482</v>
      </c>
      <c r="AJ3860" s="3" t="s">
        <v>6489</v>
      </c>
    </row>
    <row r="3861" spans="1:36" ht="15">
      <c r="A3861" s="10">
        <v>3964</v>
      </c>
      <c r="B3861" t="str">
        <f>IF(K3861="总计","",INDEX(主数据!A:AD,MATCH(J3861,主数据!A:A,0),9))</f>
        <v>华南大区公司</v>
      </c>
      <c r="C3861" t="str">
        <f>IF(K3861="","",INDEX(主数据!A:AD,MATCH(J3861,主数据!A:A,0),11))</f>
        <v>深圳东区</v>
      </c>
      <c r="D3861" t="str">
        <f t="shared" si="240"/>
        <v>SZ22排水费（仪表）标准方式1.80</v>
      </c>
      <c r="E3861" s="13" t="str">
        <f t="shared" si="242"/>
        <v>1.80</v>
      </c>
      <c r="F3861" s="13" t="str">
        <f>IF(E3861="","",IFERROR(IF(IF(K3861="","",INDEX(收费标合同信息维护!A:Q,MATCH(D3861,收费标合同信息维护!J:J,0),10))=D3861,"有","无"),"无"))</f>
        <v>无</v>
      </c>
      <c r="G3861" s="13" t="str">
        <f t="shared" si="241"/>
        <v/>
      </c>
      <c r="H3861" s="13" t="str">
        <f t="shared" si="243"/>
        <v/>
      </c>
      <c r="I3861" s="13" t="str">
        <f>IF(G3861="","",IFERROR(IF(IF(K3861="","",INDEX(收费标合同信息维护!A:Q,MATCH(G3861,收费标合同信息维护!M:M,0),13))=G3861,"有","无"),"无"))</f>
        <v/>
      </c>
      <c r="J3861" s="3" t="s">
        <v>4429</v>
      </c>
      <c r="K3861" s="3" t="s">
        <v>14061</v>
      </c>
      <c r="L3861" s="3" t="s">
        <v>6971</v>
      </c>
      <c r="M3861" s="3" t="s">
        <v>6972</v>
      </c>
      <c r="N3861" s="3" t="s">
        <v>6603</v>
      </c>
      <c r="O3861" s="3" t="s">
        <v>6478</v>
      </c>
      <c r="P3861" s="3" t="s">
        <v>14130</v>
      </c>
      <c r="Q3861" s="3" t="s">
        <v>14128</v>
      </c>
      <c r="R3861" s="3" t="s">
        <v>6484</v>
      </c>
      <c r="S3861" s="3" t="s">
        <v>6491</v>
      </c>
      <c r="T3861" s="3" t="s">
        <v>7100</v>
      </c>
      <c r="U3861" s="3" t="s">
        <v>154</v>
      </c>
      <c r="V3861" s="3" t="s">
        <v>6759</v>
      </c>
      <c r="W3861" s="3" t="s">
        <v>154</v>
      </c>
      <c r="X3861" s="3" t="s">
        <v>154</v>
      </c>
      <c r="Y3861" s="3" t="s">
        <v>154</v>
      </c>
      <c r="Z3861" s="3" t="s">
        <v>154</v>
      </c>
      <c r="AA3861" s="3" t="s">
        <v>154</v>
      </c>
      <c r="AB3861" s="3" t="s">
        <v>154</v>
      </c>
      <c r="AC3861" s="3" t="s">
        <v>154</v>
      </c>
      <c r="AD3861" s="3" t="s">
        <v>6151</v>
      </c>
      <c r="AE3861" s="3" t="s">
        <v>6151</v>
      </c>
      <c r="AF3861" s="3" t="s">
        <v>154</v>
      </c>
      <c r="AG3861" s="3" t="s">
        <v>154</v>
      </c>
      <c r="AH3861" s="3" t="s">
        <v>6478</v>
      </c>
      <c r="AI3861" s="3" t="s">
        <v>6482</v>
      </c>
      <c r="AJ3861" s="3" t="s">
        <v>6489</v>
      </c>
    </row>
    <row r="3862" spans="1:36" ht="15">
      <c r="A3862" s="10">
        <v>3965</v>
      </c>
      <c r="B3862" t="str">
        <f>IF(K3862="总计","",INDEX(主数据!A:AD,MATCH(J3862,主数据!A:A,0),9))</f>
        <v>华南大区公司</v>
      </c>
      <c r="C3862" t="str">
        <f>IF(K3862="","",INDEX(主数据!A:AD,MATCH(J3862,主数据!A:A,0),11))</f>
        <v>深圳东区</v>
      </c>
      <c r="D3862" t="str">
        <f t="shared" si="240"/>
        <v>SZ32物业服务费标准方式0.40</v>
      </c>
      <c r="E3862" s="13" t="str">
        <f t="shared" si="242"/>
        <v>0.40</v>
      </c>
      <c r="F3862" s="13" t="str">
        <f>IF(E3862="","",IFERROR(IF(IF(K3862="","",INDEX(收费标合同信息维护!A:Q,MATCH(D3862,收费标合同信息维护!J:J,0),10))=D3862,"有","无"),"无"))</f>
        <v>无</v>
      </c>
      <c r="G3862" s="13" t="str">
        <f t="shared" si="241"/>
        <v/>
      </c>
      <c r="H3862" s="13" t="str">
        <f t="shared" si="243"/>
        <v/>
      </c>
      <c r="I3862" s="13" t="str">
        <f>IF(G3862="","",IFERROR(IF(IF(K3862="","",INDEX(收费标合同信息维护!A:Q,MATCH(G3862,收费标合同信息维护!M:M,0),13))=G3862,"有","无"),"无"))</f>
        <v/>
      </c>
      <c r="J3862" s="3" t="s">
        <v>2788</v>
      </c>
      <c r="K3862" s="3" t="s">
        <v>14131</v>
      </c>
      <c r="L3862" s="3" t="s">
        <v>6025</v>
      </c>
      <c r="M3862" s="3" t="s">
        <v>6026</v>
      </c>
      <c r="N3862" s="3" t="s">
        <v>6477</v>
      </c>
      <c r="O3862" s="3" t="s">
        <v>6478</v>
      </c>
      <c r="P3862" s="3" t="s">
        <v>14132</v>
      </c>
      <c r="Q3862" s="3" t="s">
        <v>14133</v>
      </c>
      <c r="R3862" s="3" t="s">
        <v>6484</v>
      </c>
      <c r="S3862" s="3" t="s">
        <v>6491</v>
      </c>
      <c r="T3862" s="3" t="s">
        <v>7025</v>
      </c>
      <c r="U3862" s="3" t="s">
        <v>154</v>
      </c>
      <c r="V3862" s="3" t="s">
        <v>8958</v>
      </c>
      <c r="W3862" s="3" t="s">
        <v>154</v>
      </c>
      <c r="X3862" s="3" t="s">
        <v>154</v>
      </c>
      <c r="Y3862" s="3" t="s">
        <v>154</v>
      </c>
      <c r="Z3862" s="3" t="s">
        <v>154</v>
      </c>
      <c r="AA3862" s="3" t="s">
        <v>154</v>
      </c>
      <c r="AB3862" s="3" t="s">
        <v>154</v>
      </c>
      <c r="AC3862" s="3" t="s">
        <v>154</v>
      </c>
      <c r="AD3862" s="3" t="s">
        <v>6151</v>
      </c>
      <c r="AE3862" s="3" t="s">
        <v>6151</v>
      </c>
      <c r="AF3862" s="3" t="s">
        <v>6040</v>
      </c>
      <c r="AG3862" s="3" t="s">
        <v>154</v>
      </c>
      <c r="AH3862" s="3" t="s">
        <v>6478</v>
      </c>
      <c r="AI3862" s="3" t="s">
        <v>6482</v>
      </c>
      <c r="AJ3862" s="3" t="s">
        <v>42</v>
      </c>
    </row>
    <row r="3863" spans="1:36" ht="15">
      <c r="A3863" s="10">
        <v>3966</v>
      </c>
      <c r="B3863" t="str">
        <f>IF(K3863="总计","",INDEX(主数据!A:AD,MATCH(J3863,主数据!A:A,0),9))</f>
        <v>华南大区公司</v>
      </c>
      <c r="C3863" t="str">
        <f>IF(K3863="","",INDEX(主数据!A:AD,MATCH(J3863,主数据!A:A,0),11))</f>
        <v>深圳东区</v>
      </c>
      <c r="D3863" t="str">
        <f t="shared" si="240"/>
        <v>SZ32物业服务费标准方式0.80</v>
      </c>
      <c r="E3863" s="13" t="str">
        <f t="shared" si="242"/>
        <v>0.80</v>
      </c>
      <c r="F3863" s="13" t="str">
        <f>IF(E3863="","",IFERROR(IF(IF(K3863="","",INDEX(收费标合同信息维护!A:Q,MATCH(D3863,收费标合同信息维护!J:J,0),10))=D3863,"有","无"),"无"))</f>
        <v>无</v>
      </c>
      <c r="G3863" s="13" t="str">
        <f t="shared" si="241"/>
        <v/>
      </c>
      <c r="H3863" s="13" t="str">
        <f t="shared" si="243"/>
        <v/>
      </c>
      <c r="I3863" s="13" t="str">
        <f>IF(G3863="","",IFERROR(IF(IF(K3863="","",INDEX(收费标合同信息维护!A:Q,MATCH(G3863,收费标合同信息维护!M:M,0),13))=G3863,"有","无"),"无"))</f>
        <v/>
      </c>
      <c r="J3863" s="3" t="s">
        <v>2788</v>
      </c>
      <c r="K3863" s="3" t="s">
        <v>14131</v>
      </c>
      <c r="L3863" s="3" t="s">
        <v>6025</v>
      </c>
      <c r="M3863" s="3" t="s">
        <v>6026</v>
      </c>
      <c r="N3863" s="3" t="s">
        <v>6477</v>
      </c>
      <c r="O3863" s="3" t="s">
        <v>6478</v>
      </c>
      <c r="P3863" s="3" t="s">
        <v>14134</v>
      </c>
      <c r="Q3863" s="3" t="s">
        <v>14135</v>
      </c>
      <c r="R3863" s="3" t="s">
        <v>6484</v>
      </c>
      <c r="S3863" s="3" t="s">
        <v>6491</v>
      </c>
      <c r="T3863" s="3" t="s">
        <v>7025</v>
      </c>
      <c r="U3863" s="3" t="s">
        <v>154</v>
      </c>
      <c r="V3863" s="3" t="s">
        <v>6722</v>
      </c>
      <c r="W3863" s="3" t="s">
        <v>154</v>
      </c>
      <c r="X3863" s="3" t="s">
        <v>154</v>
      </c>
      <c r="Y3863" s="3" t="s">
        <v>154</v>
      </c>
      <c r="Z3863" s="3" t="s">
        <v>154</v>
      </c>
      <c r="AA3863" s="3" t="s">
        <v>154</v>
      </c>
      <c r="AB3863" s="3" t="s">
        <v>154</v>
      </c>
      <c r="AC3863" s="3" t="s">
        <v>154</v>
      </c>
      <c r="AD3863" s="3" t="s">
        <v>6151</v>
      </c>
      <c r="AE3863" s="3" t="s">
        <v>6151</v>
      </c>
      <c r="AF3863" s="3" t="s">
        <v>6040</v>
      </c>
      <c r="AG3863" s="3" t="s">
        <v>154</v>
      </c>
      <c r="AH3863" s="3" t="s">
        <v>6478</v>
      </c>
      <c r="AI3863" s="3" t="s">
        <v>6482</v>
      </c>
      <c r="AJ3863" s="3" t="s">
        <v>14136</v>
      </c>
    </row>
    <row r="3864" spans="1:36" ht="15">
      <c r="A3864" s="10">
        <v>3967</v>
      </c>
      <c r="B3864" t="str">
        <f>IF(K3864="总计","",INDEX(主数据!A:AD,MATCH(J3864,主数据!A:A,0),9))</f>
        <v>华南大区公司</v>
      </c>
      <c r="C3864" t="str">
        <f>IF(K3864="","",INDEX(主数据!A:AD,MATCH(J3864,主数据!A:A,0),11))</f>
        <v>深圳东区</v>
      </c>
      <c r="D3864" t="str">
        <f t="shared" si="240"/>
        <v>SZ32物业服务费标准方式1.20</v>
      </c>
      <c r="E3864" s="13" t="str">
        <f t="shared" si="242"/>
        <v>1.20</v>
      </c>
      <c r="F3864" s="13" t="str">
        <f>IF(E3864="","",IFERROR(IF(IF(K3864="","",INDEX(收费标合同信息维护!A:Q,MATCH(D3864,收费标合同信息维护!J:J,0),10))=D3864,"有","无"),"无"))</f>
        <v>无</v>
      </c>
      <c r="G3864" s="13" t="str">
        <f t="shared" si="241"/>
        <v/>
      </c>
      <c r="H3864" s="13" t="str">
        <f t="shared" si="243"/>
        <v/>
      </c>
      <c r="I3864" s="13" t="str">
        <f>IF(G3864="","",IFERROR(IF(IF(K3864="","",INDEX(收费标合同信息维护!A:Q,MATCH(G3864,收费标合同信息维护!M:M,0),13))=G3864,"有","无"),"无"))</f>
        <v/>
      </c>
      <c r="J3864" s="3" t="s">
        <v>2788</v>
      </c>
      <c r="K3864" s="3" t="s">
        <v>14131</v>
      </c>
      <c r="L3864" s="3" t="s">
        <v>6025</v>
      </c>
      <c r="M3864" s="3" t="s">
        <v>6026</v>
      </c>
      <c r="N3864" s="3" t="s">
        <v>6477</v>
      </c>
      <c r="O3864" s="3" t="s">
        <v>6478</v>
      </c>
      <c r="P3864" s="3" t="s">
        <v>14137</v>
      </c>
      <c r="Q3864" s="3" t="s">
        <v>14138</v>
      </c>
      <c r="R3864" s="3" t="s">
        <v>6484</v>
      </c>
      <c r="S3864" s="3" t="s">
        <v>6491</v>
      </c>
      <c r="T3864" s="3" t="s">
        <v>7025</v>
      </c>
      <c r="U3864" s="3" t="s">
        <v>154</v>
      </c>
      <c r="V3864" s="3" t="s">
        <v>6614</v>
      </c>
      <c r="W3864" s="3" t="s">
        <v>154</v>
      </c>
      <c r="X3864" s="3" t="s">
        <v>154</v>
      </c>
      <c r="Y3864" s="3" t="s">
        <v>154</v>
      </c>
      <c r="Z3864" s="3" t="s">
        <v>154</v>
      </c>
      <c r="AA3864" s="3" t="s">
        <v>154</v>
      </c>
      <c r="AB3864" s="3" t="s">
        <v>154</v>
      </c>
      <c r="AC3864" s="3" t="s">
        <v>154</v>
      </c>
      <c r="AD3864" s="3" t="s">
        <v>6151</v>
      </c>
      <c r="AE3864" s="3" t="s">
        <v>6151</v>
      </c>
      <c r="AF3864" s="3" t="s">
        <v>6040</v>
      </c>
      <c r="AG3864" s="3" t="s">
        <v>154</v>
      </c>
      <c r="AH3864" s="3" t="s">
        <v>6478</v>
      </c>
      <c r="AI3864" s="3" t="s">
        <v>6482</v>
      </c>
      <c r="AJ3864" s="3" t="s">
        <v>6217</v>
      </c>
    </row>
    <row r="3865" spans="1:36" ht="15">
      <c r="A3865" s="10">
        <v>3968</v>
      </c>
      <c r="B3865" t="str">
        <f>IF(K3865="总计","",INDEX(主数据!A:AD,MATCH(J3865,主数据!A:A,0),9))</f>
        <v>华南大区公司</v>
      </c>
      <c r="C3865" t="str">
        <f>IF(K3865="","",INDEX(主数据!A:AD,MATCH(J3865,主数据!A:A,0),11))</f>
        <v>深圳东区</v>
      </c>
      <c r="D3865" t="str">
        <f t="shared" si="240"/>
        <v>SZ32物业服务费标准方式1.38</v>
      </c>
      <c r="E3865" s="13" t="str">
        <f t="shared" si="242"/>
        <v>1.38</v>
      </c>
      <c r="F3865" s="13" t="str">
        <f>IF(E3865="","",IFERROR(IF(IF(K3865="","",INDEX(收费标合同信息维护!A:Q,MATCH(D3865,收费标合同信息维护!J:J,0),10))=D3865,"有","无"),"无"))</f>
        <v>无</v>
      </c>
      <c r="G3865" s="13" t="str">
        <f t="shared" si="241"/>
        <v/>
      </c>
      <c r="H3865" s="13" t="str">
        <f t="shared" si="243"/>
        <v/>
      </c>
      <c r="I3865" s="13" t="str">
        <f>IF(G3865="","",IFERROR(IF(IF(K3865="","",INDEX(收费标合同信息维护!A:Q,MATCH(G3865,收费标合同信息维护!M:M,0),13))=G3865,"有","无"),"无"))</f>
        <v/>
      </c>
      <c r="J3865" s="3" t="s">
        <v>2788</v>
      </c>
      <c r="K3865" s="3" t="s">
        <v>14131</v>
      </c>
      <c r="L3865" s="3" t="s">
        <v>6025</v>
      </c>
      <c r="M3865" s="3" t="s">
        <v>6026</v>
      </c>
      <c r="N3865" s="3" t="s">
        <v>6477</v>
      </c>
      <c r="O3865" s="3" t="s">
        <v>6478</v>
      </c>
      <c r="P3865" s="3" t="s">
        <v>14139</v>
      </c>
      <c r="Q3865" s="3" t="s">
        <v>14140</v>
      </c>
      <c r="R3865" s="3" t="s">
        <v>6484</v>
      </c>
      <c r="S3865" s="3" t="s">
        <v>6491</v>
      </c>
      <c r="T3865" s="3" t="s">
        <v>7025</v>
      </c>
      <c r="U3865" s="3" t="s">
        <v>154</v>
      </c>
      <c r="V3865" s="3" t="s">
        <v>14141</v>
      </c>
      <c r="W3865" s="3" t="s">
        <v>154</v>
      </c>
      <c r="X3865" s="3" t="s">
        <v>154</v>
      </c>
      <c r="Y3865" s="3" t="s">
        <v>154</v>
      </c>
      <c r="Z3865" s="3" t="s">
        <v>154</v>
      </c>
      <c r="AA3865" s="3" t="s">
        <v>154</v>
      </c>
      <c r="AB3865" s="3" t="s">
        <v>154</v>
      </c>
      <c r="AC3865" s="3" t="s">
        <v>154</v>
      </c>
      <c r="AD3865" s="3" t="s">
        <v>6151</v>
      </c>
      <c r="AE3865" s="3" t="s">
        <v>6151</v>
      </c>
      <c r="AF3865" s="3" t="s">
        <v>6040</v>
      </c>
      <c r="AG3865" s="3" t="s">
        <v>154</v>
      </c>
      <c r="AH3865" s="3" t="s">
        <v>6478</v>
      </c>
      <c r="AI3865" s="3" t="s">
        <v>6482</v>
      </c>
      <c r="AJ3865" s="3" t="s">
        <v>14142</v>
      </c>
    </row>
    <row r="3866" spans="1:36" ht="15">
      <c r="A3866" s="10">
        <v>3969</v>
      </c>
      <c r="B3866" t="str">
        <f>IF(K3866="总计","",INDEX(主数据!A:AD,MATCH(J3866,主数据!A:A,0),9))</f>
        <v>华南大区公司</v>
      </c>
      <c r="C3866" t="str">
        <f>IF(K3866="","",INDEX(主数据!A:AD,MATCH(J3866,主数据!A:A,0),11))</f>
        <v>深圳东区</v>
      </c>
      <c r="D3866" t="str">
        <f t="shared" si="240"/>
        <v>SZ32物业服务费标准方式1.00</v>
      </c>
      <c r="E3866" s="13" t="str">
        <f t="shared" si="242"/>
        <v>1.00</v>
      </c>
      <c r="F3866" s="13" t="str">
        <f>IF(E3866="","",IFERROR(IF(IF(K3866="","",INDEX(收费标合同信息维护!A:Q,MATCH(D3866,收费标合同信息维护!J:J,0),10))=D3866,"有","无"),"无"))</f>
        <v>无</v>
      </c>
      <c r="G3866" s="13" t="str">
        <f t="shared" si="241"/>
        <v/>
      </c>
      <c r="H3866" s="13" t="str">
        <f t="shared" si="243"/>
        <v/>
      </c>
      <c r="I3866" s="13" t="str">
        <f>IF(G3866="","",IFERROR(IF(IF(K3866="","",INDEX(收费标合同信息维护!A:Q,MATCH(G3866,收费标合同信息维护!M:M,0),13))=G3866,"有","无"),"无"))</f>
        <v/>
      </c>
      <c r="J3866" s="3" t="s">
        <v>2788</v>
      </c>
      <c r="K3866" s="3" t="s">
        <v>14131</v>
      </c>
      <c r="L3866" s="3" t="s">
        <v>6025</v>
      </c>
      <c r="M3866" s="3" t="s">
        <v>6026</v>
      </c>
      <c r="N3866" s="3" t="s">
        <v>6477</v>
      </c>
      <c r="O3866" s="3" t="s">
        <v>6478</v>
      </c>
      <c r="P3866" s="3" t="s">
        <v>14143</v>
      </c>
      <c r="Q3866" s="3" t="s">
        <v>10379</v>
      </c>
      <c r="R3866" s="3" t="s">
        <v>6484</v>
      </c>
      <c r="S3866" s="3" t="s">
        <v>6491</v>
      </c>
      <c r="T3866" s="3" t="s">
        <v>7025</v>
      </c>
      <c r="U3866" s="3" t="s">
        <v>154</v>
      </c>
      <c r="V3866" s="3" t="s">
        <v>6737</v>
      </c>
      <c r="W3866" s="3" t="s">
        <v>154</v>
      </c>
      <c r="X3866" s="3" t="s">
        <v>154</v>
      </c>
      <c r="Y3866" s="3" t="s">
        <v>154</v>
      </c>
      <c r="Z3866" s="3" t="s">
        <v>154</v>
      </c>
      <c r="AA3866" s="3" t="s">
        <v>154</v>
      </c>
      <c r="AB3866" s="3" t="s">
        <v>154</v>
      </c>
      <c r="AC3866" s="3" t="s">
        <v>154</v>
      </c>
      <c r="AD3866" s="3" t="s">
        <v>6151</v>
      </c>
      <c r="AE3866" s="3" t="s">
        <v>6151</v>
      </c>
      <c r="AF3866" s="3" t="s">
        <v>6040</v>
      </c>
      <c r="AG3866" s="3" t="s">
        <v>154</v>
      </c>
      <c r="AH3866" s="3" t="s">
        <v>6478</v>
      </c>
      <c r="AI3866" s="3" t="s">
        <v>6482</v>
      </c>
      <c r="AJ3866" s="3" t="s">
        <v>29</v>
      </c>
    </row>
    <row r="3867" spans="1:36" ht="15">
      <c r="A3867" s="10">
        <v>3970</v>
      </c>
      <c r="B3867" t="str">
        <f>IF(K3867="总计","",INDEX(主数据!A:AD,MATCH(J3867,主数据!A:A,0),9))</f>
        <v>华南大区公司</v>
      </c>
      <c r="C3867" t="str">
        <f>IF(K3867="","",INDEX(主数据!A:AD,MATCH(J3867,主数据!A:A,0),11))</f>
        <v>深圳东区</v>
      </c>
      <c r="D3867" t="str">
        <f t="shared" si="240"/>
        <v>SZ32物业服务费标准方式2.00</v>
      </c>
      <c r="E3867" s="13" t="str">
        <f t="shared" si="242"/>
        <v>2.00</v>
      </c>
      <c r="F3867" s="13" t="str">
        <f>IF(E3867="","",IFERROR(IF(IF(K3867="","",INDEX(收费标合同信息维护!A:Q,MATCH(D3867,收费标合同信息维护!J:J,0),10))=D3867,"有","无"),"无"))</f>
        <v>无</v>
      </c>
      <c r="G3867" s="13" t="str">
        <f t="shared" si="241"/>
        <v/>
      </c>
      <c r="H3867" s="13" t="str">
        <f t="shared" si="243"/>
        <v/>
      </c>
      <c r="I3867" s="13" t="str">
        <f>IF(G3867="","",IFERROR(IF(IF(K3867="","",INDEX(收费标合同信息维护!A:Q,MATCH(G3867,收费标合同信息维护!M:M,0),13))=G3867,"有","无"),"无"))</f>
        <v/>
      </c>
      <c r="J3867" s="3" t="s">
        <v>2788</v>
      </c>
      <c r="K3867" s="3" t="s">
        <v>14131</v>
      </c>
      <c r="L3867" s="3" t="s">
        <v>6025</v>
      </c>
      <c r="M3867" s="3" t="s">
        <v>6026</v>
      </c>
      <c r="N3867" s="3" t="s">
        <v>6477</v>
      </c>
      <c r="O3867" s="3" t="s">
        <v>6478</v>
      </c>
      <c r="P3867" s="3" t="s">
        <v>14144</v>
      </c>
      <c r="Q3867" s="3" t="s">
        <v>14145</v>
      </c>
      <c r="R3867" s="3" t="s">
        <v>6484</v>
      </c>
      <c r="S3867" s="3" t="s">
        <v>6491</v>
      </c>
      <c r="T3867" s="3" t="s">
        <v>7025</v>
      </c>
      <c r="U3867" s="3" t="s">
        <v>154</v>
      </c>
      <c r="V3867" s="3" t="s">
        <v>6686</v>
      </c>
      <c r="W3867" s="3" t="s">
        <v>154</v>
      </c>
      <c r="X3867" s="3" t="s">
        <v>154</v>
      </c>
      <c r="Y3867" s="3" t="s">
        <v>154</v>
      </c>
      <c r="Z3867" s="3" t="s">
        <v>154</v>
      </c>
      <c r="AA3867" s="3" t="s">
        <v>154</v>
      </c>
      <c r="AB3867" s="3" t="s">
        <v>154</v>
      </c>
      <c r="AC3867" s="3" t="s">
        <v>154</v>
      </c>
      <c r="AD3867" s="3" t="s">
        <v>6151</v>
      </c>
      <c r="AE3867" s="3" t="s">
        <v>6151</v>
      </c>
      <c r="AF3867" s="3" t="s">
        <v>6040</v>
      </c>
      <c r="AG3867" s="3" t="s">
        <v>154</v>
      </c>
      <c r="AH3867" s="3" t="s">
        <v>6478</v>
      </c>
      <c r="AI3867" s="3" t="s">
        <v>6482</v>
      </c>
      <c r="AJ3867" s="3" t="s">
        <v>6237</v>
      </c>
    </row>
    <row r="3868" spans="1:36" ht="15">
      <c r="A3868" s="10">
        <v>3971</v>
      </c>
      <c r="B3868" t="str">
        <f>IF(K3868="总计","",INDEX(主数据!A:AD,MATCH(J3868,主数据!A:A,0),9))</f>
        <v>华南大区公司</v>
      </c>
      <c r="C3868" t="str">
        <f>IF(K3868="","",INDEX(主数据!A:AD,MATCH(J3868,主数据!A:A,0),11))</f>
        <v>深圳东区</v>
      </c>
      <c r="D3868" t="str">
        <f t="shared" si="240"/>
        <v>SZ32物业服务费定额</v>
      </c>
      <c r="E3868" s="13" t="str">
        <f t="shared" si="242"/>
        <v/>
      </c>
      <c r="F3868" s="13" t="str">
        <f>IF(E3868="","",IFERROR(IF(IF(K3868="","",INDEX(收费标合同信息维护!A:Q,MATCH(D3868,收费标合同信息维护!J:J,0),10))=D3868,"有","无"),"无"))</f>
        <v/>
      </c>
      <c r="G3868" s="13" t="str">
        <f t="shared" si="241"/>
        <v>SZ32物业服务费定额1000.00</v>
      </c>
      <c r="H3868" s="13" t="str">
        <f t="shared" si="243"/>
        <v>1000.00</v>
      </c>
      <c r="I3868" s="13" t="str">
        <f>IF(G3868="","",IFERROR(IF(IF(K3868="","",INDEX(收费标合同信息维护!A:Q,MATCH(G3868,收费标合同信息维护!M:M,0),13))=G3868,"有","无"),"无"))</f>
        <v>无</v>
      </c>
      <c r="J3868" s="3" t="s">
        <v>2788</v>
      </c>
      <c r="K3868" s="3" t="s">
        <v>14131</v>
      </c>
      <c r="L3868" s="3" t="s">
        <v>6025</v>
      </c>
      <c r="M3868" s="3" t="s">
        <v>6026</v>
      </c>
      <c r="N3868" s="3" t="s">
        <v>6477</v>
      </c>
      <c r="O3868" s="3" t="s">
        <v>6478</v>
      </c>
      <c r="P3868" s="3" t="s">
        <v>14146</v>
      </c>
      <c r="Q3868" s="3" t="s">
        <v>14147</v>
      </c>
      <c r="R3868" s="3" t="s">
        <v>6490</v>
      </c>
      <c r="S3868" s="3" t="s">
        <v>6491</v>
      </c>
      <c r="T3868" s="3" t="s">
        <v>7025</v>
      </c>
      <c r="U3868" s="3" t="s">
        <v>154</v>
      </c>
      <c r="V3868" s="3" t="s">
        <v>154</v>
      </c>
      <c r="W3868" s="3" t="s">
        <v>7552</v>
      </c>
      <c r="X3868" s="3" t="s">
        <v>154</v>
      </c>
      <c r="Y3868" s="3" t="s">
        <v>154</v>
      </c>
      <c r="Z3868" s="3" t="s">
        <v>154</v>
      </c>
      <c r="AA3868" s="3" t="s">
        <v>154</v>
      </c>
      <c r="AB3868" s="3" t="s">
        <v>154</v>
      </c>
      <c r="AC3868" s="3" t="s">
        <v>154</v>
      </c>
      <c r="AD3868" s="3" t="s">
        <v>6151</v>
      </c>
      <c r="AE3868" s="3" t="s">
        <v>6151</v>
      </c>
      <c r="AF3868" s="3" t="s">
        <v>154</v>
      </c>
      <c r="AG3868" s="3" t="s">
        <v>154</v>
      </c>
      <c r="AH3868" s="3" t="s">
        <v>6478</v>
      </c>
      <c r="AI3868" s="3" t="s">
        <v>6482</v>
      </c>
      <c r="AJ3868" s="3" t="s">
        <v>6489</v>
      </c>
    </row>
    <row r="3869" spans="1:36" ht="15">
      <c r="A3869" s="10">
        <v>3972</v>
      </c>
      <c r="B3869" t="str">
        <f>IF(K3869="总计","",INDEX(主数据!A:AD,MATCH(J3869,主数据!A:A,0),9))</f>
        <v>华南大区公司</v>
      </c>
      <c r="C3869" t="str">
        <f>IF(K3869="","",INDEX(主数据!A:AD,MATCH(J3869,主数据!A:A,0),11))</f>
        <v>深圳东区</v>
      </c>
      <c r="D3869" t="str">
        <f t="shared" si="240"/>
        <v>SZ32物业服务费直接录入</v>
      </c>
      <c r="E3869" s="13" t="str">
        <f t="shared" si="242"/>
        <v/>
      </c>
      <c r="F3869" s="13" t="str">
        <f>IF(E3869="","",IFERROR(IF(IF(K3869="","",INDEX(收费标合同信息维护!A:Q,MATCH(D3869,收费标合同信息维护!J:J,0),10))=D3869,"有","无"),"无"))</f>
        <v/>
      </c>
      <c r="G3869" s="13" t="str">
        <f t="shared" si="241"/>
        <v/>
      </c>
      <c r="H3869" s="13" t="str">
        <f t="shared" si="243"/>
        <v/>
      </c>
      <c r="I3869" s="13" t="str">
        <f>IF(G3869="","",IFERROR(IF(IF(K3869="","",INDEX(收费标合同信息维护!A:Q,MATCH(G3869,收费标合同信息维护!M:M,0),13))=G3869,"有","无"),"无"))</f>
        <v/>
      </c>
      <c r="J3869" s="3" t="s">
        <v>2788</v>
      </c>
      <c r="K3869" s="3" t="s">
        <v>14131</v>
      </c>
      <c r="L3869" s="3" t="s">
        <v>6025</v>
      </c>
      <c r="M3869" s="3" t="s">
        <v>6026</v>
      </c>
      <c r="N3869" s="3" t="s">
        <v>6477</v>
      </c>
      <c r="O3869" s="3" t="s">
        <v>6478</v>
      </c>
      <c r="P3869" s="3" t="s">
        <v>14148</v>
      </c>
      <c r="Q3869" s="3" t="s">
        <v>14149</v>
      </c>
      <c r="R3869" s="3" t="s">
        <v>6479</v>
      </c>
      <c r="S3869" s="3" t="s">
        <v>6480</v>
      </c>
      <c r="T3869" s="3" t="s">
        <v>7025</v>
      </c>
      <c r="U3869" s="3" t="s">
        <v>154</v>
      </c>
      <c r="V3869" s="3" t="s">
        <v>154</v>
      </c>
      <c r="W3869" s="3" t="s">
        <v>154</v>
      </c>
      <c r="X3869" s="3" t="s">
        <v>154</v>
      </c>
      <c r="Y3869" s="3" t="s">
        <v>154</v>
      </c>
      <c r="Z3869" s="3" t="s">
        <v>154</v>
      </c>
      <c r="AA3869" s="3" t="s">
        <v>154</v>
      </c>
      <c r="AB3869" s="3" t="s">
        <v>154</v>
      </c>
      <c r="AC3869" s="3" t="s">
        <v>154</v>
      </c>
      <c r="AD3869" s="3" t="s">
        <v>6151</v>
      </c>
      <c r="AE3869" s="3" t="s">
        <v>6151</v>
      </c>
      <c r="AF3869" s="3" t="s">
        <v>154</v>
      </c>
      <c r="AG3869" s="3" t="s">
        <v>154</v>
      </c>
      <c r="AH3869" s="3" t="s">
        <v>6478</v>
      </c>
      <c r="AI3869" s="3" t="s">
        <v>6482</v>
      </c>
      <c r="AJ3869" s="3" t="s">
        <v>14150</v>
      </c>
    </row>
    <row r="3870" spans="1:36" ht="15">
      <c r="A3870" s="10">
        <v>3973</v>
      </c>
      <c r="B3870" t="str">
        <f>IF(K3870="总计","",INDEX(主数据!A:AD,MATCH(J3870,主数据!A:A,0),9))</f>
        <v>华南大区公司</v>
      </c>
      <c r="C3870" t="str">
        <f>IF(K3870="","",INDEX(主数据!A:AD,MATCH(J3870,主数据!A:A,0),11))</f>
        <v>深圳东区</v>
      </c>
      <c r="D3870" t="str">
        <f t="shared" si="240"/>
        <v>SZ32非自有房屋租赁直接录入</v>
      </c>
      <c r="E3870" s="13" t="str">
        <f t="shared" si="242"/>
        <v/>
      </c>
      <c r="F3870" s="13" t="str">
        <f>IF(E3870="","",IFERROR(IF(IF(K3870="","",INDEX(收费标合同信息维护!A:Q,MATCH(D3870,收费标合同信息维护!J:J,0),10))=D3870,"有","无"),"无"))</f>
        <v/>
      </c>
      <c r="G3870" s="13" t="str">
        <f t="shared" si="241"/>
        <v/>
      </c>
      <c r="H3870" s="13" t="str">
        <f t="shared" si="243"/>
        <v/>
      </c>
      <c r="I3870" s="13" t="str">
        <f>IF(G3870="","",IFERROR(IF(IF(K3870="","",INDEX(收费标合同信息维护!A:Q,MATCH(G3870,收费标合同信息维护!M:M,0),13))=G3870,"有","无"),"无"))</f>
        <v/>
      </c>
      <c r="J3870" s="3" t="s">
        <v>2788</v>
      </c>
      <c r="K3870" s="3" t="s">
        <v>14131</v>
      </c>
      <c r="L3870" s="3" t="s">
        <v>6699</v>
      </c>
      <c r="M3870" s="3" t="s">
        <v>6700</v>
      </c>
      <c r="N3870" s="3" t="s">
        <v>6477</v>
      </c>
      <c r="O3870" s="3" t="s">
        <v>6478</v>
      </c>
      <c r="P3870" s="3" t="s">
        <v>14151</v>
      </c>
      <c r="Q3870" s="3" t="s">
        <v>10098</v>
      </c>
      <c r="R3870" s="3" t="s">
        <v>6479</v>
      </c>
      <c r="S3870" s="3" t="s">
        <v>6480</v>
      </c>
      <c r="T3870" s="3" t="s">
        <v>7025</v>
      </c>
      <c r="U3870" s="3" t="s">
        <v>154</v>
      </c>
      <c r="V3870" s="3" t="s">
        <v>154</v>
      </c>
      <c r="W3870" s="3" t="s">
        <v>154</v>
      </c>
      <c r="X3870" s="3" t="s">
        <v>154</v>
      </c>
      <c r="Y3870" s="3" t="s">
        <v>154</v>
      </c>
      <c r="Z3870" s="3" t="s">
        <v>154</v>
      </c>
      <c r="AA3870" s="3" t="s">
        <v>154</v>
      </c>
      <c r="AB3870" s="3" t="s">
        <v>154</v>
      </c>
      <c r="AC3870" s="3" t="s">
        <v>154</v>
      </c>
      <c r="AD3870" s="3" t="s">
        <v>6151</v>
      </c>
      <c r="AE3870" s="3" t="s">
        <v>6151</v>
      </c>
      <c r="AF3870" s="3" t="s">
        <v>154</v>
      </c>
      <c r="AG3870" s="3" t="s">
        <v>154</v>
      </c>
      <c r="AH3870" s="3" t="s">
        <v>6478</v>
      </c>
      <c r="AI3870" s="3" t="s">
        <v>6482</v>
      </c>
      <c r="AJ3870" s="3" t="s">
        <v>14152</v>
      </c>
    </row>
    <row r="3871" spans="1:36" ht="15">
      <c r="A3871" s="10">
        <v>3974</v>
      </c>
      <c r="B3871" t="str">
        <f>IF(K3871="总计","",INDEX(主数据!A:AD,MATCH(J3871,主数据!A:A,0),9))</f>
        <v>华南大区公司</v>
      </c>
      <c r="C3871" t="str">
        <f>IF(K3871="","",INDEX(主数据!A:AD,MATCH(J3871,主数据!A:A,0),11))</f>
        <v>深圳东区</v>
      </c>
      <c r="D3871" t="str">
        <f t="shared" si="240"/>
        <v>SZ32公共电费定额</v>
      </c>
      <c r="E3871" s="13" t="str">
        <f t="shared" si="242"/>
        <v/>
      </c>
      <c r="F3871" s="13" t="str">
        <f>IF(E3871="","",IFERROR(IF(IF(K3871="","",INDEX(收费标合同信息维护!A:Q,MATCH(D3871,收费标合同信息维护!J:J,0),10))=D3871,"有","无"),"无"))</f>
        <v/>
      </c>
      <c r="G3871" s="13" t="str">
        <f t="shared" si="241"/>
        <v>SZ32公共电费定额50.00</v>
      </c>
      <c r="H3871" s="13" t="str">
        <f t="shared" si="243"/>
        <v>50.00</v>
      </c>
      <c r="I3871" s="13" t="str">
        <f>IF(G3871="","",IFERROR(IF(IF(K3871="","",INDEX(收费标合同信息维护!A:Q,MATCH(G3871,收费标合同信息维护!M:M,0),13))=G3871,"有","无"),"无"))</f>
        <v>无</v>
      </c>
      <c r="J3871" s="3" t="s">
        <v>2788</v>
      </c>
      <c r="K3871" s="3" t="s">
        <v>14131</v>
      </c>
      <c r="L3871" s="3" t="s">
        <v>6826</v>
      </c>
      <c r="M3871" s="3" t="s">
        <v>7076</v>
      </c>
      <c r="N3871" s="3" t="s">
        <v>6477</v>
      </c>
      <c r="O3871" s="3" t="s">
        <v>6478</v>
      </c>
      <c r="P3871" s="3" t="s">
        <v>14153</v>
      </c>
      <c r="Q3871" s="3" t="s">
        <v>14154</v>
      </c>
      <c r="R3871" s="3" t="s">
        <v>6490</v>
      </c>
      <c r="S3871" s="3" t="s">
        <v>6491</v>
      </c>
      <c r="T3871" s="3" t="s">
        <v>8156</v>
      </c>
      <c r="U3871" s="3" t="s">
        <v>154</v>
      </c>
      <c r="V3871" s="3" t="s">
        <v>154</v>
      </c>
      <c r="W3871" s="3" t="s">
        <v>6712</v>
      </c>
      <c r="X3871" s="3" t="s">
        <v>154</v>
      </c>
      <c r="Y3871" s="3" t="s">
        <v>154</v>
      </c>
      <c r="Z3871" s="3" t="s">
        <v>154</v>
      </c>
      <c r="AA3871" s="3" t="s">
        <v>154</v>
      </c>
      <c r="AB3871" s="3" t="s">
        <v>154</v>
      </c>
      <c r="AC3871" s="3" t="s">
        <v>154</v>
      </c>
      <c r="AD3871" s="3" t="s">
        <v>6151</v>
      </c>
      <c r="AE3871" s="3" t="s">
        <v>6151</v>
      </c>
      <c r="AF3871" s="3" t="s">
        <v>154</v>
      </c>
      <c r="AG3871" s="3" t="s">
        <v>154</v>
      </c>
      <c r="AH3871" s="3" t="s">
        <v>6478</v>
      </c>
      <c r="AI3871" s="3" t="s">
        <v>6482</v>
      </c>
      <c r="AJ3871" s="3" t="s">
        <v>30</v>
      </c>
    </row>
    <row r="3872" spans="1:36" ht="15">
      <c r="A3872" s="10">
        <v>3975</v>
      </c>
      <c r="B3872" t="str">
        <f>IF(K3872="总计","",INDEX(主数据!A:AD,MATCH(J3872,主数据!A:A,0),9))</f>
        <v>华南大区公司</v>
      </c>
      <c r="C3872" t="str">
        <f>IF(K3872="","",INDEX(主数据!A:AD,MATCH(J3872,主数据!A:A,0),11))</f>
        <v>深圳东区</v>
      </c>
      <c r="D3872" t="str">
        <f t="shared" si="240"/>
        <v>SZ32公共电费定额</v>
      </c>
      <c r="E3872" s="13" t="str">
        <f t="shared" si="242"/>
        <v/>
      </c>
      <c r="F3872" s="13" t="str">
        <f>IF(E3872="","",IFERROR(IF(IF(K3872="","",INDEX(收费标合同信息维护!A:Q,MATCH(D3872,收费标合同信息维护!J:J,0),10))=D3872,"有","无"),"无"))</f>
        <v/>
      </c>
      <c r="G3872" s="13" t="str">
        <f t="shared" si="241"/>
        <v>SZ32公共电费定额25.00</v>
      </c>
      <c r="H3872" s="13" t="str">
        <f t="shared" si="243"/>
        <v>25.00</v>
      </c>
      <c r="I3872" s="13" t="str">
        <f>IF(G3872="","",IFERROR(IF(IF(K3872="","",INDEX(收费标合同信息维护!A:Q,MATCH(G3872,收费标合同信息维护!M:M,0),13))=G3872,"有","无"),"无"))</f>
        <v>无</v>
      </c>
      <c r="J3872" s="3" t="s">
        <v>2788</v>
      </c>
      <c r="K3872" s="3" t="s">
        <v>14131</v>
      </c>
      <c r="L3872" s="3" t="s">
        <v>6826</v>
      </c>
      <c r="M3872" s="3" t="s">
        <v>7076</v>
      </c>
      <c r="N3872" s="3" t="s">
        <v>6477</v>
      </c>
      <c r="O3872" s="3" t="s">
        <v>6478</v>
      </c>
      <c r="P3872" s="3" t="s">
        <v>14155</v>
      </c>
      <c r="Q3872" s="3" t="s">
        <v>14156</v>
      </c>
      <c r="R3872" s="3" t="s">
        <v>6490</v>
      </c>
      <c r="S3872" s="3" t="s">
        <v>6491</v>
      </c>
      <c r="T3872" s="3" t="s">
        <v>8156</v>
      </c>
      <c r="U3872" s="3" t="s">
        <v>154</v>
      </c>
      <c r="V3872" s="3" t="s">
        <v>154</v>
      </c>
      <c r="W3872" s="3" t="s">
        <v>8066</v>
      </c>
      <c r="X3872" s="3" t="s">
        <v>154</v>
      </c>
      <c r="Y3872" s="3" t="s">
        <v>154</v>
      </c>
      <c r="Z3872" s="3" t="s">
        <v>154</v>
      </c>
      <c r="AA3872" s="3" t="s">
        <v>154</v>
      </c>
      <c r="AB3872" s="3" t="s">
        <v>154</v>
      </c>
      <c r="AC3872" s="3" t="s">
        <v>154</v>
      </c>
      <c r="AD3872" s="3" t="s">
        <v>6151</v>
      </c>
      <c r="AE3872" s="3" t="s">
        <v>6151</v>
      </c>
      <c r="AF3872" s="3" t="s">
        <v>6040</v>
      </c>
      <c r="AG3872" s="3" t="s">
        <v>154</v>
      </c>
      <c r="AH3872" s="3" t="s">
        <v>6478</v>
      </c>
      <c r="AI3872" s="3" t="s">
        <v>6482</v>
      </c>
      <c r="AJ3872" s="3" t="s">
        <v>6038</v>
      </c>
    </row>
    <row r="3873" spans="1:36" ht="15">
      <c r="A3873" s="10">
        <v>3976</v>
      </c>
      <c r="B3873" t="str">
        <f>IF(K3873="总计","",INDEX(主数据!A:AD,MATCH(J3873,主数据!A:A,0),9))</f>
        <v>华南大区公司</v>
      </c>
      <c r="C3873" t="str">
        <f>IF(K3873="","",INDEX(主数据!A:AD,MATCH(J3873,主数据!A:A,0),11))</f>
        <v>深圳东区</v>
      </c>
      <c r="D3873" t="str">
        <f t="shared" si="240"/>
        <v>SZ32公共电费定额</v>
      </c>
      <c r="E3873" s="13" t="str">
        <f t="shared" si="242"/>
        <v/>
      </c>
      <c r="F3873" s="13" t="str">
        <f>IF(E3873="","",IFERROR(IF(IF(K3873="","",INDEX(收费标合同信息维护!A:Q,MATCH(D3873,收费标合同信息维护!J:J,0),10))=D3873,"有","无"),"无"))</f>
        <v/>
      </c>
      <c r="G3873" s="13" t="str">
        <f t="shared" si="241"/>
        <v>SZ32公共电费定额200.00</v>
      </c>
      <c r="H3873" s="13" t="str">
        <f t="shared" si="243"/>
        <v>200.00</v>
      </c>
      <c r="I3873" s="13" t="str">
        <f>IF(G3873="","",IFERROR(IF(IF(K3873="","",INDEX(收费标合同信息维护!A:Q,MATCH(G3873,收费标合同信息维护!M:M,0),13))=G3873,"有","无"),"无"))</f>
        <v>无</v>
      </c>
      <c r="J3873" s="3" t="s">
        <v>2788</v>
      </c>
      <c r="K3873" s="3" t="s">
        <v>14131</v>
      </c>
      <c r="L3873" s="3" t="s">
        <v>6826</v>
      </c>
      <c r="M3873" s="3" t="s">
        <v>7076</v>
      </c>
      <c r="N3873" s="3" t="s">
        <v>6477</v>
      </c>
      <c r="O3873" s="3" t="s">
        <v>6478</v>
      </c>
      <c r="P3873" s="3" t="s">
        <v>14157</v>
      </c>
      <c r="Q3873" s="3" t="s">
        <v>14158</v>
      </c>
      <c r="R3873" s="3" t="s">
        <v>6490</v>
      </c>
      <c r="S3873" s="3" t="s">
        <v>6491</v>
      </c>
      <c r="T3873" s="3" t="s">
        <v>8156</v>
      </c>
      <c r="U3873" s="3" t="s">
        <v>154</v>
      </c>
      <c r="V3873" s="3" t="s">
        <v>154</v>
      </c>
      <c r="W3873" s="3" t="s">
        <v>6698</v>
      </c>
      <c r="X3873" s="3" t="s">
        <v>154</v>
      </c>
      <c r="Y3873" s="3" t="s">
        <v>154</v>
      </c>
      <c r="Z3873" s="3" t="s">
        <v>154</v>
      </c>
      <c r="AA3873" s="3" t="s">
        <v>154</v>
      </c>
      <c r="AB3873" s="3" t="s">
        <v>154</v>
      </c>
      <c r="AC3873" s="3" t="s">
        <v>154</v>
      </c>
      <c r="AD3873" s="3" t="s">
        <v>6151</v>
      </c>
      <c r="AE3873" s="3" t="s">
        <v>6151</v>
      </c>
      <c r="AF3873" s="3" t="s">
        <v>154</v>
      </c>
      <c r="AG3873" s="3" t="s">
        <v>154</v>
      </c>
      <c r="AH3873" s="3" t="s">
        <v>6478</v>
      </c>
      <c r="AI3873" s="3" t="s">
        <v>6482</v>
      </c>
      <c r="AJ3873" s="3" t="s">
        <v>6489</v>
      </c>
    </row>
    <row r="3874" spans="1:36" ht="15">
      <c r="A3874" s="10">
        <v>3977</v>
      </c>
      <c r="B3874" t="str">
        <f>IF(K3874="总计","",INDEX(主数据!A:AD,MATCH(J3874,主数据!A:A,0),9))</f>
        <v>华南大区公司</v>
      </c>
      <c r="C3874" t="str">
        <f>IF(K3874="","",INDEX(主数据!A:AD,MATCH(J3874,主数据!A:A,0),11))</f>
        <v>深圳东区</v>
      </c>
      <c r="D3874" t="str">
        <f t="shared" si="240"/>
        <v>SZ32公共电费定额</v>
      </c>
      <c r="E3874" s="13" t="str">
        <f t="shared" si="242"/>
        <v/>
      </c>
      <c r="F3874" s="13" t="str">
        <f>IF(E3874="","",IFERROR(IF(IF(K3874="","",INDEX(收费标合同信息维护!A:Q,MATCH(D3874,收费标合同信息维护!J:J,0),10))=D3874,"有","无"),"无"))</f>
        <v/>
      </c>
      <c r="G3874" s="13" t="str">
        <f t="shared" si="241"/>
        <v>SZ32公共电费定额300.00</v>
      </c>
      <c r="H3874" s="13" t="str">
        <f t="shared" si="243"/>
        <v>300.00</v>
      </c>
      <c r="I3874" s="13" t="str">
        <f>IF(G3874="","",IFERROR(IF(IF(K3874="","",INDEX(收费标合同信息维护!A:Q,MATCH(G3874,收费标合同信息维护!M:M,0),13))=G3874,"有","无"),"无"))</f>
        <v>无</v>
      </c>
      <c r="J3874" s="3" t="s">
        <v>2788</v>
      </c>
      <c r="K3874" s="3" t="s">
        <v>14131</v>
      </c>
      <c r="L3874" s="3" t="s">
        <v>6826</v>
      </c>
      <c r="M3874" s="3" t="s">
        <v>7076</v>
      </c>
      <c r="N3874" s="3" t="s">
        <v>6477</v>
      </c>
      <c r="O3874" s="3" t="s">
        <v>6478</v>
      </c>
      <c r="P3874" s="3" t="s">
        <v>14159</v>
      </c>
      <c r="Q3874" s="3" t="s">
        <v>14160</v>
      </c>
      <c r="R3874" s="3" t="s">
        <v>6490</v>
      </c>
      <c r="S3874" s="3" t="s">
        <v>6491</v>
      </c>
      <c r="T3874" s="3" t="s">
        <v>8156</v>
      </c>
      <c r="U3874" s="3" t="s">
        <v>154</v>
      </c>
      <c r="V3874" s="3" t="s">
        <v>154</v>
      </c>
      <c r="W3874" s="3" t="s">
        <v>6719</v>
      </c>
      <c r="X3874" s="3" t="s">
        <v>154</v>
      </c>
      <c r="Y3874" s="3" t="s">
        <v>154</v>
      </c>
      <c r="Z3874" s="3" t="s">
        <v>154</v>
      </c>
      <c r="AA3874" s="3" t="s">
        <v>154</v>
      </c>
      <c r="AB3874" s="3" t="s">
        <v>154</v>
      </c>
      <c r="AC3874" s="3" t="s">
        <v>154</v>
      </c>
      <c r="AD3874" s="3" t="s">
        <v>6151</v>
      </c>
      <c r="AE3874" s="3" t="s">
        <v>6151</v>
      </c>
      <c r="AF3874" s="3" t="s">
        <v>154</v>
      </c>
      <c r="AG3874" s="3" t="s">
        <v>154</v>
      </c>
      <c r="AH3874" s="3" t="s">
        <v>6478</v>
      </c>
      <c r="AI3874" s="3" t="s">
        <v>6482</v>
      </c>
      <c r="AJ3874" s="3" t="s">
        <v>6033</v>
      </c>
    </row>
    <row r="3875" spans="1:36" ht="15">
      <c r="A3875" s="10">
        <v>3978</v>
      </c>
      <c r="B3875" t="str">
        <f>IF(K3875="总计","",INDEX(主数据!A:AD,MATCH(J3875,主数据!A:A,0),9))</f>
        <v>华南大区公司</v>
      </c>
      <c r="C3875" t="str">
        <f>IF(K3875="","",INDEX(主数据!A:AD,MATCH(J3875,主数据!A:A,0),11))</f>
        <v>深圳东区</v>
      </c>
      <c r="D3875" t="str">
        <f t="shared" si="240"/>
        <v>SZ32公共电费定额</v>
      </c>
      <c r="E3875" s="13" t="str">
        <f t="shared" si="242"/>
        <v/>
      </c>
      <c r="F3875" s="13" t="str">
        <f>IF(E3875="","",IFERROR(IF(IF(K3875="","",INDEX(收费标合同信息维护!A:Q,MATCH(D3875,收费标合同信息维护!J:J,0),10))=D3875,"有","无"),"无"))</f>
        <v/>
      </c>
      <c r="G3875" s="13" t="str">
        <f t="shared" si="241"/>
        <v>SZ32公共电费定额100.00</v>
      </c>
      <c r="H3875" s="13" t="str">
        <f t="shared" si="243"/>
        <v>100.00</v>
      </c>
      <c r="I3875" s="13" t="str">
        <f>IF(G3875="","",IFERROR(IF(IF(K3875="","",INDEX(收费标合同信息维护!A:Q,MATCH(G3875,收费标合同信息维护!M:M,0),13))=G3875,"有","无"),"无"))</f>
        <v>无</v>
      </c>
      <c r="J3875" s="3" t="s">
        <v>2788</v>
      </c>
      <c r="K3875" s="3" t="s">
        <v>14131</v>
      </c>
      <c r="L3875" s="3" t="s">
        <v>6826</v>
      </c>
      <c r="M3875" s="3" t="s">
        <v>7076</v>
      </c>
      <c r="N3875" s="3" t="s">
        <v>6477</v>
      </c>
      <c r="O3875" s="3" t="s">
        <v>6478</v>
      </c>
      <c r="P3875" s="3" t="s">
        <v>14161</v>
      </c>
      <c r="Q3875" s="3" t="s">
        <v>14162</v>
      </c>
      <c r="R3875" s="3" t="s">
        <v>6490</v>
      </c>
      <c r="S3875" s="3" t="s">
        <v>6491</v>
      </c>
      <c r="T3875" s="3" t="s">
        <v>7025</v>
      </c>
      <c r="U3875" s="3" t="s">
        <v>154</v>
      </c>
      <c r="V3875" s="3" t="s">
        <v>154</v>
      </c>
      <c r="W3875" s="3" t="s">
        <v>6743</v>
      </c>
      <c r="X3875" s="3" t="s">
        <v>154</v>
      </c>
      <c r="Y3875" s="3" t="s">
        <v>154</v>
      </c>
      <c r="Z3875" s="3" t="s">
        <v>154</v>
      </c>
      <c r="AA3875" s="3" t="s">
        <v>154</v>
      </c>
      <c r="AB3875" s="3" t="s">
        <v>154</v>
      </c>
      <c r="AC3875" s="3" t="s">
        <v>154</v>
      </c>
      <c r="AD3875" s="3" t="s">
        <v>6151</v>
      </c>
      <c r="AE3875" s="3" t="s">
        <v>6151</v>
      </c>
      <c r="AF3875" s="3" t="s">
        <v>6040</v>
      </c>
      <c r="AG3875" s="3" t="s">
        <v>154</v>
      </c>
      <c r="AH3875" s="3" t="s">
        <v>6478</v>
      </c>
      <c r="AI3875" s="3" t="s">
        <v>6482</v>
      </c>
      <c r="AJ3875" s="3" t="s">
        <v>6033</v>
      </c>
    </row>
    <row r="3876" spans="1:36" ht="15">
      <c r="A3876" s="10">
        <v>3979</v>
      </c>
      <c r="B3876" t="str">
        <f>IF(K3876="总计","",INDEX(主数据!A:AD,MATCH(J3876,主数据!A:A,0),9))</f>
        <v>华南大区公司</v>
      </c>
      <c r="C3876" t="str">
        <f>IF(K3876="","",INDEX(主数据!A:AD,MATCH(J3876,主数据!A:A,0),11))</f>
        <v>深圳东区</v>
      </c>
      <c r="D3876" t="str">
        <f t="shared" si="240"/>
        <v>SZ32公共电费直接录入</v>
      </c>
      <c r="E3876" s="13" t="str">
        <f t="shared" si="242"/>
        <v/>
      </c>
      <c r="F3876" s="13" t="str">
        <f>IF(E3876="","",IFERROR(IF(IF(K3876="","",INDEX(收费标合同信息维护!A:Q,MATCH(D3876,收费标合同信息维护!J:J,0),10))=D3876,"有","无"),"无"))</f>
        <v/>
      </c>
      <c r="G3876" s="13" t="str">
        <f t="shared" si="241"/>
        <v/>
      </c>
      <c r="H3876" s="13" t="str">
        <f t="shared" si="243"/>
        <v/>
      </c>
      <c r="I3876" s="13" t="str">
        <f>IF(G3876="","",IFERROR(IF(IF(K3876="","",INDEX(收费标合同信息维护!A:Q,MATCH(G3876,收费标合同信息维护!M:M,0),13))=G3876,"有","无"),"无"))</f>
        <v/>
      </c>
      <c r="J3876" s="3" t="s">
        <v>2788</v>
      </c>
      <c r="K3876" s="3" t="s">
        <v>14131</v>
      </c>
      <c r="L3876" s="3" t="s">
        <v>6826</v>
      </c>
      <c r="M3876" s="3" t="s">
        <v>7076</v>
      </c>
      <c r="N3876" s="3" t="s">
        <v>6477</v>
      </c>
      <c r="O3876" s="3" t="s">
        <v>6478</v>
      </c>
      <c r="P3876" s="3" t="s">
        <v>14163</v>
      </c>
      <c r="Q3876" s="3" t="s">
        <v>7076</v>
      </c>
      <c r="R3876" s="3" t="s">
        <v>6479</v>
      </c>
      <c r="S3876" s="3" t="s">
        <v>6480</v>
      </c>
      <c r="T3876" s="3" t="s">
        <v>6704</v>
      </c>
      <c r="U3876" s="3" t="s">
        <v>154</v>
      </c>
      <c r="V3876" s="3" t="s">
        <v>154</v>
      </c>
      <c r="W3876" s="3" t="s">
        <v>154</v>
      </c>
      <c r="X3876" s="3" t="s">
        <v>154</v>
      </c>
      <c r="Y3876" s="3" t="s">
        <v>154</v>
      </c>
      <c r="Z3876" s="3" t="s">
        <v>154</v>
      </c>
      <c r="AA3876" s="3" t="s">
        <v>154</v>
      </c>
      <c r="AB3876" s="3" t="s">
        <v>154</v>
      </c>
      <c r="AC3876" s="3" t="s">
        <v>154</v>
      </c>
      <c r="AD3876" s="3" t="s">
        <v>6151</v>
      </c>
      <c r="AE3876" s="3" t="s">
        <v>6151</v>
      </c>
      <c r="AF3876" s="3" t="s">
        <v>154</v>
      </c>
      <c r="AG3876" s="3" t="s">
        <v>154</v>
      </c>
      <c r="AH3876" s="3" t="s">
        <v>6478</v>
      </c>
      <c r="AI3876" s="3" t="s">
        <v>6482</v>
      </c>
      <c r="AJ3876" s="3" t="s">
        <v>14164</v>
      </c>
    </row>
    <row r="3877" spans="1:36" ht="15">
      <c r="A3877" s="10">
        <v>3980</v>
      </c>
      <c r="B3877" t="str">
        <f>IF(K3877="总计","",INDEX(主数据!A:AD,MATCH(J3877,主数据!A:A,0),9))</f>
        <v>华南大区公司</v>
      </c>
      <c r="C3877" t="str">
        <f>IF(K3877="","",INDEX(主数据!A:AD,MATCH(J3877,主数据!A:A,0),11))</f>
        <v>深圳东区</v>
      </c>
      <c r="D3877" t="str">
        <f t="shared" si="240"/>
        <v>SZ32公共电费定额</v>
      </c>
      <c r="E3877" s="13" t="str">
        <f t="shared" si="242"/>
        <v/>
      </c>
      <c r="F3877" s="13" t="str">
        <f>IF(E3877="","",IFERROR(IF(IF(K3877="","",INDEX(收费标合同信息维护!A:Q,MATCH(D3877,收费标合同信息维护!J:J,0),10))=D3877,"有","无"),"无"))</f>
        <v/>
      </c>
      <c r="G3877" s="13" t="str">
        <f t="shared" si="241"/>
        <v>SZ32公共电费定额50.00</v>
      </c>
      <c r="H3877" s="13" t="str">
        <f t="shared" si="243"/>
        <v>50.00</v>
      </c>
      <c r="I3877" s="13" t="str">
        <f>IF(G3877="","",IFERROR(IF(IF(K3877="","",INDEX(收费标合同信息维护!A:Q,MATCH(G3877,收费标合同信息维护!M:M,0),13))=G3877,"有","无"),"无"))</f>
        <v>无</v>
      </c>
      <c r="J3877" s="3" t="s">
        <v>2788</v>
      </c>
      <c r="K3877" s="3" t="s">
        <v>14131</v>
      </c>
      <c r="L3877" s="3" t="s">
        <v>6826</v>
      </c>
      <c r="M3877" s="3" t="s">
        <v>7076</v>
      </c>
      <c r="N3877" s="3" t="s">
        <v>6477</v>
      </c>
      <c r="O3877" s="3" t="s">
        <v>6478</v>
      </c>
      <c r="P3877" s="3" t="s">
        <v>14165</v>
      </c>
      <c r="Q3877" s="3" t="s">
        <v>14166</v>
      </c>
      <c r="R3877" s="3" t="s">
        <v>6490</v>
      </c>
      <c r="S3877" s="3" t="s">
        <v>6491</v>
      </c>
      <c r="T3877" s="3" t="s">
        <v>14167</v>
      </c>
      <c r="U3877" s="3" t="s">
        <v>154</v>
      </c>
      <c r="V3877" s="3" t="s">
        <v>154</v>
      </c>
      <c r="W3877" s="3" t="s">
        <v>6712</v>
      </c>
      <c r="X3877" s="3" t="s">
        <v>154</v>
      </c>
      <c r="Y3877" s="3" t="s">
        <v>154</v>
      </c>
      <c r="Z3877" s="3" t="s">
        <v>154</v>
      </c>
      <c r="AA3877" s="3" t="s">
        <v>154</v>
      </c>
      <c r="AB3877" s="3" t="s">
        <v>154</v>
      </c>
      <c r="AC3877" s="3" t="s">
        <v>154</v>
      </c>
      <c r="AD3877" s="3" t="s">
        <v>6151</v>
      </c>
      <c r="AE3877" s="3" t="s">
        <v>6151</v>
      </c>
      <c r="AF3877" s="3" t="s">
        <v>154</v>
      </c>
      <c r="AG3877" s="3" t="s">
        <v>154</v>
      </c>
      <c r="AH3877" s="3" t="s">
        <v>6478</v>
      </c>
      <c r="AI3877" s="3" t="s">
        <v>6482</v>
      </c>
      <c r="AJ3877" s="3" t="s">
        <v>6033</v>
      </c>
    </row>
    <row r="3878" spans="1:36" ht="15">
      <c r="A3878" s="10">
        <v>3981</v>
      </c>
      <c r="B3878" t="str">
        <f>IF(K3878="总计","",INDEX(主数据!A:AD,MATCH(J3878,主数据!A:A,0),9))</f>
        <v>华南大区公司</v>
      </c>
      <c r="C3878" t="str">
        <f>IF(K3878="","",INDEX(主数据!A:AD,MATCH(J3878,主数据!A:A,0),11))</f>
        <v>深圳东区</v>
      </c>
      <c r="D3878" t="str">
        <f t="shared" si="240"/>
        <v>SZ32自营停车费（固定）直接录入</v>
      </c>
      <c r="E3878" s="13" t="str">
        <f t="shared" si="242"/>
        <v/>
      </c>
      <c r="F3878" s="13" t="str">
        <f>IF(E3878="","",IFERROR(IF(IF(K3878="","",INDEX(收费标合同信息维护!A:Q,MATCH(D3878,收费标合同信息维护!J:J,0),10))=D3878,"有","无"),"无"))</f>
        <v/>
      </c>
      <c r="G3878" s="13" t="str">
        <f t="shared" si="241"/>
        <v/>
      </c>
      <c r="H3878" s="13" t="str">
        <f t="shared" si="243"/>
        <v/>
      </c>
      <c r="I3878" s="13" t="str">
        <f>IF(G3878="","",IFERROR(IF(IF(K3878="","",INDEX(收费标合同信息维护!A:Q,MATCH(G3878,收费标合同信息维护!M:M,0),13))=G3878,"有","无"),"无"))</f>
        <v/>
      </c>
      <c r="J3878" s="3" t="s">
        <v>2788</v>
      </c>
      <c r="K3878" s="3" t="s">
        <v>14131</v>
      </c>
      <c r="L3878" s="3" t="s">
        <v>6714</v>
      </c>
      <c r="M3878" s="3" t="s">
        <v>6715</v>
      </c>
      <c r="N3878" s="3" t="s">
        <v>6477</v>
      </c>
      <c r="O3878" s="3" t="s">
        <v>6597</v>
      </c>
      <c r="P3878" s="3" t="s">
        <v>14168</v>
      </c>
      <c r="Q3878" s="3" t="s">
        <v>14169</v>
      </c>
      <c r="R3878" s="3" t="s">
        <v>6479</v>
      </c>
      <c r="S3878" s="3" t="s">
        <v>6480</v>
      </c>
      <c r="T3878" s="3" t="s">
        <v>7025</v>
      </c>
      <c r="U3878" s="3" t="s">
        <v>6716</v>
      </c>
      <c r="V3878" s="3" t="s">
        <v>154</v>
      </c>
      <c r="W3878" s="3" t="s">
        <v>154</v>
      </c>
      <c r="X3878" s="3" t="s">
        <v>154</v>
      </c>
      <c r="Y3878" s="3" t="s">
        <v>154</v>
      </c>
      <c r="Z3878" s="3" t="s">
        <v>154</v>
      </c>
      <c r="AA3878" s="3" t="s">
        <v>154</v>
      </c>
      <c r="AB3878" s="3" t="s">
        <v>154</v>
      </c>
      <c r="AC3878" s="3" t="s">
        <v>154</v>
      </c>
      <c r="AD3878" s="3" t="s">
        <v>6151</v>
      </c>
      <c r="AE3878" s="3" t="s">
        <v>6151</v>
      </c>
      <c r="AF3878" s="3" t="s">
        <v>154</v>
      </c>
      <c r="AG3878" s="3" t="s">
        <v>154</v>
      </c>
      <c r="AH3878" s="3" t="s">
        <v>6478</v>
      </c>
      <c r="AI3878" s="3" t="s">
        <v>6482</v>
      </c>
      <c r="AJ3878" s="3" t="s">
        <v>14170</v>
      </c>
    </row>
    <row r="3879" spans="1:36" ht="30">
      <c r="A3879" s="10">
        <v>3982</v>
      </c>
      <c r="B3879" t="str">
        <f>IF(K3879="总计","",INDEX(主数据!A:AD,MATCH(J3879,主数据!A:A,0),9))</f>
        <v>华南大区公司</v>
      </c>
      <c r="C3879" t="str">
        <f>IF(K3879="","",INDEX(主数据!A:AD,MATCH(J3879,主数据!A:A,0),11))</f>
        <v>深圳东区</v>
      </c>
      <c r="D3879" t="str">
        <f t="shared" si="240"/>
        <v>SZ32自营停车费（临时）直接录入</v>
      </c>
      <c r="E3879" s="13" t="str">
        <f t="shared" si="242"/>
        <v/>
      </c>
      <c r="F3879" s="13" t="str">
        <f>IF(E3879="","",IFERROR(IF(IF(K3879="","",INDEX(收费标合同信息维护!A:Q,MATCH(D3879,收费标合同信息维护!J:J,0),10))=D3879,"有","无"),"无"))</f>
        <v/>
      </c>
      <c r="G3879" s="13" t="str">
        <f t="shared" si="241"/>
        <v/>
      </c>
      <c r="H3879" s="13" t="str">
        <f t="shared" si="243"/>
        <v/>
      </c>
      <c r="I3879" s="13" t="str">
        <f>IF(G3879="","",IFERROR(IF(IF(K3879="","",INDEX(收费标合同信息维护!A:Q,MATCH(G3879,收费标合同信息维护!M:M,0),13))=G3879,"有","无"),"无"))</f>
        <v/>
      </c>
      <c r="J3879" s="3" t="s">
        <v>2788</v>
      </c>
      <c r="K3879" s="3" t="s">
        <v>14131</v>
      </c>
      <c r="L3879" s="3" t="s">
        <v>8898</v>
      </c>
      <c r="M3879" s="3" t="s">
        <v>8899</v>
      </c>
      <c r="N3879" s="3" t="s">
        <v>6477</v>
      </c>
      <c r="O3879" s="3" t="s">
        <v>6597</v>
      </c>
      <c r="P3879" s="3" t="s">
        <v>14171</v>
      </c>
      <c r="Q3879" s="3" t="s">
        <v>14172</v>
      </c>
      <c r="R3879" s="3" t="s">
        <v>6479</v>
      </c>
      <c r="S3879" s="3" t="s">
        <v>6480</v>
      </c>
      <c r="T3879" s="3" t="s">
        <v>7025</v>
      </c>
      <c r="U3879" s="3" t="s">
        <v>6716</v>
      </c>
      <c r="V3879" s="3" t="s">
        <v>154</v>
      </c>
      <c r="W3879" s="3" t="s">
        <v>154</v>
      </c>
      <c r="X3879" s="3" t="s">
        <v>154</v>
      </c>
      <c r="Y3879" s="3" t="s">
        <v>154</v>
      </c>
      <c r="Z3879" s="3" t="s">
        <v>154</v>
      </c>
      <c r="AA3879" s="3" t="s">
        <v>154</v>
      </c>
      <c r="AB3879" s="3" t="s">
        <v>154</v>
      </c>
      <c r="AC3879" s="3" t="s">
        <v>154</v>
      </c>
      <c r="AD3879" s="3" t="s">
        <v>6151</v>
      </c>
      <c r="AE3879" s="3" t="s">
        <v>6151</v>
      </c>
      <c r="AF3879" s="3" t="s">
        <v>154</v>
      </c>
      <c r="AG3879" s="3" t="s">
        <v>154</v>
      </c>
      <c r="AH3879" s="3" t="s">
        <v>6478</v>
      </c>
      <c r="AI3879" s="3" t="s">
        <v>6482</v>
      </c>
      <c r="AJ3879" s="3" t="s">
        <v>14173</v>
      </c>
    </row>
    <row r="3880" spans="1:36" ht="30">
      <c r="A3880" s="10">
        <v>3983</v>
      </c>
      <c r="B3880" t="str">
        <f>IF(K3880="总计","",INDEX(主数据!A:AD,MATCH(J3880,主数据!A:A,0),9))</f>
        <v>华南大区公司</v>
      </c>
      <c r="C3880" t="str">
        <f>IF(K3880="","",INDEX(主数据!A:AD,MATCH(J3880,主数据!A:A,0),11))</f>
        <v>深圳东区</v>
      </c>
      <c r="D3880" t="str">
        <f t="shared" si="240"/>
        <v>SZ32自营停车费（临时）直接录入</v>
      </c>
      <c r="E3880" s="13" t="str">
        <f t="shared" si="242"/>
        <v/>
      </c>
      <c r="F3880" s="13" t="str">
        <f>IF(E3880="","",IFERROR(IF(IF(K3880="","",INDEX(收费标合同信息维护!A:Q,MATCH(D3880,收费标合同信息维护!J:J,0),10))=D3880,"有","无"),"无"))</f>
        <v/>
      </c>
      <c r="G3880" s="13" t="str">
        <f t="shared" si="241"/>
        <v/>
      </c>
      <c r="H3880" s="13" t="str">
        <f t="shared" si="243"/>
        <v/>
      </c>
      <c r="I3880" s="13" t="str">
        <f>IF(G3880="","",IFERROR(IF(IF(K3880="","",INDEX(收费标合同信息维护!A:Q,MATCH(G3880,收费标合同信息维护!M:M,0),13))=G3880,"有","无"),"无"))</f>
        <v/>
      </c>
      <c r="J3880" s="3" t="s">
        <v>2788</v>
      </c>
      <c r="K3880" s="3" t="s">
        <v>14131</v>
      </c>
      <c r="L3880" s="3" t="s">
        <v>8898</v>
      </c>
      <c r="M3880" s="3" t="s">
        <v>8899</v>
      </c>
      <c r="N3880" s="3" t="s">
        <v>6477</v>
      </c>
      <c r="O3880" s="3" t="s">
        <v>6597</v>
      </c>
      <c r="P3880" s="3" t="s">
        <v>14174</v>
      </c>
      <c r="Q3880" s="3" t="s">
        <v>14175</v>
      </c>
      <c r="R3880" s="3" t="s">
        <v>6479</v>
      </c>
      <c r="S3880" s="3" t="s">
        <v>6480</v>
      </c>
      <c r="T3880" s="3" t="s">
        <v>7025</v>
      </c>
      <c r="U3880" s="3" t="s">
        <v>6716</v>
      </c>
      <c r="V3880" s="3" t="s">
        <v>154</v>
      </c>
      <c r="W3880" s="3" t="s">
        <v>154</v>
      </c>
      <c r="X3880" s="3" t="s">
        <v>154</v>
      </c>
      <c r="Y3880" s="3" t="s">
        <v>154</v>
      </c>
      <c r="Z3880" s="3" t="s">
        <v>154</v>
      </c>
      <c r="AA3880" s="3" t="s">
        <v>154</v>
      </c>
      <c r="AB3880" s="3" t="s">
        <v>154</v>
      </c>
      <c r="AC3880" s="3" t="s">
        <v>154</v>
      </c>
      <c r="AD3880" s="3" t="s">
        <v>6151</v>
      </c>
      <c r="AE3880" s="3" t="s">
        <v>6151</v>
      </c>
      <c r="AF3880" s="3" t="s">
        <v>154</v>
      </c>
      <c r="AG3880" s="3" t="s">
        <v>154</v>
      </c>
      <c r="AH3880" s="3" t="s">
        <v>6478</v>
      </c>
      <c r="AI3880" s="3" t="s">
        <v>6482</v>
      </c>
      <c r="AJ3880" s="3" t="s">
        <v>14176</v>
      </c>
    </row>
    <row r="3881" spans="1:36" ht="30">
      <c r="A3881" s="10">
        <v>3984</v>
      </c>
      <c r="B3881" t="str">
        <f>IF(K3881="总计","",INDEX(主数据!A:AD,MATCH(J3881,主数据!A:A,0),9))</f>
        <v>华南大区公司</v>
      </c>
      <c r="C3881" t="str">
        <f>IF(K3881="","",INDEX(主数据!A:AD,MATCH(J3881,主数据!A:A,0),11))</f>
        <v>深圳东区</v>
      </c>
      <c r="D3881" t="str">
        <f t="shared" si="240"/>
        <v>SZ32自营停车费（临时）直接录入</v>
      </c>
      <c r="E3881" s="13" t="str">
        <f t="shared" si="242"/>
        <v/>
      </c>
      <c r="F3881" s="13" t="str">
        <f>IF(E3881="","",IFERROR(IF(IF(K3881="","",INDEX(收费标合同信息维护!A:Q,MATCH(D3881,收费标合同信息维护!J:J,0),10))=D3881,"有","无"),"无"))</f>
        <v/>
      </c>
      <c r="G3881" s="13" t="str">
        <f t="shared" si="241"/>
        <v/>
      </c>
      <c r="H3881" s="13" t="str">
        <f t="shared" si="243"/>
        <v/>
      </c>
      <c r="I3881" s="13" t="str">
        <f>IF(G3881="","",IFERROR(IF(IF(K3881="","",INDEX(收费标合同信息维护!A:Q,MATCH(G3881,收费标合同信息维护!M:M,0),13))=G3881,"有","无"),"无"))</f>
        <v/>
      </c>
      <c r="J3881" s="3" t="s">
        <v>2788</v>
      </c>
      <c r="K3881" s="3" t="s">
        <v>14131</v>
      </c>
      <c r="L3881" s="3" t="s">
        <v>8898</v>
      </c>
      <c r="M3881" s="3" t="s">
        <v>8899</v>
      </c>
      <c r="N3881" s="3" t="s">
        <v>6477</v>
      </c>
      <c r="O3881" s="3" t="s">
        <v>6597</v>
      </c>
      <c r="P3881" s="3" t="s">
        <v>14177</v>
      </c>
      <c r="Q3881" s="3" t="s">
        <v>14178</v>
      </c>
      <c r="R3881" s="3" t="s">
        <v>6479</v>
      </c>
      <c r="S3881" s="3" t="s">
        <v>6480</v>
      </c>
      <c r="T3881" s="3" t="s">
        <v>7025</v>
      </c>
      <c r="U3881" s="3" t="s">
        <v>6716</v>
      </c>
      <c r="V3881" s="3" t="s">
        <v>154</v>
      </c>
      <c r="W3881" s="3" t="s">
        <v>154</v>
      </c>
      <c r="X3881" s="3" t="s">
        <v>154</v>
      </c>
      <c r="Y3881" s="3" t="s">
        <v>154</v>
      </c>
      <c r="Z3881" s="3" t="s">
        <v>154</v>
      </c>
      <c r="AA3881" s="3" t="s">
        <v>154</v>
      </c>
      <c r="AB3881" s="3" t="s">
        <v>154</v>
      </c>
      <c r="AC3881" s="3" t="s">
        <v>154</v>
      </c>
      <c r="AD3881" s="3" t="s">
        <v>6151</v>
      </c>
      <c r="AE3881" s="3" t="s">
        <v>6151</v>
      </c>
      <c r="AF3881" s="3" t="s">
        <v>154</v>
      </c>
      <c r="AG3881" s="3" t="s">
        <v>154</v>
      </c>
      <c r="AH3881" s="3" t="s">
        <v>6478</v>
      </c>
      <c r="AI3881" s="3" t="s">
        <v>6482</v>
      </c>
      <c r="AJ3881" s="3" t="s">
        <v>14150</v>
      </c>
    </row>
    <row r="3882" spans="1:36" ht="15">
      <c r="A3882" s="10">
        <v>3985</v>
      </c>
      <c r="B3882" t="str">
        <f>IF(K3882="总计","",INDEX(主数据!A:AD,MATCH(J3882,主数据!A:A,0),9))</f>
        <v>华南大区公司</v>
      </c>
      <c r="C3882" t="str">
        <f>IF(K3882="","",INDEX(主数据!A:AD,MATCH(J3882,主数据!A:A,0),11))</f>
        <v>深圳东区</v>
      </c>
      <c r="D3882" t="str">
        <f t="shared" si="240"/>
        <v>SZ32自营停车费（临时）直接录入</v>
      </c>
      <c r="E3882" s="13" t="str">
        <f t="shared" si="242"/>
        <v/>
      </c>
      <c r="F3882" s="13" t="str">
        <f>IF(E3882="","",IFERROR(IF(IF(K3882="","",INDEX(收费标合同信息维护!A:Q,MATCH(D3882,收费标合同信息维护!J:J,0),10))=D3882,"有","无"),"无"))</f>
        <v/>
      </c>
      <c r="G3882" s="13" t="str">
        <f t="shared" si="241"/>
        <v/>
      </c>
      <c r="H3882" s="13" t="str">
        <f t="shared" si="243"/>
        <v/>
      </c>
      <c r="I3882" s="13" t="str">
        <f>IF(G3882="","",IFERROR(IF(IF(K3882="","",INDEX(收费标合同信息维护!A:Q,MATCH(G3882,收费标合同信息维护!M:M,0),13))=G3882,"有","无"),"无"))</f>
        <v/>
      </c>
      <c r="J3882" s="3" t="s">
        <v>2788</v>
      </c>
      <c r="K3882" s="3" t="s">
        <v>14131</v>
      </c>
      <c r="L3882" s="3" t="s">
        <v>8898</v>
      </c>
      <c r="M3882" s="3" t="s">
        <v>8899</v>
      </c>
      <c r="N3882" s="3" t="s">
        <v>6477</v>
      </c>
      <c r="O3882" s="3" t="s">
        <v>6597</v>
      </c>
      <c r="P3882" s="3" t="s">
        <v>14179</v>
      </c>
      <c r="Q3882" s="3" t="s">
        <v>14180</v>
      </c>
      <c r="R3882" s="3" t="s">
        <v>6479</v>
      </c>
      <c r="S3882" s="3" t="s">
        <v>6480</v>
      </c>
      <c r="T3882" s="3" t="s">
        <v>7483</v>
      </c>
      <c r="U3882" s="3" t="s">
        <v>6716</v>
      </c>
      <c r="V3882" s="3" t="s">
        <v>154</v>
      </c>
      <c r="W3882" s="3" t="s">
        <v>154</v>
      </c>
      <c r="X3882" s="3" t="s">
        <v>154</v>
      </c>
      <c r="Y3882" s="3" t="s">
        <v>154</v>
      </c>
      <c r="Z3882" s="3" t="s">
        <v>154</v>
      </c>
      <c r="AA3882" s="3" t="s">
        <v>154</v>
      </c>
      <c r="AB3882" s="3" t="s">
        <v>154</v>
      </c>
      <c r="AC3882" s="3" t="s">
        <v>154</v>
      </c>
      <c r="AD3882" s="3" t="s">
        <v>6151</v>
      </c>
      <c r="AE3882" s="3" t="s">
        <v>6151</v>
      </c>
      <c r="AF3882" s="3" t="s">
        <v>154</v>
      </c>
      <c r="AG3882" s="3" t="s">
        <v>154</v>
      </c>
      <c r="AH3882" s="3" t="s">
        <v>6478</v>
      </c>
      <c r="AI3882" s="3" t="s">
        <v>6482</v>
      </c>
      <c r="AJ3882" s="3" t="s">
        <v>6027</v>
      </c>
    </row>
    <row r="3883" spans="1:36" ht="30">
      <c r="A3883" s="10">
        <v>3986</v>
      </c>
      <c r="B3883" t="str">
        <f>IF(K3883="总计","",INDEX(主数据!A:AD,MATCH(J3883,主数据!A:A,0),9))</f>
        <v>华南大区公司</v>
      </c>
      <c r="C3883" t="str">
        <f>IF(K3883="","",INDEX(主数据!A:AD,MATCH(J3883,主数据!A:A,0),11))</f>
        <v>深圳东区</v>
      </c>
      <c r="D3883" t="str">
        <f t="shared" si="240"/>
        <v>SZ32委托停车费（临时）直接录入</v>
      </c>
      <c r="E3883" s="13" t="str">
        <f t="shared" si="242"/>
        <v/>
      </c>
      <c r="F3883" s="13" t="str">
        <f>IF(E3883="","",IFERROR(IF(IF(K3883="","",INDEX(收费标合同信息维护!A:Q,MATCH(D3883,收费标合同信息维护!J:J,0),10))=D3883,"有","无"),"无"))</f>
        <v/>
      </c>
      <c r="G3883" s="13" t="str">
        <f t="shared" si="241"/>
        <v/>
      </c>
      <c r="H3883" s="13" t="str">
        <f t="shared" si="243"/>
        <v/>
      </c>
      <c r="I3883" s="13" t="str">
        <f>IF(G3883="","",IFERROR(IF(IF(K3883="","",INDEX(收费标合同信息维护!A:Q,MATCH(G3883,收费标合同信息维护!M:M,0),13))=G3883,"有","无"),"无"))</f>
        <v/>
      </c>
      <c r="J3883" s="3" t="s">
        <v>2788</v>
      </c>
      <c r="K3883" s="3" t="s">
        <v>14131</v>
      </c>
      <c r="L3883" s="3" t="s">
        <v>8396</v>
      </c>
      <c r="M3883" s="3" t="s">
        <v>8397</v>
      </c>
      <c r="N3883" s="3" t="s">
        <v>6477</v>
      </c>
      <c r="O3883" s="3" t="s">
        <v>6597</v>
      </c>
      <c r="P3883" s="3" t="s">
        <v>14181</v>
      </c>
      <c r="Q3883" s="3" t="s">
        <v>14182</v>
      </c>
      <c r="R3883" s="3" t="s">
        <v>6479</v>
      </c>
      <c r="S3883" s="3" t="s">
        <v>6480</v>
      </c>
      <c r="T3883" s="3" t="s">
        <v>7025</v>
      </c>
      <c r="U3883" s="3" t="s">
        <v>6716</v>
      </c>
      <c r="V3883" s="3" t="s">
        <v>154</v>
      </c>
      <c r="W3883" s="3" t="s">
        <v>154</v>
      </c>
      <c r="X3883" s="3" t="s">
        <v>154</v>
      </c>
      <c r="Y3883" s="3" t="s">
        <v>154</v>
      </c>
      <c r="Z3883" s="3" t="s">
        <v>154</v>
      </c>
      <c r="AA3883" s="3" t="s">
        <v>154</v>
      </c>
      <c r="AB3883" s="3" t="s">
        <v>154</v>
      </c>
      <c r="AC3883" s="3" t="s">
        <v>154</v>
      </c>
      <c r="AD3883" s="3" t="s">
        <v>6151</v>
      </c>
      <c r="AE3883" s="3" t="s">
        <v>6151</v>
      </c>
      <c r="AF3883" s="3" t="s">
        <v>154</v>
      </c>
      <c r="AG3883" s="3" t="s">
        <v>154</v>
      </c>
      <c r="AH3883" s="3" t="s">
        <v>6478</v>
      </c>
      <c r="AI3883" s="3" t="s">
        <v>6482</v>
      </c>
      <c r="AJ3883" s="3" t="s">
        <v>14173</v>
      </c>
    </row>
    <row r="3884" spans="1:36" ht="15">
      <c r="A3884" s="10">
        <v>3987</v>
      </c>
      <c r="B3884" t="str">
        <f>IF(K3884="总计","",INDEX(主数据!A:AD,MATCH(J3884,主数据!A:A,0),9))</f>
        <v>华南大区公司</v>
      </c>
      <c r="C3884" t="str">
        <f>IF(K3884="","",INDEX(主数据!A:AD,MATCH(J3884,主数据!A:A,0),11))</f>
        <v>深圳东区</v>
      </c>
      <c r="D3884" t="str">
        <f t="shared" si="240"/>
        <v>SZ32电梯费直接录入</v>
      </c>
      <c r="E3884" s="13" t="str">
        <f t="shared" si="242"/>
        <v/>
      </c>
      <c r="F3884" s="13" t="str">
        <f>IF(E3884="","",IFERROR(IF(IF(K3884="","",INDEX(收费标合同信息维护!A:Q,MATCH(D3884,收费标合同信息维护!J:J,0),10))=D3884,"有","无"),"无"))</f>
        <v/>
      </c>
      <c r="G3884" s="13" t="str">
        <f t="shared" si="241"/>
        <v/>
      </c>
      <c r="H3884" s="13" t="str">
        <f t="shared" si="243"/>
        <v/>
      </c>
      <c r="I3884" s="13" t="str">
        <f>IF(G3884="","",IFERROR(IF(IF(K3884="","",INDEX(收费标合同信息维护!A:Q,MATCH(G3884,收费标合同信息维护!M:M,0),13))=G3884,"有","无"),"无"))</f>
        <v/>
      </c>
      <c r="J3884" s="3" t="s">
        <v>2788</v>
      </c>
      <c r="K3884" s="3" t="s">
        <v>14131</v>
      </c>
      <c r="L3884" s="3" t="s">
        <v>7063</v>
      </c>
      <c r="M3884" s="3" t="s">
        <v>7064</v>
      </c>
      <c r="N3884" s="3" t="s">
        <v>6477</v>
      </c>
      <c r="O3884" s="3" t="s">
        <v>6478</v>
      </c>
      <c r="P3884" s="3" t="s">
        <v>14183</v>
      </c>
      <c r="Q3884" s="3" t="s">
        <v>7064</v>
      </c>
      <c r="R3884" s="3" t="s">
        <v>6479</v>
      </c>
      <c r="S3884" s="3" t="s">
        <v>6480</v>
      </c>
      <c r="T3884" s="3" t="s">
        <v>7025</v>
      </c>
      <c r="U3884" s="3" t="s">
        <v>154</v>
      </c>
      <c r="V3884" s="3" t="s">
        <v>154</v>
      </c>
      <c r="W3884" s="3" t="s">
        <v>154</v>
      </c>
      <c r="X3884" s="3" t="s">
        <v>154</v>
      </c>
      <c r="Y3884" s="3" t="s">
        <v>154</v>
      </c>
      <c r="Z3884" s="3" t="s">
        <v>154</v>
      </c>
      <c r="AA3884" s="3" t="s">
        <v>154</v>
      </c>
      <c r="AB3884" s="3" t="s">
        <v>154</v>
      </c>
      <c r="AC3884" s="3" t="s">
        <v>154</v>
      </c>
      <c r="AD3884" s="3" t="s">
        <v>6151</v>
      </c>
      <c r="AE3884" s="3" t="s">
        <v>6151</v>
      </c>
      <c r="AF3884" s="3" t="s">
        <v>154</v>
      </c>
      <c r="AG3884" s="3" t="s">
        <v>154</v>
      </c>
      <c r="AH3884" s="3" t="s">
        <v>6478</v>
      </c>
      <c r="AI3884" s="3" t="s">
        <v>6482</v>
      </c>
      <c r="AJ3884" s="3" t="s">
        <v>9634</v>
      </c>
    </row>
    <row r="3885" spans="1:36" ht="15">
      <c r="A3885" s="10">
        <v>3988</v>
      </c>
      <c r="B3885" t="str">
        <f>IF(K3885="总计","",INDEX(主数据!A:AD,MATCH(J3885,主数据!A:A,0),9))</f>
        <v>华南大区公司</v>
      </c>
      <c r="C3885" t="str">
        <f>IF(K3885="","",INDEX(主数据!A:AD,MATCH(J3885,主数据!A:A,0),11))</f>
        <v>深圳东区</v>
      </c>
      <c r="D3885" t="str">
        <f t="shared" si="240"/>
        <v>SZ32场地管理费直接录入</v>
      </c>
      <c r="E3885" s="13" t="str">
        <f t="shared" si="242"/>
        <v/>
      </c>
      <c r="F3885" s="13" t="str">
        <f>IF(E3885="","",IFERROR(IF(IF(K3885="","",INDEX(收费标合同信息维护!A:Q,MATCH(D3885,收费标合同信息维护!J:J,0),10))=D3885,"有","无"),"无"))</f>
        <v/>
      </c>
      <c r="G3885" s="13" t="str">
        <f t="shared" si="241"/>
        <v/>
      </c>
      <c r="H3885" s="13" t="str">
        <f t="shared" si="243"/>
        <v/>
      </c>
      <c r="I3885" s="13" t="str">
        <f>IF(G3885="","",IFERROR(IF(IF(K3885="","",INDEX(收费标合同信息维护!A:Q,MATCH(G3885,收费标合同信息维护!M:M,0),13))=G3885,"有","无"),"无"))</f>
        <v/>
      </c>
      <c r="J3885" s="3" t="s">
        <v>2788</v>
      </c>
      <c r="K3885" s="3" t="s">
        <v>14131</v>
      </c>
      <c r="L3885" s="3" t="s">
        <v>6832</v>
      </c>
      <c r="M3885" s="3" t="s">
        <v>6833</v>
      </c>
      <c r="N3885" s="3" t="s">
        <v>6477</v>
      </c>
      <c r="O3885" s="3" t="s">
        <v>6478</v>
      </c>
      <c r="P3885" s="3" t="s">
        <v>14184</v>
      </c>
      <c r="Q3885" s="3" t="s">
        <v>6833</v>
      </c>
      <c r="R3885" s="3" t="s">
        <v>6479</v>
      </c>
      <c r="S3885" s="3" t="s">
        <v>6480</v>
      </c>
      <c r="T3885" s="3" t="s">
        <v>7025</v>
      </c>
      <c r="U3885" s="3" t="s">
        <v>154</v>
      </c>
      <c r="V3885" s="3" t="s">
        <v>154</v>
      </c>
      <c r="W3885" s="3" t="s">
        <v>154</v>
      </c>
      <c r="X3885" s="3" t="s">
        <v>154</v>
      </c>
      <c r="Y3885" s="3" t="s">
        <v>154</v>
      </c>
      <c r="Z3885" s="3" t="s">
        <v>154</v>
      </c>
      <c r="AA3885" s="3" t="s">
        <v>154</v>
      </c>
      <c r="AB3885" s="3" t="s">
        <v>154</v>
      </c>
      <c r="AC3885" s="3" t="s">
        <v>154</v>
      </c>
      <c r="AD3885" s="3" t="s">
        <v>6151</v>
      </c>
      <c r="AE3885" s="3" t="s">
        <v>6151</v>
      </c>
      <c r="AF3885" s="3" t="s">
        <v>154</v>
      </c>
      <c r="AG3885" s="3" t="s">
        <v>154</v>
      </c>
      <c r="AH3885" s="3" t="s">
        <v>6478</v>
      </c>
      <c r="AI3885" s="3" t="s">
        <v>6482</v>
      </c>
      <c r="AJ3885" s="3" t="s">
        <v>14185</v>
      </c>
    </row>
    <row r="3886" spans="1:36" ht="15">
      <c r="A3886" s="10">
        <v>3989</v>
      </c>
      <c r="B3886" t="str">
        <f>IF(K3886="总计","",INDEX(主数据!A:AD,MATCH(J3886,主数据!A:A,0),9))</f>
        <v>华南大区公司</v>
      </c>
      <c r="C3886" t="str">
        <f>IF(K3886="","",INDEX(主数据!A:AD,MATCH(J3886,主数据!A:A,0),11))</f>
        <v>深圳东区</v>
      </c>
      <c r="D3886" t="str">
        <f t="shared" si="240"/>
        <v>SZ32其他费用直接录入</v>
      </c>
      <c r="E3886" s="13" t="str">
        <f t="shared" si="242"/>
        <v/>
      </c>
      <c r="F3886" s="13" t="str">
        <f>IF(E3886="","",IFERROR(IF(IF(K3886="","",INDEX(收费标合同信息维护!A:Q,MATCH(D3886,收费标合同信息维护!J:J,0),10))=D3886,"有","无"),"无"))</f>
        <v/>
      </c>
      <c r="G3886" s="13" t="str">
        <f t="shared" si="241"/>
        <v/>
      </c>
      <c r="H3886" s="13" t="str">
        <f t="shared" si="243"/>
        <v/>
      </c>
      <c r="I3886" s="13" t="str">
        <f>IF(G3886="","",IFERROR(IF(IF(K3886="","",INDEX(收费标合同信息维护!A:Q,MATCH(G3886,收费标合同信息维护!M:M,0),13))=G3886,"有","无"),"无"))</f>
        <v/>
      </c>
      <c r="J3886" s="3" t="s">
        <v>2788</v>
      </c>
      <c r="K3886" s="3" t="s">
        <v>14131</v>
      </c>
      <c r="L3886" s="3" t="s">
        <v>6544</v>
      </c>
      <c r="M3886" s="3" t="s">
        <v>6545</v>
      </c>
      <c r="N3886" s="3" t="s">
        <v>6477</v>
      </c>
      <c r="O3886" s="3" t="s">
        <v>6478</v>
      </c>
      <c r="P3886" s="3" t="s">
        <v>14186</v>
      </c>
      <c r="Q3886" s="3" t="s">
        <v>8993</v>
      </c>
      <c r="R3886" s="3" t="s">
        <v>6479</v>
      </c>
      <c r="S3886" s="3" t="s">
        <v>6480</v>
      </c>
      <c r="T3886" s="3" t="s">
        <v>7025</v>
      </c>
      <c r="U3886" s="3" t="s">
        <v>154</v>
      </c>
      <c r="V3886" s="3" t="s">
        <v>154</v>
      </c>
      <c r="W3886" s="3" t="s">
        <v>154</v>
      </c>
      <c r="X3886" s="3" t="s">
        <v>154</v>
      </c>
      <c r="Y3886" s="3" t="s">
        <v>154</v>
      </c>
      <c r="Z3886" s="3" t="s">
        <v>154</v>
      </c>
      <c r="AA3886" s="3" t="s">
        <v>154</v>
      </c>
      <c r="AB3886" s="3" t="s">
        <v>154</v>
      </c>
      <c r="AC3886" s="3" t="s">
        <v>154</v>
      </c>
      <c r="AD3886" s="3" t="s">
        <v>6151</v>
      </c>
      <c r="AE3886" s="3" t="s">
        <v>6151</v>
      </c>
      <c r="AF3886" s="3" t="s">
        <v>154</v>
      </c>
      <c r="AG3886" s="3" t="s">
        <v>154</v>
      </c>
      <c r="AH3886" s="3" t="s">
        <v>6478</v>
      </c>
      <c r="AI3886" s="3" t="s">
        <v>6482</v>
      </c>
      <c r="AJ3886" s="3" t="s">
        <v>14187</v>
      </c>
    </row>
    <row r="3887" spans="1:36" ht="15">
      <c r="A3887" s="10">
        <v>3990</v>
      </c>
      <c r="B3887" t="str">
        <f>IF(K3887="总计","",INDEX(主数据!A:AD,MATCH(J3887,主数据!A:A,0),9))</f>
        <v>华南大区公司</v>
      </c>
      <c r="C3887" t="str">
        <f>IF(K3887="","",INDEX(主数据!A:AD,MATCH(J3887,主数据!A:A,0),11))</f>
        <v>深圳东区</v>
      </c>
      <c r="D3887" t="str">
        <f t="shared" si="240"/>
        <v>SZ32其他费用直接录入</v>
      </c>
      <c r="E3887" s="13" t="str">
        <f t="shared" si="242"/>
        <v/>
      </c>
      <c r="F3887" s="13" t="str">
        <f>IF(E3887="","",IFERROR(IF(IF(K3887="","",INDEX(收费标合同信息维护!A:Q,MATCH(D3887,收费标合同信息维护!J:J,0),10))=D3887,"有","无"),"无"))</f>
        <v/>
      </c>
      <c r="G3887" s="13" t="str">
        <f t="shared" si="241"/>
        <v/>
      </c>
      <c r="H3887" s="13" t="str">
        <f t="shared" si="243"/>
        <v/>
      </c>
      <c r="I3887" s="13" t="str">
        <f>IF(G3887="","",IFERROR(IF(IF(K3887="","",INDEX(收费标合同信息维护!A:Q,MATCH(G3887,收费标合同信息维护!M:M,0),13))=G3887,"有","无"),"无"))</f>
        <v/>
      </c>
      <c r="J3887" s="3" t="s">
        <v>2788</v>
      </c>
      <c r="K3887" s="3" t="s">
        <v>14131</v>
      </c>
      <c r="L3887" s="3" t="s">
        <v>6544</v>
      </c>
      <c r="M3887" s="3" t="s">
        <v>6545</v>
      </c>
      <c r="N3887" s="3" t="s">
        <v>6477</v>
      </c>
      <c r="O3887" s="3" t="s">
        <v>6478</v>
      </c>
      <c r="P3887" s="3" t="s">
        <v>14188</v>
      </c>
      <c r="Q3887" s="3" t="s">
        <v>6545</v>
      </c>
      <c r="R3887" s="3" t="s">
        <v>6479</v>
      </c>
      <c r="S3887" s="3" t="s">
        <v>6480</v>
      </c>
      <c r="T3887" s="3" t="s">
        <v>7025</v>
      </c>
      <c r="U3887" s="3" t="s">
        <v>154</v>
      </c>
      <c r="V3887" s="3" t="s">
        <v>154</v>
      </c>
      <c r="W3887" s="3" t="s">
        <v>154</v>
      </c>
      <c r="X3887" s="3" t="s">
        <v>154</v>
      </c>
      <c r="Y3887" s="3" t="s">
        <v>154</v>
      </c>
      <c r="Z3887" s="3" t="s">
        <v>154</v>
      </c>
      <c r="AA3887" s="3" t="s">
        <v>154</v>
      </c>
      <c r="AB3887" s="3" t="s">
        <v>154</v>
      </c>
      <c r="AC3887" s="3" t="s">
        <v>154</v>
      </c>
      <c r="AD3887" s="3" t="s">
        <v>6151</v>
      </c>
      <c r="AE3887" s="3" t="s">
        <v>6151</v>
      </c>
      <c r="AF3887" s="3" t="s">
        <v>154</v>
      </c>
      <c r="AG3887" s="3" t="s">
        <v>154</v>
      </c>
      <c r="AH3887" s="3" t="s">
        <v>6478</v>
      </c>
      <c r="AI3887" s="3" t="s">
        <v>6482</v>
      </c>
      <c r="AJ3887" s="3" t="s">
        <v>6295</v>
      </c>
    </row>
    <row r="3888" spans="1:36" ht="15">
      <c r="A3888" s="10">
        <v>3991</v>
      </c>
      <c r="B3888" t="str">
        <f>IF(K3888="总计","",INDEX(主数据!A:AD,MATCH(J3888,主数据!A:A,0),9))</f>
        <v>华南大区公司</v>
      </c>
      <c r="C3888" t="str">
        <f>IF(K3888="","",INDEX(主数据!A:AD,MATCH(J3888,主数据!A:A,0),11))</f>
        <v>深圳东区</v>
      </c>
      <c r="D3888" t="str">
        <f t="shared" si="240"/>
        <v>SZ32电费标准方式0.78</v>
      </c>
      <c r="E3888" s="13" t="str">
        <f t="shared" si="242"/>
        <v>0.78</v>
      </c>
      <c r="F3888" s="13" t="str">
        <f>IF(E3888="","",IFERROR(IF(IF(K3888="","",INDEX(收费标合同信息维护!A:Q,MATCH(D3888,收费标合同信息维护!J:J,0),10))=D3888,"有","无"),"无"))</f>
        <v>无</v>
      </c>
      <c r="G3888" s="13" t="str">
        <f t="shared" si="241"/>
        <v/>
      </c>
      <c r="H3888" s="13" t="str">
        <f t="shared" si="243"/>
        <v/>
      </c>
      <c r="I3888" s="13" t="str">
        <f>IF(G3888="","",IFERROR(IF(IF(K3888="","",INDEX(收费标合同信息维护!A:Q,MATCH(G3888,收费标合同信息维护!M:M,0),13))=G3888,"有","无"),"无"))</f>
        <v/>
      </c>
      <c r="J3888" s="3" t="s">
        <v>2788</v>
      </c>
      <c r="K3888" s="3" t="s">
        <v>14131</v>
      </c>
      <c r="L3888" s="3" t="s">
        <v>6601</v>
      </c>
      <c r="M3888" s="3" t="s">
        <v>6602</v>
      </c>
      <c r="N3888" s="3" t="s">
        <v>6603</v>
      </c>
      <c r="O3888" s="3" t="s">
        <v>6478</v>
      </c>
      <c r="P3888" s="3" t="s">
        <v>14189</v>
      </c>
      <c r="Q3888" s="3" t="s">
        <v>6602</v>
      </c>
      <c r="R3888" s="3" t="s">
        <v>6484</v>
      </c>
      <c r="S3888" s="3" t="s">
        <v>6491</v>
      </c>
      <c r="T3888" s="3" t="s">
        <v>7025</v>
      </c>
      <c r="U3888" s="3" t="s">
        <v>154</v>
      </c>
      <c r="V3888" s="3" t="s">
        <v>14190</v>
      </c>
      <c r="W3888" s="3" t="s">
        <v>154</v>
      </c>
      <c r="X3888" s="3" t="s">
        <v>154</v>
      </c>
      <c r="Y3888" s="3" t="s">
        <v>154</v>
      </c>
      <c r="Z3888" s="3" t="s">
        <v>154</v>
      </c>
      <c r="AA3888" s="3" t="s">
        <v>154</v>
      </c>
      <c r="AB3888" s="3" t="s">
        <v>154</v>
      </c>
      <c r="AC3888" s="3" t="s">
        <v>154</v>
      </c>
      <c r="AD3888" s="3" t="s">
        <v>6151</v>
      </c>
      <c r="AE3888" s="3" t="s">
        <v>6151</v>
      </c>
      <c r="AF3888" s="3" t="s">
        <v>154</v>
      </c>
      <c r="AG3888" s="3" t="s">
        <v>154</v>
      </c>
      <c r="AH3888" s="3" t="s">
        <v>6478</v>
      </c>
      <c r="AI3888" s="3" t="s">
        <v>6482</v>
      </c>
      <c r="AJ3888" s="3" t="s">
        <v>6489</v>
      </c>
    </row>
    <row r="3889" spans="1:36" ht="15">
      <c r="A3889" s="10">
        <v>3992</v>
      </c>
      <c r="B3889" t="str">
        <f>IF(K3889="总计","",INDEX(主数据!A:AD,MATCH(J3889,主数据!A:A,0),9))</f>
        <v>华南大区公司</v>
      </c>
      <c r="C3889" t="str">
        <f>IF(K3889="","",INDEX(主数据!A:AD,MATCH(J3889,主数据!A:A,0),11))</f>
        <v>深圳东区</v>
      </c>
      <c r="D3889" t="str">
        <f t="shared" si="240"/>
        <v>SZ32自来水费（简易征收）标准方式3.90</v>
      </c>
      <c r="E3889" s="13" t="str">
        <f t="shared" si="242"/>
        <v>3.90</v>
      </c>
      <c r="F3889" s="13" t="str">
        <f>IF(E3889="","",IFERROR(IF(IF(K3889="","",INDEX(收费标合同信息维护!A:Q,MATCH(D3889,收费标合同信息维护!J:J,0),10))=D3889,"有","无"),"无"))</f>
        <v>无</v>
      </c>
      <c r="G3889" s="13" t="str">
        <f t="shared" si="241"/>
        <v/>
      </c>
      <c r="H3889" s="13" t="str">
        <f t="shared" si="243"/>
        <v/>
      </c>
      <c r="I3889" s="13" t="str">
        <f>IF(G3889="","",IFERROR(IF(IF(K3889="","",INDEX(收费标合同信息维护!A:Q,MATCH(G3889,收费标合同信息维护!M:M,0),13))=G3889,"有","无"),"无"))</f>
        <v/>
      </c>
      <c r="J3889" s="3" t="s">
        <v>2788</v>
      </c>
      <c r="K3889" s="3" t="s">
        <v>14131</v>
      </c>
      <c r="L3889" s="3" t="s">
        <v>6615</v>
      </c>
      <c r="M3889" s="3" t="s">
        <v>6616</v>
      </c>
      <c r="N3889" s="3" t="s">
        <v>6603</v>
      </c>
      <c r="O3889" s="3" t="s">
        <v>6478</v>
      </c>
      <c r="P3889" s="3" t="s">
        <v>14191</v>
      </c>
      <c r="Q3889" s="3" t="s">
        <v>14192</v>
      </c>
      <c r="R3889" s="3" t="s">
        <v>6484</v>
      </c>
      <c r="S3889" s="3" t="s">
        <v>6491</v>
      </c>
      <c r="T3889" s="3" t="s">
        <v>6481</v>
      </c>
      <c r="U3889" s="3" t="s">
        <v>154</v>
      </c>
      <c r="V3889" s="3" t="s">
        <v>8642</v>
      </c>
      <c r="W3889" s="3" t="s">
        <v>154</v>
      </c>
      <c r="X3889" s="3" t="s">
        <v>154</v>
      </c>
      <c r="Y3889" s="3" t="s">
        <v>154</v>
      </c>
      <c r="Z3889" s="3" t="s">
        <v>154</v>
      </c>
      <c r="AA3889" s="3" t="s">
        <v>154</v>
      </c>
      <c r="AB3889" s="3" t="s">
        <v>154</v>
      </c>
      <c r="AC3889" s="3" t="s">
        <v>154</v>
      </c>
      <c r="AD3889" s="3" t="s">
        <v>6151</v>
      </c>
      <c r="AE3889" s="3" t="s">
        <v>6151</v>
      </c>
      <c r="AF3889" s="3" t="s">
        <v>154</v>
      </c>
      <c r="AG3889" s="3" t="s">
        <v>154</v>
      </c>
      <c r="AH3889" s="3" t="s">
        <v>6478</v>
      </c>
      <c r="AI3889" s="3" t="s">
        <v>6482</v>
      </c>
      <c r="AJ3889" s="3" t="s">
        <v>6489</v>
      </c>
    </row>
    <row r="3890" spans="1:36" ht="15">
      <c r="A3890" s="10">
        <v>3993</v>
      </c>
      <c r="B3890" t="str">
        <f>IF(K3890="总计","",INDEX(主数据!A:AD,MATCH(J3890,主数据!A:A,0),9))</f>
        <v>华南大区公司</v>
      </c>
      <c r="C3890" t="str">
        <f>IF(K3890="","",INDEX(主数据!A:AD,MATCH(J3890,主数据!A:A,0),11))</f>
        <v>深圳东区</v>
      </c>
      <c r="D3890" t="str">
        <f t="shared" si="240"/>
        <v>SZ32自来水费（简易征收）标准方式7.09</v>
      </c>
      <c r="E3890" s="13" t="str">
        <f t="shared" si="242"/>
        <v>7.09</v>
      </c>
      <c r="F3890" s="13" t="str">
        <f>IF(E3890="","",IFERROR(IF(IF(K3890="","",INDEX(收费标合同信息维护!A:Q,MATCH(D3890,收费标合同信息维护!J:J,0),10))=D3890,"有","无"),"无"))</f>
        <v>无</v>
      </c>
      <c r="G3890" s="13" t="str">
        <f t="shared" si="241"/>
        <v/>
      </c>
      <c r="H3890" s="13" t="str">
        <f t="shared" si="243"/>
        <v/>
      </c>
      <c r="I3890" s="13" t="str">
        <f>IF(G3890="","",IFERROR(IF(IF(K3890="","",INDEX(收费标合同信息维护!A:Q,MATCH(G3890,收费标合同信息维护!M:M,0),13))=G3890,"有","无"),"无"))</f>
        <v/>
      </c>
      <c r="J3890" s="3" t="s">
        <v>2788</v>
      </c>
      <c r="K3890" s="3" t="s">
        <v>14131</v>
      </c>
      <c r="L3890" s="3" t="s">
        <v>6615</v>
      </c>
      <c r="M3890" s="3" t="s">
        <v>6616</v>
      </c>
      <c r="N3890" s="3" t="s">
        <v>6603</v>
      </c>
      <c r="O3890" s="3" t="s">
        <v>6478</v>
      </c>
      <c r="P3890" s="3" t="s">
        <v>14193</v>
      </c>
      <c r="Q3890" s="3" t="s">
        <v>14194</v>
      </c>
      <c r="R3890" s="3" t="s">
        <v>6484</v>
      </c>
      <c r="S3890" s="3" t="s">
        <v>6491</v>
      </c>
      <c r="T3890" s="3" t="s">
        <v>6481</v>
      </c>
      <c r="U3890" s="3" t="s">
        <v>154</v>
      </c>
      <c r="V3890" s="3" t="s">
        <v>14195</v>
      </c>
      <c r="W3890" s="3" t="s">
        <v>154</v>
      </c>
      <c r="X3890" s="3" t="s">
        <v>154</v>
      </c>
      <c r="Y3890" s="3" t="s">
        <v>154</v>
      </c>
      <c r="Z3890" s="3" t="s">
        <v>154</v>
      </c>
      <c r="AA3890" s="3" t="s">
        <v>154</v>
      </c>
      <c r="AB3890" s="3" t="s">
        <v>154</v>
      </c>
      <c r="AC3890" s="3" t="s">
        <v>154</v>
      </c>
      <c r="AD3890" s="3" t="s">
        <v>6151</v>
      </c>
      <c r="AE3890" s="3" t="s">
        <v>6151</v>
      </c>
      <c r="AF3890" s="3" t="s">
        <v>154</v>
      </c>
      <c r="AG3890" s="3" t="s">
        <v>154</v>
      </c>
      <c r="AH3890" s="3" t="s">
        <v>6478</v>
      </c>
      <c r="AI3890" s="3" t="s">
        <v>6482</v>
      </c>
      <c r="AJ3890" s="3" t="s">
        <v>6489</v>
      </c>
    </row>
    <row r="3891" spans="1:36" ht="15">
      <c r="A3891" s="10">
        <v>3994</v>
      </c>
      <c r="B3891" t="str">
        <f>IF(K3891="总计","",INDEX(主数据!A:AD,MATCH(J3891,主数据!A:A,0),9))</f>
        <v>华南大区公司</v>
      </c>
      <c r="C3891" t="str">
        <f>IF(K3891="","",INDEX(主数据!A:AD,MATCH(J3891,主数据!A:A,0),11))</f>
        <v>深圳东区</v>
      </c>
      <c r="D3891" t="str">
        <f t="shared" si="240"/>
        <v>SZ32电费（充值型）直接录入</v>
      </c>
      <c r="E3891" s="13" t="str">
        <f t="shared" si="242"/>
        <v/>
      </c>
      <c r="F3891" s="13" t="str">
        <f>IF(E3891="","",IFERROR(IF(IF(K3891="","",INDEX(收费标合同信息维护!A:Q,MATCH(D3891,收费标合同信息维护!J:J,0),10))=D3891,"有","无"),"无"))</f>
        <v/>
      </c>
      <c r="G3891" s="13" t="str">
        <f t="shared" si="241"/>
        <v/>
      </c>
      <c r="H3891" s="13" t="str">
        <f t="shared" si="243"/>
        <v/>
      </c>
      <c r="I3891" s="13" t="str">
        <f>IF(G3891="","",IFERROR(IF(IF(K3891="","",INDEX(收费标合同信息维护!A:Q,MATCH(G3891,收费标合同信息维护!M:M,0),13))=G3891,"有","无"),"无"))</f>
        <v/>
      </c>
      <c r="J3891" s="3" t="s">
        <v>2788</v>
      </c>
      <c r="K3891" s="3" t="s">
        <v>14131</v>
      </c>
      <c r="L3891" s="3" t="s">
        <v>6733</v>
      </c>
      <c r="M3891" s="3" t="s">
        <v>6734</v>
      </c>
      <c r="N3891" s="3" t="s">
        <v>6477</v>
      </c>
      <c r="O3891" s="3" t="s">
        <v>6478</v>
      </c>
      <c r="P3891" s="3" t="s">
        <v>14196</v>
      </c>
      <c r="Q3891" s="3" t="s">
        <v>6734</v>
      </c>
      <c r="R3891" s="3" t="s">
        <v>6479</v>
      </c>
      <c r="S3891" s="3" t="s">
        <v>6480</v>
      </c>
      <c r="T3891" s="3" t="s">
        <v>7025</v>
      </c>
      <c r="U3891" s="3" t="s">
        <v>154</v>
      </c>
      <c r="V3891" s="3" t="s">
        <v>154</v>
      </c>
      <c r="W3891" s="3" t="s">
        <v>154</v>
      </c>
      <c r="X3891" s="3" t="s">
        <v>154</v>
      </c>
      <c r="Y3891" s="3" t="s">
        <v>154</v>
      </c>
      <c r="Z3891" s="3" t="s">
        <v>154</v>
      </c>
      <c r="AA3891" s="3" t="s">
        <v>154</v>
      </c>
      <c r="AB3891" s="3" t="s">
        <v>154</v>
      </c>
      <c r="AC3891" s="3" t="s">
        <v>154</v>
      </c>
      <c r="AD3891" s="3" t="s">
        <v>6151</v>
      </c>
      <c r="AE3891" s="3" t="s">
        <v>6151</v>
      </c>
      <c r="AF3891" s="3" t="s">
        <v>154</v>
      </c>
      <c r="AG3891" s="3" t="s">
        <v>154</v>
      </c>
      <c r="AH3891" s="3" t="s">
        <v>6478</v>
      </c>
      <c r="AI3891" s="3" t="s">
        <v>6482</v>
      </c>
      <c r="AJ3891" s="3" t="s">
        <v>14197</v>
      </c>
    </row>
    <row r="3892" spans="1:36" ht="30">
      <c r="A3892" s="10">
        <v>3995</v>
      </c>
      <c r="B3892" t="str">
        <f>IF(K3892="总计","",INDEX(主数据!A:AD,MATCH(J3892,主数据!A:A,0),9))</f>
        <v>华南大区公司</v>
      </c>
      <c r="C3892" t="str">
        <f>IF(K3892="","",INDEX(主数据!A:AD,MATCH(J3892,主数据!A:A,0),11))</f>
        <v>深圳东区</v>
      </c>
      <c r="D3892" t="str">
        <f t="shared" si="240"/>
        <v>SZ32自来水费（充值型-简易征收）直接录入</v>
      </c>
      <c r="E3892" s="13" t="str">
        <f t="shared" si="242"/>
        <v/>
      </c>
      <c r="F3892" s="13" t="str">
        <f>IF(E3892="","",IFERROR(IF(IF(K3892="","",INDEX(收费标合同信息维护!A:Q,MATCH(D3892,收费标合同信息维护!J:J,0),10))=D3892,"有","无"),"无"))</f>
        <v/>
      </c>
      <c r="G3892" s="13" t="str">
        <f t="shared" si="241"/>
        <v/>
      </c>
      <c r="H3892" s="13" t="str">
        <f t="shared" si="243"/>
        <v/>
      </c>
      <c r="I3892" s="13" t="str">
        <f>IF(G3892="","",IFERROR(IF(IF(K3892="","",INDEX(收费标合同信息维护!A:Q,MATCH(G3892,收费标合同信息维护!M:M,0),13))=G3892,"有","无"),"无"))</f>
        <v/>
      </c>
      <c r="J3892" s="3" t="s">
        <v>2788</v>
      </c>
      <c r="K3892" s="3" t="s">
        <v>14131</v>
      </c>
      <c r="L3892" s="3" t="s">
        <v>6966</v>
      </c>
      <c r="M3892" s="3" t="s">
        <v>6967</v>
      </c>
      <c r="N3892" s="3" t="s">
        <v>6477</v>
      </c>
      <c r="O3892" s="3" t="s">
        <v>6478</v>
      </c>
      <c r="P3892" s="3" t="s">
        <v>14198</v>
      </c>
      <c r="Q3892" s="3" t="s">
        <v>14199</v>
      </c>
      <c r="R3892" s="3" t="s">
        <v>6479</v>
      </c>
      <c r="S3892" s="3" t="s">
        <v>6480</v>
      </c>
      <c r="T3892" s="3" t="s">
        <v>6493</v>
      </c>
      <c r="U3892" s="3" t="s">
        <v>154</v>
      </c>
      <c r="V3892" s="3" t="s">
        <v>154</v>
      </c>
      <c r="W3892" s="3" t="s">
        <v>154</v>
      </c>
      <c r="X3892" s="3" t="s">
        <v>154</v>
      </c>
      <c r="Y3892" s="3" t="s">
        <v>154</v>
      </c>
      <c r="Z3892" s="3" t="s">
        <v>154</v>
      </c>
      <c r="AA3892" s="3" t="s">
        <v>154</v>
      </c>
      <c r="AB3892" s="3" t="s">
        <v>154</v>
      </c>
      <c r="AC3892" s="3" t="s">
        <v>154</v>
      </c>
      <c r="AD3892" s="3" t="s">
        <v>6151</v>
      </c>
      <c r="AE3892" s="3" t="s">
        <v>6151</v>
      </c>
      <c r="AF3892" s="3" t="s">
        <v>154</v>
      </c>
      <c r="AG3892" s="3" t="s">
        <v>154</v>
      </c>
      <c r="AH3892" s="3" t="s">
        <v>6478</v>
      </c>
      <c r="AI3892" s="3" t="s">
        <v>6482</v>
      </c>
      <c r="AJ3892" s="3" t="s">
        <v>6108</v>
      </c>
    </row>
    <row r="3893" spans="1:36" ht="15">
      <c r="A3893" s="10">
        <v>3996</v>
      </c>
      <c r="B3893" t="str">
        <f>IF(K3893="总计","",INDEX(主数据!A:AD,MATCH(J3893,主数据!A:A,0),9))</f>
        <v>华南大区公司</v>
      </c>
      <c r="C3893" t="str">
        <f>IF(K3893="","",INDEX(主数据!A:AD,MATCH(J3893,主数据!A:A,0),11))</f>
        <v>深圳东区</v>
      </c>
      <c r="D3893" t="str">
        <f t="shared" si="240"/>
        <v>SZ32代收代付其他费用直接录入</v>
      </c>
      <c r="E3893" s="13" t="str">
        <f t="shared" si="242"/>
        <v/>
      </c>
      <c r="F3893" s="13" t="str">
        <f>IF(E3893="","",IFERROR(IF(IF(K3893="","",INDEX(收费标合同信息维护!A:Q,MATCH(D3893,收费标合同信息维护!J:J,0),10))=D3893,"有","无"),"无"))</f>
        <v/>
      </c>
      <c r="G3893" s="13" t="str">
        <f t="shared" si="241"/>
        <v/>
      </c>
      <c r="H3893" s="13" t="str">
        <f t="shared" si="243"/>
        <v/>
      </c>
      <c r="I3893" s="13" t="str">
        <f>IF(G3893="","",IFERROR(IF(IF(K3893="","",INDEX(收费标合同信息维护!A:Q,MATCH(G3893,收费标合同信息维护!M:M,0),13))=G3893,"有","无"),"无"))</f>
        <v/>
      </c>
      <c r="J3893" s="3" t="s">
        <v>2788</v>
      </c>
      <c r="K3893" s="3" t="s">
        <v>14131</v>
      </c>
      <c r="L3893" s="3" t="s">
        <v>6620</v>
      </c>
      <c r="M3893" s="3" t="s">
        <v>6621</v>
      </c>
      <c r="N3893" s="3" t="s">
        <v>6477</v>
      </c>
      <c r="O3893" s="3" t="s">
        <v>6597</v>
      </c>
      <c r="P3893" s="3" t="s">
        <v>14200</v>
      </c>
      <c r="Q3893" s="3" t="s">
        <v>8543</v>
      </c>
      <c r="R3893" s="3" t="s">
        <v>6479</v>
      </c>
      <c r="S3893" s="3" t="s">
        <v>6480</v>
      </c>
      <c r="T3893" s="3" t="s">
        <v>7025</v>
      </c>
      <c r="U3893" s="3" t="s">
        <v>6716</v>
      </c>
      <c r="V3893" s="3" t="s">
        <v>154</v>
      </c>
      <c r="W3893" s="3" t="s">
        <v>154</v>
      </c>
      <c r="X3893" s="3" t="s">
        <v>154</v>
      </c>
      <c r="Y3893" s="3" t="s">
        <v>154</v>
      </c>
      <c r="Z3893" s="3" t="s">
        <v>154</v>
      </c>
      <c r="AA3893" s="3" t="s">
        <v>154</v>
      </c>
      <c r="AB3893" s="3" t="s">
        <v>154</v>
      </c>
      <c r="AC3893" s="3" t="s">
        <v>154</v>
      </c>
      <c r="AD3893" s="3" t="s">
        <v>6151</v>
      </c>
      <c r="AE3893" s="3" t="s">
        <v>6151</v>
      </c>
      <c r="AF3893" s="3" t="s">
        <v>154</v>
      </c>
      <c r="AG3893" s="3" t="s">
        <v>154</v>
      </c>
      <c r="AH3893" s="3" t="s">
        <v>6478</v>
      </c>
      <c r="AI3893" s="3" t="s">
        <v>6482</v>
      </c>
      <c r="AJ3893" s="3" t="s">
        <v>14201</v>
      </c>
    </row>
    <row r="3894" spans="1:36" ht="15">
      <c r="A3894" s="10">
        <v>3997</v>
      </c>
      <c r="B3894" t="str">
        <f>IF(K3894="总计","",INDEX(主数据!A:AD,MATCH(J3894,主数据!A:A,0),9))</f>
        <v>华北大区公司</v>
      </c>
      <c r="C3894" t="str">
        <f>IF(K3894="","",INDEX(主数据!A:AD,MATCH(J3894,主数据!A:A,0),11))</f>
        <v>北京五城区</v>
      </c>
      <c r="D3894" t="str">
        <f t="shared" si="240"/>
        <v>BJL103物业服务费标准方式2.96</v>
      </c>
      <c r="E3894" s="13" t="str">
        <f t="shared" si="242"/>
        <v>2.96</v>
      </c>
      <c r="F3894" s="13" t="str">
        <f>IF(E3894="","",IFERROR(IF(IF(K3894="","",INDEX(收费标合同信息维护!A:Q,MATCH(D3894,收费标合同信息维护!J:J,0),10))=D3894,"有","无"),"无"))</f>
        <v>无</v>
      </c>
      <c r="G3894" s="13" t="str">
        <f t="shared" si="241"/>
        <v/>
      </c>
      <c r="H3894" s="13" t="str">
        <f t="shared" si="243"/>
        <v/>
      </c>
      <c r="I3894" s="13" t="str">
        <f>IF(G3894="","",IFERROR(IF(IF(K3894="","",INDEX(收费标合同信息维护!A:Q,MATCH(G3894,收费标合同信息维护!M:M,0),13))=G3894,"有","无"),"无"))</f>
        <v/>
      </c>
      <c r="J3894" s="3" t="s">
        <v>3062</v>
      </c>
      <c r="K3894" s="3" t="s">
        <v>14202</v>
      </c>
      <c r="L3894" s="3" t="s">
        <v>6025</v>
      </c>
      <c r="M3894" s="3" t="s">
        <v>6026</v>
      </c>
      <c r="N3894" s="3" t="s">
        <v>6477</v>
      </c>
      <c r="O3894" s="3" t="s">
        <v>6478</v>
      </c>
      <c r="P3894" s="3" t="s">
        <v>14203</v>
      </c>
      <c r="Q3894" s="3" t="s">
        <v>14204</v>
      </c>
      <c r="R3894" s="3" t="s">
        <v>6484</v>
      </c>
      <c r="S3894" s="3" t="s">
        <v>6491</v>
      </c>
      <c r="T3894" s="3" t="s">
        <v>6496</v>
      </c>
      <c r="U3894" s="3" t="s">
        <v>154</v>
      </c>
      <c r="V3894" s="3" t="s">
        <v>9364</v>
      </c>
      <c r="W3894" s="3" t="s">
        <v>154</v>
      </c>
      <c r="X3894" s="3" t="s">
        <v>154</v>
      </c>
      <c r="Y3894" s="3" t="s">
        <v>154</v>
      </c>
      <c r="Z3894" s="3" t="s">
        <v>154</v>
      </c>
      <c r="AA3894" s="3" t="s">
        <v>154</v>
      </c>
      <c r="AB3894" s="3" t="s">
        <v>154</v>
      </c>
      <c r="AC3894" s="3" t="s">
        <v>154</v>
      </c>
      <c r="AD3894" s="3" t="s">
        <v>6151</v>
      </c>
      <c r="AE3894" s="3" t="s">
        <v>6151</v>
      </c>
      <c r="AF3894" s="3" t="s">
        <v>154</v>
      </c>
      <c r="AG3894" s="3" t="s">
        <v>154</v>
      </c>
      <c r="AH3894" s="3" t="s">
        <v>6478</v>
      </c>
      <c r="AI3894" s="3" t="s">
        <v>6482</v>
      </c>
      <c r="AJ3894" s="3" t="s">
        <v>14205</v>
      </c>
    </row>
    <row r="3895" spans="1:36" ht="15">
      <c r="A3895" s="10">
        <v>3998</v>
      </c>
      <c r="B3895" t="str">
        <f>IF(K3895="总计","",INDEX(主数据!A:AD,MATCH(J3895,主数据!A:A,0),9))</f>
        <v>华北大区公司</v>
      </c>
      <c r="C3895" t="str">
        <f>IF(K3895="","",INDEX(主数据!A:AD,MATCH(J3895,主数据!A:A,0),11))</f>
        <v>北京五城区</v>
      </c>
      <c r="D3895" t="str">
        <f t="shared" si="240"/>
        <v>BJL103物业服务费标准方式3.50</v>
      </c>
      <c r="E3895" s="13" t="str">
        <f t="shared" si="242"/>
        <v>3.50</v>
      </c>
      <c r="F3895" s="13" t="str">
        <f>IF(E3895="","",IFERROR(IF(IF(K3895="","",INDEX(收费标合同信息维护!A:Q,MATCH(D3895,收费标合同信息维护!J:J,0),10))=D3895,"有","无"),"无"))</f>
        <v>无</v>
      </c>
      <c r="G3895" s="13" t="str">
        <f t="shared" si="241"/>
        <v/>
      </c>
      <c r="H3895" s="13" t="str">
        <f t="shared" si="243"/>
        <v/>
      </c>
      <c r="I3895" s="13" t="str">
        <f>IF(G3895="","",IFERROR(IF(IF(K3895="","",INDEX(收费标合同信息维护!A:Q,MATCH(G3895,收费标合同信息维护!M:M,0),13))=G3895,"有","无"),"无"))</f>
        <v/>
      </c>
      <c r="J3895" s="3" t="s">
        <v>3062</v>
      </c>
      <c r="K3895" s="3" t="s">
        <v>14202</v>
      </c>
      <c r="L3895" s="3" t="s">
        <v>6025</v>
      </c>
      <c r="M3895" s="3" t="s">
        <v>6026</v>
      </c>
      <c r="N3895" s="3" t="s">
        <v>6477</v>
      </c>
      <c r="O3895" s="3" t="s">
        <v>6478</v>
      </c>
      <c r="P3895" s="3" t="s">
        <v>14206</v>
      </c>
      <c r="Q3895" s="3" t="s">
        <v>11443</v>
      </c>
      <c r="R3895" s="3" t="s">
        <v>6484</v>
      </c>
      <c r="S3895" s="3" t="s">
        <v>6491</v>
      </c>
      <c r="T3895" s="3" t="s">
        <v>6496</v>
      </c>
      <c r="U3895" s="3" t="s">
        <v>154</v>
      </c>
      <c r="V3895" s="3" t="s">
        <v>6869</v>
      </c>
      <c r="W3895" s="3" t="s">
        <v>154</v>
      </c>
      <c r="X3895" s="3" t="s">
        <v>154</v>
      </c>
      <c r="Y3895" s="3" t="s">
        <v>154</v>
      </c>
      <c r="Z3895" s="3" t="s">
        <v>154</v>
      </c>
      <c r="AA3895" s="3" t="s">
        <v>154</v>
      </c>
      <c r="AB3895" s="3" t="s">
        <v>154</v>
      </c>
      <c r="AC3895" s="3" t="s">
        <v>154</v>
      </c>
      <c r="AD3895" s="3" t="s">
        <v>6151</v>
      </c>
      <c r="AE3895" s="3" t="s">
        <v>6151</v>
      </c>
      <c r="AF3895" s="3" t="s">
        <v>154</v>
      </c>
      <c r="AG3895" s="3" t="s">
        <v>154</v>
      </c>
      <c r="AH3895" s="3" t="s">
        <v>6478</v>
      </c>
      <c r="AI3895" s="3" t="s">
        <v>6482</v>
      </c>
      <c r="AJ3895" s="3" t="s">
        <v>6414</v>
      </c>
    </row>
    <row r="3896" spans="1:36" ht="15">
      <c r="A3896" s="10">
        <v>3999</v>
      </c>
      <c r="B3896" t="str">
        <f>IF(K3896="总计","",INDEX(主数据!A:AD,MATCH(J3896,主数据!A:A,0),9))</f>
        <v>华北大区公司</v>
      </c>
      <c r="C3896" t="str">
        <f>IF(K3896="","",INDEX(主数据!A:AD,MATCH(J3896,主数据!A:A,0),11))</f>
        <v>北京五城区</v>
      </c>
      <c r="D3896" t="str">
        <f t="shared" si="240"/>
        <v>BJL103物业服务费标准方式4.00</v>
      </c>
      <c r="E3896" s="13" t="str">
        <f t="shared" si="242"/>
        <v>4.00</v>
      </c>
      <c r="F3896" s="13" t="str">
        <f>IF(E3896="","",IFERROR(IF(IF(K3896="","",INDEX(收费标合同信息维护!A:Q,MATCH(D3896,收费标合同信息维护!J:J,0),10))=D3896,"有","无"),"无"))</f>
        <v>无</v>
      </c>
      <c r="G3896" s="13" t="str">
        <f t="shared" si="241"/>
        <v/>
      </c>
      <c r="H3896" s="13" t="str">
        <f t="shared" si="243"/>
        <v/>
      </c>
      <c r="I3896" s="13" t="str">
        <f>IF(G3896="","",IFERROR(IF(IF(K3896="","",INDEX(收费标合同信息维护!A:Q,MATCH(G3896,收费标合同信息维护!M:M,0),13))=G3896,"有","无"),"无"))</f>
        <v/>
      </c>
      <c r="J3896" s="3" t="s">
        <v>3062</v>
      </c>
      <c r="K3896" s="3" t="s">
        <v>14202</v>
      </c>
      <c r="L3896" s="3" t="s">
        <v>6025</v>
      </c>
      <c r="M3896" s="3" t="s">
        <v>6026</v>
      </c>
      <c r="N3896" s="3" t="s">
        <v>6477</v>
      </c>
      <c r="O3896" s="3" t="s">
        <v>6478</v>
      </c>
      <c r="P3896" s="3" t="s">
        <v>14207</v>
      </c>
      <c r="Q3896" s="3" t="s">
        <v>14208</v>
      </c>
      <c r="R3896" s="3" t="s">
        <v>6484</v>
      </c>
      <c r="S3896" s="3" t="s">
        <v>6491</v>
      </c>
      <c r="T3896" s="3" t="s">
        <v>6496</v>
      </c>
      <c r="U3896" s="3" t="s">
        <v>154</v>
      </c>
      <c r="V3896" s="3" t="s">
        <v>6755</v>
      </c>
      <c r="W3896" s="3" t="s">
        <v>154</v>
      </c>
      <c r="X3896" s="3" t="s">
        <v>154</v>
      </c>
      <c r="Y3896" s="3" t="s">
        <v>154</v>
      </c>
      <c r="Z3896" s="3" t="s">
        <v>154</v>
      </c>
      <c r="AA3896" s="3" t="s">
        <v>154</v>
      </c>
      <c r="AB3896" s="3" t="s">
        <v>154</v>
      </c>
      <c r="AC3896" s="3" t="s">
        <v>154</v>
      </c>
      <c r="AD3896" s="3" t="s">
        <v>6151</v>
      </c>
      <c r="AE3896" s="3" t="s">
        <v>6151</v>
      </c>
      <c r="AF3896" s="3" t="s">
        <v>154</v>
      </c>
      <c r="AG3896" s="3" t="s">
        <v>154</v>
      </c>
      <c r="AH3896" s="3" t="s">
        <v>6478</v>
      </c>
      <c r="AI3896" s="3" t="s">
        <v>6482</v>
      </c>
      <c r="AJ3896" s="3" t="s">
        <v>10660</v>
      </c>
    </row>
    <row r="3897" spans="1:36" ht="15">
      <c r="A3897" s="10">
        <v>4000</v>
      </c>
      <c r="B3897" t="str">
        <f>IF(K3897="总计","",INDEX(主数据!A:AD,MATCH(J3897,主数据!A:A,0),9))</f>
        <v>华北大区公司</v>
      </c>
      <c r="C3897" t="str">
        <f>IF(K3897="","",INDEX(主数据!A:AD,MATCH(J3897,主数据!A:A,0),11))</f>
        <v>北京五城区</v>
      </c>
      <c r="D3897" t="str">
        <f t="shared" si="240"/>
        <v>BJL103物业服务费标准方式6.00</v>
      </c>
      <c r="E3897" s="13" t="str">
        <f t="shared" si="242"/>
        <v>6.00</v>
      </c>
      <c r="F3897" s="13" t="str">
        <f>IF(E3897="","",IFERROR(IF(IF(K3897="","",INDEX(收费标合同信息维护!A:Q,MATCH(D3897,收费标合同信息维护!J:J,0),10))=D3897,"有","无"),"无"))</f>
        <v>无</v>
      </c>
      <c r="G3897" s="13" t="str">
        <f t="shared" si="241"/>
        <v/>
      </c>
      <c r="H3897" s="13" t="str">
        <f t="shared" si="243"/>
        <v/>
      </c>
      <c r="I3897" s="13" t="str">
        <f>IF(G3897="","",IFERROR(IF(IF(K3897="","",INDEX(收费标合同信息维护!A:Q,MATCH(G3897,收费标合同信息维护!M:M,0),13))=G3897,"有","无"),"无"))</f>
        <v/>
      </c>
      <c r="J3897" s="3" t="s">
        <v>3062</v>
      </c>
      <c r="K3897" s="3" t="s">
        <v>14202</v>
      </c>
      <c r="L3897" s="3" t="s">
        <v>6025</v>
      </c>
      <c r="M3897" s="3" t="s">
        <v>6026</v>
      </c>
      <c r="N3897" s="3" t="s">
        <v>6477</v>
      </c>
      <c r="O3897" s="3" t="s">
        <v>6478</v>
      </c>
      <c r="P3897" s="3" t="s">
        <v>14209</v>
      </c>
      <c r="Q3897" s="3" t="s">
        <v>8484</v>
      </c>
      <c r="R3897" s="3" t="s">
        <v>6484</v>
      </c>
      <c r="S3897" s="3" t="s">
        <v>6491</v>
      </c>
      <c r="T3897" s="3" t="s">
        <v>6496</v>
      </c>
      <c r="U3897" s="3" t="s">
        <v>154</v>
      </c>
      <c r="V3897" s="3" t="s">
        <v>6634</v>
      </c>
      <c r="W3897" s="3" t="s">
        <v>154</v>
      </c>
      <c r="X3897" s="3" t="s">
        <v>154</v>
      </c>
      <c r="Y3897" s="3" t="s">
        <v>154</v>
      </c>
      <c r="Z3897" s="3" t="s">
        <v>154</v>
      </c>
      <c r="AA3897" s="3" t="s">
        <v>154</v>
      </c>
      <c r="AB3897" s="3" t="s">
        <v>154</v>
      </c>
      <c r="AC3897" s="3" t="s">
        <v>154</v>
      </c>
      <c r="AD3897" s="3" t="s">
        <v>6151</v>
      </c>
      <c r="AE3897" s="3" t="s">
        <v>6151</v>
      </c>
      <c r="AF3897" s="3" t="s">
        <v>154</v>
      </c>
      <c r="AG3897" s="3" t="s">
        <v>154</v>
      </c>
      <c r="AH3897" s="3" t="s">
        <v>6478</v>
      </c>
      <c r="AI3897" s="3" t="s">
        <v>6482</v>
      </c>
      <c r="AJ3897" s="3" t="s">
        <v>12</v>
      </c>
    </row>
    <row r="3898" spans="1:36" ht="15">
      <c r="A3898" s="10">
        <v>4001</v>
      </c>
      <c r="B3898" t="str">
        <f>IF(K3898="总计","",INDEX(主数据!A:AD,MATCH(J3898,主数据!A:A,0),9))</f>
        <v>华北大区公司</v>
      </c>
      <c r="C3898" t="str">
        <f>IF(K3898="","",INDEX(主数据!A:AD,MATCH(J3898,主数据!A:A,0),11))</f>
        <v>北京五城区</v>
      </c>
      <c r="D3898" t="str">
        <f t="shared" si="240"/>
        <v>BJL103物业服务费标准方式5.80</v>
      </c>
      <c r="E3898" s="13" t="str">
        <f t="shared" si="242"/>
        <v>5.80</v>
      </c>
      <c r="F3898" s="13" t="str">
        <f>IF(E3898="","",IFERROR(IF(IF(K3898="","",INDEX(收费标合同信息维护!A:Q,MATCH(D3898,收费标合同信息维护!J:J,0),10))=D3898,"有","无"),"无"))</f>
        <v>无</v>
      </c>
      <c r="G3898" s="13" t="str">
        <f t="shared" si="241"/>
        <v/>
      </c>
      <c r="H3898" s="13" t="str">
        <f t="shared" si="243"/>
        <v/>
      </c>
      <c r="I3898" s="13" t="str">
        <f>IF(G3898="","",IFERROR(IF(IF(K3898="","",INDEX(收费标合同信息维护!A:Q,MATCH(G3898,收费标合同信息维护!M:M,0),13))=G3898,"有","无"),"无"))</f>
        <v/>
      </c>
      <c r="J3898" s="3" t="s">
        <v>3062</v>
      </c>
      <c r="K3898" s="3" t="s">
        <v>14202</v>
      </c>
      <c r="L3898" s="3" t="s">
        <v>6025</v>
      </c>
      <c r="M3898" s="3" t="s">
        <v>6026</v>
      </c>
      <c r="N3898" s="3" t="s">
        <v>6477</v>
      </c>
      <c r="O3898" s="3" t="s">
        <v>6478</v>
      </c>
      <c r="P3898" s="3" t="s">
        <v>14210</v>
      </c>
      <c r="Q3898" s="3" t="s">
        <v>14211</v>
      </c>
      <c r="R3898" s="3" t="s">
        <v>6484</v>
      </c>
      <c r="S3898" s="3" t="s">
        <v>6491</v>
      </c>
      <c r="T3898" s="3" t="s">
        <v>6496</v>
      </c>
      <c r="U3898" s="3" t="s">
        <v>154</v>
      </c>
      <c r="V3898" s="3" t="s">
        <v>8321</v>
      </c>
      <c r="W3898" s="3" t="s">
        <v>154</v>
      </c>
      <c r="X3898" s="3" t="s">
        <v>154</v>
      </c>
      <c r="Y3898" s="3" t="s">
        <v>154</v>
      </c>
      <c r="Z3898" s="3" t="s">
        <v>154</v>
      </c>
      <c r="AA3898" s="3" t="s">
        <v>154</v>
      </c>
      <c r="AB3898" s="3" t="s">
        <v>154</v>
      </c>
      <c r="AC3898" s="3" t="s">
        <v>154</v>
      </c>
      <c r="AD3898" s="3" t="s">
        <v>6151</v>
      </c>
      <c r="AE3898" s="3" t="s">
        <v>6151</v>
      </c>
      <c r="AF3898" s="3" t="s">
        <v>154</v>
      </c>
      <c r="AG3898" s="3" t="s">
        <v>154</v>
      </c>
      <c r="AH3898" s="3" t="s">
        <v>6478</v>
      </c>
      <c r="AI3898" s="3" t="s">
        <v>6482</v>
      </c>
      <c r="AJ3898" s="3" t="s">
        <v>6239</v>
      </c>
    </row>
    <row r="3899" spans="1:36" ht="15">
      <c r="A3899" s="10">
        <v>4002</v>
      </c>
      <c r="B3899" t="str">
        <f>IF(K3899="总计","",INDEX(主数据!A:AD,MATCH(J3899,主数据!A:A,0),9))</f>
        <v>华北大区公司</v>
      </c>
      <c r="C3899" t="str">
        <f>IF(K3899="","",INDEX(主数据!A:AD,MATCH(J3899,主数据!A:A,0),11))</f>
        <v>北京五城区</v>
      </c>
      <c r="D3899" t="str">
        <f t="shared" si="240"/>
        <v>BJL103物业服务费标准方式1.00</v>
      </c>
      <c r="E3899" s="13" t="str">
        <f t="shared" si="242"/>
        <v>1.00</v>
      </c>
      <c r="F3899" s="13" t="str">
        <f>IF(E3899="","",IFERROR(IF(IF(K3899="","",INDEX(收费标合同信息维护!A:Q,MATCH(D3899,收费标合同信息维护!J:J,0),10))=D3899,"有","无"),"无"))</f>
        <v>无</v>
      </c>
      <c r="G3899" s="13" t="str">
        <f t="shared" si="241"/>
        <v/>
      </c>
      <c r="H3899" s="13" t="str">
        <f t="shared" si="243"/>
        <v/>
      </c>
      <c r="I3899" s="13" t="str">
        <f>IF(G3899="","",IFERROR(IF(IF(K3899="","",INDEX(收费标合同信息维护!A:Q,MATCH(G3899,收费标合同信息维护!M:M,0),13))=G3899,"有","无"),"无"))</f>
        <v/>
      </c>
      <c r="J3899" s="3" t="s">
        <v>3062</v>
      </c>
      <c r="K3899" s="3" t="s">
        <v>14202</v>
      </c>
      <c r="L3899" s="3" t="s">
        <v>6025</v>
      </c>
      <c r="M3899" s="3" t="s">
        <v>6026</v>
      </c>
      <c r="N3899" s="3" t="s">
        <v>6477</v>
      </c>
      <c r="O3899" s="3" t="s">
        <v>6478</v>
      </c>
      <c r="P3899" s="3" t="s">
        <v>14212</v>
      </c>
      <c r="Q3899" s="3" t="s">
        <v>14213</v>
      </c>
      <c r="R3899" s="3" t="s">
        <v>6484</v>
      </c>
      <c r="S3899" s="3" t="s">
        <v>6491</v>
      </c>
      <c r="T3899" s="3" t="s">
        <v>6496</v>
      </c>
      <c r="U3899" s="3" t="s">
        <v>6511</v>
      </c>
      <c r="V3899" s="3" t="s">
        <v>6737</v>
      </c>
      <c r="W3899" s="3" t="s">
        <v>154</v>
      </c>
      <c r="X3899" s="3" t="s">
        <v>154</v>
      </c>
      <c r="Y3899" s="3" t="s">
        <v>154</v>
      </c>
      <c r="Z3899" s="3" t="s">
        <v>154</v>
      </c>
      <c r="AA3899" s="3" t="s">
        <v>154</v>
      </c>
      <c r="AB3899" s="3" t="s">
        <v>154</v>
      </c>
      <c r="AC3899" s="3" t="s">
        <v>154</v>
      </c>
      <c r="AD3899" s="3" t="s">
        <v>6151</v>
      </c>
      <c r="AE3899" s="3" t="s">
        <v>6151</v>
      </c>
      <c r="AF3899" s="3" t="s">
        <v>154</v>
      </c>
      <c r="AG3899" s="3" t="s">
        <v>154</v>
      </c>
      <c r="AH3899" s="3" t="s">
        <v>6478</v>
      </c>
      <c r="AI3899" s="3" t="s">
        <v>6482</v>
      </c>
      <c r="AJ3899" s="3" t="s">
        <v>6033</v>
      </c>
    </row>
    <row r="3900" spans="1:36" ht="15">
      <c r="A3900" s="10">
        <v>4003</v>
      </c>
      <c r="B3900" t="str">
        <f>IF(K3900="总计","",INDEX(主数据!A:AD,MATCH(J3900,主数据!A:A,0),9))</f>
        <v>华西大区公司</v>
      </c>
      <c r="C3900" t="str">
        <f>IF(K3900="","",INDEX(主数据!A:AD,MATCH(J3900,主数据!A:A,0),11))</f>
        <v>成都西北区</v>
      </c>
      <c r="D3900" t="str">
        <f t="shared" si="240"/>
        <v>CD59物业服务费标准方式3.00</v>
      </c>
      <c r="E3900" s="13" t="str">
        <f t="shared" si="242"/>
        <v>3.00</v>
      </c>
      <c r="F3900" s="13" t="str">
        <f>IF(E3900="","",IFERROR(IF(IF(K3900="","",INDEX(收费标合同信息维护!A:Q,MATCH(D3900,收费标合同信息维护!J:J,0),10))=D3900,"有","无"),"无"))</f>
        <v>无</v>
      </c>
      <c r="G3900" s="13" t="str">
        <f t="shared" si="241"/>
        <v/>
      </c>
      <c r="H3900" s="13" t="str">
        <f t="shared" si="243"/>
        <v/>
      </c>
      <c r="I3900" s="13" t="str">
        <f>IF(G3900="","",IFERROR(IF(IF(K3900="","",INDEX(收费标合同信息维护!A:Q,MATCH(G3900,收费标合同信息维护!M:M,0),13))=G3900,"有","无"),"无"))</f>
        <v/>
      </c>
      <c r="J3900" s="3" t="s">
        <v>3631</v>
      </c>
      <c r="K3900" s="3" t="s">
        <v>14214</v>
      </c>
      <c r="L3900" s="3" t="s">
        <v>6025</v>
      </c>
      <c r="M3900" s="3" t="s">
        <v>6026</v>
      </c>
      <c r="N3900" s="3" t="s">
        <v>6477</v>
      </c>
      <c r="O3900" s="3" t="s">
        <v>6478</v>
      </c>
      <c r="P3900" s="3" t="s">
        <v>14215</v>
      </c>
      <c r="Q3900" s="3" t="s">
        <v>14216</v>
      </c>
      <c r="R3900" s="3" t="s">
        <v>6484</v>
      </c>
      <c r="S3900" s="3" t="s">
        <v>6627</v>
      </c>
      <c r="T3900" s="3" t="s">
        <v>6493</v>
      </c>
      <c r="U3900" s="3" t="s">
        <v>154</v>
      </c>
      <c r="V3900" s="3" t="s">
        <v>6672</v>
      </c>
      <c r="W3900" s="3" t="s">
        <v>154</v>
      </c>
      <c r="X3900" s="3" t="s">
        <v>154</v>
      </c>
      <c r="Y3900" s="3" t="s">
        <v>154</v>
      </c>
      <c r="Z3900" s="3" t="s">
        <v>154</v>
      </c>
      <c r="AA3900" s="3" t="s">
        <v>154</v>
      </c>
      <c r="AB3900" s="3" t="s">
        <v>154</v>
      </c>
      <c r="AC3900" s="3" t="s">
        <v>154</v>
      </c>
      <c r="AD3900" s="3" t="s">
        <v>6151</v>
      </c>
      <c r="AE3900" s="3" t="s">
        <v>6151</v>
      </c>
      <c r="AF3900" s="3" t="s">
        <v>6040</v>
      </c>
      <c r="AG3900" s="3" t="s">
        <v>154</v>
      </c>
      <c r="AH3900" s="3" t="s">
        <v>6597</v>
      </c>
      <c r="AI3900" s="3" t="s">
        <v>6482</v>
      </c>
      <c r="AJ3900" s="3" t="s">
        <v>6412</v>
      </c>
    </row>
    <row r="3901" spans="1:36" ht="15">
      <c r="A3901" s="10">
        <v>4004</v>
      </c>
      <c r="B3901" t="str">
        <f>IF(K3901="总计","",INDEX(主数据!A:AD,MATCH(J3901,主数据!A:A,0),9))</f>
        <v>华西大区公司</v>
      </c>
      <c r="C3901" t="str">
        <f>IF(K3901="","",INDEX(主数据!A:AD,MATCH(J3901,主数据!A:A,0),11))</f>
        <v>成都西北区</v>
      </c>
      <c r="D3901" t="str">
        <f t="shared" si="240"/>
        <v>CD59物业服务费标准方式5.00</v>
      </c>
      <c r="E3901" s="13" t="str">
        <f t="shared" si="242"/>
        <v>5.00</v>
      </c>
      <c r="F3901" s="13" t="str">
        <f>IF(E3901="","",IFERROR(IF(IF(K3901="","",INDEX(收费标合同信息维护!A:Q,MATCH(D3901,收费标合同信息维护!J:J,0),10))=D3901,"有","无"),"无"))</f>
        <v>无</v>
      </c>
      <c r="G3901" s="13" t="str">
        <f t="shared" si="241"/>
        <v/>
      </c>
      <c r="H3901" s="13" t="str">
        <f t="shared" si="243"/>
        <v/>
      </c>
      <c r="I3901" s="13" t="str">
        <f>IF(G3901="","",IFERROR(IF(IF(K3901="","",INDEX(收费标合同信息维护!A:Q,MATCH(G3901,收费标合同信息维护!M:M,0),13))=G3901,"有","无"),"无"))</f>
        <v/>
      </c>
      <c r="J3901" s="3" t="s">
        <v>3631</v>
      </c>
      <c r="K3901" s="3" t="s">
        <v>14214</v>
      </c>
      <c r="L3901" s="3" t="s">
        <v>6025</v>
      </c>
      <c r="M3901" s="3" t="s">
        <v>6026</v>
      </c>
      <c r="N3901" s="3" t="s">
        <v>6477</v>
      </c>
      <c r="O3901" s="3" t="s">
        <v>6478</v>
      </c>
      <c r="P3901" s="3" t="s">
        <v>14217</v>
      </c>
      <c r="Q3901" s="3" t="s">
        <v>14218</v>
      </c>
      <c r="R3901" s="3" t="s">
        <v>6484</v>
      </c>
      <c r="S3901" s="3" t="s">
        <v>6627</v>
      </c>
      <c r="T3901" s="3" t="s">
        <v>6493</v>
      </c>
      <c r="U3901" s="3" t="s">
        <v>154</v>
      </c>
      <c r="V3901" s="3" t="s">
        <v>6744</v>
      </c>
      <c r="W3901" s="3" t="s">
        <v>154</v>
      </c>
      <c r="X3901" s="3" t="s">
        <v>154</v>
      </c>
      <c r="Y3901" s="3" t="s">
        <v>154</v>
      </c>
      <c r="Z3901" s="3" t="s">
        <v>154</v>
      </c>
      <c r="AA3901" s="3" t="s">
        <v>154</v>
      </c>
      <c r="AB3901" s="3" t="s">
        <v>154</v>
      </c>
      <c r="AC3901" s="3" t="s">
        <v>154</v>
      </c>
      <c r="AD3901" s="3" t="s">
        <v>6151</v>
      </c>
      <c r="AE3901" s="3" t="s">
        <v>6151</v>
      </c>
      <c r="AF3901" s="3" t="s">
        <v>6040</v>
      </c>
      <c r="AG3901" s="3" t="s">
        <v>154</v>
      </c>
      <c r="AH3901" s="3" t="s">
        <v>6597</v>
      </c>
      <c r="AI3901" s="3" t="s">
        <v>6482</v>
      </c>
      <c r="AJ3901" s="3" t="s">
        <v>36</v>
      </c>
    </row>
    <row r="3902" spans="1:36" ht="15">
      <c r="A3902" s="10">
        <v>4005</v>
      </c>
      <c r="B3902" t="str">
        <f>IF(K3902="总计","",INDEX(主数据!A:AD,MATCH(J3902,主数据!A:A,0),9))</f>
        <v>华西大区公司</v>
      </c>
      <c r="C3902" t="str">
        <f>IF(K3902="","",INDEX(主数据!A:AD,MATCH(J3902,主数据!A:A,0),11))</f>
        <v>成都西北区</v>
      </c>
      <c r="D3902" t="str">
        <f t="shared" si="240"/>
        <v>CD59物业服务费标准方式5.00</v>
      </c>
      <c r="E3902" s="13" t="str">
        <f t="shared" si="242"/>
        <v>5.00</v>
      </c>
      <c r="F3902" s="13" t="str">
        <f>IF(E3902="","",IFERROR(IF(IF(K3902="","",INDEX(收费标合同信息维护!A:Q,MATCH(D3902,收费标合同信息维护!J:J,0),10))=D3902,"有","无"),"无"))</f>
        <v>无</v>
      </c>
      <c r="G3902" s="13" t="str">
        <f t="shared" si="241"/>
        <v/>
      </c>
      <c r="H3902" s="13" t="str">
        <f t="shared" si="243"/>
        <v/>
      </c>
      <c r="I3902" s="13" t="str">
        <f>IF(G3902="","",IFERROR(IF(IF(K3902="","",INDEX(收费标合同信息维护!A:Q,MATCH(G3902,收费标合同信息维护!M:M,0),13))=G3902,"有","无"),"无"))</f>
        <v/>
      </c>
      <c r="J3902" s="3" t="s">
        <v>3631</v>
      </c>
      <c r="K3902" s="3" t="s">
        <v>14214</v>
      </c>
      <c r="L3902" s="3" t="s">
        <v>6025</v>
      </c>
      <c r="M3902" s="3" t="s">
        <v>6026</v>
      </c>
      <c r="N3902" s="3" t="s">
        <v>6477</v>
      </c>
      <c r="O3902" s="3" t="s">
        <v>6478</v>
      </c>
      <c r="P3902" s="3" t="s">
        <v>18260</v>
      </c>
      <c r="Q3902" s="3" t="s">
        <v>18261</v>
      </c>
      <c r="R3902" s="3" t="s">
        <v>6484</v>
      </c>
      <c r="S3902" s="3" t="s">
        <v>6491</v>
      </c>
      <c r="T3902" s="3" t="s">
        <v>6506</v>
      </c>
      <c r="U3902" s="3" t="s">
        <v>154</v>
      </c>
      <c r="V3902" s="3" t="s">
        <v>6744</v>
      </c>
      <c r="W3902" s="3" t="s">
        <v>154</v>
      </c>
      <c r="X3902" s="3" t="s">
        <v>154</v>
      </c>
      <c r="Y3902" s="3" t="s">
        <v>154</v>
      </c>
      <c r="Z3902" s="3" t="s">
        <v>154</v>
      </c>
      <c r="AA3902" s="3" t="s">
        <v>154</v>
      </c>
      <c r="AB3902" s="3" t="s">
        <v>154</v>
      </c>
      <c r="AC3902" s="3" t="s">
        <v>154</v>
      </c>
      <c r="AD3902" s="3" t="s">
        <v>6151</v>
      </c>
      <c r="AE3902" s="3" t="s">
        <v>6151</v>
      </c>
      <c r="AF3902" s="3" t="s">
        <v>154</v>
      </c>
      <c r="AG3902" s="3" t="s">
        <v>154</v>
      </c>
      <c r="AH3902" s="3" t="s">
        <v>6478</v>
      </c>
      <c r="AI3902" s="3" t="s">
        <v>6482</v>
      </c>
      <c r="AJ3902" s="3" t="s">
        <v>36</v>
      </c>
    </row>
    <row r="3903" spans="1:36" ht="15">
      <c r="A3903" s="10">
        <v>4006</v>
      </c>
      <c r="B3903" t="str">
        <f>IF(K3903="总计","",INDEX(主数据!A:AD,MATCH(J3903,主数据!A:A,0),9))</f>
        <v>华西大区公司</v>
      </c>
      <c r="C3903" t="str">
        <f>IF(K3903="","",INDEX(主数据!A:AD,MATCH(J3903,主数据!A:A,0),11))</f>
        <v>成都西北区</v>
      </c>
      <c r="D3903" t="str">
        <f t="shared" si="240"/>
        <v>CD59物业服务费标准方式3.00</v>
      </c>
      <c r="E3903" s="13" t="str">
        <f t="shared" si="242"/>
        <v>3.00</v>
      </c>
      <c r="F3903" s="13" t="str">
        <f>IF(E3903="","",IFERROR(IF(IF(K3903="","",INDEX(收费标合同信息维护!A:Q,MATCH(D3903,收费标合同信息维护!J:J,0),10))=D3903,"有","无"),"无"))</f>
        <v>无</v>
      </c>
      <c r="G3903" s="13" t="str">
        <f t="shared" si="241"/>
        <v/>
      </c>
      <c r="H3903" s="13" t="str">
        <f t="shared" si="243"/>
        <v/>
      </c>
      <c r="I3903" s="13" t="str">
        <f>IF(G3903="","",IFERROR(IF(IF(K3903="","",INDEX(收费标合同信息维护!A:Q,MATCH(G3903,收费标合同信息维护!M:M,0),13))=G3903,"有","无"),"无"))</f>
        <v/>
      </c>
      <c r="J3903" s="3" t="s">
        <v>3631</v>
      </c>
      <c r="K3903" s="3" t="s">
        <v>14214</v>
      </c>
      <c r="L3903" s="3" t="s">
        <v>6025</v>
      </c>
      <c r="M3903" s="3" t="s">
        <v>6026</v>
      </c>
      <c r="N3903" s="3" t="s">
        <v>6477</v>
      </c>
      <c r="O3903" s="3" t="s">
        <v>6478</v>
      </c>
      <c r="P3903" s="3" t="s">
        <v>18262</v>
      </c>
      <c r="Q3903" s="3" t="s">
        <v>18263</v>
      </c>
      <c r="R3903" s="3" t="s">
        <v>6484</v>
      </c>
      <c r="S3903" s="3" t="s">
        <v>6491</v>
      </c>
      <c r="T3903" s="3" t="s">
        <v>6506</v>
      </c>
      <c r="U3903" s="3" t="s">
        <v>154</v>
      </c>
      <c r="V3903" s="3" t="s">
        <v>6672</v>
      </c>
      <c r="W3903" s="3" t="s">
        <v>154</v>
      </c>
      <c r="X3903" s="3" t="s">
        <v>154</v>
      </c>
      <c r="Y3903" s="3" t="s">
        <v>154</v>
      </c>
      <c r="Z3903" s="3" t="s">
        <v>154</v>
      </c>
      <c r="AA3903" s="3" t="s">
        <v>154</v>
      </c>
      <c r="AB3903" s="3" t="s">
        <v>154</v>
      </c>
      <c r="AC3903" s="3" t="s">
        <v>154</v>
      </c>
      <c r="AD3903" s="3" t="s">
        <v>6151</v>
      </c>
      <c r="AE3903" s="3" t="s">
        <v>6151</v>
      </c>
      <c r="AF3903" s="3" t="s">
        <v>154</v>
      </c>
      <c r="AG3903" s="3" t="s">
        <v>154</v>
      </c>
      <c r="AH3903" s="3" t="s">
        <v>6478</v>
      </c>
      <c r="AI3903" s="3" t="s">
        <v>6482</v>
      </c>
      <c r="AJ3903" s="3" t="s">
        <v>6412</v>
      </c>
    </row>
    <row r="3904" spans="1:36" ht="30">
      <c r="A3904" s="10">
        <v>4007</v>
      </c>
      <c r="B3904" t="str">
        <f>IF(K3904="总计","",INDEX(主数据!A:AD,MATCH(J3904,主数据!A:A,0),9))</f>
        <v>华西大区公司</v>
      </c>
      <c r="C3904" t="str">
        <f>IF(K3904="","",INDEX(主数据!A:AD,MATCH(J3904,主数据!A:A,0),11))</f>
        <v>成都西北区</v>
      </c>
      <c r="D3904" t="str">
        <f t="shared" si="240"/>
        <v>CD59开发商委托停车租赁费（固定）定额</v>
      </c>
      <c r="E3904" s="13" t="str">
        <f t="shared" si="242"/>
        <v/>
      </c>
      <c r="F3904" s="13" t="str">
        <f>IF(E3904="","",IFERROR(IF(IF(K3904="","",INDEX(收费标合同信息维护!A:Q,MATCH(D3904,收费标合同信息维护!J:J,0),10))=D3904,"有","无"),"无"))</f>
        <v/>
      </c>
      <c r="G3904" s="13" t="str">
        <f t="shared" si="241"/>
        <v>CD59开发商委托停车租赁费（固定）定额270.00</v>
      </c>
      <c r="H3904" s="13" t="str">
        <f t="shared" si="243"/>
        <v>270.00</v>
      </c>
      <c r="I3904" s="13" t="str">
        <f>IF(G3904="","",IFERROR(IF(IF(K3904="","",INDEX(收费标合同信息维护!A:Q,MATCH(G3904,收费标合同信息维护!M:M,0),13))=G3904,"有","无"),"无"))</f>
        <v>无</v>
      </c>
      <c r="J3904" s="3" t="s">
        <v>3631</v>
      </c>
      <c r="K3904" s="3" t="s">
        <v>14214</v>
      </c>
      <c r="L3904" s="3" t="s">
        <v>6818</v>
      </c>
      <c r="M3904" s="3" t="s">
        <v>6819</v>
      </c>
      <c r="N3904" s="3" t="s">
        <v>6477</v>
      </c>
      <c r="O3904" s="3" t="s">
        <v>6478</v>
      </c>
      <c r="P3904" s="3" t="s">
        <v>14219</v>
      </c>
      <c r="Q3904" s="3" t="s">
        <v>14220</v>
      </c>
      <c r="R3904" s="3" t="s">
        <v>6490</v>
      </c>
      <c r="S3904" s="3" t="s">
        <v>6491</v>
      </c>
      <c r="T3904" s="3" t="s">
        <v>6800</v>
      </c>
      <c r="U3904" s="3" t="s">
        <v>154</v>
      </c>
      <c r="V3904" s="3" t="s">
        <v>154</v>
      </c>
      <c r="W3904" s="3" t="s">
        <v>9393</v>
      </c>
      <c r="X3904" s="3" t="s">
        <v>154</v>
      </c>
      <c r="Y3904" s="3" t="s">
        <v>154</v>
      </c>
      <c r="Z3904" s="3" t="s">
        <v>154</v>
      </c>
      <c r="AA3904" s="3" t="s">
        <v>154</v>
      </c>
      <c r="AB3904" s="3" t="s">
        <v>154</v>
      </c>
      <c r="AC3904" s="3" t="s">
        <v>154</v>
      </c>
      <c r="AD3904" s="3" t="s">
        <v>6151</v>
      </c>
      <c r="AE3904" s="3" t="s">
        <v>6151</v>
      </c>
      <c r="AF3904" s="3" t="s">
        <v>6040</v>
      </c>
      <c r="AG3904" s="3" t="s">
        <v>154</v>
      </c>
      <c r="AH3904" s="3" t="s">
        <v>6478</v>
      </c>
      <c r="AI3904" s="3" t="s">
        <v>6482</v>
      </c>
      <c r="AJ3904" s="3" t="s">
        <v>23</v>
      </c>
    </row>
    <row r="3905" spans="1:36" ht="30">
      <c r="A3905" s="10">
        <v>4008</v>
      </c>
      <c r="B3905" t="str">
        <f>IF(K3905="总计","",INDEX(主数据!A:AD,MATCH(J3905,主数据!A:A,0),9))</f>
        <v>华西大区公司</v>
      </c>
      <c r="C3905" t="str">
        <f>IF(K3905="","",INDEX(主数据!A:AD,MATCH(J3905,主数据!A:A,0),11))</f>
        <v>成都西北区</v>
      </c>
      <c r="D3905" t="str">
        <f t="shared" si="240"/>
        <v>CD59开发商委托停车租赁费（固定）定额</v>
      </c>
      <c r="E3905" s="13" t="str">
        <f t="shared" si="242"/>
        <v/>
      </c>
      <c r="F3905" s="13" t="str">
        <f>IF(E3905="","",IFERROR(IF(IF(K3905="","",INDEX(收费标合同信息维护!A:Q,MATCH(D3905,收费标合同信息维护!J:J,0),10))=D3905,"有","无"),"无"))</f>
        <v/>
      </c>
      <c r="G3905" s="13" t="str">
        <f t="shared" si="241"/>
        <v>CD59开发商委托停车租赁费（固定）定额370.00</v>
      </c>
      <c r="H3905" s="13" t="str">
        <f t="shared" si="243"/>
        <v>370.00</v>
      </c>
      <c r="I3905" s="13" t="str">
        <f>IF(G3905="","",IFERROR(IF(IF(K3905="","",INDEX(收费标合同信息维护!A:Q,MATCH(G3905,收费标合同信息维护!M:M,0),13))=G3905,"有","无"),"无"))</f>
        <v>无</v>
      </c>
      <c r="J3905" s="3" t="s">
        <v>3631</v>
      </c>
      <c r="K3905" s="3" t="s">
        <v>14214</v>
      </c>
      <c r="L3905" s="3" t="s">
        <v>6818</v>
      </c>
      <c r="M3905" s="3" t="s">
        <v>6819</v>
      </c>
      <c r="N3905" s="3" t="s">
        <v>6477</v>
      </c>
      <c r="O3905" s="3" t="s">
        <v>6478</v>
      </c>
      <c r="P3905" s="3" t="s">
        <v>14221</v>
      </c>
      <c r="Q3905" s="3" t="s">
        <v>14222</v>
      </c>
      <c r="R3905" s="3" t="s">
        <v>6490</v>
      </c>
      <c r="S3905" s="3" t="s">
        <v>6491</v>
      </c>
      <c r="T3905" s="3" t="s">
        <v>6800</v>
      </c>
      <c r="U3905" s="3" t="s">
        <v>154</v>
      </c>
      <c r="V3905" s="3" t="s">
        <v>154</v>
      </c>
      <c r="W3905" s="3" t="s">
        <v>14223</v>
      </c>
      <c r="X3905" s="3" t="s">
        <v>154</v>
      </c>
      <c r="Y3905" s="3" t="s">
        <v>154</v>
      </c>
      <c r="Z3905" s="3" t="s">
        <v>154</v>
      </c>
      <c r="AA3905" s="3" t="s">
        <v>154</v>
      </c>
      <c r="AB3905" s="3" t="s">
        <v>154</v>
      </c>
      <c r="AC3905" s="3" t="s">
        <v>154</v>
      </c>
      <c r="AD3905" s="3" t="s">
        <v>6151</v>
      </c>
      <c r="AE3905" s="3" t="s">
        <v>6151</v>
      </c>
      <c r="AF3905" s="3" t="s">
        <v>154</v>
      </c>
      <c r="AG3905" s="3" t="s">
        <v>154</v>
      </c>
      <c r="AH3905" s="3" t="s">
        <v>6478</v>
      </c>
      <c r="AI3905" s="3" t="s">
        <v>6482</v>
      </c>
      <c r="AJ3905" s="3" t="s">
        <v>6033</v>
      </c>
    </row>
    <row r="3906" spans="1:36" ht="30">
      <c r="A3906" s="10">
        <v>4009</v>
      </c>
      <c r="B3906" t="str">
        <f>IF(K3906="总计","",INDEX(主数据!A:AD,MATCH(J3906,主数据!A:A,0),9))</f>
        <v>华西大区公司</v>
      </c>
      <c r="C3906" t="str">
        <f>IF(K3906="","",INDEX(主数据!A:AD,MATCH(J3906,主数据!A:A,0),11))</f>
        <v>成都西北区</v>
      </c>
      <c r="D3906" t="str">
        <f t="shared" ref="D3906:D3969" si="244">J3906&amp;M3906&amp;R3906&amp;E3906</f>
        <v>CD59开发商委托停车租赁费（固定）定额</v>
      </c>
      <c r="E3906" s="13" t="str">
        <f t="shared" si="242"/>
        <v/>
      </c>
      <c r="F3906" s="13" t="str">
        <f>IF(E3906="","",IFERROR(IF(IF(K3906="","",INDEX(收费标合同信息维护!A:Q,MATCH(D3906,收费标合同信息维护!J:J,0),10))=D3906,"有","无"),"无"))</f>
        <v/>
      </c>
      <c r="G3906" s="13" t="str">
        <f t="shared" ref="G3906:G3969" si="245">IF(W3906="","",J3906&amp;M3906&amp;R3906&amp;H3906)</f>
        <v>CD59开发商委托停车租赁费（固定）定额470.00</v>
      </c>
      <c r="H3906" s="13" t="str">
        <f t="shared" si="243"/>
        <v>470.00</v>
      </c>
      <c r="I3906" s="13" t="str">
        <f>IF(G3906="","",IFERROR(IF(IF(K3906="","",INDEX(收费标合同信息维护!A:Q,MATCH(G3906,收费标合同信息维护!M:M,0),13))=G3906,"有","无"),"无"))</f>
        <v>无</v>
      </c>
      <c r="J3906" s="3" t="s">
        <v>3631</v>
      </c>
      <c r="K3906" s="3" t="s">
        <v>14214</v>
      </c>
      <c r="L3906" s="3" t="s">
        <v>6818</v>
      </c>
      <c r="M3906" s="3" t="s">
        <v>6819</v>
      </c>
      <c r="N3906" s="3" t="s">
        <v>6477</v>
      </c>
      <c r="O3906" s="3" t="s">
        <v>6478</v>
      </c>
      <c r="P3906" s="3" t="s">
        <v>14224</v>
      </c>
      <c r="Q3906" s="3" t="s">
        <v>14225</v>
      </c>
      <c r="R3906" s="3" t="s">
        <v>6490</v>
      </c>
      <c r="S3906" s="3" t="s">
        <v>6491</v>
      </c>
      <c r="T3906" s="3" t="s">
        <v>6800</v>
      </c>
      <c r="U3906" s="3" t="s">
        <v>154</v>
      </c>
      <c r="V3906" s="3" t="s">
        <v>154</v>
      </c>
      <c r="W3906" s="3" t="s">
        <v>14226</v>
      </c>
      <c r="X3906" s="3" t="s">
        <v>154</v>
      </c>
      <c r="Y3906" s="3" t="s">
        <v>154</v>
      </c>
      <c r="Z3906" s="3" t="s">
        <v>154</v>
      </c>
      <c r="AA3906" s="3" t="s">
        <v>154</v>
      </c>
      <c r="AB3906" s="3" t="s">
        <v>154</v>
      </c>
      <c r="AC3906" s="3" t="s">
        <v>154</v>
      </c>
      <c r="AD3906" s="3" t="s">
        <v>6151</v>
      </c>
      <c r="AE3906" s="3" t="s">
        <v>6151</v>
      </c>
      <c r="AF3906" s="3" t="s">
        <v>154</v>
      </c>
      <c r="AG3906" s="3" t="s">
        <v>154</v>
      </c>
      <c r="AH3906" s="3" t="s">
        <v>6478</v>
      </c>
      <c r="AI3906" s="3" t="s">
        <v>6482</v>
      </c>
      <c r="AJ3906" s="3" t="s">
        <v>6489</v>
      </c>
    </row>
    <row r="3907" spans="1:36" ht="30">
      <c r="A3907" s="10">
        <v>4010</v>
      </c>
      <c r="B3907" t="str">
        <f>IF(K3907="总计","",INDEX(主数据!A:AD,MATCH(J3907,主数据!A:A,0),9))</f>
        <v>华西大区公司</v>
      </c>
      <c r="C3907" t="str">
        <f>IF(K3907="","",INDEX(主数据!A:AD,MATCH(J3907,主数据!A:A,0),11))</f>
        <v>成都西北区</v>
      </c>
      <c r="D3907" t="str">
        <f t="shared" si="244"/>
        <v>CD59开发商委托停车租赁费（固定）定额</v>
      </c>
      <c r="E3907" s="13" t="str">
        <f t="shared" ref="E3907:E3970" si="246">TEXT(IF(V3907="","",--V3907),"0.00")</f>
        <v/>
      </c>
      <c r="F3907" s="13" t="str">
        <f>IF(E3907="","",IFERROR(IF(IF(K3907="","",INDEX(收费标合同信息维护!A:Q,MATCH(D3907,收费标合同信息维护!J:J,0),10))=D3907,"有","无"),"无"))</f>
        <v/>
      </c>
      <c r="G3907" s="13" t="str">
        <f t="shared" si="245"/>
        <v>CD59开发商委托停车租赁费（固定）定额570.00</v>
      </c>
      <c r="H3907" s="13" t="str">
        <f t="shared" ref="H3907:H3970" si="247">TEXT(IF(W3907="","",--W3907),"0.00")</f>
        <v>570.00</v>
      </c>
      <c r="I3907" s="13" t="str">
        <f>IF(G3907="","",IFERROR(IF(IF(K3907="","",INDEX(收费标合同信息维护!A:Q,MATCH(G3907,收费标合同信息维护!M:M,0),13))=G3907,"有","无"),"无"))</f>
        <v>无</v>
      </c>
      <c r="J3907" s="3" t="s">
        <v>3631</v>
      </c>
      <c r="K3907" s="3" t="s">
        <v>14214</v>
      </c>
      <c r="L3907" s="3" t="s">
        <v>6818</v>
      </c>
      <c r="M3907" s="3" t="s">
        <v>6819</v>
      </c>
      <c r="N3907" s="3" t="s">
        <v>6477</v>
      </c>
      <c r="O3907" s="3" t="s">
        <v>6478</v>
      </c>
      <c r="P3907" s="3" t="s">
        <v>14227</v>
      </c>
      <c r="Q3907" s="3" t="s">
        <v>14228</v>
      </c>
      <c r="R3907" s="3" t="s">
        <v>6490</v>
      </c>
      <c r="S3907" s="3" t="s">
        <v>6491</v>
      </c>
      <c r="T3907" s="3" t="s">
        <v>6800</v>
      </c>
      <c r="U3907" s="3" t="s">
        <v>154</v>
      </c>
      <c r="V3907" s="3" t="s">
        <v>154</v>
      </c>
      <c r="W3907" s="3" t="s">
        <v>14229</v>
      </c>
      <c r="X3907" s="3" t="s">
        <v>154</v>
      </c>
      <c r="Y3907" s="3" t="s">
        <v>154</v>
      </c>
      <c r="Z3907" s="3" t="s">
        <v>154</v>
      </c>
      <c r="AA3907" s="3" t="s">
        <v>154</v>
      </c>
      <c r="AB3907" s="3" t="s">
        <v>154</v>
      </c>
      <c r="AC3907" s="3" t="s">
        <v>154</v>
      </c>
      <c r="AD3907" s="3" t="s">
        <v>6151</v>
      </c>
      <c r="AE3907" s="3" t="s">
        <v>6151</v>
      </c>
      <c r="AF3907" s="3" t="s">
        <v>154</v>
      </c>
      <c r="AG3907" s="3" t="s">
        <v>154</v>
      </c>
      <c r="AH3907" s="3" t="s">
        <v>6478</v>
      </c>
      <c r="AI3907" s="3" t="s">
        <v>6482</v>
      </c>
      <c r="AJ3907" s="3" t="s">
        <v>6033</v>
      </c>
    </row>
    <row r="3908" spans="1:36" ht="30">
      <c r="A3908" s="10">
        <v>4011</v>
      </c>
      <c r="B3908" t="str">
        <f>IF(K3908="总计","",INDEX(主数据!A:AD,MATCH(J3908,主数据!A:A,0),9))</f>
        <v>华西大区公司</v>
      </c>
      <c r="C3908" t="str">
        <f>IF(K3908="","",INDEX(主数据!A:AD,MATCH(J3908,主数据!A:A,0),11))</f>
        <v>成都西北区</v>
      </c>
      <c r="D3908" t="str">
        <f t="shared" si="244"/>
        <v>CD59开发商委托停车租赁费（固定）定额</v>
      </c>
      <c r="E3908" s="13" t="str">
        <f t="shared" si="246"/>
        <v/>
      </c>
      <c r="F3908" s="13" t="str">
        <f>IF(E3908="","",IFERROR(IF(IF(K3908="","",INDEX(收费标合同信息维护!A:Q,MATCH(D3908,收费标合同信息维护!J:J,0),10))=D3908,"有","无"),"无"))</f>
        <v/>
      </c>
      <c r="G3908" s="13" t="str">
        <f t="shared" si="245"/>
        <v>CD59开发商委托停车租赁费（固定）定额540.00</v>
      </c>
      <c r="H3908" s="13" t="str">
        <f t="shared" si="247"/>
        <v>540.00</v>
      </c>
      <c r="I3908" s="13" t="str">
        <f>IF(G3908="","",IFERROR(IF(IF(K3908="","",INDEX(收费标合同信息维护!A:Q,MATCH(G3908,收费标合同信息维护!M:M,0),13))=G3908,"有","无"),"无"))</f>
        <v>无</v>
      </c>
      <c r="J3908" s="3" t="s">
        <v>3631</v>
      </c>
      <c r="K3908" s="3" t="s">
        <v>14214</v>
      </c>
      <c r="L3908" s="3" t="s">
        <v>6818</v>
      </c>
      <c r="M3908" s="3" t="s">
        <v>6819</v>
      </c>
      <c r="N3908" s="3" t="s">
        <v>6477</v>
      </c>
      <c r="O3908" s="3" t="s">
        <v>6478</v>
      </c>
      <c r="P3908" s="3" t="s">
        <v>14230</v>
      </c>
      <c r="Q3908" s="3" t="s">
        <v>14231</v>
      </c>
      <c r="R3908" s="3" t="s">
        <v>6490</v>
      </c>
      <c r="S3908" s="3" t="s">
        <v>6491</v>
      </c>
      <c r="T3908" s="3" t="s">
        <v>6548</v>
      </c>
      <c r="U3908" s="3" t="s">
        <v>154</v>
      </c>
      <c r="V3908" s="3" t="s">
        <v>154</v>
      </c>
      <c r="W3908" s="3" t="s">
        <v>10563</v>
      </c>
      <c r="X3908" s="3" t="s">
        <v>154</v>
      </c>
      <c r="Y3908" s="3" t="s">
        <v>154</v>
      </c>
      <c r="Z3908" s="3" t="s">
        <v>154</v>
      </c>
      <c r="AA3908" s="3" t="s">
        <v>154</v>
      </c>
      <c r="AB3908" s="3" t="s">
        <v>154</v>
      </c>
      <c r="AC3908" s="3" t="s">
        <v>154</v>
      </c>
      <c r="AD3908" s="3" t="s">
        <v>6151</v>
      </c>
      <c r="AE3908" s="3" t="s">
        <v>6151</v>
      </c>
      <c r="AF3908" s="3" t="s">
        <v>6040</v>
      </c>
      <c r="AG3908" s="3" t="s">
        <v>154</v>
      </c>
      <c r="AH3908" s="3" t="s">
        <v>6478</v>
      </c>
      <c r="AI3908" s="3" t="s">
        <v>6482</v>
      </c>
      <c r="AJ3908" s="3" t="s">
        <v>6027</v>
      </c>
    </row>
    <row r="3909" spans="1:36" ht="30">
      <c r="A3909" s="10">
        <v>4012</v>
      </c>
      <c r="B3909" t="str">
        <f>IF(K3909="总计","",INDEX(主数据!A:AD,MATCH(J3909,主数据!A:A,0),9))</f>
        <v>华西大区公司</v>
      </c>
      <c r="C3909" t="str">
        <f>IF(K3909="","",INDEX(主数据!A:AD,MATCH(J3909,主数据!A:A,0),11))</f>
        <v>成都西北区</v>
      </c>
      <c r="D3909" t="str">
        <f t="shared" si="244"/>
        <v>CD59小业主委托停车管理费（固定）定额</v>
      </c>
      <c r="E3909" s="13" t="str">
        <f t="shared" si="246"/>
        <v/>
      </c>
      <c r="F3909" s="13" t="str">
        <f>IF(E3909="","",IFERROR(IF(IF(K3909="","",INDEX(收费标合同信息维护!A:Q,MATCH(D3909,收费标合同信息维护!J:J,0),10))=D3909,"有","无"),"无"))</f>
        <v/>
      </c>
      <c r="G3909" s="13" t="str">
        <f t="shared" si="245"/>
        <v>CD59小业主委托停车管理费（固定）定额100.00</v>
      </c>
      <c r="H3909" s="13" t="str">
        <f t="shared" si="247"/>
        <v>100.00</v>
      </c>
      <c r="I3909" s="13" t="str">
        <f>IF(G3909="","",IFERROR(IF(IF(K3909="","",INDEX(收费标合同信息维护!A:Q,MATCH(G3909,收费标合同信息维护!M:M,0),13))=G3909,"有","无"),"无"))</f>
        <v>无</v>
      </c>
      <c r="J3909" s="3" t="s">
        <v>3631</v>
      </c>
      <c r="K3909" s="3" t="s">
        <v>14214</v>
      </c>
      <c r="L3909" s="3" t="s">
        <v>7013</v>
      </c>
      <c r="M3909" s="3" t="s">
        <v>7014</v>
      </c>
      <c r="N3909" s="3" t="s">
        <v>6477</v>
      </c>
      <c r="O3909" s="3" t="s">
        <v>6478</v>
      </c>
      <c r="P3909" s="3" t="s">
        <v>14232</v>
      </c>
      <c r="Q3909" s="3" t="s">
        <v>9310</v>
      </c>
      <c r="R3909" s="3" t="s">
        <v>6490</v>
      </c>
      <c r="S3909" s="3" t="s">
        <v>6491</v>
      </c>
      <c r="T3909" s="3" t="s">
        <v>6800</v>
      </c>
      <c r="U3909" s="3" t="s">
        <v>154</v>
      </c>
      <c r="V3909" s="3" t="s">
        <v>154</v>
      </c>
      <c r="W3909" s="3" t="s">
        <v>6743</v>
      </c>
      <c r="X3909" s="3" t="s">
        <v>154</v>
      </c>
      <c r="Y3909" s="3" t="s">
        <v>154</v>
      </c>
      <c r="Z3909" s="3" t="s">
        <v>154</v>
      </c>
      <c r="AA3909" s="3" t="s">
        <v>154</v>
      </c>
      <c r="AB3909" s="3" t="s">
        <v>154</v>
      </c>
      <c r="AC3909" s="3" t="s">
        <v>154</v>
      </c>
      <c r="AD3909" s="3" t="s">
        <v>6151</v>
      </c>
      <c r="AE3909" s="3" t="s">
        <v>6151</v>
      </c>
      <c r="AF3909" s="3" t="s">
        <v>6040</v>
      </c>
      <c r="AG3909" s="3" t="s">
        <v>154</v>
      </c>
      <c r="AH3909" s="3" t="s">
        <v>6478</v>
      </c>
      <c r="AI3909" s="3" t="s">
        <v>6482</v>
      </c>
      <c r="AJ3909" s="3" t="s">
        <v>6433</v>
      </c>
    </row>
    <row r="3910" spans="1:36" ht="30">
      <c r="A3910" s="10">
        <v>4013</v>
      </c>
      <c r="B3910" t="str">
        <f>IF(K3910="总计","",INDEX(主数据!A:AD,MATCH(J3910,主数据!A:A,0),9))</f>
        <v>华西大区公司</v>
      </c>
      <c r="C3910" t="str">
        <f>IF(K3910="","",INDEX(主数据!A:AD,MATCH(J3910,主数据!A:A,0),11))</f>
        <v>成都西北区</v>
      </c>
      <c r="D3910" t="str">
        <f t="shared" si="244"/>
        <v>CD59小业主委托停车管理费（固定）定额</v>
      </c>
      <c r="E3910" s="13" t="str">
        <f t="shared" si="246"/>
        <v/>
      </c>
      <c r="F3910" s="13" t="str">
        <f>IF(E3910="","",IFERROR(IF(IF(K3910="","",INDEX(收费标合同信息维护!A:Q,MATCH(D3910,收费标合同信息维护!J:J,0),10))=D3910,"有","无"),"无"))</f>
        <v/>
      </c>
      <c r="G3910" s="13" t="str">
        <f t="shared" si="245"/>
        <v>CD59小业主委托停车管理费（固定）定额200.00</v>
      </c>
      <c r="H3910" s="13" t="str">
        <f t="shared" si="247"/>
        <v>200.00</v>
      </c>
      <c r="I3910" s="13" t="str">
        <f>IF(G3910="","",IFERROR(IF(IF(K3910="","",INDEX(收费标合同信息维护!A:Q,MATCH(G3910,收费标合同信息维护!M:M,0),13))=G3910,"有","无"),"无"))</f>
        <v>无</v>
      </c>
      <c r="J3910" s="3" t="s">
        <v>3631</v>
      </c>
      <c r="K3910" s="3" t="s">
        <v>14214</v>
      </c>
      <c r="L3910" s="3" t="s">
        <v>7013</v>
      </c>
      <c r="M3910" s="3" t="s">
        <v>7014</v>
      </c>
      <c r="N3910" s="3" t="s">
        <v>6477</v>
      </c>
      <c r="O3910" s="3" t="s">
        <v>6478</v>
      </c>
      <c r="P3910" s="3" t="s">
        <v>14233</v>
      </c>
      <c r="Q3910" s="3" t="s">
        <v>9312</v>
      </c>
      <c r="R3910" s="3" t="s">
        <v>6490</v>
      </c>
      <c r="S3910" s="3" t="s">
        <v>6491</v>
      </c>
      <c r="T3910" s="3" t="s">
        <v>6800</v>
      </c>
      <c r="U3910" s="3" t="s">
        <v>154</v>
      </c>
      <c r="V3910" s="3" t="s">
        <v>154</v>
      </c>
      <c r="W3910" s="3" t="s">
        <v>6698</v>
      </c>
      <c r="X3910" s="3" t="s">
        <v>154</v>
      </c>
      <c r="Y3910" s="3" t="s">
        <v>154</v>
      </c>
      <c r="Z3910" s="3" t="s">
        <v>154</v>
      </c>
      <c r="AA3910" s="3" t="s">
        <v>154</v>
      </c>
      <c r="AB3910" s="3" t="s">
        <v>154</v>
      </c>
      <c r="AC3910" s="3" t="s">
        <v>154</v>
      </c>
      <c r="AD3910" s="3" t="s">
        <v>6151</v>
      </c>
      <c r="AE3910" s="3" t="s">
        <v>6151</v>
      </c>
      <c r="AF3910" s="3" t="s">
        <v>154</v>
      </c>
      <c r="AG3910" s="3" t="s">
        <v>154</v>
      </c>
      <c r="AH3910" s="3" t="s">
        <v>6478</v>
      </c>
      <c r="AI3910" s="3" t="s">
        <v>6482</v>
      </c>
      <c r="AJ3910" s="3" t="s">
        <v>11</v>
      </c>
    </row>
    <row r="3911" spans="1:36" ht="30">
      <c r="A3911" s="10">
        <v>4014</v>
      </c>
      <c r="B3911" t="str">
        <f>IF(K3911="总计","",INDEX(主数据!A:AD,MATCH(J3911,主数据!A:A,0),9))</f>
        <v>华西大区公司</v>
      </c>
      <c r="C3911" t="str">
        <f>IF(K3911="","",INDEX(主数据!A:AD,MATCH(J3911,主数据!A:A,0),11))</f>
        <v>成都西北区</v>
      </c>
      <c r="D3911" t="str">
        <f t="shared" si="244"/>
        <v>CD59小业主委托停车管理费（固定）定额</v>
      </c>
      <c r="E3911" s="13" t="str">
        <f t="shared" si="246"/>
        <v/>
      </c>
      <c r="F3911" s="13" t="str">
        <f>IF(E3911="","",IFERROR(IF(IF(K3911="","",INDEX(收费标合同信息维护!A:Q,MATCH(D3911,收费标合同信息维护!J:J,0),10))=D3911,"有","无"),"无"))</f>
        <v/>
      </c>
      <c r="G3911" s="13" t="str">
        <f t="shared" si="245"/>
        <v>CD59小业主委托停车管理费（固定）定额300.00</v>
      </c>
      <c r="H3911" s="13" t="str">
        <f t="shared" si="247"/>
        <v>300.00</v>
      </c>
      <c r="I3911" s="13" t="str">
        <f>IF(G3911="","",IFERROR(IF(IF(K3911="","",INDEX(收费标合同信息维护!A:Q,MATCH(G3911,收费标合同信息维护!M:M,0),13))=G3911,"有","无"),"无"))</f>
        <v>无</v>
      </c>
      <c r="J3911" s="3" t="s">
        <v>3631</v>
      </c>
      <c r="K3911" s="3" t="s">
        <v>14214</v>
      </c>
      <c r="L3911" s="3" t="s">
        <v>7013</v>
      </c>
      <c r="M3911" s="3" t="s">
        <v>7014</v>
      </c>
      <c r="N3911" s="3" t="s">
        <v>6477</v>
      </c>
      <c r="O3911" s="3" t="s">
        <v>6478</v>
      </c>
      <c r="P3911" s="3" t="s">
        <v>14234</v>
      </c>
      <c r="Q3911" s="3" t="s">
        <v>14235</v>
      </c>
      <c r="R3911" s="3" t="s">
        <v>6490</v>
      </c>
      <c r="S3911" s="3" t="s">
        <v>6491</v>
      </c>
      <c r="T3911" s="3" t="s">
        <v>6800</v>
      </c>
      <c r="U3911" s="3" t="s">
        <v>154</v>
      </c>
      <c r="V3911" s="3" t="s">
        <v>154</v>
      </c>
      <c r="W3911" s="3" t="s">
        <v>6719</v>
      </c>
      <c r="X3911" s="3" t="s">
        <v>154</v>
      </c>
      <c r="Y3911" s="3" t="s">
        <v>154</v>
      </c>
      <c r="Z3911" s="3" t="s">
        <v>154</v>
      </c>
      <c r="AA3911" s="3" t="s">
        <v>154</v>
      </c>
      <c r="AB3911" s="3" t="s">
        <v>154</v>
      </c>
      <c r="AC3911" s="3" t="s">
        <v>154</v>
      </c>
      <c r="AD3911" s="3" t="s">
        <v>6151</v>
      </c>
      <c r="AE3911" s="3" t="s">
        <v>6151</v>
      </c>
      <c r="AF3911" s="3" t="s">
        <v>154</v>
      </c>
      <c r="AG3911" s="3" t="s">
        <v>154</v>
      </c>
      <c r="AH3911" s="3" t="s">
        <v>6478</v>
      </c>
      <c r="AI3911" s="3" t="s">
        <v>6482</v>
      </c>
      <c r="AJ3911" s="3" t="s">
        <v>6033</v>
      </c>
    </row>
    <row r="3912" spans="1:36" ht="15">
      <c r="A3912" s="10">
        <v>4015</v>
      </c>
      <c r="B3912" t="str">
        <f>IF(K3912="总计","",INDEX(主数据!A:AD,MATCH(J3912,主数据!A:A,0),9))</f>
        <v>华西大区公司</v>
      </c>
      <c r="C3912" t="str">
        <f>IF(K3912="","",INDEX(主数据!A:AD,MATCH(J3912,主数据!A:A,0),11))</f>
        <v>成都西北区</v>
      </c>
      <c r="D3912" t="str">
        <f t="shared" si="244"/>
        <v>CD59电费标准方式0.86</v>
      </c>
      <c r="E3912" s="13" t="str">
        <f t="shared" si="246"/>
        <v>0.86</v>
      </c>
      <c r="F3912" s="13" t="str">
        <f>IF(E3912="","",IFERROR(IF(IF(K3912="","",INDEX(收费标合同信息维护!A:Q,MATCH(D3912,收费标合同信息维护!J:J,0),10))=D3912,"有","无"),"无"))</f>
        <v>无</v>
      </c>
      <c r="G3912" s="13" t="str">
        <f t="shared" si="245"/>
        <v/>
      </c>
      <c r="H3912" s="13" t="str">
        <f t="shared" si="247"/>
        <v/>
      </c>
      <c r="I3912" s="13" t="str">
        <f>IF(G3912="","",IFERROR(IF(IF(K3912="","",INDEX(收费标合同信息维护!A:Q,MATCH(G3912,收费标合同信息维护!M:M,0),13))=G3912,"有","无"),"无"))</f>
        <v/>
      </c>
      <c r="J3912" s="3" t="s">
        <v>3631</v>
      </c>
      <c r="K3912" s="3" t="s">
        <v>14214</v>
      </c>
      <c r="L3912" s="3" t="s">
        <v>6601</v>
      </c>
      <c r="M3912" s="3" t="s">
        <v>6602</v>
      </c>
      <c r="N3912" s="3" t="s">
        <v>6603</v>
      </c>
      <c r="O3912" s="3" t="s">
        <v>6478</v>
      </c>
      <c r="P3912" s="3" t="s">
        <v>8696</v>
      </c>
      <c r="Q3912" s="3" t="s">
        <v>8660</v>
      </c>
      <c r="R3912" s="3" t="s">
        <v>6484</v>
      </c>
      <c r="S3912" s="3" t="s">
        <v>6491</v>
      </c>
      <c r="T3912" s="3" t="s">
        <v>6915</v>
      </c>
      <c r="U3912" s="3" t="s">
        <v>154</v>
      </c>
      <c r="V3912" s="3" t="s">
        <v>8661</v>
      </c>
      <c r="W3912" s="3" t="s">
        <v>154</v>
      </c>
      <c r="X3912" s="3" t="s">
        <v>154</v>
      </c>
      <c r="Y3912" s="3" t="s">
        <v>154</v>
      </c>
      <c r="Z3912" s="3" t="s">
        <v>154</v>
      </c>
      <c r="AA3912" s="3" t="s">
        <v>154</v>
      </c>
      <c r="AB3912" s="3" t="s">
        <v>154</v>
      </c>
      <c r="AC3912" s="3" t="s">
        <v>154</v>
      </c>
      <c r="AD3912" s="3" t="s">
        <v>6151</v>
      </c>
      <c r="AE3912" s="3" t="s">
        <v>6151</v>
      </c>
      <c r="AF3912" s="3" t="s">
        <v>154</v>
      </c>
      <c r="AG3912" s="3" t="s">
        <v>154</v>
      </c>
      <c r="AH3912" s="3" t="s">
        <v>6478</v>
      </c>
      <c r="AI3912" s="3" t="s">
        <v>6482</v>
      </c>
      <c r="AJ3912" s="3" t="s">
        <v>6489</v>
      </c>
    </row>
    <row r="3913" spans="1:36" ht="15">
      <c r="A3913" s="10">
        <v>4016</v>
      </c>
      <c r="B3913" t="str">
        <f>IF(K3913="总计","",INDEX(主数据!A:AD,MATCH(J3913,主数据!A:A,0),9))</f>
        <v>华西大区公司</v>
      </c>
      <c r="C3913" t="str">
        <f>IF(K3913="","",INDEX(主数据!A:AD,MATCH(J3913,主数据!A:A,0),11))</f>
        <v>成都西北区</v>
      </c>
      <c r="D3913" t="str">
        <f t="shared" si="244"/>
        <v>CD59空置物业费标准方式3.00</v>
      </c>
      <c r="E3913" s="13" t="str">
        <f t="shared" si="246"/>
        <v>3.00</v>
      </c>
      <c r="F3913" s="13" t="str">
        <f>IF(E3913="","",IFERROR(IF(IF(K3913="","",INDEX(收费标合同信息维护!A:Q,MATCH(D3913,收费标合同信息维护!J:J,0),10))=D3913,"有","无"),"无"))</f>
        <v>无</v>
      </c>
      <c r="G3913" s="13" t="str">
        <f t="shared" si="245"/>
        <v/>
      </c>
      <c r="H3913" s="13" t="str">
        <f t="shared" si="247"/>
        <v/>
      </c>
      <c r="I3913" s="13" t="str">
        <f>IF(G3913="","",IFERROR(IF(IF(K3913="","",INDEX(收费标合同信息维护!A:Q,MATCH(G3913,收费标合同信息维护!M:M,0),13))=G3913,"有","无"),"无"))</f>
        <v/>
      </c>
      <c r="J3913" s="3" t="s">
        <v>3631</v>
      </c>
      <c r="K3913" s="3" t="s">
        <v>14214</v>
      </c>
      <c r="L3913" s="3" t="s">
        <v>6580</v>
      </c>
      <c r="M3913" s="3" t="s">
        <v>6581</v>
      </c>
      <c r="N3913" s="3" t="s">
        <v>6477</v>
      </c>
      <c r="O3913" s="3" t="s">
        <v>6478</v>
      </c>
      <c r="P3913" s="3" t="s">
        <v>6580</v>
      </c>
      <c r="Q3913" s="3" t="s">
        <v>6581</v>
      </c>
      <c r="R3913" s="3" t="s">
        <v>6484</v>
      </c>
      <c r="S3913" s="3" t="s">
        <v>6491</v>
      </c>
      <c r="T3913" s="3" t="s">
        <v>6537</v>
      </c>
      <c r="U3913" s="3" t="s">
        <v>154</v>
      </c>
      <c r="V3913" s="3" t="s">
        <v>6672</v>
      </c>
      <c r="W3913" s="3" t="s">
        <v>154</v>
      </c>
      <c r="X3913" s="3" t="s">
        <v>154</v>
      </c>
      <c r="Y3913" s="3" t="s">
        <v>154</v>
      </c>
      <c r="Z3913" s="3" t="s">
        <v>154</v>
      </c>
      <c r="AA3913" s="3" t="s">
        <v>154</v>
      </c>
      <c r="AB3913" s="3" t="s">
        <v>154</v>
      </c>
      <c r="AC3913" s="3" t="s">
        <v>154</v>
      </c>
      <c r="AD3913" s="3" t="s">
        <v>6151</v>
      </c>
      <c r="AE3913" s="3" t="s">
        <v>6151</v>
      </c>
      <c r="AF3913" s="3" t="s">
        <v>6040</v>
      </c>
      <c r="AG3913" s="3" t="s">
        <v>154</v>
      </c>
      <c r="AH3913" s="3" t="s">
        <v>6478</v>
      </c>
      <c r="AI3913" s="3" t="s">
        <v>6482</v>
      </c>
      <c r="AJ3913" s="3" t="s">
        <v>13</v>
      </c>
    </row>
    <row r="3914" spans="1:36" ht="15">
      <c r="A3914" s="10">
        <v>4017</v>
      </c>
      <c r="B3914" t="str">
        <f>IF(K3914="总计","",INDEX(主数据!A:AD,MATCH(J3914,主数据!A:A,0),9))</f>
        <v>华东大区公司</v>
      </c>
      <c r="C3914" t="str">
        <f>IF(K3914="","",INDEX(主数据!A:AD,MATCH(J3914,主数据!A:A,0),11))</f>
        <v>合肥城区</v>
      </c>
      <c r="D3914" t="str">
        <f t="shared" si="244"/>
        <v>HF44物业服务费标准方式1.44</v>
      </c>
      <c r="E3914" s="13" t="str">
        <f t="shared" si="246"/>
        <v>1.44</v>
      </c>
      <c r="F3914" s="13" t="str">
        <f>IF(E3914="","",IFERROR(IF(IF(K3914="","",INDEX(收费标合同信息维护!A:Q,MATCH(D3914,收费标合同信息维护!J:J,0),10))=D3914,"有","无"),"无"))</f>
        <v>无</v>
      </c>
      <c r="G3914" s="13" t="str">
        <f t="shared" si="245"/>
        <v/>
      </c>
      <c r="H3914" s="13" t="str">
        <f t="shared" si="247"/>
        <v/>
      </c>
      <c r="I3914" s="13" t="str">
        <f>IF(G3914="","",IFERROR(IF(IF(K3914="","",INDEX(收费标合同信息维护!A:Q,MATCH(G3914,收费标合同信息维护!M:M,0),13))=G3914,"有","无"),"无"))</f>
        <v/>
      </c>
      <c r="J3914" s="3" t="s">
        <v>4059</v>
      </c>
      <c r="K3914" s="3" t="s">
        <v>14236</v>
      </c>
      <c r="L3914" s="3" t="s">
        <v>6025</v>
      </c>
      <c r="M3914" s="3" t="s">
        <v>6026</v>
      </c>
      <c r="N3914" s="3" t="s">
        <v>6477</v>
      </c>
      <c r="O3914" s="3" t="s">
        <v>6478</v>
      </c>
      <c r="P3914" s="3" t="s">
        <v>14237</v>
      </c>
      <c r="Q3914" s="3" t="s">
        <v>6667</v>
      </c>
      <c r="R3914" s="3" t="s">
        <v>6484</v>
      </c>
      <c r="S3914" s="3" t="s">
        <v>6491</v>
      </c>
      <c r="T3914" s="3" t="s">
        <v>6496</v>
      </c>
      <c r="U3914" s="3" t="s">
        <v>154</v>
      </c>
      <c r="V3914" s="3" t="s">
        <v>6668</v>
      </c>
      <c r="W3914" s="3" t="s">
        <v>154</v>
      </c>
      <c r="X3914" s="3" t="s">
        <v>154</v>
      </c>
      <c r="Y3914" s="3" t="s">
        <v>154</v>
      </c>
      <c r="Z3914" s="3" t="s">
        <v>154</v>
      </c>
      <c r="AA3914" s="3" t="s">
        <v>154</v>
      </c>
      <c r="AB3914" s="3" t="s">
        <v>154</v>
      </c>
      <c r="AC3914" s="3" t="s">
        <v>154</v>
      </c>
      <c r="AD3914" s="3" t="s">
        <v>6151</v>
      </c>
      <c r="AE3914" s="3" t="s">
        <v>6151</v>
      </c>
      <c r="AF3914" s="3" t="s">
        <v>6040</v>
      </c>
      <c r="AG3914" s="3" t="s">
        <v>154</v>
      </c>
      <c r="AH3914" s="3" t="s">
        <v>6478</v>
      </c>
      <c r="AI3914" s="3" t="s">
        <v>6482</v>
      </c>
      <c r="AJ3914" s="3" t="s">
        <v>14238</v>
      </c>
    </row>
    <row r="3915" spans="1:36" ht="15">
      <c r="A3915" s="10">
        <v>4018</v>
      </c>
      <c r="B3915" t="str">
        <f>IF(K3915="总计","",INDEX(主数据!A:AD,MATCH(J3915,主数据!A:A,0),9))</f>
        <v>华东大区公司</v>
      </c>
      <c r="C3915" t="str">
        <f>IF(K3915="","",INDEX(主数据!A:AD,MATCH(J3915,主数据!A:A,0),11))</f>
        <v>合肥城区</v>
      </c>
      <c r="D3915" t="str">
        <f t="shared" si="244"/>
        <v>HF44物业服务费标准方式4.50</v>
      </c>
      <c r="E3915" s="13" t="str">
        <f t="shared" si="246"/>
        <v>4.50</v>
      </c>
      <c r="F3915" s="13" t="str">
        <f>IF(E3915="","",IFERROR(IF(IF(K3915="","",INDEX(收费标合同信息维护!A:Q,MATCH(D3915,收费标合同信息维护!J:J,0),10))=D3915,"有","无"),"无"))</f>
        <v>无</v>
      </c>
      <c r="G3915" s="13" t="str">
        <f t="shared" si="245"/>
        <v/>
      </c>
      <c r="H3915" s="13" t="str">
        <f t="shared" si="247"/>
        <v/>
      </c>
      <c r="I3915" s="13" t="str">
        <f>IF(G3915="","",IFERROR(IF(IF(K3915="","",INDEX(收费标合同信息维护!A:Q,MATCH(G3915,收费标合同信息维护!M:M,0),13))=G3915,"有","无"),"无"))</f>
        <v/>
      </c>
      <c r="J3915" s="3" t="s">
        <v>4059</v>
      </c>
      <c r="K3915" s="3" t="s">
        <v>14236</v>
      </c>
      <c r="L3915" s="3" t="s">
        <v>6025</v>
      </c>
      <c r="M3915" s="3" t="s">
        <v>6026</v>
      </c>
      <c r="N3915" s="3" t="s">
        <v>6477</v>
      </c>
      <c r="O3915" s="3" t="s">
        <v>6478</v>
      </c>
      <c r="P3915" s="3" t="s">
        <v>14239</v>
      </c>
      <c r="Q3915" s="3" t="s">
        <v>14240</v>
      </c>
      <c r="R3915" s="3" t="s">
        <v>6484</v>
      </c>
      <c r="S3915" s="3" t="s">
        <v>6491</v>
      </c>
      <c r="T3915" s="3" t="s">
        <v>8071</v>
      </c>
      <c r="U3915" s="3" t="s">
        <v>154</v>
      </c>
      <c r="V3915" s="3" t="s">
        <v>6507</v>
      </c>
      <c r="W3915" s="3" t="s">
        <v>154</v>
      </c>
      <c r="X3915" s="3" t="s">
        <v>154</v>
      </c>
      <c r="Y3915" s="3" t="s">
        <v>154</v>
      </c>
      <c r="Z3915" s="3" t="s">
        <v>154</v>
      </c>
      <c r="AA3915" s="3" t="s">
        <v>154</v>
      </c>
      <c r="AB3915" s="3" t="s">
        <v>154</v>
      </c>
      <c r="AC3915" s="3" t="s">
        <v>154</v>
      </c>
      <c r="AD3915" s="3" t="s">
        <v>6151</v>
      </c>
      <c r="AE3915" s="3" t="s">
        <v>6151</v>
      </c>
      <c r="AF3915" s="3" t="s">
        <v>154</v>
      </c>
      <c r="AG3915" s="3" t="s">
        <v>154</v>
      </c>
      <c r="AH3915" s="3" t="s">
        <v>6478</v>
      </c>
      <c r="AI3915" s="3" t="s">
        <v>6482</v>
      </c>
      <c r="AJ3915" s="3" t="s">
        <v>6447</v>
      </c>
    </row>
    <row r="3916" spans="1:36" ht="30">
      <c r="A3916" s="10">
        <v>4019</v>
      </c>
      <c r="B3916" t="str">
        <f>IF(K3916="总计","",INDEX(主数据!A:AD,MATCH(J3916,主数据!A:A,0),9))</f>
        <v>华东大区公司</v>
      </c>
      <c r="C3916" t="str">
        <f>IF(K3916="","",INDEX(主数据!A:AD,MATCH(J3916,主数据!A:A,0),11))</f>
        <v>合肥城区</v>
      </c>
      <c r="D3916" t="str">
        <f t="shared" si="244"/>
        <v>HF44委托停车管理费（固定）标准方式50.00</v>
      </c>
      <c r="E3916" s="13" t="str">
        <f t="shared" si="246"/>
        <v>50.00</v>
      </c>
      <c r="F3916" s="13" t="str">
        <f>IF(E3916="","",IFERROR(IF(IF(K3916="","",INDEX(收费标合同信息维护!A:Q,MATCH(D3916,收费标合同信息维护!J:J,0),10))=D3916,"有","无"),"无"))</f>
        <v>无</v>
      </c>
      <c r="G3916" s="13" t="str">
        <f t="shared" si="245"/>
        <v/>
      </c>
      <c r="H3916" s="13" t="str">
        <f t="shared" si="247"/>
        <v/>
      </c>
      <c r="I3916" s="13" t="str">
        <f>IF(G3916="","",IFERROR(IF(IF(K3916="","",INDEX(收费标合同信息维护!A:Q,MATCH(G3916,收费标合同信息维护!M:M,0),13))=G3916,"有","无"),"无"))</f>
        <v/>
      </c>
      <c r="J3916" s="3" t="s">
        <v>4059</v>
      </c>
      <c r="K3916" s="3" t="s">
        <v>14236</v>
      </c>
      <c r="L3916" s="3" t="s">
        <v>6811</v>
      </c>
      <c r="M3916" s="3" t="s">
        <v>6812</v>
      </c>
      <c r="N3916" s="3" t="s">
        <v>6477</v>
      </c>
      <c r="O3916" s="3" t="s">
        <v>6597</v>
      </c>
      <c r="P3916" s="3" t="s">
        <v>14241</v>
      </c>
      <c r="Q3916" s="3" t="s">
        <v>14242</v>
      </c>
      <c r="R3916" s="3" t="s">
        <v>6484</v>
      </c>
      <c r="S3916" s="3" t="s">
        <v>6491</v>
      </c>
      <c r="T3916" s="3" t="s">
        <v>6902</v>
      </c>
      <c r="U3916" s="3" t="s">
        <v>6716</v>
      </c>
      <c r="V3916" s="3" t="s">
        <v>6712</v>
      </c>
      <c r="W3916" s="3" t="s">
        <v>154</v>
      </c>
      <c r="X3916" s="3" t="s">
        <v>154</v>
      </c>
      <c r="Y3916" s="3" t="s">
        <v>154</v>
      </c>
      <c r="Z3916" s="3" t="s">
        <v>154</v>
      </c>
      <c r="AA3916" s="3" t="s">
        <v>154</v>
      </c>
      <c r="AB3916" s="3" t="s">
        <v>154</v>
      </c>
      <c r="AC3916" s="3" t="s">
        <v>154</v>
      </c>
      <c r="AD3916" s="3" t="s">
        <v>6151</v>
      </c>
      <c r="AE3916" s="3" t="s">
        <v>6151</v>
      </c>
      <c r="AF3916" s="3" t="s">
        <v>154</v>
      </c>
      <c r="AG3916" s="3" t="s">
        <v>154</v>
      </c>
      <c r="AH3916" s="3" t="s">
        <v>6478</v>
      </c>
      <c r="AI3916" s="3" t="s">
        <v>6482</v>
      </c>
      <c r="AJ3916" s="3" t="s">
        <v>6489</v>
      </c>
    </row>
    <row r="3917" spans="1:36" ht="30">
      <c r="A3917" s="10">
        <v>4020</v>
      </c>
      <c r="B3917" t="str">
        <f>IF(K3917="总计","",INDEX(主数据!A:AD,MATCH(J3917,主数据!A:A,0),9))</f>
        <v>华东大区公司</v>
      </c>
      <c r="C3917" t="str">
        <f>IF(K3917="","",INDEX(主数据!A:AD,MATCH(J3917,主数据!A:A,0),11))</f>
        <v>合肥城区</v>
      </c>
      <c r="D3917" t="str">
        <f t="shared" si="244"/>
        <v>HF44委托停车管理费（固定）标准方式100.00</v>
      </c>
      <c r="E3917" s="13" t="str">
        <f t="shared" si="246"/>
        <v>100.00</v>
      </c>
      <c r="F3917" s="13" t="str">
        <f>IF(E3917="","",IFERROR(IF(IF(K3917="","",INDEX(收费标合同信息维护!A:Q,MATCH(D3917,收费标合同信息维护!J:J,0),10))=D3917,"有","无"),"无"))</f>
        <v>无</v>
      </c>
      <c r="G3917" s="13" t="str">
        <f t="shared" si="245"/>
        <v/>
      </c>
      <c r="H3917" s="13" t="str">
        <f t="shared" si="247"/>
        <v/>
      </c>
      <c r="I3917" s="13" t="str">
        <f>IF(G3917="","",IFERROR(IF(IF(K3917="","",INDEX(收费标合同信息维护!A:Q,MATCH(G3917,收费标合同信息维护!M:M,0),13))=G3917,"有","无"),"无"))</f>
        <v/>
      </c>
      <c r="J3917" s="3" t="s">
        <v>4059</v>
      </c>
      <c r="K3917" s="3" t="s">
        <v>14236</v>
      </c>
      <c r="L3917" s="3" t="s">
        <v>6811</v>
      </c>
      <c r="M3917" s="3" t="s">
        <v>6812</v>
      </c>
      <c r="N3917" s="3" t="s">
        <v>6477</v>
      </c>
      <c r="O3917" s="3" t="s">
        <v>6597</v>
      </c>
      <c r="P3917" s="3" t="s">
        <v>14243</v>
      </c>
      <c r="Q3917" s="3" t="s">
        <v>14244</v>
      </c>
      <c r="R3917" s="3" t="s">
        <v>6484</v>
      </c>
      <c r="S3917" s="3" t="s">
        <v>6491</v>
      </c>
      <c r="T3917" s="3" t="s">
        <v>6902</v>
      </c>
      <c r="U3917" s="3" t="s">
        <v>6716</v>
      </c>
      <c r="V3917" s="3" t="s">
        <v>6743</v>
      </c>
      <c r="W3917" s="3" t="s">
        <v>154</v>
      </c>
      <c r="X3917" s="3" t="s">
        <v>154</v>
      </c>
      <c r="Y3917" s="3" t="s">
        <v>154</v>
      </c>
      <c r="Z3917" s="3" t="s">
        <v>154</v>
      </c>
      <c r="AA3917" s="3" t="s">
        <v>154</v>
      </c>
      <c r="AB3917" s="3" t="s">
        <v>154</v>
      </c>
      <c r="AC3917" s="3" t="s">
        <v>154</v>
      </c>
      <c r="AD3917" s="3" t="s">
        <v>6151</v>
      </c>
      <c r="AE3917" s="3" t="s">
        <v>6151</v>
      </c>
      <c r="AF3917" s="3" t="s">
        <v>154</v>
      </c>
      <c r="AG3917" s="3" t="s">
        <v>154</v>
      </c>
      <c r="AH3917" s="3" t="s">
        <v>6478</v>
      </c>
      <c r="AI3917" s="3" t="s">
        <v>6482</v>
      </c>
      <c r="AJ3917" s="3" t="s">
        <v>6489</v>
      </c>
    </row>
    <row r="3918" spans="1:36" ht="30">
      <c r="A3918" s="10">
        <v>4021</v>
      </c>
      <c r="B3918" t="str">
        <f>IF(K3918="总计","",INDEX(主数据!A:AD,MATCH(J3918,主数据!A:A,0),9))</f>
        <v>华中大区公司</v>
      </c>
      <c r="C3918" t="str">
        <f>IF(K3918="","",INDEX(主数据!A:AD,MATCH(J3918,主数据!A:A,0),11))</f>
        <v>南昌西区</v>
      </c>
      <c r="D3918" t="str">
        <f t="shared" si="244"/>
        <v>NC59电费标准方式0.99</v>
      </c>
      <c r="E3918" s="13" t="str">
        <f t="shared" si="246"/>
        <v>0.99</v>
      </c>
      <c r="F3918" s="13" t="str">
        <f>IF(E3918="","",IFERROR(IF(IF(K3918="","",INDEX(收费标合同信息维护!A:Q,MATCH(D3918,收费标合同信息维护!J:J,0),10))=D3918,"有","无"),"无"))</f>
        <v>无</v>
      </c>
      <c r="G3918" s="13" t="str">
        <f t="shared" si="245"/>
        <v/>
      </c>
      <c r="H3918" s="13" t="str">
        <f t="shared" si="247"/>
        <v/>
      </c>
      <c r="I3918" s="13" t="str">
        <f>IF(G3918="","",IFERROR(IF(IF(K3918="","",INDEX(收费标合同信息维护!A:Q,MATCH(G3918,收费标合同信息维护!M:M,0),13))=G3918,"有","无"),"无"))</f>
        <v/>
      </c>
      <c r="J3918" s="3" t="s">
        <v>3712</v>
      </c>
      <c r="K3918" s="3" t="s">
        <v>14245</v>
      </c>
      <c r="L3918" s="3" t="s">
        <v>6601</v>
      </c>
      <c r="M3918" s="3" t="s">
        <v>6602</v>
      </c>
      <c r="N3918" s="3" t="s">
        <v>6603</v>
      </c>
      <c r="O3918" s="3" t="s">
        <v>6478</v>
      </c>
      <c r="P3918" s="3" t="s">
        <v>14246</v>
      </c>
      <c r="Q3918" s="3" t="s">
        <v>14247</v>
      </c>
      <c r="R3918" s="3" t="s">
        <v>6484</v>
      </c>
      <c r="S3918" s="3" t="s">
        <v>6491</v>
      </c>
      <c r="T3918" s="3" t="s">
        <v>14248</v>
      </c>
      <c r="U3918" s="3" t="s">
        <v>154</v>
      </c>
      <c r="V3918" s="3" t="s">
        <v>6980</v>
      </c>
      <c r="W3918" s="3" t="s">
        <v>154</v>
      </c>
      <c r="X3918" s="3" t="s">
        <v>154</v>
      </c>
      <c r="Y3918" s="3" t="s">
        <v>154</v>
      </c>
      <c r="Z3918" s="3" t="s">
        <v>154</v>
      </c>
      <c r="AA3918" s="3" t="s">
        <v>154</v>
      </c>
      <c r="AB3918" s="3" t="s">
        <v>154</v>
      </c>
      <c r="AC3918" s="3" t="s">
        <v>154</v>
      </c>
      <c r="AD3918" s="3" t="s">
        <v>6151</v>
      </c>
      <c r="AE3918" s="3" t="s">
        <v>6151</v>
      </c>
      <c r="AF3918" s="3" t="s">
        <v>154</v>
      </c>
      <c r="AG3918" s="3" t="s">
        <v>154</v>
      </c>
      <c r="AH3918" s="3" t="s">
        <v>6478</v>
      </c>
      <c r="AI3918" s="3" t="s">
        <v>6482</v>
      </c>
      <c r="AJ3918" s="3" t="s">
        <v>6489</v>
      </c>
    </row>
    <row r="3919" spans="1:36" ht="30">
      <c r="A3919" s="10">
        <v>4022</v>
      </c>
      <c r="B3919" t="str">
        <f>IF(K3919="总计","",INDEX(主数据!A:AD,MATCH(J3919,主数据!A:A,0),9))</f>
        <v>华中大区公司</v>
      </c>
      <c r="C3919" t="str">
        <f>IF(K3919="","",INDEX(主数据!A:AD,MATCH(J3919,主数据!A:A,0),11))</f>
        <v>南昌西区</v>
      </c>
      <c r="D3919" t="str">
        <f t="shared" si="244"/>
        <v>NC59自来水费（简易征收）标准方式4.38</v>
      </c>
      <c r="E3919" s="13" t="str">
        <f t="shared" si="246"/>
        <v>4.38</v>
      </c>
      <c r="F3919" s="13" t="str">
        <f>IF(E3919="","",IFERROR(IF(IF(K3919="","",INDEX(收费标合同信息维护!A:Q,MATCH(D3919,收费标合同信息维护!J:J,0),10))=D3919,"有","无"),"无"))</f>
        <v>无</v>
      </c>
      <c r="G3919" s="13" t="str">
        <f t="shared" si="245"/>
        <v/>
      </c>
      <c r="H3919" s="13" t="str">
        <f t="shared" si="247"/>
        <v/>
      </c>
      <c r="I3919" s="13" t="str">
        <f>IF(G3919="","",IFERROR(IF(IF(K3919="","",INDEX(收费标合同信息维护!A:Q,MATCH(G3919,收费标合同信息维护!M:M,0),13))=G3919,"有","无"),"无"))</f>
        <v/>
      </c>
      <c r="J3919" s="3" t="s">
        <v>3712</v>
      </c>
      <c r="K3919" s="3" t="s">
        <v>14245</v>
      </c>
      <c r="L3919" s="3" t="s">
        <v>6615</v>
      </c>
      <c r="M3919" s="3" t="s">
        <v>6616</v>
      </c>
      <c r="N3919" s="3" t="s">
        <v>6603</v>
      </c>
      <c r="O3919" s="3" t="s">
        <v>6478</v>
      </c>
      <c r="P3919" s="3" t="s">
        <v>14249</v>
      </c>
      <c r="Q3919" s="3" t="s">
        <v>14250</v>
      </c>
      <c r="R3919" s="3" t="s">
        <v>6484</v>
      </c>
      <c r="S3919" s="3" t="s">
        <v>6491</v>
      </c>
      <c r="T3919" s="3" t="s">
        <v>14248</v>
      </c>
      <c r="U3919" s="3" t="s">
        <v>154</v>
      </c>
      <c r="V3919" s="3" t="s">
        <v>12583</v>
      </c>
      <c r="W3919" s="3" t="s">
        <v>154</v>
      </c>
      <c r="X3919" s="3" t="s">
        <v>154</v>
      </c>
      <c r="Y3919" s="3" t="s">
        <v>154</v>
      </c>
      <c r="Z3919" s="3" t="s">
        <v>154</v>
      </c>
      <c r="AA3919" s="3" t="s">
        <v>154</v>
      </c>
      <c r="AB3919" s="3" t="s">
        <v>154</v>
      </c>
      <c r="AC3919" s="3" t="s">
        <v>154</v>
      </c>
      <c r="AD3919" s="3" t="s">
        <v>6151</v>
      </c>
      <c r="AE3919" s="3" t="s">
        <v>6151</v>
      </c>
      <c r="AF3919" s="3" t="s">
        <v>154</v>
      </c>
      <c r="AG3919" s="3" t="s">
        <v>154</v>
      </c>
      <c r="AH3919" s="3" t="s">
        <v>6478</v>
      </c>
      <c r="AI3919" s="3" t="s">
        <v>6482</v>
      </c>
      <c r="AJ3919" s="3" t="s">
        <v>6489</v>
      </c>
    </row>
    <row r="3920" spans="1:36" ht="15">
      <c r="A3920" s="10">
        <v>4023</v>
      </c>
      <c r="B3920" t="str">
        <f>IF(K3920="总计","",INDEX(主数据!A:AD,MATCH(J3920,主数据!A:A,0),9))</f>
        <v>环渤海大区公司</v>
      </c>
      <c r="C3920" t="str">
        <f>IF(K3920="","",INDEX(主数据!A:AD,MATCH(J3920,主数据!A:A,0),11))</f>
        <v>天津南区</v>
      </c>
      <c r="D3920" t="str">
        <f t="shared" si="244"/>
        <v>TJ54物业服务费直接录入</v>
      </c>
      <c r="E3920" s="13" t="str">
        <f t="shared" si="246"/>
        <v/>
      </c>
      <c r="F3920" s="13" t="str">
        <f>IF(E3920="","",IFERROR(IF(IF(K3920="","",INDEX(收费标合同信息维护!A:Q,MATCH(D3920,收费标合同信息维护!J:J,0),10))=D3920,"有","无"),"无"))</f>
        <v/>
      </c>
      <c r="G3920" s="13" t="str">
        <f t="shared" si="245"/>
        <v/>
      </c>
      <c r="H3920" s="13" t="str">
        <f t="shared" si="247"/>
        <v/>
      </c>
      <c r="I3920" s="13" t="str">
        <f>IF(G3920="","",IFERROR(IF(IF(K3920="","",INDEX(收费标合同信息维护!A:Q,MATCH(G3920,收费标合同信息维护!M:M,0),13))=G3920,"有","无"),"无"))</f>
        <v/>
      </c>
      <c r="J3920" s="3" t="s">
        <v>3096</v>
      </c>
      <c r="K3920" s="3" t="s">
        <v>14251</v>
      </c>
      <c r="L3920" s="3" t="s">
        <v>6025</v>
      </c>
      <c r="M3920" s="3" t="s">
        <v>6026</v>
      </c>
      <c r="N3920" s="3" t="s">
        <v>6477</v>
      </c>
      <c r="O3920" s="3" t="s">
        <v>6478</v>
      </c>
      <c r="P3920" s="3" t="s">
        <v>7354</v>
      </c>
      <c r="Q3920" s="3" t="s">
        <v>7094</v>
      </c>
      <c r="R3920" s="3" t="s">
        <v>6479</v>
      </c>
      <c r="S3920" s="3" t="s">
        <v>6480</v>
      </c>
      <c r="T3920" s="3" t="s">
        <v>6760</v>
      </c>
      <c r="U3920" s="3" t="s">
        <v>154</v>
      </c>
      <c r="V3920" s="3" t="s">
        <v>154</v>
      </c>
      <c r="W3920" s="3" t="s">
        <v>154</v>
      </c>
      <c r="X3920" s="3" t="s">
        <v>154</v>
      </c>
      <c r="Y3920" s="3" t="s">
        <v>154</v>
      </c>
      <c r="Z3920" s="3" t="s">
        <v>154</v>
      </c>
      <c r="AA3920" s="3" t="s">
        <v>154</v>
      </c>
      <c r="AB3920" s="3" t="s">
        <v>154</v>
      </c>
      <c r="AC3920" s="3" t="s">
        <v>154</v>
      </c>
      <c r="AD3920" s="3" t="s">
        <v>6151</v>
      </c>
      <c r="AE3920" s="3" t="s">
        <v>6151</v>
      </c>
      <c r="AF3920" s="3" t="s">
        <v>154</v>
      </c>
      <c r="AG3920" s="3" t="s">
        <v>154</v>
      </c>
      <c r="AH3920" s="3" t="s">
        <v>6597</v>
      </c>
      <c r="AI3920" s="3" t="s">
        <v>6482</v>
      </c>
      <c r="AJ3920" s="3" t="s">
        <v>6489</v>
      </c>
    </row>
    <row r="3921" spans="1:36" ht="15">
      <c r="A3921" s="10">
        <v>4024</v>
      </c>
      <c r="B3921" t="str">
        <f>IF(K3921="总计","",INDEX(主数据!A:AD,MATCH(J3921,主数据!A:A,0),9))</f>
        <v>环渤海大区公司</v>
      </c>
      <c r="C3921" t="str">
        <f>IF(K3921="","",INDEX(主数据!A:AD,MATCH(J3921,主数据!A:A,0),11))</f>
        <v>天津南区</v>
      </c>
      <c r="D3921" t="str">
        <f t="shared" si="244"/>
        <v>TJ54物业服务费定额</v>
      </c>
      <c r="E3921" s="13" t="str">
        <f t="shared" si="246"/>
        <v/>
      </c>
      <c r="F3921" s="13" t="str">
        <f>IF(E3921="","",IFERROR(IF(IF(K3921="","",INDEX(收费标合同信息维护!A:Q,MATCH(D3921,收费标合同信息维护!J:J,0),10))=D3921,"有","无"),"无"))</f>
        <v/>
      </c>
      <c r="G3921" s="13" t="str">
        <f t="shared" si="245"/>
        <v>TJ54物业服务费定额95000.00</v>
      </c>
      <c r="H3921" s="13" t="str">
        <f t="shared" si="247"/>
        <v>95000.00</v>
      </c>
      <c r="I3921" s="13" t="str">
        <f>IF(G3921="","",IFERROR(IF(IF(K3921="","",INDEX(收费标合同信息维护!A:Q,MATCH(G3921,收费标合同信息维护!M:M,0),13))=G3921,"有","无"),"无"))</f>
        <v>无</v>
      </c>
      <c r="J3921" s="3" t="s">
        <v>3096</v>
      </c>
      <c r="K3921" s="3" t="s">
        <v>14251</v>
      </c>
      <c r="L3921" s="3" t="s">
        <v>6025</v>
      </c>
      <c r="M3921" s="3" t="s">
        <v>6026</v>
      </c>
      <c r="N3921" s="3" t="s">
        <v>6477</v>
      </c>
      <c r="O3921" s="3" t="s">
        <v>6478</v>
      </c>
      <c r="P3921" s="3" t="s">
        <v>7521</v>
      </c>
      <c r="Q3921" s="3" t="s">
        <v>14252</v>
      </c>
      <c r="R3921" s="3" t="s">
        <v>6490</v>
      </c>
      <c r="S3921" s="3" t="s">
        <v>6491</v>
      </c>
      <c r="T3921" s="3" t="s">
        <v>6486</v>
      </c>
      <c r="U3921" s="3" t="s">
        <v>154</v>
      </c>
      <c r="V3921" s="3" t="s">
        <v>154</v>
      </c>
      <c r="W3921" s="3" t="s">
        <v>14253</v>
      </c>
      <c r="X3921" s="3" t="s">
        <v>154</v>
      </c>
      <c r="Y3921" s="3" t="s">
        <v>154</v>
      </c>
      <c r="Z3921" s="3" t="s">
        <v>154</v>
      </c>
      <c r="AA3921" s="3" t="s">
        <v>154</v>
      </c>
      <c r="AB3921" s="3" t="s">
        <v>154</v>
      </c>
      <c r="AC3921" s="3" t="s">
        <v>154</v>
      </c>
      <c r="AD3921" s="3" t="s">
        <v>6151</v>
      </c>
      <c r="AE3921" s="3" t="s">
        <v>6151</v>
      </c>
      <c r="AF3921" s="3" t="s">
        <v>154</v>
      </c>
      <c r="AG3921" s="3" t="s">
        <v>154</v>
      </c>
      <c r="AH3921" s="3" t="s">
        <v>6478</v>
      </c>
      <c r="AI3921" s="3" t="s">
        <v>6482</v>
      </c>
      <c r="AJ3921" s="3" t="s">
        <v>6489</v>
      </c>
    </row>
    <row r="3922" spans="1:36" ht="15">
      <c r="A3922" s="10">
        <v>4025</v>
      </c>
      <c r="B3922" t="str">
        <f>IF(K3922="总计","",INDEX(主数据!A:AD,MATCH(J3922,主数据!A:A,0),9))</f>
        <v>环渤海大区公司</v>
      </c>
      <c r="C3922" t="str">
        <f>IF(K3922="","",INDEX(主数据!A:AD,MATCH(J3922,主数据!A:A,0),11))</f>
        <v>天津南区</v>
      </c>
      <c r="D3922" t="str">
        <f t="shared" si="244"/>
        <v>TJ54公共水费直接录入</v>
      </c>
      <c r="E3922" s="13" t="str">
        <f t="shared" si="246"/>
        <v/>
      </c>
      <c r="F3922" s="13" t="str">
        <f>IF(E3922="","",IFERROR(IF(IF(K3922="","",INDEX(收费标合同信息维护!A:Q,MATCH(D3922,收费标合同信息维护!J:J,0),10))=D3922,"有","无"),"无"))</f>
        <v/>
      </c>
      <c r="G3922" s="13" t="str">
        <f t="shared" si="245"/>
        <v/>
      </c>
      <c r="H3922" s="13" t="str">
        <f t="shared" si="247"/>
        <v/>
      </c>
      <c r="I3922" s="13" t="str">
        <f>IF(G3922="","",IFERROR(IF(IF(K3922="","",INDEX(收费标合同信息维护!A:Q,MATCH(G3922,收费标合同信息维护!M:M,0),13))=G3922,"有","无"),"无"))</f>
        <v/>
      </c>
      <c r="J3922" s="3" t="s">
        <v>3096</v>
      </c>
      <c r="K3922" s="3" t="s">
        <v>14251</v>
      </c>
      <c r="L3922" s="3" t="s">
        <v>6985</v>
      </c>
      <c r="M3922" s="3" t="s">
        <v>7158</v>
      </c>
      <c r="N3922" s="3" t="s">
        <v>6477</v>
      </c>
      <c r="O3922" s="3" t="s">
        <v>6478</v>
      </c>
      <c r="P3922" s="3" t="s">
        <v>7517</v>
      </c>
      <c r="Q3922" s="3" t="s">
        <v>6723</v>
      </c>
      <c r="R3922" s="3" t="s">
        <v>6479</v>
      </c>
      <c r="S3922" s="3" t="s">
        <v>6480</v>
      </c>
      <c r="T3922" s="3" t="s">
        <v>7029</v>
      </c>
      <c r="U3922" s="3" t="s">
        <v>154</v>
      </c>
      <c r="V3922" s="3" t="s">
        <v>154</v>
      </c>
      <c r="W3922" s="3" t="s">
        <v>154</v>
      </c>
      <c r="X3922" s="3" t="s">
        <v>154</v>
      </c>
      <c r="Y3922" s="3" t="s">
        <v>154</v>
      </c>
      <c r="Z3922" s="3" t="s">
        <v>154</v>
      </c>
      <c r="AA3922" s="3" t="s">
        <v>154</v>
      </c>
      <c r="AB3922" s="3" t="s">
        <v>154</v>
      </c>
      <c r="AC3922" s="3" t="s">
        <v>154</v>
      </c>
      <c r="AD3922" s="3" t="s">
        <v>6151</v>
      </c>
      <c r="AE3922" s="3" t="s">
        <v>6151</v>
      </c>
      <c r="AF3922" s="3" t="s">
        <v>154</v>
      </c>
      <c r="AG3922" s="3" t="s">
        <v>154</v>
      </c>
      <c r="AH3922" s="3" t="s">
        <v>6478</v>
      </c>
      <c r="AI3922" s="3" t="s">
        <v>6482</v>
      </c>
      <c r="AJ3922" s="3" t="s">
        <v>6033</v>
      </c>
    </row>
    <row r="3923" spans="1:36" ht="15">
      <c r="A3923" s="10">
        <v>4026</v>
      </c>
      <c r="B3923" t="str">
        <f>IF(K3923="总计","",INDEX(主数据!A:AD,MATCH(J3923,主数据!A:A,0),9))</f>
        <v>环渤海大区公司</v>
      </c>
      <c r="C3923" t="str">
        <f>IF(K3923="","",INDEX(主数据!A:AD,MATCH(J3923,主数据!A:A,0),11))</f>
        <v>天津南区</v>
      </c>
      <c r="D3923" t="str">
        <f t="shared" si="244"/>
        <v>TJ54公共电费直接录入</v>
      </c>
      <c r="E3923" s="13" t="str">
        <f t="shared" si="246"/>
        <v/>
      </c>
      <c r="F3923" s="13" t="str">
        <f>IF(E3923="","",IFERROR(IF(IF(K3923="","",INDEX(收费标合同信息维护!A:Q,MATCH(D3923,收费标合同信息维护!J:J,0),10))=D3923,"有","无"),"无"))</f>
        <v/>
      </c>
      <c r="G3923" s="13" t="str">
        <f t="shared" si="245"/>
        <v/>
      </c>
      <c r="H3923" s="13" t="str">
        <f t="shared" si="247"/>
        <v/>
      </c>
      <c r="I3923" s="13" t="str">
        <f>IF(G3923="","",IFERROR(IF(IF(K3923="","",INDEX(收费标合同信息维护!A:Q,MATCH(G3923,收费标合同信息维护!M:M,0),13))=G3923,"有","无"),"无"))</f>
        <v/>
      </c>
      <c r="J3923" s="3" t="s">
        <v>3096</v>
      </c>
      <c r="K3923" s="3" t="s">
        <v>14251</v>
      </c>
      <c r="L3923" s="3" t="s">
        <v>6826</v>
      </c>
      <c r="M3923" s="3" t="s">
        <v>7076</v>
      </c>
      <c r="N3923" s="3" t="s">
        <v>6477</v>
      </c>
      <c r="O3923" s="3" t="s">
        <v>6478</v>
      </c>
      <c r="P3923" s="3" t="s">
        <v>6721</v>
      </c>
      <c r="Q3923" s="3" t="s">
        <v>6602</v>
      </c>
      <c r="R3923" s="3" t="s">
        <v>6479</v>
      </c>
      <c r="S3923" s="3" t="s">
        <v>6480</v>
      </c>
      <c r="T3923" s="3" t="s">
        <v>7029</v>
      </c>
      <c r="U3923" s="3" t="s">
        <v>154</v>
      </c>
      <c r="V3923" s="3" t="s">
        <v>154</v>
      </c>
      <c r="W3923" s="3" t="s">
        <v>154</v>
      </c>
      <c r="X3923" s="3" t="s">
        <v>154</v>
      </c>
      <c r="Y3923" s="3" t="s">
        <v>154</v>
      </c>
      <c r="Z3923" s="3" t="s">
        <v>154</v>
      </c>
      <c r="AA3923" s="3" t="s">
        <v>154</v>
      </c>
      <c r="AB3923" s="3" t="s">
        <v>154</v>
      </c>
      <c r="AC3923" s="3" t="s">
        <v>154</v>
      </c>
      <c r="AD3923" s="3" t="s">
        <v>6151</v>
      </c>
      <c r="AE3923" s="3" t="s">
        <v>6151</v>
      </c>
      <c r="AF3923" s="3" t="s">
        <v>154</v>
      </c>
      <c r="AG3923" s="3" t="s">
        <v>154</v>
      </c>
      <c r="AH3923" s="3" t="s">
        <v>6478</v>
      </c>
      <c r="AI3923" s="3" t="s">
        <v>6482</v>
      </c>
      <c r="AJ3923" s="3" t="s">
        <v>6033</v>
      </c>
    </row>
    <row r="3924" spans="1:36" ht="15">
      <c r="A3924" s="10">
        <v>4027</v>
      </c>
      <c r="B3924" t="str">
        <f>IF(K3924="总计","",INDEX(主数据!A:AD,MATCH(J3924,主数据!A:A,0),9))</f>
        <v>环渤海大区公司</v>
      </c>
      <c r="C3924" t="str">
        <f>IF(K3924="","",INDEX(主数据!A:AD,MATCH(J3924,主数据!A:A,0),11))</f>
        <v>天津南区</v>
      </c>
      <c r="D3924" t="str">
        <f t="shared" si="244"/>
        <v>TJ54公共能耗费用及其他直接录入</v>
      </c>
      <c r="E3924" s="13" t="str">
        <f t="shared" si="246"/>
        <v/>
      </c>
      <c r="F3924" s="13" t="str">
        <f>IF(E3924="","",IFERROR(IF(IF(K3924="","",INDEX(收费标合同信息维护!A:Q,MATCH(D3924,收费标合同信息维护!J:J,0),10))=D3924,"有","无"),"无"))</f>
        <v/>
      </c>
      <c r="G3924" s="13" t="str">
        <f t="shared" si="245"/>
        <v/>
      </c>
      <c r="H3924" s="13" t="str">
        <f t="shared" si="247"/>
        <v/>
      </c>
      <c r="I3924" s="13" t="str">
        <f>IF(G3924="","",IFERROR(IF(IF(K3924="","",INDEX(收费标合同信息维护!A:Q,MATCH(G3924,收费标合同信息维护!M:M,0),13))=G3924,"有","无"),"无"))</f>
        <v/>
      </c>
      <c r="J3924" s="3" t="s">
        <v>3096</v>
      </c>
      <c r="K3924" s="3" t="s">
        <v>14251</v>
      </c>
      <c r="L3924" s="3" t="s">
        <v>6702</v>
      </c>
      <c r="M3924" s="3" t="s">
        <v>6703</v>
      </c>
      <c r="N3924" s="3" t="s">
        <v>6477</v>
      </c>
      <c r="O3924" s="3" t="s">
        <v>6478</v>
      </c>
      <c r="P3924" s="3" t="s">
        <v>7519</v>
      </c>
      <c r="Q3924" s="3" t="s">
        <v>14254</v>
      </c>
      <c r="R3924" s="3" t="s">
        <v>6479</v>
      </c>
      <c r="S3924" s="3" t="s">
        <v>6480</v>
      </c>
      <c r="T3924" s="3" t="s">
        <v>7029</v>
      </c>
      <c r="U3924" s="3" t="s">
        <v>154</v>
      </c>
      <c r="V3924" s="3" t="s">
        <v>154</v>
      </c>
      <c r="W3924" s="3" t="s">
        <v>154</v>
      </c>
      <c r="X3924" s="3" t="s">
        <v>154</v>
      </c>
      <c r="Y3924" s="3" t="s">
        <v>154</v>
      </c>
      <c r="Z3924" s="3" t="s">
        <v>154</v>
      </c>
      <c r="AA3924" s="3" t="s">
        <v>154</v>
      </c>
      <c r="AB3924" s="3" t="s">
        <v>154</v>
      </c>
      <c r="AC3924" s="3" t="s">
        <v>154</v>
      </c>
      <c r="AD3924" s="3" t="s">
        <v>6151</v>
      </c>
      <c r="AE3924" s="3" t="s">
        <v>6151</v>
      </c>
      <c r="AF3924" s="3" t="s">
        <v>154</v>
      </c>
      <c r="AG3924" s="3" t="s">
        <v>154</v>
      </c>
      <c r="AH3924" s="3" t="s">
        <v>6478</v>
      </c>
      <c r="AI3924" s="3" t="s">
        <v>6482</v>
      </c>
      <c r="AJ3924" s="3" t="s">
        <v>6147</v>
      </c>
    </row>
    <row r="3925" spans="1:36" ht="15">
      <c r="A3925" s="10">
        <v>4028</v>
      </c>
      <c r="B3925" t="str">
        <f>IF(K3925="总计","",INDEX(主数据!A:AD,MATCH(J3925,主数据!A:A,0),9))</f>
        <v>环渤海大区公司</v>
      </c>
      <c r="C3925" t="str">
        <f>IF(K3925="","",INDEX(主数据!A:AD,MATCH(J3925,主数据!A:A,0),11))</f>
        <v>天津南区</v>
      </c>
      <c r="D3925" t="str">
        <f t="shared" si="244"/>
        <v>TJ54代收代付其他费用直接录入</v>
      </c>
      <c r="E3925" s="13" t="str">
        <f t="shared" si="246"/>
        <v/>
      </c>
      <c r="F3925" s="13" t="str">
        <f>IF(E3925="","",IFERROR(IF(IF(K3925="","",INDEX(收费标合同信息维护!A:Q,MATCH(D3925,收费标合同信息维护!J:J,0),10))=D3925,"有","无"),"无"))</f>
        <v/>
      </c>
      <c r="G3925" s="13" t="str">
        <f t="shared" si="245"/>
        <v/>
      </c>
      <c r="H3925" s="13" t="str">
        <f t="shared" si="247"/>
        <v/>
      </c>
      <c r="I3925" s="13" t="str">
        <f>IF(G3925="","",IFERROR(IF(IF(K3925="","",INDEX(收费标合同信息维护!A:Q,MATCH(G3925,收费标合同信息维护!M:M,0),13))=G3925,"有","无"),"无"))</f>
        <v/>
      </c>
      <c r="J3925" s="3" t="s">
        <v>3096</v>
      </c>
      <c r="K3925" s="3" t="s">
        <v>14251</v>
      </c>
      <c r="L3925" s="3" t="s">
        <v>6620</v>
      </c>
      <c r="M3925" s="3" t="s">
        <v>6621</v>
      </c>
      <c r="N3925" s="3" t="s">
        <v>6477</v>
      </c>
      <c r="O3925" s="3" t="s">
        <v>6478</v>
      </c>
      <c r="P3925" s="3" t="s">
        <v>6683</v>
      </c>
      <c r="Q3925" s="3" t="s">
        <v>6026</v>
      </c>
      <c r="R3925" s="3" t="s">
        <v>6479</v>
      </c>
      <c r="S3925" s="3" t="s">
        <v>6480</v>
      </c>
      <c r="T3925" s="3" t="s">
        <v>6760</v>
      </c>
      <c r="U3925" s="3" t="s">
        <v>6716</v>
      </c>
      <c r="V3925" s="3" t="s">
        <v>154</v>
      </c>
      <c r="W3925" s="3" t="s">
        <v>154</v>
      </c>
      <c r="X3925" s="3" t="s">
        <v>154</v>
      </c>
      <c r="Y3925" s="3" t="s">
        <v>154</v>
      </c>
      <c r="Z3925" s="3" t="s">
        <v>154</v>
      </c>
      <c r="AA3925" s="3" t="s">
        <v>154</v>
      </c>
      <c r="AB3925" s="3" t="s">
        <v>154</v>
      </c>
      <c r="AC3925" s="3" t="s">
        <v>154</v>
      </c>
      <c r="AD3925" s="3" t="s">
        <v>6151</v>
      </c>
      <c r="AE3925" s="3" t="s">
        <v>6151</v>
      </c>
      <c r="AF3925" s="3" t="s">
        <v>154</v>
      </c>
      <c r="AG3925" s="3" t="s">
        <v>154</v>
      </c>
      <c r="AH3925" s="3" t="s">
        <v>6597</v>
      </c>
      <c r="AI3925" s="3" t="s">
        <v>6482</v>
      </c>
      <c r="AJ3925" s="3" t="s">
        <v>6489</v>
      </c>
    </row>
    <row r="3926" spans="1:36" ht="15">
      <c r="A3926" s="10">
        <v>4029</v>
      </c>
      <c r="B3926" t="str">
        <f>IF(K3926="总计","",INDEX(主数据!A:AD,MATCH(J3926,主数据!A:A,0),9))</f>
        <v>华西大区公司</v>
      </c>
      <c r="C3926" t="str">
        <f>IF(K3926="","",INDEX(主数据!A:AD,MATCH(J3926,主数据!A:A,0),11))</f>
        <v>成都东区</v>
      </c>
      <c r="D3926" t="str">
        <f t="shared" si="244"/>
        <v>CD52物业服务费标准方式2.07</v>
      </c>
      <c r="E3926" s="13" t="str">
        <f t="shared" si="246"/>
        <v>2.07</v>
      </c>
      <c r="F3926" s="13" t="str">
        <f>IF(E3926="","",IFERROR(IF(IF(K3926="","",INDEX(收费标合同信息维护!A:Q,MATCH(D3926,收费标合同信息维护!J:J,0),10))=D3926,"有","无"),"无"))</f>
        <v>无</v>
      </c>
      <c r="G3926" s="13" t="str">
        <f t="shared" si="245"/>
        <v/>
      </c>
      <c r="H3926" s="13" t="str">
        <f t="shared" si="247"/>
        <v/>
      </c>
      <c r="I3926" s="13" t="str">
        <f>IF(G3926="","",IFERROR(IF(IF(K3926="","",INDEX(收费标合同信息维护!A:Q,MATCH(G3926,收费标合同信息维护!M:M,0),13))=G3926,"有","无"),"无"))</f>
        <v/>
      </c>
      <c r="J3926" s="3" t="s">
        <v>3484</v>
      </c>
      <c r="K3926" s="3" t="s">
        <v>14255</v>
      </c>
      <c r="L3926" s="3" t="s">
        <v>6025</v>
      </c>
      <c r="M3926" s="3" t="s">
        <v>6026</v>
      </c>
      <c r="N3926" s="3" t="s">
        <v>6477</v>
      </c>
      <c r="O3926" s="3" t="s">
        <v>6478</v>
      </c>
      <c r="P3926" s="3" t="s">
        <v>14256</v>
      </c>
      <c r="Q3926" s="3" t="s">
        <v>9056</v>
      </c>
      <c r="R3926" s="3" t="s">
        <v>6484</v>
      </c>
      <c r="S3926" s="3" t="s">
        <v>6491</v>
      </c>
      <c r="T3926" s="3" t="s">
        <v>6506</v>
      </c>
      <c r="U3926" s="3" t="s">
        <v>154</v>
      </c>
      <c r="V3926" s="3" t="s">
        <v>9504</v>
      </c>
      <c r="W3926" s="3" t="s">
        <v>154</v>
      </c>
      <c r="X3926" s="3" t="s">
        <v>154</v>
      </c>
      <c r="Y3926" s="3" t="s">
        <v>154</v>
      </c>
      <c r="Z3926" s="3" t="s">
        <v>154</v>
      </c>
      <c r="AA3926" s="3" t="s">
        <v>154</v>
      </c>
      <c r="AB3926" s="3" t="s">
        <v>154</v>
      </c>
      <c r="AC3926" s="3" t="s">
        <v>154</v>
      </c>
      <c r="AD3926" s="3" t="s">
        <v>6151</v>
      </c>
      <c r="AE3926" s="3" t="s">
        <v>6151</v>
      </c>
      <c r="AF3926" s="3" t="s">
        <v>154</v>
      </c>
      <c r="AG3926" s="3" t="s">
        <v>154</v>
      </c>
      <c r="AH3926" s="3" t="s">
        <v>6478</v>
      </c>
      <c r="AI3926" s="3" t="s">
        <v>6482</v>
      </c>
      <c r="AJ3926" s="3" t="s">
        <v>14257</v>
      </c>
    </row>
    <row r="3927" spans="1:36" ht="15">
      <c r="A3927" s="10">
        <v>4030</v>
      </c>
      <c r="B3927" t="str">
        <f>IF(K3927="总计","",INDEX(主数据!A:AD,MATCH(J3927,主数据!A:A,0),9))</f>
        <v>华西大区公司</v>
      </c>
      <c r="C3927" t="str">
        <f>IF(K3927="","",INDEX(主数据!A:AD,MATCH(J3927,主数据!A:A,0),11))</f>
        <v>成都东区</v>
      </c>
      <c r="D3927" t="str">
        <f t="shared" si="244"/>
        <v>CD52物业服务费标准方式5.00</v>
      </c>
      <c r="E3927" s="13" t="str">
        <f t="shared" si="246"/>
        <v>5.00</v>
      </c>
      <c r="F3927" s="13" t="str">
        <f>IF(E3927="","",IFERROR(IF(IF(K3927="","",INDEX(收费标合同信息维护!A:Q,MATCH(D3927,收费标合同信息维护!J:J,0),10))=D3927,"有","无"),"无"))</f>
        <v>无</v>
      </c>
      <c r="G3927" s="13" t="str">
        <f t="shared" si="245"/>
        <v/>
      </c>
      <c r="H3927" s="13" t="str">
        <f t="shared" si="247"/>
        <v/>
      </c>
      <c r="I3927" s="13" t="str">
        <f>IF(G3927="","",IFERROR(IF(IF(K3927="","",INDEX(收费标合同信息维护!A:Q,MATCH(G3927,收费标合同信息维护!M:M,0),13))=G3927,"有","无"),"无"))</f>
        <v/>
      </c>
      <c r="J3927" s="3" t="s">
        <v>3484</v>
      </c>
      <c r="K3927" s="3" t="s">
        <v>14255</v>
      </c>
      <c r="L3927" s="3" t="s">
        <v>6025</v>
      </c>
      <c r="M3927" s="3" t="s">
        <v>6026</v>
      </c>
      <c r="N3927" s="3" t="s">
        <v>6477</v>
      </c>
      <c r="O3927" s="3" t="s">
        <v>6478</v>
      </c>
      <c r="P3927" s="3" t="s">
        <v>14258</v>
      </c>
      <c r="Q3927" s="3" t="s">
        <v>14259</v>
      </c>
      <c r="R3927" s="3" t="s">
        <v>6484</v>
      </c>
      <c r="S3927" s="3" t="s">
        <v>6491</v>
      </c>
      <c r="T3927" s="3" t="s">
        <v>6506</v>
      </c>
      <c r="U3927" s="3" t="s">
        <v>154</v>
      </c>
      <c r="V3927" s="3" t="s">
        <v>6744</v>
      </c>
      <c r="W3927" s="3" t="s">
        <v>154</v>
      </c>
      <c r="X3927" s="3" t="s">
        <v>154</v>
      </c>
      <c r="Y3927" s="3" t="s">
        <v>154</v>
      </c>
      <c r="Z3927" s="3" t="s">
        <v>154</v>
      </c>
      <c r="AA3927" s="3" t="s">
        <v>154</v>
      </c>
      <c r="AB3927" s="3" t="s">
        <v>154</v>
      </c>
      <c r="AC3927" s="3" t="s">
        <v>154</v>
      </c>
      <c r="AD3927" s="3" t="s">
        <v>6151</v>
      </c>
      <c r="AE3927" s="3" t="s">
        <v>6151</v>
      </c>
      <c r="AF3927" s="3" t="s">
        <v>154</v>
      </c>
      <c r="AG3927" s="3" t="s">
        <v>154</v>
      </c>
      <c r="AH3927" s="3" t="s">
        <v>6478</v>
      </c>
      <c r="AI3927" s="3" t="s">
        <v>6482</v>
      </c>
      <c r="AJ3927" s="3" t="s">
        <v>6489</v>
      </c>
    </row>
    <row r="3928" spans="1:36" ht="15">
      <c r="A3928" s="10">
        <v>4031</v>
      </c>
      <c r="B3928" t="str">
        <f>IF(K3928="总计","",INDEX(主数据!A:AD,MATCH(J3928,主数据!A:A,0),9))</f>
        <v>华西大区公司</v>
      </c>
      <c r="C3928" t="str">
        <f>IF(K3928="","",INDEX(主数据!A:AD,MATCH(J3928,主数据!A:A,0),11))</f>
        <v>成都东区</v>
      </c>
      <c r="D3928" t="str">
        <f t="shared" si="244"/>
        <v>CD52物业服务费标准方式5.00</v>
      </c>
      <c r="E3928" s="13" t="str">
        <f t="shared" si="246"/>
        <v>5.00</v>
      </c>
      <c r="F3928" s="13" t="str">
        <f>IF(E3928="","",IFERROR(IF(IF(K3928="","",INDEX(收费标合同信息维护!A:Q,MATCH(D3928,收费标合同信息维护!J:J,0),10))=D3928,"有","无"),"无"))</f>
        <v>无</v>
      </c>
      <c r="G3928" s="13" t="str">
        <f t="shared" si="245"/>
        <v/>
      </c>
      <c r="H3928" s="13" t="str">
        <f t="shared" si="247"/>
        <v/>
      </c>
      <c r="I3928" s="13" t="str">
        <f>IF(G3928="","",IFERROR(IF(IF(K3928="","",INDEX(收费标合同信息维护!A:Q,MATCH(G3928,收费标合同信息维护!M:M,0),13))=G3928,"有","无"),"无"))</f>
        <v/>
      </c>
      <c r="J3928" s="3" t="s">
        <v>3484</v>
      </c>
      <c r="K3928" s="3" t="s">
        <v>14255</v>
      </c>
      <c r="L3928" s="3" t="s">
        <v>6025</v>
      </c>
      <c r="M3928" s="3" t="s">
        <v>6026</v>
      </c>
      <c r="N3928" s="3" t="s">
        <v>6477</v>
      </c>
      <c r="O3928" s="3" t="s">
        <v>6478</v>
      </c>
      <c r="P3928" s="3" t="s">
        <v>14260</v>
      </c>
      <c r="Q3928" s="3" t="s">
        <v>14261</v>
      </c>
      <c r="R3928" s="3" t="s">
        <v>6484</v>
      </c>
      <c r="S3928" s="3" t="s">
        <v>6491</v>
      </c>
      <c r="T3928" s="3" t="s">
        <v>6506</v>
      </c>
      <c r="U3928" s="3" t="s">
        <v>154</v>
      </c>
      <c r="V3928" s="3" t="s">
        <v>6744</v>
      </c>
      <c r="W3928" s="3" t="s">
        <v>154</v>
      </c>
      <c r="X3928" s="3" t="s">
        <v>154</v>
      </c>
      <c r="Y3928" s="3" t="s">
        <v>154</v>
      </c>
      <c r="Z3928" s="3" t="s">
        <v>154</v>
      </c>
      <c r="AA3928" s="3" t="s">
        <v>154</v>
      </c>
      <c r="AB3928" s="3" t="s">
        <v>154</v>
      </c>
      <c r="AC3928" s="3" t="s">
        <v>154</v>
      </c>
      <c r="AD3928" s="3" t="s">
        <v>6151</v>
      </c>
      <c r="AE3928" s="3" t="s">
        <v>6151</v>
      </c>
      <c r="AF3928" s="3" t="s">
        <v>154</v>
      </c>
      <c r="AG3928" s="3" t="s">
        <v>154</v>
      </c>
      <c r="AH3928" s="3" t="s">
        <v>6478</v>
      </c>
      <c r="AI3928" s="3" t="s">
        <v>6482</v>
      </c>
      <c r="AJ3928" s="3" t="s">
        <v>6106</v>
      </c>
    </row>
    <row r="3929" spans="1:36" ht="30">
      <c r="A3929" s="10">
        <v>4032</v>
      </c>
      <c r="B3929" t="str">
        <f>IF(K3929="总计","",INDEX(主数据!A:AD,MATCH(J3929,主数据!A:A,0),9))</f>
        <v>华西大区公司</v>
      </c>
      <c r="C3929" t="str">
        <f>IF(K3929="","",INDEX(主数据!A:AD,MATCH(J3929,主数据!A:A,0),11))</f>
        <v>成都东区</v>
      </c>
      <c r="D3929" t="str">
        <f t="shared" si="244"/>
        <v>CD52生活垃圾清运费-委托清运定额</v>
      </c>
      <c r="E3929" s="13" t="str">
        <f t="shared" si="246"/>
        <v/>
      </c>
      <c r="F3929" s="13" t="str">
        <f>IF(E3929="","",IFERROR(IF(IF(K3929="","",INDEX(收费标合同信息维护!A:Q,MATCH(D3929,收费标合同信息维护!J:J,0),10))=D3929,"有","无"),"无"))</f>
        <v/>
      </c>
      <c r="G3929" s="13" t="str">
        <f t="shared" si="245"/>
        <v>CD52生活垃圾清运费-委托清运定额18.00</v>
      </c>
      <c r="H3929" s="13" t="str">
        <f t="shared" si="247"/>
        <v>18.00</v>
      </c>
      <c r="I3929" s="13" t="str">
        <f>IF(G3929="","",IFERROR(IF(IF(K3929="","",INDEX(收费标合同信息维护!A:Q,MATCH(G3929,收费标合同信息维护!M:M,0),13))=G3929,"有","无"),"无"))</f>
        <v>无</v>
      </c>
      <c r="J3929" s="3" t="s">
        <v>3484</v>
      </c>
      <c r="K3929" s="3" t="s">
        <v>14255</v>
      </c>
      <c r="L3929" s="3" t="s">
        <v>6630</v>
      </c>
      <c r="M3929" s="3" t="s">
        <v>6631</v>
      </c>
      <c r="N3929" s="3" t="s">
        <v>6477</v>
      </c>
      <c r="O3929" s="3" t="s">
        <v>6478</v>
      </c>
      <c r="P3929" s="3" t="s">
        <v>14262</v>
      </c>
      <c r="Q3929" s="3" t="s">
        <v>14263</v>
      </c>
      <c r="R3929" s="3" t="s">
        <v>6490</v>
      </c>
      <c r="S3929" s="3" t="s">
        <v>6491</v>
      </c>
      <c r="T3929" s="3" t="s">
        <v>6510</v>
      </c>
      <c r="U3929" s="3" t="s">
        <v>154</v>
      </c>
      <c r="V3929" s="3" t="s">
        <v>154</v>
      </c>
      <c r="W3929" s="3" t="s">
        <v>8650</v>
      </c>
      <c r="X3929" s="3" t="s">
        <v>154</v>
      </c>
      <c r="Y3929" s="3" t="s">
        <v>154</v>
      </c>
      <c r="Z3929" s="3" t="s">
        <v>154</v>
      </c>
      <c r="AA3929" s="3" t="s">
        <v>154</v>
      </c>
      <c r="AB3929" s="3" t="s">
        <v>154</v>
      </c>
      <c r="AC3929" s="3" t="s">
        <v>154</v>
      </c>
      <c r="AD3929" s="3" t="s">
        <v>6151</v>
      </c>
      <c r="AE3929" s="3" t="s">
        <v>6151</v>
      </c>
      <c r="AF3929" s="3" t="s">
        <v>154</v>
      </c>
      <c r="AG3929" s="3" t="s">
        <v>154</v>
      </c>
      <c r="AH3929" s="3" t="s">
        <v>6478</v>
      </c>
      <c r="AI3929" s="3" t="s">
        <v>6482</v>
      </c>
      <c r="AJ3929" s="3" t="s">
        <v>6243</v>
      </c>
    </row>
    <row r="3930" spans="1:36" ht="30">
      <c r="A3930" s="10">
        <v>4033</v>
      </c>
      <c r="B3930" t="str">
        <f>IF(K3930="总计","",INDEX(主数据!A:AD,MATCH(J3930,主数据!A:A,0),9))</f>
        <v>华西大区公司</v>
      </c>
      <c r="C3930" t="str">
        <f>IF(K3930="","",INDEX(主数据!A:AD,MATCH(J3930,主数据!A:A,0),11))</f>
        <v>成都东区</v>
      </c>
      <c r="D3930" t="str">
        <f t="shared" si="244"/>
        <v>CD52生活垃圾清运费-委托清运定额</v>
      </c>
      <c r="E3930" s="13" t="str">
        <f t="shared" si="246"/>
        <v/>
      </c>
      <c r="F3930" s="13" t="str">
        <f>IF(E3930="","",IFERROR(IF(IF(K3930="","",INDEX(收费标合同信息维护!A:Q,MATCH(D3930,收费标合同信息维护!J:J,0),10))=D3930,"有","无"),"无"))</f>
        <v/>
      </c>
      <c r="G3930" s="13" t="str">
        <f t="shared" si="245"/>
        <v>CD52生活垃圾清运费-委托清运定额36.00</v>
      </c>
      <c r="H3930" s="13" t="str">
        <f t="shared" si="247"/>
        <v>36.00</v>
      </c>
      <c r="I3930" s="13" t="str">
        <f>IF(G3930="","",IFERROR(IF(IF(K3930="","",INDEX(收费标合同信息维护!A:Q,MATCH(G3930,收费标合同信息维护!M:M,0),13))=G3930,"有","无"),"无"))</f>
        <v>无</v>
      </c>
      <c r="J3930" s="3" t="s">
        <v>3484</v>
      </c>
      <c r="K3930" s="3" t="s">
        <v>14255</v>
      </c>
      <c r="L3930" s="3" t="s">
        <v>6630</v>
      </c>
      <c r="M3930" s="3" t="s">
        <v>6631</v>
      </c>
      <c r="N3930" s="3" t="s">
        <v>6477</v>
      </c>
      <c r="O3930" s="3" t="s">
        <v>6478</v>
      </c>
      <c r="P3930" s="3" t="s">
        <v>14264</v>
      </c>
      <c r="Q3930" s="3" t="s">
        <v>14265</v>
      </c>
      <c r="R3930" s="3" t="s">
        <v>6490</v>
      </c>
      <c r="S3930" s="3" t="s">
        <v>6491</v>
      </c>
      <c r="T3930" s="3" t="s">
        <v>6510</v>
      </c>
      <c r="U3930" s="3" t="s">
        <v>154</v>
      </c>
      <c r="V3930" s="3" t="s">
        <v>154</v>
      </c>
      <c r="W3930" s="3" t="s">
        <v>8653</v>
      </c>
      <c r="X3930" s="3" t="s">
        <v>154</v>
      </c>
      <c r="Y3930" s="3" t="s">
        <v>154</v>
      </c>
      <c r="Z3930" s="3" t="s">
        <v>154</v>
      </c>
      <c r="AA3930" s="3" t="s">
        <v>154</v>
      </c>
      <c r="AB3930" s="3" t="s">
        <v>154</v>
      </c>
      <c r="AC3930" s="3" t="s">
        <v>154</v>
      </c>
      <c r="AD3930" s="3" t="s">
        <v>6151</v>
      </c>
      <c r="AE3930" s="3" t="s">
        <v>6151</v>
      </c>
      <c r="AF3930" s="3" t="s">
        <v>154</v>
      </c>
      <c r="AG3930" s="3" t="s">
        <v>154</v>
      </c>
      <c r="AH3930" s="3" t="s">
        <v>6478</v>
      </c>
      <c r="AI3930" s="3" t="s">
        <v>6482</v>
      </c>
      <c r="AJ3930" s="3" t="s">
        <v>6032</v>
      </c>
    </row>
    <row r="3931" spans="1:36" ht="30">
      <c r="A3931" s="10">
        <v>4034</v>
      </c>
      <c r="B3931" t="str">
        <f>IF(K3931="总计","",INDEX(主数据!A:AD,MATCH(J3931,主数据!A:A,0),9))</f>
        <v>华西大区公司</v>
      </c>
      <c r="C3931" t="str">
        <f>IF(K3931="","",INDEX(主数据!A:AD,MATCH(J3931,主数据!A:A,0),11))</f>
        <v>成都东区</v>
      </c>
      <c r="D3931" t="str">
        <f t="shared" si="244"/>
        <v>CD52生活垃圾清运费-委托清运定额</v>
      </c>
      <c r="E3931" s="13" t="str">
        <f t="shared" si="246"/>
        <v/>
      </c>
      <c r="F3931" s="13" t="str">
        <f>IF(E3931="","",IFERROR(IF(IF(K3931="","",INDEX(收费标合同信息维护!A:Q,MATCH(D3931,收费标合同信息维护!J:J,0),10))=D3931,"有","无"),"无"))</f>
        <v/>
      </c>
      <c r="G3931" s="13" t="str">
        <f t="shared" si="245"/>
        <v>CD52生活垃圾清运费-委托清运定额6.00</v>
      </c>
      <c r="H3931" s="13" t="str">
        <f t="shared" si="247"/>
        <v>6.00</v>
      </c>
      <c r="I3931" s="13" t="str">
        <f>IF(G3931="","",IFERROR(IF(IF(K3931="","",INDEX(收费标合同信息维护!A:Q,MATCH(G3931,收费标合同信息维护!M:M,0),13))=G3931,"有","无"),"无"))</f>
        <v>无</v>
      </c>
      <c r="J3931" s="3" t="s">
        <v>3484</v>
      </c>
      <c r="K3931" s="3" t="s">
        <v>14255</v>
      </c>
      <c r="L3931" s="3" t="s">
        <v>6630</v>
      </c>
      <c r="M3931" s="3" t="s">
        <v>6631</v>
      </c>
      <c r="N3931" s="3" t="s">
        <v>6477</v>
      </c>
      <c r="O3931" s="3" t="s">
        <v>6478</v>
      </c>
      <c r="P3931" s="3" t="s">
        <v>14266</v>
      </c>
      <c r="Q3931" s="3" t="s">
        <v>14267</v>
      </c>
      <c r="R3931" s="3" t="s">
        <v>6490</v>
      </c>
      <c r="S3931" s="3" t="s">
        <v>6491</v>
      </c>
      <c r="T3931" s="3" t="s">
        <v>6510</v>
      </c>
      <c r="U3931" s="3" t="s">
        <v>154</v>
      </c>
      <c r="V3931" s="3" t="s">
        <v>154</v>
      </c>
      <c r="W3931" s="3" t="s">
        <v>6634</v>
      </c>
      <c r="X3931" s="3" t="s">
        <v>154</v>
      </c>
      <c r="Y3931" s="3" t="s">
        <v>154</v>
      </c>
      <c r="Z3931" s="3" t="s">
        <v>154</v>
      </c>
      <c r="AA3931" s="3" t="s">
        <v>154</v>
      </c>
      <c r="AB3931" s="3" t="s">
        <v>154</v>
      </c>
      <c r="AC3931" s="3" t="s">
        <v>154</v>
      </c>
      <c r="AD3931" s="3" t="s">
        <v>6151</v>
      </c>
      <c r="AE3931" s="3" t="s">
        <v>6151</v>
      </c>
      <c r="AF3931" s="3" t="s">
        <v>154</v>
      </c>
      <c r="AG3931" s="3" t="s">
        <v>154</v>
      </c>
      <c r="AH3931" s="3" t="s">
        <v>6478</v>
      </c>
      <c r="AI3931" s="3" t="s">
        <v>6482</v>
      </c>
      <c r="AJ3931" s="3" t="s">
        <v>18264</v>
      </c>
    </row>
    <row r="3932" spans="1:36" ht="30">
      <c r="A3932" s="10">
        <v>4035</v>
      </c>
      <c r="B3932" t="str">
        <f>IF(K3932="总计","",INDEX(主数据!A:AD,MATCH(J3932,主数据!A:A,0),9))</f>
        <v>华西大区公司</v>
      </c>
      <c r="C3932" t="str">
        <f>IF(K3932="","",INDEX(主数据!A:AD,MATCH(J3932,主数据!A:A,0),11))</f>
        <v>成都东区</v>
      </c>
      <c r="D3932" t="str">
        <f t="shared" si="244"/>
        <v>CD52开发商委托停车管理费（固定）定额</v>
      </c>
      <c r="E3932" s="13" t="str">
        <f t="shared" si="246"/>
        <v/>
      </c>
      <c r="F3932" s="13" t="str">
        <f>IF(E3932="","",IFERROR(IF(IF(K3932="","",INDEX(收费标合同信息维护!A:Q,MATCH(D3932,收费标合同信息维护!J:J,0),10))=D3932,"有","无"),"无"))</f>
        <v/>
      </c>
      <c r="G3932" s="13" t="str">
        <f t="shared" si="245"/>
        <v>CD52开发商委托停车管理费（固定）定额70.00</v>
      </c>
      <c r="H3932" s="13" t="str">
        <f t="shared" si="247"/>
        <v>70.00</v>
      </c>
      <c r="I3932" s="13" t="str">
        <f>IF(G3932="","",IFERROR(IF(IF(K3932="","",INDEX(收费标合同信息维护!A:Q,MATCH(G3932,收费标合同信息维护!M:M,0),13))=G3932,"有","无"),"无"))</f>
        <v>无</v>
      </c>
      <c r="J3932" s="3" t="s">
        <v>3484</v>
      </c>
      <c r="K3932" s="3" t="s">
        <v>14255</v>
      </c>
      <c r="L3932" s="3" t="s">
        <v>6512</v>
      </c>
      <c r="M3932" s="3" t="s">
        <v>6513</v>
      </c>
      <c r="N3932" s="3" t="s">
        <v>6477</v>
      </c>
      <c r="O3932" s="3" t="s">
        <v>6478</v>
      </c>
      <c r="P3932" s="3" t="s">
        <v>14268</v>
      </c>
      <c r="Q3932" s="3" t="s">
        <v>14269</v>
      </c>
      <c r="R3932" s="3" t="s">
        <v>6490</v>
      </c>
      <c r="S3932" s="3" t="s">
        <v>6491</v>
      </c>
      <c r="T3932" s="3" t="s">
        <v>14270</v>
      </c>
      <c r="U3932" s="3" t="s">
        <v>154</v>
      </c>
      <c r="V3932" s="3" t="s">
        <v>154</v>
      </c>
      <c r="W3932" s="3" t="s">
        <v>7194</v>
      </c>
      <c r="X3932" s="3" t="s">
        <v>154</v>
      </c>
      <c r="Y3932" s="3" t="s">
        <v>154</v>
      </c>
      <c r="Z3932" s="3" t="s">
        <v>154</v>
      </c>
      <c r="AA3932" s="3" t="s">
        <v>154</v>
      </c>
      <c r="AB3932" s="3" t="s">
        <v>154</v>
      </c>
      <c r="AC3932" s="3" t="s">
        <v>154</v>
      </c>
      <c r="AD3932" s="3" t="s">
        <v>6151</v>
      </c>
      <c r="AE3932" s="3" t="s">
        <v>6151</v>
      </c>
      <c r="AF3932" s="3" t="s">
        <v>154</v>
      </c>
      <c r="AG3932" s="3" t="s">
        <v>154</v>
      </c>
      <c r="AH3932" s="3" t="s">
        <v>6478</v>
      </c>
      <c r="AI3932" s="3" t="s">
        <v>6482</v>
      </c>
      <c r="AJ3932" s="3" t="s">
        <v>18265</v>
      </c>
    </row>
    <row r="3933" spans="1:36" ht="30">
      <c r="A3933" s="10">
        <v>4036</v>
      </c>
      <c r="B3933" t="str">
        <f>IF(K3933="总计","",INDEX(主数据!A:AD,MATCH(J3933,主数据!A:A,0),9))</f>
        <v>华西大区公司</v>
      </c>
      <c r="C3933" t="str">
        <f>IF(K3933="","",INDEX(主数据!A:AD,MATCH(J3933,主数据!A:A,0),11))</f>
        <v>成都东区</v>
      </c>
      <c r="D3933" t="str">
        <f t="shared" si="244"/>
        <v>CD52开发商委托停车管理费（固定）定额</v>
      </c>
      <c r="E3933" s="13" t="str">
        <f t="shared" si="246"/>
        <v/>
      </c>
      <c r="F3933" s="13" t="str">
        <f>IF(E3933="","",IFERROR(IF(IF(K3933="","",INDEX(收费标合同信息维护!A:Q,MATCH(D3933,收费标合同信息维护!J:J,0),10))=D3933,"有","无"),"无"))</f>
        <v/>
      </c>
      <c r="G3933" s="13" t="str">
        <f t="shared" si="245"/>
        <v>CD52开发商委托停车管理费（固定）定额140.00</v>
      </c>
      <c r="H3933" s="13" t="str">
        <f t="shared" si="247"/>
        <v>140.00</v>
      </c>
      <c r="I3933" s="13" t="str">
        <f>IF(G3933="","",IFERROR(IF(IF(K3933="","",INDEX(收费标合同信息维护!A:Q,MATCH(G3933,收费标合同信息维护!M:M,0),13))=G3933,"有","无"),"无"))</f>
        <v>无</v>
      </c>
      <c r="J3933" s="3" t="s">
        <v>3484</v>
      </c>
      <c r="K3933" s="3" t="s">
        <v>14255</v>
      </c>
      <c r="L3933" s="3" t="s">
        <v>6512</v>
      </c>
      <c r="M3933" s="3" t="s">
        <v>6513</v>
      </c>
      <c r="N3933" s="3" t="s">
        <v>6477</v>
      </c>
      <c r="O3933" s="3" t="s">
        <v>6478</v>
      </c>
      <c r="P3933" s="3" t="s">
        <v>14271</v>
      </c>
      <c r="Q3933" s="3" t="s">
        <v>14272</v>
      </c>
      <c r="R3933" s="3" t="s">
        <v>6490</v>
      </c>
      <c r="S3933" s="3" t="s">
        <v>6491</v>
      </c>
      <c r="T3933" s="3" t="s">
        <v>14270</v>
      </c>
      <c r="U3933" s="3" t="s">
        <v>154</v>
      </c>
      <c r="V3933" s="3" t="s">
        <v>154</v>
      </c>
      <c r="W3933" s="3" t="s">
        <v>7197</v>
      </c>
      <c r="X3933" s="3" t="s">
        <v>154</v>
      </c>
      <c r="Y3933" s="3" t="s">
        <v>154</v>
      </c>
      <c r="Z3933" s="3" t="s">
        <v>154</v>
      </c>
      <c r="AA3933" s="3" t="s">
        <v>154</v>
      </c>
      <c r="AB3933" s="3" t="s">
        <v>154</v>
      </c>
      <c r="AC3933" s="3" t="s">
        <v>154</v>
      </c>
      <c r="AD3933" s="3" t="s">
        <v>6151</v>
      </c>
      <c r="AE3933" s="3" t="s">
        <v>6151</v>
      </c>
      <c r="AF3933" s="3" t="s">
        <v>6040</v>
      </c>
      <c r="AG3933" s="3" t="s">
        <v>154</v>
      </c>
      <c r="AH3933" s="3" t="s">
        <v>6478</v>
      </c>
      <c r="AI3933" s="3" t="s">
        <v>6482</v>
      </c>
      <c r="AJ3933" s="3" t="s">
        <v>22</v>
      </c>
    </row>
    <row r="3934" spans="1:36" ht="30">
      <c r="A3934" s="10">
        <v>4037</v>
      </c>
      <c r="B3934" t="str">
        <f>IF(K3934="总计","",INDEX(主数据!A:AD,MATCH(J3934,主数据!A:A,0),9))</f>
        <v>华西大区公司</v>
      </c>
      <c r="C3934" t="str">
        <f>IF(K3934="","",INDEX(主数据!A:AD,MATCH(J3934,主数据!A:A,0),11))</f>
        <v>成都东区</v>
      </c>
      <c r="D3934" t="str">
        <f t="shared" si="244"/>
        <v>CD52开发商委托停车管理费（固定）定额210.00</v>
      </c>
      <c r="E3934" s="13" t="str">
        <f t="shared" si="246"/>
        <v>210.00</v>
      </c>
      <c r="F3934" s="13" t="str">
        <f>IF(E3934="","",IFERROR(IF(IF(K3934="","",INDEX(收费标合同信息维护!A:Q,MATCH(D3934,收费标合同信息维护!J:J,0),10))=D3934,"有","无"),"无"))</f>
        <v>无</v>
      </c>
      <c r="G3934" s="13" t="str">
        <f t="shared" si="245"/>
        <v>CD52开发商委托停车管理费（固定）定额210.00</v>
      </c>
      <c r="H3934" s="13" t="str">
        <f t="shared" si="247"/>
        <v>210.00</v>
      </c>
      <c r="I3934" s="13" t="str">
        <f>IF(G3934="","",IFERROR(IF(IF(K3934="","",INDEX(收费标合同信息维护!A:Q,MATCH(G3934,收费标合同信息维护!M:M,0),13))=G3934,"有","无"),"无"))</f>
        <v>无</v>
      </c>
      <c r="J3934" s="3" t="s">
        <v>3484</v>
      </c>
      <c r="K3934" s="3" t="s">
        <v>14255</v>
      </c>
      <c r="L3934" s="3" t="s">
        <v>6512</v>
      </c>
      <c r="M3934" s="3" t="s">
        <v>6513</v>
      </c>
      <c r="N3934" s="3" t="s">
        <v>6477</v>
      </c>
      <c r="O3934" s="3" t="s">
        <v>6478</v>
      </c>
      <c r="P3934" s="3" t="s">
        <v>14273</v>
      </c>
      <c r="Q3934" s="3" t="s">
        <v>14274</v>
      </c>
      <c r="R3934" s="3" t="s">
        <v>6490</v>
      </c>
      <c r="S3934" s="3" t="s">
        <v>6491</v>
      </c>
      <c r="T3934" s="3" t="s">
        <v>7001</v>
      </c>
      <c r="U3934" s="3" t="s">
        <v>154</v>
      </c>
      <c r="V3934" s="3" t="s">
        <v>14275</v>
      </c>
      <c r="W3934" s="3" t="s">
        <v>14275</v>
      </c>
      <c r="X3934" s="3" t="s">
        <v>154</v>
      </c>
      <c r="Y3934" s="3" t="s">
        <v>154</v>
      </c>
      <c r="Z3934" s="3" t="s">
        <v>154</v>
      </c>
      <c r="AA3934" s="3" t="s">
        <v>154</v>
      </c>
      <c r="AB3934" s="3" t="s">
        <v>154</v>
      </c>
      <c r="AC3934" s="3" t="s">
        <v>154</v>
      </c>
      <c r="AD3934" s="3" t="s">
        <v>6151</v>
      </c>
      <c r="AE3934" s="3" t="s">
        <v>6151</v>
      </c>
      <c r="AF3934" s="3" t="s">
        <v>154</v>
      </c>
      <c r="AG3934" s="3" t="s">
        <v>154</v>
      </c>
      <c r="AH3934" s="3" t="s">
        <v>6478</v>
      </c>
      <c r="AI3934" s="3" t="s">
        <v>6482</v>
      </c>
      <c r="AJ3934" s="3" t="s">
        <v>6032</v>
      </c>
    </row>
    <row r="3935" spans="1:36" ht="30">
      <c r="A3935" s="10">
        <v>4038</v>
      </c>
      <c r="B3935" t="str">
        <f>IF(K3935="总计","",INDEX(主数据!A:AD,MATCH(J3935,主数据!A:A,0),9))</f>
        <v>华西大区公司</v>
      </c>
      <c r="C3935" t="str">
        <f>IF(K3935="","",INDEX(主数据!A:AD,MATCH(J3935,主数据!A:A,0),11))</f>
        <v>成都东区</v>
      </c>
      <c r="D3935" t="str">
        <f t="shared" si="244"/>
        <v>CD52小业主委托停车管理费（固定）定额</v>
      </c>
      <c r="E3935" s="13" t="str">
        <f t="shared" si="246"/>
        <v/>
      </c>
      <c r="F3935" s="13" t="str">
        <f>IF(E3935="","",IFERROR(IF(IF(K3935="","",INDEX(收费标合同信息维护!A:Q,MATCH(D3935,收费标合同信息维护!J:J,0),10))=D3935,"有","无"),"无"))</f>
        <v/>
      </c>
      <c r="G3935" s="13" t="str">
        <f t="shared" si="245"/>
        <v>CD52小业主委托停车管理费（固定）定额140.00</v>
      </c>
      <c r="H3935" s="13" t="str">
        <f t="shared" si="247"/>
        <v>140.00</v>
      </c>
      <c r="I3935" s="13" t="str">
        <f>IF(G3935="","",IFERROR(IF(IF(K3935="","",INDEX(收费标合同信息维护!A:Q,MATCH(G3935,收费标合同信息维护!M:M,0),13))=G3935,"有","无"),"无"))</f>
        <v>无</v>
      </c>
      <c r="J3935" s="3" t="s">
        <v>3484</v>
      </c>
      <c r="K3935" s="3" t="s">
        <v>14255</v>
      </c>
      <c r="L3935" s="3" t="s">
        <v>7013</v>
      </c>
      <c r="M3935" s="3" t="s">
        <v>7014</v>
      </c>
      <c r="N3935" s="3" t="s">
        <v>6477</v>
      </c>
      <c r="O3935" s="3" t="s">
        <v>6478</v>
      </c>
      <c r="P3935" s="3" t="s">
        <v>14276</v>
      </c>
      <c r="Q3935" s="3" t="s">
        <v>14277</v>
      </c>
      <c r="R3935" s="3" t="s">
        <v>6490</v>
      </c>
      <c r="S3935" s="3" t="s">
        <v>6491</v>
      </c>
      <c r="T3935" s="3" t="s">
        <v>6690</v>
      </c>
      <c r="U3935" s="3" t="s">
        <v>154</v>
      </c>
      <c r="V3935" s="3" t="s">
        <v>154</v>
      </c>
      <c r="W3935" s="3" t="s">
        <v>7197</v>
      </c>
      <c r="X3935" s="3" t="s">
        <v>154</v>
      </c>
      <c r="Y3935" s="3" t="s">
        <v>154</v>
      </c>
      <c r="Z3935" s="3" t="s">
        <v>154</v>
      </c>
      <c r="AA3935" s="3" t="s">
        <v>154</v>
      </c>
      <c r="AB3935" s="3" t="s">
        <v>154</v>
      </c>
      <c r="AC3935" s="3" t="s">
        <v>154</v>
      </c>
      <c r="AD3935" s="3" t="s">
        <v>6151</v>
      </c>
      <c r="AE3935" s="3" t="s">
        <v>6151</v>
      </c>
      <c r="AF3935" s="3" t="s">
        <v>154</v>
      </c>
      <c r="AG3935" s="3" t="s">
        <v>154</v>
      </c>
      <c r="AH3935" s="3" t="s">
        <v>6478</v>
      </c>
      <c r="AI3935" s="3" t="s">
        <v>6482</v>
      </c>
      <c r="AJ3935" s="3" t="s">
        <v>6145</v>
      </c>
    </row>
    <row r="3936" spans="1:36" ht="30">
      <c r="A3936" s="10">
        <v>4039</v>
      </c>
      <c r="B3936" t="str">
        <f>IF(K3936="总计","",INDEX(主数据!A:AD,MATCH(J3936,主数据!A:A,0),9))</f>
        <v>华西大区公司</v>
      </c>
      <c r="C3936" t="str">
        <f>IF(K3936="","",INDEX(主数据!A:AD,MATCH(J3936,主数据!A:A,0),11))</f>
        <v>成都东区</v>
      </c>
      <c r="D3936" t="str">
        <f t="shared" si="244"/>
        <v>CD52小业主委托停车管理费（固定）定额</v>
      </c>
      <c r="E3936" s="13" t="str">
        <f t="shared" si="246"/>
        <v/>
      </c>
      <c r="F3936" s="13" t="str">
        <f>IF(E3936="","",IFERROR(IF(IF(K3936="","",INDEX(收费标合同信息维护!A:Q,MATCH(D3936,收费标合同信息维护!J:J,0),10))=D3936,"有","无"),"无"))</f>
        <v/>
      </c>
      <c r="G3936" s="13" t="str">
        <f t="shared" si="245"/>
        <v>CD52小业主委托停车管理费（固定）定额210.00</v>
      </c>
      <c r="H3936" s="13" t="str">
        <f t="shared" si="247"/>
        <v>210.00</v>
      </c>
      <c r="I3936" s="13" t="str">
        <f>IF(G3936="","",IFERROR(IF(IF(K3936="","",INDEX(收费标合同信息维护!A:Q,MATCH(G3936,收费标合同信息维护!M:M,0),13))=G3936,"有","无"),"无"))</f>
        <v>无</v>
      </c>
      <c r="J3936" s="3" t="s">
        <v>3484</v>
      </c>
      <c r="K3936" s="3" t="s">
        <v>14255</v>
      </c>
      <c r="L3936" s="3" t="s">
        <v>7013</v>
      </c>
      <c r="M3936" s="3" t="s">
        <v>7014</v>
      </c>
      <c r="N3936" s="3" t="s">
        <v>6477</v>
      </c>
      <c r="O3936" s="3" t="s">
        <v>6478</v>
      </c>
      <c r="P3936" s="3" t="s">
        <v>14278</v>
      </c>
      <c r="Q3936" s="3" t="s">
        <v>14279</v>
      </c>
      <c r="R3936" s="3" t="s">
        <v>6490</v>
      </c>
      <c r="S3936" s="3" t="s">
        <v>6491</v>
      </c>
      <c r="T3936" s="3" t="s">
        <v>14280</v>
      </c>
      <c r="U3936" s="3" t="s">
        <v>154</v>
      </c>
      <c r="V3936" s="3" t="s">
        <v>154</v>
      </c>
      <c r="W3936" s="3" t="s">
        <v>14275</v>
      </c>
      <c r="X3936" s="3" t="s">
        <v>154</v>
      </c>
      <c r="Y3936" s="3" t="s">
        <v>154</v>
      </c>
      <c r="Z3936" s="3" t="s">
        <v>154</v>
      </c>
      <c r="AA3936" s="3" t="s">
        <v>154</v>
      </c>
      <c r="AB3936" s="3" t="s">
        <v>154</v>
      </c>
      <c r="AC3936" s="3" t="s">
        <v>154</v>
      </c>
      <c r="AD3936" s="3" t="s">
        <v>6151</v>
      </c>
      <c r="AE3936" s="3" t="s">
        <v>6151</v>
      </c>
      <c r="AF3936" s="3" t="s">
        <v>154</v>
      </c>
      <c r="AG3936" s="3" t="s">
        <v>154</v>
      </c>
      <c r="AH3936" s="3" t="s">
        <v>6478</v>
      </c>
      <c r="AI3936" s="3" t="s">
        <v>6482</v>
      </c>
      <c r="AJ3936" s="3" t="s">
        <v>6489</v>
      </c>
    </row>
    <row r="3937" spans="1:36" ht="30">
      <c r="A3937" s="10">
        <v>4040</v>
      </c>
      <c r="B3937" t="str">
        <f>IF(K3937="总计","",INDEX(主数据!A:AD,MATCH(J3937,主数据!A:A,0),9))</f>
        <v>华西大区公司</v>
      </c>
      <c r="C3937" t="str">
        <f>IF(K3937="","",INDEX(主数据!A:AD,MATCH(J3937,主数据!A:A,0),11))</f>
        <v>成都东区</v>
      </c>
      <c r="D3937" t="str">
        <f t="shared" si="244"/>
        <v>CD52小业主委托停车管理费（固定）定额</v>
      </c>
      <c r="E3937" s="13" t="str">
        <f t="shared" si="246"/>
        <v/>
      </c>
      <c r="F3937" s="13" t="str">
        <f>IF(E3937="","",IFERROR(IF(IF(K3937="","",INDEX(收费标合同信息维护!A:Q,MATCH(D3937,收费标合同信息维护!J:J,0),10))=D3937,"有","无"),"无"))</f>
        <v/>
      </c>
      <c r="G3937" s="13" t="str">
        <f t="shared" si="245"/>
        <v>CD52小业主委托停车管理费（固定）定额60.00</v>
      </c>
      <c r="H3937" s="13" t="str">
        <f t="shared" si="247"/>
        <v>60.00</v>
      </c>
      <c r="I3937" s="13" t="str">
        <f>IF(G3937="","",IFERROR(IF(IF(K3937="","",INDEX(收费标合同信息维护!A:Q,MATCH(G3937,收费标合同信息维护!M:M,0),13))=G3937,"有","无"),"无"))</f>
        <v>无</v>
      </c>
      <c r="J3937" s="3" t="s">
        <v>3484</v>
      </c>
      <c r="K3937" s="3" t="s">
        <v>14255</v>
      </c>
      <c r="L3937" s="3" t="s">
        <v>7013</v>
      </c>
      <c r="M3937" s="3" t="s">
        <v>7014</v>
      </c>
      <c r="N3937" s="3" t="s">
        <v>6477</v>
      </c>
      <c r="O3937" s="3" t="s">
        <v>6478</v>
      </c>
      <c r="P3937" s="3" t="s">
        <v>14281</v>
      </c>
      <c r="Q3937" s="3" t="s">
        <v>14282</v>
      </c>
      <c r="R3937" s="3" t="s">
        <v>6490</v>
      </c>
      <c r="S3937" s="3" t="s">
        <v>6491</v>
      </c>
      <c r="T3937" s="3" t="s">
        <v>6690</v>
      </c>
      <c r="U3937" s="3" t="s">
        <v>154</v>
      </c>
      <c r="V3937" s="3" t="s">
        <v>154</v>
      </c>
      <c r="W3937" s="3" t="s">
        <v>7016</v>
      </c>
      <c r="X3937" s="3" t="s">
        <v>154</v>
      </c>
      <c r="Y3937" s="3" t="s">
        <v>154</v>
      </c>
      <c r="Z3937" s="3" t="s">
        <v>154</v>
      </c>
      <c r="AA3937" s="3" t="s">
        <v>154</v>
      </c>
      <c r="AB3937" s="3" t="s">
        <v>154</v>
      </c>
      <c r="AC3937" s="3" t="s">
        <v>154</v>
      </c>
      <c r="AD3937" s="3" t="s">
        <v>6151</v>
      </c>
      <c r="AE3937" s="3" t="s">
        <v>6151</v>
      </c>
      <c r="AF3937" s="3" t="s">
        <v>154</v>
      </c>
      <c r="AG3937" s="3" t="s">
        <v>154</v>
      </c>
      <c r="AH3937" s="3" t="s">
        <v>6478</v>
      </c>
      <c r="AI3937" s="3" t="s">
        <v>6482</v>
      </c>
      <c r="AJ3937" s="3" t="s">
        <v>10</v>
      </c>
    </row>
    <row r="3938" spans="1:36" ht="30">
      <c r="A3938" s="10">
        <v>4041</v>
      </c>
      <c r="B3938" t="str">
        <f>IF(K3938="总计","",INDEX(主数据!A:AD,MATCH(J3938,主数据!A:A,0),9))</f>
        <v>华西大区公司</v>
      </c>
      <c r="C3938" t="str">
        <f>IF(K3938="","",INDEX(主数据!A:AD,MATCH(J3938,主数据!A:A,0),11))</f>
        <v>成都东区</v>
      </c>
      <c r="D3938" t="str">
        <f t="shared" si="244"/>
        <v>CD52小业主委托停车管理费（固定）定额</v>
      </c>
      <c r="E3938" s="13" t="str">
        <f t="shared" si="246"/>
        <v/>
      </c>
      <c r="F3938" s="13" t="str">
        <f>IF(E3938="","",IFERROR(IF(IF(K3938="","",INDEX(收费标合同信息维护!A:Q,MATCH(D3938,收费标合同信息维护!J:J,0),10))=D3938,"有","无"),"无"))</f>
        <v/>
      </c>
      <c r="G3938" s="13" t="str">
        <f t="shared" si="245"/>
        <v>CD52小业主委托停车管理费（固定）定额70.00</v>
      </c>
      <c r="H3938" s="13" t="str">
        <f t="shared" si="247"/>
        <v>70.00</v>
      </c>
      <c r="I3938" s="13" t="str">
        <f>IF(G3938="","",IFERROR(IF(IF(K3938="","",INDEX(收费标合同信息维护!A:Q,MATCH(G3938,收费标合同信息维护!M:M,0),13))=G3938,"有","无"),"无"))</f>
        <v>无</v>
      </c>
      <c r="J3938" s="3" t="s">
        <v>3484</v>
      </c>
      <c r="K3938" s="3" t="s">
        <v>14255</v>
      </c>
      <c r="L3938" s="3" t="s">
        <v>7013</v>
      </c>
      <c r="M3938" s="3" t="s">
        <v>7014</v>
      </c>
      <c r="N3938" s="3" t="s">
        <v>6477</v>
      </c>
      <c r="O3938" s="3" t="s">
        <v>6478</v>
      </c>
      <c r="P3938" s="3" t="s">
        <v>14283</v>
      </c>
      <c r="Q3938" s="3" t="s">
        <v>14284</v>
      </c>
      <c r="R3938" s="3" t="s">
        <v>6490</v>
      </c>
      <c r="S3938" s="3" t="s">
        <v>6491</v>
      </c>
      <c r="T3938" s="3" t="s">
        <v>6537</v>
      </c>
      <c r="U3938" s="3" t="s">
        <v>154</v>
      </c>
      <c r="V3938" s="3" t="s">
        <v>154</v>
      </c>
      <c r="W3938" s="3" t="s">
        <v>7194</v>
      </c>
      <c r="X3938" s="3" t="s">
        <v>154</v>
      </c>
      <c r="Y3938" s="3" t="s">
        <v>154</v>
      </c>
      <c r="Z3938" s="3" t="s">
        <v>154</v>
      </c>
      <c r="AA3938" s="3" t="s">
        <v>154</v>
      </c>
      <c r="AB3938" s="3" t="s">
        <v>154</v>
      </c>
      <c r="AC3938" s="3" t="s">
        <v>154</v>
      </c>
      <c r="AD3938" s="3" t="s">
        <v>6151</v>
      </c>
      <c r="AE3938" s="3" t="s">
        <v>6151</v>
      </c>
      <c r="AF3938" s="3" t="s">
        <v>6040</v>
      </c>
      <c r="AG3938" s="3" t="s">
        <v>154</v>
      </c>
      <c r="AH3938" s="3" t="s">
        <v>6478</v>
      </c>
      <c r="AI3938" s="3" t="s">
        <v>6482</v>
      </c>
      <c r="AJ3938" s="3" t="s">
        <v>18266</v>
      </c>
    </row>
    <row r="3939" spans="1:36" ht="30">
      <c r="A3939" s="10">
        <v>4042</v>
      </c>
      <c r="B3939" t="str">
        <f>IF(K3939="总计","",INDEX(主数据!A:AD,MATCH(J3939,主数据!A:A,0),9))</f>
        <v>华西大区公司</v>
      </c>
      <c r="C3939" t="str">
        <f>IF(K3939="","",INDEX(主数据!A:AD,MATCH(J3939,主数据!A:A,0),11))</f>
        <v>成都东区</v>
      </c>
      <c r="D3939" t="str">
        <f t="shared" si="244"/>
        <v>CD52小业主委托停车管理费（固定）定额</v>
      </c>
      <c r="E3939" s="13" t="str">
        <f t="shared" si="246"/>
        <v/>
      </c>
      <c r="F3939" s="13" t="str">
        <f>IF(E3939="","",IFERROR(IF(IF(K3939="","",INDEX(收费标合同信息维护!A:Q,MATCH(D3939,收费标合同信息维护!J:J,0),10))=D3939,"有","无"),"无"))</f>
        <v/>
      </c>
      <c r="G3939" s="13" t="str">
        <f t="shared" si="245"/>
        <v>CD52小业主委托停车管理费（固定）定额80.00</v>
      </c>
      <c r="H3939" s="13" t="str">
        <f t="shared" si="247"/>
        <v>80.00</v>
      </c>
      <c r="I3939" s="13" t="str">
        <f>IF(G3939="","",IFERROR(IF(IF(K3939="","",INDEX(收费标合同信息维护!A:Q,MATCH(G3939,收费标合同信息维护!M:M,0),13))=G3939,"有","无"),"无"))</f>
        <v>无</v>
      </c>
      <c r="J3939" s="3" t="s">
        <v>3484</v>
      </c>
      <c r="K3939" s="3" t="s">
        <v>14255</v>
      </c>
      <c r="L3939" s="3" t="s">
        <v>7013</v>
      </c>
      <c r="M3939" s="3" t="s">
        <v>7014</v>
      </c>
      <c r="N3939" s="3" t="s">
        <v>6477</v>
      </c>
      <c r="O3939" s="3" t="s">
        <v>6478</v>
      </c>
      <c r="P3939" s="3" t="s">
        <v>14285</v>
      </c>
      <c r="Q3939" s="3" t="s">
        <v>14286</v>
      </c>
      <c r="R3939" s="3" t="s">
        <v>6490</v>
      </c>
      <c r="S3939" s="3" t="s">
        <v>6491</v>
      </c>
      <c r="T3939" s="3" t="s">
        <v>6690</v>
      </c>
      <c r="U3939" s="3" t="s">
        <v>154</v>
      </c>
      <c r="V3939" s="3" t="s">
        <v>154</v>
      </c>
      <c r="W3939" s="3" t="s">
        <v>6521</v>
      </c>
      <c r="X3939" s="3" t="s">
        <v>154</v>
      </c>
      <c r="Y3939" s="3" t="s">
        <v>154</v>
      </c>
      <c r="Z3939" s="3" t="s">
        <v>154</v>
      </c>
      <c r="AA3939" s="3" t="s">
        <v>154</v>
      </c>
      <c r="AB3939" s="3" t="s">
        <v>154</v>
      </c>
      <c r="AC3939" s="3" t="s">
        <v>154</v>
      </c>
      <c r="AD3939" s="3" t="s">
        <v>6151</v>
      </c>
      <c r="AE3939" s="3" t="s">
        <v>6151</v>
      </c>
      <c r="AF3939" s="3" t="s">
        <v>154</v>
      </c>
      <c r="AG3939" s="3" t="s">
        <v>154</v>
      </c>
      <c r="AH3939" s="3" t="s">
        <v>6478</v>
      </c>
      <c r="AI3939" s="3" t="s">
        <v>6482</v>
      </c>
      <c r="AJ3939" s="3" t="s">
        <v>6027</v>
      </c>
    </row>
    <row r="3940" spans="1:36" ht="30">
      <c r="A3940" s="10">
        <v>4043</v>
      </c>
      <c r="B3940" t="str">
        <f>IF(K3940="总计","",INDEX(主数据!A:AD,MATCH(J3940,主数据!A:A,0),9))</f>
        <v>华西大区公司</v>
      </c>
      <c r="C3940" t="str">
        <f>IF(K3940="","",INDEX(主数据!A:AD,MATCH(J3940,主数据!A:A,0),11))</f>
        <v>成都东区</v>
      </c>
      <c r="D3940" t="str">
        <f t="shared" si="244"/>
        <v>CD52其他费用定额</v>
      </c>
      <c r="E3940" s="13" t="str">
        <f t="shared" si="246"/>
        <v/>
      </c>
      <c r="F3940" s="13" t="str">
        <f>IF(E3940="","",IFERROR(IF(IF(K3940="","",INDEX(收费标合同信息维护!A:Q,MATCH(D3940,收费标合同信息维护!J:J,0),10))=D3940,"有","无"),"无"))</f>
        <v/>
      </c>
      <c r="G3940" s="13" t="str">
        <f t="shared" si="245"/>
        <v>CD52其他费用定额36.00</v>
      </c>
      <c r="H3940" s="13" t="str">
        <f t="shared" si="247"/>
        <v>36.00</v>
      </c>
      <c r="I3940" s="13" t="str">
        <f>IF(G3940="","",IFERROR(IF(IF(K3940="","",INDEX(收费标合同信息维护!A:Q,MATCH(G3940,收费标合同信息维护!M:M,0),13))=G3940,"有","无"),"无"))</f>
        <v>无</v>
      </c>
      <c r="J3940" s="3" t="s">
        <v>3484</v>
      </c>
      <c r="K3940" s="3" t="s">
        <v>14255</v>
      </c>
      <c r="L3940" s="3" t="s">
        <v>6544</v>
      </c>
      <c r="M3940" s="3" t="s">
        <v>6545</v>
      </c>
      <c r="N3940" s="3" t="s">
        <v>6477</v>
      </c>
      <c r="O3940" s="3" t="s">
        <v>6478</v>
      </c>
      <c r="P3940" s="3" t="s">
        <v>14287</v>
      </c>
      <c r="Q3940" s="3" t="s">
        <v>14288</v>
      </c>
      <c r="R3940" s="3" t="s">
        <v>6490</v>
      </c>
      <c r="S3940" s="3" t="s">
        <v>6491</v>
      </c>
      <c r="T3940" s="3" t="s">
        <v>6548</v>
      </c>
      <c r="U3940" s="3" t="s">
        <v>154</v>
      </c>
      <c r="V3940" s="3" t="s">
        <v>154</v>
      </c>
      <c r="W3940" s="3" t="s">
        <v>8653</v>
      </c>
      <c r="X3940" s="3" t="s">
        <v>154</v>
      </c>
      <c r="Y3940" s="3" t="s">
        <v>154</v>
      </c>
      <c r="Z3940" s="3" t="s">
        <v>154</v>
      </c>
      <c r="AA3940" s="3" t="s">
        <v>154</v>
      </c>
      <c r="AB3940" s="3" t="s">
        <v>154</v>
      </c>
      <c r="AC3940" s="3" t="s">
        <v>154</v>
      </c>
      <c r="AD3940" s="3" t="s">
        <v>6151</v>
      </c>
      <c r="AE3940" s="3" t="s">
        <v>6151</v>
      </c>
      <c r="AF3940" s="3" t="s">
        <v>154</v>
      </c>
      <c r="AG3940" s="3" t="s">
        <v>154</v>
      </c>
      <c r="AH3940" s="3" t="s">
        <v>6478</v>
      </c>
      <c r="AI3940" s="3" t="s">
        <v>6727</v>
      </c>
      <c r="AJ3940" s="3" t="s">
        <v>6489</v>
      </c>
    </row>
    <row r="3941" spans="1:36" ht="15">
      <c r="A3941" s="10">
        <v>4044</v>
      </c>
      <c r="B3941" t="str">
        <f>IF(K3941="总计","",INDEX(主数据!A:AD,MATCH(J3941,主数据!A:A,0),9))</f>
        <v>华西大区公司</v>
      </c>
      <c r="C3941" t="str">
        <f>IF(K3941="","",INDEX(主数据!A:AD,MATCH(J3941,主数据!A:A,0),11))</f>
        <v>成都东区</v>
      </c>
      <c r="D3941" t="str">
        <f t="shared" si="244"/>
        <v>CD52电费标准方式1.00</v>
      </c>
      <c r="E3941" s="13" t="str">
        <f t="shared" si="246"/>
        <v>1.00</v>
      </c>
      <c r="F3941" s="13" t="str">
        <f>IF(E3941="","",IFERROR(IF(IF(K3941="","",INDEX(收费标合同信息维护!A:Q,MATCH(D3941,收费标合同信息维护!J:J,0),10))=D3941,"有","无"),"无"))</f>
        <v>无</v>
      </c>
      <c r="G3941" s="13" t="str">
        <f t="shared" si="245"/>
        <v/>
      </c>
      <c r="H3941" s="13" t="str">
        <f t="shared" si="247"/>
        <v/>
      </c>
      <c r="I3941" s="13" t="str">
        <f>IF(G3941="","",IFERROR(IF(IF(K3941="","",INDEX(收费标合同信息维护!A:Q,MATCH(G3941,收费标合同信息维护!M:M,0),13))=G3941,"有","无"),"无"))</f>
        <v/>
      </c>
      <c r="J3941" s="3" t="s">
        <v>3484</v>
      </c>
      <c r="K3941" s="3" t="s">
        <v>14255</v>
      </c>
      <c r="L3941" s="3" t="s">
        <v>6601</v>
      </c>
      <c r="M3941" s="3" t="s">
        <v>6602</v>
      </c>
      <c r="N3941" s="3" t="s">
        <v>6603</v>
      </c>
      <c r="O3941" s="3" t="s">
        <v>6478</v>
      </c>
      <c r="P3941" s="3" t="s">
        <v>14289</v>
      </c>
      <c r="Q3941" s="3" t="s">
        <v>14290</v>
      </c>
      <c r="R3941" s="3" t="s">
        <v>6484</v>
      </c>
      <c r="S3941" s="3" t="s">
        <v>6491</v>
      </c>
      <c r="T3941" s="3" t="s">
        <v>6684</v>
      </c>
      <c r="U3941" s="3" t="s">
        <v>154</v>
      </c>
      <c r="V3941" s="3" t="s">
        <v>6737</v>
      </c>
      <c r="W3941" s="3" t="s">
        <v>154</v>
      </c>
      <c r="X3941" s="3" t="s">
        <v>154</v>
      </c>
      <c r="Y3941" s="3" t="s">
        <v>154</v>
      </c>
      <c r="Z3941" s="3" t="s">
        <v>154</v>
      </c>
      <c r="AA3941" s="3" t="s">
        <v>154</v>
      </c>
      <c r="AB3941" s="3" t="s">
        <v>154</v>
      </c>
      <c r="AC3941" s="3" t="s">
        <v>154</v>
      </c>
      <c r="AD3941" s="3" t="s">
        <v>6151</v>
      </c>
      <c r="AE3941" s="3" t="s">
        <v>6151</v>
      </c>
      <c r="AF3941" s="3" t="s">
        <v>154</v>
      </c>
      <c r="AG3941" s="3" t="s">
        <v>154</v>
      </c>
      <c r="AH3941" s="3" t="s">
        <v>6478</v>
      </c>
      <c r="AI3941" s="3" t="s">
        <v>6482</v>
      </c>
      <c r="AJ3941" s="3" t="s">
        <v>6489</v>
      </c>
    </row>
    <row r="3942" spans="1:36" ht="15">
      <c r="A3942" s="10">
        <v>4045</v>
      </c>
      <c r="B3942" t="str">
        <f>IF(K3942="总计","",INDEX(主数据!A:AD,MATCH(J3942,主数据!A:A,0),9))</f>
        <v>华西大区公司</v>
      </c>
      <c r="C3942" t="str">
        <f>IF(K3942="","",INDEX(主数据!A:AD,MATCH(J3942,主数据!A:A,0),11))</f>
        <v>成都东区</v>
      </c>
      <c r="D3942" t="str">
        <f t="shared" si="244"/>
        <v>CD52空置物业费标准方式2.07</v>
      </c>
      <c r="E3942" s="13" t="str">
        <f t="shared" si="246"/>
        <v>2.07</v>
      </c>
      <c r="F3942" s="13" t="str">
        <f>IF(E3942="","",IFERROR(IF(IF(K3942="","",INDEX(收费标合同信息维护!A:Q,MATCH(D3942,收费标合同信息维护!J:J,0),10))=D3942,"有","无"),"无"))</f>
        <v>无</v>
      </c>
      <c r="G3942" s="13" t="str">
        <f t="shared" si="245"/>
        <v/>
      </c>
      <c r="H3942" s="13" t="str">
        <f t="shared" si="247"/>
        <v/>
      </c>
      <c r="I3942" s="13" t="str">
        <f>IF(G3942="","",IFERROR(IF(IF(K3942="","",INDEX(收费标合同信息维护!A:Q,MATCH(G3942,收费标合同信息维护!M:M,0),13))=G3942,"有","无"),"无"))</f>
        <v/>
      </c>
      <c r="J3942" s="3" t="s">
        <v>3484</v>
      </c>
      <c r="K3942" s="3" t="s">
        <v>14255</v>
      </c>
      <c r="L3942" s="3" t="s">
        <v>6580</v>
      </c>
      <c r="M3942" s="3" t="s">
        <v>6581</v>
      </c>
      <c r="N3942" s="3" t="s">
        <v>6477</v>
      </c>
      <c r="O3942" s="3" t="s">
        <v>6478</v>
      </c>
      <c r="P3942" s="3" t="s">
        <v>14291</v>
      </c>
      <c r="Q3942" s="3" t="s">
        <v>14292</v>
      </c>
      <c r="R3942" s="3" t="s">
        <v>6484</v>
      </c>
      <c r="S3942" s="3" t="s">
        <v>6491</v>
      </c>
      <c r="T3942" s="3" t="s">
        <v>6506</v>
      </c>
      <c r="U3942" s="3" t="s">
        <v>154</v>
      </c>
      <c r="V3942" s="3" t="s">
        <v>9504</v>
      </c>
      <c r="W3942" s="3" t="s">
        <v>154</v>
      </c>
      <c r="X3942" s="3" t="s">
        <v>154</v>
      </c>
      <c r="Y3942" s="3" t="s">
        <v>154</v>
      </c>
      <c r="Z3942" s="3" t="s">
        <v>154</v>
      </c>
      <c r="AA3942" s="3" t="s">
        <v>154</v>
      </c>
      <c r="AB3942" s="3" t="s">
        <v>154</v>
      </c>
      <c r="AC3942" s="3" t="s">
        <v>154</v>
      </c>
      <c r="AD3942" s="3" t="s">
        <v>6151</v>
      </c>
      <c r="AE3942" s="3" t="s">
        <v>6151</v>
      </c>
      <c r="AF3942" s="3" t="s">
        <v>154</v>
      </c>
      <c r="AG3942" s="3" t="s">
        <v>154</v>
      </c>
      <c r="AH3942" s="3" t="s">
        <v>6478</v>
      </c>
      <c r="AI3942" s="3" t="s">
        <v>6482</v>
      </c>
      <c r="AJ3942" s="3" t="s">
        <v>6489</v>
      </c>
    </row>
    <row r="3943" spans="1:36" ht="15">
      <c r="A3943" s="10">
        <v>4046</v>
      </c>
      <c r="B3943" t="str">
        <f>IF(K3943="总计","",INDEX(主数据!A:AD,MATCH(J3943,主数据!A:A,0),9))</f>
        <v>华西大区公司</v>
      </c>
      <c r="C3943" t="str">
        <f>IF(K3943="","",INDEX(主数据!A:AD,MATCH(J3943,主数据!A:A,0),11))</f>
        <v>重庆南区</v>
      </c>
      <c r="D3943" t="str">
        <f t="shared" si="244"/>
        <v>CQ35物业服务费直接录入</v>
      </c>
      <c r="E3943" s="13" t="str">
        <f t="shared" si="246"/>
        <v/>
      </c>
      <c r="F3943" s="13" t="str">
        <f>IF(E3943="","",IFERROR(IF(IF(K3943="","",INDEX(收费标合同信息维护!A:Q,MATCH(D3943,收费标合同信息维护!J:J,0),10))=D3943,"有","无"),"无"))</f>
        <v/>
      </c>
      <c r="G3943" s="13" t="str">
        <f t="shared" si="245"/>
        <v/>
      </c>
      <c r="H3943" s="13" t="str">
        <f t="shared" si="247"/>
        <v/>
      </c>
      <c r="I3943" s="13" t="str">
        <f>IF(G3943="","",IFERROR(IF(IF(K3943="","",INDEX(收费标合同信息维护!A:Q,MATCH(G3943,收费标合同信息维护!M:M,0),13))=G3943,"有","无"),"无"))</f>
        <v/>
      </c>
      <c r="J3943" s="3" t="s">
        <v>3659</v>
      </c>
      <c r="K3943" s="3" t="s">
        <v>14293</v>
      </c>
      <c r="L3943" s="3" t="s">
        <v>6025</v>
      </c>
      <c r="M3943" s="3" t="s">
        <v>6026</v>
      </c>
      <c r="N3943" s="3" t="s">
        <v>6477</v>
      </c>
      <c r="O3943" s="3" t="s">
        <v>6478</v>
      </c>
      <c r="P3943" s="3" t="s">
        <v>14294</v>
      </c>
      <c r="Q3943" s="3" t="s">
        <v>6685</v>
      </c>
      <c r="R3943" s="3" t="s">
        <v>6479</v>
      </c>
      <c r="S3943" s="3" t="s">
        <v>6480</v>
      </c>
      <c r="T3943" s="3" t="s">
        <v>11826</v>
      </c>
      <c r="U3943" s="3" t="s">
        <v>154</v>
      </c>
      <c r="V3943" s="3" t="s">
        <v>154</v>
      </c>
      <c r="W3943" s="3" t="s">
        <v>154</v>
      </c>
      <c r="X3943" s="3" t="s">
        <v>154</v>
      </c>
      <c r="Y3943" s="3" t="s">
        <v>154</v>
      </c>
      <c r="Z3943" s="3" t="s">
        <v>154</v>
      </c>
      <c r="AA3943" s="3" t="s">
        <v>154</v>
      </c>
      <c r="AB3943" s="3" t="s">
        <v>154</v>
      </c>
      <c r="AC3943" s="3" t="s">
        <v>154</v>
      </c>
      <c r="AD3943" s="3" t="s">
        <v>6151</v>
      </c>
      <c r="AE3943" s="3" t="s">
        <v>6151</v>
      </c>
      <c r="AF3943" s="3" t="s">
        <v>154</v>
      </c>
      <c r="AG3943" s="3" t="s">
        <v>154</v>
      </c>
      <c r="AH3943" s="3" t="s">
        <v>6478</v>
      </c>
      <c r="AI3943" s="3" t="s">
        <v>6482</v>
      </c>
      <c r="AJ3943" s="3" t="s">
        <v>6027</v>
      </c>
    </row>
    <row r="3944" spans="1:36" ht="15">
      <c r="A3944" s="10">
        <v>4047</v>
      </c>
      <c r="B3944" t="str">
        <f>IF(K3944="总计","",INDEX(主数据!A:AD,MATCH(J3944,主数据!A:A,0),9))</f>
        <v>华西大区公司</v>
      </c>
      <c r="C3944" t="str">
        <f>IF(K3944="","",INDEX(主数据!A:AD,MATCH(J3944,主数据!A:A,0),11))</f>
        <v>重庆南区</v>
      </c>
      <c r="D3944" t="str">
        <f t="shared" si="244"/>
        <v>CQ35物业服务费标准方式1.00</v>
      </c>
      <c r="E3944" s="13" t="str">
        <f t="shared" si="246"/>
        <v>1.00</v>
      </c>
      <c r="F3944" s="13" t="str">
        <f>IF(E3944="","",IFERROR(IF(IF(K3944="","",INDEX(收费标合同信息维护!A:Q,MATCH(D3944,收费标合同信息维护!J:J,0),10))=D3944,"有","无"),"无"))</f>
        <v>无</v>
      </c>
      <c r="G3944" s="13" t="str">
        <f t="shared" si="245"/>
        <v/>
      </c>
      <c r="H3944" s="13" t="str">
        <f t="shared" si="247"/>
        <v/>
      </c>
      <c r="I3944" s="13" t="str">
        <f>IF(G3944="","",IFERROR(IF(IF(K3944="","",INDEX(收费标合同信息维护!A:Q,MATCH(G3944,收费标合同信息维护!M:M,0),13))=G3944,"有","无"),"无"))</f>
        <v/>
      </c>
      <c r="J3944" s="3" t="s">
        <v>3659</v>
      </c>
      <c r="K3944" s="3" t="s">
        <v>14293</v>
      </c>
      <c r="L3944" s="3" t="s">
        <v>6025</v>
      </c>
      <c r="M3944" s="3" t="s">
        <v>6026</v>
      </c>
      <c r="N3944" s="3" t="s">
        <v>6477</v>
      </c>
      <c r="O3944" s="3" t="s">
        <v>6478</v>
      </c>
      <c r="P3944" s="3" t="s">
        <v>14295</v>
      </c>
      <c r="Q3944" s="3" t="s">
        <v>14296</v>
      </c>
      <c r="R3944" s="3" t="s">
        <v>6484</v>
      </c>
      <c r="S3944" s="3" t="s">
        <v>6491</v>
      </c>
      <c r="T3944" s="3" t="s">
        <v>11826</v>
      </c>
      <c r="U3944" s="3" t="s">
        <v>154</v>
      </c>
      <c r="V3944" s="3" t="s">
        <v>6737</v>
      </c>
      <c r="W3944" s="3" t="s">
        <v>154</v>
      </c>
      <c r="X3944" s="3" t="s">
        <v>154</v>
      </c>
      <c r="Y3944" s="3" t="s">
        <v>154</v>
      </c>
      <c r="Z3944" s="3" t="s">
        <v>154</v>
      </c>
      <c r="AA3944" s="3" t="s">
        <v>154</v>
      </c>
      <c r="AB3944" s="3" t="s">
        <v>154</v>
      </c>
      <c r="AC3944" s="3" t="s">
        <v>154</v>
      </c>
      <c r="AD3944" s="3" t="s">
        <v>6151</v>
      </c>
      <c r="AE3944" s="3" t="s">
        <v>6151</v>
      </c>
      <c r="AF3944" s="3" t="s">
        <v>154</v>
      </c>
      <c r="AG3944" s="3" t="s">
        <v>154</v>
      </c>
      <c r="AH3944" s="3" t="s">
        <v>6478</v>
      </c>
      <c r="AI3944" s="3" t="s">
        <v>6482</v>
      </c>
      <c r="AJ3944" s="3" t="s">
        <v>6033</v>
      </c>
    </row>
    <row r="3945" spans="1:36" ht="15">
      <c r="A3945" s="10">
        <v>4048</v>
      </c>
      <c r="B3945" t="str">
        <f>IF(K3945="总计","",INDEX(主数据!A:AD,MATCH(J3945,主数据!A:A,0),9))</f>
        <v>华西大区公司</v>
      </c>
      <c r="C3945" t="str">
        <f>IF(K3945="","",INDEX(主数据!A:AD,MATCH(J3945,主数据!A:A,0),11))</f>
        <v>重庆南区</v>
      </c>
      <c r="D3945" t="str">
        <f t="shared" si="244"/>
        <v>CQ35物业服务费标准方式1.10</v>
      </c>
      <c r="E3945" s="13" t="str">
        <f t="shared" si="246"/>
        <v>1.10</v>
      </c>
      <c r="F3945" s="13" t="str">
        <f>IF(E3945="","",IFERROR(IF(IF(K3945="","",INDEX(收费标合同信息维护!A:Q,MATCH(D3945,收费标合同信息维护!J:J,0),10))=D3945,"有","无"),"无"))</f>
        <v>无</v>
      </c>
      <c r="G3945" s="13" t="str">
        <f t="shared" si="245"/>
        <v/>
      </c>
      <c r="H3945" s="13" t="str">
        <f t="shared" si="247"/>
        <v/>
      </c>
      <c r="I3945" s="13" t="str">
        <f>IF(G3945="","",IFERROR(IF(IF(K3945="","",INDEX(收费标合同信息维护!A:Q,MATCH(G3945,收费标合同信息维护!M:M,0),13))=G3945,"有","无"),"无"))</f>
        <v/>
      </c>
      <c r="J3945" s="3" t="s">
        <v>3659</v>
      </c>
      <c r="K3945" s="3" t="s">
        <v>14293</v>
      </c>
      <c r="L3945" s="3" t="s">
        <v>6025</v>
      </c>
      <c r="M3945" s="3" t="s">
        <v>6026</v>
      </c>
      <c r="N3945" s="3" t="s">
        <v>6477</v>
      </c>
      <c r="O3945" s="3" t="s">
        <v>6478</v>
      </c>
      <c r="P3945" s="3" t="s">
        <v>14297</v>
      </c>
      <c r="Q3945" s="3" t="s">
        <v>13219</v>
      </c>
      <c r="R3945" s="3" t="s">
        <v>6484</v>
      </c>
      <c r="S3945" s="3" t="s">
        <v>6491</v>
      </c>
      <c r="T3945" s="3" t="s">
        <v>6493</v>
      </c>
      <c r="U3945" s="3" t="s">
        <v>154</v>
      </c>
      <c r="V3945" s="3" t="s">
        <v>6488</v>
      </c>
      <c r="W3945" s="3" t="s">
        <v>154</v>
      </c>
      <c r="X3945" s="3" t="s">
        <v>154</v>
      </c>
      <c r="Y3945" s="3" t="s">
        <v>154</v>
      </c>
      <c r="Z3945" s="3" t="s">
        <v>154</v>
      </c>
      <c r="AA3945" s="3" t="s">
        <v>154</v>
      </c>
      <c r="AB3945" s="3" t="s">
        <v>154</v>
      </c>
      <c r="AC3945" s="3" t="s">
        <v>154</v>
      </c>
      <c r="AD3945" s="3" t="s">
        <v>6151</v>
      </c>
      <c r="AE3945" s="3" t="s">
        <v>6151</v>
      </c>
      <c r="AF3945" s="3" t="s">
        <v>154</v>
      </c>
      <c r="AG3945" s="3" t="s">
        <v>154</v>
      </c>
      <c r="AH3945" s="3" t="s">
        <v>6478</v>
      </c>
      <c r="AI3945" s="3" t="s">
        <v>6482</v>
      </c>
      <c r="AJ3945" s="3" t="s">
        <v>6074</v>
      </c>
    </row>
    <row r="3946" spans="1:36" ht="15">
      <c r="A3946" s="10">
        <v>4049</v>
      </c>
      <c r="B3946" t="str">
        <f>IF(K3946="总计","",INDEX(主数据!A:AD,MATCH(J3946,主数据!A:A,0),9))</f>
        <v>华西大区公司</v>
      </c>
      <c r="C3946" t="str">
        <f>IF(K3946="","",INDEX(主数据!A:AD,MATCH(J3946,主数据!A:A,0),11))</f>
        <v>重庆南区</v>
      </c>
      <c r="D3946" t="str">
        <f t="shared" si="244"/>
        <v>CQ35物业服务费标准方式1.60</v>
      </c>
      <c r="E3946" s="13" t="str">
        <f t="shared" si="246"/>
        <v>1.60</v>
      </c>
      <c r="F3946" s="13" t="str">
        <f>IF(E3946="","",IFERROR(IF(IF(K3946="","",INDEX(收费标合同信息维护!A:Q,MATCH(D3946,收费标合同信息维护!J:J,0),10))=D3946,"有","无"),"无"))</f>
        <v>无</v>
      </c>
      <c r="G3946" s="13" t="str">
        <f t="shared" si="245"/>
        <v/>
      </c>
      <c r="H3946" s="13" t="str">
        <f t="shared" si="247"/>
        <v/>
      </c>
      <c r="I3946" s="13" t="str">
        <f>IF(G3946="","",IFERROR(IF(IF(K3946="","",INDEX(收费标合同信息维护!A:Q,MATCH(G3946,收费标合同信息维护!M:M,0),13))=G3946,"有","无"),"无"))</f>
        <v/>
      </c>
      <c r="J3946" s="3" t="s">
        <v>3659</v>
      </c>
      <c r="K3946" s="3" t="s">
        <v>14293</v>
      </c>
      <c r="L3946" s="3" t="s">
        <v>6025</v>
      </c>
      <c r="M3946" s="3" t="s">
        <v>6026</v>
      </c>
      <c r="N3946" s="3" t="s">
        <v>6477</v>
      </c>
      <c r="O3946" s="3" t="s">
        <v>6478</v>
      </c>
      <c r="P3946" s="3" t="s">
        <v>14298</v>
      </c>
      <c r="Q3946" s="3" t="s">
        <v>9572</v>
      </c>
      <c r="R3946" s="3" t="s">
        <v>6484</v>
      </c>
      <c r="S3946" s="3" t="s">
        <v>6491</v>
      </c>
      <c r="T3946" s="3" t="s">
        <v>7367</v>
      </c>
      <c r="U3946" s="3" t="s">
        <v>154</v>
      </c>
      <c r="V3946" s="3" t="s">
        <v>9398</v>
      </c>
      <c r="W3946" s="3" t="s">
        <v>154</v>
      </c>
      <c r="X3946" s="3" t="s">
        <v>154</v>
      </c>
      <c r="Y3946" s="3" t="s">
        <v>154</v>
      </c>
      <c r="Z3946" s="3" t="s">
        <v>154</v>
      </c>
      <c r="AA3946" s="3" t="s">
        <v>154</v>
      </c>
      <c r="AB3946" s="3" t="s">
        <v>154</v>
      </c>
      <c r="AC3946" s="3" t="s">
        <v>154</v>
      </c>
      <c r="AD3946" s="3" t="s">
        <v>6151</v>
      </c>
      <c r="AE3946" s="3" t="s">
        <v>6151</v>
      </c>
      <c r="AF3946" s="3" t="s">
        <v>154</v>
      </c>
      <c r="AG3946" s="3" t="s">
        <v>154</v>
      </c>
      <c r="AH3946" s="3" t="s">
        <v>6478</v>
      </c>
      <c r="AI3946" s="3" t="s">
        <v>6482</v>
      </c>
      <c r="AJ3946" s="3" t="s">
        <v>6033</v>
      </c>
    </row>
    <row r="3947" spans="1:36" ht="15">
      <c r="A3947" s="10">
        <v>4050</v>
      </c>
      <c r="B3947" t="str">
        <f>IF(K3947="总计","",INDEX(主数据!A:AD,MATCH(J3947,主数据!A:A,0),9))</f>
        <v>华西大区公司</v>
      </c>
      <c r="C3947" t="str">
        <f>IF(K3947="","",INDEX(主数据!A:AD,MATCH(J3947,主数据!A:A,0),11))</f>
        <v>重庆南区</v>
      </c>
      <c r="D3947" t="str">
        <f t="shared" si="244"/>
        <v>CQ35物业服务费标准方式2.20</v>
      </c>
      <c r="E3947" s="13" t="str">
        <f t="shared" si="246"/>
        <v>2.20</v>
      </c>
      <c r="F3947" s="13" t="str">
        <f>IF(E3947="","",IFERROR(IF(IF(K3947="","",INDEX(收费标合同信息维护!A:Q,MATCH(D3947,收费标合同信息维护!J:J,0),10))=D3947,"有","无"),"无"))</f>
        <v>无</v>
      </c>
      <c r="G3947" s="13" t="str">
        <f t="shared" si="245"/>
        <v/>
      </c>
      <c r="H3947" s="13" t="str">
        <f t="shared" si="247"/>
        <v/>
      </c>
      <c r="I3947" s="13" t="str">
        <f>IF(G3947="","",IFERROR(IF(IF(K3947="","",INDEX(收费标合同信息维护!A:Q,MATCH(G3947,收费标合同信息维护!M:M,0),13))=G3947,"有","无"),"无"))</f>
        <v/>
      </c>
      <c r="J3947" s="3" t="s">
        <v>3659</v>
      </c>
      <c r="K3947" s="3" t="s">
        <v>14293</v>
      </c>
      <c r="L3947" s="3" t="s">
        <v>6025</v>
      </c>
      <c r="M3947" s="3" t="s">
        <v>6026</v>
      </c>
      <c r="N3947" s="3" t="s">
        <v>6477</v>
      </c>
      <c r="O3947" s="3" t="s">
        <v>6478</v>
      </c>
      <c r="P3947" s="3" t="s">
        <v>14299</v>
      </c>
      <c r="Q3947" s="3" t="s">
        <v>13221</v>
      </c>
      <c r="R3947" s="3" t="s">
        <v>6484</v>
      </c>
      <c r="S3947" s="3" t="s">
        <v>6491</v>
      </c>
      <c r="T3947" s="3" t="s">
        <v>6493</v>
      </c>
      <c r="U3947" s="3" t="s">
        <v>154</v>
      </c>
      <c r="V3947" s="3" t="s">
        <v>6863</v>
      </c>
      <c r="W3947" s="3" t="s">
        <v>154</v>
      </c>
      <c r="X3947" s="3" t="s">
        <v>154</v>
      </c>
      <c r="Y3947" s="3" t="s">
        <v>154</v>
      </c>
      <c r="Z3947" s="3" t="s">
        <v>154</v>
      </c>
      <c r="AA3947" s="3" t="s">
        <v>154</v>
      </c>
      <c r="AB3947" s="3" t="s">
        <v>154</v>
      </c>
      <c r="AC3947" s="3" t="s">
        <v>154</v>
      </c>
      <c r="AD3947" s="3" t="s">
        <v>6151</v>
      </c>
      <c r="AE3947" s="3" t="s">
        <v>6151</v>
      </c>
      <c r="AF3947" s="3" t="s">
        <v>154</v>
      </c>
      <c r="AG3947" s="3" t="s">
        <v>154</v>
      </c>
      <c r="AH3947" s="3" t="s">
        <v>6478</v>
      </c>
      <c r="AI3947" s="3" t="s">
        <v>6482</v>
      </c>
      <c r="AJ3947" s="3" t="s">
        <v>14300</v>
      </c>
    </row>
    <row r="3948" spans="1:36" ht="15">
      <c r="A3948" s="10">
        <v>4051</v>
      </c>
      <c r="B3948" t="str">
        <f>IF(K3948="总计","",INDEX(主数据!A:AD,MATCH(J3948,主数据!A:A,0),9))</f>
        <v>华西大区公司</v>
      </c>
      <c r="C3948" t="str">
        <f>IF(K3948="","",INDEX(主数据!A:AD,MATCH(J3948,主数据!A:A,0),11))</f>
        <v>重庆南区</v>
      </c>
      <c r="D3948" t="str">
        <f t="shared" si="244"/>
        <v>CQ35物业服务费标准方式2.50</v>
      </c>
      <c r="E3948" s="13" t="str">
        <f t="shared" si="246"/>
        <v>2.50</v>
      </c>
      <c r="F3948" s="13" t="str">
        <f>IF(E3948="","",IFERROR(IF(IF(K3948="","",INDEX(收费标合同信息维护!A:Q,MATCH(D3948,收费标合同信息维护!J:J,0),10))=D3948,"有","无"),"无"))</f>
        <v>无</v>
      </c>
      <c r="G3948" s="13" t="str">
        <f t="shared" si="245"/>
        <v/>
      </c>
      <c r="H3948" s="13" t="str">
        <f t="shared" si="247"/>
        <v/>
      </c>
      <c r="I3948" s="13" t="str">
        <f>IF(G3948="","",IFERROR(IF(IF(K3948="","",INDEX(收费标合同信息维护!A:Q,MATCH(G3948,收费标合同信息维护!M:M,0),13))=G3948,"有","无"),"无"))</f>
        <v/>
      </c>
      <c r="J3948" s="3" t="s">
        <v>3659</v>
      </c>
      <c r="K3948" s="3" t="s">
        <v>14293</v>
      </c>
      <c r="L3948" s="3" t="s">
        <v>6025</v>
      </c>
      <c r="M3948" s="3" t="s">
        <v>6026</v>
      </c>
      <c r="N3948" s="3" t="s">
        <v>6477</v>
      </c>
      <c r="O3948" s="3" t="s">
        <v>6478</v>
      </c>
      <c r="P3948" s="3" t="s">
        <v>14301</v>
      </c>
      <c r="Q3948" s="3" t="s">
        <v>6687</v>
      </c>
      <c r="R3948" s="3" t="s">
        <v>6484</v>
      </c>
      <c r="S3948" s="3" t="s">
        <v>6491</v>
      </c>
      <c r="T3948" s="3" t="s">
        <v>6644</v>
      </c>
      <c r="U3948" s="3" t="s">
        <v>154</v>
      </c>
      <c r="V3948" s="3" t="s">
        <v>6675</v>
      </c>
      <c r="W3948" s="3" t="s">
        <v>154</v>
      </c>
      <c r="X3948" s="3" t="s">
        <v>154</v>
      </c>
      <c r="Y3948" s="3" t="s">
        <v>154</v>
      </c>
      <c r="Z3948" s="3" t="s">
        <v>154</v>
      </c>
      <c r="AA3948" s="3" t="s">
        <v>154</v>
      </c>
      <c r="AB3948" s="3" t="s">
        <v>154</v>
      </c>
      <c r="AC3948" s="3" t="s">
        <v>154</v>
      </c>
      <c r="AD3948" s="3" t="s">
        <v>6151</v>
      </c>
      <c r="AE3948" s="3" t="s">
        <v>6151</v>
      </c>
      <c r="AF3948" s="3" t="s">
        <v>154</v>
      </c>
      <c r="AG3948" s="3" t="s">
        <v>154</v>
      </c>
      <c r="AH3948" s="3" t="s">
        <v>6478</v>
      </c>
      <c r="AI3948" s="3" t="s">
        <v>6482</v>
      </c>
      <c r="AJ3948" s="3" t="s">
        <v>6433</v>
      </c>
    </row>
    <row r="3949" spans="1:36" ht="15">
      <c r="A3949" s="10">
        <v>4052</v>
      </c>
      <c r="B3949" t="str">
        <f>IF(K3949="总计","",INDEX(主数据!A:AD,MATCH(J3949,主数据!A:A,0),9))</f>
        <v>华西大区公司</v>
      </c>
      <c r="C3949" t="str">
        <f>IF(K3949="","",INDEX(主数据!A:AD,MATCH(J3949,主数据!A:A,0),11))</f>
        <v>重庆南区</v>
      </c>
      <c r="D3949" t="str">
        <f t="shared" si="244"/>
        <v>CQ35物业服务费标准方式5.00</v>
      </c>
      <c r="E3949" s="13" t="str">
        <f t="shared" si="246"/>
        <v>5.00</v>
      </c>
      <c r="F3949" s="13" t="str">
        <f>IF(E3949="","",IFERROR(IF(IF(K3949="","",INDEX(收费标合同信息维护!A:Q,MATCH(D3949,收费标合同信息维护!J:J,0),10))=D3949,"有","无"),"无"))</f>
        <v>无</v>
      </c>
      <c r="G3949" s="13" t="str">
        <f t="shared" si="245"/>
        <v/>
      </c>
      <c r="H3949" s="13" t="str">
        <f t="shared" si="247"/>
        <v/>
      </c>
      <c r="I3949" s="13" t="str">
        <f>IF(G3949="","",IFERROR(IF(IF(K3949="","",INDEX(收费标合同信息维护!A:Q,MATCH(G3949,收费标合同信息维护!M:M,0),13))=G3949,"有","无"),"无"))</f>
        <v/>
      </c>
      <c r="J3949" s="3" t="s">
        <v>3659</v>
      </c>
      <c r="K3949" s="3" t="s">
        <v>14293</v>
      </c>
      <c r="L3949" s="3" t="s">
        <v>6025</v>
      </c>
      <c r="M3949" s="3" t="s">
        <v>6026</v>
      </c>
      <c r="N3949" s="3" t="s">
        <v>6477</v>
      </c>
      <c r="O3949" s="3" t="s">
        <v>6478</v>
      </c>
      <c r="P3949" s="3" t="s">
        <v>14302</v>
      </c>
      <c r="Q3949" s="3" t="s">
        <v>14303</v>
      </c>
      <c r="R3949" s="3" t="s">
        <v>6484</v>
      </c>
      <c r="S3949" s="3" t="s">
        <v>6491</v>
      </c>
      <c r="T3949" s="3" t="s">
        <v>6644</v>
      </c>
      <c r="U3949" s="3" t="s">
        <v>154</v>
      </c>
      <c r="V3949" s="3" t="s">
        <v>6744</v>
      </c>
      <c r="W3949" s="3" t="s">
        <v>154</v>
      </c>
      <c r="X3949" s="3" t="s">
        <v>154</v>
      </c>
      <c r="Y3949" s="3" t="s">
        <v>154</v>
      </c>
      <c r="Z3949" s="3" t="s">
        <v>154</v>
      </c>
      <c r="AA3949" s="3" t="s">
        <v>154</v>
      </c>
      <c r="AB3949" s="3" t="s">
        <v>154</v>
      </c>
      <c r="AC3949" s="3" t="s">
        <v>154</v>
      </c>
      <c r="AD3949" s="3" t="s">
        <v>6151</v>
      </c>
      <c r="AE3949" s="3" t="s">
        <v>6151</v>
      </c>
      <c r="AF3949" s="3" t="s">
        <v>154</v>
      </c>
      <c r="AG3949" s="3" t="s">
        <v>154</v>
      </c>
      <c r="AH3949" s="3" t="s">
        <v>6478</v>
      </c>
      <c r="AI3949" s="3" t="s">
        <v>6482</v>
      </c>
      <c r="AJ3949" s="3" t="s">
        <v>6222</v>
      </c>
    </row>
    <row r="3950" spans="1:36" ht="15">
      <c r="A3950" s="10">
        <v>4053</v>
      </c>
      <c r="B3950" t="str">
        <f>IF(K3950="总计","",INDEX(主数据!A:AD,MATCH(J3950,主数据!A:A,0),9))</f>
        <v>华西大区公司</v>
      </c>
      <c r="C3950" t="str">
        <f>IF(K3950="","",INDEX(主数据!A:AD,MATCH(J3950,主数据!A:A,0),11))</f>
        <v>重庆南区</v>
      </c>
      <c r="D3950" t="str">
        <f t="shared" si="244"/>
        <v>CQ35公共能耗费用及其他直接录入</v>
      </c>
      <c r="E3950" s="13" t="str">
        <f t="shared" si="246"/>
        <v/>
      </c>
      <c r="F3950" s="13" t="str">
        <f>IF(E3950="","",IFERROR(IF(IF(K3950="","",INDEX(收费标合同信息维护!A:Q,MATCH(D3950,收费标合同信息维护!J:J,0),10))=D3950,"有","无"),"无"))</f>
        <v/>
      </c>
      <c r="G3950" s="13" t="str">
        <f t="shared" si="245"/>
        <v/>
      </c>
      <c r="H3950" s="13" t="str">
        <f t="shared" si="247"/>
        <v/>
      </c>
      <c r="I3950" s="13" t="str">
        <f>IF(G3950="","",IFERROR(IF(IF(K3950="","",INDEX(收费标合同信息维护!A:Q,MATCH(G3950,收费标合同信息维护!M:M,0),13))=G3950,"有","无"),"无"))</f>
        <v/>
      </c>
      <c r="J3950" s="3" t="s">
        <v>3659</v>
      </c>
      <c r="K3950" s="3" t="s">
        <v>14293</v>
      </c>
      <c r="L3950" s="3" t="s">
        <v>6702</v>
      </c>
      <c r="M3950" s="3" t="s">
        <v>6703</v>
      </c>
      <c r="N3950" s="3" t="s">
        <v>6477</v>
      </c>
      <c r="O3950" s="3" t="s">
        <v>6478</v>
      </c>
      <c r="P3950" s="3" t="s">
        <v>6702</v>
      </c>
      <c r="Q3950" s="3" t="s">
        <v>6703</v>
      </c>
      <c r="R3950" s="3" t="s">
        <v>6479</v>
      </c>
      <c r="S3950" s="3" t="s">
        <v>6480</v>
      </c>
      <c r="T3950" s="3" t="s">
        <v>6684</v>
      </c>
      <c r="U3950" s="3" t="s">
        <v>154</v>
      </c>
      <c r="V3950" s="3" t="s">
        <v>154</v>
      </c>
      <c r="W3950" s="3" t="s">
        <v>154</v>
      </c>
      <c r="X3950" s="3" t="s">
        <v>154</v>
      </c>
      <c r="Y3950" s="3" t="s">
        <v>154</v>
      </c>
      <c r="Z3950" s="3" t="s">
        <v>154</v>
      </c>
      <c r="AA3950" s="3" t="s">
        <v>154</v>
      </c>
      <c r="AB3950" s="3" t="s">
        <v>154</v>
      </c>
      <c r="AC3950" s="3" t="s">
        <v>154</v>
      </c>
      <c r="AD3950" s="3" t="s">
        <v>6151</v>
      </c>
      <c r="AE3950" s="3" t="s">
        <v>6151</v>
      </c>
      <c r="AF3950" s="3" t="s">
        <v>154</v>
      </c>
      <c r="AG3950" s="3" t="s">
        <v>154</v>
      </c>
      <c r="AH3950" s="3" t="s">
        <v>6478</v>
      </c>
      <c r="AI3950" s="3" t="s">
        <v>6482</v>
      </c>
      <c r="AJ3950" s="3" t="s">
        <v>14304</v>
      </c>
    </row>
    <row r="3951" spans="1:36" ht="30">
      <c r="A3951" s="10">
        <v>4054</v>
      </c>
      <c r="B3951" t="str">
        <f>IF(K3951="总计","",INDEX(主数据!A:AD,MATCH(J3951,主数据!A:A,0),9))</f>
        <v>华西大区公司</v>
      </c>
      <c r="C3951" t="str">
        <f>IF(K3951="","",INDEX(主数据!A:AD,MATCH(J3951,主数据!A:A,0),11))</f>
        <v>重庆南区</v>
      </c>
      <c r="D3951" t="str">
        <f t="shared" si="244"/>
        <v>CQ35开发商委托停车租赁费（临时）直接录入</v>
      </c>
      <c r="E3951" s="13" t="str">
        <f t="shared" si="246"/>
        <v/>
      </c>
      <c r="F3951" s="13" t="str">
        <f>IF(E3951="","",IFERROR(IF(IF(K3951="","",INDEX(收费标合同信息维护!A:Q,MATCH(D3951,收费标合同信息维护!J:J,0),10))=D3951,"有","无"),"无"))</f>
        <v/>
      </c>
      <c r="G3951" s="13" t="str">
        <f t="shared" si="245"/>
        <v/>
      </c>
      <c r="H3951" s="13" t="str">
        <f t="shared" si="247"/>
        <v/>
      </c>
      <c r="I3951" s="13" t="str">
        <f>IF(G3951="","",IFERROR(IF(IF(K3951="","",INDEX(收费标合同信息维护!A:Q,MATCH(G3951,收费标合同信息维护!M:M,0),13))=G3951,"有","无"),"无"))</f>
        <v/>
      </c>
      <c r="J3951" s="3" t="s">
        <v>3659</v>
      </c>
      <c r="K3951" s="3" t="s">
        <v>14293</v>
      </c>
      <c r="L3951" s="3" t="s">
        <v>6919</v>
      </c>
      <c r="M3951" s="3" t="s">
        <v>6920</v>
      </c>
      <c r="N3951" s="3" t="s">
        <v>6477</v>
      </c>
      <c r="O3951" s="3" t="s">
        <v>6478</v>
      </c>
      <c r="P3951" s="3" t="s">
        <v>14305</v>
      </c>
      <c r="Q3951" s="3" t="s">
        <v>14306</v>
      </c>
      <c r="R3951" s="3" t="s">
        <v>6479</v>
      </c>
      <c r="S3951" s="3" t="s">
        <v>6480</v>
      </c>
      <c r="T3951" s="3" t="s">
        <v>14307</v>
      </c>
      <c r="U3951" s="3" t="s">
        <v>154</v>
      </c>
      <c r="V3951" s="3" t="s">
        <v>154</v>
      </c>
      <c r="W3951" s="3" t="s">
        <v>154</v>
      </c>
      <c r="X3951" s="3" t="s">
        <v>154</v>
      </c>
      <c r="Y3951" s="3" t="s">
        <v>154</v>
      </c>
      <c r="Z3951" s="3" t="s">
        <v>154</v>
      </c>
      <c r="AA3951" s="3" t="s">
        <v>154</v>
      </c>
      <c r="AB3951" s="3" t="s">
        <v>154</v>
      </c>
      <c r="AC3951" s="3" t="s">
        <v>154</v>
      </c>
      <c r="AD3951" s="3" t="s">
        <v>6151</v>
      </c>
      <c r="AE3951" s="3" t="s">
        <v>6151</v>
      </c>
      <c r="AF3951" s="3" t="s">
        <v>154</v>
      </c>
      <c r="AG3951" s="3" t="s">
        <v>154</v>
      </c>
      <c r="AH3951" s="3" t="s">
        <v>6478</v>
      </c>
      <c r="AI3951" s="3" t="s">
        <v>6727</v>
      </c>
      <c r="AJ3951" s="3" t="s">
        <v>6489</v>
      </c>
    </row>
    <row r="3952" spans="1:36" ht="30">
      <c r="A3952" s="10">
        <v>4055</v>
      </c>
      <c r="B3952" t="str">
        <f>IF(K3952="总计","",INDEX(主数据!A:AD,MATCH(J3952,主数据!A:A,0),9))</f>
        <v>华西大区公司</v>
      </c>
      <c r="C3952" t="str">
        <f>IF(K3952="","",INDEX(主数据!A:AD,MATCH(J3952,主数据!A:A,0),11))</f>
        <v>重庆南区</v>
      </c>
      <c r="D3952" t="str">
        <f t="shared" si="244"/>
        <v>CQ35开发商委托停车租赁费（固定）定额</v>
      </c>
      <c r="E3952" s="13" t="str">
        <f t="shared" si="246"/>
        <v/>
      </c>
      <c r="F3952" s="13" t="str">
        <f>IF(E3952="","",IFERROR(IF(IF(K3952="","",INDEX(收费标合同信息维护!A:Q,MATCH(D3952,收费标合同信息维护!J:J,0),10))=D3952,"有","无"),"无"))</f>
        <v/>
      </c>
      <c r="G3952" s="13" t="str">
        <f t="shared" si="245"/>
        <v>CQ35开发商委托停车租赁费（固定）定额450.00</v>
      </c>
      <c r="H3952" s="13" t="str">
        <f t="shared" si="247"/>
        <v>450.00</v>
      </c>
      <c r="I3952" s="13" t="str">
        <f>IF(G3952="","",IFERROR(IF(IF(K3952="","",INDEX(收费标合同信息维护!A:Q,MATCH(G3952,收费标合同信息维护!M:M,0),13))=G3952,"有","无"),"无"))</f>
        <v>无</v>
      </c>
      <c r="J3952" s="3" t="s">
        <v>3659</v>
      </c>
      <c r="K3952" s="3" t="s">
        <v>14293</v>
      </c>
      <c r="L3952" s="3" t="s">
        <v>6818</v>
      </c>
      <c r="M3952" s="3" t="s">
        <v>6819</v>
      </c>
      <c r="N3952" s="3" t="s">
        <v>6477</v>
      </c>
      <c r="O3952" s="3" t="s">
        <v>6478</v>
      </c>
      <c r="P3952" s="3" t="s">
        <v>14308</v>
      </c>
      <c r="Q3952" s="3" t="s">
        <v>14309</v>
      </c>
      <c r="R3952" s="3" t="s">
        <v>6490</v>
      </c>
      <c r="S3952" s="3" t="s">
        <v>6491</v>
      </c>
      <c r="T3952" s="3" t="s">
        <v>6510</v>
      </c>
      <c r="U3952" s="3" t="s">
        <v>10273</v>
      </c>
      <c r="V3952" s="3" t="s">
        <v>154</v>
      </c>
      <c r="W3952" s="3" t="s">
        <v>9433</v>
      </c>
      <c r="X3952" s="3" t="s">
        <v>154</v>
      </c>
      <c r="Y3952" s="3" t="s">
        <v>154</v>
      </c>
      <c r="Z3952" s="3" t="s">
        <v>154</v>
      </c>
      <c r="AA3952" s="3" t="s">
        <v>154</v>
      </c>
      <c r="AB3952" s="3" t="s">
        <v>154</v>
      </c>
      <c r="AC3952" s="3" t="s">
        <v>154</v>
      </c>
      <c r="AD3952" s="3" t="s">
        <v>6151</v>
      </c>
      <c r="AE3952" s="3" t="s">
        <v>6151</v>
      </c>
      <c r="AF3952" s="3" t="s">
        <v>154</v>
      </c>
      <c r="AG3952" s="3" t="s">
        <v>154</v>
      </c>
      <c r="AH3952" s="3" t="s">
        <v>6478</v>
      </c>
      <c r="AI3952" s="3" t="s">
        <v>6482</v>
      </c>
      <c r="AJ3952" s="3" t="s">
        <v>6033</v>
      </c>
    </row>
    <row r="3953" spans="1:36" ht="30">
      <c r="A3953" s="10">
        <v>4056</v>
      </c>
      <c r="B3953" t="str">
        <f>IF(K3953="总计","",INDEX(主数据!A:AD,MATCH(J3953,主数据!A:A,0),9))</f>
        <v>华西大区公司</v>
      </c>
      <c r="C3953" t="str">
        <f>IF(K3953="","",INDEX(主数据!A:AD,MATCH(J3953,主数据!A:A,0),11))</f>
        <v>重庆南区</v>
      </c>
      <c r="D3953" t="str">
        <f t="shared" si="244"/>
        <v>CQ35小业主委托停车管理费（固定）定额</v>
      </c>
      <c r="E3953" s="13" t="str">
        <f t="shared" si="246"/>
        <v/>
      </c>
      <c r="F3953" s="13" t="str">
        <f>IF(E3953="","",IFERROR(IF(IF(K3953="","",INDEX(收费标合同信息维护!A:Q,MATCH(D3953,收费标合同信息维护!J:J,0),10))=D3953,"有","无"),"无"))</f>
        <v/>
      </c>
      <c r="G3953" s="13" t="str">
        <f t="shared" si="245"/>
        <v>CQ35小业主委托停车管理费（固定）定额80.00</v>
      </c>
      <c r="H3953" s="13" t="str">
        <f t="shared" si="247"/>
        <v>80.00</v>
      </c>
      <c r="I3953" s="13" t="str">
        <f>IF(G3953="","",IFERROR(IF(IF(K3953="","",INDEX(收费标合同信息维护!A:Q,MATCH(G3953,收费标合同信息维护!M:M,0),13))=G3953,"有","无"),"无"))</f>
        <v>无</v>
      </c>
      <c r="J3953" s="3" t="s">
        <v>3659</v>
      </c>
      <c r="K3953" s="3" t="s">
        <v>14293</v>
      </c>
      <c r="L3953" s="3" t="s">
        <v>7013</v>
      </c>
      <c r="M3953" s="3" t="s">
        <v>7014</v>
      </c>
      <c r="N3953" s="3" t="s">
        <v>6477</v>
      </c>
      <c r="O3953" s="3" t="s">
        <v>6478</v>
      </c>
      <c r="P3953" s="3" t="s">
        <v>14310</v>
      </c>
      <c r="Q3953" s="3" t="s">
        <v>14311</v>
      </c>
      <c r="R3953" s="3" t="s">
        <v>6490</v>
      </c>
      <c r="S3953" s="3" t="s">
        <v>6491</v>
      </c>
      <c r="T3953" s="3" t="s">
        <v>6510</v>
      </c>
      <c r="U3953" s="3" t="s">
        <v>154</v>
      </c>
      <c r="V3953" s="3" t="s">
        <v>154</v>
      </c>
      <c r="W3953" s="3" t="s">
        <v>6521</v>
      </c>
      <c r="X3953" s="3" t="s">
        <v>154</v>
      </c>
      <c r="Y3953" s="3" t="s">
        <v>154</v>
      </c>
      <c r="Z3953" s="3" t="s">
        <v>154</v>
      </c>
      <c r="AA3953" s="3" t="s">
        <v>154</v>
      </c>
      <c r="AB3953" s="3" t="s">
        <v>154</v>
      </c>
      <c r="AC3953" s="3" t="s">
        <v>154</v>
      </c>
      <c r="AD3953" s="3" t="s">
        <v>6151</v>
      </c>
      <c r="AE3953" s="3" t="s">
        <v>6151</v>
      </c>
      <c r="AF3953" s="3" t="s">
        <v>6040</v>
      </c>
      <c r="AG3953" s="3" t="s">
        <v>154</v>
      </c>
      <c r="AH3953" s="3" t="s">
        <v>6478</v>
      </c>
      <c r="AI3953" s="3" t="s">
        <v>6482</v>
      </c>
      <c r="AJ3953" s="3" t="s">
        <v>6448</v>
      </c>
    </row>
    <row r="3954" spans="1:36" ht="30">
      <c r="A3954" s="10">
        <v>4057</v>
      </c>
      <c r="B3954" t="str">
        <f>IF(K3954="总计","",INDEX(主数据!A:AD,MATCH(J3954,主数据!A:A,0),9))</f>
        <v>华西大区公司</v>
      </c>
      <c r="C3954" t="str">
        <f>IF(K3954="","",INDEX(主数据!A:AD,MATCH(J3954,主数据!A:A,0),11))</f>
        <v>重庆南区</v>
      </c>
      <c r="D3954" t="str">
        <f t="shared" si="244"/>
        <v>CQ35小业主委托停车管理费（固定）定额</v>
      </c>
      <c r="E3954" s="13" t="str">
        <f t="shared" si="246"/>
        <v/>
      </c>
      <c r="F3954" s="13" t="str">
        <f>IF(E3954="","",IFERROR(IF(IF(K3954="","",INDEX(收费标合同信息维护!A:Q,MATCH(D3954,收费标合同信息维护!J:J,0),10))=D3954,"有","无"),"无"))</f>
        <v/>
      </c>
      <c r="G3954" s="13" t="str">
        <f t="shared" si="245"/>
        <v>CQ35小业主委托停车管理费（固定）定额160.00</v>
      </c>
      <c r="H3954" s="13" t="str">
        <f t="shared" si="247"/>
        <v>160.00</v>
      </c>
      <c r="I3954" s="13" t="str">
        <f>IF(G3954="","",IFERROR(IF(IF(K3954="","",INDEX(收费标合同信息维护!A:Q,MATCH(G3954,收费标合同信息维护!M:M,0),13))=G3954,"有","无"),"无"))</f>
        <v>无</v>
      </c>
      <c r="J3954" s="3" t="s">
        <v>3659</v>
      </c>
      <c r="K3954" s="3" t="s">
        <v>14293</v>
      </c>
      <c r="L3954" s="3" t="s">
        <v>7013</v>
      </c>
      <c r="M3954" s="3" t="s">
        <v>7014</v>
      </c>
      <c r="N3954" s="3" t="s">
        <v>6477</v>
      </c>
      <c r="O3954" s="3" t="s">
        <v>6478</v>
      </c>
      <c r="P3954" s="3" t="s">
        <v>14313</v>
      </c>
      <c r="Q3954" s="3" t="s">
        <v>14314</v>
      </c>
      <c r="R3954" s="3" t="s">
        <v>6490</v>
      </c>
      <c r="S3954" s="3" t="s">
        <v>6491</v>
      </c>
      <c r="T3954" s="3" t="s">
        <v>6510</v>
      </c>
      <c r="U3954" s="3" t="s">
        <v>154</v>
      </c>
      <c r="V3954" s="3" t="s">
        <v>154</v>
      </c>
      <c r="W3954" s="3" t="s">
        <v>9895</v>
      </c>
      <c r="X3954" s="3" t="s">
        <v>154</v>
      </c>
      <c r="Y3954" s="3" t="s">
        <v>154</v>
      </c>
      <c r="Z3954" s="3" t="s">
        <v>154</v>
      </c>
      <c r="AA3954" s="3" t="s">
        <v>154</v>
      </c>
      <c r="AB3954" s="3" t="s">
        <v>154</v>
      </c>
      <c r="AC3954" s="3" t="s">
        <v>154</v>
      </c>
      <c r="AD3954" s="3" t="s">
        <v>6151</v>
      </c>
      <c r="AE3954" s="3" t="s">
        <v>6151</v>
      </c>
      <c r="AF3954" s="3" t="s">
        <v>154</v>
      </c>
      <c r="AG3954" s="3" t="s">
        <v>154</v>
      </c>
      <c r="AH3954" s="3" t="s">
        <v>6478</v>
      </c>
      <c r="AI3954" s="3" t="s">
        <v>6482</v>
      </c>
      <c r="AJ3954" s="3" t="s">
        <v>6027</v>
      </c>
    </row>
    <row r="3955" spans="1:36" ht="15">
      <c r="A3955" s="10">
        <v>4058</v>
      </c>
      <c r="B3955" t="str">
        <f>IF(K3955="总计","",INDEX(主数据!A:AD,MATCH(J3955,主数据!A:A,0),9))</f>
        <v>华西大区公司</v>
      </c>
      <c r="C3955" t="str">
        <f>IF(K3955="","",INDEX(主数据!A:AD,MATCH(J3955,主数据!A:A,0),11))</f>
        <v>重庆南区</v>
      </c>
      <c r="D3955" t="str">
        <f t="shared" si="244"/>
        <v>CQ35电费标准方式1.07</v>
      </c>
      <c r="E3955" s="13" t="str">
        <f t="shared" si="246"/>
        <v>1.07</v>
      </c>
      <c r="F3955" s="13" t="str">
        <f>IF(E3955="","",IFERROR(IF(IF(K3955="","",INDEX(收费标合同信息维护!A:Q,MATCH(D3955,收费标合同信息维护!J:J,0),10))=D3955,"有","无"),"无"))</f>
        <v>无</v>
      </c>
      <c r="G3955" s="13" t="str">
        <f t="shared" si="245"/>
        <v/>
      </c>
      <c r="H3955" s="13" t="str">
        <f t="shared" si="247"/>
        <v/>
      </c>
      <c r="I3955" s="13" t="str">
        <f>IF(G3955="","",IFERROR(IF(IF(K3955="","",INDEX(收费标合同信息维护!A:Q,MATCH(G3955,收费标合同信息维护!M:M,0),13))=G3955,"有","无"),"无"))</f>
        <v/>
      </c>
      <c r="J3955" s="3" t="s">
        <v>3659</v>
      </c>
      <c r="K3955" s="3" t="s">
        <v>14293</v>
      </c>
      <c r="L3955" s="3" t="s">
        <v>6601</v>
      </c>
      <c r="M3955" s="3" t="s">
        <v>6602</v>
      </c>
      <c r="N3955" s="3" t="s">
        <v>6603</v>
      </c>
      <c r="O3955" s="3" t="s">
        <v>6478</v>
      </c>
      <c r="P3955" s="3" t="s">
        <v>14315</v>
      </c>
      <c r="Q3955" s="3" t="s">
        <v>13244</v>
      </c>
      <c r="R3955" s="3" t="s">
        <v>6484</v>
      </c>
      <c r="S3955" s="3" t="s">
        <v>6491</v>
      </c>
      <c r="T3955" s="3" t="s">
        <v>7214</v>
      </c>
      <c r="U3955" s="3" t="s">
        <v>154</v>
      </c>
      <c r="V3955" s="3" t="s">
        <v>13245</v>
      </c>
      <c r="W3955" s="3" t="s">
        <v>154</v>
      </c>
      <c r="X3955" s="3" t="s">
        <v>154</v>
      </c>
      <c r="Y3955" s="3" t="s">
        <v>154</v>
      </c>
      <c r="Z3955" s="3" t="s">
        <v>154</v>
      </c>
      <c r="AA3955" s="3" t="s">
        <v>154</v>
      </c>
      <c r="AB3955" s="3" t="s">
        <v>154</v>
      </c>
      <c r="AC3955" s="3" t="s">
        <v>154</v>
      </c>
      <c r="AD3955" s="3" t="s">
        <v>6151</v>
      </c>
      <c r="AE3955" s="3" t="s">
        <v>6151</v>
      </c>
      <c r="AF3955" s="3" t="s">
        <v>154</v>
      </c>
      <c r="AG3955" s="3" t="s">
        <v>154</v>
      </c>
      <c r="AH3955" s="3" t="s">
        <v>6478</v>
      </c>
      <c r="AI3955" s="3" t="s">
        <v>6482</v>
      </c>
      <c r="AJ3955" s="3" t="s">
        <v>6489</v>
      </c>
    </row>
    <row r="3956" spans="1:36" ht="15">
      <c r="A3956" s="10">
        <v>4059</v>
      </c>
      <c r="B3956" t="str">
        <f>IF(K3956="总计","",INDEX(主数据!A:AD,MATCH(J3956,主数据!A:A,0),9))</f>
        <v>华西大区公司</v>
      </c>
      <c r="C3956" t="str">
        <f>IF(K3956="","",INDEX(主数据!A:AD,MATCH(J3956,主数据!A:A,0),11))</f>
        <v>重庆南区</v>
      </c>
      <c r="D3956" t="str">
        <f t="shared" si="244"/>
        <v>CQ35电费标准方式1.10</v>
      </c>
      <c r="E3956" s="13" t="str">
        <f t="shared" si="246"/>
        <v>1.10</v>
      </c>
      <c r="F3956" s="13" t="str">
        <f>IF(E3956="","",IFERROR(IF(IF(K3956="","",INDEX(收费标合同信息维护!A:Q,MATCH(D3956,收费标合同信息维护!J:J,0),10))=D3956,"有","无"),"无"))</f>
        <v>无</v>
      </c>
      <c r="G3956" s="13" t="str">
        <f t="shared" si="245"/>
        <v/>
      </c>
      <c r="H3956" s="13" t="str">
        <f t="shared" si="247"/>
        <v/>
      </c>
      <c r="I3956" s="13" t="str">
        <f>IF(G3956="","",IFERROR(IF(IF(K3956="","",INDEX(收费标合同信息维护!A:Q,MATCH(G3956,收费标合同信息维护!M:M,0),13))=G3956,"有","无"),"无"))</f>
        <v/>
      </c>
      <c r="J3956" s="3" t="s">
        <v>3659</v>
      </c>
      <c r="K3956" s="3" t="s">
        <v>14293</v>
      </c>
      <c r="L3956" s="3" t="s">
        <v>6601</v>
      </c>
      <c r="M3956" s="3" t="s">
        <v>6602</v>
      </c>
      <c r="N3956" s="3" t="s">
        <v>6603</v>
      </c>
      <c r="O3956" s="3" t="s">
        <v>6478</v>
      </c>
      <c r="P3956" s="3" t="s">
        <v>14316</v>
      </c>
      <c r="Q3956" s="3" t="s">
        <v>10218</v>
      </c>
      <c r="R3956" s="3" t="s">
        <v>6484</v>
      </c>
      <c r="S3956" s="3" t="s">
        <v>6491</v>
      </c>
      <c r="T3956" s="3" t="s">
        <v>6902</v>
      </c>
      <c r="U3956" s="3" t="s">
        <v>154</v>
      </c>
      <c r="V3956" s="3" t="s">
        <v>6488</v>
      </c>
      <c r="W3956" s="3" t="s">
        <v>154</v>
      </c>
      <c r="X3956" s="3" t="s">
        <v>154</v>
      </c>
      <c r="Y3956" s="3" t="s">
        <v>154</v>
      </c>
      <c r="Z3956" s="3" t="s">
        <v>154</v>
      </c>
      <c r="AA3956" s="3" t="s">
        <v>154</v>
      </c>
      <c r="AB3956" s="3" t="s">
        <v>154</v>
      </c>
      <c r="AC3956" s="3" t="s">
        <v>154</v>
      </c>
      <c r="AD3956" s="3" t="s">
        <v>6151</v>
      </c>
      <c r="AE3956" s="3" t="s">
        <v>6151</v>
      </c>
      <c r="AF3956" s="3" t="s">
        <v>154</v>
      </c>
      <c r="AG3956" s="3" t="s">
        <v>154</v>
      </c>
      <c r="AH3956" s="3" t="s">
        <v>6478</v>
      </c>
      <c r="AI3956" s="3" t="s">
        <v>6482</v>
      </c>
      <c r="AJ3956" s="3" t="s">
        <v>6489</v>
      </c>
    </row>
    <row r="3957" spans="1:36" ht="15">
      <c r="A3957" s="10">
        <v>4060</v>
      </c>
      <c r="B3957" t="str">
        <f>IF(K3957="总计","",INDEX(主数据!A:AD,MATCH(J3957,主数据!A:A,0),9))</f>
        <v>华西大区公司</v>
      </c>
      <c r="C3957" t="str">
        <f>IF(K3957="","",INDEX(主数据!A:AD,MATCH(J3957,主数据!A:A,0),11))</f>
        <v>重庆南区</v>
      </c>
      <c r="D3957" t="str">
        <f t="shared" si="244"/>
        <v>CQ35公摊费直接录入</v>
      </c>
      <c r="E3957" s="13" t="str">
        <f t="shared" si="246"/>
        <v/>
      </c>
      <c r="F3957" s="13" t="str">
        <f>IF(E3957="","",IFERROR(IF(IF(K3957="","",INDEX(收费标合同信息维护!A:Q,MATCH(D3957,收费标合同信息维护!J:J,0),10))=D3957,"有","无"),"无"))</f>
        <v/>
      </c>
      <c r="G3957" s="13" t="str">
        <f t="shared" si="245"/>
        <v/>
      </c>
      <c r="H3957" s="13" t="str">
        <f t="shared" si="247"/>
        <v/>
      </c>
      <c r="I3957" s="13" t="str">
        <f>IF(G3957="","",IFERROR(IF(IF(K3957="","",INDEX(收费标合同信息维护!A:Q,MATCH(G3957,收费标合同信息维护!M:M,0),13))=G3957,"有","无"),"无"))</f>
        <v/>
      </c>
      <c r="J3957" s="3" t="s">
        <v>3659</v>
      </c>
      <c r="K3957" s="3" t="s">
        <v>14293</v>
      </c>
      <c r="L3957" s="3" t="s">
        <v>6738</v>
      </c>
      <c r="M3957" s="3" t="s">
        <v>6739</v>
      </c>
      <c r="N3957" s="3" t="s">
        <v>6477</v>
      </c>
      <c r="O3957" s="3" t="s">
        <v>6597</v>
      </c>
      <c r="P3957" s="3" t="s">
        <v>14317</v>
      </c>
      <c r="Q3957" s="3" t="s">
        <v>6739</v>
      </c>
      <c r="R3957" s="3" t="s">
        <v>6479</v>
      </c>
      <c r="S3957" s="3" t="s">
        <v>6480</v>
      </c>
      <c r="T3957" s="3" t="s">
        <v>6493</v>
      </c>
      <c r="U3957" s="3" t="s">
        <v>6716</v>
      </c>
      <c r="V3957" s="3" t="s">
        <v>154</v>
      </c>
      <c r="W3957" s="3" t="s">
        <v>154</v>
      </c>
      <c r="X3957" s="3" t="s">
        <v>154</v>
      </c>
      <c r="Y3957" s="3" t="s">
        <v>154</v>
      </c>
      <c r="Z3957" s="3" t="s">
        <v>154</v>
      </c>
      <c r="AA3957" s="3" t="s">
        <v>154</v>
      </c>
      <c r="AB3957" s="3" t="s">
        <v>154</v>
      </c>
      <c r="AC3957" s="3" t="s">
        <v>154</v>
      </c>
      <c r="AD3957" s="3" t="s">
        <v>6151</v>
      </c>
      <c r="AE3957" s="3" t="s">
        <v>6151</v>
      </c>
      <c r="AF3957" s="3" t="s">
        <v>154</v>
      </c>
      <c r="AG3957" s="3" t="s">
        <v>154</v>
      </c>
      <c r="AH3957" s="3" t="s">
        <v>6478</v>
      </c>
      <c r="AI3957" s="3" t="s">
        <v>6482</v>
      </c>
      <c r="AJ3957" s="3" t="s">
        <v>14318</v>
      </c>
    </row>
    <row r="3958" spans="1:36" ht="15">
      <c r="A3958" s="10">
        <v>4061</v>
      </c>
      <c r="B3958" t="str">
        <f>IF(K3958="总计","",INDEX(主数据!A:AD,MATCH(J3958,主数据!A:A,0),9))</f>
        <v>华西大区公司</v>
      </c>
      <c r="C3958" t="str">
        <f>IF(K3958="","",INDEX(主数据!A:AD,MATCH(J3958,主数据!A:A,0),11))</f>
        <v>重庆南区</v>
      </c>
      <c r="D3958" t="str">
        <f t="shared" si="244"/>
        <v>CQ35代收代付其他费用直接录入</v>
      </c>
      <c r="E3958" s="13" t="str">
        <f t="shared" si="246"/>
        <v/>
      </c>
      <c r="F3958" s="13" t="str">
        <f>IF(E3958="","",IFERROR(IF(IF(K3958="","",INDEX(收费标合同信息维护!A:Q,MATCH(D3958,收费标合同信息维护!J:J,0),10))=D3958,"有","无"),"无"))</f>
        <v/>
      </c>
      <c r="G3958" s="13" t="str">
        <f t="shared" si="245"/>
        <v/>
      </c>
      <c r="H3958" s="13" t="str">
        <f t="shared" si="247"/>
        <v/>
      </c>
      <c r="I3958" s="13" t="str">
        <f>IF(G3958="","",IFERROR(IF(IF(K3958="","",INDEX(收费标合同信息维护!A:Q,MATCH(G3958,收费标合同信息维护!M:M,0),13))=G3958,"有","无"),"无"))</f>
        <v/>
      </c>
      <c r="J3958" s="3" t="s">
        <v>3659</v>
      </c>
      <c r="K3958" s="3" t="s">
        <v>14293</v>
      </c>
      <c r="L3958" s="3" t="s">
        <v>6620</v>
      </c>
      <c r="M3958" s="3" t="s">
        <v>6621</v>
      </c>
      <c r="N3958" s="3" t="s">
        <v>6477</v>
      </c>
      <c r="O3958" s="3" t="s">
        <v>6478</v>
      </c>
      <c r="P3958" s="3" t="s">
        <v>14319</v>
      </c>
      <c r="Q3958" s="3" t="s">
        <v>6621</v>
      </c>
      <c r="R3958" s="3" t="s">
        <v>6479</v>
      </c>
      <c r="S3958" s="3" t="s">
        <v>6480</v>
      </c>
      <c r="T3958" s="3" t="s">
        <v>6486</v>
      </c>
      <c r="U3958" s="3" t="s">
        <v>6716</v>
      </c>
      <c r="V3958" s="3" t="s">
        <v>154</v>
      </c>
      <c r="W3958" s="3" t="s">
        <v>154</v>
      </c>
      <c r="X3958" s="3" t="s">
        <v>154</v>
      </c>
      <c r="Y3958" s="3" t="s">
        <v>154</v>
      </c>
      <c r="Z3958" s="3" t="s">
        <v>154</v>
      </c>
      <c r="AA3958" s="3" t="s">
        <v>154</v>
      </c>
      <c r="AB3958" s="3" t="s">
        <v>154</v>
      </c>
      <c r="AC3958" s="3" t="s">
        <v>154</v>
      </c>
      <c r="AD3958" s="3" t="s">
        <v>6151</v>
      </c>
      <c r="AE3958" s="3" t="s">
        <v>6151</v>
      </c>
      <c r="AF3958" s="3" t="s">
        <v>154</v>
      </c>
      <c r="AG3958" s="3" t="s">
        <v>154</v>
      </c>
      <c r="AH3958" s="3" t="s">
        <v>6478</v>
      </c>
      <c r="AI3958" s="3" t="s">
        <v>6482</v>
      </c>
      <c r="AJ3958" s="3" t="s">
        <v>6033</v>
      </c>
    </row>
    <row r="3959" spans="1:36" ht="15">
      <c r="A3959" s="10">
        <v>4062</v>
      </c>
      <c r="B3959" t="str">
        <f>IF(K3959="总计","",INDEX(主数据!A:AD,MATCH(J3959,主数据!A:A,0),9))</f>
        <v>华西大区公司</v>
      </c>
      <c r="C3959" t="str">
        <f>IF(K3959="","",INDEX(主数据!A:AD,MATCH(J3959,主数据!A:A,0),11))</f>
        <v>重庆南区</v>
      </c>
      <c r="D3959" t="str">
        <f t="shared" si="244"/>
        <v>CQ35空置物业费标准方式1.00</v>
      </c>
      <c r="E3959" s="13" t="str">
        <f t="shared" si="246"/>
        <v>1.00</v>
      </c>
      <c r="F3959" s="13" t="str">
        <f>IF(E3959="","",IFERROR(IF(IF(K3959="","",INDEX(收费标合同信息维护!A:Q,MATCH(D3959,收费标合同信息维护!J:J,0),10))=D3959,"有","无"),"无"))</f>
        <v>无</v>
      </c>
      <c r="G3959" s="13" t="str">
        <f t="shared" si="245"/>
        <v/>
      </c>
      <c r="H3959" s="13" t="str">
        <f t="shared" si="247"/>
        <v/>
      </c>
      <c r="I3959" s="13" t="str">
        <f>IF(G3959="","",IFERROR(IF(IF(K3959="","",INDEX(收费标合同信息维护!A:Q,MATCH(G3959,收费标合同信息维护!M:M,0),13))=G3959,"有","无"),"无"))</f>
        <v/>
      </c>
      <c r="J3959" s="3" t="s">
        <v>3659</v>
      </c>
      <c r="K3959" s="3" t="s">
        <v>14293</v>
      </c>
      <c r="L3959" s="3" t="s">
        <v>6580</v>
      </c>
      <c r="M3959" s="3" t="s">
        <v>6581</v>
      </c>
      <c r="N3959" s="3" t="s">
        <v>6477</v>
      </c>
      <c r="O3959" s="3" t="s">
        <v>6478</v>
      </c>
      <c r="P3959" s="3" t="s">
        <v>14320</v>
      </c>
      <c r="Q3959" s="3" t="s">
        <v>14321</v>
      </c>
      <c r="R3959" s="3" t="s">
        <v>6484</v>
      </c>
      <c r="S3959" s="3" t="s">
        <v>6491</v>
      </c>
      <c r="T3959" s="3" t="s">
        <v>11826</v>
      </c>
      <c r="U3959" s="3" t="s">
        <v>154</v>
      </c>
      <c r="V3959" s="3" t="s">
        <v>6737</v>
      </c>
      <c r="W3959" s="3" t="s">
        <v>154</v>
      </c>
      <c r="X3959" s="3" t="s">
        <v>154</v>
      </c>
      <c r="Y3959" s="3" t="s">
        <v>154</v>
      </c>
      <c r="Z3959" s="3" t="s">
        <v>154</v>
      </c>
      <c r="AA3959" s="3" t="s">
        <v>154</v>
      </c>
      <c r="AB3959" s="3" t="s">
        <v>154</v>
      </c>
      <c r="AC3959" s="3" t="s">
        <v>154</v>
      </c>
      <c r="AD3959" s="3" t="s">
        <v>6151</v>
      </c>
      <c r="AE3959" s="3" t="s">
        <v>6151</v>
      </c>
      <c r="AF3959" s="3" t="s">
        <v>154</v>
      </c>
      <c r="AG3959" s="3" t="s">
        <v>154</v>
      </c>
      <c r="AH3959" s="3" t="s">
        <v>6597</v>
      </c>
      <c r="AI3959" s="3" t="s">
        <v>6482</v>
      </c>
      <c r="AJ3959" s="3" t="s">
        <v>6033</v>
      </c>
    </row>
    <row r="3960" spans="1:36" ht="15">
      <c r="A3960" s="10">
        <v>4063</v>
      </c>
      <c r="B3960" t="str">
        <f>IF(K3960="总计","",INDEX(主数据!A:AD,MATCH(J3960,主数据!A:A,0),9))</f>
        <v>华西大区公司</v>
      </c>
      <c r="C3960" t="str">
        <f>IF(K3960="","",INDEX(主数据!A:AD,MATCH(J3960,主数据!A:A,0),11))</f>
        <v>重庆南区</v>
      </c>
      <c r="D3960" t="str">
        <f t="shared" si="244"/>
        <v>CQ35空置物业费标准方式1.10</v>
      </c>
      <c r="E3960" s="13" t="str">
        <f t="shared" si="246"/>
        <v>1.10</v>
      </c>
      <c r="F3960" s="13" t="str">
        <f>IF(E3960="","",IFERROR(IF(IF(K3960="","",INDEX(收费标合同信息维护!A:Q,MATCH(D3960,收费标合同信息维护!J:J,0),10))=D3960,"有","无"),"无"))</f>
        <v>无</v>
      </c>
      <c r="G3960" s="13" t="str">
        <f t="shared" si="245"/>
        <v/>
      </c>
      <c r="H3960" s="13" t="str">
        <f t="shared" si="247"/>
        <v/>
      </c>
      <c r="I3960" s="13" t="str">
        <f>IF(G3960="","",IFERROR(IF(IF(K3960="","",INDEX(收费标合同信息维护!A:Q,MATCH(G3960,收费标合同信息维护!M:M,0),13))=G3960,"有","无"),"无"))</f>
        <v/>
      </c>
      <c r="J3960" s="3" t="s">
        <v>3659</v>
      </c>
      <c r="K3960" s="3" t="s">
        <v>14293</v>
      </c>
      <c r="L3960" s="3" t="s">
        <v>6580</v>
      </c>
      <c r="M3960" s="3" t="s">
        <v>6581</v>
      </c>
      <c r="N3960" s="3" t="s">
        <v>6477</v>
      </c>
      <c r="O3960" s="3" t="s">
        <v>6478</v>
      </c>
      <c r="P3960" s="3" t="s">
        <v>14322</v>
      </c>
      <c r="Q3960" s="3" t="s">
        <v>14323</v>
      </c>
      <c r="R3960" s="3" t="s">
        <v>6484</v>
      </c>
      <c r="S3960" s="3" t="s">
        <v>6491</v>
      </c>
      <c r="T3960" s="3" t="s">
        <v>6496</v>
      </c>
      <c r="U3960" s="3" t="s">
        <v>154</v>
      </c>
      <c r="V3960" s="3" t="s">
        <v>6488</v>
      </c>
      <c r="W3960" s="3" t="s">
        <v>154</v>
      </c>
      <c r="X3960" s="3" t="s">
        <v>154</v>
      </c>
      <c r="Y3960" s="3" t="s">
        <v>154</v>
      </c>
      <c r="Z3960" s="3" t="s">
        <v>154</v>
      </c>
      <c r="AA3960" s="3" t="s">
        <v>154</v>
      </c>
      <c r="AB3960" s="3" t="s">
        <v>154</v>
      </c>
      <c r="AC3960" s="3" t="s">
        <v>154</v>
      </c>
      <c r="AD3960" s="3" t="s">
        <v>6151</v>
      </c>
      <c r="AE3960" s="3" t="s">
        <v>6151</v>
      </c>
      <c r="AF3960" s="3" t="s">
        <v>154</v>
      </c>
      <c r="AG3960" s="3" t="s">
        <v>154</v>
      </c>
      <c r="AH3960" s="3" t="s">
        <v>6478</v>
      </c>
      <c r="AI3960" s="3" t="s">
        <v>6482</v>
      </c>
      <c r="AJ3960" s="3" t="s">
        <v>6489</v>
      </c>
    </row>
    <row r="3961" spans="1:36" ht="15">
      <c r="A3961" s="10">
        <v>4064</v>
      </c>
      <c r="B3961" t="str">
        <f>IF(K3961="总计","",INDEX(主数据!A:AD,MATCH(J3961,主数据!A:A,0),9))</f>
        <v>华西大区公司</v>
      </c>
      <c r="C3961" t="str">
        <f>IF(K3961="","",INDEX(主数据!A:AD,MATCH(J3961,主数据!A:A,0),11))</f>
        <v>重庆南区</v>
      </c>
      <c r="D3961" t="str">
        <f t="shared" si="244"/>
        <v>CQ35空置物业费标准方式2.50</v>
      </c>
      <c r="E3961" s="13" t="str">
        <f t="shared" si="246"/>
        <v>2.50</v>
      </c>
      <c r="F3961" s="13" t="str">
        <f>IF(E3961="","",IFERROR(IF(IF(K3961="","",INDEX(收费标合同信息维护!A:Q,MATCH(D3961,收费标合同信息维护!J:J,0),10))=D3961,"有","无"),"无"))</f>
        <v>无</v>
      </c>
      <c r="G3961" s="13" t="str">
        <f t="shared" si="245"/>
        <v/>
      </c>
      <c r="H3961" s="13" t="str">
        <f t="shared" si="247"/>
        <v/>
      </c>
      <c r="I3961" s="13" t="str">
        <f>IF(G3961="","",IFERROR(IF(IF(K3961="","",INDEX(收费标合同信息维护!A:Q,MATCH(G3961,收费标合同信息维护!M:M,0),13))=G3961,"有","无"),"无"))</f>
        <v/>
      </c>
      <c r="J3961" s="3" t="s">
        <v>3659</v>
      </c>
      <c r="K3961" s="3" t="s">
        <v>14293</v>
      </c>
      <c r="L3961" s="3" t="s">
        <v>6580</v>
      </c>
      <c r="M3961" s="3" t="s">
        <v>6581</v>
      </c>
      <c r="N3961" s="3" t="s">
        <v>6477</v>
      </c>
      <c r="O3961" s="3" t="s">
        <v>6478</v>
      </c>
      <c r="P3961" s="3" t="s">
        <v>14324</v>
      </c>
      <c r="Q3961" s="3" t="s">
        <v>14325</v>
      </c>
      <c r="R3961" s="3" t="s">
        <v>6484</v>
      </c>
      <c r="S3961" s="3" t="s">
        <v>6491</v>
      </c>
      <c r="T3961" s="3" t="s">
        <v>6496</v>
      </c>
      <c r="U3961" s="3" t="s">
        <v>154</v>
      </c>
      <c r="V3961" s="3" t="s">
        <v>6675</v>
      </c>
      <c r="W3961" s="3" t="s">
        <v>154</v>
      </c>
      <c r="X3961" s="3" t="s">
        <v>154</v>
      </c>
      <c r="Y3961" s="3" t="s">
        <v>154</v>
      </c>
      <c r="Z3961" s="3" t="s">
        <v>154</v>
      </c>
      <c r="AA3961" s="3" t="s">
        <v>154</v>
      </c>
      <c r="AB3961" s="3" t="s">
        <v>154</v>
      </c>
      <c r="AC3961" s="3" t="s">
        <v>154</v>
      </c>
      <c r="AD3961" s="3" t="s">
        <v>6151</v>
      </c>
      <c r="AE3961" s="3" t="s">
        <v>6151</v>
      </c>
      <c r="AF3961" s="3" t="s">
        <v>154</v>
      </c>
      <c r="AG3961" s="3" t="s">
        <v>154</v>
      </c>
      <c r="AH3961" s="3" t="s">
        <v>6478</v>
      </c>
      <c r="AI3961" s="3" t="s">
        <v>6482</v>
      </c>
      <c r="AJ3961" s="3" t="s">
        <v>6489</v>
      </c>
    </row>
    <row r="3962" spans="1:36" ht="30">
      <c r="A3962" s="10">
        <v>4065</v>
      </c>
      <c r="B3962" t="str">
        <f>IF(K3962="总计","",INDEX(主数据!A:AD,MATCH(J3962,主数据!A:A,0),9))</f>
        <v>华西大区公司</v>
      </c>
      <c r="C3962" t="str">
        <f>IF(K3962="","",INDEX(主数据!A:AD,MATCH(J3962,主数据!A:A,0),11))</f>
        <v>乌鲁木齐城区</v>
      </c>
      <c r="D3962" t="str">
        <f t="shared" si="244"/>
        <v>XA38物业服务费标准方式2.20</v>
      </c>
      <c r="E3962" s="13" t="str">
        <f t="shared" si="246"/>
        <v>2.20</v>
      </c>
      <c r="F3962" s="13" t="str">
        <f>IF(E3962="","",IFERROR(IF(IF(K3962="","",INDEX(收费标合同信息维护!A:Q,MATCH(D3962,收费标合同信息维护!J:J,0),10))=D3962,"有","无"),"无"))</f>
        <v>无</v>
      </c>
      <c r="G3962" s="13" t="str">
        <f t="shared" si="245"/>
        <v/>
      </c>
      <c r="H3962" s="13" t="str">
        <f t="shared" si="247"/>
        <v/>
      </c>
      <c r="I3962" s="13" t="str">
        <f>IF(G3962="","",IFERROR(IF(IF(K3962="","",INDEX(收费标合同信息维护!A:Q,MATCH(G3962,收费标合同信息维护!M:M,0),13))=G3962,"有","无"),"无"))</f>
        <v/>
      </c>
      <c r="J3962" s="3" t="s">
        <v>3488</v>
      </c>
      <c r="K3962" s="3" t="s">
        <v>14326</v>
      </c>
      <c r="L3962" s="3" t="s">
        <v>6025</v>
      </c>
      <c r="M3962" s="3" t="s">
        <v>6026</v>
      </c>
      <c r="N3962" s="3" t="s">
        <v>6477</v>
      </c>
      <c r="O3962" s="3" t="s">
        <v>6478</v>
      </c>
      <c r="P3962" s="3" t="s">
        <v>6025</v>
      </c>
      <c r="Q3962" s="3" t="s">
        <v>6483</v>
      </c>
      <c r="R3962" s="3" t="s">
        <v>6484</v>
      </c>
      <c r="S3962" s="3" t="s">
        <v>6491</v>
      </c>
      <c r="T3962" s="3" t="s">
        <v>9428</v>
      </c>
      <c r="U3962" s="3" t="s">
        <v>154</v>
      </c>
      <c r="V3962" s="3" t="s">
        <v>6863</v>
      </c>
      <c r="W3962" s="3" t="s">
        <v>154</v>
      </c>
      <c r="X3962" s="3" t="s">
        <v>154</v>
      </c>
      <c r="Y3962" s="3" t="s">
        <v>154</v>
      </c>
      <c r="Z3962" s="3" t="s">
        <v>154</v>
      </c>
      <c r="AA3962" s="3" t="s">
        <v>154</v>
      </c>
      <c r="AB3962" s="3" t="s">
        <v>154</v>
      </c>
      <c r="AC3962" s="3" t="s">
        <v>154</v>
      </c>
      <c r="AD3962" s="3" t="s">
        <v>6151</v>
      </c>
      <c r="AE3962" s="3" t="s">
        <v>6151</v>
      </c>
      <c r="AF3962" s="3" t="s">
        <v>6040</v>
      </c>
      <c r="AG3962" s="3" t="s">
        <v>154</v>
      </c>
      <c r="AH3962" s="3" t="s">
        <v>6478</v>
      </c>
      <c r="AI3962" s="3" t="s">
        <v>6482</v>
      </c>
      <c r="AJ3962" s="3" t="s">
        <v>14327</v>
      </c>
    </row>
    <row r="3963" spans="1:36" ht="30">
      <c r="A3963" s="10">
        <v>4066</v>
      </c>
      <c r="B3963" t="str">
        <f>IF(K3963="总计","",INDEX(主数据!A:AD,MATCH(J3963,主数据!A:A,0),9))</f>
        <v>华西大区公司</v>
      </c>
      <c r="C3963" t="str">
        <f>IF(K3963="","",INDEX(主数据!A:AD,MATCH(J3963,主数据!A:A,0),11))</f>
        <v>乌鲁木齐城区</v>
      </c>
      <c r="D3963" t="str">
        <f t="shared" si="244"/>
        <v>XA38物业服务费标准方式4.46</v>
      </c>
      <c r="E3963" s="13" t="str">
        <f t="shared" si="246"/>
        <v>4.46</v>
      </c>
      <c r="F3963" s="13" t="str">
        <f>IF(E3963="","",IFERROR(IF(IF(K3963="","",INDEX(收费标合同信息维护!A:Q,MATCH(D3963,收费标合同信息维护!J:J,0),10))=D3963,"有","无"),"无"))</f>
        <v>无</v>
      </c>
      <c r="G3963" s="13" t="str">
        <f t="shared" si="245"/>
        <v/>
      </c>
      <c r="H3963" s="13" t="str">
        <f t="shared" si="247"/>
        <v/>
      </c>
      <c r="I3963" s="13" t="str">
        <f>IF(G3963="","",IFERROR(IF(IF(K3963="","",INDEX(收费标合同信息维护!A:Q,MATCH(G3963,收费标合同信息维护!M:M,0),13))=G3963,"有","无"),"无"))</f>
        <v/>
      </c>
      <c r="J3963" s="3" t="s">
        <v>3488</v>
      </c>
      <c r="K3963" s="3" t="s">
        <v>14326</v>
      </c>
      <c r="L3963" s="3" t="s">
        <v>6025</v>
      </c>
      <c r="M3963" s="3" t="s">
        <v>6026</v>
      </c>
      <c r="N3963" s="3" t="s">
        <v>6477</v>
      </c>
      <c r="O3963" s="3" t="s">
        <v>6478</v>
      </c>
      <c r="P3963" s="3" t="s">
        <v>14328</v>
      </c>
      <c r="Q3963" s="3" t="s">
        <v>14329</v>
      </c>
      <c r="R3963" s="3" t="s">
        <v>6484</v>
      </c>
      <c r="S3963" s="3" t="s">
        <v>6491</v>
      </c>
      <c r="T3963" s="3" t="s">
        <v>7214</v>
      </c>
      <c r="U3963" s="3" t="s">
        <v>154</v>
      </c>
      <c r="V3963" s="3" t="s">
        <v>14330</v>
      </c>
      <c r="W3963" s="3" t="s">
        <v>154</v>
      </c>
      <c r="X3963" s="3" t="s">
        <v>154</v>
      </c>
      <c r="Y3963" s="3" t="s">
        <v>154</v>
      </c>
      <c r="Z3963" s="3" t="s">
        <v>154</v>
      </c>
      <c r="AA3963" s="3" t="s">
        <v>154</v>
      </c>
      <c r="AB3963" s="3" t="s">
        <v>154</v>
      </c>
      <c r="AC3963" s="3" t="s">
        <v>154</v>
      </c>
      <c r="AD3963" s="3" t="s">
        <v>6151</v>
      </c>
      <c r="AE3963" s="3" t="s">
        <v>6151</v>
      </c>
      <c r="AF3963" s="3" t="s">
        <v>6040</v>
      </c>
      <c r="AG3963" s="3" t="s">
        <v>154</v>
      </c>
      <c r="AH3963" s="3" t="s">
        <v>6478</v>
      </c>
      <c r="AI3963" s="3" t="s">
        <v>6482</v>
      </c>
      <c r="AJ3963" s="3" t="s">
        <v>6149</v>
      </c>
    </row>
    <row r="3964" spans="1:36" ht="30">
      <c r="A3964" s="10">
        <v>4067</v>
      </c>
      <c r="B3964" t="str">
        <f>IF(K3964="总计","",INDEX(主数据!A:AD,MATCH(J3964,主数据!A:A,0),9))</f>
        <v>华西大区公司</v>
      </c>
      <c r="C3964" t="str">
        <f>IF(K3964="","",INDEX(主数据!A:AD,MATCH(J3964,主数据!A:A,0),11))</f>
        <v>乌鲁木齐城区</v>
      </c>
      <c r="D3964" t="str">
        <f t="shared" si="244"/>
        <v>XA38物业服务费标准方式2.46</v>
      </c>
      <c r="E3964" s="13" t="str">
        <f t="shared" si="246"/>
        <v>2.46</v>
      </c>
      <c r="F3964" s="13" t="str">
        <f>IF(E3964="","",IFERROR(IF(IF(K3964="","",INDEX(收费标合同信息维护!A:Q,MATCH(D3964,收费标合同信息维护!J:J,0),10))=D3964,"有","无"),"无"))</f>
        <v>无</v>
      </c>
      <c r="G3964" s="13" t="str">
        <f t="shared" si="245"/>
        <v/>
      </c>
      <c r="H3964" s="13" t="str">
        <f t="shared" si="247"/>
        <v/>
      </c>
      <c r="I3964" s="13" t="str">
        <f>IF(G3964="","",IFERROR(IF(IF(K3964="","",INDEX(收费标合同信息维护!A:Q,MATCH(G3964,收费标合同信息维护!M:M,0),13))=G3964,"有","无"),"无"))</f>
        <v/>
      </c>
      <c r="J3964" s="3" t="s">
        <v>3488</v>
      </c>
      <c r="K3964" s="3" t="s">
        <v>14326</v>
      </c>
      <c r="L3964" s="3" t="s">
        <v>6025</v>
      </c>
      <c r="M3964" s="3" t="s">
        <v>6026</v>
      </c>
      <c r="N3964" s="3" t="s">
        <v>6477</v>
      </c>
      <c r="O3964" s="3" t="s">
        <v>6478</v>
      </c>
      <c r="P3964" s="3" t="s">
        <v>8743</v>
      </c>
      <c r="Q3964" s="3" t="s">
        <v>11208</v>
      </c>
      <c r="R3964" s="3" t="s">
        <v>6484</v>
      </c>
      <c r="S3964" s="3" t="s">
        <v>6491</v>
      </c>
      <c r="T3964" s="3" t="s">
        <v>9428</v>
      </c>
      <c r="U3964" s="3" t="s">
        <v>154</v>
      </c>
      <c r="V3964" s="3" t="s">
        <v>11078</v>
      </c>
      <c r="W3964" s="3" t="s">
        <v>154</v>
      </c>
      <c r="X3964" s="3" t="s">
        <v>154</v>
      </c>
      <c r="Y3964" s="3" t="s">
        <v>154</v>
      </c>
      <c r="Z3964" s="3" t="s">
        <v>154</v>
      </c>
      <c r="AA3964" s="3" t="s">
        <v>154</v>
      </c>
      <c r="AB3964" s="3" t="s">
        <v>154</v>
      </c>
      <c r="AC3964" s="3" t="s">
        <v>154</v>
      </c>
      <c r="AD3964" s="3" t="s">
        <v>6151</v>
      </c>
      <c r="AE3964" s="3" t="s">
        <v>6151</v>
      </c>
      <c r="AF3964" s="3" t="s">
        <v>6040</v>
      </c>
      <c r="AG3964" s="3" t="s">
        <v>154</v>
      </c>
      <c r="AH3964" s="3" t="s">
        <v>6478</v>
      </c>
      <c r="AI3964" s="3" t="s">
        <v>6482</v>
      </c>
      <c r="AJ3964" s="3" t="s">
        <v>14331</v>
      </c>
    </row>
    <row r="3965" spans="1:36" ht="30">
      <c r="A3965" s="10">
        <v>4068</v>
      </c>
      <c r="B3965" t="str">
        <f>IF(K3965="总计","",INDEX(主数据!A:AD,MATCH(J3965,主数据!A:A,0),9))</f>
        <v>华西大区公司</v>
      </c>
      <c r="C3965" t="str">
        <f>IF(K3965="","",INDEX(主数据!A:AD,MATCH(J3965,主数据!A:A,0),11))</f>
        <v>乌鲁木齐城区</v>
      </c>
      <c r="D3965" t="str">
        <f t="shared" si="244"/>
        <v>XA38物业服务费标准方式4.46</v>
      </c>
      <c r="E3965" s="13" t="str">
        <f t="shared" si="246"/>
        <v>4.46</v>
      </c>
      <c r="F3965" s="13" t="str">
        <f>IF(E3965="","",IFERROR(IF(IF(K3965="","",INDEX(收费标合同信息维护!A:Q,MATCH(D3965,收费标合同信息维护!J:J,0),10))=D3965,"有","无"),"无"))</f>
        <v>无</v>
      </c>
      <c r="G3965" s="13" t="str">
        <f t="shared" si="245"/>
        <v/>
      </c>
      <c r="H3965" s="13" t="str">
        <f t="shared" si="247"/>
        <v/>
      </c>
      <c r="I3965" s="13" t="str">
        <f>IF(G3965="","",IFERROR(IF(IF(K3965="","",INDEX(收费标合同信息维护!A:Q,MATCH(G3965,收费标合同信息维护!M:M,0),13))=G3965,"有","无"),"无"))</f>
        <v/>
      </c>
      <c r="J3965" s="3" t="s">
        <v>3488</v>
      </c>
      <c r="K3965" s="3" t="s">
        <v>14326</v>
      </c>
      <c r="L3965" s="3" t="s">
        <v>6025</v>
      </c>
      <c r="M3965" s="3" t="s">
        <v>6026</v>
      </c>
      <c r="N3965" s="3" t="s">
        <v>6477</v>
      </c>
      <c r="O3965" s="3" t="s">
        <v>6478</v>
      </c>
      <c r="P3965" s="3" t="s">
        <v>14332</v>
      </c>
      <c r="Q3965" s="3" t="s">
        <v>14333</v>
      </c>
      <c r="R3965" s="3" t="s">
        <v>6484</v>
      </c>
      <c r="S3965" s="3" t="s">
        <v>6491</v>
      </c>
      <c r="T3965" s="3" t="s">
        <v>9428</v>
      </c>
      <c r="U3965" s="3" t="s">
        <v>154</v>
      </c>
      <c r="V3965" s="3" t="s">
        <v>14330</v>
      </c>
      <c r="W3965" s="3" t="s">
        <v>154</v>
      </c>
      <c r="X3965" s="3" t="s">
        <v>154</v>
      </c>
      <c r="Y3965" s="3" t="s">
        <v>154</v>
      </c>
      <c r="Z3965" s="3" t="s">
        <v>154</v>
      </c>
      <c r="AA3965" s="3" t="s">
        <v>154</v>
      </c>
      <c r="AB3965" s="3" t="s">
        <v>154</v>
      </c>
      <c r="AC3965" s="3" t="s">
        <v>154</v>
      </c>
      <c r="AD3965" s="3" t="s">
        <v>6151</v>
      </c>
      <c r="AE3965" s="3" t="s">
        <v>6151</v>
      </c>
      <c r="AF3965" s="3" t="s">
        <v>6040</v>
      </c>
      <c r="AG3965" s="3" t="s">
        <v>154</v>
      </c>
      <c r="AH3965" s="3" t="s">
        <v>6478</v>
      </c>
      <c r="AI3965" s="3" t="s">
        <v>6482</v>
      </c>
      <c r="AJ3965" s="3" t="s">
        <v>6187</v>
      </c>
    </row>
    <row r="3966" spans="1:36" ht="30">
      <c r="A3966" s="10">
        <v>4069</v>
      </c>
      <c r="B3966" t="str">
        <f>IF(K3966="总计","",INDEX(主数据!A:AD,MATCH(J3966,主数据!A:A,0),9))</f>
        <v>华西大区公司</v>
      </c>
      <c r="C3966" t="str">
        <f>IF(K3966="","",INDEX(主数据!A:AD,MATCH(J3966,主数据!A:A,0),11))</f>
        <v>乌鲁木齐城区</v>
      </c>
      <c r="D3966" t="str">
        <f t="shared" si="244"/>
        <v>XA38小业主委托停车管理费（固定）标准方式2.20</v>
      </c>
      <c r="E3966" s="13" t="str">
        <f t="shared" si="246"/>
        <v>2.20</v>
      </c>
      <c r="F3966" s="13" t="str">
        <f>IF(E3966="","",IFERROR(IF(IF(K3966="","",INDEX(收费标合同信息维护!A:Q,MATCH(D3966,收费标合同信息维护!J:J,0),10))=D3966,"有","无"),"无"))</f>
        <v>无</v>
      </c>
      <c r="G3966" s="13" t="str">
        <f t="shared" si="245"/>
        <v/>
      </c>
      <c r="H3966" s="13" t="str">
        <f t="shared" si="247"/>
        <v/>
      </c>
      <c r="I3966" s="13" t="str">
        <f>IF(G3966="","",IFERROR(IF(IF(K3966="","",INDEX(收费标合同信息维护!A:Q,MATCH(G3966,收费标合同信息维护!M:M,0),13))=G3966,"有","无"),"无"))</f>
        <v/>
      </c>
      <c r="J3966" s="3" t="s">
        <v>3488</v>
      </c>
      <c r="K3966" s="3" t="s">
        <v>14326</v>
      </c>
      <c r="L3966" s="3" t="s">
        <v>7013</v>
      </c>
      <c r="M3966" s="3" t="s">
        <v>7014</v>
      </c>
      <c r="N3966" s="3" t="s">
        <v>6477</v>
      </c>
      <c r="O3966" s="3" t="s">
        <v>6478</v>
      </c>
      <c r="P3966" s="3" t="s">
        <v>14334</v>
      </c>
      <c r="Q3966" s="3" t="s">
        <v>7014</v>
      </c>
      <c r="R3966" s="3" t="s">
        <v>6484</v>
      </c>
      <c r="S3966" s="3" t="s">
        <v>6491</v>
      </c>
      <c r="T3966" s="3" t="s">
        <v>9428</v>
      </c>
      <c r="U3966" s="3" t="s">
        <v>154</v>
      </c>
      <c r="V3966" s="3" t="s">
        <v>6863</v>
      </c>
      <c r="W3966" s="3" t="s">
        <v>154</v>
      </c>
      <c r="X3966" s="3" t="s">
        <v>154</v>
      </c>
      <c r="Y3966" s="3" t="s">
        <v>154</v>
      </c>
      <c r="Z3966" s="3" t="s">
        <v>154</v>
      </c>
      <c r="AA3966" s="3" t="s">
        <v>154</v>
      </c>
      <c r="AB3966" s="3" t="s">
        <v>154</v>
      </c>
      <c r="AC3966" s="3" t="s">
        <v>154</v>
      </c>
      <c r="AD3966" s="3" t="s">
        <v>6151</v>
      </c>
      <c r="AE3966" s="3" t="s">
        <v>6151</v>
      </c>
      <c r="AF3966" s="3" t="s">
        <v>6040</v>
      </c>
      <c r="AG3966" s="3" t="s">
        <v>154</v>
      </c>
      <c r="AH3966" s="3" t="s">
        <v>6478</v>
      </c>
      <c r="AI3966" s="3" t="s">
        <v>6482</v>
      </c>
      <c r="AJ3966" s="3" t="s">
        <v>18267</v>
      </c>
    </row>
    <row r="3967" spans="1:36" ht="15">
      <c r="A3967" s="10">
        <v>4070</v>
      </c>
      <c r="B3967" t="str">
        <f>IF(K3967="总计","",INDEX(主数据!A:AD,MATCH(J3967,主数据!A:A,0),9))</f>
        <v>华中大区公司</v>
      </c>
      <c r="C3967" t="str">
        <f>IF(K3967="","",INDEX(主数据!A:AD,MATCH(J3967,主数据!A:A,0),11))</f>
        <v>郑州城区</v>
      </c>
      <c r="D3967" t="str">
        <f t="shared" si="244"/>
        <v>ZZ18物业服务费定额</v>
      </c>
      <c r="E3967" s="13" t="str">
        <f t="shared" si="246"/>
        <v/>
      </c>
      <c r="F3967" s="13" t="str">
        <f>IF(E3967="","",IFERROR(IF(IF(K3967="","",INDEX(收费标合同信息维护!A:Q,MATCH(D3967,收费标合同信息维护!J:J,0),10))=D3967,"有","无"),"无"))</f>
        <v/>
      </c>
      <c r="G3967" s="13" t="str">
        <f t="shared" si="245"/>
        <v>ZZ18物业服务费定额2083.33</v>
      </c>
      <c r="H3967" s="13" t="str">
        <f t="shared" si="247"/>
        <v>2083.33</v>
      </c>
      <c r="I3967" s="13" t="str">
        <f>IF(G3967="","",IFERROR(IF(IF(K3967="","",INDEX(收费标合同信息维护!A:Q,MATCH(G3967,收费标合同信息维护!M:M,0),13))=G3967,"有","无"),"无"))</f>
        <v>无</v>
      </c>
      <c r="J3967" s="3" t="s">
        <v>3618</v>
      </c>
      <c r="K3967" s="3" t="s">
        <v>14335</v>
      </c>
      <c r="L3967" s="3" t="s">
        <v>6025</v>
      </c>
      <c r="M3967" s="3" t="s">
        <v>6026</v>
      </c>
      <c r="N3967" s="3" t="s">
        <v>6477</v>
      </c>
      <c r="O3967" s="3" t="s">
        <v>6478</v>
      </c>
      <c r="P3967" s="3" t="s">
        <v>9322</v>
      </c>
      <c r="Q3967" s="3" t="s">
        <v>14336</v>
      </c>
      <c r="R3967" s="3" t="s">
        <v>6490</v>
      </c>
      <c r="S3967" s="3" t="s">
        <v>6485</v>
      </c>
      <c r="T3967" s="3" t="s">
        <v>6537</v>
      </c>
      <c r="U3967" s="3" t="s">
        <v>6511</v>
      </c>
      <c r="V3967" s="3" t="s">
        <v>154</v>
      </c>
      <c r="W3967" s="3" t="s">
        <v>14337</v>
      </c>
      <c r="X3967" s="3" t="s">
        <v>154</v>
      </c>
      <c r="Y3967" s="3" t="s">
        <v>154</v>
      </c>
      <c r="Z3967" s="3" t="s">
        <v>154</v>
      </c>
      <c r="AA3967" s="3" t="s">
        <v>154</v>
      </c>
      <c r="AB3967" s="3" t="s">
        <v>154</v>
      </c>
      <c r="AC3967" s="3" t="s">
        <v>154</v>
      </c>
      <c r="AD3967" s="3" t="s">
        <v>6151</v>
      </c>
      <c r="AE3967" s="3" t="s">
        <v>6151</v>
      </c>
      <c r="AF3967" s="3" t="s">
        <v>154</v>
      </c>
      <c r="AG3967" s="3" t="s">
        <v>154</v>
      </c>
      <c r="AH3967" s="3" t="s">
        <v>6478</v>
      </c>
      <c r="AI3967" s="3" t="s">
        <v>6482</v>
      </c>
      <c r="AJ3967" s="3" t="s">
        <v>6033</v>
      </c>
    </row>
    <row r="3968" spans="1:36" ht="15">
      <c r="A3968" s="10">
        <v>4071</v>
      </c>
      <c r="B3968" t="str">
        <f>IF(K3968="总计","",INDEX(主数据!A:AD,MATCH(J3968,主数据!A:A,0),9))</f>
        <v>华中大区公司</v>
      </c>
      <c r="C3968" t="str">
        <f>IF(K3968="","",INDEX(主数据!A:AD,MATCH(J3968,主数据!A:A,0),11))</f>
        <v>郑州城区</v>
      </c>
      <c r="D3968" t="str">
        <f t="shared" si="244"/>
        <v>ZZ18物业服务费定额</v>
      </c>
      <c r="E3968" s="13" t="str">
        <f t="shared" si="246"/>
        <v/>
      </c>
      <c r="F3968" s="13" t="str">
        <f>IF(E3968="","",IFERROR(IF(IF(K3968="","",INDEX(收费标合同信息维护!A:Q,MATCH(D3968,收费标合同信息维护!J:J,0),10))=D3968,"有","无"),"无"))</f>
        <v/>
      </c>
      <c r="G3968" s="13" t="str">
        <f t="shared" si="245"/>
        <v>ZZ18物业服务费定额303.71</v>
      </c>
      <c r="H3968" s="13" t="str">
        <f t="shared" si="247"/>
        <v>303.71</v>
      </c>
      <c r="I3968" s="13" t="str">
        <f>IF(G3968="","",IFERROR(IF(IF(K3968="","",INDEX(收费标合同信息维护!A:Q,MATCH(G3968,收费标合同信息维护!M:M,0),13))=G3968,"有","无"),"无"))</f>
        <v>无</v>
      </c>
      <c r="J3968" s="3" t="s">
        <v>3618</v>
      </c>
      <c r="K3968" s="3" t="s">
        <v>14335</v>
      </c>
      <c r="L3968" s="3" t="s">
        <v>6025</v>
      </c>
      <c r="M3968" s="3" t="s">
        <v>6026</v>
      </c>
      <c r="N3968" s="3" t="s">
        <v>6477</v>
      </c>
      <c r="O3968" s="3" t="s">
        <v>6478</v>
      </c>
      <c r="P3968" s="3" t="s">
        <v>9324</v>
      </c>
      <c r="Q3968" s="3" t="s">
        <v>14338</v>
      </c>
      <c r="R3968" s="3" t="s">
        <v>6490</v>
      </c>
      <c r="S3968" s="3" t="s">
        <v>6491</v>
      </c>
      <c r="T3968" s="3" t="s">
        <v>6587</v>
      </c>
      <c r="U3968" s="3" t="s">
        <v>6533</v>
      </c>
      <c r="V3968" s="3" t="s">
        <v>154</v>
      </c>
      <c r="W3968" s="3" t="s">
        <v>14339</v>
      </c>
      <c r="X3968" s="3" t="s">
        <v>154</v>
      </c>
      <c r="Y3968" s="3" t="s">
        <v>154</v>
      </c>
      <c r="Z3968" s="3" t="s">
        <v>154</v>
      </c>
      <c r="AA3968" s="3" t="s">
        <v>154</v>
      </c>
      <c r="AB3968" s="3" t="s">
        <v>154</v>
      </c>
      <c r="AC3968" s="3" t="s">
        <v>154</v>
      </c>
      <c r="AD3968" s="3" t="s">
        <v>6151</v>
      </c>
      <c r="AE3968" s="3" t="s">
        <v>6151</v>
      </c>
      <c r="AF3968" s="3" t="s">
        <v>6040</v>
      </c>
      <c r="AG3968" s="3" t="s">
        <v>154</v>
      </c>
      <c r="AH3968" s="3" t="s">
        <v>6478</v>
      </c>
      <c r="AI3968" s="3" t="s">
        <v>6482</v>
      </c>
      <c r="AJ3968" s="3" t="s">
        <v>6033</v>
      </c>
    </row>
    <row r="3969" spans="1:36" ht="15">
      <c r="A3969" s="10">
        <v>4072</v>
      </c>
      <c r="B3969" t="str">
        <f>IF(K3969="总计","",INDEX(主数据!A:AD,MATCH(J3969,主数据!A:A,0),9))</f>
        <v>华中大区公司</v>
      </c>
      <c r="C3969" t="str">
        <f>IF(K3969="","",INDEX(主数据!A:AD,MATCH(J3969,主数据!A:A,0),11))</f>
        <v>郑州城区</v>
      </c>
      <c r="D3969" t="str">
        <f t="shared" si="244"/>
        <v>ZZ18物业服务费标准方式2.38</v>
      </c>
      <c r="E3969" s="13" t="str">
        <f t="shared" si="246"/>
        <v>2.38</v>
      </c>
      <c r="F3969" s="13" t="str">
        <f>IF(E3969="","",IFERROR(IF(IF(K3969="","",INDEX(收费标合同信息维护!A:Q,MATCH(D3969,收费标合同信息维护!J:J,0),10))=D3969,"有","无"),"无"))</f>
        <v>无</v>
      </c>
      <c r="G3969" s="13" t="str">
        <f t="shared" si="245"/>
        <v/>
      </c>
      <c r="H3969" s="13" t="str">
        <f t="shared" si="247"/>
        <v/>
      </c>
      <c r="I3969" s="13" t="str">
        <f>IF(G3969="","",IFERROR(IF(IF(K3969="","",INDEX(收费标合同信息维护!A:Q,MATCH(G3969,收费标合同信息维护!M:M,0),13))=G3969,"有","无"),"无"))</f>
        <v/>
      </c>
      <c r="J3969" s="3" t="s">
        <v>3618</v>
      </c>
      <c r="K3969" s="3" t="s">
        <v>14335</v>
      </c>
      <c r="L3969" s="3" t="s">
        <v>6025</v>
      </c>
      <c r="M3969" s="3" t="s">
        <v>6026</v>
      </c>
      <c r="N3969" s="3" t="s">
        <v>6477</v>
      </c>
      <c r="O3969" s="3" t="s">
        <v>6478</v>
      </c>
      <c r="P3969" s="3" t="s">
        <v>12827</v>
      </c>
      <c r="Q3969" s="3" t="s">
        <v>14340</v>
      </c>
      <c r="R3969" s="3" t="s">
        <v>6484</v>
      </c>
      <c r="S3969" s="3" t="s">
        <v>6491</v>
      </c>
      <c r="T3969" s="3" t="s">
        <v>7367</v>
      </c>
      <c r="U3969" s="3" t="s">
        <v>7659</v>
      </c>
      <c r="V3969" s="3" t="s">
        <v>9900</v>
      </c>
      <c r="W3969" s="3" t="s">
        <v>154</v>
      </c>
      <c r="X3969" s="3" t="s">
        <v>154</v>
      </c>
      <c r="Y3969" s="3" t="s">
        <v>154</v>
      </c>
      <c r="Z3969" s="3" t="s">
        <v>154</v>
      </c>
      <c r="AA3969" s="3" t="s">
        <v>154</v>
      </c>
      <c r="AB3969" s="3" t="s">
        <v>154</v>
      </c>
      <c r="AC3969" s="3" t="s">
        <v>154</v>
      </c>
      <c r="AD3969" s="3" t="s">
        <v>6151</v>
      </c>
      <c r="AE3969" s="3" t="s">
        <v>6151</v>
      </c>
      <c r="AF3969" s="3" t="s">
        <v>6040</v>
      </c>
      <c r="AG3969" s="3" t="s">
        <v>154</v>
      </c>
      <c r="AH3969" s="3" t="s">
        <v>6478</v>
      </c>
      <c r="AI3969" s="3" t="s">
        <v>6482</v>
      </c>
      <c r="AJ3969" s="3" t="s">
        <v>6033</v>
      </c>
    </row>
    <row r="3970" spans="1:36" ht="15">
      <c r="A3970" s="10">
        <v>4073</v>
      </c>
      <c r="B3970" t="str">
        <f>IF(K3970="总计","",INDEX(主数据!A:AD,MATCH(J3970,主数据!A:A,0),9))</f>
        <v>华中大区公司</v>
      </c>
      <c r="C3970" t="str">
        <f>IF(K3970="","",INDEX(主数据!A:AD,MATCH(J3970,主数据!A:A,0),11))</f>
        <v>郑州城区</v>
      </c>
      <c r="D3970" t="str">
        <f t="shared" ref="D3970:D4033" si="248">J3970&amp;M3970&amp;R3970&amp;E3970</f>
        <v>ZZ18物业服务费标准方式2.38</v>
      </c>
      <c r="E3970" s="13" t="str">
        <f t="shared" si="246"/>
        <v>2.38</v>
      </c>
      <c r="F3970" s="13" t="str">
        <f>IF(E3970="","",IFERROR(IF(IF(K3970="","",INDEX(收费标合同信息维护!A:Q,MATCH(D3970,收费标合同信息维护!J:J,0),10))=D3970,"有","无"),"无"))</f>
        <v>无</v>
      </c>
      <c r="G3970" s="13" t="str">
        <f t="shared" ref="G3970:G4033" si="249">IF(W3970="","",J3970&amp;M3970&amp;R3970&amp;H3970)</f>
        <v/>
      </c>
      <c r="H3970" s="13" t="str">
        <f t="shared" si="247"/>
        <v/>
      </c>
      <c r="I3970" s="13" t="str">
        <f>IF(G3970="","",IFERROR(IF(IF(K3970="","",INDEX(收费标合同信息维护!A:Q,MATCH(G3970,收费标合同信息维护!M:M,0),13))=G3970,"有","无"),"无"))</f>
        <v/>
      </c>
      <c r="J3970" s="3" t="s">
        <v>3618</v>
      </c>
      <c r="K3970" s="3" t="s">
        <v>14335</v>
      </c>
      <c r="L3970" s="3" t="s">
        <v>6025</v>
      </c>
      <c r="M3970" s="3" t="s">
        <v>6026</v>
      </c>
      <c r="N3970" s="3" t="s">
        <v>6477</v>
      </c>
      <c r="O3970" s="3" t="s">
        <v>6478</v>
      </c>
      <c r="P3970" s="3" t="s">
        <v>14341</v>
      </c>
      <c r="Q3970" s="3" t="s">
        <v>6026</v>
      </c>
      <c r="R3970" s="3" t="s">
        <v>6484</v>
      </c>
      <c r="S3970" s="3" t="s">
        <v>6491</v>
      </c>
      <c r="T3970" s="3" t="s">
        <v>7367</v>
      </c>
      <c r="U3970" s="3" t="s">
        <v>154</v>
      </c>
      <c r="V3970" s="3" t="s">
        <v>9900</v>
      </c>
      <c r="W3970" s="3" t="s">
        <v>154</v>
      </c>
      <c r="X3970" s="3" t="s">
        <v>154</v>
      </c>
      <c r="Y3970" s="3" t="s">
        <v>154</v>
      </c>
      <c r="Z3970" s="3" t="s">
        <v>154</v>
      </c>
      <c r="AA3970" s="3" t="s">
        <v>154</v>
      </c>
      <c r="AB3970" s="3" t="s">
        <v>154</v>
      </c>
      <c r="AC3970" s="3" t="s">
        <v>154</v>
      </c>
      <c r="AD3970" s="3" t="s">
        <v>6151</v>
      </c>
      <c r="AE3970" s="3" t="s">
        <v>6151</v>
      </c>
      <c r="AF3970" s="3" t="s">
        <v>6040</v>
      </c>
      <c r="AG3970" s="3" t="s">
        <v>154</v>
      </c>
      <c r="AH3970" s="3" t="s">
        <v>6478</v>
      </c>
      <c r="AI3970" s="3" t="s">
        <v>6482</v>
      </c>
      <c r="AJ3970" s="3" t="s">
        <v>14342</v>
      </c>
    </row>
    <row r="3971" spans="1:36" ht="15">
      <c r="A3971" s="10">
        <v>4074</v>
      </c>
      <c r="B3971" t="str">
        <f>IF(K3971="总计","",INDEX(主数据!A:AD,MATCH(J3971,主数据!A:A,0),9))</f>
        <v>华中大区公司</v>
      </c>
      <c r="C3971" t="str">
        <f>IF(K3971="","",INDEX(主数据!A:AD,MATCH(J3971,主数据!A:A,0),11))</f>
        <v>郑州城区</v>
      </c>
      <c r="D3971" t="str">
        <f t="shared" si="248"/>
        <v>ZZ18物业服务费直接录入</v>
      </c>
      <c r="E3971" s="13" t="str">
        <f t="shared" ref="E3971:E4034" si="250">TEXT(IF(V3971="","",--V3971),"0.00")</f>
        <v/>
      </c>
      <c r="F3971" s="13" t="str">
        <f>IF(E3971="","",IFERROR(IF(IF(K3971="","",INDEX(收费标合同信息维护!A:Q,MATCH(D3971,收费标合同信息维护!J:J,0),10))=D3971,"有","无"),"无"))</f>
        <v/>
      </c>
      <c r="G3971" s="13" t="str">
        <f t="shared" si="249"/>
        <v/>
      </c>
      <c r="H3971" s="13" t="str">
        <f t="shared" ref="H3971:H4034" si="251">TEXT(IF(W3971="","",--W3971),"0.00")</f>
        <v/>
      </c>
      <c r="I3971" s="13" t="str">
        <f>IF(G3971="","",IFERROR(IF(IF(K3971="","",INDEX(收费标合同信息维护!A:Q,MATCH(G3971,收费标合同信息维护!M:M,0),13))=G3971,"有","无"),"无"))</f>
        <v/>
      </c>
      <c r="J3971" s="3" t="s">
        <v>3618</v>
      </c>
      <c r="K3971" s="3" t="s">
        <v>14335</v>
      </c>
      <c r="L3971" s="3" t="s">
        <v>6025</v>
      </c>
      <c r="M3971" s="3" t="s">
        <v>6026</v>
      </c>
      <c r="N3971" s="3" t="s">
        <v>6477</v>
      </c>
      <c r="O3971" s="3" t="s">
        <v>6478</v>
      </c>
      <c r="P3971" s="3" t="s">
        <v>14343</v>
      </c>
      <c r="Q3971" s="3" t="s">
        <v>6643</v>
      </c>
      <c r="R3971" s="3" t="s">
        <v>6479</v>
      </c>
      <c r="S3971" s="3" t="s">
        <v>6480</v>
      </c>
      <c r="T3971" s="3" t="s">
        <v>7029</v>
      </c>
      <c r="U3971" s="3" t="s">
        <v>154</v>
      </c>
      <c r="V3971" s="3" t="s">
        <v>154</v>
      </c>
      <c r="W3971" s="3" t="s">
        <v>154</v>
      </c>
      <c r="X3971" s="3" t="s">
        <v>154</v>
      </c>
      <c r="Y3971" s="3" t="s">
        <v>154</v>
      </c>
      <c r="Z3971" s="3" t="s">
        <v>154</v>
      </c>
      <c r="AA3971" s="3" t="s">
        <v>154</v>
      </c>
      <c r="AB3971" s="3" t="s">
        <v>154</v>
      </c>
      <c r="AC3971" s="3" t="s">
        <v>154</v>
      </c>
      <c r="AD3971" s="3" t="s">
        <v>6151</v>
      </c>
      <c r="AE3971" s="3" t="s">
        <v>6151</v>
      </c>
      <c r="AF3971" s="3" t="s">
        <v>154</v>
      </c>
      <c r="AG3971" s="3" t="s">
        <v>154</v>
      </c>
      <c r="AH3971" s="3" t="s">
        <v>6478</v>
      </c>
      <c r="AI3971" s="3" t="s">
        <v>6482</v>
      </c>
      <c r="AJ3971" s="3" t="s">
        <v>14344</v>
      </c>
    </row>
    <row r="3972" spans="1:36" ht="15">
      <c r="A3972" s="10">
        <v>4075</v>
      </c>
      <c r="B3972" t="str">
        <f>IF(K3972="总计","",INDEX(主数据!A:AD,MATCH(J3972,主数据!A:A,0),9))</f>
        <v>华中大区公司</v>
      </c>
      <c r="C3972" t="str">
        <f>IF(K3972="","",INDEX(主数据!A:AD,MATCH(J3972,主数据!A:A,0),11))</f>
        <v>郑州城区</v>
      </c>
      <c r="D3972" t="str">
        <f t="shared" si="248"/>
        <v>ZZ18物业服务费标准方式1.50</v>
      </c>
      <c r="E3972" s="13" t="str">
        <f t="shared" si="250"/>
        <v>1.50</v>
      </c>
      <c r="F3972" s="13" t="str">
        <f>IF(E3972="","",IFERROR(IF(IF(K3972="","",INDEX(收费标合同信息维护!A:Q,MATCH(D3972,收费标合同信息维护!J:J,0),10))=D3972,"有","无"),"无"))</f>
        <v>无</v>
      </c>
      <c r="G3972" s="13" t="str">
        <f t="shared" si="249"/>
        <v/>
      </c>
      <c r="H3972" s="13" t="str">
        <f t="shared" si="251"/>
        <v/>
      </c>
      <c r="I3972" s="13" t="str">
        <f>IF(G3972="","",IFERROR(IF(IF(K3972="","",INDEX(收费标合同信息维护!A:Q,MATCH(G3972,收费标合同信息维护!M:M,0),13))=G3972,"有","无"),"无"))</f>
        <v/>
      </c>
      <c r="J3972" s="3" t="s">
        <v>3618</v>
      </c>
      <c r="K3972" s="3" t="s">
        <v>14335</v>
      </c>
      <c r="L3972" s="3" t="s">
        <v>6025</v>
      </c>
      <c r="M3972" s="3" t="s">
        <v>6026</v>
      </c>
      <c r="N3972" s="3" t="s">
        <v>6477</v>
      </c>
      <c r="O3972" s="3" t="s">
        <v>6478</v>
      </c>
      <c r="P3972" s="3" t="s">
        <v>14345</v>
      </c>
      <c r="Q3972" s="3" t="s">
        <v>14346</v>
      </c>
      <c r="R3972" s="3" t="s">
        <v>6484</v>
      </c>
      <c r="S3972" s="3" t="s">
        <v>6491</v>
      </c>
      <c r="T3972" s="3" t="s">
        <v>7367</v>
      </c>
      <c r="U3972" s="3" t="s">
        <v>154</v>
      </c>
      <c r="V3972" s="3" t="s">
        <v>6608</v>
      </c>
      <c r="W3972" s="3" t="s">
        <v>154</v>
      </c>
      <c r="X3972" s="3" t="s">
        <v>154</v>
      </c>
      <c r="Y3972" s="3" t="s">
        <v>154</v>
      </c>
      <c r="Z3972" s="3" t="s">
        <v>154</v>
      </c>
      <c r="AA3972" s="3" t="s">
        <v>154</v>
      </c>
      <c r="AB3972" s="3" t="s">
        <v>154</v>
      </c>
      <c r="AC3972" s="3" t="s">
        <v>154</v>
      </c>
      <c r="AD3972" s="3" t="s">
        <v>6151</v>
      </c>
      <c r="AE3972" s="3" t="s">
        <v>6151</v>
      </c>
      <c r="AF3972" s="3" t="s">
        <v>154</v>
      </c>
      <c r="AG3972" s="3" t="s">
        <v>154</v>
      </c>
      <c r="AH3972" s="3" t="s">
        <v>6478</v>
      </c>
      <c r="AI3972" s="3" t="s">
        <v>6482</v>
      </c>
      <c r="AJ3972" s="3" t="s">
        <v>6033</v>
      </c>
    </row>
    <row r="3973" spans="1:36" ht="30">
      <c r="A3973" s="10">
        <v>4076</v>
      </c>
      <c r="B3973" t="str">
        <f>IF(K3973="总计","",INDEX(主数据!A:AD,MATCH(J3973,主数据!A:A,0),9))</f>
        <v>华中大区公司</v>
      </c>
      <c r="C3973" t="str">
        <f>IF(K3973="","",INDEX(主数据!A:AD,MATCH(J3973,主数据!A:A,0),11))</f>
        <v>郑州城区</v>
      </c>
      <c r="D3973" t="str">
        <f t="shared" si="248"/>
        <v>ZZ18自营停车管理费（固定）标准方式100.00</v>
      </c>
      <c r="E3973" s="13" t="str">
        <f t="shared" si="250"/>
        <v>100.00</v>
      </c>
      <c r="F3973" s="13" t="str">
        <f>IF(E3973="","",IFERROR(IF(IF(K3973="","",INDEX(收费标合同信息维护!A:Q,MATCH(D3973,收费标合同信息维护!J:J,0),10))=D3973,"有","无"),"无"))</f>
        <v>无</v>
      </c>
      <c r="G3973" s="13" t="str">
        <f t="shared" si="249"/>
        <v/>
      </c>
      <c r="H3973" s="13" t="str">
        <f t="shared" si="251"/>
        <v/>
      </c>
      <c r="I3973" s="13" t="str">
        <f>IF(G3973="","",IFERROR(IF(IF(K3973="","",INDEX(收费标合同信息维护!A:Q,MATCH(G3973,收费标合同信息维护!M:M,0),13))=G3973,"有","无"),"无"))</f>
        <v/>
      </c>
      <c r="J3973" s="3" t="s">
        <v>3618</v>
      </c>
      <c r="K3973" s="3" t="s">
        <v>14335</v>
      </c>
      <c r="L3973" s="3" t="s">
        <v>6815</v>
      </c>
      <c r="M3973" s="3" t="s">
        <v>6816</v>
      </c>
      <c r="N3973" s="3" t="s">
        <v>6477</v>
      </c>
      <c r="O3973" s="3" t="s">
        <v>6478</v>
      </c>
      <c r="P3973" s="3" t="s">
        <v>6815</v>
      </c>
      <c r="Q3973" s="3" t="s">
        <v>6816</v>
      </c>
      <c r="R3973" s="3" t="s">
        <v>6484</v>
      </c>
      <c r="S3973" s="3" t="s">
        <v>6491</v>
      </c>
      <c r="T3973" s="3" t="s">
        <v>6915</v>
      </c>
      <c r="U3973" s="3" t="s">
        <v>154</v>
      </c>
      <c r="V3973" s="3" t="s">
        <v>6743</v>
      </c>
      <c r="W3973" s="3" t="s">
        <v>154</v>
      </c>
      <c r="X3973" s="3" t="s">
        <v>154</v>
      </c>
      <c r="Y3973" s="3" t="s">
        <v>154</v>
      </c>
      <c r="Z3973" s="3" t="s">
        <v>154</v>
      </c>
      <c r="AA3973" s="3" t="s">
        <v>154</v>
      </c>
      <c r="AB3973" s="3" t="s">
        <v>154</v>
      </c>
      <c r="AC3973" s="3" t="s">
        <v>154</v>
      </c>
      <c r="AD3973" s="3" t="s">
        <v>6151</v>
      </c>
      <c r="AE3973" s="3" t="s">
        <v>6151</v>
      </c>
      <c r="AF3973" s="3" t="s">
        <v>154</v>
      </c>
      <c r="AG3973" s="3" t="s">
        <v>154</v>
      </c>
      <c r="AH3973" s="3" t="s">
        <v>6478</v>
      </c>
      <c r="AI3973" s="3" t="s">
        <v>6482</v>
      </c>
      <c r="AJ3973" s="3" t="s">
        <v>6489</v>
      </c>
    </row>
    <row r="3974" spans="1:36" ht="30">
      <c r="A3974" s="10">
        <v>4077</v>
      </c>
      <c r="B3974" t="str">
        <f>IF(K3974="总计","",INDEX(主数据!A:AD,MATCH(J3974,主数据!A:A,0),9))</f>
        <v>华中大区公司</v>
      </c>
      <c r="C3974" t="str">
        <f>IF(K3974="","",INDEX(主数据!A:AD,MATCH(J3974,主数据!A:A,0),11))</f>
        <v>郑州城区</v>
      </c>
      <c r="D3974" t="str">
        <f t="shared" si="248"/>
        <v>ZZ18开发商委托停车管理费（固定）定额</v>
      </c>
      <c r="E3974" s="13" t="str">
        <f t="shared" si="250"/>
        <v/>
      </c>
      <c r="F3974" s="13" t="str">
        <f>IF(E3974="","",IFERROR(IF(IF(K3974="","",INDEX(收费标合同信息维护!A:Q,MATCH(D3974,收费标合同信息维护!J:J,0),10))=D3974,"有","无"),"无"))</f>
        <v/>
      </c>
      <c r="G3974" s="13" t="str">
        <f t="shared" si="249"/>
        <v>ZZ18开发商委托停车管理费（固定）定额100.00</v>
      </c>
      <c r="H3974" s="13" t="str">
        <f t="shared" si="251"/>
        <v>100.00</v>
      </c>
      <c r="I3974" s="13" t="str">
        <f>IF(G3974="","",IFERROR(IF(IF(K3974="","",INDEX(收费标合同信息维护!A:Q,MATCH(G3974,收费标合同信息维护!M:M,0),13))=G3974,"有","无"),"无"))</f>
        <v>无</v>
      </c>
      <c r="J3974" s="3" t="s">
        <v>3618</v>
      </c>
      <c r="K3974" s="3" t="s">
        <v>14335</v>
      </c>
      <c r="L3974" s="3" t="s">
        <v>6512</v>
      </c>
      <c r="M3974" s="3" t="s">
        <v>6513</v>
      </c>
      <c r="N3974" s="3" t="s">
        <v>6477</v>
      </c>
      <c r="O3974" s="3" t="s">
        <v>6478</v>
      </c>
      <c r="P3974" s="3" t="s">
        <v>6512</v>
      </c>
      <c r="Q3974" s="3" t="s">
        <v>14347</v>
      </c>
      <c r="R3974" s="3" t="s">
        <v>6490</v>
      </c>
      <c r="S3974" s="3" t="s">
        <v>6491</v>
      </c>
      <c r="T3974" s="3" t="s">
        <v>6848</v>
      </c>
      <c r="U3974" s="3" t="s">
        <v>154</v>
      </c>
      <c r="V3974" s="3" t="s">
        <v>154</v>
      </c>
      <c r="W3974" s="3" t="s">
        <v>6743</v>
      </c>
      <c r="X3974" s="3" t="s">
        <v>154</v>
      </c>
      <c r="Y3974" s="3" t="s">
        <v>154</v>
      </c>
      <c r="Z3974" s="3" t="s">
        <v>154</v>
      </c>
      <c r="AA3974" s="3" t="s">
        <v>154</v>
      </c>
      <c r="AB3974" s="3" t="s">
        <v>154</v>
      </c>
      <c r="AC3974" s="3" t="s">
        <v>154</v>
      </c>
      <c r="AD3974" s="3" t="s">
        <v>6151</v>
      </c>
      <c r="AE3974" s="3" t="s">
        <v>6151</v>
      </c>
      <c r="AF3974" s="3" t="s">
        <v>6040</v>
      </c>
      <c r="AG3974" s="3" t="s">
        <v>154</v>
      </c>
      <c r="AH3974" s="3" t="s">
        <v>6478</v>
      </c>
      <c r="AI3974" s="3" t="s">
        <v>6482</v>
      </c>
      <c r="AJ3974" s="3" t="s">
        <v>18268</v>
      </c>
    </row>
    <row r="3975" spans="1:36" ht="30">
      <c r="A3975" s="10">
        <v>4078</v>
      </c>
      <c r="B3975" t="str">
        <f>IF(K3975="总计","",INDEX(主数据!A:AD,MATCH(J3975,主数据!A:A,0),9))</f>
        <v>华中大区公司</v>
      </c>
      <c r="C3975" t="str">
        <f>IF(K3975="","",INDEX(主数据!A:AD,MATCH(J3975,主数据!A:A,0),11))</f>
        <v>郑州城区</v>
      </c>
      <c r="D3975" t="str">
        <f t="shared" si="248"/>
        <v>ZZ18开发商委托停车管理费（固定）定额</v>
      </c>
      <c r="E3975" s="13" t="str">
        <f t="shared" si="250"/>
        <v/>
      </c>
      <c r="F3975" s="13" t="str">
        <f>IF(E3975="","",IFERROR(IF(IF(K3975="","",INDEX(收费标合同信息维护!A:Q,MATCH(D3975,收费标合同信息维护!J:J,0),10))=D3975,"有","无"),"无"))</f>
        <v/>
      </c>
      <c r="G3975" s="13" t="str">
        <f t="shared" si="249"/>
        <v>ZZ18开发商委托停车管理费（固定）定额100.00</v>
      </c>
      <c r="H3975" s="13" t="str">
        <f t="shared" si="251"/>
        <v>100.00</v>
      </c>
      <c r="I3975" s="13" t="str">
        <f>IF(G3975="","",IFERROR(IF(IF(K3975="","",INDEX(收费标合同信息维护!A:Q,MATCH(G3975,收费标合同信息维护!M:M,0),13))=G3975,"有","无"),"无"))</f>
        <v>无</v>
      </c>
      <c r="J3975" s="3" t="s">
        <v>3618</v>
      </c>
      <c r="K3975" s="3" t="s">
        <v>14335</v>
      </c>
      <c r="L3975" s="3" t="s">
        <v>6512</v>
      </c>
      <c r="M3975" s="3" t="s">
        <v>6513</v>
      </c>
      <c r="N3975" s="3" t="s">
        <v>6477</v>
      </c>
      <c r="O3975" s="3" t="s">
        <v>6478</v>
      </c>
      <c r="P3975" s="3" t="s">
        <v>8961</v>
      </c>
      <c r="Q3975" s="3" t="s">
        <v>14348</v>
      </c>
      <c r="R3975" s="3" t="s">
        <v>6490</v>
      </c>
      <c r="S3975" s="3" t="s">
        <v>6491</v>
      </c>
      <c r="T3975" s="3" t="s">
        <v>6848</v>
      </c>
      <c r="U3975" s="3" t="s">
        <v>7570</v>
      </c>
      <c r="V3975" s="3" t="s">
        <v>154</v>
      </c>
      <c r="W3975" s="3" t="s">
        <v>6743</v>
      </c>
      <c r="X3975" s="3" t="s">
        <v>154</v>
      </c>
      <c r="Y3975" s="3" t="s">
        <v>154</v>
      </c>
      <c r="Z3975" s="3" t="s">
        <v>154</v>
      </c>
      <c r="AA3975" s="3" t="s">
        <v>154</v>
      </c>
      <c r="AB3975" s="3" t="s">
        <v>154</v>
      </c>
      <c r="AC3975" s="3" t="s">
        <v>154</v>
      </c>
      <c r="AD3975" s="3" t="s">
        <v>6151</v>
      </c>
      <c r="AE3975" s="3" t="s">
        <v>6151</v>
      </c>
      <c r="AF3975" s="3" t="s">
        <v>154</v>
      </c>
      <c r="AG3975" s="3" t="s">
        <v>154</v>
      </c>
      <c r="AH3975" s="3" t="s">
        <v>6478</v>
      </c>
      <c r="AI3975" s="3" t="s">
        <v>6727</v>
      </c>
      <c r="AJ3975" s="3" t="s">
        <v>6489</v>
      </c>
    </row>
    <row r="3976" spans="1:36" ht="15">
      <c r="A3976" s="10">
        <v>4079</v>
      </c>
      <c r="B3976" t="str">
        <f>IF(K3976="总计","",INDEX(主数据!A:AD,MATCH(J3976,主数据!A:A,0),9))</f>
        <v>华中大区公司</v>
      </c>
      <c r="C3976" t="str">
        <f>IF(K3976="","",INDEX(主数据!A:AD,MATCH(J3976,主数据!A:A,0),11))</f>
        <v>郑州城区</v>
      </c>
      <c r="D3976" t="str">
        <f t="shared" si="248"/>
        <v>ZZ18其他费用直接录入</v>
      </c>
      <c r="E3976" s="13" t="str">
        <f t="shared" si="250"/>
        <v/>
      </c>
      <c r="F3976" s="13" t="str">
        <f>IF(E3976="","",IFERROR(IF(IF(K3976="","",INDEX(收费标合同信息维护!A:Q,MATCH(D3976,收费标合同信息维护!J:J,0),10))=D3976,"有","无"),"无"))</f>
        <v/>
      </c>
      <c r="G3976" s="13" t="str">
        <f t="shared" si="249"/>
        <v/>
      </c>
      <c r="H3976" s="13" t="str">
        <f t="shared" si="251"/>
        <v/>
      </c>
      <c r="I3976" s="13" t="str">
        <f>IF(G3976="","",IFERROR(IF(IF(K3976="","",INDEX(收费标合同信息维护!A:Q,MATCH(G3976,收费标合同信息维护!M:M,0),13))=G3976,"有","无"),"无"))</f>
        <v/>
      </c>
      <c r="J3976" s="3" t="s">
        <v>3618</v>
      </c>
      <c r="K3976" s="3" t="s">
        <v>14335</v>
      </c>
      <c r="L3976" s="3" t="s">
        <v>6544</v>
      </c>
      <c r="M3976" s="3" t="s">
        <v>6545</v>
      </c>
      <c r="N3976" s="3" t="s">
        <v>6477</v>
      </c>
      <c r="O3976" s="3" t="s">
        <v>6478</v>
      </c>
      <c r="P3976" s="3" t="s">
        <v>6683</v>
      </c>
      <c r="Q3976" s="3" t="s">
        <v>14349</v>
      </c>
      <c r="R3976" s="3" t="s">
        <v>6479</v>
      </c>
      <c r="S3976" s="3" t="s">
        <v>6480</v>
      </c>
      <c r="T3976" s="3" t="s">
        <v>7029</v>
      </c>
      <c r="U3976" s="3" t="s">
        <v>154</v>
      </c>
      <c r="V3976" s="3" t="s">
        <v>154</v>
      </c>
      <c r="W3976" s="3" t="s">
        <v>154</v>
      </c>
      <c r="X3976" s="3" t="s">
        <v>154</v>
      </c>
      <c r="Y3976" s="3" t="s">
        <v>154</v>
      </c>
      <c r="Z3976" s="3" t="s">
        <v>154</v>
      </c>
      <c r="AA3976" s="3" t="s">
        <v>154</v>
      </c>
      <c r="AB3976" s="3" t="s">
        <v>154</v>
      </c>
      <c r="AC3976" s="3" t="s">
        <v>154</v>
      </c>
      <c r="AD3976" s="3" t="s">
        <v>6151</v>
      </c>
      <c r="AE3976" s="3" t="s">
        <v>6151</v>
      </c>
      <c r="AF3976" s="3" t="s">
        <v>154</v>
      </c>
      <c r="AG3976" s="3" t="s">
        <v>154</v>
      </c>
      <c r="AH3976" s="3" t="s">
        <v>6478</v>
      </c>
      <c r="AI3976" s="3" t="s">
        <v>6482</v>
      </c>
      <c r="AJ3976" s="3" t="s">
        <v>6489</v>
      </c>
    </row>
    <row r="3977" spans="1:36" ht="15">
      <c r="A3977" s="10">
        <v>4080</v>
      </c>
      <c r="B3977" t="str">
        <f>IF(K3977="总计","",INDEX(主数据!A:AD,MATCH(J3977,主数据!A:A,0),9))</f>
        <v>华中大区公司</v>
      </c>
      <c r="C3977" t="str">
        <f>IF(K3977="","",INDEX(主数据!A:AD,MATCH(J3977,主数据!A:A,0),11))</f>
        <v>郑州城区</v>
      </c>
      <c r="D3977" t="str">
        <f t="shared" si="248"/>
        <v>ZZ18前期介入费直接录入</v>
      </c>
      <c r="E3977" s="13" t="str">
        <f t="shared" si="250"/>
        <v/>
      </c>
      <c r="F3977" s="13" t="str">
        <f>IF(E3977="","",IFERROR(IF(IF(K3977="","",INDEX(收费标合同信息维护!A:Q,MATCH(D3977,收费标合同信息维护!J:J,0),10))=D3977,"有","无"),"无"))</f>
        <v/>
      </c>
      <c r="G3977" s="13" t="str">
        <f t="shared" si="249"/>
        <v/>
      </c>
      <c r="H3977" s="13" t="str">
        <f t="shared" si="251"/>
        <v/>
      </c>
      <c r="I3977" s="13" t="str">
        <f>IF(G3977="","",IFERROR(IF(IF(K3977="","",INDEX(收费标合同信息维护!A:Q,MATCH(G3977,收费标合同信息维护!M:M,0),13))=G3977,"有","无"),"无"))</f>
        <v/>
      </c>
      <c r="J3977" s="3" t="s">
        <v>3618</v>
      </c>
      <c r="K3977" s="3" t="s">
        <v>14335</v>
      </c>
      <c r="L3977" s="3" t="s">
        <v>6551</v>
      </c>
      <c r="M3977" s="3" t="s">
        <v>6552</v>
      </c>
      <c r="N3977" s="3" t="s">
        <v>6477</v>
      </c>
      <c r="O3977" s="3" t="s">
        <v>6478</v>
      </c>
      <c r="P3977" s="3" t="s">
        <v>6551</v>
      </c>
      <c r="Q3977" s="3" t="s">
        <v>6552</v>
      </c>
      <c r="R3977" s="3" t="s">
        <v>6479</v>
      </c>
      <c r="S3977" s="3" t="s">
        <v>6480</v>
      </c>
      <c r="T3977" s="3" t="s">
        <v>6496</v>
      </c>
      <c r="U3977" s="3" t="s">
        <v>6511</v>
      </c>
      <c r="V3977" s="3" t="s">
        <v>154</v>
      </c>
      <c r="W3977" s="3" t="s">
        <v>154</v>
      </c>
      <c r="X3977" s="3" t="s">
        <v>154</v>
      </c>
      <c r="Y3977" s="3" t="s">
        <v>154</v>
      </c>
      <c r="Z3977" s="3" t="s">
        <v>154</v>
      </c>
      <c r="AA3977" s="3" t="s">
        <v>154</v>
      </c>
      <c r="AB3977" s="3" t="s">
        <v>154</v>
      </c>
      <c r="AC3977" s="3" t="s">
        <v>154</v>
      </c>
      <c r="AD3977" s="3" t="s">
        <v>6151</v>
      </c>
      <c r="AE3977" s="3" t="s">
        <v>6151</v>
      </c>
      <c r="AF3977" s="3" t="s">
        <v>154</v>
      </c>
      <c r="AG3977" s="3" t="s">
        <v>154</v>
      </c>
      <c r="AH3977" s="3" t="s">
        <v>6478</v>
      </c>
      <c r="AI3977" s="3" t="s">
        <v>6482</v>
      </c>
      <c r="AJ3977" s="3" t="s">
        <v>6489</v>
      </c>
    </row>
    <row r="3978" spans="1:36" ht="15">
      <c r="A3978" s="10">
        <v>4081</v>
      </c>
      <c r="B3978" t="str">
        <f>IF(K3978="总计","",INDEX(主数据!A:AD,MATCH(J3978,主数据!A:A,0),9))</f>
        <v>华中大区公司</v>
      </c>
      <c r="C3978" t="str">
        <f>IF(K3978="","",INDEX(主数据!A:AD,MATCH(J3978,主数据!A:A,0),11))</f>
        <v>郑州城区</v>
      </c>
      <c r="D3978" t="str">
        <f t="shared" si="248"/>
        <v>ZZ18空置物业费定额</v>
      </c>
      <c r="E3978" s="13" t="str">
        <f t="shared" si="250"/>
        <v/>
      </c>
      <c r="F3978" s="13" t="str">
        <f>IF(E3978="","",IFERROR(IF(IF(K3978="","",INDEX(收费标合同信息维护!A:Q,MATCH(D3978,收费标合同信息维护!J:J,0),10))=D3978,"有","无"),"无"))</f>
        <v/>
      </c>
      <c r="G3978" s="13" t="str">
        <f t="shared" si="249"/>
        <v>ZZ18空置物业费定额300000.00</v>
      </c>
      <c r="H3978" s="13" t="str">
        <f t="shared" si="251"/>
        <v>300000.00</v>
      </c>
      <c r="I3978" s="13" t="str">
        <f>IF(G3978="","",IFERROR(IF(IF(K3978="","",INDEX(收费标合同信息维护!A:Q,MATCH(G3978,收费标合同信息维护!M:M,0),13))=G3978,"有","无"),"无"))</f>
        <v>无</v>
      </c>
      <c r="J3978" s="3" t="s">
        <v>3618</v>
      </c>
      <c r="K3978" s="3" t="s">
        <v>14335</v>
      </c>
      <c r="L3978" s="3" t="s">
        <v>6580</v>
      </c>
      <c r="M3978" s="3" t="s">
        <v>6581</v>
      </c>
      <c r="N3978" s="3" t="s">
        <v>6477</v>
      </c>
      <c r="O3978" s="3" t="s">
        <v>6478</v>
      </c>
      <c r="P3978" s="3" t="s">
        <v>6025</v>
      </c>
      <c r="Q3978" s="3" t="s">
        <v>9546</v>
      </c>
      <c r="R3978" s="3" t="s">
        <v>6490</v>
      </c>
      <c r="S3978" s="3" t="s">
        <v>6491</v>
      </c>
      <c r="T3978" s="3" t="s">
        <v>6587</v>
      </c>
      <c r="U3978" s="3" t="s">
        <v>6533</v>
      </c>
      <c r="V3978" s="3" t="s">
        <v>154</v>
      </c>
      <c r="W3978" s="3" t="s">
        <v>8922</v>
      </c>
      <c r="X3978" s="3" t="s">
        <v>154</v>
      </c>
      <c r="Y3978" s="3" t="s">
        <v>154</v>
      </c>
      <c r="Z3978" s="3" t="s">
        <v>154</v>
      </c>
      <c r="AA3978" s="3" t="s">
        <v>154</v>
      </c>
      <c r="AB3978" s="3" t="s">
        <v>154</v>
      </c>
      <c r="AC3978" s="3" t="s">
        <v>154</v>
      </c>
      <c r="AD3978" s="3" t="s">
        <v>6151</v>
      </c>
      <c r="AE3978" s="3" t="s">
        <v>6151</v>
      </c>
      <c r="AF3978" s="3" t="s">
        <v>154</v>
      </c>
      <c r="AG3978" s="3" t="s">
        <v>154</v>
      </c>
      <c r="AH3978" s="3" t="s">
        <v>6478</v>
      </c>
      <c r="AI3978" s="3" t="s">
        <v>6482</v>
      </c>
      <c r="AJ3978" s="3" t="s">
        <v>6489</v>
      </c>
    </row>
    <row r="3979" spans="1:36" ht="15">
      <c r="A3979" s="10">
        <v>4082</v>
      </c>
      <c r="B3979" t="str">
        <f>IF(K3979="总计","",INDEX(主数据!A:AD,MATCH(J3979,主数据!A:A,0),9))</f>
        <v>华中大区公司</v>
      </c>
      <c r="C3979" t="str">
        <f>IF(K3979="","",INDEX(主数据!A:AD,MATCH(J3979,主数据!A:A,0),11))</f>
        <v>郑州城区</v>
      </c>
      <c r="D3979" t="str">
        <f t="shared" si="248"/>
        <v>ZZ18空置物业费标准方式1.67</v>
      </c>
      <c r="E3979" s="13" t="str">
        <f t="shared" si="250"/>
        <v>1.67</v>
      </c>
      <c r="F3979" s="13" t="str">
        <f>IF(E3979="","",IFERROR(IF(IF(K3979="","",INDEX(收费标合同信息维护!A:Q,MATCH(D3979,收费标合同信息维护!J:J,0),10))=D3979,"有","无"),"无"))</f>
        <v>无</v>
      </c>
      <c r="G3979" s="13" t="str">
        <f t="shared" si="249"/>
        <v/>
      </c>
      <c r="H3979" s="13" t="str">
        <f t="shared" si="251"/>
        <v/>
      </c>
      <c r="I3979" s="13" t="str">
        <f>IF(G3979="","",IFERROR(IF(IF(K3979="","",INDEX(收费标合同信息维护!A:Q,MATCH(G3979,收费标合同信息维护!M:M,0),13))=G3979,"有","无"),"无"))</f>
        <v/>
      </c>
      <c r="J3979" s="3" t="s">
        <v>3618</v>
      </c>
      <c r="K3979" s="3" t="s">
        <v>14335</v>
      </c>
      <c r="L3979" s="3" t="s">
        <v>6580</v>
      </c>
      <c r="M3979" s="3" t="s">
        <v>6581</v>
      </c>
      <c r="N3979" s="3" t="s">
        <v>6477</v>
      </c>
      <c r="O3979" s="3" t="s">
        <v>6478</v>
      </c>
      <c r="P3979" s="3" t="s">
        <v>6794</v>
      </c>
      <c r="Q3979" s="3" t="s">
        <v>11090</v>
      </c>
      <c r="R3979" s="3" t="s">
        <v>6484</v>
      </c>
      <c r="S3979" s="3" t="s">
        <v>6491</v>
      </c>
      <c r="T3979" s="3" t="s">
        <v>6496</v>
      </c>
      <c r="U3979" s="3" t="s">
        <v>6533</v>
      </c>
      <c r="V3979" s="3" t="s">
        <v>14350</v>
      </c>
      <c r="W3979" s="3" t="s">
        <v>154</v>
      </c>
      <c r="X3979" s="3" t="s">
        <v>154</v>
      </c>
      <c r="Y3979" s="3" t="s">
        <v>154</v>
      </c>
      <c r="Z3979" s="3" t="s">
        <v>154</v>
      </c>
      <c r="AA3979" s="3" t="s">
        <v>154</v>
      </c>
      <c r="AB3979" s="3" t="s">
        <v>154</v>
      </c>
      <c r="AC3979" s="3" t="s">
        <v>154</v>
      </c>
      <c r="AD3979" s="3" t="s">
        <v>6151</v>
      </c>
      <c r="AE3979" s="3" t="s">
        <v>6151</v>
      </c>
      <c r="AF3979" s="3" t="s">
        <v>154</v>
      </c>
      <c r="AG3979" s="3" t="s">
        <v>154</v>
      </c>
      <c r="AH3979" s="3" t="s">
        <v>6478</v>
      </c>
      <c r="AI3979" s="3" t="s">
        <v>6482</v>
      </c>
      <c r="AJ3979" s="3" t="s">
        <v>11</v>
      </c>
    </row>
    <row r="3980" spans="1:36" ht="15">
      <c r="A3980" s="10">
        <v>4083</v>
      </c>
      <c r="B3980" t="str">
        <f>IF(K3980="总计","",INDEX(主数据!A:AD,MATCH(J3980,主数据!A:A,0),9))</f>
        <v>华中大区公司</v>
      </c>
      <c r="C3980" t="str">
        <f>IF(K3980="","",INDEX(主数据!A:AD,MATCH(J3980,主数据!A:A,0),11))</f>
        <v>郑州城区</v>
      </c>
      <c r="D3980" t="str">
        <f t="shared" si="248"/>
        <v>ZZ18空置物业费定额</v>
      </c>
      <c r="E3980" s="13" t="str">
        <f t="shared" si="250"/>
        <v/>
      </c>
      <c r="F3980" s="13" t="str">
        <f>IF(E3980="","",IFERROR(IF(IF(K3980="","",INDEX(收费标合同信息维护!A:Q,MATCH(D3980,收费标合同信息维护!J:J,0),10))=D3980,"有","无"),"无"))</f>
        <v/>
      </c>
      <c r="G3980" s="13" t="str">
        <f t="shared" si="249"/>
        <v>ZZ18空置物业费定额879838.00</v>
      </c>
      <c r="H3980" s="13" t="str">
        <f t="shared" si="251"/>
        <v>879838.00</v>
      </c>
      <c r="I3980" s="13" t="str">
        <f>IF(G3980="","",IFERROR(IF(IF(K3980="","",INDEX(收费标合同信息维护!A:Q,MATCH(G3980,收费标合同信息维护!M:M,0),13))=G3980,"有","无"),"无"))</f>
        <v>无</v>
      </c>
      <c r="J3980" s="3" t="s">
        <v>3618</v>
      </c>
      <c r="K3980" s="3" t="s">
        <v>14335</v>
      </c>
      <c r="L3980" s="3" t="s">
        <v>6580</v>
      </c>
      <c r="M3980" s="3" t="s">
        <v>6581</v>
      </c>
      <c r="N3980" s="3" t="s">
        <v>6477</v>
      </c>
      <c r="O3980" s="3" t="s">
        <v>6478</v>
      </c>
      <c r="P3980" s="3" t="s">
        <v>7406</v>
      </c>
      <c r="Q3980" s="3" t="s">
        <v>14351</v>
      </c>
      <c r="R3980" s="3" t="s">
        <v>6490</v>
      </c>
      <c r="S3980" s="3" t="s">
        <v>6491</v>
      </c>
      <c r="T3980" s="3" t="s">
        <v>6587</v>
      </c>
      <c r="U3980" s="3" t="s">
        <v>6533</v>
      </c>
      <c r="V3980" s="3" t="s">
        <v>154</v>
      </c>
      <c r="W3980" s="3" t="s">
        <v>14352</v>
      </c>
      <c r="X3980" s="3" t="s">
        <v>154</v>
      </c>
      <c r="Y3980" s="3" t="s">
        <v>154</v>
      </c>
      <c r="Z3980" s="3" t="s">
        <v>154</v>
      </c>
      <c r="AA3980" s="3" t="s">
        <v>154</v>
      </c>
      <c r="AB3980" s="3" t="s">
        <v>154</v>
      </c>
      <c r="AC3980" s="3" t="s">
        <v>154</v>
      </c>
      <c r="AD3980" s="3" t="s">
        <v>6151</v>
      </c>
      <c r="AE3980" s="3" t="s">
        <v>6151</v>
      </c>
      <c r="AF3980" s="3" t="s">
        <v>154</v>
      </c>
      <c r="AG3980" s="3" t="s">
        <v>154</v>
      </c>
      <c r="AH3980" s="3" t="s">
        <v>6478</v>
      </c>
      <c r="AI3980" s="3" t="s">
        <v>6482</v>
      </c>
      <c r="AJ3980" s="3" t="s">
        <v>6489</v>
      </c>
    </row>
    <row r="3981" spans="1:36" ht="30">
      <c r="A3981" s="10">
        <v>4084</v>
      </c>
      <c r="B3981" t="str">
        <f>IF(K3981="总计","",INDEX(主数据!A:AD,MATCH(J3981,主数据!A:A,0),9))</f>
        <v>华中大区公司</v>
      </c>
      <c r="C3981" t="str">
        <f>IF(K3981="","",INDEX(主数据!A:AD,MATCH(J3981,主数据!A:A,0),11))</f>
        <v>郑州城区</v>
      </c>
      <c r="D3981" t="str">
        <f t="shared" si="248"/>
        <v>ZZ18空置物业费定额</v>
      </c>
      <c r="E3981" s="13" t="str">
        <f t="shared" si="250"/>
        <v/>
      </c>
      <c r="F3981" s="13" t="str">
        <f>IF(E3981="","",IFERROR(IF(IF(K3981="","",INDEX(收费标合同信息维护!A:Q,MATCH(D3981,收费标合同信息维护!J:J,0),10))=D3981,"有","无"),"无"))</f>
        <v/>
      </c>
      <c r="G3981" s="13" t="str">
        <f t="shared" si="249"/>
        <v>ZZ18空置物业费定额287501.25</v>
      </c>
      <c r="H3981" s="13" t="str">
        <f t="shared" si="251"/>
        <v>287501.25</v>
      </c>
      <c r="I3981" s="13" t="str">
        <f>IF(G3981="","",IFERROR(IF(IF(K3981="","",INDEX(收费标合同信息维护!A:Q,MATCH(G3981,收费标合同信息维护!M:M,0),13))=G3981,"有","无"),"无"))</f>
        <v>无</v>
      </c>
      <c r="J3981" s="3" t="s">
        <v>3618</v>
      </c>
      <c r="K3981" s="3" t="s">
        <v>14335</v>
      </c>
      <c r="L3981" s="3" t="s">
        <v>6580</v>
      </c>
      <c r="M3981" s="3" t="s">
        <v>6581</v>
      </c>
      <c r="N3981" s="3" t="s">
        <v>6477</v>
      </c>
      <c r="O3981" s="3" t="s">
        <v>6478</v>
      </c>
      <c r="P3981" s="3" t="s">
        <v>6580</v>
      </c>
      <c r="Q3981" s="3" t="s">
        <v>14353</v>
      </c>
      <c r="R3981" s="3" t="s">
        <v>6490</v>
      </c>
      <c r="S3981" s="3" t="s">
        <v>6491</v>
      </c>
      <c r="T3981" s="3" t="s">
        <v>7084</v>
      </c>
      <c r="U3981" s="3" t="s">
        <v>7085</v>
      </c>
      <c r="V3981" s="3" t="s">
        <v>154</v>
      </c>
      <c r="W3981" s="3" t="s">
        <v>14354</v>
      </c>
      <c r="X3981" s="3" t="s">
        <v>154</v>
      </c>
      <c r="Y3981" s="3" t="s">
        <v>154</v>
      </c>
      <c r="Z3981" s="3" t="s">
        <v>154</v>
      </c>
      <c r="AA3981" s="3" t="s">
        <v>154</v>
      </c>
      <c r="AB3981" s="3" t="s">
        <v>154</v>
      </c>
      <c r="AC3981" s="3" t="s">
        <v>154</v>
      </c>
      <c r="AD3981" s="3" t="s">
        <v>6151</v>
      </c>
      <c r="AE3981" s="3" t="s">
        <v>6151</v>
      </c>
      <c r="AF3981" s="3" t="s">
        <v>6040</v>
      </c>
      <c r="AG3981" s="3" t="s">
        <v>154</v>
      </c>
      <c r="AH3981" s="3" t="s">
        <v>6478</v>
      </c>
      <c r="AI3981" s="3" t="s">
        <v>6482</v>
      </c>
      <c r="AJ3981" s="3" t="s">
        <v>6489</v>
      </c>
    </row>
    <row r="3982" spans="1:36" ht="30">
      <c r="A3982" s="10">
        <v>4085</v>
      </c>
      <c r="B3982" t="str">
        <f>IF(K3982="总计","",INDEX(主数据!A:AD,MATCH(J3982,主数据!A:A,0),9))</f>
        <v>华中大区公司</v>
      </c>
      <c r="C3982" t="str">
        <f>IF(K3982="","",INDEX(主数据!A:AD,MATCH(J3982,主数据!A:A,0),11))</f>
        <v>武汉南区</v>
      </c>
      <c r="D3982" t="str">
        <f t="shared" si="248"/>
        <v>WH18物业服务费直接录入</v>
      </c>
      <c r="E3982" s="13" t="str">
        <f t="shared" si="250"/>
        <v/>
      </c>
      <c r="F3982" s="13" t="str">
        <f>IF(E3982="","",IFERROR(IF(IF(K3982="","",INDEX(收费标合同信息维护!A:Q,MATCH(D3982,收费标合同信息维护!J:J,0),10))=D3982,"有","无"),"无"))</f>
        <v/>
      </c>
      <c r="G3982" s="13" t="str">
        <f t="shared" si="249"/>
        <v/>
      </c>
      <c r="H3982" s="13" t="str">
        <f t="shared" si="251"/>
        <v/>
      </c>
      <c r="I3982" s="13" t="str">
        <f>IF(G3982="","",IFERROR(IF(IF(K3982="","",INDEX(收费标合同信息维护!A:Q,MATCH(G3982,收费标合同信息维护!M:M,0),13))=G3982,"有","无"),"无"))</f>
        <v/>
      </c>
      <c r="J3982" s="3" t="s">
        <v>4249</v>
      </c>
      <c r="K3982" s="3" t="s">
        <v>14355</v>
      </c>
      <c r="L3982" s="3" t="s">
        <v>6025</v>
      </c>
      <c r="M3982" s="3" t="s">
        <v>6026</v>
      </c>
      <c r="N3982" s="3" t="s">
        <v>6477</v>
      </c>
      <c r="O3982" s="3" t="s">
        <v>6478</v>
      </c>
      <c r="P3982" s="3" t="s">
        <v>6025</v>
      </c>
      <c r="Q3982" s="3" t="s">
        <v>6685</v>
      </c>
      <c r="R3982" s="3" t="s">
        <v>6479</v>
      </c>
      <c r="S3982" s="3" t="s">
        <v>6480</v>
      </c>
      <c r="T3982" s="3" t="s">
        <v>10376</v>
      </c>
      <c r="U3982" s="3" t="s">
        <v>154</v>
      </c>
      <c r="V3982" s="3" t="s">
        <v>154</v>
      </c>
      <c r="W3982" s="3" t="s">
        <v>154</v>
      </c>
      <c r="X3982" s="3" t="s">
        <v>154</v>
      </c>
      <c r="Y3982" s="3" t="s">
        <v>154</v>
      </c>
      <c r="Z3982" s="3" t="s">
        <v>154</v>
      </c>
      <c r="AA3982" s="3" t="s">
        <v>154</v>
      </c>
      <c r="AB3982" s="3" t="s">
        <v>154</v>
      </c>
      <c r="AC3982" s="3" t="s">
        <v>154</v>
      </c>
      <c r="AD3982" s="3" t="s">
        <v>6151</v>
      </c>
      <c r="AE3982" s="3" t="s">
        <v>6151</v>
      </c>
      <c r="AF3982" s="3" t="s">
        <v>154</v>
      </c>
      <c r="AG3982" s="3" t="s">
        <v>154</v>
      </c>
      <c r="AH3982" s="3" t="s">
        <v>6478</v>
      </c>
      <c r="AI3982" s="3" t="s">
        <v>6482</v>
      </c>
      <c r="AJ3982" s="3" t="s">
        <v>14356</v>
      </c>
    </row>
    <row r="3983" spans="1:36" ht="30">
      <c r="A3983" s="10">
        <v>4086</v>
      </c>
      <c r="B3983" t="str">
        <f>IF(K3983="总计","",INDEX(主数据!A:AD,MATCH(J3983,主数据!A:A,0),9))</f>
        <v>华中大区公司</v>
      </c>
      <c r="C3983" t="str">
        <f>IF(K3983="","",INDEX(主数据!A:AD,MATCH(J3983,主数据!A:A,0),11))</f>
        <v>武汉南区</v>
      </c>
      <c r="D3983" t="str">
        <f t="shared" si="248"/>
        <v>WH18物业服务费标准方式2.50</v>
      </c>
      <c r="E3983" s="13" t="str">
        <f t="shared" si="250"/>
        <v>2.50</v>
      </c>
      <c r="F3983" s="13" t="str">
        <f>IF(E3983="","",IFERROR(IF(IF(K3983="","",INDEX(收费标合同信息维护!A:Q,MATCH(D3983,收费标合同信息维护!J:J,0),10))=D3983,"有","无"),"无"))</f>
        <v>无</v>
      </c>
      <c r="G3983" s="13" t="str">
        <f t="shared" si="249"/>
        <v/>
      </c>
      <c r="H3983" s="13" t="str">
        <f t="shared" si="251"/>
        <v/>
      </c>
      <c r="I3983" s="13" t="str">
        <f>IF(G3983="","",IFERROR(IF(IF(K3983="","",INDEX(收费标合同信息维护!A:Q,MATCH(G3983,收费标合同信息维护!M:M,0),13))=G3983,"有","无"),"无"))</f>
        <v/>
      </c>
      <c r="J3983" s="3" t="s">
        <v>4249</v>
      </c>
      <c r="K3983" s="3" t="s">
        <v>14355</v>
      </c>
      <c r="L3983" s="3" t="s">
        <v>6025</v>
      </c>
      <c r="M3983" s="3" t="s">
        <v>6026</v>
      </c>
      <c r="N3983" s="3" t="s">
        <v>6477</v>
      </c>
      <c r="O3983" s="3" t="s">
        <v>6478</v>
      </c>
      <c r="P3983" s="3" t="s">
        <v>14357</v>
      </c>
      <c r="Q3983" s="3" t="s">
        <v>11205</v>
      </c>
      <c r="R3983" s="3" t="s">
        <v>6484</v>
      </c>
      <c r="S3983" s="3" t="s">
        <v>6491</v>
      </c>
      <c r="T3983" s="3" t="s">
        <v>7363</v>
      </c>
      <c r="U3983" s="3" t="s">
        <v>154</v>
      </c>
      <c r="V3983" s="3" t="s">
        <v>6675</v>
      </c>
      <c r="W3983" s="3" t="s">
        <v>154</v>
      </c>
      <c r="X3983" s="3" t="s">
        <v>154</v>
      </c>
      <c r="Y3983" s="3" t="s">
        <v>154</v>
      </c>
      <c r="Z3983" s="3" t="s">
        <v>154</v>
      </c>
      <c r="AA3983" s="3" t="s">
        <v>154</v>
      </c>
      <c r="AB3983" s="3" t="s">
        <v>154</v>
      </c>
      <c r="AC3983" s="3" t="s">
        <v>154</v>
      </c>
      <c r="AD3983" s="3" t="s">
        <v>6151</v>
      </c>
      <c r="AE3983" s="3" t="s">
        <v>6151</v>
      </c>
      <c r="AF3983" s="3" t="s">
        <v>154</v>
      </c>
      <c r="AG3983" s="3" t="s">
        <v>154</v>
      </c>
      <c r="AH3983" s="3" t="s">
        <v>6478</v>
      </c>
      <c r="AI3983" s="3" t="s">
        <v>6482</v>
      </c>
      <c r="AJ3983" s="3" t="s">
        <v>12963</v>
      </c>
    </row>
    <row r="3984" spans="1:36" ht="30">
      <c r="A3984" s="10">
        <v>4087</v>
      </c>
      <c r="B3984" t="str">
        <f>IF(K3984="总计","",INDEX(主数据!A:AD,MATCH(J3984,主数据!A:A,0),9))</f>
        <v>华中大区公司</v>
      </c>
      <c r="C3984" t="str">
        <f>IF(K3984="","",INDEX(主数据!A:AD,MATCH(J3984,主数据!A:A,0),11))</f>
        <v>武汉南区</v>
      </c>
      <c r="D3984" t="str">
        <f t="shared" si="248"/>
        <v>WH18物业服务费标准方式6.50</v>
      </c>
      <c r="E3984" s="13" t="str">
        <f t="shared" si="250"/>
        <v>6.50</v>
      </c>
      <c r="F3984" s="13" t="str">
        <f>IF(E3984="","",IFERROR(IF(IF(K3984="","",INDEX(收费标合同信息维护!A:Q,MATCH(D3984,收费标合同信息维护!J:J,0),10))=D3984,"有","无"),"无"))</f>
        <v>无</v>
      </c>
      <c r="G3984" s="13" t="str">
        <f t="shared" si="249"/>
        <v/>
      </c>
      <c r="H3984" s="13" t="str">
        <f t="shared" si="251"/>
        <v/>
      </c>
      <c r="I3984" s="13" t="str">
        <f>IF(G3984="","",IFERROR(IF(IF(K3984="","",INDEX(收费标合同信息维护!A:Q,MATCH(G3984,收费标合同信息维护!M:M,0),13))=G3984,"有","无"),"无"))</f>
        <v/>
      </c>
      <c r="J3984" s="3" t="s">
        <v>4249</v>
      </c>
      <c r="K3984" s="3" t="s">
        <v>14355</v>
      </c>
      <c r="L3984" s="3" t="s">
        <v>6025</v>
      </c>
      <c r="M3984" s="3" t="s">
        <v>6026</v>
      </c>
      <c r="N3984" s="3" t="s">
        <v>6477</v>
      </c>
      <c r="O3984" s="3" t="s">
        <v>6478</v>
      </c>
      <c r="P3984" s="3" t="s">
        <v>14358</v>
      </c>
      <c r="Q3984" s="3" t="s">
        <v>6677</v>
      </c>
      <c r="R3984" s="3" t="s">
        <v>6484</v>
      </c>
      <c r="S3984" s="3" t="s">
        <v>6491</v>
      </c>
      <c r="T3984" s="3" t="s">
        <v>7363</v>
      </c>
      <c r="U3984" s="3" t="s">
        <v>154</v>
      </c>
      <c r="V3984" s="3" t="s">
        <v>6787</v>
      </c>
      <c r="W3984" s="3" t="s">
        <v>154</v>
      </c>
      <c r="X3984" s="3" t="s">
        <v>154</v>
      </c>
      <c r="Y3984" s="3" t="s">
        <v>154</v>
      </c>
      <c r="Z3984" s="3" t="s">
        <v>154</v>
      </c>
      <c r="AA3984" s="3" t="s">
        <v>154</v>
      </c>
      <c r="AB3984" s="3" t="s">
        <v>154</v>
      </c>
      <c r="AC3984" s="3" t="s">
        <v>154</v>
      </c>
      <c r="AD3984" s="3" t="s">
        <v>6151</v>
      </c>
      <c r="AE3984" s="3" t="s">
        <v>6151</v>
      </c>
      <c r="AF3984" s="3" t="s">
        <v>154</v>
      </c>
      <c r="AG3984" s="3" t="s">
        <v>154</v>
      </c>
      <c r="AH3984" s="3" t="s">
        <v>6478</v>
      </c>
      <c r="AI3984" s="3" t="s">
        <v>6482</v>
      </c>
      <c r="AJ3984" s="3" t="s">
        <v>14359</v>
      </c>
    </row>
    <row r="3985" spans="1:36" ht="30">
      <c r="A3985" s="10">
        <v>4088</v>
      </c>
      <c r="B3985" t="str">
        <f>IF(K3985="总计","",INDEX(主数据!A:AD,MATCH(J3985,主数据!A:A,0),9))</f>
        <v>华中大区公司</v>
      </c>
      <c r="C3985" t="str">
        <f>IF(K3985="","",INDEX(主数据!A:AD,MATCH(J3985,主数据!A:A,0),11))</f>
        <v>武汉南区</v>
      </c>
      <c r="D3985" t="str">
        <f t="shared" si="248"/>
        <v>WH18物业服务费标准方式3.50</v>
      </c>
      <c r="E3985" s="13" t="str">
        <f t="shared" si="250"/>
        <v>3.50</v>
      </c>
      <c r="F3985" s="13" t="str">
        <f>IF(E3985="","",IFERROR(IF(IF(K3985="","",INDEX(收费标合同信息维护!A:Q,MATCH(D3985,收费标合同信息维护!J:J,0),10))=D3985,"有","无"),"无"))</f>
        <v>无</v>
      </c>
      <c r="G3985" s="13" t="str">
        <f t="shared" si="249"/>
        <v/>
      </c>
      <c r="H3985" s="13" t="str">
        <f t="shared" si="251"/>
        <v/>
      </c>
      <c r="I3985" s="13" t="str">
        <f>IF(G3985="","",IFERROR(IF(IF(K3985="","",INDEX(收费标合同信息维护!A:Q,MATCH(G3985,收费标合同信息维护!M:M,0),13))=G3985,"有","无"),"无"))</f>
        <v/>
      </c>
      <c r="J3985" s="3" t="s">
        <v>4249</v>
      </c>
      <c r="K3985" s="3" t="s">
        <v>14355</v>
      </c>
      <c r="L3985" s="3" t="s">
        <v>6025</v>
      </c>
      <c r="M3985" s="3" t="s">
        <v>6026</v>
      </c>
      <c r="N3985" s="3" t="s">
        <v>6477</v>
      </c>
      <c r="O3985" s="3" t="s">
        <v>6478</v>
      </c>
      <c r="P3985" s="3" t="s">
        <v>14360</v>
      </c>
      <c r="Q3985" s="3" t="s">
        <v>10369</v>
      </c>
      <c r="R3985" s="3" t="s">
        <v>6484</v>
      </c>
      <c r="S3985" s="3" t="s">
        <v>6491</v>
      </c>
      <c r="T3985" s="3" t="s">
        <v>7363</v>
      </c>
      <c r="U3985" s="3" t="s">
        <v>154</v>
      </c>
      <c r="V3985" s="3" t="s">
        <v>6869</v>
      </c>
      <c r="W3985" s="3" t="s">
        <v>154</v>
      </c>
      <c r="X3985" s="3" t="s">
        <v>154</v>
      </c>
      <c r="Y3985" s="3" t="s">
        <v>154</v>
      </c>
      <c r="Z3985" s="3" t="s">
        <v>154</v>
      </c>
      <c r="AA3985" s="3" t="s">
        <v>154</v>
      </c>
      <c r="AB3985" s="3" t="s">
        <v>154</v>
      </c>
      <c r="AC3985" s="3" t="s">
        <v>154</v>
      </c>
      <c r="AD3985" s="3" t="s">
        <v>6151</v>
      </c>
      <c r="AE3985" s="3" t="s">
        <v>6151</v>
      </c>
      <c r="AF3985" s="3" t="s">
        <v>154</v>
      </c>
      <c r="AG3985" s="3" t="s">
        <v>154</v>
      </c>
      <c r="AH3985" s="3" t="s">
        <v>6478</v>
      </c>
      <c r="AI3985" s="3" t="s">
        <v>6482</v>
      </c>
      <c r="AJ3985" s="3" t="s">
        <v>6489</v>
      </c>
    </row>
    <row r="3986" spans="1:36" ht="30">
      <c r="A3986" s="10">
        <v>4089</v>
      </c>
      <c r="B3986" t="str">
        <f>IF(K3986="总计","",INDEX(主数据!A:AD,MATCH(J3986,主数据!A:A,0),9))</f>
        <v>华中大区公司</v>
      </c>
      <c r="C3986" t="str">
        <f>IF(K3986="","",INDEX(主数据!A:AD,MATCH(J3986,主数据!A:A,0),11))</f>
        <v>武汉南区</v>
      </c>
      <c r="D3986" t="str">
        <f t="shared" si="248"/>
        <v>WH18委托停车费（固定）直接录入</v>
      </c>
      <c r="E3986" s="13" t="str">
        <f t="shared" si="250"/>
        <v/>
      </c>
      <c r="F3986" s="13" t="str">
        <f>IF(E3986="","",IFERROR(IF(IF(K3986="","",INDEX(收费标合同信息维护!A:Q,MATCH(D3986,收费标合同信息维护!J:J,0),10))=D3986,"有","无"),"无"))</f>
        <v/>
      </c>
      <c r="G3986" s="13" t="str">
        <f t="shared" si="249"/>
        <v/>
      </c>
      <c r="H3986" s="13" t="str">
        <f t="shared" si="251"/>
        <v/>
      </c>
      <c r="I3986" s="13" t="str">
        <f>IF(G3986="","",IFERROR(IF(IF(K3986="","",INDEX(收费标合同信息维护!A:Q,MATCH(G3986,收费标合同信息维护!M:M,0),13))=G3986,"有","无"),"无"))</f>
        <v/>
      </c>
      <c r="J3986" s="3" t="s">
        <v>4249</v>
      </c>
      <c r="K3986" s="3" t="s">
        <v>14355</v>
      </c>
      <c r="L3986" s="3" t="s">
        <v>7341</v>
      </c>
      <c r="M3986" s="3" t="s">
        <v>7342</v>
      </c>
      <c r="N3986" s="3" t="s">
        <v>6477</v>
      </c>
      <c r="O3986" s="3" t="s">
        <v>6597</v>
      </c>
      <c r="P3986" s="3" t="s">
        <v>7341</v>
      </c>
      <c r="Q3986" s="3" t="s">
        <v>14361</v>
      </c>
      <c r="R3986" s="3" t="s">
        <v>6479</v>
      </c>
      <c r="S3986" s="3" t="s">
        <v>6480</v>
      </c>
      <c r="T3986" s="3" t="s">
        <v>10376</v>
      </c>
      <c r="U3986" s="3" t="s">
        <v>6716</v>
      </c>
      <c r="V3986" s="3" t="s">
        <v>154</v>
      </c>
      <c r="W3986" s="3" t="s">
        <v>154</v>
      </c>
      <c r="X3986" s="3" t="s">
        <v>154</v>
      </c>
      <c r="Y3986" s="3" t="s">
        <v>154</v>
      </c>
      <c r="Z3986" s="3" t="s">
        <v>154</v>
      </c>
      <c r="AA3986" s="3" t="s">
        <v>154</v>
      </c>
      <c r="AB3986" s="3" t="s">
        <v>154</v>
      </c>
      <c r="AC3986" s="3" t="s">
        <v>154</v>
      </c>
      <c r="AD3986" s="3" t="s">
        <v>6151</v>
      </c>
      <c r="AE3986" s="3" t="s">
        <v>6151</v>
      </c>
      <c r="AF3986" s="3" t="s">
        <v>154</v>
      </c>
      <c r="AG3986" s="3" t="s">
        <v>154</v>
      </c>
      <c r="AH3986" s="3" t="s">
        <v>6478</v>
      </c>
      <c r="AI3986" s="3" t="s">
        <v>6482</v>
      </c>
      <c r="AJ3986" s="3" t="s">
        <v>6489</v>
      </c>
    </row>
    <row r="3987" spans="1:36" ht="30">
      <c r="A3987" s="10">
        <v>4090</v>
      </c>
      <c r="B3987" t="str">
        <f>IF(K3987="总计","",INDEX(主数据!A:AD,MATCH(J3987,主数据!A:A,0),9))</f>
        <v>华中大区公司</v>
      </c>
      <c r="C3987" t="str">
        <f>IF(K3987="","",INDEX(主数据!A:AD,MATCH(J3987,主数据!A:A,0),11))</f>
        <v>武汉南区</v>
      </c>
      <c r="D3987" t="str">
        <f t="shared" si="248"/>
        <v>WH18其他费用直接录入</v>
      </c>
      <c r="E3987" s="13" t="str">
        <f t="shared" si="250"/>
        <v/>
      </c>
      <c r="F3987" s="13" t="str">
        <f>IF(E3987="","",IFERROR(IF(IF(K3987="","",INDEX(收费标合同信息维护!A:Q,MATCH(D3987,收费标合同信息维护!J:J,0),10))=D3987,"有","无"),"无"))</f>
        <v/>
      </c>
      <c r="G3987" s="13" t="str">
        <f t="shared" si="249"/>
        <v/>
      </c>
      <c r="H3987" s="13" t="str">
        <f t="shared" si="251"/>
        <v/>
      </c>
      <c r="I3987" s="13" t="str">
        <f>IF(G3987="","",IFERROR(IF(IF(K3987="","",INDEX(收费标合同信息维护!A:Q,MATCH(G3987,收费标合同信息维护!M:M,0),13))=G3987,"有","无"),"无"))</f>
        <v/>
      </c>
      <c r="J3987" s="3" t="s">
        <v>4249</v>
      </c>
      <c r="K3987" s="3" t="s">
        <v>14355</v>
      </c>
      <c r="L3987" s="3" t="s">
        <v>6544</v>
      </c>
      <c r="M3987" s="3" t="s">
        <v>6545</v>
      </c>
      <c r="N3987" s="3" t="s">
        <v>6477</v>
      </c>
      <c r="O3987" s="3" t="s">
        <v>6478</v>
      </c>
      <c r="P3987" s="3" t="s">
        <v>14362</v>
      </c>
      <c r="Q3987" s="3" t="s">
        <v>8993</v>
      </c>
      <c r="R3987" s="3" t="s">
        <v>6479</v>
      </c>
      <c r="S3987" s="3" t="s">
        <v>6480</v>
      </c>
      <c r="T3987" s="3" t="s">
        <v>7363</v>
      </c>
      <c r="U3987" s="3" t="s">
        <v>154</v>
      </c>
      <c r="V3987" s="3" t="s">
        <v>154</v>
      </c>
      <c r="W3987" s="3" t="s">
        <v>154</v>
      </c>
      <c r="X3987" s="3" t="s">
        <v>154</v>
      </c>
      <c r="Y3987" s="3" t="s">
        <v>154</v>
      </c>
      <c r="Z3987" s="3" t="s">
        <v>154</v>
      </c>
      <c r="AA3987" s="3" t="s">
        <v>154</v>
      </c>
      <c r="AB3987" s="3" t="s">
        <v>154</v>
      </c>
      <c r="AC3987" s="3" t="s">
        <v>154</v>
      </c>
      <c r="AD3987" s="3" t="s">
        <v>6151</v>
      </c>
      <c r="AE3987" s="3" t="s">
        <v>6151</v>
      </c>
      <c r="AF3987" s="3" t="s">
        <v>154</v>
      </c>
      <c r="AG3987" s="3" t="s">
        <v>154</v>
      </c>
      <c r="AH3987" s="3" t="s">
        <v>6478</v>
      </c>
      <c r="AI3987" s="3" t="s">
        <v>6482</v>
      </c>
      <c r="AJ3987" s="3" t="s">
        <v>14363</v>
      </c>
    </row>
    <row r="3988" spans="1:36" ht="30">
      <c r="A3988" s="10">
        <v>4091</v>
      </c>
      <c r="B3988" t="str">
        <f>IF(K3988="总计","",INDEX(主数据!A:AD,MATCH(J3988,主数据!A:A,0),9))</f>
        <v>华中大区公司</v>
      </c>
      <c r="C3988" t="str">
        <f>IF(K3988="","",INDEX(主数据!A:AD,MATCH(J3988,主数据!A:A,0),11))</f>
        <v>武汉南区</v>
      </c>
      <c r="D3988" t="str">
        <f t="shared" si="248"/>
        <v>WH18电费标准方式1.20</v>
      </c>
      <c r="E3988" s="13" t="str">
        <f t="shared" si="250"/>
        <v>1.20</v>
      </c>
      <c r="F3988" s="13" t="str">
        <f>IF(E3988="","",IFERROR(IF(IF(K3988="","",INDEX(收费标合同信息维护!A:Q,MATCH(D3988,收费标合同信息维护!J:J,0),10))=D3988,"有","无"),"无"))</f>
        <v>无</v>
      </c>
      <c r="G3988" s="13" t="str">
        <f t="shared" si="249"/>
        <v/>
      </c>
      <c r="H3988" s="13" t="str">
        <f t="shared" si="251"/>
        <v/>
      </c>
      <c r="I3988" s="13" t="str">
        <f>IF(G3988="","",IFERROR(IF(IF(K3988="","",INDEX(收费标合同信息维护!A:Q,MATCH(G3988,收费标合同信息维护!M:M,0),13))=G3988,"有","无"),"无"))</f>
        <v/>
      </c>
      <c r="J3988" s="3" t="s">
        <v>4249</v>
      </c>
      <c r="K3988" s="3" t="s">
        <v>14355</v>
      </c>
      <c r="L3988" s="3" t="s">
        <v>6601</v>
      </c>
      <c r="M3988" s="3" t="s">
        <v>6602</v>
      </c>
      <c r="N3988" s="3" t="s">
        <v>6603</v>
      </c>
      <c r="O3988" s="3" t="s">
        <v>6478</v>
      </c>
      <c r="P3988" s="3" t="s">
        <v>14364</v>
      </c>
      <c r="Q3988" s="3" t="s">
        <v>14365</v>
      </c>
      <c r="R3988" s="3" t="s">
        <v>6484</v>
      </c>
      <c r="S3988" s="3" t="s">
        <v>6491</v>
      </c>
      <c r="T3988" s="3" t="s">
        <v>7363</v>
      </c>
      <c r="U3988" s="3" t="s">
        <v>154</v>
      </c>
      <c r="V3988" s="3" t="s">
        <v>6614</v>
      </c>
      <c r="W3988" s="3" t="s">
        <v>154</v>
      </c>
      <c r="X3988" s="3" t="s">
        <v>154</v>
      </c>
      <c r="Y3988" s="3" t="s">
        <v>154</v>
      </c>
      <c r="Z3988" s="3" t="s">
        <v>154</v>
      </c>
      <c r="AA3988" s="3" t="s">
        <v>154</v>
      </c>
      <c r="AB3988" s="3" t="s">
        <v>154</v>
      </c>
      <c r="AC3988" s="3" t="s">
        <v>154</v>
      </c>
      <c r="AD3988" s="3" t="s">
        <v>6151</v>
      </c>
      <c r="AE3988" s="3" t="s">
        <v>6151</v>
      </c>
      <c r="AF3988" s="3" t="s">
        <v>154</v>
      </c>
      <c r="AG3988" s="3" t="s">
        <v>154</v>
      </c>
      <c r="AH3988" s="3" t="s">
        <v>6478</v>
      </c>
      <c r="AI3988" s="3" t="s">
        <v>6482</v>
      </c>
      <c r="AJ3988" s="3" t="s">
        <v>6489</v>
      </c>
    </row>
    <row r="3989" spans="1:36" ht="30">
      <c r="A3989" s="10">
        <v>4092</v>
      </c>
      <c r="B3989" t="str">
        <f>IF(K3989="总计","",INDEX(主数据!A:AD,MATCH(J3989,主数据!A:A,0),9))</f>
        <v>华中大区公司</v>
      </c>
      <c r="C3989" t="str">
        <f>IF(K3989="","",INDEX(主数据!A:AD,MATCH(J3989,主数据!A:A,0),11))</f>
        <v>武汉南区</v>
      </c>
      <c r="D3989" t="str">
        <f t="shared" si="248"/>
        <v>WH18电费定额阶梯2.47</v>
      </c>
      <c r="E3989" s="13" t="str">
        <f t="shared" si="250"/>
        <v>2.47</v>
      </c>
      <c r="F3989" s="13" t="str">
        <f>IF(E3989="","",IFERROR(IF(IF(K3989="","",INDEX(收费标合同信息维护!A:Q,MATCH(D3989,收费标合同信息维护!J:J,0),10))=D3989,"有","无"),"无"))</f>
        <v>无</v>
      </c>
      <c r="G3989" s="13" t="str">
        <f t="shared" si="249"/>
        <v/>
      </c>
      <c r="H3989" s="13" t="str">
        <f t="shared" si="251"/>
        <v/>
      </c>
      <c r="I3989" s="13" t="str">
        <f>IF(G3989="","",IFERROR(IF(IF(K3989="","",INDEX(收费标合同信息维护!A:Q,MATCH(G3989,收费标合同信息维护!M:M,0),13))=G3989,"有","无"),"无"))</f>
        <v/>
      </c>
      <c r="J3989" s="3" t="s">
        <v>4249</v>
      </c>
      <c r="K3989" s="3" t="s">
        <v>14355</v>
      </c>
      <c r="L3989" s="3" t="s">
        <v>6601</v>
      </c>
      <c r="M3989" s="3" t="s">
        <v>6602</v>
      </c>
      <c r="N3989" s="3" t="s">
        <v>6603</v>
      </c>
      <c r="O3989" s="3" t="s">
        <v>6478</v>
      </c>
      <c r="P3989" s="3" t="s">
        <v>14366</v>
      </c>
      <c r="Q3989" s="3" t="s">
        <v>14367</v>
      </c>
      <c r="R3989" s="3" t="s">
        <v>6707</v>
      </c>
      <c r="S3989" s="3" t="s">
        <v>6491</v>
      </c>
      <c r="T3989" s="3" t="s">
        <v>7363</v>
      </c>
      <c r="U3989" s="3" t="s">
        <v>154</v>
      </c>
      <c r="V3989" s="3" t="s">
        <v>8404</v>
      </c>
      <c r="W3989" s="3" t="s">
        <v>154</v>
      </c>
      <c r="X3989" s="3" t="s">
        <v>8405</v>
      </c>
      <c r="Y3989" s="3" t="s">
        <v>8268</v>
      </c>
      <c r="Z3989" s="3" t="s">
        <v>8407</v>
      </c>
      <c r="AA3989" s="3" t="s">
        <v>8406</v>
      </c>
      <c r="AB3989" s="3" t="s">
        <v>154</v>
      </c>
      <c r="AC3989" s="3" t="s">
        <v>154</v>
      </c>
      <c r="AD3989" s="3" t="s">
        <v>6151</v>
      </c>
      <c r="AE3989" s="3" t="s">
        <v>6151</v>
      </c>
      <c r="AF3989" s="3" t="s">
        <v>154</v>
      </c>
      <c r="AG3989" s="3" t="s">
        <v>154</v>
      </c>
      <c r="AH3989" s="3" t="s">
        <v>6478</v>
      </c>
      <c r="AI3989" s="3" t="s">
        <v>6482</v>
      </c>
      <c r="AJ3989" s="3" t="s">
        <v>6489</v>
      </c>
    </row>
    <row r="3990" spans="1:36" ht="30">
      <c r="A3990" s="10">
        <v>4093</v>
      </c>
      <c r="B3990" t="str">
        <f>IF(K3990="总计","",INDEX(主数据!A:AD,MATCH(J3990,主数据!A:A,0),9))</f>
        <v>华中大区公司</v>
      </c>
      <c r="C3990" t="str">
        <f>IF(K3990="","",INDEX(主数据!A:AD,MATCH(J3990,主数据!A:A,0),11))</f>
        <v>武汉南区</v>
      </c>
      <c r="D3990" t="str">
        <f t="shared" si="248"/>
        <v>WH18自来水费（简易征收）标准方式3.49</v>
      </c>
      <c r="E3990" s="13" t="str">
        <f t="shared" si="250"/>
        <v>3.49</v>
      </c>
      <c r="F3990" s="13" t="str">
        <f>IF(E3990="","",IFERROR(IF(IF(K3990="","",INDEX(收费标合同信息维护!A:Q,MATCH(D3990,收费标合同信息维护!J:J,0),10))=D3990,"有","无"),"无"))</f>
        <v>无</v>
      </c>
      <c r="G3990" s="13" t="str">
        <f t="shared" si="249"/>
        <v/>
      </c>
      <c r="H3990" s="13" t="str">
        <f t="shared" si="251"/>
        <v/>
      </c>
      <c r="I3990" s="13" t="str">
        <f>IF(G3990="","",IFERROR(IF(IF(K3990="","",INDEX(收费标合同信息维护!A:Q,MATCH(G3990,收费标合同信息维护!M:M,0),13))=G3990,"有","无"),"无"))</f>
        <v/>
      </c>
      <c r="J3990" s="3" t="s">
        <v>4249</v>
      </c>
      <c r="K3990" s="3" t="s">
        <v>14355</v>
      </c>
      <c r="L3990" s="3" t="s">
        <v>6615</v>
      </c>
      <c r="M3990" s="3" t="s">
        <v>6616</v>
      </c>
      <c r="N3990" s="3" t="s">
        <v>6603</v>
      </c>
      <c r="O3990" s="3" t="s">
        <v>6478</v>
      </c>
      <c r="P3990" s="3" t="s">
        <v>14368</v>
      </c>
      <c r="Q3990" s="3" t="s">
        <v>14369</v>
      </c>
      <c r="R3990" s="3" t="s">
        <v>6484</v>
      </c>
      <c r="S3990" s="3" t="s">
        <v>6491</v>
      </c>
      <c r="T3990" s="3" t="s">
        <v>7363</v>
      </c>
      <c r="U3990" s="3" t="s">
        <v>154</v>
      </c>
      <c r="V3990" s="3" t="s">
        <v>11188</v>
      </c>
      <c r="W3990" s="3" t="s">
        <v>154</v>
      </c>
      <c r="X3990" s="3" t="s">
        <v>154</v>
      </c>
      <c r="Y3990" s="3" t="s">
        <v>154</v>
      </c>
      <c r="Z3990" s="3" t="s">
        <v>154</v>
      </c>
      <c r="AA3990" s="3" t="s">
        <v>154</v>
      </c>
      <c r="AB3990" s="3" t="s">
        <v>154</v>
      </c>
      <c r="AC3990" s="3" t="s">
        <v>154</v>
      </c>
      <c r="AD3990" s="3" t="s">
        <v>6151</v>
      </c>
      <c r="AE3990" s="3" t="s">
        <v>6151</v>
      </c>
      <c r="AF3990" s="3" t="s">
        <v>154</v>
      </c>
      <c r="AG3990" s="3" t="s">
        <v>154</v>
      </c>
      <c r="AH3990" s="3" t="s">
        <v>6478</v>
      </c>
      <c r="AI3990" s="3" t="s">
        <v>6482</v>
      </c>
      <c r="AJ3990" s="3" t="s">
        <v>6489</v>
      </c>
    </row>
    <row r="3991" spans="1:36" ht="30">
      <c r="A3991" s="10">
        <v>4094</v>
      </c>
      <c r="B3991" t="str">
        <f>IF(K3991="总计","",INDEX(主数据!A:AD,MATCH(J3991,主数据!A:A,0),9))</f>
        <v>华中大区公司</v>
      </c>
      <c r="C3991" t="str">
        <f>IF(K3991="","",INDEX(主数据!A:AD,MATCH(J3991,主数据!A:A,0),11))</f>
        <v>武汉南区</v>
      </c>
      <c r="D3991" t="str">
        <f t="shared" si="248"/>
        <v>WH18代收代付其他费用直接录入</v>
      </c>
      <c r="E3991" s="13" t="str">
        <f t="shared" si="250"/>
        <v/>
      </c>
      <c r="F3991" s="13" t="str">
        <f>IF(E3991="","",IFERROR(IF(IF(K3991="","",INDEX(收费标合同信息维护!A:Q,MATCH(D3991,收费标合同信息维护!J:J,0),10))=D3991,"有","无"),"无"))</f>
        <v/>
      </c>
      <c r="G3991" s="13" t="str">
        <f t="shared" si="249"/>
        <v/>
      </c>
      <c r="H3991" s="13" t="str">
        <f t="shared" si="251"/>
        <v/>
      </c>
      <c r="I3991" s="13" t="str">
        <f>IF(G3991="","",IFERROR(IF(IF(K3991="","",INDEX(收费标合同信息维护!A:Q,MATCH(G3991,收费标合同信息维护!M:M,0),13))=G3991,"有","无"),"无"))</f>
        <v/>
      </c>
      <c r="J3991" s="3" t="s">
        <v>4249</v>
      </c>
      <c r="K3991" s="3" t="s">
        <v>14355</v>
      </c>
      <c r="L3991" s="3" t="s">
        <v>6620</v>
      </c>
      <c r="M3991" s="3" t="s">
        <v>6621</v>
      </c>
      <c r="N3991" s="3" t="s">
        <v>6477</v>
      </c>
      <c r="O3991" s="3" t="s">
        <v>6478</v>
      </c>
      <c r="P3991" s="3" t="s">
        <v>6601</v>
      </c>
      <c r="Q3991" s="3" t="s">
        <v>8464</v>
      </c>
      <c r="R3991" s="3" t="s">
        <v>6479</v>
      </c>
      <c r="S3991" s="3" t="s">
        <v>6480</v>
      </c>
      <c r="T3991" s="3" t="s">
        <v>14370</v>
      </c>
      <c r="U3991" s="3" t="s">
        <v>6716</v>
      </c>
      <c r="V3991" s="3" t="s">
        <v>154</v>
      </c>
      <c r="W3991" s="3" t="s">
        <v>154</v>
      </c>
      <c r="X3991" s="3" t="s">
        <v>154</v>
      </c>
      <c r="Y3991" s="3" t="s">
        <v>154</v>
      </c>
      <c r="Z3991" s="3" t="s">
        <v>154</v>
      </c>
      <c r="AA3991" s="3" t="s">
        <v>154</v>
      </c>
      <c r="AB3991" s="3" t="s">
        <v>154</v>
      </c>
      <c r="AC3991" s="3" t="s">
        <v>154</v>
      </c>
      <c r="AD3991" s="3" t="s">
        <v>6151</v>
      </c>
      <c r="AE3991" s="3" t="s">
        <v>6151</v>
      </c>
      <c r="AF3991" s="3" t="s">
        <v>154</v>
      </c>
      <c r="AG3991" s="3" t="s">
        <v>154</v>
      </c>
      <c r="AH3991" s="3" t="s">
        <v>6478</v>
      </c>
      <c r="AI3991" s="3" t="s">
        <v>6482</v>
      </c>
      <c r="AJ3991" s="3" t="s">
        <v>6489</v>
      </c>
    </row>
    <row r="3992" spans="1:36" ht="30">
      <c r="A3992" s="10">
        <v>4095</v>
      </c>
      <c r="B3992" t="str">
        <f>IF(K3992="总计","",INDEX(主数据!A:AD,MATCH(J3992,主数据!A:A,0),9))</f>
        <v>华中大区公司</v>
      </c>
      <c r="C3992" t="str">
        <f>IF(K3992="","",INDEX(主数据!A:AD,MATCH(J3992,主数据!A:A,0),11))</f>
        <v>武汉南区</v>
      </c>
      <c r="D3992" t="str">
        <f t="shared" si="248"/>
        <v>WH18代收代付其他费用直接录入</v>
      </c>
      <c r="E3992" s="13" t="str">
        <f t="shared" si="250"/>
        <v/>
      </c>
      <c r="F3992" s="13" t="str">
        <f>IF(E3992="","",IFERROR(IF(IF(K3992="","",INDEX(收费标合同信息维护!A:Q,MATCH(D3992,收费标合同信息维护!J:J,0),10))=D3992,"有","无"),"无"))</f>
        <v/>
      </c>
      <c r="G3992" s="13" t="str">
        <f t="shared" si="249"/>
        <v/>
      </c>
      <c r="H3992" s="13" t="str">
        <f t="shared" si="251"/>
        <v/>
      </c>
      <c r="I3992" s="13" t="str">
        <f>IF(G3992="","",IFERROR(IF(IF(K3992="","",INDEX(收费标合同信息维护!A:Q,MATCH(G3992,收费标合同信息维护!M:M,0),13))=G3992,"有","无"),"无"))</f>
        <v/>
      </c>
      <c r="J3992" s="3" t="s">
        <v>4249</v>
      </c>
      <c r="K3992" s="3" t="s">
        <v>14355</v>
      </c>
      <c r="L3992" s="3" t="s">
        <v>6620</v>
      </c>
      <c r="M3992" s="3" t="s">
        <v>6621</v>
      </c>
      <c r="N3992" s="3" t="s">
        <v>6477</v>
      </c>
      <c r="O3992" s="3" t="s">
        <v>6478</v>
      </c>
      <c r="P3992" s="3" t="s">
        <v>6615</v>
      </c>
      <c r="Q3992" s="3" t="s">
        <v>8468</v>
      </c>
      <c r="R3992" s="3" t="s">
        <v>6479</v>
      </c>
      <c r="S3992" s="3" t="s">
        <v>6480</v>
      </c>
      <c r="T3992" s="3" t="s">
        <v>14370</v>
      </c>
      <c r="U3992" s="3" t="s">
        <v>6716</v>
      </c>
      <c r="V3992" s="3" t="s">
        <v>154</v>
      </c>
      <c r="W3992" s="3" t="s">
        <v>154</v>
      </c>
      <c r="X3992" s="3" t="s">
        <v>154</v>
      </c>
      <c r="Y3992" s="3" t="s">
        <v>154</v>
      </c>
      <c r="Z3992" s="3" t="s">
        <v>154</v>
      </c>
      <c r="AA3992" s="3" t="s">
        <v>154</v>
      </c>
      <c r="AB3992" s="3" t="s">
        <v>154</v>
      </c>
      <c r="AC3992" s="3" t="s">
        <v>154</v>
      </c>
      <c r="AD3992" s="3" t="s">
        <v>6151</v>
      </c>
      <c r="AE3992" s="3" t="s">
        <v>6151</v>
      </c>
      <c r="AF3992" s="3" t="s">
        <v>154</v>
      </c>
      <c r="AG3992" s="3" t="s">
        <v>154</v>
      </c>
      <c r="AH3992" s="3" t="s">
        <v>6478</v>
      </c>
      <c r="AI3992" s="3" t="s">
        <v>6482</v>
      </c>
      <c r="AJ3992" s="3" t="s">
        <v>6489</v>
      </c>
    </row>
    <row r="3993" spans="1:36" ht="30">
      <c r="A3993" s="10">
        <v>4096</v>
      </c>
      <c r="B3993" t="str">
        <f>IF(K3993="总计","",INDEX(主数据!A:AD,MATCH(J3993,主数据!A:A,0),9))</f>
        <v>华中大区公司</v>
      </c>
      <c r="C3993" t="str">
        <f>IF(K3993="","",INDEX(主数据!A:AD,MATCH(J3993,主数据!A:A,0),11))</f>
        <v>武汉南区</v>
      </c>
      <c r="D3993" t="str">
        <f t="shared" si="248"/>
        <v>WH18代收代付其他费用直接录入</v>
      </c>
      <c r="E3993" s="13" t="str">
        <f t="shared" si="250"/>
        <v/>
      </c>
      <c r="F3993" s="13" t="str">
        <f>IF(E3993="","",IFERROR(IF(IF(K3993="","",INDEX(收费标合同信息维护!A:Q,MATCH(D3993,收费标合同信息维护!J:J,0),10))=D3993,"有","无"),"无"))</f>
        <v/>
      </c>
      <c r="G3993" s="13" t="str">
        <f t="shared" si="249"/>
        <v/>
      </c>
      <c r="H3993" s="13" t="str">
        <f t="shared" si="251"/>
        <v/>
      </c>
      <c r="I3993" s="13" t="str">
        <f>IF(G3993="","",IFERROR(IF(IF(K3993="","",INDEX(收费标合同信息维护!A:Q,MATCH(G3993,收费标合同信息维护!M:M,0),13))=G3993,"有","无"),"无"))</f>
        <v/>
      </c>
      <c r="J3993" s="3" t="s">
        <v>4249</v>
      </c>
      <c r="K3993" s="3" t="s">
        <v>14355</v>
      </c>
      <c r="L3993" s="3" t="s">
        <v>6620</v>
      </c>
      <c r="M3993" s="3" t="s">
        <v>6621</v>
      </c>
      <c r="N3993" s="3" t="s">
        <v>6477</v>
      </c>
      <c r="O3993" s="3" t="s">
        <v>6478</v>
      </c>
      <c r="P3993" s="3" t="s">
        <v>14371</v>
      </c>
      <c r="Q3993" s="3" t="s">
        <v>8470</v>
      </c>
      <c r="R3993" s="3" t="s">
        <v>6479</v>
      </c>
      <c r="S3993" s="3" t="s">
        <v>6480</v>
      </c>
      <c r="T3993" s="3" t="s">
        <v>14370</v>
      </c>
      <c r="U3993" s="3" t="s">
        <v>6716</v>
      </c>
      <c r="V3993" s="3" t="s">
        <v>154</v>
      </c>
      <c r="W3993" s="3" t="s">
        <v>154</v>
      </c>
      <c r="X3993" s="3" t="s">
        <v>154</v>
      </c>
      <c r="Y3993" s="3" t="s">
        <v>154</v>
      </c>
      <c r="Z3993" s="3" t="s">
        <v>154</v>
      </c>
      <c r="AA3993" s="3" t="s">
        <v>154</v>
      </c>
      <c r="AB3993" s="3" t="s">
        <v>154</v>
      </c>
      <c r="AC3993" s="3" t="s">
        <v>154</v>
      </c>
      <c r="AD3993" s="3" t="s">
        <v>6151</v>
      </c>
      <c r="AE3993" s="3" t="s">
        <v>6151</v>
      </c>
      <c r="AF3993" s="3" t="s">
        <v>154</v>
      </c>
      <c r="AG3993" s="3" t="s">
        <v>154</v>
      </c>
      <c r="AH3993" s="3" t="s">
        <v>6478</v>
      </c>
      <c r="AI3993" s="3" t="s">
        <v>6482</v>
      </c>
      <c r="AJ3993" s="3" t="s">
        <v>6489</v>
      </c>
    </row>
    <row r="3994" spans="1:36" ht="30">
      <c r="A3994" s="10">
        <v>4097</v>
      </c>
      <c r="B3994" t="str">
        <f>IF(K3994="总计","",INDEX(主数据!A:AD,MATCH(J3994,主数据!A:A,0),9))</f>
        <v>华中大区公司</v>
      </c>
      <c r="C3994" t="str">
        <f>IF(K3994="","",INDEX(主数据!A:AD,MATCH(J3994,主数据!A:A,0),11))</f>
        <v>武汉南区</v>
      </c>
      <c r="D3994" t="str">
        <f t="shared" si="248"/>
        <v>WH18代收代付其他费用直接录入</v>
      </c>
      <c r="E3994" s="13" t="str">
        <f t="shared" si="250"/>
        <v/>
      </c>
      <c r="F3994" s="13" t="str">
        <f>IF(E3994="","",IFERROR(IF(IF(K3994="","",INDEX(收费标合同信息维护!A:Q,MATCH(D3994,收费标合同信息维护!J:J,0),10))=D3994,"有","无"),"无"))</f>
        <v/>
      </c>
      <c r="G3994" s="13" t="str">
        <f t="shared" si="249"/>
        <v/>
      </c>
      <c r="H3994" s="13" t="str">
        <f t="shared" si="251"/>
        <v/>
      </c>
      <c r="I3994" s="13" t="str">
        <f>IF(G3994="","",IFERROR(IF(IF(K3994="","",INDEX(收费标合同信息维护!A:Q,MATCH(G3994,收费标合同信息维护!M:M,0),13))=G3994,"有","无"),"无"))</f>
        <v/>
      </c>
      <c r="J3994" s="3" t="s">
        <v>4249</v>
      </c>
      <c r="K3994" s="3" t="s">
        <v>14355</v>
      </c>
      <c r="L3994" s="3" t="s">
        <v>6620</v>
      </c>
      <c r="M3994" s="3" t="s">
        <v>6621</v>
      </c>
      <c r="N3994" s="3" t="s">
        <v>6477</v>
      </c>
      <c r="O3994" s="3" t="s">
        <v>6478</v>
      </c>
      <c r="P3994" s="3" t="s">
        <v>14372</v>
      </c>
      <c r="Q3994" s="3" t="s">
        <v>14373</v>
      </c>
      <c r="R3994" s="3" t="s">
        <v>6479</v>
      </c>
      <c r="S3994" s="3" t="s">
        <v>6480</v>
      </c>
      <c r="T3994" s="3" t="s">
        <v>7363</v>
      </c>
      <c r="U3994" s="3" t="s">
        <v>6716</v>
      </c>
      <c r="V3994" s="3" t="s">
        <v>154</v>
      </c>
      <c r="W3994" s="3" t="s">
        <v>154</v>
      </c>
      <c r="X3994" s="3" t="s">
        <v>154</v>
      </c>
      <c r="Y3994" s="3" t="s">
        <v>154</v>
      </c>
      <c r="Z3994" s="3" t="s">
        <v>154</v>
      </c>
      <c r="AA3994" s="3" t="s">
        <v>154</v>
      </c>
      <c r="AB3994" s="3" t="s">
        <v>154</v>
      </c>
      <c r="AC3994" s="3" t="s">
        <v>154</v>
      </c>
      <c r="AD3994" s="3" t="s">
        <v>6151</v>
      </c>
      <c r="AE3994" s="3" t="s">
        <v>6151</v>
      </c>
      <c r="AF3994" s="3" t="s">
        <v>154</v>
      </c>
      <c r="AG3994" s="3" t="s">
        <v>154</v>
      </c>
      <c r="AH3994" s="3" t="s">
        <v>6478</v>
      </c>
      <c r="AI3994" s="3" t="s">
        <v>6482</v>
      </c>
      <c r="AJ3994" s="3" t="s">
        <v>6489</v>
      </c>
    </row>
    <row r="3995" spans="1:36" ht="30">
      <c r="A3995" s="10">
        <v>4098</v>
      </c>
      <c r="B3995" t="str">
        <f>IF(K3995="总计","",INDEX(主数据!A:AD,MATCH(J3995,主数据!A:A,0),9))</f>
        <v>华中大区公司</v>
      </c>
      <c r="C3995" t="str">
        <f>IF(K3995="","",INDEX(主数据!A:AD,MATCH(J3995,主数据!A:A,0),11))</f>
        <v>武汉南区</v>
      </c>
      <c r="D3995" t="str">
        <f t="shared" si="248"/>
        <v>WH18代收代付其他费用直接录入</v>
      </c>
      <c r="E3995" s="13" t="str">
        <f t="shared" si="250"/>
        <v/>
      </c>
      <c r="F3995" s="13" t="str">
        <f>IF(E3995="","",IFERROR(IF(IF(K3995="","",INDEX(收费标合同信息维护!A:Q,MATCH(D3995,收费标合同信息维护!J:J,0),10))=D3995,"有","无"),"无"))</f>
        <v/>
      </c>
      <c r="G3995" s="13" t="str">
        <f t="shared" si="249"/>
        <v/>
      </c>
      <c r="H3995" s="13" t="str">
        <f t="shared" si="251"/>
        <v/>
      </c>
      <c r="I3995" s="13" t="str">
        <f>IF(G3995="","",IFERROR(IF(IF(K3995="","",INDEX(收费标合同信息维护!A:Q,MATCH(G3995,收费标合同信息维护!M:M,0),13))=G3995,"有","无"),"无"))</f>
        <v/>
      </c>
      <c r="J3995" s="3" t="s">
        <v>4249</v>
      </c>
      <c r="K3995" s="3" t="s">
        <v>14355</v>
      </c>
      <c r="L3995" s="3" t="s">
        <v>6620</v>
      </c>
      <c r="M3995" s="3" t="s">
        <v>6621</v>
      </c>
      <c r="N3995" s="3" t="s">
        <v>6477</v>
      </c>
      <c r="O3995" s="3" t="s">
        <v>6478</v>
      </c>
      <c r="P3995" s="3" t="s">
        <v>14374</v>
      </c>
      <c r="Q3995" s="3" t="s">
        <v>8412</v>
      </c>
      <c r="R3995" s="3" t="s">
        <v>6479</v>
      </c>
      <c r="S3995" s="3" t="s">
        <v>6480</v>
      </c>
      <c r="T3995" s="3" t="s">
        <v>7363</v>
      </c>
      <c r="U3995" s="3" t="s">
        <v>6716</v>
      </c>
      <c r="V3995" s="3" t="s">
        <v>154</v>
      </c>
      <c r="W3995" s="3" t="s">
        <v>154</v>
      </c>
      <c r="X3995" s="3" t="s">
        <v>154</v>
      </c>
      <c r="Y3995" s="3" t="s">
        <v>154</v>
      </c>
      <c r="Z3995" s="3" t="s">
        <v>154</v>
      </c>
      <c r="AA3995" s="3" t="s">
        <v>154</v>
      </c>
      <c r="AB3995" s="3" t="s">
        <v>154</v>
      </c>
      <c r="AC3995" s="3" t="s">
        <v>154</v>
      </c>
      <c r="AD3995" s="3" t="s">
        <v>6151</v>
      </c>
      <c r="AE3995" s="3" t="s">
        <v>6151</v>
      </c>
      <c r="AF3995" s="3" t="s">
        <v>154</v>
      </c>
      <c r="AG3995" s="3" t="s">
        <v>154</v>
      </c>
      <c r="AH3995" s="3" t="s">
        <v>6478</v>
      </c>
      <c r="AI3995" s="3" t="s">
        <v>6482</v>
      </c>
      <c r="AJ3995" s="3" t="s">
        <v>14363</v>
      </c>
    </row>
    <row r="3996" spans="1:36" ht="15">
      <c r="A3996" s="10">
        <v>4099</v>
      </c>
      <c r="B3996" t="str">
        <f>IF(K3996="总计","",INDEX(主数据!A:AD,MATCH(J3996,主数据!A:A,0),9))</f>
        <v>华中大区公司</v>
      </c>
      <c r="C3996" t="str">
        <f>IF(K3996="","",INDEX(主数据!A:AD,MATCH(J3996,主数据!A:A,0),11))</f>
        <v>郑州城区</v>
      </c>
      <c r="D3996" t="str">
        <f t="shared" si="248"/>
        <v>WH27物业服务费标准方式2.00</v>
      </c>
      <c r="E3996" s="13" t="str">
        <f t="shared" si="250"/>
        <v>2.00</v>
      </c>
      <c r="F3996" s="13" t="str">
        <f>IF(E3996="","",IFERROR(IF(IF(K3996="","",INDEX(收费标合同信息维护!A:Q,MATCH(D3996,收费标合同信息维护!J:J,0),10))=D3996,"有","无"),"无"))</f>
        <v>无</v>
      </c>
      <c r="G3996" s="13" t="str">
        <f t="shared" si="249"/>
        <v/>
      </c>
      <c r="H3996" s="13" t="str">
        <f t="shared" si="251"/>
        <v/>
      </c>
      <c r="I3996" s="13" t="str">
        <f>IF(G3996="","",IFERROR(IF(IF(K3996="","",INDEX(收费标合同信息维护!A:Q,MATCH(G3996,收费标合同信息维护!M:M,0),13))=G3996,"有","无"),"无"))</f>
        <v/>
      </c>
      <c r="J3996" s="3" t="s">
        <v>2303</v>
      </c>
      <c r="K3996" s="3" t="s">
        <v>14375</v>
      </c>
      <c r="L3996" s="3" t="s">
        <v>6025</v>
      </c>
      <c r="M3996" s="3" t="s">
        <v>6026</v>
      </c>
      <c r="N3996" s="3" t="s">
        <v>6477</v>
      </c>
      <c r="O3996" s="3" t="s">
        <v>6478</v>
      </c>
      <c r="P3996" s="3" t="s">
        <v>6033</v>
      </c>
      <c r="Q3996" s="3" t="s">
        <v>8451</v>
      </c>
      <c r="R3996" s="3" t="s">
        <v>6484</v>
      </c>
      <c r="S3996" s="3" t="s">
        <v>6491</v>
      </c>
      <c r="T3996" s="3" t="s">
        <v>14376</v>
      </c>
      <c r="U3996" s="3" t="s">
        <v>154</v>
      </c>
      <c r="V3996" s="3" t="s">
        <v>6686</v>
      </c>
      <c r="W3996" s="3" t="s">
        <v>154</v>
      </c>
      <c r="X3996" s="3" t="s">
        <v>154</v>
      </c>
      <c r="Y3996" s="3" t="s">
        <v>154</v>
      </c>
      <c r="Z3996" s="3" t="s">
        <v>154</v>
      </c>
      <c r="AA3996" s="3" t="s">
        <v>154</v>
      </c>
      <c r="AB3996" s="3" t="s">
        <v>154</v>
      </c>
      <c r="AC3996" s="3" t="s">
        <v>154</v>
      </c>
      <c r="AD3996" s="3" t="s">
        <v>6151</v>
      </c>
      <c r="AE3996" s="3" t="s">
        <v>6151</v>
      </c>
      <c r="AF3996" s="3" t="s">
        <v>6040</v>
      </c>
      <c r="AG3996" s="3" t="s">
        <v>154</v>
      </c>
      <c r="AH3996" s="3" t="s">
        <v>6478</v>
      </c>
      <c r="AI3996" s="3" t="s">
        <v>6482</v>
      </c>
      <c r="AJ3996" s="3" t="s">
        <v>14377</v>
      </c>
    </row>
    <row r="3997" spans="1:36" ht="15">
      <c r="A3997" s="10">
        <v>4100</v>
      </c>
      <c r="B3997" t="str">
        <f>IF(K3997="总计","",INDEX(主数据!A:AD,MATCH(J3997,主数据!A:A,0),9))</f>
        <v>华中大区公司</v>
      </c>
      <c r="C3997" t="str">
        <f>IF(K3997="","",INDEX(主数据!A:AD,MATCH(J3997,主数据!A:A,0),11))</f>
        <v>郑州城区</v>
      </c>
      <c r="D3997" t="str">
        <f t="shared" si="248"/>
        <v>WH27物业服务费标准方式3.00</v>
      </c>
      <c r="E3997" s="13" t="str">
        <f t="shared" si="250"/>
        <v>3.00</v>
      </c>
      <c r="F3997" s="13" t="str">
        <f>IF(E3997="","",IFERROR(IF(IF(K3997="","",INDEX(收费标合同信息维护!A:Q,MATCH(D3997,收费标合同信息维护!J:J,0),10))=D3997,"有","无"),"无"))</f>
        <v>无</v>
      </c>
      <c r="G3997" s="13" t="str">
        <f t="shared" si="249"/>
        <v/>
      </c>
      <c r="H3997" s="13" t="str">
        <f t="shared" si="251"/>
        <v/>
      </c>
      <c r="I3997" s="13" t="str">
        <f>IF(G3997="","",IFERROR(IF(IF(K3997="","",INDEX(收费标合同信息维护!A:Q,MATCH(G3997,收费标合同信息维护!M:M,0),13))=G3997,"有","无"),"无"))</f>
        <v/>
      </c>
      <c r="J3997" s="3" t="s">
        <v>2303</v>
      </c>
      <c r="K3997" s="3" t="s">
        <v>14375</v>
      </c>
      <c r="L3997" s="3" t="s">
        <v>6025</v>
      </c>
      <c r="M3997" s="3" t="s">
        <v>6026</v>
      </c>
      <c r="N3997" s="3" t="s">
        <v>6477</v>
      </c>
      <c r="O3997" s="3" t="s">
        <v>6478</v>
      </c>
      <c r="P3997" s="3" t="s">
        <v>6032</v>
      </c>
      <c r="Q3997" s="3" t="s">
        <v>6830</v>
      </c>
      <c r="R3997" s="3" t="s">
        <v>6484</v>
      </c>
      <c r="S3997" s="3" t="s">
        <v>6491</v>
      </c>
      <c r="T3997" s="3" t="s">
        <v>14376</v>
      </c>
      <c r="U3997" s="3" t="s">
        <v>154</v>
      </c>
      <c r="V3997" s="3" t="s">
        <v>6672</v>
      </c>
      <c r="W3997" s="3" t="s">
        <v>154</v>
      </c>
      <c r="X3997" s="3" t="s">
        <v>154</v>
      </c>
      <c r="Y3997" s="3" t="s">
        <v>154</v>
      </c>
      <c r="Z3997" s="3" t="s">
        <v>154</v>
      </c>
      <c r="AA3997" s="3" t="s">
        <v>154</v>
      </c>
      <c r="AB3997" s="3" t="s">
        <v>154</v>
      </c>
      <c r="AC3997" s="3" t="s">
        <v>154</v>
      </c>
      <c r="AD3997" s="3" t="s">
        <v>6151</v>
      </c>
      <c r="AE3997" s="3" t="s">
        <v>6151</v>
      </c>
      <c r="AF3997" s="3" t="s">
        <v>6040</v>
      </c>
      <c r="AG3997" s="3" t="s">
        <v>154</v>
      </c>
      <c r="AH3997" s="3" t="s">
        <v>6478</v>
      </c>
      <c r="AI3997" s="3" t="s">
        <v>6482</v>
      </c>
      <c r="AJ3997" s="3" t="s">
        <v>6212</v>
      </c>
    </row>
    <row r="3998" spans="1:36" ht="15">
      <c r="A3998" s="10">
        <v>4101</v>
      </c>
      <c r="B3998" t="str">
        <f>IF(K3998="总计","",INDEX(主数据!A:AD,MATCH(J3998,主数据!A:A,0),9))</f>
        <v>华中大区公司</v>
      </c>
      <c r="C3998" t="str">
        <f>IF(K3998="","",INDEX(主数据!A:AD,MATCH(J3998,主数据!A:A,0),11))</f>
        <v>郑州城区</v>
      </c>
      <c r="D3998" t="str">
        <f t="shared" si="248"/>
        <v>WH27物业服务费标准方式2.00</v>
      </c>
      <c r="E3998" s="13" t="str">
        <f t="shared" si="250"/>
        <v>2.00</v>
      </c>
      <c r="F3998" s="13" t="str">
        <f>IF(E3998="","",IFERROR(IF(IF(K3998="","",INDEX(收费标合同信息维护!A:Q,MATCH(D3998,收费标合同信息维护!J:J,0),10))=D3998,"有","无"),"无"))</f>
        <v>无</v>
      </c>
      <c r="G3998" s="13" t="str">
        <f t="shared" si="249"/>
        <v/>
      </c>
      <c r="H3998" s="13" t="str">
        <f t="shared" si="251"/>
        <v/>
      </c>
      <c r="I3998" s="13" t="str">
        <f>IF(G3998="","",IFERROR(IF(IF(K3998="","",INDEX(收费标合同信息维护!A:Q,MATCH(G3998,收费标合同信息维护!M:M,0),13))=G3998,"有","无"),"无"))</f>
        <v/>
      </c>
      <c r="J3998" s="3" t="s">
        <v>2303</v>
      </c>
      <c r="K3998" s="3" t="s">
        <v>14375</v>
      </c>
      <c r="L3998" s="3" t="s">
        <v>6025</v>
      </c>
      <c r="M3998" s="3" t="s">
        <v>6026</v>
      </c>
      <c r="N3998" s="3" t="s">
        <v>6477</v>
      </c>
      <c r="O3998" s="3" t="s">
        <v>6478</v>
      </c>
      <c r="P3998" s="3" t="s">
        <v>14378</v>
      </c>
      <c r="Q3998" s="3" t="s">
        <v>14379</v>
      </c>
      <c r="R3998" s="3" t="s">
        <v>6484</v>
      </c>
      <c r="S3998" s="3" t="s">
        <v>6491</v>
      </c>
      <c r="T3998" s="3" t="s">
        <v>14380</v>
      </c>
      <c r="U3998" s="3" t="s">
        <v>154</v>
      </c>
      <c r="V3998" s="3" t="s">
        <v>6686</v>
      </c>
      <c r="W3998" s="3" t="s">
        <v>154</v>
      </c>
      <c r="X3998" s="3" t="s">
        <v>154</v>
      </c>
      <c r="Y3998" s="3" t="s">
        <v>154</v>
      </c>
      <c r="Z3998" s="3" t="s">
        <v>154</v>
      </c>
      <c r="AA3998" s="3" t="s">
        <v>154</v>
      </c>
      <c r="AB3998" s="3" t="s">
        <v>154</v>
      </c>
      <c r="AC3998" s="3" t="s">
        <v>154</v>
      </c>
      <c r="AD3998" s="3" t="s">
        <v>6151</v>
      </c>
      <c r="AE3998" s="3" t="s">
        <v>6151</v>
      </c>
      <c r="AF3998" s="3" t="s">
        <v>6040</v>
      </c>
      <c r="AG3998" s="3" t="s">
        <v>154</v>
      </c>
      <c r="AH3998" s="3" t="s">
        <v>6478</v>
      </c>
      <c r="AI3998" s="3" t="s">
        <v>6482</v>
      </c>
      <c r="AJ3998" s="3" t="s">
        <v>6033</v>
      </c>
    </row>
    <row r="3999" spans="1:36" ht="15">
      <c r="A3999" s="10">
        <v>4102</v>
      </c>
      <c r="B3999" t="str">
        <f>IF(K3999="总计","",INDEX(主数据!A:AD,MATCH(J3999,主数据!A:A,0),9))</f>
        <v>华中大区公司</v>
      </c>
      <c r="C3999" t="str">
        <f>IF(K3999="","",INDEX(主数据!A:AD,MATCH(J3999,主数据!A:A,0),11))</f>
        <v>郑州城区</v>
      </c>
      <c r="D3999" t="str">
        <f t="shared" si="248"/>
        <v>WH27物业服务费标准方式2.00</v>
      </c>
      <c r="E3999" s="13" t="str">
        <f t="shared" si="250"/>
        <v>2.00</v>
      </c>
      <c r="F3999" s="13" t="str">
        <f>IF(E3999="","",IFERROR(IF(IF(K3999="","",INDEX(收费标合同信息维护!A:Q,MATCH(D3999,收费标合同信息维护!J:J,0),10))=D3999,"有","无"),"无"))</f>
        <v>无</v>
      </c>
      <c r="G3999" s="13" t="str">
        <f t="shared" si="249"/>
        <v/>
      </c>
      <c r="H3999" s="13" t="str">
        <f t="shared" si="251"/>
        <v/>
      </c>
      <c r="I3999" s="13" t="str">
        <f>IF(G3999="","",IFERROR(IF(IF(K3999="","",INDEX(收费标合同信息维护!A:Q,MATCH(G3999,收费标合同信息维护!M:M,0),13))=G3999,"有","无"),"无"))</f>
        <v/>
      </c>
      <c r="J3999" s="3" t="s">
        <v>2303</v>
      </c>
      <c r="K3999" s="3" t="s">
        <v>14375</v>
      </c>
      <c r="L3999" s="3" t="s">
        <v>6025</v>
      </c>
      <c r="M3999" s="3" t="s">
        <v>6026</v>
      </c>
      <c r="N3999" s="3" t="s">
        <v>6477</v>
      </c>
      <c r="O3999" s="3" t="s">
        <v>6478</v>
      </c>
      <c r="P3999" s="3" t="s">
        <v>14381</v>
      </c>
      <c r="Q3999" s="3" t="s">
        <v>14382</v>
      </c>
      <c r="R3999" s="3" t="s">
        <v>6484</v>
      </c>
      <c r="S3999" s="3" t="s">
        <v>6491</v>
      </c>
      <c r="T3999" s="3" t="s">
        <v>10960</v>
      </c>
      <c r="U3999" s="3" t="s">
        <v>154</v>
      </c>
      <c r="V3999" s="3" t="s">
        <v>6686</v>
      </c>
      <c r="W3999" s="3" t="s">
        <v>154</v>
      </c>
      <c r="X3999" s="3" t="s">
        <v>154</v>
      </c>
      <c r="Y3999" s="3" t="s">
        <v>154</v>
      </c>
      <c r="Z3999" s="3" t="s">
        <v>154</v>
      </c>
      <c r="AA3999" s="3" t="s">
        <v>154</v>
      </c>
      <c r="AB3999" s="3" t="s">
        <v>154</v>
      </c>
      <c r="AC3999" s="3" t="s">
        <v>154</v>
      </c>
      <c r="AD3999" s="3" t="s">
        <v>6151</v>
      </c>
      <c r="AE3999" s="3" t="s">
        <v>6151</v>
      </c>
      <c r="AF3999" s="3" t="s">
        <v>6040</v>
      </c>
      <c r="AG3999" s="3" t="s">
        <v>154</v>
      </c>
      <c r="AH3999" s="3" t="s">
        <v>6478</v>
      </c>
      <c r="AI3999" s="3" t="s">
        <v>6482</v>
      </c>
      <c r="AJ3999" s="3" t="s">
        <v>6442</v>
      </c>
    </row>
    <row r="4000" spans="1:36" ht="15">
      <c r="A4000" s="10">
        <v>4103</v>
      </c>
      <c r="B4000" t="str">
        <f>IF(K4000="总计","",INDEX(主数据!A:AD,MATCH(J4000,主数据!A:A,0),9))</f>
        <v>华中大区公司</v>
      </c>
      <c r="C4000" t="str">
        <f>IF(K4000="","",INDEX(主数据!A:AD,MATCH(J4000,主数据!A:A,0),11))</f>
        <v>郑州城区</v>
      </c>
      <c r="D4000" t="str">
        <f t="shared" si="248"/>
        <v>WH27非自有房屋租赁直接录入</v>
      </c>
      <c r="E4000" s="13" t="str">
        <f t="shared" si="250"/>
        <v/>
      </c>
      <c r="F4000" s="13" t="str">
        <f>IF(E4000="","",IFERROR(IF(IF(K4000="","",INDEX(收费标合同信息维护!A:Q,MATCH(D4000,收费标合同信息维护!J:J,0),10))=D4000,"有","无"),"无"))</f>
        <v/>
      </c>
      <c r="G4000" s="13" t="str">
        <f t="shared" si="249"/>
        <v/>
      </c>
      <c r="H4000" s="13" t="str">
        <f t="shared" si="251"/>
        <v/>
      </c>
      <c r="I4000" s="13" t="str">
        <f>IF(G4000="","",IFERROR(IF(IF(K4000="","",INDEX(收费标合同信息维护!A:Q,MATCH(G4000,收费标合同信息维护!M:M,0),13))=G4000,"有","无"),"无"))</f>
        <v/>
      </c>
      <c r="J4000" s="3" t="s">
        <v>2303</v>
      </c>
      <c r="K4000" s="3" t="s">
        <v>14375</v>
      </c>
      <c r="L4000" s="3" t="s">
        <v>6699</v>
      </c>
      <c r="M4000" s="3" t="s">
        <v>6700</v>
      </c>
      <c r="N4000" s="3" t="s">
        <v>6477</v>
      </c>
      <c r="O4000" s="3" t="s">
        <v>6478</v>
      </c>
      <c r="P4000" s="3" t="s">
        <v>6038</v>
      </c>
      <c r="Q4000" s="3" t="s">
        <v>10098</v>
      </c>
      <c r="R4000" s="3" t="s">
        <v>6479</v>
      </c>
      <c r="S4000" s="3" t="s">
        <v>6480</v>
      </c>
      <c r="T4000" s="3" t="s">
        <v>14376</v>
      </c>
      <c r="U4000" s="3" t="s">
        <v>154</v>
      </c>
      <c r="V4000" s="3" t="s">
        <v>154</v>
      </c>
      <c r="W4000" s="3" t="s">
        <v>154</v>
      </c>
      <c r="X4000" s="3" t="s">
        <v>154</v>
      </c>
      <c r="Y4000" s="3" t="s">
        <v>154</v>
      </c>
      <c r="Z4000" s="3" t="s">
        <v>154</v>
      </c>
      <c r="AA4000" s="3" t="s">
        <v>154</v>
      </c>
      <c r="AB4000" s="3" t="s">
        <v>154</v>
      </c>
      <c r="AC4000" s="3" t="s">
        <v>154</v>
      </c>
      <c r="AD4000" s="3" t="s">
        <v>6151</v>
      </c>
      <c r="AE4000" s="3" t="s">
        <v>6151</v>
      </c>
      <c r="AF4000" s="3" t="s">
        <v>154</v>
      </c>
      <c r="AG4000" s="3" t="s">
        <v>154</v>
      </c>
      <c r="AH4000" s="3" t="s">
        <v>6478</v>
      </c>
      <c r="AI4000" s="3" t="s">
        <v>6482</v>
      </c>
      <c r="AJ4000" s="3" t="s">
        <v>14383</v>
      </c>
    </row>
    <row r="4001" spans="1:36" ht="15">
      <c r="A4001" s="10">
        <v>4104</v>
      </c>
      <c r="B4001" t="str">
        <f>IF(K4001="总计","",INDEX(主数据!A:AD,MATCH(J4001,主数据!A:A,0),9))</f>
        <v>华中大区公司</v>
      </c>
      <c r="C4001" t="str">
        <f>IF(K4001="","",INDEX(主数据!A:AD,MATCH(J4001,主数据!A:A,0),11))</f>
        <v>郑州城区</v>
      </c>
      <c r="D4001" t="str">
        <f t="shared" si="248"/>
        <v>WH27供暖费（代收代付）直接录入</v>
      </c>
      <c r="E4001" s="13" t="str">
        <f t="shared" si="250"/>
        <v/>
      </c>
      <c r="F4001" s="13" t="str">
        <f>IF(E4001="","",IFERROR(IF(IF(K4001="","",INDEX(收费标合同信息维护!A:Q,MATCH(D4001,收费标合同信息维护!J:J,0),10))=D4001,"有","无"),"无"))</f>
        <v/>
      </c>
      <c r="G4001" s="13" t="str">
        <f t="shared" si="249"/>
        <v/>
      </c>
      <c r="H4001" s="13" t="str">
        <f t="shared" si="251"/>
        <v/>
      </c>
      <c r="I4001" s="13" t="str">
        <f>IF(G4001="","",IFERROR(IF(IF(K4001="","",INDEX(收费标合同信息维护!A:Q,MATCH(G4001,收费标合同信息维护!M:M,0),13))=G4001,"有","无"),"无"))</f>
        <v/>
      </c>
      <c r="J4001" s="3" t="s">
        <v>2303</v>
      </c>
      <c r="K4001" s="3" t="s">
        <v>14375</v>
      </c>
      <c r="L4001" s="3" t="s">
        <v>6609</v>
      </c>
      <c r="M4001" s="3" t="s">
        <v>6750</v>
      </c>
      <c r="N4001" s="3" t="s">
        <v>6477</v>
      </c>
      <c r="O4001" s="3" t="s">
        <v>6478</v>
      </c>
      <c r="P4001" s="3" t="s">
        <v>6034</v>
      </c>
      <c r="Q4001" s="3" t="s">
        <v>14384</v>
      </c>
      <c r="R4001" s="3" t="s">
        <v>6479</v>
      </c>
      <c r="S4001" s="3" t="s">
        <v>6480</v>
      </c>
      <c r="T4001" s="3" t="s">
        <v>14376</v>
      </c>
      <c r="U4001" s="3" t="s">
        <v>6716</v>
      </c>
      <c r="V4001" s="3" t="s">
        <v>154</v>
      </c>
      <c r="W4001" s="3" t="s">
        <v>154</v>
      </c>
      <c r="X4001" s="3" t="s">
        <v>154</v>
      </c>
      <c r="Y4001" s="3" t="s">
        <v>154</v>
      </c>
      <c r="Z4001" s="3" t="s">
        <v>154</v>
      </c>
      <c r="AA4001" s="3" t="s">
        <v>154</v>
      </c>
      <c r="AB4001" s="3" t="s">
        <v>154</v>
      </c>
      <c r="AC4001" s="3" t="s">
        <v>154</v>
      </c>
      <c r="AD4001" s="3" t="s">
        <v>6151</v>
      </c>
      <c r="AE4001" s="3" t="s">
        <v>6151</v>
      </c>
      <c r="AF4001" s="3" t="s">
        <v>154</v>
      </c>
      <c r="AG4001" s="3" t="s">
        <v>154</v>
      </c>
      <c r="AH4001" s="3" t="s">
        <v>6478</v>
      </c>
      <c r="AI4001" s="3" t="s">
        <v>6482</v>
      </c>
      <c r="AJ4001" s="3" t="s">
        <v>14385</v>
      </c>
    </row>
    <row r="4002" spans="1:36" ht="30">
      <c r="A4002" s="10">
        <v>4105</v>
      </c>
      <c r="B4002" t="str">
        <f>IF(K4002="总计","",INDEX(主数据!A:AD,MATCH(J4002,主数据!A:A,0),9))</f>
        <v>华中大区公司</v>
      </c>
      <c r="C4002" t="str">
        <f>IF(K4002="","",INDEX(主数据!A:AD,MATCH(J4002,主数据!A:A,0),11))</f>
        <v>郑州城区</v>
      </c>
      <c r="D4002" t="str">
        <f t="shared" si="248"/>
        <v>WH27开发商委托停车管理费（固定）标准方式40.00</v>
      </c>
      <c r="E4002" s="13" t="str">
        <f t="shared" si="250"/>
        <v>40.00</v>
      </c>
      <c r="F4002" s="13" t="str">
        <f>IF(E4002="","",IFERROR(IF(IF(K4002="","",INDEX(收费标合同信息维护!A:Q,MATCH(D4002,收费标合同信息维护!J:J,0),10))=D4002,"有","无"),"无"))</f>
        <v>无</v>
      </c>
      <c r="G4002" s="13" t="str">
        <f t="shared" si="249"/>
        <v/>
      </c>
      <c r="H4002" s="13" t="str">
        <f t="shared" si="251"/>
        <v/>
      </c>
      <c r="I4002" s="13" t="str">
        <f>IF(G4002="","",IFERROR(IF(IF(K4002="","",INDEX(收费标合同信息维护!A:Q,MATCH(G4002,收费标合同信息维护!M:M,0),13))=G4002,"有","无"),"无"))</f>
        <v/>
      </c>
      <c r="J4002" s="3" t="s">
        <v>2303</v>
      </c>
      <c r="K4002" s="3" t="s">
        <v>14375</v>
      </c>
      <c r="L4002" s="3" t="s">
        <v>6512</v>
      </c>
      <c r="M4002" s="3" t="s">
        <v>6513</v>
      </c>
      <c r="N4002" s="3" t="s">
        <v>6477</v>
      </c>
      <c r="O4002" s="3" t="s">
        <v>6478</v>
      </c>
      <c r="P4002" s="3" t="s">
        <v>6512</v>
      </c>
      <c r="Q4002" s="3" t="s">
        <v>6513</v>
      </c>
      <c r="R4002" s="3" t="s">
        <v>6484</v>
      </c>
      <c r="S4002" s="3" t="s">
        <v>6491</v>
      </c>
      <c r="T4002" s="3" t="s">
        <v>6800</v>
      </c>
      <c r="U4002" s="3" t="s">
        <v>154</v>
      </c>
      <c r="V4002" s="3" t="s">
        <v>6729</v>
      </c>
      <c r="W4002" s="3" t="s">
        <v>154</v>
      </c>
      <c r="X4002" s="3" t="s">
        <v>154</v>
      </c>
      <c r="Y4002" s="3" t="s">
        <v>154</v>
      </c>
      <c r="Z4002" s="3" t="s">
        <v>154</v>
      </c>
      <c r="AA4002" s="3" t="s">
        <v>154</v>
      </c>
      <c r="AB4002" s="3" t="s">
        <v>154</v>
      </c>
      <c r="AC4002" s="3" t="s">
        <v>154</v>
      </c>
      <c r="AD4002" s="3" t="s">
        <v>6151</v>
      </c>
      <c r="AE4002" s="3" t="s">
        <v>6151</v>
      </c>
      <c r="AF4002" s="3" t="s">
        <v>6040</v>
      </c>
      <c r="AG4002" s="3" t="s">
        <v>154</v>
      </c>
      <c r="AH4002" s="3" t="s">
        <v>6478</v>
      </c>
      <c r="AI4002" s="3" t="s">
        <v>6482</v>
      </c>
      <c r="AJ4002" s="3" t="s">
        <v>14386</v>
      </c>
    </row>
    <row r="4003" spans="1:36" ht="30">
      <c r="A4003" s="10">
        <v>4106</v>
      </c>
      <c r="B4003" t="str">
        <f>IF(K4003="总计","",INDEX(主数据!A:AD,MATCH(J4003,主数据!A:A,0),9))</f>
        <v>华中大区公司</v>
      </c>
      <c r="C4003" t="str">
        <f>IF(K4003="","",INDEX(主数据!A:AD,MATCH(J4003,主数据!A:A,0),11))</f>
        <v>郑州城区</v>
      </c>
      <c r="D4003" t="str">
        <f t="shared" si="248"/>
        <v>WH27开发商委托停车管理费（固定）定额60.00</v>
      </c>
      <c r="E4003" s="13" t="str">
        <f t="shared" si="250"/>
        <v>60.00</v>
      </c>
      <c r="F4003" s="13" t="str">
        <f>IF(E4003="","",IFERROR(IF(IF(K4003="","",INDEX(收费标合同信息维护!A:Q,MATCH(D4003,收费标合同信息维护!J:J,0),10))=D4003,"有","无"),"无"))</f>
        <v>无</v>
      </c>
      <c r="G4003" s="13" t="str">
        <f t="shared" si="249"/>
        <v>WH27开发商委托停车管理费（固定）定额60.00</v>
      </c>
      <c r="H4003" s="13" t="str">
        <f t="shared" si="251"/>
        <v>60.00</v>
      </c>
      <c r="I4003" s="13" t="str">
        <f>IF(G4003="","",IFERROR(IF(IF(K4003="","",INDEX(收费标合同信息维护!A:Q,MATCH(G4003,收费标合同信息维护!M:M,0),13))=G4003,"有","无"),"无"))</f>
        <v>无</v>
      </c>
      <c r="J4003" s="3" t="s">
        <v>2303</v>
      </c>
      <c r="K4003" s="3" t="s">
        <v>14375</v>
      </c>
      <c r="L4003" s="3" t="s">
        <v>6512</v>
      </c>
      <c r="M4003" s="3" t="s">
        <v>6513</v>
      </c>
      <c r="N4003" s="3" t="s">
        <v>6477</v>
      </c>
      <c r="O4003" s="3" t="s">
        <v>6478</v>
      </c>
      <c r="P4003" s="3" t="s">
        <v>14387</v>
      </c>
      <c r="Q4003" s="3" t="s">
        <v>14388</v>
      </c>
      <c r="R4003" s="3" t="s">
        <v>6490</v>
      </c>
      <c r="S4003" s="3" t="s">
        <v>6491</v>
      </c>
      <c r="T4003" s="3" t="s">
        <v>14389</v>
      </c>
      <c r="U4003" s="3" t="s">
        <v>154</v>
      </c>
      <c r="V4003" s="3" t="s">
        <v>7016</v>
      </c>
      <c r="W4003" s="3" t="s">
        <v>7016</v>
      </c>
      <c r="X4003" s="3" t="s">
        <v>154</v>
      </c>
      <c r="Y4003" s="3" t="s">
        <v>154</v>
      </c>
      <c r="Z4003" s="3" t="s">
        <v>154</v>
      </c>
      <c r="AA4003" s="3" t="s">
        <v>154</v>
      </c>
      <c r="AB4003" s="3" t="s">
        <v>154</v>
      </c>
      <c r="AC4003" s="3" t="s">
        <v>154</v>
      </c>
      <c r="AD4003" s="3" t="s">
        <v>6151</v>
      </c>
      <c r="AE4003" s="3" t="s">
        <v>6151</v>
      </c>
      <c r="AF4003" s="3" t="s">
        <v>6040</v>
      </c>
      <c r="AG4003" s="3" t="s">
        <v>154</v>
      </c>
      <c r="AH4003" s="3" t="s">
        <v>6478</v>
      </c>
      <c r="AI4003" s="3" t="s">
        <v>6482</v>
      </c>
      <c r="AJ4003" s="3" t="s">
        <v>6033</v>
      </c>
    </row>
    <row r="4004" spans="1:36" ht="15">
      <c r="A4004" s="10">
        <v>4107</v>
      </c>
      <c r="B4004" t="str">
        <f>IF(K4004="总计","",INDEX(主数据!A:AD,MATCH(J4004,主数据!A:A,0),9))</f>
        <v>华中大区公司</v>
      </c>
      <c r="C4004" t="str">
        <f>IF(K4004="","",INDEX(主数据!A:AD,MATCH(J4004,主数据!A:A,0),11))</f>
        <v>郑州城区</v>
      </c>
      <c r="D4004" t="str">
        <f t="shared" si="248"/>
        <v>WH27其他费用直接录入</v>
      </c>
      <c r="E4004" s="13" t="str">
        <f t="shared" si="250"/>
        <v/>
      </c>
      <c r="F4004" s="13" t="str">
        <f>IF(E4004="","",IFERROR(IF(IF(K4004="","",INDEX(收费标合同信息维护!A:Q,MATCH(D4004,收费标合同信息维护!J:J,0),10))=D4004,"有","无"),"无"))</f>
        <v/>
      </c>
      <c r="G4004" s="13" t="str">
        <f t="shared" si="249"/>
        <v/>
      </c>
      <c r="H4004" s="13" t="str">
        <f t="shared" si="251"/>
        <v/>
      </c>
      <c r="I4004" s="13" t="str">
        <f>IF(G4004="","",IFERROR(IF(IF(K4004="","",INDEX(收费标合同信息维护!A:Q,MATCH(G4004,收费标合同信息维护!M:M,0),13))=G4004,"有","无"),"无"))</f>
        <v/>
      </c>
      <c r="J4004" s="3" t="s">
        <v>2303</v>
      </c>
      <c r="K4004" s="3" t="s">
        <v>14375</v>
      </c>
      <c r="L4004" s="3" t="s">
        <v>6544</v>
      </c>
      <c r="M4004" s="3" t="s">
        <v>6545</v>
      </c>
      <c r="N4004" s="3" t="s">
        <v>6477</v>
      </c>
      <c r="O4004" s="3" t="s">
        <v>6478</v>
      </c>
      <c r="P4004" s="3" t="s">
        <v>6035</v>
      </c>
      <c r="Q4004" s="3" t="s">
        <v>6545</v>
      </c>
      <c r="R4004" s="3" t="s">
        <v>6479</v>
      </c>
      <c r="S4004" s="3" t="s">
        <v>6480</v>
      </c>
      <c r="T4004" s="3" t="s">
        <v>14376</v>
      </c>
      <c r="U4004" s="3" t="s">
        <v>154</v>
      </c>
      <c r="V4004" s="3" t="s">
        <v>154</v>
      </c>
      <c r="W4004" s="3" t="s">
        <v>154</v>
      </c>
      <c r="X4004" s="3" t="s">
        <v>154</v>
      </c>
      <c r="Y4004" s="3" t="s">
        <v>154</v>
      </c>
      <c r="Z4004" s="3" t="s">
        <v>154</v>
      </c>
      <c r="AA4004" s="3" t="s">
        <v>154</v>
      </c>
      <c r="AB4004" s="3" t="s">
        <v>154</v>
      </c>
      <c r="AC4004" s="3" t="s">
        <v>154</v>
      </c>
      <c r="AD4004" s="3" t="s">
        <v>6151</v>
      </c>
      <c r="AE4004" s="3" t="s">
        <v>6151</v>
      </c>
      <c r="AF4004" s="3" t="s">
        <v>154</v>
      </c>
      <c r="AG4004" s="3" t="s">
        <v>154</v>
      </c>
      <c r="AH4004" s="3" t="s">
        <v>6478</v>
      </c>
      <c r="AI4004" s="3" t="s">
        <v>6482</v>
      </c>
      <c r="AJ4004" s="3" t="s">
        <v>14390</v>
      </c>
    </row>
    <row r="4005" spans="1:36" ht="15">
      <c r="A4005" s="10">
        <v>4108</v>
      </c>
      <c r="B4005" t="str">
        <f>IF(K4005="总计","",INDEX(主数据!A:AD,MATCH(J4005,主数据!A:A,0),9))</f>
        <v>华中大区公司</v>
      </c>
      <c r="C4005" t="str">
        <f>IF(K4005="","",INDEX(主数据!A:AD,MATCH(J4005,主数据!A:A,0),11))</f>
        <v>郑州城区</v>
      </c>
      <c r="D4005" t="str">
        <f t="shared" si="248"/>
        <v>WH27自来水费（简易征收）标准方式5.95</v>
      </c>
      <c r="E4005" s="13" t="str">
        <f t="shared" si="250"/>
        <v>5.95</v>
      </c>
      <c r="F4005" s="13" t="str">
        <f>IF(E4005="","",IFERROR(IF(IF(K4005="","",INDEX(收费标合同信息维护!A:Q,MATCH(D4005,收费标合同信息维护!J:J,0),10))=D4005,"有","无"),"无"))</f>
        <v>无</v>
      </c>
      <c r="G4005" s="13" t="str">
        <f t="shared" si="249"/>
        <v/>
      </c>
      <c r="H4005" s="13" t="str">
        <f t="shared" si="251"/>
        <v/>
      </c>
      <c r="I4005" s="13" t="str">
        <f>IF(G4005="","",IFERROR(IF(IF(K4005="","",INDEX(收费标合同信息维护!A:Q,MATCH(G4005,收费标合同信息维护!M:M,0),13))=G4005,"有","无"),"无"))</f>
        <v/>
      </c>
      <c r="J4005" s="3" t="s">
        <v>2303</v>
      </c>
      <c r="K4005" s="3" t="s">
        <v>14375</v>
      </c>
      <c r="L4005" s="3" t="s">
        <v>6615</v>
      </c>
      <c r="M4005" s="3" t="s">
        <v>6616</v>
      </c>
      <c r="N4005" s="3" t="s">
        <v>6603</v>
      </c>
      <c r="O4005" s="3" t="s">
        <v>6478</v>
      </c>
      <c r="P4005" s="3" t="s">
        <v>14391</v>
      </c>
      <c r="Q4005" s="3" t="s">
        <v>14392</v>
      </c>
      <c r="R4005" s="3" t="s">
        <v>6484</v>
      </c>
      <c r="S4005" s="3" t="s">
        <v>6491</v>
      </c>
      <c r="T4005" s="3" t="s">
        <v>8156</v>
      </c>
      <c r="U4005" s="3" t="s">
        <v>154</v>
      </c>
      <c r="V4005" s="3" t="s">
        <v>8471</v>
      </c>
      <c r="W4005" s="3" t="s">
        <v>154</v>
      </c>
      <c r="X4005" s="3" t="s">
        <v>154</v>
      </c>
      <c r="Y4005" s="3" t="s">
        <v>154</v>
      </c>
      <c r="Z4005" s="3" t="s">
        <v>154</v>
      </c>
      <c r="AA4005" s="3" t="s">
        <v>154</v>
      </c>
      <c r="AB4005" s="3" t="s">
        <v>154</v>
      </c>
      <c r="AC4005" s="3" t="s">
        <v>154</v>
      </c>
      <c r="AD4005" s="3" t="s">
        <v>6151</v>
      </c>
      <c r="AE4005" s="3" t="s">
        <v>6151</v>
      </c>
      <c r="AF4005" s="3" t="s">
        <v>154</v>
      </c>
      <c r="AG4005" s="3" t="s">
        <v>154</v>
      </c>
      <c r="AH4005" s="3" t="s">
        <v>6478</v>
      </c>
      <c r="AI4005" s="3" t="s">
        <v>6482</v>
      </c>
      <c r="AJ4005" s="3" t="s">
        <v>6489</v>
      </c>
    </row>
    <row r="4006" spans="1:36" ht="15">
      <c r="A4006" s="10">
        <v>4109</v>
      </c>
      <c r="B4006" t="str">
        <f>IF(K4006="总计","",INDEX(主数据!A:AD,MATCH(J4006,主数据!A:A,0),9))</f>
        <v>华中大区公司</v>
      </c>
      <c r="C4006" t="str">
        <f>IF(K4006="","",INDEX(主数据!A:AD,MATCH(J4006,主数据!A:A,0),11))</f>
        <v>郑州城区</v>
      </c>
      <c r="D4006" t="str">
        <f t="shared" si="248"/>
        <v>WH27自来水费（简易征收）标准方式4.50</v>
      </c>
      <c r="E4006" s="13" t="str">
        <f t="shared" si="250"/>
        <v>4.50</v>
      </c>
      <c r="F4006" s="13" t="str">
        <f>IF(E4006="","",IFERROR(IF(IF(K4006="","",INDEX(收费标合同信息维护!A:Q,MATCH(D4006,收费标合同信息维护!J:J,0),10))=D4006,"有","无"),"无"))</f>
        <v>无</v>
      </c>
      <c r="G4006" s="13" t="str">
        <f t="shared" si="249"/>
        <v/>
      </c>
      <c r="H4006" s="13" t="str">
        <f t="shared" si="251"/>
        <v/>
      </c>
      <c r="I4006" s="13" t="str">
        <f>IF(G4006="","",IFERROR(IF(IF(K4006="","",INDEX(收费标合同信息维护!A:Q,MATCH(G4006,收费标合同信息维护!M:M,0),13))=G4006,"有","无"),"无"))</f>
        <v/>
      </c>
      <c r="J4006" s="3" t="s">
        <v>2303</v>
      </c>
      <c r="K4006" s="3" t="s">
        <v>14375</v>
      </c>
      <c r="L4006" s="3" t="s">
        <v>6615</v>
      </c>
      <c r="M4006" s="3" t="s">
        <v>6616</v>
      </c>
      <c r="N4006" s="3" t="s">
        <v>6603</v>
      </c>
      <c r="O4006" s="3" t="s">
        <v>6478</v>
      </c>
      <c r="P4006" s="3" t="s">
        <v>6615</v>
      </c>
      <c r="Q4006" s="3" t="s">
        <v>13132</v>
      </c>
      <c r="R4006" s="3" t="s">
        <v>6484</v>
      </c>
      <c r="S4006" s="3" t="s">
        <v>6491</v>
      </c>
      <c r="T4006" s="3" t="s">
        <v>14393</v>
      </c>
      <c r="U4006" s="3" t="s">
        <v>154</v>
      </c>
      <c r="V4006" s="3" t="s">
        <v>6507</v>
      </c>
      <c r="W4006" s="3" t="s">
        <v>154</v>
      </c>
      <c r="X4006" s="3" t="s">
        <v>154</v>
      </c>
      <c r="Y4006" s="3" t="s">
        <v>154</v>
      </c>
      <c r="Z4006" s="3" t="s">
        <v>154</v>
      </c>
      <c r="AA4006" s="3" t="s">
        <v>154</v>
      </c>
      <c r="AB4006" s="3" t="s">
        <v>154</v>
      </c>
      <c r="AC4006" s="3" t="s">
        <v>154</v>
      </c>
      <c r="AD4006" s="3" t="s">
        <v>6151</v>
      </c>
      <c r="AE4006" s="3" t="s">
        <v>6151</v>
      </c>
      <c r="AF4006" s="3" t="s">
        <v>154</v>
      </c>
      <c r="AG4006" s="3" t="s">
        <v>154</v>
      </c>
      <c r="AH4006" s="3" t="s">
        <v>6478</v>
      </c>
      <c r="AI4006" s="3" t="s">
        <v>6482</v>
      </c>
      <c r="AJ4006" s="3" t="s">
        <v>6489</v>
      </c>
    </row>
    <row r="4007" spans="1:36" ht="15">
      <c r="A4007" s="10">
        <v>4110</v>
      </c>
      <c r="B4007" t="str">
        <f>IF(K4007="总计","",INDEX(主数据!A:AD,MATCH(J4007,主数据!A:A,0),9))</f>
        <v>华中大区公司</v>
      </c>
      <c r="C4007" t="str">
        <f>IF(K4007="","",INDEX(主数据!A:AD,MATCH(J4007,主数据!A:A,0),11))</f>
        <v>郑州城区</v>
      </c>
      <c r="D4007" t="str">
        <f t="shared" si="248"/>
        <v>WH27电费（充值型）直接录入</v>
      </c>
      <c r="E4007" s="13" t="str">
        <f t="shared" si="250"/>
        <v/>
      </c>
      <c r="F4007" s="13" t="str">
        <f>IF(E4007="","",IFERROR(IF(IF(K4007="","",INDEX(收费标合同信息维护!A:Q,MATCH(D4007,收费标合同信息维护!J:J,0),10))=D4007,"有","无"),"无"))</f>
        <v/>
      </c>
      <c r="G4007" s="13" t="str">
        <f t="shared" si="249"/>
        <v/>
      </c>
      <c r="H4007" s="13" t="str">
        <f t="shared" si="251"/>
        <v/>
      </c>
      <c r="I4007" s="13" t="str">
        <f>IF(G4007="","",IFERROR(IF(IF(K4007="","",INDEX(收费标合同信息维护!A:Q,MATCH(G4007,收费标合同信息维护!M:M,0),13))=G4007,"有","无"),"无"))</f>
        <v/>
      </c>
      <c r="J4007" s="3" t="s">
        <v>2303</v>
      </c>
      <c r="K4007" s="3" t="s">
        <v>14375</v>
      </c>
      <c r="L4007" s="3" t="s">
        <v>6733</v>
      </c>
      <c r="M4007" s="3" t="s">
        <v>6734</v>
      </c>
      <c r="N4007" s="3" t="s">
        <v>6477</v>
      </c>
      <c r="O4007" s="3" t="s">
        <v>6478</v>
      </c>
      <c r="P4007" s="3" t="s">
        <v>6030</v>
      </c>
      <c r="Q4007" s="3" t="s">
        <v>6602</v>
      </c>
      <c r="R4007" s="3" t="s">
        <v>6479</v>
      </c>
      <c r="S4007" s="3" t="s">
        <v>6480</v>
      </c>
      <c r="T4007" s="3" t="s">
        <v>14376</v>
      </c>
      <c r="U4007" s="3" t="s">
        <v>154</v>
      </c>
      <c r="V4007" s="3" t="s">
        <v>154</v>
      </c>
      <c r="W4007" s="3" t="s">
        <v>154</v>
      </c>
      <c r="X4007" s="3" t="s">
        <v>154</v>
      </c>
      <c r="Y4007" s="3" t="s">
        <v>154</v>
      </c>
      <c r="Z4007" s="3" t="s">
        <v>154</v>
      </c>
      <c r="AA4007" s="3" t="s">
        <v>154</v>
      </c>
      <c r="AB4007" s="3" t="s">
        <v>154</v>
      </c>
      <c r="AC4007" s="3" t="s">
        <v>154</v>
      </c>
      <c r="AD4007" s="3" t="s">
        <v>6151</v>
      </c>
      <c r="AE4007" s="3" t="s">
        <v>6151</v>
      </c>
      <c r="AF4007" s="3" t="s">
        <v>154</v>
      </c>
      <c r="AG4007" s="3" t="s">
        <v>154</v>
      </c>
      <c r="AH4007" s="3" t="s">
        <v>6478</v>
      </c>
      <c r="AI4007" s="3" t="s">
        <v>6482</v>
      </c>
      <c r="AJ4007" s="3" t="s">
        <v>6268</v>
      </c>
    </row>
    <row r="4008" spans="1:36" ht="15">
      <c r="A4008" s="10">
        <v>4111</v>
      </c>
      <c r="B4008" t="str">
        <f>IF(K4008="总计","",INDEX(主数据!A:AD,MATCH(J4008,主数据!A:A,0),9))</f>
        <v>华中大区公司</v>
      </c>
      <c r="C4008" t="str">
        <f>IF(K4008="","",INDEX(主数据!A:AD,MATCH(J4008,主数据!A:A,0),11))</f>
        <v>郑州城区</v>
      </c>
      <c r="D4008" t="str">
        <f t="shared" si="248"/>
        <v>WH27代收代付其他费用直接录入</v>
      </c>
      <c r="E4008" s="13" t="str">
        <f t="shared" si="250"/>
        <v/>
      </c>
      <c r="F4008" s="13" t="str">
        <f>IF(E4008="","",IFERROR(IF(IF(K4008="","",INDEX(收费标合同信息维护!A:Q,MATCH(D4008,收费标合同信息维护!J:J,0),10))=D4008,"有","无"),"无"))</f>
        <v/>
      </c>
      <c r="G4008" s="13" t="str">
        <f t="shared" si="249"/>
        <v/>
      </c>
      <c r="H4008" s="13" t="str">
        <f t="shared" si="251"/>
        <v/>
      </c>
      <c r="I4008" s="13" t="str">
        <f>IF(G4008="","",IFERROR(IF(IF(K4008="","",INDEX(收费标合同信息维护!A:Q,MATCH(G4008,收费标合同信息维护!M:M,0),13))=G4008,"有","无"),"无"))</f>
        <v/>
      </c>
      <c r="J4008" s="3" t="s">
        <v>2303</v>
      </c>
      <c r="K4008" s="3" t="s">
        <v>14375</v>
      </c>
      <c r="L4008" s="3" t="s">
        <v>6620</v>
      </c>
      <c r="M4008" s="3" t="s">
        <v>6621</v>
      </c>
      <c r="N4008" s="3" t="s">
        <v>6477</v>
      </c>
      <c r="O4008" s="3" t="s">
        <v>6478</v>
      </c>
      <c r="P4008" s="3" t="s">
        <v>6031</v>
      </c>
      <c r="Q4008" s="3" t="s">
        <v>8543</v>
      </c>
      <c r="R4008" s="3" t="s">
        <v>6479</v>
      </c>
      <c r="S4008" s="3" t="s">
        <v>6480</v>
      </c>
      <c r="T4008" s="3" t="s">
        <v>14376</v>
      </c>
      <c r="U4008" s="3" t="s">
        <v>6716</v>
      </c>
      <c r="V4008" s="3" t="s">
        <v>154</v>
      </c>
      <c r="W4008" s="3" t="s">
        <v>154</v>
      </c>
      <c r="X4008" s="3" t="s">
        <v>154</v>
      </c>
      <c r="Y4008" s="3" t="s">
        <v>154</v>
      </c>
      <c r="Z4008" s="3" t="s">
        <v>154</v>
      </c>
      <c r="AA4008" s="3" t="s">
        <v>154</v>
      </c>
      <c r="AB4008" s="3" t="s">
        <v>154</v>
      </c>
      <c r="AC4008" s="3" t="s">
        <v>154</v>
      </c>
      <c r="AD4008" s="3" t="s">
        <v>6151</v>
      </c>
      <c r="AE4008" s="3" t="s">
        <v>6151</v>
      </c>
      <c r="AF4008" s="3" t="s">
        <v>154</v>
      </c>
      <c r="AG4008" s="3" t="s">
        <v>154</v>
      </c>
      <c r="AH4008" s="3" t="s">
        <v>6478</v>
      </c>
      <c r="AI4008" s="3" t="s">
        <v>6482</v>
      </c>
      <c r="AJ4008" s="3" t="s">
        <v>14394</v>
      </c>
    </row>
    <row r="4009" spans="1:36" ht="15">
      <c r="A4009" s="10">
        <v>4112</v>
      </c>
      <c r="B4009" t="str">
        <f>IF(K4009="总计","",INDEX(主数据!A:AD,MATCH(J4009,主数据!A:A,0),9))</f>
        <v>华中大区公司</v>
      </c>
      <c r="C4009" t="str">
        <f>IF(K4009="","",INDEX(主数据!A:AD,MATCH(J4009,主数据!A:A,0),11))</f>
        <v>武汉北区</v>
      </c>
      <c r="D4009" t="str">
        <f t="shared" si="248"/>
        <v>WH33物业服务费标准方式2.35</v>
      </c>
      <c r="E4009" s="13" t="str">
        <f t="shared" si="250"/>
        <v>2.35</v>
      </c>
      <c r="F4009" s="13" t="str">
        <f>IF(E4009="","",IFERROR(IF(IF(K4009="","",INDEX(收费标合同信息维护!A:Q,MATCH(D4009,收费标合同信息维护!J:J,0),10))=D4009,"有","无"),"无"))</f>
        <v>无</v>
      </c>
      <c r="G4009" s="13" t="str">
        <f t="shared" si="249"/>
        <v/>
      </c>
      <c r="H4009" s="13" t="str">
        <f t="shared" si="251"/>
        <v/>
      </c>
      <c r="I4009" s="13" t="str">
        <f>IF(G4009="","",IFERROR(IF(IF(K4009="","",INDEX(收费标合同信息维护!A:Q,MATCH(G4009,收费标合同信息维护!M:M,0),13))=G4009,"有","无"),"无"))</f>
        <v/>
      </c>
      <c r="J4009" s="3" t="s">
        <v>3274</v>
      </c>
      <c r="K4009" s="3" t="s">
        <v>14395</v>
      </c>
      <c r="L4009" s="3" t="s">
        <v>6025</v>
      </c>
      <c r="M4009" s="3" t="s">
        <v>6026</v>
      </c>
      <c r="N4009" s="3" t="s">
        <v>6477</v>
      </c>
      <c r="O4009" s="3" t="s">
        <v>6478</v>
      </c>
      <c r="P4009" s="3" t="s">
        <v>1</v>
      </c>
      <c r="Q4009" s="3" t="s">
        <v>9963</v>
      </c>
      <c r="R4009" s="3" t="s">
        <v>6484</v>
      </c>
      <c r="S4009" s="3" t="s">
        <v>6491</v>
      </c>
      <c r="T4009" s="3" t="s">
        <v>14396</v>
      </c>
      <c r="U4009" s="3" t="s">
        <v>154</v>
      </c>
      <c r="V4009" s="3" t="s">
        <v>11369</v>
      </c>
      <c r="W4009" s="3" t="s">
        <v>154</v>
      </c>
      <c r="X4009" s="3" t="s">
        <v>154</v>
      </c>
      <c r="Y4009" s="3" t="s">
        <v>154</v>
      </c>
      <c r="Z4009" s="3" t="s">
        <v>154</v>
      </c>
      <c r="AA4009" s="3" t="s">
        <v>154</v>
      </c>
      <c r="AB4009" s="3" t="s">
        <v>154</v>
      </c>
      <c r="AC4009" s="3" t="s">
        <v>154</v>
      </c>
      <c r="AD4009" s="3" t="s">
        <v>6151</v>
      </c>
      <c r="AE4009" s="3" t="s">
        <v>6151</v>
      </c>
      <c r="AF4009" s="3" t="s">
        <v>6040</v>
      </c>
      <c r="AG4009" s="3" t="s">
        <v>154</v>
      </c>
      <c r="AH4009" s="3" t="s">
        <v>6478</v>
      </c>
      <c r="AI4009" s="3" t="s">
        <v>6482</v>
      </c>
      <c r="AJ4009" s="3" t="s">
        <v>14397</v>
      </c>
    </row>
    <row r="4010" spans="1:36" ht="15">
      <c r="A4010" s="10">
        <v>4113</v>
      </c>
      <c r="B4010" t="str">
        <f>IF(K4010="总计","",INDEX(主数据!A:AD,MATCH(J4010,主数据!A:A,0),9))</f>
        <v>华中大区公司</v>
      </c>
      <c r="C4010" t="str">
        <f>IF(K4010="","",INDEX(主数据!A:AD,MATCH(J4010,主数据!A:A,0),11))</f>
        <v>武汉北区</v>
      </c>
      <c r="D4010" t="str">
        <f t="shared" si="248"/>
        <v>WH33物业服务费标准方式3.20</v>
      </c>
      <c r="E4010" s="13" t="str">
        <f t="shared" si="250"/>
        <v>3.20</v>
      </c>
      <c r="F4010" s="13" t="str">
        <f>IF(E4010="","",IFERROR(IF(IF(K4010="","",INDEX(收费标合同信息维护!A:Q,MATCH(D4010,收费标合同信息维护!J:J,0),10))=D4010,"有","无"),"无"))</f>
        <v>无</v>
      </c>
      <c r="G4010" s="13" t="str">
        <f t="shared" si="249"/>
        <v/>
      </c>
      <c r="H4010" s="13" t="str">
        <f t="shared" si="251"/>
        <v/>
      </c>
      <c r="I4010" s="13" t="str">
        <f>IF(G4010="","",IFERROR(IF(IF(K4010="","",INDEX(收费标合同信息维护!A:Q,MATCH(G4010,收费标合同信息维护!M:M,0),13))=G4010,"有","无"),"无"))</f>
        <v/>
      </c>
      <c r="J4010" s="3" t="s">
        <v>3274</v>
      </c>
      <c r="K4010" s="3" t="s">
        <v>14395</v>
      </c>
      <c r="L4010" s="3" t="s">
        <v>6025</v>
      </c>
      <c r="M4010" s="3" t="s">
        <v>6026</v>
      </c>
      <c r="N4010" s="3" t="s">
        <v>6477</v>
      </c>
      <c r="O4010" s="3" t="s">
        <v>6478</v>
      </c>
      <c r="P4010" s="3" t="s">
        <v>2</v>
      </c>
      <c r="Q4010" s="3" t="s">
        <v>9958</v>
      </c>
      <c r="R4010" s="3" t="s">
        <v>6484</v>
      </c>
      <c r="S4010" s="3" t="s">
        <v>6491</v>
      </c>
      <c r="T4010" s="3" t="s">
        <v>6751</v>
      </c>
      <c r="U4010" s="3" t="s">
        <v>154</v>
      </c>
      <c r="V4010" s="3" t="s">
        <v>6857</v>
      </c>
      <c r="W4010" s="3" t="s">
        <v>154</v>
      </c>
      <c r="X4010" s="3" t="s">
        <v>154</v>
      </c>
      <c r="Y4010" s="3" t="s">
        <v>154</v>
      </c>
      <c r="Z4010" s="3" t="s">
        <v>154</v>
      </c>
      <c r="AA4010" s="3" t="s">
        <v>154</v>
      </c>
      <c r="AB4010" s="3" t="s">
        <v>154</v>
      </c>
      <c r="AC4010" s="3" t="s">
        <v>154</v>
      </c>
      <c r="AD4010" s="3" t="s">
        <v>6151</v>
      </c>
      <c r="AE4010" s="3" t="s">
        <v>6151</v>
      </c>
      <c r="AF4010" s="3" t="s">
        <v>6040</v>
      </c>
      <c r="AG4010" s="3" t="s">
        <v>154</v>
      </c>
      <c r="AH4010" s="3" t="s">
        <v>6478</v>
      </c>
      <c r="AI4010" s="3" t="s">
        <v>6482</v>
      </c>
      <c r="AJ4010" s="3" t="s">
        <v>6122</v>
      </c>
    </row>
    <row r="4011" spans="1:36" ht="15">
      <c r="A4011" s="10">
        <v>4114</v>
      </c>
      <c r="B4011" t="str">
        <f>IF(K4011="总计","",INDEX(主数据!A:AD,MATCH(J4011,主数据!A:A,0),9))</f>
        <v>华中大区公司</v>
      </c>
      <c r="C4011" t="str">
        <f>IF(K4011="","",INDEX(主数据!A:AD,MATCH(J4011,主数据!A:A,0),11))</f>
        <v>武汉北区</v>
      </c>
      <c r="D4011" t="str">
        <f t="shared" si="248"/>
        <v>WH33物业服务费标准方式3.50</v>
      </c>
      <c r="E4011" s="13" t="str">
        <f t="shared" si="250"/>
        <v>3.50</v>
      </c>
      <c r="F4011" s="13" t="str">
        <f>IF(E4011="","",IFERROR(IF(IF(K4011="","",INDEX(收费标合同信息维护!A:Q,MATCH(D4011,收费标合同信息维护!J:J,0),10))=D4011,"有","无"),"无"))</f>
        <v>无</v>
      </c>
      <c r="G4011" s="13" t="str">
        <f t="shared" si="249"/>
        <v/>
      </c>
      <c r="H4011" s="13" t="str">
        <f t="shared" si="251"/>
        <v/>
      </c>
      <c r="I4011" s="13" t="str">
        <f>IF(G4011="","",IFERROR(IF(IF(K4011="","",INDEX(收费标合同信息维护!A:Q,MATCH(G4011,收费标合同信息维护!M:M,0),13))=G4011,"有","无"),"无"))</f>
        <v/>
      </c>
      <c r="J4011" s="3" t="s">
        <v>3274</v>
      </c>
      <c r="K4011" s="3" t="s">
        <v>14395</v>
      </c>
      <c r="L4011" s="3" t="s">
        <v>6025</v>
      </c>
      <c r="M4011" s="3" t="s">
        <v>6026</v>
      </c>
      <c r="N4011" s="3" t="s">
        <v>6477</v>
      </c>
      <c r="O4011" s="3" t="s">
        <v>6478</v>
      </c>
      <c r="P4011" s="3" t="s">
        <v>4</v>
      </c>
      <c r="Q4011" s="3" t="s">
        <v>9960</v>
      </c>
      <c r="R4011" s="3" t="s">
        <v>6484</v>
      </c>
      <c r="S4011" s="3" t="s">
        <v>6491</v>
      </c>
      <c r="T4011" s="3" t="s">
        <v>7266</v>
      </c>
      <c r="U4011" s="3" t="s">
        <v>154</v>
      </c>
      <c r="V4011" s="3" t="s">
        <v>6869</v>
      </c>
      <c r="W4011" s="3" t="s">
        <v>154</v>
      </c>
      <c r="X4011" s="3" t="s">
        <v>154</v>
      </c>
      <c r="Y4011" s="3" t="s">
        <v>154</v>
      </c>
      <c r="Z4011" s="3" t="s">
        <v>154</v>
      </c>
      <c r="AA4011" s="3" t="s">
        <v>154</v>
      </c>
      <c r="AB4011" s="3" t="s">
        <v>154</v>
      </c>
      <c r="AC4011" s="3" t="s">
        <v>154</v>
      </c>
      <c r="AD4011" s="3" t="s">
        <v>6151</v>
      </c>
      <c r="AE4011" s="3" t="s">
        <v>6151</v>
      </c>
      <c r="AF4011" s="3" t="s">
        <v>6040</v>
      </c>
      <c r="AG4011" s="3" t="s">
        <v>154</v>
      </c>
      <c r="AH4011" s="3" t="s">
        <v>6478</v>
      </c>
      <c r="AI4011" s="3" t="s">
        <v>6482</v>
      </c>
      <c r="AJ4011" s="3" t="s">
        <v>6072</v>
      </c>
    </row>
    <row r="4012" spans="1:36" ht="15">
      <c r="A4012" s="10">
        <v>4115</v>
      </c>
      <c r="B4012" t="str">
        <f>IF(K4012="总计","",INDEX(主数据!A:AD,MATCH(J4012,主数据!A:A,0),9))</f>
        <v>华中大区公司</v>
      </c>
      <c r="C4012" t="str">
        <f>IF(K4012="","",INDEX(主数据!A:AD,MATCH(J4012,主数据!A:A,0),11))</f>
        <v>武汉北区</v>
      </c>
      <c r="D4012" t="str">
        <f t="shared" si="248"/>
        <v>WH33物业服务费直接录入</v>
      </c>
      <c r="E4012" s="13" t="str">
        <f t="shared" si="250"/>
        <v/>
      </c>
      <c r="F4012" s="13" t="str">
        <f>IF(E4012="","",IFERROR(IF(IF(K4012="","",INDEX(收费标合同信息维护!A:Q,MATCH(D4012,收费标合同信息维护!J:J,0),10))=D4012,"有","无"),"无"))</f>
        <v/>
      </c>
      <c r="G4012" s="13" t="str">
        <f t="shared" si="249"/>
        <v/>
      </c>
      <c r="H4012" s="13" t="str">
        <f t="shared" si="251"/>
        <v/>
      </c>
      <c r="I4012" s="13" t="str">
        <f>IF(G4012="","",IFERROR(IF(IF(K4012="","",INDEX(收费标合同信息维护!A:Q,MATCH(G4012,收费标合同信息维护!M:M,0),13))=G4012,"有","无"),"无"))</f>
        <v/>
      </c>
      <c r="J4012" s="3" t="s">
        <v>3274</v>
      </c>
      <c r="K4012" s="3" t="s">
        <v>14395</v>
      </c>
      <c r="L4012" s="3" t="s">
        <v>6025</v>
      </c>
      <c r="M4012" s="3" t="s">
        <v>6026</v>
      </c>
      <c r="N4012" s="3" t="s">
        <v>6477</v>
      </c>
      <c r="O4012" s="3" t="s">
        <v>6478</v>
      </c>
      <c r="P4012" s="3" t="s">
        <v>7</v>
      </c>
      <c r="Q4012" s="3" t="s">
        <v>14398</v>
      </c>
      <c r="R4012" s="3" t="s">
        <v>6479</v>
      </c>
      <c r="S4012" s="3" t="s">
        <v>6480</v>
      </c>
      <c r="T4012" s="3" t="s">
        <v>7388</v>
      </c>
      <c r="U4012" s="3" t="s">
        <v>7034</v>
      </c>
      <c r="V4012" s="3" t="s">
        <v>154</v>
      </c>
      <c r="W4012" s="3" t="s">
        <v>154</v>
      </c>
      <c r="X4012" s="3" t="s">
        <v>154</v>
      </c>
      <c r="Y4012" s="3" t="s">
        <v>154</v>
      </c>
      <c r="Z4012" s="3" t="s">
        <v>154</v>
      </c>
      <c r="AA4012" s="3" t="s">
        <v>154</v>
      </c>
      <c r="AB4012" s="3" t="s">
        <v>154</v>
      </c>
      <c r="AC4012" s="3" t="s">
        <v>154</v>
      </c>
      <c r="AD4012" s="3" t="s">
        <v>6151</v>
      </c>
      <c r="AE4012" s="3" t="s">
        <v>6151</v>
      </c>
      <c r="AF4012" s="3" t="s">
        <v>154</v>
      </c>
      <c r="AG4012" s="3" t="s">
        <v>154</v>
      </c>
      <c r="AH4012" s="3" t="s">
        <v>6478</v>
      </c>
      <c r="AI4012" s="3" t="s">
        <v>6482</v>
      </c>
      <c r="AJ4012" s="3" t="s">
        <v>6489</v>
      </c>
    </row>
    <row r="4013" spans="1:36" ht="30">
      <c r="A4013" s="10">
        <v>4116</v>
      </c>
      <c r="B4013" t="str">
        <f>IF(K4013="总计","",INDEX(主数据!A:AD,MATCH(J4013,主数据!A:A,0),9))</f>
        <v>华中大区公司</v>
      </c>
      <c r="C4013" t="str">
        <f>IF(K4013="","",INDEX(主数据!A:AD,MATCH(J4013,主数据!A:A,0),11))</f>
        <v>武汉北区</v>
      </c>
      <c r="D4013" t="str">
        <f t="shared" si="248"/>
        <v>WH33开发商委托停车租赁费（临时）直接录入</v>
      </c>
      <c r="E4013" s="13" t="str">
        <f t="shared" si="250"/>
        <v/>
      </c>
      <c r="F4013" s="13" t="str">
        <f>IF(E4013="","",IFERROR(IF(IF(K4013="","",INDEX(收费标合同信息维护!A:Q,MATCH(D4013,收费标合同信息维护!J:J,0),10))=D4013,"有","无"),"无"))</f>
        <v/>
      </c>
      <c r="G4013" s="13" t="str">
        <f t="shared" si="249"/>
        <v/>
      </c>
      <c r="H4013" s="13" t="str">
        <f t="shared" si="251"/>
        <v/>
      </c>
      <c r="I4013" s="13" t="str">
        <f>IF(G4013="","",IFERROR(IF(IF(K4013="","",INDEX(收费标合同信息维护!A:Q,MATCH(G4013,收费标合同信息维护!M:M,0),13))=G4013,"有","无"),"无"))</f>
        <v/>
      </c>
      <c r="J4013" s="3" t="s">
        <v>3274</v>
      </c>
      <c r="K4013" s="3" t="s">
        <v>14395</v>
      </c>
      <c r="L4013" s="3" t="s">
        <v>6919</v>
      </c>
      <c r="M4013" s="3" t="s">
        <v>6920</v>
      </c>
      <c r="N4013" s="3" t="s">
        <v>6477</v>
      </c>
      <c r="O4013" s="3" t="s">
        <v>6478</v>
      </c>
      <c r="P4013" s="3" t="s">
        <v>10</v>
      </c>
      <c r="Q4013" s="3" t="s">
        <v>6920</v>
      </c>
      <c r="R4013" s="3" t="s">
        <v>6479</v>
      </c>
      <c r="S4013" s="3" t="s">
        <v>6480</v>
      </c>
      <c r="T4013" s="3" t="s">
        <v>7425</v>
      </c>
      <c r="U4013" s="3" t="s">
        <v>154</v>
      </c>
      <c r="V4013" s="3" t="s">
        <v>154</v>
      </c>
      <c r="W4013" s="3" t="s">
        <v>154</v>
      </c>
      <c r="X4013" s="3" t="s">
        <v>154</v>
      </c>
      <c r="Y4013" s="3" t="s">
        <v>154</v>
      </c>
      <c r="Z4013" s="3" t="s">
        <v>154</v>
      </c>
      <c r="AA4013" s="3" t="s">
        <v>154</v>
      </c>
      <c r="AB4013" s="3" t="s">
        <v>154</v>
      </c>
      <c r="AC4013" s="3" t="s">
        <v>154</v>
      </c>
      <c r="AD4013" s="3" t="s">
        <v>6151</v>
      </c>
      <c r="AE4013" s="3" t="s">
        <v>6151</v>
      </c>
      <c r="AF4013" s="3" t="s">
        <v>154</v>
      </c>
      <c r="AG4013" s="3" t="s">
        <v>154</v>
      </c>
      <c r="AH4013" s="3" t="s">
        <v>6478</v>
      </c>
      <c r="AI4013" s="3" t="s">
        <v>6482</v>
      </c>
      <c r="AJ4013" s="3" t="s">
        <v>6489</v>
      </c>
    </row>
    <row r="4014" spans="1:36" ht="30">
      <c r="A4014" s="10">
        <v>4117</v>
      </c>
      <c r="B4014" t="str">
        <f>IF(K4014="总计","",INDEX(主数据!A:AD,MATCH(J4014,主数据!A:A,0),9))</f>
        <v>华中大区公司</v>
      </c>
      <c r="C4014" t="str">
        <f>IF(K4014="","",INDEX(主数据!A:AD,MATCH(J4014,主数据!A:A,0),11))</f>
        <v>武汉北区</v>
      </c>
      <c r="D4014" t="str">
        <f t="shared" si="248"/>
        <v>WH33小业主委托停车管理费（固定）标准方式96.00</v>
      </c>
      <c r="E4014" s="13" t="str">
        <f t="shared" si="250"/>
        <v>96.00</v>
      </c>
      <c r="F4014" s="13" t="str">
        <f>IF(E4014="","",IFERROR(IF(IF(K4014="","",INDEX(收费标合同信息维护!A:Q,MATCH(D4014,收费标合同信息维护!J:J,0),10))=D4014,"有","无"),"无"))</f>
        <v>无</v>
      </c>
      <c r="G4014" s="13" t="str">
        <f t="shared" si="249"/>
        <v/>
      </c>
      <c r="H4014" s="13" t="str">
        <f t="shared" si="251"/>
        <v/>
      </c>
      <c r="I4014" s="13" t="str">
        <f>IF(G4014="","",IFERROR(IF(IF(K4014="","",INDEX(收费标合同信息维护!A:Q,MATCH(G4014,收费标合同信息维护!M:M,0),13))=G4014,"有","无"),"无"))</f>
        <v/>
      </c>
      <c r="J4014" s="3" t="s">
        <v>3274</v>
      </c>
      <c r="K4014" s="3" t="s">
        <v>14395</v>
      </c>
      <c r="L4014" s="3" t="s">
        <v>7013</v>
      </c>
      <c r="M4014" s="3" t="s">
        <v>7014</v>
      </c>
      <c r="N4014" s="3" t="s">
        <v>6477</v>
      </c>
      <c r="O4014" s="3" t="s">
        <v>6478</v>
      </c>
      <c r="P4014" s="3" t="s">
        <v>11</v>
      </c>
      <c r="Q4014" s="3" t="s">
        <v>7014</v>
      </c>
      <c r="R4014" s="3" t="s">
        <v>6484</v>
      </c>
      <c r="S4014" s="3" t="s">
        <v>6491</v>
      </c>
      <c r="T4014" s="3" t="s">
        <v>7425</v>
      </c>
      <c r="U4014" s="3" t="s">
        <v>154</v>
      </c>
      <c r="V4014" s="3" t="s">
        <v>10673</v>
      </c>
      <c r="W4014" s="3" t="s">
        <v>154</v>
      </c>
      <c r="X4014" s="3" t="s">
        <v>154</v>
      </c>
      <c r="Y4014" s="3" t="s">
        <v>154</v>
      </c>
      <c r="Z4014" s="3" t="s">
        <v>154</v>
      </c>
      <c r="AA4014" s="3" t="s">
        <v>154</v>
      </c>
      <c r="AB4014" s="3" t="s">
        <v>154</v>
      </c>
      <c r="AC4014" s="3" t="s">
        <v>154</v>
      </c>
      <c r="AD4014" s="3" t="s">
        <v>6151</v>
      </c>
      <c r="AE4014" s="3" t="s">
        <v>6151</v>
      </c>
      <c r="AF4014" s="3" t="s">
        <v>6040</v>
      </c>
      <c r="AG4014" s="3" t="s">
        <v>154</v>
      </c>
      <c r="AH4014" s="3" t="s">
        <v>6478</v>
      </c>
      <c r="AI4014" s="3" t="s">
        <v>6482</v>
      </c>
      <c r="AJ4014" s="3" t="s">
        <v>6266</v>
      </c>
    </row>
    <row r="4015" spans="1:36" ht="15">
      <c r="A4015" s="10">
        <v>4118</v>
      </c>
      <c r="B4015" t="str">
        <f>IF(K4015="总计","",INDEX(主数据!A:AD,MATCH(J4015,主数据!A:A,0),9))</f>
        <v>华中大区公司</v>
      </c>
      <c r="C4015" t="str">
        <f>IF(K4015="","",INDEX(主数据!A:AD,MATCH(J4015,主数据!A:A,0),11))</f>
        <v>武汉北区</v>
      </c>
      <c r="D4015" t="str">
        <f t="shared" si="248"/>
        <v>WH33电费标准方式1.20</v>
      </c>
      <c r="E4015" s="13" t="str">
        <f t="shared" si="250"/>
        <v>1.20</v>
      </c>
      <c r="F4015" s="13" t="str">
        <f>IF(E4015="","",IFERROR(IF(IF(K4015="","",INDEX(收费标合同信息维护!A:Q,MATCH(D4015,收费标合同信息维护!J:J,0),10))=D4015,"有","无"),"无"))</f>
        <v>无</v>
      </c>
      <c r="G4015" s="13" t="str">
        <f t="shared" si="249"/>
        <v/>
      </c>
      <c r="H4015" s="13" t="str">
        <f t="shared" si="251"/>
        <v/>
      </c>
      <c r="I4015" s="13" t="str">
        <f>IF(G4015="","",IFERROR(IF(IF(K4015="","",INDEX(收费标合同信息维护!A:Q,MATCH(G4015,收费标合同信息维护!M:M,0),13))=G4015,"有","无"),"无"))</f>
        <v/>
      </c>
      <c r="J4015" s="3" t="s">
        <v>3274</v>
      </c>
      <c r="K4015" s="3" t="s">
        <v>14395</v>
      </c>
      <c r="L4015" s="3" t="s">
        <v>6601</v>
      </c>
      <c r="M4015" s="3" t="s">
        <v>6602</v>
      </c>
      <c r="N4015" s="3" t="s">
        <v>6603</v>
      </c>
      <c r="O4015" s="3" t="s">
        <v>6478</v>
      </c>
      <c r="P4015" s="3" t="s">
        <v>5</v>
      </c>
      <c r="Q4015" s="3" t="s">
        <v>8464</v>
      </c>
      <c r="R4015" s="3" t="s">
        <v>6484</v>
      </c>
      <c r="S4015" s="3" t="s">
        <v>6491</v>
      </c>
      <c r="T4015" s="3" t="s">
        <v>7266</v>
      </c>
      <c r="U4015" s="3" t="s">
        <v>154</v>
      </c>
      <c r="V4015" s="3" t="s">
        <v>6614</v>
      </c>
      <c r="W4015" s="3" t="s">
        <v>154</v>
      </c>
      <c r="X4015" s="3" t="s">
        <v>154</v>
      </c>
      <c r="Y4015" s="3" t="s">
        <v>154</v>
      </c>
      <c r="Z4015" s="3" t="s">
        <v>154</v>
      </c>
      <c r="AA4015" s="3" t="s">
        <v>154</v>
      </c>
      <c r="AB4015" s="3" t="s">
        <v>154</v>
      </c>
      <c r="AC4015" s="3" t="s">
        <v>154</v>
      </c>
      <c r="AD4015" s="3" t="s">
        <v>6151</v>
      </c>
      <c r="AE4015" s="3" t="s">
        <v>6151</v>
      </c>
      <c r="AF4015" s="3" t="s">
        <v>154</v>
      </c>
      <c r="AG4015" s="3" t="s">
        <v>154</v>
      </c>
      <c r="AH4015" s="3" t="s">
        <v>6478</v>
      </c>
      <c r="AI4015" s="3" t="s">
        <v>6482</v>
      </c>
      <c r="AJ4015" s="3" t="s">
        <v>6489</v>
      </c>
    </row>
    <row r="4016" spans="1:36" ht="30">
      <c r="A4016" s="10">
        <v>4119</v>
      </c>
      <c r="B4016" t="str">
        <f>IF(K4016="总计","",INDEX(主数据!A:AD,MATCH(J4016,主数据!A:A,0),9))</f>
        <v>华北大区公司</v>
      </c>
      <c r="C4016" t="str">
        <f>IF(K4016="","",INDEX(主数据!A:AD,MATCH(J4016,主数据!A:A,0),11))</f>
        <v>北京三城区</v>
      </c>
      <c r="D4016" t="str">
        <f t="shared" si="248"/>
        <v>BJ179物业服务费标准方式1.58</v>
      </c>
      <c r="E4016" s="13" t="str">
        <f t="shared" si="250"/>
        <v>1.58</v>
      </c>
      <c r="F4016" s="13" t="str">
        <f>IF(E4016="","",IFERROR(IF(IF(K4016="","",INDEX(收费标合同信息维护!A:Q,MATCH(D4016,收费标合同信息维护!J:J,0),10))=D4016,"有","无"),"无"))</f>
        <v>无</v>
      </c>
      <c r="G4016" s="13" t="str">
        <f t="shared" si="249"/>
        <v/>
      </c>
      <c r="H4016" s="13" t="str">
        <f t="shared" si="251"/>
        <v/>
      </c>
      <c r="I4016" s="13" t="str">
        <f>IF(G4016="","",IFERROR(IF(IF(K4016="","",INDEX(收费标合同信息维护!A:Q,MATCH(G4016,收费标合同信息维护!M:M,0),13))=G4016,"有","无"),"无"))</f>
        <v/>
      </c>
      <c r="J4016" s="3" t="s">
        <v>3909</v>
      </c>
      <c r="K4016" s="3" t="s">
        <v>14399</v>
      </c>
      <c r="L4016" s="3" t="s">
        <v>6025</v>
      </c>
      <c r="M4016" s="3" t="s">
        <v>6026</v>
      </c>
      <c r="N4016" s="3" t="s">
        <v>6477</v>
      </c>
      <c r="O4016" s="3" t="s">
        <v>6478</v>
      </c>
      <c r="P4016" s="3" t="s">
        <v>18269</v>
      </c>
      <c r="Q4016" s="3" t="s">
        <v>18270</v>
      </c>
      <c r="R4016" s="3" t="s">
        <v>6484</v>
      </c>
      <c r="S4016" s="3" t="s">
        <v>6491</v>
      </c>
      <c r="T4016" s="3" t="s">
        <v>6506</v>
      </c>
      <c r="U4016" s="3" t="s">
        <v>154</v>
      </c>
      <c r="V4016" s="3" t="s">
        <v>9713</v>
      </c>
      <c r="W4016" s="3" t="s">
        <v>154</v>
      </c>
      <c r="X4016" s="3" t="s">
        <v>154</v>
      </c>
      <c r="Y4016" s="3" t="s">
        <v>154</v>
      </c>
      <c r="Z4016" s="3" t="s">
        <v>154</v>
      </c>
      <c r="AA4016" s="3" t="s">
        <v>154</v>
      </c>
      <c r="AB4016" s="3" t="s">
        <v>154</v>
      </c>
      <c r="AC4016" s="3" t="s">
        <v>154</v>
      </c>
      <c r="AD4016" s="3" t="s">
        <v>6151</v>
      </c>
      <c r="AE4016" s="3" t="s">
        <v>6151</v>
      </c>
      <c r="AF4016" s="3" t="s">
        <v>154</v>
      </c>
      <c r="AG4016" s="3" t="s">
        <v>154</v>
      </c>
      <c r="AH4016" s="3" t="s">
        <v>6478</v>
      </c>
      <c r="AI4016" s="3" t="s">
        <v>6482</v>
      </c>
      <c r="AJ4016" s="3" t="s">
        <v>18271</v>
      </c>
    </row>
    <row r="4017" spans="1:36" ht="30">
      <c r="A4017" s="10">
        <v>4120</v>
      </c>
      <c r="B4017" t="str">
        <f>IF(K4017="总计","",INDEX(主数据!A:AD,MATCH(J4017,主数据!A:A,0),9))</f>
        <v>华北大区公司</v>
      </c>
      <c r="C4017" t="str">
        <f>IF(K4017="","",INDEX(主数据!A:AD,MATCH(J4017,主数据!A:A,0),11))</f>
        <v>北京三城区</v>
      </c>
      <c r="D4017" t="str">
        <f t="shared" si="248"/>
        <v>BJ179物业服务费标准方式2.50</v>
      </c>
      <c r="E4017" s="13" t="str">
        <f t="shared" si="250"/>
        <v>2.50</v>
      </c>
      <c r="F4017" s="13" t="str">
        <f>IF(E4017="","",IFERROR(IF(IF(K4017="","",INDEX(收费标合同信息维护!A:Q,MATCH(D4017,收费标合同信息维护!J:J,0),10))=D4017,"有","无"),"无"))</f>
        <v>无</v>
      </c>
      <c r="G4017" s="13" t="str">
        <f t="shared" si="249"/>
        <v/>
      </c>
      <c r="H4017" s="13" t="str">
        <f t="shared" si="251"/>
        <v/>
      </c>
      <c r="I4017" s="13" t="str">
        <f>IF(G4017="","",IFERROR(IF(IF(K4017="","",INDEX(收费标合同信息维护!A:Q,MATCH(G4017,收费标合同信息维护!M:M,0),13))=G4017,"有","无"),"无"))</f>
        <v/>
      </c>
      <c r="J4017" s="3" t="s">
        <v>3909</v>
      </c>
      <c r="K4017" s="3" t="s">
        <v>14399</v>
      </c>
      <c r="L4017" s="3" t="s">
        <v>6025</v>
      </c>
      <c r="M4017" s="3" t="s">
        <v>6026</v>
      </c>
      <c r="N4017" s="3" t="s">
        <v>6477</v>
      </c>
      <c r="O4017" s="3" t="s">
        <v>6478</v>
      </c>
      <c r="P4017" s="3" t="s">
        <v>18272</v>
      </c>
      <c r="Q4017" s="3" t="s">
        <v>14400</v>
      </c>
      <c r="R4017" s="3" t="s">
        <v>6484</v>
      </c>
      <c r="S4017" s="3" t="s">
        <v>6491</v>
      </c>
      <c r="T4017" s="3" t="s">
        <v>6506</v>
      </c>
      <c r="U4017" s="3" t="s">
        <v>154</v>
      </c>
      <c r="V4017" s="3" t="s">
        <v>6675</v>
      </c>
      <c r="W4017" s="3" t="s">
        <v>154</v>
      </c>
      <c r="X4017" s="3" t="s">
        <v>154</v>
      </c>
      <c r="Y4017" s="3" t="s">
        <v>154</v>
      </c>
      <c r="Z4017" s="3" t="s">
        <v>154</v>
      </c>
      <c r="AA4017" s="3" t="s">
        <v>154</v>
      </c>
      <c r="AB4017" s="3" t="s">
        <v>154</v>
      </c>
      <c r="AC4017" s="3" t="s">
        <v>154</v>
      </c>
      <c r="AD4017" s="3" t="s">
        <v>6151</v>
      </c>
      <c r="AE4017" s="3" t="s">
        <v>6151</v>
      </c>
      <c r="AF4017" s="3" t="s">
        <v>154</v>
      </c>
      <c r="AG4017" s="3" t="s">
        <v>154</v>
      </c>
      <c r="AH4017" s="3" t="s">
        <v>6478</v>
      </c>
      <c r="AI4017" s="3" t="s">
        <v>6482</v>
      </c>
      <c r="AJ4017" s="3" t="s">
        <v>6489</v>
      </c>
    </row>
    <row r="4018" spans="1:36" ht="30">
      <c r="A4018" s="10">
        <v>4121</v>
      </c>
      <c r="B4018" t="str">
        <f>IF(K4018="总计","",INDEX(主数据!A:AD,MATCH(J4018,主数据!A:A,0),9))</f>
        <v>华北大区公司</v>
      </c>
      <c r="C4018" t="str">
        <f>IF(K4018="","",INDEX(主数据!A:AD,MATCH(J4018,主数据!A:A,0),11))</f>
        <v>北京三城区</v>
      </c>
      <c r="D4018" t="str">
        <f t="shared" si="248"/>
        <v>BJ179物业服务费标准方式2.80</v>
      </c>
      <c r="E4018" s="13" t="str">
        <f t="shared" si="250"/>
        <v>2.80</v>
      </c>
      <c r="F4018" s="13" t="str">
        <f>IF(E4018="","",IFERROR(IF(IF(K4018="","",INDEX(收费标合同信息维护!A:Q,MATCH(D4018,收费标合同信息维护!J:J,0),10))=D4018,"有","无"),"无"))</f>
        <v>无</v>
      </c>
      <c r="G4018" s="13" t="str">
        <f t="shared" si="249"/>
        <v/>
      </c>
      <c r="H4018" s="13" t="str">
        <f t="shared" si="251"/>
        <v/>
      </c>
      <c r="I4018" s="13" t="str">
        <f>IF(G4018="","",IFERROR(IF(IF(K4018="","",INDEX(收费标合同信息维护!A:Q,MATCH(G4018,收费标合同信息维护!M:M,0),13))=G4018,"有","无"),"无"))</f>
        <v/>
      </c>
      <c r="J4018" s="3" t="s">
        <v>3909</v>
      </c>
      <c r="K4018" s="3" t="s">
        <v>14399</v>
      </c>
      <c r="L4018" s="3" t="s">
        <v>6025</v>
      </c>
      <c r="M4018" s="3" t="s">
        <v>6026</v>
      </c>
      <c r="N4018" s="3" t="s">
        <v>6477</v>
      </c>
      <c r="O4018" s="3" t="s">
        <v>6478</v>
      </c>
      <c r="P4018" s="3" t="s">
        <v>18273</v>
      </c>
      <c r="Q4018" s="3" t="s">
        <v>18274</v>
      </c>
      <c r="R4018" s="3" t="s">
        <v>6484</v>
      </c>
      <c r="S4018" s="3" t="s">
        <v>6491</v>
      </c>
      <c r="T4018" s="3" t="s">
        <v>6506</v>
      </c>
      <c r="U4018" s="3" t="s">
        <v>154</v>
      </c>
      <c r="V4018" s="3" t="s">
        <v>6543</v>
      </c>
      <c r="W4018" s="3" t="s">
        <v>154</v>
      </c>
      <c r="X4018" s="3" t="s">
        <v>154</v>
      </c>
      <c r="Y4018" s="3" t="s">
        <v>154</v>
      </c>
      <c r="Z4018" s="3" t="s">
        <v>154</v>
      </c>
      <c r="AA4018" s="3" t="s">
        <v>154</v>
      </c>
      <c r="AB4018" s="3" t="s">
        <v>154</v>
      </c>
      <c r="AC4018" s="3" t="s">
        <v>154</v>
      </c>
      <c r="AD4018" s="3" t="s">
        <v>6151</v>
      </c>
      <c r="AE4018" s="3" t="s">
        <v>6151</v>
      </c>
      <c r="AF4018" s="3" t="s">
        <v>154</v>
      </c>
      <c r="AG4018" s="3" t="s">
        <v>154</v>
      </c>
      <c r="AH4018" s="3" t="s">
        <v>6478</v>
      </c>
      <c r="AI4018" s="3" t="s">
        <v>6482</v>
      </c>
      <c r="AJ4018" s="3" t="s">
        <v>15712</v>
      </c>
    </row>
    <row r="4019" spans="1:36" ht="30">
      <c r="A4019" s="10">
        <v>4122</v>
      </c>
      <c r="B4019" t="str">
        <f>IF(K4019="总计","",INDEX(主数据!A:AD,MATCH(J4019,主数据!A:A,0),9))</f>
        <v>华北大区公司</v>
      </c>
      <c r="C4019" t="str">
        <f>IF(K4019="","",INDEX(主数据!A:AD,MATCH(J4019,主数据!A:A,0),11))</f>
        <v>北京三城区</v>
      </c>
      <c r="D4019" t="str">
        <f t="shared" si="248"/>
        <v>BJ179生活垃圾清运费-委托清运定额4.17</v>
      </c>
      <c r="E4019" s="13" t="str">
        <f t="shared" si="250"/>
        <v>4.17</v>
      </c>
      <c r="F4019" s="13" t="str">
        <f>IF(E4019="","",IFERROR(IF(IF(K4019="","",INDEX(收费标合同信息维护!A:Q,MATCH(D4019,收费标合同信息维护!J:J,0),10))=D4019,"有","无"),"无"))</f>
        <v>无</v>
      </c>
      <c r="G4019" s="13" t="str">
        <f t="shared" si="249"/>
        <v>BJ179生活垃圾清运费-委托清运定额4.17</v>
      </c>
      <c r="H4019" s="13" t="str">
        <f t="shared" si="251"/>
        <v>4.17</v>
      </c>
      <c r="I4019" s="13" t="str">
        <f>IF(G4019="","",IFERROR(IF(IF(K4019="","",INDEX(收费标合同信息维护!A:Q,MATCH(G4019,收费标合同信息维护!M:M,0),13))=G4019,"有","无"),"无"))</f>
        <v>无</v>
      </c>
      <c r="J4019" s="3" t="s">
        <v>3909</v>
      </c>
      <c r="K4019" s="3" t="s">
        <v>14399</v>
      </c>
      <c r="L4019" s="3" t="s">
        <v>6630</v>
      </c>
      <c r="M4019" s="3" t="s">
        <v>6631</v>
      </c>
      <c r="N4019" s="3" t="s">
        <v>6477</v>
      </c>
      <c r="O4019" s="3" t="s">
        <v>6478</v>
      </c>
      <c r="P4019" s="3" t="s">
        <v>18275</v>
      </c>
      <c r="Q4019" s="3" t="s">
        <v>18276</v>
      </c>
      <c r="R4019" s="3" t="s">
        <v>6490</v>
      </c>
      <c r="S4019" s="3" t="s">
        <v>6491</v>
      </c>
      <c r="T4019" s="3" t="s">
        <v>6506</v>
      </c>
      <c r="U4019" s="3" t="s">
        <v>154</v>
      </c>
      <c r="V4019" s="3" t="s">
        <v>18277</v>
      </c>
      <c r="W4019" s="3" t="s">
        <v>18277</v>
      </c>
      <c r="X4019" s="3" t="s">
        <v>154</v>
      </c>
      <c r="Y4019" s="3" t="s">
        <v>154</v>
      </c>
      <c r="Z4019" s="3" t="s">
        <v>154</v>
      </c>
      <c r="AA4019" s="3" t="s">
        <v>154</v>
      </c>
      <c r="AB4019" s="3" t="s">
        <v>154</v>
      </c>
      <c r="AC4019" s="3" t="s">
        <v>154</v>
      </c>
      <c r="AD4019" s="3" t="s">
        <v>6151</v>
      </c>
      <c r="AE4019" s="3" t="s">
        <v>6151</v>
      </c>
      <c r="AF4019" s="3" t="s">
        <v>154</v>
      </c>
      <c r="AG4019" s="3" t="s">
        <v>154</v>
      </c>
      <c r="AH4019" s="3" t="s">
        <v>6478</v>
      </c>
      <c r="AI4019" s="3" t="s">
        <v>6482</v>
      </c>
      <c r="AJ4019" s="3" t="s">
        <v>18278</v>
      </c>
    </row>
    <row r="4020" spans="1:36" ht="15">
      <c r="A4020" s="10">
        <v>4123</v>
      </c>
      <c r="B4020" t="str">
        <f>IF(K4020="总计","",INDEX(主数据!A:AD,MATCH(J4020,主数据!A:A,0),9))</f>
        <v>华北大区公司</v>
      </c>
      <c r="C4020" t="str">
        <f>IF(K4020="","",INDEX(主数据!A:AD,MATCH(J4020,主数据!A:A,0),11))</f>
        <v>北京三城区</v>
      </c>
      <c r="D4020" t="str">
        <f t="shared" si="248"/>
        <v>BJ33物业服务费标准方式2.80</v>
      </c>
      <c r="E4020" s="13" t="str">
        <f t="shared" si="250"/>
        <v>2.80</v>
      </c>
      <c r="F4020" s="13" t="str">
        <f>IF(E4020="","",IFERROR(IF(IF(K4020="","",INDEX(收费标合同信息维护!A:Q,MATCH(D4020,收费标合同信息维护!J:J,0),10))=D4020,"有","无"),"无"))</f>
        <v>无</v>
      </c>
      <c r="G4020" s="13" t="str">
        <f t="shared" si="249"/>
        <v/>
      </c>
      <c r="H4020" s="13" t="str">
        <f t="shared" si="251"/>
        <v/>
      </c>
      <c r="I4020" s="13" t="str">
        <f>IF(G4020="","",IFERROR(IF(IF(K4020="","",INDEX(收费标合同信息维护!A:Q,MATCH(G4020,收费标合同信息维护!M:M,0),13))=G4020,"有","无"),"无"))</f>
        <v/>
      </c>
      <c r="J4020" s="3" t="s">
        <v>3045</v>
      </c>
      <c r="K4020" s="3" t="s">
        <v>14402</v>
      </c>
      <c r="L4020" s="3" t="s">
        <v>6025</v>
      </c>
      <c r="M4020" s="3" t="s">
        <v>6026</v>
      </c>
      <c r="N4020" s="3" t="s">
        <v>6477</v>
      </c>
      <c r="O4020" s="3" t="s">
        <v>6478</v>
      </c>
      <c r="P4020" s="3" t="s">
        <v>14403</v>
      </c>
      <c r="Q4020" s="3" t="s">
        <v>14404</v>
      </c>
      <c r="R4020" s="3" t="s">
        <v>6484</v>
      </c>
      <c r="S4020" s="3" t="s">
        <v>6491</v>
      </c>
      <c r="T4020" s="3" t="s">
        <v>6506</v>
      </c>
      <c r="U4020" s="3" t="s">
        <v>154</v>
      </c>
      <c r="V4020" s="3" t="s">
        <v>6543</v>
      </c>
      <c r="W4020" s="3" t="s">
        <v>154</v>
      </c>
      <c r="X4020" s="3" t="s">
        <v>154</v>
      </c>
      <c r="Y4020" s="3" t="s">
        <v>154</v>
      </c>
      <c r="Z4020" s="3" t="s">
        <v>154</v>
      </c>
      <c r="AA4020" s="3" t="s">
        <v>154</v>
      </c>
      <c r="AB4020" s="3" t="s">
        <v>154</v>
      </c>
      <c r="AC4020" s="3" t="s">
        <v>154</v>
      </c>
      <c r="AD4020" s="3" t="s">
        <v>6151</v>
      </c>
      <c r="AE4020" s="3" t="s">
        <v>6151</v>
      </c>
      <c r="AF4020" s="3" t="s">
        <v>154</v>
      </c>
      <c r="AG4020" s="3" t="s">
        <v>154</v>
      </c>
      <c r="AH4020" s="3" t="s">
        <v>6478</v>
      </c>
      <c r="AI4020" s="3" t="s">
        <v>6482</v>
      </c>
      <c r="AJ4020" s="3" t="s">
        <v>6033</v>
      </c>
    </row>
    <row r="4021" spans="1:36" ht="15">
      <c r="A4021" s="10">
        <v>4124</v>
      </c>
      <c r="B4021" t="str">
        <f>IF(K4021="总计","",INDEX(主数据!A:AD,MATCH(J4021,主数据!A:A,0),9))</f>
        <v>华北大区公司</v>
      </c>
      <c r="C4021" t="str">
        <f>IF(K4021="","",INDEX(主数据!A:AD,MATCH(J4021,主数据!A:A,0),11))</f>
        <v>北京三城区</v>
      </c>
      <c r="D4021" t="str">
        <f t="shared" si="248"/>
        <v>BJ33物业服务费标准方式3.00</v>
      </c>
      <c r="E4021" s="13" t="str">
        <f t="shared" si="250"/>
        <v>3.00</v>
      </c>
      <c r="F4021" s="13" t="str">
        <f>IF(E4021="","",IFERROR(IF(IF(K4021="","",INDEX(收费标合同信息维护!A:Q,MATCH(D4021,收费标合同信息维护!J:J,0),10))=D4021,"有","无"),"无"))</f>
        <v>无</v>
      </c>
      <c r="G4021" s="13" t="str">
        <f t="shared" si="249"/>
        <v/>
      </c>
      <c r="H4021" s="13" t="str">
        <f t="shared" si="251"/>
        <v/>
      </c>
      <c r="I4021" s="13" t="str">
        <f>IF(G4021="","",IFERROR(IF(IF(K4021="","",INDEX(收费标合同信息维护!A:Q,MATCH(G4021,收费标合同信息维护!M:M,0),13))=G4021,"有","无"),"无"))</f>
        <v/>
      </c>
      <c r="J4021" s="3" t="s">
        <v>3045</v>
      </c>
      <c r="K4021" s="3" t="s">
        <v>14402</v>
      </c>
      <c r="L4021" s="3" t="s">
        <v>6025</v>
      </c>
      <c r="M4021" s="3" t="s">
        <v>6026</v>
      </c>
      <c r="N4021" s="3" t="s">
        <v>6477</v>
      </c>
      <c r="O4021" s="3" t="s">
        <v>6478</v>
      </c>
      <c r="P4021" s="3" t="s">
        <v>14405</v>
      </c>
      <c r="Q4021" s="3" t="s">
        <v>14406</v>
      </c>
      <c r="R4021" s="3" t="s">
        <v>6484</v>
      </c>
      <c r="S4021" s="3" t="s">
        <v>6491</v>
      </c>
      <c r="T4021" s="3" t="s">
        <v>6506</v>
      </c>
      <c r="U4021" s="3" t="s">
        <v>154</v>
      </c>
      <c r="V4021" s="3" t="s">
        <v>6672</v>
      </c>
      <c r="W4021" s="3" t="s">
        <v>154</v>
      </c>
      <c r="X4021" s="3" t="s">
        <v>154</v>
      </c>
      <c r="Y4021" s="3" t="s">
        <v>154</v>
      </c>
      <c r="Z4021" s="3" t="s">
        <v>154</v>
      </c>
      <c r="AA4021" s="3" t="s">
        <v>154</v>
      </c>
      <c r="AB4021" s="3" t="s">
        <v>154</v>
      </c>
      <c r="AC4021" s="3" t="s">
        <v>154</v>
      </c>
      <c r="AD4021" s="3" t="s">
        <v>6151</v>
      </c>
      <c r="AE4021" s="3" t="s">
        <v>6151</v>
      </c>
      <c r="AF4021" s="3" t="s">
        <v>154</v>
      </c>
      <c r="AG4021" s="3" t="s">
        <v>154</v>
      </c>
      <c r="AH4021" s="3" t="s">
        <v>6478</v>
      </c>
      <c r="AI4021" s="3" t="s">
        <v>6482</v>
      </c>
      <c r="AJ4021" s="3" t="s">
        <v>6033</v>
      </c>
    </row>
    <row r="4022" spans="1:36" ht="30">
      <c r="A4022" s="10">
        <v>4125</v>
      </c>
      <c r="B4022" t="str">
        <f>IF(K4022="总计","",INDEX(主数据!A:AD,MATCH(J4022,主数据!A:A,0),9))</f>
        <v>华北大区公司</v>
      </c>
      <c r="C4022" t="str">
        <f>IF(K4022="","",INDEX(主数据!A:AD,MATCH(J4022,主数据!A:A,0),11))</f>
        <v>北京三城区</v>
      </c>
      <c r="D4022" t="str">
        <f t="shared" si="248"/>
        <v>BJ33物业服务费标准方式3.50</v>
      </c>
      <c r="E4022" s="13" t="str">
        <f t="shared" si="250"/>
        <v>3.50</v>
      </c>
      <c r="F4022" s="13" t="str">
        <f>IF(E4022="","",IFERROR(IF(IF(K4022="","",INDEX(收费标合同信息维护!A:Q,MATCH(D4022,收费标合同信息维护!J:J,0),10))=D4022,"有","无"),"无"))</f>
        <v>无</v>
      </c>
      <c r="G4022" s="13" t="str">
        <f t="shared" si="249"/>
        <v/>
      </c>
      <c r="H4022" s="13" t="str">
        <f t="shared" si="251"/>
        <v/>
      </c>
      <c r="I4022" s="13" t="str">
        <f>IF(G4022="","",IFERROR(IF(IF(K4022="","",INDEX(收费标合同信息维护!A:Q,MATCH(G4022,收费标合同信息维护!M:M,0),13))=G4022,"有","无"),"无"))</f>
        <v/>
      </c>
      <c r="J4022" s="3" t="s">
        <v>3045</v>
      </c>
      <c r="K4022" s="3" t="s">
        <v>14402</v>
      </c>
      <c r="L4022" s="3" t="s">
        <v>6025</v>
      </c>
      <c r="M4022" s="3" t="s">
        <v>6026</v>
      </c>
      <c r="N4022" s="3" t="s">
        <v>6477</v>
      </c>
      <c r="O4022" s="3" t="s">
        <v>6478</v>
      </c>
      <c r="P4022" s="3" t="s">
        <v>14407</v>
      </c>
      <c r="Q4022" s="3" t="s">
        <v>14408</v>
      </c>
      <c r="R4022" s="3" t="s">
        <v>6484</v>
      </c>
      <c r="S4022" s="3" t="s">
        <v>6491</v>
      </c>
      <c r="T4022" s="3" t="s">
        <v>6506</v>
      </c>
      <c r="U4022" s="3" t="s">
        <v>154</v>
      </c>
      <c r="V4022" s="3" t="s">
        <v>6869</v>
      </c>
      <c r="W4022" s="3" t="s">
        <v>154</v>
      </c>
      <c r="X4022" s="3" t="s">
        <v>154</v>
      </c>
      <c r="Y4022" s="3" t="s">
        <v>154</v>
      </c>
      <c r="Z4022" s="3" t="s">
        <v>154</v>
      </c>
      <c r="AA4022" s="3" t="s">
        <v>154</v>
      </c>
      <c r="AB4022" s="3" t="s">
        <v>154</v>
      </c>
      <c r="AC4022" s="3" t="s">
        <v>154</v>
      </c>
      <c r="AD4022" s="3" t="s">
        <v>6151</v>
      </c>
      <c r="AE4022" s="3" t="s">
        <v>6151</v>
      </c>
      <c r="AF4022" s="3" t="s">
        <v>154</v>
      </c>
      <c r="AG4022" s="3" t="s">
        <v>154</v>
      </c>
      <c r="AH4022" s="3" t="s">
        <v>6478</v>
      </c>
      <c r="AI4022" s="3" t="s">
        <v>6482</v>
      </c>
      <c r="AJ4022" s="3" t="s">
        <v>14409</v>
      </c>
    </row>
    <row r="4023" spans="1:36" ht="15">
      <c r="A4023" s="10">
        <v>4126</v>
      </c>
      <c r="B4023" t="str">
        <f>IF(K4023="总计","",INDEX(主数据!A:AD,MATCH(J4023,主数据!A:A,0),9))</f>
        <v>华北大区公司</v>
      </c>
      <c r="C4023" t="str">
        <f>IF(K4023="","",INDEX(主数据!A:AD,MATCH(J4023,主数据!A:A,0),11))</f>
        <v>北京三城区</v>
      </c>
      <c r="D4023" t="str">
        <f t="shared" si="248"/>
        <v>BJ33物业服务费标准方式3.50</v>
      </c>
      <c r="E4023" s="13" t="str">
        <f t="shared" si="250"/>
        <v>3.50</v>
      </c>
      <c r="F4023" s="13" t="str">
        <f>IF(E4023="","",IFERROR(IF(IF(K4023="","",INDEX(收费标合同信息维护!A:Q,MATCH(D4023,收费标合同信息维护!J:J,0),10))=D4023,"有","无"),"无"))</f>
        <v>无</v>
      </c>
      <c r="G4023" s="13" t="str">
        <f t="shared" si="249"/>
        <v/>
      </c>
      <c r="H4023" s="13" t="str">
        <f t="shared" si="251"/>
        <v/>
      </c>
      <c r="I4023" s="13" t="str">
        <f>IF(G4023="","",IFERROR(IF(IF(K4023="","",INDEX(收费标合同信息维护!A:Q,MATCH(G4023,收费标合同信息维护!M:M,0),13))=G4023,"有","无"),"无"))</f>
        <v/>
      </c>
      <c r="J4023" s="3" t="s">
        <v>3045</v>
      </c>
      <c r="K4023" s="3" t="s">
        <v>14402</v>
      </c>
      <c r="L4023" s="3" t="s">
        <v>6025</v>
      </c>
      <c r="M4023" s="3" t="s">
        <v>6026</v>
      </c>
      <c r="N4023" s="3" t="s">
        <v>6477</v>
      </c>
      <c r="O4023" s="3" t="s">
        <v>6478</v>
      </c>
      <c r="P4023" s="3" t="s">
        <v>14410</v>
      </c>
      <c r="Q4023" s="3" t="s">
        <v>14411</v>
      </c>
      <c r="R4023" s="3" t="s">
        <v>6484</v>
      </c>
      <c r="S4023" s="3" t="s">
        <v>6491</v>
      </c>
      <c r="T4023" s="3" t="s">
        <v>6506</v>
      </c>
      <c r="U4023" s="3" t="s">
        <v>154</v>
      </c>
      <c r="V4023" s="3" t="s">
        <v>6869</v>
      </c>
      <c r="W4023" s="3" t="s">
        <v>154</v>
      </c>
      <c r="X4023" s="3" t="s">
        <v>154</v>
      </c>
      <c r="Y4023" s="3" t="s">
        <v>154</v>
      </c>
      <c r="Z4023" s="3" t="s">
        <v>154</v>
      </c>
      <c r="AA4023" s="3" t="s">
        <v>154</v>
      </c>
      <c r="AB4023" s="3" t="s">
        <v>154</v>
      </c>
      <c r="AC4023" s="3" t="s">
        <v>154</v>
      </c>
      <c r="AD4023" s="3" t="s">
        <v>6151</v>
      </c>
      <c r="AE4023" s="3" t="s">
        <v>6151</v>
      </c>
      <c r="AF4023" s="3" t="s">
        <v>154</v>
      </c>
      <c r="AG4023" s="3" t="s">
        <v>154</v>
      </c>
      <c r="AH4023" s="3" t="s">
        <v>6478</v>
      </c>
      <c r="AI4023" s="3" t="s">
        <v>6482</v>
      </c>
      <c r="AJ4023" s="3" t="s">
        <v>6033</v>
      </c>
    </row>
    <row r="4024" spans="1:36" ht="15">
      <c r="A4024" s="10">
        <v>4127</v>
      </c>
      <c r="B4024" t="str">
        <f>IF(K4024="总计","",INDEX(主数据!A:AD,MATCH(J4024,主数据!A:A,0),9))</f>
        <v>华北大区公司</v>
      </c>
      <c r="C4024" t="str">
        <f>IF(K4024="","",INDEX(主数据!A:AD,MATCH(J4024,主数据!A:A,0),11))</f>
        <v>北京三城区</v>
      </c>
      <c r="D4024" t="str">
        <f t="shared" si="248"/>
        <v>BJ33物业服务费标准方式4.00</v>
      </c>
      <c r="E4024" s="13" t="str">
        <f t="shared" si="250"/>
        <v>4.00</v>
      </c>
      <c r="F4024" s="13" t="str">
        <f>IF(E4024="","",IFERROR(IF(IF(K4024="","",INDEX(收费标合同信息维护!A:Q,MATCH(D4024,收费标合同信息维护!J:J,0),10))=D4024,"有","无"),"无"))</f>
        <v>无</v>
      </c>
      <c r="G4024" s="13" t="str">
        <f t="shared" si="249"/>
        <v/>
      </c>
      <c r="H4024" s="13" t="str">
        <f t="shared" si="251"/>
        <v/>
      </c>
      <c r="I4024" s="13" t="str">
        <f>IF(G4024="","",IFERROR(IF(IF(K4024="","",INDEX(收费标合同信息维护!A:Q,MATCH(G4024,收费标合同信息维护!M:M,0),13))=G4024,"有","无"),"无"))</f>
        <v/>
      </c>
      <c r="J4024" s="3" t="s">
        <v>3045</v>
      </c>
      <c r="K4024" s="3" t="s">
        <v>14402</v>
      </c>
      <c r="L4024" s="3" t="s">
        <v>6025</v>
      </c>
      <c r="M4024" s="3" t="s">
        <v>6026</v>
      </c>
      <c r="N4024" s="3" t="s">
        <v>6477</v>
      </c>
      <c r="O4024" s="3" t="s">
        <v>6478</v>
      </c>
      <c r="P4024" s="3" t="s">
        <v>14412</v>
      </c>
      <c r="Q4024" s="3" t="s">
        <v>14413</v>
      </c>
      <c r="R4024" s="3" t="s">
        <v>6484</v>
      </c>
      <c r="S4024" s="3" t="s">
        <v>6491</v>
      </c>
      <c r="T4024" s="3" t="s">
        <v>6506</v>
      </c>
      <c r="U4024" s="3" t="s">
        <v>154</v>
      </c>
      <c r="V4024" s="3" t="s">
        <v>6755</v>
      </c>
      <c r="W4024" s="3" t="s">
        <v>154</v>
      </c>
      <c r="X4024" s="3" t="s">
        <v>154</v>
      </c>
      <c r="Y4024" s="3" t="s">
        <v>154</v>
      </c>
      <c r="Z4024" s="3" t="s">
        <v>154</v>
      </c>
      <c r="AA4024" s="3" t="s">
        <v>154</v>
      </c>
      <c r="AB4024" s="3" t="s">
        <v>154</v>
      </c>
      <c r="AC4024" s="3" t="s">
        <v>154</v>
      </c>
      <c r="AD4024" s="3" t="s">
        <v>6151</v>
      </c>
      <c r="AE4024" s="3" t="s">
        <v>6151</v>
      </c>
      <c r="AF4024" s="3" t="s">
        <v>154</v>
      </c>
      <c r="AG4024" s="3" t="s">
        <v>154</v>
      </c>
      <c r="AH4024" s="3" t="s">
        <v>6478</v>
      </c>
      <c r="AI4024" s="3" t="s">
        <v>6482</v>
      </c>
      <c r="AJ4024" s="3" t="s">
        <v>6033</v>
      </c>
    </row>
    <row r="4025" spans="1:36" ht="15">
      <c r="A4025" s="10">
        <v>4128</v>
      </c>
      <c r="B4025" t="str">
        <f>IF(K4025="总计","",INDEX(主数据!A:AD,MATCH(J4025,主数据!A:A,0),9))</f>
        <v>华北大区公司</v>
      </c>
      <c r="C4025" t="str">
        <f>IF(K4025="","",INDEX(主数据!A:AD,MATCH(J4025,主数据!A:A,0),11))</f>
        <v>北京三城区</v>
      </c>
      <c r="D4025" t="str">
        <f t="shared" si="248"/>
        <v>BJ33物业服务费标准方式4.30</v>
      </c>
      <c r="E4025" s="13" t="str">
        <f t="shared" si="250"/>
        <v>4.30</v>
      </c>
      <c r="F4025" s="13" t="str">
        <f>IF(E4025="","",IFERROR(IF(IF(K4025="","",INDEX(收费标合同信息维护!A:Q,MATCH(D4025,收费标合同信息维护!J:J,0),10))=D4025,"有","无"),"无"))</f>
        <v>无</v>
      </c>
      <c r="G4025" s="13" t="str">
        <f t="shared" si="249"/>
        <v/>
      </c>
      <c r="H4025" s="13" t="str">
        <f t="shared" si="251"/>
        <v/>
      </c>
      <c r="I4025" s="13" t="str">
        <f>IF(G4025="","",IFERROR(IF(IF(K4025="","",INDEX(收费标合同信息维护!A:Q,MATCH(G4025,收费标合同信息维护!M:M,0),13))=G4025,"有","无"),"无"))</f>
        <v/>
      </c>
      <c r="J4025" s="3" t="s">
        <v>3045</v>
      </c>
      <c r="K4025" s="3" t="s">
        <v>14402</v>
      </c>
      <c r="L4025" s="3" t="s">
        <v>6025</v>
      </c>
      <c r="M4025" s="3" t="s">
        <v>6026</v>
      </c>
      <c r="N4025" s="3" t="s">
        <v>6477</v>
      </c>
      <c r="O4025" s="3" t="s">
        <v>6478</v>
      </c>
      <c r="P4025" s="3" t="s">
        <v>14414</v>
      </c>
      <c r="Q4025" s="3" t="s">
        <v>14415</v>
      </c>
      <c r="R4025" s="3" t="s">
        <v>6484</v>
      </c>
      <c r="S4025" s="3" t="s">
        <v>6491</v>
      </c>
      <c r="T4025" s="3" t="s">
        <v>6506</v>
      </c>
      <c r="U4025" s="3" t="s">
        <v>154</v>
      </c>
      <c r="V4025" s="3" t="s">
        <v>6825</v>
      </c>
      <c r="W4025" s="3" t="s">
        <v>154</v>
      </c>
      <c r="X4025" s="3" t="s">
        <v>154</v>
      </c>
      <c r="Y4025" s="3" t="s">
        <v>154</v>
      </c>
      <c r="Z4025" s="3" t="s">
        <v>154</v>
      </c>
      <c r="AA4025" s="3" t="s">
        <v>154</v>
      </c>
      <c r="AB4025" s="3" t="s">
        <v>154</v>
      </c>
      <c r="AC4025" s="3" t="s">
        <v>154</v>
      </c>
      <c r="AD4025" s="3" t="s">
        <v>6151</v>
      </c>
      <c r="AE4025" s="3" t="s">
        <v>6151</v>
      </c>
      <c r="AF4025" s="3" t="s">
        <v>154</v>
      </c>
      <c r="AG4025" s="3" t="s">
        <v>154</v>
      </c>
      <c r="AH4025" s="3" t="s">
        <v>6478</v>
      </c>
      <c r="AI4025" s="3" t="s">
        <v>6482</v>
      </c>
      <c r="AJ4025" s="3" t="s">
        <v>6033</v>
      </c>
    </row>
    <row r="4026" spans="1:36" ht="15">
      <c r="A4026" s="10">
        <v>4129</v>
      </c>
      <c r="B4026" t="str">
        <f>IF(K4026="总计","",INDEX(主数据!A:AD,MATCH(J4026,主数据!A:A,0),9))</f>
        <v>华北大区公司</v>
      </c>
      <c r="C4026" t="str">
        <f>IF(K4026="","",INDEX(主数据!A:AD,MATCH(J4026,主数据!A:A,0),11))</f>
        <v>北京三城区</v>
      </c>
      <c r="D4026" t="str">
        <f t="shared" si="248"/>
        <v>BJ33物业服务费标准方式5.00</v>
      </c>
      <c r="E4026" s="13" t="str">
        <f t="shared" si="250"/>
        <v>5.00</v>
      </c>
      <c r="F4026" s="13" t="str">
        <f>IF(E4026="","",IFERROR(IF(IF(K4026="","",INDEX(收费标合同信息维护!A:Q,MATCH(D4026,收费标合同信息维护!J:J,0),10))=D4026,"有","无"),"无"))</f>
        <v>无</v>
      </c>
      <c r="G4026" s="13" t="str">
        <f t="shared" si="249"/>
        <v/>
      </c>
      <c r="H4026" s="13" t="str">
        <f t="shared" si="251"/>
        <v/>
      </c>
      <c r="I4026" s="13" t="str">
        <f>IF(G4026="","",IFERROR(IF(IF(K4026="","",INDEX(收费标合同信息维护!A:Q,MATCH(G4026,收费标合同信息维护!M:M,0),13))=G4026,"有","无"),"无"))</f>
        <v/>
      </c>
      <c r="J4026" s="3" t="s">
        <v>3045</v>
      </c>
      <c r="K4026" s="3" t="s">
        <v>14402</v>
      </c>
      <c r="L4026" s="3" t="s">
        <v>6025</v>
      </c>
      <c r="M4026" s="3" t="s">
        <v>6026</v>
      </c>
      <c r="N4026" s="3" t="s">
        <v>6477</v>
      </c>
      <c r="O4026" s="3" t="s">
        <v>6478</v>
      </c>
      <c r="P4026" s="3" t="s">
        <v>14416</v>
      </c>
      <c r="Q4026" s="3" t="s">
        <v>14417</v>
      </c>
      <c r="R4026" s="3" t="s">
        <v>6484</v>
      </c>
      <c r="S4026" s="3" t="s">
        <v>6491</v>
      </c>
      <c r="T4026" s="3" t="s">
        <v>6506</v>
      </c>
      <c r="U4026" s="3" t="s">
        <v>154</v>
      </c>
      <c r="V4026" s="3" t="s">
        <v>6744</v>
      </c>
      <c r="W4026" s="3" t="s">
        <v>154</v>
      </c>
      <c r="X4026" s="3" t="s">
        <v>154</v>
      </c>
      <c r="Y4026" s="3" t="s">
        <v>154</v>
      </c>
      <c r="Z4026" s="3" t="s">
        <v>154</v>
      </c>
      <c r="AA4026" s="3" t="s">
        <v>154</v>
      </c>
      <c r="AB4026" s="3" t="s">
        <v>154</v>
      </c>
      <c r="AC4026" s="3" t="s">
        <v>154</v>
      </c>
      <c r="AD4026" s="3" t="s">
        <v>6151</v>
      </c>
      <c r="AE4026" s="3" t="s">
        <v>6151</v>
      </c>
      <c r="AF4026" s="3" t="s">
        <v>154</v>
      </c>
      <c r="AG4026" s="3" t="s">
        <v>154</v>
      </c>
      <c r="AH4026" s="3" t="s">
        <v>6478</v>
      </c>
      <c r="AI4026" s="3" t="s">
        <v>6482</v>
      </c>
      <c r="AJ4026" s="3" t="s">
        <v>6032</v>
      </c>
    </row>
    <row r="4027" spans="1:36" ht="15">
      <c r="A4027" s="10">
        <v>4130</v>
      </c>
      <c r="B4027" t="str">
        <f>IF(K4027="总计","",INDEX(主数据!A:AD,MATCH(J4027,主数据!A:A,0),9))</f>
        <v>华北大区公司</v>
      </c>
      <c r="C4027" t="str">
        <f>IF(K4027="","",INDEX(主数据!A:AD,MATCH(J4027,主数据!A:A,0),11))</f>
        <v>北京三城区</v>
      </c>
      <c r="D4027" t="str">
        <f t="shared" si="248"/>
        <v>BJ33物业服务费标准方式7.20</v>
      </c>
      <c r="E4027" s="13" t="str">
        <f t="shared" si="250"/>
        <v>7.20</v>
      </c>
      <c r="F4027" s="13" t="str">
        <f>IF(E4027="","",IFERROR(IF(IF(K4027="","",INDEX(收费标合同信息维护!A:Q,MATCH(D4027,收费标合同信息维护!J:J,0),10))=D4027,"有","无"),"无"))</f>
        <v>无</v>
      </c>
      <c r="G4027" s="13" t="str">
        <f t="shared" si="249"/>
        <v/>
      </c>
      <c r="H4027" s="13" t="str">
        <f t="shared" si="251"/>
        <v/>
      </c>
      <c r="I4027" s="13" t="str">
        <f>IF(G4027="","",IFERROR(IF(IF(K4027="","",INDEX(收费标合同信息维护!A:Q,MATCH(G4027,收费标合同信息维护!M:M,0),13))=G4027,"有","无"),"无"))</f>
        <v/>
      </c>
      <c r="J4027" s="3" t="s">
        <v>3045</v>
      </c>
      <c r="K4027" s="3" t="s">
        <v>14402</v>
      </c>
      <c r="L4027" s="3" t="s">
        <v>6025</v>
      </c>
      <c r="M4027" s="3" t="s">
        <v>6026</v>
      </c>
      <c r="N4027" s="3" t="s">
        <v>6477</v>
      </c>
      <c r="O4027" s="3" t="s">
        <v>6478</v>
      </c>
      <c r="P4027" s="3" t="s">
        <v>14418</v>
      </c>
      <c r="Q4027" s="3" t="s">
        <v>14419</v>
      </c>
      <c r="R4027" s="3" t="s">
        <v>6484</v>
      </c>
      <c r="S4027" s="3" t="s">
        <v>6491</v>
      </c>
      <c r="T4027" s="3" t="s">
        <v>6506</v>
      </c>
      <c r="U4027" s="3" t="s">
        <v>154</v>
      </c>
      <c r="V4027" s="3" t="s">
        <v>8832</v>
      </c>
      <c r="W4027" s="3" t="s">
        <v>154</v>
      </c>
      <c r="X4027" s="3" t="s">
        <v>154</v>
      </c>
      <c r="Y4027" s="3" t="s">
        <v>154</v>
      </c>
      <c r="Z4027" s="3" t="s">
        <v>154</v>
      </c>
      <c r="AA4027" s="3" t="s">
        <v>154</v>
      </c>
      <c r="AB4027" s="3" t="s">
        <v>154</v>
      </c>
      <c r="AC4027" s="3" t="s">
        <v>154</v>
      </c>
      <c r="AD4027" s="3" t="s">
        <v>6151</v>
      </c>
      <c r="AE4027" s="3" t="s">
        <v>6151</v>
      </c>
      <c r="AF4027" s="3" t="s">
        <v>154</v>
      </c>
      <c r="AG4027" s="3" t="s">
        <v>154</v>
      </c>
      <c r="AH4027" s="3" t="s">
        <v>6478</v>
      </c>
      <c r="AI4027" s="3" t="s">
        <v>6482</v>
      </c>
      <c r="AJ4027" s="3" t="s">
        <v>17</v>
      </c>
    </row>
    <row r="4028" spans="1:36" ht="15">
      <c r="A4028" s="10">
        <v>4131</v>
      </c>
      <c r="B4028" t="str">
        <f>IF(K4028="总计","",INDEX(主数据!A:AD,MATCH(J4028,主数据!A:A,0),9))</f>
        <v>华北大区公司</v>
      </c>
      <c r="C4028" t="str">
        <f>IF(K4028="","",INDEX(主数据!A:AD,MATCH(J4028,主数据!A:A,0),11))</f>
        <v>北京三城区</v>
      </c>
      <c r="D4028" t="str">
        <f t="shared" si="248"/>
        <v>BJ33物业服务费标准方式9.20</v>
      </c>
      <c r="E4028" s="13" t="str">
        <f t="shared" si="250"/>
        <v>9.20</v>
      </c>
      <c r="F4028" s="13" t="str">
        <f>IF(E4028="","",IFERROR(IF(IF(K4028="","",INDEX(收费标合同信息维护!A:Q,MATCH(D4028,收费标合同信息维护!J:J,0),10))=D4028,"有","无"),"无"))</f>
        <v>无</v>
      </c>
      <c r="G4028" s="13" t="str">
        <f t="shared" si="249"/>
        <v/>
      </c>
      <c r="H4028" s="13" t="str">
        <f t="shared" si="251"/>
        <v/>
      </c>
      <c r="I4028" s="13" t="str">
        <f>IF(G4028="","",IFERROR(IF(IF(K4028="","",INDEX(收费标合同信息维护!A:Q,MATCH(G4028,收费标合同信息维护!M:M,0),13))=G4028,"有","无"),"无"))</f>
        <v/>
      </c>
      <c r="J4028" s="3" t="s">
        <v>3045</v>
      </c>
      <c r="K4028" s="3" t="s">
        <v>14402</v>
      </c>
      <c r="L4028" s="3" t="s">
        <v>6025</v>
      </c>
      <c r="M4028" s="3" t="s">
        <v>6026</v>
      </c>
      <c r="N4028" s="3" t="s">
        <v>6477</v>
      </c>
      <c r="O4028" s="3" t="s">
        <v>6478</v>
      </c>
      <c r="P4028" s="3" t="s">
        <v>14420</v>
      </c>
      <c r="Q4028" s="3" t="s">
        <v>14421</v>
      </c>
      <c r="R4028" s="3" t="s">
        <v>6484</v>
      </c>
      <c r="S4028" s="3" t="s">
        <v>6491</v>
      </c>
      <c r="T4028" s="3" t="s">
        <v>6506</v>
      </c>
      <c r="U4028" s="3" t="s">
        <v>154</v>
      </c>
      <c r="V4028" s="3" t="s">
        <v>6854</v>
      </c>
      <c r="W4028" s="3" t="s">
        <v>154</v>
      </c>
      <c r="X4028" s="3" t="s">
        <v>154</v>
      </c>
      <c r="Y4028" s="3" t="s">
        <v>154</v>
      </c>
      <c r="Z4028" s="3" t="s">
        <v>154</v>
      </c>
      <c r="AA4028" s="3" t="s">
        <v>154</v>
      </c>
      <c r="AB4028" s="3" t="s">
        <v>154</v>
      </c>
      <c r="AC4028" s="3" t="s">
        <v>154</v>
      </c>
      <c r="AD4028" s="3" t="s">
        <v>6151</v>
      </c>
      <c r="AE4028" s="3" t="s">
        <v>6151</v>
      </c>
      <c r="AF4028" s="3" t="s">
        <v>154</v>
      </c>
      <c r="AG4028" s="3" t="s">
        <v>154</v>
      </c>
      <c r="AH4028" s="3" t="s">
        <v>6478</v>
      </c>
      <c r="AI4028" s="3" t="s">
        <v>6482</v>
      </c>
      <c r="AJ4028" s="3" t="s">
        <v>6033</v>
      </c>
    </row>
    <row r="4029" spans="1:36" ht="15">
      <c r="A4029" s="10">
        <v>4132</v>
      </c>
      <c r="B4029" t="str">
        <f>IF(K4029="总计","",INDEX(主数据!A:AD,MATCH(J4029,主数据!A:A,0),9))</f>
        <v>华北大区公司</v>
      </c>
      <c r="C4029" t="str">
        <f>IF(K4029="","",INDEX(主数据!A:AD,MATCH(J4029,主数据!A:A,0),11))</f>
        <v>北京三城区</v>
      </c>
      <c r="D4029" t="str">
        <f t="shared" si="248"/>
        <v>BJ33物业服务费标准方式3.50</v>
      </c>
      <c r="E4029" s="13" t="str">
        <f t="shared" si="250"/>
        <v>3.50</v>
      </c>
      <c r="F4029" s="13" t="str">
        <f>IF(E4029="","",IFERROR(IF(IF(K4029="","",INDEX(收费标合同信息维护!A:Q,MATCH(D4029,收费标合同信息维护!J:J,0),10))=D4029,"有","无"),"无"))</f>
        <v>无</v>
      </c>
      <c r="G4029" s="13" t="str">
        <f t="shared" si="249"/>
        <v/>
      </c>
      <c r="H4029" s="13" t="str">
        <f t="shared" si="251"/>
        <v/>
      </c>
      <c r="I4029" s="13" t="str">
        <f>IF(G4029="","",IFERROR(IF(IF(K4029="","",INDEX(收费标合同信息维护!A:Q,MATCH(G4029,收费标合同信息维护!M:M,0),13))=G4029,"有","无"),"无"))</f>
        <v/>
      </c>
      <c r="J4029" s="3" t="s">
        <v>3045</v>
      </c>
      <c r="K4029" s="3" t="s">
        <v>14402</v>
      </c>
      <c r="L4029" s="3" t="s">
        <v>6025</v>
      </c>
      <c r="M4029" s="3" t="s">
        <v>6026</v>
      </c>
      <c r="N4029" s="3" t="s">
        <v>6477</v>
      </c>
      <c r="O4029" s="3" t="s">
        <v>6478</v>
      </c>
      <c r="P4029" s="3" t="s">
        <v>14422</v>
      </c>
      <c r="Q4029" s="3" t="s">
        <v>14423</v>
      </c>
      <c r="R4029" s="3" t="s">
        <v>6484</v>
      </c>
      <c r="S4029" s="3" t="s">
        <v>6485</v>
      </c>
      <c r="T4029" s="3" t="s">
        <v>7102</v>
      </c>
      <c r="U4029" s="3" t="s">
        <v>14424</v>
      </c>
      <c r="V4029" s="3" t="s">
        <v>6869</v>
      </c>
      <c r="W4029" s="3" t="s">
        <v>154</v>
      </c>
      <c r="X4029" s="3" t="s">
        <v>154</v>
      </c>
      <c r="Y4029" s="3" t="s">
        <v>154</v>
      </c>
      <c r="Z4029" s="3" t="s">
        <v>154</v>
      </c>
      <c r="AA4029" s="3" t="s">
        <v>154</v>
      </c>
      <c r="AB4029" s="3" t="s">
        <v>154</v>
      </c>
      <c r="AC4029" s="3" t="s">
        <v>154</v>
      </c>
      <c r="AD4029" s="3" t="s">
        <v>6151</v>
      </c>
      <c r="AE4029" s="3" t="s">
        <v>6151</v>
      </c>
      <c r="AF4029" s="3" t="s">
        <v>6040</v>
      </c>
      <c r="AG4029" s="3" t="s">
        <v>154</v>
      </c>
      <c r="AH4029" s="3" t="s">
        <v>6597</v>
      </c>
      <c r="AI4029" s="3" t="s">
        <v>6482</v>
      </c>
      <c r="AJ4029" s="3" t="s">
        <v>6027</v>
      </c>
    </row>
    <row r="4030" spans="1:36" ht="15">
      <c r="A4030" s="10">
        <v>4133</v>
      </c>
      <c r="B4030" t="str">
        <f>IF(K4030="总计","",INDEX(主数据!A:AD,MATCH(J4030,主数据!A:A,0),9))</f>
        <v>华北大区公司</v>
      </c>
      <c r="C4030" t="str">
        <f>IF(K4030="","",INDEX(主数据!A:AD,MATCH(J4030,主数据!A:A,0),11))</f>
        <v>北京三城区</v>
      </c>
      <c r="D4030" t="str">
        <f t="shared" si="248"/>
        <v>BJ33物业服务费标准方式3.50</v>
      </c>
      <c r="E4030" s="13" t="str">
        <f t="shared" si="250"/>
        <v>3.50</v>
      </c>
      <c r="F4030" s="13" t="str">
        <f>IF(E4030="","",IFERROR(IF(IF(K4030="","",INDEX(收费标合同信息维护!A:Q,MATCH(D4030,收费标合同信息维护!J:J,0),10))=D4030,"有","无"),"无"))</f>
        <v>无</v>
      </c>
      <c r="G4030" s="13" t="str">
        <f t="shared" si="249"/>
        <v/>
      </c>
      <c r="H4030" s="13" t="str">
        <f t="shared" si="251"/>
        <v/>
      </c>
      <c r="I4030" s="13" t="str">
        <f>IF(G4030="","",IFERROR(IF(IF(K4030="","",INDEX(收费标合同信息维护!A:Q,MATCH(G4030,收费标合同信息维护!M:M,0),13))=G4030,"有","无"),"无"))</f>
        <v/>
      </c>
      <c r="J4030" s="3" t="s">
        <v>3045</v>
      </c>
      <c r="K4030" s="3" t="s">
        <v>14402</v>
      </c>
      <c r="L4030" s="3" t="s">
        <v>6025</v>
      </c>
      <c r="M4030" s="3" t="s">
        <v>6026</v>
      </c>
      <c r="N4030" s="3" t="s">
        <v>6477</v>
      </c>
      <c r="O4030" s="3" t="s">
        <v>6478</v>
      </c>
      <c r="P4030" s="3" t="s">
        <v>14425</v>
      </c>
      <c r="Q4030" s="3" t="s">
        <v>14426</v>
      </c>
      <c r="R4030" s="3" t="s">
        <v>6484</v>
      </c>
      <c r="S4030" s="3" t="s">
        <v>6485</v>
      </c>
      <c r="T4030" s="3" t="s">
        <v>7319</v>
      </c>
      <c r="U4030" s="3" t="s">
        <v>14427</v>
      </c>
      <c r="V4030" s="3" t="s">
        <v>6869</v>
      </c>
      <c r="W4030" s="3" t="s">
        <v>154</v>
      </c>
      <c r="X4030" s="3" t="s">
        <v>154</v>
      </c>
      <c r="Y4030" s="3" t="s">
        <v>154</v>
      </c>
      <c r="Z4030" s="3" t="s">
        <v>154</v>
      </c>
      <c r="AA4030" s="3" t="s">
        <v>154</v>
      </c>
      <c r="AB4030" s="3" t="s">
        <v>154</v>
      </c>
      <c r="AC4030" s="3" t="s">
        <v>154</v>
      </c>
      <c r="AD4030" s="3" t="s">
        <v>6151</v>
      </c>
      <c r="AE4030" s="3" t="s">
        <v>6151</v>
      </c>
      <c r="AF4030" s="3" t="s">
        <v>154</v>
      </c>
      <c r="AG4030" s="3" t="s">
        <v>154</v>
      </c>
      <c r="AH4030" s="3" t="s">
        <v>6597</v>
      </c>
      <c r="AI4030" s="3" t="s">
        <v>6482</v>
      </c>
      <c r="AJ4030" s="3" t="s">
        <v>6038</v>
      </c>
    </row>
    <row r="4031" spans="1:36" ht="15">
      <c r="A4031" s="10">
        <v>4134</v>
      </c>
      <c r="B4031" t="str">
        <f>IF(K4031="总计","",INDEX(主数据!A:AD,MATCH(J4031,主数据!A:A,0),9))</f>
        <v>华北大区公司</v>
      </c>
      <c r="C4031" t="str">
        <f>IF(K4031="","",INDEX(主数据!A:AD,MATCH(J4031,主数据!A:A,0),11))</f>
        <v>北京三城区</v>
      </c>
      <c r="D4031" t="str">
        <f t="shared" si="248"/>
        <v>BJ33物业服务费标准方式3.50</v>
      </c>
      <c r="E4031" s="13" t="str">
        <f t="shared" si="250"/>
        <v>3.50</v>
      </c>
      <c r="F4031" s="13" t="str">
        <f>IF(E4031="","",IFERROR(IF(IF(K4031="","",INDEX(收费标合同信息维护!A:Q,MATCH(D4031,收费标合同信息维护!J:J,0),10))=D4031,"有","无"),"无"))</f>
        <v>无</v>
      </c>
      <c r="G4031" s="13" t="str">
        <f t="shared" si="249"/>
        <v/>
      </c>
      <c r="H4031" s="13" t="str">
        <f t="shared" si="251"/>
        <v/>
      </c>
      <c r="I4031" s="13" t="str">
        <f>IF(G4031="","",IFERROR(IF(IF(K4031="","",INDEX(收费标合同信息维护!A:Q,MATCH(G4031,收费标合同信息维护!M:M,0),13))=G4031,"有","无"),"无"))</f>
        <v/>
      </c>
      <c r="J4031" s="3" t="s">
        <v>3045</v>
      </c>
      <c r="K4031" s="3" t="s">
        <v>14402</v>
      </c>
      <c r="L4031" s="3" t="s">
        <v>6025</v>
      </c>
      <c r="M4031" s="3" t="s">
        <v>6026</v>
      </c>
      <c r="N4031" s="3" t="s">
        <v>6477</v>
      </c>
      <c r="O4031" s="3" t="s">
        <v>6478</v>
      </c>
      <c r="P4031" s="3" t="s">
        <v>14428</v>
      </c>
      <c r="Q4031" s="3" t="s">
        <v>14429</v>
      </c>
      <c r="R4031" s="3" t="s">
        <v>6484</v>
      </c>
      <c r="S4031" s="3" t="s">
        <v>6485</v>
      </c>
      <c r="T4031" s="3" t="s">
        <v>10076</v>
      </c>
      <c r="U4031" s="3" t="s">
        <v>10977</v>
      </c>
      <c r="V4031" s="3" t="s">
        <v>6869</v>
      </c>
      <c r="W4031" s="3" t="s">
        <v>154</v>
      </c>
      <c r="X4031" s="3" t="s">
        <v>154</v>
      </c>
      <c r="Y4031" s="3" t="s">
        <v>154</v>
      </c>
      <c r="Z4031" s="3" t="s">
        <v>154</v>
      </c>
      <c r="AA4031" s="3" t="s">
        <v>154</v>
      </c>
      <c r="AB4031" s="3" t="s">
        <v>154</v>
      </c>
      <c r="AC4031" s="3" t="s">
        <v>154</v>
      </c>
      <c r="AD4031" s="3" t="s">
        <v>6151</v>
      </c>
      <c r="AE4031" s="3" t="s">
        <v>6151</v>
      </c>
      <c r="AF4031" s="3" t="s">
        <v>154</v>
      </c>
      <c r="AG4031" s="3" t="s">
        <v>154</v>
      </c>
      <c r="AH4031" s="3" t="s">
        <v>6597</v>
      </c>
      <c r="AI4031" s="3" t="s">
        <v>6482</v>
      </c>
      <c r="AJ4031" s="3" t="s">
        <v>12</v>
      </c>
    </row>
    <row r="4032" spans="1:36" ht="15">
      <c r="A4032" s="10">
        <v>4135</v>
      </c>
      <c r="B4032" t="str">
        <f>IF(K4032="总计","",INDEX(主数据!A:AD,MATCH(J4032,主数据!A:A,0),9))</f>
        <v>华北大区公司</v>
      </c>
      <c r="C4032" t="str">
        <f>IF(K4032="","",INDEX(主数据!A:AD,MATCH(J4032,主数据!A:A,0),11))</f>
        <v>北京三城区</v>
      </c>
      <c r="D4032" t="str">
        <f t="shared" si="248"/>
        <v>BJ33物业服务费标准方式3.50</v>
      </c>
      <c r="E4032" s="13" t="str">
        <f t="shared" si="250"/>
        <v>3.50</v>
      </c>
      <c r="F4032" s="13" t="str">
        <f>IF(E4032="","",IFERROR(IF(IF(K4032="","",INDEX(收费标合同信息维护!A:Q,MATCH(D4032,收费标合同信息维护!J:J,0),10))=D4032,"有","无"),"无"))</f>
        <v>无</v>
      </c>
      <c r="G4032" s="13" t="str">
        <f t="shared" si="249"/>
        <v/>
      </c>
      <c r="H4032" s="13" t="str">
        <f t="shared" si="251"/>
        <v/>
      </c>
      <c r="I4032" s="13" t="str">
        <f>IF(G4032="","",IFERROR(IF(IF(K4032="","",INDEX(收费标合同信息维护!A:Q,MATCH(G4032,收费标合同信息维护!M:M,0),13))=G4032,"有","无"),"无"))</f>
        <v/>
      </c>
      <c r="J4032" s="3" t="s">
        <v>3045</v>
      </c>
      <c r="K4032" s="3" t="s">
        <v>14402</v>
      </c>
      <c r="L4032" s="3" t="s">
        <v>6025</v>
      </c>
      <c r="M4032" s="3" t="s">
        <v>6026</v>
      </c>
      <c r="N4032" s="3" t="s">
        <v>6477</v>
      </c>
      <c r="O4032" s="3" t="s">
        <v>6478</v>
      </c>
      <c r="P4032" s="3" t="s">
        <v>14430</v>
      </c>
      <c r="Q4032" s="3" t="s">
        <v>14431</v>
      </c>
      <c r="R4032" s="3" t="s">
        <v>6484</v>
      </c>
      <c r="S4032" s="3" t="s">
        <v>6485</v>
      </c>
      <c r="T4032" s="3" t="s">
        <v>10076</v>
      </c>
      <c r="U4032" s="3" t="s">
        <v>10977</v>
      </c>
      <c r="V4032" s="3" t="s">
        <v>6869</v>
      </c>
      <c r="W4032" s="3" t="s">
        <v>154</v>
      </c>
      <c r="X4032" s="3" t="s">
        <v>154</v>
      </c>
      <c r="Y4032" s="3" t="s">
        <v>154</v>
      </c>
      <c r="Z4032" s="3" t="s">
        <v>154</v>
      </c>
      <c r="AA4032" s="3" t="s">
        <v>154</v>
      </c>
      <c r="AB4032" s="3" t="s">
        <v>154</v>
      </c>
      <c r="AC4032" s="3" t="s">
        <v>154</v>
      </c>
      <c r="AD4032" s="3" t="s">
        <v>6151</v>
      </c>
      <c r="AE4032" s="3" t="s">
        <v>6151</v>
      </c>
      <c r="AF4032" s="3" t="s">
        <v>154</v>
      </c>
      <c r="AG4032" s="3" t="s">
        <v>154</v>
      </c>
      <c r="AH4032" s="3" t="s">
        <v>6597</v>
      </c>
      <c r="AI4032" s="3" t="s">
        <v>6482</v>
      </c>
      <c r="AJ4032" s="3" t="s">
        <v>17</v>
      </c>
    </row>
    <row r="4033" spans="1:36" ht="15">
      <c r="A4033" s="10">
        <v>4136</v>
      </c>
      <c r="B4033" t="str">
        <f>IF(K4033="总计","",INDEX(主数据!A:AD,MATCH(J4033,主数据!A:A,0),9))</f>
        <v>华北大区公司</v>
      </c>
      <c r="C4033" t="str">
        <f>IF(K4033="","",INDEX(主数据!A:AD,MATCH(J4033,主数据!A:A,0),11))</f>
        <v>北京三城区</v>
      </c>
      <c r="D4033" t="str">
        <f t="shared" si="248"/>
        <v>BJ33物业服务费标准方式3.50</v>
      </c>
      <c r="E4033" s="13" t="str">
        <f t="shared" si="250"/>
        <v>3.50</v>
      </c>
      <c r="F4033" s="13" t="str">
        <f>IF(E4033="","",IFERROR(IF(IF(K4033="","",INDEX(收费标合同信息维护!A:Q,MATCH(D4033,收费标合同信息维护!J:J,0),10))=D4033,"有","无"),"无"))</f>
        <v>无</v>
      </c>
      <c r="G4033" s="13" t="str">
        <f t="shared" si="249"/>
        <v/>
      </c>
      <c r="H4033" s="13" t="str">
        <f t="shared" si="251"/>
        <v/>
      </c>
      <c r="I4033" s="13" t="str">
        <f>IF(G4033="","",IFERROR(IF(IF(K4033="","",INDEX(收费标合同信息维护!A:Q,MATCH(G4033,收费标合同信息维护!M:M,0),13))=G4033,"有","无"),"无"))</f>
        <v/>
      </c>
      <c r="J4033" s="3" t="s">
        <v>3045</v>
      </c>
      <c r="K4033" s="3" t="s">
        <v>14402</v>
      </c>
      <c r="L4033" s="3" t="s">
        <v>6025</v>
      </c>
      <c r="M4033" s="3" t="s">
        <v>6026</v>
      </c>
      <c r="N4033" s="3" t="s">
        <v>6477</v>
      </c>
      <c r="O4033" s="3" t="s">
        <v>6478</v>
      </c>
      <c r="P4033" s="3" t="s">
        <v>14432</v>
      </c>
      <c r="Q4033" s="3" t="s">
        <v>14433</v>
      </c>
      <c r="R4033" s="3" t="s">
        <v>6484</v>
      </c>
      <c r="S4033" s="3" t="s">
        <v>6485</v>
      </c>
      <c r="T4033" s="3" t="s">
        <v>7279</v>
      </c>
      <c r="U4033" s="3" t="s">
        <v>10979</v>
      </c>
      <c r="V4033" s="3" t="s">
        <v>6869</v>
      </c>
      <c r="W4033" s="3" t="s">
        <v>154</v>
      </c>
      <c r="X4033" s="3" t="s">
        <v>154</v>
      </c>
      <c r="Y4033" s="3" t="s">
        <v>154</v>
      </c>
      <c r="Z4033" s="3" t="s">
        <v>154</v>
      </c>
      <c r="AA4033" s="3" t="s">
        <v>154</v>
      </c>
      <c r="AB4033" s="3" t="s">
        <v>154</v>
      </c>
      <c r="AC4033" s="3" t="s">
        <v>154</v>
      </c>
      <c r="AD4033" s="3" t="s">
        <v>6151</v>
      </c>
      <c r="AE4033" s="3" t="s">
        <v>6151</v>
      </c>
      <c r="AF4033" s="3" t="s">
        <v>6040</v>
      </c>
      <c r="AG4033" s="3" t="s">
        <v>154</v>
      </c>
      <c r="AH4033" s="3" t="s">
        <v>6597</v>
      </c>
      <c r="AI4033" s="3" t="s">
        <v>6482</v>
      </c>
      <c r="AJ4033" s="3" t="s">
        <v>38</v>
      </c>
    </row>
    <row r="4034" spans="1:36" ht="15">
      <c r="A4034" s="10">
        <v>4137</v>
      </c>
      <c r="B4034" t="str">
        <f>IF(K4034="总计","",INDEX(主数据!A:AD,MATCH(J4034,主数据!A:A,0),9))</f>
        <v>华北大区公司</v>
      </c>
      <c r="C4034" t="str">
        <f>IF(K4034="","",INDEX(主数据!A:AD,MATCH(J4034,主数据!A:A,0),11))</f>
        <v>北京三城区</v>
      </c>
      <c r="D4034" t="str">
        <f t="shared" ref="D4034:D4097" si="252">J4034&amp;M4034&amp;R4034&amp;E4034</f>
        <v>BJ33物业服务费标准方式3.50</v>
      </c>
      <c r="E4034" s="13" t="str">
        <f t="shared" si="250"/>
        <v>3.50</v>
      </c>
      <c r="F4034" s="13" t="str">
        <f>IF(E4034="","",IFERROR(IF(IF(K4034="","",INDEX(收费标合同信息维护!A:Q,MATCH(D4034,收费标合同信息维护!J:J,0),10))=D4034,"有","无"),"无"))</f>
        <v>无</v>
      </c>
      <c r="G4034" s="13" t="str">
        <f t="shared" ref="G4034:G4097" si="253">IF(W4034="","",J4034&amp;M4034&amp;R4034&amp;H4034)</f>
        <v/>
      </c>
      <c r="H4034" s="13" t="str">
        <f t="shared" si="251"/>
        <v/>
      </c>
      <c r="I4034" s="13" t="str">
        <f>IF(G4034="","",IFERROR(IF(IF(K4034="","",INDEX(收费标合同信息维护!A:Q,MATCH(G4034,收费标合同信息维护!M:M,0),13))=G4034,"有","无"),"无"))</f>
        <v/>
      </c>
      <c r="J4034" s="3" t="s">
        <v>3045</v>
      </c>
      <c r="K4034" s="3" t="s">
        <v>14402</v>
      </c>
      <c r="L4034" s="3" t="s">
        <v>6025</v>
      </c>
      <c r="M4034" s="3" t="s">
        <v>6026</v>
      </c>
      <c r="N4034" s="3" t="s">
        <v>6477</v>
      </c>
      <c r="O4034" s="3" t="s">
        <v>6478</v>
      </c>
      <c r="P4034" s="3" t="s">
        <v>14434</v>
      </c>
      <c r="Q4034" s="3" t="s">
        <v>14435</v>
      </c>
      <c r="R4034" s="3" t="s">
        <v>6484</v>
      </c>
      <c r="S4034" s="3" t="s">
        <v>6485</v>
      </c>
      <c r="T4034" s="3" t="s">
        <v>10376</v>
      </c>
      <c r="U4034" s="3" t="s">
        <v>8157</v>
      </c>
      <c r="V4034" s="3" t="s">
        <v>6869</v>
      </c>
      <c r="W4034" s="3" t="s">
        <v>154</v>
      </c>
      <c r="X4034" s="3" t="s">
        <v>154</v>
      </c>
      <c r="Y4034" s="3" t="s">
        <v>154</v>
      </c>
      <c r="Z4034" s="3" t="s">
        <v>154</v>
      </c>
      <c r="AA4034" s="3" t="s">
        <v>154</v>
      </c>
      <c r="AB4034" s="3" t="s">
        <v>154</v>
      </c>
      <c r="AC4034" s="3" t="s">
        <v>154</v>
      </c>
      <c r="AD4034" s="3" t="s">
        <v>6151</v>
      </c>
      <c r="AE4034" s="3" t="s">
        <v>6151</v>
      </c>
      <c r="AF4034" s="3" t="s">
        <v>6040</v>
      </c>
      <c r="AG4034" s="3" t="s">
        <v>154</v>
      </c>
      <c r="AH4034" s="3" t="s">
        <v>6597</v>
      </c>
      <c r="AI4034" s="3" t="s">
        <v>6482</v>
      </c>
      <c r="AJ4034" s="3" t="s">
        <v>6094</v>
      </c>
    </row>
    <row r="4035" spans="1:36" ht="15">
      <c r="A4035" s="10">
        <v>4138</v>
      </c>
      <c r="B4035" t="str">
        <f>IF(K4035="总计","",INDEX(主数据!A:AD,MATCH(J4035,主数据!A:A,0),9))</f>
        <v>华北大区公司</v>
      </c>
      <c r="C4035" t="str">
        <f>IF(K4035="","",INDEX(主数据!A:AD,MATCH(J4035,主数据!A:A,0),11))</f>
        <v>北京三城区</v>
      </c>
      <c r="D4035" t="str">
        <f t="shared" si="252"/>
        <v>BJ33物业服务费标准方式4.00</v>
      </c>
      <c r="E4035" s="13" t="str">
        <f t="shared" ref="E4035:E4098" si="254">TEXT(IF(V4035="","",--V4035),"0.00")</f>
        <v>4.00</v>
      </c>
      <c r="F4035" s="13" t="str">
        <f>IF(E4035="","",IFERROR(IF(IF(K4035="","",INDEX(收费标合同信息维护!A:Q,MATCH(D4035,收费标合同信息维护!J:J,0),10))=D4035,"有","无"),"无"))</f>
        <v>无</v>
      </c>
      <c r="G4035" s="13" t="str">
        <f t="shared" si="253"/>
        <v/>
      </c>
      <c r="H4035" s="13" t="str">
        <f t="shared" ref="H4035:H4098" si="255">TEXT(IF(W4035="","",--W4035),"0.00")</f>
        <v/>
      </c>
      <c r="I4035" s="13" t="str">
        <f>IF(G4035="","",IFERROR(IF(IF(K4035="","",INDEX(收费标合同信息维护!A:Q,MATCH(G4035,收费标合同信息维护!M:M,0),13))=G4035,"有","无"),"无"))</f>
        <v/>
      </c>
      <c r="J4035" s="3" t="s">
        <v>3045</v>
      </c>
      <c r="K4035" s="3" t="s">
        <v>14402</v>
      </c>
      <c r="L4035" s="3" t="s">
        <v>6025</v>
      </c>
      <c r="M4035" s="3" t="s">
        <v>6026</v>
      </c>
      <c r="N4035" s="3" t="s">
        <v>6477</v>
      </c>
      <c r="O4035" s="3" t="s">
        <v>6478</v>
      </c>
      <c r="P4035" s="3" t="s">
        <v>14436</v>
      </c>
      <c r="Q4035" s="3" t="s">
        <v>14437</v>
      </c>
      <c r="R4035" s="3" t="s">
        <v>6484</v>
      </c>
      <c r="S4035" s="3" t="s">
        <v>6485</v>
      </c>
      <c r="T4035" s="3" t="s">
        <v>10376</v>
      </c>
      <c r="U4035" s="3" t="s">
        <v>8157</v>
      </c>
      <c r="V4035" s="3" t="s">
        <v>6755</v>
      </c>
      <c r="W4035" s="3" t="s">
        <v>154</v>
      </c>
      <c r="X4035" s="3" t="s">
        <v>154</v>
      </c>
      <c r="Y4035" s="3" t="s">
        <v>154</v>
      </c>
      <c r="Z4035" s="3" t="s">
        <v>154</v>
      </c>
      <c r="AA4035" s="3" t="s">
        <v>154</v>
      </c>
      <c r="AB4035" s="3" t="s">
        <v>154</v>
      </c>
      <c r="AC4035" s="3" t="s">
        <v>154</v>
      </c>
      <c r="AD4035" s="3" t="s">
        <v>6151</v>
      </c>
      <c r="AE4035" s="3" t="s">
        <v>6151</v>
      </c>
      <c r="AF4035" s="3" t="s">
        <v>6040</v>
      </c>
      <c r="AG4035" s="3" t="s">
        <v>154</v>
      </c>
      <c r="AH4035" s="3" t="s">
        <v>6597</v>
      </c>
      <c r="AI4035" s="3" t="s">
        <v>6482</v>
      </c>
      <c r="AJ4035" s="3" t="s">
        <v>6033</v>
      </c>
    </row>
    <row r="4036" spans="1:36" ht="30">
      <c r="A4036" s="10">
        <v>4139</v>
      </c>
      <c r="B4036" t="str">
        <f>IF(K4036="总计","",INDEX(主数据!A:AD,MATCH(J4036,主数据!A:A,0),9))</f>
        <v>华北大区公司</v>
      </c>
      <c r="C4036" t="str">
        <f>IF(K4036="","",INDEX(主数据!A:AD,MATCH(J4036,主数据!A:A,0),11))</f>
        <v>北京三城区</v>
      </c>
      <c r="D4036" t="str">
        <f t="shared" si="252"/>
        <v>BJ33物业服务费标准方式2.80</v>
      </c>
      <c r="E4036" s="13" t="str">
        <f t="shared" si="254"/>
        <v>2.80</v>
      </c>
      <c r="F4036" s="13" t="str">
        <f>IF(E4036="","",IFERROR(IF(IF(K4036="","",INDEX(收费标合同信息维护!A:Q,MATCH(D4036,收费标合同信息维护!J:J,0),10))=D4036,"有","无"),"无"))</f>
        <v>无</v>
      </c>
      <c r="G4036" s="13" t="str">
        <f t="shared" si="253"/>
        <v/>
      </c>
      <c r="H4036" s="13" t="str">
        <f t="shared" si="255"/>
        <v/>
      </c>
      <c r="I4036" s="13" t="str">
        <f>IF(G4036="","",IFERROR(IF(IF(K4036="","",INDEX(收费标合同信息维护!A:Q,MATCH(G4036,收费标合同信息维护!M:M,0),13))=G4036,"有","无"),"无"))</f>
        <v/>
      </c>
      <c r="J4036" s="3" t="s">
        <v>3045</v>
      </c>
      <c r="K4036" s="3" t="s">
        <v>14402</v>
      </c>
      <c r="L4036" s="3" t="s">
        <v>6025</v>
      </c>
      <c r="M4036" s="3" t="s">
        <v>6026</v>
      </c>
      <c r="N4036" s="3" t="s">
        <v>6477</v>
      </c>
      <c r="O4036" s="3" t="s">
        <v>6478</v>
      </c>
      <c r="P4036" s="3" t="s">
        <v>14438</v>
      </c>
      <c r="Q4036" s="3" t="s">
        <v>14439</v>
      </c>
      <c r="R4036" s="3" t="s">
        <v>6484</v>
      </c>
      <c r="S4036" s="3" t="s">
        <v>6485</v>
      </c>
      <c r="T4036" s="3" t="s">
        <v>7189</v>
      </c>
      <c r="U4036" s="3" t="s">
        <v>10982</v>
      </c>
      <c r="V4036" s="3" t="s">
        <v>6543</v>
      </c>
      <c r="W4036" s="3" t="s">
        <v>154</v>
      </c>
      <c r="X4036" s="3" t="s">
        <v>154</v>
      </c>
      <c r="Y4036" s="3" t="s">
        <v>154</v>
      </c>
      <c r="Z4036" s="3" t="s">
        <v>154</v>
      </c>
      <c r="AA4036" s="3" t="s">
        <v>154</v>
      </c>
      <c r="AB4036" s="3" t="s">
        <v>154</v>
      </c>
      <c r="AC4036" s="3" t="s">
        <v>154</v>
      </c>
      <c r="AD4036" s="3" t="s">
        <v>6151</v>
      </c>
      <c r="AE4036" s="3" t="s">
        <v>6151</v>
      </c>
      <c r="AF4036" s="3" t="s">
        <v>154</v>
      </c>
      <c r="AG4036" s="3" t="s">
        <v>154</v>
      </c>
      <c r="AH4036" s="3" t="s">
        <v>6597</v>
      </c>
      <c r="AI4036" s="3" t="s">
        <v>6482</v>
      </c>
      <c r="AJ4036" s="3" t="s">
        <v>6489</v>
      </c>
    </row>
    <row r="4037" spans="1:36" ht="30">
      <c r="A4037" s="10">
        <v>4140</v>
      </c>
      <c r="B4037" t="str">
        <f>IF(K4037="总计","",INDEX(主数据!A:AD,MATCH(J4037,主数据!A:A,0),9))</f>
        <v>华北大区公司</v>
      </c>
      <c r="C4037" t="str">
        <f>IF(K4037="","",INDEX(主数据!A:AD,MATCH(J4037,主数据!A:A,0),11))</f>
        <v>北京三城区</v>
      </c>
      <c r="D4037" t="str">
        <f t="shared" si="252"/>
        <v>BJ33物业服务费标准方式3.00</v>
      </c>
      <c r="E4037" s="13" t="str">
        <f t="shared" si="254"/>
        <v>3.00</v>
      </c>
      <c r="F4037" s="13" t="str">
        <f>IF(E4037="","",IFERROR(IF(IF(K4037="","",INDEX(收费标合同信息维护!A:Q,MATCH(D4037,收费标合同信息维护!J:J,0),10))=D4037,"有","无"),"无"))</f>
        <v>无</v>
      </c>
      <c r="G4037" s="13" t="str">
        <f t="shared" si="253"/>
        <v/>
      </c>
      <c r="H4037" s="13" t="str">
        <f t="shared" si="255"/>
        <v/>
      </c>
      <c r="I4037" s="13" t="str">
        <f>IF(G4037="","",IFERROR(IF(IF(K4037="","",INDEX(收费标合同信息维护!A:Q,MATCH(G4037,收费标合同信息维护!M:M,0),13))=G4037,"有","无"),"无"))</f>
        <v/>
      </c>
      <c r="J4037" s="3" t="s">
        <v>3045</v>
      </c>
      <c r="K4037" s="3" t="s">
        <v>14402</v>
      </c>
      <c r="L4037" s="3" t="s">
        <v>6025</v>
      </c>
      <c r="M4037" s="3" t="s">
        <v>6026</v>
      </c>
      <c r="N4037" s="3" t="s">
        <v>6477</v>
      </c>
      <c r="O4037" s="3" t="s">
        <v>6478</v>
      </c>
      <c r="P4037" s="3" t="s">
        <v>14440</v>
      </c>
      <c r="Q4037" s="3" t="s">
        <v>14441</v>
      </c>
      <c r="R4037" s="3" t="s">
        <v>6484</v>
      </c>
      <c r="S4037" s="3" t="s">
        <v>6485</v>
      </c>
      <c r="T4037" s="3" t="s">
        <v>7189</v>
      </c>
      <c r="U4037" s="3" t="s">
        <v>10982</v>
      </c>
      <c r="V4037" s="3" t="s">
        <v>6672</v>
      </c>
      <c r="W4037" s="3" t="s">
        <v>154</v>
      </c>
      <c r="X4037" s="3" t="s">
        <v>154</v>
      </c>
      <c r="Y4037" s="3" t="s">
        <v>154</v>
      </c>
      <c r="Z4037" s="3" t="s">
        <v>154</v>
      </c>
      <c r="AA4037" s="3" t="s">
        <v>154</v>
      </c>
      <c r="AB4037" s="3" t="s">
        <v>154</v>
      </c>
      <c r="AC4037" s="3" t="s">
        <v>154</v>
      </c>
      <c r="AD4037" s="3" t="s">
        <v>6151</v>
      </c>
      <c r="AE4037" s="3" t="s">
        <v>6151</v>
      </c>
      <c r="AF4037" s="3" t="s">
        <v>154</v>
      </c>
      <c r="AG4037" s="3" t="s">
        <v>154</v>
      </c>
      <c r="AH4037" s="3" t="s">
        <v>6597</v>
      </c>
      <c r="AI4037" s="3" t="s">
        <v>6482</v>
      </c>
      <c r="AJ4037" s="3" t="s">
        <v>6489</v>
      </c>
    </row>
    <row r="4038" spans="1:36" ht="30">
      <c r="A4038" s="10">
        <v>4141</v>
      </c>
      <c r="B4038" t="str">
        <f>IF(K4038="总计","",INDEX(主数据!A:AD,MATCH(J4038,主数据!A:A,0),9))</f>
        <v>华北大区公司</v>
      </c>
      <c r="C4038" t="str">
        <f>IF(K4038="","",INDEX(主数据!A:AD,MATCH(J4038,主数据!A:A,0),11))</f>
        <v>北京三城区</v>
      </c>
      <c r="D4038" t="str">
        <f t="shared" si="252"/>
        <v>BJ33物业服务费标准方式4.30</v>
      </c>
      <c r="E4038" s="13" t="str">
        <f t="shared" si="254"/>
        <v>4.30</v>
      </c>
      <c r="F4038" s="13" t="str">
        <f>IF(E4038="","",IFERROR(IF(IF(K4038="","",INDEX(收费标合同信息维护!A:Q,MATCH(D4038,收费标合同信息维护!J:J,0),10))=D4038,"有","无"),"无"))</f>
        <v>无</v>
      </c>
      <c r="G4038" s="13" t="str">
        <f t="shared" si="253"/>
        <v/>
      </c>
      <c r="H4038" s="13" t="str">
        <f t="shared" si="255"/>
        <v/>
      </c>
      <c r="I4038" s="13" t="str">
        <f>IF(G4038="","",IFERROR(IF(IF(K4038="","",INDEX(收费标合同信息维护!A:Q,MATCH(G4038,收费标合同信息维护!M:M,0),13))=G4038,"有","无"),"无"))</f>
        <v/>
      </c>
      <c r="J4038" s="3" t="s">
        <v>3045</v>
      </c>
      <c r="K4038" s="3" t="s">
        <v>14402</v>
      </c>
      <c r="L4038" s="3" t="s">
        <v>6025</v>
      </c>
      <c r="M4038" s="3" t="s">
        <v>6026</v>
      </c>
      <c r="N4038" s="3" t="s">
        <v>6477</v>
      </c>
      <c r="O4038" s="3" t="s">
        <v>6478</v>
      </c>
      <c r="P4038" s="3" t="s">
        <v>14442</v>
      </c>
      <c r="Q4038" s="3" t="s">
        <v>14443</v>
      </c>
      <c r="R4038" s="3" t="s">
        <v>6484</v>
      </c>
      <c r="S4038" s="3" t="s">
        <v>6485</v>
      </c>
      <c r="T4038" s="3" t="s">
        <v>7189</v>
      </c>
      <c r="U4038" s="3" t="s">
        <v>10982</v>
      </c>
      <c r="V4038" s="3" t="s">
        <v>6825</v>
      </c>
      <c r="W4038" s="3" t="s">
        <v>154</v>
      </c>
      <c r="X4038" s="3" t="s">
        <v>154</v>
      </c>
      <c r="Y4038" s="3" t="s">
        <v>154</v>
      </c>
      <c r="Z4038" s="3" t="s">
        <v>154</v>
      </c>
      <c r="AA4038" s="3" t="s">
        <v>154</v>
      </c>
      <c r="AB4038" s="3" t="s">
        <v>154</v>
      </c>
      <c r="AC4038" s="3" t="s">
        <v>154</v>
      </c>
      <c r="AD4038" s="3" t="s">
        <v>6151</v>
      </c>
      <c r="AE4038" s="3" t="s">
        <v>6151</v>
      </c>
      <c r="AF4038" s="3" t="s">
        <v>154</v>
      </c>
      <c r="AG4038" s="3" t="s">
        <v>154</v>
      </c>
      <c r="AH4038" s="3" t="s">
        <v>6597</v>
      </c>
      <c r="AI4038" s="3" t="s">
        <v>6482</v>
      </c>
      <c r="AJ4038" s="3" t="s">
        <v>6489</v>
      </c>
    </row>
    <row r="4039" spans="1:36" ht="30">
      <c r="A4039" s="10">
        <v>4142</v>
      </c>
      <c r="B4039" t="str">
        <f>IF(K4039="总计","",INDEX(主数据!A:AD,MATCH(J4039,主数据!A:A,0),9))</f>
        <v>华北大区公司</v>
      </c>
      <c r="C4039" t="str">
        <f>IF(K4039="","",INDEX(主数据!A:AD,MATCH(J4039,主数据!A:A,0),11))</f>
        <v>北京三城区</v>
      </c>
      <c r="D4039" t="str">
        <f t="shared" si="252"/>
        <v>BJ33物业服务费标准方式5.00</v>
      </c>
      <c r="E4039" s="13" t="str">
        <f t="shared" si="254"/>
        <v>5.00</v>
      </c>
      <c r="F4039" s="13" t="str">
        <f>IF(E4039="","",IFERROR(IF(IF(K4039="","",INDEX(收费标合同信息维护!A:Q,MATCH(D4039,收费标合同信息维护!J:J,0),10))=D4039,"有","无"),"无"))</f>
        <v>无</v>
      </c>
      <c r="G4039" s="13" t="str">
        <f t="shared" si="253"/>
        <v/>
      </c>
      <c r="H4039" s="13" t="str">
        <f t="shared" si="255"/>
        <v/>
      </c>
      <c r="I4039" s="13" t="str">
        <f>IF(G4039="","",IFERROR(IF(IF(K4039="","",INDEX(收费标合同信息维护!A:Q,MATCH(G4039,收费标合同信息维护!M:M,0),13))=G4039,"有","无"),"无"))</f>
        <v/>
      </c>
      <c r="J4039" s="3" t="s">
        <v>3045</v>
      </c>
      <c r="K4039" s="3" t="s">
        <v>14402</v>
      </c>
      <c r="L4039" s="3" t="s">
        <v>6025</v>
      </c>
      <c r="M4039" s="3" t="s">
        <v>6026</v>
      </c>
      <c r="N4039" s="3" t="s">
        <v>6477</v>
      </c>
      <c r="O4039" s="3" t="s">
        <v>6478</v>
      </c>
      <c r="P4039" s="3" t="s">
        <v>14444</v>
      </c>
      <c r="Q4039" s="3" t="s">
        <v>14445</v>
      </c>
      <c r="R4039" s="3" t="s">
        <v>6484</v>
      </c>
      <c r="S4039" s="3" t="s">
        <v>6485</v>
      </c>
      <c r="T4039" s="3" t="s">
        <v>7189</v>
      </c>
      <c r="U4039" s="3" t="s">
        <v>10982</v>
      </c>
      <c r="V4039" s="3" t="s">
        <v>6744</v>
      </c>
      <c r="W4039" s="3" t="s">
        <v>154</v>
      </c>
      <c r="X4039" s="3" t="s">
        <v>154</v>
      </c>
      <c r="Y4039" s="3" t="s">
        <v>154</v>
      </c>
      <c r="Z4039" s="3" t="s">
        <v>154</v>
      </c>
      <c r="AA4039" s="3" t="s">
        <v>154</v>
      </c>
      <c r="AB4039" s="3" t="s">
        <v>154</v>
      </c>
      <c r="AC4039" s="3" t="s">
        <v>154</v>
      </c>
      <c r="AD4039" s="3" t="s">
        <v>6151</v>
      </c>
      <c r="AE4039" s="3" t="s">
        <v>6151</v>
      </c>
      <c r="AF4039" s="3" t="s">
        <v>6040</v>
      </c>
      <c r="AG4039" s="3" t="s">
        <v>154</v>
      </c>
      <c r="AH4039" s="3" t="s">
        <v>6597</v>
      </c>
      <c r="AI4039" s="3" t="s">
        <v>6482</v>
      </c>
      <c r="AJ4039" s="3" t="s">
        <v>6033</v>
      </c>
    </row>
    <row r="4040" spans="1:36" ht="15">
      <c r="A4040" s="10">
        <v>4143</v>
      </c>
      <c r="B4040" t="str">
        <f>IF(K4040="总计","",INDEX(主数据!A:AD,MATCH(J4040,主数据!A:A,0),9))</f>
        <v>华北大区公司</v>
      </c>
      <c r="C4040" t="str">
        <f>IF(K4040="","",INDEX(主数据!A:AD,MATCH(J4040,主数据!A:A,0),11))</f>
        <v>北京三城区</v>
      </c>
      <c r="D4040" t="str">
        <f t="shared" si="252"/>
        <v>BJ33物业服务费标准方式3.50</v>
      </c>
      <c r="E4040" s="13" t="str">
        <f t="shared" si="254"/>
        <v>3.50</v>
      </c>
      <c r="F4040" s="13" t="str">
        <f>IF(E4040="","",IFERROR(IF(IF(K4040="","",INDEX(收费标合同信息维护!A:Q,MATCH(D4040,收费标合同信息维护!J:J,0),10))=D4040,"有","无"),"无"))</f>
        <v>无</v>
      </c>
      <c r="G4040" s="13" t="str">
        <f t="shared" si="253"/>
        <v/>
      </c>
      <c r="H4040" s="13" t="str">
        <f t="shared" si="255"/>
        <v/>
      </c>
      <c r="I4040" s="13" t="str">
        <f>IF(G4040="","",IFERROR(IF(IF(K4040="","",INDEX(收费标合同信息维护!A:Q,MATCH(G4040,收费标合同信息维护!M:M,0),13))=G4040,"有","无"),"无"))</f>
        <v/>
      </c>
      <c r="J4040" s="3" t="s">
        <v>3045</v>
      </c>
      <c r="K4040" s="3" t="s">
        <v>14402</v>
      </c>
      <c r="L4040" s="3" t="s">
        <v>6025</v>
      </c>
      <c r="M4040" s="3" t="s">
        <v>6026</v>
      </c>
      <c r="N4040" s="3" t="s">
        <v>6477</v>
      </c>
      <c r="O4040" s="3" t="s">
        <v>6478</v>
      </c>
      <c r="P4040" s="3" t="s">
        <v>14446</v>
      </c>
      <c r="Q4040" s="3" t="s">
        <v>14447</v>
      </c>
      <c r="R4040" s="3" t="s">
        <v>6484</v>
      </c>
      <c r="S4040" s="3" t="s">
        <v>6485</v>
      </c>
      <c r="T4040" s="3" t="s">
        <v>7189</v>
      </c>
      <c r="U4040" s="3" t="s">
        <v>10982</v>
      </c>
      <c r="V4040" s="3" t="s">
        <v>6869</v>
      </c>
      <c r="W4040" s="3" t="s">
        <v>154</v>
      </c>
      <c r="X4040" s="3" t="s">
        <v>154</v>
      </c>
      <c r="Y4040" s="3" t="s">
        <v>154</v>
      </c>
      <c r="Z4040" s="3" t="s">
        <v>154</v>
      </c>
      <c r="AA4040" s="3" t="s">
        <v>154</v>
      </c>
      <c r="AB4040" s="3" t="s">
        <v>154</v>
      </c>
      <c r="AC4040" s="3" t="s">
        <v>154</v>
      </c>
      <c r="AD4040" s="3" t="s">
        <v>6151</v>
      </c>
      <c r="AE4040" s="3" t="s">
        <v>6151</v>
      </c>
      <c r="AF4040" s="3" t="s">
        <v>6040</v>
      </c>
      <c r="AG4040" s="3" t="s">
        <v>154</v>
      </c>
      <c r="AH4040" s="3" t="s">
        <v>6597</v>
      </c>
      <c r="AI4040" s="3" t="s">
        <v>6482</v>
      </c>
      <c r="AJ4040" s="3" t="s">
        <v>14448</v>
      </c>
    </row>
    <row r="4041" spans="1:36" ht="30">
      <c r="A4041" s="10">
        <v>4144</v>
      </c>
      <c r="B4041" t="str">
        <f>IF(K4041="总计","",INDEX(主数据!A:AD,MATCH(J4041,主数据!A:A,0),9))</f>
        <v>华北大区公司</v>
      </c>
      <c r="C4041" t="str">
        <f>IF(K4041="","",INDEX(主数据!A:AD,MATCH(J4041,主数据!A:A,0),11))</f>
        <v>北京三城区</v>
      </c>
      <c r="D4041" t="str">
        <f t="shared" si="252"/>
        <v>BJ33物业服务费标准方式4.00</v>
      </c>
      <c r="E4041" s="13" t="str">
        <f t="shared" si="254"/>
        <v>4.00</v>
      </c>
      <c r="F4041" s="13" t="str">
        <f>IF(E4041="","",IFERROR(IF(IF(K4041="","",INDEX(收费标合同信息维护!A:Q,MATCH(D4041,收费标合同信息维护!J:J,0),10))=D4041,"有","无"),"无"))</f>
        <v>无</v>
      </c>
      <c r="G4041" s="13" t="str">
        <f t="shared" si="253"/>
        <v/>
      </c>
      <c r="H4041" s="13" t="str">
        <f t="shared" si="255"/>
        <v/>
      </c>
      <c r="I4041" s="13" t="str">
        <f>IF(G4041="","",IFERROR(IF(IF(K4041="","",INDEX(收费标合同信息维护!A:Q,MATCH(G4041,收费标合同信息维护!M:M,0),13))=G4041,"有","无"),"无"))</f>
        <v/>
      </c>
      <c r="J4041" s="3" t="s">
        <v>3045</v>
      </c>
      <c r="K4041" s="3" t="s">
        <v>14402</v>
      </c>
      <c r="L4041" s="3" t="s">
        <v>6025</v>
      </c>
      <c r="M4041" s="3" t="s">
        <v>6026</v>
      </c>
      <c r="N4041" s="3" t="s">
        <v>6477</v>
      </c>
      <c r="O4041" s="3" t="s">
        <v>6478</v>
      </c>
      <c r="P4041" s="3" t="s">
        <v>14449</v>
      </c>
      <c r="Q4041" s="3" t="s">
        <v>14450</v>
      </c>
      <c r="R4041" s="3" t="s">
        <v>6484</v>
      </c>
      <c r="S4041" s="3" t="s">
        <v>6485</v>
      </c>
      <c r="T4041" s="3" t="s">
        <v>7189</v>
      </c>
      <c r="U4041" s="3" t="s">
        <v>10982</v>
      </c>
      <c r="V4041" s="3" t="s">
        <v>6755</v>
      </c>
      <c r="W4041" s="3" t="s">
        <v>154</v>
      </c>
      <c r="X4041" s="3" t="s">
        <v>154</v>
      </c>
      <c r="Y4041" s="3" t="s">
        <v>154</v>
      </c>
      <c r="Z4041" s="3" t="s">
        <v>154</v>
      </c>
      <c r="AA4041" s="3" t="s">
        <v>154</v>
      </c>
      <c r="AB4041" s="3" t="s">
        <v>154</v>
      </c>
      <c r="AC4041" s="3" t="s">
        <v>154</v>
      </c>
      <c r="AD4041" s="3" t="s">
        <v>6151</v>
      </c>
      <c r="AE4041" s="3" t="s">
        <v>6151</v>
      </c>
      <c r="AF4041" s="3" t="s">
        <v>154</v>
      </c>
      <c r="AG4041" s="3" t="s">
        <v>154</v>
      </c>
      <c r="AH4041" s="3" t="s">
        <v>6597</v>
      </c>
      <c r="AI4041" s="3" t="s">
        <v>6482</v>
      </c>
      <c r="AJ4041" s="3" t="s">
        <v>6489</v>
      </c>
    </row>
    <row r="4042" spans="1:36" ht="15">
      <c r="A4042" s="10">
        <v>4145</v>
      </c>
      <c r="B4042" t="str">
        <f>IF(K4042="总计","",INDEX(主数据!A:AD,MATCH(J4042,主数据!A:A,0),9))</f>
        <v>华北大区公司</v>
      </c>
      <c r="C4042" t="str">
        <f>IF(K4042="","",INDEX(主数据!A:AD,MATCH(J4042,主数据!A:A,0),11))</f>
        <v>北京三城区</v>
      </c>
      <c r="D4042" t="str">
        <f t="shared" si="252"/>
        <v>BJ33物业服务费标准方式7.20</v>
      </c>
      <c r="E4042" s="13" t="str">
        <f t="shared" si="254"/>
        <v>7.20</v>
      </c>
      <c r="F4042" s="13" t="str">
        <f>IF(E4042="","",IFERROR(IF(IF(K4042="","",INDEX(收费标合同信息维护!A:Q,MATCH(D4042,收费标合同信息维护!J:J,0),10))=D4042,"有","无"),"无"))</f>
        <v>无</v>
      </c>
      <c r="G4042" s="13" t="str">
        <f t="shared" si="253"/>
        <v/>
      </c>
      <c r="H4042" s="13" t="str">
        <f t="shared" si="255"/>
        <v/>
      </c>
      <c r="I4042" s="13" t="str">
        <f>IF(G4042="","",IFERROR(IF(IF(K4042="","",INDEX(收费标合同信息维护!A:Q,MATCH(G4042,收费标合同信息维护!M:M,0),13))=G4042,"有","无"),"无"))</f>
        <v/>
      </c>
      <c r="J4042" s="3" t="s">
        <v>3045</v>
      </c>
      <c r="K4042" s="3" t="s">
        <v>14402</v>
      </c>
      <c r="L4042" s="3" t="s">
        <v>6025</v>
      </c>
      <c r="M4042" s="3" t="s">
        <v>6026</v>
      </c>
      <c r="N4042" s="3" t="s">
        <v>6477</v>
      </c>
      <c r="O4042" s="3" t="s">
        <v>6478</v>
      </c>
      <c r="P4042" s="3" t="s">
        <v>14451</v>
      </c>
      <c r="Q4042" s="3" t="s">
        <v>14452</v>
      </c>
      <c r="R4042" s="3" t="s">
        <v>6484</v>
      </c>
      <c r="S4042" s="3" t="s">
        <v>6485</v>
      </c>
      <c r="T4042" s="3" t="s">
        <v>7189</v>
      </c>
      <c r="U4042" s="3" t="s">
        <v>10982</v>
      </c>
      <c r="V4042" s="3" t="s">
        <v>8832</v>
      </c>
      <c r="W4042" s="3" t="s">
        <v>154</v>
      </c>
      <c r="X4042" s="3" t="s">
        <v>154</v>
      </c>
      <c r="Y4042" s="3" t="s">
        <v>154</v>
      </c>
      <c r="Z4042" s="3" t="s">
        <v>154</v>
      </c>
      <c r="AA4042" s="3" t="s">
        <v>154</v>
      </c>
      <c r="AB4042" s="3" t="s">
        <v>154</v>
      </c>
      <c r="AC4042" s="3" t="s">
        <v>154</v>
      </c>
      <c r="AD4042" s="3" t="s">
        <v>6151</v>
      </c>
      <c r="AE4042" s="3" t="s">
        <v>6151</v>
      </c>
      <c r="AF4042" s="3" t="s">
        <v>6040</v>
      </c>
      <c r="AG4042" s="3" t="s">
        <v>154</v>
      </c>
      <c r="AH4042" s="3" t="s">
        <v>6597</v>
      </c>
      <c r="AI4042" s="3" t="s">
        <v>6482</v>
      </c>
      <c r="AJ4042" s="3" t="s">
        <v>6032</v>
      </c>
    </row>
    <row r="4043" spans="1:36" ht="30">
      <c r="A4043" s="10">
        <v>4146</v>
      </c>
      <c r="B4043" t="str">
        <f>IF(K4043="总计","",INDEX(主数据!A:AD,MATCH(J4043,主数据!A:A,0),9))</f>
        <v>华北大区公司</v>
      </c>
      <c r="C4043" t="str">
        <f>IF(K4043="","",INDEX(主数据!A:AD,MATCH(J4043,主数据!A:A,0),11))</f>
        <v>北京三城区</v>
      </c>
      <c r="D4043" t="str">
        <f t="shared" si="252"/>
        <v>BJ33物业服务费标准方式3.50</v>
      </c>
      <c r="E4043" s="13" t="str">
        <f t="shared" si="254"/>
        <v>3.50</v>
      </c>
      <c r="F4043" s="13" t="str">
        <f>IF(E4043="","",IFERROR(IF(IF(K4043="","",INDEX(收费标合同信息维护!A:Q,MATCH(D4043,收费标合同信息维护!J:J,0),10))=D4043,"有","无"),"无"))</f>
        <v>无</v>
      </c>
      <c r="G4043" s="13" t="str">
        <f t="shared" si="253"/>
        <v/>
      </c>
      <c r="H4043" s="13" t="str">
        <f t="shared" si="255"/>
        <v/>
      </c>
      <c r="I4043" s="13" t="str">
        <f>IF(G4043="","",IFERROR(IF(IF(K4043="","",INDEX(收费标合同信息维护!A:Q,MATCH(G4043,收费标合同信息维护!M:M,0),13))=G4043,"有","无"),"无"))</f>
        <v/>
      </c>
      <c r="J4043" s="3" t="s">
        <v>3045</v>
      </c>
      <c r="K4043" s="3" t="s">
        <v>14402</v>
      </c>
      <c r="L4043" s="3" t="s">
        <v>6025</v>
      </c>
      <c r="M4043" s="3" t="s">
        <v>6026</v>
      </c>
      <c r="N4043" s="3" t="s">
        <v>6477</v>
      </c>
      <c r="O4043" s="3" t="s">
        <v>6478</v>
      </c>
      <c r="P4043" s="3" t="s">
        <v>14453</v>
      </c>
      <c r="Q4043" s="3" t="s">
        <v>14454</v>
      </c>
      <c r="R4043" s="3" t="s">
        <v>6484</v>
      </c>
      <c r="S4043" s="3" t="s">
        <v>8608</v>
      </c>
      <c r="T4043" s="3" t="s">
        <v>7075</v>
      </c>
      <c r="U4043" s="3" t="s">
        <v>7034</v>
      </c>
      <c r="V4043" s="3" t="s">
        <v>6869</v>
      </c>
      <c r="W4043" s="3" t="s">
        <v>154</v>
      </c>
      <c r="X4043" s="3" t="s">
        <v>154</v>
      </c>
      <c r="Y4043" s="3" t="s">
        <v>154</v>
      </c>
      <c r="Z4043" s="3" t="s">
        <v>154</v>
      </c>
      <c r="AA4043" s="3" t="s">
        <v>154</v>
      </c>
      <c r="AB4043" s="3" t="s">
        <v>154</v>
      </c>
      <c r="AC4043" s="3" t="s">
        <v>154</v>
      </c>
      <c r="AD4043" s="3" t="s">
        <v>6151</v>
      </c>
      <c r="AE4043" s="3" t="s">
        <v>6151</v>
      </c>
      <c r="AF4043" s="3" t="s">
        <v>6040</v>
      </c>
      <c r="AG4043" s="3" t="s">
        <v>154</v>
      </c>
      <c r="AH4043" s="3" t="s">
        <v>6597</v>
      </c>
      <c r="AI4043" s="3" t="s">
        <v>6482</v>
      </c>
      <c r="AJ4043" s="3" t="s">
        <v>6032</v>
      </c>
    </row>
    <row r="4044" spans="1:36" ht="15">
      <c r="A4044" s="10">
        <v>4147</v>
      </c>
      <c r="B4044" t="str">
        <f>IF(K4044="总计","",INDEX(主数据!A:AD,MATCH(J4044,主数据!A:A,0),9))</f>
        <v>华北大区公司</v>
      </c>
      <c r="C4044" t="str">
        <f>IF(K4044="","",INDEX(主数据!A:AD,MATCH(J4044,主数据!A:A,0),11))</f>
        <v>北京三城区</v>
      </c>
      <c r="D4044" t="str">
        <f t="shared" si="252"/>
        <v>BJ33物业服务费标准方式3.50</v>
      </c>
      <c r="E4044" s="13" t="str">
        <f t="shared" si="254"/>
        <v>3.50</v>
      </c>
      <c r="F4044" s="13" t="str">
        <f>IF(E4044="","",IFERROR(IF(IF(K4044="","",INDEX(收费标合同信息维护!A:Q,MATCH(D4044,收费标合同信息维护!J:J,0),10))=D4044,"有","无"),"无"))</f>
        <v>无</v>
      </c>
      <c r="G4044" s="13" t="str">
        <f t="shared" si="253"/>
        <v/>
      </c>
      <c r="H4044" s="13" t="str">
        <f t="shared" si="255"/>
        <v/>
      </c>
      <c r="I4044" s="13" t="str">
        <f>IF(G4044="","",IFERROR(IF(IF(K4044="","",INDEX(收费标合同信息维护!A:Q,MATCH(G4044,收费标合同信息维护!M:M,0),13))=G4044,"有","无"),"无"))</f>
        <v/>
      </c>
      <c r="J4044" s="3" t="s">
        <v>3045</v>
      </c>
      <c r="K4044" s="3" t="s">
        <v>14402</v>
      </c>
      <c r="L4044" s="3" t="s">
        <v>6025</v>
      </c>
      <c r="M4044" s="3" t="s">
        <v>6026</v>
      </c>
      <c r="N4044" s="3" t="s">
        <v>6477</v>
      </c>
      <c r="O4044" s="3" t="s">
        <v>6478</v>
      </c>
      <c r="P4044" s="3" t="s">
        <v>14455</v>
      </c>
      <c r="Q4044" s="3" t="s">
        <v>14456</v>
      </c>
      <c r="R4044" s="3" t="s">
        <v>6484</v>
      </c>
      <c r="S4044" s="3" t="s">
        <v>6485</v>
      </c>
      <c r="T4044" s="3" t="s">
        <v>6496</v>
      </c>
      <c r="U4044" s="3" t="s">
        <v>6533</v>
      </c>
      <c r="V4044" s="3" t="s">
        <v>6869</v>
      </c>
      <c r="W4044" s="3" t="s">
        <v>154</v>
      </c>
      <c r="X4044" s="3" t="s">
        <v>154</v>
      </c>
      <c r="Y4044" s="3" t="s">
        <v>154</v>
      </c>
      <c r="Z4044" s="3" t="s">
        <v>154</v>
      </c>
      <c r="AA4044" s="3" t="s">
        <v>154</v>
      </c>
      <c r="AB4044" s="3" t="s">
        <v>154</v>
      </c>
      <c r="AC4044" s="3" t="s">
        <v>154</v>
      </c>
      <c r="AD4044" s="3" t="s">
        <v>6151</v>
      </c>
      <c r="AE4044" s="3" t="s">
        <v>6151</v>
      </c>
      <c r="AF4044" s="3" t="s">
        <v>6040</v>
      </c>
      <c r="AG4044" s="3" t="s">
        <v>154</v>
      </c>
      <c r="AH4044" s="3" t="s">
        <v>6597</v>
      </c>
      <c r="AI4044" s="3" t="s">
        <v>6482</v>
      </c>
      <c r="AJ4044" s="3" t="s">
        <v>6032</v>
      </c>
    </row>
    <row r="4045" spans="1:36" ht="15">
      <c r="A4045" s="10">
        <v>4148</v>
      </c>
      <c r="B4045" t="str">
        <f>IF(K4045="总计","",INDEX(主数据!A:AD,MATCH(J4045,主数据!A:A,0),9))</f>
        <v>华北大区公司</v>
      </c>
      <c r="C4045" t="str">
        <f>IF(K4045="","",INDEX(主数据!A:AD,MATCH(J4045,主数据!A:A,0),11))</f>
        <v>北京三城区</v>
      </c>
      <c r="D4045" t="str">
        <f t="shared" si="252"/>
        <v>BJ33物业服务费标准方式3.50</v>
      </c>
      <c r="E4045" s="13" t="str">
        <f t="shared" si="254"/>
        <v>3.50</v>
      </c>
      <c r="F4045" s="13" t="str">
        <f>IF(E4045="","",IFERROR(IF(IF(K4045="","",INDEX(收费标合同信息维护!A:Q,MATCH(D4045,收费标合同信息维护!J:J,0),10))=D4045,"有","无"),"无"))</f>
        <v>无</v>
      </c>
      <c r="G4045" s="13" t="str">
        <f t="shared" si="253"/>
        <v/>
      </c>
      <c r="H4045" s="13" t="str">
        <f t="shared" si="255"/>
        <v/>
      </c>
      <c r="I4045" s="13" t="str">
        <f>IF(G4045="","",IFERROR(IF(IF(K4045="","",INDEX(收费标合同信息维护!A:Q,MATCH(G4045,收费标合同信息维护!M:M,0),13))=G4045,"有","无"),"无"))</f>
        <v/>
      </c>
      <c r="J4045" s="3" t="s">
        <v>3045</v>
      </c>
      <c r="K4045" s="3" t="s">
        <v>14402</v>
      </c>
      <c r="L4045" s="3" t="s">
        <v>6025</v>
      </c>
      <c r="M4045" s="3" t="s">
        <v>6026</v>
      </c>
      <c r="N4045" s="3" t="s">
        <v>6477</v>
      </c>
      <c r="O4045" s="3" t="s">
        <v>6478</v>
      </c>
      <c r="P4045" s="3" t="s">
        <v>14457</v>
      </c>
      <c r="Q4045" s="3" t="s">
        <v>14458</v>
      </c>
      <c r="R4045" s="3" t="s">
        <v>6484</v>
      </c>
      <c r="S4045" s="3" t="s">
        <v>6485</v>
      </c>
      <c r="T4045" s="3" t="s">
        <v>6537</v>
      </c>
      <c r="U4045" s="3" t="s">
        <v>6511</v>
      </c>
      <c r="V4045" s="3" t="s">
        <v>6869</v>
      </c>
      <c r="W4045" s="3" t="s">
        <v>154</v>
      </c>
      <c r="X4045" s="3" t="s">
        <v>154</v>
      </c>
      <c r="Y4045" s="3" t="s">
        <v>154</v>
      </c>
      <c r="Z4045" s="3" t="s">
        <v>154</v>
      </c>
      <c r="AA4045" s="3" t="s">
        <v>154</v>
      </c>
      <c r="AB4045" s="3" t="s">
        <v>154</v>
      </c>
      <c r="AC4045" s="3" t="s">
        <v>154</v>
      </c>
      <c r="AD4045" s="3" t="s">
        <v>6151</v>
      </c>
      <c r="AE4045" s="3" t="s">
        <v>6151</v>
      </c>
      <c r="AF4045" s="3" t="s">
        <v>6040</v>
      </c>
      <c r="AG4045" s="3" t="s">
        <v>154</v>
      </c>
      <c r="AH4045" s="3" t="s">
        <v>6597</v>
      </c>
      <c r="AI4045" s="3" t="s">
        <v>6482</v>
      </c>
      <c r="AJ4045" s="3" t="s">
        <v>6030</v>
      </c>
    </row>
    <row r="4046" spans="1:36" ht="15">
      <c r="A4046" s="10">
        <v>4149</v>
      </c>
      <c r="B4046" t="str">
        <f>IF(K4046="总计","",INDEX(主数据!A:AD,MATCH(J4046,主数据!A:A,0),9))</f>
        <v>华北大区公司</v>
      </c>
      <c r="C4046" t="str">
        <f>IF(K4046="","",INDEX(主数据!A:AD,MATCH(J4046,主数据!A:A,0),11))</f>
        <v>北京三城区</v>
      </c>
      <c r="D4046" t="str">
        <f t="shared" si="252"/>
        <v>BJ33物业服务费标准方式9.48</v>
      </c>
      <c r="E4046" s="13" t="str">
        <f t="shared" si="254"/>
        <v>9.48</v>
      </c>
      <c r="F4046" s="13" t="str">
        <f>IF(E4046="","",IFERROR(IF(IF(K4046="","",INDEX(收费标合同信息维护!A:Q,MATCH(D4046,收费标合同信息维护!J:J,0),10))=D4046,"有","无"),"无"))</f>
        <v>无</v>
      </c>
      <c r="G4046" s="13" t="str">
        <f t="shared" si="253"/>
        <v/>
      </c>
      <c r="H4046" s="13" t="str">
        <f t="shared" si="255"/>
        <v/>
      </c>
      <c r="I4046" s="13" t="str">
        <f>IF(G4046="","",IFERROR(IF(IF(K4046="","",INDEX(收费标合同信息维护!A:Q,MATCH(G4046,收费标合同信息维护!M:M,0),13))=G4046,"有","无"),"无"))</f>
        <v/>
      </c>
      <c r="J4046" s="3" t="s">
        <v>3045</v>
      </c>
      <c r="K4046" s="3" t="s">
        <v>14402</v>
      </c>
      <c r="L4046" s="3" t="s">
        <v>6025</v>
      </c>
      <c r="M4046" s="3" t="s">
        <v>6026</v>
      </c>
      <c r="N4046" s="3" t="s">
        <v>6477</v>
      </c>
      <c r="O4046" s="3" t="s">
        <v>6478</v>
      </c>
      <c r="P4046" s="3" t="s">
        <v>14459</v>
      </c>
      <c r="Q4046" s="3" t="s">
        <v>14460</v>
      </c>
      <c r="R4046" s="3" t="s">
        <v>6484</v>
      </c>
      <c r="S4046" s="3" t="s">
        <v>6485</v>
      </c>
      <c r="T4046" s="3" t="s">
        <v>6800</v>
      </c>
      <c r="U4046" s="3" t="s">
        <v>6511</v>
      </c>
      <c r="V4046" s="3" t="s">
        <v>14461</v>
      </c>
      <c r="W4046" s="3" t="s">
        <v>154</v>
      </c>
      <c r="X4046" s="3" t="s">
        <v>154</v>
      </c>
      <c r="Y4046" s="3" t="s">
        <v>154</v>
      </c>
      <c r="Z4046" s="3" t="s">
        <v>154</v>
      </c>
      <c r="AA4046" s="3" t="s">
        <v>154</v>
      </c>
      <c r="AB4046" s="3" t="s">
        <v>154</v>
      </c>
      <c r="AC4046" s="3" t="s">
        <v>154</v>
      </c>
      <c r="AD4046" s="3" t="s">
        <v>6151</v>
      </c>
      <c r="AE4046" s="3" t="s">
        <v>6151</v>
      </c>
      <c r="AF4046" s="3" t="s">
        <v>6040</v>
      </c>
      <c r="AG4046" s="3" t="s">
        <v>154</v>
      </c>
      <c r="AH4046" s="3" t="s">
        <v>6597</v>
      </c>
      <c r="AI4046" s="3" t="s">
        <v>6482</v>
      </c>
      <c r="AJ4046" s="3" t="s">
        <v>6033</v>
      </c>
    </row>
    <row r="4047" spans="1:36" ht="15">
      <c r="A4047" s="10">
        <v>4150</v>
      </c>
      <c r="B4047" t="str">
        <f>IF(K4047="总计","",INDEX(主数据!A:AD,MATCH(J4047,主数据!A:A,0),9))</f>
        <v>华北大区公司</v>
      </c>
      <c r="C4047" t="str">
        <f>IF(K4047="","",INDEX(主数据!A:AD,MATCH(J4047,主数据!A:A,0),11))</f>
        <v>北京三城区</v>
      </c>
      <c r="D4047" t="str">
        <f t="shared" si="252"/>
        <v>BJ33物业服务费标准方式3.50</v>
      </c>
      <c r="E4047" s="13" t="str">
        <f t="shared" si="254"/>
        <v>3.50</v>
      </c>
      <c r="F4047" s="13" t="str">
        <f>IF(E4047="","",IFERROR(IF(IF(K4047="","",INDEX(收费标合同信息维护!A:Q,MATCH(D4047,收费标合同信息维护!J:J,0),10))=D4047,"有","无"),"无"))</f>
        <v>无</v>
      </c>
      <c r="G4047" s="13" t="str">
        <f t="shared" si="253"/>
        <v/>
      </c>
      <c r="H4047" s="13" t="str">
        <f t="shared" si="255"/>
        <v/>
      </c>
      <c r="I4047" s="13" t="str">
        <f>IF(G4047="","",IFERROR(IF(IF(K4047="","",INDEX(收费标合同信息维护!A:Q,MATCH(G4047,收费标合同信息维护!M:M,0),13))=G4047,"有","无"),"无"))</f>
        <v/>
      </c>
      <c r="J4047" s="3" t="s">
        <v>3045</v>
      </c>
      <c r="K4047" s="3" t="s">
        <v>14402</v>
      </c>
      <c r="L4047" s="3" t="s">
        <v>6025</v>
      </c>
      <c r="M4047" s="3" t="s">
        <v>6026</v>
      </c>
      <c r="N4047" s="3" t="s">
        <v>6477</v>
      </c>
      <c r="O4047" s="3" t="s">
        <v>6478</v>
      </c>
      <c r="P4047" s="3" t="s">
        <v>14462</v>
      </c>
      <c r="Q4047" s="3" t="s">
        <v>14463</v>
      </c>
      <c r="R4047" s="3" t="s">
        <v>6484</v>
      </c>
      <c r="S4047" s="3" t="s">
        <v>6485</v>
      </c>
      <c r="T4047" s="3" t="s">
        <v>6506</v>
      </c>
      <c r="U4047" s="3" t="s">
        <v>154</v>
      </c>
      <c r="V4047" s="3" t="s">
        <v>6869</v>
      </c>
      <c r="W4047" s="3" t="s">
        <v>154</v>
      </c>
      <c r="X4047" s="3" t="s">
        <v>154</v>
      </c>
      <c r="Y4047" s="3" t="s">
        <v>154</v>
      </c>
      <c r="Z4047" s="3" t="s">
        <v>154</v>
      </c>
      <c r="AA4047" s="3" t="s">
        <v>154</v>
      </c>
      <c r="AB4047" s="3" t="s">
        <v>154</v>
      </c>
      <c r="AC4047" s="3" t="s">
        <v>154</v>
      </c>
      <c r="AD4047" s="3" t="s">
        <v>6151</v>
      </c>
      <c r="AE4047" s="3" t="s">
        <v>6151</v>
      </c>
      <c r="AF4047" s="3" t="s">
        <v>154</v>
      </c>
      <c r="AG4047" s="3" t="s">
        <v>154</v>
      </c>
      <c r="AH4047" s="3" t="s">
        <v>6597</v>
      </c>
      <c r="AI4047" s="3" t="s">
        <v>6482</v>
      </c>
      <c r="AJ4047" s="3" t="s">
        <v>10</v>
      </c>
    </row>
    <row r="4048" spans="1:36" ht="15">
      <c r="A4048" s="10">
        <v>4151</v>
      </c>
      <c r="B4048" t="str">
        <f>IF(K4048="总计","",INDEX(主数据!A:AD,MATCH(J4048,主数据!A:A,0),9))</f>
        <v>华北大区公司</v>
      </c>
      <c r="C4048" t="str">
        <f>IF(K4048="","",INDEX(主数据!A:AD,MATCH(J4048,主数据!A:A,0),11))</f>
        <v>北京三城区</v>
      </c>
      <c r="D4048" t="str">
        <f t="shared" si="252"/>
        <v>BJ33物业服务费标准方式7.20</v>
      </c>
      <c r="E4048" s="13" t="str">
        <f t="shared" si="254"/>
        <v>7.20</v>
      </c>
      <c r="F4048" s="13" t="str">
        <f>IF(E4048="","",IFERROR(IF(IF(K4048="","",INDEX(收费标合同信息维护!A:Q,MATCH(D4048,收费标合同信息维护!J:J,0),10))=D4048,"有","无"),"无"))</f>
        <v>无</v>
      </c>
      <c r="G4048" s="13" t="str">
        <f t="shared" si="253"/>
        <v/>
      </c>
      <c r="H4048" s="13" t="str">
        <f t="shared" si="255"/>
        <v/>
      </c>
      <c r="I4048" s="13" t="str">
        <f>IF(G4048="","",IFERROR(IF(IF(K4048="","",INDEX(收费标合同信息维护!A:Q,MATCH(G4048,收费标合同信息维护!M:M,0),13))=G4048,"有","无"),"无"))</f>
        <v/>
      </c>
      <c r="J4048" s="3" t="s">
        <v>3045</v>
      </c>
      <c r="K4048" s="3" t="s">
        <v>14402</v>
      </c>
      <c r="L4048" s="3" t="s">
        <v>6025</v>
      </c>
      <c r="M4048" s="3" t="s">
        <v>6026</v>
      </c>
      <c r="N4048" s="3" t="s">
        <v>6477</v>
      </c>
      <c r="O4048" s="3" t="s">
        <v>6478</v>
      </c>
      <c r="P4048" s="3" t="s">
        <v>14464</v>
      </c>
      <c r="Q4048" s="3" t="s">
        <v>14465</v>
      </c>
      <c r="R4048" s="3" t="s">
        <v>6484</v>
      </c>
      <c r="S4048" s="3" t="s">
        <v>6485</v>
      </c>
      <c r="T4048" s="3" t="s">
        <v>6506</v>
      </c>
      <c r="U4048" s="3" t="s">
        <v>154</v>
      </c>
      <c r="V4048" s="3" t="s">
        <v>8832</v>
      </c>
      <c r="W4048" s="3" t="s">
        <v>154</v>
      </c>
      <c r="X4048" s="3" t="s">
        <v>154</v>
      </c>
      <c r="Y4048" s="3" t="s">
        <v>154</v>
      </c>
      <c r="Z4048" s="3" t="s">
        <v>154</v>
      </c>
      <c r="AA4048" s="3" t="s">
        <v>154</v>
      </c>
      <c r="AB4048" s="3" t="s">
        <v>154</v>
      </c>
      <c r="AC4048" s="3" t="s">
        <v>154</v>
      </c>
      <c r="AD4048" s="3" t="s">
        <v>6151</v>
      </c>
      <c r="AE4048" s="3" t="s">
        <v>6151</v>
      </c>
      <c r="AF4048" s="3" t="s">
        <v>154</v>
      </c>
      <c r="AG4048" s="3" t="s">
        <v>154</v>
      </c>
      <c r="AH4048" s="3" t="s">
        <v>6597</v>
      </c>
      <c r="AI4048" s="3" t="s">
        <v>6482</v>
      </c>
      <c r="AJ4048" s="3" t="s">
        <v>6035</v>
      </c>
    </row>
    <row r="4049" spans="1:36" ht="30">
      <c r="A4049" s="10">
        <v>4152</v>
      </c>
      <c r="B4049" t="str">
        <f>IF(K4049="总计","",INDEX(主数据!A:AD,MATCH(J4049,主数据!A:A,0),9))</f>
        <v>华北大区公司</v>
      </c>
      <c r="C4049" t="str">
        <f>IF(K4049="","",INDEX(主数据!A:AD,MATCH(J4049,主数据!A:A,0),11))</f>
        <v>北京三城区</v>
      </c>
      <c r="D4049" t="str">
        <f t="shared" si="252"/>
        <v>BJ33生活垃圾清运费-委托清运直接录入</v>
      </c>
      <c r="E4049" s="13" t="str">
        <f t="shared" si="254"/>
        <v/>
      </c>
      <c r="F4049" s="13" t="str">
        <f>IF(E4049="","",IFERROR(IF(IF(K4049="","",INDEX(收费标合同信息维护!A:Q,MATCH(D4049,收费标合同信息维护!J:J,0),10))=D4049,"有","无"),"无"))</f>
        <v/>
      </c>
      <c r="G4049" s="13" t="str">
        <f t="shared" si="253"/>
        <v/>
      </c>
      <c r="H4049" s="13" t="str">
        <f t="shared" si="255"/>
        <v/>
      </c>
      <c r="I4049" s="13" t="str">
        <f>IF(G4049="","",IFERROR(IF(IF(K4049="","",INDEX(收费标合同信息维护!A:Q,MATCH(G4049,收费标合同信息维护!M:M,0),13))=G4049,"有","无"),"无"))</f>
        <v/>
      </c>
      <c r="J4049" s="3" t="s">
        <v>3045</v>
      </c>
      <c r="K4049" s="3" t="s">
        <v>14402</v>
      </c>
      <c r="L4049" s="3" t="s">
        <v>6630</v>
      </c>
      <c r="M4049" s="3" t="s">
        <v>6631</v>
      </c>
      <c r="N4049" s="3" t="s">
        <v>6477</v>
      </c>
      <c r="O4049" s="3" t="s">
        <v>6478</v>
      </c>
      <c r="P4049" s="3" t="s">
        <v>14466</v>
      </c>
      <c r="Q4049" s="3" t="s">
        <v>6632</v>
      </c>
      <c r="R4049" s="3" t="s">
        <v>6479</v>
      </c>
      <c r="S4049" s="3" t="s">
        <v>6480</v>
      </c>
      <c r="T4049" s="3" t="s">
        <v>7411</v>
      </c>
      <c r="U4049" s="3" t="s">
        <v>154</v>
      </c>
      <c r="V4049" s="3" t="s">
        <v>154</v>
      </c>
      <c r="W4049" s="3" t="s">
        <v>154</v>
      </c>
      <c r="X4049" s="3" t="s">
        <v>154</v>
      </c>
      <c r="Y4049" s="3" t="s">
        <v>154</v>
      </c>
      <c r="Z4049" s="3" t="s">
        <v>154</v>
      </c>
      <c r="AA4049" s="3" t="s">
        <v>154</v>
      </c>
      <c r="AB4049" s="3" t="s">
        <v>154</v>
      </c>
      <c r="AC4049" s="3" t="s">
        <v>154</v>
      </c>
      <c r="AD4049" s="3" t="s">
        <v>6151</v>
      </c>
      <c r="AE4049" s="3" t="s">
        <v>6151</v>
      </c>
      <c r="AF4049" s="3" t="s">
        <v>154</v>
      </c>
      <c r="AG4049" s="3" t="s">
        <v>154</v>
      </c>
      <c r="AH4049" s="3" t="s">
        <v>6597</v>
      </c>
      <c r="AI4049" s="3" t="s">
        <v>6482</v>
      </c>
      <c r="AJ4049" s="3" t="s">
        <v>6489</v>
      </c>
    </row>
    <row r="4050" spans="1:36" ht="30">
      <c r="A4050" s="10">
        <v>4153</v>
      </c>
      <c r="B4050" t="str">
        <f>IF(K4050="总计","",INDEX(主数据!A:AD,MATCH(J4050,主数据!A:A,0),9))</f>
        <v>华北大区公司</v>
      </c>
      <c r="C4050" t="str">
        <f>IF(K4050="","",INDEX(主数据!A:AD,MATCH(J4050,主数据!A:A,0),11))</f>
        <v>北京三城区</v>
      </c>
      <c r="D4050" t="str">
        <f t="shared" si="252"/>
        <v>BJ33生活垃圾消纳费（非仪表）直接录入</v>
      </c>
      <c r="E4050" s="13" t="str">
        <f t="shared" si="254"/>
        <v/>
      </c>
      <c r="F4050" s="13" t="str">
        <f>IF(E4050="","",IFERROR(IF(IF(K4050="","",INDEX(收费标合同信息维护!A:Q,MATCH(D4050,收费标合同信息维护!J:J,0),10))=D4050,"有","无"),"无"))</f>
        <v/>
      </c>
      <c r="G4050" s="13" t="str">
        <f t="shared" si="253"/>
        <v/>
      </c>
      <c r="H4050" s="13" t="str">
        <f t="shared" si="255"/>
        <v/>
      </c>
      <c r="I4050" s="13" t="str">
        <f>IF(G4050="","",IFERROR(IF(IF(K4050="","",INDEX(收费标合同信息维护!A:Q,MATCH(G4050,收费标合同信息维护!M:M,0),13))=G4050,"有","无"),"无"))</f>
        <v/>
      </c>
      <c r="J4050" s="3" t="s">
        <v>3045</v>
      </c>
      <c r="K4050" s="3" t="s">
        <v>14402</v>
      </c>
      <c r="L4050" s="3" t="s">
        <v>6906</v>
      </c>
      <c r="M4050" s="3" t="s">
        <v>6907</v>
      </c>
      <c r="N4050" s="3" t="s">
        <v>6477</v>
      </c>
      <c r="O4050" s="3" t="s">
        <v>6478</v>
      </c>
      <c r="P4050" s="3" t="s">
        <v>14467</v>
      </c>
      <c r="Q4050" s="3" t="s">
        <v>8476</v>
      </c>
      <c r="R4050" s="3" t="s">
        <v>6479</v>
      </c>
      <c r="S4050" s="3" t="s">
        <v>6480</v>
      </c>
      <c r="T4050" s="3" t="s">
        <v>7411</v>
      </c>
      <c r="U4050" s="3" t="s">
        <v>154</v>
      </c>
      <c r="V4050" s="3" t="s">
        <v>154</v>
      </c>
      <c r="W4050" s="3" t="s">
        <v>154</v>
      </c>
      <c r="X4050" s="3" t="s">
        <v>154</v>
      </c>
      <c r="Y4050" s="3" t="s">
        <v>154</v>
      </c>
      <c r="Z4050" s="3" t="s">
        <v>154</v>
      </c>
      <c r="AA4050" s="3" t="s">
        <v>154</v>
      </c>
      <c r="AB4050" s="3" t="s">
        <v>154</v>
      </c>
      <c r="AC4050" s="3" t="s">
        <v>154</v>
      </c>
      <c r="AD4050" s="3" t="s">
        <v>6151</v>
      </c>
      <c r="AE4050" s="3" t="s">
        <v>6151</v>
      </c>
      <c r="AF4050" s="3" t="s">
        <v>154</v>
      </c>
      <c r="AG4050" s="3" t="s">
        <v>154</v>
      </c>
      <c r="AH4050" s="3" t="s">
        <v>6597</v>
      </c>
      <c r="AI4050" s="3" t="s">
        <v>6482</v>
      </c>
      <c r="AJ4050" s="3" t="s">
        <v>6489</v>
      </c>
    </row>
    <row r="4051" spans="1:36" ht="15">
      <c r="A4051" s="10">
        <v>4154</v>
      </c>
      <c r="B4051" t="str">
        <f>IF(K4051="总计","",INDEX(主数据!A:AD,MATCH(J4051,主数据!A:A,0),9))</f>
        <v>华北大区公司</v>
      </c>
      <c r="C4051" t="str">
        <f>IF(K4051="","",INDEX(主数据!A:AD,MATCH(J4051,主数据!A:A,0),11))</f>
        <v>北京三城区</v>
      </c>
      <c r="D4051" t="str">
        <f t="shared" si="252"/>
        <v>BJ33其他费用标准方式3.50</v>
      </c>
      <c r="E4051" s="13" t="str">
        <f t="shared" si="254"/>
        <v>3.50</v>
      </c>
      <c r="F4051" s="13" t="str">
        <f>IF(E4051="","",IFERROR(IF(IF(K4051="","",INDEX(收费标合同信息维护!A:Q,MATCH(D4051,收费标合同信息维护!J:J,0),10))=D4051,"有","无"),"无"))</f>
        <v>无</v>
      </c>
      <c r="G4051" s="13" t="str">
        <f t="shared" si="253"/>
        <v/>
      </c>
      <c r="H4051" s="13" t="str">
        <f t="shared" si="255"/>
        <v/>
      </c>
      <c r="I4051" s="13" t="str">
        <f>IF(G4051="","",IFERROR(IF(IF(K4051="","",INDEX(收费标合同信息维护!A:Q,MATCH(G4051,收费标合同信息维护!M:M,0),13))=G4051,"有","无"),"无"))</f>
        <v/>
      </c>
      <c r="J4051" s="3" t="s">
        <v>3045</v>
      </c>
      <c r="K4051" s="3" t="s">
        <v>14402</v>
      </c>
      <c r="L4051" s="3" t="s">
        <v>6544</v>
      </c>
      <c r="M4051" s="3" t="s">
        <v>6545</v>
      </c>
      <c r="N4051" s="3" t="s">
        <v>6477</v>
      </c>
      <c r="O4051" s="3" t="s">
        <v>6478</v>
      </c>
      <c r="P4051" s="3" t="s">
        <v>14468</v>
      </c>
      <c r="Q4051" s="3" t="s">
        <v>14469</v>
      </c>
      <c r="R4051" s="3" t="s">
        <v>6484</v>
      </c>
      <c r="S4051" s="3" t="s">
        <v>6485</v>
      </c>
      <c r="T4051" s="3" t="s">
        <v>13793</v>
      </c>
      <c r="U4051" s="3" t="s">
        <v>14470</v>
      </c>
      <c r="V4051" s="3" t="s">
        <v>6869</v>
      </c>
      <c r="W4051" s="3" t="s">
        <v>154</v>
      </c>
      <c r="X4051" s="3" t="s">
        <v>154</v>
      </c>
      <c r="Y4051" s="3" t="s">
        <v>154</v>
      </c>
      <c r="Z4051" s="3" t="s">
        <v>154</v>
      </c>
      <c r="AA4051" s="3" t="s">
        <v>154</v>
      </c>
      <c r="AB4051" s="3" t="s">
        <v>154</v>
      </c>
      <c r="AC4051" s="3" t="s">
        <v>154</v>
      </c>
      <c r="AD4051" s="3" t="s">
        <v>6151</v>
      </c>
      <c r="AE4051" s="3" t="s">
        <v>6151</v>
      </c>
      <c r="AF4051" s="3" t="s">
        <v>6040</v>
      </c>
      <c r="AG4051" s="3" t="s">
        <v>154</v>
      </c>
      <c r="AH4051" s="3" t="s">
        <v>6597</v>
      </c>
      <c r="AI4051" s="3" t="s">
        <v>6482</v>
      </c>
      <c r="AJ4051" s="3" t="s">
        <v>6033</v>
      </c>
    </row>
    <row r="4052" spans="1:36" ht="30">
      <c r="A4052" s="10">
        <v>4155</v>
      </c>
      <c r="B4052" t="str">
        <f>IF(K4052="总计","",INDEX(主数据!A:AD,MATCH(J4052,主数据!A:A,0),9))</f>
        <v>华北大区公司</v>
      </c>
      <c r="C4052" t="str">
        <f>IF(K4052="","",INDEX(主数据!A:AD,MATCH(J4052,主数据!A:A,0),11))</f>
        <v>北京三城区</v>
      </c>
      <c r="D4052" t="str">
        <f t="shared" si="252"/>
        <v>BJ33其他费用标准方式7.20</v>
      </c>
      <c r="E4052" s="13" t="str">
        <f t="shared" si="254"/>
        <v>7.20</v>
      </c>
      <c r="F4052" s="13" t="str">
        <f>IF(E4052="","",IFERROR(IF(IF(K4052="","",INDEX(收费标合同信息维护!A:Q,MATCH(D4052,收费标合同信息维护!J:J,0),10))=D4052,"有","无"),"无"))</f>
        <v>无</v>
      </c>
      <c r="G4052" s="13" t="str">
        <f t="shared" si="253"/>
        <v/>
      </c>
      <c r="H4052" s="13" t="str">
        <f t="shared" si="255"/>
        <v/>
      </c>
      <c r="I4052" s="13" t="str">
        <f>IF(G4052="","",IFERROR(IF(IF(K4052="","",INDEX(收费标合同信息维护!A:Q,MATCH(G4052,收费标合同信息维护!M:M,0),13))=G4052,"有","无"),"无"))</f>
        <v/>
      </c>
      <c r="J4052" s="3" t="s">
        <v>3045</v>
      </c>
      <c r="K4052" s="3" t="s">
        <v>14402</v>
      </c>
      <c r="L4052" s="3" t="s">
        <v>6544</v>
      </c>
      <c r="M4052" s="3" t="s">
        <v>6545</v>
      </c>
      <c r="N4052" s="3" t="s">
        <v>6477</v>
      </c>
      <c r="O4052" s="3" t="s">
        <v>6478</v>
      </c>
      <c r="P4052" s="3" t="s">
        <v>14471</v>
      </c>
      <c r="Q4052" s="3" t="s">
        <v>14472</v>
      </c>
      <c r="R4052" s="3" t="s">
        <v>6484</v>
      </c>
      <c r="S4052" s="3" t="s">
        <v>6485</v>
      </c>
      <c r="T4052" s="3" t="s">
        <v>6751</v>
      </c>
      <c r="U4052" s="3" t="s">
        <v>7763</v>
      </c>
      <c r="V4052" s="3" t="s">
        <v>8832</v>
      </c>
      <c r="W4052" s="3" t="s">
        <v>154</v>
      </c>
      <c r="X4052" s="3" t="s">
        <v>154</v>
      </c>
      <c r="Y4052" s="3" t="s">
        <v>154</v>
      </c>
      <c r="Z4052" s="3" t="s">
        <v>154</v>
      </c>
      <c r="AA4052" s="3" t="s">
        <v>154</v>
      </c>
      <c r="AB4052" s="3" t="s">
        <v>154</v>
      </c>
      <c r="AC4052" s="3" t="s">
        <v>154</v>
      </c>
      <c r="AD4052" s="3" t="s">
        <v>6151</v>
      </c>
      <c r="AE4052" s="3" t="s">
        <v>6151</v>
      </c>
      <c r="AF4052" s="3" t="s">
        <v>6040</v>
      </c>
      <c r="AG4052" s="3" t="s">
        <v>154</v>
      </c>
      <c r="AH4052" s="3" t="s">
        <v>6597</v>
      </c>
      <c r="AI4052" s="3" t="s">
        <v>6482</v>
      </c>
      <c r="AJ4052" s="3" t="s">
        <v>6031</v>
      </c>
    </row>
    <row r="4053" spans="1:36" ht="15">
      <c r="A4053" s="10">
        <v>4156</v>
      </c>
      <c r="B4053" t="str">
        <f>IF(K4053="总计","",INDEX(主数据!A:AD,MATCH(J4053,主数据!A:A,0),9))</f>
        <v>华北大区公司</v>
      </c>
      <c r="C4053" t="str">
        <f>IF(K4053="","",INDEX(主数据!A:AD,MATCH(J4053,主数据!A:A,0),11))</f>
        <v>北京三城区</v>
      </c>
      <c r="D4053" t="str">
        <f t="shared" si="252"/>
        <v>BJ33其他费用直接录入</v>
      </c>
      <c r="E4053" s="13" t="str">
        <f t="shared" si="254"/>
        <v/>
      </c>
      <c r="F4053" s="13" t="str">
        <f>IF(E4053="","",IFERROR(IF(IF(K4053="","",INDEX(收费标合同信息维护!A:Q,MATCH(D4053,收费标合同信息维护!J:J,0),10))=D4053,"有","无"),"无"))</f>
        <v/>
      </c>
      <c r="G4053" s="13" t="str">
        <f t="shared" si="253"/>
        <v/>
      </c>
      <c r="H4053" s="13" t="str">
        <f t="shared" si="255"/>
        <v/>
      </c>
      <c r="I4053" s="13" t="str">
        <f>IF(G4053="","",IFERROR(IF(IF(K4053="","",INDEX(收费标合同信息维护!A:Q,MATCH(G4053,收费标合同信息维护!M:M,0),13))=G4053,"有","无"),"无"))</f>
        <v/>
      </c>
      <c r="J4053" s="3" t="s">
        <v>3045</v>
      </c>
      <c r="K4053" s="3" t="s">
        <v>14402</v>
      </c>
      <c r="L4053" s="3" t="s">
        <v>6544</v>
      </c>
      <c r="M4053" s="3" t="s">
        <v>6545</v>
      </c>
      <c r="N4053" s="3" t="s">
        <v>6477</v>
      </c>
      <c r="O4053" s="3" t="s">
        <v>6478</v>
      </c>
      <c r="P4053" s="3" t="s">
        <v>14473</v>
      </c>
      <c r="Q4053" s="3" t="s">
        <v>6545</v>
      </c>
      <c r="R4053" s="3" t="s">
        <v>6479</v>
      </c>
      <c r="S4053" s="3" t="s">
        <v>6480</v>
      </c>
      <c r="T4053" s="3" t="s">
        <v>7411</v>
      </c>
      <c r="U4053" s="3" t="s">
        <v>154</v>
      </c>
      <c r="V4053" s="3" t="s">
        <v>154</v>
      </c>
      <c r="W4053" s="3" t="s">
        <v>154</v>
      </c>
      <c r="X4053" s="3" t="s">
        <v>154</v>
      </c>
      <c r="Y4053" s="3" t="s">
        <v>154</v>
      </c>
      <c r="Z4053" s="3" t="s">
        <v>154</v>
      </c>
      <c r="AA4053" s="3" t="s">
        <v>154</v>
      </c>
      <c r="AB4053" s="3" t="s">
        <v>154</v>
      </c>
      <c r="AC4053" s="3" t="s">
        <v>154</v>
      </c>
      <c r="AD4053" s="3" t="s">
        <v>6151</v>
      </c>
      <c r="AE4053" s="3" t="s">
        <v>6151</v>
      </c>
      <c r="AF4053" s="3" t="s">
        <v>154</v>
      </c>
      <c r="AG4053" s="3" t="s">
        <v>154</v>
      </c>
      <c r="AH4053" s="3" t="s">
        <v>6597</v>
      </c>
      <c r="AI4053" s="3" t="s">
        <v>6482</v>
      </c>
      <c r="AJ4053" s="3" t="s">
        <v>6489</v>
      </c>
    </row>
    <row r="4054" spans="1:36" ht="15">
      <c r="A4054" s="10">
        <v>4157</v>
      </c>
      <c r="B4054" t="str">
        <f>IF(K4054="总计","",INDEX(主数据!A:AD,MATCH(J4054,主数据!A:A,0),9))</f>
        <v>华北大区公司</v>
      </c>
      <c r="C4054" t="str">
        <f>IF(K4054="","",INDEX(主数据!A:AD,MATCH(J4054,主数据!A:A,0),11))</f>
        <v>北京三城区</v>
      </c>
      <c r="D4054" t="str">
        <f t="shared" si="252"/>
        <v>BJ33电费标准方式1.20</v>
      </c>
      <c r="E4054" s="13" t="str">
        <f t="shared" si="254"/>
        <v>1.20</v>
      </c>
      <c r="F4054" s="13" t="str">
        <f>IF(E4054="","",IFERROR(IF(IF(K4054="","",INDEX(收费标合同信息维护!A:Q,MATCH(D4054,收费标合同信息维护!J:J,0),10))=D4054,"有","无"),"无"))</f>
        <v>无</v>
      </c>
      <c r="G4054" s="13" t="str">
        <f t="shared" si="253"/>
        <v/>
      </c>
      <c r="H4054" s="13" t="str">
        <f t="shared" si="255"/>
        <v/>
      </c>
      <c r="I4054" s="13" t="str">
        <f>IF(G4054="","",IFERROR(IF(IF(K4054="","",INDEX(收费标合同信息维护!A:Q,MATCH(G4054,收费标合同信息维护!M:M,0),13))=G4054,"有","无"),"无"))</f>
        <v/>
      </c>
      <c r="J4054" s="3" t="s">
        <v>3045</v>
      </c>
      <c r="K4054" s="3" t="s">
        <v>14402</v>
      </c>
      <c r="L4054" s="3" t="s">
        <v>6601</v>
      </c>
      <c r="M4054" s="3" t="s">
        <v>6602</v>
      </c>
      <c r="N4054" s="3" t="s">
        <v>6603</v>
      </c>
      <c r="O4054" s="3" t="s">
        <v>6478</v>
      </c>
      <c r="P4054" s="3" t="s">
        <v>14474</v>
      </c>
      <c r="Q4054" s="3" t="s">
        <v>14474</v>
      </c>
      <c r="R4054" s="3" t="s">
        <v>6484</v>
      </c>
      <c r="S4054" s="3" t="s">
        <v>6491</v>
      </c>
      <c r="T4054" s="3" t="s">
        <v>14475</v>
      </c>
      <c r="U4054" s="3" t="s">
        <v>154</v>
      </c>
      <c r="V4054" s="3" t="s">
        <v>6614</v>
      </c>
      <c r="W4054" s="3" t="s">
        <v>154</v>
      </c>
      <c r="X4054" s="3" t="s">
        <v>154</v>
      </c>
      <c r="Y4054" s="3" t="s">
        <v>154</v>
      </c>
      <c r="Z4054" s="3" t="s">
        <v>154</v>
      </c>
      <c r="AA4054" s="3" t="s">
        <v>154</v>
      </c>
      <c r="AB4054" s="3" t="s">
        <v>154</v>
      </c>
      <c r="AC4054" s="3" t="s">
        <v>154</v>
      </c>
      <c r="AD4054" s="3" t="s">
        <v>6151</v>
      </c>
      <c r="AE4054" s="3" t="s">
        <v>6151</v>
      </c>
      <c r="AF4054" s="3" t="s">
        <v>154</v>
      </c>
      <c r="AG4054" s="3" t="s">
        <v>154</v>
      </c>
      <c r="AH4054" s="3" t="s">
        <v>6478</v>
      </c>
      <c r="AI4054" s="3" t="s">
        <v>6482</v>
      </c>
      <c r="AJ4054" s="3" t="s">
        <v>6489</v>
      </c>
    </row>
    <row r="4055" spans="1:36" ht="15">
      <c r="A4055" s="10">
        <v>4158</v>
      </c>
      <c r="B4055" t="str">
        <f>IF(K4055="总计","",INDEX(主数据!A:AD,MATCH(J4055,主数据!A:A,0),9))</f>
        <v>华北大区公司</v>
      </c>
      <c r="C4055" t="str">
        <f>IF(K4055="","",INDEX(主数据!A:AD,MATCH(J4055,主数据!A:A,0),11))</f>
        <v>北京三城区</v>
      </c>
      <c r="D4055" t="str">
        <f t="shared" si="252"/>
        <v>BJ33电费标准方式1.42</v>
      </c>
      <c r="E4055" s="13" t="str">
        <f t="shared" si="254"/>
        <v>1.42</v>
      </c>
      <c r="F4055" s="13" t="str">
        <f>IF(E4055="","",IFERROR(IF(IF(K4055="","",INDEX(收费标合同信息维护!A:Q,MATCH(D4055,收费标合同信息维护!J:J,0),10))=D4055,"有","无"),"无"))</f>
        <v>无</v>
      </c>
      <c r="G4055" s="13" t="str">
        <f t="shared" si="253"/>
        <v/>
      </c>
      <c r="H4055" s="13" t="str">
        <f t="shared" si="255"/>
        <v/>
      </c>
      <c r="I4055" s="13" t="str">
        <f>IF(G4055="","",IFERROR(IF(IF(K4055="","",INDEX(收费标合同信息维护!A:Q,MATCH(G4055,收费标合同信息维护!M:M,0),13))=G4055,"有","无"),"无"))</f>
        <v/>
      </c>
      <c r="J4055" s="3" t="s">
        <v>3045</v>
      </c>
      <c r="K4055" s="3" t="s">
        <v>14402</v>
      </c>
      <c r="L4055" s="3" t="s">
        <v>6601</v>
      </c>
      <c r="M4055" s="3" t="s">
        <v>6602</v>
      </c>
      <c r="N4055" s="3" t="s">
        <v>6603</v>
      </c>
      <c r="O4055" s="3" t="s">
        <v>6478</v>
      </c>
      <c r="P4055" s="3" t="s">
        <v>14476</v>
      </c>
      <c r="Q4055" s="3" t="s">
        <v>14476</v>
      </c>
      <c r="R4055" s="3" t="s">
        <v>6484</v>
      </c>
      <c r="S4055" s="3" t="s">
        <v>6491</v>
      </c>
      <c r="T4055" s="3" t="s">
        <v>14475</v>
      </c>
      <c r="U4055" s="3" t="s">
        <v>154</v>
      </c>
      <c r="V4055" s="3" t="s">
        <v>8985</v>
      </c>
      <c r="W4055" s="3" t="s">
        <v>154</v>
      </c>
      <c r="X4055" s="3" t="s">
        <v>154</v>
      </c>
      <c r="Y4055" s="3" t="s">
        <v>154</v>
      </c>
      <c r="Z4055" s="3" t="s">
        <v>154</v>
      </c>
      <c r="AA4055" s="3" t="s">
        <v>154</v>
      </c>
      <c r="AB4055" s="3" t="s">
        <v>154</v>
      </c>
      <c r="AC4055" s="3" t="s">
        <v>154</v>
      </c>
      <c r="AD4055" s="3" t="s">
        <v>6151</v>
      </c>
      <c r="AE4055" s="3" t="s">
        <v>6151</v>
      </c>
      <c r="AF4055" s="3" t="s">
        <v>154</v>
      </c>
      <c r="AG4055" s="3" t="s">
        <v>154</v>
      </c>
      <c r="AH4055" s="3" t="s">
        <v>6478</v>
      </c>
      <c r="AI4055" s="3" t="s">
        <v>6482</v>
      </c>
      <c r="AJ4055" s="3" t="s">
        <v>6489</v>
      </c>
    </row>
    <row r="4056" spans="1:36" ht="15">
      <c r="A4056" s="10">
        <v>4159</v>
      </c>
      <c r="B4056" t="str">
        <f>IF(K4056="总计","",INDEX(主数据!A:AD,MATCH(J4056,主数据!A:A,0),9))</f>
        <v>华北大区公司</v>
      </c>
      <c r="C4056" t="str">
        <f>IF(K4056="","",INDEX(主数据!A:AD,MATCH(J4056,主数据!A:A,0),11))</f>
        <v>北京三城区</v>
      </c>
      <c r="D4056" t="str">
        <f t="shared" si="252"/>
        <v>BJ33自来水费（简易征收）标准方式9.50</v>
      </c>
      <c r="E4056" s="13" t="str">
        <f t="shared" si="254"/>
        <v>9.50</v>
      </c>
      <c r="F4056" s="13" t="str">
        <f>IF(E4056="","",IFERROR(IF(IF(K4056="","",INDEX(收费标合同信息维护!A:Q,MATCH(D4056,收费标合同信息维护!J:J,0),10))=D4056,"有","无"),"无"))</f>
        <v>无</v>
      </c>
      <c r="G4056" s="13" t="str">
        <f t="shared" si="253"/>
        <v/>
      </c>
      <c r="H4056" s="13" t="str">
        <f t="shared" si="255"/>
        <v/>
      </c>
      <c r="I4056" s="13" t="str">
        <f>IF(G4056="","",IFERROR(IF(IF(K4056="","",INDEX(收费标合同信息维护!A:Q,MATCH(G4056,收费标合同信息维护!M:M,0),13))=G4056,"有","无"),"无"))</f>
        <v/>
      </c>
      <c r="J4056" s="3" t="s">
        <v>3045</v>
      </c>
      <c r="K4056" s="3" t="s">
        <v>14402</v>
      </c>
      <c r="L4056" s="3" t="s">
        <v>6615</v>
      </c>
      <c r="M4056" s="3" t="s">
        <v>6616</v>
      </c>
      <c r="N4056" s="3" t="s">
        <v>6603</v>
      </c>
      <c r="O4056" s="3" t="s">
        <v>6478</v>
      </c>
      <c r="P4056" s="3" t="s">
        <v>14477</v>
      </c>
      <c r="Q4056" s="3" t="s">
        <v>14477</v>
      </c>
      <c r="R4056" s="3" t="s">
        <v>6484</v>
      </c>
      <c r="S4056" s="3" t="s">
        <v>6491</v>
      </c>
      <c r="T4056" s="3" t="s">
        <v>14475</v>
      </c>
      <c r="U4056" s="3" t="s">
        <v>154</v>
      </c>
      <c r="V4056" s="3" t="s">
        <v>6619</v>
      </c>
      <c r="W4056" s="3" t="s">
        <v>154</v>
      </c>
      <c r="X4056" s="3" t="s">
        <v>154</v>
      </c>
      <c r="Y4056" s="3" t="s">
        <v>154</v>
      </c>
      <c r="Z4056" s="3" t="s">
        <v>154</v>
      </c>
      <c r="AA4056" s="3" t="s">
        <v>154</v>
      </c>
      <c r="AB4056" s="3" t="s">
        <v>154</v>
      </c>
      <c r="AC4056" s="3" t="s">
        <v>154</v>
      </c>
      <c r="AD4056" s="3" t="s">
        <v>6151</v>
      </c>
      <c r="AE4056" s="3" t="s">
        <v>6151</v>
      </c>
      <c r="AF4056" s="3" t="s">
        <v>154</v>
      </c>
      <c r="AG4056" s="3" t="s">
        <v>154</v>
      </c>
      <c r="AH4056" s="3" t="s">
        <v>6478</v>
      </c>
      <c r="AI4056" s="3" t="s">
        <v>6482</v>
      </c>
      <c r="AJ4056" s="3" t="s">
        <v>6489</v>
      </c>
    </row>
    <row r="4057" spans="1:36" ht="15">
      <c r="A4057" s="10">
        <v>4160</v>
      </c>
      <c r="B4057" t="str">
        <f>IF(K4057="总计","",INDEX(主数据!A:AD,MATCH(J4057,主数据!A:A,0),9))</f>
        <v>华北大区公司</v>
      </c>
      <c r="C4057" t="str">
        <f>IF(K4057="","",INDEX(主数据!A:AD,MATCH(J4057,主数据!A:A,0),11))</f>
        <v>北京三城区</v>
      </c>
      <c r="D4057" t="str">
        <f t="shared" si="252"/>
        <v>BJ33中水费标准方式1.00</v>
      </c>
      <c r="E4057" s="13" t="str">
        <f t="shared" si="254"/>
        <v>1.00</v>
      </c>
      <c r="F4057" s="13" t="str">
        <f>IF(E4057="","",IFERROR(IF(IF(K4057="","",INDEX(收费标合同信息维护!A:Q,MATCH(D4057,收费标合同信息维护!J:J,0),10))=D4057,"有","无"),"无"))</f>
        <v>无</v>
      </c>
      <c r="G4057" s="13" t="str">
        <f t="shared" si="253"/>
        <v/>
      </c>
      <c r="H4057" s="13" t="str">
        <f t="shared" si="255"/>
        <v/>
      </c>
      <c r="I4057" s="13" t="str">
        <f>IF(G4057="","",IFERROR(IF(IF(K4057="","",INDEX(收费标合同信息维护!A:Q,MATCH(G4057,收费标合同信息维护!M:M,0),13))=G4057,"有","无"),"无"))</f>
        <v/>
      </c>
      <c r="J4057" s="3" t="s">
        <v>3045</v>
      </c>
      <c r="K4057" s="3" t="s">
        <v>14402</v>
      </c>
      <c r="L4057" s="3" t="s">
        <v>6730</v>
      </c>
      <c r="M4057" s="3" t="s">
        <v>6731</v>
      </c>
      <c r="N4057" s="3" t="s">
        <v>6603</v>
      </c>
      <c r="O4057" s="3" t="s">
        <v>6478</v>
      </c>
      <c r="P4057" s="3" t="s">
        <v>14478</v>
      </c>
      <c r="Q4057" s="3" t="s">
        <v>14478</v>
      </c>
      <c r="R4057" s="3" t="s">
        <v>6484</v>
      </c>
      <c r="S4057" s="3" t="s">
        <v>6491</v>
      </c>
      <c r="T4057" s="3" t="s">
        <v>14475</v>
      </c>
      <c r="U4057" s="3" t="s">
        <v>154</v>
      </c>
      <c r="V4057" s="3" t="s">
        <v>6737</v>
      </c>
      <c r="W4057" s="3" t="s">
        <v>154</v>
      </c>
      <c r="X4057" s="3" t="s">
        <v>154</v>
      </c>
      <c r="Y4057" s="3" t="s">
        <v>154</v>
      </c>
      <c r="Z4057" s="3" t="s">
        <v>154</v>
      </c>
      <c r="AA4057" s="3" t="s">
        <v>154</v>
      </c>
      <c r="AB4057" s="3" t="s">
        <v>154</v>
      </c>
      <c r="AC4057" s="3" t="s">
        <v>154</v>
      </c>
      <c r="AD4057" s="3" t="s">
        <v>6151</v>
      </c>
      <c r="AE4057" s="3" t="s">
        <v>6151</v>
      </c>
      <c r="AF4057" s="3" t="s">
        <v>154</v>
      </c>
      <c r="AG4057" s="3" t="s">
        <v>154</v>
      </c>
      <c r="AH4057" s="3" t="s">
        <v>6478</v>
      </c>
      <c r="AI4057" s="3" t="s">
        <v>6482</v>
      </c>
      <c r="AJ4057" s="3" t="s">
        <v>6489</v>
      </c>
    </row>
    <row r="4058" spans="1:36" ht="15">
      <c r="A4058" s="10">
        <v>4161</v>
      </c>
      <c r="B4058" t="str">
        <f>IF(K4058="总计","",INDEX(主数据!A:AD,MATCH(J4058,主数据!A:A,0),9))</f>
        <v>华北大区公司</v>
      </c>
      <c r="C4058" t="str">
        <f>IF(K4058="","",INDEX(主数据!A:AD,MATCH(J4058,主数据!A:A,0),11))</f>
        <v>北京三城区</v>
      </c>
      <c r="D4058" t="str">
        <f t="shared" si="252"/>
        <v>BJ33热水费直接录入</v>
      </c>
      <c r="E4058" s="13" t="str">
        <f t="shared" si="254"/>
        <v/>
      </c>
      <c r="F4058" s="13" t="str">
        <f>IF(E4058="","",IFERROR(IF(IF(K4058="","",INDEX(收费标合同信息维护!A:Q,MATCH(D4058,收费标合同信息维护!J:J,0),10))=D4058,"有","无"),"无"))</f>
        <v/>
      </c>
      <c r="G4058" s="13" t="str">
        <f t="shared" si="253"/>
        <v/>
      </c>
      <c r="H4058" s="13" t="str">
        <f t="shared" si="255"/>
        <v/>
      </c>
      <c r="I4058" s="13" t="str">
        <f>IF(G4058="","",IFERROR(IF(IF(K4058="","",INDEX(收费标合同信息维护!A:Q,MATCH(G4058,收费标合同信息维护!M:M,0),13))=G4058,"有","无"),"无"))</f>
        <v/>
      </c>
      <c r="J4058" s="3" t="s">
        <v>3045</v>
      </c>
      <c r="K4058" s="3" t="s">
        <v>14402</v>
      </c>
      <c r="L4058" s="3" t="s">
        <v>10315</v>
      </c>
      <c r="M4058" s="3" t="s">
        <v>10316</v>
      </c>
      <c r="N4058" s="3" t="s">
        <v>6477</v>
      </c>
      <c r="O4058" s="3" t="s">
        <v>6478</v>
      </c>
      <c r="P4058" s="3" t="s">
        <v>14479</v>
      </c>
      <c r="Q4058" s="3" t="s">
        <v>10316</v>
      </c>
      <c r="R4058" s="3" t="s">
        <v>6479</v>
      </c>
      <c r="S4058" s="3" t="s">
        <v>6480</v>
      </c>
      <c r="T4058" s="3" t="s">
        <v>7411</v>
      </c>
      <c r="U4058" s="3" t="s">
        <v>154</v>
      </c>
      <c r="V4058" s="3" t="s">
        <v>154</v>
      </c>
      <c r="W4058" s="3" t="s">
        <v>154</v>
      </c>
      <c r="X4058" s="3" t="s">
        <v>154</v>
      </c>
      <c r="Y4058" s="3" t="s">
        <v>154</v>
      </c>
      <c r="Z4058" s="3" t="s">
        <v>154</v>
      </c>
      <c r="AA4058" s="3" t="s">
        <v>154</v>
      </c>
      <c r="AB4058" s="3" t="s">
        <v>154</v>
      </c>
      <c r="AC4058" s="3" t="s">
        <v>154</v>
      </c>
      <c r="AD4058" s="3" t="s">
        <v>6151</v>
      </c>
      <c r="AE4058" s="3" t="s">
        <v>6151</v>
      </c>
      <c r="AF4058" s="3" t="s">
        <v>154</v>
      </c>
      <c r="AG4058" s="3" t="s">
        <v>154</v>
      </c>
      <c r="AH4058" s="3" t="s">
        <v>6597</v>
      </c>
      <c r="AI4058" s="3" t="s">
        <v>6482</v>
      </c>
      <c r="AJ4058" s="3" t="s">
        <v>6489</v>
      </c>
    </row>
    <row r="4059" spans="1:36" ht="15">
      <c r="A4059" s="10">
        <v>4162</v>
      </c>
      <c r="B4059" t="str">
        <f>IF(K4059="总计","",INDEX(主数据!A:AD,MATCH(J4059,主数据!A:A,0),9))</f>
        <v>华北大区公司</v>
      </c>
      <c r="C4059" t="str">
        <f>IF(K4059="","",INDEX(主数据!A:AD,MATCH(J4059,主数据!A:A,0),11))</f>
        <v>北京三城区</v>
      </c>
      <c r="D4059" t="str">
        <f t="shared" si="252"/>
        <v>BJ33代收代付其他费用直接录入</v>
      </c>
      <c r="E4059" s="13" t="str">
        <f t="shared" si="254"/>
        <v/>
      </c>
      <c r="F4059" s="13" t="str">
        <f>IF(E4059="","",IFERROR(IF(IF(K4059="","",INDEX(收费标合同信息维护!A:Q,MATCH(D4059,收费标合同信息维护!J:J,0),10))=D4059,"有","无"),"无"))</f>
        <v/>
      </c>
      <c r="G4059" s="13" t="str">
        <f t="shared" si="253"/>
        <v/>
      </c>
      <c r="H4059" s="13" t="str">
        <f t="shared" si="255"/>
        <v/>
      </c>
      <c r="I4059" s="13" t="str">
        <f>IF(G4059="","",IFERROR(IF(IF(K4059="","",INDEX(收费标合同信息维护!A:Q,MATCH(G4059,收费标合同信息维护!M:M,0),13))=G4059,"有","无"),"无"))</f>
        <v/>
      </c>
      <c r="J4059" s="3" t="s">
        <v>3045</v>
      </c>
      <c r="K4059" s="3" t="s">
        <v>14402</v>
      </c>
      <c r="L4059" s="3" t="s">
        <v>6620</v>
      </c>
      <c r="M4059" s="3" t="s">
        <v>6621</v>
      </c>
      <c r="N4059" s="3" t="s">
        <v>6477</v>
      </c>
      <c r="O4059" s="3" t="s">
        <v>6478</v>
      </c>
      <c r="P4059" s="3" t="s">
        <v>14480</v>
      </c>
      <c r="Q4059" s="3" t="s">
        <v>6621</v>
      </c>
      <c r="R4059" s="3" t="s">
        <v>6479</v>
      </c>
      <c r="S4059" s="3" t="s">
        <v>6480</v>
      </c>
      <c r="T4059" s="3" t="s">
        <v>7411</v>
      </c>
      <c r="U4059" s="3" t="s">
        <v>6716</v>
      </c>
      <c r="V4059" s="3" t="s">
        <v>154</v>
      </c>
      <c r="W4059" s="3" t="s">
        <v>154</v>
      </c>
      <c r="X4059" s="3" t="s">
        <v>154</v>
      </c>
      <c r="Y4059" s="3" t="s">
        <v>154</v>
      </c>
      <c r="Z4059" s="3" t="s">
        <v>154</v>
      </c>
      <c r="AA4059" s="3" t="s">
        <v>154</v>
      </c>
      <c r="AB4059" s="3" t="s">
        <v>154</v>
      </c>
      <c r="AC4059" s="3" t="s">
        <v>154</v>
      </c>
      <c r="AD4059" s="3" t="s">
        <v>6151</v>
      </c>
      <c r="AE4059" s="3" t="s">
        <v>6151</v>
      </c>
      <c r="AF4059" s="3" t="s">
        <v>154</v>
      </c>
      <c r="AG4059" s="3" t="s">
        <v>154</v>
      </c>
      <c r="AH4059" s="3" t="s">
        <v>6597</v>
      </c>
      <c r="AI4059" s="3" t="s">
        <v>6482</v>
      </c>
      <c r="AJ4059" s="3" t="s">
        <v>6489</v>
      </c>
    </row>
    <row r="4060" spans="1:36" ht="15">
      <c r="A4060" s="10">
        <v>4163</v>
      </c>
      <c r="B4060" t="str">
        <f>IF(K4060="总计","",INDEX(主数据!A:AD,MATCH(J4060,主数据!A:A,0),9))</f>
        <v>华东大区公司</v>
      </c>
      <c r="C4060" t="str">
        <f>IF(K4060="","",INDEX(主数据!A:AD,MATCH(J4060,主数据!A:A,0),11))</f>
        <v>合肥城区</v>
      </c>
      <c r="D4060" t="str">
        <f t="shared" si="252"/>
        <v>HF41物业服务费标准方式0.70</v>
      </c>
      <c r="E4060" s="13" t="str">
        <f t="shared" si="254"/>
        <v>0.70</v>
      </c>
      <c r="F4060" s="13" t="str">
        <f>IF(E4060="","",IFERROR(IF(IF(K4060="","",INDEX(收费标合同信息维护!A:Q,MATCH(D4060,收费标合同信息维护!J:J,0),10))=D4060,"有","无"),"无"))</f>
        <v>无</v>
      </c>
      <c r="G4060" s="13" t="str">
        <f t="shared" si="253"/>
        <v/>
      </c>
      <c r="H4060" s="13" t="str">
        <f t="shared" si="255"/>
        <v/>
      </c>
      <c r="I4060" s="13" t="str">
        <f>IF(G4060="","",IFERROR(IF(IF(K4060="","",INDEX(收费标合同信息维护!A:Q,MATCH(G4060,收费标合同信息维护!M:M,0),13))=G4060,"有","无"),"无"))</f>
        <v/>
      </c>
      <c r="J4060" s="3" t="s">
        <v>3864</v>
      </c>
      <c r="K4060" s="3" t="s">
        <v>14481</v>
      </c>
      <c r="L4060" s="3" t="s">
        <v>6025</v>
      </c>
      <c r="M4060" s="3" t="s">
        <v>6026</v>
      </c>
      <c r="N4060" s="3" t="s">
        <v>6477</v>
      </c>
      <c r="O4060" s="3" t="s">
        <v>6478</v>
      </c>
      <c r="P4060" s="3" t="s">
        <v>14482</v>
      </c>
      <c r="Q4060" s="3" t="s">
        <v>14483</v>
      </c>
      <c r="R4060" s="3" t="s">
        <v>6484</v>
      </c>
      <c r="S4060" s="3" t="s">
        <v>6491</v>
      </c>
      <c r="T4060" s="3" t="s">
        <v>6882</v>
      </c>
      <c r="U4060" s="3" t="s">
        <v>154</v>
      </c>
      <c r="V4060" s="3" t="s">
        <v>6949</v>
      </c>
      <c r="W4060" s="3" t="s">
        <v>154</v>
      </c>
      <c r="X4060" s="3" t="s">
        <v>154</v>
      </c>
      <c r="Y4060" s="3" t="s">
        <v>154</v>
      </c>
      <c r="Z4060" s="3" t="s">
        <v>154</v>
      </c>
      <c r="AA4060" s="3" t="s">
        <v>154</v>
      </c>
      <c r="AB4060" s="3" t="s">
        <v>154</v>
      </c>
      <c r="AC4060" s="3" t="s">
        <v>154</v>
      </c>
      <c r="AD4060" s="3" t="s">
        <v>6151</v>
      </c>
      <c r="AE4060" s="3" t="s">
        <v>6151</v>
      </c>
      <c r="AF4060" s="3" t="s">
        <v>154</v>
      </c>
      <c r="AG4060" s="3" t="s">
        <v>154</v>
      </c>
      <c r="AH4060" s="3" t="s">
        <v>6478</v>
      </c>
      <c r="AI4060" s="3" t="s">
        <v>6482</v>
      </c>
      <c r="AJ4060" s="3" t="s">
        <v>14484</v>
      </c>
    </row>
    <row r="4061" spans="1:36" ht="15">
      <c r="A4061" s="10">
        <v>4164</v>
      </c>
      <c r="B4061" t="str">
        <f>IF(K4061="总计","",INDEX(主数据!A:AD,MATCH(J4061,主数据!A:A,0),9))</f>
        <v>华东大区公司</v>
      </c>
      <c r="C4061" t="str">
        <f>IF(K4061="","",INDEX(主数据!A:AD,MATCH(J4061,主数据!A:A,0),11))</f>
        <v>合肥城区</v>
      </c>
      <c r="D4061" t="str">
        <f t="shared" si="252"/>
        <v>HF41物业服务费标准方式1.80</v>
      </c>
      <c r="E4061" s="13" t="str">
        <f t="shared" si="254"/>
        <v>1.80</v>
      </c>
      <c r="F4061" s="13" t="str">
        <f>IF(E4061="","",IFERROR(IF(IF(K4061="","",INDEX(收费标合同信息维护!A:Q,MATCH(D4061,收费标合同信息维护!J:J,0),10))=D4061,"有","无"),"无"))</f>
        <v>无</v>
      </c>
      <c r="G4061" s="13" t="str">
        <f t="shared" si="253"/>
        <v/>
      </c>
      <c r="H4061" s="13" t="str">
        <f t="shared" si="255"/>
        <v/>
      </c>
      <c r="I4061" s="13" t="str">
        <f>IF(G4061="","",IFERROR(IF(IF(K4061="","",INDEX(收费标合同信息维护!A:Q,MATCH(G4061,收费标合同信息维护!M:M,0),13))=G4061,"有","无"),"无"))</f>
        <v/>
      </c>
      <c r="J4061" s="3" t="s">
        <v>3864</v>
      </c>
      <c r="K4061" s="3" t="s">
        <v>14481</v>
      </c>
      <c r="L4061" s="3" t="s">
        <v>6025</v>
      </c>
      <c r="M4061" s="3" t="s">
        <v>6026</v>
      </c>
      <c r="N4061" s="3" t="s">
        <v>6477</v>
      </c>
      <c r="O4061" s="3" t="s">
        <v>6478</v>
      </c>
      <c r="P4061" s="3" t="s">
        <v>14485</v>
      </c>
      <c r="Q4061" s="3" t="s">
        <v>14486</v>
      </c>
      <c r="R4061" s="3" t="s">
        <v>6484</v>
      </c>
      <c r="S4061" s="3" t="s">
        <v>6491</v>
      </c>
      <c r="T4061" s="3" t="s">
        <v>6882</v>
      </c>
      <c r="U4061" s="3" t="s">
        <v>154</v>
      </c>
      <c r="V4061" s="3" t="s">
        <v>6759</v>
      </c>
      <c r="W4061" s="3" t="s">
        <v>154</v>
      </c>
      <c r="X4061" s="3" t="s">
        <v>154</v>
      </c>
      <c r="Y4061" s="3" t="s">
        <v>154</v>
      </c>
      <c r="Z4061" s="3" t="s">
        <v>154</v>
      </c>
      <c r="AA4061" s="3" t="s">
        <v>154</v>
      </c>
      <c r="AB4061" s="3" t="s">
        <v>154</v>
      </c>
      <c r="AC4061" s="3" t="s">
        <v>154</v>
      </c>
      <c r="AD4061" s="3" t="s">
        <v>6151</v>
      </c>
      <c r="AE4061" s="3" t="s">
        <v>6151</v>
      </c>
      <c r="AF4061" s="3" t="s">
        <v>6040</v>
      </c>
      <c r="AG4061" s="3" t="s">
        <v>154</v>
      </c>
      <c r="AH4061" s="3" t="s">
        <v>6478</v>
      </c>
      <c r="AI4061" s="3" t="s">
        <v>6482</v>
      </c>
      <c r="AJ4061" s="3" t="s">
        <v>48</v>
      </c>
    </row>
    <row r="4062" spans="1:36" ht="15">
      <c r="A4062" s="10">
        <v>4165</v>
      </c>
      <c r="B4062" t="str">
        <f>IF(K4062="总计","",INDEX(主数据!A:AD,MATCH(J4062,主数据!A:A,0),9))</f>
        <v>华东大区公司</v>
      </c>
      <c r="C4062" t="str">
        <f>IF(K4062="","",INDEX(主数据!A:AD,MATCH(J4062,主数据!A:A,0),11))</f>
        <v>合肥城区</v>
      </c>
      <c r="D4062" t="str">
        <f t="shared" si="252"/>
        <v>HF41物业服务费标准方式0.85</v>
      </c>
      <c r="E4062" s="13" t="str">
        <f t="shared" si="254"/>
        <v>0.85</v>
      </c>
      <c r="F4062" s="13" t="str">
        <f>IF(E4062="","",IFERROR(IF(IF(K4062="","",INDEX(收费标合同信息维护!A:Q,MATCH(D4062,收费标合同信息维护!J:J,0),10))=D4062,"有","无"),"无"))</f>
        <v>无</v>
      </c>
      <c r="G4062" s="13" t="str">
        <f t="shared" si="253"/>
        <v/>
      </c>
      <c r="H4062" s="13" t="str">
        <f t="shared" si="255"/>
        <v/>
      </c>
      <c r="I4062" s="13" t="str">
        <f>IF(G4062="","",IFERROR(IF(IF(K4062="","",INDEX(收费标合同信息维护!A:Q,MATCH(G4062,收费标合同信息维护!M:M,0),13))=G4062,"有","无"),"无"))</f>
        <v/>
      </c>
      <c r="J4062" s="3" t="s">
        <v>3864</v>
      </c>
      <c r="K4062" s="3" t="s">
        <v>14481</v>
      </c>
      <c r="L4062" s="3" t="s">
        <v>6025</v>
      </c>
      <c r="M4062" s="3" t="s">
        <v>6026</v>
      </c>
      <c r="N4062" s="3" t="s">
        <v>6477</v>
      </c>
      <c r="O4062" s="3" t="s">
        <v>6478</v>
      </c>
      <c r="P4062" s="3" t="s">
        <v>14487</v>
      </c>
      <c r="Q4062" s="3" t="s">
        <v>14488</v>
      </c>
      <c r="R4062" s="3" t="s">
        <v>6484</v>
      </c>
      <c r="S4062" s="3" t="s">
        <v>6491</v>
      </c>
      <c r="T4062" s="3" t="s">
        <v>6882</v>
      </c>
      <c r="U4062" s="3" t="s">
        <v>154</v>
      </c>
      <c r="V4062" s="3" t="s">
        <v>11806</v>
      </c>
      <c r="W4062" s="3" t="s">
        <v>154</v>
      </c>
      <c r="X4062" s="3" t="s">
        <v>154</v>
      </c>
      <c r="Y4062" s="3" t="s">
        <v>154</v>
      </c>
      <c r="Z4062" s="3" t="s">
        <v>154</v>
      </c>
      <c r="AA4062" s="3" t="s">
        <v>154</v>
      </c>
      <c r="AB4062" s="3" t="s">
        <v>154</v>
      </c>
      <c r="AC4062" s="3" t="s">
        <v>154</v>
      </c>
      <c r="AD4062" s="3" t="s">
        <v>6151</v>
      </c>
      <c r="AE4062" s="3" t="s">
        <v>6151</v>
      </c>
      <c r="AF4062" s="3" t="s">
        <v>154</v>
      </c>
      <c r="AG4062" s="3" t="s">
        <v>154</v>
      </c>
      <c r="AH4062" s="3" t="s">
        <v>6478</v>
      </c>
      <c r="AI4062" s="3" t="s">
        <v>6482</v>
      </c>
      <c r="AJ4062" s="3" t="s">
        <v>6231</v>
      </c>
    </row>
    <row r="4063" spans="1:36" ht="15">
      <c r="A4063" s="10">
        <v>4166</v>
      </c>
      <c r="B4063" t="str">
        <f>IF(K4063="总计","",INDEX(主数据!A:AD,MATCH(J4063,主数据!A:A,0),9))</f>
        <v>华东大区公司</v>
      </c>
      <c r="C4063" t="str">
        <f>IF(K4063="","",INDEX(主数据!A:AD,MATCH(J4063,主数据!A:A,0),11))</f>
        <v>合肥城区</v>
      </c>
      <c r="D4063" t="str">
        <f t="shared" si="252"/>
        <v>HF41物业服务费标准方式0.95</v>
      </c>
      <c r="E4063" s="13" t="str">
        <f t="shared" si="254"/>
        <v>0.95</v>
      </c>
      <c r="F4063" s="13" t="str">
        <f>IF(E4063="","",IFERROR(IF(IF(K4063="","",INDEX(收费标合同信息维护!A:Q,MATCH(D4063,收费标合同信息维护!J:J,0),10))=D4063,"有","无"),"无"))</f>
        <v>无</v>
      </c>
      <c r="G4063" s="13" t="str">
        <f t="shared" si="253"/>
        <v/>
      </c>
      <c r="H4063" s="13" t="str">
        <f t="shared" si="255"/>
        <v/>
      </c>
      <c r="I4063" s="13" t="str">
        <f>IF(G4063="","",IFERROR(IF(IF(K4063="","",INDEX(收费标合同信息维护!A:Q,MATCH(G4063,收费标合同信息维护!M:M,0),13))=G4063,"有","无"),"无"))</f>
        <v/>
      </c>
      <c r="J4063" s="3" t="s">
        <v>3864</v>
      </c>
      <c r="K4063" s="3" t="s">
        <v>14481</v>
      </c>
      <c r="L4063" s="3" t="s">
        <v>6025</v>
      </c>
      <c r="M4063" s="3" t="s">
        <v>6026</v>
      </c>
      <c r="N4063" s="3" t="s">
        <v>6477</v>
      </c>
      <c r="O4063" s="3" t="s">
        <v>6478</v>
      </c>
      <c r="P4063" s="3" t="s">
        <v>14489</v>
      </c>
      <c r="Q4063" s="3" t="s">
        <v>14490</v>
      </c>
      <c r="R4063" s="3" t="s">
        <v>6484</v>
      </c>
      <c r="S4063" s="3" t="s">
        <v>6491</v>
      </c>
      <c r="T4063" s="3" t="s">
        <v>6882</v>
      </c>
      <c r="U4063" s="3" t="s">
        <v>154</v>
      </c>
      <c r="V4063" s="3" t="s">
        <v>9078</v>
      </c>
      <c r="W4063" s="3" t="s">
        <v>154</v>
      </c>
      <c r="X4063" s="3" t="s">
        <v>154</v>
      </c>
      <c r="Y4063" s="3" t="s">
        <v>154</v>
      </c>
      <c r="Z4063" s="3" t="s">
        <v>154</v>
      </c>
      <c r="AA4063" s="3" t="s">
        <v>154</v>
      </c>
      <c r="AB4063" s="3" t="s">
        <v>154</v>
      </c>
      <c r="AC4063" s="3" t="s">
        <v>154</v>
      </c>
      <c r="AD4063" s="3" t="s">
        <v>6151</v>
      </c>
      <c r="AE4063" s="3" t="s">
        <v>6151</v>
      </c>
      <c r="AF4063" s="3" t="s">
        <v>154</v>
      </c>
      <c r="AG4063" s="3" t="s">
        <v>154</v>
      </c>
      <c r="AH4063" s="3" t="s">
        <v>6478</v>
      </c>
      <c r="AI4063" s="3" t="s">
        <v>6482</v>
      </c>
      <c r="AJ4063" s="3" t="s">
        <v>11363</v>
      </c>
    </row>
    <row r="4064" spans="1:36" ht="15">
      <c r="A4064" s="10">
        <v>4167</v>
      </c>
      <c r="B4064" t="str">
        <f>IF(K4064="总计","",INDEX(主数据!A:AD,MATCH(J4064,主数据!A:A,0),9))</f>
        <v>华东大区公司</v>
      </c>
      <c r="C4064" t="str">
        <f>IF(K4064="","",INDEX(主数据!A:AD,MATCH(J4064,主数据!A:A,0),11))</f>
        <v>合肥城区</v>
      </c>
      <c r="D4064" t="str">
        <f t="shared" si="252"/>
        <v>HF41物业服务费标准方式1.20</v>
      </c>
      <c r="E4064" s="13" t="str">
        <f t="shared" si="254"/>
        <v>1.20</v>
      </c>
      <c r="F4064" s="13" t="str">
        <f>IF(E4064="","",IFERROR(IF(IF(K4064="","",INDEX(收费标合同信息维护!A:Q,MATCH(D4064,收费标合同信息维护!J:J,0),10))=D4064,"有","无"),"无"))</f>
        <v>无</v>
      </c>
      <c r="G4064" s="13" t="str">
        <f t="shared" si="253"/>
        <v/>
      </c>
      <c r="H4064" s="13" t="str">
        <f t="shared" si="255"/>
        <v/>
      </c>
      <c r="I4064" s="13" t="str">
        <f>IF(G4064="","",IFERROR(IF(IF(K4064="","",INDEX(收费标合同信息维护!A:Q,MATCH(G4064,收费标合同信息维护!M:M,0),13))=G4064,"有","无"),"无"))</f>
        <v/>
      </c>
      <c r="J4064" s="3" t="s">
        <v>3864</v>
      </c>
      <c r="K4064" s="3" t="s">
        <v>14481</v>
      </c>
      <c r="L4064" s="3" t="s">
        <v>6025</v>
      </c>
      <c r="M4064" s="3" t="s">
        <v>6026</v>
      </c>
      <c r="N4064" s="3" t="s">
        <v>6477</v>
      </c>
      <c r="O4064" s="3" t="s">
        <v>6478</v>
      </c>
      <c r="P4064" s="3" t="s">
        <v>14491</v>
      </c>
      <c r="Q4064" s="3" t="s">
        <v>14492</v>
      </c>
      <c r="R4064" s="3" t="s">
        <v>6484</v>
      </c>
      <c r="S4064" s="3" t="s">
        <v>6491</v>
      </c>
      <c r="T4064" s="3" t="s">
        <v>6882</v>
      </c>
      <c r="U4064" s="3" t="s">
        <v>154</v>
      </c>
      <c r="V4064" s="3" t="s">
        <v>6614</v>
      </c>
      <c r="W4064" s="3" t="s">
        <v>154</v>
      </c>
      <c r="X4064" s="3" t="s">
        <v>154</v>
      </c>
      <c r="Y4064" s="3" t="s">
        <v>154</v>
      </c>
      <c r="Z4064" s="3" t="s">
        <v>154</v>
      </c>
      <c r="AA4064" s="3" t="s">
        <v>154</v>
      </c>
      <c r="AB4064" s="3" t="s">
        <v>154</v>
      </c>
      <c r="AC4064" s="3" t="s">
        <v>154</v>
      </c>
      <c r="AD4064" s="3" t="s">
        <v>6151</v>
      </c>
      <c r="AE4064" s="3" t="s">
        <v>6151</v>
      </c>
      <c r="AF4064" s="3" t="s">
        <v>154</v>
      </c>
      <c r="AG4064" s="3" t="s">
        <v>154</v>
      </c>
      <c r="AH4064" s="3" t="s">
        <v>6478</v>
      </c>
      <c r="AI4064" s="3" t="s">
        <v>6482</v>
      </c>
      <c r="AJ4064" s="3" t="s">
        <v>14493</v>
      </c>
    </row>
    <row r="4065" spans="1:36" ht="15">
      <c r="A4065" s="10">
        <v>4168</v>
      </c>
      <c r="B4065" t="str">
        <f>IF(K4065="总计","",INDEX(主数据!A:AD,MATCH(J4065,主数据!A:A,0),9))</f>
        <v>华东大区公司</v>
      </c>
      <c r="C4065" t="str">
        <f>IF(K4065="","",INDEX(主数据!A:AD,MATCH(J4065,主数据!A:A,0),11))</f>
        <v>合肥城区</v>
      </c>
      <c r="D4065" t="str">
        <f t="shared" si="252"/>
        <v>HF41物业服务费标准方式1.20</v>
      </c>
      <c r="E4065" s="13" t="str">
        <f t="shared" si="254"/>
        <v>1.20</v>
      </c>
      <c r="F4065" s="13" t="str">
        <f>IF(E4065="","",IFERROR(IF(IF(K4065="","",INDEX(收费标合同信息维护!A:Q,MATCH(D4065,收费标合同信息维护!J:J,0),10))=D4065,"有","无"),"无"))</f>
        <v>无</v>
      </c>
      <c r="G4065" s="13" t="str">
        <f t="shared" si="253"/>
        <v/>
      </c>
      <c r="H4065" s="13" t="str">
        <f t="shared" si="255"/>
        <v/>
      </c>
      <c r="I4065" s="13" t="str">
        <f>IF(G4065="","",IFERROR(IF(IF(K4065="","",INDEX(收费标合同信息维护!A:Q,MATCH(G4065,收费标合同信息维护!M:M,0),13))=G4065,"有","无"),"无"))</f>
        <v/>
      </c>
      <c r="J4065" s="3" t="s">
        <v>3864</v>
      </c>
      <c r="K4065" s="3" t="s">
        <v>14481</v>
      </c>
      <c r="L4065" s="3" t="s">
        <v>6025</v>
      </c>
      <c r="M4065" s="3" t="s">
        <v>6026</v>
      </c>
      <c r="N4065" s="3" t="s">
        <v>6477</v>
      </c>
      <c r="O4065" s="3" t="s">
        <v>6478</v>
      </c>
      <c r="P4065" s="3" t="s">
        <v>14494</v>
      </c>
      <c r="Q4065" s="3" t="s">
        <v>14495</v>
      </c>
      <c r="R4065" s="3" t="s">
        <v>6484</v>
      </c>
      <c r="S4065" s="3" t="s">
        <v>6491</v>
      </c>
      <c r="T4065" s="3" t="s">
        <v>6882</v>
      </c>
      <c r="U4065" s="3" t="s">
        <v>154</v>
      </c>
      <c r="V4065" s="3" t="s">
        <v>6614</v>
      </c>
      <c r="W4065" s="3" t="s">
        <v>154</v>
      </c>
      <c r="X4065" s="3" t="s">
        <v>154</v>
      </c>
      <c r="Y4065" s="3" t="s">
        <v>154</v>
      </c>
      <c r="Z4065" s="3" t="s">
        <v>154</v>
      </c>
      <c r="AA4065" s="3" t="s">
        <v>154</v>
      </c>
      <c r="AB4065" s="3" t="s">
        <v>154</v>
      </c>
      <c r="AC4065" s="3" t="s">
        <v>154</v>
      </c>
      <c r="AD4065" s="3" t="s">
        <v>6151</v>
      </c>
      <c r="AE4065" s="3" t="s">
        <v>6151</v>
      </c>
      <c r="AF4065" s="3" t="s">
        <v>154</v>
      </c>
      <c r="AG4065" s="3" t="s">
        <v>154</v>
      </c>
      <c r="AH4065" s="3" t="s">
        <v>6478</v>
      </c>
      <c r="AI4065" s="3" t="s">
        <v>6482</v>
      </c>
      <c r="AJ4065" s="3" t="s">
        <v>28</v>
      </c>
    </row>
    <row r="4066" spans="1:36" ht="30">
      <c r="A4066" s="10">
        <v>4169</v>
      </c>
      <c r="B4066" t="str">
        <f>IF(K4066="总计","",INDEX(主数据!A:AD,MATCH(J4066,主数据!A:A,0),9))</f>
        <v>华西大区公司</v>
      </c>
      <c r="C4066" t="str">
        <f>IF(K4066="","",INDEX(主数据!A:AD,MATCH(J4066,主数据!A:A,0),11))</f>
        <v>呼和浩特东区</v>
      </c>
      <c r="D4066" t="str">
        <f t="shared" si="252"/>
        <v>NM101物业服务费标准方式1.95</v>
      </c>
      <c r="E4066" s="13" t="str">
        <f t="shared" si="254"/>
        <v>1.95</v>
      </c>
      <c r="F4066" s="13" t="str">
        <f>IF(E4066="","",IFERROR(IF(IF(K4066="","",INDEX(收费标合同信息维护!A:Q,MATCH(D4066,收费标合同信息维护!J:J,0),10))=D4066,"有","无"),"无"))</f>
        <v>无</v>
      </c>
      <c r="G4066" s="13" t="str">
        <f t="shared" si="253"/>
        <v/>
      </c>
      <c r="H4066" s="13" t="str">
        <f t="shared" si="255"/>
        <v/>
      </c>
      <c r="I4066" s="13" t="str">
        <f>IF(G4066="","",IFERROR(IF(IF(K4066="","",INDEX(收费标合同信息维护!A:Q,MATCH(G4066,收费标合同信息维护!M:M,0),13))=G4066,"有","无"),"无"))</f>
        <v/>
      </c>
      <c r="J4066" s="3" t="s">
        <v>3600</v>
      </c>
      <c r="K4066" s="3" t="s">
        <v>18279</v>
      </c>
      <c r="L4066" s="3" t="s">
        <v>6025</v>
      </c>
      <c r="M4066" s="3" t="s">
        <v>6026</v>
      </c>
      <c r="N4066" s="3" t="s">
        <v>6477</v>
      </c>
      <c r="O4066" s="3" t="s">
        <v>6478</v>
      </c>
      <c r="P4066" s="3" t="s">
        <v>6025</v>
      </c>
      <c r="Q4066" s="3" t="s">
        <v>6026</v>
      </c>
      <c r="R4066" s="3" t="s">
        <v>6484</v>
      </c>
      <c r="S4066" s="3" t="s">
        <v>6491</v>
      </c>
      <c r="T4066" s="3" t="s">
        <v>6496</v>
      </c>
      <c r="U4066" s="3" t="s">
        <v>154</v>
      </c>
      <c r="V4066" s="3" t="s">
        <v>8418</v>
      </c>
      <c r="W4066" s="3" t="s">
        <v>154</v>
      </c>
      <c r="X4066" s="3" t="s">
        <v>154</v>
      </c>
      <c r="Y4066" s="3" t="s">
        <v>154</v>
      </c>
      <c r="Z4066" s="3" t="s">
        <v>154</v>
      </c>
      <c r="AA4066" s="3" t="s">
        <v>154</v>
      </c>
      <c r="AB4066" s="3" t="s">
        <v>154</v>
      </c>
      <c r="AC4066" s="3" t="s">
        <v>154</v>
      </c>
      <c r="AD4066" s="3" t="s">
        <v>6151</v>
      </c>
      <c r="AE4066" s="3" t="s">
        <v>6151</v>
      </c>
      <c r="AF4066" s="3" t="s">
        <v>154</v>
      </c>
      <c r="AG4066" s="3" t="s">
        <v>154</v>
      </c>
      <c r="AH4066" s="3" t="s">
        <v>6478</v>
      </c>
      <c r="AI4066" s="3" t="s">
        <v>6482</v>
      </c>
      <c r="AJ4066" s="3" t="s">
        <v>14496</v>
      </c>
    </row>
    <row r="4067" spans="1:36" ht="30">
      <c r="A4067" s="10">
        <v>4170</v>
      </c>
      <c r="B4067" t="str">
        <f>IF(K4067="总计","",INDEX(主数据!A:AD,MATCH(J4067,主数据!A:A,0),9))</f>
        <v>华西大区公司</v>
      </c>
      <c r="C4067" t="str">
        <f>IF(K4067="","",INDEX(主数据!A:AD,MATCH(J4067,主数据!A:A,0),11))</f>
        <v>呼和浩特东区</v>
      </c>
      <c r="D4067" t="str">
        <f t="shared" si="252"/>
        <v>NM101物业服务费标准方式3.80</v>
      </c>
      <c r="E4067" s="13" t="str">
        <f t="shared" si="254"/>
        <v>3.80</v>
      </c>
      <c r="F4067" s="13" t="str">
        <f>IF(E4067="","",IFERROR(IF(IF(K4067="","",INDEX(收费标合同信息维护!A:Q,MATCH(D4067,收费标合同信息维护!J:J,0),10))=D4067,"有","无"),"无"))</f>
        <v>无</v>
      </c>
      <c r="G4067" s="13" t="str">
        <f t="shared" si="253"/>
        <v/>
      </c>
      <c r="H4067" s="13" t="str">
        <f t="shared" si="255"/>
        <v/>
      </c>
      <c r="I4067" s="13" t="str">
        <f>IF(G4067="","",IFERROR(IF(IF(K4067="","",INDEX(收费标合同信息维护!A:Q,MATCH(G4067,收费标合同信息维护!M:M,0),13))=G4067,"有","无"),"无"))</f>
        <v/>
      </c>
      <c r="J4067" s="3" t="s">
        <v>3600</v>
      </c>
      <c r="K4067" s="3" t="s">
        <v>18279</v>
      </c>
      <c r="L4067" s="3" t="s">
        <v>6025</v>
      </c>
      <c r="M4067" s="3" t="s">
        <v>6026</v>
      </c>
      <c r="N4067" s="3" t="s">
        <v>6477</v>
      </c>
      <c r="O4067" s="3" t="s">
        <v>6478</v>
      </c>
      <c r="P4067" s="3" t="s">
        <v>14497</v>
      </c>
      <c r="Q4067" s="3" t="s">
        <v>6677</v>
      </c>
      <c r="R4067" s="3" t="s">
        <v>6484</v>
      </c>
      <c r="S4067" s="3" t="s">
        <v>6491</v>
      </c>
      <c r="T4067" s="3" t="s">
        <v>6496</v>
      </c>
      <c r="U4067" s="3" t="s">
        <v>154</v>
      </c>
      <c r="V4067" s="3" t="s">
        <v>6991</v>
      </c>
      <c r="W4067" s="3" t="s">
        <v>154</v>
      </c>
      <c r="X4067" s="3" t="s">
        <v>154</v>
      </c>
      <c r="Y4067" s="3" t="s">
        <v>154</v>
      </c>
      <c r="Z4067" s="3" t="s">
        <v>154</v>
      </c>
      <c r="AA4067" s="3" t="s">
        <v>154</v>
      </c>
      <c r="AB4067" s="3" t="s">
        <v>154</v>
      </c>
      <c r="AC4067" s="3" t="s">
        <v>154</v>
      </c>
      <c r="AD4067" s="3" t="s">
        <v>6151</v>
      </c>
      <c r="AE4067" s="3" t="s">
        <v>6151</v>
      </c>
      <c r="AF4067" s="3" t="s">
        <v>6040</v>
      </c>
      <c r="AG4067" s="3" t="s">
        <v>154</v>
      </c>
      <c r="AH4067" s="3" t="s">
        <v>6478</v>
      </c>
      <c r="AI4067" s="3" t="s">
        <v>6482</v>
      </c>
      <c r="AJ4067" s="3" t="s">
        <v>6292</v>
      </c>
    </row>
    <row r="4068" spans="1:36" ht="30">
      <c r="A4068" s="10">
        <v>4171</v>
      </c>
      <c r="B4068" t="str">
        <f>IF(K4068="总计","",INDEX(主数据!A:AD,MATCH(J4068,主数据!A:A,0),9))</f>
        <v>华西大区公司</v>
      </c>
      <c r="C4068" t="str">
        <f>IF(K4068="","",INDEX(主数据!A:AD,MATCH(J4068,主数据!A:A,0),11))</f>
        <v>呼和浩特东区</v>
      </c>
      <c r="D4068" t="str">
        <f t="shared" si="252"/>
        <v>NM101物业服务费标准方式3.80</v>
      </c>
      <c r="E4068" s="13" t="str">
        <f t="shared" si="254"/>
        <v>3.80</v>
      </c>
      <c r="F4068" s="13" t="str">
        <f>IF(E4068="","",IFERROR(IF(IF(K4068="","",INDEX(收费标合同信息维护!A:Q,MATCH(D4068,收费标合同信息维护!J:J,0),10))=D4068,"有","无"),"无"))</f>
        <v>无</v>
      </c>
      <c r="G4068" s="13" t="str">
        <f t="shared" si="253"/>
        <v/>
      </c>
      <c r="H4068" s="13" t="str">
        <f t="shared" si="255"/>
        <v/>
      </c>
      <c r="I4068" s="13" t="str">
        <f>IF(G4068="","",IFERROR(IF(IF(K4068="","",INDEX(收费标合同信息维护!A:Q,MATCH(G4068,收费标合同信息维护!M:M,0),13))=G4068,"有","无"),"无"))</f>
        <v/>
      </c>
      <c r="J4068" s="3" t="s">
        <v>3600</v>
      </c>
      <c r="K4068" s="3" t="s">
        <v>18279</v>
      </c>
      <c r="L4068" s="3" t="s">
        <v>6025</v>
      </c>
      <c r="M4068" s="3" t="s">
        <v>6026</v>
      </c>
      <c r="N4068" s="3" t="s">
        <v>6477</v>
      </c>
      <c r="O4068" s="3" t="s">
        <v>6478</v>
      </c>
      <c r="P4068" s="3" t="s">
        <v>14498</v>
      </c>
      <c r="Q4068" s="3" t="s">
        <v>9960</v>
      </c>
      <c r="R4068" s="3" t="s">
        <v>6484</v>
      </c>
      <c r="S4068" s="3" t="s">
        <v>6491</v>
      </c>
      <c r="T4068" s="3" t="s">
        <v>6481</v>
      </c>
      <c r="U4068" s="3" t="s">
        <v>7659</v>
      </c>
      <c r="V4068" s="3" t="s">
        <v>6991</v>
      </c>
      <c r="W4068" s="3" t="s">
        <v>154</v>
      </c>
      <c r="X4068" s="3" t="s">
        <v>154</v>
      </c>
      <c r="Y4068" s="3" t="s">
        <v>154</v>
      </c>
      <c r="Z4068" s="3" t="s">
        <v>154</v>
      </c>
      <c r="AA4068" s="3" t="s">
        <v>154</v>
      </c>
      <c r="AB4068" s="3" t="s">
        <v>154</v>
      </c>
      <c r="AC4068" s="3" t="s">
        <v>154</v>
      </c>
      <c r="AD4068" s="3" t="s">
        <v>6151</v>
      </c>
      <c r="AE4068" s="3" t="s">
        <v>6151</v>
      </c>
      <c r="AF4068" s="3" t="s">
        <v>6040</v>
      </c>
      <c r="AG4068" s="3" t="s">
        <v>154</v>
      </c>
      <c r="AH4068" s="3" t="s">
        <v>6478</v>
      </c>
      <c r="AI4068" s="3" t="s">
        <v>6482</v>
      </c>
      <c r="AJ4068" s="3" t="s">
        <v>6033</v>
      </c>
    </row>
    <row r="4069" spans="1:36" ht="30">
      <c r="A4069" s="10">
        <v>4172</v>
      </c>
      <c r="B4069" t="str">
        <f>IF(K4069="总计","",INDEX(主数据!A:AD,MATCH(J4069,主数据!A:A,0),9))</f>
        <v>华西大区公司</v>
      </c>
      <c r="C4069" t="str">
        <f>IF(K4069="","",INDEX(主数据!A:AD,MATCH(J4069,主数据!A:A,0),11))</f>
        <v>呼和浩特东区</v>
      </c>
      <c r="D4069" t="str">
        <f t="shared" si="252"/>
        <v>NM101小业主委托停车管理费（固定）定额</v>
      </c>
      <c r="E4069" s="13" t="str">
        <f t="shared" si="254"/>
        <v/>
      </c>
      <c r="F4069" s="13" t="str">
        <f>IF(E4069="","",IFERROR(IF(IF(K4069="","",INDEX(收费标合同信息维护!A:Q,MATCH(D4069,收费标合同信息维护!J:J,0),10))=D4069,"有","无"),"无"))</f>
        <v/>
      </c>
      <c r="G4069" s="13" t="str">
        <f t="shared" si="253"/>
        <v>NM101小业主委托停车管理费（固定）定额110.00</v>
      </c>
      <c r="H4069" s="13" t="str">
        <f t="shared" si="255"/>
        <v>110.00</v>
      </c>
      <c r="I4069" s="13" t="str">
        <f>IF(G4069="","",IFERROR(IF(IF(K4069="","",INDEX(收费标合同信息维护!A:Q,MATCH(G4069,收费标合同信息维护!M:M,0),13))=G4069,"有","无"),"无"))</f>
        <v>无</v>
      </c>
      <c r="J4069" s="3" t="s">
        <v>3600</v>
      </c>
      <c r="K4069" s="3" t="s">
        <v>18279</v>
      </c>
      <c r="L4069" s="3" t="s">
        <v>7013</v>
      </c>
      <c r="M4069" s="3" t="s">
        <v>7014</v>
      </c>
      <c r="N4069" s="3" t="s">
        <v>6477</v>
      </c>
      <c r="O4069" s="3" t="s">
        <v>6478</v>
      </c>
      <c r="P4069" s="3" t="s">
        <v>14499</v>
      </c>
      <c r="Q4069" s="3" t="s">
        <v>14499</v>
      </c>
      <c r="R4069" s="3" t="s">
        <v>6490</v>
      </c>
      <c r="S4069" s="3" t="s">
        <v>6491</v>
      </c>
      <c r="T4069" s="3" t="s">
        <v>14500</v>
      </c>
      <c r="U4069" s="3" t="s">
        <v>154</v>
      </c>
      <c r="V4069" s="3" t="s">
        <v>154</v>
      </c>
      <c r="W4069" s="3" t="s">
        <v>10552</v>
      </c>
      <c r="X4069" s="3" t="s">
        <v>154</v>
      </c>
      <c r="Y4069" s="3" t="s">
        <v>154</v>
      </c>
      <c r="Z4069" s="3" t="s">
        <v>154</v>
      </c>
      <c r="AA4069" s="3" t="s">
        <v>154</v>
      </c>
      <c r="AB4069" s="3" t="s">
        <v>154</v>
      </c>
      <c r="AC4069" s="3" t="s">
        <v>154</v>
      </c>
      <c r="AD4069" s="3" t="s">
        <v>6151</v>
      </c>
      <c r="AE4069" s="3" t="s">
        <v>6151</v>
      </c>
      <c r="AF4069" s="3" t="s">
        <v>6040</v>
      </c>
      <c r="AG4069" s="3" t="s">
        <v>154</v>
      </c>
      <c r="AH4069" s="3" t="s">
        <v>6478</v>
      </c>
      <c r="AI4069" s="3" t="s">
        <v>6482</v>
      </c>
      <c r="AJ4069" s="3" t="s">
        <v>6032</v>
      </c>
    </row>
    <row r="4070" spans="1:36" ht="30">
      <c r="A4070" s="10">
        <v>4173</v>
      </c>
      <c r="B4070" t="str">
        <f>IF(K4070="总计","",INDEX(主数据!A:AD,MATCH(J4070,主数据!A:A,0),9))</f>
        <v>华西大区公司</v>
      </c>
      <c r="C4070" t="str">
        <f>IF(K4070="","",INDEX(主数据!A:AD,MATCH(J4070,主数据!A:A,0),11))</f>
        <v>呼和浩特东区</v>
      </c>
      <c r="D4070" t="str">
        <f t="shared" si="252"/>
        <v>NM101小业主委托停车管理费（固定）定额</v>
      </c>
      <c r="E4070" s="13" t="str">
        <f t="shared" si="254"/>
        <v/>
      </c>
      <c r="F4070" s="13" t="str">
        <f>IF(E4070="","",IFERROR(IF(IF(K4070="","",INDEX(收费标合同信息维护!A:Q,MATCH(D4070,收费标合同信息维护!J:J,0),10))=D4070,"有","无"),"无"))</f>
        <v/>
      </c>
      <c r="G4070" s="13" t="str">
        <f t="shared" si="253"/>
        <v>NM101小业主委托停车管理费（固定）定额110.00</v>
      </c>
      <c r="H4070" s="13" t="str">
        <f t="shared" si="255"/>
        <v>110.00</v>
      </c>
      <c r="I4070" s="13" t="str">
        <f>IF(G4070="","",IFERROR(IF(IF(K4070="","",INDEX(收费标合同信息维护!A:Q,MATCH(G4070,收费标合同信息维护!M:M,0),13))=G4070,"有","无"),"无"))</f>
        <v>无</v>
      </c>
      <c r="J4070" s="3" t="s">
        <v>3600</v>
      </c>
      <c r="K4070" s="3" t="s">
        <v>18279</v>
      </c>
      <c r="L4070" s="3" t="s">
        <v>7013</v>
      </c>
      <c r="M4070" s="3" t="s">
        <v>7014</v>
      </c>
      <c r="N4070" s="3" t="s">
        <v>6477</v>
      </c>
      <c r="O4070" s="3" t="s">
        <v>6478</v>
      </c>
      <c r="P4070" s="3" t="s">
        <v>14501</v>
      </c>
      <c r="Q4070" s="3" t="s">
        <v>14502</v>
      </c>
      <c r="R4070" s="3" t="s">
        <v>6490</v>
      </c>
      <c r="S4070" s="3" t="s">
        <v>6491</v>
      </c>
      <c r="T4070" s="3" t="s">
        <v>14503</v>
      </c>
      <c r="U4070" s="3" t="s">
        <v>154</v>
      </c>
      <c r="V4070" s="3" t="s">
        <v>154</v>
      </c>
      <c r="W4070" s="3" t="s">
        <v>10552</v>
      </c>
      <c r="X4070" s="3" t="s">
        <v>154</v>
      </c>
      <c r="Y4070" s="3" t="s">
        <v>154</v>
      </c>
      <c r="Z4070" s="3" t="s">
        <v>154</v>
      </c>
      <c r="AA4070" s="3" t="s">
        <v>154</v>
      </c>
      <c r="AB4070" s="3" t="s">
        <v>154</v>
      </c>
      <c r="AC4070" s="3" t="s">
        <v>154</v>
      </c>
      <c r="AD4070" s="3" t="s">
        <v>6151</v>
      </c>
      <c r="AE4070" s="3" t="s">
        <v>6151</v>
      </c>
      <c r="AF4070" s="3" t="s">
        <v>6040</v>
      </c>
      <c r="AG4070" s="3" t="s">
        <v>154</v>
      </c>
      <c r="AH4070" s="3" t="s">
        <v>6478</v>
      </c>
      <c r="AI4070" s="3" t="s">
        <v>6482</v>
      </c>
      <c r="AJ4070" s="3" t="s">
        <v>6032</v>
      </c>
    </row>
    <row r="4071" spans="1:36" ht="30">
      <c r="A4071" s="10">
        <v>4174</v>
      </c>
      <c r="B4071" t="str">
        <f>IF(K4071="总计","",INDEX(主数据!A:AD,MATCH(J4071,主数据!A:A,0),9))</f>
        <v>华西大区公司</v>
      </c>
      <c r="C4071" t="str">
        <f>IF(K4071="","",INDEX(主数据!A:AD,MATCH(J4071,主数据!A:A,0),11))</f>
        <v>呼和浩特东区</v>
      </c>
      <c r="D4071" t="str">
        <f t="shared" si="252"/>
        <v>NM101小业主委托停车管理费（固定）定额</v>
      </c>
      <c r="E4071" s="13" t="str">
        <f t="shared" si="254"/>
        <v/>
      </c>
      <c r="F4071" s="13" t="str">
        <f>IF(E4071="","",IFERROR(IF(IF(K4071="","",INDEX(收费标合同信息维护!A:Q,MATCH(D4071,收费标合同信息维护!J:J,0),10))=D4071,"有","无"),"无"))</f>
        <v/>
      </c>
      <c r="G4071" s="13" t="str">
        <f t="shared" si="253"/>
        <v>NM101小业主委托停车管理费（固定）定额110.00</v>
      </c>
      <c r="H4071" s="13" t="str">
        <f t="shared" si="255"/>
        <v>110.00</v>
      </c>
      <c r="I4071" s="13" t="str">
        <f>IF(G4071="","",IFERROR(IF(IF(K4071="","",INDEX(收费标合同信息维护!A:Q,MATCH(G4071,收费标合同信息维护!M:M,0),13))=G4071,"有","无"),"无"))</f>
        <v>无</v>
      </c>
      <c r="J4071" s="3" t="s">
        <v>3600</v>
      </c>
      <c r="K4071" s="3" t="s">
        <v>18279</v>
      </c>
      <c r="L4071" s="3" t="s">
        <v>7013</v>
      </c>
      <c r="M4071" s="3" t="s">
        <v>7014</v>
      </c>
      <c r="N4071" s="3" t="s">
        <v>6477</v>
      </c>
      <c r="O4071" s="3" t="s">
        <v>6478</v>
      </c>
      <c r="P4071" s="3" t="s">
        <v>14504</v>
      </c>
      <c r="Q4071" s="3" t="s">
        <v>14505</v>
      </c>
      <c r="R4071" s="3" t="s">
        <v>6490</v>
      </c>
      <c r="S4071" s="3" t="s">
        <v>6491</v>
      </c>
      <c r="T4071" s="3" t="s">
        <v>6800</v>
      </c>
      <c r="U4071" s="3" t="s">
        <v>154</v>
      </c>
      <c r="V4071" s="3" t="s">
        <v>154</v>
      </c>
      <c r="W4071" s="3" t="s">
        <v>10552</v>
      </c>
      <c r="X4071" s="3" t="s">
        <v>154</v>
      </c>
      <c r="Y4071" s="3" t="s">
        <v>154</v>
      </c>
      <c r="Z4071" s="3" t="s">
        <v>154</v>
      </c>
      <c r="AA4071" s="3" t="s">
        <v>154</v>
      </c>
      <c r="AB4071" s="3" t="s">
        <v>154</v>
      </c>
      <c r="AC4071" s="3" t="s">
        <v>154</v>
      </c>
      <c r="AD4071" s="3" t="s">
        <v>6151</v>
      </c>
      <c r="AE4071" s="3" t="s">
        <v>6151</v>
      </c>
      <c r="AF4071" s="3" t="s">
        <v>6040</v>
      </c>
      <c r="AG4071" s="3" t="s">
        <v>154</v>
      </c>
      <c r="AH4071" s="3" t="s">
        <v>6478</v>
      </c>
      <c r="AI4071" s="3" t="s">
        <v>6482</v>
      </c>
      <c r="AJ4071" s="3" t="s">
        <v>18280</v>
      </c>
    </row>
    <row r="4072" spans="1:36" ht="30">
      <c r="A4072" s="10">
        <v>4175</v>
      </c>
      <c r="B4072" t="str">
        <f>IF(K4072="总计","",INDEX(主数据!A:AD,MATCH(J4072,主数据!A:A,0),9))</f>
        <v>华西大区公司</v>
      </c>
      <c r="C4072" t="str">
        <f>IF(K4072="","",INDEX(主数据!A:AD,MATCH(J4072,主数据!A:A,0),11))</f>
        <v>呼和浩特东区</v>
      </c>
      <c r="D4072" t="str">
        <f t="shared" si="252"/>
        <v>NM101小业主委托停车管理费（固定）定额</v>
      </c>
      <c r="E4072" s="13" t="str">
        <f t="shared" si="254"/>
        <v/>
      </c>
      <c r="F4072" s="13" t="str">
        <f>IF(E4072="","",IFERROR(IF(IF(K4072="","",INDEX(收费标合同信息维护!A:Q,MATCH(D4072,收费标合同信息维护!J:J,0),10))=D4072,"有","无"),"无"))</f>
        <v/>
      </c>
      <c r="G4072" s="13" t="str">
        <f t="shared" si="253"/>
        <v>NM101小业主委托停车管理费（固定）定额220.00</v>
      </c>
      <c r="H4072" s="13" t="str">
        <f t="shared" si="255"/>
        <v>220.00</v>
      </c>
      <c r="I4072" s="13" t="str">
        <f>IF(G4072="","",IFERROR(IF(IF(K4072="","",INDEX(收费标合同信息维护!A:Q,MATCH(G4072,收费标合同信息维护!M:M,0),13))=G4072,"有","无"),"无"))</f>
        <v>无</v>
      </c>
      <c r="J4072" s="3" t="s">
        <v>3600</v>
      </c>
      <c r="K4072" s="3" t="s">
        <v>18279</v>
      </c>
      <c r="L4072" s="3" t="s">
        <v>7013</v>
      </c>
      <c r="M4072" s="3" t="s">
        <v>7014</v>
      </c>
      <c r="N4072" s="3" t="s">
        <v>6477</v>
      </c>
      <c r="O4072" s="3" t="s">
        <v>6478</v>
      </c>
      <c r="P4072" s="3" t="s">
        <v>14506</v>
      </c>
      <c r="Q4072" s="3" t="s">
        <v>14507</v>
      </c>
      <c r="R4072" s="3" t="s">
        <v>6490</v>
      </c>
      <c r="S4072" s="3" t="s">
        <v>6491</v>
      </c>
      <c r="T4072" s="3" t="s">
        <v>6800</v>
      </c>
      <c r="U4072" s="3" t="s">
        <v>154</v>
      </c>
      <c r="V4072" s="3" t="s">
        <v>154</v>
      </c>
      <c r="W4072" s="3" t="s">
        <v>10558</v>
      </c>
      <c r="X4072" s="3" t="s">
        <v>154</v>
      </c>
      <c r="Y4072" s="3" t="s">
        <v>154</v>
      </c>
      <c r="Z4072" s="3" t="s">
        <v>154</v>
      </c>
      <c r="AA4072" s="3" t="s">
        <v>154</v>
      </c>
      <c r="AB4072" s="3" t="s">
        <v>154</v>
      </c>
      <c r="AC4072" s="3" t="s">
        <v>154</v>
      </c>
      <c r="AD4072" s="3" t="s">
        <v>6151</v>
      </c>
      <c r="AE4072" s="3" t="s">
        <v>6151</v>
      </c>
      <c r="AF4072" s="3" t="s">
        <v>154</v>
      </c>
      <c r="AG4072" s="3" t="s">
        <v>154</v>
      </c>
      <c r="AH4072" s="3" t="s">
        <v>6478</v>
      </c>
      <c r="AI4072" s="3" t="s">
        <v>6482</v>
      </c>
      <c r="AJ4072" s="3" t="s">
        <v>18</v>
      </c>
    </row>
    <row r="4073" spans="1:36" ht="30">
      <c r="A4073" s="10">
        <v>4176</v>
      </c>
      <c r="B4073" t="str">
        <f>IF(K4073="总计","",INDEX(主数据!A:AD,MATCH(J4073,主数据!A:A,0),9))</f>
        <v>华西大区公司</v>
      </c>
      <c r="C4073" t="str">
        <f>IF(K4073="","",INDEX(主数据!A:AD,MATCH(J4073,主数据!A:A,0),11))</f>
        <v>呼和浩特东区</v>
      </c>
      <c r="D4073" t="str">
        <f t="shared" si="252"/>
        <v>NM101小业主委托停车管理费（固定）定额</v>
      </c>
      <c r="E4073" s="13" t="str">
        <f t="shared" si="254"/>
        <v/>
      </c>
      <c r="F4073" s="13" t="str">
        <f>IF(E4073="","",IFERROR(IF(IF(K4073="","",INDEX(收费标合同信息维护!A:Q,MATCH(D4073,收费标合同信息维护!J:J,0),10))=D4073,"有","无"),"无"))</f>
        <v/>
      </c>
      <c r="G4073" s="13" t="str">
        <f t="shared" si="253"/>
        <v>NM101小业主委托停车管理费（固定）定额330.00</v>
      </c>
      <c r="H4073" s="13" t="str">
        <f t="shared" si="255"/>
        <v>330.00</v>
      </c>
      <c r="I4073" s="13" t="str">
        <f>IF(G4073="","",IFERROR(IF(IF(K4073="","",INDEX(收费标合同信息维护!A:Q,MATCH(G4073,收费标合同信息维护!M:M,0),13))=G4073,"有","无"),"无"))</f>
        <v>无</v>
      </c>
      <c r="J4073" s="3" t="s">
        <v>3600</v>
      </c>
      <c r="K4073" s="3" t="s">
        <v>18279</v>
      </c>
      <c r="L4073" s="3" t="s">
        <v>7013</v>
      </c>
      <c r="M4073" s="3" t="s">
        <v>7014</v>
      </c>
      <c r="N4073" s="3" t="s">
        <v>6477</v>
      </c>
      <c r="O4073" s="3" t="s">
        <v>6478</v>
      </c>
      <c r="P4073" s="3" t="s">
        <v>14508</v>
      </c>
      <c r="Q4073" s="3" t="s">
        <v>14509</v>
      </c>
      <c r="R4073" s="3" t="s">
        <v>6490</v>
      </c>
      <c r="S4073" s="3" t="s">
        <v>6491</v>
      </c>
      <c r="T4073" s="3" t="s">
        <v>6800</v>
      </c>
      <c r="U4073" s="3" t="s">
        <v>154</v>
      </c>
      <c r="V4073" s="3" t="s">
        <v>154</v>
      </c>
      <c r="W4073" s="3" t="s">
        <v>9255</v>
      </c>
      <c r="X4073" s="3" t="s">
        <v>154</v>
      </c>
      <c r="Y4073" s="3" t="s">
        <v>154</v>
      </c>
      <c r="Z4073" s="3" t="s">
        <v>154</v>
      </c>
      <c r="AA4073" s="3" t="s">
        <v>154</v>
      </c>
      <c r="AB4073" s="3" t="s">
        <v>154</v>
      </c>
      <c r="AC4073" s="3" t="s">
        <v>154</v>
      </c>
      <c r="AD4073" s="3" t="s">
        <v>6151</v>
      </c>
      <c r="AE4073" s="3" t="s">
        <v>6151</v>
      </c>
      <c r="AF4073" s="3" t="s">
        <v>154</v>
      </c>
      <c r="AG4073" s="3" t="s">
        <v>154</v>
      </c>
      <c r="AH4073" s="3" t="s">
        <v>6478</v>
      </c>
      <c r="AI4073" s="3" t="s">
        <v>6482</v>
      </c>
      <c r="AJ4073" s="3" t="s">
        <v>6489</v>
      </c>
    </row>
    <row r="4074" spans="1:36" ht="30">
      <c r="A4074" s="10">
        <v>4177</v>
      </c>
      <c r="B4074" t="str">
        <f>IF(K4074="总计","",INDEX(主数据!A:AD,MATCH(J4074,主数据!A:A,0),9))</f>
        <v>华西大区公司</v>
      </c>
      <c r="C4074" t="str">
        <f>IF(K4074="","",INDEX(主数据!A:AD,MATCH(J4074,主数据!A:A,0),11))</f>
        <v>呼和浩特东区</v>
      </c>
      <c r="D4074" t="str">
        <f t="shared" si="252"/>
        <v>NM101小业主委托停车管理费（固定）定额</v>
      </c>
      <c r="E4074" s="13" t="str">
        <f t="shared" si="254"/>
        <v/>
      </c>
      <c r="F4074" s="13" t="str">
        <f>IF(E4074="","",IFERROR(IF(IF(K4074="","",INDEX(收费标合同信息维护!A:Q,MATCH(D4074,收费标合同信息维护!J:J,0),10))=D4074,"有","无"),"无"))</f>
        <v/>
      </c>
      <c r="G4074" s="13" t="str">
        <f t="shared" si="253"/>
        <v>NM101小业主委托停车管理费（固定）定额440.00</v>
      </c>
      <c r="H4074" s="13" t="str">
        <f t="shared" si="255"/>
        <v>440.00</v>
      </c>
      <c r="I4074" s="13" t="str">
        <f>IF(G4074="","",IFERROR(IF(IF(K4074="","",INDEX(收费标合同信息维护!A:Q,MATCH(G4074,收费标合同信息维护!M:M,0),13))=G4074,"有","无"),"无"))</f>
        <v>无</v>
      </c>
      <c r="J4074" s="3" t="s">
        <v>3600</v>
      </c>
      <c r="K4074" s="3" t="s">
        <v>18279</v>
      </c>
      <c r="L4074" s="3" t="s">
        <v>7013</v>
      </c>
      <c r="M4074" s="3" t="s">
        <v>7014</v>
      </c>
      <c r="N4074" s="3" t="s">
        <v>6477</v>
      </c>
      <c r="O4074" s="3" t="s">
        <v>6478</v>
      </c>
      <c r="P4074" s="3" t="s">
        <v>14510</v>
      </c>
      <c r="Q4074" s="3" t="s">
        <v>14511</v>
      </c>
      <c r="R4074" s="3" t="s">
        <v>6490</v>
      </c>
      <c r="S4074" s="3" t="s">
        <v>6491</v>
      </c>
      <c r="T4074" s="3" t="s">
        <v>6800</v>
      </c>
      <c r="U4074" s="3" t="s">
        <v>154</v>
      </c>
      <c r="V4074" s="3" t="s">
        <v>154</v>
      </c>
      <c r="W4074" s="3" t="s">
        <v>10584</v>
      </c>
      <c r="X4074" s="3" t="s">
        <v>154</v>
      </c>
      <c r="Y4074" s="3" t="s">
        <v>154</v>
      </c>
      <c r="Z4074" s="3" t="s">
        <v>154</v>
      </c>
      <c r="AA4074" s="3" t="s">
        <v>154</v>
      </c>
      <c r="AB4074" s="3" t="s">
        <v>154</v>
      </c>
      <c r="AC4074" s="3" t="s">
        <v>154</v>
      </c>
      <c r="AD4074" s="3" t="s">
        <v>6151</v>
      </c>
      <c r="AE4074" s="3" t="s">
        <v>6151</v>
      </c>
      <c r="AF4074" s="3" t="s">
        <v>154</v>
      </c>
      <c r="AG4074" s="3" t="s">
        <v>154</v>
      </c>
      <c r="AH4074" s="3" t="s">
        <v>6478</v>
      </c>
      <c r="AI4074" s="3" t="s">
        <v>6482</v>
      </c>
      <c r="AJ4074" s="3" t="s">
        <v>6489</v>
      </c>
    </row>
    <row r="4075" spans="1:36" ht="30">
      <c r="A4075" s="10">
        <v>4178</v>
      </c>
      <c r="B4075" t="str">
        <f>IF(K4075="总计","",INDEX(主数据!A:AD,MATCH(J4075,主数据!A:A,0),9))</f>
        <v>华西大区公司</v>
      </c>
      <c r="C4075" t="str">
        <f>IF(K4075="","",INDEX(主数据!A:AD,MATCH(J4075,主数据!A:A,0),11))</f>
        <v>呼和浩特东区</v>
      </c>
      <c r="D4075" t="str">
        <f t="shared" si="252"/>
        <v>NM101小业主委托停车管理费（固定）定额</v>
      </c>
      <c r="E4075" s="13" t="str">
        <f t="shared" si="254"/>
        <v/>
      </c>
      <c r="F4075" s="13" t="str">
        <f>IF(E4075="","",IFERROR(IF(IF(K4075="","",INDEX(收费标合同信息维护!A:Q,MATCH(D4075,收费标合同信息维护!J:J,0),10))=D4075,"有","无"),"无"))</f>
        <v/>
      </c>
      <c r="G4075" s="13" t="str">
        <f t="shared" si="253"/>
        <v>NM101小业主委托停车管理费（固定）定额550.00</v>
      </c>
      <c r="H4075" s="13" t="str">
        <f t="shared" si="255"/>
        <v>550.00</v>
      </c>
      <c r="I4075" s="13" t="str">
        <f>IF(G4075="","",IFERROR(IF(IF(K4075="","",INDEX(收费标合同信息维护!A:Q,MATCH(G4075,收费标合同信息维护!M:M,0),13))=G4075,"有","无"),"无"))</f>
        <v>无</v>
      </c>
      <c r="J4075" s="3" t="s">
        <v>3600</v>
      </c>
      <c r="K4075" s="3" t="s">
        <v>18279</v>
      </c>
      <c r="L4075" s="3" t="s">
        <v>7013</v>
      </c>
      <c r="M4075" s="3" t="s">
        <v>7014</v>
      </c>
      <c r="N4075" s="3" t="s">
        <v>6477</v>
      </c>
      <c r="O4075" s="3" t="s">
        <v>6478</v>
      </c>
      <c r="P4075" s="3" t="s">
        <v>14512</v>
      </c>
      <c r="Q4075" s="3" t="s">
        <v>14513</v>
      </c>
      <c r="R4075" s="3" t="s">
        <v>6490</v>
      </c>
      <c r="S4075" s="3" t="s">
        <v>6491</v>
      </c>
      <c r="T4075" s="3" t="s">
        <v>6800</v>
      </c>
      <c r="U4075" s="3" t="s">
        <v>154</v>
      </c>
      <c r="V4075" s="3" t="s">
        <v>154</v>
      </c>
      <c r="W4075" s="3" t="s">
        <v>10437</v>
      </c>
      <c r="X4075" s="3" t="s">
        <v>154</v>
      </c>
      <c r="Y4075" s="3" t="s">
        <v>154</v>
      </c>
      <c r="Z4075" s="3" t="s">
        <v>154</v>
      </c>
      <c r="AA4075" s="3" t="s">
        <v>154</v>
      </c>
      <c r="AB4075" s="3" t="s">
        <v>154</v>
      </c>
      <c r="AC4075" s="3" t="s">
        <v>154</v>
      </c>
      <c r="AD4075" s="3" t="s">
        <v>6151</v>
      </c>
      <c r="AE4075" s="3" t="s">
        <v>6151</v>
      </c>
      <c r="AF4075" s="3" t="s">
        <v>154</v>
      </c>
      <c r="AG4075" s="3" t="s">
        <v>154</v>
      </c>
      <c r="AH4075" s="3" t="s">
        <v>6478</v>
      </c>
      <c r="AI4075" s="3" t="s">
        <v>6482</v>
      </c>
      <c r="AJ4075" s="3" t="s">
        <v>6489</v>
      </c>
    </row>
    <row r="4076" spans="1:36" ht="30">
      <c r="A4076" s="10">
        <v>4179</v>
      </c>
      <c r="B4076" t="str">
        <f>IF(K4076="总计","",INDEX(主数据!A:AD,MATCH(J4076,主数据!A:A,0),9))</f>
        <v>华西大区公司</v>
      </c>
      <c r="C4076" t="str">
        <f>IF(K4076="","",INDEX(主数据!A:AD,MATCH(J4076,主数据!A:A,0),11))</f>
        <v>呼和浩特东区</v>
      </c>
      <c r="D4076" t="str">
        <f t="shared" si="252"/>
        <v>NM101小业主委托停车管理费（固定）定额</v>
      </c>
      <c r="E4076" s="13" t="str">
        <f t="shared" si="254"/>
        <v/>
      </c>
      <c r="F4076" s="13" t="str">
        <f>IF(E4076="","",IFERROR(IF(IF(K4076="","",INDEX(收费标合同信息维护!A:Q,MATCH(D4076,收费标合同信息维护!J:J,0),10))=D4076,"有","无"),"无"))</f>
        <v/>
      </c>
      <c r="G4076" s="13" t="str">
        <f t="shared" si="253"/>
        <v>NM101小业主委托停车管理费（固定）定额660.00</v>
      </c>
      <c r="H4076" s="13" t="str">
        <f t="shared" si="255"/>
        <v>660.00</v>
      </c>
      <c r="I4076" s="13" t="str">
        <f>IF(G4076="","",IFERROR(IF(IF(K4076="","",INDEX(收费标合同信息维护!A:Q,MATCH(G4076,收费标合同信息维护!M:M,0),13))=G4076,"有","无"),"无"))</f>
        <v>无</v>
      </c>
      <c r="J4076" s="3" t="s">
        <v>3600</v>
      </c>
      <c r="K4076" s="3" t="s">
        <v>18279</v>
      </c>
      <c r="L4076" s="3" t="s">
        <v>7013</v>
      </c>
      <c r="M4076" s="3" t="s">
        <v>7014</v>
      </c>
      <c r="N4076" s="3" t="s">
        <v>6477</v>
      </c>
      <c r="O4076" s="3" t="s">
        <v>6478</v>
      </c>
      <c r="P4076" s="3" t="s">
        <v>14514</v>
      </c>
      <c r="Q4076" s="3" t="s">
        <v>14515</v>
      </c>
      <c r="R4076" s="3" t="s">
        <v>6490</v>
      </c>
      <c r="S4076" s="3" t="s">
        <v>6491</v>
      </c>
      <c r="T4076" s="3" t="s">
        <v>6800</v>
      </c>
      <c r="U4076" s="3" t="s">
        <v>154</v>
      </c>
      <c r="V4076" s="3" t="s">
        <v>154</v>
      </c>
      <c r="W4076" s="3" t="s">
        <v>9265</v>
      </c>
      <c r="X4076" s="3" t="s">
        <v>154</v>
      </c>
      <c r="Y4076" s="3" t="s">
        <v>154</v>
      </c>
      <c r="Z4076" s="3" t="s">
        <v>154</v>
      </c>
      <c r="AA4076" s="3" t="s">
        <v>154</v>
      </c>
      <c r="AB4076" s="3" t="s">
        <v>154</v>
      </c>
      <c r="AC4076" s="3" t="s">
        <v>154</v>
      </c>
      <c r="AD4076" s="3" t="s">
        <v>6151</v>
      </c>
      <c r="AE4076" s="3" t="s">
        <v>6151</v>
      </c>
      <c r="AF4076" s="3" t="s">
        <v>154</v>
      </c>
      <c r="AG4076" s="3" t="s">
        <v>154</v>
      </c>
      <c r="AH4076" s="3" t="s">
        <v>6478</v>
      </c>
      <c r="AI4076" s="3" t="s">
        <v>6482</v>
      </c>
      <c r="AJ4076" s="3" t="s">
        <v>6489</v>
      </c>
    </row>
    <row r="4077" spans="1:36" ht="30">
      <c r="A4077" s="10">
        <v>4180</v>
      </c>
      <c r="B4077" t="str">
        <f>IF(K4077="总计","",INDEX(主数据!A:AD,MATCH(J4077,主数据!A:A,0),9))</f>
        <v>华西大区公司</v>
      </c>
      <c r="C4077" t="str">
        <f>IF(K4077="","",INDEX(主数据!A:AD,MATCH(J4077,主数据!A:A,0),11))</f>
        <v>呼和浩特东区</v>
      </c>
      <c r="D4077" t="str">
        <f t="shared" si="252"/>
        <v>NM101小业主委托停车管理费（固定）定额</v>
      </c>
      <c r="E4077" s="13" t="str">
        <f t="shared" si="254"/>
        <v/>
      </c>
      <c r="F4077" s="13" t="str">
        <f>IF(E4077="","",IFERROR(IF(IF(K4077="","",INDEX(收费标合同信息维护!A:Q,MATCH(D4077,收费标合同信息维护!J:J,0),10))=D4077,"有","无"),"无"))</f>
        <v/>
      </c>
      <c r="G4077" s="13" t="str">
        <f t="shared" si="253"/>
        <v>NM101小业主委托停车管理费（固定）定额110.00</v>
      </c>
      <c r="H4077" s="13" t="str">
        <f t="shared" si="255"/>
        <v>110.00</v>
      </c>
      <c r="I4077" s="13" t="str">
        <f>IF(G4077="","",IFERROR(IF(IF(K4077="","",INDEX(收费标合同信息维护!A:Q,MATCH(G4077,收费标合同信息维护!M:M,0),13))=G4077,"有","无"),"无"))</f>
        <v>无</v>
      </c>
      <c r="J4077" s="3" t="s">
        <v>3600</v>
      </c>
      <c r="K4077" s="3" t="s">
        <v>18279</v>
      </c>
      <c r="L4077" s="3" t="s">
        <v>7013</v>
      </c>
      <c r="M4077" s="3" t="s">
        <v>7014</v>
      </c>
      <c r="N4077" s="3" t="s">
        <v>6477</v>
      </c>
      <c r="O4077" s="3" t="s">
        <v>6478</v>
      </c>
      <c r="P4077" s="3" t="s">
        <v>14516</v>
      </c>
      <c r="Q4077" s="3" t="s">
        <v>14517</v>
      </c>
      <c r="R4077" s="3" t="s">
        <v>6490</v>
      </c>
      <c r="S4077" s="3" t="s">
        <v>6491</v>
      </c>
      <c r="T4077" s="3" t="s">
        <v>6548</v>
      </c>
      <c r="U4077" s="3" t="s">
        <v>154</v>
      </c>
      <c r="V4077" s="3" t="s">
        <v>154</v>
      </c>
      <c r="W4077" s="3" t="s">
        <v>10552</v>
      </c>
      <c r="X4077" s="3" t="s">
        <v>154</v>
      </c>
      <c r="Y4077" s="3" t="s">
        <v>154</v>
      </c>
      <c r="Z4077" s="3" t="s">
        <v>154</v>
      </c>
      <c r="AA4077" s="3" t="s">
        <v>154</v>
      </c>
      <c r="AB4077" s="3" t="s">
        <v>154</v>
      </c>
      <c r="AC4077" s="3" t="s">
        <v>154</v>
      </c>
      <c r="AD4077" s="3" t="s">
        <v>6151</v>
      </c>
      <c r="AE4077" s="3" t="s">
        <v>6151</v>
      </c>
      <c r="AF4077" s="3" t="s">
        <v>6040</v>
      </c>
      <c r="AG4077" s="3" t="s">
        <v>154</v>
      </c>
      <c r="AH4077" s="3" t="s">
        <v>6478</v>
      </c>
      <c r="AI4077" s="3" t="s">
        <v>6482</v>
      </c>
      <c r="AJ4077" s="3" t="s">
        <v>6033</v>
      </c>
    </row>
    <row r="4078" spans="1:36" ht="30">
      <c r="A4078" s="10">
        <v>4181</v>
      </c>
      <c r="B4078" t="str">
        <f>IF(K4078="总计","",INDEX(主数据!A:AD,MATCH(J4078,主数据!A:A,0),9))</f>
        <v>华西大区公司</v>
      </c>
      <c r="C4078" t="str">
        <f>IF(K4078="","",INDEX(主数据!A:AD,MATCH(J4078,主数据!A:A,0),11))</f>
        <v>呼和浩特东区</v>
      </c>
      <c r="D4078" t="str">
        <f t="shared" si="252"/>
        <v>NM101补贴款定额</v>
      </c>
      <c r="E4078" s="13" t="str">
        <f t="shared" si="254"/>
        <v/>
      </c>
      <c r="F4078" s="13" t="str">
        <f>IF(E4078="","",IFERROR(IF(IF(K4078="","",INDEX(收费标合同信息维护!A:Q,MATCH(D4078,收费标合同信息维护!J:J,0),10))=D4078,"有","无"),"无"))</f>
        <v/>
      </c>
      <c r="G4078" s="13" t="str">
        <f t="shared" si="253"/>
        <v>NM101补贴款定额13900.00</v>
      </c>
      <c r="H4078" s="13" t="str">
        <f t="shared" si="255"/>
        <v>13900.00</v>
      </c>
      <c r="I4078" s="13" t="str">
        <f>IF(G4078="","",IFERROR(IF(IF(K4078="","",INDEX(收费标合同信息维护!A:Q,MATCH(G4078,收费标合同信息维护!M:M,0),13))=G4078,"有","无"),"无"))</f>
        <v>无</v>
      </c>
      <c r="J4078" s="3" t="s">
        <v>3600</v>
      </c>
      <c r="K4078" s="3" t="s">
        <v>18279</v>
      </c>
      <c r="L4078" s="3" t="s">
        <v>6557</v>
      </c>
      <c r="M4078" s="3" t="s">
        <v>6558</v>
      </c>
      <c r="N4078" s="3" t="s">
        <v>6477</v>
      </c>
      <c r="O4078" s="3" t="s">
        <v>6478</v>
      </c>
      <c r="P4078" s="3" t="s">
        <v>14518</v>
      </c>
      <c r="Q4078" s="3" t="s">
        <v>14519</v>
      </c>
      <c r="R4078" s="3" t="s">
        <v>6490</v>
      </c>
      <c r="S4078" s="3" t="s">
        <v>6491</v>
      </c>
      <c r="T4078" s="3" t="s">
        <v>6537</v>
      </c>
      <c r="U4078" s="3" t="s">
        <v>6511</v>
      </c>
      <c r="V4078" s="3" t="s">
        <v>154</v>
      </c>
      <c r="W4078" s="3" t="s">
        <v>14520</v>
      </c>
      <c r="X4078" s="3" t="s">
        <v>154</v>
      </c>
      <c r="Y4078" s="3" t="s">
        <v>154</v>
      </c>
      <c r="Z4078" s="3" t="s">
        <v>154</v>
      </c>
      <c r="AA4078" s="3" t="s">
        <v>154</v>
      </c>
      <c r="AB4078" s="3" t="s">
        <v>154</v>
      </c>
      <c r="AC4078" s="3" t="s">
        <v>154</v>
      </c>
      <c r="AD4078" s="3" t="s">
        <v>6151</v>
      </c>
      <c r="AE4078" s="3" t="s">
        <v>6151</v>
      </c>
      <c r="AF4078" s="3" t="s">
        <v>6040</v>
      </c>
      <c r="AG4078" s="3" t="s">
        <v>154</v>
      </c>
      <c r="AH4078" s="3" t="s">
        <v>6478</v>
      </c>
      <c r="AI4078" s="3" t="s">
        <v>6482</v>
      </c>
      <c r="AJ4078" s="3" t="s">
        <v>6489</v>
      </c>
    </row>
    <row r="4079" spans="1:36" ht="30">
      <c r="A4079" s="10">
        <v>4182</v>
      </c>
      <c r="B4079" t="str">
        <f>IF(K4079="总计","",INDEX(主数据!A:AD,MATCH(J4079,主数据!A:A,0),9))</f>
        <v>华西大区公司</v>
      </c>
      <c r="C4079" t="str">
        <f>IF(K4079="","",INDEX(主数据!A:AD,MATCH(J4079,主数据!A:A,0),11))</f>
        <v>呼和浩特东区</v>
      </c>
      <c r="D4079" t="str">
        <f t="shared" si="252"/>
        <v>NM101补贴款定额</v>
      </c>
      <c r="E4079" s="13" t="str">
        <f t="shared" si="254"/>
        <v/>
      </c>
      <c r="F4079" s="13" t="str">
        <f>IF(E4079="","",IFERROR(IF(IF(K4079="","",INDEX(收费标合同信息维护!A:Q,MATCH(D4079,收费标合同信息维护!J:J,0),10))=D4079,"有","无"),"无"))</f>
        <v/>
      </c>
      <c r="G4079" s="13" t="str">
        <f t="shared" si="253"/>
        <v>NM101补贴款定额8550.00</v>
      </c>
      <c r="H4079" s="13" t="str">
        <f t="shared" si="255"/>
        <v>8550.00</v>
      </c>
      <c r="I4079" s="13" t="str">
        <f>IF(G4079="","",IFERROR(IF(IF(K4079="","",INDEX(收费标合同信息维护!A:Q,MATCH(G4079,收费标合同信息维护!M:M,0),13))=G4079,"有","无"),"无"))</f>
        <v>无</v>
      </c>
      <c r="J4079" s="3" t="s">
        <v>3600</v>
      </c>
      <c r="K4079" s="3" t="s">
        <v>18279</v>
      </c>
      <c r="L4079" s="3" t="s">
        <v>6557</v>
      </c>
      <c r="M4079" s="3" t="s">
        <v>6558</v>
      </c>
      <c r="N4079" s="3" t="s">
        <v>6477</v>
      </c>
      <c r="O4079" s="3" t="s">
        <v>6478</v>
      </c>
      <c r="P4079" s="3" t="s">
        <v>14521</v>
      </c>
      <c r="Q4079" s="3" t="s">
        <v>14522</v>
      </c>
      <c r="R4079" s="3" t="s">
        <v>6490</v>
      </c>
      <c r="S4079" s="3" t="s">
        <v>6491</v>
      </c>
      <c r="T4079" s="3" t="s">
        <v>7127</v>
      </c>
      <c r="U4079" s="3" t="s">
        <v>154</v>
      </c>
      <c r="V4079" s="3" t="s">
        <v>154</v>
      </c>
      <c r="W4079" s="3" t="s">
        <v>14523</v>
      </c>
      <c r="X4079" s="3" t="s">
        <v>154</v>
      </c>
      <c r="Y4079" s="3" t="s">
        <v>154</v>
      </c>
      <c r="Z4079" s="3" t="s">
        <v>154</v>
      </c>
      <c r="AA4079" s="3" t="s">
        <v>154</v>
      </c>
      <c r="AB4079" s="3" t="s">
        <v>154</v>
      </c>
      <c r="AC4079" s="3" t="s">
        <v>154</v>
      </c>
      <c r="AD4079" s="3" t="s">
        <v>6151</v>
      </c>
      <c r="AE4079" s="3" t="s">
        <v>6151</v>
      </c>
      <c r="AF4079" s="3" t="s">
        <v>154</v>
      </c>
      <c r="AG4079" s="3" t="s">
        <v>154</v>
      </c>
      <c r="AH4079" s="3" t="s">
        <v>6478</v>
      </c>
      <c r="AI4079" s="3" t="s">
        <v>6482</v>
      </c>
      <c r="AJ4079" s="3" t="s">
        <v>6489</v>
      </c>
    </row>
    <row r="4080" spans="1:36" ht="30">
      <c r="A4080" s="10">
        <v>4183</v>
      </c>
      <c r="B4080" t="str">
        <f>IF(K4080="总计","",INDEX(主数据!A:AD,MATCH(J4080,主数据!A:A,0),9))</f>
        <v>华西大区公司</v>
      </c>
      <c r="C4080" t="str">
        <f>IF(K4080="","",INDEX(主数据!A:AD,MATCH(J4080,主数据!A:A,0),11))</f>
        <v>呼和浩特东区</v>
      </c>
      <c r="D4080" t="str">
        <f t="shared" si="252"/>
        <v>NM101补贴款定额8100.00</v>
      </c>
      <c r="E4080" s="13" t="str">
        <f t="shared" si="254"/>
        <v>8100.00</v>
      </c>
      <c r="F4080" s="13" t="str">
        <f>IF(E4080="","",IFERROR(IF(IF(K4080="","",INDEX(收费标合同信息维护!A:Q,MATCH(D4080,收费标合同信息维护!J:J,0),10))=D4080,"有","无"),"无"))</f>
        <v>无</v>
      </c>
      <c r="G4080" s="13" t="str">
        <f t="shared" si="253"/>
        <v>NM101补贴款定额8100.00</v>
      </c>
      <c r="H4080" s="13" t="str">
        <f t="shared" si="255"/>
        <v>8100.00</v>
      </c>
      <c r="I4080" s="13" t="str">
        <f>IF(G4080="","",IFERROR(IF(IF(K4080="","",INDEX(收费标合同信息维护!A:Q,MATCH(G4080,收费标合同信息维护!M:M,0),13))=G4080,"有","无"),"无"))</f>
        <v>无</v>
      </c>
      <c r="J4080" s="3" t="s">
        <v>3600</v>
      </c>
      <c r="K4080" s="3" t="s">
        <v>18279</v>
      </c>
      <c r="L4080" s="3" t="s">
        <v>6557</v>
      </c>
      <c r="M4080" s="3" t="s">
        <v>6558</v>
      </c>
      <c r="N4080" s="3" t="s">
        <v>6477</v>
      </c>
      <c r="O4080" s="3" t="s">
        <v>6478</v>
      </c>
      <c r="P4080" s="3" t="s">
        <v>14524</v>
      </c>
      <c r="Q4080" s="3" t="s">
        <v>14525</v>
      </c>
      <c r="R4080" s="3" t="s">
        <v>6490</v>
      </c>
      <c r="S4080" s="3" t="s">
        <v>6491</v>
      </c>
      <c r="T4080" s="3" t="s">
        <v>7084</v>
      </c>
      <c r="U4080" s="3" t="s">
        <v>154</v>
      </c>
      <c r="V4080" s="3" t="s">
        <v>14526</v>
      </c>
      <c r="W4080" s="3" t="s">
        <v>14526</v>
      </c>
      <c r="X4080" s="3" t="s">
        <v>154</v>
      </c>
      <c r="Y4080" s="3" t="s">
        <v>154</v>
      </c>
      <c r="Z4080" s="3" t="s">
        <v>154</v>
      </c>
      <c r="AA4080" s="3" t="s">
        <v>154</v>
      </c>
      <c r="AB4080" s="3" t="s">
        <v>154</v>
      </c>
      <c r="AC4080" s="3" t="s">
        <v>154</v>
      </c>
      <c r="AD4080" s="3" t="s">
        <v>6151</v>
      </c>
      <c r="AE4080" s="3" t="s">
        <v>6151</v>
      </c>
      <c r="AF4080" s="3" t="s">
        <v>154</v>
      </c>
      <c r="AG4080" s="3" t="s">
        <v>154</v>
      </c>
      <c r="AH4080" s="3" t="s">
        <v>6478</v>
      </c>
      <c r="AI4080" s="3" t="s">
        <v>6482</v>
      </c>
      <c r="AJ4080" s="3" t="s">
        <v>6489</v>
      </c>
    </row>
    <row r="4081" spans="1:36" ht="30">
      <c r="A4081" s="10">
        <v>4184</v>
      </c>
      <c r="B4081" t="str">
        <f>IF(K4081="总计","",INDEX(主数据!A:AD,MATCH(J4081,主数据!A:A,0),9))</f>
        <v>华西大区公司</v>
      </c>
      <c r="C4081" t="str">
        <f>IF(K4081="","",INDEX(主数据!A:AD,MATCH(J4081,主数据!A:A,0),11))</f>
        <v>呼和浩特西区</v>
      </c>
      <c r="D4081" t="str">
        <f t="shared" si="252"/>
        <v>NM107物业服务费标准方式1.80</v>
      </c>
      <c r="E4081" s="13" t="str">
        <f t="shared" si="254"/>
        <v>1.80</v>
      </c>
      <c r="F4081" s="13" t="str">
        <f>IF(E4081="","",IFERROR(IF(IF(K4081="","",INDEX(收费标合同信息维护!A:Q,MATCH(D4081,收费标合同信息维护!J:J,0),10))=D4081,"有","无"),"无"))</f>
        <v>无</v>
      </c>
      <c r="G4081" s="13" t="str">
        <f t="shared" si="253"/>
        <v/>
      </c>
      <c r="H4081" s="13" t="str">
        <f t="shared" si="255"/>
        <v/>
      </c>
      <c r="I4081" s="13" t="str">
        <f>IF(G4081="","",IFERROR(IF(IF(K4081="","",INDEX(收费标合同信息维护!A:Q,MATCH(G4081,收费标合同信息维护!M:M,0),13))=G4081,"有","无"),"无"))</f>
        <v/>
      </c>
      <c r="J4081" s="3" t="s">
        <v>3989</v>
      </c>
      <c r="K4081" s="3" t="s">
        <v>6018</v>
      </c>
      <c r="L4081" s="3" t="s">
        <v>6025</v>
      </c>
      <c r="M4081" s="3" t="s">
        <v>6026</v>
      </c>
      <c r="N4081" s="3" t="s">
        <v>6477</v>
      </c>
      <c r="O4081" s="3" t="s">
        <v>6478</v>
      </c>
      <c r="P4081" s="3" t="s">
        <v>6646</v>
      </c>
      <c r="Q4081" s="3" t="s">
        <v>8395</v>
      </c>
      <c r="R4081" s="3" t="s">
        <v>6484</v>
      </c>
      <c r="S4081" s="3" t="s">
        <v>6491</v>
      </c>
      <c r="T4081" s="3" t="s">
        <v>7367</v>
      </c>
      <c r="U4081" s="3" t="s">
        <v>154</v>
      </c>
      <c r="V4081" s="3" t="s">
        <v>6759</v>
      </c>
      <c r="W4081" s="3" t="s">
        <v>154</v>
      </c>
      <c r="X4081" s="3" t="s">
        <v>154</v>
      </c>
      <c r="Y4081" s="3" t="s">
        <v>154</v>
      </c>
      <c r="Z4081" s="3" t="s">
        <v>154</v>
      </c>
      <c r="AA4081" s="3" t="s">
        <v>154</v>
      </c>
      <c r="AB4081" s="3" t="s">
        <v>154</v>
      </c>
      <c r="AC4081" s="3" t="s">
        <v>154</v>
      </c>
      <c r="AD4081" s="3" t="s">
        <v>6151</v>
      </c>
      <c r="AE4081" s="3" t="s">
        <v>6151</v>
      </c>
      <c r="AF4081" s="3" t="s">
        <v>6040</v>
      </c>
      <c r="AG4081" s="3" t="s">
        <v>154</v>
      </c>
      <c r="AH4081" s="3" t="s">
        <v>6478</v>
      </c>
      <c r="AI4081" s="3" t="s">
        <v>6482</v>
      </c>
      <c r="AJ4081" s="3" t="s">
        <v>6126</v>
      </c>
    </row>
    <row r="4082" spans="1:36" ht="30">
      <c r="A4082" s="10">
        <v>4185</v>
      </c>
      <c r="B4082" t="str">
        <f>IF(K4082="总计","",INDEX(主数据!A:AD,MATCH(J4082,主数据!A:A,0),9))</f>
        <v>华西大区公司</v>
      </c>
      <c r="C4082" t="str">
        <f>IF(K4082="","",INDEX(主数据!A:AD,MATCH(J4082,主数据!A:A,0),11))</f>
        <v>呼和浩特西区</v>
      </c>
      <c r="D4082" t="str">
        <f t="shared" si="252"/>
        <v>NM107物业服务费定额</v>
      </c>
      <c r="E4082" s="13" t="str">
        <f t="shared" si="254"/>
        <v/>
      </c>
      <c r="F4082" s="13" t="str">
        <f>IF(E4082="","",IFERROR(IF(IF(K4082="","",INDEX(收费标合同信息维护!A:Q,MATCH(D4082,收费标合同信息维护!J:J,0),10))=D4082,"有","无"),"无"))</f>
        <v/>
      </c>
      <c r="G4082" s="13" t="str">
        <f t="shared" si="253"/>
        <v>NM107物业服务费定额327100.00</v>
      </c>
      <c r="H4082" s="13" t="str">
        <f t="shared" si="255"/>
        <v>327100.00</v>
      </c>
      <c r="I4082" s="13" t="str">
        <f>IF(G4082="","",IFERROR(IF(IF(K4082="","",INDEX(收费标合同信息维护!A:Q,MATCH(G4082,收费标合同信息维护!M:M,0),13))=G4082,"有","无"),"无"))</f>
        <v>无</v>
      </c>
      <c r="J4082" s="3" t="s">
        <v>3989</v>
      </c>
      <c r="K4082" s="3" t="s">
        <v>6018</v>
      </c>
      <c r="L4082" s="3" t="s">
        <v>6025</v>
      </c>
      <c r="M4082" s="3" t="s">
        <v>6026</v>
      </c>
      <c r="N4082" s="3" t="s">
        <v>6477</v>
      </c>
      <c r="O4082" s="3" t="s">
        <v>6478</v>
      </c>
      <c r="P4082" s="3" t="s">
        <v>6649</v>
      </c>
      <c r="Q4082" s="3" t="s">
        <v>14527</v>
      </c>
      <c r="R4082" s="3" t="s">
        <v>6490</v>
      </c>
      <c r="S4082" s="3" t="s">
        <v>6491</v>
      </c>
      <c r="T4082" s="3" t="s">
        <v>7072</v>
      </c>
      <c r="U4082" s="3" t="s">
        <v>7073</v>
      </c>
      <c r="V4082" s="3" t="s">
        <v>154</v>
      </c>
      <c r="W4082" s="3" t="s">
        <v>14528</v>
      </c>
      <c r="X4082" s="3" t="s">
        <v>154</v>
      </c>
      <c r="Y4082" s="3" t="s">
        <v>154</v>
      </c>
      <c r="Z4082" s="3" t="s">
        <v>154</v>
      </c>
      <c r="AA4082" s="3" t="s">
        <v>154</v>
      </c>
      <c r="AB4082" s="3" t="s">
        <v>154</v>
      </c>
      <c r="AC4082" s="3" t="s">
        <v>154</v>
      </c>
      <c r="AD4082" s="3" t="s">
        <v>6151</v>
      </c>
      <c r="AE4082" s="3" t="s">
        <v>6151</v>
      </c>
      <c r="AF4082" s="3" t="s">
        <v>154</v>
      </c>
      <c r="AG4082" s="3" t="s">
        <v>154</v>
      </c>
      <c r="AH4082" s="3" t="s">
        <v>6478</v>
      </c>
      <c r="AI4082" s="3" t="s">
        <v>6482</v>
      </c>
      <c r="AJ4082" s="3" t="s">
        <v>6033</v>
      </c>
    </row>
    <row r="4083" spans="1:36" ht="30">
      <c r="A4083" s="10">
        <v>4186</v>
      </c>
      <c r="B4083" t="str">
        <f>IF(K4083="总计","",INDEX(主数据!A:AD,MATCH(J4083,主数据!A:A,0),9))</f>
        <v>华西大区公司</v>
      </c>
      <c r="C4083" t="str">
        <f>IF(K4083="","",INDEX(主数据!A:AD,MATCH(J4083,主数据!A:A,0),11))</f>
        <v>呼和浩特西区</v>
      </c>
      <c r="D4083" t="str">
        <f t="shared" si="252"/>
        <v>NM107生活垃圾清运费-委托清运标准方式5.00</v>
      </c>
      <c r="E4083" s="13" t="str">
        <f t="shared" si="254"/>
        <v>5.00</v>
      </c>
      <c r="F4083" s="13" t="str">
        <f>IF(E4083="","",IFERROR(IF(IF(K4083="","",INDEX(收费标合同信息维护!A:Q,MATCH(D4083,收费标合同信息维护!J:J,0),10))=D4083,"有","无"),"无"))</f>
        <v>无</v>
      </c>
      <c r="G4083" s="13" t="str">
        <f t="shared" si="253"/>
        <v/>
      </c>
      <c r="H4083" s="13" t="str">
        <f t="shared" si="255"/>
        <v/>
      </c>
      <c r="I4083" s="13" t="str">
        <f>IF(G4083="","",IFERROR(IF(IF(K4083="","",INDEX(收费标合同信息维护!A:Q,MATCH(G4083,收费标合同信息维护!M:M,0),13))=G4083,"有","无"),"无"))</f>
        <v/>
      </c>
      <c r="J4083" s="3" t="s">
        <v>3989</v>
      </c>
      <c r="K4083" s="3" t="s">
        <v>6018</v>
      </c>
      <c r="L4083" s="3" t="s">
        <v>6630</v>
      </c>
      <c r="M4083" s="3" t="s">
        <v>6631</v>
      </c>
      <c r="N4083" s="3" t="s">
        <v>6477</v>
      </c>
      <c r="O4083" s="3" t="s">
        <v>6478</v>
      </c>
      <c r="P4083" s="3" t="s">
        <v>6630</v>
      </c>
      <c r="Q4083" s="3" t="s">
        <v>6631</v>
      </c>
      <c r="R4083" s="3" t="s">
        <v>6484</v>
      </c>
      <c r="S4083" s="3" t="s">
        <v>6491</v>
      </c>
      <c r="T4083" s="3" t="s">
        <v>7072</v>
      </c>
      <c r="U4083" s="3" t="s">
        <v>154</v>
      </c>
      <c r="V4083" s="3" t="s">
        <v>6744</v>
      </c>
      <c r="W4083" s="3" t="s">
        <v>154</v>
      </c>
      <c r="X4083" s="3" t="s">
        <v>154</v>
      </c>
      <c r="Y4083" s="3" t="s">
        <v>154</v>
      </c>
      <c r="Z4083" s="3" t="s">
        <v>154</v>
      </c>
      <c r="AA4083" s="3" t="s">
        <v>154</v>
      </c>
      <c r="AB4083" s="3" t="s">
        <v>154</v>
      </c>
      <c r="AC4083" s="3" t="s">
        <v>154</v>
      </c>
      <c r="AD4083" s="3" t="s">
        <v>6151</v>
      </c>
      <c r="AE4083" s="3" t="s">
        <v>6151</v>
      </c>
      <c r="AF4083" s="3" t="s">
        <v>6040</v>
      </c>
      <c r="AG4083" s="3" t="s">
        <v>154</v>
      </c>
      <c r="AH4083" s="3" t="s">
        <v>6478</v>
      </c>
      <c r="AI4083" s="3" t="s">
        <v>6482</v>
      </c>
      <c r="AJ4083" s="3" t="s">
        <v>18281</v>
      </c>
    </row>
    <row r="4084" spans="1:36" ht="30">
      <c r="A4084" s="10">
        <v>4187</v>
      </c>
      <c r="B4084" t="str">
        <f>IF(K4084="总计","",INDEX(主数据!A:AD,MATCH(J4084,主数据!A:A,0),9))</f>
        <v>华西大区公司</v>
      </c>
      <c r="C4084" t="str">
        <f>IF(K4084="","",INDEX(主数据!A:AD,MATCH(J4084,主数据!A:A,0),11))</f>
        <v>呼和浩特西区</v>
      </c>
      <c r="D4084" t="str">
        <f t="shared" si="252"/>
        <v>NM107生活垃圾清运费-委托清运定额</v>
      </c>
      <c r="E4084" s="13" t="str">
        <f t="shared" si="254"/>
        <v/>
      </c>
      <c r="F4084" s="13" t="str">
        <f>IF(E4084="","",IFERROR(IF(IF(K4084="","",INDEX(收费标合同信息维护!A:Q,MATCH(D4084,收费标合同信息维护!J:J,0),10))=D4084,"有","无"),"无"))</f>
        <v/>
      </c>
      <c r="G4084" s="13" t="str">
        <f t="shared" si="253"/>
        <v>NM107生活垃圾清运费-委托清运定额5.00</v>
      </c>
      <c r="H4084" s="13" t="str">
        <f t="shared" si="255"/>
        <v>5.00</v>
      </c>
      <c r="I4084" s="13" t="str">
        <f>IF(G4084="","",IFERROR(IF(IF(K4084="","",INDEX(收费标合同信息维护!A:Q,MATCH(G4084,收费标合同信息维护!M:M,0),13))=G4084,"有","无"),"无"))</f>
        <v>无</v>
      </c>
      <c r="J4084" s="3" t="s">
        <v>3989</v>
      </c>
      <c r="K4084" s="3" t="s">
        <v>6018</v>
      </c>
      <c r="L4084" s="3" t="s">
        <v>6630</v>
      </c>
      <c r="M4084" s="3" t="s">
        <v>6631</v>
      </c>
      <c r="N4084" s="3" t="s">
        <v>6477</v>
      </c>
      <c r="O4084" s="3" t="s">
        <v>6478</v>
      </c>
      <c r="P4084" s="3" t="s">
        <v>18282</v>
      </c>
      <c r="Q4084" s="3" t="s">
        <v>18283</v>
      </c>
      <c r="R4084" s="3" t="s">
        <v>6490</v>
      </c>
      <c r="S4084" s="3" t="s">
        <v>6491</v>
      </c>
      <c r="T4084" s="3" t="s">
        <v>7072</v>
      </c>
      <c r="U4084" s="3" t="s">
        <v>154</v>
      </c>
      <c r="V4084" s="3" t="s">
        <v>154</v>
      </c>
      <c r="W4084" s="3" t="s">
        <v>6744</v>
      </c>
      <c r="X4084" s="3" t="s">
        <v>154</v>
      </c>
      <c r="Y4084" s="3" t="s">
        <v>154</v>
      </c>
      <c r="Z4084" s="3" t="s">
        <v>154</v>
      </c>
      <c r="AA4084" s="3" t="s">
        <v>154</v>
      </c>
      <c r="AB4084" s="3" t="s">
        <v>154</v>
      </c>
      <c r="AC4084" s="3" t="s">
        <v>154</v>
      </c>
      <c r="AD4084" s="3" t="s">
        <v>6151</v>
      </c>
      <c r="AE4084" s="3" t="s">
        <v>6151</v>
      </c>
      <c r="AF4084" s="3" t="s">
        <v>6040</v>
      </c>
      <c r="AG4084" s="3" t="s">
        <v>154</v>
      </c>
      <c r="AH4084" s="3" t="s">
        <v>6478</v>
      </c>
      <c r="AI4084" s="3" t="s">
        <v>6482</v>
      </c>
      <c r="AJ4084" s="3" t="s">
        <v>6027</v>
      </c>
    </row>
    <row r="4085" spans="1:36" ht="30">
      <c r="A4085" s="10">
        <v>4188</v>
      </c>
      <c r="B4085" t="str">
        <f>IF(K4085="总计","",INDEX(主数据!A:AD,MATCH(J4085,主数据!A:A,0),9))</f>
        <v>华西大区公司</v>
      </c>
      <c r="C4085" t="str">
        <f>IF(K4085="","",INDEX(主数据!A:AD,MATCH(J4085,主数据!A:A,0),11))</f>
        <v>呼和浩特西区</v>
      </c>
      <c r="D4085" t="str">
        <f t="shared" si="252"/>
        <v>NM107小业主委托停车管理费（固定）定额</v>
      </c>
      <c r="E4085" s="13" t="str">
        <f t="shared" si="254"/>
        <v/>
      </c>
      <c r="F4085" s="13" t="str">
        <f>IF(E4085="","",IFERROR(IF(IF(K4085="","",INDEX(收费标合同信息维护!A:Q,MATCH(D4085,收费标合同信息维护!J:J,0),10))=D4085,"有","无"),"无"))</f>
        <v/>
      </c>
      <c r="G4085" s="13" t="str">
        <f t="shared" si="253"/>
        <v>NM107小业主委托停车管理费（固定）定额90.00</v>
      </c>
      <c r="H4085" s="13" t="str">
        <f t="shared" si="255"/>
        <v>90.00</v>
      </c>
      <c r="I4085" s="13" t="str">
        <f>IF(G4085="","",IFERROR(IF(IF(K4085="","",INDEX(收费标合同信息维护!A:Q,MATCH(G4085,收费标合同信息维护!M:M,0),13))=G4085,"有","无"),"无"))</f>
        <v>无</v>
      </c>
      <c r="J4085" s="3" t="s">
        <v>3989</v>
      </c>
      <c r="K4085" s="3" t="s">
        <v>6018</v>
      </c>
      <c r="L4085" s="3" t="s">
        <v>7013</v>
      </c>
      <c r="M4085" s="3" t="s">
        <v>7014</v>
      </c>
      <c r="N4085" s="3" t="s">
        <v>6477</v>
      </c>
      <c r="O4085" s="3" t="s">
        <v>6478</v>
      </c>
      <c r="P4085" s="3" t="s">
        <v>14529</v>
      </c>
      <c r="Q4085" s="3" t="s">
        <v>9373</v>
      </c>
      <c r="R4085" s="3" t="s">
        <v>6490</v>
      </c>
      <c r="S4085" s="3" t="s">
        <v>6491</v>
      </c>
      <c r="T4085" s="3" t="s">
        <v>6800</v>
      </c>
      <c r="U4085" s="3" t="s">
        <v>154</v>
      </c>
      <c r="V4085" s="3" t="s">
        <v>154</v>
      </c>
      <c r="W4085" s="3" t="s">
        <v>7163</v>
      </c>
      <c r="X4085" s="3" t="s">
        <v>154</v>
      </c>
      <c r="Y4085" s="3" t="s">
        <v>154</v>
      </c>
      <c r="Z4085" s="3" t="s">
        <v>154</v>
      </c>
      <c r="AA4085" s="3" t="s">
        <v>154</v>
      </c>
      <c r="AB4085" s="3" t="s">
        <v>154</v>
      </c>
      <c r="AC4085" s="3" t="s">
        <v>154</v>
      </c>
      <c r="AD4085" s="3" t="s">
        <v>6151</v>
      </c>
      <c r="AE4085" s="3" t="s">
        <v>6151</v>
      </c>
      <c r="AF4085" s="3" t="s">
        <v>6040</v>
      </c>
      <c r="AG4085" s="3" t="s">
        <v>154</v>
      </c>
      <c r="AH4085" s="3" t="s">
        <v>6478</v>
      </c>
      <c r="AI4085" s="3" t="s">
        <v>6482</v>
      </c>
      <c r="AJ4085" s="3" t="s">
        <v>6401</v>
      </c>
    </row>
    <row r="4086" spans="1:36" ht="30">
      <c r="A4086" s="10">
        <v>4189</v>
      </c>
      <c r="B4086" t="str">
        <f>IF(K4086="总计","",INDEX(主数据!A:AD,MATCH(J4086,主数据!A:A,0),9))</f>
        <v>华西大区公司</v>
      </c>
      <c r="C4086" t="str">
        <f>IF(K4086="","",INDEX(主数据!A:AD,MATCH(J4086,主数据!A:A,0),11))</f>
        <v>呼和浩特西区</v>
      </c>
      <c r="D4086" t="str">
        <f t="shared" si="252"/>
        <v>NM107空置物业费定额</v>
      </c>
      <c r="E4086" s="13" t="str">
        <f t="shared" si="254"/>
        <v/>
      </c>
      <c r="F4086" s="13" t="str">
        <f>IF(E4086="","",IFERROR(IF(IF(K4086="","",INDEX(收费标合同信息维护!A:Q,MATCH(D4086,收费标合同信息维护!J:J,0),10))=D4086,"有","无"),"无"))</f>
        <v/>
      </c>
      <c r="G4086" s="13" t="str">
        <f t="shared" si="253"/>
        <v>NM107空置物业费定额26203.00</v>
      </c>
      <c r="H4086" s="13" t="str">
        <f t="shared" si="255"/>
        <v>26203.00</v>
      </c>
      <c r="I4086" s="13" t="str">
        <f>IF(G4086="","",IFERROR(IF(IF(K4086="","",INDEX(收费标合同信息维护!A:Q,MATCH(G4086,收费标合同信息维护!M:M,0),13))=G4086,"有","无"),"无"))</f>
        <v>无</v>
      </c>
      <c r="J4086" s="3" t="s">
        <v>3989</v>
      </c>
      <c r="K4086" s="3" t="s">
        <v>6018</v>
      </c>
      <c r="L4086" s="3" t="s">
        <v>6580</v>
      </c>
      <c r="M4086" s="3" t="s">
        <v>6581</v>
      </c>
      <c r="N4086" s="3" t="s">
        <v>6477</v>
      </c>
      <c r="O4086" s="3" t="s">
        <v>6478</v>
      </c>
      <c r="P4086" s="3" t="s">
        <v>6580</v>
      </c>
      <c r="Q4086" s="3" t="s">
        <v>6589</v>
      </c>
      <c r="R4086" s="3" t="s">
        <v>6490</v>
      </c>
      <c r="S4086" s="3" t="s">
        <v>6491</v>
      </c>
      <c r="T4086" s="3" t="s">
        <v>7072</v>
      </c>
      <c r="U4086" s="3" t="s">
        <v>7073</v>
      </c>
      <c r="V4086" s="3" t="s">
        <v>154</v>
      </c>
      <c r="W4086" s="3" t="s">
        <v>14530</v>
      </c>
      <c r="X4086" s="3" t="s">
        <v>154</v>
      </c>
      <c r="Y4086" s="3" t="s">
        <v>154</v>
      </c>
      <c r="Z4086" s="3" t="s">
        <v>154</v>
      </c>
      <c r="AA4086" s="3" t="s">
        <v>154</v>
      </c>
      <c r="AB4086" s="3" t="s">
        <v>154</v>
      </c>
      <c r="AC4086" s="3" t="s">
        <v>154</v>
      </c>
      <c r="AD4086" s="3" t="s">
        <v>6151</v>
      </c>
      <c r="AE4086" s="3" t="s">
        <v>6151</v>
      </c>
      <c r="AF4086" s="3" t="s">
        <v>154</v>
      </c>
      <c r="AG4086" s="3" t="s">
        <v>154</v>
      </c>
      <c r="AH4086" s="3" t="s">
        <v>6478</v>
      </c>
      <c r="AI4086" s="3" t="s">
        <v>6482</v>
      </c>
      <c r="AJ4086" s="3" t="s">
        <v>6033</v>
      </c>
    </row>
    <row r="4087" spans="1:36" ht="15">
      <c r="A4087" s="10">
        <v>4190</v>
      </c>
      <c r="B4087" t="str">
        <f>IF(K4087="总计","",INDEX(主数据!A:AD,MATCH(J4087,主数据!A:A,0),9))</f>
        <v>环渤海大区公司</v>
      </c>
      <c r="C4087" t="str">
        <f>IF(K4087="","",INDEX(主数据!A:AD,MATCH(J4087,主数据!A:A,0),11))</f>
        <v>天津北区</v>
      </c>
      <c r="D4087" t="str">
        <f t="shared" si="252"/>
        <v>TJ26物业服务费定额</v>
      </c>
      <c r="E4087" s="13" t="str">
        <f t="shared" si="254"/>
        <v/>
      </c>
      <c r="F4087" s="13" t="str">
        <f>IF(E4087="","",IFERROR(IF(IF(K4087="","",INDEX(收费标合同信息维护!A:Q,MATCH(D4087,收费标合同信息维护!J:J,0),10))=D4087,"有","无"),"无"))</f>
        <v/>
      </c>
      <c r="G4087" s="13" t="str">
        <f t="shared" si="253"/>
        <v>TJ26物业服务费定额16833.16</v>
      </c>
      <c r="H4087" s="13" t="str">
        <f t="shared" si="255"/>
        <v>16833.16</v>
      </c>
      <c r="I4087" s="13" t="str">
        <f>IF(G4087="","",IFERROR(IF(IF(K4087="","",INDEX(收费标合同信息维护!A:Q,MATCH(G4087,收费标合同信息维护!M:M,0),13))=G4087,"有","无"),"无"))</f>
        <v>无</v>
      </c>
      <c r="J4087" s="3" t="s">
        <v>4298</v>
      </c>
      <c r="K4087" s="3" t="s">
        <v>14531</v>
      </c>
      <c r="L4087" s="3" t="s">
        <v>6025</v>
      </c>
      <c r="M4087" s="3" t="s">
        <v>6026</v>
      </c>
      <c r="N4087" s="3" t="s">
        <v>6477</v>
      </c>
      <c r="O4087" s="3" t="s">
        <v>6478</v>
      </c>
      <c r="P4087" s="3" t="s">
        <v>14532</v>
      </c>
      <c r="Q4087" s="3" t="s">
        <v>14533</v>
      </c>
      <c r="R4087" s="3" t="s">
        <v>6490</v>
      </c>
      <c r="S4087" s="3" t="s">
        <v>6491</v>
      </c>
      <c r="T4087" s="3" t="s">
        <v>6537</v>
      </c>
      <c r="U4087" s="3" t="s">
        <v>154</v>
      </c>
      <c r="V4087" s="3" t="s">
        <v>154</v>
      </c>
      <c r="W4087" s="3" t="s">
        <v>14534</v>
      </c>
      <c r="X4087" s="3" t="s">
        <v>154</v>
      </c>
      <c r="Y4087" s="3" t="s">
        <v>154</v>
      </c>
      <c r="Z4087" s="3" t="s">
        <v>154</v>
      </c>
      <c r="AA4087" s="3" t="s">
        <v>154</v>
      </c>
      <c r="AB4087" s="3" t="s">
        <v>154</v>
      </c>
      <c r="AC4087" s="3" t="s">
        <v>154</v>
      </c>
      <c r="AD4087" s="3" t="s">
        <v>6151</v>
      </c>
      <c r="AE4087" s="3" t="s">
        <v>6151</v>
      </c>
      <c r="AF4087" s="3" t="s">
        <v>6040</v>
      </c>
      <c r="AG4087" s="3" t="s">
        <v>154</v>
      </c>
      <c r="AH4087" s="3" t="s">
        <v>6478</v>
      </c>
      <c r="AI4087" s="3" t="s">
        <v>6482</v>
      </c>
      <c r="AJ4087" s="3" t="s">
        <v>6489</v>
      </c>
    </row>
    <row r="4088" spans="1:36" ht="15">
      <c r="A4088" s="10">
        <v>4191</v>
      </c>
      <c r="B4088" t="str">
        <f>IF(K4088="总计","",INDEX(主数据!A:AD,MATCH(J4088,主数据!A:A,0),9))</f>
        <v>环渤海大区公司</v>
      </c>
      <c r="C4088" t="str">
        <f>IF(K4088="","",INDEX(主数据!A:AD,MATCH(J4088,主数据!A:A,0),11))</f>
        <v>天津北区</v>
      </c>
      <c r="D4088" t="str">
        <f t="shared" si="252"/>
        <v>TJ26物业服务费标准方式1.58</v>
      </c>
      <c r="E4088" s="13" t="str">
        <f t="shared" si="254"/>
        <v>1.58</v>
      </c>
      <c r="F4088" s="13" t="str">
        <f>IF(E4088="","",IFERROR(IF(IF(K4088="","",INDEX(收费标合同信息维护!A:Q,MATCH(D4088,收费标合同信息维护!J:J,0),10))=D4088,"有","无"),"无"))</f>
        <v>无</v>
      </c>
      <c r="G4088" s="13" t="str">
        <f t="shared" si="253"/>
        <v/>
      </c>
      <c r="H4088" s="13" t="str">
        <f t="shared" si="255"/>
        <v/>
      </c>
      <c r="I4088" s="13" t="str">
        <f>IF(G4088="","",IFERROR(IF(IF(K4088="","",INDEX(收费标合同信息维护!A:Q,MATCH(G4088,收费标合同信息维护!M:M,0),13))=G4088,"有","无"),"无"))</f>
        <v/>
      </c>
      <c r="J4088" s="3" t="s">
        <v>4298</v>
      </c>
      <c r="K4088" s="3" t="s">
        <v>14531</v>
      </c>
      <c r="L4088" s="3" t="s">
        <v>6025</v>
      </c>
      <c r="M4088" s="3" t="s">
        <v>6026</v>
      </c>
      <c r="N4088" s="3" t="s">
        <v>6477</v>
      </c>
      <c r="O4088" s="3" t="s">
        <v>6478</v>
      </c>
      <c r="P4088" s="3" t="s">
        <v>14535</v>
      </c>
      <c r="Q4088" s="3" t="s">
        <v>14536</v>
      </c>
      <c r="R4088" s="3" t="s">
        <v>6484</v>
      </c>
      <c r="S4088" s="3" t="s">
        <v>6491</v>
      </c>
      <c r="T4088" s="3" t="s">
        <v>14537</v>
      </c>
      <c r="U4088" s="3" t="s">
        <v>154</v>
      </c>
      <c r="V4088" s="3" t="s">
        <v>9713</v>
      </c>
      <c r="W4088" s="3" t="s">
        <v>154</v>
      </c>
      <c r="X4088" s="3" t="s">
        <v>154</v>
      </c>
      <c r="Y4088" s="3" t="s">
        <v>154</v>
      </c>
      <c r="Z4088" s="3" t="s">
        <v>154</v>
      </c>
      <c r="AA4088" s="3" t="s">
        <v>154</v>
      </c>
      <c r="AB4088" s="3" t="s">
        <v>154</v>
      </c>
      <c r="AC4088" s="3" t="s">
        <v>154</v>
      </c>
      <c r="AD4088" s="3" t="s">
        <v>6151</v>
      </c>
      <c r="AE4088" s="3" t="s">
        <v>6151</v>
      </c>
      <c r="AF4088" s="3" t="s">
        <v>154</v>
      </c>
      <c r="AG4088" s="3" t="s">
        <v>154</v>
      </c>
      <c r="AH4088" s="3" t="s">
        <v>6478</v>
      </c>
      <c r="AI4088" s="3" t="s">
        <v>6482</v>
      </c>
      <c r="AJ4088" s="3" t="s">
        <v>6291</v>
      </c>
    </row>
    <row r="4089" spans="1:36" ht="15">
      <c r="A4089" s="10">
        <v>4192</v>
      </c>
      <c r="B4089" t="str">
        <f>IF(K4089="总计","",INDEX(主数据!A:AD,MATCH(J4089,主数据!A:A,0),9))</f>
        <v>环渤海大区公司</v>
      </c>
      <c r="C4089" t="str">
        <f>IF(K4089="","",INDEX(主数据!A:AD,MATCH(J4089,主数据!A:A,0),11))</f>
        <v>天津北区</v>
      </c>
      <c r="D4089" t="str">
        <f t="shared" si="252"/>
        <v>TJ26物业服务费标准方式1.68</v>
      </c>
      <c r="E4089" s="13" t="str">
        <f t="shared" si="254"/>
        <v>1.68</v>
      </c>
      <c r="F4089" s="13" t="str">
        <f>IF(E4089="","",IFERROR(IF(IF(K4089="","",INDEX(收费标合同信息维护!A:Q,MATCH(D4089,收费标合同信息维护!J:J,0),10))=D4089,"有","无"),"无"))</f>
        <v>无</v>
      </c>
      <c r="G4089" s="13" t="str">
        <f t="shared" si="253"/>
        <v/>
      </c>
      <c r="H4089" s="13" t="str">
        <f t="shared" si="255"/>
        <v/>
      </c>
      <c r="I4089" s="13" t="str">
        <f>IF(G4089="","",IFERROR(IF(IF(K4089="","",INDEX(收费标合同信息维护!A:Q,MATCH(G4089,收费标合同信息维护!M:M,0),13))=G4089,"有","无"),"无"))</f>
        <v/>
      </c>
      <c r="J4089" s="3" t="s">
        <v>4298</v>
      </c>
      <c r="K4089" s="3" t="s">
        <v>14531</v>
      </c>
      <c r="L4089" s="3" t="s">
        <v>6025</v>
      </c>
      <c r="M4089" s="3" t="s">
        <v>6026</v>
      </c>
      <c r="N4089" s="3" t="s">
        <v>6477</v>
      </c>
      <c r="O4089" s="3" t="s">
        <v>6478</v>
      </c>
      <c r="P4089" s="3" t="s">
        <v>14538</v>
      </c>
      <c r="Q4089" s="3" t="s">
        <v>14539</v>
      </c>
      <c r="R4089" s="3" t="s">
        <v>6484</v>
      </c>
      <c r="S4089" s="3" t="s">
        <v>6491</v>
      </c>
      <c r="T4089" s="3" t="s">
        <v>14537</v>
      </c>
      <c r="U4089" s="3" t="s">
        <v>154</v>
      </c>
      <c r="V4089" s="3" t="s">
        <v>8480</v>
      </c>
      <c r="W4089" s="3" t="s">
        <v>154</v>
      </c>
      <c r="X4089" s="3" t="s">
        <v>154</v>
      </c>
      <c r="Y4089" s="3" t="s">
        <v>154</v>
      </c>
      <c r="Z4089" s="3" t="s">
        <v>154</v>
      </c>
      <c r="AA4089" s="3" t="s">
        <v>154</v>
      </c>
      <c r="AB4089" s="3" t="s">
        <v>154</v>
      </c>
      <c r="AC4089" s="3" t="s">
        <v>154</v>
      </c>
      <c r="AD4089" s="3" t="s">
        <v>6151</v>
      </c>
      <c r="AE4089" s="3" t="s">
        <v>6151</v>
      </c>
      <c r="AF4089" s="3" t="s">
        <v>154</v>
      </c>
      <c r="AG4089" s="3" t="s">
        <v>154</v>
      </c>
      <c r="AH4089" s="3" t="s">
        <v>6478</v>
      </c>
      <c r="AI4089" s="3" t="s">
        <v>6482</v>
      </c>
      <c r="AJ4089" s="3" t="s">
        <v>6188</v>
      </c>
    </row>
    <row r="4090" spans="1:36" ht="15">
      <c r="A4090" s="10">
        <v>4193</v>
      </c>
      <c r="B4090" t="str">
        <f>IF(K4090="总计","",INDEX(主数据!A:AD,MATCH(J4090,主数据!A:A,0),9))</f>
        <v>环渤海大区公司</v>
      </c>
      <c r="C4090" t="str">
        <f>IF(K4090="","",INDEX(主数据!A:AD,MATCH(J4090,主数据!A:A,0),11))</f>
        <v>天津北区</v>
      </c>
      <c r="D4090" t="str">
        <f t="shared" si="252"/>
        <v>TJ26物业服务费标准方式2.90</v>
      </c>
      <c r="E4090" s="13" t="str">
        <f t="shared" si="254"/>
        <v>2.90</v>
      </c>
      <c r="F4090" s="13" t="str">
        <f>IF(E4090="","",IFERROR(IF(IF(K4090="","",INDEX(收费标合同信息维护!A:Q,MATCH(D4090,收费标合同信息维护!J:J,0),10))=D4090,"有","无"),"无"))</f>
        <v>无</v>
      </c>
      <c r="G4090" s="13" t="str">
        <f t="shared" si="253"/>
        <v/>
      </c>
      <c r="H4090" s="13" t="str">
        <f t="shared" si="255"/>
        <v/>
      </c>
      <c r="I4090" s="13" t="str">
        <f>IF(G4090="","",IFERROR(IF(IF(K4090="","",INDEX(收费标合同信息维护!A:Q,MATCH(G4090,收费标合同信息维护!M:M,0),13))=G4090,"有","无"),"无"))</f>
        <v/>
      </c>
      <c r="J4090" s="3" t="s">
        <v>4298</v>
      </c>
      <c r="K4090" s="3" t="s">
        <v>14531</v>
      </c>
      <c r="L4090" s="3" t="s">
        <v>6025</v>
      </c>
      <c r="M4090" s="3" t="s">
        <v>6026</v>
      </c>
      <c r="N4090" s="3" t="s">
        <v>6477</v>
      </c>
      <c r="O4090" s="3" t="s">
        <v>6478</v>
      </c>
      <c r="P4090" s="3" t="s">
        <v>14540</v>
      </c>
      <c r="Q4090" s="3" t="s">
        <v>14541</v>
      </c>
      <c r="R4090" s="3" t="s">
        <v>6484</v>
      </c>
      <c r="S4090" s="3" t="s">
        <v>6491</v>
      </c>
      <c r="T4090" s="3" t="s">
        <v>14542</v>
      </c>
      <c r="U4090" s="3" t="s">
        <v>154</v>
      </c>
      <c r="V4090" s="3" t="s">
        <v>8666</v>
      </c>
      <c r="W4090" s="3" t="s">
        <v>154</v>
      </c>
      <c r="X4090" s="3" t="s">
        <v>154</v>
      </c>
      <c r="Y4090" s="3" t="s">
        <v>154</v>
      </c>
      <c r="Z4090" s="3" t="s">
        <v>154</v>
      </c>
      <c r="AA4090" s="3" t="s">
        <v>154</v>
      </c>
      <c r="AB4090" s="3" t="s">
        <v>154</v>
      </c>
      <c r="AC4090" s="3" t="s">
        <v>154</v>
      </c>
      <c r="AD4090" s="3" t="s">
        <v>6151</v>
      </c>
      <c r="AE4090" s="3" t="s">
        <v>6151</v>
      </c>
      <c r="AF4090" s="3" t="s">
        <v>6040</v>
      </c>
      <c r="AG4090" s="3" t="s">
        <v>154</v>
      </c>
      <c r="AH4090" s="3" t="s">
        <v>6478</v>
      </c>
      <c r="AI4090" s="3" t="s">
        <v>6482</v>
      </c>
      <c r="AJ4090" s="3" t="s">
        <v>44</v>
      </c>
    </row>
    <row r="4091" spans="1:36" ht="30">
      <c r="A4091" s="10">
        <v>4194</v>
      </c>
      <c r="B4091" t="str">
        <f>IF(K4091="总计","",INDEX(主数据!A:AD,MATCH(J4091,主数据!A:A,0),9))</f>
        <v>环渤海大区公司</v>
      </c>
      <c r="C4091" t="str">
        <f>IF(K4091="","",INDEX(主数据!A:AD,MATCH(J4091,主数据!A:A,0),11))</f>
        <v>天津北区</v>
      </c>
      <c r="D4091" t="str">
        <f t="shared" si="252"/>
        <v>TJ26物业服务费标准方式4.98</v>
      </c>
      <c r="E4091" s="13" t="str">
        <f t="shared" si="254"/>
        <v>4.98</v>
      </c>
      <c r="F4091" s="13" t="str">
        <f>IF(E4091="","",IFERROR(IF(IF(K4091="","",INDEX(收费标合同信息维护!A:Q,MATCH(D4091,收费标合同信息维护!J:J,0),10))=D4091,"有","无"),"无"))</f>
        <v>无</v>
      </c>
      <c r="G4091" s="13" t="str">
        <f t="shared" si="253"/>
        <v/>
      </c>
      <c r="H4091" s="13" t="str">
        <f t="shared" si="255"/>
        <v/>
      </c>
      <c r="I4091" s="13" t="str">
        <f>IF(G4091="","",IFERROR(IF(IF(K4091="","",INDEX(收费标合同信息维护!A:Q,MATCH(G4091,收费标合同信息维护!M:M,0),13))=G4091,"有","无"),"无"))</f>
        <v/>
      </c>
      <c r="J4091" s="3" t="s">
        <v>4298</v>
      </c>
      <c r="K4091" s="3" t="s">
        <v>14531</v>
      </c>
      <c r="L4091" s="3" t="s">
        <v>6025</v>
      </c>
      <c r="M4091" s="3" t="s">
        <v>6026</v>
      </c>
      <c r="N4091" s="3" t="s">
        <v>6477</v>
      </c>
      <c r="O4091" s="3" t="s">
        <v>6478</v>
      </c>
      <c r="P4091" s="3" t="s">
        <v>14543</v>
      </c>
      <c r="Q4091" s="3" t="s">
        <v>14544</v>
      </c>
      <c r="R4091" s="3" t="s">
        <v>6484</v>
      </c>
      <c r="S4091" s="3" t="s">
        <v>6491</v>
      </c>
      <c r="T4091" s="3" t="s">
        <v>14545</v>
      </c>
      <c r="U4091" s="3" t="s">
        <v>154</v>
      </c>
      <c r="V4091" s="3" t="s">
        <v>7317</v>
      </c>
      <c r="W4091" s="3" t="s">
        <v>154</v>
      </c>
      <c r="X4091" s="3" t="s">
        <v>154</v>
      </c>
      <c r="Y4091" s="3" t="s">
        <v>154</v>
      </c>
      <c r="Z4091" s="3" t="s">
        <v>154</v>
      </c>
      <c r="AA4091" s="3" t="s">
        <v>154</v>
      </c>
      <c r="AB4091" s="3" t="s">
        <v>154</v>
      </c>
      <c r="AC4091" s="3" t="s">
        <v>154</v>
      </c>
      <c r="AD4091" s="3" t="s">
        <v>6151</v>
      </c>
      <c r="AE4091" s="3" t="s">
        <v>6151</v>
      </c>
      <c r="AF4091" s="3" t="s">
        <v>154</v>
      </c>
      <c r="AG4091" s="3" t="s">
        <v>154</v>
      </c>
      <c r="AH4091" s="3" t="s">
        <v>6478</v>
      </c>
      <c r="AI4091" s="3" t="s">
        <v>6482</v>
      </c>
      <c r="AJ4091" s="3" t="s">
        <v>10065</v>
      </c>
    </row>
    <row r="4092" spans="1:36" ht="30">
      <c r="A4092" s="10">
        <v>4195</v>
      </c>
      <c r="B4092" t="str">
        <f>IF(K4092="总计","",INDEX(主数据!A:AD,MATCH(J4092,主数据!A:A,0),9))</f>
        <v>环渤海大区公司</v>
      </c>
      <c r="C4092" t="str">
        <f>IF(K4092="","",INDEX(主数据!A:AD,MATCH(J4092,主数据!A:A,0),11))</f>
        <v>天津北区</v>
      </c>
      <c r="D4092" t="str">
        <f t="shared" si="252"/>
        <v>TJ26物业服务费直接录入</v>
      </c>
      <c r="E4092" s="13" t="str">
        <f t="shared" si="254"/>
        <v/>
      </c>
      <c r="F4092" s="13" t="str">
        <f>IF(E4092="","",IFERROR(IF(IF(K4092="","",INDEX(收费标合同信息维护!A:Q,MATCH(D4092,收费标合同信息维护!J:J,0),10))=D4092,"有","无"),"无"))</f>
        <v/>
      </c>
      <c r="G4092" s="13" t="str">
        <f t="shared" si="253"/>
        <v/>
      </c>
      <c r="H4092" s="13" t="str">
        <f t="shared" si="255"/>
        <v/>
      </c>
      <c r="I4092" s="13" t="str">
        <f>IF(G4092="","",IFERROR(IF(IF(K4092="","",INDEX(收费标合同信息维护!A:Q,MATCH(G4092,收费标合同信息维护!M:M,0),13))=G4092,"有","无"),"无"))</f>
        <v/>
      </c>
      <c r="J4092" s="3" t="s">
        <v>4298</v>
      </c>
      <c r="K4092" s="3" t="s">
        <v>14531</v>
      </c>
      <c r="L4092" s="3" t="s">
        <v>6025</v>
      </c>
      <c r="M4092" s="3" t="s">
        <v>6026</v>
      </c>
      <c r="N4092" s="3" t="s">
        <v>6477</v>
      </c>
      <c r="O4092" s="3" t="s">
        <v>6478</v>
      </c>
      <c r="P4092" s="3" t="s">
        <v>14546</v>
      </c>
      <c r="Q4092" s="3" t="s">
        <v>14547</v>
      </c>
      <c r="R4092" s="3" t="s">
        <v>6479</v>
      </c>
      <c r="S4092" s="3" t="s">
        <v>6480</v>
      </c>
      <c r="T4092" s="3" t="s">
        <v>6481</v>
      </c>
      <c r="U4092" s="3" t="s">
        <v>154</v>
      </c>
      <c r="V4092" s="3" t="s">
        <v>154</v>
      </c>
      <c r="W4092" s="3" t="s">
        <v>154</v>
      </c>
      <c r="X4092" s="3" t="s">
        <v>154</v>
      </c>
      <c r="Y4092" s="3" t="s">
        <v>154</v>
      </c>
      <c r="Z4092" s="3" t="s">
        <v>154</v>
      </c>
      <c r="AA4092" s="3" t="s">
        <v>154</v>
      </c>
      <c r="AB4092" s="3" t="s">
        <v>154</v>
      </c>
      <c r="AC4092" s="3" t="s">
        <v>154</v>
      </c>
      <c r="AD4092" s="3" t="s">
        <v>6151</v>
      </c>
      <c r="AE4092" s="3" t="s">
        <v>6151</v>
      </c>
      <c r="AF4092" s="3" t="s">
        <v>154</v>
      </c>
      <c r="AG4092" s="3" t="s">
        <v>154</v>
      </c>
      <c r="AH4092" s="3" t="s">
        <v>6478</v>
      </c>
      <c r="AI4092" s="3" t="s">
        <v>6482</v>
      </c>
      <c r="AJ4092" s="3" t="s">
        <v>6030</v>
      </c>
    </row>
    <row r="4093" spans="1:36" ht="15">
      <c r="A4093" s="10">
        <v>4196</v>
      </c>
      <c r="B4093" t="str">
        <f>IF(K4093="总计","",INDEX(主数据!A:AD,MATCH(J4093,主数据!A:A,0),9))</f>
        <v>环渤海大区公司</v>
      </c>
      <c r="C4093" t="str">
        <f>IF(K4093="","",INDEX(主数据!A:AD,MATCH(J4093,主数据!A:A,0),11))</f>
        <v>天津北区</v>
      </c>
      <c r="D4093" t="str">
        <f t="shared" si="252"/>
        <v>TJ26物业服务费直接录入</v>
      </c>
      <c r="E4093" s="13" t="str">
        <f t="shared" si="254"/>
        <v/>
      </c>
      <c r="F4093" s="13" t="str">
        <f>IF(E4093="","",IFERROR(IF(IF(K4093="","",INDEX(收费标合同信息维护!A:Q,MATCH(D4093,收费标合同信息维护!J:J,0),10))=D4093,"有","无"),"无"))</f>
        <v/>
      </c>
      <c r="G4093" s="13" t="str">
        <f t="shared" si="253"/>
        <v/>
      </c>
      <c r="H4093" s="13" t="str">
        <f t="shared" si="255"/>
        <v/>
      </c>
      <c r="I4093" s="13" t="str">
        <f>IF(G4093="","",IFERROR(IF(IF(K4093="","",INDEX(收费标合同信息维护!A:Q,MATCH(G4093,收费标合同信息维护!M:M,0),13))=G4093,"有","无"),"无"))</f>
        <v/>
      </c>
      <c r="J4093" s="3" t="s">
        <v>4298</v>
      </c>
      <c r="K4093" s="3" t="s">
        <v>14531</v>
      </c>
      <c r="L4093" s="3" t="s">
        <v>6025</v>
      </c>
      <c r="M4093" s="3" t="s">
        <v>6026</v>
      </c>
      <c r="N4093" s="3" t="s">
        <v>6477</v>
      </c>
      <c r="O4093" s="3" t="s">
        <v>6478</v>
      </c>
      <c r="P4093" s="3" t="s">
        <v>14548</v>
      </c>
      <c r="Q4093" s="3" t="s">
        <v>14549</v>
      </c>
      <c r="R4093" s="3" t="s">
        <v>6479</v>
      </c>
      <c r="S4093" s="3" t="s">
        <v>6480</v>
      </c>
      <c r="T4093" s="3" t="s">
        <v>14550</v>
      </c>
      <c r="U4093" s="3" t="s">
        <v>154</v>
      </c>
      <c r="V4093" s="3" t="s">
        <v>154</v>
      </c>
      <c r="W4093" s="3" t="s">
        <v>154</v>
      </c>
      <c r="X4093" s="3" t="s">
        <v>154</v>
      </c>
      <c r="Y4093" s="3" t="s">
        <v>154</v>
      </c>
      <c r="Z4093" s="3" t="s">
        <v>154</v>
      </c>
      <c r="AA4093" s="3" t="s">
        <v>154</v>
      </c>
      <c r="AB4093" s="3" t="s">
        <v>154</v>
      </c>
      <c r="AC4093" s="3" t="s">
        <v>154</v>
      </c>
      <c r="AD4093" s="3" t="s">
        <v>6151</v>
      </c>
      <c r="AE4093" s="3" t="s">
        <v>6151</v>
      </c>
      <c r="AF4093" s="3" t="s">
        <v>154</v>
      </c>
      <c r="AG4093" s="3" t="s">
        <v>154</v>
      </c>
      <c r="AH4093" s="3" t="s">
        <v>6478</v>
      </c>
      <c r="AI4093" s="3" t="s">
        <v>6482</v>
      </c>
      <c r="AJ4093" s="3" t="s">
        <v>17</v>
      </c>
    </row>
    <row r="4094" spans="1:36" ht="30">
      <c r="A4094" s="10">
        <v>4197</v>
      </c>
      <c r="B4094" t="str">
        <f>IF(K4094="总计","",INDEX(主数据!A:AD,MATCH(J4094,主数据!A:A,0),9))</f>
        <v>环渤海大区公司</v>
      </c>
      <c r="C4094" t="str">
        <f>IF(K4094="","",INDEX(主数据!A:AD,MATCH(J4094,主数据!A:A,0),11))</f>
        <v>天津北区</v>
      </c>
      <c r="D4094" t="str">
        <f t="shared" si="252"/>
        <v>TJ26物业服务费直接录入</v>
      </c>
      <c r="E4094" s="13" t="str">
        <f t="shared" si="254"/>
        <v/>
      </c>
      <c r="F4094" s="13" t="str">
        <f>IF(E4094="","",IFERROR(IF(IF(K4094="","",INDEX(收费标合同信息维护!A:Q,MATCH(D4094,收费标合同信息维护!J:J,0),10))=D4094,"有","无"),"无"))</f>
        <v/>
      </c>
      <c r="G4094" s="13" t="str">
        <f t="shared" si="253"/>
        <v/>
      </c>
      <c r="H4094" s="13" t="str">
        <f t="shared" si="255"/>
        <v/>
      </c>
      <c r="I4094" s="13" t="str">
        <f>IF(G4094="","",IFERROR(IF(IF(K4094="","",INDEX(收费标合同信息维护!A:Q,MATCH(G4094,收费标合同信息维护!M:M,0),13))=G4094,"有","无"),"无"))</f>
        <v/>
      </c>
      <c r="J4094" s="3" t="s">
        <v>4298</v>
      </c>
      <c r="K4094" s="3" t="s">
        <v>14531</v>
      </c>
      <c r="L4094" s="3" t="s">
        <v>6025</v>
      </c>
      <c r="M4094" s="3" t="s">
        <v>6026</v>
      </c>
      <c r="N4094" s="3" t="s">
        <v>6477</v>
      </c>
      <c r="O4094" s="3" t="s">
        <v>6478</v>
      </c>
      <c r="P4094" s="3" t="s">
        <v>14551</v>
      </c>
      <c r="Q4094" s="3" t="s">
        <v>14552</v>
      </c>
      <c r="R4094" s="3" t="s">
        <v>6479</v>
      </c>
      <c r="S4094" s="3" t="s">
        <v>6480</v>
      </c>
      <c r="T4094" s="3" t="s">
        <v>14550</v>
      </c>
      <c r="U4094" s="3" t="s">
        <v>154</v>
      </c>
      <c r="V4094" s="3" t="s">
        <v>154</v>
      </c>
      <c r="W4094" s="3" t="s">
        <v>154</v>
      </c>
      <c r="X4094" s="3" t="s">
        <v>154</v>
      </c>
      <c r="Y4094" s="3" t="s">
        <v>154</v>
      </c>
      <c r="Z4094" s="3" t="s">
        <v>154</v>
      </c>
      <c r="AA4094" s="3" t="s">
        <v>154</v>
      </c>
      <c r="AB4094" s="3" t="s">
        <v>154</v>
      </c>
      <c r="AC4094" s="3" t="s">
        <v>154</v>
      </c>
      <c r="AD4094" s="3" t="s">
        <v>6151</v>
      </c>
      <c r="AE4094" s="3" t="s">
        <v>6151</v>
      </c>
      <c r="AF4094" s="3" t="s">
        <v>154</v>
      </c>
      <c r="AG4094" s="3" t="s">
        <v>154</v>
      </c>
      <c r="AH4094" s="3" t="s">
        <v>6478</v>
      </c>
      <c r="AI4094" s="3" t="s">
        <v>6482</v>
      </c>
      <c r="AJ4094" s="3" t="s">
        <v>6489</v>
      </c>
    </row>
    <row r="4095" spans="1:36" ht="30">
      <c r="A4095" s="10">
        <v>4198</v>
      </c>
      <c r="B4095" t="str">
        <f>IF(K4095="总计","",INDEX(主数据!A:AD,MATCH(J4095,主数据!A:A,0),9))</f>
        <v>环渤海大区公司</v>
      </c>
      <c r="C4095" t="str">
        <f>IF(K4095="","",INDEX(主数据!A:AD,MATCH(J4095,主数据!A:A,0),11))</f>
        <v>天津北区</v>
      </c>
      <c r="D4095" t="str">
        <f t="shared" si="252"/>
        <v>TJ26物业服务费直接录入</v>
      </c>
      <c r="E4095" s="13" t="str">
        <f t="shared" si="254"/>
        <v/>
      </c>
      <c r="F4095" s="13" t="str">
        <f>IF(E4095="","",IFERROR(IF(IF(K4095="","",INDEX(收费标合同信息维护!A:Q,MATCH(D4095,收费标合同信息维护!J:J,0),10))=D4095,"有","无"),"无"))</f>
        <v/>
      </c>
      <c r="G4095" s="13" t="str">
        <f t="shared" si="253"/>
        <v/>
      </c>
      <c r="H4095" s="13" t="str">
        <f t="shared" si="255"/>
        <v/>
      </c>
      <c r="I4095" s="13" t="str">
        <f>IF(G4095="","",IFERROR(IF(IF(K4095="","",INDEX(收费标合同信息维护!A:Q,MATCH(G4095,收费标合同信息维护!M:M,0),13))=G4095,"有","无"),"无"))</f>
        <v/>
      </c>
      <c r="J4095" s="3" t="s">
        <v>4298</v>
      </c>
      <c r="K4095" s="3" t="s">
        <v>14531</v>
      </c>
      <c r="L4095" s="3" t="s">
        <v>6025</v>
      </c>
      <c r="M4095" s="3" t="s">
        <v>6026</v>
      </c>
      <c r="N4095" s="3" t="s">
        <v>6477</v>
      </c>
      <c r="O4095" s="3" t="s">
        <v>6478</v>
      </c>
      <c r="P4095" s="3" t="s">
        <v>14553</v>
      </c>
      <c r="Q4095" s="3" t="s">
        <v>14554</v>
      </c>
      <c r="R4095" s="3" t="s">
        <v>6479</v>
      </c>
      <c r="S4095" s="3" t="s">
        <v>6480</v>
      </c>
      <c r="T4095" s="3" t="s">
        <v>14555</v>
      </c>
      <c r="U4095" s="3" t="s">
        <v>154</v>
      </c>
      <c r="V4095" s="3" t="s">
        <v>154</v>
      </c>
      <c r="W4095" s="3" t="s">
        <v>154</v>
      </c>
      <c r="X4095" s="3" t="s">
        <v>154</v>
      </c>
      <c r="Y4095" s="3" t="s">
        <v>154</v>
      </c>
      <c r="Z4095" s="3" t="s">
        <v>154</v>
      </c>
      <c r="AA4095" s="3" t="s">
        <v>154</v>
      </c>
      <c r="AB4095" s="3" t="s">
        <v>154</v>
      </c>
      <c r="AC4095" s="3" t="s">
        <v>154</v>
      </c>
      <c r="AD4095" s="3" t="s">
        <v>6151</v>
      </c>
      <c r="AE4095" s="3" t="s">
        <v>6151</v>
      </c>
      <c r="AF4095" s="3" t="s">
        <v>154</v>
      </c>
      <c r="AG4095" s="3" t="s">
        <v>154</v>
      </c>
      <c r="AH4095" s="3" t="s">
        <v>6478</v>
      </c>
      <c r="AI4095" s="3" t="s">
        <v>6482</v>
      </c>
      <c r="AJ4095" s="3" t="s">
        <v>6489</v>
      </c>
    </row>
    <row r="4096" spans="1:36" ht="30">
      <c r="A4096" s="10">
        <v>4199</v>
      </c>
      <c r="B4096" t="str">
        <f>IF(K4096="总计","",INDEX(主数据!A:AD,MATCH(J4096,主数据!A:A,0),9))</f>
        <v>环渤海大区公司</v>
      </c>
      <c r="C4096" t="str">
        <f>IF(K4096="","",INDEX(主数据!A:AD,MATCH(J4096,主数据!A:A,0),11))</f>
        <v>天津北区</v>
      </c>
      <c r="D4096" t="str">
        <f t="shared" si="252"/>
        <v>TJ26物业服务费直接录入</v>
      </c>
      <c r="E4096" s="13" t="str">
        <f t="shared" si="254"/>
        <v/>
      </c>
      <c r="F4096" s="13" t="str">
        <f>IF(E4096="","",IFERROR(IF(IF(K4096="","",INDEX(收费标合同信息维护!A:Q,MATCH(D4096,收费标合同信息维护!J:J,0),10))=D4096,"有","无"),"无"))</f>
        <v/>
      </c>
      <c r="G4096" s="13" t="str">
        <f t="shared" si="253"/>
        <v/>
      </c>
      <c r="H4096" s="13" t="str">
        <f t="shared" si="255"/>
        <v/>
      </c>
      <c r="I4096" s="13" t="str">
        <f>IF(G4096="","",IFERROR(IF(IF(K4096="","",INDEX(收费标合同信息维护!A:Q,MATCH(G4096,收费标合同信息维护!M:M,0),13))=G4096,"有","无"),"无"))</f>
        <v/>
      </c>
      <c r="J4096" s="3" t="s">
        <v>4298</v>
      </c>
      <c r="K4096" s="3" t="s">
        <v>14531</v>
      </c>
      <c r="L4096" s="3" t="s">
        <v>6025</v>
      </c>
      <c r="M4096" s="3" t="s">
        <v>6026</v>
      </c>
      <c r="N4096" s="3" t="s">
        <v>6477</v>
      </c>
      <c r="O4096" s="3" t="s">
        <v>6478</v>
      </c>
      <c r="P4096" s="3" t="s">
        <v>14556</v>
      </c>
      <c r="Q4096" s="3" t="s">
        <v>14557</v>
      </c>
      <c r="R4096" s="3" t="s">
        <v>6479</v>
      </c>
      <c r="S4096" s="3" t="s">
        <v>6480</v>
      </c>
      <c r="T4096" s="3" t="s">
        <v>6751</v>
      </c>
      <c r="U4096" s="3" t="s">
        <v>154</v>
      </c>
      <c r="V4096" s="3" t="s">
        <v>154</v>
      </c>
      <c r="W4096" s="3" t="s">
        <v>154</v>
      </c>
      <c r="X4096" s="3" t="s">
        <v>154</v>
      </c>
      <c r="Y4096" s="3" t="s">
        <v>154</v>
      </c>
      <c r="Z4096" s="3" t="s">
        <v>154</v>
      </c>
      <c r="AA4096" s="3" t="s">
        <v>154</v>
      </c>
      <c r="AB4096" s="3" t="s">
        <v>154</v>
      </c>
      <c r="AC4096" s="3" t="s">
        <v>154</v>
      </c>
      <c r="AD4096" s="3" t="s">
        <v>6151</v>
      </c>
      <c r="AE4096" s="3" t="s">
        <v>6151</v>
      </c>
      <c r="AF4096" s="3" t="s">
        <v>154</v>
      </c>
      <c r="AG4096" s="3" t="s">
        <v>154</v>
      </c>
      <c r="AH4096" s="3" t="s">
        <v>6478</v>
      </c>
      <c r="AI4096" s="3" t="s">
        <v>6482</v>
      </c>
      <c r="AJ4096" s="3" t="s">
        <v>6033</v>
      </c>
    </row>
    <row r="4097" spans="1:36" ht="15">
      <c r="A4097" s="10">
        <v>4200</v>
      </c>
      <c r="B4097" t="str">
        <f>IF(K4097="总计","",INDEX(主数据!A:AD,MATCH(J4097,主数据!A:A,0),9))</f>
        <v>环渤海大区公司</v>
      </c>
      <c r="C4097" t="str">
        <f>IF(K4097="","",INDEX(主数据!A:AD,MATCH(J4097,主数据!A:A,0),11))</f>
        <v>天津北区</v>
      </c>
      <c r="D4097" t="str">
        <f t="shared" si="252"/>
        <v>TJ26物业服务费直接录入</v>
      </c>
      <c r="E4097" s="13" t="str">
        <f t="shared" si="254"/>
        <v/>
      </c>
      <c r="F4097" s="13" t="str">
        <f>IF(E4097="","",IFERROR(IF(IF(K4097="","",INDEX(收费标合同信息维护!A:Q,MATCH(D4097,收费标合同信息维护!J:J,0),10))=D4097,"有","无"),"无"))</f>
        <v/>
      </c>
      <c r="G4097" s="13" t="str">
        <f t="shared" si="253"/>
        <v/>
      </c>
      <c r="H4097" s="13" t="str">
        <f t="shared" si="255"/>
        <v/>
      </c>
      <c r="I4097" s="13" t="str">
        <f>IF(G4097="","",IFERROR(IF(IF(K4097="","",INDEX(收费标合同信息维护!A:Q,MATCH(G4097,收费标合同信息维护!M:M,0),13))=G4097,"有","无"),"无"))</f>
        <v/>
      </c>
      <c r="J4097" s="3" t="s">
        <v>4298</v>
      </c>
      <c r="K4097" s="3" t="s">
        <v>14531</v>
      </c>
      <c r="L4097" s="3" t="s">
        <v>6025</v>
      </c>
      <c r="M4097" s="3" t="s">
        <v>6026</v>
      </c>
      <c r="N4097" s="3" t="s">
        <v>6477</v>
      </c>
      <c r="O4097" s="3" t="s">
        <v>6478</v>
      </c>
      <c r="P4097" s="3" t="s">
        <v>14558</v>
      </c>
      <c r="Q4097" s="3" t="s">
        <v>14559</v>
      </c>
      <c r="R4097" s="3" t="s">
        <v>6479</v>
      </c>
      <c r="S4097" s="3" t="s">
        <v>6480</v>
      </c>
      <c r="T4097" s="3" t="s">
        <v>8071</v>
      </c>
      <c r="U4097" s="3" t="s">
        <v>154</v>
      </c>
      <c r="V4097" s="3" t="s">
        <v>154</v>
      </c>
      <c r="W4097" s="3" t="s">
        <v>154</v>
      </c>
      <c r="X4097" s="3" t="s">
        <v>154</v>
      </c>
      <c r="Y4097" s="3" t="s">
        <v>154</v>
      </c>
      <c r="Z4097" s="3" t="s">
        <v>154</v>
      </c>
      <c r="AA4097" s="3" t="s">
        <v>154</v>
      </c>
      <c r="AB4097" s="3" t="s">
        <v>154</v>
      </c>
      <c r="AC4097" s="3" t="s">
        <v>154</v>
      </c>
      <c r="AD4097" s="3" t="s">
        <v>6151</v>
      </c>
      <c r="AE4097" s="3" t="s">
        <v>6151</v>
      </c>
      <c r="AF4097" s="3" t="s">
        <v>154</v>
      </c>
      <c r="AG4097" s="3" t="s">
        <v>154</v>
      </c>
      <c r="AH4097" s="3" t="s">
        <v>6478</v>
      </c>
      <c r="AI4097" s="3" t="s">
        <v>6482</v>
      </c>
      <c r="AJ4097" s="3" t="s">
        <v>6033</v>
      </c>
    </row>
    <row r="4098" spans="1:36" ht="15">
      <c r="A4098" s="10">
        <v>4201</v>
      </c>
      <c r="B4098" t="str">
        <f>IF(K4098="总计","",INDEX(主数据!A:AD,MATCH(J4098,主数据!A:A,0),9))</f>
        <v>环渤海大区公司</v>
      </c>
      <c r="C4098" t="str">
        <f>IF(K4098="","",INDEX(主数据!A:AD,MATCH(J4098,主数据!A:A,0),11))</f>
        <v>天津北区</v>
      </c>
      <c r="D4098" t="str">
        <f t="shared" ref="D4098:D4161" si="256">J4098&amp;M4098&amp;R4098&amp;E4098</f>
        <v>TJ26物业服务费定额78661.91</v>
      </c>
      <c r="E4098" s="13" t="str">
        <f t="shared" si="254"/>
        <v>78661.91</v>
      </c>
      <c r="F4098" s="13" t="str">
        <f>IF(E4098="","",IFERROR(IF(IF(K4098="","",INDEX(收费标合同信息维护!A:Q,MATCH(D4098,收费标合同信息维护!J:J,0),10))=D4098,"有","无"),"无"))</f>
        <v>无</v>
      </c>
      <c r="G4098" s="13" t="str">
        <f t="shared" ref="G4098:G4161" si="257">IF(W4098="","",J4098&amp;M4098&amp;R4098&amp;H4098)</f>
        <v>TJ26物业服务费定额78661.91</v>
      </c>
      <c r="H4098" s="13" t="str">
        <f t="shared" si="255"/>
        <v>78661.91</v>
      </c>
      <c r="I4098" s="13" t="str">
        <f>IF(G4098="","",IFERROR(IF(IF(K4098="","",INDEX(收费标合同信息维护!A:Q,MATCH(G4098,收费标合同信息维护!M:M,0),13))=G4098,"有","无"),"无"))</f>
        <v>无</v>
      </c>
      <c r="J4098" s="3" t="s">
        <v>4298</v>
      </c>
      <c r="K4098" s="3" t="s">
        <v>14531</v>
      </c>
      <c r="L4098" s="3" t="s">
        <v>6025</v>
      </c>
      <c r="M4098" s="3" t="s">
        <v>6026</v>
      </c>
      <c r="N4098" s="3" t="s">
        <v>6477</v>
      </c>
      <c r="O4098" s="3" t="s">
        <v>6478</v>
      </c>
      <c r="P4098" s="3" t="s">
        <v>14560</v>
      </c>
      <c r="Q4098" s="3" t="s">
        <v>14561</v>
      </c>
      <c r="R4098" s="3" t="s">
        <v>6490</v>
      </c>
      <c r="S4098" s="3" t="s">
        <v>6491</v>
      </c>
      <c r="T4098" s="3" t="s">
        <v>6514</v>
      </c>
      <c r="U4098" s="3" t="s">
        <v>154</v>
      </c>
      <c r="V4098" s="3" t="s">
        <v>14562</v>
      </c>
      <c r="W4098" s="3" t="s">
        <v>14562</v>
      </c>
      <c r="X4098" s="3" t="s">
        <v>154</v>
      </c>
      <c r="Y4098" s="3" t="s">
        <v>154</v>
      </c>
      <c r="Z4098" s="3" t="s">
        <v>154</v>
      </c>
      <c r="AA4098" s="3" t="s">
        <v>154</v>
      </c>
      <c r="AB4098" s="3" t="s">
        <v>154</v>
      </c>
      <c r="AC4098" s="3" t="s">
        <v>154</v>
      </c>
      <c r="AD4098" s="3" t="s">
        <v>6151</v>
      </c>
      <c r="AE4098" s="3" t="s">
        <v>6151</v>
      </c>
      <c r="AF4098" s="3" t="s">
        <v>6040</v>
      </c>
      <c r="AG4098" s="3" t="s">
        <v>154</v>
      </c>
      <c r="AH4098" s="3" t="s">
        <v>6478</v>
      </c>
      <c r="AI4098" s="3" t="s">
        <v>6482</v>
      </c>
      <c r="AJ4098" s="3" t="s">
        <v>6489</v>
      </c>
    </row>
    <row r="4099" spans="1:36" ht="30">
      <c r="A4099" s="10">
        <v>4202</v>
      </c>
      <c r="B4099" t="str">
        <f>IF(K4099="总计","",INDEX(主数据!A:AD,MATCH(J4099,主数据!A:A,0),9))</f>
        <v>环渤海大区公司</v>
      </c>
      <c r="C4099" t="str">
        <f>IF(K4099="","",INDEX(主数据!A:AD,MATCH(J4099,主数据!A:A,0),11))</f>
        <v>天津北区</v>
      </c>
      <c r="D4099" t="str">
        <f t="shared" si="256"/>
        <v>TJ26小业主委托停车管理费（固定）定额</v>
      </c>
      <c r="E4099" s="13" t="str">
        <f t="shared" ref="E4099:E4162" si="258">TEXT(IF(V4099="","",--V4099),"0.00")</f>
        <v/>
      </c>
      <c r="F4099" s="13" t="str">
        <f>IF(E4099="","",IFERROR(IF(IF(K4099="","",INDEX(收费标合同信息维护!A:Q,MATCH(D4099,收费标合同信息维护!J:J,0),10))=D4099,"有","无"),"无"))</f>
        <v/>
      </c>
      <c r="G4099" s="13" t="str">
        <f t="shared" si="257"/>
        <v>TJ26小业主委托停车管理费（固定）定额100.00</v>
      </c>
      <c r="H4099" s="13" t="str">
        <f t="shared" ref="H4099:H4162" si="259">TEXT(IF(W4099="","",--W4099),"0.00")</f>
        <v>100.00</v>
      </c>
      <c r="I4099" s="13" t="str">
        <f>IF(G4099="","",IFERROR(IF(IF(K4099="","",INDEX(收费标合同信息维护!A:Q,MATCH(G4099,收费标合同信息维护!M:M,0),13))=G4099,"有","无"),"无"))</f>
        <v>无</v>
      </c>
      <c r="J4099" s="3" t="s">
        <v>4298</v>
      </c>
      <c r="K4099" s="3" t="s">
        <v>14531</v>
      </c>
      <c r="L4099" s="3" t="s">
        <v>7013</v>
      </c>
      <c r="M4099" s="3" t="s">
        <v>7014</v>
      </c>
      <c r="N4099" s="3" t="s">
        <v>6477</v>
      </c>
      <c r="O4099" s="3" t="s">
        <v>6478</v>
      </c>
      <c r="P4099" s="3" t="s">
        <v>14563</v>
      </c>
      <c r="Q4099" s="3" t="s">
        <v>14564</v>
      </c>
      <c r="R4099" s="3" t="s">
        <v>6490</v>
      </c>
      <c r="S4099" s="3" t="s">
        <v>6491</v>
      </c>
      <c r="T4099" s="3" t="s">
        <v>6800</v>
      </c>
      <c r="U4099" s="3" t="s">
        <v>154</v>
      </c>
      <c r="V4099" s="3" t="s">
        <v>154</v>
      </c>
      <c r="W4099" s="3" t="s">
        <v>6743</v>
      </c>
      <c r="X4099" s="3" t="s">
        <v>154</v>
      </c>
      <c r="Y4099" s="3" t="s">
        <v>154</v>
      </c>
      <c r="Z4099" s="3" t="s">
        <v>154</v>
      </c>
      <c r="AA4099" s="3" t="s">
        <v>154</v>
      </c>
      <c r="AB4099" s="3" t="s">
        <v>154</v>
      </c>
      <c r="AC4099" s="3" t="s">
        <v>154</v>
      </c>
      <c r="AD4099" s="3" t="s">
        <v>6151</v>
      </c>
      <c r="AE4099" s="3" t="s">
        <v>6151</v>
      </c>
      <c r="AF4099" s="3" t="s">
        <v>154</v>
      </c>
      <c r="AG4099" s="3" t="s">
        <v>154</v>
      </c>
      <c r="AH4099" s="3" t="s">
        <v>6478</v>
      </c>
      <c r="AI4099" s="3" t="s">
        <v>6482</v>
      </c>
      <c r="AJ4099" s="3" t="s">
        <v>36</v>
      </c>
    </row>
    <row r="4100" spans="1:36" ht="15">
      <c r="A4100" s="10">
        <v>4203</v>
      </c>
      <c r="B4100" t="str">
        <f>IF(K4100="总计","",INDEX(主数据!A:AD,MATCH(J4100,主数据!A:A,0),9))</f>
        <v>环渤海大区公司</v>
      </c>
      <c r="C4100" t="str">
        <f>IF(K4100="","",INDEX(主数据!A:AD,MATCH(J4100,主数据!A:A,0),11))</f>
        <v>天津北区</v>
      </c>
      <c r="D4100" t="str">
        <f t="shared" si="256"/>
        <v>TJ26空置物业费直接录入</v>
      </c>
      <c r="E4100" s="13" t="str">
        <f t="shared" si="258"/>
        <v/>
      </c>
      <c r="F4100" s="13" t="str">
        <f>IF(E4100="","",IFERROR(IF(IF(K4100="","",INDEX(收费标合同信息维护!A:Q,MATCH(D4100,收费标合同信息维护!J:J,0),10))=D4100,"有","无"),"无"))</f>
        <v/>
      </c>
      <c r="G4100" s="13" t="str">
        <f t="shared" si="257"/>
        <v/>
      </c>
      <c r="H4100" s="13" t="str">
        <f t="shared" si="259"/>
        <v/>
      </c>
      <c r="I4100" s="13" t="str">
        <f>IF(G4100="","",IFERROR(IF(IF(K4100="","",INDEX(收费标合同信息维护!A:Q,MATCH(G4100,收费标合同信息维护!M:M,0),13))=G4100,"有","无"),"无"))</f>
        <v/>
      </c>
      <c r="J4100" s="3" t="s">
        <v>4298</v>
      </c>
      <c r="K4100" s="3" t="s">
        <v>14531</v>
      </c>
      <c r="L4100" s="3" t="s">
        <v>6580</v>
      </c>
      <c r="M4100" s="3" t="s">
        <v>6581</v>
      </c>
      <c r="N4100" s="3" t="s">
        <v>6477</v>
      </c>
      <c r="O4100" s="3" t="s">
        <v>6478</v>
      </c>
      <c r="P4100" s="3" t="s">
        <v>14565</v>
      </c>
      <c r="Q4100" s="3" t="s">
        <v>14566</v>
      </c>
      <c r="R4100" s="3" t="s">
        <v>6479</v>
      </c>
      <c r="S4100" s="3" t="s">
        <v>6480</v>
      </c>
      <c r="T4100" s="3" t="s">
        <v>6493</v>
      </c>
      <c r="U4100" s="3" t="s">
        <v>154</v>
      </c>
      <c r="V4100" s="3" t="s">
        <v>154</v>
      </c>
      <c r="W4100" s="3" t="s">
        <v>154</v>
      </c>
      <c r="X4100" s="3" t="s">
        <v>154</v>
      </c>
      <c r="Y4100" s="3" t="s">
        <v>154</v>
      </c>
      <c r="Z4100" s="3" t="s">
        <v>154</v>
      </c>
      <c r="AA4100" s="3" t="s">
        <v>154</v>
      </c>
      <c r="AB4100" s="3" t="s">
        <v>154</v>
      </c>
      <c r="AC4100" s="3" t="s">
        <v>154</v>
      </c>
      <c r="AD4100" s="3" t="s">
        <v>6151</v>
      </c>
      <c r="AE4100" s="3" t="s">
        <v>6151</v>
      </c>
      <c r="AF4100" s="3" t="s">
        <v>154</v>
      </c>
      <c r="AG4100" s="3" t="s">
        <v>154</v>
      </c>
      <c r="AH4100" s="3" t="s">
        <v>6478</v>
      </c>
      <c r="AI4100" s="3" t="s">
        <v>6482</v>
      </c>
      <c r="AJ4100" s="3" t="s">
        <v>6033</v>
      </c>
    </row>
    <row r="4101" spans="1:36" ht="30">
      <c r="A4101" s="10">
        <v>4204</v>
      </c>
      <c r="B4101" t="str">
        <f>IF(K4101="总计","",INDEX(主数据!A:AD,MATCH(J4101,主数据!A:A,0),9))</f>
        <v>环渤海大区公司</v>
      </c>
      <c r="C4101" t="str">
        <f>IF(K4101="","",INDEX(主数据!A:AD,MATCH(J4101,主数据!A:A,0),11))</f>
        <v>天津北区</v>
      </c>
      <c r="D4101" t="str">
        <f t="shared" si="256"/>
        <v>TJ26空置物业费定额</v>
      </c>
      <c r="E4101" s="13" t="str">
        <f t="shared" si="258"/>
        <v/>
      </c>
      <c r="F4101" s="13" t="str">
        <f>IF(E4101="","",IFERROR(IF(IF(K4101="","",INDEX(收费标合同信息维护!A:Q,MATCH(D4101,收费标合同信息维护!J:J,0),10))=D4101,"有","无"),"无"))</f>
        <v/>
      </c>
      <c r="G4101" s="13" t="str">
        <f t="shared" si="257"/>
        <v>TJ26空置物业费定额16833.16</v>
      </c>
      <c r="H4101" s="13" t="str">
        <f t="shared" si="259"/>
        <v>16833.16</v>
      </c>
      <c r="I4101" s="13" t="str">
        <f>IF(G4101="","",IFERROR(IF(IF(K4101="","",INDEX(收费标合同信息维护!A:Q,MATCH(G4101,收费标合同信息维护!M:M,0),13))=G4101,"有","无"),"无"))</f>
        <v>无</v>
      </c>
      <c r="J4101" s="3" t="s">
        <v>4298</v>
      </c>
      <c r="K4101" s="3" t="s">
        <v>14531</v>
      </c>
      <c r="L4101" s="3" t="s">
        <v>6580</v>
      </c>
      <c r="M4101" s="3" t="s">
        <v>6581</v>
      </c>
      <c r="N4101" s="3" t="s">
        <v>6477</v>
      </c>
      <c r="O4101" s="3" t="s">
        <v>6478</v>
      </c>
      <c r="P4101" s="3" t="s">
        <v>14567</v>
      </c>
      <c r="Q4101" s="3" t="s">
        <v>14568</v>
      </c>
      <c r="R4101" s="3" t="s">
        <v>6490</v>
      </c>
      <c r="S4101" s="3" t="s">
        <v>6491</v>
      </c>
      <c r="T4101" s="3" t="s">
        <v>6587</v>
      </c>
      <c r="U4101" s="3" t="s">
        <v>154</v>
      </c>
      <c r="V4101" s="3" t="s">
        <v>154</v>
      </c>
      <c r="W4101" s="3" t="s">
        <v>14534</v>
      </c>
      <c r="X4101" s="3" t="s">
        <v>154</v>
      </c>
      <c r="Y4101" s="3" t="s">
        <v>154</v>
      </c>
      <c r="Z4101" s="3" t="s">
        <v>154</v>
      </c>
      <c r="AA4101" s="3" t="s">
        <v>154</v>
      </c>
      <c r="AB4101" s="3" t="s">
        <v>154</v>
      </c>
      <c r="AC4101" s="3" t="s">
        <v>154</v>
      </c>
      <c r="AD4101" s="3" t="s">
        <v>6151</v>
      </c>
      <c r="AE4101" s="3" t="s">
        <v>6151</v>
      </c>
      <c r="AF4101" s="3" t="s">
        <v>154</v>
      </c>
      <c r="AG4101" s="3" t="s">
        <v>154</v>
      </c>
      <c r="AH4101" s="3" t="s">
        <v>6478</v>
      </c>
      <c r="AI4101" s="3" t="s">
        <v>6482</v>
      </c>
      <c r="AJ4101" s="3" t="s">
        <v>6033</v>
      </c>
    </row>
    <row r="4102" spans="1:36" ht="15">
      <c r="A4102" s="10">
        <v>4205</v>
      </c>
      <c r="B4102" t="str">
        <f>IF(K4102="总计","",INDEX(主数据!A:AD,MATCH(J4102,主数据!A:A,0),9))</f>
        <v>环渤海大区公司</v>
      </c>
      <c r="C4102" t="str">
        <f>IF(K4102="","",INDEX(主数据!A:AD,MATCH(J4102,主数据!A:A,0),11))</f>
        <v>天津北区</v>
      </c>
      <c r="D4102" t="str">
        <f t="shared" si="256"/>
        <v>TJ26空置物业费定额</v>
      </c>
      <c r="E4102" s="13" t="str">
        <f t="shared" si="258"/>
        <v/>
      </c>
      <c r="F4102" s="13" t="str">
        <f>IF(E4102="","",IFERROR(IF(IF(K4102="","",INDEX(收费标合同信息维护!A:Q,MATCH(D4102,收费标合同信息维护!J:J,0),10))=D4102,"有","无"),"无"))</f>
        <v/>
      </c>
      <c r="G4102" s="13" t="str">
        <f t="shared" si="257"/>
        <v>TJ26空置物业费定额78661.91</v>
      </c>
      <c r="H4102" s="13" t="str">
        <f t="shared" si="259"/>
        <v>78661.91</v>
      </c>
      <c r="I4102" s="13" t="str">
        <f>IF(G4102="","",IFERROR(IF(IF(K4102="","",INDEX(收费标合同信息维护!A:Q,MATCH(G4102,收费标合同信息维护!M:M,0),13))=G4102,"有","无"),"无"))</f>
        <v>无</v>
      </c>
      <c r="J4102" s="3" t="s">
        <v>4298</v>
      </c>
      <c r="K4102" s="3" t="s">
        <v>14531</v>
      </c>
      <c r="L4102" s="3" t="s">
        <v>6580</v>
      </c>
      <c r="M4102" s="3" t="s">
        <v>6581</v>
      </c>
      <c r="N4102" s="3" t="s">
        <v>6477</v>
      </c>
      <c r="O4102" s="3" t="s">
        <v>6478</v>
      </c>
      <c r="P4102" s="3" t="s">
        <v>14569</v>
      </c>
      <c r="Q4102" s="3" t="s">
        <v>14570</v>
      </c>
      <c r="R4102" s="3" t="s">
        <v>6490</v>
      </c>
      <c r="S4102" s="3" t="s">
        <v>6491</v>
      </c>
      <c r="T4102" s="3" t="s">
        <v>6514</v>
      </c>
      <c r="U4102" s="3" t="s">
        <v>154</v>
      </c>
      <c r="V4102" s="3" t="s">
        <v>154</v>
      </c>
      <c r="W4102" s="3" t="s">
        <v>14562</v>
      </c>
      <c r="X4102" s="3" t="s">
        <v>154</v>
      </c>
      <c r="Y4102" s="3" t="s">
        <v>154</v>
      </c>
      <c r="Z4102" s="3" t="s">
        <v>154</v>
      </c>
      <c r="AA4102" s="3" t="s">
        <v>154</v>
      </c>
      <c r="AB4102" s="3" t="s">
        <v>154</v>
      </c>
      <c r="AC4102" s="3" t="s">
        <v>154</v>
      </c>
      <c r="AD4102" s="3" t="s">
        <v>6151</v>
      </c>
      <c r="AE4102" s="3" t="s">
        <v>6151</v>
      </c>
      <c r="AF4102" s="3" t="s">
        <v>154</v>
      </c>
      <c r="AG4102" s="3" t="s">
        <v>154</v>
      </c>
      <c r="AH4102" s="3" t="s">
        <v>6478</v>
      </c>
      <c r="AI4102" s="3" t="s">
        <v>6482</v>
      </c>
      <c r="AJ4102" s="3" t="s">
        <v>6033</v>
      </c>
    </row>
    <row r="4103" spans="1:36" ht="30">
      <c r="A4103" s="10">
        <v>4206</v>
      </c>
      <c r="B4103" t="str">
        <f>IF(K4103="总计","",INDEX(主数据!A:AD,MATCH(J4103,主数据!A:A,0),9))</f>
        <v>环渤海大区公司</v>
      </c>
      <c r="C4103" t="str">
        <f>IF(K4103="","",INDEX(主数据!A:AD,MATCH(J4103,主数据!A:A,0),11))</f>
        <v>天津北区</v>
      </c>
      <c r="D4103" t="str">
        <f t="shared" si="256"/>
        <v>TJ26销售中心物业费直接录入</v>
      </c>
      <c r="E4103" s="13" t="str">
        <f t="shared" si="258"/>
        <v/>
      </c>
      <c r="F4103" s="13" t="str">
        <f>IF(E4103="","",IFERROR(IF(IF(K4103="","",INDEX(收费标合同信息维护!A:Q,MATCH(D4103,收费标合同信息维护!J:J,0),10))=D4103,"有","无"),"无"))</f>
        <v/>
      </c>
      <c r="G4103" s="13" t="str">
        <f t="shared" si="257"/>
        <v/>
      </c>
      <c r="H4103" s="13" t="str">
        <f t="shared" si="259"/>
        <v/>
      </c>
      <c r="I4103" s="13" t="str">
        <f>IF(G4103="","",IFERROR(IF(IF(K4103="","",INDEX(收费标合同信息维护!A:Q,MATCH(G4103,收费标合同信息维护!M:M,0),13))=G4103,"有","无"),"无"))</f>
        <v/>
      </c>
      <c r="J4103" s="3" t="s">
        <v>4298</v>
      </c>
      <c r="K4103" s="3" t="s">
        <v>14531</v>
      </c>
      <c r="L4103" s="3" t="s">
        <v>6638</v>
      </c>
      <c r="M4103" s="3" t="s">
        <v>6639</v>
      </c>
      <c r="N4103" s="3" t="s">
        <v>6477</v>
      </c>
      <c r="O4103" s="3" t="s">
        <v>6478</v>
      </c>
      <c r="P4103" s="3" t="s">
        <v>14571</v>
      </c>
      <c r="Q4103" s="3" t="s">
        <v>14572</v>
      </c>
      <c r="R4103" s="3" t="s">
        <v>6479</v>
      </c>
      <c r="S4103" s="3" t="s">
        <v>6480</v>
      </c>
      <c r="T4103" s="3" t="s">
        <v>6493</v>
      </c>
      <c r="U4103" s="3" t="s">
        <v>154</v>
      </c>
      <c r="V4103" s="3" t="s">
        <v>154</v>
      </c>
      <c r="W4103" s="3" t="s">
        <v>154</v>
      </c>
      <c r="X4103" s="3" t="s">
        <v>154</v>
      </c>
      <c r="Y4103" s="3" t="s">
        <v>154</v>
      </c>
      <c r="Z4103" s="3" t="s">
        <v>154</v>
      </c>
      <c r="AA4103" s="3" t="s">
        <v>154</v>
      </c>
      <c r="AB4103" s="3" t="s">
        <v>154</v>
      </c>
      <c r="AC4103" s="3" t="s">
        <v>154</v>
      </c>
      <c r="AD4103" s="3" t="s">
        <v>6151</v>
      </c>
      <c r="AE4103" s="3" t="s">
        <v>6151</v>
      </c>
      <c r="AF4103" s="3" t="s">
        <v>154</v>
      </c>
      <c r="AG4103" s="3" t="s">
        <v>154</v>
      </c>
      <c r="AH4103" s="3" t="s">
        <v>6478</v>
      </c>
      <c r="AI4103" s="3" t="s">
        <v>6482</v>
      </c>
      <c r="AJ4103" s="3" t="s">
        <v>6033</v>
      </c>
    </row>
    <row r="4104" spans="1:36" ht="15">
      <c r="A4104" s="10">
        <v>4207</v>
      </c>
      <c r="B4104" t="str">
        <f>IF(K4104="总计","",INDEX(主数据!A:AD,MATCH(J4104,主数据!A:A,0),9))</f>
        <v>环渤海大区公司</v>
      </c>
      <c r="C4104" t="str">
        <f>IF(K4104="","",INDEX(主数据!A:AD,MATCH(J4104,主数据!A:A,0),11))</f>
        <v>天津西区</v>
      </c>
      <c r="D4104" t="str">
        <f t="shared" si="256"/>
        <v>TJ71物业服务费标准方式2.25</v>
      </c>
      <c r="E4104" s="13" t="str">
        <f t="shared" si="258"/>
        <v>2.25</v>
      </c>
      <c r="F4104" s="13" t="str">
        <f>IF(E4104="","",IFERROR(IF(IF(K4104="","",INDEX(收费标合同信息维护!A:Q,MATCH(D4104,收费标合同信息维护!J:J,0),10))=D4104,"有","无"),"无"))</f>
        <v>无</v>
      </c>
      <c r="G4104" s="13" t="str">
        <f t="shared" si="257"/>
        <v/>
      </c>
      <c r="H4104" s="13" t="str">
        <f t="shared" si="259"/>
        <v/>
      </c>
      <c r="I4104" s="13" t="str">
        <f>IF(G4104="","",IFERROR(IF(IF(K4104="","",INDEX(收费标合同信息维护!A:Q,MATCH(G4104,收费标合同信息维护!M:M,0),13))=G4104,"有","无"),"无"))</f>
        <v/>
      </c>
      <c r="J4104" s="3" t="s">
        <v>4420</v>
      </c>
      <c r="K4104" s="3" t="s">
        <v>14573</v>
      </c>
      <c r="L4104" s="3" t="s">
        <v>6025</v>
      </c>
      <c r="M4104" s="3" t="s">
        <v>6026</v>
      </c>
      <c r="N4104" s="3" t="s">
        <v>6477</v>
      </c>
      <c r="O4104" s="3" t="s">
        <v>6478</v>
      </c>
      <c r="P4104" s="3" t="s">
        <v>14574</v>
      </c>
      <c r="Q4104" s="3" t="s">
        <v>14575</v>
      </c>
      <c r="R4104" s="3" t="s">
        <v>6484</v>
      </c>
      <c r="S4104" s="3" t="s">
        <v>6491</v>
      </c>
      <c r="T4104" s="3" t="s">
        <v>6493</v>
      </c>
      <c r="U4104" s="3" t="s">
        <v>7034</v>
      </c>
      <c r="V4104" s="3" t="s">
        <v>8424</v>
      </c>
      <c r="W4104" s="3" t="s">
        <v>154</v>
      </c>
      <c r="X4104" s="3" t="s">
        <v>154</v>
      </c>
      <c r="Y4104" s="3" t="s">
        <v>154</v>
      </c>
      <c r="Z4104" s="3" t="s">
        <v>154</v>
      </c>
      <c r="AA4104" s="3" t="s">
        <v>154</v>
      </c>
      <c r="AB4104" s="3" t="s">
        <v>154</v>
      </c>
      <c r="AC4104" s="3" t="s">
        <v>154</v>
      </c>
      <c r="AD4104" s="3" t="s">
        <v>6151</v>
      </c>
      <c r="AE4104" s="3" t="s">
        <v>6151</v>
      </c>
      <c r="AF4104" s="3" t="s">
        <v>154</v>
      </c>
      <c r="AG4104" s="3" t="s">
        <v>154</v>
      </c>
      <c r="AH4104" s="3" t="s">
        <v>6597</v>
      </c>
      <c r="AI4104" s="3" t="s">
        <v>6482</v>
      </c>
      <c r="AJ4104" s="3" t="s">
        <v>6444</v>
      </c>
    </row>
    <row r="4105" spans="1:36" ht="15">
      <c r="A4105" s="10">
        <v>4208</v>
      </c>
      <c r="B4105" t="str">
        <f>IF(K4105="总计","",INDEX(主数据!A:AD,MATCH(J4105,主数据!A:A,0),9))</f>
        <v>环渤海大区公司</v>
      </c>
      <c r="C4105" t="str">
        <f>IF(K4105="","",INDEX(主数据!A:AD,MATCH(J4105,主数据!A:A,0),11))</f>
        <v>天津西区</v>
      </c>
      <c r="D4105" t="str">
        <f t="shared" si="256"/>
        <v>TJ71物业服务费标准方式2.38</v>
      </c>
      <c r="E4105" s="13" t="str">
        <f t="shared" si="258"/>
        <v>2.38</v>
      </c>
      <c r="F4105" s="13" t="str">
        <f>IF(E4105="","",IFERROR(IF(IF(K4105="","",INDEX(收费标合同信息维护!A:Q,MATCH(D4105,收费标合同信息维护!J:J,0),10))=D4105,"有","无"),"无"))</f>
        <v>无</v>
      </c>
      <c r="G4105" s="13" t="str">
        <f t="shared" si="257"/>
        <v/>
      </c>
      <c r="H4105" s="13" t="str">
        <f t="shared" si="259"/>
        <v/>
      </c>
      <c r="I4105" s="13" t="str">
        <f>IF(G4105="","",IFERROR(IF(IF(K4105="","",INDEX(收费标合同信息维护!A:Q,MATCH(G4105,收费标合同信息维护!M:M,0),13))=G4105,"有","无"),"无"))</f>
        <v/>
      </c>
      <c r="J4105" s="3" t="s">
        <v>4420</v>
      </c>
      <c r="K4105" s="3" t="s">
        <v>14573</v>
      </c>
      <c r="L4105" s="3" t="s">
        <v>6025</v>
      </c>
      <c r="M4105" s="3" t="s">
        <v>6026</v>
      </c>
      <c r="N4105" s="3" t="s">
        <v>6477</v>
      </c>
      <c r="O4105" s="3" t="s">
        <v>6478</v>
      </c>
      <c r="P4105" s="3" t="s">
        <v>14576</v>
      </c>
      <c r="Q4105" s="3" t="s">
        <v>14577</v>
      </c>
      <c r="R4105" s="3" t="s">
        <v>6484</v>
      </c>
      <c r="S4105" s="3" t="s">
        <v>6491</v>
      </c>
      <c r="T4105" s="3" t="s">
        <v>6493</v>
      </c>
      <c r="U4105" s="3" t="s">
        <v>7034</v>
      </c>
      <c r="V4105" s="3" t="s">
        <v>9900</v>
      </c>
      <c r="W4105" s="3" t="s">
        <v>154</v>
      </c>
      <c r="X4105" s="3" t="s">
        <v>154</v>
      </c>
      <c r="Y4105" s="3" t="s">
        <v>154</v>
      </c>
      <c r="Z4105" s="3" t="s">
        <v>154</v>
      </c>
      <c r="AA4105" s="3" t="s">
        <v>154</v>
      </c>
      <c r="AB4105" s="3" t="s">
        <v>154</v>
      </c>
      <c r="AC4105" s="3" t="s">
        <v>154</v>
      </c>
      <c r="AD4105" s="3" t="s">
        <v>6151</v>
      </c>
      <c r="AE4105" s="3" t="s">
        <v>6151</v>
      </c>
      <c r="AF4105" s="3" t="s">
        <v>154</v>
      </c>
      <c r="AG4105" s="3" t="s">
        <v>154</v>
      </c>
      <c r="AH4105" s="3" t="s">
        <v>6597</v>
      </c>
      <c r="AI4105" s="3" t="s">
        <v>6482</v>
      </c>
      <c r="AJ4105" s="3" t="s">
        <v>14578</v>
      </c>
    </row>
    <row r="4106" spans="1:36" ht="15">
      <c r="A4106" s="10">
        <v>4209</v>
      </c>
      <c r="B4106" t="str">
        <f>IF(K4106="总计","",INDEX(主数据!A:AD,MATCH(J4106,主数据!A:A,0),9))</f>
        <v>环渤海大区公司</v>
      </c>
      <c r="C4106" t="str">
        <f>IF(K4106="","",INDEX(主数据!A:AD,MATCH(J4106,主数据!A:A,0),11))</f>
        <v>天津西区</v>
      </c>
      <c r="D4106" t="str">
        <f t="shared" si="256"/>
        <v>TJ71物业服务费标准方式2.68</v>
      </c>
      <c r="E4106" s="13" t="str">
        <f t="shared" si="258"/>
        <v>2.68</v>
      </c>
      <c r="F4106" s="13" t="str">
        <f>IF(E4106="","",IFERROR(IF(IF(K4106="","",INDEX(收费标合同信息维护!A:Q,MATCH(D4106,收费标合同信息维护!J:J,0),10))=D4106,"有","无"),"无"))</f>
        <v>无</v>
      </c>
      <c r="G4106" s="13" t="str">
        <f t="shared" si="257"/>
        <v/>
      </c>
      <c r="H4106" s="13" t="str">
        <f t="shared" si="259"/>
        <v/>
      </c>
      <c r="I4106" s="13" t="str">
        <f>IF(G4106="","",IFERROR(IF(IF(K4106="","",INDEX(收费标合同信息维护!A:Q,MATCH(G4106,收费标合同信息维护!M:M,0),13))=G4106,"有","无"),"无"))</f>
        <v/>
      </c>
      <c r="J4106" s="3" t="s">
        <v>4420</v>
      </c>
      <c r="K4106" s="3" t="s">
        <v>14573</v>
      </c>
      <c r="L4106" s="3" t="s">
        <v>6025</v>
      </c>
      <c r="M4106" s="3" t="s">
        <v>6026</v>
      </c>
      <c r="N4106" s="3" t="s">
        <v>6477</v>
      </c>
      <c r="O4106" s="3" t="s">
        <v>6478</v>
      </c>
      <c r="P4106" s="3" t="s">
        <v>14579</v>
      </c>
      <c r="Q4106" s="3" t="s">
        <v>14580</v>
      </c>
      <c r="R4106" s="3" t="s">
        <v>6484</v>
      </c>
      <c r="S4106" s="3" t="s">
        <v>6491</v>
      </c>
      <c r="T4106" s="3" t="s">
        <v>6493</v>
      </c>
      <c r="U4106" s="3" t="s">
        <v>6533</v>
      </c>
      <c r="V4106" s="3" t="s">
        <v>8248</v>
      </c>
      <c r="W4106" s="3" t="s">
        <v>154</v>
      </c>
      <c r="X4106" s="3" t="s">
        <v>154</v>
      </c>
      <c r="Y4106" s="3" t="s">
        <v>154</v>
      </c>
      <c r="Z4106" s="3" t="s">
        <v>154</v>
      </c>
      <c r="AA4106" s="3" t="s">
        <v>154</v>
      </c>
      <c r="AB4106" s="3" t="s">
        <v>154</v>
      </c>
      <c r="AC4106" s="3" t="s">
        <v>154</v>
      </c>
      <c r="AD4106" s="3" t="s">
        <v>6151</v>
      </c>
      <c r="AE4106" s="3" t="s">
        <v>6151</v>
      </c>
      <c r="AF4106" s="3" t="s">
        <v>154</v>
      </c>
      <c r="AG4106" s="3" t="s">
        <v>154</v>
      </c>
      <c r="AH4106" s="3" t="s">
        <v>6478</v>
      </c>
      <c r="AI4106" s="3" t="s">
        <v>6482</v>
      </c>
      <c r="AJ4106" s="3" t="s">
        <v>7349</v>
      </c>
    </row>
    <row r="4107" spans="1:36" ht="15">
      <c r="A4107" s="10">
        <v>4210</v>
      </c>
      <c r="B4107" t="str">
        <f>IF(K4107="总计","",INDEX(主数据!A:AD,MATCH(J4107,主数据!A:A,0),9))</f>
        <v>环渤海大区公司</v>
      </c>
      <c r="C4107" t="str">
        <f>IF(K4107="","",INDEX(主数据!A:AD,MATCH(J4107,主数据!A:A,0),11))</f>
        <v>天津西区</v>
      </c>
      <c r="D4107" t="str">
        <f t="shared" si="256"/>
        <v>TJ71物业服务费标准方式2.58</v>
      </c>
      <c r="E4107" s="13" t="str">
        <f t="shared" si="258"/>
        <v>2.58</v>
      </c>
      <c r="F4107" s="13" t="str">
        <f>IF(E4107="","",IFERROR(IF(IF(K4107="","",INDEX(收费标合同信息维护!A:Q,MATCH(D4107,收费标合同信息维护!J:J,0),10))=D4107,"有","无"),"无"))</f>
        <v>无</v>
      </c>
      <c r="G4107" s="13" t="str">
        <f t="shared" si="257"/>
        <v/>
      </c>
      <c r="H4107" s="13" t="str">
        <f t="shared" si="259"/>
        <v/>
      </c>
      <c r="I4107" s="13" t="str">
        <f>IF(G4107="","",IFERROR(IF(IF(K4107="","",INDEX(收费标合同信息维护!A:Q,MATCH(G4107,收费标合同信息维护!M:M,0),13))=G4107,"有","无"),"无"))</f>
        <v/>
      </c>
      <c r="J4107" s="3" t="s">
        <v>4420</v>
      </c>
      <c r="K4107" s="3" t="s">
        <v>14573</v>
      </c>
      <c r="L4107" s="3" t="s">
        <v>6025</v>
      </c>
      <c r="M4107" s="3" t="s">
        <v>6026</v>
      </c>
      <c r="N4107" s="3" t="s">
        <v>6477</v>
      </c>
      <c r="O4107" s="3" t="s">
        <v>6478</v>
      </c>
      <c r="P4107" s="3" t="s">
        <v>14581</v>
      </c>
      <c r="Q4107" s="3" t="s">
        <v>14582</v>
      </c>
      <c r="R4107" s="3" t="s">
        <v>6484</v>
      </c>
      <c r="S4107" s="3" t="s">
        <v>6491</v>
      </c>
      <c r="T4107" s="3" t="s">
        <v>6493</v>
      </c>
      <c r="U4107" s="3" t="s">
        <v>6533</v>
      </c>
      <c r="V4107" s="3" t="s">
        <v>8282</v>
      </c>
      <c r="W4107" s="3" t="s">
        <v>154</v>
      </c>
      <c r="X4107" s="3" t="s">
        <v>154</v>
      </c>
      <c r="Y4107" s="3" t="s">
        <v>154</v>
      </c>
      <c r="Z4107" s="3" t="s">
        <v>154</v>
      </c>
      <c r="AA4107" s="3" t="s">
        <v>154</v>
      </c>
      <c r="AB4107" s="3" t="s">
        <v>154</v>
      </c>
      <c r="AC4107" s="3" t="s">
        <v>154</v>
      </c>
      <c r="AD4107" s="3" t="s">
        <v>6151</v>
      </c>
      <c r="AE4107" s="3" t="s">
        <v>6151</v>
      </c>
      <c r="AF4107" s="3" t="s">
        <v>154</v>
      </c>
      <c r="AG4107" s="3" t="s">
        <v>154</v>
      </c>
      <c r="AH4107" s="3" t="s">
        <v>6478</v>
      </c>
      <c r="AI4107" s="3" t="s">
        <v>6482</v>
      </c>
      <c r="AJ4107" s="3" t="s">
        <v>14448</v>
      </c>
    </row>
    <row r="4108" spans="1:36" ht="15">
      <c r="A4108" s="10">
        <v>4211</v>
      </c>
      <c r="B4108" t="str">
        <f>IF(K4108="总计","",INDEX(主数据!A:AD,MATCH(J4108,主数据!A:A,0),9))</f>
        <v>环渤海大区公司</v>
      </c>
      <c r="C4108" t="str">
        <f>IF(K4108="","",INDEX(主数据!A:AD,MATCH(J4108,主数据!A:A,0),11))</f>
        <v>天津西区</v>
      </c>
      <c r="D4108" t="str">
        <f t="shared" si="256"/>
        <v>TJ71物业服务费标准方式3.38</v>
      </c>
      <c r="E4108" s="13" t="str">
        <f t="shared" si="258"/>
        <v>3.38</v>
      </c>
      <c r="F4108" s="13" t="str">
        <f>IF(E4108="","",IFERROR(IF(IF(K4108="","",INDEX(收费标合同信息维护!A:Q,MATCH(D4108,收费标合同信息维护!J:J,0),10))=D4108,"有","无"),"无"))</f>
        <v>无</v>
      </c>
      <c r="G4108" s="13" t="str">
        <f t="shared" si="257"/>
        <v/>
      </c>
      <c r="H4108" s="13" t="str">
        <f t="shared" si="259"/>
        <v/>
      </c>
      <c r="I4108" s="13" t="str">
        <f>IF(G4108="","",IFERROR(IF(IF(K4108="","",INDEX(收费标合同信息维护!A:Q,MATCH(G4108,收费标合同信息维护!M:M,0),13))=G4108,"有","无"),"无"))</f>
        <v/>
      </c>
      <c r="J4108" s="3" t="s">
        <v>4420</v>
      </c>
      <c r="K4108" s="3" t="s">
        <v>14573</v>
      </c>
      <c r="L4108" s="3" t="s">
        <v>6025</v>
      </c>
      <c r="M4108" s="3" t="s">
        <v>6026</v>
      </c>
      <c r="N4108" s="3" t="s">
        <v>6477</v>
      </c>
      <c r="O4108" s="3" t="s">
        <v>6478</v>
      </c>
      <c r="P4108" s="3" t="s">
        <v>14583</v>
      </c>
      <c r="Q4108" s="3" t="s">
        <v>14584</v>
      </c>
      <c r="R4108" s="3" t="s">
        <v>6484</v>
      </c>
      <c r="S4108" s="3" t="s">
        <v>6491</v>
      </c>
      <c r="T4108" s="3" t="s">
        <v>6493</v>
      </c>
      <c r="U4108" s="3" t="s">
        <v>6533</v>
      </c>
      <c r="V4108" s="3" t="s">
        <v>14585</v>
      </c>
      <c r="W4108" s="3" t="s">
        <v>154</v>
      </c>
      <c r="X4108" s="3" t="s">
        <v>154</v>
      </c>
      <c r="Y4108" s="3" t="s">
        <v>154</v>
      </c>
      <c r="Z4108" s="3" t="s">
        <v>154</v>
      </c>
      <c r="AA4108" s="3" t="s">
        <v>154</v>
      </c>
      <c r="AB4108" s="3" t="s">
        <v>154</v>
      </c>
      <c r="AC4108" s="3" t="s">
        <v>154</v>
      </c>
      <c r="AD4108" s="3" t="s">
        <v>6151</v>
      </c>
      <c r="AE4108" s="3" t="s">
        <v>6151</v>
      </c>
      <c r="AF4108" s="3" t="s">
        <v>154</v>
      </c>
      <c r="AG4108" s="3" t="s">
        <v>154</v>
      </c>
      <c r="AH4108" s="3" t="s">
        <v>6478</v>
      </c>
      <c r="AI4108" s="3" t="s">
        <v>6482</v>
      </c>
      <c r="AJ4108" s="3" t="s">
        <v>6131</v>
      </c>
    </row>
    <row r="4109" spans="1:36" ht="15">
      <c r="A4109" s="10">
        <v>4212</v>
      </c>
      <c r="B4109" t="str">
        <f>IF(K4109="总计","",INDEX(主数据!A:AD,MATCH(J4109,主数据!A:A,0),9))</f>
        <v>环渤海大区公司</v>
      </c>
      <c r="C4109" t="str">
        <f>IF(K4109="","",INDEX(主数据!A:AD,MATCH(J4109,主数据!A:A,0),11))</f>
        <v>天津西区</v>
      </c>
      <c r="D4109" t="str">
        <f t="shared" si="256"/>
        <v>TJ71物业服务费标准方式5.48</v>
      </c>
      <c r="E4109" s="13" t="str">
        <f t="shared" si="258"/>
        <v>5.48</v>
      </c>
      <c r="F4109" s="13" t="str">
        <f>IF(E4109="","",IFERROR(IF(IF(K4109="","",INDEX(收费标合同信息维护!A:Q,MATCH(D4109,收费标合同信息维护!J:J,0),10))=D4109,"有","无"),"无"))</f>
        <v>无</v>
      </c>
      <c r="G4109" s="13" t="str">
        <f t="shared" si="257"/>
        <v/>
      </c>
      <c r="H4109" s="13" t="str">
        <f t="shared" si="259"/>
        <v/>
      </c>
      <c r="I4109" s="13" t="str">
        <f>IF(G4109="","",IFERROR(IF(IF(K4109="","",INDEX(收费标合同信息维护!A:Q,MATCH(G4109,收费标合同信息维护!M:M,0),13))=G4109,"有","无"),"无"))</f>
        <v/>
      </c>
      <c r="J4109" s="3" t="s">
        <v>4420</v>
      </c>
      <c r="K4109" s="3" t="s">
        <v>14573</v>
      </c>
      <c r="L4109" s="3" t="s">
        <v>6025</v>
      </c>
      <c r="M4109" s="3" t="s">
        <v>6026</v>
      </c>
      <c r="N4109" s="3" t="s">
        <v>6477</v>
      </c>
      <c r="O4109" s="3" t="s">
        <v>6478</v>
      </c>
      <c r="P4109" s="3" t="s">
        <v>14586</v>
      </c>
      <c r="Q4109" s="3" t="s">
        <v>14587</v>
      </c>
      <c r="R4109" s="3" t="s">
        <v>6484</v>
      </c>
      <c r="S4109" s="3" t="s">
        <v>6491</v>
      </c>
      <c r="T4109" s="3" t="s">
        <v>6493</v>
      </c>
      <c r="U4109" s="3" t="s">
        <v>6533</v>
      </c>
      <c r="V4109" s="3" t="s">
        <v>14588</v>
      </c>
      <c r="W4109" s="3" t="s">
        <v>154</v>
      </c>
      <c r="X4109" s="3" t="s">
        <v>154</v>
      </c>
      <c r="Y4109" s="3" t="s">
        <v>154</v>
      </c>
      <c r="Z4109" s="3" t="s">
        <v>154</v>
      </c>
      <c r="AA4109" s="3" t="s">
        <v>154</v>
      </c>
      <c r="AB4109" s="3" t="s">
        <v>154</v>
      </c>
      <c r="AC4109" s="3" t="s">
        <v>154</v>
      </c>
      <c r="AD4109" s="3" t="s">
        <v>6151</v>
      </c>
      <c r="AE4109" s="3" t="s">
        <v>6151</v>
      </c>
      <c r="AF4109" s="3" t="s">
        <v>154</v>
      </c>
      <c r="AG4109" s="3" t="s">
        <v>154</v>
      </c>
      <c r="AH4109" s="3" t="s">
        <v>6478</v>
      </c>
      <c r="AI4109" s="3" t="s">
        <v>6482</v>
      </c>
      <c r="AJ4109" s="3" t="s">
        <v>46</v>
      </c>
    </row>
    <row r="4110" spans="1:36" ht="15">
      <c r="A4110" s="10">
        <v>4213</v>
      </c>
      <c r="B4110" t="str">
        <f>IF(K4110="总计","",INDEX(主数据!A:AD,MATCH(J4110,主数据!A:A,0),9))</f>
        <v>环渤海大区公司</v>
      </c>
      <c r="C4110" t="str">
        <f>IF(K4110="","",INDEX(主数据!A:AD,MATCH(J4110,主数据!A:A,0),11))</f>
        <v>天津西区</v>
      </c>
      <c r="D4110" t="str">
        <f t="shared" si="256"/>
        <v>TJ71物业服务费直接录入</v>
      </c>
      <c r="E4110" s="13" t="str">
        <f t="shared" si="258"/>
        <v/>
      </c>
      <c r="F4110" s="13" t="str">
        <f>IF(E4110="","",IFERROR(IF(IF(K4110="","",INDEX(收费标合同信息维护!A:Q,MATCH(D4110,收费标合同信息维护!J:J,0),10))=D4110,"有","无"),"无"))</f>
        <v/>
      </c>
      <c r="G4110" s="13" t="str">
        <f t="shared" si="257"/>
        <v/>
      </c>
      <c r="H4110" s="13" t="str">
        <f t="shared" si="259"/>
        <v/>
      </c>
      <c r="I4110" s="13" t="str">
        <f>IF(G4110="","",IFERROR(IF(IF(K4110="","",INDEX(收费标合同信息维护!A:Q,MATCH(G4110,收费标合同信息维护!M:M,0),13))=G4110,"有","无"),"无"))</f>
        <v/>
      </c>
      <c r="J4110" s="3" t="s">
        <v>4420</v>
      </c>
      <c r="K4110" s="3" t="s">
        <v>14573</v>
      </c>
      <c r="L4110" s="3" t="s">
        <v>6025</v>
      </c>
      <c r="M4110" s="3" t="s">
        <v>6026</v>
      </c>
      <c r="N4110" s="3" t="s">
        <v>6477</v>
      </c>
      <c r="O4110" s="3" t="s">
        <v>6478</v>
      </c>
      <c r="P4110" s="3" t="s">
        <v>14589</v>
      </c>
      <c r="Q4110" s="3" t="s">
        <v>14590</v>
      </c>
      <c r="R4110" s="3" t="s">
        <v>6479</v>
      </c>
      <c r="S4110" s="3" t="s">
        <v>6480</v>
      </c>
      <c r="T4110" s="3" t="s">
        <v>7239</v>
      </c>
      <c r="U4110" s="3" t="s">
        <v>154</v>
      </c>
      <c r="V4110" s="3" t="s">
        <v>154</v>
      </c>
      <c r="W4110" s="3" t="s">
        <v>154</v>
      </c>
      <c r="X4110" s="3" t="s">
        <v>154</v>
      </c>
      <c r="Y4110" s="3" t="s">
        <v>154</v>
      </c>
      <c r="Z4110" s="3" t="s">
        <v>154</v>
      </c>
      <c r="AA4110" s="3" t="s">
        <v>154</v>
      </c>
      <c r="AB4110" s="3" t="s">
        <v>154</v>
      </c>
      <c r="AC4110" s="3" t="s">
        <v>154</v>
      </c>
      <c r="AD4110" s="3" t="s">
        <v>6151</v>
      </c>
      <c r="AE4110" s="3" t="s">
        <v>6151</v>
      </c>
      <c r="AF4110" s="3" t="s">
        <v>154</v>
      </c>
      <c r="AG4110" s="3" t="s">
        <v>154</v>
      </c>
      <c r="AH4110" s="3" t="s">
        <v>6478</v>
      </c>
      <c r="AI4110" s="3" t="s">
        <v>6482</v>
      </c>
      <c r="AJ4110" s="3" t="s">
        <v>6087</v>
      </c>
    </row>
    <row r="4111" spans="1:36" ht="15">
      <c r="A4111" s="10">
        <v>4214</v>
      </c>
      <c r="B4111" t="str">
        <f>IF(K4111="总计","",INDEX(主数据!A:AD,MATCH(J4111,主数据!A:A,0),9))</f>
        <v>环渤海大区公司</v>
      </c>
      <c r="C4111" t="str">
        <f>IF(K4111="","",INDEX(主数据!A:AD,MATCH(J4111,主数据!A:A,0),11))</f>
        <v>天津西区</v>
      </c>
      <c r="D4111" t="str">
        <f t="shared" si="256"/>
        <v>TJ71供暖费（代收代付）直接录入</v>
      </c>
      <c r="E4111" s="13" t="str">
        <f t="shared" si="258"/>
        <v/>
      </c>
      <c r="F4111" s="13" t="str">
        <f>IF(E4111="","",IFERROR(IF(IF(K4111="","",INDEX(收费标合同信息维护!A:Q,MATCH(D4111,收费标合同信息维护!J:J,0),10))=D4111,"有","无"),"无"))</f>
        <v/>
      </c>
      <c r="G4111" s="13" t="str">
        <f t="shared" si="257"/>
        <v/>
      </c>
      <c r="H4111" s="13" t="str">
        <f t="shared" si="259"/>
        <v/>
      </c>
      <c r="I4111" s="13" t="str">
        <f>IF(G4111="","",IFERROR(IF(IF(K4111="","",INDEX(收费标合同信息维护!A:Q,MATCH(G4111,收费标合同信息维护!M:M,0),13))=G4111,"有","无"),"无"))</f>
        <v/>
      </c>
      <c r="J4111" s="3" t="s">
        <v>4420</v>
      </c>
      <c r="K4111" s="3" t="s">
        <v>14573</v>
      </c>
      <c r="L4111" s="3" t="s">
        <v>6609</v>
      </c>
      <c r="M4111" s="3" t="s">
        <v>6750</v>
      </c>
      <c r="N4111" s="3" t="s">
        <v>6477</v>
      </c>
      <c r="O4111" s="3" t="s">
        <v>6478</v>
      </c>
      <c r="P4111" s="3" t="s">
        <v>14591</v>
      </c>
      <c r="Q4111" s="3" t="s">
        <v>14592</v>
      </c>
      <c r="R4111" s="3" t="s">
        <v>6479</v>
      </c>
      <c r="S4111" s="3" t="s">
        <v>6480</v>
      </c>
      <c r="T4111" s="3" t="s">
        <v>7411</v>
      </c>
      <c r="U4111" s="3" t="s">
        <v>6716</v>
      </c>
      <c r="V4111" s="3" t="s">
        <v>154</v>
      </c>
      <c r="W4111" s="3" t="s">
        <v>154</v>
      </c>
      <c r="X4111" s="3" t="s">
        <v>154</v>
      </c>
      <c r="Y4111" s="3" t="s">
        <v>154</v>
      </c>
      <c r="Z4111" s="3" t="s">
        <v>154</v>
      </c>
      <c r="AA4111" s="3" t="s">
        <v>154</v>
      </c>
      <c r="AB4111" s="3" t="s">
        <v>154</v>
      </c>
      <c r="AC4111" s="3" t="s">
        <v>154</v>
      </c>
      <c r="AD4111" s="3" t="s">
        <v>6151</v>
      </c>
      <c r="AE4111" s="3" t="s">
        <v>6151</v>
      </c>
      <c r="AF4111" s="3" t="s">
        <v>154</v>
      </c>
      <c r="AG4111" s="3" t="s">
        <v>154</v>
      </c>
      <c r="AH4111" s="3" t="s">
        <v>6478</v>
      </c>
      <c r="AI4111" s="3" t="s">
        <v>6727</v>
      </c>
      <c r="AJ4111" s="3" t="s">
        <v>6489</v>
      </c>
    </row>
    <row r="4112" spans="1:36" ht="15">
      <c r="A4112" s="10">
        <v>4215</v>
      </c>
      <c r="B4112" t="str">
        <f>IF(K4112="总计","",INDEX(主数据!A:AD,MATCH(J4112,主数据!A:A,0),9))</f>
        <v>环渤海大区公司</v>
      </c>
      <c r="C4112" t="str">
        <f>IF(K4112="","",INDEX(主数据!A:AD,MATCH(J4112,主数据!A:A,0),11))</f>
        <v>天津西区</v>
      </c>
      <c r="D4112" t="str">
        <f t="shared" si="256"/>
        <v>TJ71代收代付其他费用直接录入</v>
      </c>
      <c r="E4112" s="13" t="str">
        <f t="shared" si="258"/>
        <v/>
      </c>
      <c r="F4112" s="13" t="str">
        <f>IF(E4112="","",IFERROR(IF(IF(K4112="","",INDEX(收费标合同信息维护!A:Q,MATCH(D4112,收费标合同信息维护!J:J,0),10))=D4112,"有","无"),"无"))</f>
        <v/>
      </c>
      <c r="G4112" s="13" t="str">
        <f t="shared" si="257"/>
        <v/>
      </c>
      <c r="H4112" s="13" t="str">
        <f t="shared" si="259"/>
        <v/>
      </c>
      <c r="I4112" s="13" t="str">
        <f>IF(G4112="","",IFERROR(IF(IF(K4112="","",INDEX(收费标合同信息维护!A:Q,MATCH(G4112,收费标合同信息维护!M:M,0),13))=G4112,"有","无"),"无"))</f>
        <v/>
      </c>
      <c r="J4112" s="3" t="s">
        <v>4420</v>
      </c>
      <c r="K4112" s="3" t="s">
        <v>14573</v>
      </c>
      <c r="L4112" s="3" t="s">
        <v>6620</v>
      </c>
      <c r="M4112" s="3" t="s">
        <v>6621</v>
      </c>
      <c r="N4112" s="3" t="s">
        <v>6477</v>
      </c>
      <c r="O4112" s="3" t="s">
        <v>6478</v>
      </c>
      <c r="P4112" s="3" t="s">
        <v>14593</v>
      </c>
      <c r="Q4112" s="3" t="s">
        <v>14594</v>
      </c>
      <c r="R4112" s="3" t="s">
        <v>6479</v>
      </c>
      <c r="S4112" s="3" t="s">
        <v>6480</v>
      </c>
      <c r="T4112" s="3" t="s">
        <v>7411</v>
      </c>
      <c r="U4112" s="3" t="s">
        <v>6716</v>
      </c>
      <c r="V4112" s="3" t="s">
        <v>154</v>
      </c>
      <c r="W4112" s="3" t="s">
        <v>154</v>
      </c>
      <c r="X4112" s="3" t="s">
        <v>154</v>
      </c>
      <c r="Y4112" s="3" t="s">
        <v>154</v>
      </c>
      <c r="Z4112" s="3" t="s">
        <v>154</v>
      </c>
      <c r="AA4112" s="3" t="s">
        <v>154</v>
      </c>
      <c r="AB4112" s="3" t="s">
        <v>154</v>
      </c>
      <c r="AC4112" s="3" t="s">
        <v>154</v>
      </c>
      <c r="AD4112" s="3" t="s">
        <v>6151</v>
      </c>
      <c r="AE4112" s="3" t="s">
        <v>6151</v>
      </c>
      <c r="AF4112" s="3" t="s">
        <v>154</v>
      </c>
      <c r="AG4112" s="3" t="s">
        <v>154</v>
      </c>
      <c r="AH4112" s="3" t="s">
        <v>6478</v>
      </c>
      <c r="AI4112" s="3" t="s">
        <v>6727</v>
      </c>
      <c r="AJ4112" s="3" t="s">
        <v>6489</v>
      </c>
    </row>
    <row r="4113" spans="1:36" ht="15">
      <c r="A4113" s="10">
        <v>4216</v>
      </c>
      <c r="B4113" t="str">
        <f>IF(K4113="总计","",INDEX(主数据!A:AD,MATCH(J4113,主数据!A:A,0),9))</f>
        <v>华北大区公司</v>
      </c>
      <c r="C4113" t="str">
        <f>IF(K4113="","",INDEX(主数据!A:AD,MATCH(J4113,主数据!A:A,0),11))</f>
        <v>北京四城区</v>
      </c>
      <c r="D4113" t="str">
        <f t="shared" si="256"/>
        <v>BJ13物业服务费标准方式2.48</v>
      </c>
      <c r="E4113" s="13" t="str">
        <f t="shared" si="258"/>
        <v>2.48</v>
      </c>
      <c r="F4113" s="13" t="str">
        <f>IF(E4113="","",IFERROR(IF(IF(K4113="","",INDEX(收费标合同信息维护!A:Q,MATCH(D4113,收费标合同信息维护!J:J,0),10))=D4113,"有","无"),"无"))</f>
        <v>无</v>
      </c>
      <c r="G4113" s="13" t="str">
        <f t="shared" si="257"/>
        <v/>
      </c>
      <c r="H4113" s="13" t="str">
        <f t="shared" si="259"/>
        <v/>
      </c>
      <c r="I4113" s="13" t="str">
        <f>IF(G4113="","",IFERROR(IF(IF(K4113="","",INDEX(收费标合同信息维护!A:Q,MATCH(G4113,收费标合同信息维护!M:M,0),13))=G4113,"有","无"),"无"))</f>
        <v/>
      </c>
      <c r="J4113" s="3" t="s">
        <v>2552</v>
      </c>
      <c r="K4113" s="3" t="s">
        <v>6349</v>
      </c>
      <c r="L4113" s="3" t="s">
        <v>6025</v>
      </c>
      <c r="M4113" s="3" t="s">
        <v>6026</v>
      </c>
      <c r="N4113" s="3" t="s">
        <v>6477</v>
      </c>
      <c r="O4113" s="3" t="s">
        <v>6478</v>
      </c>
      <c r="P4113" s="3" t="s">
        <v>14595</v>
      </c>
      <c r="Q4113" s="3" t="s">
        <v>6685</v>
      </c>
      <c r="R4113" s="3" t="s">
        <v>6484</v>
      </c>
      <c r="S4113" s="3" t="s">
        <v>6485</v>
      </c>
      <c r="T4113" s="3" t="s">
        <v>7034</v>
      </c>
      <c r="U4113" s="3" t="s">
        <v>154</v>
      </c>
      <c r="V4113" s="3" t="s">
        <v>12930</v>
      </c>
      <c r="W4113" s="3" t="s">
        <v>154</v>
      </c>
      <c r="X4113" s="3" t="s">
        <v>154</v>
      </c>
      <c r="Y4113" s="3" t="s">
        <v>154</v>
      </c>
      <c r="Z4113" s="3" t="s">
        <v>154</v>
      </c>
      <c r="AA4113" s="3" t="s">
        <v>154</v>
      </c>
      <c r="AB4113" s="3" t="s">
        <v>154</v>
      </c>
      <c r="AC4113" s="3" t="s">
        <v>154</v>
      </c>
      <c r="AD4113" s="3" t="s">
        <v>6151</v>
      </c>
      <c r="AE4113" s="3" t="s">
        <v>6151</v>
      </c>
      <c r="AF4113" s="3" t="s">
        <v>154</v>
      </c>
      <c r="AG4113" s="3" t="s">
        <v>154</v>
      </c>
      <c r="AH4113" s="3" t="s">
        <v>6478</v>
      </c>
      <c r="AI4113" s="3" t="s">
        <v>6482</v>
      </c>
      <c r="AJ4113" s="3" t="s">
        <v>6264</v>
      </c>
    </row>
    <row r="4114" spans="1:36" ht="15">
      <c r="A4114" s="10">
        <v>4217</v>
      </c>
      <c r="B4114" t="str">
        <f>IF(K4114="总计","",INDEX(主数据!A:AD,MATCH(J4114,主数据!A:A,0),9))</f>
        <v>华北大区公司</v>
      </c>
      <c r="C4114" t="str">
        <f>IF(K4114="","",INDEX(主数据!A:AD,MATCH(J4114,主数据!A:A,0),11))</f>
        <v>北京四城区</v>
      </c>
      <c r="D4114" t="str">
        <f t="shared" si="256"/>
        <v>BJ13非自有房屋租赁直接录入</v>
      </c>
      <c r="E4114" s="13" t="str">
        <f t="shared" si="258"/>
        <v/>
      </c>
      <c r="F4114" s="13" t="str">
        <f>IF(E4114="","",IFERROR(IF(IF(K4114="","",INDEX(收费标合同信息维护!A:Q,MATCH(D4114,收费标合同信息维护!J:J,0),10))=D4114,"有","无"),"无"))</f>
        <v/>
      </c>
      <c r="G4114" s="13" t="str">
        <f t="shared" si="257"/>
        <v/>
      </c>
      <c r="H4114" s="13" t="str">
        <f t="shared" si="259"/>
        <v/>
      </c>
      <c r="I4114" s="13" t="str">
        <f>IF(G4114="","",IFERROR(IF(IF(K4114="","",INDEX(收费标合同信息维护!A:Q,MATCH(G4114,收费标合同信息维护!M:M,0),13))=G4114,"有","无"),"无"))</f>
        <v/>
      </c>
      <c r="J4114" s="3" t="s">
        <v>2552</v>
      </c>
      <c r="K4114" s="3" t="s">
        <v>6349</v>
      </c>
      <c r="L4114" s="3" t="s">
        <v>6699</v>
      </c>
      <c r="M4114" s="3" t="s">
        <v>6700</v>
      </c>
      <c r="N4114" s="3" t="s">
        <v>6477</v>
      </c>
      <c r="O4114" s="3" t="s">
        <v>6478</v>
      </c>
      <c r="P4114" s="3" t="s">
        <v>14596</v>
      </c>
      <c r="Q4114" s="3" t="s">
        <v>14597</v>
      </c>
      <c r="R4114" s="3" t="s">
        <v>6479</v>
      </c>
      <c r="S4114" s="3" t="s">
        <v>6480</v>
      </c>
      <c r="T4114" s="3" t="s">
        <v>7100</v>
      </c>
      <c r="U4114" s="3" t="s">
        <v>154</v>
      </c>
      <c r="V4114" s="3" t="s">
        <v>154</v>
      </c>
      <c r="W4114" s="3" t="s">
        <v>154</v>
      </c>
      <c r="X4114" s="3" t="s">
        <v>154</v>
      </c>
      <c r="Y4114" s="3" t="s">
        <v>154</v>
      </c>
      <c r="Z4114" s="3" t="s">
        <v>154</v>
      </c>
      <c r="AA4114" s="3" t="s">
        <v>154</v>
      </c>
      <c r="AB4114" s="3" t="s">
        <v>154</v>
      </c>
      <c r="AC4114" s="3" t="s">
        <v>154</v>
      </c>
      <c r="AD4114" s="3" t="s">
        <v>6151</v>
      </c>
      <c r="AE4114" s="3" t="s">
        <v>6151</v>
      </c>
      <c r="AF4114" s="3" t="s">
        <v>154</v>
      </c>
      <c r="AG4114" s="3" t="s">
        <v>154</v>
      </c>
      <c r="AH4114" s="3" t="s">
        <v>6478</v>
      </c>
      <c r="AI4114" s="3" t="s">
        <v>6482</v>
      </c>
      <c r="AJ4114" s="3" t="s">
        <v>6489</v>
      </c>
    </row>
    <row r="4115" spans="1:36" ht="15">
      <c r="A4115" s="10">
        <v>4218</v>
      </c>
      <c r="B4115" t="str">
        <f>IF(K4115="总计","",INDEX(主数据!A:AD,MATCH(J4115,主数据!A:A,0),9))</f>
        <v>华北大区公司</v>
      </c>
      <c r="C4115" t="str">
        <f>IF(K4115="","",INDEX(主数据!A:AD,MATCH(J4115,主数据!A:A,0),11))</f>
        <v>北京四城区</v>
      </c>
      <c r="D4115" t="str">
        <f t="shared" si="256"/>
        <v>BJ13非自有房屋租赁直接录入</v>
      </c>
      <c r="E4115" s="13" t="str">
        <f t="shared" si="258"/>
        <v/>
      </c>
      <c r="F4115" s="13" t="str">
        <f>IF(E4115="","",IFERROR(IF(IF(K4115="","",INDEX(收费标合同信息维护!A:Q,MATCH(D4115,收费标合同信息维护!J:J,0),10))=D4115,"有","无"),"无"))</f>
        <v/>
      </c>
      <c r="G4115" s="13" t="str">
        <f t="shared" si="257"/>
        <v/>
      </c>
      <c r="H4115" s="13" t="str">
        <f t="shared" si="259"/>
        <v/>
      </c>
      <c r="I4115" s="13" t="str">
        <f>IF(G4115="","",IFERROR(IF(IF(K4115="","",INDEX(收费标合同信息维护!A:Q,MATCH(G4115,收费标合同信息维护!M:M,0),13))=G4115,"有","无"),"无"))</f>
        <v/>
      </c>
      <c r="J4115" s="3" t="s">
        <v>2552</v>
      </c>
      <c r="K4115" s="3" t="s">
        <v>6349</v>
      </c>
      <c r="L4115" s="3" t="s">
        <v>6699</v>
      </c>
      <c r="M4115" s="3" t="s">
        <v>6700</v>
      </c>
      <c r="N4115" s="3" t="s">
        <v>6477</v>
      </c>
      <c r="O4115" s="3" t="s">
        <v>6478</v>
      </c>
      <c r="P4115" s="3" t="s">
        <v>14598</v>
      </c>
      <c r="Q4115" s="3" t="s">
        <v>14599</v>
      </c>
      <c r="R4115" s="3" t="s">
        <v>6479</v>
      </c>
      <c r="S4115" s="3" t="s">
        <v>6480</v>
      </c>
      <c r="T4115" s="3" t="s">
        <v>7100</v>
      </c>
      <c r="U4115" s="3" t="s">
        <v>154</v>
      </c>
      <c r="V4115" s="3" t="s">
        <v>154</v>
      </c>
      <c r="W4115" s="3" t="s">
        <v>154</v>
      </c>
      <c r="X4115" s="3" t="s">
        <v>154</v>
      </c>
      <c r="Y4115" s="3" t="s">
        <v>154</v>
      </c>
      <c r="Z4115" s="3" t="s">
        <v>154</v>
      </c>
      <c r="AA4115" s="3" t="s">
        <v>154</v>
      </c>
      <c r="AB4115" s="3" t="s">
        <v>154</v>
      </c>
      <c r="AC4115" s="3" t="s">
        <v>154</v>
      </c>
      <c r="AD4115" s="3" t="s">
        <v>6151</v>
      </c>
      <c r="AE4115" s="3" t="s">
        <v>6151</v>
      </c>
      <c r="AF4115" s="3" t="s">
        <v>154</v>
      </c>
      <c r="AG4115" s="3" t="s">
        <v>154</v>
      </c>
      <c r="AH4115" s="3" t="s">
        <v>6478</v>
      </c>
      <c r="AI4115" s="3" t="s">
        <v>6482</v>
      </c>
      <c r="AJ4115" s="3" t="s">
        <v>6489</v>
      </c>
    </row>
    <row r="4116" spans="1:36" ht="15">
      <c r="A4116" s="10">
        <v>4219</v>
      </c>
      <c r="B4116" t="str">
        <f>IF(K4116="总计","",INDEX(主数据!A:AD,MATCH(J4116,主数据!A:A,0),9))</f>
        <v>华北大区公司</v>
      </c>
      <c r="C4116" t="str">
        <f>IF(K4116="","",INDEX(主数据!A:AD,MATCH(J4116,主数据!A:A,0),11))</f>
        <v>北京四城区</v>
      </c>
      <c r="D4116" t="str">
        <f t="shared" si="256"/>
        <v>BJ13公共水费直接录入</v>
      </c>
      <c r="E4116" s="13" t="str">
        <f t="shared" si="258"/>
        <v/>
      </c>
      <c r="F4116" s="13" t="str">
        <f>IF(E4116="","",IFERROR(IF(IF(K4116="","",INDEX(收费标合同信息维护!A:Q,MATCH(D4116,收费标合同信息维护!J:J,0),10))=D4116,"有","无"),"无"))</f>
        <v/>
      </c>
      <c r="G4116" s="13" t="str">
        <f t="shared" si="257"/>
        <v/>
      </c>
      <c r="H4116" s="13" t="str">
        <f t="shared" si="259"/>
        <v/>
      </c>
      <c r="I4116" s="13" t="str">
        <f>IF(G4116="","",IFERROR(IF(IF(K4116="","",INDEX(收费标合同信息维护!A:Q,MATCH(G4116,收费标合同信息维护!M:M,0),13))=G4116,"有","无"),"无"))</f>
        <v/>
      </c>
      <c r="J4116" s="3" t="s">
        <v>2552</v>
      </c>
      <c r="K4116" s="3" t="s">
        <v>6349</v>
      </c>
      <c r="L4116" s="3" t="s">
        <v>6985</v>
      </c>
      <c r="M4116" s="3" t="s">
        <v>7158</v>
      </c>
      <c r="N4116" s="3" t="s">
        <v>6477</v>
      </c>
      <c r="O4116" s="3" t="s">
        <v>6478</v>
      </c>
      <c r="P4116" s="3" t="s">
        <v>14600</v>
      </c>
      <c r="Q4116" s="3" t="s">
        <v>14601</v>
      </c>
      <c r="R4116" s="3" t="s">
        <v>6479</v>
      </c>
      <c r="S4116" s="3" t="s">
        <v>6480</v>
      </c>
      <c r="T4116" s="3" t="s">
        <v>7100</v>
      </c>
      <c r="U4116" s="3" t="s">
        <v>154</v>
      </c>
      <c r="V4116" s="3" t="s">
        <v>154</v>
      </c>
      <c r="W4116" s="3" t="s">
        <v>154</v>
      </c>
      <c r="X4116" s="3" t="s">
        <v>154</v>
      </c>
      <c r="Y4116" s="3" t="s">
        <v>154</v>
      </c>
      <c r="Z4116" s="3" t="s">
        <v>154</v>
      </c>
      <c r="AA4116" s="3" t="s">
        <v>154</v>
      </c>
      <c r="AB4116" s="3" t="s">
        <v>154</v>
      </c>
      <c r="AC4116" s="3" t="s">
        <v>154</v>
      </c>
      <c r="AD4116" s="3" t="s">
        <v>6151</v>
      </c>
      <c r="AE4116" s="3" t="s">
        <v>6151</v>
      </c>
      <c r="AF4116" s="3" t="s">
        <v>154</v>
      </c>
      <c r="AG4116" s="3" t="s">
        <v>154</v>
      </c>
      <c r="AH4116" s="3" t="s">
        <v>6478</v>
      </c>
      <c r="AI4116" s="3" t="s">
        <v>6482</v>
      </c>
      <c r="AJ4116" s="3" t="s">
        <v>6489</v>
      </c>
    </row>
    <row r="4117" spans="1:36" ht="15">
      <c r="A4117" s="10">
        <v>4220</v>
      </c>
      <c r="B4117" t="str">
        <f>IF(K4117="总计","",INDEX(主数据!A:AD,MATCH(J4117,主数据!A:A,0),9))</f>
        <v>华北大区公司</v>
      </c>
      <c r="C4117" t="str">
        <f>IF(K4117="","",INDEX(主数据!A:AD,MATCH(J4117,主数据!A:A,0),11))</f>
        <v>北京四城区</v>
      </c>
      <c r="D4117" t="str">
        <f t="shared" si="256"/>
        <v>BJ13公共电费直接录入</v>
      </c>
      <c r="E4117" s="13" t="str">
        <f t="shared" si="258"/>
        <v/>
      </c>
      <c r="F4117" s="13" t="str">
        <f>IF(E4117="","",IFERROR(IF(IF(K4117="","",INDEX(收费标合同信息维护!A:Q,MATCH(D4117,收费标合同信息维护!J:J,0),10))=D4117,"有","无"),"无"))</f>
        <v/>
      </c>
      <c r="G4117" s="13" t="str">
        <f t="shared" si="257"/>
        <v/>
      </c>
      <c r="H4117" s="13" t="str">
        <f t="shared" si="259"/>
        <v/>
      </c>
      <c r="I4117" s="13" t="str">
        <f>IF(G4117="","",IFERROR(IF(IF(K4117="","",INDEX(收费标合同信息维护!A:Q,MATCH(G4117,收费标合同信息维护!M:M,0),13))=G4117,"有","无"),"无"))</f>
        <v/>
      </c>
      <c r="J4117" s="3" t="s">
        <v>2552</v>
      </c>
      <c r="K4117" s="3" t="s">
        <v>6349</v>
      </c>
      <c r="L4117" s="3" t="s">
        <v>6826</v>
      </c>
      <c r="M4117" s="3" t="s">
        <v>7076</v>
      </c>
      <c r="N4117" s="3" t="s">
        <v>6477</v>
      </c>
      <c r="O4117" s="3" t="s">
        <v>6478</v>
      </c>
      <c r="P4117" s="3" t="s">
        <v>14602</v>
      </c>
      <c r="Q4117" s="3" t="s">
        <v>6734</v>
      </c>
      <c r="R4117" s="3" t="s">
        <v>6479</v>
      </c>
      <c r="S4117" s="3" t="s">
        <v>6480</v>
      </c>
      <c r="T4117" s="3" t="s">
        <v>7100</v>
      </c>
      <c r="U4117" s="3" t="s">
        <v>154</v>
      </c>
      <c r="V4117" s="3" t="s">
        <v>154</v>
      </c>
      <c r="W4117" s="3" t="s">
        <v>154</v>
      </c>
      <c r="X4117" s="3" t="s">
        <v>154</v>
      </c>
      <c r="Y4117" s="3" t="s">
        <v>154</v>
      </c>
      <c r="Z4117" s="3" t="s">
        <v>154</v>
      </c>
      <c r="AA4117" s="3" t="s">
        <v>154</v>
      </c>
      <c r="AB4117" s="3" t="s">
        <v>154</v>
      </c>
      <c r="AC4117" s="3" t="s">
        <v>154</v>
      </c>
      <c r="AD4117" s="3" t="s">
        <v>6151</v>
      </c>
      <c r="AE4117" s="3" t="s">
        <v>6151</v>
      </c>
      <c r="AF4117" s="3" t="s">
        <v>154</v>
      </c>
      <c r="AG4117" s="3" t="s">
        <v>154</v>
      </c>
      <c r="AH4117" s="3" t="s">
        <v>6478</v>
      </c>
      <c r="AI4117" s="3" t="s">
        <v>6482</v>
      </c>
      <c r="AJ4117" s="3" t="s">
        <v>6489</v>
      </c>
    </row>
    <row r="4118" spans="1:36" ht="15">
      <c r="A4118" s="10">
        <v>4221</v>
      </c>
      <c r="B4118" t="str">
        <f>IF(K4118="总计","",INDEX(主数据!A:AD,MATCH(J4118,主数据!A:A,0),9))</f>
        <v>华北大区公司</v>
      </c>
      <c r="C4118" t="str">
        <f>IF(K4118="","",INDEX(主数据!A:AD,MATCH(J4118,主数据!A:A,0),11))</f>
        <v>北京四城区</v>
      </c>
      <c r="D4118" t="str">
        <f t="shared" si="256"/>
        <v>BJ13自营停车费（固定）直接录入</v>
      </c>
      <c r="E4118" s="13" t="str">
        <f t="shared" si="258"/>
        <v/>
      </c>
      <c r="F4118" s="13" t="str">
        <f>IF(E4118="","",IFERROR(IF(IF(K4118="","",INDEX(收费标合同信息维护!A:Q,MATCH(D4118,收费标合同信息维护!J:J,0),10))=D4118,"有","无"),"无"))</f>
        <v/>
      </c>
      <c r="G4118" s="13" t="str">
        <f t="shared" si="257"/>
        <v/>
      </c>
      <c r="H4118" s="13" t="str">
        <f t="shared" si="259"/>
        <v/>
      </c>
      <c r="I4118" s="13" t="str">
        <f>IF(G4118="","",IFERROR(IF(IF(K4118="","",INDEX(收费标合同信息维护!A:Q,MATCH(G4118,收费标合同信息维护!M:M,0),13))=G4118,"有","无"),"无"))</f>
        <v/>
      </c>
      <c r="J4118" s="3" t="s">
        <v>2552</v>
      </c>
      <c r="K4118" s="3" t="s">
        <v>6349</v>
      </c>
      <c r="L4118" s="3" t="s">
        <v>6714</v>
      </c>
      <c r="M4118" s="3" t="s">
        <v>6715</v>
      </c>
      <c r="N4118" s="3" t="s">
        <v>6477</v>
      </c>
      <c r="O4118" s="3" t="s">
        <v>6597</v>
      </c>
      <c r="P4118" s="3" t="s">
        <v>14603</v>
      </c>
      <c r="Q4118" s="3" t="s">
        <v>14604</v>
      </c>
      <c r="R4118" s="3" t="s">
        <v>6479</v>
      </c>
      <c r="S4118" s="3" t="s">
        <v>6480</v>
      </c>
      <c r="T4118" s="3" t="s">
        <v>7100</v>
      </c>
      <c r="U4118" s="3" t="s">
        <v>6716</v>
      </c>
      <c r="V4118" s="3" t="s">
        <v>154</v>
      </c>
      <c r="W4118" s="3" t="s">
        <v>154</v>
      </c>
      <c r="X4118" s="3" t="s">
        <v>154</v>
      </c>
      <c r="Y4118" s="3" t="s">
        <v>154</v>
      </c>
      <c r="Z4118" s="3" t="s">
        <v>154</v>
      </c>
      <c r="AA4118" s="3" t="s">
        <v>154</v>
      </c>
      <c r="AB4118" s="3" t="s">
        <v>154</v>
      </c>
      <c r="AC4118" s="3" t="s">
        <v>154</v>
      </c>
      <c r="AD4118" s="3" t="s">
        <v>6151</v>
      </c>
      <c r="AE4118" s="3" t="s">
        <v>6151</v>
      </c>
      <c r="AF4118" s="3" t="s">
        <v>154</v>
      </c>
      <c r="AG4118" s="3" t="s">
        <v>154</v>
      </c>
      <c r="AH4118" s="3" t="s">
        <v>6478</v>
      </c>
      <c r="AI4118" s="3" t="s">
        <v>6482</v>
      </c>
      <c r="AJ4118" s="3" t="s">
        <v>6489</v>
      </c>
    </row>
    <row r="4119" spans="1:36" ht="15">
      <c r="A4119" s="10">
        <v>4222</v>
      </c>
      <c r="B4119" t="str">
        <f>IF(K4119="总计","",INDEX(主数据!A:AD,MATCH(J4119,主数据!A:A,0),9))</f>
        <v>华北大区公司</v>
      </c>
      <c r="C4119" t="str">
        <f>IF(K4119="","",INDEX(主数据!A:AD,MATCH(J4119,主数据!A:A,0),11))</f>
        <v>北京四城区</v>
      </c>
      <c r="D4119" t="str">
        <f t="shared" si="256"/>
        <v>BJ13自营停车费（临时）直接录入</v>
      </c>
      <c r="E4119" s="13" t="str">
        <f t="shared" si="258"/>
        <v/>
      </c>
      <c r="F4119" s="13" t="str">
        <f>IF(E4119="","",IFERROR(IF(IF(K4119="","",INDEX(收费标合同信息维护!A:Q,MATCH(D4119,收费标合同信息维护!J:J,0),10))=D4119,"有","无"),"无"))</f>
        <v/>
      </c>
      <c r="G4119" s="13" t="str">
        <f t="shared" si="257"/>
        <v/>
      </c>
      <c r="H4119" s="13" t="str">
        <f t="shared" si="259"/>
        <v/>
      </c>
      <c r="I4119" s="13" t="str">
        <f>IF(G4119="","",IFERROR(IF(IF(K4119="","",INDEX(收费标合同信息维护!A:Q,MATCH(G4119,收费标合同信息维护!M:M,0),13))=G4119,"有","无"),"无"))</f>
        <v/>
      </c>
      <c r="J4119" s="3" t="s">
        <v>2552</v>
      </c>
      <c r="K4119" s="3" t="s">
        <v>6349</v>
      </c>
      <c r="L4119" s="3" t="s">
        <v>8898</v>
      </c>
      <c r="M4119" s="3" t="s">
        <v>8899</v>
      </c>
      <c r="N4119" s="3" t="s">
        <v>6477</v>
      </c>
      <c r="O4119" s="3" t="s">
        <v>6597</v>
      </c>
      <c r="P4119" s="3" t="s">
        <v>14605</v>
      </c>
      <c r="Q4119" s="3" t="s">
        <v>14606</v>
      </c>
      <c r="R4119" s="3" t="s">
        <v>6479</v>
      </c>
      <c r="S4119" s="3" t="s">
        <v>6480</v>
      </c>
      <c r="T4119" s="3" t="s">
        <v>7100</v>
      </c>
      <c r="U4119" s="3" t="s">
        <v>6716</v>
      </c>
      <c r="V4119" s="3" t="s">
        <v>154</v>
      </c>
      <c r="W4119" s="3" t="s">
        <v>154</v>
      </c>
      <c r="X4119" s="3" t="s">
        <v>154</v>
      </c>
      <c r="Y4119" s="3" t="s">
        <v>154</v>
      </c>
      <c r="Z4119" s="3" t="s">
        <v>154</v>
      </c>
      <c r="AA4119" s="3" t="s">
        <v>154</v>
      </c>
      <c r="AB4119" s="3" t="s">
        <v>154</v>
      </c>
      <c r="AC4119" s="3" t="s">
        <v>154</v>
      </c>
      <c r="AD4119" s="3" t="s">
        <v>6151</v>
      </c>
      <c r="AE4119" s="3" t="s">
        <v>6151</v>
      </c>
      <c r="AF4119" s="3" t="s">
        <v>154</v>
      </c>
      <c r="AG4119" s="3" t="s">
        <v>154</v>
      </c>
      <c r="AH4119" s="3" t="s">
        <v>6478</v>
      </c>
      <c r="AI4119" s="3" t="s">
        <v>6482</v>
      </c>
      <c r="AJ4119" s="3" t="s">
        <v>6489</v>
      </c>
    </row>
    <row r="4120" spans="1:36" ht="30">
      <c r="A4120" s="10">
        <v>4223</v>
      </c>
      <c r="B4120" t="str">
        <f>IF(K4120="总计","",INDEX(主数据!A:AD,MATCH(J4120,主数据!A:A,0),9))</f>
        <v>华北大区公司</v>
      </c>
      <c r="C4120" t="str">
        <f>IF(K4120="","",INDEX(主数据!A:AD,MATCH(J4120,主数据!A:A,0),11))</f>
        <v>北京四城区</v>
      </c>
      <c r="D4120" t="str">
        <f t="shared" si="256"/>
        <v>BJ13生活垃圾消纳费（非仪表）定额</v>
      </c>
      <c r="E4120" s="13" t="str">
        <f t="shared" si="258"/>
        <v/>
      </c>
      <c r="F4120" s="13" t="str">
        <f>IF(E4120="","",IFERROR(IF(IF(K4120="","",INDEX(收费标合同信息维护!A:Q,MATCH(D4120,收费标合同信息维护!J:J,0),10))=D4120,"有","无"),"无"))</f>
        <v/>
      </c>
      <c r="G4120" s="13" t="str">
        <f t="shared" si="257"/>
        <v>BJ13生活垃圾消纳费（非仪表）定额5.00</v>
      </c>
      <c r="H4120" s="13" t="str">
        <f t="shared" si="259"/>
        <v>5.00</v>
      </c>
      <c r="I4120" s="13" t="str">
        <f>IF(G4120="","",IFERROR(IF(IF(K4120="","",INDEX(收费标合同信息维护!A:Q,MATCH(G4120,收费标合同信息维护!M:M,0),13))=G4120,"有","无"),"无"))</f>
        <v>无</v>
      </c>
      <c r="J4120" s="3" t="s">
        <v>2552</v>
      </c>
      <c r="K4120" s="3" t="s">
        <v>6349</v>
      </c>
      <c r="L4120" s="3" t="s">
        <v>6906</v>
      </c>
      <c r="M4120" s="3" t="s">
        <v>6907</v>
      </c>
      <c r="N4120" s="3" t="s">
        <v>6477</v>
      </c>
      <c r="O4120" s="3" t="s">
        <v>6478</v>
      </c>
      <c r="P4120" s="3" t="s">
        <v>14607</v>
      </c>
      <c r="Q4120" s="3" t="s">
        <v>9699</v>
      </c>
      <c r="R4120" s="3" t="s">
        <v>6490</v>
      </c>
      <c r="S4120" s="3" t="s">
        <v>6491</v>
      </c>
      <c r="T4120" s="3" t="s">
        <v>6506</v>
      </c>
      <c r="U4120" s="3" t="s">
        <v>154</v>
      </c>
      <c r="V4120" s="3" t="s">
        <v>154</v>
      </c>
      <c r="W4120" s="3" t="s">
        <v>6744</v>
      </c>
      <c r="X4120" s="3" t="s">
        <v>154</v>
      </c>
      <c r="Y4120" s="3" t="s">
        <v>154</v>
      </c>
      <c r="Z4120" s="3" t="s">
        <v>154</v>
      </c>
      <c r="AA4120" s="3" t="s">
        <v>154</v>
      </c>
      <c r="AB4120" s="3" t="s">
        <v>154</v>
      </c>
      <c r="AC4120" s="3" t="s">
        <v>154</v>
      </c>
      <c r="AD4120" s="3" t="s">
        <v>6151</v>
      </c>
      <c r="AE4120" s="3" t="s">
        <v>6151</v>
      </c>
      <c r="AF4120" s="3" t="s">
        <v>154</v>
      </c>
      <c r="AG4120" s="3" t="s">
        <v>154</v>
      </c>
      <c r="AH4120" s="3" t="s">
        <v>6478</v>
      </c>
      <c r="AI4120" s="3" t="s">
        <v>6482</v>
      </c>
      <c r="AJ4120" s="3" t="s">
        <v>6489</v>
      </c>
    </row>
    <row r="4121" spans="1:36" ht="30">
      <c r="A4121" s="10">
        <v>4224</v>
      </c>
      <c r="B4121" t="str">
        <f>IF(K4121="总计","",INDEX(主数据!A:AD,MATCH(J4121,主数据!A:A,0),9))</f>
        <v>华北大区公司</v>
      </c>
      <c r="C4121" t="str">
        <f>IF(K4121="","",INDEX(主数据!A:AD,MATCH(J4121,主数据!A:A,0),11))</f>
        <v>北京四城区</v>
      </c>
      <c r="D4121" t="str">
        <f t="shared" si="256"/>
        <v>BJ13生活垃圾消纳费（非仪表）直接录入</v>
      </c>
      <c r="E4121" s="13" t="str">
        <f t="shared" si="258"/>
        <v/>
      </c>
      <c r="F4121" s="13" t="str">
        <f>IF(E4121="","",IFERROR(IF(IF(K4121="","",INDEX(收费标合同信息维护!A:Q,MATCH(D4121,收费标合同信息维护!J:J,0),10))=D4121,"有","无"),"无"))</f>
        <v/>
      </c>
      <c r="G4121" s="13" t="str">
        <f t="shared" si="257"/>
        <v/>
      </c>
      <c r="H4121" s="13" t="str">
        <f t="shared" si="259"/>
        <v/>
      </c>
      <c r="I4121" s="13" t="str">
        <f>IF(G4121="","",IFERROR(IF(IF(K4121="","",INDEX(收费标合同信息维护!A:Q,MATCH(G4121,收费标合同信息维护!M:M,0),13))=G4121,"有","无"),"无"))</f>
        <v/>
      </c>
      <c r="J4121" s="3" t="s">
        <v>2552</v>
      </c>
      <c r="K4121" s="3" t="s">
        <v>6349</v>
      </c>
      <c r="L4121" s="3" t="s">
        <v>6906</v>
      </c>
      <c r="M4121" s="3" t="s">
        <v>6907</v>
      </c>
      <c r="N4121" s="3" t="s">
        <v>6477</v>
      </c>
      <c r="O4121" s="3" t="s">
        <v>6478</v>
      </c>
      <c r="P4121" s="3" t="s">
        <v>14608</v>
      </c>
      <c r="Q4121" s="3" t="s">
        <v>14609</v>
      </c>
      <c r="R4121" s="3" t="s">
        <v>6479</v>
      </c>
      <c r="S4121" s="3" t="s">
        <v>6480</v>
      </c>
      <c r="T4121" s="3" t="s">
        <v>7100</v>
      </c>
      <c r="U4121" s="3" t="s">
        <v>154</v>
      </c>
      <c r="V4121" s="3" t="s">
        <v>154</v>
      </c>
      <c r="W4121" s="3" t="s">
        <v>154</v>
      </c>
      <c r="X4121" s="3" t="s">
        <v>154</v>
      </c>
      <c r="Y4121" s="3" t="s">
        <v>154</v>
      </c>
      <c r="Z4121" s="3" t="s">
        <v>154</v>
      </c>
      <c r="AA4121" s="3" t="s">
        <v>154</v>
      </c>
      <c r="AB4121" s="3" t="s">
        <v>154</v>
      </c>
      <c r="AC4121" s="3" t="s">
        <v>154</v>
      </c>
      <c r="AD4121" s="3" t="s">
        <v>6151</v>
      </c>
      <c r="AE4121" s="3" t="s">
        <v>6151</v>
      </c>
      <c r="AF4121" s="3" t="s">
        <v>154</v>
      </c>
      <c r="AG4121" s="3" t="s">
        <v>154</v>
      </c>
      <c r="AH4121" s="3" t="s">
        <v>6478</v>
      </c>
      <c r="AI4121" s="3" t="s">
        <v>6482</v>
      </c>
      <c r="AJ4121" s="3" t="s">
        <v>6264</v>
      </c>
    </row>
    <row r="4122" spans="1:36" ht="30">
      <c r="A4122" s="10">
        <v>4225</v>
      </c>
      <c r="B4122" t="str">
        <f>IF(K4122="总计","",INDEX(主数据!A:AD,MATCH(J4122,主数据!A:A,0),9))</f>
        <v>华北大区公司</v>
      </c>
      <c r="C4122" t="str">
        <f>IF(K4122="","",INDEX(主数据!A:AD,MATCH(J4122,主数据!A:A,0),11))</f>
        <v>北京四城区</v>
      </c>
      <c r="D4122" t="str">
        <f t="shared" si="256"/>
        <v>BJ13小业主委托停车管理费（固定）定额</v>
      </c>
      <c r="E4122" s="13" t="str">
        <f t="shared" si="258"/>
        <v/>
      </c>
      <c r="F4122" s="13" t="str">
        <f>IF(E4122="","",IFERROR(IF(IF(K4122="","",INDEX(收费标合同信息维护!A:Q,MATCH(D4122,收费标合同信息维护!J:J,0),10))=D4122,"有","无"),"无"))</f>
        <v/>
      </c>
      <c r="G4122" s="13" t="str">
        <f t="shared" si="257"/>
        <v>BJ13小业主委托停车管理费（固定）定额80.00</v>
      </c>
      <c r="H4122" s="13" t="str">
        <f t="shared" si="259"/>
        <v>80.00</v>
      </c>
      <c r="I4122" s="13" t="str">
        <f>IF(G4122="","",IFERROR(IF(IF(K4122="","",INDEX(收费标合同信息维护!A:Q,MATCH(G4122,收费标合同信息维护!M:M,0),13))=G4122,"有","无"),"无"))</f>
        <v>无</v>
      </c>
      <c r="J4122" s="3" t="s">
        <v>2552</v>
      </c>
      <c r="K4122" s="3" t="s">
        <v>6349</v>
      </c>
      <c r="L4122" s="3" t="s">
        <v>7013</v>
      </c>
      <c r="M4122" s="3" t="s">
        <v>7014</v>
      </c>
      <c r="N4122" s="3" t="s">
        <v>6477</v>
      </c>
      <c r="O4122" s="3" t="s">
        <v>6478</v>
      </c>
      <c r="P4122" s="3" t="s">
        <v>18284</v>
      </c>
      <c r="Q4122" s="3" t="s">
        <v>18285</v>
      </c>
      <c r="R4122" s="3" t="s">
        <v>6490</v>
      </c>
      <c r="S4122" s="3" t="s">
        <v>6491</v>
      </c>
      <c r="T4122" s="3" t="s">
        <v>6506</v>
      </c>
      <c r="U4122" s="3" t="s">
        <v>154</v>
      </c>
      <c r="V4122" s="3" t="s">
        <v>154</v>
      </c>
      <c r="W4122" s="3" t="s">
        <v>6521</v>
      </c>
      <c r="X4122" s="3" t="s">
        <v>154</v>
      </c>
      <c r="Y4122" s="3" t="s">
        <v>154</v>
      </c>
      <c r="Z4122" s="3" t="s">
        <v>154</v>
      </c>
      <c r="AA4122" s="3" t="s">
        <v>154</v>
      </c>
      <c r="AB4122" s="3" t="s">
        <v>154</v>
      </c>
      <c r="AC4122" s="3" t="s">
        <v>154</v>
      </c>
      <c r="AD4122" s="3" t="s">
        <v>6151</v>
      </c>
      <c r="AE4122" s="3" t="s">
        <v>6151</v>
      </c>
      <c r="AF4122" s="3" t="s">
        <v>154</v>
      </c>
      <c r="AG4122" s="3" t="s">
        <v>154</v>
      </c>
      <c r="AH4122" s="3" t="s">
        <v>6478</v>
      </c>
      <c r="AI4122" s="3" t="s">
        <v>6482</v>
      </c>
      <c r="AJ4122" s="3" t="s">
        <v>6033</v>
      </c>
    </row>
    <row r="4123" spans="1:36" ht="15">
      <c r="A4123" s="10">
        <v>4226</v>
      </c>
      <c r="B4123" t="str">
        <f>IF(K4123="总计","",INDEX(主数据!A:AD,MATCH(J4123,主数据!A:A,0),9))</f>
        <v>华北大区公司</v>
      </c>
      <c r="C4123" t="str">
        <f>IF(K4123="","",INDEX(主数据!A:AD,MATCH(J4123,主数据!A:A,0),11))</f>
        <v>北京四城区</v>
      </c>
      <c r="D4123" t="str">
        <f t="shared" si="256"/>
        <v>BJ13其他费用直接录入</v>
      </c>
      <c r="E4123" s="13" t="str">
        <f t="shared" si="258"/>
        <v/>
      </c>
      <c r="F4123" s="13" t="str">
        <f>IF(E4123="","",IFERROR(IF(IF(K4123="","",INDEX(收费标合同信息维护!A:Q,MATCH(D4123,收费标合同信息维护!J:J,0),10))=D4123,"有","无"),"无"))</f>
        <v/>
      </c>
      <c r="G4123" s="13" t="str">
        <f t="shared" si="257"/>
        <v/>
      </c>
      <c r="H4123" s="13" t="str">
        <f t="shared" si="259"/>
        <v/>
      </c>
      <c r="I4123" s="13" t="str">
        <f>IF(G4123="","",IFERROR(IF(IF(K4123="","",INDEX(收费标合同信息维护!A:Q,MATCH(G4123,收费标合同信息维护!M:M,0),13))=G4123,"有","无"),"无"))</f>
        <v/>
      </c>
      <c r="J4123" s="3" t="s">
        <v>2552</v>
      </c>
      <c r="K4123" s="3" t="s">
        <v>6349</v>
      </c>
      <c r="L4123" s="3" t="s">
        <v>6544</v>
      </c>
      <c r="M4123" s="3" t="s">
        <v>6545</v>
      </c>
      <c r="N4123" s="3" t="s">
        <v>6477</v>
      </c>
      <c r="O4123" s="3" t="s">
        <v>6478</v>
      </c>
      <c r="P4123" s="3" t="s">
        <v>14610</v>
      </c>
      <c r="Q4123" s="3" t="s">
        <v>14611</v>
      </c>
      <c r="R4123" s="3" t="s">
        <v>6479</v>
      </c>
      <c r="S4123" s="3" t="s">
        <v>6480</v>
      </c>
      <c r="T4123" s="3" t="s">
        <v>7100</v>
      </c>
      <c r="U4123" s="3" t="s">
        <v>154</v>
      </c>
      <c r="V4123" s="3" t="s">
        <v>154</v>
      </c>
      <c r="W4123" s="3" t="s">
        <v>154</v>
      </c>
      <c r="X4123" s="3" t="s">
        <v>154</v>
      </c>
      <c r="Y4123" s="3" t="s">
        <v>154</v>
      </c>
      <c r="Z4123" s="3" t="s">
        <v>154</v>
      </c>
      <c r="AA4123" s="3" t="s">
        <v>154</v>
      </c>
      <c r="AB4123" s="3" t="s">
        <v>154</v>
      </c>
      <c r="AC4123" s="3" t="s">
        <v>154</v>
      </c>
      <c r="AD4123" s="3" t="s">
        <v>6151</v>
      </c>
      <c r="AE4123" s="3" t="s">
        <v>6151</v>
      </c>
      <c r="AF4123" s="3" t="s">
        <v>154</v>
      </c>
      <c r="AG4123" s="3" t="s">
        <v>154</v>
      </c>
      <c r="AH4123" s="3" t="s">
        <v>6478</v>
      </c>
      <c r="AI4123" s="3" t="s">
        <v>6482</v>
      </c>
      <c r="AJ4123" s="3" t="s">
        <v>6489</v>
      </c>
    </row>
    <row r="4124" spans="1:36" ht="15">
      <c r="A4124" s="10">
        <v>4227</v>
      </c>
      <c r="B4124" t="str">
        <f>IF(K4124="总计","",INDEX(主数据!A:AD,MATCH(J4124,主数据!A:A,0),9))</f>
        <v>华北大区公司</v>
      </c>
      <c r="C4124" t="str">
        <f>IF(K4124="","",INDEX(主数据!A:AD,MATCH(J4124,主数据!A:A,0),11))</f>
        <v>北京一城区</v>
      </c>
      <c r="D4124" t="str">
        <f t="shared" si="256"/>
        <v>BJ133物业服务费标准方式6.80</v>
      </c>
      <c r="E4124" s="13" t="str">
        <f t="shared" si="258"/>
        <v>6.80</v>
      </c>
      <c r="F4124" s="13" t="str">
        <f>IF(E4124="","",IFERROR(IF(IF(K4124="","",INDEX(收费标合同信息维护!A:Q,MATCH(D4124,收费标合同信息维护!J:J,0),10))=D4124,"有","无"),"无"))</f>
        <v>无</v>
      </c>
      <c r="G4124" s="13" t="str">
        <f t="shared" si="257"/>
        <v/>
      </c>
      <c r="H4124" s="13" t="str">
        <f t="shared" si="259"/>
        <v/>
      </c>
      <c r="I4124" s="13" t="str">
        <f>IF(G4124="","",IFERROR(IF(IF(K4124="","",INDEX(收费标合同信息维护!A:Q,MATCH(G4124,收费标合同信息维护!M:M,0),13))=G4124,"有","无"),"无"))</f>
        <v/>
      </c>
      <c r="J4124" s="3" t="s">
        <v>2967</v>
      </c>
      <c r="K4124" s="3" t="s">
        <v>6391</v>
      </c>
      <c r="L4124" s="3" t="s">
        <v>6025</v>
      </c>
      <c r="M4124" s="3" t="s">
        <v>6026</v>
      </c>
      <c r="N4124" s="3" t="s">
        <v>6477</v>
      </c>
      <c r="O4124" s="3" t="s">
        <v>6478</v>
      </c>
      <c r="P4124" s="3" t="s">
        <v>14612</v>
      </c>
      <c r="Q4124" s="3" t="s">
        <v>14613</v>
      </c>
      <c r="R4124" s="3" t="s">
        <v>6484</v>
      </c>
      <c r="S4124" s="3" t="s">
        <v>6491</v>
      </c>
      <c r="T4124" s="3" t="s">
        <v>6506</v>
      </c>
      <c r="U4124" s="3" t="s">
        <v>154</v>
      </c>
      <c r="V4124" s="3" t="s">
        <v>8914</v>
      </c>
      <c r="W4124" s="3" t="s">
        <v>154</v>
      </c>
      <c r="X4124" s="3" t="s">
        <v>154</v>
      </c>
      <c r="Y4124" s="3" t="s">
        <v>154</v>
      </c>
      <c r="Z4124" s="3" t="s">
        <v>154</v>
      </c>
      <c r="AA4124" s="3" t="s">
        <v>154</v>
      </c>
      <c r="AB4124" s="3" t="s">
        <v>154</v>
      </c>
      <c r="AC4124" s="3" t="s">
        <v>154</v>
      </c>
      <c r="AD4124" s="3" t="s">
        <v>6151</v>
      </c>
      <c r="AE4124" s="3" t="s">
        <v>6151</v>
      </c>
      <c r="AF4124" s="3" t="s">
        <v>154</v>
      </c>
      <c r="AG4124" s="3" t="s">
        <v>154</v>
      </c>
      <c r="AH4124" s="3" t="s">
        <v>6478</v>
      </c>
      <c r="AI4124" s="3" t="s">
        <v>6482</v>
      </c>
      <c r="AJ4124" s="3" t="s">
        <v>6027</v>
      </c>
    </row>
    <row r="4125" spans="1:36" ht="15">
      <c r="A4125" s="10">
        <v>4228</v>
      </c>
      <c r="B4125" t="str">
        <f>IF(K4125="总计","",INDEX(主数据!A:AD,MATCH(J4125,主数据!A:A,0),9))</f>
        <v>华北大区公司</v>
      </c>
      <c r="C4125" t="str">
        <f>IF(K4125="","",INDEX(主数据!A:AD,MATCH(J4125,主数据!A:A,0),11))</f>
        <v>北京一城区</v>
      </c>
      <c r="D4125" t="str">
        <f t="shared" si="256"/>
        <v>BJ133物业服务费标准方式8.80</v>
      </c>
      <c r="E4125" s="13" t="str">
        <f t="shared" si="258"/>
        <v>8.80</v>
      </c>
      <c r="F4125" s="13" t="str">
        <f>IF(E4125="","",IFERROR(IF(IF(K4125="","",INDEX(收费标合同信息维护!A:Q,MATCH(D4125,收费标合同信息维护!J:J,0),10))=D4125,"有","无"),"无"))</f>
        <v>无</v>
      </c>
      <c r="G4125" s="13" t="str">
        <f t="shared" si="257"/>
        <v/>
      </c>
      <c r="H4125" s="13" t="str">
        <f t="shared" si="259"/>
        <v/>
      </c>
      <c r="I4125" s="13" t="str">
        <f>IF(G4125="","",IFERROR(IF(IF(K4125="","",INDEX(收费标合同信息维护!A:Q,MATCH(G4125,收费标合同信息维护!M:M,0),13))=G4125,"有","无"),"无"))</f>
        <v/>
      </c>
      <c r="J4125" s="3" t="s">
        <v>2967</v>
      </c>
      <c r="K4125" s="3" t="s">
        <v>6391</v>
      </c>
      <c r="L4125" s="3" t="s">
        <v>6025</v>
      </c>
      <c r="M4125" s="3" t="s">
        <v>6026</v>
      </c>
      <c r="N4125" s="3" t="s">
        <v>6477</v>
      </c>
      <c r="O4125" s="3" t="s">
        <v>6478</v>
      </c>
      <c r="P4125" s="3" t="s">
        <v>14614</v>
      </c>
      <c r="Q4125" s="3" t="s">
        <v>14615</v>
      </c>
      <c r="R4125" s="3" t="s">
        <v>6484</v>
      </c>
      <c r="S4125" s="3" t="s">
        <v>6491</v>
      </c>
      <c r="T4125" s="3" t="s">
        <v>6506</v>
      </c>
      <c r="U4125" s="3" t="s">
        <v>154</v>
      </c>
      <c r="V4125" s="3" t="s">
        <v>14616</v>
      </c>
      <c r="W4125" s="3" t="s">
        <v>154</v>
      </c>
      <c r="X4125" s="3" t="s">
        <v>154</v>
      </c>
      <c r="Y4125" s="3" t="s">
        <v>154</v>
      </c>
      <c r="Z4125" s="3" t="s">
        <v>154</v>
      </c>
      <c r="AA4125" s="3" t="s">
        <v>154</v>
      </c>
      <c r="AB4125" s="3" t="s">
        <v>154</v>
      </c>
      <c r="AC4125" s="3" t="s">
        <v>154</v>
      </c>
      <c r="AD4125" s="3" t="s">
        <v>6151</v>
      </c>
      <c r="AE4125" s="3" t="s">
        <v>6151</v>
      </c>
      <c r="AF4125" s="3" t="s">
        <v>154</v>
      </c>
      <c r="AG4125" s="3" t="s">
        <v>154</v>
      </c>
      <c r="AH4125" s="3" t="s">
        <v>6478</v>
      </c>
      <c r="AI4125" s="3" t="s">
        <v>6482</v>
      </c>
      <c r="AJ4125" s="3" t="s">
        <v>30</v>
      </c>
    </row>
    <row r="4126" spans="1:36" ht="15">
      <c r="A4126" s="10">
        <v>4229</v>
      </c>
      <c r="B4126" t="str">
        <f>IF(K4126="总计","",INDEX(主数据!A:AD,MATCH(J4126,主数据!A:A,0),9))</f>
        <v>华北大区公司</v>
      </c>
      <c r="C4126" t="str">
        <f>IF(K4126="","",INDEX(主数据!A:AD,MATCH(J4126,主数据!A:A,0),11))</f>
        <v>北京一城区</v>
      </c>
      <c r="D4126" t="str">
        <f t="shared" si="256"/>
        <v>BJ133物业服务费标准方式6.50</v>
      </c>
      <c r="E4126" s="13" t="str">
        <f t="shared" si="258"/>
        <v>6.50</v>
      </c>
      <c r="F4126" s="13" t="str">
        <f>IF(E4126="","",IFERROR(IF(IF(K4126="","",INDEX(收费标合同信息维护!A:Q,MATCH(D4126,收费标合同信息维护!J:J,0),10))=D4126,"有","无"),"无"))</f>
        <v>无</v>
      </c>
      <c r="G4126" s="13" t="str">
        <f t="shared" si="257"/>
        <v/>
      </c>
      <c r="H4126" s="13" t="str">
        <f t="shared" si="259"/>
        <v/>
      </c>
      <c r="I4126" s="13" t="str">
        <f>IF(G4126="","",IFERROR(IF(IF(K4126="","",INDEX(收费标合同信息维护!A:Q,MATCH(G4126,收费标合同信息维护!M:M,0),13))=G4126,"有","无"),"无"))</f>
        <v/>
      </c>
      <c r="J4126" s="3" t="s">
        <v>2967</v>
      </c>
      <c r="K4126" s="3" t="s">
        <v>6391</v>
      </c>
      <c r="L4126" s="3" t="s">
        <v>6025</v>
      </c>
      <c r="M4126" s="3" t="s">
        <v>6026</v>
      </c>
      <c r="N4126" s="3" t="s">
        <v>6477</v>
      </c>
      <c r="O4126" s="3" t="s">
        <v>6478</v>
      </c>
      <c r="P4126" s="3" t="s">
        <v>14617</v>
      </c>
      <c r="Q4126" s="3" t="s">
        <v>14618</v>
      </c>
      <c r="R4126" s="3" t="s">
        <v>6484</v>
      </c>
      <c r="S4126" s="3" t="s">
        <v>6491</v>
      </c>
      <c r="T4126" s="3" t="s">
        <v>6506</v>
      </c>
      <c r="U4126" s="3" t="s">
        <v>154</v>
      </c>
      <c r="V4126" s="3" t="s">
        <v>6787</v>
      </c>
      <c r="W4126" s="3" t="s">
        <v>154</v>
      </c>
      <c r="X4126" s="3" t="s">
        <v>154</v>
      </c>
      <c r="Y4126" s="3" t="s">
        <v>154</v>
      </c>
      <c r="Z4126" s="3" t="s">
        <v>154</v>
      </c>
      <c r="AA4126" s="3" t="s">
        <v>154</v>
      </c>
      <c r="AB4126" s="3" t="s">
        <v>154</v>
      </c>
      <c r="AC4126" s="3" t="s">
        <v>154</v>
      </c>
      <c r="AD4126" s="3" t="s">
        <v>6151</v>
      </c>
      <c r="AE4126" s="3" t="s">
        <v>6151</v>
      </c>
      <c r="AF4126" s="3" t="s">
        <v>154</v>
      </c>
      <c r="AG4126" s="3" t="s">
        <v>154</v>
      </c>
      <c r="AH4126" s="3" t="s">
        <v>6478</v>
      </c>
      <c r="AI4126" s="3" t="s">
        <v>6482</v>
      </c>
      <c r="AJ4126" s="3" t="s">
        <v>39</v>
      </c>
    </row>
    <row r="4127" spans="1:36" ht="15">
      <c r="A4127" s="10">
        <v>4230</v>
      </c>
      <c r="B4127" t="str">
        <f>IF(K4127="总计","",INDEX(主数据!A:AD,MATCH(J4127,主数据!A:A,0),9))</f>
        <v>华北大区公司</v>
      </c>
      <c r="C4127" t="str">
        <f>IF(K4127="","",INDEX(主数据!A:AD,MATCH(J4127,主数据!A:A,0),11))</f>
        <v>北京一城区</v>
      </c>
      <c r="D4127" t="str">
        <f t="shared" si="256"/>
        <v>BJ133物业服务费标准方式1.50</v>
      </c>
      <c r="E4127" s="13" t="str">
        <f t="shared" si="258"/>
        <v>1.50</v>
      </c>
      <c r="F4127" s="13" t="str">
        <f>IF(E4127="","",IFERROR(IF(IF(K4127="","",INDEX(收费标合同信息维护!A:Q,MATCH(D4127,收费标合同信息维护!J:J,0),10))=D4127,"有","无"),"无"))</f>
        <v>无</v>
      </c>
      <c r="G4127" s="13" t="str">
        <f t="shared" si="257"/>
        <v/>
      </c>
      <c r="H4127" s="13" t="str">
        <f t="shared" si="259"/>
        <v/>
      </c>
      <c r="I4127" s="13" t="str">
        <f>IF(G4127="","",IFERROR(IF(IF(K4127="","",INDEX(收费标合同信息维护!A:Q,MATCH(G4127,收费标合同信息维护!M:M,0),13))=G4127,"有","无"),"无"))</f>
        <v/>
      </c>
      <c r="J4127" s="3" t="s">
        <v>2967</v>
      </c>
      <c r="K4127" s="3" t="s">
        <v>6391</v>
      </c>
      <c r="L4127" s="3" t="s">
        <v>6025</v>
      </c>
      <c r="M4127" s="3" t="s">
        <v>6026</v>
      </c>
      <c r="N4127" s="3" t="s">
        <v>6477</v>
      </c>
      <c r="O4127" s="3" t="s">
        <v>6478</v>
      </c>
      <c r="P4127" s="3" t="s">
        <v>14619</v>
      </c>
      <c r="Q4127" s="3" t="s">
        <v>14620</v>
      </c>
      <c r="R4127" s="3" t="s">
        <v>6484</v>
      </c>
      <c r="S4127" s="3" t="s">
        <v>6491</v>
      </c>
      <c r="T4127" s="3" t="s">
        <v>6506</v>
      </c>
      <c r="U4127" s="3" t="s">
        <v>154</v>
      </c>
      <c r="V4127" s="3" t="s">
        <v>6608</v>
      </c>
      <c r="W4127" s="3" t="s">
        <v>154</v>
      </c>
      <c r="X4127" s="3" t="s">
        <v>154</v>
      </c>
      <c r="Y4127" s="3" t="s">
        <v>154</v>
      </c>
      <c r="Z4127" s="3" t="s">
        <v>154</v>
      </c>
      <c r="AA4127" s="3" t="s">
        <v>154</v>
      </c>
      <c r="AB4127" s="3" t="s">
        <v>154</v>
      </c>
      <c r="AC4127" s="3" t="s">
        <v>154</v>
      </c>
      <c r="AD4127" s="3" t="s">
        <v>6151</v>
      </c>
      <c r="AE4127" s="3" t="s">
        <v>6151</v>
      </c>
      <c r="AF4127" s="3" t="s">
        <v>154</v>
      </c>
      <c r="AG4127" s="3" t="s">
        <v>154</v>
      </c>
      <c r="AH4127" s="3" t="s">
        <v>6478</v>
      </c>
      <c r="AI4127" s="3" t="s">
        <v>6482</v>
      </c>
      <c r="AJ4127" s="3" t="s">
        <v>6033</v>
      </c>
    </row>
    <row r="4128" spans="1:36" ht="30">
      <c r="A4128" s="10">
        <v>4231</v>
      </c>
      <c r="B4128" t="str">
        <f>IF(K4128="总计","",INDEX(主数据!A:AD,MATCH(J4128,主数据!A:A,0),9))</f>
        <v>华北大区公司</v>
      </c>
      <c r="C4128" t="str">
        <f>IF(K4128="","",INDEX(主数据!A:AD,MATCH(J4128,主数据!A:A,0),11))</f>
        <v>北京一城区</v>
      </c>
      <c r="D4128" t="str">
        <f t="shared" si="256"/>
        <v>BJ133公共电费直接录入</v>
      </c>
      <c r="E4128" s="13" t="str">
        <f t="shared" si="258"/>
        <v/>
      </c>
      <c r="F4128" s="13" t="str">
        <f>IF(E4128="","",IFERROR(IF(IF(K4128="","",INDEX(收费标合同信息维护!A:Q,MATCH(D4128,收费标合同信息维护!J:J,0),10))=D4128,"有","无"),"无"))</f>
        <v/>
      </c>
      <c r="G4128" s="13" t="str">
        <f t="shared" si="257"/>
        <v/>
      </c>
      <c r="H4128" s="13" t="str">
        <f t="shared" si="259"/>
        <v/>
      </c>
      <c r="I4128" s="13" t="str">
        <f>IF(G4128="","",IFERROR(IF(IF(K4128="","",INDEX(收费标合同信息维护!A:Q,MATCH(G4128,收费标合同信息维护!M:M,0),13))=G4128,"有","无"),"无"))</f>
        <v/>
      </c>
      <c r="J4128" s="3" t="s">
        <v>2967</v>
      </c>
      <c r="K4128" s="3" t="s">
        <v>6391</v>
      </c>
      <c r="L4128" s="3" t="s">
        <v>6826</v>
      </c>
      <c r="M4128" s="3" t="s">
        <v>7076</v>
      </c>
      <c r="N4128" s="3" t="s">
        <v>6477</v>
      </c>
      <c r="O4128" s="3" t="s">
        <v>6478</v>
      </c>
      <c r="P4128" s="3" t="s">
        <v>14621</v>
      </c>
      <c r="Q4128" s="3" t="s">
        <v>14622</v>
      </c>
      <c r="R4128" s="3" t="s">
        <v>6479</v>
      </c>
      <c r="S4128" s="3" t="s">
        <v>6480</v>
      </c>
      <c r="T4128" s="3" t="s">
        <v>6751</v>
      </c>
      <c r="U4128" s="3" t="s">
        <v>154</v>
      </c>
      <c r="V4128" s="3" t="s">
        <v>154</v>
      </c>
      <c r="W4128" s="3" t="s">
        <v>154</v>
      </c>
      <c r="X4128" s="3" t="s">
        <v>154</v>
      </c>
      <c r="Y4128" s="3" t="s">
        <v>154</v>
      </c>
      <c r="Z4128" s="3" t="s">
        <v>154</v>
      </c>
      <c r="AA4128" s="3" t="s">
        <v>154</v>
      </c>
      <c r="AB4128" s="3" t="s">
        <v>154</v>
      </c>
      <c r="AC4128" s="3" t="s">
        <v>154</v>
      </c>
      <c r="AD4128" s="3" t="s">
        <v>6151</v>
      </c>
      <c r="AE4128" s="3" t="s">
        <v>6151</v>
      </c>
      <c r="AF4128" s="3" t="s">
        <v>154</v>
      </c>
      <c r="AG4128" s="3" t="s">
        <v>154</v>
      </c>
      <c r="AH4128" s="3" t="s">
        <v>6478</v>
      </c>
      <c r="AI4128" s="3" t="s">
        <v>6482</v>
      </c>
      <c r="AJ4128" s="3" t="s">
        <v>6489</v>
      </c>
    </row>
    <row r="4129" spans="1:36" ht="15">
      <c r="A4129" s="10">
        <v>4232</v>
      </c>
      <c r="B4129" t="str">
        <f>IF(K4129="总计","",INDEX(主数据!A:AD,MATCH(J4129,主数据!A:A,0),9))</f>
        <v>华北大区公司</v>
      </c>
      <c r="C4129" t="str">
        <f>IF(K4129="","",INDEX(主数据!A:AD,MATCH(J4129,主数据!A:A,0),11))</f>
        <v>北京一城区</v>
      </c>
      <c r="D4129" t="str">
        <f t="shared" si="256"/>
        <v>BJ133电费标准方式1.10</v>
      </c>
      <c r="E4129" s="13" t="str">
        <f t="shared" si="258"/>
        <v>1.10</v>
      </c>
      <c r="F4129" s="13" t="str">
        <f>IF(E4129="","",IFERROR(IF(IF(K4129="","",INDEX(收费标合同信息维护!A:Q,MATCH(D4129,收费标合同信息维护!J:J,0),10))=D4129,"有","无"),"无"))</f>
        <v>无</v>
      </c>
      <c r="G4129" s="13" t="str">
        <f t="shared" si="257"/>
        <v/>
      </c>
      <c r="H4129" s="13" t="str">
        <f t="shared" si="259"/>
        <v/>
      </c>
      <c r="I4129" s="13" t="str">
        <f>IF(G4129="","",IFERROR(IF(IF(K4129="","",INDEX(收费标合同信息维护!A:Q,MATCH(G4129,收费标合同信息维护!M:M,0),13))=G4129,"有","无"),"无"))</f>
        <v/>
      </c>
      <c r="J4129" s="3" t="s">
        <v>2967</v>
      </c>
      <c r="K4129" s="3" t="s">
        <v>6391</v>
      </c>
      <c r="L4129" s="3" t="s">
        <v>6601</v>
      </c>
      <c r="M4129" s="3" t="s">
        <v>6602</v>
      </c>
      <c r="N4129" s="3" t="s">
        <v>6603</v>
      </c>
      <c r="O4129" s="3" t="s">
        <v>6478</v>
      </c>
      <c r="P4129" s="3" t="s">
        <v>14623</v>
      </c>
      <c r="Q4129" s="3" t="s">
        <v>14624</v>
      </c>
      <c r="R4129" s="3" t="s">
        <v>6484</v>
      </c>
      <c r="S4129" s="3" t="s">
        <v>6491</v>
      </c>
      <c r="T4129" s="3" t="s">
        <v>7127</v>
      </c>
      <c r="U4129" s="3" t="s">
        <v>154</v>
      </c>
      <c r="V4129" s="3" t="s">
        <v>6488</v>
      </c>
      <c r="W4129" s="3" t="s">
        <v>154</v>
      </c>
      <c r="X4129" s="3" t="s">
        <v>154</v>
      </c>
      <c r="Y4129" s="3" t="s">
        <v>154</v>
      </c>
      <c r="Z4129" s="3" t="s">
        <v>154</v>
      </c>
      <c r="AA4129" s="3" t="s">
        <v>154</v>
      </c>
      <c r="AB4129" s="3" t="s">
        <v>154</v>
      </c>
      <c r="AC4129" s="3" t="s">
        <v>154</v>
      </c>
      <c r="AD4129" s="3" t="s">
        <v>6151</v>
      </c>
      <c r="AE4129" s="3" t="s">
        <v>6151</v>
      </c>
      <c r="AF4129" s="3" t="s">
        <v>154</v>
      </c>
      <c r="AG4129" s="3" t="s">
        <v>154</v>
      </c>
      <c r="AH4129" s="3" t="s">
        <v>6478</v>
      </c>
      <c r="AI4129" s="3" t="s">
        <v>6482</v>
      </c>
      <c r="AJ4129" s="3" t="s">
        <v>6489</v>
      </c>
    </row>
    <row r="4130" spans="1:36" ht="15">
      <c r="A4130" s="10">
        <v>4233</v>
      </c>
      <c r="B4130" t="str">
        <f>IF(K4130="总计","",INDEX(主数据!A:AD,MATCH(J4130,主数据!A:A,0),9))</f>
        <v>华北大区公司</v>
      </c>
      <c r="C4130" t="str">
        <f>IF(K4130="","",INDEX(主数据!A:AD,MATCH(J4130,主数据!A:A,0),11))</f>
        <v>北京一城区</v>
      </c>
      <c r="D4130" t="str">
        <f t="shared" si="256"/>
        <v>BJ133自来水费（简易征收）标准方式9.50</v>
      </c>
      <c r="E4130" s="13" t="str">
        <f t="shared" si="258"/>
        <v>9.50</v>
      </c>
      <c r="F4130" s="13" t="str">
        <f>IF(E4130="","",IFERROR(IF(IF(K4130="","",INDEX(收费标合同信息维护!A:Q,MATCH(D4130,收费标合同信息维护!J:J,0),10))=D4130,"有","无"),"无"))</f>
        <v>无</v>
      </c>
      <c r="G4130" s="13" t="str">
        <f t="shared" si="257"/>
        <v/>
      </c>
      <c r="H4130" s="13" t="str">
        <f t="shared" si="259"/>
        <v/>
      </c>
      <c r="I4130" s="13" t="str">
        <f>IF(G4130="","",IFERROR(IF(IF(K4130="","",INDEX(收费标合同信息维护!A:Q,MATCH(G4130,收费标合同信息维护!M:M,0),13))=G4130,"有","无"),"无"))</f>
        <v/>
      </c>
      <c r="J4130" s="3" t="s">
        <v>2967</v>
      </c>
      <c r="K4130" s="3" t="s">
        <v>6391</v>
      </c>
      <c r="L4130" s="3" t="s">
        <v>6615</v>
      </c>
      <c r="M4130" s="3" t="s">
        <v>6616</v>
      </c>
      <c r="N4130" s="3" t="s">
        <v>6603</v>
      </c>
      <c r="O4130" s="3" t="s">
        <v>6478</v>
      </c>
      <c r="P4130" s="3" t="s">
        <v>14625</v>
      </c>
      <c r="Q4130" s="3" t="s">
        <v>14626</v>
      </c>
      <c r="R4130" s="3" t="s">
        <v>6484</v>
      </c>
      <c r="S4130" s="3" t="s">
        <v>6491</v>
      </c>
      <c r="T4130" s="3" t="s">
        <v>7127</v>
      </c>
      <c r="U4130" s="3" t="s">
        <v>154</v>
      </c>
      <c r="V4130" s="3" t="s">
        <v>6619</v>
      </c>
      <c r="W4130" s="3" t="s">
        <v>154</v>
      </c>
      <c r="X4130" s="3" t="s">
        <v>154</v>
      </c>
      <c r="Y4130" s="3" t="s">
        <v>154</v>
      </c>
      <c r="Z4130" s="3" t="s">
        <v>154</v>
      </c>
      <c r="AA4130" s="3" t="s">
        <v>154</v>
      </c>
      <c r="AB4130" s="3" t="s">
        <v>154</v>
      </c>
      <c r="AC4130" s="3" t="s">
        <v>154</v>
      </c>
      <c r="AD4130" s="3" t="s">
        <v>6151</v>
      </c>
      <c r="AE4130" s="3" t="s">
        <v>6151</v>
      </c>
      <c r="AF4130" s="3" t="s">
        <v>154</v>
      </c>
      <c r="AG4130" s="3" t="s">
        <v>154</v>
      </c>
      <c r="AH4130" s="3" t="s">
        <v>6478</v>
      </c>
      <c r="AI4130" s="3" t="s">
        <v>6482</v>
      </c>
      <c r="AJ4130" s="3" t="s">
        <v>6489</v>
      </c>
    </row>
    <row r="4131" spans="1:36" ht="30">
      <c r="A4131" s="10">
        <v>4234</v>
      </c>
      <c r="B4131" t="str">
        <f>IF(K4131="总计","",INDEX(主数据!A:AD,MATCH(J4131,主数据!A:A,0),9))</f>
        <v>华北大区公司</v>
      </c>
      <c r="C4131" t="str">
        <f>IF(K4131="","",INDEX(主数据!A:AD,MATCH(J4131,主数据!A:A,0),11))</f>
        <v>北京四城区</v>
      </c>
      <c r="D4131" t="str">
        <f t="shared" si="256"/>
        <v>BJ155物业服务费定额</v>
      </c>
      <c r="E4131" s="13" t="str">
        <f t="shared" si="258"/>
        <v/>
      </c>
      <c r="F4131" s="13" t="str">
        <f>IF(E4131="","",IFERROR(IF(IF(K4131="","",INDEX(收费标合同信息维护!A:Q,MATCH(D4131,收费标合同信息维护!J:J,0),10))=D4131,"有","无"),"无"))</f>
        <v/>
      </c>
      <c r="G4131" s="13" t="str">
        <f t="shared" si="257"/>
        <v>BJ155物业服务费定额203359.00</v>
      </c>
      <c r="H4131" s="13" t="str">
        <f t="shared" si="259"/>
        <v>203359.00</v>
      </c>
      <c r="I4131" s="13" t="str">
        <f>IF(G4131="","",IFERROR(IF(IF(K4131="","",INDEX(收费标合同信息维护!A:Q,MATCH(G4131,收费标合同信息维护!M:M,0),13))=G4131,"有","无"),"无"))</f>
        <v>无</v>
      </c>
      <c r="J4131" s="3" t="s">
        <v>3409</v>
      </c>
      <c r="K4131" s="3" t="s">
        <v>6350</v>
      </c>
      <c r="L4131" s="3" t="s">
        <v>6025</v>
      </c>
      <c r="M4131" s="3" t="s">
        <v>6026</v>
      </c>
      <c r="N4131" s="3" t="s">
        <v>6477</v>
      </c>
      <c r="O4131" s="3" t="s">
        <v>6478</v>
      </c>
      <c r="P4131" s="3" t="s">
        <v>14627</v>
      </c>
      <c r="Q4131" s="3" t="s">
        <v>7806</v>
      </c>
      <c r="R4131" s="3" t="s">
        <v>6490</v>
      </c>
      <c r="S4131" s="3" t="s">
        <v>6491</v>
      </c>
      <c r="T4131" s="3" t="s">
        <v>6751</v>
      </c>
      <c r="U4131" s="3" t="s">
        <v>154</v>
      </c>
      <c r="V4131" s="3" t="s">
        <v>154</v>
      </c>
      <c r="W4131" s="3" t="s">
        <v>14628</v>
      </c>
      <c r="X4131" s="3" t="s">
        <v>154</v>
      </c>
      <c r="Y4131" s="3" t="s">
        <v>154</v>
      </c>
      <c r="Z4131" s="3" t="s">
        <v>154</v>
      </c>
      <c r="AA4131" s="3" t="s">
        <v>154</v>
      </c>
      <c r="AB4131" s="3" t="s">
        <v>154</v>
      </c>
      <c r="AC4131" s="3" t="s">
        <v>154</v>
      </c>
      <c r="AD4131" s="3" t="s">
        <v>6151</v>
      </c>
      <c r="AE4131" s="3" t="s">
        <v>6151</v>
      </c>
      <c r="AF4131" s="3" t="s">
        <v>154</v>
      </c>
      <c r="AG4131" s="3" t="s">
        <v>154</v>
      </c>
      <c r="AH4131" s="3" t="s">
        <v>6478</v>
      </c>
      <c r="AI4131" s="3" t="s">
        <v>6482</v>
      </c>
      <c r="AJ4131" s="3" t="s">
        <v>6489</v>
      </c>
    </row>
    <row r="4132" spans="1:36" ht="30">
      <c r="A4132" s="10">
        <v>4235</v>
      </c>
      <c r="B4132" t="str">
        <f>IF(K4132="总计","",INDEX(主数据!A:AD,MATCH(J4132,主数据!A:A,0),9))</f>
        <v>华北大区公司</v>
      </c>
      <c r="C4132" t="str">
        <f>IF(K4132="","",INDEX(主数据!A:AD,MATCH(J4132,主数据!A:A,0),11))</f>
        <v>北京四城区</v>
      </c>
      <c r="D4132" t="str">
        <f t="shared" si="256"/>
        <v>BJ155物业服务费直接录入</v>
      </c>
      <c r="E4132" s="13" t="str">
        <f t="shared" si="258"/>
        <v/>
      </c>
      <c r="F4132" s="13" t="str">
        <f>IF(E4132="","",IFERROR(IF(IF(K4132="","",INDEX(收费标合同信息维护!A:Q,MATCH(D4132,收费标合同信息维护!J:J,0),10))=D4132,"有","无"),"无"))</f>
        <v/>
      </c>
      <c r="G4132" s="13" t="str">
        <f t="shared" si="257"/>
        <v/>
      </c>
      <c r="H4132" s="13" t="str">
        <f t="shared" si="259"/>
        <v/>
      </c>
      <c r="I4132" s="13" t="str">
        <f>IF(G4132="","",IFERROR(IF(IF(K4132="","",INDEX(收费标合同信息维护!A:Q,MATCH(G4132,收费标合同信息维护!M:M,0),13))=G4132,"有","无"),"无"))</f>
        <v/>
      </c>
      <c r="J4132" s="3" t="s">
        <v>3409</v>
      </c>
      <c r="K4132" s="3" t="s">
        <v>6350</v>
      </c>
      <c r="L4132" s="3" t="s">
        <v>6025</v>
      </c>
      <c r="M4132" s="3" t="s">
        <v>6026</v>
      </c>
      <c r="N4132" s="3" t="s">
        <v>6477</v>
      </c>
      <c r="O4132" s="3" t="s">
        <v>6478</v>
      </c>
      <c r="P4132" s="3" t="s">
        <v>14629</v>
      </c>
      <c r="Q4132" s="3" t="s">
        <v>6643</v>
      </c>
      <c r="R4132" s="3" t="s">
        <v>6479</v>
      </c>
      <c r="S4132" s="3" t="s">
        <v>6480</v>
      </c>
      <c r="T4132" s="3" t="s">
        <v>6751</v>
      </c>
      <c r="U4132" s="3" t="s">
        <v>154</v>
      </c>
      <c r="V4132" s="3" t="s">
        <v>154</v>
      </c>
      <c r="W4132" s="3" t="s">
        <v>154</v>
      </c>
      <c r="X4132" s="3" t="s">
        <v>154</v>
      </c>
      <c r="Y4132" s="3" t="s">
        <v>154</v>
      </c>
      <c r="Z4132" s="3" t="s">
        <v>154</v>
      </c>
      <c r="AA4132" s="3" t="s">
        <v>154</v>
      </c>
      <c r="AB4132" s="3" t="s">
        <v>154</v>
      </c>
      <c r="AC4132" s="3" t="s">
        <v>154</v>
      </c>
      <c r="AD4132" s="3" t="s">
        <v>6151</v>
      </c>
      <c r="AE4132" s="3" t="s">
        <v>6151</v>
      </c>
      <c r="AF4132" s="3" t="s">
        <v>154</v>
      </c>
      <c r="AG4132" s="3" t="s">
        <v>154</v>
      </c>
      <c r="AH4132" s="3" t="s">
        <v>6478</v>
      </c>
      <c r="AI4132" s="3" t="s">
        <v>6482</v>
      </c>
      <c r="AJ4132" s="3" t="s">
        <v>6489</v>
      </c>
    </row>
    <row r="4133" spans="1:36" ht="30">
      <c r="A4133" s="10">
        <v>4236</v>
      </c>
      <c r="B4133" t="str">
        <f>IF(K4133="总计","",INDEX(主数据!A:AD,MATCH(J4133,主数据!A:A,0),9))</f>
        <v>华北大区公司</v>
      </c>
      <c r="C4133" t="str">
        <f>IF(K4133="","",INDEX(主数据!A:AD,MATCH(J4133,主数据!A:A,0),11))</f>
        <v>北京四城区</v>
      </c>
      <c r="D4133" t="str">
        <f t="shared" si="256"/>
        <v>BJ155物业服务费定额</v>
      </c>
      <c r="E4133" s="13" t="str">
        <f t="shared" si="258"/>
        <v/>
      </c>
      <c r="F4133" s="13" t="str">
        <f>IF(E4133="","",IFERROR(IF(IF(K4133="","",INDEX(收费标合同信息维护!A:Q,MATCH(D4133,收费标合同信息维护!J:J,0),10))=D4133,"有","无"),"无"))</f>
        <v/>
      </c>
      <c r="G4133" s="13" t="str">
        <f t="shared" si="257"/>
        <v>BJ155物业服务费定额146399.04</v>
      </c>
      <c r="H4133" s="13" t="str">
        <f t="shared" si="259"/>
        <v>146399.04</v>
      </c>
      <c r="I4133" s="13" t="str">
        <f>IF(G4133="","",IFERROR(IF(IF(K4133="","",INDEX(收费标合同信息维护!A:Q,MATCH(G4133,收费标合同信息维护!M:M,0),13))=G4133,"有","无"),"无"))</f>
        <v>无</v>
      </c>
      <c r="J4133" s="3" t="s">
        <v>3409</v>
      </c>
      <c r="K4133" s="3" t="s">
        <v>6350</v>
      </c>
      <c r="L4133" s="3" t="s">
        <v>6025</v>
      </c>
      <c r="M4133" s="3" t="s">
        <v>6026</v>
      </c>
      <c r="N4133" s="3" t="s">
        <v>6477</v>
      </c>
      <c r="O4133" s="3" t="s">
        <v>6478</v>
      </c>
      <c r="P4133" s="3" t="s">
        <v>14630</v>
      </c>
      <c r="Q4133" s="3" t="s">
        <v>14631</v>
      </c>
      <c r="R4133" s="3" t="s">
        <v>6490</v>
      </c>
      <c r="S4133" s="3" t="s">
        <v>6491</v>
      </c>
      <c r="T4133" s="3" t="s">
        <v>6496</v>
      </c>
      <c r="U4133" s="3" t="s">
        <v>154</v>
      </c>
      <c r="V4133" s="3" t="s">
        <v>154</v>
      </c>
      <c r="W4133" s="3" t="s">
        <v>18286</v>
      </c>
      <c r="X4133" s="3" t="s">
        <v>154</v>
      </c>
      <c r="Y4133" s="3" t="s">
        <v>154</v>
      </c>
      <c r="Z4133" s="3" t="s">
        <v>154</v>
      </c>
      <c r="AA4133" s="3" t="s">
        <v>154</v>
      </c>
      <c r="AB4133" s="3" t="s">
        <v>154</v>
      </c>
      <c r="AC4133" s="3" t="s">
        <v>154</v>
      </c>
      <c r="AD4133" s="3" t="s">
        <v>6151</v>
      </c>
      <c r="AE4133" s="3" t="s">
        <v>6151</v>
      </c>
      <c r="AF4133" s="3" t="s">
        <v>154</v>
      </c>
      <c r="AG4133" s="3" t="s">
        <v>154</v>
      </c>
      <c r="AH4133" s="3" t="s">
        <v>6478</v>
      </c>
      <c r="AI4133" s="3" t="s">
        <v>6482</v>
      </c>
      <c r="AJ4133" s="3" t="s">
        <v>6033</v>
      </c>
    </row>
    <row r="4134" spans="1:36" ht="15">
      <c r="A4134" s="10">
        <v>4237</v>
      </c>
      <c r="B4134" t="str">
        <f>IF(K4134="总计","",INDEX(主数据!A:AD,MATCH(J4134,主数据!A:A,0),9))</f>
        <v>华北大区公司</v>
      </c>
      <c r="C4134" t="str">
        <f>IF(K4134="","",INDEX(主数据!A:AD,MATCH(J4134,主数据!A:A,0),11))</f>
        <v>北京四城区</v>
      </c>
      <c r="D4134" t="str">
        <f t="shared" si="256"/>
        <v>BJ87物业服务费标准方式4.38</v>
      </c>
      <c r="E4134" s="13" t="str">
        <f t="shared" si="258"/>
        <v>4.38</v>
      </c>
      <c r="F4134" s="13" t="str">
        <f>IF(E4134="","",IFERROR(IF(IF(K4134="","",INDEX(收费标合同信息维护!A:Q,MATCH(D4134,收费标合同信息维护!J:J,0),10))=D4134,"有","无"),"无"))</f>
        <v>无</v>
      </c>
      <c r="G4134" s="13" t="str">
        <f t="shared" si="257"/>
        <v/>
      </c>
      <c r="H4134" s="13" t="str">
        <f t="shared" si="259"/>
        <v/>
      </c>
      <c r="I4134" s="13" t="str">
        <f>IF(G4134="","",IFERROR(IF(IF(K4134="","",INDEX(收费标合同信息维护!A:Q,MATCH(G4134,收费标合同信息维护!M:M,0),13))=G4134,"有","无"),"无"))</f>
        <v/>
      </c>
      <c r="J4134" s="3" t="s">
        <v>2367</v>
      </c>
      <c r="K4134" s="3" t="s">
        <v>6351</v>
      </c>
      <c r="L4134" s="3" t="s">
        <v>6025</v>
      </c>
      <c r="M4134" s="3" t="s">
        <v>6026</v>
      </c>
      <c r="N4134" s="3" t="s">
        <v>6477</v>
      </c>
      <c r="O4134" s="3" t="s">
        <v>6478</v>
      </c>
      <c r="P4134" s="3" t="s">
        <v>14632</v>
      </c>
      <c r="Q4134" s="3" t="s">
        <v>14633</v>
      </c>
      <c r="R4134" s="3" t="s">
        <v>6484</v>
      </c>
      <c r="S4134" s="3" t="s">
        <v>6485</v>
      </c>
      <c r="T4134" s="3" t="s">
        <v>6533</v>
      </c>
      <c r="U4134" s="3" t="s">
        <v>154</v>
      </c>
      <c r="V4134" s="3" t="s">
        <v>12583</v>
      </c>
      <c r="W4134" s="3" t="s">
        <v>154</v>
      </c>
      <c r="X4134" s="3" t="s">
        <v>154</v>
      </c>
      <c r="Y4134" s="3" t="s">
        <v>154</v>
      </c>
      <c r="Z4134" s="3" t="s">
        <v>154</v>
      </c>
      <c r="AA4134" s="3" t="s">
        <v>154</v>
      </c>
      <c r="AB4134" s="3" t="s">
        <v>154</v>
      </c>
      <c r="AC4134" s="3" t="s">
        <v>154</v>
      </c>
      <c r="AD4134" s="3" t="s">
        <v>6151</v>
      </c>
      <c r="AE4134" s="3" t="s">
        <v>6151</v>
      </c>
      <c r="AF4134" s="3" t="s">
        <v>6040</v>
      </c>
      <c r="AG4134" s="3" t="s">
        <v>154</v>
      </c>
      <c r="AH4134" s="3" t="s">
        <v>6478</v>
      </c>
      <c r="AI4134" s="3" t="s">
        <v>6482</v>
      </c>
      <c r="AJ4134" s="3" t="s">
        <v>6150</v>
      </c>
    </row>
    <row r="4135" spans="1:36" ht="15">
      <c r="A4135" s="10">
        <v>4238</v>
      </c>
      <c r="B4135" t="str">
        <f>IF(K4135="总计","",INDEX(主数据!A:AD,MATCH(J4135,主数据!A:A,0),9))</f>
        <v>华北大区公司</v>
      </c>
      <c r="C4135" t="str">
        <f>IF(K4135="","",INDEX(主数据!A:AD,MATCH(J4135,主数据!A:A,0),11))</f>
        <v>北京四城区</v>
      </c>
      <c r="D4135" t="str">
        <f t="shared" si="256"/>
        <v>BJ87物业服务费标准方式2.19</v>
      </c>
      <c r="E4135" s="13" t="str">
        <f t="shared" si="258"/>
        <v>2.19</v>
      </c>
      <c r="F4135" s="13" t="str">
        <f>IF(E4135="","",IFERROR(IF(IF(K4135="","",INDEX(收费标合同信息维护!A:Q,MATCH(D4135,收费标合同信息维护!J:J,0),10))=D4135,"有","无"),"无"))</f>
        <v>无</v>
      </c>
      <c r="G4135" s="13" t="str">
        <f t="shared" si="257"/>
        <v/>
      </c>
      <c r="H4135" s="13" t="str">
        <f t="shared" si="259"/>
        <v/>
      </c>
      <c r="I4135" s="13" t="str">
        <f>IF(G4135="","",IFERROR(IF(IF(K4135="","",INDEX(收费标合同信息维护!A:Q,MATCH(G4135,收费标合同信息维护!M:M,0),13))=G4135,"有","无"),"无"))</f>
        <v/>
      </c>
      <c r="J4135" s="3" t="s">
        <v>2367</v>
      </c>
      <c r="K4135" s="3" t="s">
        <v>6351</v>
      </c>
      <c r="L4135" s="3" t="s">
        <v>6025</v>
      </c>
      <c r="M4135" s="3" t="s">
        <v>6026</v>
      </c>
      <c r="N4135" s="3" t="s">
        <v>6477</v>
      </c>
      <c r="O4135" s="3" t="s">
        <v>6478</v>
      </c>
      <c r="P4135" s="3" t="s">
        <v>14634</v>
      </c>
      <c r="Q4135" s="3" t="s">
        <v>14635</v>
      </c>
      <c r="R4135" s="3" t="s">
        <v>6484</v>
      </c>
      <c r="S4135" s="3" t="s">
        <v>6485</v>
      </c>
      <c r="T4135" s="3" t="s">
        <v>6533</v>
      </c>
      <c r="U4135" s="3" t="s">
        <v>154</v>
      </c>
      <c r="V4135" s="3" t="s">
        <v>14636</v>
      </c>
      <c r="W4135" s="3" t="s">
        <v>154</v>
      </c>
      <c r="X4135" s="3" t="s">
        <v>154</v>
      </c>
      <c r="Y4135" s="3" t="s">
        <v>154</v>
      </c>
      <c r="Z4135" s="3" t="s">
        <v>154</v>
      </c>
      <c r="AA4135" s="3" t="s">
        <v>154</v>
      </c>
      <c r="AB4135" s="3" t="s">
        <v>154</v>
      </c>
      <c r="AC4135" s="3" t="s">
        <v>154</v>
      </c>
      <c r="AD4135" s="3" t="s">
        <v>6151</v>
      </c>
      <c r="AE4135" s="3" t="s">
        <v>6151</v>
      </c>
      <c r="AF4135" s="3" t="s">
        <v>6040</v>
      </c>
      <c r="AG4135" s="3" t="s">
        <v>154</v>
      </c>
      <c r="AH4135" s="3" t="s">
        <v>6478</v>
      </c>
      <c r="AI4135" s="3" t="s">
        <v>6482</v>
      </c>
      <c r="AJ4135" s="3" t="s">
        <v>28</v>
      </c>
    </row>
    <row r="4136" spans="1:36" ht="15">
      <c r="A4136" s="10">
        <v>4239</v>
      </c>
      <c r="B4136" t="str">
        <f>IF(K4136="总计","",INDEX(主数据!A:AD,MATCH(J4136,主数据!A:A,0),9))</f>
        <v>华北大区公司</v>
      </c>
      <c r="C4136" t="str">
        <f>IF(K4136="","",INDEX(主数据!A:AD,MATCH(J4136,主数据!A:A,0),11))</f>
        <v>北京四城区</v>
      </c>
      <c r="D4136" t="str">
        <f t="shared" si="256"/>
        <v>BJ87物业服务费标准方式4.60</v>
      </c>
      <c r="E4136" s="13" t="str">
        <f t="shared" si="258"/>
        <v>4.60</v>
      </c>
      <c r="F4136" s="13" t="str">
        <f>IF(E4136="","",IFERROR(IF(IF(K4136="","",INDEX(收费标合同信息维护!A:Q,MATCH(D4136,收费标合同信息维护!J:J,0),10))=D4136,"有","无"),"无"))</f>
        <v>无</v>
      </c>
      <c r="G4136" s="13" t="str">
        <f t="shared" si="257"/>
        <v/>
      </c>
      <c r="H4136" s="13" t="str">
        <f t="shared" si="259"/>
        <v/>
      </c>
      <c r="I4136" s="13" t="str">
        <f>IF(G4136="","",IFERROR(IF(IF(K4136="","",INDEX(收费标合同信息维护!A:Q,MATCH(G4136,收费标合同信息维护!M:M,0),13))=G4136,"有","无"),"无"))</f>
        <v/>
      </c>
      <c r="J4136" s="3" t="s">
        <v>2367</v>
      </c>
      <c r="K4136" s="3" t="s">
        <v>6351</v>
      </c>
      <c r="L4136" s="3" t="s">
        <v>6025</v>
      </c>
      <c r="M4136" s="3" t="s">
        <v>6026</v>
      </c>
      <c r="N4136" s="3" t="s">
        <v>6477</v>
      </c>
      <c r="O4136" s="3" t="s">
        <v>6478</v>
      </c>
      <c r="P4136" s="3" t="s">
        <v>14637</v>
      </c>
      <c r="Q4136" s="3" t="s">
        <v>14638</v>
      </c>
      <c r="R4136" s="3" t="s">
        <v>6484</v>
      </c>
      <c r="S4136" s="3" t="s">
        <v>6485</v>
      </c>
      <c r="T4136" s="3" t="s">
        <v>6533</v>
      </c>
      <c r="U4136" s="3" t="s">
        <v>154</v>
      </c>
      <c r="V4136" s="3" t="s">
        <v>6772</v>
      </c>
      <c r="W4136" s="3" t="s">
        <v>154</v>
      </c>
      <c r="X4136" s="3" t="s">
        <v>154</v>
      </c>
      <c r="Y4136" s="3" t="s">
        <v>154</v>
      </c>
      <c r="Z4136" s="3" t="s">
        <v>154</v>
      </c>
      <c r="AA4136" s="3" t="s">
        <v>154</v>
      </c>
      <c r="AB4136" s="3" t="s">
        <v>154</v>
      </c>
      <c r="AC4136" s="3" t="s">
        <v>154</v>
      </c>
      <c r="AD4136" s="3" t="s">
        <v>6151</v>
      </c>
      <c r="AE4136" s="3" t="s">
        <v>6151</v>
      </c>
      <c r="AF4136" s="3" t="s">
        <v>154</v>
      </c>
      <c r="AG4136" s="3" t="s">
        <v>154</v>
      </c>
      <c r="AH4136" s="3" t="s">
        <v>6478</v>
      </c>
      <c r="AI4136" s="3" t="s">
        <v>6482</v>
      </c>
      <c r="AJ4136" s="3" t="s">
        <v>6489</v>
      </c>
    </row>
    <row r="4137" spans="1:36" ht="15">
      <c r="A4137" s="10">
        <v>4240</v>
      </c>
      <c r="B4137" t="str">
        <f>IF(K4137="总计","",INDEX(主数据!A:AD,MATCH(J4137,主数据!A:A,0),9))</f>
        <v>华北大区公司</v>
      </c>
      <c r="C4137" t="str">
        <f>IF(K4137="","",INDEX(主数据!A:AD,MATCH(J4137,主数据!A:A,0),11))</f>
        <v>北京四城区</v>
      </c>
      <c r="D4137" t="str">
        <f t="shared" si="256"/>
        <v>BJ87居民供暖费标准方式7.50</v>
      </c>
      <c r="E4137" s="13" t="str">
        <f t="shared" si="258"/>
        <v>7.50</v>
      </c>
      <c r="F4137" s="13" t="str">
        <f>IF(E4137="","",IFERROR(IF(IF(K4137="","",INDEX(收费标合同信息维护!A:Q,MATCH(D4137,收费标合同信息维护!J:J,0),10))=D4137,"有","无"),"无"))</f>
        <v>无</v>
      </c>
      <c r="G4137" s="13" t="str">
        <f t="shared" si="257"/>
        <v/>
      </c>
      <c r="H4137" s="13" t="str">
        <f t="shared" si="259"/>
        <v/>
      </c>
      <c r="I4137" s="13" t="str">
        <f>IF(G4137="","",IFERROR(IF(IF(K4137="","",INDEX(收费标合同信息维护!A:Q,MATCH(G4137,收费标合同信息维护!M:M,0),13))=G4137,"有","无"),"无"))</f>
        <v/>
      </c>
      <c r="J4137" s="3" t="s">
        <v>2367</v>
      </c>
      <c r="K4137" s="3" t="s">
        <v>6351</v>
      </c>
      <c r="L4137" s="3" t="s">
        <v>6598</v>
      </c>
      <c r="M4137" s="3" t="s">
        <v>7571</v>
      </c>
      <c r="N4137" s="3" t="s">
        <v>6477</v>
      </c>
      <c r="O4137" s="3" t="s">
        <v>6478</v>
      </c>
      <c r="P4137" s="3" t="s">
        <v>14639</v>
      </c>
      <c r="Q4137" s="3" t="s">
        <v>14640</v>
      </c>
      <c r="R4137" s="3" t="s">
        <v>6484</v>
      </c>
      <c r="S4137" s="3" t="s">
        <v>6491</v>
      </c>
      <c r="T4137" s="3" t="s">
        <v>8609</v>
      </c>
      <c r="U4137" s="3" t="s">
        <v>10273</v>
      </c>
      <c r="V4137" s="3" t="s">
        <v>8595</v>
      </c>
      <c r="W4137" s="3" t="s">
        <v>154</v>
      </c>
      <c r="X4137" s="3" t="s">
        <v>154</v>
      </c>
      <c r="Y4137" s="3" t="s">
        <v>154</v>
      </c>
      <c r="Z4137" s="3" t="s">
        <v>154</v>
      </c>
      <c r="AA4137" s="3" t="s">
        <v>154</v>
      </c>
      <c r="AB4137" s="3" t="s">
        <v>154</v>
      </c>
      <c r="AC4137" s="3" t="s">
        <v>154</v>
      </c>
      <c r="AD4137" s="3" t="s">
        <v>6151</v>
      </c>
      <c r="AE4137" s="3" t="s">
        <v>6151</v>
      </c>
      <c r="AF4137" s="3" t="s">
        <v>154</v>
      </c>
      <c r="AG4137" s="3" t="s">
        <v>154</v>
      </c>
      <c r="AH4137" s="3" t="s">
        <v>6478</v>
      </c>
      <c r="AI4137" s="3" t="s">
        <v>6482</v>
      </c>
      <c r="AJ4137" s="3" t="s">
        <v>9950</v>
      </c>
    </row>
    <row r="4138" spans="1:36" ht="15">
      <c r="A4138" s="10">
        <v>4241</v>
      </c>
      <c r="B4138" t="str">
        <f>IF(K4138="总计","",INDEX(主数据!A:AD,MATCH(J4138,主数据!A:A,0),9))</f>
        <v>华北大区公司</v>
      </c>
      <c r="C4138" t="str">
        <f>IF(K4138="","",INDEX(主数据!A:AD,MATCH(J4138,主数据!A:A,0),11))</f>
        <v>北京四城区</v>
      </c>
      <c r="D4138" t="str">
        <f t="shared" si="256"/>
        <v>BJ87居民供暖费标准方式11.25</v>
      </c>
      <c r="E4138" s="13" t="str">
        <f t="shared" si="258"/>
        <v>11.25</v>
      </c>
      <c r="F4138" s="13" t="str">
        <f>IF(E4138="","",IFERROR(IF(IF(K4138="","",INDEX(收费标合同信息维护!A:Q,MATCH(D4138,收费标合同信息维护!J:J,0),10))=D4138,"有","无"),"无"))</f>
        <v>无</v>
      </c>
      <c r="G4138" s="13" t="str">
        <f t="shared" si="257"/>
        <v/>
      </c>
      <c r="H4138" s="13" t="str">
        <f t="shared" si="259"/>
        <v/>
      </c>
      <c r="I4138" s="13" t="str">
        <f>IF(G4138="","",IFERROR(IF(IF(K4138="","",INDEX(收费标合同信息维护!A:Q,MATCH(G4138,收费标合同信息维护!M:M,0),13))=G4138,"有","无"),"无"))</f>
        <v/>
      </c>
      <c r="J4138" s="3" t="s">
        <v>2367</v>
      </c>
      <c r="K4138" s="3" t="s">
        <v>6351</v>
      </c>
      <c r="L4138" s="3" t="s">
        <v>6598</v>
      </c>
      <c r="M4138" s="3" t="s">
        <v>7571</v>
      </c>
      <c r="N4138" s="3" t="s">
        <v>6477</v>
      </c>
      <c r="O4138" s="3" t="s">
        <v>6478</v>
      </c>
      <c r="P4138" s="3" t="s">
        <v>18287</v>
      </c>
      <c r="Q4138" s="3" t="s">
        <v>12924</v>
      </c>
      <c r="R4138" s="3" t="s">
        <v>6484</v>
      </c>
      <c r="S4138" s="3" t="s">
        <v>6491</v>
      </c>
      <c r="T4138" s="3" t="s">
        <v>8609</v>
      </c>
      <c r="U4138" s="3" t="s">
        <v>154</v>
      </c>
      <c r="V4138" s="3" t="s">
        <v>12925</v>
      </c>
      <c r="W4138" s="3" t="s">
        <v>154</v>
      </c>
      <c r="X4138" s="3" t="s">
        <v>154</v>
      </c>
      <c r="Y4138" s="3" t="s">
        <v>154</v>
      </c>
      <c r="Z4138" s="3" t="s">
        <v>154</v>
      </c>
      <c r="AA4138" s="3" t="s">
        <v>154</v>
      </c>
      <c r="AB4138" s="3" t="s">
        <v>154</v>
      </c>
      <c r="AC4138" s="3" t="s">
        <v>154</v>
      </c>
      <c r="AD4138" s="3" t="s">
        <v>6151</v>
      </c>
      <c r="AE4138" s="3" t="s">
        <v>6151</v>
      </c>
      <c r="AF4138" s="3" t="s">
        <v>154</v>
      </c>
      <c r="AG4138" s="3" t="s">
        <v>154</v>
      </c>
      <c r="AH4138" s="3" t="s">
        <v>6478</v>
      </c>
      <c r="AI4138" s="3" t="s">
        <v>6482</v>
      </c>
      <c r="AJ4138" s="3" t="s">
        <v>6032</v>
      </c>
    </row>
    <row r="4139" spans="1:36" ht="15">
      <c r="A4139" s="10">
        <v>4242</v>
      </c>
      <c r="B4139" t="str">
        <f>IF(K4139="总计","",INDEX(主数据!A:AD,MATCH(J4139,主数据!A:A,0),9))</f>
        <v>华北大区公司</v>
      </c>
      <c r="C4139" t="str">
        <f>IF(K4139="","",INDEX(主数据!A:AD,MATCH(J4139,主数据!A:A,0),11))</f>
        <v>北京四城区</v>
      </c>
      <c r="D4139" t="str">
        <f t="shared" si="256"/>
        <v>BJ87居民供暖费标准方式4.25</v>
      </c>
      <c r="E4139" s="13" t="str">
        <f t="shared" si="258"/>
        <v>4.25</v>
      </c>
      <c r="F4139" s="13" t="str">
        <f>IF(E4139="","",IFERROR(IF(IF(K4139="","",INDEX(收费标合同信息维护!A:Q,MATCH(D4139,收费标合同信息维护!J:J,0),10))=D4139,"有","无"),"无"))</f>
        <v>无</v>
      </c>
      <c r="G4139" s="13" t="str">
        <f t="shared" si="257"/>
        <v/>
      </c>
      <c r="H4139" s="13" t="str">
        <f t="shared" si="259"/>
        <v/>
      </c>
      <c r="I4139" s="13" t="str">
        <f>IF(G4139="","",IFERROR(IF(IF(K4139="","",INDEX(收费标合同信息维护!A:Q,MATCH(G4139,收费标合同信息维护!M:M,0),13))=G4139,"有","无"),"无"))</f>
        <v/>
      </c>
      <c r="J4139" s="3" t="s">
        <v>2367</v>
      </c>
      <c r="K4139" s="3" t="s">
        <v>6351</v>
      </c>
      <c r="L4139" s="3" t="s">
        <v>6598</v>
      </c>
      <c r="M4139" s="3" t="s">
        <v>7571</v>
      </c>
      <c r="N4139" s="3" t="s">
        <v>6477</v>
      </c>
      <c r="O4139" s="3" t="s">
        <v>6478</v>
      </c>
      <c r="P4139" s="3" t="s">
        <v>18288</v>
      </c>
      <c r="Q4139" s="3" t="s">
        <v>18289</v>
      </c>
      <c r="R4139" s="3" t="s">
        <v>6484</v>
      </c>
      <c r="S4139" s="3" t="s">
        <v>6491</v>
      </c>
      <c r="T4139" s="3" t="s">
        <v>8609</v>
      </c>
      <c r="U4139" s="3" t="s">
        <v>154</v>
      </c>
      <c r="V4139" s="3" t="s">
        <v>17026</v>
      </c>
      <c r="W4139" s="3" t="s">
        <v>154</v>
      </c>
      <c r="X4139" s="3" t="s">
        <v>154</v>
      </c>
      <c r="Y4139" s="3" t="s">
        <v>154</v>
      </c>
      <c r="Z4139" s="3" t="s">
        <v>154</v>
      </c>
      <c r="AA4139" s="3" t="s">
        <v>154</v>
      </c>
      <c r="AB4139" s="3" t="s">
        <v>154</v>
      </c>
      <c r="AC4139" s="3" t="s">
        <v>154</v>
      </c>
      <c r="AD4139" s="3" t="s">
        <v>6151</v>
      </c>
      <c r="AE4139" s="3" t="s">
        <v>6151</v>
      </c>
      <c r="AF4139" s="3" t="s">
        <v>154</v>
      </c>
      <c r="AG4139" s="3" t="s">
        <v>154</v>
      </c>
      <c r="AH4139" s="3" t="s">
        <v>6478</v>
      </c>
      <c r="AI4139" s="3" t="s">
        <v>6482</v>
      </c>
      <c r="AJ4139" s="3" t="s">
        <v>6033</v>
      </c>
    </row>
    <row r="4140" spans="1:36" ht="30">
      <c r="A4140" s="10">
        <v>4243</v>
      </c>
      <c r="B4140" t="str">
        <f>IF(K4140="总计","",INDEX(主数据!A:AD,MATCH(J4140,主数据!A:A,0),9))</f>
        <v>华北大区公司</v>
      </c>
      <c r="C4140" t="str">
        <f>IF(K4140="","",INDEX(主数据!A:AD,MATCH(J4140,主数据!A:A,0),11))</f>
        <v>北京四城区</v>
      </c>
      <c r="D4140" t="str">
        <f t="shared" si="256"/>
        <v>BJ87小业主委托停车管理费（固定）定额</v>
      </c>
      <c r="E4140" s="13" t="str">
        <f t="shared" si="258"/>
        <v/>
      </c>
      <c r="F4140" s="13" t="str">
        <f>IF(E4140="","",IFERROR(IF(IF(K4140="","",INDEX(收费标合同信息维护!A:Q,MATCH(D4140,收费标合同信息维护!J:J,0),10))=D4140,"有","无"),"无"))</f>
        <v/>
      </c>
      <c r="G4140" s="13" t="str">
        <f t="shared" si="257"/>
        <v>BJ87小业主委托停车管理费（固定）定额90.00</v>
      </c>
      <c r="H4140" s="13" t="str">
        <f t="shared" si="259"/>
        <v>90.00</v>
      </c>
      <c r="I4140" s="13" t="str">
        <f>IF(G4140="","",IFERROR(IF(IF(K4140="","",INDEX(收费标合同信息维护!A:Q,MATCH(G4140,收费标合同信息维护!M:M,0),13))=G4140,"有","无"),"无"))</f>
        <v>无</v>
      </c>
      <c r="J4140" s="3" t="s">
        <v>2367</v>
      </c>
      <c r="K4140" s="3" t="s">
        <v>6351</v>
      </c>
      <c r="L4140" s="3" t="s">
        <v>7013</v>
      </c>
      <c r="M4140" s="3" t="s">
        <v>7014</v>
      </c>
      <c r="N4140" s="3" t="s">
        <v>6477</v>
      </c>
      <c r="O4140" s="3" t="s">
        <v>6478</v>
      </c>
      <c r="P4140" s="3" t="s">
        <v>14641</v>
      </c>
      <c r="Q4140" s="3" t="s">
        <v>7014</v>
      </c>
      <c r="R4140" s="3" t="s">
        <v>6490</v>
      </c>
      <c r="S4140" s="3" t="s">
        <v>6485</v>
      </c>
      <c r="T4140" s="3" t="s">
        <v>6506</v>
      </c>
      <c r="U4140" s="3" t="s">
        <v>154</v>
      </c>
      <c r="V4140" s="3" t="s">
        <v>154</v>
      </c>
      <c r="W4140" s="3" t="s">
        <v>7163</v>
      </c>
      <c r="X4140" s="3" t="s">
        <v>154</v>
      </c>
      <c r="Y4140" s="3" t="s">
        <v>154</v>
      </c>
      <c r="Z4140" s="3" t="s">
        <v>154</v>
      </c>
      <c r="AA4140" s="3" t="s">
        <v>154</v>
      </c>
      <c r="AB4140" s="3" t="s">
        <v>154</v>
      </c>
      <c r="AC4140" s="3" t="s">
        <v>154</v>
      </c>
      <c r="AD4140" s="3" t="s">
        <v>6151</v>
      </c>
      <c r="AE4140" s="3" t="s">
        <v>6151</v>
      </c>
      <c r="AF4140" s="3" t="s">
        <v>154</v>
      </c>
      <c r="AG4140" s="3" t="s">
        <v>154</v>
      </c>
      <c r="AH4140" s="3" t="s">
        <v>6478</v>
      </c>
      <c r="AI4140" s="3" t="s">
        <v>6482</v>
      </c>
      <c r="AJ4140" s="3" t="s">
        <v>6146</v>
      </c>
    </row>
    <row r="4141" spans="1:36" ht="15">
      <c r="A4141" s="10">
        <v>4244</v>
      </c>
      <c r="B4141" t="str">
        <f>IF(K4141="总计","",INDEX(主数据!A:AD,MATCH(J4141,主数据!A:A,0),9))</f>
        <v>华西大区公司</v>
      </c>
      <c r="C4141" t="str">
        <f>IF(K4141="","",INDEX(主数据!A:AD,MATCH(J4141,主数据!A:A,0),11))</f>
        <v>成都南区</v>
      </c>
      <c r="D4141" t="str">
        <f t="shared" si="256"/>
        <v>CD1101物业服务费标准方式3.00</v>
      </c>
      <c r="E4141" s="13" t="str">
        <f t="shared" si="258"/>
        <v>3.00</v>
      </c>
      <c r="F4141" s="13" t="str">
        <f>IF(E4141="","",IFERROR(IF(IF(K4141="","",INDEX(收费标合同信息维护!A:Q,MATCH(D4141,收费标合同信息维护!J:J,0),10))=D4141,"有","无"),"无"))</f>
        <v>无</v>
      </c>
      <c r="G4141" s="13" t="str">
        <f t="shared" si="257"/>
        <v/>
      </c>
      <c r="H4141" s="13" t="str">
        <f t="shared" si="259"/>
        <v/>
      </c>
      <c r="I4141" s="13" t="str">
        <f>IF(G4141="","",IFERROR(IF(IF(K4141="","",INDEX(收费标合同信息维护!A:Q,MATCH(G4141,收费标合同信息维护!M:M,0),13))=G4141,"有","无"),"无"))</f>
        <v/>
      </c>
      <c r="J4141" s="3" t="s">
        <v>2523</v>
      </c>
      <c r="K4141" s="3" t="s">
        <v>14642</v>
      </c>
      <c r="L4141" s="3" t="s">
        <v>6025</v>
      </c>
      <c r="M4141" s="3" t="s">
        <v>6026</v>
      </c>
      <c r="N4141" s="3" t="s">
        <v>6477</v>
      </c>
      <c r="O4141" s="3" t="s">
        <v>6478</v>
      </c>
      <c r="P4141" s="3" t="s">
        <v>14643</v>
      </c>
      <c r="Q4141" s="3" t="s">
        <v>9054</v>
      </c>
      <c r="R4141" s="3" t="s">
        <v>6484</v>
      </c>
      <c r="S4141" s="3" t="s">
        <v>6491</v>
      </c>
      <c r="T4141" s="3" t="s">
        <v>6704</v>
      </c>
      <c r="U4141" s="3" t="s">
        <v>154</v>
      </c>
      <c r="V4141" s="3" t="s">
        <v>6672</v>
      </c>
      <c r="W4141" s="3" t="s">
        <v>154</v>
      </c>
      <c r="X4141" s="3" t="s">
        <v>154</v>
      </c>
      <c r="Y4141" s="3" t="s">
        <v>154</v>
      </c>
      <c r="Z4141" s="3" t="s">
        <v>154</v>
      </c>
      <c r="AA4141" s="3" t="s">
        <v>154</v>
      </c>
      <c r="AB4141" s="3" t="s">
        <v>154</v>
      </c>
      <c r="AC4141" s="3" t="s">
        <v>154</v>
      </c>
      <c r="AD4141" s="3" t="s">
        <v>6151</v>
      </c>
      <c r="AE4141" s="3" t="s">
        <v>6151</v>
      </c>
      <c r="AF4141" s="3" t="s">
        <v>154</v>
      </c>
      <c r="AG4141" s="3" t="s">
        <v>154</v>
      </c>
      <c r="AH4141" s="3" t="s">
        <v>6478</v>
      </c>
      <c r="AI4141" s="3" t="s">
        <v>6482</v>
      </c>
      <c r="AJ4141" s="3" t="s">
        <v>37</v>
      </c>
    </row>
    <row r="4142" spans="1:36" ht="15">
      <c r="A4142" s="10">
        <v>4245</v>
      </c>
      <c r="B4142" t="str">
        <f>IF(K4142="总计","",INDEX(主数据!A:AD,MATCH(J4142,主数据!A:A,0),9))</f>
        <v>华西大区公司</v>
      </c>
      <c r="C4142" t="str">
        <f>IF(K4142="","",INDEX(主数据!A:AD,MATCH(J4142,主数据!A:A,0),11))</f>
        <v>成都南区</v>
      </c>
      <c r="D4142" t="str">
        <f t="shared" si="256"/>
        <v>CD1101物业服务费标准方式1.44</v>
      </c>
      <c r="E4142" s="13" t="str">
        <f t="shared" si="258"/>
        <v>1.44</v>
      </c>
      <c r="F4142" s="13" t="str">
        <f>IF(E4142="","",IFERROR(IF(IF(K4142="","",INDEX(收费标合同信息维护!A:Q,MATCH(D4142,收费标合同信息维护!J:J,0),10))=D4142,"有","无"),"无"))</f>
        <v>无</v>
      </c>
      <c r="G4142" s="13" t="str">
        <f t="shared" si="257"/>
        <v>CD1101物业服务费标准方式3.00</v>
      </c>
      <c r="H4142" s="13" t="str">
        <f t="shared" si="259"/>
        <v>3.00</v>
      </c>
      <c r="I4142" s="13" t="str">
        <f>IF(G4142="","",IFERROR(IF(IF(K4142="","",INDEX(收费标合同信息维护!A:Q,MATCH(G4142,收费标合同信息维护!M:M,0),13))=G4142,"有","无"),"无"))</f>
        <v>无</v>
      </c>
      <c r="J4142" s="3" t="s">
        <v>2523</v>
      </c>
      <c r="K4142" s="3" t="s">
        <v>14642</v>
      </c>
      <c r="L4142" s="3" t="s">
        <v>6025</v>
      </c>
      <c r="M4142" s="3" t="s">
        <v>6026</v>
      </c>
      <c r="N4142" s="3" t="s">
        <v>6477</v>
      </c>
      <c r="O4142" s="3" t="s">
        <v>6478</v>
      </c>
      <c r="P4142" s="3" t="s">
        <v>14644</v>
      </c>
      <c r="Q4142" s="3" t="s">
        <v>6483</v>
      </c>
      <c r="R4142" s="3" t="s">
        <v>6484</v>
      </c>
      <c r="S4142" s="3" t="s">
        <v>6491</v>
      </c>
      <c r="T4142" s="3" t="s">
        <v>6704</v>
      </c>
      <c r="U4142" s="3" t="s">
        <v>154</v>
      </c>
      <c r="V4142" s="3" t="s">
        <v>6668</v>
      </c>
      <c r="W4142" s="3" t="s">
        <v>6672</v>
      </c>
      <c r="X4142" s="3" t="s">
        <v>154</v>
      </c>
      <c r="Y4142" s="3" t="s">
        <v>154</v>
      </c>
      <c r="Z4142" s="3" t="s">
        <v>154</v>
      </c>
      <c r="AA4142" s="3" t="s">
        <v>154</v>
      </c>
      <c r="AB4142" s="3" t="s">
        <v>154</v>
      </c>
      <c r="AC4142" s="3" t="s">
        <v>154</v>
      </c>
      <c r="AD4142" s="3" t="s">
        <v>6151</v>
      </c>
      <c r="AE4142" s="3" t="s">
        <v>6151</v>
      </c>
      <c r="AF4142" s="3" t="s">
        <v>154</v>
      </c>
      <c r="AG4142" s="3" t="s">
        <v>154</v>
      </c>
      <c r="AH4142" s="3" t="s">
        <v>6478</v>
      </c>
      <c r="AI4142" s="3" t="s">
        <v>6482</v>
      </c>
      <c r="AJ4142" s="3" t="s">
        <v>6241</v>
      </c>
    </row>
    <row r="4143" spans="1:36" ht="30">
      <c r="A4143" s="10">
        <v>4246</v>
      </c>
      <c r="B4143" t="str">
        <f>IF(K4143="总计","",INDEX(主数据!A:AD,MATCH(J4143,主数据!A:A,0),9))</f>
        <v>华西大区公司</v>
      </c>
      <c r="C4143" t="str">
        <f>IF(K4143="","",INDEX(主数据!A:AD,MATCH(J4143,主数据!A:A,0),11))</f>
        <v>成都南区</v>
      </c>
      <c r="D4143" t="str">
        <f t="shared" si="256"/>
        <v>CD1101生活垃圾清运费-委托清运定额</v>
      </c>
      <c r="E4143" s="13" t="str">
        <f t="shared" si="258"/>
        <v/>
      </c>
      <c r="F4143" s="13" t="str">
        <f>IF(E4143="","",IFERROR(IF(IF(K4143="","",INDEX(收费标合同信息维护!A:Q,MATCH(D4143,收费标合同信息维护!J:J,0),10))=D4143,"有","无"),"无"))</f>
        <v/>
      </c>
      <c r="G4143" s="13" t="str">
        <f t="shared" si="257"/>
        <v>CD1101生活垃圾清运费-委托清运定额8.00</v>
      </c>
      <c r="H4143" s="13" t="str">
        <f t="shared" si="259"/>
        <v>8.00</v>
      </c>
      <c r="I4143" s="13" t="str">
        <f>IF(G4143="","",IFERROR(IF(IF(K4143="","",INDEX(收费标合同信息维护!A:Q,MATCH(G4143,收费标合同信息维护!M:M,0),13))=G4143,"有","无"),"无"))</f>
        <v>无</v>
      </c>
      <c r="J4143" s="3" t="s">
        <v>2523</v>
      </c>
      <c r="K4143" s="3" t="s">
        <v>14642</v>
      </c>
      <c r="L4143" s="3" t="s">
        <v>6630</v>
      </c>
      <c r="M4143" s="3" t="s">
        <v>6631</v>
      </c>
      <c r="N4143" s="3" t="s">
        <v>6477</v>
      </c>
      <c r="O4143" s="3" t="s">
        <v>6478</v>
      </c>
      <c r="P4143" s="3" t="s">
        <v>14645</v>
      </c>
      <c r="Q4143" s="3" t="s">
        <v>14646</v>
      </c>
      <c r="R4143" s="3" t="s">
        <v>6490</v>
      </c>
      <c r="S4143" s="3" t="s">
        <v>6491</v>
      </c>
      <c r="T4143" s="3" t="s">
        <v>6510</v>
      </c>
      <c r="U4143" s="3" t="s">
        <v>154</v>
      </c>
      <c r="V4143" s="3" t="s">
        <v>154</v>
      </c>
      <c r="W4143" s="3" t="s">
        <v>6851</v>
      </c>
      <c r="X4143" s="3" t="s">
        <v>154</v>
      </c>
      <c r="Y4143" s="3" t="s">
        <v>154</v>
      </c>
      <c r="Z4143" s="3" t="s">
        <v>154</v>
      </c>
      <c r="AA4143" s="3" t="s">
        <v>154</v>
      </c>
      <c r="AB4143" s="3" t="s">
        <v>154</v>
      </c>
      <c r="AC4143" s="3" t="s">
        <v>154</v>
      </c>
      <c r="AD4143" s="3" t="s">
        <v>6151</v>
      </c>
      <c r="AE4143" s="3" t="s">
        <v>6151</v>
      </c>
      <c r="AF4143" s="3" t="s">
        <v>154</v>
      </c>
      <c r="AG4143" s="3" t="s">
        <v>154</v>
      </c>
      <c r="AH4143" s="3" t="s">
        <v>6478</v>
      </c>
      <c r="AI4143" s="3" t="s">
        <v>6482</v>
      </c>
      <c r="AJ4143" s="3" t="s">
        <v>6241</v>
      </c>
    </row>
    <row r="4144" spans="1:36" ht="30">
      <c r="A4144" s="10">
        <v>4247</v>
      </c>
      <c r="B4144" t="str">
        <f>IF(K4144="总计","",INDEX(主数据!A:AD,MATCH(J4144,主数据!A:A,0),9))</f>
        <v>华西大区公司</v>
      </c>
      <c r="C4144" t="str">
        <f>IF(K4144="","",INDEX(主数据!A:AD,MATCH(J4144,主数据!A:A,0),11))</f>
        <v>成都南区</v>
      </c>
      <c r="D4144" t="str">
        <f t="shared" si="256"/>
        <v>CD1101生活垃圾清运费-委托清运定额</v>
      </c>
      <c r="E4144" s="13" t="str">
        <f t="shared" si="258"/>
        <v/>
      </c>
      <c r="F4144" s="13" t="str">
        <f>IF(E4144="","",IFERROR(IF(IF(K4144="","",INDEX(收费标合同信息维护!A:Q,MATCH(D4144,收费标合同信息维护!J:J,0),10))=D4144,"有","无"),"无"))</f>
        <v/>
      </c>
      <c r="G4144" s="13" t="str">
        <f t="shared" si="257"/>
        <v>CD1101生活垃圾清运费-委托清运定额18.00</v>
      </c>
      <c r="H4144" s="13" t="str">
        <f t="shared" si="259"/>
        <v>18.00</v>
      </c>
      <c r="I4144" s="13" t="str">
        <f>IF(G4144="","",IFERROR(IF(IF(K4144="","",INDEX(收费标合同信息维护!A:Q,MATCH(G4144,收费标合同信息维护!M:M,0),13))=G4144,"有","无"),"无"))</f>
        <v>无</v>
      </c>
      <c r="J4144" s="3" t="s">
        <v>2523</v>
      </c>
      <c r="K4144" s="3" t="s">
        <v>14642</v>
      </c>
      <c r="L4144" s="3" t="s">
        <v>6630</v>
      </c>
      <c r="M4144" s="3" t="s">
        <v>6631</v>
      </c>
      <c r="N4144" s="3" t="s">
        <v>6477</v>
      </c>
      <c r="O4144" s="3" t="s">
        <v>6478</v>
      </c>
      <c r="P4144" s="3" t="s">
        <v>14647</v>
      </c>
      <c r="Q4144" s="3" t="s">
        <v>14648</v>
      </c>
      <c r="R4144" s="3" t="s">
        <v>6490</v>
      </c>
      <c r="S4144" s="3" t="s">
        <v>6491</v>
      </c>
      <c r="T4144" s="3" t="s">
        <v>6510</v>
      </c>
      <c r="U4144" s="3" t="s">
        <v>154</v>
      </c>
      <c r="V4144" s="3" t="s">
        <v>154</v>
      </c>
      <c r="W4144" s="3" t="s">
        <v>8650</v>
      </c>
      <c r="X4144" s="3" t="s">
        <v>154</v>
      </c>
      <c r="Y4144" s="3" t="s">
        <v>154</v>
      </c>
      <c r="Z4144" s="3" t="s">
        <v>154</v>
      </c>
      <c r="AA4144" s="3" t="s">
        <v>154</v>
      </c>
      <c r="AB4144" s="3" t="s">
        <v>154</v>
      </c>
      <c r="AC4144" s="3" t="s">
        <v>154</v>
      </c>
      <c r="AD4144" s="3" t="s">
        <v>6151</v>
      </c>
      <c r="AE4144" s="3" t="s">
        <v>6151</v>
      </c>
      <c r="AF4144" s="3" t="s">
        <v>154</v>
      </c>
      <c r="AG4144" s="3" t="s">
        <v>154</v>
      </c>
      <c r="AH4144" s="3" t="s">
        <v>6478</v>
      </c>
      <c r="AI4144" s="3" t="s">
        <v>6482</v>
      </c>
      <c r="AJ4144" s="3" t="s">
        <v>37</v>
      </c>
    </row>
    <row r="4145" spans="1:36" ht="30">
      <c r="A4145" s="10">
        <v>4248</v>
      </c>
      <c r="B4145" t="str">
        <f>IF(K4145="总计","",INDEX(主数据!A:AD,MATCH(J4145,主数据!A:A,0),9))</f>
        <v>华西大区公司</v>
      </c>
      <c r="C4145" t="str">
        <f>IF(K4145="","",INDEX(主数据!A:AD,MATCH(J4145,主数据!A:A,0),11))</f>
        <v>成都南区</v>
      </c>
      <c r="D4145" t="str">
        <f t="shared" si="256"/>
        <v>CD1101业委会委托停车租赁费（固定）定额</v>
      </c>
      <c r="E4145" s="13" t="str">
        <f t="shared" si="258"/>
        <v/>
      </c>
      <c r="F4145" s="13" t="str">
        <f>IF(E4145="","",IFERROR(IF(IF(K4145="","",INDEX(收费标合同信息维护!A:Q,MATCH(D4145,收费标合同信息维护!J:J,0),10))=D4145,"有","无"),"无"))</f>
        <v/>
      </c>
      <c r="G4145" s="13" t="str">
        <f t="shared" si="257"/>
        <v>CD1101业委会委托停车租赁费（固定）定额240.00</v>
      </c>
      <c r="H4145" s="13" t="str">
        <f t="shared" si="259"/>
        <v>240.00</v>
      </c>
      <c r="I4145" s="13" t="str">
        <f>IF(G4145="","",IFERROR(IF(IF(K4145="","",INDEX(收费标合同信息维护!A:Q,MATCH(G4145,收费标合同信息维护!M:M,0),13))=G4145,"有","无"),"无"))</f>
        <v>无</v>
      </c>
      <c r="J4145" s="3" t="s">
        <v>2523</v>
      </c>
      <c r="K4145" s="3" t="s">
        <v>14642</v>
      </c>
      <c r="L4145" s="3" t="s">
        <v>9718</v>
      </c>
      <c r="M4145" s="3" t="s">
        <v>9719</v>
      </c>
      <c r="N4145" s="3" t="s">
        <v>6477</v>
      </c>
      <c r="O4145" s="3" t="s">
        <v>6478</v>
      </c>
      <c r="P4145" s="3" t="s">
        <v>14649</v>
      </c>
      <c r="Q4145" s="3" t="s">
        <v>14650</v>
      </c>
      <c r="R4145" s="3" t="s">
        <v>6490</v>
      </c>
      <c r="S4145" s="3" t="s">
        <v>6491</v>
      </c>
      <c r="T4145" s="3" t="s">
        <v>14651</v>
      </c>
      <c r="U4145" s="3" t="s">
        <v>154</v>
      </c>
      <c r="V4145" s="3" t="s">
        <v>154</v>
      </c>
      <c r="W4145" s="3" t="s">
        <v>8680</v>
      </c>
      <c r="X4145" s="3" t="s">
        <v>154</v>
      </c>
      <c r="Y4145" s="3" t="s">
        <v>154</v>
      </c>
      <c r="Z4145" s="3" t="s">
        <v>154</v>
      </c>
      <c r="AA4145" s="3" t="s">
        <v>154</v>
      </c>
      <c r="AB4145" s="3" t="s">
        <v>154</v>
      </c>
      <c r="AC4145" s="3" t="s">
        <v>154</v>
      </c>
      <c r="AD4145" s="3" t="s">
        <v>6151</v>
      </c>
      <c r="AE4145" s="3" t="s">
        <v>6151</v>
      </c>
      <c r="AF4145" s="3" t="s">
        <v>154</v>
      </c>
      <c r="AG4145" s="3" t="s">
        <v>154</v>
      </c>
      <c r="AH4145" s="3" t="s">
        <v>6478</v>
      </c>
      <c r="AI4145" s="3" t="s">
        <v>6482</v>
      </c>
      <c r="AJ4145" s="3" t="s">
        <v>6411</v>
      </c>
    </row>
    <row r="4146" spans="1:36" ht="30">
      <c r="A4146" s="10">
        <v>4249</v>
      </c>
      <c r="B4146" t="str">
        <f>IF(K4146="总计","",INDEX(主数据!A:AD,MATCH(J4146,主数据!A:A,0),9))</f>
        <v>华西大区公司</v>
      </c>
      <c r="C4146" t="str">
        <f>IF(K4146="","",INDEX(主数据!A:AD,MATCH(J4146,主数据!A:A,0),11))</f>
        <v>成都南区</v>
      </c>
      <c r="D4146" t="str">
        <f t="shared" si="256"/>
        <v>CD1101业委会委托停车租赁费（固定）定额</v>
      </c>
      <c r="E4146" s="13" t="str">
        <f t="shared" si="258"/>
        <v/>
      </c>
      <c r="F4146" s="13" t="str">
        <f>IF(E4146="","",IFERROR(IF(IF(K4146="","",INDEX(收费标合同信息维护!A:Q,MATCH(D4146,收费标合同信息维护!J:J,0),10))=D4146,"有","无"),"无"))</f>
        <v/>
      </c>
      <c r="G4146" s="13" t="str">
        <f t="shared" si="257"/>
        <v>CD1101业委会委托停车租赁费（固定）定额200.00</v>
      </c>
      <c r="H4146" s="13" t="str">
        <f t="shared" si="259"/>
        <v>200.00</v>
      </c>
      <c r="I4146" s="13" t="str">
        <f>IF(G4146="","",IFERROR(IF(IF(K4146="","",INDEX(收费标合同信息维护!A:Q,MATCH(G4146,收费标合同信息维护!M:M,0),13))=G4146,"有","无"),"无"))</f>
        <v>无</v>
      </c>
      <c r="J4146" s="3" t="s">
        <v>2523</v>
      </c>
      <c r="K4146" s="3" t="s">
        <v>14642</v>
      </c>
      <c r="L4146" s="3" t="s">
        <v>9718</v>
      </c>
      <c r="M4146" s="3" t="s">
        <v>9719</v>
      </c>
      <c r="N4146" s="3" t="s">
        <v>6477</v>
      </c>
      <c r="O4146" s="3" t="s">
        <v>6478</v>
      </c>
      <c r="P4146" s="3" t="s">
        <v>14652</v>
      </c>
      <c r="Q4146" s="3" t="s">
        <v>14653</v>
      </c>
      <c r="R4146" s="3" t="s">
        <v>6490</v>
      </c>
      <c r="S4146" s="3" t="s">
        <v>6491</v>
      </c>
      <c r="T4146" s="3" t="s">
        <v>6510</v>
      </c>
      <c r="U4146" s="3" t="s">
        <v>154</v>
      </c>
      <c r="V4146" s="3" t="s">
        <v>154</v>
      </c>
      <c r="W4146" s="3" t="s">
        <v>6698</v>
      </c>
      <c r="X4146" s="3" t="s">
        <v>154</v>
      </c>
      <c r="Y4146" s="3" t="s">
        <v>154</v>
      </c>
      <c r="Z4146" s="3" t="s">
        <v>154</v>
      </c>
      <c r="AA4146" s="3" t="s">
        <v>154</v>
      </c>
      <c r="AB4146" s="3" t="s">
        <v>154</v>
      </c>
      <c r="AC4146" s="3" t="s">
        <v>154</v>
      </c>
      <c r="AD4146" s="3" t="s">
        <v>6151</v>
      </c>
      <c r="AE4146" s="3" t="s">
        <v>6151</v>
      </c>
      <c r="AF4146" s="3" t="s">
        <v>154</v>
      </c>
      <c r="AG4146" s="3" t="s">
        <v>154</v>
      </c>
      <c r="AH4146" s="3" t="s">
        <v>6478</v>
      </c>
      <c r="AI4146" s="3" t="s">
        <v>6482</v>
      </c>
      <c r="AJ4146" s="3" t="s">
        <v>6033</v>
      </c>
    </row>
    <row r="4147" spans="1:36" ht="30">
      <c r="A4147" s="10">
        <v>4250</v>
      </c>
      <c r="B4147" t="str">
        <f>IF(K4147="总计","",INDEX(主数据!A:AD,MATCH(J4147,主数据!A:A,0),9))</f>
        <v>华西大区公司</v>
      </c>
      <c r="C4147" t="str">
        <f>IF(K4147="","",INDEX(主数据!A:AD,MATCH(J4147,主数据!A:A,0),11))</f>
        <v>成都南区</v>
      </c>
      <c r="D4147" t="str">
        <f t="shared" si="256"/>
        <v>CD1101小业主委托停车管理费（固定）定额</v>
      </c>
      <c r="E4147" s="13" t="str">
        <f t="shared" si="258"/>
        <v/>
      </c>
      <c r="F4147" s="13" t="str">
        <f>IF(E4147="","",IFERROR(IF(IF(K4147="","",INDEX(收费标合同信息维护!A:Q,MATCH(D4147,收费标合同信息维护!J:J,0),10))=D4147,"有","无"),"无"))</f>
        <v/>
      </c>
      <c r="G4147" s="13" t="str">
        <f t="shared" si="257"/>
        <v>CD1101小业主委托停车管理费（固定）定额60.00</v>
      </c>
      <c r="H4147" s="13" t="str">
        <f t="shared" si="259"/>
        <v>60.00</v>
      </c>
      <c r="I4147" s="13" t="str">
        <f>IF(G4147="","",IFERROR(IF(IF(K4147="","",INDEX(收费标合同信息维护!A:Q,MATCH(G4147,收费标合同信息维护!M:M,0),13))=G4147,"有","无"),"无"))</f>
        <v>无</v>
      </c>
      <c r="J4147" s="3" t="s">
        <v>2523</v>
      </c>
      <c r="K4147" s="3" t="s">
        <v>14642</v>
      </c>
      <c r="L4147" s="3" t="s">
        <v>7013</v>
      </c>
      <c r="M4147" s="3" t="s">
        <v>7014</v>
      </c>
      <c r="N4147" s="3" t="s">
        <v>6477</v>
      </c>
      <c r="O4147" s="3" t="s">
        <v>6478</v>
      </c>
      <c r="P4147" s="3" t="s">
        <v>14654</v>
      </c>
      <c r="Q4147" s="3" t="s">
        <v>14655</v>
      </c>
      <c r="R4147" s="3" t="s">
        <v>6490</v>
      </c>
      <c r="S4147" s="3" t="s">
        <v>6491</v>
      </c>
      <c r="T4147" s="3" t="s">
        <v>6800</v>
      </c>
      <c r="U4147" s="3" t="s">
        <v>154</v>
      </c>
      <c r="V4147" s="3" t="s">
        <v>154</v>
      </c>
      <c r="W4147" s="3" t="s">
        <v>7016</v>
      </c>
      <c r="X4147" s="3" t="s">
        <v>154</v>
      </c>
      <c r="Y4147" s="3" t="s">
        <v>154</v>
      </c>
      <c r="Z4147" s="3" t="s">
        <v>154</v>
      </c>
      <c r="AA4147" s="3" t="s">
        <v>154</v>
      </c>
      <c r="AB4147" s="3" t="s">
        <v>154</v>
      </c>
      <c r="AC4147" s="3" t="s">
        <v>154</v>
      </c>
      <c r="AD4147" s="3" t="s">
        <v>6151</v>
      </c>
      <c r="AE4147" s="3" t="s">
        <v>6151</v>
      </c>
      <c r="AF4147" s="3" t="s">
        <v>154</v>
      </c>
      <c r="AG4147" s="3" t="s">
        <v>154</v>
      </c>
      <c r="AH4147" s="3" t="s">
        <v>6478</v>
      </c>
      <c r="AI4147" s="3" t="s">
        <v>6482</v>
      </c>
      <c r="AJ4147" s="3" t="s">
        <v>6426</v>
      </c>
    </row>
    <row r="4148" spans="1:36" ht="30">
      <c r="A4148" s="10">
        <v>4251</v>
      </c>
      <c r="B4148" t="str">
        <f>IF(K4148="总计","",INDEX(主数据!A:AD,MATCH(J4148,主数据!A:A,0),9))</f>
        <v>华西大区公司</v>
      </c>
      <c r="C4148" t="str">
        <f>IF(K4148="","",INDEX(主数据!A:AD,MATCH(J4148,主数据!A:A,0),11))</f>
        <v>成都南区</v>
      </c>
      <c r="D4148" t="str">
        <f t="shared" si="256"/>
        <v>CD1101小业主委托停车管理费（固定）定额</v>
      </c>
      <c r="E4148" s="13" t="str">
        <f t="shared" si="258"/>
        <v/>
      </c>
      <c r="F4148" s="13" t="str">
        <f>IF(E4148="","",IFERROR(IF(IF(K4148="","",INDEX(收费标合同信息维护!A:Q,MATCH(D4148,收费标合同信息维护!J:J,0),10))=D4148,"有","无"),"无"))</f>
        <v/>
      </c>
      <c r="G4148" s="13" t="str">
        <f t="shared" si="257"/>
        <v>CD1101小业主委托停车管理费（固定）定额120.00</v>
      </c>
      <c r="H4148" s="13" t="str">
        <f t="shared" si="259"/>
        <v>120.00</v>
      </c>
      <c r="I4148" s="13" t="str">
        <f>IF(G4148="","",IFERROR(IF(IF(K4148="","",INDEX(收费标合同信息维护!A:Q,MATCH(G4148,收费标合同信息维护!M:M,0),13))=G4148,"有","无"),"无"))</f>
        <v>无</v>
      </c>
      <c r="J4148" s="3" t="s">
        <v>2523</v>
      </c>
      <c r="K4148" s="3" t="s">
        <v>14642</v>
      </c>
      <c r="L4148" s="3" t="s">
        <v>7013</v>
      </c>
      <c r="M4148" s="3" t="s">
        <v>7014</v>
      </c>
      <c r="N4148" s="3" t="s">
        <v>6477</v>
      </c>
      <c r="O4148" s="3" t="s">
        <v>6478</v>
      </c>
      <c r="P4148" s="3" t="s">
        <v>14656</v>
      </c>
      <c r="Q4148" s="3" t="s">
        <v>14657</v>
      </c>
      <c r="R4148" s="3" t="s">
        <v>6490</v>
      </c>
      <c r="S4148" s="3" t="s">
        <v>6491</v>
      </c>
      <c r="T4148" s="3" t="s">
        <v>6800</v>
      </c>
      <c r="U4148" s="3" t="s">
        <v>154</v>
      </c>
      <c r="V4148" s="3" t="s">
        <v>154</v>
      </c>
      <c r="W4148" s="3" t="s">
        <v>6518</v>
      </c>
      <c r="X4148" s="3" t="s">
        <v>154</v>
      </c>
      <c r="Y4148" s="3" t="s">
        <v>154</v>
      </c>
      <c r="Z4148" s="3" t="s">
        <v>154</v>
      </c>
      <c r="AA4148" s="3" t="s">
        <v>154</v>
      </c>
      <c r="AB4148" s="3" t="s">
        <v>154</v>
      </c>
      <c r="AC4148" s="3" t="s">
        <v>154</v>
      </c>
      <c r="AD4148" s="3" t="s">
        <v>6151</v>
      </c>
      <c r="AE4148" s="3" t="s">
        <v>6151</v>
      </c>
      <c r="AF4148" s="3" t="s">
        <v>154</v>
      </c>
      <c r="AG4148" s="3" t="s">
        <v>154</v>
      </c>
      <c r="AH4148" s="3" t="s">
        <v>6478</v>
      </c>
      <c r="AI4148" s="3" t="s">
        <v>6482</v>
      </c>
      <c r="AJ4148" s="3" t="s">
        <v>6034</v>
      </c>
    </row>
    <row r="4149" spans="1:36" ht="15">
      <c r="A4149" s="10">
        <v>4252</v>
      </c>
      <c r="B4149" t="str">
        <f>IF(K4149="总计","",INDEX(主数据!A:AD,MATCH(J4149,主数据!A:A,0),9))</f>
        <v>华西大区公司</v>
      </c>
      <c r="C4149" t="str">
        <f>IF(K4149="","",INDEX(主数据!A:AD,MATCH(J4149,主数据!A:A,0),11))</f>
        <v>成都南区</v>
      </c>
      <c r="D4149" t="str">
        <f t="shared" si="256"/>
        <v>CD1101电费标准方式0.86</v>
      </c>
      <c r="E4149" s="13" t="str">
        <f t="shared" si="258"/>
        <v>0.86</v>
      </c>
      <c r="F4149" s="13" t="str">
        <f>IF(E4149="","",IFERROR(IF(IF(K4149="","",INDEX(收费标合同信息维护!A:Q,MATCH(D4149,收费标合同信息维护!J:J,0),10))=D4149,"有","无"),"无"))</f>
        <v>无</v>
      </c>
      <c r="G4149" s="13" t="str">
        <f t="shared" si="257"/>
        <v/>
      </c>
      <c r="H4149" s="13" t="str">
        <f t="shared" si="259"/>
        <v/>
      </c>
      <c r="I4149" s="13" t="str">
        <f>IF(G4149="","",IFERROR(IF(IF(K4149="","",INDEX(收费标合同信息维护!A:Q,MATCH(G4149,收费标合同信息维护!M:M,0),13))=G4149,"有","无"),"无"))</f>
        <v/>
      </c>
      <c r="J4149" s="3" t="s">
        <v>2523</v>
      </c>
      <c r="K4149" s="3" t="s">
        <v>14642</v>
      </c>
      <c r="L4149" s="3" t="s">
        <v>6601</v>
      </c>
      <c r="M4149" s="3" t="s">
        <v>6602</v>
      </c>
      <c r="N4149" s="3" t="s">
        <v>6603</v>
      </c>
      <c r="O4149" s="3" t="s">
        <v>6478</v>
      </c>
      <c r="P4149" s="3" t="s">
        <v>6601</v>
      </c>
      <c r="Q4149" s="3" t="s">
        <v>8660</v>
      </c>
      <c r="R4149" s="3" t="s">
        <v>6484</v>
      </c>
      <c r="S4149" s="3" t="s">
        <v>6491</v>
      </c>
      <c r="T4149" s="3" t="s">
        <v>6915</v>
      </c>
      <c r="U4149" s="3" t="s">
        <v>154</v>
      </c>
      <c r="V4149" s="3" t="s">
        <v>8661</v>
      </c>
      <c r="W4149" s="3" t="s">
        <v>154</v>
      </c>
      <c r="X4149" s="3" t="s">
        <v>154</v>
      </c>
      <c r="Y4149" s="3" t="s">
        <v>154</v>
      </c>
      <c r="Z4149" s="3" t="s">
        <v>154</v>
      </c>
      <c r="AA4149" s="3" t="s">
        <v>154</v>
      </c>
      <c r="AB4149" s="3" t="s">
        <v>154</v>
      </c>
      <c r="AC4149" s="3" t="s">
        <v>154</v>
      </c>
      <c r="AD4149" s="3" t="s">
        <v>6151</v>
      </c>
      <c r="AE4149" s="3" t="s">
        <v>6151</v>
      </c>
      <c r="AF4149" s="3" t="s">
        <v>154</v>
      </c>
      <c r="AG4149" s="3" t="s">
        <v>154</v>
      </c>
      <c r="AH4149" s="3" t="s">
        <v>6478</v>
      </c>
      <c r="AI4149" s="3" t="s">
        <v>6482</v>
      </c>
      <c r="AJ4149" s="3" t="s">
        <v>6489</v>
      </c>
    </row>
    <row r="4150" spans="1:36" ht="15">
      <c r="A4150" s="10">
        <v>4253</v>
      </c>
      <c r="B4150" t="str">
        <f>IF(K4150="总计","",INDEX(主数据!A:AD,MATCH(J4150,主数据!A:A,0),9))</f>
        <v>华西大区公司</v>
      </c>
      <c r="C4150" t="str">
        <f>IF(K4150="","",INDEX(主数据!A:AD,MATCH(J4150,主数据!A:A,0),11))</f>
        <v>成都南区</v>
      </c>
      <c r="D4150" t="str">
        <f t="shared" si="256"/>
        <v>CD1101电费标准方式1.50</v>
      </c>
      <c r="E4150" s="13" t="str">
        <f t="shared" si="258"/>
        <v>1.50</v>
      </c>
      <c r="F4150" s="13" t="str">
        <f>IF(E4150="","",IFERROR(IF(IF(K4150="","",INDEX(收费标合同信息维护!A:Q,MATCH(D4150,收费标合同信息维护!J:J,0),10))=D4150,"有","无"),"无"))</f>
        <v>无</v>
      </c>
      <c r="G4150" s="13" t="str">
        <f t="shared" si="257"/>
        <v/>
      </c>
      <c r="H4150" s="13" t="str">
        <f t="shared" si="259"/>
        <v/>
      </c>
      <c r="I4150" s="13" t="str">
        <f>IF(G4150="","",IFERROR(IF(IF(K4150="","",INDEX(收费标合同信息维护!A:Q,MATCH(G4150,收费标合同信息维护!M:M,0),13))=G4150,"有","无"),"无"))</f>
        <v/>
      </c>
      <c r="J4150" s="3" t="s">
        <v>2523</v>
      </c>
      <c r="K4150" s="3" t="s">
        <v>14642</v>
      </c>
      <c r="L4150" s="3" t="s">
        <v>6601</v>
      </c>
      <c r="M4150" s="3" t="s">
        <v>6602</v>
      </c>
      <c r="N4150" s="3" t="s">
        <v>6603</v>
      </c>
      <c r="O4150" s="3" t="s">
        <v>6478</v>
      </c>
      <c r="P4150" s="3" t="s">
        <v>14658</v>
      </c>
      <c r="Q4150" s="3" t="s">
        <v>14659</v>
      </c>
      <c r="R4150" s="3" t="s">
        <v>6484</v>
      </c>
      <c r="S4150" s="3" t="s">
        <v>6491</v>
      </c>
      <c r="T4150" s="3" t="s">
        <v>6704</v>
      </c>
      <c r="U4150" s="3" t="s">
        <v>154</v>
      </c>
      <c r="V4150" s="3" t="s">
        <v>6608</v>
      </c>
      <c r="W4150" s="3" t="s">
        <v>154</v>
      </c>
      <c r="X4150" s="3" t="s">
        <v>154</v>
      </c>
      <c r="Y4150" s="3" t="s">
        <v>154</v>
      </c>
      <c r="Z4150" s="3" t="s">
        <v>154</v>
      </c>
      <c r="AA4150" s="3" t="s">
        <v>154</v>
      </c>
      <c r="AB4150" s="3" t="s">
        <v>154</v>
      </c>
      <c r="AC4150" s="3" t="s">
        <v>154</v>
      </c>
      <c r="AD4150" s="3" t="s">
        <v>6151</v>
      </c>
      <c r="AE4150" s="3" t="s">
        <v>6151</v>
      </c>
      <c r="AF4150" s="3" t="s">
        <v>154</v>
      </c>
      <c r="AG4150" s="3" t="s">
        <v>154</v>
      </c>
      <c r="AH4150" s="3" t="s">
        <v>6597</v>
      </c>
      <c r="AI4150" s="3" t="s">
        <v>6482</v>
      </c>
      <c r="AJ4150" s="3" t="s">
        <v>6489</v>
      </c>
    </row>
    <row r="4151" spans="1:36" ht="15">
      <c r="A4151" s="10">
        <v>4254</v>
      </c>
      <c r="B4151" t="str">
        <f>IF(K4151="总计","",INDEX(主数据!A:AD,MATCH(J4151,主数据!A:A,0),9))</f>
        <v>华西大区公司</v>
      </c>
      <c r="C4151" t="str">
        <f>IF(K4151="","",INDEX(主数据!A:AD,MATCH(J4151,主数据!A:A,0),11))</f>
        <v>成都南区</v>
      </c>
      <c r="D4151" t="str">
        <f t="shared" si="256"/>
        <v>CD1101电费标准方式0.55</v>
      </c>
      <c r="E4151" s="13" t="str">
        <f t="shared" si="258"/>
        <v>0.55</v>
      </c>
      <c r="F4151" s="13" t="str">
        <f>IF(E4151="","",IFERROR(IF(IF(K4151="","",INDEX(收费标合同信息维护!A:Q,MATCH(D4151,收费标合同信息维护!J:J,0),10))=D4151,"有","无"),"无"))</f>
        <v>无</v>
      </c>
      <c r="G4151" s="13" t="str">
        <f t="shared" si="257"/>
        <v/>
      </c>
      <c r="H4151" s="13" t="str">
        <f t="shared" si="259"/>
        <v/>
      </c>
      <c r="I4151" s="13" t="str">
        <f>IF(G4151="","",IFERROR(IF(IF(K4151="","",INDEX(收费标合同信息维护!A:Q,MATCH(G4151,收费标合同信息维护!M:M,0),13))=G4151,"有","无"),"无"))</f>
        <v/>
      </c>
      <c r="J4151" s="3" t="s">
        <v>2523</v>
      </c>
      <c r="K4151" s="3" t="s">
        <v>14642</v>
      </c>
      <c r="L4151" s="3" t="s">
        <v>6601</v>
      </c>
      <c r="M4151" s="3" t="s">
        <v>6602</v>
      </c>
      <c r="N4151" s="3" t="s">
        <v>6603</v>
      </c>
      <c r="O4151" s="3" t="s">
        <v>6478</v>
      </c>
      <c r="P4151" s="3" t="s">
        <v>14660</v>
      </c>
      <c r="Q4151" s="3" t="s">
        <v>14367</v>
      </c>
      <c r="R4151" s="3" t="s">
        <v>6484</v>
      </c>
      <c r="S4151" s="3" t="s">
        <v>6491</v>
      </c>
      <c r="T4151" s="3" t="s">
        <v>6704</v>
      </c>
      <c r="U4151" s="3" t="s">
        <v>154</v>
      </c>
      <c r="V4151" s="3" t="s">
        <v>14661</v>
      </c>
      <c r="W4151" s="3" t="s">
        <v>154</v>
      </c>
      <c r="X4151" s="3" t="s">
        <v>154</v>
      </c>
      <c r="Y4151" s="3" t="s">
        <v>154</v>
      </c>
      <c r="Z4151" s="3" t="s">
        <v>154</v>
      </c>
      <c r="AA4151" s="3" t="s">
        <v>154</v>
      </c>
      <c r="AB4151" s="3" t="s">
        <v>154</v>
      </c>
      <c r="AC4151" s="3" t="s">
        <v>154</v>
      </c>
      <c r="AD4151" s="3" t="s">
        <v>6151</v>
      </c>
      <c r="AE4151" s="3" t="s">
        <v>6151</v>
      </c>
      <c r="AF4151" s="3" t="s">
        <v>154</v>
      </c>
      <c r="AG4151" s="3" t="s">
        <v>154</v>
      </c>
      <c r="AH4151" s="3" t="s">
        <v>6478</v>
      </c>
      <c r="AI4151" s="3" t="s">
        <v>6482</v>
      </c>
      <c r="AJ4151" s="3" t="s">
        <v>6489</v>
      </c>
    </row>
    <row r="4152" spans="1:36" ht="15">
      <c r="A4152" s="10">
        <v>4255</v>
      </c>
      <c r="B4152" t="str">
        <f>IF(K4152="总计","",INDEX(主数据!A:AD,MATCH(J4152,主数据!A:A,0),9))</f>
        <v>华西大区公司</v>
      </c>
      <c r="C4152" t="str">
        <f>IF(K4152="","",INDEX(主数据!A:AD,MATCH(J4152,主数据!A:A,0),11))</f>
        <v>成都南区</v>
      </c>
      <c r="D4152" t="str">
        <f t="shared" si="256"/>
        <v>CD1101自来水费（简易征收）标准方式4.60</v>
      </c>
      <c r="E4152" s="13" t="str">
        <f t="shared" si="258"/>
        <v>4.60</v>
      </c>
      <c r="F4152" s="13" t="str">
        <f>IF(E4152="","",IFERROR(IF(IF(K4152="","",INDEX(收费标合同信息维护!A:Q,MATCH(D4152,收费标合同信息维护!J:J,0),10))=D4152,"有","无"),"无"))</f>
        <v>无</v>
      </c>
      <c r="G4152" s="13" t="str">
        <f t="shared" si="257"/>
        <v/>
      </c>
      <c r="H4152" s="13" t="str">
        <f t="shared" si="259"/>
        <v/>
      </c>
      <c r="I4152" s="13" t="str">
        <f>IF(G4152="","",IFERROR(IF(IF(K4152="","",INDEX(收费标合同信息维护!A:Q,MATCH(G4152,收费标合同信息维护!M:M,0),13))=G4152,"有","无"),"无"))</f>
        <v/>
      </c>
      <c r="J4152" s="3" t="s">
        <v>2523</v>
      </c>
      <c r="K4152" s="3" t="s">
        <v>14642</v>
      </c>
      <c r="L4152" s="3" t="s">
        <v>6615</v>
      </c>
      <c r="M4152" s="3" t="s">
        <v>6616</v>
      </c>
      <c r="N4152" s="3" t="s">
        <v>6603</v>
      </c>
      <c r="O4152" s="3" t="s">
        <v>6478</v>
      </c>
      <c r="P4152" s="3" t="s">
        <v>14662</v>
      </c>
      <c r="Q4152" s="3" t="s">
        <v>14663</v>
      </c>
      <c r="R4152" s="3" t="s">
        <v>6484</v>
      </c>
      <c r="S4152" s="3" t="s">
        <v>6491</v>
      </c>
      <c r="T4152" s="3" t="s">
        <v>6704</v>
      </c>
      <c r="U4152" s="3" t="s">
        <v>154</v>
      </c>
      <c r="V4152" s="3" t="s">
        <v>6772</v>
      </c>
      <c r="W4152" s="3" t="s">
        <v>154</v>
      </c>
      <c r="X4152" s="3" t="s">
        <v>154</v>
      </c>
      <c r="Y4152" s="3" t="s">
        <v>154</v>
      </c>
      <c r="Z4152" s="3" t="s">
        <v>154</v>
      </c>
      <c r="AA4152" s="3" t="s">
        <v>154</v>
      </c>
      <c r="AB4152" s="3" t="s">
        <v>154</v>
      </c>
      <c r="AC4152" s="3" t="s">
        <v>154</v>
      </c>
      <c r="AD4152" s="3" t="s">
        <v>6151</v>
      </c>
      <c r="AE4152" s="3" t="s">
        <v>6151</v>
      </c>
      <c r="AF4152" s="3" t="s">
        <v>154</v>
      </c>
      <c r="AG4152" s="3" t="s">
        <v>154</v>
      </c>
      <c r="AH4152" s="3" t="s">
        <v>6478</v>
      </c>
      <c r="AI4152" s="3" t="s">
        <v>6482</v>
      </c>
      <c r="AJ4152" s="3" t="s">
        <v>6489</v>
      </c>
    </row>
    <row r="4153" spans="1:36" ht="15">
      <c r="A4153" s="10">
        <v>4256</v>
      </c>
      <c r="B4153" t="str">
        <f>IF(K4153="总计","",INDEX(主数据!A:AD,MATCH(J4153,主数据!A:A,0),9))</f>
        <v>华西大区公司</v>
      </c>
      <c r="C4153" t="str">
        <f>IF(K4153="","",INDEX(主数据!A:AD,MATCH(J4153,主数据!A:A,0),11))</f>
        <v>成都南区</v>
      </c>
      <c r="D4153" t="str">
        <f t="shared" si="256"/>
        <v>CD1101自来水费（简易征收）标准方式3.03</v>
      </c>
      <c r="E4153" s="13" t="str">
        <f t="shared" si="258"/>
        <v>3.03</v>
      </c>
      <c r="F4153" s="13" t="str">
        <f>IF(E4153="","",IFERROR(IF(IF(K4153="","",INDEX(收费标合同信息维护!A:Q,MATCH(D4153,收费标合同信息维护!J:J,0),10))=D4153,"有","无"),"无"))</f>
        <v>无</v>
      </c>
      <c r="G4153" s="13" t="str">
        <f t="shared" si="257"/>
        <v/>
      </c>
      <c r="H4153" s="13" t="str">
        <f t="shared" si="259"/>
        <v/>
      </c>
      <c r="I4153" s="13" t="str">
        <f>IF(G4153="","",IFERROR(IF(IF(K4153="","",INDEX(收费标合同信息维护!A:Q,MATCH(G4153,收费标合同信息维护!M:M,0),13))=G4153,"有","无"),"无"))</f>
        <v/>
      </c>
      <c r="J4153" s="3" t="s">
        <v>2523</v>
      </c>
      <c r="K4153" s="3" t="s">
        <v>14642</v>
      </c>
      <c r="L4153" s="3" t="s">
        <v>6615</v>
      </c>
      <c r="M4153" s="3" t="s">
        <v>6616</v>
      </c>
      <c r="N4153" s="3" t="s">
        <v>6603</v>
      </c>
      <c r="O4153" s="3" t="s">
        <v>6478</v>
      </c>
      <c r="P4153" s="3" t="s">
        <v>14664</v>
      </c>
      <c r="Q4153" s="3" t="s">
        <v>14665</v>
      </c>
      <c r="R4153" s="3" t="s">
        <v>6484</v>
      </c>
      <c r="S4153" s="3" t="s">
        <v>6491</v>
      </c>
      <c r="T4153" s="3" t="s">
        <v>6493</v>
      </c>
      <c r="U4153" s="3" t="s">
        <v>154</v>
      </c>
      <c r="V4153" s="3" t="s">
        <v>6769</v>
      </c>
      <c r="W4153" s="3" t="s">
        <v>154</v>
      </c>
      <c r="X4153" s="3" t="s">
        <v>154</v>
      </c>
      <c r="Y4153" s="3" t="s">
        <v>154</v>
      </c>
      <c r="Z4153" s="3" t="s">
        <v>154</v>
      </c>
      <c r="AA4153" s="3" t="s">
        <v>154</v>
      </c>
      <c r="AB4153" s="3" t="s">
        <v>154</v>
      </c>
      <c r="AC4153" s="3" t="s">
        <v>154</v>
      </c>
      <c r="AD4153" s="3" t="s">
        <v>6151</v>
      </c>
      <c r="AE4153" s="3" t="s">
        <v>6151</v>
      </c>
      <c r="AF4153" s="3" t="s">
        <v>154</v>
      </c>
      <c r="AG4153" s="3" t="s">
        <v>154</v>
      </c>
      <c r="AH4153" s="3" t="s">
        <v>6478</v>
      </c>
      <c r="AI4153" s="3" t="s">
        <v>6482</v>
      </c>
      <c r="AJ4153" s="3" t="s">
        <v>6489</v>
      </c>
    </row>
    <row r="4154" spans="1:36" ht="15">
      <c r="A4154" s="10">
        <v>4257</v>
      </c>
      <c r="B4154" t="str">
        <f>IF(K4154="总计","",INDEX(主数据!A:AD,MATCH(J4154,主数据!A:A,0),9))</f>
        <v>华西大区公司</v>
      </c>
      <c r="C4154" t="str">
        <f>IF(K4154="","",INDEX(主数据!A:AD,MATCH(J4154,主数据!A:A,0),11))</f>
        <v>成都南区</v>
      </c>
      <c r="D4154" t="str">
        <f t="shared" si="256"/>
        <v>CD16物业服务费标准方式2.80</v>
      </c>
      <c r="E4154" s="13" t="str">
        <f t="shared" si="258"/>
        <v>2.80</v>
      </c>
      <c r="F4154" s="13" t="str">
        <f>IF(E4154="","",IFERROR(IF(IF(K4154="","",INDEX(收费标合同信息维护!A:Q,MATCH(D4154,收费标合同信息维护!J:J,0),10))=D4154,"有","无"),"无"))</f>
        <v>无</v>
      </c>
      <c r="G4154" s="13" t="str">
        <f t="shared" si="257"/>
        <v/>
      </c>
      <c r="H4154" s="13" t="str">
        <f t="shared" si="259"/>
        <v/>
      </c>
      <c r="I4154" s="13" t="str">
        <f>IF(G4154="","",IFERROR(IF(IF(K4154="","",INDEX(收费标合同信息维护!A:Q,MATCH(G4154,收费标合同信息维护!M:M,0),13))=G4154,"有","无"),"无"))</f>
        <v/>
      </c>
      <c r="J4154" s="3" t="s">
        <v>2546</v>
      </c>
      <c r="K4154" s="3" t="s">
        <v>14666</v>
      </c>
      <c r="L4154" s="3" t="s">
        <v>6025</v>
      </c>
      <c r="M4154" s="3" t="s">
        <v>6026</v>
      </c>
      <c r="N4154" s="3" t="s">
        <v>6477</v>
      </c>
      <c r="O4154" s="3" t="s">
        <v>6478</v>
      </c>
      <c r="P4154" s="3" t="s">
        <v>14667</v>
      </c>
      <c r="Q4154" s="3" t="s">
        <v>14668</v>
      </c>
      <c r="R4154" s="3" t="s">
        <v>6484</v>
      </c>
      <c r="S4154" s="3" t="s">
        <v>6491</v>
      </c>
      <c r="T4154" s="3" t="s">
        <v>6493</v>
      </c>
      <c r="U4154" s="3" t="s">
        <v>154</v>
      </c>
      <c r="V4154" s="3" t="s">
        <v>6543</v>
      </c>
      <c r="W4154" s="3" t="s">
        <v>154</v>
      </c>
      <c r="X4154" s="3" t="s">
        <v>154</v>
      </c>
      <c r="Y4154" s="3" t="s">
        <v>154</v>
      </c>
      <c r="Z4154" s="3" t="s">
        <v>154</v>
      </c>
      <c r="AA4154" s="3" t="s">
        <v>154</v>
      </c>
      <c r="AB4154" s="3" t="s">
        <v>154</v>
      </c>
      <c r="AC4154" s="3" t="s">
        <v>154</v>
      </c>
      <c r="AD4154" s="3" t="s">
        <v>6151</v>
      </c>
      <c r="AE4154" s="3" t="s">
        <v>6151</v>
      </c>
      <c r="AF4154" s="3" t="s">
        <v>154</v>
      </c>
      <c r="AG4154" s="3" t="s">
        <v>154</v>
      </c>
      <c r="AH4154" s="3" t="s">
        <v>6478</v>
      </c>
      <c r="AI4154" s="3" t="s">
        <v>6482</v>
      </c>
      <c r="AJ4154" s="3" t="s">
        <v>43</v>
      </c>
    </row>
    <row r="4155" spans="1:36" ht="15">
      <c r="A4155" s="10">
        <v>4258</v>
      </c>
      <c r="B4155" t="str">
        <f>IF(K4155="总计","",INDEX(主数据!A:AD,MATCH(J4155,主数据!A:A,0),9))</f>
        <v>华西大区公司</v>
      </c>
      <c r="C4155" t="str">
        <f>IF(K4155="","",INDEX(主数据!A:AD,MATCH(J4155,主数据!A:A,0),11))</f>
        <v>成都南区</v>
      </c>
      <c r="D4155" t="str">
        <f t="shared" si="256"/>
        <v>CD16物业服务费标准方式1.50</v>
      </c>
      <c r="E4155" s="13" t="str">
        <f t="shared" si="258"/>
        <v>1.50</v>
      </c>
      <c r="F4155" s="13" t="str">
        <f>IF(E4155="","",IFERROR(IF(IF(K4155="","",INDEX(收费标合同信息维护!A:Q,MATCH(D4155,收费标合同信息维护!J:J,0),10))=D4155,"有","无"),"无"))</f>
        <v>无</v>
      </c>
      <c r="G4155" s="13" t="str">
        <f t="shared" si="257"/>
        <v/>
      </c>
      <c r="H4155" s="13" t="str">
        <f t="shared" si="259"/>
        <v/>
      </c>
      <c r="I4155" s="13" t="str">
        <f>IF(G4155="","",IFERROR(IF(IF(K4155="","",INDEX(收费标合同信息维护!A:Q,MATCH(G4155,收费标合同信息维护!M:M,0),13))=G4155,"有","无"),"无"))</f>
        <v/>
      </c>
      <c r="J4155" s="3" t="s">
        <v>2546</v>
      </c>
      <c r="K4155" s="3" t="s">
        <v>14666</v>
      </c>
      <c r="L4155" s="3" t="s">
        <v>6025</v>
      </c>
      <c r="M4155" s="3" t="s">
        <v>6026</v>
      </c>
      <c r="N4155" s="3" t="s">
        <v>6477</v>
      </c>
      <c r="O4155" s="3" t="s">
        <v>6478</v>
      </c>
      <c r="P4155" s="3" t="s">
        <v>14669</v>
      </c>
      <c r="Q4155" s="3" t="s">
        <v>14670</v>
      </c>
      <c r="R4155" s="3" t="s">
        <v>6484</v>
      </c>
      <c r="S4155" s="3" t="s">
        <v>6491</v>
      </c>
      <c r="T4155" s="3" t="s">
        <v>6493</v>
      </c>
      <c r="U4155" s="3" t="s">
        <v>154</v>
      </c>
      <c r="V4155" s="3" t="s">
        <v>6608</v>
      </c>
      <c r="W4155" s="3" t="s">
        <v>154</v>
      </c>
      <c r="X4155" s="3" t="s">
        <v>154</v>
      </c>
      <c r="Y4155" s="3" t="s">
        <v>154</v>
      </c>
      <c r="Z4155" s="3" t="s">
        <v>154</v>
      </c>
      <c r="AA4155" s="3" t="s">
        <v>154</v>
      </c>
      <c r="AB4155" s="3" t="s">
        <v>154</v>
      </c>
      <c r="AC4155" s="3" t="s">
        <v>154</v>
      </c>
      <c r="AD4155" s="3" t="s">
        <v>6151</v>
      </c>
      <c r="AE4155" s="3" t="s">
        <v>6151</v>
      </c>
      <c r="AF4155" s="3" t="s">
        <v>154</v>
      </c>
      <c r="AG4155" s="3" t="s">
        <v>154</v>
      </c>
      <c r="AH4155" s="3" t="s">
        <v>6478</v>
      </c>
      <c r="AI4155" s="3" t="s">
        <v>6482</v>
      </c>
      <c r="AJ4155" s="3" t="s">
        <v>6910</v>
      </c>
    </row>
    <row r="4156" spans="1:36" ht="30">
      <c r="A4156" s="10">
        <v>4259</v>
      </c>
      <c r="B4156" t="str">
        <f>IF(K4156="总计","",INDEX(主数据!A:AD,MATCH(J4156,主数据!A:A,0),9))</f>
        <v>华西大区公司</v>
      </c>
      <c r="C4156" t="str">
        <f>IF(K4156="","",INDEX(主数据!A:AD,MATCH(J4156,主数据!A:A,0),11))</f>
        <v>成都南区</v>
      </c>
      <c r="D4156" t="str">
        <f t="shared" si="256"/>
        <v>CD16生活垃圾清运费-委托清运定额</v>
      </c>
      <c r="E4156" s="13" t="str">
        <f t="shared" si="258"/>
        <v/>
      </c>
      <c r="F4156" s="13" t="str">
        <f>IF(E4156="","",IFERROR(IF(IF(K4156="","",INDEX(收费标合同信息维护!A:Q,MATCH(D4156,收费标合同信息维护!J:J,0),10))=D4156,"有","无"),"无"))</f>
        <v/>
      </c>
      <c r="G4156" s="13" t="str">
        <f t="shared" si="257"/>
        <v>CD16生活垃圾清运费-委托清运定额8.00</v>
      </c>
      <c r="H4156" s="13" t="str">
        <f t="shared" si="259"/>
        <v>8.00</v>
      </c>
      <c r="I4156" s="13" t="str">
        <f>IF(G4156="","",IFERROR(IF(IF(K4156="","",INDEX(收费标合同信息维护!A:Q,MATCH(G4156,收费标合同信息维护!M:M,0),13))=G4156,"有","无"),"无"))</f>
        <v>无</v>
      </c>
      <c r="J4156" s="3" t="s">
        <v>2546</v>
      </c>
      <c r="K4156" s="3" t="s">
        <v>14666</v>
      </c>
      <c r="L4156" s="3" t="s">
        <v>6630</v>
      </c>
      <c r="M4156" s="3" t="s">
        <v>6631</v>
      </c>
      <c r="N4156" s="3" t="s">
        <v>6477</v>
      </c>
      <c r="O4156" s="3" t="s">
        <v>6478</v>
      </c>
      <c r="P4156" s="3" t="s">
        <v>14671</v>
      </c>
      <c r="Q4156" s="3" t="s">
        <v>14672</v>
      </c>
      <c r="R4156" s="3" t="s">
        <v>6490</v>
      </c>
      <c r="S4156" s="3" t="s">
        <v>6491</v>
      </c>
      <c r="T4156" s="3" t="s">
        <v>6510</v>
      </c>
      <c r="U4156" s="3" t="s">
        <v>154</v>
      </c>
      <c r="V4156" s="3" t="s">
        <v>154</v>
      </c>
      <c r="W4156" s="3" t="s">
        <v>6851</v>
      </c>
      <c r="X4156" s="3" t="s">
        <v>154</v>
      </c>
      <c r="Y4156" s="3" t="s">
        <v>154</v>
      </c>
      <c r="Z4156" s="3" t="s">
        <v>154</v>
      </c>
      <c r="AA4156" s="3" t="s">
        <v>154</v>
      </c>
      <c r="AB4156" s="3" t="s">
        <v>154</v>
      </c>
      <c r="AC4156" s="3" t="s">
        <v>154</v>
      </c>
      <c r="AD4156" s="3" t="s">
        <v>6151</v>
      </c>
      <c r="AE4156" s="3" t="s">
        <v>6151</v>
      </c>
      <c r="AF4156" s="3" t="s">
        <v>154</v>
      </c>
      <c r="AG4156" s="3" t="s">
        <v>154</v>
      </c>
      <c r="AH4156" s="3" t="s">
        <v>6478</v>
      </c>
      <c r="AI4156" s="3" t="s">
        <v>6482</v>
      </c>
      <c r="AJ4156" s="3" t="s">
        <v>14673</v>
      </c>
    </row>
    <row r="4157" spans="1:36" ht="30">
      <c r="A4157" s="10">
        <v>4260</v>
      </c>
      <c r="B4157" t="str">
        <f>IF(K4157="总计","",INDEX(主数据!A:AD,MATCH(J4157,主数据!A:A,0),9))</f>
        <v>华西大区公司</v>
      </c>
      <c r="C4157" t="str">
        <f>IF(K4157="","",INDEX(主数据!A:AD,MATCH(J4157,主数据!A:A,0),11))</f>
        <v>成都南区</v>
      </c>
      <c r="D4157" t="str">
        <f t="shared" si="256"/>
        <v>CD16生活垃圾清运费-委托清运定额</v>
      </c>
      <c r="E4157" s="13" t="str">
        <f t="shared" si="258"/>
        <v/>
      </c>
      <c r="F4157" s="13" t="str">
        <f>IF(E4157="","",IFERROR(IF(IF(K4157="","",INDEX(收费标合同信息维护!A:Q,MATCH(D4157,收费标合同信息维护!J:J,0),10))=D4157,"有","无"),"无"))</f>
        <v/>
      </c>
      <c r="G4157" s="13" t="str">
        <f t="shared" si="257"/>
        <v>CD16生活垃圾清运费-委托清运定额216.00</v>
      </c>
      <c r="H4157" s="13" t="str">
        <f t="shared" si="259"/>
        <v>216.00</v>
      </c>
      <c r="I4157" s="13" t="str">
        <f>IF(G4157="","",IFERROR(IF(IF(K4157="","",INDEX(收费标合同信息维护!A:Q,MATCH(G4157,收费标合同信息维护!M:M,0),13))=G4157,"有","无"),"无"))</f>
        <v>无</v>
      </c>
      <c r="J4157" s="3" t="s">
        <v>2546</v>
      </c>
      <c r="K4157" s="3" t="s">
        <v>14666</v>
      </c>
      <c r="L4157" s="3" t="s">
        <v>6630</v>
      </c>
      <c r="M4157" s="3" t="s">
        <v>6631</v>
      </c>
      <c r="N4157" s="3" t="s">
        <v>6477</v>
      </c>
      <c r="O4157" s="3" t="s">
        <v>6478</v>
      </c>
      <c r="P4157" s="3" t="s">
        <v>14674</v>
      </c>
      <c r="Q4157" s="3" t="s">
        <v>14675</v>
      </c>
      <c r="R4157" s="3" t="s">
        <v>6490</v>
      </c>
      <c r="S4157" s="3" t="s">
        <v>6491</v>
      </c>
      <c r="T4157" s="3" t="s">
        <v>6510</v>
      </c>
      <c r="U4157" s="3" t="s">
        <v>154</v>
      </c>
      <c r="V4157" s="3" t="s">
        <v>154</v>
      </c>
      <c r="W4157" s="3" t="s">
        <v>14676</v>
      </c>
      <c r="X4157" s="3" t="s">
        <v>154</v>
      </c>
      <c r="Y4157" s="3" t="s">
        <v>154</v>
      </c>
      <c r="Z4157" s="3" t="s">
        <v>154</v>
      </c>
      <c r="AA4157" s="3" t="s">
        <v>154</v>
      </c>
      <c r="AB4157" s="3" t="s">
        <v>154</v>
      </c>
      <c r="AC4157" s="3" t="s">
        <v>154</v>
      </c>
      <c r="AD4157" s="3" t="s">
        <v>6151</v>
      </c>
      <c r="AE4157" s="3" t="s">
        <v>6151</v>
      </c>
      <c r="AF4157" s="3" t="s">
        <v>154</v>
      </c>
      <c r="AG4157" s="3" t="s">
        <v>154</v>
      </c>
      <c r="AH4157" s="3" t="s">
        <v>6478</v>
      </c>
      <c r="AI4157" s="3" t="s">
        <v>6482</v>
      </c>
      <c r="AJ4157" s="3" t="s">
        <v>6032</v>
      </c>
    </row>
    <row r="4158" spans="1:36" ht="30">
      <c r="A4158" s="10">
        <v>4261</v>
      </c>
      <c r="B4158" t="str">
        <f>IF(K4158="总计","",INDEX(主数据!A:AD,MATCH(J4158,主数据!A:A,0),9))</f>
        <v>华西大区公司</v>
      </c>
      <c r="C4158" t="str">
        <f>IF(K4158="","",INDEX(主数据!A:AD,MATCH(J4158,主数据!A:A,0),11))</f>
        <v>成都南区</v>
      </c>
      <c r="D4158" t="str">
        <f t="shared" si="256"/>
        <v>CD16生活垃圾清运费-委托清运定额</v>
      </c>
      <c r="E4158" s="13" t="str">
        <f t="shared" si="258"/>
        <v/>
      </c>
      <c r="F4158" s="13" t="str">
        <f>IF(E4158="","",IFERROR(IF(IF(K4158="","",INDEX(收费标合同信息维护!A:Q,MATCH(D4158,收费标合同信息维护!J:J,0),10))=D4158,"有","无"),"无"))</f>
        <v/>
      </c>
      <c r="G4158" s="13" t="str">
        <f t="shared" si="257"/>
        <v>CD16生活垃圾清运费-委托清运定额108.00</v>
      </c>
      <c r="H4158" s="13" t="str">
        <f t="shared" si="259"/>
        <v>108.00</v>
      </c>
      <c r="I4158" s="13" t="str">
        <f>IF(G4158="","",IFERROR(IF(IF(K4158="","",INDEX(收费标合同信息维护!A:Q,MATCH(G4158,收费标合同信息维护!M:M,0),13))=G4158,"有","无"),"无"))</f>
        <v>无</v>
      </c>
      <c r="J4158" s="3" t="s">
        <v>2546</v>
      </c>
      <c r="K4158" s="3" t="s">
        <v>14666</v>
      </c>
      <c r="L4158" s="3" t="s">
        <v>6630</v>
      </c>
      <c r="M4158" s="3" t="s">
        <v>6631</v>
      </c>
      <c r="N4158" s="3" t="s">
        <v>6477</v>
      </c>
      <c r="O4158" s="3" t="s">
        <v>6478</v>
      </c>
      <c r="P4158" s="3" t="s">
        <v>14677</v>
      </c>
      <c r="Q4158" s="3" t="s">
        <v>14678</v>
      </c>
      <c r="R4158" s="3" t="s">
        <v>6490</v>
      </c>
      <c r="S4158" s="3" t="s">
        <v>6491</v>
      </c>
      <c r="T4158" s="3" t="s">
        <v>6510</v>
      </c>
      <c r="U4158" s="3" t="s">
        <v>154</v>
      </c>
      <c r="V4158" s="3" t="s">
        <v>154</v>
      </c>
      <c r="W4158" s="3" t="s">
        <v>8647</v>
      </c>
      <c r="X4158" s="3" t="s">
        <v>154</v>
      </c>
      <c r="Y4158" s="3" t="s">
        <v>154</v>
      </c>
      <c r="Z4158" s="3" t="s">
        <v>154</v>
      </c>
      <c r="AA4158" s="3" t="s">
        <v>154</v>
      </c>
      <c r="AB4158" s="3" t="s">
        <v>154</v>
      </c>
      <c r="AC4158" s="3" t="s">
        <v>154</v>
      </c>
      <c r="AD4158" s="3" t="s">
        <v>6151</v>
      </c>
      <c r="AE4158" s="3" t="s">
        <v>6151</v>
      </c>
      <c r="AF4158" s="3" t="s">
        <v>154</v>
      </c>
      <c r="AG4158" s="3" t="s">
        <v>154</v>
      </c>
      <c r="AH4158" s="3" t="s">
        <v>6478</v>
      </c>
      <c r="AI4158" s="3" t="s">
        <v>6482</v>
      </c>
      <c r="AJ4158" s="3" t="s">
        <v>6030</v>
      </c>
    </row>
    <row r="4159" spans="1:36" ht="30">
      <c r="A4159" s="10">
        <v>4262</v>
      </c>
      <c r="B4159" t="str">
        <f>IF(K4159="总计","",INDEX(主数据!A:AD,MATCH(J4159,主数据!A:A,0),9))</f>
        <v>华西大区公司</v>
      </c>
      <c r="C4159" t="str">
        <f>IF(K4159="","",INDEX(主数据!A:AD,MATCH(J4159,主数据!A:A,0),11))</f>
        <v>成都南区</v>
      </c>
      <c r="D4159" t="str">
        <f t="shared" si="256"/>
        <v>CD16生活垃圾清运费-委托清运定额</v>
      </c>
      <c r="E4159" s="13" t="str">
        <f t="shared" si="258"/>
        <v/>
      </c>
      <c r="F4159" s="13" t="str">
        <f>IF(E4159="","",IFERROR(IF(IF(K4159="","",INDEX(收费标合同信息维护!A:Q,MATCH(D4159,收费标合同信息维护!J:J,0),10))=D4159,"有","无"),"无"))</f>
        <v/>
      </c>
      <c r="G4159" s="13" t="str">
        <f t="shared" si="257"/>
        <v>CD16生活垃圾清运费-委托清运定额18.00</v>
      </c>
      <c r="H4159" s="13" t="str">
        <f t="shared" si="259"/>
        <v>18.00</v>
      </c>
      <c r="I4159" s="13" t="str">
        <f>IF(G4159="","",IFERROR(IF(IF(K4159="","",INDEX(收费标合同信息维护!A:Q,MATCH(G4159,收费标合同信息维护!M:M,0),13))=G4159,"有","无"),"无"))</f>
        <v>无</v>
      </c>
      <c r="J4159" s="3" t="s">
        <v>2546</v>
      </c>
      <c r="K4159" s="3" t="s">
        <v>14666</v>
      </c>
      <c r="L4159" s="3" t="s">
        <v>6630</v>
      </c>
      <c r="M4159" s="3" t="s">
        <v>6631</v>
      </c>
      <c r="N4159" s="3" t="s">
        <v>6477</v>
      </c>
      <c r="O4159" s="3" t="s">
        <v>6478</v>
      </c>
      <c r="P4159" s="3" t="s">
        <v>14679</v>
      </c>
      <c r="Q4159" s="3" t="s">
        <v>14680</v>
      </c>
      <c r="R4159" s="3" t="s">
        <v>6490</v>
      </c>
      <c r="S4159" s="3" t="s">
        <v>6491</v>
      </c>
      <c r="T4159" s="3" t="s">
        <v>6510</v>
      </c>
      <c r="U4159" s="3" t="s">
        <v>154</v>
      </c>
      <c r="V4159" s="3" t="s">
        <v>154</v>
      </c>
      <c r="W4159" s="3" t="s">
        <v>8650</v>
      </c>
      <c r="X4159" s="3" t="s">
        <v>154</v>
      </c>
      <c r="Y4159" s="3" t="s">
        <v>154</v>
      </c>
      <c r="Z4159" s="3" t="s">
        <v>154</v>
      </c>
      <c r="AA4159" s="3" t="s">
        <v>154</v>
      </c>
      <c r="AB4159" s="3" t="s">
        <v>154</v>
      </c>
      <c r="AC4159" s="3" t="s">
        <v>154</v>
      </c>
      <c r="AD4159" s="3" t="s">
        <v>6151</v>
      </c>
      <c r="AE4159" s="3" t="s">
        <v>6151</v>
      </c>
      <c r="AF4159" s="3" t="s">
        <v>154</v>
      </c>
      <c r="AG4159" s="3" t="s">
        <v>154</v>
      </c>
      <c r="AH4159" s="3" t="s">
        <v>6478</v>
      </c>
      <c r="AI4159" s="3" t="s">
        <v>6482</v>
      </c>
      <c r="AJ4159" s="3" t="s">
        <v>41</v>
      </c>
    </row>
    <row r="4160" spans="1:36" ht="30">
      <c r="A4160" s="10">
        <v>4263</v>
      </c>
      <c r="B4160" t="str">
        <f>IF(K4160="总计","",INDEX(主数据!A:AD,MATCH(J4160,主数据!A:A,0),9))</f>
        <v>华西大区公司</v>
      </c>
      <c r="C4160" t="str">
        <f>IF(K4160="","",INDEX(主数据!A:AD,MATCH(J4160,主数据!A:A,0),11))</f>
        <v>成都南区</v>
      </c>
      <c r="D4160" t="str">
        <f t="shared" si="256"/>
        <v>CD16业委会委托停车租赁费（固定）定额</v>
      </c>
      <c r="E4160" s="13" t="str">
        <f t="shared" si="258"/>
        <v/>
      </c>
      <c r="F4160" s="13" t="str">
        <f>IF(E4160="","",IFERROR(IF(IF(K4160="","",INDEX(收费标合同信息维护!A:Q,MATCH(D4160,收费标合同信息维护!J:J,0),10))=D4160,"有","无"),"无"))</f>
        <v/>
      </c>
      <c r="G4160" s="13" t="str">
        <f t="shared" si="257"/>
        <v>CD16业委会委托停车租赁费（固定）定额200.00</v>
      </c>
      <c r="H4160" s="13" t="str">
        <f t="shared" si="259"/>
        <v>200.00</v>
      </c>
      <c r="I4160" s="13" t="str">
        <f>IF(G4160="","",IFERROR(IF(IF(K4160="","",INDEX(收费标合同信息维护!A:Q,MATCH(G4160,收费标合同信息维护!M:M,0),13))=G4160,"有","无"),"无"))</f>
        <v>无</v>
      </c>
      <c r="J4160" s="3" t="s">
        <v>2546</v>
      </c>
      <c r="K4160" s="3" t="s">
        <v>14666</v>
      </c>
      <c r="L4160" s="3" t="s">
        <v>9718</v>
      </c>
      <c r="M4160" s="3" t="s">
        <v>9719</v>
      </c>
      <c r="N4160" s="3" t="s">
        <v>6477</v>
      </c>
      <c r="O4160" s="3" t="s">
        <v>6478</v>
      </c>
      <c r="P4160" s="3" t="s">
        <v>14681</v>
      </c>
      <c r="Q4160" s="3" t="s">
        <v>14682</v>
      </c>
      <c r="R4160" s="3" t="s">
        <v>6490</v>
      </c>
      <c r="S4160" s="3" t="s">
        <v>6491</v>
      </c>
      <c r="T4160" s="3" t="s">
        <v>7001</v>
      </c>
      <c r="U4160" s="3" t="s">
        <v>154</v>
      </c>
      <c r="V4160" s="3" t="s">
        <v>154</v>
      </c>
      <c r="W4160" s="3" t="s">
        <v>6698</v>
      </c>
      <c r="X4160" s="3" t="s">
        <v>154</v>
      </c>
      <c r="Y4160" s="3" t="s">
        <v>154</v>
      </c>
      <c r="Z4160" s="3" t="s">
        <v>154</v>
      </c>
      <c r="AA4160" s="3" t="s">
        <v>154</v>
      </c>
      <c r="AB4160" s="3" t="s">
        <v>154</v>
      </c>
      <c r="AC4160" s="3" t="s">
        <v>154</v>
      </c>
      <c r="AD4160" s="3" t="s">
        <v>6151</v>
      </c>
      <c r="AE4160" s="3" t="s">
        <v>6151</v>
      </c>
      <c r="AF4160" s="3" t="s">
        <v>154</v>
      </c>
      <c r="AG4160" s="3" t="s">
        <v>154</v>
      </c>
      <c r="AH4160" s="3" t="s">
        <v>6478</v>
      </c>
      <c r="AI4160" s="3" t="s">
        <v>6482</v>
      </c>
      <c r="AJ4160" s="3" t="s">
        <v>48</v>
      </c>
    </row>
    <row r="4161" spans="1:36" ht="30">
      <c r="A4161" s="10">
        <v>4264</v>
      </c>
      <c r="B4161" t="str">
        <f>IF(K4161="总计","",INDEX(主数据!A:AD,MATCH(J4161,主数据!A:A,0),9))</f>
        <v>华西大区公司</v>
      </c>
      <c r="C4161" t="str">
        <f>IF(K4161="","",INDEX(主数据!A:AD,MATCH(J4161,主数据!A:A,0),11))</f>
        <v>成都南区</v>
      </c>
      <c r="D4161" t="str">
        <f t="shared" si="256"/>
        <v>CD16业委会委托停车租赁费（固定）定额</v>
      </c>
      <c r="E4161" s="13" t="str">
        <f t="shared" si="258"/>
        <v/>
      </c>
      <c r="F4161" s="13" t="str">
        <f>IF(E4161="","",IFERROR(IF(IF(K4161="","",INDEX(收费标合同信息维护!A:Q,MATCH(D4161,收费标合同信息维护!J:J,0),10))=D4161,"有","无"),"无"))</f>
        <v/>
      </c>
      <c r="G4161" s="13" t="str">
        <f t="shared" si="257"/>
        <v>CD16业委会委托停车租赁费（固定）定额300.00</v>
      </c>
      <c r="H4161" s="13" t="str">
        <f t="shared" si="259"/>
        <v>300.00</v>
      </c>
      <c r="I4161" s="13" t="str">
        <f>IF(G4161="","",IFERROR(IF(IF(K4161="","",INDEX(收费标合同信息维护!A:Q,MATCH(G4161,收费标合同信息维护!M:M,0),13))=G4161,"有","无"),"无"))</f>
        <v>无</v>
      </c>
      <c r="J4161" s="3" t="s">
        <v>2546</v>
      </c>
      <c r="K4161" s="3" t="s">
        <v>14666</v>
      </c>
      <c r="L4161" s="3" t="s">
        <v>9718</v>
      </c>
      <c r="M4161" s="3" t="s">
        <v>9719</v>
      </c>
      <c r="N4161" s="3" t="s">
        <v>6477</v>
      </c>
      <c r="O4161" s="3" t="s">
        <v>6478</v>
      </c>
      <c r="P4161" s="3" t="s">
        <v>14683</v>
      </c>
      <c r="Q4161" s="3" t="s">
        <v>14684</v>
      </c>
      <c r="R4161" s="3" t="s">
        <v>6490</v>
      </c>
      <c r="S4161" s="3" t="s">
        <v>6491</v>
      </c>
      <c r="T4161" s="3" t="s">
        <v>7001</v>
      </c>
      <c r="U4161" s="3" t="s">
        <v>154</v>
      </c>
      <c r="V4161" s="3" t="s">
        <v>154</v>
      </c>
      <c r="W4161" s="3" t="s">
        <v>6719</v>
      </c>
      <c r="X4161" s="3" t="s">
        <v>154</v>
      </c>
      <c r="Y4161" s="3" t="s">
        <v>154</v>
      </c>
      <c r="Z4161" s="3" t="s">
        <v>154</v>
      </c>
      <c r="AA4161" s="3" t="s">
        <v>154</v>
      </c>
      <c r="AB4161" s="3" t="s">
        <v>154</v>
      </c>
      <c r="AC4161" s="3" t="s">
        <v>154</v>
      </c>
      <c r="AD4161" s="3" t="s">
        <v>6151</v>
      </c>
      <c r="AE4161" s="3" t="s">
        <v>6151</v>
      </c>
      <c r="AF4161" s="3" t="s">
        <v>154</v>
      </c>
      <c r="AG4161" s="3" t="s">
        <v>154</v>
      </c>
      <c r="AH4161" s="3" t="s">
        <v>6478</v>
      </c>
      <c r="AI4161" s="3" t="s">
        <v>6482</v>
      </c>
      <c r="AJ4161" s="3" t="s">
        <v>6032</v>
      </c>
    </row>
    <row r="4162" spans="1:36" ht="30">
      <c r="A4162" s="10">
        <v>4265</v>
      </c>
      <c r="B4162" t="str">
        <f>IF(K4162="总计","",INDEX(主数据!A:AD,MATCH(J4162,主数据!A:A,0),9))</f>
        <v>华西大区公司</v>
      </c>
      <c r="C4162" t="str">
        <f>IF(K4162="","",INDEX(主数据!A:AD,MATCH(J4162,主数据!A:A,0),11))</f>
        <v>成都南区</v>
      </c>
      <c r="D4162" t="str">
        <f t="shared" ref="D4162:D4225" si="260">J4162&amp;M4162&amp;R4162&amp;E4162</f>
        <v>CD16小业主委托停车管理费（固定）定额</v>
      </c>
      <c r="E4162" s="13" t="str">
        <f t="shared" si="258"/>
        <v/>
      </c>
      <c r="F4162" s="13" t="str">
        <f>IF(E4162="","",IFERROR(IF(IF(K4162="","",INDEX(收费标合同信息维护!A:Q,MATCH(D4162,收费标合同信息维护!J:J,0),10))=D4162,"有","无"),"无"))</f>
        <v/>
      </c>
      <c r="G4162" s="13" t="str">
        <f t="shared" ref="G4162:G4225" si="261">IF(W4162="","",J4162&amp;M4162&amp;R4162&amp;H4162)</f>
        <v>CD16小业主委托停车管理费（固定）定额120.00</v>
      </c>
      <c r="H4162" s="13" t="str">
        <f t="shared" si="259"/>
        <v>120.00</v>
      </c>
      <c r="I4162" s="13" t="str">
        <f>IF(G4162="","",IFERROR(IF(IF(K4162="","",INDEX(收费标合同信息维护!A:Q,MATCH(G4162,收费标合同信息维护!M:M,0),13))=G4162,"有","无"),"无"))</f>
        <v>无</v>
      </c>
      <c r="J4162" s="3" t="s">
        <v>2546</v>
      </c>
      <c r="K4162" s="3" t="s">
        <v>14666</v>
      </c>
      <c r="L4162" s="3" t="s">
        <v>7013</v>
      </c>
      <c r="M4162" s="3" t="s">
        <v>7014</v>
      </c>
      <c r="N4162" s="3" t="s">
        <v>6477</v>
      </c>
      <c r="O4162" s="3" t="s">
        <v>6478</v>
      </c>
      <c r="P4162" s="3" t="s">
        <v>14685</v>
      </c>
      <c r="Q4162" s="3" t="s">
        <v>14657</v>
      </c>
      <c r="R4162" s="3" t="s">
        <v>6490</v>
      </c>
      <c r="S4162" s="3" t="s">
        <v>6491</v>
      </c>
      <c r="T4162" s="3" t="s">
        <v>6537</v>
      </c>
      <c r="U4162" s="3" t="s">
        <v>154</v>
      </c>
      <c r="V4162" s="3" t="s">
        <v>154</v>
      </c>
      <c r="W4162" s="3" t="s">
        <v>6518</v>
      </c>
      <c r="X4162" s="3" t="s">
        <v>154</v>
      </c>
      <c r="Y4162" s="3" t="s">
        <v>154</v>
      </c>
      <c r="Z4162" s="3" t="s">
        <v>154</v>
      </c>
      <c r="AA4162" s="3" t="s">
        <v>154</v>
      </c>
      <c r="AB4162" s="3" t="s">
        <v>154</v>
      </c>
      <c r="AC4162" s="3" t="s">
        <v>154</v>
      </c>
      <c r="AD4162" s="3" t="s">
        <v>6151</v>
      </c>
      <c r="AE4162" s="3" t="s">
        <v>6151</v>
      </c>
      <c r="AF4162" s="3" t="s">
        <v>154</v>
      </c>
      <c r="AG4162" s="3" t="s">
        <v>154</v>
      </c>
      <c r="AH4162" s="3" t="s">
        <v>6478</v>
      </c>
      <c r="AI4162" s="3" t="s">
        <v>6482</v>
      </c>
      <c r="AJ4162" s="3" t="s">
        <v>43</v>
      </c>
    </row>
    <row r="4163" spans="1:36" ht="30">
      <c r="A4163" s="10">
        <v>4266</v>
      </c>
      <c r="B4163" t="str">
        <f>IF(K4163="总计","",INDEX(主数据!A:AD,MATCH(J4163,主数据!A:A,0),9))</f>
        <v>华西大区公司</v>
      </c>
      <c r="C4163" t="str">
        <f>IF(K4163="","",INDEX(主数据!A:AD,MATCH(J4163,主数据!A:A,0),11))</f>
        <v>成都南区</v>
      </c>
      <c r="D4163" t="str">
        <f t="shared" si="260"/>
        <v>CD16小业主委托停车管理费（固定）定额</v>
      </c>
      <c r="E4163" s="13" t="str">
        <f t="shared" ref="E4163:E4226" si="262">TEXT(IF(V4163="","",--V4163),"0.00")</f>
        <v/>
      </c>
      <c r="F4163" s="13" t="str">
        <f>IF(E4163="","",IFERROR(IF(IF(K4163="","",INDEX(收费标合同信息维护!A:Q,MATCH(D4163,收费标合同信息维护!J:J,0),10))=D4163,"有","无"),"无"))</f>
        <v/>
      </c>
      <c r="G4163" s="13" t="str">
        <f t="shared" si="261"/>
        <v>CD16小业主委托停车管理费（固定）定额180.00</v>
      </c>
      <c r="H4163" s="13" t="str">
        <f t="shared" ref="H4163:H4226" si="263">TEXT(IF(W4163="","",--W4163),"0.00")</f>
        <v>180.00</v>
      </c>
      <c r="I4163" s="13" t="str">
        <f>IF(G4163="","",IFERROR(IF(IF(K4163="","",INDEX(收费标合同信息维护!A:Q,MATCH(G4163,收费标合同信息维护!M:M,0),13))=G4163,"有","无"),"无"))</f>
        <v>无</v>
      </c>
      <c r="J4163" s="3" t="s">
        <v>2546</v>
      </c>
      <c r="K4163" s="3" t="s">
        <v>14666</v>
      </c>
      <c r="L4163" s="3" t="s">
        <v>7013</v>
      </c>
      <c r="M4163" s="3" t="s">
        <v>7014</v>
      </c>
      <c r="N4163" s="3" t="s">
        <v>6477</v>
      </c>
      <c r="O4163" s="3" t="s">
        <v>6478</v>
      </c>
      <c r="P4163" s="3" t="s">
        <v>14686</v>
      </c>
      <c r="Q4163" s="3" t="s">
        <v>14687</v>
      </c>
      <c r="R4163" s="3" t="s">
        <v>6490</v>
      </c>
      <c r="S4163" s="3" t="s">
        <v>6491</v>
      </c>
      <c r="T4163" s="3" t="s">
        <v>6537</v>
      </c>
      <c r="U4163" s="3" t="s">
        <v>154</v>
      </c>
      <c r="V4163" s="3" t="s">
        <v>154</v>
      </c>
      <c r="W4163" s="3" t="s">
        <v>6515</v>
      </c>
      <c r="X4163" s="3" t="s">
        <v>154</v>
      </c>
      <c r="Y4163" s="3" t="s">
        <v>154</v>
      </c>
      <c r="Z4163" s="3" t="s">
        <v>154</v>
      </c>
      <c r="AA4163" s="3" t="s">
        <v>154</v>
      </c>
      <c r="AB4163" s="3" t="s">
        <v>154</v>
      </c>
      <c r="AC4163" s="3" t="s">
        <v>154</v>
      </c>
      <c r="AD4163" s="3" t="s">
        <v>6151</v>
      </c>
      <c r="AE4163" s="3" t="s">
        <v>6151</v>
      </c>
      <c r="AF4163" s="3" t="s">
        <v>154</v>
      </c>
      <c r="AG4163" s="3" t="s">
        <v>154</v>
      </c>
      <c r="AH4163" s="3" t="s">
        <v>6478</v>
      </c>
      <c r="AI4163" s="3" t="s">
        <v>6482</v>
      </c>
      <c r="AJ4163" s="3" t="s">
        <v>6031</v>
      </c>
    </row>
    <row r="4164" spans="1:36" ht="30">
      <c r="A4164" s="10">
        <v>4267</v>
      </c>
      <c r="B4164" t="str">
        <f>IF(K4164="总计","",INDEX(主数据!A:AD,MATCH(J4164,主数据!A:A,0),9))</f>
        <v>华西大区公司</v>
      </c>
      <c r="C4164" t="str">
        <f>IF(K4164="","",INDEX(主数据!A:AD,MATCH(J4164,主数据!A:A,0),11))</f>
        <v>成都南区</v>
      </c>
      <c r="D4164" t="str">
        <f t="shared" si="260"/>
        <v>CD16小业主委托停车管理费（固定）定额</v>
      </c>
      <c r="E4164" s="13" t="str">
        <f t="shared" si="262"/>
        <v/>
      </c>
      <c r="F4164" s="13" t="str">
        <f>IF(E4164="","",IFERROR(IF(IF(K4164="","",INDEX(收费标合同信息维护!A:Q,MATCH(D4164,收费标合同信息维护!J:J,0),10))=D4164,"有","无"),"无"))</f>
        <v/>
      </c>
      <c r="G4164" s="13" t="str">
        <f t="shared" si="261"/>
        <v>CD16小业主委托停车管理费（固定）定额240.00</v>
      </c>
      <c r="H4164" s="13" t="str">
        <f t="shared" si="263"/>
        <v>240.00</v>
      </c>
      <c r="I4164" s="13" t="str">
        <f>IF(G4164="","",IFERROR(IF(IF(K4164="","",INDEX(收费标合同信息维护!A:Q,MATCH(G4164,收费标合同信息维护!M:M,0),13))=G4164,"有","无"),"无"))</f>
        <v>无</v>
      </c>
      <c r="J4164" s="3" t="s">
        <v>2546</v>
      </c>
      <c r="K4164" s="3" t="s">
        <v>14666</v>
      </c>
      <c r="L4164" s="3" t="s">
        <v>7013</v>
      </c>
      <c r="M4164" s="3" t="s">
        <v>7014</v>
      </c>
      <c r="N4164" s="3" t="s">
        <v>6477</v>
      </c>
      <c r="O4164" s="3" t="s">
        <v>6478</v>
      </c>
      <c r="P4164" s="3" t="s">
        <v>14688</v>
      </c>
      <c r="Q4164" s="3" t="s">
        <v>13310</v>
      </c>
      <c r="R4164" s="3" t="s">
        <v>6490</v>
      </c>
      <c r="S4164" s="3" t="s">
        <v>6491</v>
      </c>
      <c r="T4164" s="3" t="s">
        <v>6537</v>
      </c>
      <c r="U4164" s="3" t="s">
        <v>154</v>
      </c>
      <c r="V4164" s="3" t="s">
        <v>154</v>
      </c>
      <c r="W4164" s="3" t="s">
        <v>8680</v>
      </c>
      <c r="X4164" s="3" t="s">
        <v>154</v>
      </c>
      <c r="Y4164" s="3" t="s">
        <v>154</v>
      </c>
      <c r="Z4164" s="3" t="s">
        <v>154</v>
      </c>
      <c r="AA4164" s="3" t="s">
        <v>154</v>
      </c>
      <c r="AB4164" s="3" t="s">
        <v>154</v>
      </c>
      <c r="AC4164" s="3" t="s">
        <v>154</v>
      </c>
      <c r="AD4164" s="3" t="s">
        <v>6151</v>
      </c>
      <c r="AE4164" s="3" t="s">
        <v>6151</v>
      </c>
      <c r="AF4164" s="3" t="s">
        <v>154</v>
      </c>
      <c r="AG4164" s="3" t="s">
        <v>154</v>
      </c>
      <c r="AH4164" s="3" t="s">
        <v>6478</v>
      </c>
      <c r="AI4164" s="3" t="s">
        <v>6482</v>
      </c>
      <c r="AJ4164" s="3" t="s">
        <v>6489</v>
      </c>
    </row>
    <row r="4165" spans="1:36" ht="30">
      <c r="A4165" s="10">
        <v>4268</v>
      </c>
      <c r="B4165" t="str">
        <f>IF(K4165="总计","",INDEX(主数据!A:AD,MATCH(J4165,主数据!A:A,0),9))</f>
        <v>华西大区公司</v>
      </c>
      <c r="C4165" t="str">
        <f>IF(K4165="","",INDEX(主数据!A:AD,MATCH(J4165,主数据!A:A,0),11))</f>
        <v>成都南区</v>
      </c>
      <c r="D4165" t="str">
        <f t="shared" si="260"/>
        <v>CD16小业主委托停车管理费（固定）定额</v>
      </c>
      <c r="E4165" s="13" t="str">
        <f t="shared" si="262"/>
        <v/>
      </c>
      <c r="F4165" s="13" t="str">
        <f>IF(E4165="","",IFERROR(IF(IF(K4165="","",INDEX(收费标合同信息维护!A:Q,MATCH(D4165,收费标合同信息维护!J:J,0),10))=D4165,"有","无"),"无"))</f>
        <v/>
      </c>
      <c r="G4165" s="13" t="str">
        <f t="shared" si="261"/>
        <v>CD16小业主委托停车管理费（固定）定额60.00</v>
      </c>
      <c r="H4165" s="13" t="str">
        <f t="shared" si="263"/>
        <v>60.00</v>
      </c>
      <c r="I4165" s="13" t="str">
        <f>IF(G4165="","",IFERROR(IF(IF(K4165="","",INDEX(收费标合同信息维护!A:Q,MATCH(G4165,收费标合同信息维护!M:M,0),13))=G4165,"有","无"),"无"))</f>
        <v>无</v>
      </c>
      <c r="J4165" s="3" t="s">
        <v>2546</v>
      </c>
      <c r="K4165" s="3" t="s">
        <v>14666</v>
      </c>
      <c r="L4165" s="3" t="s">
        <v>7013</v>
      </c>
      <c r="M4165" s="3" t="s">
        <v>7014</v>
      </c>
      <c r="N4165" s="3" t="s">
        <v>6477</v>
      </c>
      <c r="O4165" s="3" t="s">
        <v>6478</v>
      </c>
      <c r="P4165" s="3" t="s">
        <v>14689</v>
      </c>
      <c r="Q4165" s="3" t="s">
        <v>14655</v>
      </c>
      <c r="R4165" s="3" t="s">
        <v>6490</v>
      </c>
      <c r="S4165" s="3" t="s">
        <v>6491</v>
      </c>
      <c r="T4165" s="3" t="s">
        <v>6537</v>
      </c>
      <c r="U4165" s="3" t="s">
        <v>154</v>
      </c>
      <c r="V4165" s="3" t="s">
        <v>154</v>
      </c>
      <c r="W4165" s="3" t="s">
        <v>7016</v>
      </c>
      <c r="X4165" s="3" t="s">
        <v>154</v>
      </c>
      <c r="Y4165" s="3" t="s">
        <v>154</v>
      </c>
      <c r="Z4165" s="3" t="s">
        <v>154</v>
      </c>
      <c r="AA4165" s="3" t="s">
        <v>154</v>
      </c>
      <c r="AB4165" s="3" t="s">
        <v>154</v>
      </c>
      <c r="AC4165" s="3" t="s">
        <v>154</v>
      </c>
      <c r="AD4165" s="3" t="s">
        <v>6151</v>
      </c>
      <c r="AE4165" s="3" t="s">
        <v>6151</v>
      </c>
      <c r="AF4165" s="3" t="s">
        <v>154</v>
      </c>
      <c r="AG4165" s="3" t="s">
        <v>154</v>
      </c>
      <c r="AH4165" s="3" t="s">
        <v>6478</v>
      </c>
      <c r="AI4165" s="3" t="s">
        <v>6482</v>
      </c>
      <c r="AJ4165" s="3" t="s">
        <v>6134</v>
      </c>
    </row>
    <row r="4166" spans="1:36" ht="15">
      <c r="A4166" s="10">
        <v>4269</v>
      </c>
      <c r="B4166" t="str">
        <f>IF(K4166="总计","",INDEX(主数据!A:AD,MATCH(J4166,主数据!A:A,0),9))</f>
        <v>华西大区公司</v>
      </c>
      <c r="C4166" t="str">
        <f>IF(K4166="","",INDEX(主数据!A:AD,MATCH(J4166,主数据!A:A,0),11))</f>
        <v>成都南区</v>
      </c>
      <c r="D4166" t="str">
        <f t="shared" si="260"/>
        <v>CD16电费标准方式0.86</v>
      </c>
      <c r="E4166" s="13" t="str">
        <f t="shared" si="262"/>
        <v>0.86</v>
      </c>
      <c r="F4166" s="13" t="str">
        <f>IF(E4166="","",IFERROR(IF(IF(K4166="","",INDEX(收费标合同信息维护!A:Q,MATCH(D4166,收费标合同信息维护!J:J,0),10))=D4166,"有","无"),"无"))</f>
        <v>无</v>
      </c>
      <c r="G4166" s="13" t="str">
        <f t="shared" si="261"/>
        <v/>
      </c>
      <c r="H4166" s="13" t="str">
        <f t="shared" si="263"/>
        <v/>
      </c>
      <c r="I4166" s="13" t="str">
        <f>IF(G4166="","",IFERROR(IF(IF(K4166="","",INDEX(收费标合同信息维护!A:Q,MATCH(G4166,收费标合同信息维护!M:M,0),13))=G4166,"有","无"),"无"))</f>
        <v/>
      </c>
      <c r="J4166" s="3" t="s">
        <v>2546</v>
      </c>
      <c r="K4166" s="3" t="s">
        <v>14666</v>
      </c>
      <c r="L4166" s="3" t="s">
        <v>6601</v>
      </c>
      <c r="M4166" s="3" t="s">
        <v>6602</v>
      </c>
      <c r="N4166" s="3" t="s">
        <v>6603</v>
      </c>
      <c r="O4166" s="3" t="s">
        <v>6478</v>
      </c>
      <c r="P4166" s="3" t="s">
        <v>6601</v>
      </c>
      <c r="Q4166" s="3" t="s">
        <v>8660</v>
      </c>
      <c r="R4166" s="3" t="s">
        <v>6484</v>
      </c>
      <c r="S4166" s="3" t="s">
        <v>6491</v>
      </c>
      <c r="T4166" s="3" t="s">
        <v>6915</v>
      </c>
      <c r="U4166" s="3" t="s">
        <v>154</v>
      </c>
      <c r="V4166" s="3" t="s">
        <v>8661</v>
      </c>
      <c r="W4166" s="3" t="s">
        <v>154</v>
      </c>
      <c r="X4166" s="3" t="s">
        <v>154</v>
      </c>
      <c r="Y4166" s="3" t="s">
        <v>154</v>
      </c>
      <c r="Z4166" s="3" t="s">
        <v>154</v>
      </c>
      <c r="AA4166" s="3" t="s">
        <v>154</v>
      </c>
      <c r="AB4166" s="3" t="s">
        <v>154</v>
      </c>
      <c r="AC4166" s="3" t="s">
        <v>154</v>
      </c>
      <c r="AD4166" s="3" t="s">
        <v>6151</v>
      </c>
      <c r="AE4166" s="3" t="s">
        <v>6151</v>
      </c>
      <c r="AF4166" s="3" t="s">
        <v>154</v>
      </c>
      <c r="AG4166" s="3" t="s">
        <v>154</v>
      </c>
      <c r="AH4166" s="3" t="s">
        <v>6478</v>
      </c>
      <c r="AI4166" s="3" t="s">
        <v>6482</v>
      </c>
      <c r="AJ4166" s="3" t="s">
        <v>6489</v>
      </c>
    </row>
    <row r="4167" spans="1:36" ht="15">
      <c r="A4167" s="10">
        <v>4270</v>
      </c>
      <c r="B4167" t="str">
        <f>IF(K4167="总计","",INDEX(主数据!A:AD,MATCH(J4167,主数据!A:A,0),9))</f>
        <v>华西大区公司</v>
      </c>
      <c r="C4167" t="str">
        <f>IF(K4167="","",INDEX(主数据!A:AD,MATCH(J4167,主数据!A:A,0),11))</f>
        <v>成都南区</v>
      </c>
      <c r="D4167" t="str">
        <f t="shared" si="260"/>
        <v>CD16电费标准方式1.50</v>
      </c>
      <c r="E4167" s="13" t="str">
        <f t="shared" si="262"/>
        <v>1.50</v>
      </c>
      <c r="F4167" s="13" t="str">
        <f>IF(E4167="","",IFERROR(IF(IF(K4167="","",INDEX(收费标合同信息维护!A:Q,MATCH(D4167,收费标合同信息维护!J:J,0),10))=D4167,"有","无"),"无"))</f>
        <v>无</v>
      </c>
      <c r="G4167" s="13" t="str">
        <f t="shared" si="261"/>
        <v/>
      </c>
      <c r="H4167" s="13" t="str">
        <f t="shared" si="263"/>
        <v/>
      </c>
      <c r="I4167" s="13" t="str">
        <f>IF(G4167="","",IFERROR(IF(IF(K4167="","",INDEX(收费标合同信息维护!A:Q,MATCH(G4167,收费标合同信息维护!M:M,0),13))=G4167,"有","无"),"无"))</f>
        <v/>
      </c>
      <c r="J4167" s="3" t="s">
        <v>2546</v>
      </c>
      <c r="K4167" s="3" t="s">
        <v>14666</v>
      </c>
      <c r="L4167" s="3" t="s">
        <v>6601</v>
      </c>
      <c r="M4167" s="3" t="s">
        <v>6602</v>
      </c>
      <c r="N4167" s="3" t="s">
        <v>6603</v>
      </c>
      <c r="O4167" s="3" t="s">
        <v>6478</v>
      </c>
      <c r="P4167" s="3" t="s">
        <v>14690</v>
      </c>
      <c r="Q4167" s="3" t="s">
        <v>6605</v>
      </c>
      <c r="R4167" s="3" t="s">
        <v>6484</v>
      </c>
      <c r="S4167" s="3" t="s">
        <v>6491</v>
      </c>
      <c r="T4167" s="3" t="s">
        <v>7001</v>
      </c>
      <c r="U4167" s="3" t="s">
        <v>154</v>
      </c>
      <c r="V4167" s="3" t="s">
        <v>6608</v>
      </c>
      <c r="W4167" s="3" t="s">
        <v>154</v>
      </c>
      <c r="X4167" s="3" t="s">
        <v>154</v>
      </c>
      <c r="Y4167" s="3" t="s">
        <v>154</v>
      </c>
      <c r="Z4167" s="3" t="s">
        <v>154</v>
      </c>
      <c r="AA4167" s="3" t="s">
        <v>154</v>
      </c>
      <c r="AB4167" s="3" t="s">
        <v>154</v>
      </c>
      <c r="AC4167" s="3" t="s">
        <v>154</v>
      </c>
      <c r="AD4167" s="3" t="s">
        <v>6151</v>
      </c>
      <c r="AE4167" s="3" t="s">
        <v>6151</v>
      </c>
      <c r="AF4167" s="3" t="s">
        <v>154</v>
      </c>
      <c r="AG4167" s="3" t="s">
        <v>154</v>
      </c>
      <c r="AH4167" s="3" t="s">
        <v>6478</v>
      </c>
      <c r="AI4167" s="3" t="s">
        <v>6482</v>
      </c>
      <c r="AJ4167" s="3" t="s">
        <v>6489</v>
      </c>
    </row>
    <row r="4168" spans="1:36" ht="15">
      <c r="A4168" s="10">
        <v>4271</v>
      </c>
      <c r="B4168" t="str">
        <f>IF(K4168="总计","",INDEX(主数据!A:AD,MATCH(J4168,主数据!A:A,0),9))</f>
        <v>华西大区公司</v>
      </c>
      <c r="C4168" t="str">
        <f>IF(K4168="","",INDEX(主数据!A:AD,MATCH(J4168,主数据!A:A,0),11))</f>
        <v>成都南区</v>
      </c>
      <c r="D4168" t="str">
        <f t="shared" si="260"/>
        <v>CD16电费标准方式1.20</v>
      </c>
      <c r="E4168" s="13" t="str">
        <f t="shared" si="262"/>
        <v>1.20</v>
      </c>
      <c r="F4168" s="13" t="str">
        <f>IF(E4168="","",IFERROR(IF(IF(K4168="","",INDEX(收费标合同信息维护!A:Q,MATCH(D4168,收费标合同信息维护!J:J,0),10))=D4168,"有","无"),"无"))</f>
        <v>无</v>
      </c>
      <c r="G4168" s="13" t="str">
        <f t="shared" si="261"/>
        <v/>
      </c>
      <c r="H4168" s="13" t="str">
        <f t="shared" si="263"/>
        <v/>
      </c>
      <c r="I4168" s="13" t="str">
        <f>IF(G4168="","",IFERROR(IF(IF(K4168="","",INDEX(收费标合同信息维护!A:Q,MATCH(G4168,收费标合同信息维护!M:M,0),13))=G4168,"有","无"),"无"))</f>
        <v/>
      </c>
      <c r="J4168" s="3" t="s">
        <v>2546</v>
      </c>
      <c r="K4168" s="3" t="s">
        <v>14666</v>
      </c>
      <c r="L4168" s="3" t="s">
        <v>6601</v>
      </c>
      <c r="M4168" s="3" t="s">
        <v>6602</v>
      </c>
      <c r="N4168" s="3" t="s">
        <v>6603</v>
      </c>
      <c r="O4168" s="3" t="s">
        <v>6478</v>
      </c>
      <c r="P4168" s="3" t="s">
        <v>14691</v>
      </c>
      <c r="Q4168" s="3" t="s">
        <v>6613</v>
      </c>
      <c r="R4168" s="3" t="s">
        <v>6484</v>
      </c>
      <c r="S4168" s="3" t="s">
        <v>6491</v>
      </c>
      <c r="T4168" s="3" t="s">
        <v>7001</v>
      </c>
      <c r="U4168" s="3" t="s">
        <v>154</v>
      </c>
      <c r="V4168" s="3" t="s">
        <v>6614</v>
      </c>
      <c r="W4168" s="3" t="s">
        <v>154</v>
      </c>
      <c r="X4168" s="3" t="s">
        <v>154</v>
      </c>
      <c r="Y4168" s="3" t="s">
        <v>154</v>
      </c>
      <c r="Z4168" s="3" t="s">
        <v>154</v>
      </c>
      <c r="AA4168" s="3" t="s">
        <v>154</v>
      </c>
      <c r="AB4168" s="3" t="s">
        <v>154</v>
      </c>
      <c r="AC4168" s="3" t="s">
        <v>154</v>
      </c>
      <c r="AD4168" s="3" t="s">
        <v>6151</v>
      </c>
      <c r="AE4168" s="3" t="s">
        <v>6151</v>
      </c>
      <c r="AF4168" s="3" t="s">
        <v>154</v>
      </c>
      <c r="AG4168" s="3" t="s">
        <v>154</v>
      </c>
      <c r="AH4168" s="3" t="s">
        <v>6478</v>
      </c>
      <c r="AI4168" s="3" t="s">
        <v>6482</v>
      </c>
      <c r="AJ4168" s="3" t="s">
        <v>6489</v>
      </c>
    </row>
    <row r="4169" spans="1:36" ht="15">
      <c r="A4169" s="10">
        <v>4272</v>
      </c>
      <c r="B4169" t="str">
        <f>IF(K4169="总计","",INDEX(主数据!A:AD,MATCH(J4169,主数据!A:A,0),9))</f>
        <v>华西大区公司</v>
      </c>
      <c r="C4169" t="str">
        <f>IF(K4169="","",INDEX(主数据!A:AD,MATCH(J4169,主数据!A:A,0),11))</f>
        <v>成都南区</v>
      </c>
      <c r="D4169" t="str">
        <f t="shared" si="260"/>
        <v>CD16电费标准方式1.30</v>
      </c>
      <c r="E4169" s="13" t="str">
        <f t="shared" si="262"/>
        <v>1.30</v>
      </c>
      <c r="F4169" s="13" t="str">
        <f>IF(E4169="","",IFERROR(IF(IF(K4169="","",INDEX(收费标合同信息维护!A:Q,MATCH(D4169,收费标合同信息维护!J:J,0),10))=D4169,"有","无"),"无"))</f>
        <v>无</v>
      </c>
      <c r="G4169" s="13" t="str">
        <f t="shared" si="261"/>
        <v/>
      </c>
      <c r="H4169" s="13" t="str">
        <f t="shared" si="263"/>
        <v/>
      </c>
      <c r="I4169" s="13" t="str">
        <f>IF(G4169="","",IFERROR(IF(IF(K4169="","",INDEX(收费标合同信息维护!A:Q,MATCH(G4169,收费标合同信息维护!M:M,0),13))=G4169,"有","无"),"无"))</f>
        <v/>
      </c>
      <c r="J4169" s="3" t="s">
        <v>2546</v>
      </c>
      <c r="K4169" s="3" t="s">
        <v>14666</v>
      </c>
      <c r="L4169" s="3" t="s">
        <v>6601</v>
      </c>
      <c r="M4169" s="3" t="s">
        <v>6602</v>
      </c>
      <c r="N4169" s="3" t="s">
        <v>6603</v>
      </c>
      <c r="O4169" s="3" t="s">
        <v>6478</v>
      </c>
      <c r="P4169" s="3" t="s">
        <v>14692</v>
      </c>
      <c r="Q4169" s="3" t="s">
        <v>6610</v>
      </c>
      <c r="R4169" s="3" t="s">
        <v>6484</v>
      </c>
      <c r="S4169" s="3" t="s">
        <v>6491</v>
      </c>
      <c r="T4169" s="3" t="s">
        <v>7001</v>
      </c>
      <c r="U4169" s="3" t="s">
        <v>154</v>
      </c>
      <c r="V4169" s="3" t="s">
        <v>6611</v>
      </c>
      <c r="W4169" s="3" t="s">
        <v>154</v>
      </c>
      <c r="X4169" s="3" t="s">
        <v>154</v>
      </c>
      <c r="Y4169" s="3" t="s">
        <v>154</v>
      </c>
      <c r="Z4169" s="3" t="s">
        <v>154</v>
      </c>
      <c r="AA4169" s="3" t="s">
        <v>154</v>
      </c>
      <c r="AB4169" s="3" t="s">
        <v>154</v>
      </c>
      <c r="AC4169" s="3" t="s">
        <v>154</v>
      </c>
      <c r="AD4169" s="3" t="s">
        <v>6151</v>
      </c>
      <c r="AE4169" s="3" t="s">
        <v>6151</v>
      </c>
      <c r="AF4169" s="3" t="s">
        <v>154</v>
      </c>
      <c r="AG4169" s="3" t="s">
        <v>154</v>
      </c>
      <c r="AH4169" s="3" t="s">
        <v>6478</v>
      </c>
      <c r="AI4169" s="3" t="s">
        <v>6482</v>
      </c>
      <c r="AJ4169" s="3" t="s">
        <v>6489</v>
      </c>
    </row>
    <row r="4170" spans="1:36" ht="15">
      <c r="A4170" s="10">
        <v>4273</v>
      </c>
      <c r="B4170" t="str">
        <f>IF(K4170="总计","",INDEX(主数据!A:AD,MATCH(J4170,主数据!A:A,0),9))</f>
        <v>华西大区公司</v>
      </c>
      <c r="C4170" t="str">
        <f>IF(K4170="","",INDEX(主数据!A:AD,MATCH(J4170,主数据!A:A,0),11))</f>
        <v>成都南区</v>
      </c>
      <c r="D4170" t="str">
        <f t="shared" si="260"/>
        <v>CD16电费标准方式0.55</v>
      </c>
      <c r="E4170" s="13" t="str">
        <f t="shared" si="262"/>
        <v>0.55</v>
      </c>
      <c r="F4170" s="13" t="str">
        <f>IF(E4170="","",IFERROR(IF(IF(K4170="","",INDEX(收费标合同信息维护!A:Q,MATCH(D4170,收费标合同信息维护!J:J,0),10))=D4170,"有","无"),"无"))</f>
        <v>无</v>
      </c>
      <c r="G4170" s="13" t="str">
        <f t="shared" si="261"/>
        <v/>
      </c>
      <c r="H4170" s="13" t="str">
        <f t="shared" si="263"/>
        <v/>
      </c>
      <c r="I4170" s="13" t="str">
        <f>IF(G4170="","",IFERROR(IF(IF(K4170="","",INDEX(收费标合同信息维护!A:Q,MATCH(G4170,收费标合同信息维护!M:M,0),13))=G4170,"有","无"),"无"))</f>
        <v/>
      </c>
      <c r="J4170" s="3" t="s">
        <v>2546</v>
      </c>
      <c r="K4170" s="3" t="s">
        <v>14666</v>
      </c>
      <c r="L4170" s="3" t="s">
        <v>6601</v>
      </c>
      <c r="M4170" s="3" t="s">
        <v>6602</v>
      </c>
      <c r="N4170" s="3" t="s">
        <v>6603</v>
      </c>
      <c r="O4170" s="3" t="s">
        <v>6478</v>
      </c>
      <c r="P4170" s="3" t="s">
        <v>14693</v>
      </c>
      <c r="Q4170" s="3" t="s">
        <v>14694</v>
      </c>
      <c r="R4170" s="3" t="s">
        <v>6484</v>
      </c>
      <c r="S4170" s="3" t="s">
        <v>6491</v>
      </c>
      <c r="T4170" s="3" t="s">
        <v>6481</v>
      </c>
      <c r="U4170" s="3" t="s">
        <v>154</v>
      </c>
      <c r="V4170" s="3" t="s">
        <v>14661</v>
      </c>
      <c r="W4170" s="3" t="s">
        <v>154</v>
      </c>
      <c r="X4170" s="3" t="s">
        <v>154</v>
      </c>
      <c r="Y4170" s="3" t="s">
        <v>154</v>
      </c>
      <c r="Z4170" s="3" t="s">
        <v>154</v>
      </c>
      <c r="AA4170" s="3" t="s">
        <v>154</v>
      </c>
      <c r="AB4170" s="3" t="s">
        <v>154</v>
      </c>
      <c r="AC4170" s="3" t="s">
        <v>154</v>
      </c>
      <c r="AD4170" s="3" t="s">
        <v>6151</v>
      </c>
      <c r="AE4170" s="3" t="s">
        <v>6151</v>
      </c>
      <c r="AF4170" s="3" t="s">
        <v>154</v>
      </c>
      <c r="AG4170" s="3" t="s">
        <v>154</v>
      </c>
      <c r="AH4170" s="3" t="s">
        <v>6478</v>
      </c>
      <c r="AI4170" s="3" t="s">
        <v>6482</v>
      </c>
      <c r="AJ4170" s="3" t="s">
        <v>6489</v>
      </c>
    </row>
    <row r="4171" spans="1:36" ht="15">
      <c r="A4171" s="10">
        <v>4274</v>
      </c>
      <c r="B4171" t="str">
        <f>IF(K4171="总计","",INDEX(主数据!A:AD,MATCH(J4171,主数据!A:A,0),9))</f>
        <v>华西大区公司</v>
      </c>
      <c r="C4171" t="str">
        <f>IF(K4171="","",INDEX(主数据!A:AD,MATCH(J4171,主数据!A:A,0),11))</f>
        <v>成都南区</v>
      </c>
      <c r="D4171" t="str">
        <f t="shared" si="260"/>
        <v>CD16自来水费（简易征收）标准方式5.40</v>
      </c>
      <c r="E4171" s="13" t="str">
        <f t="shared" si="262"/>
        <v>5.40</v>
      </c>
      <c r="F4171" s="13" t="str">
        <f>IF(E4171="","",IFERROR(IF(IF(K4171="","",INDEX(收费标合同信息维护!A:Q,MATCH(D4171,收费标合同信息维护!J:J,0),10))=D4171,"有","无"),"无"))</f>
        <v>无</v>
      </c>
      <c r="G4171" s="13" t="str">
        <f t="shared" si="261"/>
        <v/>
      </c>
      <c r="H4171" s="13" t="str">
        <f t="shared" si="263"/>
        <v/>
      </c>
      <c r="I4171" s="13" t="str">
        <f>IF(G4171="","",IFERROR(IF(IF(K4171="","",INDEX(收费标合同信息维护!A:Q,MATCH(G4171,收费标合同信息维护!M:M,0),13))=G4171,"有","无"),"无"))</f>
        <v/>
      </c>
      <c r="J4171" s="3" t="s">
        <v>2546</v>
      </c>
      <c r="K4171" s="3" t="s">
        <v>14666</v>
      </c>
      <c r="L4171" s="3" t="s">
        <v>6615</v>
      </c>
      <c r="M4171" s="3" t="s">
        <v>6616</v>
      </c>
      <c r="N4171" s="3" t="s">
        <v>6603</v>
      </c>
      <c r="O4171" s="3" t="s">
        <v>6478</v>
      </c>
      <c r="P4171" s="3" t="s">
        <v>14695</v>
      </c>
      <c r="Q4171" s="3" t="s">
        <v>14696</v>
      </c>
      <c r="R4171" s="3" t="s">
        <v>6484</v>
      </c>
      <c r="S4171" s="3" t="s">
        <v>6491</v>
      </c>
      <c r="T4171" s="3" t="s">
        <v>7001</v>
      </c>
      <c r="U4171" s="3" t="s">
        <v>154</v>
      </c>
      <c r="V4171" s="3" t="s">
        <v>11209</v>
      </c>
      <c r="W4171" s="3" t="s">
        <v>154</v>
      </c>
      <c r="X4171" s="3" t="s">
        <v>154</v>
      </c>
      <c r="Y4171" s="3" t="s">
        <v>154</v>
      </c>
      <c r="Z4171" s="3" t="s">
        <v>154</v>
      </c>
      <c r="AA4171" s="3" t="s">
        <v>154</v>
      </c>
      <c r="AB4171" s="3" t="s">
        <v>154</v>
      </c>
      <c r="AC4171" s="3" t="s">
        <v>154</v>
      </c>
      <c r="AD4171" s="3" t="s">
        <v>6151</v>
      </c>
      <c r="AE4171" s="3" t="s">
        <v>6151</v>
      </c>
      <c r="AF4171" s="3" t="s">
        <v>154</v>
      </c>
      <c r="AG4171" s="3" t="s">
        <v>154</v>
      </c>
      <c r="AH4171" s="3" t="s">
        <v>6478</v>
      </c>
      <c r="AI4171" s="3" t="s">
        <v>6482</v>
      </c>
      <c r="AJ4171" s="3" t="s">
        <v>6489</v>
      </c>
    </row>
    <row r="4172" spans="1:36" ht="15">
      <c r="A4172" s="10">
        <v>4275</v>
      </c>
      <c r="B4172" t="str">
        <f>IF(K4172="总计","",INDEX(主数据!A:AD,MATCH(J4172,主数据!A:A,0),9))</f>
        <v>华西大区公司</v>
      </c>
      <c r="C4172" t="str">
        <f>IF(K4172="","",INDEX(主数据!A:AD,MATCH(J4172,主数据!A:A,0),11))</f>
        <v>成都南区</v>
      </c>
      <c r="D4172" t="str">
        <f t="shared" si="260"/>
        <v>CD16自来水费（简易征收）标准方式4.62</v>
      </c>
      <c r="E4172" s="13" t="str">
        <f t="shared" si="262"/>
        <v>4.62</v>
      </c>
      <c r="F4172" s="13" t="str">
        <f>IF(E4172="","",IFERROR(IF(IF(K4172="","",INDEX(收费标合同信息维护!A:Q,MATCH(D4172,收费标合同信息维护!J:J,0),10))=D4172,"有","无"),"无"))</f>
        <v>无</v>
      </c>
      <c r="G4172" s="13" t="str">
        <f t="shared" si="261"/>
        <v/>
      </c>
      <c r="H4172" s="13" t="str">
        <f t="shared" si="263"/>
        <v/>
      </c>
      <c r="I4172" s="13" t="str">
        <f>IF(G4172="","",IFERROR(IF(IF(K4172="","",INDEX(收费标合同信息维护!A:Q,MATCH(G4172,收费标合同信息维护!M:M,0),13))=G4172,"有","无"),"无"))</f>
        <v/>
      </c>
      <c r="J4172" s="3" t="s">
        <v>2546</v>
      </c>
      <c r="K4172" s="3" t="s">
        <v>14666</v>
      </c>
      <c r="L4172" s="3" t="s">
        <v>6615</v>
      </c>
      <c r="M4172" s="3" t="s">
        <v>6616</v>
      </c>
      <c r="N4172" s="3" t="s">
        <v>6603</v>
      </c>
      <c r="O4172" s="3" t="s">
        <v>6478</v>
      </c>
      <c r="P4172" s="3" t="s">
        <v>14697</v>
      </c>
      <c r="Q4172" s="3" t="s">
        <v>14698</v>
      </c>
      <c r="R4172" s="3" t="s">
        <v>6484</v>
      </c>
      <c r="S4172" s="3" t="s">
        <v>6491</v>
      </c>
      <c r="T4172" s="3" t="s">
        <v>6481</v>
      </c>
      <c r="U4172" s="3" t="s">
        <v>154</v>
      </c>
      <c r="V4172" s="3" t="s">
        <v>14699</v>
      </c>
      <c r="W4172" s="3" t="s">
        <v>154</v>
      </c>
      <c r="X4172" s="3" t="s">
        <v>154</v>
      </c>
      <c r="Y4172" s="3" t="s">
        <v>154</v>
      </c>
      <c r="Z4172" s="3" t="s">
        <v>154</v>
      </c>
      <c r="AA4172" s="3" t="s">
        <v>154</v>
      </c>
      <c r="AB4172" s="3" t="s">
        <v>154</v>
      </c>
      <c r="AC4172" s="3" t="s">
        <v>154</v>
      </c>
      <c r="AD4172" s="3" t="s">
        <v>6151</v>
      </c>
      <c r="AE4172" s="3" t="s">
        <v>6151</v>
      </c>
      <c r="AF4172" s="3" t="s">
        <v>154</v>
      </c>
      <c r="AG4172" s="3" t="s">
        <v>154</v>
      </c>
      <c r="AH4172" s="3" t="s">
        <v>6478</v>
      </c>
      <c r="AI4172" s="3" t="s">
        <v>6482</v>
      </c>
      <c r="AJ4172" s="3" t="s">
        <v>6489</v>
      </c>
    </row>
    <row r="4173" spans="1:36" ht="15">
      <c r="A4173" s="10">
        <v>4276</v>
      </c>
      <c r="B4173" t="str">
        <f>IF(K4173="总计","",INDEX(主数据!A:AD,MATCH(J4173,主数据!A:A,0),9))</f>
        <v>华西大区公司</v>
      </c>
      <c r="C4173" t="str">
        <f>IF(K4173="","",INDEX(主数据!A:AD,MATCH(J4173,主数据!A:A,0),11))</f>
        <v>成都南区</v>
      </c>
      <c r="D4173" t="str">
        <f t="shared" si="260"/>
        <v>CD16自来水费（简易征收）标准方式3.03</v>
      </c>
      <c r="E4173" s="13" t="str">
        <f t="shared" si="262"/>
        <v>3.03</v>
      </c>
      <c r="F4173" s="13" t="str">
        <f>IF(E4173="","",IFERROR(IF(IF(K4173="","",INDEX(收费标合同信息维护!A:Q,MATCH(D4173,收费标合同信息维护!J:J,0),10))=D4173,"有","无"),"无"))</f>
        <v>无</v>
      </c>
      <c r="G4173" s="13" t="str">
        <f t="shared" si="261"/>
        <v/>
      </c>
      <c r="H4173" s="13" t="str">
        <f t="shared" si="263"/>
        <v/>
      </c>
      <c r="I4173" s="13" t="str">
        <f>IF(G4173="","",IFERROR(IF(IF(K4173="","",INDEX(收费标合同信息维护!A:Q,MATCH(G4173,收费标合同信息维护!M:M,0),13))=G4173,"有","无"),"无"))</f>
        <v/>
      </c>
      <c r="J4173" s="3" t="s">
        <v>2546</v>
      </c>
      <c r="K4173" s="3" t="s">
        <v>14666</v>
      </c>
      <c r="L4173" s="3" t="s">
        <v>6615</v>
      </c>
      <c r="M4173" s="3" t="s">
        <v>6616</v>
      </c>
      <c r="N4173" s="3" t="s">
        <v>6603</v>
      </c>
      <c r="O4173" s="3" t="s">
        <v>6478</v>
      </c>
      <c r="P4173" s="3" t="s">
        <v>14700</v>
      </c>
      <c r="Q4173" s="3" t="s">
        <v>14701</v>
      </c>
      <c r="R4173" s="3" t="s">
        <v>6484</v>
      </c>
      <c r="S4173" s="3" t="s">
        <v>6491</v>
      </c>
      <c r="T4173" s="3" t="s">
        <v>6481</v>
      </c>
      <c r="U4173" s="3" t="s">
        <v>154</v>
      </c>
      <c r="V4173" s="3" t="s">
        <v>6769</v>
      </c>
      <c r="W4173" s="3" t="s">
        <v>154</v>
      </c>
      <c r="X4173" s="3" t="s">
        <v>154</v>
      </c>
      <c r="Y4173" s="3" t="s">
        <v>154</v>
      </c>
      <c r="Z4173" s="3" t="s">
        <v>154</v>
      </c>
      <c r="AA4173" s="3" t="s">
        <v>154</v>
      </c>
      <c r="AB4173" s="3" t="s">
        <v>154</v>
      </c>
      <c r="AC4173" s="3" t="s">
        <v>154</v>
      </c>
      <c r="AD4173" s="3" t="s">
        <v>6151</v>
      </c>
      <c r="AE4173" s="3" t="s">
        <v>6151</v>
      </c>
      <c r="AF4173" s="3" t="s">
        <v>154</v>
      </c>
      <c r="AG4173" s="3" t="s">
        <v>154</v>
      </c>
      <c r="AH4173" s="3" t="s">
        <v>6478</v>
      </c>
      <c r="AI4173" s="3" t="s">
        <v>6482</v>
      </c>
      <c r="AJ4173" s="3" t="s">
        <v>6489</v>
      </c>
    </row>
    <row r="4174" spans="1:36" ht="15">
      <c r="A4174" s="10">
        <v>4277</v>
      </c>
      <c r="B4174" t="str">
        <f>IF(K4174="总计","",INDEX(主数据!A:AD,MATCH(J4174,主数据!A:A,0),9))</f>
        <v>华西大区公司</v>
      </c>
      <c r="C4174" t="str">
        <f>IF(K4174="","",INDEX(主数据!A:AD,MATCH(J4174,主数据!A:A,0),11))</f>
        <v>成都南区</v>
      </c>
      <c r="D4174" t="str">
        <f t="shared" si="260"/>
        <v>CD17物业服务费标准方式1.70</v>
      </c>
      <c r="E4174" s="13" t="str">
        <f t="shared" si="262"/>
        <v>1.70</v>
      </c>
      <c r="F4174" s="13" t="str">
        <f>IF(E4174="","",IFERROR(IF(IF(K4174="","",INDEX(收费标合同信息维护!A:Q,MATCH(D4174,收费标合同信息维护!J:J,0),10))=D4174,"有","无"),"无"))</f>
        <v>无</v>
      </c>
      <c r="G4174" s="13" t="str">
        <f t="shared" si="261"/>
        <v/>
      </c>
      <c r="H4174" s="13" t="str">
        <f t="shared" si="263"/>
        <v/>
      </c>
      <c r="I4174" s="13" t="str">
        <f>IF(G4174="","",IFERROR(IF(IF(K4174="","",INDEX(收费标合同信息维护!A:Q,MATCH(G4174,收费标合同信息维护!M:M,0),13))=G4174,"有","无"),"无"))</f>
        <v/>
      </c>
      <c r="J4174" s="3" t="s">
        <v>2519</v>
      </c>
      <c r="K4174" s="3" t="s">
        <v>14702</v>
      </c>
      <c r="L4174" s="3" t="s">
        <v>6025</v>
      </c>
      <c r="M4174" s="3" t="s">
        <v>6026</v>
      </c>
      <c r="N4174" s="3" t="s">
        <v>6477</v>
      </c>
      <c r="O4174" s="3" t="s">
        <v>6478</v>
      </c>
      <c r="P4174" s="3" t="s">
        <v>14703</v>
      </c>
      <c r="Q4174" s="3" t="s">
        <v>14704</v>
      </c>
      <c r="R4174" s="3" t="s">
        <v>6484</v>
      </c>
      <c r="S4174" s="3" t="s">
        <v>6627</v>
      </c>
      <c r="T4174" s="3" t="s">
        <v>6493</v>
      </c>
      <c r="U4174" s="3" t="s">
        <v>154</v>
      </c>
      <c r="V4174" s="3" t="s">
        <v>9710</v>
      </c>
      <c r="W4174" s="3" t="s">
        <v>154</v>
      </c>
      <c r="X4174" s="3" t="s">
        <v>154</v>
      </c>
      <c r="Y4174" s="3" t="s">
        <v>154</v>
      </c>
      <c r="Z4174" s="3" t="s">
        <v>154</v>
      </c>
      <c r="AA4174" s="3" t="s">
        <v>154</v>
      </c>
      <c r="AB4174" s="3" t="s">
        <v>154</v>
      </c>
      <c r="AC4174" s="3" t="s">
        <v>154</v>
      </c>
      <c r="AD4174" s="3" t="s">
        <v>6151</v>
      </c>
      <c r="AE4174" s="3" t="s">
        <v>6151</v>
      </c>
      <c r="AF4174" s="3" t="s">
        <v>154</v>
      </c>
      <c r="AG4174" s="3" t="s">
        <v>154</v>
      </c>
      <c r="AH4174" s="3" t="s">
        <v>6478</v>
      </c>
      <c r="AI4174" s="3" t="s">
        <v>6482</v>
      </c>
      <c r="AJ4174" s="3" t="s">
        <v>6662</v>
      </c>
    </row>
    <row r="4175" spans="1:36" ht="15">
      <c r="A4175" s="10">
        <v>4278</v>
      </c>
      <c r="B4175" t="str">
        <f>IF(K4175="总计","",INDEX(主数据!A:AD,MATCH(J4175,主数据!A:A,0),9))</f>
        <v>华西大区公司</v>
      </c>
      <c r="C4175" t="str">
        <f>IF(K4175="","",INDEX(主数据!A:AD,MATCH(J4175,主数据!A:A,0),11))</f>
        <v>成都南区</v>
      </c>
      <c r="D4175" t="str">
        <f t="shared" si="260"/>
        <v>CD17物业服务费标准方式3.00</v>
      </c>
      <c r="E4175" s="13" t="str">
        <f t="shared" si="262"/>
        <v>3.00</v>
      </c>
      <c r="F4175" s="13" t="str">
        <f>IF(E4175="","",IFERROR(IF(IF(K4175="","",INDEX(收费标合同信息维护!A:Q,MATCH(D4175,收费标合同信息维护!J:J,0),10))=D4175,"有","无"),"无"))</f>
        <v>无</v>
      </c>
      <c r="G4175" s="13" t="str">
        <f t="shared" si="261"/>
        <v/>
      </c>
      <c r="H4175" s="13" t="str">
        <f t="shared" si="263"/>
        <v/>
      </c>
      <c r="I4175" s="13" t="str">
        <f>IF(G4175="","",IFERROR(IF(IF(K4175="","",INDEX(收费标合同信息维护!A:Q,MATCH(G4175,收费标合同信息维护!M:M,0),13))=G4175,"有","无"),"无"))</f>
        <v/>
      </c>
      <c r="J4175" s="3" t="s">
        <v>2519</v>
      </c>
      <c r="K4175" s="3" t="s">
        <v>14702</v>
      </c>
      <c r="L4175" s="3" t="s">
        <v>6025</v>
      </c>
      <c r="M4175" s="3" t="s">
        <v>6026</v>
      </c>
      <c r="N4175" s="3" t="s">
        <v>6477</v>
      </c>
      <c r="O4175" s="3" t="s">
        <v>6478</v>
      </c>
      <c r="P4175" s="3" t="s">
        <v>14705</v>
      </c>
      <c r="Q4175" s="3" t="s">
        <v>9054</v>
      </c>
      <c r="R4175" s="3" t="s">
        <v>6484</v>
      </c>
      <c r="S4175" s="3" t="s">
        <v>6627</v>
      </c>
      <c r="T4175" s="3" t="s">
        <v>6493</v>
      </c>
      <c r="U4175" s="3" t="s">
        <v>154</v>
      </c>
      <c r="V4175" s="3" t="s">
        <v>6672</v>
      </c>
      <c r="W4175" s="3" t="s">
        <v>154</v>
      </c>
      <c r="X4175" s="3" t="s">
        <v>154</v>
      </c>
      <c r="Y4175" s="3" t="s">
        <v>154</v>
      </c>
      <c r="Z4175" s="3" t="s">
        <v>154</v>
      </c>
      <c r="AA4175" s="3" t="s">
        <v>154</v>
      </c>
      <c r="AB4175" s="3" t="s">
        <v>154</v>
      </c>
      <c r="AC4175" s="3" t="s">
        <v>154</v>
      </c>
      <c r="AD4175" s="3" t="s">
        <v>6151</v>
      </c>
      <c r="AE4175" s="3" t="s">
        <v>6151</v>
      </c>
      <c r="AF4175" s="3" t="s">
        <v>154</v>
      </c>
      <c r="AG4175" s="3" t="s">
        <v>154</v>
      </c>
      <c r="AH4175" s="3" t="s">
        <v>6478</v>
      </c>
      <c r="AI4175" s="3" t="s">
        <v>6482</v>
      </c>
      <c r="AJ4175" s="3" t="s">
        <v>6027</v>
      </c>
    </row>
    <row r="4176" spans="1:36" ht="30">
      <c r="A4176" s="10">
        <v>4279</v>
      </c>
      <c r="B4176" t="str">
        <f>IF(K4176="总计","",INDEX(主数据!A:AD,MATCH(J4176,主数据!A:A,0),9))</f>
        <v>华西大区公司</v>
      </c>
      <c r="C4176" t="str">
        <f>IF(K4176="","",INDEX(主数据!A:AD,MATCH(J4176,主数据!A:A,0),11))</f>
        <v>成都南区</v>
      </c>
      <c r="D4176" t="str">
        <f t="shared" si="260"/>
        <v>CD17生活垃圾清运费-委托清运定额</v>
      </c>
      <c r="E4176" s="13" t="str">
        <f t="shared" si="262"/>
        <v/>
      </c>
      <c r="F4176" s="13" t="str">
        <f>IF(E4176="","",IFERROR(IF(IF(K4176="","",INDEX(收费标合同信息维护!A:Q,MATCH(D4176,收费标合同信息维护!J:J,0),10))=D4176,"有","无"),"无"))</f>
        <v/>
      </c>
      <c r="G4176" s="13" t="str">
        <f t="shared" si="261"/>
        <v>CD17生活垃圾清运费-委托清运定额16.00</v>
      </c>
      <c r="H4176" s="13" t="str">
        <f t="shared" si="263"/>
        <v>16.00</v>
      </c>
      <c r="I4176" s="13" t="str">
        <f>IF(G4176="","",IFERROR(IF(IF(K4176="","",INDEX(收费标合同信息维护!A:Q,MATCH(G4176,收费标合同信息维护!M:M,0),13))=G4176,"有","无"),"无"))</f>
        <v>无</v>
      </c>
      <c r="J4176" s="3" t="s">
        <v>2519</v>
      </c>
      <c r="K4176" s="3" t="s">
        <v>14702</v>
      </c>
      <c r="L4176" s="3" t="s">
        <v>6630</v>
      </c>
      <c r="M4176" s="3" t="s">
        <v>6631</v>
      </c>
      <c r="N4176" s="3" t="s">
        <v>6477</v>
      </c>
      <c r="O4176" s="3" t="s">
        <v>6478</v>
      </c>
      <c r="P4176" s="3" t="s">
        <v>14706</v>
      </c>
      <c r="Q4176" s="3" t="s">
        <v>14707</v>
      </c>
      <c r="R4176" s="3" t="s">
        <v>6490</v>
      </c>
      <c r="S4176" s="3" t="s">
        <v>6491</v>
      </c>
      <c r="T4176" s="3" t="s">
        <v>6510</v>
      </c>
      <c r="U4176" s="3" t="s">
        <v>154</v>
      </c>
      <c r="V4176" s="3" t="s">
        <v>154</v>
      </c>
      <c r="W4176" s="3" t="s">
        <v>9875</v>
      </c>
      <c r="X4176" s="3" t="s">
        <v>154</v>
      </c>
      <c r="Y4176" s="3" t="s">
        <v>154</v>
      </c>
      <c r="Z4176" s="3" t="s">
        <v>154</v>
      </c>
      <c r="AA4176" s="3" t="s">
        <v>154</v>
      </c>
      <c r="AB4176" s="3" t="s">
        <v>154</v>
      </c>
      <c r="AC4176" s="3" t="s">
        <v>154</v>
      </c>
      <c r="AD4176" s="3" t="s">
        <v>6151</v>
      </c>
      <c r="AE4176" s="3" t="s">
        <v>6151</v>
      </c>
      <c r="AF4176" s="3" t="s">
        <v>154</v>
      </c>
      <c r="AG4176" s="3" t="s">
        <v>154</v>
      </c>
      <c r="AH4176" s="3" t="s">
        <v>6478</v>
      </c>
      <c r="AI4176" s="3" t="s">
        <v>6482</v>
      </c>
      <c r="AJ4176" s="3" t="s">
        <v>6032</v>
      </c>
    </row>
    <row r="4177" spans="1:36" ht="30">
      <c r="A4177" s="10">
        <v>4280</v>
      </c>
      <c r="B4177" t="str">
        <f>IF(K4177="总计","",INDEX(主数据!A:AD,MATCH(J4177,主数据!A:A,0),9))</f>
        <v>华西大区公司</v>
      </c>
      <c r="C4177" t="str">
        <f>IF(K4177="","",INDEX(主数据!A:AD,MATCH(J4177,主数据!A:A,0),11))</f>
        <v>成都南区</v>
      </c>
      <c r="D4177" t="str">
        <f t="shared" si="260"/>
        <v>CD17生活垃圾清运费-委托清运定额</v>
      </c>
      <c r="E4177" s="13" t="str">
        <f t="shared" si="262"/>
        <v/>
      </c>
      <c r="F4177" s="13" t="str">
        <f>IF(E4177="","",IFERROR(IF(IF(K4177="","",INDEX(收费标合同信息维护!A:Q,MATCH(D4177,收费标合同信息维护!J:J,0),10))=D4177,"有","无"),"无"))</f>
        <v/>
      </c>
      <c r="G4177" s="13" t="str">
        <f t="shared" si="261"/>
        <v>CD17生活垃圾清运费-委托清运定额96.00</v>
      </c>
      <c r="H4177" s="13" t="str">
        <f t="shared" si="263"/>
        <v>96.00</v>
      </c>
      <c r="I4177" s="13" t="str">
        <f>IF(G4177="","",IFERROR(IF(IF(K4177="","",INDEX(收费标合同信息维护!A:Q,MATCH(G4177,收费标合同信息维护!M:M,0),13))=G4177,"有","无"),"无"))</f>
        <v>无</v>
      </c>
      <c r="J4177" s="3" t="s">
        <v>2519</v>
      </c>
      <c r="K4177" s="3" t="s">
        <v>14702</v>
      </c>
      <c r="L4177" s="3" t="s">
        <v>6630</v>
      </c>
      <c r="M4177" s="3" t="s">
        <v>6631</v>
      </c>
      <c r="N4177" s="3" t="s">
        <v>6477</v>
      </c>
      <c r="O4177" s="3" t="s">
        <v>6478</v>
      </c>
      <c r="P4177" s="3" t="s">
        <v>14708</v>
      </c>
      <c r="Q4177" s="3" t="s">
        <v>14709</v>
      </c>
      <c r="R4177" s="3" t="s">
        <v>6490</v>
      </c>
      <c r="S4177" s="3" t="s">
        <v>6491</v>
      </c>
      <c r="T4177" s="3" t="s">
        <v>6510</v>
      </c>
      <c r="U4177" s="3" t="s">
        <v>154</v>
      </c>
      <c r="V4177" s="3" t="s">
        <v>154</v>
      </c>
      <c r="W4177" s="3" t="s">
        <v>10673</v>
      </c>
      <c r="X4177" s="3" t="s">
        <v>154</v>
      </c>
      <c r="Y4177" s="3" t="s">
        <v>154</v>
      </c>
      <c r="Z4177" s="3" t="s">
        <v>154</v>
      </c>
      <c r="AA4177" s="3" t="s">
        <v>154</v>
      </c>
      <c r="AB4177" s="3" t="s">
        <v>154</v>
      </c>
      <c r="AC4177" s="3" t="s">
        <v>154</v>
      </c>
      <c r="AD4177" s="3" t="s">
        <v>6151</v>
      </c>
      <c r="AE4177" s="3" t="s">
        <v>6151</v>
      </c>
      <c r="AF4177" s="3" t="s">
        <v>154</v>
      </c>
      <c r="AG4177" s="3" t="s">
        <v>154</v>
      </c>
      <c r="AH4177" s="3" t="s">
        <v>6478</v>
      </c>
      <c r="AI4177" s="3" t="s">
        <v>6482</v>
      </c>
      <c r="AJ4177" s="3" t="s">
        <v>6033</v>
      </c>
    </row>
    <row r="4178" spans="1:36" ht="30">
      <c r="A4178" s="10">
        <v>4281</v>
      </c>
      <c r="B4178" t="str">
        <f>IF(K4178="总计","",INDEX(主数据!A:AD,MATCH(J4178,主数据!A:A,0),9))</f>
        <v>华西大区公司</v>
      </c>
      <c r="C4178" t="str">
        <f>IF(K4178="","",INDEX(主数据!A:AD,MATCH(J4178,主数据!A:A,0),11))</f>
        <v>成都南区</v>
      </c>
      <c r="D4178" t="str">
        <f t="shared" si="260"/>
        <v>CD17生活垃圾清运费-委托清运定额</v>
      </c>
      <c r="E4178" s="13" t="str">
        <f t="shared" si="262"/>
        <v/>
      </c>
      <c r="F4178" s="13" t="str">
        <f>IF(E4178="","",IFERROR(IF(IF(K4178="","",INDEX(收费标合同信息维护!A:Q,MATCH(D4178,收费标合同信息维护!J:J,0),10))=D4178,"有","无"),"无"))</f>
        <v/>
      </c>
      <c r="G4178" s="13" t="str">
        <f t="shared" si="261"/>
        <v>CD17生活垃圾清运费-委托清运定额8.00</v>
      </c>
      <c r="H4178" s="13" t="str">
        <f t="shared" si="263"/>
        <v>8.00</v>
      </c>
      <c r="I4178" s="13" t="str">
        <f>IF(G4178="","",IFERROR(IF(IF(K4178="","",INDEX(收费标合同信息维护!A:Q,MATCH(G4178,收费标合同信息维护!M:M,0),13))=G4178,"有","无"),"无"))</f>
        <v>无</v>
      </c>
      <c r="J4178" s="3" t="s">
        <v>2519</v>
      </c>
      <c r="K4178" s="3" t="s">
        <v>14702</v>
      </c>
      <c r="L4178" s="3" t="s">
        <v>6630</v>
      </c>
      <c r="M4178" s="3" t="s">
        <v>6631</v>
      </c>
      <c r="N4178" s="3" t="s">
        <v>6477</v>
      </c>
      <c r="O4178" s="3" t="s">
        <v>6478</v>
      </c>
      <c r="P4178" s="3" t="s">
        <v>14710</v>
      </c>
      <c r="Q4178" s="3" t="s">
        <v>14711</v>
      </c>
      <c r="R4178" s="3" t="s">
        <v>6490</v>
      </c>
      <c r="S4178" s="3" t="s">
        <v>6491</v>
      </c>
      <c r="T4178" s="3" t="s">
        <v>6510</v>
      </c>
      <c r="U4178" s="3" t="s">
        <v>154</v>
      </c>
      <c r="V4178" s="3" t="s">
        <v>154</v>
      </c>
      <c r="W4178" s="3" t="s">
        <v>6851</v>
      </c>
      <c r="X4178" s="3" t="s">
        <v>154</v>
      </c>
      <c r="Y4178" s="3" t="s">
        <v>154</v>
      </c>
      <c r="Z4178" s="3" t="s">
        <v>154</v>
      </c>
      <c r="AA4178" s="3" t="s">
        <v>154</v>
      </c>
      <c r="AB4178" s="3" t="s">
        <v>154</v>
      </c>
      <c r="AC4178" s="3" t="s">
        <v>154</v>
      </c>
      <c r="AD4178" s="3" t="s">
        <v>6151</v>
      </c>
      <c r="AE4178" s="3" t="s">
        <v>6151</v>
      </c>
      <c r="AF4178" s="3" t="s">
        <v>154</v>
      </c>
      <c r="AG4178" s="3" t="s">
        <v>154</v>
      </c>
      <c r="AH4178" s="3" t="s">
        <v>6478</v>
      </c>
      <c r="AI4178" s="3" t="s">
        <v>6482</v>
      </c>
      <c r="AJ4178" s="3" t="s">
        <v>14712</v>
      </c>
    </row>
    <row r="4179" spans="1:36" ht="30">
      <c r="A4179" s="10">
        <v>4282</v>
      </c>
      <c r="B4179" t="str">
        <f>IF(K4179="总计","",INDEX(主数据!A:AD,MATCH(J4179,主数据!A:A,0),9))</f>
        <v>华西大区公司</v>
      </c>
      <c r="C4179" t="str">
        <f>IF(K4179="","",INDEX(主数据!A:AD,MATCH(J4179,主数据!A:A,0),11))</f>
        <v>成都南区</v>
      </c>
      <c r="D4179" t="str">
        <f t="shared" si="260"/>
        <v>CD17开发商委托停车租赁费（固定）定额</v>
      </c>
      <c r="E4179" s="13" t="str">
        <f t="shared" si="262"/>
        <v/>
      </c>
      <c r="F4179" s="13" t="str">
        <f>IF(E4179="","",IFERROR(IF(IF(K4179="","",INDEX(收费标合同信息维护!A:Q,MATCH(D4179,收费标合同信息维护!J:J,0),10))=D4179,"有","无"),"无"))</f>
        <v/>
      </c>
      <c r="G4179" s="13" t="str">
        <f t="shared" si="261"/>
        <v>CD17开发商委托停车租赁费（固定）定额200.00</v>
      </c>
      <c r="H4179" s="13" t="str">
        <f t="shared" si="263"/>
        <v>200.00</v>
      </c>
      <c r="I4179" s="13" t="str">
        <f>IF(G4179="","",IFERROR(IF(IF(K4179="","",INDEX(收费标合同信息维护!A:Q,MATCH(G4179,收费标合同信息维护!M:M,0),13))=G4179,"有","无"),"无"))</f>
        <v>无</v>
      </c>
      <c r="J4179" s="3" t="s">
        <v>2519</v>
      </c>
      <c r="K4179" s="3" t="s">
        <v>14702</v>
      </c>
      <c r="L4179" s="3" t="s">
        <v>6818</v>
      </c>
      <c r="M4179" s="3" t="s">
        <v>6819</v>
      </c>
      <c r="N4179" s="3" t="s">
        <v>6477</v>
      </c>
      <c r="O4179" s="3" t="s">
        <v>6478</v>
      </c>
      <c r="P4179" s="3" t="s">
        <v>14713</v>
      </c>
      <c r="Q4179" s="3" t="s">
        <v>14714</v>
      </c>
      <c r="R4179" s="3" t="s">
        <v>6490</v>
      </c>
      <c r="S4179" s="3" t="s">
        <v>6491</v>
      </c>
      <c r="T4179" s="3" t="s">
        <v>6548</v>
      </c>
      <c r="U4179" s="3" t="s">
        <v>154</v>
      </c>
      <c r="V4179" s="3" t="s">
        <v>154</v>
      </c>
      <c r="W4179" s="3" t="s">
        <v>6698</v>
      </c>
      <c r="X4179" s="3" t="s">
        <v>154</v>
      </c>
      <c r="Y4179" s="3" t="s">
        <v>154</v>
      </c>
      <c r="Z4179" s="3" t="s">
        <v>154</v>
      </c>
      <c r="AA4179" s="3" t="s">
        <v>154</v>
      </c>
      <c r="AB4179" s="3" t="s">
        <v>154</v>
      </c>
      <c r="AC4179" s="3" t="s">
        <v>154</v>
      </c>
      <c r="AD4179" s="3" t="s">
        <v>6151</v>
      </c>
      <c r="AE4179" s="3" t="s">
        <v>6151</v>
      </c>
      <c r="AF4179" s="3" t="s">
        <v>6040</v>
      </c>
      <c r="AG4179" s="3" t="s">
        <v>154</v>
      </c>
      <c r="AH4179" s="3" t="s">
        <v>6478</v>
      </c>
      <c r="AI4179" s="3" t="s">
        <v>6482</v>
      </c>
      <c r="AJ4179" s="3" t="s">
        <v>6243</v>
      </c>
    </row>
    <row r="4180" spans="1:36" ht="30">
      <c r="A4180" s="10">
        <v>4283</v>
      </c>
      <c r="B4180" t="str">
        <f>IF(K4180="总计","",INDEX(主数据!A:AD,MATCH(J4180,主数据!A:A,0),9))</f>
        <v>华西大区公司</v>
      </c>
      <c r="C4180" t="str">
        <f>IF(K4180="","",INDEX(主数据!A:AD,MATCH(J4180,主数据!A:A,0),11))</f>
        <v>成都南区</v>
      </c>
      <c r="D4180" t="str">
        <f t="shared" si="260"/>
        <v>CD17开发商委托停车租赁费（固定）定额</v>
      </c>
      <c r="E4180" s="13" t="str">
        <f t="shared" si="262"/>
        <v/>
      </c>
      <c r="F4180" s="13" t="str">
        <f>IF(E4180="","",IFERROR(IF(IF(K4180="","",INDEX(收费标合同信息维护!A:Q,MATCH(D4180,收费标合同信息维护!J:J,0),10))=D4180,"有","无"),"无"))</f>
        <v/>
      </c>
      <c r="G4180" s="13" t="str">
        <f t="shared" si="261"/>
        <v>CD17开发商委托停车租赁费（固定）定额300.00</v>
      </c>
      <c r="H4180" s="13" t="str">
        <f t="shared" si="263"/>
        <v>300.00</v>
      </c>
      <c r="I4180" s="13" t="str">
        <f>IF(G4180="","",IFERROR(IF(IF(K4180="","",INDEX(收费标合同信息维护!A:Q,MATCH(G4180,收费标合同信息维护!M:M,0),13))=G4180,"有","无"),"无"))</f>
        <v>无</v>
      </c>
      <c r="J4180" s="3" t="s">
        <v>2519</v>
      </c>
      <c r="K4180" s="3" t="s">
        <v>14702</v>
      </c>
      <c r="L4180" s="3" t="s">
        <v>6818</v>
      </c>
      <c r="M4180" s="3" t="s">
        <v>6819</v>
      </c>
      <c r="N4180" s="3" t="s">
        <v>6477</v>
      </c>
      <c r="O4180" s="3" t="s">
        <v>6478</v>
      </c>
      <c r="P4180" s="3" t="s">
        <v>14715</v>
      </c>
      <c r="Q4180" s="3" t="s">
        <v>14716</v>
      </c>
      <c r="R4180" s="3" t="s">
        <v>6490</v>
      </c>
      <c r="S4180" s="3" t="s">
        <v>6491</v>
      </c>
      <c r="T4180" s="3" t="s">
        <v>6548</v>
      </c>
      <c r="U4180" s="3" t="s">
        <v>154</v>
      </c>
      <c r="V4180" s="3" t="s">
        <v>154</v>
      </c>
      <c r="W4180" s="3" t="s">
        <v>6719</v>
      </c>
      <c r="X4180" s="3" t="s">
        <v>154</v>
      </c>
      <c r="Y4180" s="3" t="s">
        <v>154</v>
      </c>
      <c r="Z4180" s="3" t="s">
        <v>154</v>
      </c>
      <c r="AA4180" s="3" t="s">
        <v>154</v>
      </c>
      <c r="AB4180" s="3" t="s">
        <v>154</v>
      </c>
      <c r="AC4180" s="3" t="s">
        <v>154</v>
      </c>
      <c r="AD4180" s="3" t="s">
        <v>6151</v>
      </c>
      <c r="AE4180" s="3" t="s">
        <v>6151</v>
      </c>
      <c r="AF4180" s="3" t="s">
        <v>6040</v>
      </c>
      <c r="AG4180" s="3" t="s">
        <v>154</v>
      </c>
      <c r="AH4180" s="3" t="s">
        <v>6478</v>
      </c>
      <c r="AI4180" s="3" t="s">
        <v>6482</v>
      </c>
      <c r="AJ4180" s="3" t="s">
        <v>6035</v>
      </c>
    </row>
    <row r="4181" spans="1:36" ht="30">
      <c r="A4181" s="10">
        <v>4284</v>
      </c>
      <c r="B4181" t="str">
        <f>IF(K4181="总计","",INDEX(主数据!A:AD,MATCH(J4181,主数据!A:A,0),9))</f>
        <v>华西大区公司</v>
      </c>
      <c r="C4181" t="str">
        <f>IF(K4181="","",INDEX(主数据!A:AD,MATCH(J4181,主数据!A:A,0),11))</f>
        <v>成都南区</v>
      </c>
      <c r="D4181" t="str">
        <f t="shared" si="260"/>
        <v>CD17开发商委托停车租赁费（固定）定额</v>
      </c>
      <c r="E4181" s="13" t="str">
        <f t="shared" si="262"/>
        <v/>
      </c>
      <c r="F4181" s="13" t="str">
        <f>IF(E4181="","",IFERROR(IF(IF(K4181="","",INDEX(收费标合同信息维护!A:Q,MATCH(D4181,收费标合同信息维护!J:J,0),10))=D4181,"有","无"),"无"))</f>
        <v/>
      </c>
      <c r="G4181" s="13" t="str">
        <f t="shared" si="261"/>
        <v>CD17开发商委托停车租赁费（固定）定额400.00</v>
      </c>
      <c r="H4181" s="13" t="str">
        <f t="shared" si="263"/>
        <v>400.00</v>
      </c>
      <c r="I4181" s="13" t="str">
        <f>IF(G4181="","",IFERROR(IF(IF(K4181="","",INDEX(收费标合同信息维护!A:Q,MATCH(G4181,收费标合同信息维护!M:M,0),13))=G4181,"有","无"),"无"))</f>
        <v>无</v>
      </c>
      <c r="J4181" s="3" t="s">
        <v>2519</v>
      </c>
      <c r="K4181" s="3" t="s">
        <v>14702</v>
      </c>
      <c r="L4181" s="3" t="s">
        <v>6818</v>
      </c>
      <c r="M4181" s="3" t="s">
        <v>6819</v>
      </c>
      <c r="N4181" s="3" t="s">
        <v>6477</v>
      </c>
      <c r="O4181" s="3" t="s">
        <v>6478</v>
      </c>
      <c r="P4181" s="3" t="s">
        <v>14717</v>
      </c>
      <c r="Q4181" s="3" t="s">
        <v>14718</v>
      </c>
      <c r="R4181" s="3" t="s">
        <v>6490</v>
      </c>
      <c r="S4181" s="3" t="s">
        <v>6491</v>
      </c>
      <c r="T4181" s="3" t="s">
        <v>6548</v>
      </c>
      <c r="U4181" s="3" t="s">
        <v>154</v>
      </c>
      <c r="V4181" s="3" t="s">
        <v>154</v>
      </c>
      <c r="W4181" s="3" t="s">
        <v>7012</v>
      </c>
      <c r="X4181" s="3" t="s">
        <v>154</v>
      </c>
      <c r="Y4181" s="3" t="s">
        <v>154</v>
      </c>
      <c r="Z4181" s="3" t="s">
        <v>154</v>
      </c>
      <c r="AA4181" s="3" t="s">
        <v>154</v>
      </c>
      <c r="AB4181" s="3" t="s">
        <v>154</v>
      </c>
      <c r="AC4181" s="3" t="s">
        <v>154</v>
      </c>
      <c r="AD4181" s="3" t="s">
        <v>6151</v>
      </c>
      <c r="AE4181" s="3" t="s">
        <v>6151</v>
      </c>
      <c r="AF4181" s="3" t="s">
        <v>6040</v>
      </c>
      <c r="AG4181" s="3" t="s">
        <v>154</v>
      </c>
      <c r="AH4181" s="3" t="s">
        <v>6478</v>
      </c>
      <c r="AI4181" s="3" t="s">
        <v>6482</v>
      </c>
      <c r="AJ4181" s="3" t="s">
        <v>10</v>
      </c>
    </row>
    <row r="4182" spans="1:36" ht="30">
      <c r="A4182" s="10">
        <v>4285</v>
      </c>
      <c r="B4182" t="str">
        <f>IF(K4182="总计","",INDEX(主数据!A:AD,MATCH(J4182,主数据!A:A,0),9))</f>
        <v>华西大区公司</v>
      </c>
      <c r="C4182" t="str">
        <f>IF(K4182="","",INDEX(主数据!A:AD,MATCH(J4182,主数据!A:A,0),11))</f>
        <v>成都南区</v>
      </c>
      <c r="D4182" t="str">
        <f t="shared" si="260"/>
        <v>CD17小业主委托停车管理费（固定）定额</v>
      </c>
      <c r="E4182" s="13" t="str">
        <f t="shared" si="262"/>
        <v/>
      </c>
      <c r="F4182" s="13" t="str">
        <f>IF(E4182="","",IFERROR(IF(IF(K4182="","",INDEX(收费标合同信息维护!A:Q,MATCH(D4182,收费标合同信息维护!J:J,0),10))=D4182,"有","无"),"无"))</f>
        <v/>
      </c>
      <c r="G4182" s="13" t="str">
        <f t="shared" si="261"/>
        <v>CD17小业主委托停车管理费（固定）定额60.00</v>
      </c>
      <c r="H4182" s="13" t="str">
        <f t="shared" si="263"/>
        <v>60.00</v>
      </c>
      <c r="I4182" s="13" t="str">
        <f>IF(G4182="","",IFERROR(IF(IF(K4182="","",INDEX(收费标合同信息维护!A:Q,MATCH(G4182,收费标合同信息维护!M:M,0),13))=G4182,"有","无"),"无"))</f>
        <v>无</v>
      </c>
      <c r="J4182" s="3" t="s">
        <v>2519</v>
      </c>
      <c r="K4182" s="3" t="s">
        <v>14702</v>
      </c>
      <c r="L4182" s="3" t="s">
        <v>7013</v>
      </c>
      <c r="M4182" s="3" t="s">
        <v>7014</v>
      </c>
      <c r="N4182" s="3" t="s">
        <v>6477</v>
      </c>
      <c r="O4182" s="3" t="s">
        <v>6478</v>
      </c>
      <c r="P4182" s="3" t="s">
        <v>14719</v>
      </c>
      <c r="Q4182" s="3" t="s">
        <v>7014</v>
      </c>
      <c r="R4182" s="3" t="s">
        <v>6490</v>
      </c>
      <c r="S4182" s="3" t="s">
        <v>6491</v>
      </c>
      <c r="T4182" s="3" t="s">
        <v>6537</v>
      </c>
      <c r="U4182" s="3" t="s">
        <v>154</v>
      </c>
      <c r="V4182" s="3" t="s">
        <v>154</v>
      </c>
      <c r="W4182" s="3" t="s">
        <v>7016</v>
      </c>
      <c r="X4182" s="3" t="s">
        <v>154</v>
      </c>
      <c r="Y4182" s="3" t="s">
        <v>154</v>
      </c>
      <c r="Z4182" s="3" t="s">
        <v>154</v>
      </c>
      <c r="AA4182" s="3" t="s">
        <v>154</v>
      </c>
      <c r="AB4182" s="3" t="s">
        <v>154</v>
      </c>
      <c r="AC4182" s="3" t="s">
        <v>154</v>
      </c>
      <c r="AD4182" s="3" t="s">
        <v>6151</v>
      </c>
      <c r="AE4182" s="3" t="s">
        <v>6151</v>
      </c>
      <c r="AF4182" s="3" t="s">
        <v>6040</v>
      </c>
      <c r="AG4182" s="3" t="s">
        <v>154</v>
      </c>
      <c r="AH4182" s="3" t="s">
        <v>6478</v>
      </c>
      <c r="AI4182" s="3" t="s">
        <v>6482</v>
      </c>
      <c r="AJ4182" s="3" t="s">
        <v>6124</v>
      </c>
    </row>
    <row r="4183" spans="1:36" ht="30">
      <c r="A4183" s="10">
        <v>4286</v>
      </c>
      <c r="B4183" t="str">
        <f>IF(K4183="总计","",INDEX(主数据!A:AD,MATCH(J4183,主数据!A:A,0),9))</f>
        <v>华西大区公司</v>
      </c>
      <c r="C4183" t="str">
        <f>IF(K4183="","",INDEX(主数据!A:AD,MATCH(J4183,主数据!A:A,0),11))</f>
        <v>成都南区</v>
      </c>
      <c r="D4183" t="str">
        <f t="shared" si="260"/>
        <v>CD17小业主委托停车管理费（固定）定额</v>
      </c>
      <c r="E4183" s="13" t="str">
        <f t="shared" si="262"/>
        <v/>
      </c>
      <c r="F4183" s="13" t="str">
        <f>IF(E4183="","",IFERROR(IF(IF(K4183="","",INDEX(收费标合同信息维护!A:Q,MATCH(D4183,收费标合同信息维护!J:J,0),10))=D4183,"有","无"),"无"))</f>
        <v/>
      </c>
      <c r="G4183" s="13" t="str">
        <f t="shared" si="261"/>
        <v>CD17小业主委托停车管理费（固定）定额120.00</v>
      </c>
      <c r="H4183" s="13" t="str">
        <f t="shared" si="263"/>
        <v>120.00</v>
      </c>
      <c r="I4183" s="13" t="str">
        <f>IF(G4183="","",IFERROR(IF(IF(K4183="","",INDEX(收费标合同信息维护!A:Q,MATCH(G4183,收费标合同信息维护!M:M,0),13))=G4183,"有","无"),"无"))</f>
        <v>无</v>
      </c>
      <c r="J4183" s="3" t="s">
        <v>2519</v>
      </c>
      <c r="K4183" s="3" t="s">
        <v>14702</v>
      </c>
      <c r="L4183" s="3" t="s">
        <v>7013</v>
      </c>
      <c r="M4183" s="3" t="s">
        <v>7014</v>
      </c>
      <c r="N4183" s="3" t="s">
        <v>6477</v>
      </c>
      <c r="O4183" s="3" t="s">
        <v>6478</v>
      </c>
      <c r="P4183" s="3" t="s">
        <v>14720</v>
      </c>
      <c r="Q4183" s="3" t="s">
        <v>14721</v>
      </c>
      <c r="R4183" s="3" t="s">
        <v>6490</v>
      </c>
      <c r="S4183" s="3" t="s">
        <v>6491</v>
      </c>
      <c r="T4183" s="3" t="s">
        <v>6537</v>
      </c>
      <c r="U4183" s="3" t="s">
        <v>154</v>
      </c>
      <c r="V4183" s="3" t="s">
        <v>154</v>
      </c>
      <c r="W4183" s="3" t="s">
        <v>6518</v>
      </c>
      <c r="X4183" s="3" t="s">
        <v>154</v>
      </c>
      <c r="Y4183" s="3" t="s">
        <v>154</v>
      </c>
      <c r="Z4183" s="3" t="s">
        <v>154</v>
      </c>
      <c r="AA4183" s="3" t="s">
        <v>154</v>
      </c>
      <c r="AB4183" s="3" t="s">
        <v>154</v>
      </c>
      <c r="AC4183" s="3" t="s">
        <v>154</v>
      </c>
      <c r="AD4183" s="3" t="s">
        <v>6151</v>
      </c>
      <c r="AE4183" s="3" t="s">
        <v>6151</v>
      </c>
      <c r="AF4183" s="3" t="s">
        <v>154</v>
      </c>
      <c r="AG4183" s="3" t="s">
        <v>154</v>
      </c>
      <c r="AH4183" s="3" t="s">
        <v>6478</v>
      </c>
      <c r="AI4183" s="3" t="s">
        <v>6482</v>
      </c>
      <c r="AJ4183" s="3" t="s">
        <v>11</v>
      </c>
    </row>
    <row r="4184" spans="1:36" ht="15">
      <c r="A4184" s="10">
        <v>4287</v>
      </c>
      <c r="B4184" t="str">
        <f>IF(K4184="总计","",INDEX(主数据!A:AD,MATCH(J4184,主数据!A:A,0),9))</f>
        <v>华西大区公司</v>
      </c>
      <c r="C4184" t="str">
        <f>IF(K4184="","",INDEX(主数据!A:AD,MATCH(J4184,主数据!A:A,0),11))</f>
        <v>成都南区</v>
      </c>
      <c r="D4184" t="str">
        <f t="shared" si="260"/>
        <v>CD17电费标准方式0.86</v>
      </c>
      <c r="E4184" s="13" t="str">
        <f t="shared" si="262"/>
        <v>0.86</v>
      </c>
      <c r="F4184" s="13" t="str">
        <f>IF(E4184="","",IFERROR(IF(IF(K4184="","",INDEX(收费标合同信息维护!A:Q,MATCH(D4184,收费标合同信息维护!J:J,0),10))=D4184,"有","无"),"无"))</f>
        <v>无</v>
      </c>
      <c r="G4184" s="13" t="str">
        <f t="shared" si="261"/>
        <v/>
      </c>
      <c r="H4184" s="13" t="str">
        <f t="shared" si="263"/>
        <v/>
      </c>
      <c r="I4184" s="13" t="str">
        <f>IF(G4184="","",IFERROR(IF(IF(K4184="","",INDEX(收费标合同信息维护!A:Q,MATCH(G4184,收费标合同信息维护!M:M,0),13))=G4184,"有","无"),"无"))</f>
        <v/>
      </c>
      <c r="J4184" s="3" t="s">
        <v>2519</v>
      </c>
      <c r="K4184" s="3" t="s">
        <v>14702</v>
      </c>
      <c r="L4184" s="3" t="s">
        <v>6601</v>
      </c>
      <c r="M4184" s="3" t="s">
        <v>6602</v>
      </c>
      <c r="N4184" s="3" t="s">
        <v>6603</v>
      </c>
      <c r="O4184" s="3" t="s">
        <v>6478</v>
      </c>
      <c r="P4184" s="3" t="s">
        <v>6601</v>
      </c>
      <c r="Q4184" s="3" t="s">
        <v>8660</v>
      </c>
      <c r="R4184" s="3" t="s">
        <v>6484</v>
      </c>
      <c r="S4184" s="3" t="s">
        <v>6491</v>
      </c>
      <c r="T4184" s="3" t="s">
        <v>6915</v>
      </c>
      <c r="U4184" s="3" t="s">
        <v>154</v>
      </c>
      <c r="V4184" s="3" t="s">
        <v>8661</v>
      </c>
      <c r="W4184" s="3" t="s">
        <v>154</v>
      </c>
      <c r="X4184" s="3" t="s">
        <v>154</v>
      </c>
      <c r="Y4184" s="3" t="s">
        <v>154</v>
      </c>
      <c r="Z4184" s="3" t="s">
        <v>154</v>
      </c>
      <c r="AA4184" s="3" t="s">
        <v>154</v>
      </c>
      <c r="AB4184" s="3" t="s">
        <v>154</v>
      </c>
      <c r="AC4184" s="3" t="s">
        <v>154</v>
      </c>
      <c r="AD4184" s="3" t="s">
        <v>6151</v>
      </c>
      <c r="AE4184" s="3" t="s">
        <v>6151</v>
      </c>
      <c r="AF4184" s="3" t="s">
        <v>154</v>
      </c>
      <c r="AG4184" s="3" t="s">
        <v>154</v>
      </c>
      <c r="AH4184" s="3" t="s">
        <v>6478</v>
      </c>
      <c r="AI4184" s="3" t="s">
        <v>6482</v>
      </c>
      <c r="AJ4184" s="3" t="s">
        <v>6489</v>
      </c>
    </row>
    <row r="4185" spans="1:36" ht="15">
      <c r="A4185" s="10">
        <v>4288</v>
      </c>
      <c r="B4185" t="str">
        <f>IF(K4185="总计","",INDEX(主数据!A:AD,MATCH(J4185,主数据!A:A,0),9))</f>
        <v>华西大区公司</v>
      </c>
      <c r="C4185" t="str">
        <f>IF(K4185="","",INDEX(主数据!A:AD,MATCH(J4185,主数据!A:A,0),11))</f>
        <v>成都南区</v>
      </c>
      <c r="D4185" t="str">
        <f t="shared" si="260"/>
        <v>CD17电费标准方式0.55</v>
      </c>
      <c r="E4185" s="13" t="str">
        <f t="shared" si="262"/>
        <v>0.55</v>
      </c>
      <c r="F4185" s="13" t="str">
        <f>IF(E4185="","",IFERROR(IF(IF(K4185="","",INDEX(收费标合同信息维护!A:Q,MATCH(D4185,收费标合同信息维护!J:J,0),10))=D4185,"有","无"),"无"))</f>
        <v>无</v>
      </c>
      <c r="G4185" s="13" t="str">
        <f t="shared" si="261"/>
        <v/>
      </c>
      <c r="H4185" s="13" t="str">
        <f t="shared" si="263"/>
        <v/>
      </c>
      <c r="I4185" s="13" t="str">
        <f>IF(G4185="","",IFERROR(IF(IF(K4185="","",INDEX(收费标合同信息维护!A:Q,MATCH(G4185,收费标合同信息维护!M:M,0),13))=G4185,"有","无"),"无"))</f>
        <v/>
      </c>
      <c r="J4185" s="3" t="s">
        <v>2519</v>
      </c>
      <c r="K4185" s="3" t="s">
        <v>14702</v>
      </c>
      <c r="L4185" s="3" t="s">
        <v>6601</v>
      </c>
      <c r="M4185" s="3" t="s">
        <v>6602</v>
      </c>
      <c r="N4185" s="3" t="s">
        <v>6603</v>
      </c>
      <c r="O4185" s="3" t="s">
        <v>6478</v>
      </c>
      <c r="P4185" s="3" t="s">
        <v>14722</v>
      </c>
      <c r="Q4185" s="3" t="s">
        <v>6602</v>
      </c>
      <c r="R4185" s="3" t="s">
        <v>6484</v>
      </c>
      <c r="S4185" s="3" t="s">
        <v>6491</v>
      </c>
      <c r="T4185" s="3" t="s">
        <v>6481</v>
      </c>
      <c r="U4185" s="3" t="s">
        <v>154</v>
      </c>
      <c r="V4185" s="3" t="s">
        <v>14661</v>
      </c>
      <c r="W4185" s="3" t="s">
        <v>154</v>
      </c>
      <c r="X4185" s="3" t="s">
        <v>154</v>
      </c>
      <c r="Y4185" s="3" t="s">
        <v>154</v>
      </c>
      <c r="Z4185" s="3" t="s">
        <v>154</v>
      </c>
      <c r="AA4185" s="3" t="s">
        <v>154</v>
      </c>
      <c r="AB4185" s="3" t="s">
        <v>154</v>
      </c>
      <c r="AC4185" s="3" t="s">
        <v>154</v>
      </c>
      <c r="AD4185" s="3" t="s">
        <v>6151</v>
      </c>
      <c r="AE4185" s="3" t="s">
        <v>6151</v>
      </c>
      <c r="AF4185" s="3" t="s">
        <v>154</v>
      </c>
      <c r="AG4185" s="3" t="s">
        <v>154</v>
      </c>
      <c r="AH4185" s="3" t="s">
        <v>6478</v>
      </c>
      <c r="AI4185" s="3" t="s">
        <v>6482</v>
      </c>
      <c r="AJ4185" s="3" t="s">
        <v>6489</v>
      </c>
    </row>
    <row r="4186" spans="1:36" ht="15">
      <c r="A4186" s="10">
        <v>4289</v>
      </c>
      <c r="B4186" t="str">
        <f>IF(K4186="总计","",INDEX(主数据!A:AD,MATCH(J4186,主数据!A:A,0),9))</f>
        <v>华西大区公司</v>
      </c>
      <c r="C4186" t="str">
        <f>IF(K4186="","",INDEX(主数据!A:AD,MATCH(J4186,主数据!A:A,0),11))</f>
        <v>成都南区</v>
      </c>
      <c r="D4186" t="str">
        <f t="shared" si="260"/>
        <v>CD19物业服务费标准方式2.80</v>
      </c>
      <c r="E4186" s="13" t="str">
        <f t="shared" si="262"/>
        <v>2.80</v>
      </c>
      <c r="F4186" s="13" t="str">
        <f>IF(E4186="","",IFERROR(IF(IF(K4186="","",INDEX(收费标合同信息维护!A:Q,MATCH(D4186,收费标合同信息维护!J:J,0),10))=D4186,"有","无"),"无"))</f>
        <v>无</v>
      </c>
      <c r="G4186" s="13" t="str">
        <f t="shared" si="261"/>
        <v/>
      </c>
      <c r="H4186" s="13" t="str">
        <f t="shared" si="263"/>
        <v/>
      </c>
      <c r="I4186" s="13" t="str">
        <f>IF(G4186="","",IFERROR(IF(IF(K4186="","",INDEX(收费标合同信息维护!A:Q,MATCH(G4186,收费标合同信息维护!M:M,0),13))=G4186,"有","无"),"无"))</f>
        <v/>
      </c>
      <c r="J4186" s="3" t="s">
        <v>2242</v>
      </c>
      <c r="K4186" s="3" t="s">
        <v>14723</v>
      </c>
      <c r="L4186" s="3" t="s">
        <v>6025</v>
      </c>
      <c r="M4186" s="3" t="s">
        <v>6026</v>
      </c>
      <c r="N4186" s="3" t="s">
        <v>6477</v>
      </c>
      <c r="O4186" s="3" t="s">
        <v>6478</v>
      </c>
      <c r="P4186" s="3" t="s">
        <v>14724</v>
      </c>
      <c r="Q4186" s="3" t="s">
        <v>14725</v>
      </c>
      <c r="R4186" s="3" t="s">
        <v>6484</v>
      </c>
      <c r="S4186" s="3" t="s">
        <v>6491</v>
      </c>
      <c r="T4186" s="3" t="s">
        <v>6506</v>
      </c>
      <c r="U4186" s="3" t="s">
        <v>154</v>
      </c>
      <c r="V4186" s="3" t="s">
        <v>6543</v>
      </c>
      <c r="W4186" s="3" t="s">
        <v>154</v>
      </c>
      <c r="X4186" s="3" t="s">
        <v>154</v>
      </c>
      <c r="Y4186" s="3" t="s">
        <v>154</v>
      </c>
      <c r="Z4186" s="3" t="s">
        <v>154</v>
      </c>
      <c r="AA4186" s="3" t="s">
        <v>154</v>
      </c>
      <c r="AB4186" s="3" t="s">
        <v>154</v>
      </c>
      <c r="AC4186" s="3" t="s">
        <v>154</v>
      </c>
      <c r="AD4186" s="3" t="s">
        <v>6151</v>
      </c>
      <c r="AE4186" s="3" t="s">
        <v>6151</v>
      </c>
      <c r="AF4186" s="3" t="s">
        <v>154</v>
      </c>
      <c r="AG4186" s="3" t="s">
        <v>154</v>
      </c>
      <c r="AH4186" s="3" t="s">
        <v>6478</v>
      </c>
      <c r="AI4186" s="3" t="s">
        <v>6482</v>
      </c>
      <c r="AJ4186" s="3" t="s">
        <v>10660</v>
      </c>
    </row>
    <row r="4187" spans="1:36" ht="30">
      <c r="A4187" s="10">
        <v>4290</v>
      </c>
      <c r="B4187" t="str">
        <f>IF(K4187="总计","",INDEX(主数据!A:AD,MATCH(J4187,主数据!A:A,0),9))</f>
        <v>华西大区公司</v>
      </c>
      <c r="C4187" t="str">
        <f>IF(K4187="","",INDEX(主数据!A:AD,MATCH(J4187,主数据!A:A,0),11))</f>
        <v>成都南区</v>
      </c>
      <c r="D4187" t="str">
        <f t="shared" si="260"/>
        <v>CD19物业服务费标准方式2.80</v>
      </c>
      <c r="E4187" s="13" t="str">
        <f t="shared" si="262"/>
        <v>2.80</v>
      </c>
      <c r="F4187" s="13" t="str">
        <f>IF(E4187="","",IFERROR(IF(IF(K4187="","",INDEX(收费标合同信息维护!A:Q,MATCH(D4187,收费标合同信息维护!J:J,0),10))=D4187,"有","无"),"无"))</f>
        <v>无</v>
      </c>
      <c r="G4187" s="13" t="str">
        <f t="shared" si="261"/>
        <v/>
      </c>
      <c r="H4187" s="13" t="str">
        <f t="shared" si="263"/>
        <v/>
      </c>
      <c r="I4187" s="13" t="str">
        <f>IF(G4187="","",IFERROR(IF(IF(K4187="","",INDEX(收费标合同信息维护!A:Q,MATCH(G4187,收费标合同信息维护!M:M,0),13))=G4187,"有","无"),"无"))</f>
        <v/>
      </c>
      <c r="J4187" s="3" t="s">
        <v>2242</v>
      </c>
      <c r="K4187" s="3" t="s">
        <v>14723</v>
      </c>
      <c r="L4187" s="3" t="s">
        <v>6025</v>
      </c>
      <c r="M4187" s="3" t="s">
        <v>6026</v>
      </c>
      <c r="N4187" s="3" t="s">
        <v>6477</v>
      </c>
      <c r="O4187" s="3" t="s">
        <v>6478</v>
      </c>
      <c r="P4187" s="3" t="s">
        <v>14726</v>
      </c>
      <c r="Q4187" s="3" t="s">
        <v>14727</v>
      </c>
      <c r="R4187" s="3" t="s">
        <v>6484</v>
      </c>
      <c r="S4187" s="3" t="s">
        <v>6627</v>
      </c>
      <c r="T4187" s="3" t="s">
        <v>6481</v>
      </c>
      <c r="U4187" s="3" t="s">
        <v>154</v>
      </c>
      <c r="V4187" s="3" t="s">
        <v>6543</v>
      </c>
      <c r="W4187" s="3" t="s">
        <v>154</v>
      </c>
      <c r="X4187" s="3" t="s">
        <v>154</v>
      </c>
      <c r="Y4187" s="3" t="s">
        <v>154</v>
      </c>
      <c r="Z4187" s="3" t="s">
        <v>154</v>
      </c>
      <c r="AA4187" s="3" t="s">
        <v>154</v>
      </c>
      <c r="AB4187" s="3" t="s">
        <v>154</v>
      </c>
      <c r="AC4187" s="3" t="s">
        <v>154</v>
      </c>
      <c r="AD4187" s="3" t="s">
        <v>6151</v>
      </c>
      <c r="AE4187" s="3" t="s">
        <v>6151</v>
      </c>
      <c r="AF4187" s="3" t="s">
        <v>154</v>
      </c>
      <c r="AG4187" s="3" t="s">
        <v>154</v>
      </c>
      <c r="AH4187" s="3" t="s">
        <v>6478</v>
      </c>
      <c r="AI4187" s="3" t="s">
        <v>6482</v>
      </c>
      <c r="AJ4187" s="3" t="s">
        <v>10660</v>
      </c>
    </row>
    <row r="4188" spans="1:36" ht="30">
      <c r="A4188" s="10">
        <v>4291</v>
      </c>
      <c r="B4188" t="str">
        <f>IF(K4188="总计","",INDEX(主数据!A:AD,MATCH(J4188,主数据!A:A,0),9))</f>
        <v>华西大区公司</v>
      </c>
      <c r="C4188" t="str">
        <f>IF(K4188="","",INDEX(主数据!A:AD,MATCH(J4188,主数据!A:A,0),11))</f>
        <v>成都南区</v>
      </c>
      <c r="D4188" t="str">
        <f t="shared" si="260"/>
        <v>CD19物业服务费标准方式1.50</v>
      </c>
      <c r="E4188" s="13" t="str">
        <f t="shared" si="262"/>
        <v>1.50</v>
      </c>
      <c r="F4188" s="13" t="str">
        <f>IF(E4188="","",IFERROR(IF(IF(K4188="","",INDEX(收费标合同信息维护!A:Q,MATCH(D4188,收费标合同信息维护!J:J,0),10))=D4188,"有","无"),"无"))</f>
        <v>无</v>
      </c>
      <c r="G4188" s="13" t="str">
        <f t="shared" si="261"/>
        <v/>
      </c>
      <c r="H4188" s="13" t="str">
        <f t="shared" si="263"/>
        <v/>
      </c>
      <c r="I4188" s="13" t="str">
        <f>IF(G4188="","",IFERROR(IF(IF(K4188="","",INDEX(收费标合同信息维护!A:Q,MATCH(G4188,收费标合同信息维护!M:M,0),13))=G4188,"有","无"),"无"))</f>
        <v/>
      </c>
      <c r="J4188" s="3" t="s">
        <v>2242</v>
      </c>
      <c r="K4188" s="3" t="s">
        <v>14723</v>
      </c>
      <c r="L4188" s="3" t="s">
        <v>6025</v>
      </c>
      <c r="M4188" s="3" t="s">
        <v>6026</v>
      </c>
      <c r="N4188" s="3" t="s">
        <v>6477</v>
      </c>
      <c r="O4188" s="3" t="s">
        <v>6478</v>
      </c>
      <c r="P4188" s="3" t="s">
        <v>14728</v>
      </c>
      <c r="Q4188" s="3" t="s">
        <v>14729</v>
      </c>
      <c r="R4188" s="3" t="s">
        <v>6484</v>
      </c>
      <c r="S4188" s="3" t="s">
        <v>6627</v>
      </c>
      <c r="T4188" s="3" t="s">
        <v>6481</v>
      </c>
      <c r="U4188" s="3" t="s">
        <v>154</v>
      </c>
      <c r="V4188" s="3" t="s">
        <v>6608</v>
      </c>
      <c r="W4188" s="3" t="s">
        <v>154</v>
      </c>
      <c r="X4188" s="3" t="s">
        <v>154</v>
      </c>
      <c r="Y4188" s="3" t="s">
        <v>154</v>
      </c>
      <c r="Z4188" s="3" t="s">
        <v>154</v>
      </c>
      <c r="AA4188" s="3" t="s">
        <v>154</v>
      </c>
      <c r="AB4188" s="3" t="s">
        <v>154</v>
      </c>
      <c r="AC4188" s="3" t="s">
        <v>154</v>
      </c>
      <c r="AD4188" s="3" t="s">
        <v>6151</v>
      </c>
      <c r="AE4188" s="3" t="s">
        <v>6151</v>
      </c>
      <c r="AF4188" s="3" t="s">
        <v>154</v>
      </c>
      <c r="AG4188" s="3" t="s">
        <v>154</v>
      </c>
      <c r="AH4188" s="3" t="s">
        <v>6478</v>
      </c>
      <c r="AI4188" s="3" t="s">
        <v>6482</v>
      </c>
      <c r="AJ4188" s="3" t="s">
        <v>6888</v>
      </c>
    </row>
    <row r="4189" spans="1:36" ht="15">
      <c r="A4189" s="10">
        <v>4292</v>
      </c>
      <c r="B4189" t="str">
        <f>IF(K4189="总计","",INDEX(主数据!A:AD,MATCH(J4189,主数据!A:A,0),9))</f>
        <v>华西大区公司</v>
      </c>
      <c r="C4189" t="str">
        <f>IF(K4189="","",INDEX(主数据!A:AD,MATCH(J4189,主数据!A:A,0),11))</f>
        <v>成都南区</v>
      </c>
      <c r="D4189" t="str">
        <f t="shared" si="260"/>
        <v>CD19物业服务费标准方式1.50</v>
      </c>
      <c r="E4189" s="13" t="str">
        <f t="shared" si="262"/>
        <v>1.50</v>
      </c>
      <c r="F4189" s="13" t="str">
        <f>IF(E4189="","",IFERROR(IF(IF(K4189="","",INDEX(收费标合同信息维护!A:Q,MATCH(D4189,收费标合同信息维护!J:J,0),10))=D4189,"有","无"),"无"))</f>
        <v>无</v>
      </c>
      <c r="G4189" s="13" t="str">
        <f t="shared" si="261"/>
        <v/>
      </c>
      <c r="H4189" s="13" t="str">
        <f t="shared" si="263"/>
        <v/>
      </c>
      <c r="I4189" s="13" t="str">
        <f>IF(G4189="","",IFERROR(IF(IF(K4189="","",INDEX(收费标合同信息维护!A:Q,MATCH(G4189,收费标合同信息维护!M:M,0),13))=G4189,"有","无"),"无"))</f>
        <v/>
      </c>
      <c r="J4189" s="3" t="s">
        <v>2242</v>
      </c>
      <c r="K4189" s="3" t="s">
        <v>14723</v>
      </c>
      <c r="L4189" s="3" t="s">
        <v>6025</v>
      </c>
      <c r="M4189" s="3" t="s">
        <v>6026</v>
      </c>
      <c r="N4189" s="3" t="s">
        <v>6477</v>
      </c>
      <c r="O4189" s="3" t="s">
        <v>6478</v>
      </c>
      <c r="P4189" s="3" t="s">
        <v>14730</v>
      </c>
      <c r="Q4189" s="3" t="s">
        <v>14731</v>
      </c>
      <c r="R4189" s="3" t="s">
        <v>6484</v>
      </c>
      <c r="S4189" s="3" t="s">
        <v>6491</v>
      </c>
      <c r="T4189" s="3" t="s">
        <v>6506</v>
      </c>
      <c r="U4189" s="3" t="s">
        <v>154</v>
      </c>
      <c r="V4189" s="3" t="s">
        <v>6608</v>
      </c>
      <c r="W4189" s="3" t="s">
        <v>154</v>
      </c>
      <c r="X4189" s="3" t="s">
        <v>154</v>
      </c>
      <c r="Y4189" s="3" t="s">
        <v>154</v>
      </c>
      <c r="Z4189" s="3" t="s">
        <v>154</v>
      </c>
      <c r="AA4189" s="3" t="s">
        <v>154</v>
      </c>
      <c r="AB4189" s="3" t="s">
        <v>154</v>
      </c>
      <c r="AC4189" s="3" t="s">
        <v>154</v>
      </c>
      <c r="AD4189" s="3" t="s">
        <v>6151</v>
      </c>
      <c r="AE4189" s="3" t="s">
        <v>6151</v>
      </c>
      <c r="AF4189" s="3" t="s">
        <v>154</v>
      </c>
      <c r="AG4189" s="3" t="s">
        <v>154</v>
      </c>
      <c r="AH4189" s="3" t="s">
        <v>6478</v>
      </c>
      <c r="AI4189" s="3" t="s">
        <v>6482</v>
      </c>
      <c r="AJ4189" s="3" t="s">
        <v>6888</v>
      </c>
    </row>
    <row r="4190" spans="1:36" ht="30">
      <c r="A4190" s="10">
        <v>4293</v>
      </c>
      <c r="B4190" t="str">
        <f>IF(K4190="总计","",INDEX(主数据!A:AD,MATCH(J4190,主数据!A:A,0),9))</f>
        <v>华西大区公司</v>
      </c>
      <c r="C4190" t="str">
        <f>IF(K4190="","",INDEX(主数据!A:AD,MATCH(J4190,主数据!A:A,0),11))</f>
        <v>成都南区</v>
      </c>
      <c r="D4190" t="str">
        <f t="shared" si="260"/>
        <v>CD19生活垃圾清运费-委托清运定额</v>
      </c>
      <c r="E4190" s="13" t="str">
        <f t="shared" si="262"/>
        <v/>
      </c>
      <c r="F4190" s="13" t="str">
        <f>IF(E4190="","",IFERROR(IF(IF(K4190="","",INDEX(收费标合同信息维护!A:Q,MATCH(D4190,收费标合同信息维护!J:J,0),10))=D4190,"有","无"),"无"))</f>
        <v/>
      </c>
      <c r="G4190" s="13" t="str">
        <f t="shared" si="261"/>
        <v>CD19生活垃圾清运费-委托清运定额8.00</v>
      </c>
      <c r="H4190" s="13" t="str">
        <f t="shared" si="263"/>
        <v>8.00</v>
      </c>
      <c r="I4190" s="13" t="str">
        <f>IF(G4190="","",IFERROR(IF(IF(K4190="","",INDEX(收费标合同信息维护!A:Q,MATCH(G4190,收费标合同信息维护!M:M,0),13))=G4190,"有","无"),"无"))</f>
        <v>无</v>
      </c>
      <c r="J4190" s="3" t="s">
        <v>2242</v>
      </c>
      <c r="K4190" s="3" t="s">
        <v>14723</v>
      </c>
      <c r="L4190" s="3" t="s">
        <v>6630</v>
      </c>
      <c r="M4190" s="3" t="s">
        <v>6631</v>
      </c>
      <c r="N4190" s="3" t="s">
        <v>6477</v>
      </c>
      <c r="O4190" s="3" t="s">
        <v>6478</v>
      </c>
      <c r="P4190" s="3" t="s">
        <v>14732</v>
      </c>
      <c r="Q4190" s="3" t="s">
        <v>14672</v>
      </c>
      <c r="R4190" s="3" t="s">
        <v>6490</v>
      </c>
      <c r="S4190" s="3" t="s">
        <v>6491</v>
      </c>
      <c r="T4190" s="3" t="s">
        <v>6510</v>
      </c>
      <c r="U4190" s="3" t="s">
        <v>154</v>
      </c>
      <c r="V4190" s="3" t="s">
        <v>154</v>
      </c>
      <c r="W4190" s="3" t="s">
        <v>6851</v>
      </c>
      <c r="X4190" s="3" t="s">
        <v>154</v>
      </c>
      <c r="Y4190" s="3" t="s">
        <v>154</v>
      </c>
      <c r="Z4190" s="3" t="s">
        <v>154</v>
      </c>
      <c r="AA4190" s="3" t="s">
        <v>154</v>
      </c>
      <c r="AB4190" s="3" t="s">
        <v>154</v>
      </c>
      <c r="AC4190" s="3" t="s">
        <v>154</v>
      </c>
      <c r="AD4190" s="3" t="s">
        <v>6151</v>
      </c>
      <c r="AE4190" s="3" t="s">
        <v>6151</v>
      </c>
      <c r="AF4190" s="3" t="s">
        <v>154</v>
      </c>
      <c r="AG4190" s="3" t="s">
        <v>154</v>
      </c>
      <c r="AH4190" s="3" t="s">
        <v>6478</v>
      </c>
      <c r="AI4190" s="3" t="s">
        <v>6482</v>
      </c>
      <c r="AJ4190" s="3" t="s">
        <v>6888</v>
      </c>
    </row>
    <row r="4191" spans="1:36" ht="30">
      <c r="A4191" s="10">
        <v>4294</v>
      </c>
      <c r="B4191" t="str">
        <f>IF(K4191="总计","",INDEX(主数据!A:AD,MATCH(J4191,主数据!A:A,0),9))</f>
        <v>华西大区公司</v>
      </c>
      <c r="C4191" t="str">
        <f>IF(K4191="","",INDEX(主数据!A:AD,MATCH(J4191,主数据!A:A,0),11))</f>
        <v>成都南区</v>
      </c>
      <c r="D4191" t="str">
        <f t="shared" si="260"/>
        <v>CD19生活垃圾清运费-委托清运定额</v>
      </c>
      <c r="E4191" s="13" t="str">
        <f t="shared" si="262"/>
        <v/>
      </c>
      <c r="F4191" s="13" t="str">
        <f>IF(E4191="","",IFERROR(IF(IF(K4191="","",INDEX(收费标合同信息维护!A:Q,MATCH(D4191,收费标合同信息维护!J:J,0),10))=D4191,"有","无"),"无"))</f>
        <v/>
      </c>
      <c r="G4191" s="13" t="str">
        <f t="shared" si="261"/>
        <v>CD19生活垃圾清运费-委托清运定额18.00</v>
      </c>
      <c r="H4191" s="13" t="str">
        <f t="shared" si="263"/>
        <v>18.00</v>
      </c>
      <c r="I4191" s="13" t="str">
        <f>IF(G4191="","",IFERROR(IF(IF(K4191="","",INDEX(收费标合同信息维护!A:Q,MATCH(G4191,收费标合同信息维护!M:M,0),13))=G4191,"有","无"),"无"))</f>
        <v>无</v>
      </c>
      <c r="J4191" s="3" t="s">
        <v>2242</v>
      </c>
      <c r="K4191" s="3" t="s">
        <v>14723</v>
      </c>
      <c r="L4191" s="3" t="s">
        <v>6630</v>
      </c>
      <c r="M4191" s="3" t="s">
        <v>6631</v>
      </c>
      <c r="N4191" s="3" t="s">
        <v>6477</v>
      </c>
      <c r="O4191" s="3" t="s">
        <v>6478</v>
      </c>
      <c r="P4191" s="3" t="s">
        <v>14733</v>
      </c>
      <c r="Q4191" s="3" t="s">
        <v>14680</v>
      </c>
      <c r="R4191" s="3" t="s">
        <v>6490</v>
      </c>
      <c r="S4191" s="3" t="s">
        <v>6491</v>
      </c>
      <c r="T4191" s="3" t="s">
        <v>6510</v>
      </c>
      <c r="U4191" s="3" t="s">
        <v>154</v>
      </c>
      <c r="V4191" s="3" t="s">
        <v>154</v>
      </c>
      <c r="W4191" s="3" t="s">
        <v>8650</v>
      </c>
      <c r="X4191" s="3" t="s">
        <v>154</v>
      </c>
      <c r="Y4191" s="3" t="s">
        <v>154</v>
      </c>
      <c r="Z4191" s="3" t="s">
        <v>154</v>
      </c>
      <c r="AA4191" s="3" t="s">
        <v>154</v>
      </c>
      <c r="AB4191" s="3" t="s">
        <v>154</v>
      </c>
      <c r="AC4191" s="3" t="s">
        <v>154</v>
      </c>
      <c r="AD4191" s="3" t="s">
        <v>6151</v>
      </c>
      <c r="AE4191" s="3" t="s">
        <v>6151</v>
      </c>
      <c r="AF4191" s="3" t="s">
        <v>154</v>
      </c>
      <c r="AG4191" s="3" t="s">
        <v>154</v>
      </c>
      <c r="AH4191" s="3" t="s">
        <v>6478</v>
      </c>
      <c r="AI4191" s="3" t="s">
        <v>6482</v>
      </c>
      <c r="AJ4191" s="3" t="s">
        <v>10660</v>
      </c>
    </row>
    <row r="4192" spans="1:36" ht="30">
      <c r="A4192" s="10">
        <v>4295</v>
      </c>
      <c r="B4192" t="str">
        <f>IF(K4192="总计","",INDEX(主数据!A:AD,MATCH(J4192,主数据!A:A,0),9))</f>
        <v>华西大区公司</v>
      </c>
      <c r="C4192" t="str">
        <f>IF(K4192="","",INDEX(主数据!A:AD,MATCH(J4192,主数据!A:A,0),11))</f>
        <v>成都南区</v>
      </c>
      <c r="D4192" t="str">
        <f t="shared" si="260"/>
        <v>CD19开发商委托停车租赁费（固定）定额</v>
      </c>
      <c r="E4192" s="13" t="str">
        <f t="shared" si="262"/>
        <v/>
      </c>
      <c r="F4192" s="13" t="str">
        <f>IF(E4192="","",IFERROR(IF(IF(K4192="","",INDEX(收费标合同信息维护!A:Q,MATCH(D4192,收费标合同信息维护!J:J,0),10))=D4192,"有","无"),"无"))</f>
        <v/>
      </c>
      <c r="G4192" s="13" t="str">
        <f t="shared" si="261"/>
        <v>CD19开发商委托停车租赁费（固定）定额300.00</v>
      </c>
      <c r="H4192" s="13" t="str">
        <f t="shared" si="263"/>
        <v>300.00</v>
      </c>
      <c r="I4192" s="13" t="str">
        <f>IF(G4192="","",IFERROR(IF(IF(K4192="","",INDEX(收费标合同信息维护!A:Q,MATCH(G4192,收费标合同信息维护!M:M,0),13))=G4192,"有","无"),"无"))</f>
        <v>无</v>
      </c>
      <c r="J4192" s="3" t="s">
        <v>2242</v>
      </c>
      <c r="K4192" s="3" t="s">
        <v>14723</v>
      </c>
      <c r="L4192" s="3" t="s">
        <v>6818</v>
      </c>
      <c r="M4192" s="3" t="s">
        <v>6819</v>
      </c>
      <c r="N4192" s="3" t="s">
        <v>6477</v>
      </c>
      <c r="O4192" s="3" t="s">
        <v>6478</v>
      </c>
      <c r="P4192" s="3" t="s">
        <v>14734</v>
      </c>
      <c r="Q4192" s="3" t="s">
        <v>9732</v>
      </c>
      <c r="R4192" s="3" t="s">
        <v>6490</v>
      </c>
      <c r="S4192" s="3" t="s">
        <v>6491</v>
      </c>
      <c r="T4192" s="3" t="s">
        <v>6548</v>
      </c>
      <c r="U4192" s="3" t="s">
        <v>154</v>
      </c>
      <c r="V4192" s="3" t="s">
        <v>154</v>
      </c>
      <c r="W4192" s="3" t="s">
        <v>6719</v>
      </c>
      <c r="X4192" s="3" t="s">
        <v>154</v>
      </c>
      <c r="Y4192" s="3" t="s">
        <v>154</v>
      </c>
      <c r="Z4192" s="3" t="s">
        <v>154</v>
      </c>
      <c r="AA4192" s="3" t="s">
        <v>154</v>
      </c>
      <c r="AB4192" s="3" t="s">
        <v>154</v>
      </c>
      <c r="AC4192" s="3" t="s">
        <v>154</v>
      </c>
      <c r="AD4192" s="3" t="s">
        <v>6151</v>
      </c>
      <c r="AE4192" s="3" t="s">
        <v>6151</v>
      </c>
      <c r="AF4192" s="3" t="s">
        <v>154</v>
      </c>
      <c r="AG4192" s="3" t="s">
        <v>154</v>
      </c>
      <c r="AH4192" s="3" t="s">
        <v>6478</v>
      </c>
      <c r="AI4192" s="3" t="s">
        <v>6482</v>
      </c>
      <c r="AJ4192" s="3" t="s">
        <v>6489</v>
      </c>
    </row>
    <row r="4193" spans="1:36" ht="30">
      <c r="A4193" s="10">
        <v>4296</v>
      </c>
      <c r="B4193" t="str">
        <f>IF(K4193="总计","",INDEX(主数据!A:AD,MATCH(J4193,主数据!A:A,0),9))</f>
        <v>华西大区公司</v>
      </c>
      <c r="C4193" t="str">
        <f>IF(K4193="","",INDEX(主数据!A:AD,MATCH(J4193,主数据!A:A,0),11))</f>
        <v>成都南区</v>
      </c>
      <c r="D4193" t="str">
        <f t="shared" si="260"/>
        <v>CD19开发商委托停车租赁费（固定）定额</v>
      </c>
      <c r="E4193" s="13" t="str">
        <f t="shared" si="262"/>
        <v/>
      </c>
      <c r="F4193" s="13" t="str">
        <f>IF(E4193="","",IFERROR(IF(IF(K4193="","",INDEX(收费标合同信息维护!A:Q,MATCH(D4193,收费标合同信息维护!J:J,0),10))=D4193,"有","无"),"无"))</f>
        <v/>
      </c>
      <c r="G4193" s="13" t="str">
        <f t="shared" si="261"/>
        <v>CD19开发商委托停车租赁费（固定）定额200.00</v>
      </c>
      <c r="H4193" s="13" t="str">
        <f t="shared" si="263"/>
        <v>200.00</v>
      </c>
      <c r="I4193" s="13" t="str">
        <f>IF(G4193="","",IFERROR(IF(IF(K4193="","",INDEX(收费标合同信息维护!A:Q,MATCH(G4193,收费标合同信息维护!M:M,0),13))=G4193,"有","无"),"无"))</f>
        <v>无</v>
      </c>
      <c r="J4193" s="3" t="s">
        <v>2242</v>
      </c>
      <c r="K4193" s="3" t="s">
        <v>14723</v>
      </c>
      <c r="L4193" s="3" t="s">
        <v>6818</v>
      </c>
      <c r="M4193" s="3" t="s">
        <v>6819</v>
      </c>
      <c r="N4193" s="3" t="s">
        <v>6477</v>
      </c>
      <c r="O4193" s="3" t="s">
        <v>6478</v>
      </c>
      <c r="P4193" s="3" t="s">
        <v>14735</v>
      </c>
      <c r="Q4193" s="3" t="s">
        <v>9729</v>
      </c>
      <c r="R4193" s="3" t="s">
        <v>6490</v>
      </c>
      <c r="S4193" s="3" t="s">
        <v>6491</v>
      </c>
      <c r="T4193" s="3" t="s">
        <v>6548</v>
      </c>
      <c r="U4193" s="3" t="s">
        <v>154</v>
      </c>
      <c r="V4193" s="3" t="s">
        <v>154</v>
      </c>
      <c r="W4193" s="3" t="s">
        <v>6698</v>
      </c>
      <c r="X4193" s="3" t="s">
        <v>154</v>
      </c>
      <c r="Y4193" s="3" t="s">
        <v>154</v>
      </c>
      <c r="Z4193" s="3" t="s">
        <v>154</v>
      </c>
      <c r="AA4193" s="3" t="s">
        <v>154</v>
      </c>
      <c r="AB4193" s="3" t="s">
        <v>154</v>
      </c>
      <c r="AC4193" s="3" t="s">
        <v>154</v>
      </c>
      <c r="AD4193" s="3" t="s">
        <v>6151</v>
      </c>
      <c r="AE4193" s="3" t="s">
        <v>6151</v>
      </c>
      <c r="AF4193" s="3" t="s">
        <v>154</v>
      </c>
      <c r="AG4193" s="3" t="s">
        <v>154</v>
      </c>
      <c r="AH4193" s="3" t="s">
        <v>6478</v>
      </c>
      <c r="AI4193" s="3" t="s">
        <v>6482</v>
      </c>
      <c r="AJ4193" s="3" t="s">
        <v>6031</v>
      </c>
    </row>
    <row r="4194" spans="1:36" ht="30">
      <c r="A4194" s="10">
        <v>4297</v>
      </c>
      <c r="B4194" t="str">
        <f>IF(K4194="总计","",INDEX(主数据!A:AD,MATCH(J4194,主数据!A:A,0),9))</f>
        <v>华西大区公司</v>
      </c>
      <c r="C4194" t="str">
        <f>IF(K4194="","",INDEX(主数据!A:AD,MATCH(J4194,主数据!A:A,0),11))</f>
        <v>成都南区</v>
      </c>
      <c r="D4194" t="str">
        <f t="shared" si="260"/>
        <v>CD19小业主委托停车管理费（固定）定额</v>
      </c>
      <c r="E4194" s="13" t="str">
        <f t="shared" si="262"/>
        <v/>
      </c>
      <c r="F4194" s="13" t="str">
        <f>IF(E4194="","",IFERROR(IF(IF(K4194="","",INDEX(收费标合同信息维护!A:Q,MATCH(D4194,收费标合同信息维护!J:J,0),10))=D4194,"有","无"),"无"))</f>
        <v/>
      </c>
      <c r="G4194" s="13" t="str">
        <f t="shared" si="261"/>
        <v>CD19小业主委托停车管理费（固定）定额120.00</v>
      </c>
      <c r="H4194" s="13" t="str">
        <f t="shared" si="263"/>
        <v>120.00</v>
      </c>
      <c r="I4194" s="13" t="str">
        <f>IF(G4194="","",IFERROR(IF(IF(K4194="","",INDEX(收费标合同信息维护!A:Q,MATCH(G4194,收费标合同信息维护!M:M,0),13))=G4194,"有","无"),"无"))</f>
        <v>无</v>
      </c>
      <c r="J4194" s="3" t="s">
        <v>2242</v>
      </c>
      <c r="K4194" s="3" t="s">
        <v>14723</v>
      </c>
      <c r="L4194" s="3" t="s">
        <v>7013</v>
      </c>
      <c r="M4194" s="3" t="s">
        <v>7014</v>
      </c>
      <c r="N4194" s="3" t="s">
        <v>6477</v>
      </c>
      <c r="O4194" s="3" t="s">
        <v>6478</v>
      </c>
      <c r="P4194" s="3" t="s">
        <v>14736</v>
      </c>
      <c r="Q4194" s="3" t="s">
        <v>14657</v>
      </c>
      <c r="R4194" s="3" t="s">
        <v>6490</v>
      </c>
      <c r="S4194" s="3" t="s">
        <v>6491</v>
      </c>
      <c r="T4194" s="3" t="s">
        <v>6800</v>
      </c>
      <c r="U4194" s="3" t="s">
        <v>154</v>
      </c>
      <c r="V4194" s="3" t="s">
        <v>154</v>
      </c>
      <c r="W4194" s="3" t="s">
        <v>6518</v>
      </c>
      <c r="X4194" s="3" t="s">
        <v>154</v>
      </c>
      <c r="Y4194" s="3" t="s">
        <v>154</v>
      </c>
      <c r="Z4194" s="3" t="s">
        <v>154</v>
      </c>
      <c r="AA4194" s="3" t="s">
        <v>154</v>
      </c>
      <c r="AB4194" s="3" t="s">
        <v>154</v>
      </c>
      <c r="AC4194" s="3" t="s">
        <v>154</v>
      </c>
      <c r="AD4194" s="3" t="s">
        <v>6151</v>
      </c>
      <c r="AE4194" s="3" t="s">
        <v>6151</v>
      </c>
      <c r="AF4194" s="3" t="s">
        <v>154</v>
      </c>
      <c r="AG4194" s="3" t="s">
        <v>154</v>
      </c>
      <c r="AH4194" s="3" t="s">
        <v>6478</v>
      </c>
      <c r="AI4194" s="3" t="s">
        <v>6482</v>
      </c>
      <c r="AJ4194" s="3" t="s">
        <v>42</v>
      </c>
    </row>
    <row r="4195" spans="1:36" ht="30">
      <c r="A4195" s="10">
        <v>4298</v>
      </c>
      <c r="B4195" t="str">
        <f>IF(K4195="总计","",INDEX(主数据!A:AD,MATCH(J4195,主数据!A:A,0),9))</f>
        <v>华西大区公司</v>
      </c>
      <c r="C4195" t="str">
        <f>IF(K4195="","",INDEX(主数据!A:AD,MATCH(J4195,主数据!A:A,0),11))</f>
        <v>成都南区</v>
      </c>
      <c r="D4195" t="str">
        <f t="shared" si="260"/>
        <v>CD19小业主委托停车管理费（固定）定额</v>
      </c>
      <c r="E4195" s="13" t="str">
        <f t="shared" si="262"/>
        <v/>
      </c>
      <c r="F4195" s="13" t="str">
        <f>IF(E4195="","",IFERROR(IF(IF(K4195="","",INDEX(收费标合同信息维护!A:Q,MATCH(D4195,收费标合同信息维护!J:J,0),10))=D4195,"有","无"),"无"))</f>
        <v/>
      </c>
      <c r="G4195" s="13" t="str">
        <f t="shared" si="261"/>
        <v>CD19小业主委托停车管理费（固定）定额60.00</v>
      </c>
      <c r="H4195" s="13" t="str">
        <f t="shared" si="263"/>
        <v>60.00</v>
      </c>
      <c r="I4195" s="13" t="str">
        <f>IF(G4195="","",IFERROR(IF(IF(K4195="","",INDEX(收费标合同信息维护!A:Q,MATCH(G4195,收费标合同信息维护!M:M,0),13))=G4195,"有","无"),"无"))</f>
        <v>无</v>
      </c>
      <c r="J4195" s="3" t="s">
        <v>2242</v>
      </c>
      <c r="K4195" s="3" t="s">
        <v>14723</v>
      </c>
      <c r="L4195" s="3" t="s">
        <v>7013</v>
      </c>
      <c r="M4195" s="3" t="s">
        <v>7014</v>
      </c>
      <c r="N4195" s="3" t="s">
        <v>6477</v>
      </c>
      <c r="O4195" s="3" t="s">
        <v>6478</v>
      </c>
      <c r="P4195" s="3" t="s">
        <v>14737</v>
      </c>
      <c r="Q4195" s="3" t="s">
        <v>14655</v>
      </c>
      <c r="R4195" s="3" t="s">
        <v>6490</v>
      </c>
      <c r="S4195" s="3" t="s">
        <v>6491</v>
      </c>
      <c r="T4195" s="3" t="s">
        <v>6800</v>
      </c>
      <c r="U4195" s="3" t="s">
        <v>154</v>
      </c>
      <c r="V4195" s="3" t="s">
        <v>154</v>
      </c>
      <c r="W4195" s="3" t="s">
        <v>7016</v>
      </c>
      <c r="X4195" s="3" t="s">
        <v>154</v>
      </c>
      <c r="Y4195" s="3" t="s">
        <v>154</v>
      </c>
      <c r="Z4195" s="3" t="s">
        <v>154</v>
      </c>
      <c r="AA4195" s="3" t="s">
        <v>154</v>
      </c>
      <c r="AB4195" s="3" t="s">
        <v>154</v>
      </c>
      <c r="AC4195" s="3" t="s">
        <v>154</v>
      </c>
      <c r="AD4195" s="3" t="s">
        <v>6151</v>
      </c>
      <c r="AE4195" s="3" t="s">
        <v>6151</v>
      </c>
      <c r="AF4195" s="3" t="s">
        <v>154</v>
      </c>
      <c r="AG4195" s="3" t="s">
        <v>154</v>
      </c>
      <c r="AH4195" s="3" t="s">
        <v>6478</v>
      </c>
      <c r="AI4195" s="3" t="s">
        <v>6482</v>
      </c>
      <c r="AJ4195" s="3" t="s">
        <v>14738</v>
      </c>
    </row>
    <row r="4196" spans="1:36" ht="15">
      <c r="A4196" s="10">
        <v>4299</v>
      </c>
      <c r="B4196" t="str">
        <f>IF(K4196="总计","",INDEX(主数据!A:AD,MATCH(J4196,主数据!A:A,0),9))</f>
        <v>华西大区公司</v>
      </c>
      <c r="C4196" t="str">
        <f>IF(K4196="","",INDEX(主数据!A:AD,MATCH(J4196,主数据!A:A,0),11))</f>
        <v>成都南区</v>
      </c>
      <c r="D4196" t="str">
        <f t="shared" si="260"/>
        <v>CD19电费标准方式0.86</v>
      </c>
      <c r="E4196" s="13" t="str">
        <f t="shared" si="262"/>
        <v>0.86</v>
      </c>
      <c r="F4196" s="13" t="str">
        <f>IF(E4196="","",IFERROR(IF(IF(K4196="","",INDEX(收费标合同信息维护!A:Q,MATCH(D4196,收费标合同信息维护!J:J,0),10))=D4196,"有","无"),"无"))</f>
        <v>无</v>
      </c>
      <c r="G4196" s="13" t="str">
        <f t="shared" si="261"/>
        <v/>
      </c>
      <c r="H4196" s="13" t="str">
        <f t="shared" si="263"/>
        <v/>
      </c>
      <c r="I4196" s="13" t="str">
        <f>IF(G4196="","",IFERROR(IF(IF(K4196="","",INDEX(收费标合同信息维护!A:Q,MATCH(G4196,收费标合同信息维护!M:M,0),13))=G4196,"有","无"),"无"))</f>
        <v/>
      </c>
      <c r="J4196" s="3" t="s">
        <v>2242</v>
      </c>
      <c r="K4196" s="3" t="s">
        <v>14723</v>
      </c>
      <c r="L4196" s="3" t="s">
        <v>6601</v>
      </c>
      <c r="M4196" s="3" t="s">
        <v>6602</v>
      </c>
      <c r="N4196" s="3" t="s">
        <v>6603</v>
      </c>
      <c r="O4196" s="3" t="s">
        <v>6478</v>
      </c>
      <c r="P4196" s="3" t="s">
        <v>6601</v>
      </c>
      <c r="Q4196" s="3" t="s">
        <v>8660</v>
      </c>
      <c r="R4196" s="3" t="s">
        <v>6484</v>
      </c>
      <c r="S4196" s="3" t="s">
        <v>6491</v>
      </c>
      <c r="T4196" s="3" t="s">
        <v>6915</v>
      </c>
      <c r="U4196" s="3" t="s">
        <v>154</v>
      </c>
      <c r="V4196" s="3" t="s">
        <v>8661</v>
      </c>
      <c r="W4196" s="3" t="s">
        <v>154</v>
      </c>
      <c r="X4196" s="3" t="s">
        <v>154</v>
      </c>
      <c r="Y4196" s="3" t="s">
        <v>154</v>
      </c>
      <c r="Z4196" s="3" t="s">
        <v>154</v>
      </c>
      <c r="AA4196" s="3" t="s">
        <v>154</v>
      </c>
      <c r="AB4196" s="3" t="s">
        <v>154</v>
      </c>
      <c r="AC4196" s="3" t="s">
        <v>154</v>
      </c>
      <c r="AD4196" s="3" t="s">
        <v>6151</v>
      </c>
      <c r="AE4196" s="3" t="s">
        <v>6151</v>
      </c>
      <c r="AF4196" s="3" t="s">
        <v>154</v>
      </c>
      <c r="AG4196" s="3" t="s">
        <v>154</v>
      </c>
      <c r="AH4196" s="3" t="s">
        <v>6478</v>
      </c>
      <c r="AI4196" s="3" t="s">
        <v>6482</v>
      </c>
      <c r="AJ4196" s="3" t="s">
        <v>6489</v>
      </c>
    </row>
    <row r="4197" spans="1:36" ht="15">
      <c r="A4197" s="10">
        <v>4300</v>
      </c>
      <c r="B4197" t="str">
        <f>IF(K4197="总计","",INDEX(主数据!A:AD,MATCH(J4197,主数据!A:A,0),9))</f>
        <v>华西大区公司</v>
      </c>
      <c r="C4197" t="str">
        <f>IF(K4197="","",INDEX(主数据!A:AD,MATCH(J4197,主数据!A:A,0),11))</f>
        <v>成都南区</v>
      </c>
      <c r="D4197" t="str">
        <f t="shared" si="260"/>
        <v>CD19电费标准方式0.55</v>
      </c>
      <c r="E4197" s="13" t="str">
        <f t="shared" si="262"/>
        <v>0.55</v>
      </c>
      <c r="F4197" s="13" t="str">
        <f>IF(E4197="","",IFERROR(IF(IF(K4197="","",INDEX(收费标合同信息维护!A:Q,MATCH(D4197,收费标合同信息维护!J:J,0),10))=D4197,"有","无"),"无"))</f>
        <v>无</v>
      </c>
      <c r="G4197" s="13" t="str">
        <f t="shared" si="261"/>
        <v/>
      </c>
      <c r="H4197" s="13" t="str">
        <f t="shared" si="263"/>
        <v/>
      </c>
      <c r="I4197" s="13" t="str">
        <f>IF(G4197="","",IFERROR(IF(IF(K4197="","",INDEX(收费标合同信息维护!A:Q,MATCH(G4197,收费标合同信息维护!M:M,0),13))=G4197,"有","无"),"无"))</f>
        <v/>
      </c>
      <c r="J4197" s="3" t="s">
        <v>2242</v>
      </c>
      <c r="K4197" s="3" t="s">
        <v>14723</v>
      </c>
      <c r="L4197" s="3" t="s">
        <v>6601</v>
      </c>
      <c r="M4197" s="3" t="s">
        <v>6602</v>
      </c>
      <c r="N4197" s="3" t="s">
        <v>6603</v>
      </c>
      <c r="O4197" s="3" t="s">
        <v>6478</v>
      </c>
      <c r="P4197" s="3" t="s">
        <v>14739</v>
      </c>
      <c r="Q4197" s="3" t="s">
        <v>14740</v>
      </c>
      <c r="R4197" s="3" t="s">
        <v>6484</v>
      </c>
      <c r="S4197" s="3" t="s">
        <v>6491</v>
      </c>
      <c r="T4197" s="3" t="s">
        <v>6481</v>
      </c>
      <c r="U4197" s="3" t="s">
        <v>154</v>
      </c>
      <c r="V4197" s="3" t="s">
        <v>14661</v>
      </c>
      <c r="W4197" s="3" t="s">
        <v>154</v>
      </c>
      <c r="X4197" s="3" t="s">
        <v>154</v>
      </c>
      <c r="Y4197" s="3" t="s">
        <v>154</v>
      </c>
      <c r="Z4197" s="3" t="s">
        <v>154</v>
      </c>
      <c r="AA4197" s="3" t="s">
        <v>154</v>
      </c>
      <c r="AB4197" s="3" t="s">
        <v>154</v>
      </c>
      <c r="AC4197" s="3" t="s">
        <v>154</v>
      </c>
      <c r="AD4197" s="3" t="s">
        <v>6151</v>
      </c>
      <c r="AE4197" s="3" t="s">
        <v>6151</v>
      </c>
      <c r="AF4197" s="3" t="s">
        <v>154</v>
      </c>
      <c r="AG4197" s="3" t="s">
        <v>154</v>
      </c>
      <c r="AH4197" s="3" t="s">
        <v>6478</v>
      </c>
      <c r="AI4197" s="3" t="s">
        <v>6482</v>
      </c>
      <c r="AJ4197" s="3" t="s">
        <v>6489</v>
      </c>
    </row>
    <row r="4198" spans="1:36" ht="15">
      <c r="A4198" s="10">
        <v>4301</v>
      </c>
      <c r="B4198" t="str">
        <f>IF(K4198="总计","",INDEX(主数据!A:AD,MATCH(J4198,主数据!A:A,0),9))</f>
        <v>华西大区公司</v>
      </c>
      <c r="C4198" t="str">
        <f>IF(K4198="","",INDEX(主数据!A:AD,MATCH(J4198,主数据!A:A,0),11))</f>
        <v>成都南区</v>
      </c>
      <c r="D4198" t="str">
        <f t="shared" si="260"/>
        <v>CD19电费标准方式1.30</v>
      </c>
      <c r="E4198" s="13" t="str">
        <f t="shared" si="262"/>
        <v>1.30</v>
      </c>
      <c r="F4198" s="13" t="str">
        <f>IF(E4198="","",IFERROR(IF(IF(K4198="","",INDEX(收费标合同信息维护!A:Q,MATCH(D4198,收费标合同信息维护!J:J,0),10))=D4198,"有","无"),"无"))</f>
        <v>无</v>
      </c>
      <c r="G4198" s="13" t="str">
        <f t="shared" si="261"/>
        <v/>
      </c>
      <c r="H4198" s="13" t="str">
        <f t="shared" si="263"/>
        <v/>
      </c>
      <c r="I4198" s="13" t="str">
        <f>IF(G4198="","",IFERROR(IF(IF(K4198="","",INDEX(收费标合同信息维护!A:Q,MATCH(G4198,收费标合同信息维护!M:M,0),13))=G4198,"有","无"),"无"))</f>
        <v/>
      </c>
      <c r="J4198" s="3" t="s">
        <v>2242</v>
      </c>
      <c r="K4198" s="3" t="s">
        <v>14723</v>
      </c>
      <c r="L4198" s="3" t="s">
        <v>6601</v>
      </c>
      <c r="M4198" s="3" t="s">
        <v>6602</v>
      </c>
      <c r="N4198" s="3" t="s">
        <v>6603</v>
      </c>
      <c r="O4198" s="3" t="s">
        <v>6478</v>
      </c>
      <c r="P4198" s="3" t="s">
        <v>14741</v>
      </c>
      <c r="Q4198" s="3" t="s">
        <v>6610</v>
      </c>
      <c r="R4198" s="3" t="s">
        <v>6484</v>
      </c>
      <c r="S4198" s="3" t="s">
        <v>6491</v>
      </c>
      <c r="T4198" s="3" t="s">
        <v>7001</v>
      </c>
      <c r="U4198" s="3" t="s">
        <v>154</v>
      </c>
      <c r="V4198" s="3" t="s">
        <v>6611</v>
      </c>
      <c r="W4198" s="3" t="s">
        <v>154</v>
      </c>
      <c r="X4198" s="3" t="s">
        <v>154</v>
      </c>
      <c r="Y4198" s="3" t="s">
        <v>154</v>
      </c>
      <c r="Z4198" s="3" t="s">
        <v>154</v>
      </c>
      <c r="AA4198" s="3" t="s">
        <v>154</v>
      </c>
      <c r="AB4198" s="3" t="s">
        <v>154</v>
      </c>
      <c r="AC4198" s="3" t="s">
        <v>154</v>
      </c>
      <c r="AD4198" s="3" t="s">
        <v>6151</v>
      </c>
      <c r="AE4198" s="3" t="s">
        <v>6151</v>
      </c>
      <c r="AF4198" s="3" t="s">
        <v>154</v>
      </c>
      <c r="AG4198" s="3" t="s">
        <v>154</v>
      </c>
      <c r="AH4198" s="3" t="s">
        <v>6478</v>
      </c>
      <c r="AI4198" s="3" t="s">
        <v>6482</v>
      </c>
      <c r="AJ4198" s="3" t="s">
        <v>6489</v>
      </c>
    </row>
    <row r="4199" spans="1:36" ht="15">
      <c r="A4199" s="10">
        <v>4302</v>
      </c>
      <c r="B4199" t="str">
        <f>IF(K4199="总计","",INDEX(主数据!A:AD,MATCH(J4199,主数据!A:A,0),9))</f>
        <v>华西大区公司</v>
      </c>
      <c r="C4199" t="str">
        <f>IF(K4199="","",INDEX(主数据!A:AD,MATCH(J4199,主数据!A:A,0),11))</f>
        <v>成都南区</v>
      </c>
      <c r="D4199" t="str">
        <f t="shared" si="260"/>
        <v>CD19自来水费（简易征收）标准方式4.60</v>
      </c>
      <c r="E4199" s="13" t="str">
        <f t="shared" si="262"/>
        <v>4.60</v>
      </c>
      <c r="F4199" s="13" t="str">
        <f>IF(E4199="","",IFERROR(IF(IF(K4199="","",INDEX(收费标合同信息维护!A:Q,MATCH(D4199,收费标合同信息维护!J:J,0),10))=D4199,"有","无"),"无"))</f>
        <v>无</v>
      </c>
      <c r="G4199" s="13" t="str">
        <f t="shared" si="261"/>
        <v/>
      </c>
      <c r="H4199" s="13" t="str">
        <f t="shared" si="263"/>
        <v/>
      </c>
      <c r="I4199" s="13" t="str">
        <f>IF(G4199="","",IFERROR(IF(IF(K4199="","",INDEX(收费标合同信息维护!A:Q,MATCH(G4199,收费标合同信息维护!M:M,0),13))=G4199,"有","无"),"无"))</f>
        <v/>
      </c>
      <c r="J4199" s="3" t="s">
        <v>2242</v>
      </c>
      <c r="K4199" s="3" t="s">
        <v>14723</v>
      </c>
      <c r="L4199" s="3" t="s">
        <v>6615</v>
      </c>
      <c r="M4199" s="3" t="s">
        <v>6616</v>
      </c>
      <c r="N4199" s="3" t="s">
        <v>6603</v>
      </c>
      <c r="O4199" s="3" t="s">
        <v>6478</v>
      </c>
      <c r="P4199" s="3" t="s">
        <v>14742</v>
      </c>
      <c r="Q4199" s="3" t="s">
        <v>9282</v>
      </c>
      <c r="R4199" s="3" t="s">
        <v>6484</v>
      </c>
      <c r="S4199" s="3" t="s">
        <v>6491</v>
      </c>
      <c r="T4199" s="3" t="s">
        <v>6481</v>
      </c>
      <c r="U4199" s="3" t="s">
        <v>154</v>
      </c>
      <c r="V4199" s="3" t="s">
        <v>6772</v>
      </c>
      <c r="W4199" s="3" t="s">
        <v>154</v>
      </c>
      <c r="X4199" s="3" t="s">
        <v>154</v>
      </c>
      <c r="Y4199" s="3" t="s">
        <v>154</v>
      </c>
      <c r="Z4199" s="3" t="s">
        <v>154</v>
      </c>
      <c r="AA4199" s="3" t="s">
        <v>154</v>
      </c>
      <c r="AB4199" s="3" t="s">
        <v>154</v>
      </c>
      <c r="AC4199" s="3" t="s">
        <v>154</v>
      </c>
      <c r="AD4199" s="3" t="s">
        <v>6151</v>
      </c>
      <c r="AE4199" s="3" t="s">
        <v>6151</v>
      </c>
      <c r="AF4199" s="3" t="s">
        <v>154</v>
      </c>
      <c r="AG4199" s="3" t="s">
        <v>154</v>
      </c>
      <c r="AH4199" s="3" t="s">
        <v>6478</v>
      </c>
      <c r="AI4199" s="3" t="s">
        <v>6482</v>
      </c>
      <c r="AJ4199" s="3" t="s">
        <v>6489</v>
      </c>
    </row>
    <row r="4200" spans="1:36" ht="15">
      <c r="A4200" s="10">
        <v>4303</v>
      </c>
      <c r="B4200" t="str">
        <f>IF(K4200="总计","",INDEX(主数据!A:AD,MATCH(J4200,主数据!A:A,0),9))</f>
        <v>华西大区公司</v>
      </c>
      <c r="C4200" t="str">
        <f>IF(K4200="","",INDEX(主数据!A:AD,MATCH(J4200,主数据!A:A,0),11))</f>
        <v>成都南区</v>
      </c>
      <c r="D4200" t="str">
        <f t="shared" si="260"/>
        <v>CD19自来水费（简易征收）标准方式3.03</v>
      </c>
      <c r="E4200" s="13" t="str">
        <f t="shared" si="262"/>
        <v>3.03</v>
      </c>
      <c r="F4200" s="13" t="str">
        <f>IF(E4200="","",IFERROR(IF(IF(K4200="","",INDEX(收费标合同信息维护!A:Q,MATCH(D4200,收费标合同信息维护!J:J,0),10))=D4200,"有","无"),"无"))</f>
        <v>无</v>
      </c>
      <c r="G4200" s="13" t="str">
        <f t="shared" si="261"/>
        <v/>
      </c>
      <c r="H4200" s="13" t="str">
        <f t="shared" si="263"/>
        <v/>
      </c>
      <c r="I4200" s="13" t="str">
        <f>IF(G4200="","",IFERROR(IF(IF(K4200="","",INDEX(收费标合同信息维护!A:Q,MATCH(G4200,收费标合同信息维护!M:M,0),13))=G4200,"有","无"),"无"))</f>
        <v/>
      </c>
      <c r="J4200" s="3" t="s">
        <v>2242</v>
      </c>
      <c r="K4200" s="3" t="s">
        <v>14723</v>
      </c>
      <c r="L4200" s="3" t="s">
        <v>6615</v>
      </c>
      <c r="M4200" s="3" t="s">
        <v>6616</v>
      </c>
      <c r="N4200" s="3" t="s">
        <v>6603</v>
      </c>
      <c r="O4200" s="3" t="s">
        <v>6478</v>
      </c>
      <c r="P4200" s="3" t="s">
        <v>14743</v>
      </c>
      <c r="Q4200" s="3" t="s">
        <v>14744</v>
      </c>
      <c r="R4200" s="3" t="s">
        <v>6484</v>
      </c>
      <c r="S4200" s="3" t="s">
        <v>6491</v>
      </c>
      <c r="T4200" s="3" t="s">
        <v>6481</v>
      </c>
      <c r="U4200" s="3" t="s">
        <v>154</v>
      </c>
      <c r="V4200" s="3" t="s">
        <v>6769</v>
      </c>
      <c r="W4200" s="3" t="s">
        <v>154</v>
      </c>
      <c r="X4200" s="3" t="s">
        <v>154</v>
      </c>
      <c r="Y4200" s="3" t="s">
        <v>154</v>
      </c>
      <c r="Z4200" s="3" t="s">
        <v>154</v>
      </c>
      <c r="AA4200" s="3" t="s">
        <v>154</v>
      </c>
      <c r="AB4200" s="3" t="s">
        <v>154</v>
      </c>
      <c r="AC4200" s="3" t="s">
        <v>154</v>
      </c>
      <c r="AD4200" s="3" t="s">
        <v>6151</v>
      </c>
      <c r="AE4200" s="3" t="s">
        <v>6151</v>
      </c>
      <c r="AF4200" s="3" t="s">
        <v>154</v>
      </c>
      <c r="AG4200" s="3" t="s">
        <v>154</v>
      </c>
      <c r="AH4200" s="3" t="s">
        <v>6478</v>
      </c>
      <c r="AI4200" s="3" t="s">
        <v>6482</v>
      </c>
      <c r="AJ4200" s="3" t="s">
        <v>6489</v>
      </c>
    </row>
    <row r="4201" spans="1:36" ht="15">
      <c r="A4201" s="10">
        <v>4304</v>
      </c>
      <c r="B4201" t="str">
        <f>IF(K4201="总计","",INDEX(主数据!A:AD,MATCH(J4201,主数据!A:A,0),9))</f>
        <v>华西大区公司</v>
      </c>
      <c r="C4201" t="str">
        <f>IF(K4201="","",INDEX(主数据!A:AD,MATCH(J4201,主数据!A:A,0),11))</f>
        <v>成都南区</v>
      </c>
      <c r="D4201" t="str">
        <f t="shared" si="260"/>
        <v>CD19自来水费（简易征收）标准方式7.40</v>
      </c>
      <c r="E4201" s="13" t="str">
        <f t="shared" si="262"/>
        <v>7.40</v>
      </c>
      <c r="F4201" s="13" t="str">
        <f>IF(E4201="","",IFERROR(IF(IF(K4201="","",INDEX(收费标合同信息维护!A:Q,MATCH(D4201,收费标合同信息维护!J:J,0),10))=D4201,"有","无"),"无"))</f>
        <v>无</v>
      </c>
      <c r="G4201" s="13" t="str">
        <f t="shared" si="261"/>
        <v/>
      </c>
      <c r="H4201" s="13" t="str">
        <f t="shared" si="263"/>
        <v/>
      </c>
      <c r="I4201" s="13" t="str">
        <f>IF(G4201="","",IFERROR(IF(IF(K4201="","",INDEX(收费标合同信息维护!A:Q,MATCH(G4201,收费标合同信息维护!M:M,0),13))=G4201,"有","无"),"无"))</f>
        <v/>
      </c>
      <c r="J4201" s="3" t="s">
        <v>2242</v>
      </c>
      <c r="K4201" s="3" t="s">
        <v>14723</v>
      </c>
      <c r="L4201" s="3" t="s">
        <v>6615</v>
      </c>
      <c r="M4201" s="3" t="s">
        <v>6616</v>
      </c>
      <c r="N4201" s="3" t="s">
        <v>6603</v>
      </c>
      <c r="O4201" s="3" t="s">
        <v>6478</v>
      </c>
      <c r="P4201" s="3" t="s">
        <v>14745</v>
      </c>
      <c r="Q4201" s="3" t="s">
        <v>14746</v>
      </c>
      <c r="R4201" s="3" t="s">
        <v>6484</v>
      </c>
      <c r="S4201" s="3" t="s">
        <v>6491</v>
      </c>
      <c r="T4201" s="3" t="s">
        <v>7029</v>
      </c>
      <c r="U4201" s="3" t="s">
        <v>154</v>
      </c>
      <c r="V4201" s="3" t="s">
        <v>14747</v>
      </c>
      <c r="W4201" s="3" t="s">
        <v>154</v>
      </c>
      <c r="X4201" s="3" t="s">
        <v>154</v>
      </c>
      <c r="Y4201" s="3" t="s">
        <v>154</v>
      </c>
      <c r="Z4201" s="3" t="s">
        <v>154</v>
      </c>
      <c r="AA4201" s="3" t="s">
        <v>154</v>
      </c>
      <c r="AB4201" s="3" t="s">
        <v>154</v>
      </c>
      <c r="AC4201" s="3" t="s">
        <v>154</v>
      </c>
      <c r="AD4201" s="3" t="s">
        <v>6151</v>
      </c>
      <c r="AE4201" s="3" t="s">
        <v>6151</v>
      </c>
      <c r="AF4201" s="3" t="s">
        <v>154</v>
      </c>
      <c r="AG4201" s="3" t="s">
        <v>154</v>
      </c>
      <c r="AH4201" s="3" t="s">
        <v>6478</v>
      </c>
      <c r="AI4201" s="3" t="s">
        <v>6482</v>
      </c>
      <c r="AJ4201" s="3" t="s">
        <v>6489</v>
      </c>
    </row>
    <row r="4202" spans="1:36" ht="15">
      <c r="A4202" s="10">
        <v>4305</v>
      </c>
      <c r="B4202" t="str">
        <f>IF(K4202="总计","",INDEX(主数据!A:AD,MATCH(J4202,主数据!A:A,0),9))</f>
        <v>华西大区公司</v>
      </c>
      <c r="C4202" t="str">
        <f>IF(K4202="","",INDEX(主数据!A:AD,MATCH(J4202,主数据!A:A,0),11))</f>
        <v>成都南区</v>
      </c>
      <c r="D4202" t="str">
        <f t="shared" si="260"/>
        <v>CD19自来水费（简易征收）标准方式10.33</v>
      </c>
      <c r="E4202" s="13" t="str">
        <f t="shared" si="262"/>
        <v>10.33</v>
      </c>
      <c r="F4202" s="13" t="str">
        <f>IF(E4202="","",IFERROR(IF(IF(K4202="","",INDEX(收费标合同信息维护!A:Q,MATCH(D4202,收费标合同信息维护!J:J,0),10))=D4202,"有","无"),"无"))</f>
        <v>无</v>
      </c>
      <c r="G4202" s="13" t="str">
        <f t="shared" si="261"/>
        <v/>
      </c>
      <c r="H4202" s="13" t="str">
        <f t="shared" si="263"/>
        <v/>
      </c>
      <c r="I4202" s="13" t="str">
        <f>IF(G4202="","",IFERROR(IF(IF(K4202="","",INDEX(收费标合同信息维护!A:Q,MATCH(G4202,收费标合同信息维护!M:M,0),13))=G4202,"有","无"),"无"))</f>
        <v/>
      </c>
      <c r="J4202" s="3" t="s">
        <v>2242</v>
      </c>
      <c r="K4202" s="3" t="s">
        <v>14723</v>
      </c>
      <c r="L4202" s="3" t="s">
        <v>6615</v>
      </c>
      <c r="M4202" s="3" t="s">
        <v>6616</v>
      </c>
      <c r="N4202" s="3" t="s">
        <v>6603</v>
      </c>
      <c r="O4202" s="3" t="s">
        <v>6478</v>
      </c>
      <c r="P4202" s="3" t="s">
        <v>14748</v>
      </c>
      <c r="Q4202" s="3" t="s">
        <v>14749</v>
      </c>
      <c r="R4202" s="3" t="s">
        <v>6484</v>
      </c>
      <c r="S4202" s="3" t="s">
        <v>6491</v>
      </c>
      <c r="T4202" s="3" t="s">
        <v>6548</v>
      </c>
      <c r="U4202" s="3" t="s">
        <v>154</v>
      </c>
      <c r="V4202" s="3" t="s">
        <v>14750</v>
      </c>
      <c r="W4202" s="3" t="s">
        <v>154</v>
      </c>
      <c r="X4202" s="3" t="s">
        <v>154</v>
      </c>
      <c r="Y4202" s="3" t="s">
        <v>154</v>
      </c>
      <c r="Z4202" s="3" t="s">
        <v>154</v>
      </c>
      <c r="AA4202" s="3" t="s">
        <v>154</v>
      </c>
      <c r="AB4202" s="3" t="s">
        <v>154</v>
      </c>
      <c r="AC4202" s="3" t="s">
        <v>154</v>
      </c>
      <c r="AD4202" s="3" t="s">
        <v>6151</v>
      </c>
      <c r="AE4202" s="3" t="s">
        <v>6151</v>
      </c>
      <c r="AF4202" s="3" t="s">
        <v>154</v>
      </c>
      <c r="AG4202" s="3" t="s">
        <v>154</v>
      </c>
      <c r="AH4202" s="3" t="s">
        <v>6478</v>
      </c>
      <c r="AI4202" s="3" t="s">
        <v>6482</v>
      </c>
      <c r="AJ4202" s="3" t="s">
        <v>6489</v>
      </c>
    </row>
    <row r="4203" spans="1:36" ht="15">
      <c r="A4203" s="10">
        <v>4306</v>
      </c>
      <c r="B4203" t="str">
        <f>IF(K4203="总计","",INDEX(主数据!A:AD,MATCH(J4203,主数据!A:A,0),9))</f>
        <v>华西大区公司</v>
      </c>
      <c r="C4203" t="str">
        <f>IF(K4203="","",INDEX(主数据!A:AD,MATCH(J4203,主数据!A:A,0),11))</f>
        <v>成都南区</v>
      </c>
      <c r="D4203" t="str">
        <f t="shared" si="260"/>
        <v>CD25物业服务费标准方式1.80</v>
      </c>
      <c r="E4203" s="13" t="str">
        <f t="shared" si="262"/>
        <v>1.80</v>
      </c>
      <c r="F4203" s="13" t="str">
        <f>IF(E4203="","",IFERROR(IF(IF(K4203="","",INDEX(收费标合同信息维护!A:Q,MATCH(D4203,收费标合同信息维护!J:J,0),10))=D4203,"有","无"),"无"))</f>
        <v>无</v>
      </c>
      <c r="G4203" s="13" t="str">
        <f t="shared" si="261"/>
        <v/>
      </c>
      <c r="H4203" s="13" t="str">
        <f t="shared" si="263"/>
        <v/>
      </c>
      <c r="I4203" s="13" t="str">
        <f>IF(G4203="","",IFERROR(IF(IF(K4203="","",INDEX(收费标合同信息维护!A:Q,MATCH(G4203,收费标合同信息维护!M:M,0),13))=G4203,"有","无"),"无"))</f>
        <v/>
      </c>
      <c r="J4203" s="3" t="s">
        <v>2439</v>
      </c>
      <c r="K4203" s="3" t="s">
        <v>14751</v>
      </c>
      <c r="L4203" s="3" t="s">
        <v>6025</v>
      </c>
      <c r="M4203" s="3" t="s">
        <v>6026</v>
      </c>
      <c r="N4203" s="3" t="s">
        <v>6477</v>
      </c>
      <c r="O4203" s="3" t="s">
        <v>6478</v>
      </c>
      <c r="P4203" s="3" t="s">
        <v>14752</v>
      </c>
      <c r="Q4203" s="3" t="s">
        <v>7355</v>
      </c>
      <c r="R4203" s="3" t="s">
        <v>6484</v>
      </c>
      <c r="S4203" s="3" t="s">
        <v>6627</v>
      </c>
      <c r="T4203" s="3" t="s">
        <v>6493</v>
      </c>
      <c r="U4203" s="3" t="s">
        <v>154</v>
      </c>
      <c r="V4203" s="3" t="s">
        <v>6759</v>
      </c>
      <c r="W4203" s="3" t="s">
        <v>154</v>
      </c>
      <c r="X4203" s="3" t="s">
        <v>154</v>
      </c>
      <c r="Y4203" s="3" t="s">
        <v>154</v>
      </c>
      <c r="Z4203" s="3" t="s">
        <v>154</v>
      </c>
      <c r="AA4203" s="3" t="s">
        <v>154</v>
      </c>
      <c r="AB4203" s="3" t="s">
        <v>154</v>
      </c>
      <c r="AC4203" s="3" t="s">
        <v>154</v>
      </c>
      <c r="AD4203" s="3" t="s">
        <v>6151</v>
      </c>
      <c r="AE4203" s="3" t="s">
        <v>6151</v>
      </c>
      <c r="AF4203" s="3" t="s">
        <v>6040</v>
      </c>
      <c r="AG4203" s="3" t="s">
        <v>154</v>
      </c>
      <c r="AH4203" s="3" t="s">
        <v>6478</v>
      </c>
      <c r="AI4203" s="3" t="s">
        <v>6482</v>
      </c>
      <c r="AJ4203" s="3" t="s">
        <v>14753</v>
      </c>
    </row>
    <row r="4204" spans="1:36" ht="15">
      <c r="A4204" s="10">
        <v>4307</v>
      </c>
      <c r="B4204" t="str">
        <f>IF(K4204="总计","",INDEX(主数据!A:AD,MATCH(J4204,主数据!A:A,0),9))</f>
        <v>华西大区公司</v>
      </c>
      <c r="C4204" t="str">
        <f>IF(K4204="","",INDEX(主数据!A:AD,MATCH(J4204,主数据!A:A,0),11))</f>
        <v>成都南区</v>
      </c>
      <c r="D4204" t="str">
        <f t="shared" si="260"/>
        <v>CD25物业服务费标准方式1.80</v>
      </c>
      <c r="E4204" s="13" t="str">
        <f t="shared" si="262"/>
        <v>1.80</v>
      </c>
      <c r="F4204" s="13" t="str">
        <f>IF(E4204="","",IFERROR(IF(IF(K4204="","",INDEX(收费标合同信息维护!A:Q,MATCH(D4204,收费标合同信息维护!J:J,0),10))=D4204,"有","无"),"无"))</f>
        <v>无</v>
      </c>
      <c r="G4204" s="13" t="str">
        <f t="shared" si="261"/>
        <v/>
      </c>
      <c r="H4204" s="13" t="str">
        <f t="shared" si="263"/>
        <v/>
      </c>
      <c r="I4204" s="13" t="str">
        <f>IF(G4204="","",IFERROR(IF(IF(K4204="","",INDEX(收费标合同信息维护!A:Q,MATCH(G4204,收费标合同信息维护!M:M,0),13))=G4204,"有","无"),"无"))</f>
        <v/>
      </c>
      <c r="J4204" s="3" t="s">
        <v>2439</v>
      </c>
      <c r="K4204" s="3" t="s">
        <v>14751</v>
      </c>
      <c r="L4204" s="3" t="s">
        <v>6025</v>
      </c>
      <c r="M4204" s="3" t="s">
        <v>6026</v>
      </c>
      <c r="N4204" s="3" t="s">
        <v>6477</v>
      </c>
      <c r="O4204" s="3" t="s">
        <v>6478</v>
      </c>
      <c r="P4204" s="3" t="s">
        <v>18290</v>
      </c>
      <c r="Q4204" s="3" t="s">
        <v>14814</v>
      </c>
      <c r="R4204" s="3" t="s">
        <v>6484</v>
      </c>
      <c r="S4204" s="3" t="s">
        <v>6491</v>
      </c>
      <c r="T4204" s="3" t="s">
        <v>6506</v>
      </c>
      <c r="U4204" s="3" t="s">
        <v>154</v>
      </c>
      <c r="V4204" s="3" t="s">
        <v>6759</v>
      </c>
      <c r="W4204" s="3" t="s">
        <v>154</v>
      </c>
      <c r="X4204" s="3" t="s">
        <v>154</v>
      </c>
      <c r="Y4204" s="3" t="s">
        <v>154</v>
      </c>
      <c r="Z4204" s="3" t="s">
        <v>154</v>
      </c>
      <c r="AA4204" s="3" t="s">
        <v>154</v>
      </c>
      <c r="AB4204" s="3" t="s">
        <v>154</v>
      </c>
      <c r="AC4204" s="3" t="s">
        <v>154</v>
      </c>
      <c r="AD4204" s="3" t="s">
        <v>6151</v>
      </c>
      <c r="AE4204" s="3" t="s">
        <v>6151</v>
      </c>
      <c r="AF4204" s="3" t="s">
        <v>154</v>
      </c>
      <c r="AG4204" s="3" t="s">
        <v>154</v>
      </c>
      <c r="AH4204" s="3" t="s">
        <v>6478</v>
      </c>
      <c r="AI4204" s="3" t="s">
        <v>6482</v>
      </c>
      <c r="AJ4204" s="3" t="s">
        <v>14753</v>
      </c>
    </row>
    <row r="4205" spans="1:36" ht="15">
      <c r="A4205" s="10">
        <v>4308</v>
      </c>
      <c r="B4205" t="str">
        <f>IF(K4205="总计","",INDEX(主数据!A:AD,MATCH(J4205,主数据!A:A,0),9))</f>
        <v>华西大区公司</v>
      </c>
      <c r="C4205" t="str">
        <f>IF(K4205="","",INDEX(主数据!A:AD,MATCH(J4205,主数据!A:A,0),11))</f>
        <v>成都南区</v>
      </c>
      <c r="D4205" t="str">
        <f t="shared" si="260"/>
        <v>CD25物业服务费标准方式2.60</v>
      </c>
      <c r="E4205" s="13" t="str">
        <f t="shared" si="262"/>
        <v>2.60</v>
      </c>
      <c r="F4205" s="13" t="str">
        <f>IF(E4205="","",IFERROR(IF(IF(K4205="","",INDEX(收费标合同信息维护!A:Q,MATCH(D4205,收费标合同信息维护!J:J,0),10))=D4205,"有","无"),"无"))</f>
        <v>无</v>
      </c>
      <c r="G4205" s="13" t="str">
        <f t="shared" si="261"/>
        <v/>
      </c>
      <c r="H4205" s="13" t="str">
        <f t="shared" si="263"/>
        <v/>
      </c>
      <c r="I4205" s="13" t="str">
        <f>IF(G4205="","",IFERROR(IF(IF(K4205="","",INDEX(收费标合同信息维护!A:Q,MATCH(G4205,收费标合同信息维护!M:M,0),13))=G4205,"有","无"),"无"))</f>
        <v/>
      </c>
      <c r="J4205" s="3" t="s">
        <v>2439</v>
      </c>
      <c r="K4205" s="3" t="s">
        <v>14751</v>
      </c>
      <c r="L4205" s="3" t="s">
        <v>6025</v>
      </c>
      <c r="M4205" s="3" t="s">
        <v>6026</v>
      </c>
      <c r="N4205" s="3" t="s">
        <v>6477</v>
      </c>
      <c r="O4205" s="3" t="s">
        <v>6478</v>
      </c>
      <c r="P4205" s="3" t="s">
        <v>14754</v>
      </c>
      <c r="Q4205" s="3" t="s">
        <v>14755</v>
      </c>
      <c r="R4205" s="3" t="s">
        <v>6484</v>
      </c>
      <c r="S4205" s="3" t="s">
        <v>6627</v>
      </c>
      <c r="T4205" s="3" t="s">
        <v>6493</v>
      </c>
      <c r="U4205" s="3" t="s">
        <v>154</v>
      </c>
      <c r="V4205" s="3" t="s">
        <v>9155</v>
      </c>
      <c r="W4205" s="3" t="s">
        <v>154</v>
      </c>
      <c r="X4205" s="3" t="s">
        <v>154</v>
      </c>
      <c r="Y4205" s="3" t="s">
        <v>154</v>
      </c>
      <c r="Z4205" s="3" t="s">
        <v>154</v>
      </c>
      <c r="AA4205" s="3" t="s">
        <v>154</v>
      </c>
      <c r="AB4205" s="3" t="s">
        <v>154</v>
      </c>
      <c r="AC4205" s="3" t="s">
        <v>154</v>
      </c>
      <c r="AD4205" s="3" t="s">
        <v>6151</v>
      </c>
      <c r="AE4205" s="3" t="s">
        <v>6151</v>
      </c>
      <c r="AF4205" s="3" t="s">
        <v>154</v>
      </c>
      <c r="AG4205" s="3" t="s">
        <v>154</v>
      </c>
      <c r="AH4205" s="3" t="s">
        <v>6478</v>
      </c>
      <c r="AI4205" s="3" t="s">
        <v>6482</v>
      </c>
      <c r="AJ4205" s="3" t="s">
        <v>6033</v>
      </c>
    </row>
    <row r="4206" spans="1:36" ht="15">
      <c r="A4206" s="10">
        <v>4309</v>
      </c>
      <c r="B4206" t="str">
        <f>IF(K4206="总计","",INDEX(主数据!A:AD,MATCH(J4206,主数据!A:A,0),9))</f>
        <v>华西大区公司</v>
      </c>
      <c r="C4206" t="str">
        <f>IF(K4206="","",INDEX(主数据!A:AD,MATCH(J4206,主数据!A:A,0),11))</f>
        <v>成都南区</v>
      </c>
      <c r="D4206" t="str">
        <f t="shared" si="260"/>
        <v>CD25物业服务费标准方式2.60</v>
      </c>
      <c r="E4206" s="13" t="str">
        <f t="shared" si="262"/>
        <v>2.60</v>
      </c>
      <c r="F4206" s="13" t="str">
        <f>IF(E4206="","",IFERROR(IF(IF(K4206="","",INDEX(收费标合同信息维护!A:Q,MATCH(D4206,收费标合同信息维护!J:J,0),10))=D4206,"有","无"),"无"))</f>
        <v>无</v>
      </c>
      <c r="G4206" s="13" t="str">
        <f t="shared" si="261"/>
        <v/>
      </c>
      <c r="H4206" s="13" t="str">
        <f t="shared" si="263"/>
        <v/>
      </c>
      <c r="I4206" s="13" t="str">
        <f>IF(G4206="","",IFERROR(IF(IF(K4206="","",INDEX(收费标合同信息维护!A:Q,MATCH(G4206,收费标合同信息维护!M:M,0),13))=G4206,"有","无"),"无"))</f>
        <v/>
      </c>
      <c r="J4206" s="3" t="s">
        <v>2439</v>
      </c>
      <c r="K4206" s="3" t="s">
        <v>14751</v>
      </c>
      <c r="L4206" s="3" t="s">
        <v>6025</v>
      </c>
      <c r="M4206" s="3" t="s">
        <v>6026</v>
      </c>
      <c r="N4206" s="3" t="s">
        <v>6477</v>
      </c>
      <c r="O4206" s="3" t="s">
        <v>6478</v>
      </c>
      <c r="P4206" s="3" t="s">
        <v>18291</v>
      </c>
      <c r="Q4206" s="3" t="s">
        <v>18292</v>
      </c>
      <c r="R4206" s="3" t="s">
        <v>6484</v>
      </c>
      <c r="S4206" s="3" t="s">
        <v>6491</v>
      </c>
      <c r="T4206" s="3" t="s">
        <v>6506</v>
      </c>
      <c r="U4206" s="3" t="s">
        <v>154</v>
      </c>
      <c r="V4206" s="3" t="s">
        <v>9155</v>
      </c>
      <c r="W4206" s="3" t="s">
        <v>154</v>
      </c>
      <c r="X4206" s="3" t="s">
        <v>154</v>
      </c>
      <c r="Y4206" s="3" t="s">
        <v>154</v>
      </c>
      <c r="Z4206" s="3" t="s">
        <v>154</v>
      </c>
      <c r="AA4206" s="3" t="s">
        <v>154</v>
      </c>
      <c r="AB4206" s="3" t="s">
        <v>154</v>
      </c>
      <c r="AC4206" s="3" t="s">
        <v>154</v>
      </c>
      <c r="AD4206" s="3" t="s">
        <v>6151</v>
      </c>
      <c r="AE4206" s="3" t="s">
        <v>6151</v>
      </c>
      <c r="AF4206" s="3" t="s">
        <v>154</v>
      </c>
      <c r="AG4206" s="3" t="s">
        <v>154</v>
      </c>
      <c r="AH4206" s="3" t="s">
        <v>6478</v>
      </c>
      <c r="AI4206" s="3" t="s">
        <v>6482</v>
      </c>
      <c r="AJ4206" s="3" t="s">
        <v>6489</v>
      </c>
    </row>
    <row r="4207" spans="1:36" ht="30">
      <c r="A4207" s="10">
        <v>4310</v>
      </c>
      <c r="B4207" t="str">
        <f>IF(K4207="总计","",INDEX(主数据!A:AD,MATCH(J4207,主数据!A:A,0),9))</f>
        <v>华西大区公司</v>
      </c>
      <c r="C4207" t="str">
        <f>IF(K4207="","",INDEX(主数据!A:AD,MATCH(J4207,主数据!A:A,0),11))</f>
        <v>成都南区</v>
      </c>
      <c r="D4207" t="str">
        <f t="shared" si="260"/>
        <v>CD25生活垃圾清运费-委托清运定额</v>
      </c>
      <c r="E4207" s="13" t="str">
        <f t="shared" si="262"/>
        <v/>
      </c>
      <c r="F4207" s="13" t="str">
        <f>IF(E4207="","",IFERROR(IF(IF(K4207="","",INDEX(收费标合同信息维护!A:Q,MATCH(D4207,收费标合同信息维护!J:J,0),10))=D4207,"有","无"),"无"))</f>
        <v/>
      </c>
      <c r="G4207" s="13" t="str">
        <f t="shared" si="261"/>
        <v>CD25生活垃圾清运费-委托清运定额8.00</v>
      </c>
      <c r="H4207" s="13" t="str">
        <f t="shared" si="263"/>
        <v>8.00</v>
      </c>
      <c r="I4207" s="13" t="str">
        <f>IF(G4207="","",IFERROR(IF(IF(K4207="","",INDEX(收费标合同信息维护!A:Q,MATCH(G4207,收费标合同信息维护!M:M,0),13))=G4207,"有","无"),"无"))</f>
        <v>无</v>
      </c>
      <c r="J4207" s="3" t="s">
        <v>2439</v>
      </c>
      <c r="K4207" s="3" t="s">
        <v>14751</v>
      </c>
      <c r="L4207" s="3" t="s">
        <v>6630</v>
      </c>
      <c r="M4207" s="3" t="s">
        <v>6631</v>
      </c>
      <c r="N4207" s="3" t="s">
        <v>6477</v>
      </c>
      <c r="O4207" s="3" t="s">
        <v>6478</v>
      </c>
      <c r="P4207" s="3" t="s">
        <v>14756</v>
      </c>
      <c r="Q4207" s="3" t="s">
        <v>14757</v>
      </c>
      <c r="R4207" s="3" t="s">
        <v>6490</v>
      </c>
      <c r="S4207" s="3" t="s">
        <v>6491</v>
      </c>
      <c r="T4207" s="3" t="s">
        <v>6510</v>
      </c>
      <c r="U4207" s="3" t="s">
        <v>154</v>
      </c>
      <c r="V4207" s="3" t="s">
        <v>154</v>
      </c>
      <c r="W4207" s="3" t="s">
        <v>6851</v>
      </c>
      <c r="X4207" s="3" t="s">
        <v>154</v>
      </c>
      <c r="Y4207" s="3" t="s">
        <v>154</v>
      </c>
      <c r="Z4207" s="3" t="s">
        <v>154</v>
      </c>
      <c r="AA4207" s="3" t="s">
        <v>154</v>
      </c>
      <c r="AB4207" s="3" t="s">
        <v>154</v>
      </c>
      <c r="AC4207" s="3" t="s">
        <v>154</v>
      </c>
      <c r="AD4207" s="3" t="s">
        <v>6151</v>
      </c>
      <c r="AE4207" s="3" t="s">
        <v>6151</v>
      </c>
      <c r="AF4207" s="3" t="s">
        <v>154</v>
      </c>
      <c r="AG4207" s="3" t="s">
        <v>154</v>
      </c>
      <c r="AH4207" s="3" t="s">
        <v>6478</v>
      </c>
      <c r="AI4207" s="3" t="s">
        <v>6482</v>
      </c>
      <c r="AJ4207" s="3" t="s">
        <v>18293</v>
      </c>
    </row>
    <row r="4208" spans="1:36" ht="30">
      <c r="A4208" s="10">
        <v>4311</v>
      </c>
      <c r="B4208" t="str">
        <f>IF(K4208="总计","",INDEX(主数据!A:AD,MATCH(J4208,主数据!A:A,0),9))</f>
        <v>华西大区公司</v>
      </c>
      <c r="C4208" t="str">
        <f>IF(K4208="","",INDEX(主数据!A:AD,MATCH(J4208,主数据!A:A,0),11))</f>
        <v>成都南区</v>
      </c>
      <c r="D4208" t="str">
        <f t="shared" si="260"/>
        <v>CD25小业主委托停车管理费（固定）定额</v>
      </c>
      <c r="E4208" s="13" t="str">
        <f t="shared" si="262"/>
        <v/>
      </c>
      <c r="F4208" s="13" t="str">
        <f>IF(E4208="","",IFERROR(IF(IF(K4208="","",INDEX(收费标合同信息维护!A:Q,MATCH(D4208,收费标合同信息维护!J:J,0),10))=D4208,"有","无"),"无"))</f>
        <v/>
      </c>
      <c r="G4208" s="13" t="str">
        <f t="shared" si="261"/>
        <v>CD25小业主委托停车管理费（固定）定额500.00</v>
      </c>
      <c r="H4208" s="13" t="str">
        <f t="shared" si="263"/>
        <v>500.00</v>
      </c>
      <c r="I4208" s="13" t="str">
        <f>IF(G4208="","",IFERROR(IF(IF(K4208="","",INDEX(收费标合同信息维护!A:Q,MATCH(G4208,收费标合同信息维护!M:M,0),13))=G4208,"有","无"),"无"))</f>
        <v>无</v>
      </c>
      <c r="J4208" s="3" t="s">
        <v>2439</v>
      </c>
      <c r="K4208" s="3" t="s">
        <v>14751</v>
      </c>
      <c r="L4208" s="3" t="s">
        <v>7013</v>
      </c>
      <c r="M4208" s="3" t="s">
        <v>7014</v>
      </c>
      <c r="N4208" s="3" t="s">
        <v>6477</v>
      </c>
      <c r="O4208" s="3" t="s">
        <v>6478</v>
      </c>
      <c r="P4208" s="3" t="s">
        <v>14758</v>
      </c>
      <c r="Q4208" s="3" t="s">
        <v>14759</v>
      </c>
      <c r="R4208" s="3" t="s">
        <v>6490</v>
      </c>
      <c r="S4208" s="3" t="s">
        <v>6491</v>
      </c>
      <c r="T4208" s="3" t="s">
        <v>14760</v>
      </c>
      <c r="U4208" s="3" t="s">
        <v>154</v>
      </c>
      <c r="V4208" s="3" t="s">
        <v>154</v>
      </c>
      <c r="W4208" s="3" t="s">
        <v>6752</v>
      </c>
      <c r="X4208" s="3" t="s">
        <v>154</v>
      </c>
      <c r="Y4208" s="3" t="s">
        <v>154</v>
      </c>
      <c r="Z4208" s="3" t="s">
        <v>154</v>
      </c>
      <c r="AA4208" s="3" t="s">
        <v>154</v>
      </c>
      <c r="AB4208" s="3" t="s">
        <v>154</v>
      </c>
      <c r="AC4208" s="3" t="s">
        <v>154</v>
      </c>
      <c r="AD4208" s="3" t="s">
        <v>6151</v>
      </c>
      <c r="AE4208" s="3" t="s">
        <v>6151</v>
      </c>
      <c r="AF4208" s="3" t="s">
        <v>154</v>
      </c>
      <c r="AG4208" s="3" t="s">
        <v>154</v>
      </c>
      <c r="AH4208" s="3" t="s">
        <v>6478</v>
      </c>
      <c r="AI4208" s="3" t="s">
        <v>6482</v>
      </c>
      <c r="AJ4208" s="3" t="s">
        <v>6033</v>
      </c>
    </row>
    <row r="4209" spans="1:36" ht="30">
      <c r="A4209" s="10">
        <v>4312</v>
      </c>
      <c r="B4209" t="str">
        <f>IF(K4209="总计","",INDEX(主数据!A:AD,MATCH(J4209,主数据!A:A,0),9))</f>
        <v>华西大区公司</v>
      </c>
      <c r="C4209" t="str">
        <f>IF(K4209="","",INDEX(主数据!A:AD,MATCH(J4209,主数据!A:A,0),11))</f>
        <v>成都南区</v>
      </c>
      <c r="D4209" t="str">
        <f t="shared" si="260"/>
        <v>CD25小业主委托停车管理费（固定）定额</v>
      </c>
      <c r="E4209" s="13" t="str">
        <f t="shared" si="262"/>
        <v/>
      </c>
      <c r="F4209" s="13" t="str">
        <f>IF(E4209="","",IFERROR(IF(IF(K4209="","",INDEX(收费标合同信息维护!A:Q,MATCH(D4209,收费标合同信息维护!J:J,0),10))=D4209,"有","无"),"无"))</f>
        <v/>
      </c>
      <c r="G4209" s="13" t="str">
        <f t="shared" si="261"/>
        <v>CD25小业主委托停车管理费（固定）定额40.00</v>
      </c>
      <c r="H4209" s="13" t="str">
        <f t="shared" si="263"/>
        <v>40.00</v>
      </c>
      <c r="I4209" s="13" t="str">
        <f>IF(G4209="","",IFERROR(IF(IF(K4209="","",INDEX(收费标合同信息维护!A:Q,MATCH(G4209,收费标合同信息维护!M:M,0),13))=G4209,"有","无"),"无"))</f>
        <v>无</v>
      </c>
      <c r="J4209" s="3" t="s">
        <v>2439</v>
      </c>
      <c r="K4209" s="3" t="s">
        <v>14751</v>
      </c>
      <c r="L4209" s="3" t="s">
        <v>7013</v>
      </c>
      <c r="M4209" s="3" t="s">
        <v>7014</v>
      </c>
      <c r="N4209" s="3" t="s">
        <v>6477</v>
      </c>
      <c r="O4209" s="3" t="s">
        <v>6478</v>
      </c>
      <c r="P4209" s="3" t="s">
        <v>14761</v>
      </c>
      <c r="Q4209" s="3" t="s">
        <v>14762</v>
      </c>
      <c r="R4209" s="3" t="s">
        <v>6490</v>
      </c>
      <c r="S4209" s="3" t="s">
        <v>6491</v>
      </c>
      <c r="T4209" s="3" t="s">
        <v>6800</v>
      </c>
      <c r="U4209" s="3" t="s">
        <v>154</v>
      </c>
      <c r="V4209" s="3" t="s">
        <v>154</v>
      </c>
      <c r="W4209" s="3" t="s">
        <v>6729</v>
      </c>
      <c r="X4209" s="3" t="s">
        <v>154</v>
      </c>
      <c r="Y4209" s="3" t="s">
        <v>154</v>
      </c>
      <c r="Z4209" s="3" t="s">
        <v>154</v>
      </c>
      <c r="AA4209" s="3" t="s">
        <v>154</v>
      </c>
      <c r="AB4209" s="3" t="s">
        <v>154</v>
      </c>
      <c r="AC4209" s="3" t="s">
        <v>154</v>
      </c>
      <c r="AD4209" s="3" t="s">
        <v>6151</v>
      </c>
      <c r="AE4209" s="3" t="s">
        <v>6151</v>
      </c>
      <c r="AF4209" s="3" t="s">
        <v>154</v>
      </c>
      <c r="AG4209" s="3" t="s">
        <v>154</v>
      </c>
      <c r="AH4209" s="3" t="s">
        <v>6478</v>
      </c>
      <c r="AI4209" s="3" t="s">
        <v>6482</v>
      </c>
      <c r="AJ4209" s="3" t="s">
        <v>41</v>
      </c>
    </row>
    <row r="4210" spans="1:36" ht="30">
      <c r="A4210" s="10">
        <v>4313</v>
      </c>
      <c r="B4210" t="str">
        <f>IF(K4210="总计","",INDEX(主数据!A:AD,MATCH(J4210,主数据!A:A,0),9))</f>
        <v>华西大区公司</v>
      </c>
      <c r="C4210" t="str">
        <f>IF(K4210="","",INDEX(主数据!A:AD,MATCH(J4210,主数据!A:A,0),11))</f>
        <v>成都南区</v>
      </c>
      <c r="D4210" t="str">
        <f t="shared" si="260"/>
        <v>CD25小业主委托停车管理费（固定）定额</v>
      </c>
      <c r="E4210" s="13" t="str">
        <f t="shared" si="262"/>
        <v/>
      </c>
      <c r="F4210" s="13" t="str">
        <f>IF(E4210="","",IFERROR(IF(IF(K4210="","",INDEX(收费标合同信息维护!A:Q,MATCH(D4210,收费标合同信息维护!J:J,0),10))=D4210,"有","无"),"无"))</f>
        <v/>
      </c>
      <c r="G4210" s="13" t="str">
        <f t="shared" si="261"/>
        <v>CD25小业主委托停车管理费（固定）定额50.00</v>
      </c>
      <c r="H4210" s="13" t="str">
        <f t="shared" si="263"/>
        <v>50.00</v>
      </c>
      <c r="I4210" s="13" t="str">
        <f>IF(G4210="","",IFERROR(IF(IF(K4210="","",INDEX(收费标合同信息维护!A:Q,MATCH(G4210,收费标合同信息维护!M:M,0),13))=G4210,"有","无"),"无"))</f>
        <v>无</v>
      </c>
      <c r="J4210" s="3" t="s">
        <v>2439</v>
      </c>
      <c r="K4210" s="3" t="s">
        <v>14751</v>
      </c>
      <c r="L4210" s="3" t="s">
        <v>7013</v>
      </c>
      <c r="M4210" s="3" t="s">
        <v>7014</v>
      </c>
      <c r="N4210" s="3" t="s">
        <v>6477</v>
      </c>
      <c r="O4210" s="3" t="s">
        <v>6478</v>
      </c>
      <c r="P4210" s="3" t="s">
        <v>14763</v>
      </c>
      <c r="Q4210" s="3" t="s">
        <v>14764</v>
      </c>
      <c r="R4210" s="3" t="s">
        <v>6490</v>
      </c>
      <c r="S4210" s="3" t="s">
        <v>6491</v>
      </c>
      <c r="T4210" s="3" t="s">
        <v>6800</v>
      </c>
      <c r="U4210" s="3" t="s">
        <v>154</v>
      </c>
      <c r="V4210" s="3" t="s">
        <v>154</v>
      </c>
      <c r="W4210" s="3" t="s">
        <v>6712</v>
      </c>
      <c r="X4210" s="3" t="s">
        <v>154</v>
      </c>
      <c r="Y4210" s="3" t="s">
        <v>154</v>
      </c>
      <c r="Z4210" s="3" t="s">
        <v>154</v>
      </c>
      <c r="AA4210" s="3" t="s">
        <v>154</v>
      </c>
      <c r="AB4210" s="3" t="s">
        <v>154</v>
      </c>
      <c r="AC4210" s="3" t="s">
        <v>154</v>
      </c>
      <c r="AD4210" s="3" t="s">
        <v>6151</v>
      </c>
      <c r="AE4210" s="3" t="s">
        <v>6151</v>
      </c>
      <c r="AF4210" s="3" t="s">
        <v>154</v>
      </c>
      <c r="AG4210" s="3" t="s">
        <v>154</v>
      </c>
      <c r="AH4210" s="3" t="s">
        <v>6478</v>
      </c>
      <c r="AI4210" s="3" t="s">
        <v>6482</v>
      </c>
      <c r="AJ4210" s="3" t="s">
        <v>6190</v>
      </c>
    </row>
    <row r="4211" spans="1:36" ht="30">
      <c r="A4211" s="10">
        <v>4314</v>
      </c>
      <c r="B4211" t="str">
        <f>IF(K4211="总计","",INDEX(主数据!A:AD,MATCH(J4211,主数据!A:A,0),9))</f>
        <v>华西大区公司</v>
      </c>
      <c r="C4211" t="str">
        <f>IF(K4211="","",INDEX(主数据!A:AD,MATCH(J4211,主数据!A:A,0),11))</f>
        <v>成都南区</v>
      </c>
      <c r="D4211" t="str">
        <f t="shared" si="260"/>
        <v>CD25小业主委托停车管理费（固定）定额</v>
      </c>
      <c r="E4211" s="13" t="str">
        <f t="shared" si="262"/>
        <v/>
      </c>
      <c r="F4211" s="13" t="str">
        <f>IF(E4211="","",IFERROR(IF(IF(K4211="","",INDEX(收费标合同信息维护!A:Q,MATCH(D4211,收费标合同信息维护!J:J,0),10))=D4211,"有","无"),"无"))</f>
        <v/>
      </c>
      <c r="G4211" s="13" t="str">
        <f t="shared" si="261"/>
        <v>CD25小业主委托停车管理费（固定）定额60.00</v>
      </c>
      <c r="H4211" s="13" t="str">
        <f t="shared" si="263"/>
        <v>60.00</v>
      </c>
      <c r="I4211" s="13" t="str">
        <f>IF(G4211="","",IFERROR(IF(IF(K4211="","",INDEX(收费标合同信息维护!A:Q,MATCH(G4211,收费标合同信息维护!M:M,0),13))=G4211,"有","无"),"无"))</f>
        <v>无</v>
      </c>
      <c r="J4211" s="3" t="s">
        <v>2439</v>
      </c>
      <c r="K4211" s="3" t="s">
        <v>14751</v>
      </c>
      <c r="L4211" s="3" t="s">
        <v>7013</v>
      </c>
      <c r="M4211" s="3" t="s">
        <v>7014</v>
      </c>
      <c r="N4211" s="3" t="s">
        <v>6477</v>
      </c>
      <c r="O4211" s="3" t="s">
        <v>6478</v>
      </c>
      <c r="P4211" s="3" t="s">
        <v>14765</v>
      </c>
      <c r="Q4211" s="3" t="s">
        <v>14655</v>
      </c>
      <c r="R4211" s="3" t="s">
        <v>6490</v>
      </c>
      <c r="S4211" s="3" t="s">
        <v>6491</v>
      </c>
      <c r="T4211" s="3" t="s">
        <v>6800</v>
      </c>
      <c r="U4211" s="3" t="s">
        <v>154</v>
      </c>
      <c r="V4211" s="3" t="s">
        <v>154</v>
      </c>
      <c r="W4211" s="3" t="s">
        <v>7016</v>
      </c>
      <c r="X4211" s="3" t="s">
        <v>154</v>
      </c>
      <c r="Y4211" s="3" t="s">
        <v>154</v>
      </c>
      <c r="Z4211" s="3" t="s">
        <v>154</v>
      </c>
      <c r="AA4211" s="3" t="s">
        <v>154</v>
      </c>
      <c r="AB4211" s="3" t="s">
        <v>154</v>
      </c>
      <c r="AC4211" s="3" t="s">
        <v>154</v>
      </c>
      <c r="AD4211" s="3" t="s">
        <v>6151</v>
      </c>
      <c r="AE4211" s="3" t="s">
        <v>6151</v>
      </c>
      <c r="AF4211" s="3" t="s">
        <v>154</v>
      </c>
      <c r="AG4211" s="3" t="s">
        <v>154</v>
      </c>
      <c r="AH4211" s="3" t="s">
        <v>6478</v>
      </c>
      <c r="AI4211" s="3" t="s">
        <v>6482</v>
      </c>
      <c r="AJ4211" s="3" t="s">
        <v>45</v>
      </c>
    </row>
    <row r="4212" spans="1:36" ht="30">
      <c r="A4212" s="10">
        <v>4315</v>
      </c>
      <c r="B4212" t="str">
        <f>IF(K4212="总计","",INDEX(主数据!A:AD,MATCH(J4212,主数据!A:A,0),9))</f>
        <v>华西大区公司</v>
      </c>
      <c r="C4212" t="str">
        <f>IF(K4212="","",INDEX(主数据!A:AD,MATCH(J4212,主数据!A:A,0),11))</f>
        <v>成都南区</v>
      </c>
      <c r="D4212" t="str">
        <f t="shared" si="260"/>
        <v>CD25小业主委托停车管理费（固定）定额</v>
      </c>
      <c r="E4212" s="13" t="str">
        <f t="shared" si="262"/>
        <v/>
      </c>
      <c r="F4212" s="13" t="str">
        <f>IF(E4212="","",IFERROR(IF(IF(K4212="","",INDEX(收费标合同信息维护!A:Q,MATCH(D4212,收费标合同信息维护!J:J,0),10))=D4212,"有","无"),"无"))</f>
        <v/>
      </c>
      <c r="G4212" s="13" t="str">
        <f t="shared" si="261"/>
        <v>CD25小业主委托停车管理费（固定）定额80.00</v>
      </c>
      <c r="H4212" s="13" t="str">
        <f t="shared" si="263"/>
        <v>80.00</v>
      </c>
      <c r="I4212" s="13" t="str">
        <f>IF(G4212="","",IFERROR(IF(IF(K4212="","",INDEX(收费标合同信息维护!A:Q,MATCH(G4212,收费标合同信息维护!M:M,0),13))=G4212,"有","无"),"无"))</f>
        <v>无</v>
      </c>
      <c r="J4212" s="3" t="s">
        <v>2439</v>
      </c>
      <c r="K4212" s="3" t="s">
        <v>14751</v>
      </c>
      <c r="L4212" s="3" t="s">
        <v>7013</v>
      </c>
      <c r="M4212" s="3" t="s">
        <v>7014</v>
      </c>
      <c r="N4212" s="3" t="s">
        <v>6477</v>
      </c>
      <c r="O4212" s="3" t="s">
        <v>6478</v>
      </c>
      <c r="P4212" s="3" t="s">
        <v>14766</v>
      </c>
      <c r="Q4212" s="3" t="s">
        <v>13306</v>
      </c>
      <c r="R4212" s="3" t="s">
        <v>6490</v>
      </c>
      <c r="S4212" s="3" t="s">
        <v>6491</v>
      </c>
      <c r="T4212" s="3" t="s">
        <v>6800</v>
      </c>
      <c r="U4212" s="3" t="s">
        <v>154</v>
      </c>
      <c r="V4212" s="3" t="s">
        <v>154</v>
      </c>
      <c r="W4212" s="3" t="s">
        <v>6521</v>
      </c>
      <c r="X4212" s="3" t="s">
        <v>154</v>
      </c>
      <c r="Y4212" s="3" t="s">
        <v>154</v>
      </c>
      <c r="Z4212" s="3" t="s">
        <v>154</v>
      </c>
      <c r="AA4212" s="3" t="s">
        <v>154</v>
      </c>
      <c r="AB4212" s="3" t="s">
        <v>154</v>
      </c>
      <c r="AC4212" s="3" t="s">
        <v>154</v>
      </c>
      <c r="AD4212" s="3" t="s">
        <v>6151</v>
      </c>
      <c r="AE4212" s="3" t="s">
        <v>6151</v>
      </c>
      <c r="AF4212" s="3" t="s">
        <v>154</v>
      </c>
      <c r="AG4212" s="3" t="s">
        <v>154</v>
      </c>
      <c r="AH4212" s="3" t="s">
        <v>6478</v>
      </c>
      <c r="AI4212" s="3" t="s">
        <v>6482</v>
      </c>
      <c r="AJ4212" s="3" t="s">
        <v>6038</v>
      </c>
    </row>
    <row r="4213" spans="1:36" ht="30">
      <c r="A4213" s="10">
        <v>4316</v>
      </c>
      <c r="B4213" t="str">
        <f>IF(K4213="总计","",INDEX(主数据!A:AD,MATCH(J4213,主数据!A:A,0),9))</f>
        <v>华西大区公司</v>
      </c>
      <c r="C4213" t="str">
        <f>IF(K4213="","",INDEX(主数据!A:AD,MATCH(J4213,主数据!A:A,0),11))</f>
        <v>成都南区</v>
      </c>
      <c r="D4213" t="str">
        <f t="shared" si="260"/>
        <v>CD25小业主委托停车管理费（固定）定额</v>
      </c>
      <c r="E4213" s="13" t="str">
        <f t="shared" si="262"/>
        <v/>
      </c>
      <c r="F4213" s="13" t="str">
        <f>IF(E4213="","",IFERROR(IF(IF(K4213="","",INDEX(收费标合同信息维护!A:Q,MATCH(D4213,收费标合同信息维护!J:J,0),10))=D4213,"有","无"),"无"))</f>
        <v/>
      </c>
      <c r="G4213" s="13" t="str">
        <f t="shared" si="261"/>
        <v>CD25小业主委托停车管理费（固定）定额90.00</v>
      </c>
      <c r="H4213" s="13" t="str">
        <f t="shared" si="263"/>
        <v>90.00</v>
      </c>
      <c r="I4213" s="13" t="str">
        <f>IF(G4213="","",IFERROR(IF(IF(K4213="","",INDEX(收费标合同信息维护!A:Q,MATCH(G4213,收费标合同信息维护!M:M,0),13))=G4213,"有","无"),"无"))</f>
        <v>无</v>
      </c>
      <c r="J4213" s="3" t="s">
        <v>2439</v>
      </c>
      <c r="K4213" s="3" t="s">
        <v>14751</v>
      </c>
      <c r="L4213" s="3" t="s">
        <v>7013</v>
      </c>
      <c r="M4213" s="3" t="s">
        <v>7014</v>
      </c>
      <c r="N4213" s="3" t="s">
        <v>6477</v>
      </c>
      <c r="O4213" s="3" t="s">
        <v>6478</v>
      </c>
      <c r="P4213" s="3" t="s">
        <v>14767</v>
      </c>
      <c r="Q4213" s="3" t="s">
        <v>14768</v>
      </c>
      <c r="R4213" s="3" t="s">
        <v>6490</v>
      </c>
      <c r="S4213" s="3" t="s">
        <v>6491</v>
      </c>
      <c r="T4213" s="3" t="s">
        <v>6800</v>
      </c>
      <c r="U4213" s="3" t="s">
        <v>154</v>
      </c>
      <c r="V4213" s="3" t="s">
        <v>154</v>
      </c>
      <c r="W4213" s="3" t="s">
        <v>7163</v>
      </c>
      <c r="X4213" s="3" t="s">
        <v>154</v>
      </c>
      <c r="Y4213" s="3" t="s">
        <v>154</v>
      </c>
      <c r="Z4213" s="3" t="s">
        <v>154</v>
      </c>
      <c r="AA4213" s="3" t="s">
        <v>154</v>
      </c>
      <c r="AB4213" s="3" t="s">
        <v>154</v>
      </c>
      <c r="AC4213" s="3" t="s">
        <v>154</v>
      </c>
      <c r="AD4213" s="3" t="s">
        <v>6151</v>
      </c>
      <c r="AE4213" s="3" t="s">
        <v>6151</v>
      </c>
      <c r="AF4213" s="3" t="s">
        <v>154</v>
      </c>
      <c r="AG4213" s="3" t="s">
        <v>154</v>
      </c>
      <c r="AH4213" s="3" t="s">
        <v>6478</v>
      </c>
      <c r="AI4213" s="3" t="s">
        <v>6482</v>
      </c>
      <c r="AJ4213" s="3" t="s">
        <v>6123</v>
      </c>
    </row>
    <row r="4214" spans="1:36" ht="30">
      <c r="A4214" s="10">
        <v>4317</v>
      </c>
      <c r="B4214" t="str">
        <f>IF(K4214="总计","",INDEX(主数据!A:AD,MATCH(J4214,主数据!A:A,0),9))</f>
        <v>华西大区公司</v>
      </c>
      <c r="C4214" t="str">
        <f>IF(K4214="","",INDEX(主数据!A:AD,MATCH(J4214,主数据!A:A,0),11))</f>
        <v>成都南区</v>
      </c>
      <c r="D4214" t="str">
        <f t="shared" si="260"/>
        <v>CD25小业主委托停车管理费（固定）定额</v>
      </c>
      <c r="E4214" s="13" t="str">
        <f t="shared" si="262"/>
        <v/>
      </c>
      <c r="F4214" s="13" t="str">
        <f>IF(E4214="","",IFERROR(IF(IF(K4214="","",INDEX(收费标合同信息维护!A:Q,MATCH(D4214,收费标合同信息维护!J:J,0),10))=D4214,"有","无"),"无"))</f>
        <v/>
      </c>
      <c r="G4214" s="13" t="str">
        <f t="shared" si="261"/>
        <v>CD25小业主委托停车管理费（固定）定额100.00</v>
      </c>
      <c r="H4214" s="13" t="str">
        <f t="shared" si="263"/>
        <v>100.00</v>
      </c>
      <c r="I4214" s="13" t="str">
        <f>IF(G4214="","",IFERROR(IF(IF(K4214="","",INDEX(收费标合同信息维护!A:Q,MATCH(G4214,收费标合同信息维护!M:M,0),13))=G4214,"有","无"),"无"))</f>
        <v>无</v>
      </c>
      <c r="J4214" s="3" t="s">
        <v>2439</v>
      </c>
      <c r="K4214" s="3" t="s">
        <v>14751</v>
      </c>
      <c r="L4214" s="3" t="s">
        <v>7013</v>
      </c>
      <c r="M4214" s="3" t="s">
        <v>7014</v>
      </c>
      <c r="N4214" s="3" t="s">
        <v>6477</v>
      </c>
      <c r="O4214" s="3" t="s">
        <v>6478</v>
      </c>
      <c r="P4214" s="3" t="s">
        <v>14769</v>
      </c>
      <c r="Q4214" s="3" t="s">
        <v>14770</v>
      </c>
      <c r="R4214" s="3" t="s">
        <v>6490</v>
      </c>
      <c r="S4214" s="3" t="s">
        <v>6491</v>
      </c>
      <c r="T4214" s="3" t="s">
        <v>6800</v>
      </c>
      <c r="U4214" s="3" t="s">
        <v>154</v>
      </c>
      <c r="V4214" s="3" t="s">
        <v>154</v>
      </c>
      <c r="W4214" s="3" t="s">
        <v>6743</v>
      </c>
      <c r="X4214" s="3" t="s">
        <v>154</v>
      </c>
      <c r="Y4214" s="3" t="s">
        <v>154</v>
      </c>
      <c r="Z4214" s="3" t="s">
        <v>154</v>
      </c>
      <c r="AA4214" s="3" t="s">
        <v>154</v>
      </c>
      <c r="AB4214" s="3" t="s">
        <v>154</v>
      </c>
      <c r="AC4214" s="3" t="s">
        <v>154</v>
      </c>
      <c r="AD4214" s="3" t="s">
        <v>6151</v>
      </c>
      <c r="AE4214" s="3" t="s">
        <v>6151</v>
      </c>
      <c r="AF4214" s="3" t="s">
        <v>154</v>
      </c>
      <c r="AG4214" s="3" t="s">
        <v>154</v>
      </c>
      <c r="AH4214" s="3" t="s">
        <v>6478</v>
      </c>
      <c r="AI4214" s="3" t="s">
        <v>6482</v>
      </c>
      <c r="AJ4214" s="3" t="s">
        <v>6143</v>
      </c>
    </row>
    <row r="4215" spans="1:36" ht="30">
      <c r="A4215" s="10">
        <v>4318</v>
      </c>
      <c r="B4215" t="str">
        <f>IF(K4215="总计","",INDEX(主数据!A:AD,MATCH(J4215,主数据!A:A,0),9))</f>
        <v>华西大区公司</v>
      </c>
      <c r="C4215" t="str">
        <f>IF(K4215="","",INDEX(主数据!A:AD,MATCH(J4215,主数据!A:A,0),11))</f>
        <v>成都南区</v>
      </c>
      <c r="D4215" t="str">
        <f t="shared" si="260"/>
        <v>CD25小业主委托停车管理费（固定）定额</v>
      </c>
      <c r="E4215" s="13" t="str">
        <f t="shared" si="262"/>
        <v/>
      </c>
      <c r="F4215" s="13" t="str">
        <f>IF(E4215="","",IFERROR(IF(IF(K4215="","",INDEX(收费标合同信息维护!A:Q,MATCH(D4215,收费标合同信息维护!J:J,0),10))=D4215,"有","无"),"无"))</f>
        <v/>
      </c>
      <c r="G4215" s="13" t="str">
        <f t="shared" si="261"/>
        <v>CD25小业主委托停车管理费（固定）定额120.00</v>
      </c>
      <c r="H4215" s="13" t="str">
        <f t="shared" si="263"/>
        <v>120.00</v>
      </c>
      <c r="I4215" s="13" t="str">
        <f>IF(G4215="","",IFERROR(IF(IF(K4215="","",INDEX(收费标合同信息维护!A:Q,MATCH(G4215,收费标合同信息维护!M:M,0),13))=G4215,"有","无"),"无"))</f>
        <v>无</v>
      </c>
      <c r="J4215" s="3" t="s">
        <v>2439</v>
      </c>
      <c r="K4215" s="3" t="s">
        <v>14751</v>
      </c>
      <c r="L4215" s="3" t="s">
        <v>7013</v>
      </c>
      <c r="M4215" s="3" t="s">
        <v>7014</v>
      </c>
      <c r="N4215" s="3" t="s">
        <v>6477</v>
      </c>
      <c r="O4215" s="3" t="s">
        <v>6478</v>
      </c>
      <c r="P4215" s="3" t="s">
        <v>14771</v>
      </c>
      <c r="Q4215" s="3" t="s">
        <v>14657</v>
      </c>
      <c r="R4215" s="3" t="s">
        <v>6490</v>
      </c>
      <c r="S4215" s="3" t="s">
        <v>6491</v>
      </c>
      <c r="T4215" s="3" t="s">
        <v>6800</v>
      </c>
      <c r="U4215" s="3" t="s">
        <v>154</v>
      </c>
      <c r="V4215" s="3" t="s">
        <v>154</v>
      </c>
      <c r="W4215" s="3" t="s">
        <v>6518</v>
      </c>
      <c r="X4215" s="3" t="s">
        <v>154</v>
      </c>
      <c r="Y4215" s="3" t="s">
        <v>154</v>
      </c>
      <c r="Z4215" s="3" t="s">
        <v>154</v>
      </c>
      <c r="AA4215" s="3" t="s">
        <v>154</v>
      </c>
      <c r="AB4215" s="3" t="s">
        <v>154</v>
      </c>
      <c r="AC4215" s="3" t="s">
        <v>154</v>
      </c>
      <c r="AD4215" s="3" t="s">
        <v>6151</v>
      </c>
      <c r="AE4215" s="3" t="s">
        <v>6151</v>
      </c>
      <c r="AF4215" s="3" t="s">
        <v>154</v>
      </c>
      <c r="AG4215" s="3" t="s">
        <v>154</v>
      </c>
      <c r="AH4215" s="3" t="s">
        <v>6478</v>
      </c>
      <c r="AI4215" s="3" t="s">
        <v>6482</v>
      </c>
      <c r="AJ4215" s="3" t="s">
        <v>6031</v>
      </c>
    </row>
    <row r="4216" spans="1:36" ht="15">
      <c r="A4216" s="10">
        <v>4319</v>
      </c>
      <c r="B4216" t="str">
        <f>IF(K4216="总计","",INDEX(主数据!A:AD,MATCH(J4216,主数据!A:A,0),9))</f>
        <v>华西大区公司</v>
      </c>
      <c r="C4216" t="str">
        <f>IF(K4216="","",INDEX(主数据!A:AD,MATCH(J4216,主数据!A:A,0),11))</f>
        <v>成都南区</v>
      </c>
      <c r="D4216" t="str">
        <f t="shared" si="260"/>
        <v>CD25电费标准方式0.86</v>
      </c>
      <c r="E4216" s="13" t="str">
        <f t="shared" si="262"/>
        <v>0.86</v>
      </c>
      <c r="F4216" s="13" t="str">
        <f>IF(E4216="","",IFERROR(IF(IF(K4216="","",INDEX(收费标合同信息维护!A:Q,MATCH(D4216,收费标合同信息维护!J:J,0),10))=D4216,"有","无"),"无"))</f>
        <v>无</v>
      </c>
      <c r="G4216" s="13" t="str">
        <f t="shared" si="261"/>
        <v/>
      </c>
      <c r="H4216" s="13" t="str">
        <f t="shared" si="263"/>
        <v/>
      </c>
      <c r="I4216" s="13" t="str">
        <f>IF(G4216="","",IFERROR(IF(IF(K4216="","",INDEX(收费标合同信息维护!A:Q,MATCH(G4216,收费标合同信息维护!M:M,0),13))=G4216,"有","无"),"无"))</f>
        <v/>
      </c>
      <c r="J4216" s="3" t="s">
        <v>2439</v>
      </c>
      <c r="K4216" s="3" t="s">
        <v>14751</v>
      </c>
      <c r="L4216" s="3" t="s">
        <v>6601</v>
      </c>
      <c r="M4216" s="3" t="s">
        <v>6602</v>
      </c>
      <c r="N4216" s="3" t="s">
        <v>6603</v>
      </c>
      <c r="O4216" s="3" t="s">
        <v>6478</v>
      </c>
      <c r="P4216" s="3" t="s">
        <v>14772</v>
      </c>
      <c r="Q4216" s="3" t="s">
        <v>6602</v>
      </c>
      <c r="R4216" s="3" t="s">
        <v>6484</v>
      </c>
      <c r="S4216" s="3" t="s">
        <v>6491</v>
      </c>
      <c r="T4216" s="3" t="s">
        <v>6537</v>
      </c>
      <c r="U4216" s="3" t="s">
        <v>154</v>
      </c>
      <c r="V4216" s="3" t="s">
        <v>8661</v>
      </c>
      <c r="W4216" s="3" t="s">
        <v>154</v>
      </c>
      <c r="X4216" s="3" t="s">
        <v>154</v>
      </c>
      <c r="Y4216" s="3" t="s">
        <v>154</v>
      </c>
      <c r="Z4216" s="3" t="s">
        <v>154</v>
      </c>
      <c r="AA4216" s="3" t="s">
        <v>154</v>
      </c>
      <c r="AB4216" s="3" t="s">
        <v>154</v>
      </c>
      <c r="AC4216" s="3" t="s">
        <v>154</v>
      </c>
      <c r="AD4216" s="3" t="s">
        <v>6151</v>
      </c>
      <c r="AE4216" s="3" t="s">
        <v>6151</v>
      </c>
      <c r="AF4216" s="3" t="s">
        <v>154</v>
      </c>
      <c r="AG4216" s="3" t="s">
        <v>154</v>
      </c>
      <c r="AH4216" s="3" t="s">
        <v>6478</v>
      </c>
      <c r="AI4216" s="3" t="s">
        <v>6482</v>
      </c>
      <c r="AJ4216" s="3" t="s">
        <v>6489</v>
      </c>
    </row>
    <row r="4217" spans="1:36" ht="15">
      <c r="A4217" s="10">
        <v>4320</v>
      </c>
      <c r="B4217" t="str">
        <f>IF(K4217="总计","",INDEX(主数据!A:AD,MATCH(J4217,主数据!A:A,0),9))</f>
        <v>华西大区公司</v>
      </c>
      <c r="C4217" t="str">
        <f>IF(K4217="","",INDEX(主数据!A:AD,MATCH(J4217,主数据!A:A,0),11))</f>
        <v>成都南区</v>
      </c>
      <c r="D4217" t="str">
        <f t="shared" si="260"/>
        <v>CD25电费标准方式1.20</v>
      </c>
      <c r="E4217" s="13" t="str">
        <f t="shared" si="262"/>
        <v>1.20</v>
      </c>
      <c r="F4217" s="13" t="str">
        <f>IF(E4217="","",IFERROR(IF(IF(K4217="","",INDEX(收费标合同信息维护!A:Q,MATCH(D4217,收费标合同信息维护!J:J,0),10))=D4217,"有","无"),"无"))</f>
        <v>无</v>
      </c>
      <c r="G4217" s="13" t="str">
        <f t="shared" si="261"/>
        <v/>
      </c>
      <c r="H4217" s="13" t="str">
        <f t="shared" si="263"/>
        <v/>
      </c>
      <c r="I4217" s="13" t="str">
        <f>IF(G4217="","",IFERROR(IF(IF(K4217="","",INDEX(收费标合同信息维护!A:Q,MATCH(G4217,收费标合同信息维护!M:M,0),13))=G4217,"有","无"),"无"))</f>
        <v/>
      </c>
      <c r="J4217" s="3" t="s">
        <v>2439</v>
      </c>
      <c r="K4217" s="3" t="s">
        <v>14751</v>
      </c>
      <c r="L4217" s="3" t="s">
        <v>6601</v>
      </c>
      <c r="M4217" s="3" t="s">
        <v>6602</v>
      </c>
      <c r="N4217" s="3" t="s">
        <v>6603</v>
      </c>
      <c r="O4217" s="3" t="s">
        <v>6478</v>
      </c>
      <c r="P4217" s="3" t="s">
        <v>14773</v>
      </c>
      <c r="Q4217" s="3" t="s">
        <v>8293</v>
      </c>
      <c r="R4217" s="3" t="s">
        <v>6484</v>
      </c>
      <c r="S4217" s="3" t="s">
        <v>6491</v>
      </c>
      <c r="T4217" s="3" t="s">
        <v>6548</v>
      </c>
      <c r="U4217" s="3" t="s">
        <v>154</v>
      </c>
      <c r="V4217" s="3" t="s">
        <v>6614</v>
      </c>
      <c r="W4217" s="3" t="s">
        <v>154</v>
      </c>
      <c r="X4217" s="3" t="s">
        <v>154</v>
      </c>
      <c r="Y4217" s="3" t="s">
        <v>154</v>
      </c>
      <c r="Z4217" s="3" t="s">
        <v>154</v>
      </c>
      <c r="AA4217" s="3" t="s">
        <v>154</v>
      </c>
      <c r="AB4217" s="3" t="s">
        <v>154</v>
      </c>
      <c r="AC4217" s="3" t="s">
        <v>154</v>
      </c>
      <c r="AD4217" s="3" t="s">
        <v>6151</v>
      </c>
      <c r="AE4217" s="3" t="s">
        <v>6151</v>
      </c>
      <c r="AF4217" s="3" t="s">
        <v>154</v>
      </c>
      <c r="AG4217" s="3" t="s">
        <v>154</v>
      </c>
      <c r="AH4217" s="3" t="s">
        <v>6478</v>
      </c>
      <c r="AI4217" s="3" t="s">
        <v>6482</v>
      </c>
      <c r="AJ4217" s="3" t="s">
        <v>6489</v>
      </c>
    </row>
    <row r="4218" spans="1:36" ht="15">
      <c r="A4218" s="10">
        <v>4321</v>
      </c>
      <c r="B4218" t="str">
        <f>IF(K4218="总计","",INDEX(主数据!A:AD,MATCH(J4218,主数据!A:A,0),9))</f>
        <v>华西大区公司</v>
      </c>
      <c r="C4218" t="str">
        <f>IF(K4218="","",INDEX(主数据!A:AD,MATCH(J4218,主数据!A:A,0),11))</f>
        <v>成都南区</v>
      </c>
      <c r="D4218" t="str">
        <f t="shared" si="260"/>
        <v>CD25电费标准方式1.40</v>
      </c>
      <c r="E4218" s="13" t="str">
        <f t="shared" si="262"/>
        <v>1.40</v>
      </c>
      <c r="F4218" s="13" t="str">
        <f>IF(E4218="","",IFERROR(IF(IF(K4218="","",INDEX(收费标合同信息维护!A:Q,MATCH(D4218,收费标合同信息维护!J:J,0),10))=D4218,"有","无"),"无"))</f>
        <v>无</v>
      </c>
      <c r="G4218" s="13" t="str">
        <f t="shared" si="261"/>
        <v/>
      </c>
      <c r="H4218" s="13" t="str">
        <f t="shared" si="263"/>
        <v/>
      </c>
      <c r="I4218" s="13" t="str">
        <f>IF(G4218="","",IFERROR(IF(IF(K4218="","",INDEX(收费标合同信息维护!A:Q,MATCH(G4218,收费标合同信息维护!M:M,0),13))=G4218,"有","无"),"无"))</f>
        <v/>
      </c>
      <c r="J4218" s="3" t="s">
        <v>2439</v>
      </c>
      <c r="K4218" s="3" t="s">
        <v>14751</v>
      </c>
      <c r="L4218" s="3" t="s">
        <v>6601</v>
      </c>
      <c r="M4218" s="3" t="s">
        <v>6602</v>
      </c>
      <c r="N4218" s="3" t="s">
        <v>6603</v>
      </c>
      <c r="O4218" s="3" t="s">
        <v>6478</v>
      </c>
      <c r="P4218" s="3" t="s">
        <v>14774</v>
      </c>
      <c r="Q4218" s="3" t="s">
        <v>14775</v>
      </c>
      <c r="R4218" s="3" t="s">
        <v>6484</v>
      </c>
      <c r="S4218" s="3" t="s">
        <v>6491</v>
      </c>
      <c r="T4218" s="3" t="s">
        <v>6548</v>
      </c>
      <c r="U4218" s="3" t="s">
        <v>154</v>
      </c>
      <c r="V4218" s="3" t="s">
        <v>9083</v>
      </c>
      <c r="W4218" s="3" t="s">
        <v>154</v>
      </c>
      <c r="X4218" s="3" t="s">
        <v>154</v>
      </c>
      <c r="Y4218" s="3" t="s">
        <v>154</v>
      </c>
      <c r="Z4218" s="3" t="s">
        <v>154</v>
      </c>
      <c r="AA4218" s="3" t="s">
        <v>154</v>
      </c>
      <c r="AB4218" s="3" t="s">
        <v>154</v>
      </c>
      <c r="AC4218" s="3" t="s">
        <v>154</v>
      </c>
      <c r="AD4218" s="3" t="s">
        <v>6151</v>
      </c>
      <c r="AE4218" s="3" t="s">
        <v>6151</v>
      </c>
      <c r="AF4218" s="3" t="s">
        <v>154</v>
      </c>
      <c r="AG4218" s="3" t="s">
        <v>154</v>
      </c>
      <c r="AH4218" s="3" t="s">
        <v>6478</v>
      </c>
      <c r="AI4218" s="3" t="s">
        <v>6482</v>
      </c>
      <c r="AJ4218" s="3" t="s">
        <v>6489</v>
      </c>
    </row>
    <row r="4219" spans="1:36" ht="15">
      <c r="A4219" s="10">
        <v>4322</v>
      </c>
      <c r="B4219" t="str">
        <f>IF(K4219="总计","",INDEX(主数据!A:AD,MATCH(J4219,主数据!A:A,0),9))</f>
        <v>华西大区公司</v>
      </c>
      <c r="C4219" t="str">
        <f>IF(K4219="","",INDEX(主数据!A:AD,MATCH(J4219,主数据!A:A,0),11))</f>
        <v>成都南区</v>
      </c>
      <c r="D4219" t="str">
        <f t="shared" si="260"/>
        <v>CD25电费标准方式1.50</v>
      </c>
      <c r="E4219" s="13" t="str">
        <f t="shared" si="262"/>
        <v>1.50</v>
      </c>
      <c r="F4219" s="13" t="str">
        <f>IF(E4219="","",IFERROR(IF(IF(K4219="","",INDEX(收费标合同信息维护!A:Q,MATCH(D4219,收费标合同信息维护!J:J,0),10))=D4219,"有","无"),"无"))</f>
        <v>无</v>
      </c>
      <c r="G4219" s="13" t="str">
        <f t="shared" si="261"/>
        <v/>
      </c>
      <c r="H4219" s="13" t="str">
        <f t="shared" si="263"/>
        <v/>
      </c>
      <c r="I4219" s="13" t="str">
        <f>IF(G4219="","",IFERROR(IF(IF(K4219="","",INDEX(收费标合同信息维护!A:Q,MATCH(G4219,收费标合同信息维护!M:M,0),13))=G4219,"有","无"),"无"))</f>
        <v/>
      </c>
      <c r="J4219" s="3" t="s">
        <v>2439</v>
      </c>
      <c r="K4219" s="3" t="s">
        <v>14751</v>
      </c>
      <c r="L4219" s="3" t="s">
        <v>6601</v>
      </c>
      <c r="M4219" s="3" t="s">
        <v>6602</v>
      </c>
      <c r="N4219" s="3" t="s">
        <v>6603</v>
      </c>
      <c r="O4219" s="3" t="s">
        <v>6478</v>
      </c>
      <c r="P4219" s="3" t="s">
        <v>14776</v>
      </c>
      <c r="Q4219" s="3" t="s">
        <v>8341</v>
      </c>
      <c r="R4219" s="3" t="s">
        <v>6484</v>
      </c>
      <c r="S4219" s="3" t="s">
        <v>6491</v>
      </c>
      <c r="T4219" s="3" t="s">
        <v>6548</v>
      </c>
      <c r="U4219" s="3" t="s">
        <v>154</v>
      </c>
      <c r="V4219" s="3" t="s">
        <v>6608</v>
      </c>
      <c r="W4219" s="3" t="s">
        <v>154</v>
      </c>
      <c r="X4219" s="3" t="s">
        <v>154</v>
      </c>
      <c r="Y4219" s="3" t="s">
        <v>154</v>
      </c>
      <c r="Z4219" s="3" t="s">
        <v>154</v>
      </c>
      <c r="AA4219" s="3" t="s">
        <v>154</v>
      </c>
      <c r="AB4219" s="3" t="s">
        <v>154</v>
      </c>
      <c r="AC4219" s="3" t="s">
        <v>154</v>
      </c>
      <c r="AD4219" s="3" t="s">
        <v>6151</v>
      </c>
      <c r="AE4219" s="3" t="s">
        <v>6151</v>
      </c>
      <c r="AF4219" s="3" t="s">
        <v>154</v>
      </c>
      <c r="AG4219" s="3" t="s">
        <v>154</v>
      </c>
      <c r="AH4219" s="3" t="s">
        <v>6478</v>
      </c>
      <c r="AI4219" s="3" t="s">
        <v>6482</v>
      </c>
      <c r="AJ4219" s="3" t="s">
        <v>6489</v>
      </c>
    </row>
    <row r="4220" spans="1:36" ht="15">
      <c r="A4220" s="10">
        <v>4323</v>
      </c>
      <c r="B4220" t="str">
        <f>IF(K4220="总计","",INDEX(主数据!A:AD,MATCH(J4220,主数据!A:A,0),9))</f>
        <v>华西大区公司</v>
      </c>
      <c r="C4220" t="str">
        <f>IF(K4220="","",INDEX(主数据!A:AD,MATCH(J4220,主数据!A:A,0),11))</f>
        <v>成都南区</v>
      </c>
      <c r="D4220" t="str">
        <f t="shared" si="260"/>
        <v>CD25自来水费（简易征收）标准方式3.03</v>
      </c>
      <c r="E4220" s="13" t="str">
        <f t="shared" si="262"/>
        <v>3.03</v>
      </c>
      <c r="F4220" s="13" t="str">
        <f>IF(E4220="","",IFERROR(IF(IF(K4220="","",INDEX(收费标合同信息维护!A:Q,MATCH(D4220,收费标合同信息维护!J:J,0),10))=D4220,"有","无"),"无"))</f>
        <v>无</v>
      </c>
      <c r="G4220" s="13" t="str">
        <f t="shared" si="261"/>
        <v/>
      </c>
      <c r="H4220" s="13" t="str">
        <f t="shared" si="263"/>
        <v/>
      </c>
      <c r="I4220" s="13" t="str">
        <f>IF(G4220="","",IFERROR(IF(IF(K4220="","",INDEX(收费标合同信息维护!A:Q,MATCH(G4220,收费标合同信息维护!M:M,0),13))=G4220,"有","无"),"无"))</f>
        <v/>
      </c>
      <c r="J4220" s="3" t="s">
        <v>2439</v>
      </c>
      <c r="K4220" s="3" t="s">
        <v>14751</v>
      </c>
      <c r="L4220" s="3" t="s">
        <v>6615</v>
      </c>
      <c r="M4220" s="3" t="s">
        <v>6616</v>
      </c>
      <c r="N4220" s="3" t="s">
        <v>6603</v>
      </c>
      <c r="O4220" s="3" t="s">
        <v>6478</v>
      </c>
      <c r="P4220" s="3" t="s">
        <v>14777</v>
      </c>
      <c r="Q4220" s="3" t="s">
        <v>6723</v>
      </c>
      <c r="R4220" s="3" t="s">
        <v>6484</v>
      </c>
      <c r="S4220" s="3" t="s">
        <v>6491</v>
      </c>
      <c r="T4220" s="3" t="s">
        <v>6481</v>
      </c>
      <c r="U4220" s="3" t="s">
        <v>154</v>
      </c>
      <c r="V4220" s="3" t="s">
        <v>6769</v>
      </c>
      <c r="W4220" s="3" t="s">
        <v>154</v>
      </c>
      <c r="X4220" s="3" t="s">
        <v>154</v>
      </c>
      <c r="Y4220" s="3" t="s">
        <v>154</v>
      </c>
      <c r="Z4220" s="3" t="s">
        <v>154</v>
      </c>
      <c r="AA4220" s="3" t="s">
        <v>154</v>
      </c>
      <c r="AB4220" s="3" t="s">
        <v>154</v>
      </c>
      <c r="AC4220" s="3" t="s">
        <v>154</v>
      </c>
      <c r="AD4220" s="3" t="s">
        <v>6151</v>
      </c>
      <c r="AE4220" s="3" t="s">
        <v>6151</v>
      </c>
      <c r="AF4220" s="3" t="s">
        <v>154</v>
      </c>
      <c r="AG4220" s="3" t="s">
        <v>154</v>
      </c>
      <c r="AH4220" s="3" t="s">
        <v>6478</v>
      </c>
      <c r="AI4220" s="3" t="s">
        <v>6482</v>
      </c>
      <c r="AJ4220" s="3" t="s">
        <v>6489</v>
      </c>
    </row>
    <row r="4221" spans="1:36" ht="15">
      <c r="A4221" s="10">
        <v>4324</v>
      </c>
      <c r="B4221" t="str">
        <f>IF(K4221="总计","",INDEX(主数据!A:AD,MATCH(J4221,主数据!A:A,0),9))</f>
        <v>华西大区公司</v>
      </c>
      <c r="C4221" t="str">
        <f>IF(K4221="","",INDEX(主数据!A:AD,MATCH(J4221,主数据!A:A,0),11))</f>
        <v>成都南区</v>
      </c>
      <c r="D4221" t="str">
        <f t="shared" si="260"/>
        <v>CD25自来水费（简易征收）标准方式4.60</v>
      </c>
      <c r="E4221" s="13" t="str">
        <f t="shared" si="262"/>
        <v>4.60</v>
      </c>
      <c r="F4221" s="13" t="str">
        <f>IF(E4221="","",IFERROR(IF(IF(K4221="","",INDEX(收费标合同信息维护!A:Q,MATCH(D4221,收费标合同信息维护!J:J,0),10))=D4221,"有","无"),"无"))</f>
        <v>无</v>
      </c>
      <c r="G4221" s="13" t="str">
        <f t="shared" si="261"/>
        <v/>
      </c>
      <c r="H4221" s="13" t="str">
        <f t="shared" si="263"/>
        <v/>
      </c>
      <c r="I4221" s="13" t="str">
        <f>IF(G4221="","",IFERROR(IF(IF(K4221="","",INDEX(收费标合同信息维护!A:Q,MATCH(G4221,收费标合同信息维护!M:M,0),13))=G4221,"有","无"),"无"))</f>
        <v/>
      </c>
      <c r="J4221" s="3" t="s">
        <v>2439</v>
      </c>
      <c r="K4221" s="3" t="s">
        <v>14751</v>
      </c>
      <c r="L4221" s="3" t="s">
        <v>6615</v>
      </c>
      <c r="M4221" s="3" t="s">
        <v>6616</v>
      </c>
      <c r="N4221" s="3" t="s">
        <v>6603</v>
      </c>
      <c r="O4221" s="3" t="s">
        <v>6478</v>
      </c>
      <c r="P4221" s="3" t="s">
        <v>14778</v>
      </c>
      <c r="Q4221" s="3" t="s">
        <v>14779</v>
      </c>
      <c r="R4221" s="3" t="s">
        <v>6484</v>
      </c>
      <c r="S4221" s="3" t="s">
        <v>6491</v>
      </c>
      <c r="T4221" s="3" t="s">
        <v>6548</v>
      </c>
      <c r="U4221" s="3" t="s">
        <v>154</v>
      </c>
      <c r="V4221" s="3" t="s">
        <v>6772</v>
      </c>
      <c r="W4221" s="3" t="s">
        <v>154</v>
      </c>
      <c r="X4221" s="3" t="s">
        <v>154</v>
      </c>
      <c r="Y4221" s="3" t="s">
        <v>154</v>
      </c>
      <c r="Z4221" s="3" t="s">
        <v>154</v>
      </c>
      <c r="AA4221" s="3" t="s">
        <v>154</v>
      </c>
      <c r="AB4221" s="3" t="s">
        <v>154</v>
      </c>
      <c r="AC4221" s="3" t="s">
        <v>154</v>
      </c>
      <c r="AD4221" s="3" t="s">
        <v>6151</v>
      </c>
      <c r="AE4221" s="3" t="s">
        <v>6151</v>
      </c>
      <c r="AF4221" s="3" t="s">
        <v>154</v>
      </c>
      <c r="AG4221" s="3" t="s">
        <v>154</v>
      </c>
      <c r="AH4221" s="3" t="s">
        <v>6478</v>
      </c>
      <c r="AI4221" s="3" t="s">
        <v>6482</v>
      </c>
      <c r="AJ4221" s="3" t="s">
        <v>6489</v>
      </c>
    </row>
    <row r="4222" spans="1:36" ht="15">
      <c r="A4222" s="10">
        <v>4325</v>
      </c>
      <c r="B4222" t="str">
        <f>IF(K4222="总计","",INDEX(主数据!A:AD,MATCH(J4222,主数据!A:A,0),9))</f>
        <v>华西大区公司</v>
      </c>
      <c r="C4222" t="str">
        <f>IF(K4222="","",INDEX(主数据!A:AD,MATCH(J4222,主数据!A:A,0),11))</f>
        <v>成都南区</v>
      </c>
      <c r="D4222" t="str">
        <f t="shared" si="260"/>
        <v>CD27物业服务费标准方式2.50</v>
      </c>
      <c r="E4222" s="13" t="str">
        <f t="shared" si="262"/>
        <v>2.50</v>
      </c>
      <c r="F4222" s="13" t="str">
        <f>IF(E4222="","",IFERROR(IF(IF(K4222="","",INDEX(收费标合同信息维护!A:Q,MATCH(D4222,收费标合同信息维护!J:J,0),10))=D4222,"有","无"),"无"))</f>
        <v>无</v>
      </c>
      <c r="G4222" s="13" t="str">
        <f t="shared" si="261"/>
        <v/>
      </c>
      <c r="H4222" s="13" t="str">
        <f t="shared" si="263"/>
        <v/>
      </c>
      <c r="I4222" s="13" t="str">
        <f>IF(G4222="","",IFERROR(IF(IF(K4222="","",INDEX(收费标合同信息维护!A:Q,MATCH(G4222,收费标合同信息维护!M:M,0),13))=G4222,"有","无"),"无"))</f>
        <v/>
      </c>
      <c r="J4222" s="3" t="s">
        <v>2709</v>
      </c>
      <c r="K4222" s="3" t="s">
        <v>14780</v>
      </c>
      <c r="L4222" s="3" t="s">
        <v>6025</v>
      </c>
      <c r="M4222" s="3" t="s">
        <v>6026</v>
      </c>
      <c r="N4222" s="3" t="s">
        <v>6477</v>
      </c>
      <c r="O4222" s="3" t="s">
        <v>6478</v>
      </c>
      <c r="P4222" s="3" t="s">
        <v>14781</v>
      </c>
      <c r="Q4222" s="3" t="s">
        <v>13286</v>
      </c>
      <c r="R4222" s="3" t="s">
        <v>6484</v>
      </c>
      <c r="S4222" s="3" t="s">
        <v>6627</v>
      </c>
      <c r="T4222" s="3" t="s">
        <v>6481</v>
      </c>
      <c r="U4222" s="3" t="s">
        <v>154</v>
      </c>
      <c r="V4222" s="3" t="s">
        <v>6675</v>
      </c>
      <c r="W4222" s="3" t="s">
        <v>154</v>
      </c>
      <c r="X4222" s="3" t="s">
        <v>154</v>
      </c>
      <c r="Y4222" s="3" t="s">
        <v>154</v>
      </c>
      <c r="Z4222" s="3" t="s">
        <v>154</v>
      </c>
      <c r="AA4222" s="3" t="s">
        <v>154</v>
      </c>
      <c r="AB4222" s="3" t="s">
        <v>154</v>
      </c>
      <c r="AC4222" s="3" t="s">
        <v>154</v>
      </c>
      <c r="AD4222" s="3" t="s">
        <v>6151</v>
      </c>
      <c r="AE4222" s="3" t="s">
        <v>6151</v>
      </c>
      <c r="AF4222" s="3" t="s">
        <v>154</v>
      </c>
      <c r="AG4222" s="3" t="s">
        <v>154</v>
      </c>
      <c r="AH4222" s="3" t="s">
        <v>6478</v>
      </c>
      <c r="AI4222" s="3" t="s">
        <v>6482</v>
      </c>
      <c r="AJ4222" s="3" t="s">
        <v>14738</v>
      </c>
    </row>
    <row r="4223" spans="1:36" ht="15">
      <c r="A4223" s="10">
        <v>4326</v>
      </c>
      <c r="B4223" t="str">
        <f>IF(K4223="总计","",INDEX(主数据!A:AD,MATCH(J4223,主数据!A:A,0),9))</f>
        <v>华西大区公司</v>
      </c>
      <c r="C4223" t="str">
        <f>IF(K4223="","",INDEX(主数据!A:AD,MATCH(J4223,主数据!A:A,0),11))</f>
        <v>成都南区</v>
      </c>
      <c r="D4223" t="str">
        <f t="shared" si="260"/>
        <v>CD27物业服务费标准方式2.80</v>
      </c>
      <c r="E4223" s="13" t="str">
        <f t="shared" si="262"/>
        <v>2.80</v>
      </c>
      <c r="F4223" s="13" t="str">
        <f>IF(E4223="","",IFERROR(IF(IF(K4223="","",INDEX(收费标合同信息维护!A:Q,MATCH(D4223,收费标合同信息维护!J:J,0),10))=D4223,"有","无"),"无"))</f>
        <v>无</v>
      </c>
      <c r="G4223" s="13" t="str">
        <f t="shared" si="261"/>
        <v/>
      </c>
      <c r="H4223" s="13" t="str">
        <f t="shared" si="263"/>
        <v/>
      </c>
      <c r="I4223" s="13" t="str">
        <f>IF(G4223="","",IFERROR(IF(IF(K4223="","",INDEX(收费标合同信息维护!A:Q,MATCH(G4223,收费标合同信息维护!M:M,0),13))=G4223,"有","无"),"无"))</f>
        <v/>
      </c>
      <c r="J4223" s="3" t="s">
        <v>2709</v>
      </c>
      <c r="K4223" s="3" t="s">
        <v>14780</v>
      </c>
      <c r="L4223" s="3" t="s">
        <v>6025</v>
      </c>
      <c r="M4223" s="3" t="s">
        <v>6026</v>
      </c>
      <c r="N4223" s="3" t="s">
        <v>6477</v>
      </c>
      <c r="O4223" s="3" t="s">
        <v>6478</v>
      </c>
      <c r="P4223" s="3" t="s">
        <v>14782</v>
      </c>
      <c r="Q4223" s="3" t="s">
        <v>13288</v>
      </c>
      <c r="R4223" s="3" t="s">
        <v>6484</v>
      </c>
      <c r="S4223" s="3" t="s">
        <v>6627</v>
      </c>
      <c r="T4223" s="3" t="s">
        <v>6481</v>
      </c>
      <c r="U4223" s="3" t="s">
        <v>154</v>
      </c>
      <c r="V4223" s="3" t="s">
        <v>6543</v>
      </c>
      <c r="W4223" s="3" t="s">
        <v>154</v>
      </c>
      <c r="X4223" s="3" t="s">
        <v>154</v>
      </c>
      <c r="Y4223" s="3" t="s">
        <v>154</v>
      </c>
      <c r="Z4223" s="3" t="s">
        <v>154</v>
      </c>
      <c r="AA4223" s="3" t="s">
        <v>154</v>
      </c>
      <c r="AB4223" s="3" t="s">
        <v>154</v>
      </c>
      <c r="AC4223" s="3" t="s">
        <v>154</v>
      </c>
      <c r="AD4223" s="3" t="s">
        <v>6151</v>
      </c>
      <c r="AE4223" s="3" t="s">
        <v>6151</v>
      </c>
      <c r="AF4223" s="3" t="s">
        <v>154</v>
      </c>
      <c r="AG4223" s="3" t="s">
        <v>154</v>
      </c>
      <c r="AH4223" s="3" t="s">
        <v>6478</v>
      </c>
      <c r="AI4223" s="3" t="s">
        <v>6482</v>
      </c>
      <c r="AJ4223" s="3" t="s">
        <v>13</v>
      </c>
    </row>
    <row r="4224" spans="1:36" ht="30">
      <c r="A4224" s="10">
        <v>4327</v>
      </c>
      <c r="B4224" t="str">
        <f>IF(K4224="总计","",INDEX(主数据!A:AD,MATCH(J4224,主数据!A:A,0),9))</f>
        <v>华西大区公司</v>
      </c>
      <c r="C4224" t="str">
        <f>IF(K4224="","",INDEX(主数据!A:AD,MATCH(J4224,主数据!A:A,0),11))</f>
        <v>成都南区</v>
      </c>
      <c r="D4224" t="str">
        <f t="shared" si="260"/>
        <v>CD27生活垃圾清运费-委托清运定额</v>
      </c>
      <c r="E4224" s="13" t="str">
        <f t="shared" si="262"/>
        <v/>
      </c>
      <c r="F4224" s="13" t="str">
        <f>IF(E4224="","",IFERROR(IF(IF(K4224="","",INDEX(收费标合同信息维护!A:Q,MATCH(D4224,收费标合同信息维护!J:J,0),10))=D4224,"有","无"),"无"))</f>
        <v/>
      </c>
      <c r="G4224" s="13" t="str">
        <f t="shared" si="261"/>
        <v>CD27生活垃圾清运费-委托清运定额8.00</v>
      </c>
      <c r="H4224" s="13" t="str">
        <f t="shared" si="263"/>
        <v>8.00</v>
      </c>
      <c r="I4224" s="13" t="str">
        <f>IF(G4224="","",IFERROR(IF(IF(K4224="","",INDEX(收费标合同信息维护!A:Q,MATCH(G4224,收费标合同信息维护!M:M,0),13))=G4224,"有","无"),"无"))</f>
        <v>无</v>
      </c>
      <c r="J4224" s="3" t="s">
        <v>2709</v>
      </c>
      <c r="K4224" s="3" t="s">
        <v>14780</v>
      </c>
      <c r="L4224" s="3" t="s">
        <v>6630</v>
      </c>
      <c r="M4224" s="3" t="s">
        <v>6631</v>
      </c>
      <c r="N4224" s="3" t="s">
        <v>6477</v>
      </c>
      <c r="O4224" s="3" t="s">
        <v>6478</v>
      </c>
      <c r="P4224" s="3" t="s">
        <v>14783</v>
      </c>
      <c r="Q4224" s="3" t="s">
        <v>14757</v>
      </c>
      <c r="R4224" s="3" t="s">
        <v>6490</v>
      </c>
      <c r="S4224" s="3" t="s">
        <v>6491</v>
      </c>
      <c r="T4224" s="3" t="s">
        <v>6510</v>
      </c>
      <c r="U4224" s="3" t="s">
        <v>154</v>
      </c>
      <c r="V4224" s="3" t="s">
        <v>154</v>
      </c>
      <c r="W4224" s="3" t="s">
        <v>6851</v>
      </c>
      <c r="X4224" s="3" t="s">
        <v>154</v>
      </c>
      <c r="Y4224" s="3" t="s">
        <v>154</v>
      </c>
      <c r="Z4224" s="3" t="s">
        <v>154</v>
      </c>
      <c r="AA4224" s="3" t="s">
        <v>154</v>
      </c>
      <c r="AB4224" s="3" t="s">
        <v>154</v>
      </c>
      <c r="AC4224" s="3" t="s">
        <v>154</v>
      </c>
      <c r="AD4224" s="3" t="s">
        <v>6151</v>
      </c>
      <c r="AE4224" s="3" t="s">
        <v>6151</v>
      </c>
      <c r="AF4224" s="3" t="s">
        <v>154</v>
      </c>
      <c r="AG4224" s="3" t="s">
        <v>154</v>
      </c>
      <c r="AH4224" s="3" t="s">
        <v>6478</v>
      </c>
      <c r="AI4224" s="3" t="s">
        <v>6482</v>
      </c>
      <c r="AJ4224" s="3" t="s">
        <v>14136</v>
      </c>
    </row>
    <row r="4225" spans="1:36" ht="30">
      <c r="A4225" s="10">
        <v>4328</v>
      </c>
      <c r="B4225" t="str">
        <f>IF(K4225="总计","",INDEX(主数据!A:AD,MATCH(J4225,主数据!A:A,0),9))</f>
        <v>华西大区公司</v>
      </c>
      <c r="C4225" t="str">
        <f>IF(K4225="","",INDEX(主数据!A:AD,MATCH(J4225,主数据!A:A,0),11))</f>
        <v>成都南区</v>
      </c>
      <c r="D4225" t="str">
        <f t="shared" si="260"/>
        <v>CD27生活垃圾清运费-委托清运定额</v>
      </c>
      <c r="E4225" s="13" t="str">
        <f t="shared" si="262"/>
        <v/>
      </c>
      <c r="F4225" s="13" t="str">
        <f>IF(E4225="","",IFERROR(IF(IF(K4225="","",INDEX(收费标合同信息维护!A:Q,MATCH(D4225,收费标合同信息维护!J:J,0),10))=D4225,"有","无"),"无"))</f>
        <v/>
      </c>
      <c r="G4225" s="13" t="str">
        <f t="shared" si="261"/>
        <v>CD27生活垃圾清运费-委托清运定额36.00</v>
      </c>
      <c r="H4225" s="13" t="str">
        <f t="shared" si="263"/>
        <v>36.00</v>
      </c>
      <c r="I4225" s="13" t="str">
        <f>IF(G4225="","",IFERROR(IF(IF(K4225="","",INDEX(收费标合同信息维护!A:Q,MATCH(G4225,收费标合同信息维护!M:M,0),13))=G4225,"有","无"),"无"))</f>
        <v>无</v>
      </c>
      <c r="J4225" s="3" t="s">
        <v>2709</v>
      </c>
      <c r="K4225" s="3" t="s">
        <v>14780</v>
      </c>
      <c r="L4225" s="3" t="s">
        <v>6630</v>
      </c>
      <c r="M4225" s="3" t="s">
        <v>6631</v>
      </c>
      <c r="N4225" s="3" t="s">
        <v>6477</v>
      </c>
      <c r="O4225" s="3" t="s">
        <v>6478</v>
      </c>
      <c r="P4225" s="3" t="s">
        <v>14784</v>
      </c>
      <c r="Q4225" s="3" t="s">
        <v>14785</v>
      </c>
      <c r="R4225" s="3" t="s">
        <v>6490</v>
      </c>
      <c r="S4225" s="3" t="s">
        <v>6491</v>
      </c>
      <c r="T4225" s="3" t="s">
        <v>6510</v>
      </c>
      <c r="U4225" s="3" t="s">
        <v>154</v>
      </c>
      <c r="V4225" s="3" t="s">
        <v>154</v>
      </c>
      <c r="W4225" s="3" t="s">
        <v>8653</v>
      </c>
      <c r="X4225" s="3" t="s">
        <v>154</v>
      </c>
      <c r="Y4225" s="3" t="s">
        <v>154</v>
      </c>
      <c r="Z4225" s="3" t="s">
        <v>154</v>
      </c>
      <c r="AA4225" s="3" t="s">
        <v>154</v>
      </c>
      <c r="AB4225" s="3" t="s">
        <v>154</v>
      </c>
      <c r="AC4225" s="3" t="s">
        <v>154</v>
      </c>
      <c r="AD4225" s="3" t="s">
        <v>6151</v>
      </c>
      <c r="AE4225" s="3" t="s">
        <v>6151</v>
      </c>
      <c r="AF4225" s="3" t="s">
        <v>154</v>
      </c>
      <c r="AG4225" s="3" t="s">
        <v>154</v>
      </c>
      <c r="AH4225" s="3" t="s">
        <v>6478</v>
      </c>
      <c r="AI4225" s="3" t="s">
        <v>6482</v>
      </c>
      <c r="AJ4225" s="3" t="s">
        <v>6032</v>
      </c>
    </row>
    <row r="4226" spans="1:36" ht="30">
      <c r="A4226" s="10">
        <v>4329</v>
      </c>
      <c r="B4226" t="str">
        <f>IF(K4226="总计","",INDEX(主数据!A:AD,MATCH(J4226,主数据!A:A,0),9))</f>
        <v>华西大区公司</v>
      </c>
      <c r="C4226" t="str">
        <f>IF(K4226="","",INDEX(主数据!A:AD,MATCH(J4226,主数据!A:A,0),11))</f>
        <v>成都南区</v>
      </c>
      <c r="D4226" t="str">
        <f t="shared" ref="D4226:D4289" si="264">J4226&amp;M4226&amp;R4226&amp;E4226</f>
        <v>CD27生活垃圾清运费-委托清运定额</v>
      </c>
      <c r="E4226" s="13" t="str">
        <f t="shared" si="262"/>
        <v/>
      </c>
      <c r="F4226" s="13" t="str">
        <f>IF(E4226="","",IFERROR(IF(IF(K4226="","",INDEX(收费标合同信息维护!A:Q,MATCH(D4226,收费标合同信息维护!J:J,0),10))=D4226,"有","无"),"无"))</f>
        <v/>
      </c>
      <c r="G4226" s="13" t="str">
        <f t="shared" ref="G4226:G4289" si="265">IF(W4226="","",J4226&amp;M4226&amp;R4226&amp;H4226)</f>
        <v>CD27生活垃圾清运费-委托清运定额108.00</v>
      </c>
      <c r="H4226" s="13" t="str">
        <f t="shared" si="263"/>
        <v>108.00</v>
      </c>
      <c r="I4226" s="13" t="str">
        <f>IF(G4226="","",IFERROR(IF(IF(K4226="","",INDEX(收费标合同信息维护!A:Q,MATCH(G4226,收费标合同信息维护!M:M,0),13))=G4226,"有","无"),"无"))</f>
        <v>无</v>
      </c>
      <c r="J4226" s="3" t="s">
        <v>2709</v>
      </c>
      <c r="K4226" s="3" t="s">
        <v>14780</v>
      </c>
      <c r="L4226" s="3" t="s">
        <v>6630</v>
      </c>
      <c r="M4226" s="3" t="s">
        <v>6631</v>
      </c>
      <c r="N4226" s="3" t="s">
        <v>6477</v>
      </c>
      <c r="O4226" s="3" t="s">
        <v>6478</v>
      </c>
      <c r="P4226" s="3" t="s">
        <v>14786</v>
      </c>
      <c r="Q4226" s="3" t="s">
        <v>14787</v>
      </c>
      <c r="R4226" s="3" t="s">
        <v>6490</v>
      </c>
      <c r="S4226" s="3" t="s">
        <v>6491</v>
      </c>
      <c r="T4226" s="3" t="s">
        <v>6510</v>
      </c>
      <c r="U4226" s="3" t="s">
        <v>154</v>
      </c>
      <c r="V4226" s="3" t="s">
        <v>154</v>
      </c>
      <c r="W4226" s="3" t="s">
        <v>8647</v>
      </c>
      <c r="X4226" s="3" t="s">
        <v>154</v>
      </c>
      <c r="Y4226" s="3" t="s">
        <v>154</v>
      </c>
      <c r="Z4226" s="3" t="s">
        <v>154</v>
      </c>
      <c r="AA4226" s="3" t="s">
        <v>154</v>
      </c>
      <c r="AB4226" s="3" t="s">
        <v>154</v>
      </c>
      <c r="AC4226" s="3" t="s">
        <v>154</v>
      </c>
      <c r="AD4226" s="3" t="s">
        <v>6151</v>
      </c>
      <c r="AE4226" s="3" t="s">
        <v>6151</v>
      </c>
      <c r="AF4226" s="3" t="s">
        <v>154</v>
      </c>
      <c r="AG4226" s="3" t="s">
        <v>154</v>
      </c>
      <c r="AH4226" s="3" t="s">
        <v>6478</v>
      </c>
      <c r="AI4226" s="3" t="s">
        <v>6482</v>
      </c>
      <c r="AJ4226" s="3" t="s">
        <v>6033</v>
      </c>
    </row>
    <row r="4227" spans="1:36" ht="30">
      <c r="A4227" s="10">
        <v>4330</v>
      </c>
      <c r="B4227" t="str">
        <f>IF(K4227="总计","",INDEX(主数据!A:AD,MATCH(J4227,主数据!A:A,0),9))</f>
        <v>华西大区公司</v>
      </c>
      <c r="C4227" t="str">
        <f>IF(K4227="","",INDEX(主数据!A:AD,MATCH(J4227,主数据!A:A,0),11))</f>
        <v>成都南区</v>
      </c>
      <c r="D4227" t="str">
        <f t="shared" si="264"/>
        <v>CD27开发商委托停车租赁费（固定）定额</v>
      </c>
      <c r="E4227" s="13" t="str">
        <f t="shared" ref="E4227:E4290" si="266">TEXT(IF(V4227="","",--V4227),"0.00")</f>
        <v/>
      </c>
      <c r="F4227" s="13" t="str">
        <f>IF(E4227="","",IFERROR(IF(IF(K4227="","",INDEX(收费标合同信息维护!A:Q,MATCH(D4227,收费标合同信息维护!J:J,0),10))=D4227,"有","无"),"无"))</f>
        <v/>
      </c>
      <c r="G4227" s="13" t="str">
        <f t="shared" si="265"/>
        <v>CD27开发商委托停车租赁费（固定）定额8.00</v>
      </c>
      <c r="H4227" s="13" t="str">
        <f t="shared" ref="H4227:H4290" si="267">TEXT(IF(W4227="","",--W4227),"0.00")</f>
        <v>8.00</v>
      </c>
      <c r="I4227" s="13" t="str">
        <f>IF(G4227="","",IFERROR(IF(IF(K4227="","",INDEX(收费标合同信息维护!A:Q,MATCH(G4227,收费标合同信息维护!M:M,0),13))=G4227,"有","无"),"无"))</f>
        <v>无</v>
      </c>
      <c r="J4227" s="3" t="s">
        <v>2709</v>
      </c>
      <c r="K4227" s="3" t="s">
        <v>14780</v>
      </c>
      <c r="L4227" s="3" t="s">
        <v>6818</v>
      </c>
      <c r="M4227" s="3" t="s">
        <v>6819</v>
      </c>
      <c r="N4227" s="3" t="s">
        <v>6477</v>
      </c>
      <c r="O4227" s="3" t="s">
        <v>6478</v>
      </c>
      <c r="P4227" s="3" t="s">
        <v>14788</v>
      </c>
      <c r="Q4227" s="3" t="s">
        <v>14789</v>
      </c>
      <c r="R4227" s="3" t="s">
        <v>6490</v>
      </c>
      <c r="S4227" s="3" t="s">
        <v>6491</v>
      </c>
      <c r="T4227" s="3" t="s">
        <v>7084</v>
      </c>
      <c r="U4227" s="3" t="s">
        <v>154</v>
      </c>
      <c r="V4227" s="3" t="s">
        <v>154</v>
      </c>
      <c r="W4227" s="3" t="s">
        <v>6851</v>
      </c>
      <c r="X4227" s="3" t="s">
        <v>154</v>
      </c>
      <c r="Y4227" s="3" t="s">
        <v>154</v>
      </c>
      <c r="Z4227" s="3" t="s">
        <v>154</v>
      </c>
      <c r="AA4227" s="3" t="s">
        <v>154</v>
      </c>
      <c r="AB4227" s="3" t="s">
        <v>154</v>
      </c>
      <c r="AC4227" s="3" t="s">
        <v>154</v>
      </c>
      <c r="AD4227" s="3" t="s">
        <v>6151</v>
      </c>
      <c r="AE4227" s="3" t="s">
        <v>6151</v>
      </c>
      <c r="AF4227" s="3" t="s">
        <v>154</v>
      </c>
      <c r="AG4227" s="3" t="s">
        <v>154</v>
      </c>
      <c r="AH4227" s="3" t="s">
        <v>6597</v>
      </c>
      <c r="AI4227" s="3" t="s">
        <v>6727</v>
      </c>
      <c r="AJ4227" s="3" t="s">
        <v>6489</v>
      </c>
    </row>
    <row r="4228" spans="1:36" ht="30">
      <c r="A4228" s="10">
        <v>4331</v>
      </c>
      <c r="B4228" t="str">
        <f>IF(K4228="总计","",INDEX(主数据!A:AD,MATCH(J4228,主数据!A:A,0),9))</f>
        <v>华西大区公司</v>
      </c>
      <c r="C4228" t="str">
        <f>IF(K4228="","",INDEX(主数据!A:AD,MATCH(J4228,主数据!A:A,0),11))</f>
        <v>成都南区</v>
      </c>
      <c r="D4228" t="str">
        <f t="shared" si="264"/>
        <v>CD27开发商委托停车租赁费（固定）定额</v>
      </c>
      <c r="E4228" s="13" t="str">
        <f t="shared" si="266"/>
        <v/>
      </c>
      <c r="F4228" s="13" t="str">
        <f>IF(E4228="","",IFERROR(IF(IF(K4228="","",INDEX(收费标合同信息维护!A:Q,MATCH(D4228,收费标合同信息维护!J:J,0),10))=D4228,"有","无"),"无"))</f>
        <v/>
      </c>
      <c r="G4228" s="13" t="str">
        <f t="shared" si="265"/>
        <v>CD27开发商委托停车租赁费（固定）定额230.00</v>
      </c>
      <c r="H4228" s="13" t="str">
        <f t="shared" si="267"/>
        <v>230.00</v>
      </c>
      <c r="I4228" s="13" t="str">
        <f>IF(G4228="","",IFERROR(IF(IF(K4228="","",INDEX(收费标合同信息维护!A:Q,MATCH(G4228,收费标合同信息维护!M:M,0),13))=G4228,"有","无"),"无"))</f>
        <v>无</v>
      </c>
      <c r="J4228" s="3" t="s">
        <v>2709</v>
      </c>
      <c r="K4228" s="3" t="s">
        <v>14780</v>
      </c>
      <c r="L4228" s="3" t="s">
        <v>6818</v>
      </c>
      <c r="M4228" s="3" t="s">
        <v>6819</v>
      </c>
      <c r="N4228" s="3" t="s">
        <v>6477</v>
      </c>
      <c r="O4228" s="3" t="s">
        <v>6478</v>
      </c>
      <c r="P4228" s="3" t="s">
        <v>14790</v>
      </c>
      <c r="Q4228" s="3" t="s">
        <v>13303</v>
      </c>
      <c r="R4228" s="3" t="s">
        <v>6490</v>
      </c>
      <c r="S4228" s="3" t="s">
        <v>6491</v>
      </c>
      <c r="T4228" s="3" t="s">
        <v>6548</v>
      </c>
      <c r="U4228" s="3" t="s">
        <v>154</v>
      </c>
      <c r="V4228" s="3" t="s">
        <v>154</v>
      </c>
      <c r="W4228" s="3" t="s">
        <v>13304</v>
      </c>
      <c r="X4228" s="3" t="s">
        <v>154</v>
      </c>
      <c r="Y4228" s="3" t="s">
        <v>154</v>
      </c>
      <c r="Z4228" s="3" t="s">
        <v>154</v>
      </c>
      <c r="AA4228" s="3" t="s">
        <v>154</v>
      </c>
      <c r="AB4228" s="3" t="s">
        <v>154</v>
      </c>
      <c r="AC4228" s="3" t="s">
        <v>154</v>
      </c>
      <c r="AD4228" s="3" t="s">
        <v>6151</v>
      </c>
      <c r="AE4228" s="3" t="s">
        <v>6151</v>
      </c>
      <c r="AF4228" s="3" t="s">
        <v>154</v>
      </c>
      <c r="AG4228" s="3" t="s">
        <v>154</v>
      </c>
      <c r="AH4228" s="3" t="s">
        <v>6478</v>
      </c>
      <c r="AI4228" s="3" t="s">
        <v>6482</v>
      </c>
      <c r="AJ4228" s="3" t="s">
        <v>6033</v>
      </c>
    </row>
    <row r="4229" spans="1:36" ht="30">
      <c r="A4229" s="10">
        <v>4332</v>
      </c>
      <c r="B4229" t="str">
        <f>IF(K4229="总计","",INDEX(主数据!A:AD,MATCH(J4229,主数据!A:A,0),9))</f>
        <v>华西大区公司</v>
      </c>
      <c r="C4229" t="str">
        <f>IF(K4229="","",INDEX(主数据!A:AD,MATCH(J4229,主数据!A:A,0),11))</f>
        <v>成都南区</v>
      </c>
      <c r="D4229" t="str">
        <f t="shared" si="264"/>
        <v>CD27开发商委托停车租赁费（固定）定额</v>
      </c>
      <c r="E4229" s="13" t="str">
        <f t="shared" si="266"/>
        <v/>
      </c>
      <c r="F4229" s="13" t="str">
        <f>IF(E4229="","",IFERROR(IF(IF(K4229="","",INDEX(收费标合同信息维护!A:Q,MATCH(D4229,收费标合同信息维护!J:J,0),10))=D4229,"有","无"),"无"))</f>
        <v/>
      </c>
      <c r="G4229" s="13" t="str">
        <f t="shared" si="265"/>
        <v>CD27开发商委托停车租赁费（固定）定额330.00</v>
      </c>
      <c r="H4229" s="13" t="str">
        <f t="shared" si="267"/>
        <v>330.00</v>
      </c>
      <c r="I4229" s="13" t="str">
        <f>IF(G4229="","",IFERROR(IF(IF(K4229="","",INDEX(收费标合同信息维护!A:Q,MATCH(G4229,收费标合同信息维护!M:M,0),13))=G4229,"有","无"),"无"))</f>
        <v>无</v>
      </c>
      <c r="J4229" s="3" t="s">
        <v>2709</v>
      </c>
      <c r="K4229" s="3" t="s">
        <v>14780</v>
      </c>
      <c r="L4229" s="3" t="s">
        <v>6818</v>
      </c>
      <c r="M4229" s="3" t="s">
        <v>6819</v>
      </c>
      <c r="N4229" s="3" t="s">
        <v>6477</v>
      </c>
      <c r="O4229" s="3" t="s">
        <v>6478</v>
      </c>
      <c r="P4229" s="3" t="s">
        <v>14791</v>
      </c>
      <c r="Q4229" s="3" t="s">
        <v>14792</v>
      </c>
      <c r="R4229" s="3" t="s">
        <v>6490</v>
      </c>
      <c r="S4229" s="3" t="s">
        <v>6491</v>
      </c>
      <c r="T4229" s="3" t="s">
        <v>6548</v>
      </c>
      <c r="U4229" s="3" t="s">
        <v>154</v>
      </c>
      <c r="V4229" s="3" t="s">
        <v>154</v>
      </c>
      <c r="W4229" s="3" t="s">
        <v>9255</v>
      </c>
      <c r="X4229" s="3" t="s">
        <v>154</v>
      </c>
      <c r="Y4229" s="3" t="s">
        <v>154</v>
      </c>
      <c r="Z4229" s="3" t="s">
        <v>154</v>
      </c>
      <c r="AA4229" s="3" t="s">
        <v>154</v>
      </c>
      <c r="AB4229" s="3" t="s">
        <v>154</v>
      </c>
      <c r="AC4229" s="3" t="s">
        <v>154</v>
      </c>
      <c r="AD4229" s="3" t="s">
        <v>6151</v>
      </c>
      <c r="AE4229" s="3" t="s">
        <v>6151</v>
      </c>
      <c r="AF4229" s="3" t="s">
        <v>154</v>
      </c>
      <c r="AG4229" s="3" t="s">
        <v>154</v>
      </c>
      <c r="AH4229" s="3" t="s">
        <v>6478</v>
      </c>
      <c r="AI4229" s="3" t="s">
        <v>6482</v>
      </c>
      <c r="AJ4229" s="3" t="s">
        <v>6489</v>
      </c>
    </row>
    <row r="4230" spans="1:36" ht="30">
      <c r="A4230" s="10">
        <v>4333</v>
      </c>
      <c r="B4230" t="str">
        <f>IF(K4230="总计","",INDEX(主数据!A:AD,MATCH(J4230,主数据!A:A,0),9))</f>
        <v>华西大区公司</v>
      </c>
      <c r="C4230" t="str">
        <f>IF(K4230="","",INDEX(主数据!A:AD,MATCH(J4230,主数据!A:A,0),11))</f>
        <v>成都南区</v>
      </c>
      <c r="D4230" t="str">
        <f t="shared" si="264"/>
        <v>CD27小业主委托停车管理费（固定）定额</v>
      </c>
      <c r="E4230" s="13" t="str">
        <f t="shared" si="266"/>
        <v/>
      </c>
      <c r="F4230" s="13" t="str">
        <f>IF(E4230="","",IFERROR(IF(IF(K4230="","",INDEX(收费标合同信息维护!A:Q,MATCH(D4230,收费标合同信息维护!J:J,0),10))=D4230,"有","无"),"无"))</f>
        <v/>
      </c>
      <c r="G4230" s="13" t="str">
        <f t="shared" si="265"/>
        <v>CD27小业主委托停车管理费（固定）定额80.00</v>
      </c>
      <c r="H4230" s="13" t="str">
        <f t="shared" si="267"/>
        <v>80.00</v>
      </c>
      <c r="I4230" s="13" t="str">
        <f>IF(G4230="","",IFERROR(IF(IF(K4230="","",INDEX(收费标合同信息维护!A:Q,MATCH(G4230,收费标合同信息维护!M:M,0),13))=G4230,"有","无"),"无"))</f>
        <v>无</v>
      </c>
      <c r="J4230" s="3" t="s">
        <v>2709</v>
      </c>
      <c r="K4230" s="3" t="s">
        <v>14780</v>
      </c>
      <c r="L4230" s="3" t="s">
        <v>7013</v>
      </c>
      <c r="M4230" s="3" t="s">
        <v>7014</v>
      </c>
      <c r="N4230" s="3" t="s">
        <v>6477</v>
      </c>
      <c r="O4230" s="3" t="s">
        <v>6478</v>
      </c>
      <c r="P4230" s="3" t="s">
        <v>14793</v>
      </c>
      <c r="Q4230" s="3" t="s">
        <v>13306</v>
      </c>
      <c r="R4230" s="3" t="s">
        <v>6490</v>
      </c>
      <c r="S4230" s="3" t="s">
        <v>6491</v>
      </c>
      <c r="T4230" s="3" t="s">
        <v>6800</v>
      </c>
      <c r="U4230" s="3" t="s">
        <v>154</v>
      </c>
      <c r="V4230" s="3" t="s">
        <v>154</v>
      </c>
      <c r="W4230" s="3" t="s">
        <v>6521</v>
      </c>
      <c r="X4230" s="3" t="s">
        <v>154</v>
      </c>
      <c r="Y4230" s="3" t="s">
        <v>154</v>
      </c>
      <c r="Z4230" s="3" t="s">
        <v>154</v>
      </c>
      <c r="AA4230" s="3" t="s">
        <v>154</v>
      </c>
      <c r="AB4230" s="3" t="s">
        <v>154</v>
      </c>
      <c r="AC4230" s="3" t="s">
        <v>154</v>
      </c>
      <c r="AD4230" s="3" t="s">
        <v>6151</v>
      </c>
      <c r="AE4230" s="3" t="s">
        <v>6151</v>
      </c>
      <c r="AF4230" s="3" t="s">
        <v>154</v>
      </c>
      <c r="AG4230" s="3" t="s">
        <v>154</v>
      </c>
      <c r="AH4230" s="3" t="s">
        <v>6478</v>
      </c>
      <c r="AI4230" s="3" t="s">
        <v>6482</v>
      </c>
      <c r="AJ4230" s="3" t="s">
        <v>6427</v>
      </c>
    </row>
    <row r="4231" spans="1:36" ht="30">
      <c r="A4231" s="10">
        <v>4334</v>
      </c>
      <c r="B4231" t="str">
        <f>IF(K4231="总计","",INDEX(主数据!A:AD,MATCH(J4231,主数据!A:A,0),9))</f>
        <v>华西大区公司</v>
      </c>
      <c r="C4231" t="str">
        <f>IF(K4231="","",INDEX(主数据!A:AD,MATCH(J4231,主数据!A:A,0),11))</f>
        <v>成都南区</v>
      </c>
      <c r="D4231" t="str">
        <f t="shared" si="264"/>
        <v>CD27小业主委托停车管理费（固定）定额</v>
      </c>
      <c r="E4231" s="13" t="str">
        <f t="shared" si="266"/>
        <v/>
      </c>
      <c r="F4231" s="13" t="str">
        <f>IF(E4231="","",IFERROR(IF(IF(K4231="","",INDEX(收费标合同信息维护!A:Q,MATCH(D4231,收费标合同信息维护!J:J,0),10))=D4231,"有","无"),"无"))</f>
        <v/>
      </c>
      <c r="G4231" s="13" t="str">
        <f t="shared" si="265"/>
        <v>CD27小业主委托停车管理费（固定）定额160.00</v>
      </c>
      <c r="H4231" s="13" t="str">
        <f t="shared" si="267"/>
        <v>160.00</v>
      </c>
      <c r="I4231" s="13" t="str">
        <f>IF(G4231="","",IFERROR(IF(IF(K4231="","",INDEX(收费标合同信息维护!A:Q,MATCH(G4231,收费标合同信息维护!M:M,0),13))=G4231,"有","无"),"无"))</f>
        <v>无</v>
      </c>
      <c r="J4231" s="3" t="s">
        <v>2709</v>
      </c>
      <c r="K4231" s="3" t="s">
        <v>14780</v>
      </c>
      <c r="L4231" s="3" t="s">
        <v>7013</v>
      </c>
      <c r="M4231" s="3" t="s">
        <v>7014</v>
      </c>
      <c r="N4231" s="3" t="s">
        <v>6477</v>
      </c>
      <c r="O4231" s="3" t="s">
        <v>6478</v>
      </c>
      <c r="P4231" s="3" t="s">
        <v>14794</v>
      </c>
      <c r="Q4231" s="3" t="s">
        <v>13308</v>
      </c>
      <c r="R4231" s="3" t="s">
        <v>6490</v>
      </c>
      <c r="S4231" s="3" t="s">
        <v>6491</v>
      </c>
      <c r="T4231" s="3" t="s">
        <v>6800</v>
      </c>
      <c r="U4231" s="3" t="s">
        <v>154</v>
      </c>
      <c r="V4231" s="3" t="s">
        <v>154</v>
      </c>
      <c r="W4231" s="3" t="s">
        <v>9895</v>
      </c>
      <c r="X4231" s="3" t="s">
        <v>154</v>
      </c>
      <c r="Y4231" s="3" t="s">
        <v>154</v>
      </c>
      <c r="Z4231" s="3" t="s">
        <v>154</v>
      </c>
      <c r="AA4231" s="3" t="s">
        <v>154</v>
      </c>
      <c r="AB4231" s="3" t="s">
        <v>154</v>
      </c>
      <c r="AC4231" s="3" t="s">
        <v>154</v>
      </c>
      <c r="AD4231" s="3" t="s">
        <v>6151</v>
      </c>
      <c r="AE4231" s="3" t="s">
        <v>6151</v>
      </c>
      <c r="AF4231" s="3" t="s">
        <v>154</v>
      </c>
      <c r="AG4231" s="3" t="s">
        <v>154</v>
      </c>
      <c r="AH4231" s="3" t="s">
        <v>6478</v>
      </c>
      <c r="AI4231" s="3" t="s">
        <v>6482</v>
      </c>
      <c r="AJ4231" s="3" t="s">
        <v>6201</v>
      </c>
    </row>
    <row r="4232" spans="1:36" ht="30">
      <c r="A4232" s="10">
        <v>4335</v>
      </c>
      <c r="B4232" t="str">
        <f>IF(K4232="总计","",INDEX(主数据!A:AD,MATCH(J4232,主数据!A:A,0),9))</f>
        <v>华西大区公司</v>
      </c>
      <c r="C4232" t="str">
        <f>IF(K4232="","",INDEX(主数据!A:AD,MATCH(J4232,主数据!A:A,0),11))</f>
        <v>成都南区</v>
      </c>
      <c r="D4232" t="str">
        <f t="shared" si="264"/>
        <v>CD27小业主委托停车管理费（固定）定额</v>
      </c>
      <c r="E4232" s="13" t="str">
        <f t="shared" si="266"/>
        <v/>
      </c>
      <c r="F4232" s="13" t="str">
        <f>IF(E4232="","",IFERROR(IF(IF(K4232="","",INDEX(收费标合同信息维护!A:Q,MATCH(D4232,收费标合同信息维护!J:J,0),10))=D4232,"有","无"),"无"))</f>
        <v/>
      </c>
      <c r="G4232" s="13" t="str">
        <f t="shared" si="265"/>
        <v>CD27小业主委托停车管理费（固定）定额240.00</v>
      </c>
      <c r="H4232" s="13" t="str">
        <f t="shared" si="267"/>
        <v>240.00</v>
      </c>
      <c r="I4232" s="13" t="str">
        <f>IF(G4232="","",IFERROR(IF(IF(K4232="","",INDEX(收费标合同信息维护!A:Q,MATCH(G4232,收费标合同信息维护!M:M,0),13))=G4232,"有","无"),"无"))</f>
        <v>无</v>
      </c>
      <c r="J4232" s="3" t="s">
        <v>2709</v>
      </c>
      <c r="K4232" s="3" t="s">
        <v>14780</v>
      </c>
      <c r="L4232" s="3" t="s">
        <v>7013</v>
      </c>
      <c r="M4232" s="3" t="s">
        <v>7014</v>
      </c>
      <c r="N4232" s="3" t="s">
        <v>6477</v>
      </c>
      <c r="O4232" s="3" t="s">
        <v>6478</v>
      </c>
      <c r="P4232" s="3" t="s">
        <v>14795</v>
      </c>
      <c r="Q4232" s="3" t="s">
        <v>13310</v>
      </c>
      <c r="R4232" s="3" t="s">
        <v>6490</v>
      </c>
      <c r="S4232" s="3" t="s">
        <v>6491</v>
      </c>
      <c r="T4232" s="3" t="s">
        <v>6800</v>
      </c>
      <c r="U4232" s="3" t="s">
        <v>154</v>
      </c>
      <c r="V4232" s="3" t="s">
        <v>154</v>
      </c>
      <c r="W4232" s="3" t="s">
        <v>8680</v>
      </c>
      <c r="X4232" s="3" t="s">
        <v>154</v>
      </c>
      <c r="Y4232" s="3" t="s">
        <v>154</v>
      </c>
      <c r="Z4232" s="3" t="s">
        <v>154</v>
      </c>
      <c r="AA4232" s="3" t="s">
        <v>154</v>
      </c>
      <c r="AB4232" s="3" t="s">
        <v>154</v>
      </c>
      <c r="AC4232" s="3" t="s">
        <v>154</v>
      </c>
      <c r="AD4232" s="3" t="s">
        <v>6151</v>
      </c>
      <c r="AE4232" s="3" t="s">
        <v>6151</v>
      </c>
      <c r="AF4232" s="3" t="s">
        <v>154</v>
      </c>
      <c r="AG4232" s="3" t="s">
        <v>154</v>
      </c>
      <c r="AH4232" s="3" t="s">
        <v>6478</v>
      </c>
      <c r="AI4232" s="3" t="s">
        <v>6482</v>
      </c>
      <c r="AJ4232" s="3" t="s">
        <v>6038</v>
      </c>
    </row>
    <row r="4233" spans="1:36" ht="30">
      <c r="A4233" s="10">
        <v>4336</v>
      </c>
      <c r="B4233" t="str">
        <f>IF(K4233="总计","",INDEX(主数据!A:AD,MATCH(J4233,主数据!A:A,0),9))</f>
        <v>华西大区公司</v>
      </c>
      <c r="C4233" t="str">
        <f>IF(K4233="","",INDEX(主数据!A:AD,MATCH(J4233,主数据!A:A,0),11))</f>
        <v>成都南区</v>
      </c>
      <c r="D4233" t="str">
        <f t="shared" si="264"/>
        <v>CD27小业主委托停车管理费（固定）定额</v>
      </c>
      <c r="E4233" s="13" t="str">
        <f t="shared" si="266"/>
        <v/>
      </c>
      <c r="F4233" s="13" t="str">
        <f>IF(E4233="","",IFERROR(IF(IF(K4233="","",INDEX(收费标合同信息维护!A:Q,MATCH(D4233,收费标合同信息维护!J:J,0),10))=D4233,"有","无"),"无"))</f>
        <v/>
      </c>
      <c r="G4233" s="13" t="str">
        <f t="shared" si="265"/>
        <v>CD27小业主委托停车管理费（固定）定额320.00</v>
      </c>
      <c r="H4233" s="13" t="str">
        <f t="shared" si="267"/>
        <v>320.00</v>
      </c>
      <c r="I4233" s="13" t="str">
        <f>IF(G4233="","",IFERROR(IF(IF(K4233="","",INDEX(收费标合同信息维护!A:Q,MATCH(G4233,收费标合同信息维护!M:M,0),13))=G4233,"有","无"),"无"))</f>
        <v>无</v>
      </c>
      <c r="J4233" s="3" t="s">
        <v>2709</v>
      </c>
      <c r="K4233" s="3" t="s">
        <v>14780</v>
      </c>
      <c r="L4233" s="3" t="s">
        <v>7013</v>
      </c>
      <c r="M4233" s="3" t="s">
        <v>7014</v>
      </c>
      <c r="N4233" s="3" t="s">
        <v>6477</v>
      </c>
      <c r="O4233" s="3" t="s">
        <v>6478</v>
      </c>
      <c r="P4233" s="3" t="s">
        <v>14796</v>
      </c>
      <c r="Q4233" s="3" t="s">
        <v>13312</v>
      </c>
      <c r="R4233" s="3" t="s">
        <v>6490</v>
      </c>
      <c r="S4233" s="3" t="s">
        <v>6491</v>
      </c>
      <c r="T4233" s="3" t="s">
        <v>6800</v>
      </c>
      <c r="U4233" s="3" t="s">
        <v>154</v>
      </c>
      <c r="V4233" s="3" t="s">
        <v>154</v>
      </c>
      <c r="W4233" s="3" t="s">
        <v>8683</v>
      </c>
      <c r="X4233" s="3" t="s">
        <v>154</v>
      </c>
      <c r="Y4233" s="3" t="s">
        <v>154</v>
      </c>
      <c r="Z4233" s="3" t="s">
        <v>154</v>
      </c>
      <c r="AA4233" s="3" t="s">
        <v>154</v>
      </c>
      <c r="AB4233" s="3" t="s">
        <v>154</v>
      </c>
      <c r="AC4233" s="3" t="s">
        <v>154</v>
      </c>
      <c r="AD4233" s="3" t="s">
        <v>6151</v>
      </c>
      <c r="AE4233" s="3" t="s">
        <v>6151</v>
      </c>
      <c r="AF4233" s="3" t="s">
        <v>154</v>
      </c>
      <c r="AG4233" s="3" t="s">
        <v>154</v>
      </c>
      <c r="AH4233" s="3" t="s">
        <v>6478</v>
      </c>
      <c r="AI4233" s="3" t="s">
        <v>6482</v>
      </c>
      <c r="AJ4233" s="3" t="s">
        <v>6031</v>
      </c>
    </row>
    <row r="4234" spans="1:36" ht="15">
      <c r="A4234" s="10">
        <v>4337</v>
      </c>
      <c r="B4234" t="str">
        <f>IF(K4234="总计","",INDEX(主数据!A:AD,MATCH(J4234,主数据!A:A,0),9))</f>
        <v>华西大区公司</v>
      </c>
      <c r="C4234" t="str">
        <f>IF(K4234="","",INDEX(主数据!A:AD,MATCH(J4234,主数据!A:A,0),11))</f>
        <v>成都南区</v>
      </c>
      <c r="D4234" t="str">
        <f t="shared" si="264"/>
        <v>CD27电费标准方式0.86</v>
      </c>
      <c r="E4234" s="13" t="str">
        <f t="shared" si="266"/>
        <v>0.86</v>
      </c>
      <c r="F4234" s="13" t="str">
        <f>IF(E4234="","",IFERROR(IF(IF(K4234="","",INDEX(收费标合同信息维护!A:Q,MATCH(D4234,收费标合同信息维护!J:J,0),10))=D4234,"有","无"),"无"))</f>
        <v>无</v>
      </c>
      <c r="G4234" s="13" t="str">
        <f t="shared" si="265"/>
        <v/>
      </c>
      <c r="H4234" s="13" t="str">
        <f t="shared" si="267"/>
        <v/>
      </c>
      <c r="I4234" s="13" t="str">
        <f>IF(G4234="","",IFERROR(IF(IF(K4234="","",INDEX(收费标合同信息维护!A:Q,MATCH(G4234,收费标合同信息维护!M:M,0),13))=G4234,"有","无"),"无"))</f>
        <v/>
      </c>
      <c r="J4234" s="3" t="s">
        <v>2709</v>
      </c>
      <c r="K4234" s="3" t="s">
        <v>14780</v>
      </c>
      <c r="L4234" s="3" t="s">
        <v>6601</v>
      </c>
      <c r="M4234" s="3" t="s">
        <v>6602</v>
      </c>
      <c r="N4234" s="3" t="s">
        <v>6603</v>
      </c>
      <c r="O4234" s="3" t="s">
        <v>6478</v>
      </c>
      <c r="P4234" s="3" t="s">
        <v>14797</v>
      </c>
      <c r="Q4234" s="3" t="s">
        <v>13314</v>
      </c>
      <c r="R4234" s="3" t="s">
        <v>6484</v>
      </c>
      <c r="S4234" s="3" t="s">
        <v>6491</v>
      </c>
      <c r="T4234" s="3" t="s">
        <v>7084</v>
      </c>
      <c r="U4234" s="3" t="s">
        <v>154</v>
      </c>
      <c r="V4234" s="3" t="s">
        <v>8661</v>
      </c>
      <c r="W4234" s="3" t="s">
        <v>154</v>
      </c>
      <c r="X4234" s="3" t="s">
        <v>154</v>
      </c>
      <c r="Y4234" s="3" t="s">
        <v>154</v>
      </c>
      <c r="Z4234" s="3" t="s">
        <v>154</v>
      </c>
      <c r="AA4234" s="3" t="s">
        <v>154</v>
      </c>
      <c r="AB4234" s="3" t="s">
        <v>154</v>
      </c>
      <c r="AC4234" s="3" t="s">
        <v>154</v>
      </c>
      <c r="AD4234" s="3" t="s">
        <v>6151</v>
      </c>
      <c r="AE4234" s="3" t="s">
        <v>6151</v>
      </c>
      <c r="AF4234" s="3" t="s">
        <v>154</v>
      </c>
      <c r="AG4234" s="3" t="s">
        <v>154</v>
      </c>
      <c r="AH4234" s="3" t="s">
        <v>6478</v>
      </c>
      <c r="AI4234" s="3" t="s">
        <v>6482</v>
      </c>
      <c r="AJ4234" s="3" t="s">
        <v>6489</v>
      </c>
    </row>
    <row r="4235" spans="1:36" ht="15">
      <c r="A4235" s="10">
        <v>4338</v>
      </c>
      <c r="B4235" t="str">
        <f>IF(K4235="总计","",INDEX(主数据!A:AD,MATCH(J4235,主数据!A:A,0),9))</f>
        <v>华西大区公司</v>
      </c>
      <c r="C4235" t="str">
        <f>IF(K4235="","",INDEX(主数据!A:AD,MATCH(J4235,主数据!A:A,0),11))</f>
        <v>成都南区</v>
      </c>
      <c r="D4235" t="str">
        <f t="shared" si="264"/>
        <v>CD27电费标准方式1.50</v>
      </c>
      <c r="E4235" s="13" t="str">
        <f t="shared" si="266"/>
        <v>1.50</v>
      </c>
      <c r="F4235" s="13" t="str">
        <f>IF(E4235="","",IFERROR(IF(IF(K4235="","",INDEX(收费标合同信息维护!A:Q,MATCH(D4235,收费标合同信息维护!J:J,0),10))=D4235,"有","无"),"无"))</f>
        <v>无</v>
      </c>
      <c r="G4235" s="13" t="str">
        <f t="shared" si="265"/>
        <v/>
      </c>
      <c r="H4235" s="13" t="str">
        <f t="shared" si="267"/>
        <v/>
      </c>
      <c r="I4235" s="13" t="str">
        <f>IF(G4235="","",IFERROR(IF(IF(K4235="","",INDEX(收费标合同信息维护!A:Q,MATCH(G4235,收费标合同信息维护!M:M,0),13))=G4235,"有","无"),"无"))</f>
        <v/>
      </c>
      <c r="J4235" s="3" t="s">
        <v>2709</v>
      </c>
      <c r="K4235" s="3" t="s">
        <v>14780</v>
      </c>
      <c r="L4235" s="3" t="s">
        <v>6601</v>
      </c>
      <c r="M4235" s="3" t="s">
        <v>6602</v>
      </c>
      <c r="N4235" s="3" t="s">
        <v>6603</v>
      </c>
      <c r="O4235" s="3" t="s">
        <v>6478</v>
      </c>
      <c r="P4235" s="3" t="s">
        <v>14798</v>
      </c>
      <c r="Q4235" s="3" t="s">
        <v>14799</v>
      </c>
      <c r="R4235" s="3" t="s">
        <v>6484</v>
      </c>
      <c r="S4235" s="3" t="s">
        <v>6491</v>
      </c>
      <c r="T4235" s="3" t="s">
        <v>7084</v>
      </c>
      <c r="U4235" s="3" t="s">
        <v>154</v>
      </c>
      <c r="V4235" s="3" t="s">
        <v>6608</v>
      </c>
      <c r="W4235" s="3" t="s">
        <v>154</v>
      </c>
      <c r="X4235" s="3" t="s">
        <v>154</v>
      </c>
      <c r="Y4235" s="3" t="s">
        <v>154</v>
      </c>
      <c r="Z4235" s="3" t="s">
        <v>154</v>
      </c>
      <c r="AA4235" s="3" t="s">
        <v>154</v>
      </c>
      <c r="AB4235" s="3" t="s">
        <v>154</v>
      </c>
      <c r="AC4235" s="3" t="s">
        <v>154</v>
      </c>
      <c r="AD4235" s="3" t="s">
        <v>6151</v>
      </c>
      <c r="AE4235" s="3" t="s">
        <v>6151</v>
      </c>
      <c r="AF4235" s="3" t="s">
        <v>154</v>
      </c>
      <c r="AG4235" s="3" t="s">
        <v>154</v>
      </c>
      <c r="AH4235" s="3" t="s">
        <v>6478</v>
      </c>
      <c r="AI4235" s="3" t="s">
        <v>6482</v>
      </c>
      <c r="AJ4235" s="3" t="s">
        <v>6489</v>
      </c>
    </row>
    <row r="4236" spans="1:36" ht="15">
      <c r="A4236" s="10">
        <v>4339</v>
      </c>
      <c r="B4236" t="str">
        <f>IF(K4236="总计","",INDEX(主数据!A:AD,MATCH(J4236,主数据!A:A,0),9))</f>
        <v>华西大区公司</v>
      </c>
      <c r="C4236" t="str">
        <f>IF(K4236="","",INDEX(主数据!A:AD,MATCH(J4236,主数据!A:A,0),11))</f>
        <v>成都南区</v>
      </c>
      <c r="D4236" t="str">
        <f t="shared" si="264"/>
        <v>CD27电费标准方式1.50</v>
      </c>
      <c r="E4236" s="13" t="str">
        <f t="shared" si="266"/>
        <v>1.50</v>
      </c>
      <c r="F4236" s="13" t="str">
        <f>IF(E4236="","",IFERROR(IF(IF(K4236="","",INDEX(收费标合同信息维护!A:Q,MATCH(D4236,收费标合同信息维护!J:J,0),10))=D4236,"有","无"),"无"))</f>
        <v>无</v>
      </c>
      <c r="G4236" s="13" t="str">
        <f t="shared" si="265"/>
        <v/>
      </c>
      <c r="H4236" s="13" t="str">
        <f t="shared" si="267"/>
        <v/>
      </c>
      <c r="I4236" s="13" t="str">
        <f>IF(G4236="","",IFERROR(IF(IF(K4236="","",INDEX(收费标合同信息维护!A:Q,MATCH(G4236,收费标合同信息维护!M:M,0),13))=G4236,"有","无"),"无"))</f>
        <v/>
      </c>
      <c r="J4236" s="3" t="s">
        <v>2709</v>
      </c>
      <c r="K4236" s="3" t="s">
        <v>14780</v>
      </c>
      <c r="L4236" s="3" t="s">
        <v>6601</v>
      </c>
      <c r="M4236" s="3" t="s">
        <v>6602</v>
      </c>
      <c r="N4236" s="3" t="s">
        <v>6603</v>
      </c>
      <c r="O4236" s="3" t="s">
        <v>6478</v>
      </c>
      <c r="P4236" s="3" t="s">
        <v>14800</v>
      </c>
      <c r="Q4236" s="3" t="s">
        <v>13320</v>
      </c>
      <c r="R4236" s="3" t="s">
        <v>6484</v>
      </c>
      <c r="S4236" s="3" t="s">
        <v>6491</v>
      </c>
      <c r="T4236" s="3" t="s">
        <v>7001</v>
      </c>
      <c r="U4236" s="3" t="s">
        <v>154</v>
      </c>
      <c r="V4236" s="3" t="s">
        <v>6608</v>
      </c>
      <c r="W4236" s="3" t="s">
        <v>154</v>
      </c>
      <c r="X4236" s="3" t="s">
        <v>154</v>
      </c>
      <c r="Y4236" s="3" t="s">
        <v>154</v>
      </c>
      <c r="Z4236" s="3" t="s">
        <v>154</v>
      </c>
      <c r="AA4236" s="3" t="s">
        <v>154</v>
      </c>
      <c r="AB4236" s="3" t="s">
        <v>154</v>
      </c>
      <c r="AC4236" s="3" t="s">
        <v>154</v>
      </c>
      <c r="AD4236" s="3" t="s">
        <v>6151</v>
      </c>
      <c r="AE4236" s="3" t="s">
        <v>6151</v>
      </c>
      <c r="AF4236" s="3" t="s">
        <v>154</v>
      </c>
      <c r="AG4236" s="3" t="s">
        <v>154</v>
      </c>
      <c r="AH4236" s="3" t="s">
        <v>6478</v>
      </c>
      <c r="AI4236" s="3" t="s">
        <v>6482</v>
      </c>
      <c r="AJ4236" s="3" t="s">
        <v>6489</v>
      </c>
    </row>
    <row r="4237" spans="1:36" ht="15">
      <c r="A4237" s="10">
        <v>4340</v>
      </c>
      <c r="B4237" t="str">
        <f>IF(K4237="总计","",INDEX(主数据!A:AD,MATCH(J4237,主数据!A:A,0),9))</f>
        <v>华西大区公司</v>
      </c>
      <c r="C4237" t="str">
        <f>IF(K4237="","",INDEX(主数据!A:AD,MATCH(J4237,主数据!A:A,0),11))</f>
        <v>成都南区</v>
      </c>
      <c r="D4237" t="str">
        <f t="shared" si="264"/>
        <v>CD27自来水费（简易征收）标准方式3.03</v>
      </c>
      <c r="E4237" s="13" t="str">
        <f t="shared" si="266"/>
        <v>3.03</v>
      </c>
      <c r="F4237" s="13" t="str">
        <f>IF(E4237="","",IFERROR(IF(IF(K4237="","",INDEX(收费标合同信息维护!A:Q,MATCH(D4237,收费标合同信息维护!J:J,0),10))=D4237,"有","无"),"无"))</f>
        <v>无</v>
      </c>
      <c r="G4237" s="13" t="str">
        <f t="shared" si="265"/>
        <v/>
      </c>
      <c r="H4237" s="13" t="str">
        <f t="shared" si="267"/>
        <v/>
      </c>
      <c r="I4237" s="13" t="str">
        <f>IF(G4237="","",IFERROR(IF(IF(K4237="","",INDEX(收费标合同信息维护!A:Q,MATCH(G4237,收费标合同信息维护!M:M,0),13))=G4237,"有","无"),"无"))</f>
        <v/>
      </c>
      <c r="J4237" s="3" t="s">
        <v>2709</v>
      </c>
      <c r="K4237" s="3" t="s">
        <v>14780</v>
      </c>
      <c r="L4237" s="3" t="s">
        <v>6615</v>
      </c>
      <c r="M4237" s="3" t="s">
        <v>6616</v>
      </c>
      <c r="N4237" s="3" t="s">
        <v>6603</v>
      </c>
      <c r="O4237" s="3" t="s">
        <v>6478</v>
      </c>
      <c r="P4237" s="3" t="s">
        <v>14801</v>
      </c>
      <c r="Q4237" s="3" t="s">
        <v>13322</v>
      </c>
      <c r="R4237" s="3" t="s">
        <v>6484</v>
      </c>
      <c r="S4237" s="3" t="s">
        <v>6491</v>
      </c>
      <c r="T4237" s="3" t="s">
        <v>6493</v>
      </c>
      <c r="U4237" s="3" t="s">
        <v>154</v>
      </c>
      <c r="V4237" s="3" t="s">
        <v>6769</v>
      </c>
      <c r="W4237" s="3" t="s">
        <v>154</v>
      </c>
      <c r="X4237" s="3" t="s">
        <v>154</v>
      </c>
      <c r="Y4237" s="3" t="s">
        <v>154</v>
      </c>
      <c r="Z4237" s="3" t="s">
        <v>154</v>
      </c>
      <c r="AA4237" s="3" t="s">
        <v>154</v>
      </c>
      <c r="AB4237" s="3" t="s">
        <v>154</v>
      </c>
      <c r="AC4237" s="3" t="s">
        <v>154</v>
      </c>
      <c r="AD4237" s="3" t="s">
        <v>6151</v>
      </c>
      <c r="AE4237" s="3" t="s">
        <v>6151</v>
      </c>
      <c r="AF4237" s="3" t="s">
        <v>154</v>
      </c>
      <c r="AG4237" s="3" t="s">
        <v>154</v>
      </c>
      <c r="AH4237" s="3" t="s">
        <v>6478</v>
      </c>
      <c r="AI4237" s="3" t="s">
        <v>6482</v>
      </c>
      <c r="AJ4237" s="3" t="s">
        <v>6489</v>
      </c>
    </row>
    <row r="4238" spans="1:36" ht="15">
      <c r="A4238" s="10">
        <v>4341</v>
      </c>
      <c r="B4238" t="str">
        <f>IF(K4238="总计","",INDEX(主数据!A:AD,MATCH(J4238,主数据!A:A,0),9))</f>
        <v>华西大区公司</v>
      </c>
      <c r="C4238" t="str">
        <f>IF(K4238="","",INDEX(主数据!A:AD,MATCH(J4238,主数据!A:A,0),11))</f>
        <v>成都南区</v>
      </c>
      <c r="D4238" t="str">
        <f t="shared" si="264"/>
        <v>CD27自来水费（简易征收）标准方式4.43</v>
      </c>
      <c r="E4238" s="13" t="str">
        <f t="shared" si="266"/>
        <v>4.43</v>
      </c>
      <c r="F4238" s="13" t="str">
        <f>IF(E4238="","",IFERROR(IF(IF(K4238="","",INDEX(收费标合同信息维护!A:Q,MATCH(D4238,收费标合同信息维护!J:J,0),10))=D4238,"有","无"),"无"))</f>
        <v>无</v>
      </c>
      <c r="G4238" s="13" t="str">
        <f t="shared" si="265"/>
        <v/>
      </c>
      <c r="H4238" s="13" t="str">
        <f t="shared" si="267"/>
        <v/>
      </c>
      <c r="I4238" s="13" t="str">
        <f>IF(G4238="","",IFERROR(IF(IF(K4238="","",INDEX(收费标合同信息维护!A:Q,MATCH(G4238,收费标合同信息维护!M:M,0),13))=G4238,"有","无"),"无"))</f>
        <v/>
      </c>
      <c r="J4238" s="3" t="s">
        <v>2709</v>
      </c>
      <c r="K4238" s="3" t="s">
        <v>14780</v>
      </c>
      <c r="L4238" s="3" t="s">
        <v>6615</v>
      </c>
      <c r="M4238" s="3" t="s">
        <v>6616</v>
      </c>
      <c r="N4238" s="3" t="s">
        <v>6603</v>
      </c>
      <c r="O4238" s="3" t="s">
        <v>6478</v>
      </c>
      <c r="P4238" s="3" t="s">
        <v>14802</v>
      </c>
      <c r="Q4238" s="3" t="s">
        <v>13324</v>
      </c>
      <c r="R4238" s="3" t="s">
        <v>6484</v>
      </c>
      <c r="S4238" s="3" t="s">
        <v>6491</v>
      </c>
      <c r="T4238" s="3" t="s">
        <v>6481</v>
      </c>
      <c r="U4238" s="3" t="s">
        <v>154</v>
      </c>
      <c r="V4238" s="3" t="s">
        <v>8699</v>
      </c>
      <c r="W4238" s="3" t="s">
        <v>154</v>
      </c>
      <c r="X4238" s="3" t="s">
        <v>154</v>
      </c>
      <c r="Y4238" s="3" t="s">
        <v>154</v>
      </c>
      <c r="Z4238" s="3" t="s">
        <v>154</v>
      </c>
      <c r="AA4238" s="3" t="s">
        <v>154</v>
      </c>
      <c r="AB4238" s="3" t="s">
        <v>154</v>
      </c>
      <c r="AC4238" s="3" t="s">
        <v>154</v>
      </c>
      <c r="AD4238" s="3" t="s">
        <v>6151</v>
      </c>
      <c r="AE4238" s="3" t="s">
        <v>6151</v>
      </c>
      <c r="AF4238" s="3" t="s">
        <v>154</v>
      </c>
      <c r="AG4238" s="3" t="s">
        <v>154</v>
      </c>
      <c r="AH4238" s="3" t="s">
        <v>6478</v>
      </c>
      <c r="AI4238" s="3" t="s">
        <v>6482</v>
      </c>
      <c r="AJ4238" s="3" t="s">
        <v>6489</v>
      </c>
    </row>
    <row r="4239" spans="1:36" ht="15">
      <c r="A4239" s="10">
        <v>4342</v>
      </c>
      <c r="B4239" t="str">
        <f>IF(K4239="总计","",INDEX(主数据!A:AD,MATCH(J4239,主数据!A:A,0),9))</f>
        <v>华西大区公司</v>
      </c>
      <c r="C4239" t="str">
        <f>IF(K4239="","",INDEX(主数据!A:AD,MATCH(J4239,主数据!A:A,0),11))</f>
        <v>成都南区</v>
      </c>
      <c r="D4239" t="str">
        <f t="shared" si="264"/>
        <v>CD27自来水费（简易征收）标准方式7.53</v>
      </c>
      <c r="E4239" s="13" t="str">
        <f t="shared" si="266"/>
        <v>7.53</v>
      </c>
      <c r="F4239" s="13" t="str">
        <f>IF(E4239="","",IFERROR(IF(IF(K4239="","",INDEX(收费标合同信息维护!A:Q,MATCH(D4239,收费标合同信息维护!J:J,0),10))=D4239,"有","无"),"无"))</f>
        <v>无</v>
      </c>
      <c r="G4239" s="13" t="str">
        <f t="shared" si="265"/>
        <v/>
      </c>
      <c r="H4239" s="13" t="str">
        <f t="shared" si="267"/>
        <v/>
      </c>
      <c r="I4239" s="13" t="str">
        <f>IF(G4239="","",IFERROR(IF(IF(K4239="","",INDEX(收费标合同信息维护!A:Q,MATCH(G4239,收费标合同信息维护!M:M,0),13))=G4239,"有","无"),"无"))</f>
        <v/>
      </c>
      <c r="J4239" s="3" t="s">
        <v>2709</v>
      </c>
      <c r="K4239" s="3" t="s">
        <v>14780</v>
      </c>
      <c r="L4239" s="3" t="s">
        <v>6615</v>
      </c>
      <c r="M4239" s="3" t="s">
        <v>6616</v>
      </c>
      <c r="N4239" s="3" t="s">
        <v>6603</v>
      </c>
      <c r="O4239" s="3" t="s">
        <v>6478</v>
      </c>
      <c r="P4239" s="3" t="s">
        <v>14803</v>
      </c>
      <c r="Q4239" s="3" t="s">
        <v>13326</v>
      </c>
      <c r="R4239" s="3" t="s">
        <v>6484</v>
      </c>
      <c r="S4239" s="3" t="s">
        <v>6491</v>
      </c>
      <c r="T4239" s="3" t="s">
        <v>6481</v>
      </c>
      <c r="U4239" s="3" t="s">
        <v>154</v>
      </c>
      <c r="V4239" s="3" t="s">
        <v>13327</v>
      </c>
      <c r="W4239" s="3" t="s">
        <v>154</v>
      </c>
      <c r="X4239" s="3" t="s">
        <v>154</v>
      </c>
      <c r="Y4239" s="3" t="s">
        <v>154</v>
      </c>
      <c r="Z4239" s="3" t="s">
        <v>154</v>
      </c>
      <c r="AA4239" s="3" t="s">
        <v>154</v>
      </c>
      <c r="AB4239" s="3" t="s">
        <v>154</v>
      </c>
      <c r="AC4239" s="3" t="s">
        <v>154</v>
      </c>
      <c r="AD4239" s="3" t="s">
        <v>6151</v>
      </c>
      <c r="AE4239" s="3" t="s">
        <v>6151</v>
      </c>
      <c r="AF4239" s="3" t="s">
        <v>154</v>
      </c>
      <c r="AG4239" s="3" t="s">
        <v>154</v>
      </c>
      <c r="AH4239" s="3" t="s">
        <v>6478</v>
      </c>
      <c r="AI4239" s="3" t="s">
        <v>6482</v>
      </c>
      <c r="AJ4239" s="3" t="s">
        <v>6489</v>
      </c>
    </row>
    <row r="4240" spans="1:36" ht="15">
      <c r="A4240" s="10">
        <v>4343</v>
      </c>
      <c r="B4240" t="str">
        <f>IF(K4240="总计","",INDEX(主数据!A:AD,MATCH(J4240,主数据!A:A,0),9))</f>
        <v>华西大区公司</v>
      </c>
      <c r="C4240" t="str">
        <f>IF(K4240="","",INDEX(主数据!A:AD,MATCH(J4240,主数据!A:A,0),11))</f>
        <v>成都南区</v>
      </c>
      <c r="D4240" t="str">
        <f t="shared" si="264"/>
        <v>CD27自来水费（简易征收）标准方式4.60</v>
      </c>
      <c r="E4240" s="13" t="str">
        <f t="shared" si="266"/>
        <v>4.60</v>
      </c>
      <c r="F4240" s="13" t="str">
        <f>IF(E4240="","",IFERROR(IF(IF(K4240="","",INDEX(收费标合同信息维护!A:Q,MATCH(D4240,收费标合同信息维护!J:J,0),10))=D4240,"有","无"),"无"))</f>
        <v>无</v>
      </c>
      <c r="G4240" s="13" t="str">
        <f t="shared" si="265"/>
        <v/>
      </c>
      <c r="H4240" s="13" t="str">
        <f t="shared" si="267"/>
        <v/>
      </c>
      <c r="I4240" s="13" t="str">
        <f>IF(G4240="","",IFERROR(IF(IF(K4240="","",INDEX(收费标合同信息维护!A:Q,MATCH(G4240,收费标合同信息维护!M:M,0),13))=G4240,"有","无"),"无"))</f>
        <v/>
      </c>
      <c r="J4240" s="3" t="s">
        <v>2709</v>
      </c>
      <c r="K4240" s="3" t="s">
        <v>14780</v>
      </c>
      <c r="L4240" s="3" t="s">
        <v>6615</v>
      </c>
      <c r="M4240" s="3" t="s">
        <v>6616</v>
      </c>
      <c r="N4240" s="3" t="s">
        <v>6603</v>
      </c>
      <c r="O4240" s="3" t="s">
        <v>6478</v>
      </c>
      <c r="P4240" s="3" t="s">
        <v>14804</v>
      </c>
      <c r="Q4240" s="3" t="s">
        <v>14805</v>
      </c>
      <c r="R4240" s="3" t="s">
        <v>6484</v>
      </c>
      <c r="S4240" s="3" t="s">
        <v>6491</v>
      </c>
      <c r="T4240" s="3" t="s">
        <v>6481</v>
      </c>
      <c r="U4240" s="3" t="s">
        <v>154</v>
      </c>
      <c r="V4240" s="3" t="s">
        <v>6772</v>
      </c>
      <c r="W4240" s="3" t="s">
        <v>154</v>
      </c>
      <c r="X4240" s="3" t="s">
        <v>154</v>
      </c>
      <c r="Y4240" s="3" t="s">
        <v>154</v>
      </c>
      <c r="Z4240" s="3" t="s">
        <v>154</v>
      </c>
      <c r="AA4240" s="3" t="s">
        <v>154</v>
      </c>
      <c r="AB4240" s="3" t="s">
        <v>154</v>
      </c>
      <c r="AC4240" s="3" t="s">
        <v>154</v>
      </c>
      <c r="AD4240" s="3" t="s">
        <v>6151</v>
      </c>
      <c r="AE4240" s="3" t="s">
        <v>6151</v>
      </c>
      <c r="AF4240" s="3" t="s">
        <v>154</v>
      </c>
      <c r="AG4240" s="3" t="s">
        <v>154</v>
      </c>
      <c r="AH4240" s="3" t="s">
        <v>6478</v>
      </c>
      <c r="AI4240" s="3" t="s">
        <v>6482</v>
      </c>
      <c r="AJ4240" s="3" t="s">
        <v>6489</v>
      </c>
    </row>
    <row r="4241" spans="1:36" ht="30">
      <c r="A4241" s="10">
        <v>4344</v>
      </c>
      <c r="B4241" t="str">
        <f>IF(K4241="总计","",INDEX(主数据!A:AD,MATCH(J4241,主数据!A:A,0),9))</f>
        <v>华西大区公司</v>
      </c>
      <c r="C4241" t="str">
        <f>IF(K4241="","",INDEX(主数据!A:AD,MATCH(J4241,主数据!A:A,0),11))</f>
        <v>成都南区</v>
      </c>
      <c r="D4241" t="str">
        <f t="shared" si="264"/>
        <v>CD27网络代理费定额</v>
      </c>
      <c r="E4241" s="13" t="str">
        <f t="shared" si="266"/>
        <v/>
      </c>
      <c r="F4241" s="13" t="str">
        <f>IF(E4241="","",IFERROR(IF(IF(K4241="","",INDEX(收费标合同信息维护!A:Q,MATCH(D4241,收费标合同信息维护!J:J,0),10))=D4241,"有","无"),"无"))</f>
        <v/>
      </c>
      <c r="G4241" s="13" t="str">
        <f t="shared" si="265"/>
        <v>CD27网络代理费定额36.00</v>
      </c>
      <c r="H4241" s="13" t="str">
        <f t="shared" si="267"/>
        <v>36.00</v>
      </c>
      <c r="I4241" s="13" t="str">
        <f>IF(G4241="","",IFERROR(IF(IF(K4241="","",INDEX(收费标合同信息维护!A:Q,MATCH(G4241,收费标合同信息维护!M:M,0),13))=G4241,"有","无"),"无"))</f>
        <v>无</v>
      </c>
      <c r="J4241" s="3" t="s">
        <v>2709</v>
      </c>
      <c r="K4241" s="3" t="s">
        <v>14780</v>
      </c>
      <c r="L4241" s="3" t="s">
        <v>10816</v>
      </c>
      <c r="M4241" s="3" t="s">
        <v>10817</v>
      </c>
      <c r="N4241" s="3" t="s">
        <v>6477</v>
      </c>
      <c r="O4241" s="3" t="s">
        <v>6478</v>
      </c>
      <c r="P4241" s="3" t="s">
        <v>14806</v>
      </c>
      <c r="Q4241" s="3" t="s">
        <v>14807</v>
      </c>
      <c r="R4241" s="3" t="s">
        <v>6490</v>
      </c>
      <c r="S4241" s="3" t="s">
        <v>6491</v>
      </c>
      <c r="T4241" s="3" t="s">
        <v>7084</v>
      </c>
      <c r="U4241" s="3" t="s">
        <v>154</v>
      </c>
      <c r="V4241" s="3" t="s">
        <v>154</v>
      </c>
      <c r="W4241" s="3" t="s">
        <v>8653</v>
      </c>
      <c r="X4241" s="3" t="s">
        <v>154</v>
      </c>
      <c r="Y4241" s="3" t="s">
        <v>154</v>
      </c>
      <c r="Z4241" s="3" t="s">
        <v>154</v>
      </c>
      <c r="AA4241" s="3" t="s">
        <v>154</v>
      </c>
      <c r="AB4241" s="3" t="s">
        <v>154</v>
      </c>
      <c r="AC4241" s="3" t="s">
        <v>154</v>
      </c>
      <c r="AD4241" s="3" t="s">
        <v>6151</v>
      </c>
      <c r="AE4241" s="3" t="s">
        <v>6151</v>
      </c>
      <c r="AF4241" s="3" t="s">
        <v>154</v>
      </c>
      <c r="AG4241" s="3" t="s">
        <v>154</v>
      </c>
      <c r="AH4241" s="3" t="s">
        <v>6597</v>
      </c>
      <c r="AI4241" s="3" t="s">
        <v>6727</v>
      </c>
      <c r="AJ4241" s="3" t="s">
        <v>6489</v>
      </c>
    </row>
    <row r="4242" spans="1:36" ht="30">
      <c r="A4242" s="10">
        <v>4345</v>
      </c>
      <c r="B4242" t="str">
        <f>IF(K4242="总计","",INDEX(主数据!A:AD,MATCH(J4242,主数据!A:A,0),9))</f>
        <v>华西大区公司</v>
      </c>
      <c r="C4242" t="str">
        <f>IF(K4242="","",INDEX(主数据!A:AD,MATCH(J4242,主数据!A:A,0),11))</f>
        <v>成都南区</v>
      </c>
      <c r="D4242" t="str">
        <f t="shared" si="264"/>
        <v>CD27网络代理费定额</v>
      </c>
      <c r="E4242" s="13" t="str">
        <f t="shared" si="266"/>
        <v/>
      </c>
      <c r="F4242" s="13" t="str">
        <f>IF(E4242="","",IFERROR(IF(IF(K4242="","",INDEX(收费标合同信息维护!A:Q,MATCH(D4242,收费标合同信息维护!J:J,0),10))=D4242,"有","无"),"无"))</f>
        <v/>
      </c>
      <c r="G4242" s="13" t="str">
        <f t="shared" si="265"/>
        <v>CD27网络代理费定额108.00</v>
      </c>
      <c r="H4242" s="13" t="str">
        <f t="shared" si="267"/>
        <v>108.00</v>
      </c>
      <c r="I4242" s="13" t="str">
        <f>IF(G4242="","",IFERROR(IF(IF(K4242="","",INDEX(收费标合同信息维护!A:Q,MATCH(G4242,收费标合同信息维护!M:M,0),13))=G4242,"有","无"),"无"))</f>
        <v>无</v>
      </c>
      <c r="J4242" s="3" t="s">
        <v>2709</v>
      </c>
      <c r="K4242" s="3" t="s">
        <v>14780</v>
      </c>
      <c r="L4242" s="3" t="s">
        <v>10816</v>
      </c>
      <c r="M4242" s="3" t="s">
        <v>10817</v>
      </c>
      <c r="N4242" s="3" t="s">
        <v>6477</v>
      </c>
      <c r="O4242" s="3" t="s">
        <v>6478</v>
      </c>
      <c r="P4242" s="3" t="s">
        <v>14808</v>
      </c>
      <c r="Q4242" s="3" t="s">
        <v>14809</v>
      </c>
      <c r="R4242" s="3" t="s">
        <v>6490</v>
      </c>
      <c r="S4242" s="3" t="s">
        <v>6491</v>
      </c>
      <c r="T4242" s="3" t="s">
        <v>7084</v>
      </c>
      <c r="U4242" s="3" t="s">
        <v>154</v>
      </c>
      <c r="V4242" s="3" t="s">
        <v>154</v>
      </c>
      <c r="W4242" s="3" t="s">
        <v>8647</v>
      </c>
      <c r="X4242" s="3" t="s">
        <v>154</v>
      </c>
      <c r="Y4242" s="3" t="s">
        <v>154</v>
      </c>
      <c r="Z4242" s="3" t="s">
        <v>154</v>
      </c>
      <c r="AA4242" s="3" t="s">
        <v>154</v>
      </c>
      <c r="AB4242" s="3" t="s">
        <v>154</v>
      </c>
      <c r="AC4242" s="3" t="s">
        <v>154</v>
      </c>
      <c r="AD4242" s="3" t="s">
        <v>6151</v>
      </c>
      <c r="AE4242" s="3" t="s">
        <v>6151</v>
      </c>
      <c r="AF4242" s="3" t="s">
        <v>154</v>
      </c>
      <c r="AG4242" s="3" t="s">
        <v>154</v>
      </c>
      <c r="AH4242" s="3" t="s">
        <v>6597</v>
      </c>
      <c r="AI4242" s="3" t="s">
        <v>6727</v>
      </c>
      <c r="AJ4242" s="3" t="s">
        <v>6489</v>
      </c>
    </row>
    <row r="4243" spans="1:36" ht="15">
      <c r="A4243" s="10">
        <v>4346</v>
      </c>
      <c r="B4243" t="str">
        <f>IF(K4243="总计","",INDEX(主数据!A:AD,MATCH(J4243,主数据!A:A,0),9))</f>
        <v>华西大区公司</v>
      </c>
      <c r="C4243" t="str">
        <f>IF(K4243="","",INDEX(主数据!A:AD,MATCH(J4243,主数据!A:A,0),11))</f>
        <v>成都南区</v>
      </c>
      <c r="D4243" t="str">
        <f t="shared" si="264"/>
        <v>CD40物业服务费标准方式3.00</v>
      </c>
      <c r="E4243" s="13" t="str">
        <f t="shared" si="266"/>
        <v>3.00</v>
      </c>
      <c r="F4243" s="13" t="str">
        <f>IF(E4243="","",IFERROR(IF(IF(K4243="","",INDEX(收费标合同信息维护!A:Q,MATCH(D4243,收费标合同信息维护!J:J,0),10))=D4243,"有","无"),"无"))</f>
        <v>无</v>
      </c>
      <c r="G4243" s="13" t="str">
        <f t="shared" si="265"/>
        <v/>
      </c>
      <c r="H4243" s="13" t="str">
        <f t="shared" si="267"/>
        <v/>
      </c>
      <c r="I4243" s="13" t="str">
        <f>IF(G4243="","",IFERROR(IF(IF(K4243="","",INDEX(收费标合同信息维护!A:Q,MATCH(G4243,收费标合同信息维护!M:M,0),13))=G4243,"有","无"),"无"))</f>
        <v/>
      </c>
      <c r="J4243" s="3" t="s">
        <v>2211</v>
      </c>
      <c r="K4243" s="3" t="s">
        <v>14810</v>
      </c>
      <c r="L4243" s="3" t="s">
        <v>6025</v>
      </c>
      <c r="M4243" s="3" t="s">
        <v>6026</v>
      </c>
      <c r="N4243" s="3" t="s">
        <v>6477</v>
      </c>
      <c r="O4243" s="3" t="s">
        <v>6478</v>
      </c>
      <c r="P4243" s="3" t="s">
        <v>14811</v>
      </c>
      <c r="Q4243" s="3" t="s">
        <v>14812</v>
      </c>
      <c r="R4243" s="3" t="s">
        <v>6484</v>
      </c>
      <c r="S4243" s="3" t="s">
        <v>6491</v>
      </c>
      <c r="T4243" s="3" t="s">
        <v>6506</v>
      </c>
      <c r="U4243" s="3" t="s">
        <v>154</v>
      </c>
      <c r="V4243" s="3" t="s">
        <v>6672</v>
      </c>
      <c r="W4243" s="3" t="s">
        <v>154</v>
      </c>
      <c r="X4243" s="3" t="s">
        <v>154</v>
      </c>
      <c r="Y4243" s="3" t="s">
        <v>154</v>
      </c>
      <c r="Z4243" s="3" t="s">
        <v>154</v>
      </c>
      <c r="AA4243" s="3" t="s">
        <v>154</v>
      </c>
      <c r="AB4243" s="3" t="s">
        <v>154</v>
      </c>
      <c r="AC4243" s="3" t="s">
        <v>154</v>
      </c>
      <c r="AD4243" s="3" t="s">
        <v>6151</v>
      </c>
      <c r="AE4243" s="3" t="s">
        <v>6151</v>
      </c>
      <c r="AF4243" s="3" t="s">
        <v>154</v>
      </c>
      <c r="AG4243" s="3" t="s">
        <v>154</v>
      </c>
      <c r="AH4243" s="3" t="s">
        <v>6478</v>
      </c>
      <c r="AI4243" s="3" t="s">
        <v>6482</v>
      </c>
      <c r="AJ4243" s="3" t="s">
        <v>14753</v>
      </c>
    </row>
    <row r="4244" spans="1:36" ht="15">
      <c r="A4244" s="10">
        <v>4347</v>
      </c>
      <c r="B4244" t="str">
        <f>IF(K4244="总计","",INDEX(主数据!A:AD,MATCH(J4244,主数据!A:A,0),9))</f>
        <v>华西大区公司</v>
      </c>
      <c r="C4244" t="str">
        <f>IF(K4244="","",INDEX(主数据!A:AD,MATCH(J4244,主数据!A:A,0),11))</f>
        <v>成都南区</v>
      </c>
      <c r="D4244" t="str">
        <f t="shared" si="264"/>
        <v>CD40物业服务费标准方式3.00</v>
      </c>
      <c r="E4244" s="13" t="str">
        <f t="shared" si="266"/>
        <v>3.00</v>
      </c>
      <c r="F4244" s="13" t="str">
        <f>IF(E4244="","",IFERROR(IF(IF(K4244="","",INDEX(收费标合同信息维护!A:Q,MATCH(D4244,收费标合同信息维护!J:J,0),10))=D4244,"有","无"),"无"))</f>
        <v>无</v>
      </c>
      <c r="G4244" s="13" t="str">
        <f t="shared" si="265"/>
        <v/>
      </c>
      <c r="H4244" s="13" t="str">
        <f t="shared" si="267"/>
        <v/>
      </c>
      <c r="I4244" s="13" t="str">
        <f>IF(G4244="","",IFERROR(IF(IF(K4244="","",INDEX(收费标合同信息维护!A:Q,MATCH(G4244,收费标合同信息维护!M:M,0),13))=G4244,"有","无"),"无"))</f>
        <v/>
      </c>
      <c r="J4244" s="3" t="s">
        <v>2211</v>
      </c>
      <c r="K4244" s="3" t="s">
        <v>14810</v>
      </c>
      <c r="L4244" s="3" t="s">
        <v>6025</v>
      </c>
      <c r="M4244" s="3" t="s">
        <v>6026</v>
      </c>
      <c r="N4244" s="3" t="s">
        <v>6477</v>
      </c>
      <c r="O4244" s="3" t="s">
        <v>6478</v>
      </c>
      <c r="P4244" s="3" t="s">
        <v>14813</v>
      </c>
      <c r="Q4244" s="3" t="s">
        <v>14814</v>
      </c>
      <c r="R4244" s="3" t="s">
        <v>6484</v>
      </c>
      <c r="S4244" s="3" t="s">
        <v>6627</v>
      </c>
      <c r="T4244" s="3" t="s">
        <v>6481</v>
      </c>
      <c r="U4244" s="3" t="s">
        <v>154</v>
      </c>
      <c r="V4244" s="3" t="s">
        <v>6672</v>
      </c>
      <c r="W4244" s="3" t="s">
        <v>154</v>
      </c>
      <c r="X4244" s="3" t="s">
        <v>154</v>
      </c>
      <c r="Y4244" s="3" t="s">
        <v>154</v>
      </c>
      <c r="Z4244" s="3" t="s">
        <v>154</v>
      </c>
      <c r="AA4244" s="3" t="s">
        <v>154</v>
      </c>
      <c r="AB4244" s="3" t="s">
        <v>154</v>
      </c>
      <c r="AC4244" s="3" t="s">
        <v>154</v>
      </c>
      <c r="AD4244" s="3" t="s">
        <v>6151</v>
      </c>
      <c r="AE4244" s="3" t="s">
        <v>6151</v>
      </c>
      <c r="AF4244" s="3" t="s">
        <v>154</v>
      </c>
      <c r="AG4244" s="3" t="s">
        <v>154</v>
      </c>
      <c r="AH4244" s="3" t="s">
        <v>6478</v>
      </c>
      <c r="AI4244" s="3" t="s">
        <v>6482</v>
      </c>
      <c r="AJ4244" s="3" t="s">
        <v>14753</v>
      </c>
    </row>
    <row r="4245" spans="1:36" ht="30">
      <c r="A4245" s="10">
        <v>4348</v>
      </c>
      <c r="B4245" t="str">
        <f>IF(K4245="总计","",INDEX(主数据!A:AD,MATCH(J4245,主数据!A:A,0),9))</f>
        <v>华西大区公司</v>
      </c>
      <c r="C4245" t="str">
        <f>IF(K4245="","",INDEX(主数据!A:AD,MATCH(J4245,主数据!A:A,0),11))</f>
        <v>成都南区</v>
      </c>
      <c r="D4245" t="str">
        <f t="shared" si="264"/>
        <v>CD40生活垃圾清运费-委托清运定额</v>
      </c>
      <c r="E4245" s="13" t="str">
        <f t="shared" si="266"/>
        <v/>
      </c>
      <c r="F4245" s="13" t="str">
        <f>IF(E4245="","",IFERROR(IF(IF(K4245="","",INDEX(收费标合同信息维护!A:Q,MATCH(D4245,收费标合同信息维护!J:J,0),10))=D4245,"有","无"),"无"))</f>
        <v/>
      </c>
      <c r="G4245" s="13" t="str">
        <f t="shared" si="265"/>
        <v>CD40生活垃圾清运费-委托清运定额8.00</v>
      </c>
      <c r="H4245" s="13" t="str">
        <f t="shared" si="267"/>
        <v>8.00</v>
      </c>
      <c r="I4245" s="13" t="str">
        <f>IF(G4245="","",IFERROR(IF(IF(K4245="","",INDEX(收费标合同信息维护!A:Q,MATCH(G4245,收费标合同信息维护!M:M,0),13))=G4245,"有","无"),"无"))</f>
        <v>无</v>
      </c>
      <c r="J4245" s="3" t="s">
        <v>2211</v>
      </c>
      <c r="K4245" s="3" t="s">
        <v>14810</v>
      </c>
      <c r="L4245" s="3" t="s">
        <v>6630</v>
      </c>
      <c r="M4245" s="3" t="s">
        <v>6631</v>
      </c>
      <c r="N4245" s="3" t="s">
        <v>6477</v>
      </c>
      <c r="O4245" s="3" t="s">
        <v>6478</v>
      </c>
      <c r="P4245" s="3" t="s">
        <v>14815</v>
      </c>
      <c r="Q4245" s="3" t="s">
        <v>14816</v>
      </c>
      <c r="R4245" s="3" t="s">
        <v>6490</v>
      </c>
      <c r="S4245" s="3" t="s">
        <v>6491</v>
      </c>
      <c r="T4245" s="3" t="s">
        <v>6510</v>
      </c>
      <c r="U4245" s="3" t="s">
        <v>154</v>
      </c>
      <c r="V4245" s="3" t="s">
        <v>154</v>
      </c>
      <c r="W4245" s="3" t="s">
        <v>6851</v>
      </c>
      <c r="X4245" s="3" t="s">
        <v>154</v>
      </c>
      <c r="Y4245" s="3" t="s">
        <v>154</v>
      </c>
      <c r="Z4245" s="3" t="s">
        <v>154</v>
      </c>
      <c r="AA4245" s="3" t="s">
        <v>154</v>
      </c>
      <c r="AB4245" s="3" t="s">
        <v>154</v>
      </c>
      <c r="AC4245" s="3" t="s">
        <v>154</v>
      </c>
      <c r="AD4245" s="3" t="s">
        <v>6151</v>
      </c>
      <c r="AE4245" s="3" t="s">
        <v>6151</v>
      </c>
      <c r="AF4245" s="3" t="s">
        <v>154</v>
      </c>
      <c r="AG4245" s="3" t="s">
        <v>154</v>
      </c>
      <c r="AH4245" s="3" t="s">
        <v>6478</v>
      </c>
      <c r="AI4245" s="3" t="s">
        <v>6482</v>
      </c>
      <c r="AJ4245" s="3" t="s">
        <v>14817</v>
      </c>
    </row>
    <row r="4246" spans="1:36" ht="15">
      <c r="A4246" s="10">
        <v>4349</v>
      </c>
      <c r="B4246" t="str">
        <f>IF(K4246="总计","",INDEX(主数据!A:AD,MATCH(J4246,主数据!A:A,0),9))</f>
        <v>华西大区公司</v>
      </c>
      <c r="C4246" t="str">
        <f>IF(K4246="","",INDEX(主数据!A:AD,MATCH(J4246,主数据!A:A,0),11))</f>
        <v>成都南区</v>
      </c>
      <c r="D4246" t="str">
        <f t="shared" si="264"/>
        <v>CD40场地管理费定额</v>
      </c>
      <c r="E4246" s="13" t="str">
        <f t="shared" si="266"/>
        <v/>
      </c>
      <c r="F4246" s="13" t="str">
        <f>IF(E4246="","",IFERROR(IF(IF(K4246="","",INDEX(收费标合同信息维护!A:Q,MATCH(D4246,收费标合同信息维护!J:J,0),10))=D4246,"有","无"),"无"))</f>
        <v/>
      </c>
      <c r="G4246" s="13" t="str">
        <f t="shared" si="265"/>
        <v>CD40场地管理费定额8.00</v>
      </c>
      <c r="H4246" s="13" t="str">
        <f t="shared" si="267"/>
        <v>8.00</v>
      </c>
      <c r="I4246" s="13" t="str">
        <f>IF(G4246="","",IFERROR(IF(IF(K4246="","",INDEX(收费标合同信息维护!A:Q,MATCH(G4246,收费标合同信息维护!M:M,0),13))=G4246,"有","无"),"无"))</f>
        <v>无</v>
      </c>
      <c r="J4246" s="3" t="s">
        <v>2211</v>
      </c>
      <c r="K4246" s="3" t="s">
        <v>14810</v>
      </c>
      <c r="L4246" s="3" t="s">
        <v>6832</v>
      </c>
      <c r="M4246" s="3" t="s">
        <v>6833</v>
      </c>
      <c r="N4246" s="3" t="s">
        <v>6477</v>
      </c>
      <c r="O4246" s="3" t="s">
        <v>6478</v>
      </c>
      <c r="P4246" s="3" t="s">
        <v>14818</v>
      </c>
      <c r="Q4246" s="3" t="s">
        <v>6632</v>
      </c>
      <c r="R4246" s="3" t="s">
        <v>6490</v>
      </c>
      <c r="S4246" s="3" t="s">
        <v>6491</v>
      </c>
      <c r="T4246" s="3" t="s">
        <v>7084</v>
      </c>
      <c r="U4246" s="3" t="s">
        <v>154</v>
      </c>
      <c r="V4246" s="3" t="s">
        <v>154</v>
      </c>
      <c r="W4246" s="3" t="s">
        <v>6851</v>
      </c>
      <c r="X4246" s="3" t="s">
        <v>154</v>
      </c>
      <c r="Y4246" s="3" t="s">
        <v>154</v>
      </c>
      <c r="Z4246" s="3" t="s">
        <v>154</v>
      </c>
      <c r="AA4246" s="3" t="s">
        <v>154</v>
      </c>
      <c r="AB4246" s="3" t="s">
        <v>154</v>
      </c>
      <c r="AC4246" s="3" t="s">
        <v>154</v>
      </c>
      <c r="AD4246" s="3" t="s">
        <v>6151</v>
      </c>
      <c r="AE4246" s="3" t="s">
        <v>6151</v>
      </c>
      <c r="AF4246" s="3" t="s">
        <v>154</v>
      </c>
      <c r="AG4246" s="3" t="s">
        <v>154</v>
      </c>
      <c r="AH4246" s="3" t="s">
        <v>6597</v>
      </c>
      <c r="AI4246" s="3" t="s">
        <v>6727</v>
      </c>
      <c r="AJ4246" s="3" t="s">
        <v>6489</v>
      </c>
    </row>
    <row r="4247" spans="1:36" ht="30">
      <c r="A4247" s="10">
        <v>4350</v>
      </c>
      <c r="B4247" t="str">
        <f>IF(K4247="总计","",INDEX(主数据!A:AD,MATCH(J4247,主数据!A:A,0),9))</f>
        <v>华西大区公司</v>
      </c>
      <c r="C4247" t="str">
        <f>IF(K4247="","",INDEX(主数据!A:AD,MATCH(J4247,主数据!A:A,0),11))</f>
        <v>成都南区</v>
      </c>
      <c r="D4247" t="str">
        <f t="shared" si="264"/>
        <v>CD40场地管理费定额</v>
      </c>
      <c r="E4247" s="13" t="str">
        <f t="shared" si="266"/>
        <v/>
      </c>
      <c r="F4247" s="13" t="str">
        <f>IF(E4247="","",IFERROR(IF(IF(K4247="","",INDEX(收费标合同信息维护!A:Q,MATCH(D4247,收费标合同信息维护!J:J,0),10))=D4247,"有","无"),"无"))</f>
        <v/>
      </c>
      <c r="G4247" s="13" t="str">
        <f t="shared" si="265"/>
        <v>CD40场地管理费定额330.00</v>
      </c>
      <c r="H4247" s="13" t="str">
        <f t="shared" si="267"/>
        <v>330.00</v>
      </c>
      <c r="I4247" s="13" t="str">
        <f>IF(G4247="","",IFERROR(IF(IF(K4247="","",INDEX(收费标合同信息维护!A:Q,MATCH(G4247,收费标合同信息维护!M:M,0),13))=G4247,"有","无"),"无"))</f>
        <v>无</v>
      </c>
      <c r="J4247" s="3" t="s">
        <v>2211</v>
      </c>
      <c r="K4247" s="3" t="s">
        <v>14810</v>
      </c>
      <c r="L4247" s="3" t="s">
        <v>6832</v>
      </c>
      <c r="M4247" s="3" t="s">
        <v>6833</v>
      </c>
      <c r="N4247" s="3" t="s">
        <v>6477</v>
      </c>
      <c r="O4247" s="3" t="s">
        <v>6478</v>
      </c>
      <c r="P4247" s="3" t="s">
        <v>14819</v>
      </c>
      <c r="Q4247" s="3" t="s">
        <v>9253</v>
      </c>
      <c r="R4247" s="3" t="s">
        <v>6490</v>
      </c>
      <c r="S4247" s="3" t="s">
        <v>6491</v>
      </c>
      <c r="T4247" s="3" t="s">
        <v>14475</v>
      </c>
      <c r="U4247" s="3" t="s">
        <v>154</v>
      </c>
      <c r="V4247" s="3" t="s">
        <v>154</v>
      </c>
      <c r="W4247" s="3" t="s">
        <v>9255</v>
      </c>
      <c r="X4247" s="3" t="s">
        <v>154</v>
      </c>
      <c r="Y4247" s="3" t="s">
        <v>154</v>
      </c>
      <c r="Z4247" s="3" t="s">
        <v>154</v>
      </c>
      <c r="AA4247" s="3" t="s">
        <v>154</v>
      </c>
      <c r="AB4247" s="3" t="s">
        <v>154</v>
      </c>
      <c r="AC4247" s="3" t="s">
        <v>154</v>
      </c>
      <c r="AD4247" s="3" t="s">
        <v>6151</v>
      </c>
      <c r="AE4247" s="3" t="s">
        <v>6151</v>
      </c>
      <c r="AF4247" s="3" t="s">
        <v>154</v>
      </c>
      <c r="AG4247" s="3" t="s">
        <v>154</v>
      </c>
      <c r="AH4247" s="3" t="s">
        <v>6478</v>
      </c>
      <c r="AI4247" s="3" t="s">
        <v>6727</v>
      </c>
      <c r="AJ4247" s="3" t="s">
        <v>6489</v>
      </c>
    </row>
    <row r="4248" spans="1:36" ht="30">
      <c r="A4248" s="10">
        <v>4351</v>
      </c>
      <c r="B4248" t="str">
        <f>IF(K4248="总计","",INDEX(主数据!A:AD,MATCH(J4248,主数据!A:A,0),9))</f>
        <v>华西大区公司</v>
      </c>
      <c r="C4248" t="str">
        <f>IF(K4248="","",INDEX(主数据!A:AD,MATCH(J4248,主数据!A:A,0),11))</f>
        <v>成都南区</v>
      </c>
      <c r="D4248" t="str">
        <f t="shared" si="264"/>
        <v>CD40开发商委托停车租赁费（固定）定额</v>
      </c>
      <c r="E4248" s="13" t="str">
        <f t="shared" si="266"/>
        <v/>
      </c>
      <c r="F4248" s="13" t="str">
        <f>IF(E4248="","",IFERROR(IF(IF(K4248="","",INDEX(收费标合同信息维护!A:Q,MATCH(D4248,收费标合同信息维护!J:J,0),10))=D4248,"有","无"),"无"))</f>
        <v/>
      </c>
      <c r="G4248" s="13" t="str">
        <f t="shared" si="265"/>
        <v>CD40开发商委托停车租赁费（固定）定额230.00</v>
      </c>
      <c r="H4248" s="13" t="str">
        <f t="shared" si="267"/>
        <v>230.00</v>
      </c>
      <c r="I4248" s="13" t="str">
        <f>IF(G4248="","",IFERROR(IF(IF(K4248="","",INDEX(收费标合同信息维护!A:Q,MATCH(G4248,收费标合同信息维护!M:M,0),13))=G4248,"有","无"),"无"))</f>
        <v>无</v>
      </c>
      <c r="J4248" s="3" t="s">
        <v>2211</v>
      </c>
      <c r="K4248" s="3" t="s">
        <v>14810</v>
      </c>
      <c r="L4248" s="3" t="s">
        <v>6818</v>
      </c>
      <c r="M4248" s="3" t="s">
        <v>6819</v>
      </c>
      <c r="N4248" s="3" t="s">
        <v>6477</v>
      </c>
      <c r="O4248" s="3" t="s">
        <v>6478</v>
      </c>
      <c r="P4248" s="3" t="s">
        <v>14820</v>
      </c>
      <c r="Q4248" s="3" t="s">
        <v>14821</v>
      </c>
      <c r="R4248" s="3" t="s">
        <v>6490</v>
      </c>
      <c r="S4248" s="3" t="s">
        <v>6491</v>
      </c>
      <c r="T4248" s="3" t="s">
        <v>14475</v>
      </c>
      <c r="U4248" s="3" t="s">
        <v>154</v>
      </c>
      <c r="V4248" s="3" t="s">
        <v>154</v>
      </c>
      <c r="W4248" s="3" t="s">
        <v>13304</v>
      </c>
      <c r="X4248" s="3" t="s">
        <v>154</v>
      </c>
      <c r="Y4248" s="3" t="s">
        <v>154</v>
      </c>
      <c r="Z4248" s="3" t="s">
        <v>154</v>
      </c>
      <c r="AA4248" s="3" t="s">
        <v>154</v>
      </c>
      <c r="AB4248" s="3" t="s">
        <v>154</v>
      </c>
      <c r="AC4248" s="3" t="s">
        <v>154</v>
      </c>
      <c r="AD4248" s="3" t="s">
        <v>6151</v>
      </c>
      <c r="AE4248" s="3" t="s">
        <v>6151</v>
      </c>
      <c r="AF4248" s="3" t="s">
        <v>154</v>
      </c>
      <c r="AG4248" s="3" t="s">
        <v>154</v>
      </c>
      <c r="AH4248" s="3" t="s">
        <v>6478</v>
      </c>
      <c r="AI4248" s="3" t="s">
        <v>6482</v>
      </c>
      <c r="AJ4248" s="3" t="s">
        <v>6243</v>
      </c>
    </row>
    <row r="4249" spans="1:36" ht="30">
      <c r="A4249" s="10">
        <v>4352</v>
      </c>
      <c r="B4249" t="str">
        <f>IF(K4249="总计","",INDEX(主数据!A:AD,MATCH(J4249,主数据!A:A,0),9))</f>
        <v>华西大区公司</v>
      </c>
      <c r="C4249" t="str">
        <f>IF(K4249="","",INDEX(主数据!A:AD,MATCH(J4249,主数据!A:A,0),11))</f>
        <v>成都南区</v>
      </c>
      <c r="D4249" t="str">
        <f t="shared" si="264"/>
        <v>CD40开发商委托停车租赁费（固定）定额</v>
      </c>
      <c r="E4249" s="13" t="str">
        <f t="shared" si="266"/>
        <v/>
      </c>
      <c r="F4249" s="13" t="str">
        <f>IF(E4249="","",IFERROR(IF(IF(K4249="","",INDEX(收费标合同信息维护!A:Q,MATCH(D4249,收费标合同信息维护!J:J,0),10))=D4249,"有","无"),"无"))</f>
        <v/>
      </c>
      <c r="G4249" s="13" t="str">
        <f t="shared" si="265"/>
        <v>CD40开发商委托停车租赁费（固定）定额330.00</v>
      </c>
      <c r="H4249" s="13" t="str">
        <f t="shared" si="267"/>
        <v>330.00</v>
      </c>
      <c r="I4249" s="13" t="str">
        <f>IF(G4249="","",IFERROR(IF(IF(K4249="","",INDEX(收费标合同信息维护!A:Q,MATCH(G4249,收费标合同信息维护!M:M,0),13))=G4249,"有","无"),"无"))</f>
        <v>无</v>
      </c>
      <c r="J4249" s="3" t="s">
        <v>2211</v>
      </c>
      <c r="K4249" s="3" t="s">
        <v>14810</v>
      </c>
      <c r="L4249" s="3" t="s">
        <v>6818</v>
      </c>
      <c r="M4249" s="3" t="s">
        <v>6819</v>
      </c>
      <c r="N4249" s="3" t="s">
        <v>6477</v>
      </c>
      <c r="O4249" s="3" t="s">
        <v>6478</v>
      </c>
      <c r="P4249" s="3" t="s">
        <v>14822</v>
      </c>
      <c r="Q4249" s="3" t="s">
        <v>14823</v>
      </c>
      <c r="R4249" s="3" t="s">
        <v>6490</v>
      </c>
      <c r="S4249" s="3" t="s">
        <v>6491</v>
      </c>
      <c r="T4249" s="3" t="s">
        <v>14475</v>
      </c>
      <c r="U4249" s="3" t="s">
        <v>154</v>
      </c>
      <c r="V4249" s="3" t="s">
        <v>154</v>
      </c>
      <c r="W4249" s="3" t="s">
        <v>9255</v>
      </c>
      <c r="X4249" s="3" t="s">
        <v>154</v>
      </c>
      <c r="Y4249" s="3" t="s">
        <v>154</v>
      </c>
      <c r="Z4249" s="3" t="s">
        <v>154</v>
      </c>
      <c r="AA4249" s="3" t="s">
        <v>154</v>
      </c>
      <c r="AB4249" s="3" t="s">
        <v>154</v>
      </c>
      <c r="AC4249" s="3" t="s">
        <v>154</v>
      </c>
      <c r="AD4249" s="3" t="s">
        <v>6151</v>
      </c>
      <c r="AE4249" s="3" t="s">
        <v>6151</v>
      </c>
      <c r="AF4249" s="3" t="s">
        <v>154</v>
      </c>
      <c r="AG4249" s="3" t="s">
        <v>154</v>
      </c>
      <c r="AH4249" s="3" t="s">
        <v>6478</v>
      </c>
      <c r="AI4249" s="3" t="s">
        <v>6482</v>
      </c>
      <c r="AJ4249" s="3" t="s">
        <v>21</v>
      </c>
    </row>
    <row r="4250" spans="1:36" ht="30">
      <c r="A4250" s="10">
        <v>4353</v>
      </c>
      <c r="B4250" t="str">
        <f>IF(K4250="总计","",INDEX(主数据!A:AD,MATCH(J4250,主数据!A:A,0),9))</f>
        <v>华西大区公司</v>
      </c>
      <c r="C4250" t="str">
        <f>IF(K4250="","",INDEX(主数据!A:AD,MATCH(J4250,主数据!A:A,0),11))</f>
        <v>成都南区</v>
      </c>
      <c r="D4250" t="str">
        <f t="shared" si="264"/>
        <v>CD40开发商委托停车租赁费（固定）定额</v>
      </c>
      <c r="E4250" s="13" t="str">
        <f t="shared" si="266"/>
        <v/>
      </c>
      <c r="F4250" s="13" t="str">
        <f>IF(E4250="","",IFERROR(IF(IF(K4250="","",INDEX(收费标合同信息维护!A:Q,MATCH(D4250,收费标合同信息维护!J:J,0),10))=D4250,"有","无"),"无"))</f>
        <v/>
      </c>
      <c r="G4250" s="13" t="str">
        <f t="shared" si="265"/>
        <v>CD40开发商委托停车租赁费（固定）定额430.00</v>
      </c>
      <c r="H4250" s="13" t="str">
        <f t="shared" si="267"/>
        <v>430.00</v>
      </c>
      <c r="I4250" s="13" t="str">
        <f>IF(G4250="","",IFERROR(IF(IF(K4250="","",INDEX(收费标合同信息维护!A:Q,MATCH(G4250,收费标合同信息维护!M:M,0),13))=G4250,"有","无"),"无"))</f>
        <v>无</v>
      </c>
      <c r="J4250" s="3" t="s">
        <v>2211</v>
      </c>
      <c r="K4250" s="3" t="s">
        <v>14810</v>
      </c>
      <c r="L4250" s="3" t="s">
        <v>6818</v>
      </c>
      <c r="M4250" s="3" t="s">
        <v>6819</v>
      </c>
      <c r="N4250" s="3" t="s">
        <v>6477</v>
      </c>
      <c r="O4250" s="3" t="s">
        <v>6478</v>
      </c>
      <c r="P4250" s="3" t="s">
        <v>14824</v>
      </c>
      <c r="Q4250" s="3" t="s">
        <v>14825</v>
      </c>
      <c r="R4250" s="3" t="s">
        <v>6490</v>
      </c>
      <c r="S4250" s="3" t="s">
        <v>6491</v>
      </c>
      <c r="T4250" s="3" t="s">
        <v>14475</v>
      </c>
      <c r="U4250" s="3" t="s">
        <v>154</v>
      </c>
      <c r="V4250" s="3" t="s">
        <v>154</v>
      </c>
      <c r="W4250" s="3" t="s">
        <v>14826</v>
      </c>
      <c r="X4250" s="3" t="s">
        <v>154</v>
      </c>
      <c r="Y4250" s="3" t="s">
        <v>154</v>
      </c>
      <c r="Z4250" s="3" t="s">
        <v>154</v>
      </c>
      <c r="AA4250" s="3" t="s">
        <v>154</v>
      </c>
      <c r="AB4250" s="3" t="s">
        <v>154</v>
      </c>
      <c r="AC4250" s="3" t="s">
        <v>154</v>
      </c>
      <c r="AD4250" s="3" t="s">
        <v>6151</v>
      </c>
      <c r="AE4250" s="3" t="s">
        <v>6151</v>
      </c>
      <c r="AF4250" s="3" t="s">
        <v>154</v>
      </c>
      <c r="AG4250" s="3" t="s">
        <v>154</v>
      </c>
      <c r="AH4250" s="3" t="s">
        <v>6478</v>
      </c>
      <c r="AI4250" s="3" t="s">
        <v>6482</v>
      </c>
      <c r="AJ4250" s="3" t="s">
        <v>6489</v>
      </c>
    </row>
    <row r="4251" spans="1:36" ht="30">
      <c r="A4251" s="10">
        <v>4354</v>
      </c>
      <c r="B4251" t="str">
        <f>IF(K4251="总计","",INDEX(主数据!A:AD,MATCH(J4251,主数据!A:A,0),9))</f>
        <v>华西大区公司</v>
      </c>
      <c r="C4251" t="str">
        <f>IF(K4251="","",INDEX(主数据!A:AD,MATCH(J4251,主数据!A:A,0),11))</f>
        <v>成都南区</v>
      </c>
      <c r="D4251" t="str">
        <f t="shared" si="264"/>
        <v>CD40开发商委托停车租赁费（固定）定额</v>
      </c>
      <c r="E4251" s="13" t="str">
        <f t="shared" si="266"/>
        <v/>
      </c>
      <c r="F4251" s="13" t="str">
        <f>IF(E4251="","",IFERROR(IF(IF(K4251="","",INDEX(收费标合同信息维护!A:Q,MATCH(D4251,收费标合同信息维护!J:J,0),10))=D4251,"有","无"),"无"))</f>
        <v/>
      </c>
      <c r="G4251" s="13" t="str">
        <f t="shared" si="265"/>
        <v>CD40开发商委托停车租赁费（固定）定额450.00</v>
      </c>
      <c r="H4251" s="13" t="str">
        <f t="shared" si="267"/>
        <v>450.00</v>
      </c>
      <c r="I4251" s="13" t="str">
        <f>IF(G4251="","",IFERROR(IF(IF(K4251="","",INDEX(收费标合同信息维护!A:Q,MATCH(G4251,收费标合同信息维护!M:M,0),13))=G4251,"有","无"),"无"))</f>
        <v>无</v>
      </c>
      <c r="J4251" s="3" t="s">
        <v>2211</v>
      </c>
      <c r="K4251" s="3" t="s">
        <v>14810</v>
      </c>
      <c r="L4251" s="3" t="s">
        <v>6818</v>
      </c>
      <c r="M4251" s="3" t="s">
        <v>6819</v>
      </c>
      <c r="N4251" s="3" t="s">
        <v>6477</v>
      </c>
      <c r="O4251" s="3" t="s">
        <v>6478</v>
      </c>
      <c r="P4251" s="3" t="s">
        <v>14827</v>
      </c>
      <c r="Q4251" s="3" t="s">
        <v>14828</v>
      </c>
      <c r="R4251" s="3" t="s">
        <v>6490</v>
      </c>
      <c r="S4251" s="3" t="s">
        <v>6491</v>
      </c>
      <c r="T4251" s="3" t="s">
        <v>14475</v>
      </c>
      <c r="U4251" s="3" t="s">
        <v>154</v>
      </c>
      <c r="V4251" s="3" t="s">
        <v>154</v>
      </c>
      <c r="W4251" s="3" t="s">
        <v>9433</v>
      </c>
      <c r="X4251" s="3" t="s">
        <v>154</v>
      </c>
      <c r="Y4251" s="3" t="s">
        <v>154</v>
      </c>
      <c r="Z4251" s="3" t="s">
        <v>154</v>
      </c>
      <c r="AA4251" s="3" t="s">
        <v>154</v>
      </c>
      <c r="AB4251" s="3" t="s">
        <v>154</v>
      </c>
      <c r="AC4251" s="3" t="s">
        <v>154</v>
      </c>
      <c r="AD4251" s="3" t="s">
        <v>6151</v>
      </c>
      <c r="AE4251" s="3" t="s">
        <v>6151</v>
      </c>
      <c r="AF4251" s="3" t="s">
        <v>154</v>
      </c>
      <c r="AG4251" s="3" t="s">
        <v>154</v>
      </c>
      <c r="AH4251" s="3" t="s">
        <v>6478</v>
      </c>
      <c r="AI4251" s="3" t="s">
        <v>6482</v>
      </c>
      <c r="AJ4251" s="3" t="s">
        <v>6033</v>
      </c>
    </row>
    <row r="4252" spans="1:36" ht="30">
      <c r="A4252" s="10">
        <v>4355</v>
      </c>
      <c r="B4252" t="str">
        <f>IF(K4252="总计","",INDEX(主数据!A:AD,MATCH(J4252,主数据!A:A,0),9))</f>
        <v>华西大区公司</v>
      </c>
      <c r="C4252" t="str">
        <f>IF(K4252="","",INDEX(主数据!A:AD,MATCH(J4252,主数据!A:A,0),11))</f>
        <v>成都南区</v>
      </c>
      <c r="D4252" t="str">
        <f t="shared" si="264"/>
        <v>CD40小业主委托停车管理费（固定）定额</v>
      </c>
      <c r="E4252" s="13" t="str">
        <f t="shared" si="266"/>
        <v/>
      </c>
      <c r="F4252" s="13" t="str">
        <f>IF(E4252="","",IFERROR(IF(IF(K4252="","",INDEX(收费标合同信息维护!A:Q,MATCH(D4252,收费标合同信息维护!J:J,0),10))=D4252,"有","无"),"无"))</f>
        <v/>
      </c>
      <c r="G4252" s="13" t="str">
        <f t="shared" si="265"/>
        <v>CD40小业主委托停车管理费（固定）定额80.00</v>
      </c>
      <c r="H4252" s="13" t="str">
        <f t="shared" si="267"/>
        <v>80.00</v>
      </c>
      <c r="I4252" s="13" t="str">
        <f>IF(G4252="","",IFERROR(IF(IF(K4252="","",INDEX(收费标合同信息维护!A:Q,MATCH(G4252,收费标合同信息维护!M:M,0),13))=G4252,"有","无"),"无"))</f>
        <v>无</v>
      </c>
      <c r="J4252" s="3" t="s">
        <v>2211</v>
      </c>
      <c r="K4252" s="3" t="s">
        <v>14810</v>
      </c>
      <c r="L4252" s="3" t="s">
        <v>7013</v>
      </c>
      <c r="M4252" s="3" t="s">
        <v>7014</v>
      </c>
      <c r="N4252" s="3" t="s">
        <v>6477</v>
      </c>
      <c r="O4252" s="3" t="s">
        <v>6478</v>
      </c>
      <c r="P4252" s="3" t="s">
        <v>14829</v>
      </c>
      <c r="Q4252" s="3" t="s">
        <v>14830</v>
      </c>
      <c r="R4252" s="3" t="s">
        <v>6490</v>
      </c>
      <c r="S4252" s="3" t="s">
        <v>6491</v>
      </c>
      <c r="T4252" s="3" t="s">
        <v>6537</v>
      </c>
      <c r="U4252" s="3" t="s">
        <v>154</v>
      </c>
      <c r="V4252" s="3" t="s">
        <v>154</v>
      </c>
      <c r="W4252" s="3" t="s">
        <v>6521</v>
      </c>
      <c r="X4252" s="3" t="s">
        <v>154</v>
      </c>
      <c r="Y4252" s="3" t="s">
        <v>154</v>
      </c>
      <c r="Z4252" s="3" t="s">
        <v>154</v>
      </c>
      <c r="AA4252" s="3" t="s">
        <v>154</v>
      </c>
      <c r="AB4252" s="3" t="s">
        <v>154</v>
      </c>
      <c r="AC4252" s="3" t="s">
        <v>154</v>
      </c>
      <c r="AD4252" s="3" t="s">
        <v>6151</v>
      </c>
      <c r="AE4252" s="3" t="s">
        <v>6151</v>
      </c>
      <c r="AF4252" s="3" t="s">
        <v>154</v>
      </c>
      <c r="AG4252" s="3" t="s">
        <v>154</v>
      </c>
      <c r="AH4252" s="3" t="s">
        <v>6478</v>
      </c>
      <c r="AI4252" s="3" t="s">
        <v>6482</v>
      </c>
      <c r="AJ4252" s="3" t="s">
        <v>11269</v>
      </c>
    </row>
    <row r="4253" spans="1:36" ht="30">
      <c r="A4253" s="10">
        <v>4356</v>
      </c>
      <c r="B4253" t="str">
        <f>IF(K4253="总计","",INDEX(主数据!A:AD,MATCH(J4253,主数据!A:A,0),9))</f>
        <v>华西大区公司</v>
      </c>
      <c r="C4253" t="str">
        <f>IF(K4253="","",INDEX(主数据!A:AD,MATCH(J4253,主数据!A:A,0),11))</f>
        <v>成都南区</v>
      </c>
      <c r="D4253" t="str">
        <f t="shared" si="264"/>
        <v>CD40小业主委托停车管理费（固定）定额</v>
      </c>
      <c r="E4253" s="13" t="str">
        <f t="shared" si="266"/>
        <v/>
      </c>
      <c r="F4253" s="13" t="str">
        <f>IF(E4253="","",IFERROR(IF(IF(K4253="","",INDEX(收费标合同信息维护!A:Q,MATCH(D4253,收费标合同信息维护!J:J,0),10))=D4253,"有","无"),"无"))</f>
        <v/>
      </c>
      <c r="G4253" s="13" t="str">
        <f t="shared" si="265"/>
        <v>CD40小业主委托停车管理费（固定）定额160.00</v>
      </c>
      <c r="H4253" s="13" t="str">
        <f t="shared" si="267"/>
        <v>160.00</v>
      </c>
      <c r="I4253" s="13" t="str">
        <f>IF(G4253="","",IFERROR(IF(IF(K4253="","",INDEX(收费标合同信息维护!A:Q,MATCH(G4253,收费标合同信息维护!M:M,0),13))=G4253,"有","无"),"无"))</f>
        <v>无</v>
      </c>
      <c r="J4253" s="3" t="s">
        <v>2211</v>
      </c>
      <c r="K4253" s="3" t="s">
        <v>14810</v>
      </c>
      <c r="L4253" s="3" t="s">
        <v>7013</v>
      </c>
      <c r="M4253" s="3" t="s">
        <v>7014</v>
      </c>
      <c r="N4253" s="3" t="s">
        <v>6477</v>
      </c>
      <c r="O4253" s="3" t="s">
        <v>6478</v>
      </c>
      <c r="P4253" s="3" t="s">
        <v>14831</v>
      </c>
      <c r="Q4253" s="3" t="s">
        <v>10687</v>
      </c>
      <c r="R4253" s="3" t="s">
        <v>6490</v>
      </c>
      <c r="S4253" s="3" t="s">
        <v>6491</v>
      </c>
      <c r="T4253" s="3" t="s">
        <v>6537</v>
      </c>
      <c r="U4253" s="3" t="s">
        <v>154</v>
      </c>
      <c r="V4253" s="3" t="s">
        <v>154</v>
      </c>
      <c r="W4253" s="3" t="s">
        <v>9895</v>
      </c>
      <c r="X4253" s="3" t="s">
        <v>154</v>
      </c>
      <c r="Y4253" s="3" t="s">
        <v>154</v>
      </c>
      <c r="Z4253" s="3" t="s">
        <v>154</v>
      </c>
      <c r="AA4253" s="3" t="s">
        <v>154</v>
      </c>
      <c r="AB4253" s="3" t="s">
        <v>154</v>
      </c>
      <c r="AC4253" s="3" t="s">
        <v>154</v>
      </c>
      <c r="AD4253" s="3" t="s">
        <v>6151</v>
      </c>
      <c r="AE4253" s="3" t="s">
        <v>6151</v>
      </c>
      <c r="AF4253" s="3" t="s">
        <v>154</v>
      </c>
      <c r="AG4253" s="3" t="s">
        <v>154</v>
      </c>
      <c r="AH4253" s="3" t="s">
        <v>6478</v>
      </c>
      <c r="AI4253" s="3" t="s">
        <v>6482</v>
      </c>
      <c r="AJ4253" s="3" t="s">
        <v>6195</v>
      </c>
    </row>
    <row r="4254" spans="1:36" ht="30">
      <c r="A4254" s="10">
        <v>4357</v>
      </c>
      <c r="B4254" t="str">
        <f>IF(K4254="总计","",INDEX(主数据!A:AD,MATCH(J4254,主数据!A:A,0),9))</f>
        <v>华西大区公司</v>
      </c>
      <c r="C4254" t="str">
        <f>IF(K4254="","",INDEX(主数据!A:AD,MATCH(J4254,主数据!A:A,0),11))</f>
        <v>成都南区</v>
      </c>
      <c r="D4254" t="str">
        <f t="shared" si="264"/>
        <v>CD40小业主委托停车管理费（固定）定额</v>
      </c>
      <c r="E4254" s="13" t="str">
        <f t="shared" si="266"/>
        <v/>
      </c>
      <c r="F4254" s="13" t="str">
        <f>IF(E4254="","",IFERROR(IF(IF(K4254="","",INDEX(收费标合同信息维护!A:Q,MATCH(D4254,收费标合同信息维护!J:J,0),10))=D4254,"有","无"),"无"))</f>
        <v/>
      </c>
      <c r="G4254" s="13" t="str">
        <f t="shared" si="265"/>
        <v>CD40小业主委托停车管理费（固定）定额240.00</v>
      </c>
      <c r="H4254" s="13" t="str">
        <f t="shared" si="267"/>
        <v>240.00</v>
      </c>
      <c r="I4254" s="13" t="str">
        <f>IF(G4254="","",IFERROR(IF(IF(K4254="","",INDEX(收费标合同信息维护!A:Q,MATCH(G4254,收费标合同信息维护!M:M,0),13))=G4254,"有","无"),"无"))</f>
        <v>无</v>
      </c>
      <c r="J4254" s="3" t="s">
        <v>2211</v>
      </c>
      <c r="K4254" s="3" t="s">
        <v>14810</v>
      </c>
      <c r="L4254" s="3" t="s">
        <v>7013</v>
      </c>
      <c r="M4254" s="3" t="s">
        <v>7014</v>
      </c>
      <c r="N4254" s="3" t="s">
        <v>6477</v>
      </c>
      <c r="O4254" s="3" t="s">
        <v>6478</v>
      </c>
      <c r="P4254" s="3" t="s">
        <v>14832</v>
      </c>
      <c r="Q4254" s="3" t="s">
        <v>14833</v>
      </c>
      <c r="R4254" s="3" t="s">
        <v>6490</v>
      </c>
      <c r="S4254" s="3" t="s">
        <v>6491</v>
      </c>
      <c r="T4254" s="3" t="s">
        <v>6537</v>
      </c>
      <c r="U4254" s="3" t="s">
        <v>154</v>
      </c>
      <c r="V4254" s="3" t="s">
        <v>154</v>
      </c>
      <c r="W4254" s="3" t="s">
        <v>8680</v>
      </c>
      <c r="X4254" s="3" t="s">
        <v>154</v>
      </c>
      <c r="Y4254" s="3" t="s">
        <v>154</v>
      </c>
      <c r="Z4254" s="3" t="s">
        <v>154</v>
      </c>
      <c r="AA4254" s="3" t="s">
        <v>154</v>
      </c>
      <c r="AB4254" s="3" t="s">
        <v>154</v>
      </c>
      <c r="AC4254" s="3" t="s">
        <v>154</v>
      </c>
      <c r="AD4254" s="3" t="s">
        <v>6151</v>
      </c>
      <c r="AE4254" s="3" t="s">
        <v>6151</v>
      </c>
      <c r="AF4254" s="3" t="s">
        <v>154</v>
      </c>
      <c r="AG4254" s="3" t="s">
        <v>154</v>
      </c>
      <c r="AH4254" s="3" t="s">
        <v>6478</v>
      </c>
      <c r="AI4254" s="3" t="s">
        <v>6482</v>
      </c>
      <c r="AJ4254" s="3" t="s">
        <v>18</v>
      </c>
    </row>
    <row r="4255" spans="1:36" ht="30">
      <c r="A4255" s="10">
        <v>4358</v>
      </c>
      <c r="B4255" t="str">
        <f>IF(K4255="总计","",INDEX(主数据!A:AD,MATCH(J4255,主数据!A:A,0),9))</f>
        <v>华西大区公司</v>
      </c>
      <c r="C4255" t="str">
        <f>IF(K4255="","",INDEX(主数据!A:AD,MATCH(J4255,主数据!A:A,0),11))</f>
        <v>成都南区</v>
      </c>
      <c r="D4255" t="str">
        <f t="shared" si="264"/>
        <v>CD40小业主委托停车管理费（固定）定额</v>
      </c>
      <c r="E4255" s="13" t="str">
        <f t="shared" si="266"/>
        <v/>
      </c>
      <c r="F4255" s="13" t="str">
        <f>IF(E4255="","",IFERROR(IF(IF(K4255="","",INDEX(收费标合同信息维护!A:Q,MATCH(D4255,收费标合同信息维护!J:J,0),10))=D4255,"有","无"),"无"))</f>
        <v/>
      </c>
      <c r="G4255" s="13" t="str">
        <f t="shared" si="265"/>
        <v>CD40小业主委托停车管理费（固定）定额320.00</v>
      </c>
      <c r="H4255" s="13" t="str">
        <f t="shared" si="267"/>
        <v>320.00</v>
      </c>
      <c r="I4255" s="13" t="str">
        <f>IF(G4255="","",IFERROR(IF(IF(K4255="","",INDEX(收费标合同信息维护!A:Q,MATCH(G4255,收费标合同信息维护!M:M,0),13))=G4255,"有","无"),"无"))</f>
        <v>无</v>
      </c>
      <c r="J4255" s="3" t="s">
        <v>2211</v>
      </c>
      <c r="K4255" s="3" t="s">
        <v>14810</v>
      </c>
      <c r="L4255" s="3" t="s">
        <v>7013</v>
      </c>
      <c r="M4255" s="3" t="s">
        <v>7014</v>
      </c>
      <c r="N4255" s="3" t="s">
        <v>6477</v>
      </c>
      <c r="O4255" s="3" t="s">
        <v>6478</v>
      </c>
      <c r="P4255" s="3" t="s">
        <v>14834</v>
      </c>
      <c r="Q4255" s="3" t="s">
        <v>14835</v>
      </c>
      <c r="R4255" s="3" t="s">
        <v>6490</v>
      </c>
      <c r="S4255" s="3" t="s">
        <v>6491</v>
      </c>
      <c r="T4255" s="3" t="s">
        <v>6537</v>
      </c>
      <c r="U4255" s="3" t="s">
        <v>154</v>
      </c>
      <c r="V4255" s="3" t="s">
        <v>154</v>
      </c>
      <c r="W4255" s="3" t="s">
        <v>8683</v>
      </c>
      <c r="X4255" s="3" t="s">
        <v>154</v>
      </c>
      <c r="Y4255" s="3" t="s">
        <v>154</v>
      </c>
      <c r="Z4255" s="3" t="s">
        <v>154</v>
      </c>
      <c r="AA4255" s="3" t="s">
        <v>154</v>
      </c>
      <c r="AB4255" s="3" t="s">
        <v>154</v>
      </c>
      <c r="AC4255" s="3" t="s">
        <v>154</v>
      </c>
      <c r="AD4255" s="3" t="s">
        <v>6151</v>
      </c>
      <c r="AE4255" s="3" t="s">
        <v>6151</v>
      </c>
      <c r="AF4255" s="3" t="s">
        <v>154</v>
      </c>
      <c r="AG4255" s="3" t="s">
        <v>154</v>
      </c>
      <c r="AH4255" s="3" t="s">
        <v>6478</v>
      </c>
      <c r="AI4255" s="3" t="s">
        <v>6482</v>
      </c>
      <c r="AJ4255" s="3" t="s">
        <v>6031</v>
      </c>
    </row>
    <row r="4256" spans="1:36" ht="30">
      <c r="A4256" s="10">
        <v>4359</v>
      </c>
      <c r="B4256" t="str">
        <f>IF(K4256="总计","",INDEX(主数据!A:AD,MATCH(J4256,主数据!A:A,0),9))</f>
        <v>华西大区公司</v>
      </c>
      <c r="C4256" t="str">
        <f>IF(K4256="","",INDEX(主数据!A:AD,MATCH(J4256,主数据!A:A,0),11))</f>
        <v>成都南区</v>
      </c>
      <c r="D4256" t="str">
        <f t="shared" si="264"/>
        <v>CD40小业主委托停车管理费（固定）定额</v>
      </c>
      <c r="E4256" s="13" t="str">
        <f t="shared" si="266"/>
        <v/>
      </c>
      <c r="F4256" s="13" t="str">
        <f>IF(E4256="","",IFERROR(IF(IF(K4256="","",INDEX(收费标合同信息维护!A:Q,MATCH(D4256,收费标合同信息维护!J:J,0),10))=D4256,"有","无"),"无"))</f>
        <v/>
      </c>
      <c r="G4256" s="13" t="str">
        <f t="shared" si="265"/>
        <v>CD40小业主委托停车管理费（固定）定额400.00</v>
      </c>
      <c r="H4256" s="13" t="str">
        <f t="shared" si="267"/>
        <v>400.00</v>
      </c>
      <c r="I4256" s="13" t="str">
        <f>IF(G4256="","",IFERROR(IF(IF(K4256="","",INDEX(收费标合同信息维护!A:Q,MATCH(G4256,收费标合同信息维护!M:M,0),13))=G4256,"有","无"),"无"))</f>
        <v>无</v>
      </c>
      <c r="J4256" s="3" t="s">
        <v>2211</v>
      </c>
      <c r="K4256" s="3" t="s">
        <v>14810</v>
      </c>
      <c r="L4256" s="3" t="s">
        <v>7013</v>
      </c>
      <c r="M4256" s="3" t="s">
        <v>7014</v>
      </c>
      <c r="N4256" s="3" t="s">
        <v>6477</v>
      </c>
      <c r="O4256" s="3" t="s">
        <v>6478</v>
      </c>
      <c r="P4256" s="3" t="s">
        <v>14836</v>
      </c>
      <c r="Q4256" s="3" t="s">
        <v>14837</v>
      </c>
      <c r="R4256" s="3" t="s">
        <v>6490</v>
      </c>
      <c r="S4256" s="3" t="s">
        <v>6491</v>
      </c>
      <c r="T4256" s="3" t="s">
        <v>6537</v>
      </c>
      <c r="U4256" s="3" t="s">
        <v>154</v>
      </c>
      <c r="V4256" s="3" t="s">
        <v>154</v>
      </c>
      <c r="W4256" s="3" t="s">
        <v>7012</v>
      </c>
      <c r="X4256" s="3" t="s">
        <v>154</v>
      </c>
      <c r="Y4256" s="3" t="s">
        <v>154</v>
      </c>
      <c r="Z4256" s="3" t="s">
        <v>154</v>
      </c>
      <c r="AA4256" s="3" t="s">
        <v>154</v>
      </c>
      <c r="AB4256" s="3" t="s">
        <v>154</v>
      </c>
      <c r="AC4256" s="3" t="s">
        <v>154</v>
      </c>
      <c r="AD4256" s="3" t="s">
        <v>6151</v>
      </c>
      <c r="AE4256" s="3" t="s">
        <v>6151</v>
      </c>
      <c r="AF4256" s="3" t="s">
        <v>154</v>
      </c>
      <c r="AG4256" s="3" t="s">
        <v>154</v>
      </c>
      <c r="AH4256" s="3" t="s">
        <v>6478</v>
      </c>
      <c r="AI4256" s="3" t="s">
        <v>6482</v>
      </c>
      <c r="AJ4256" s="3" t="s">
        <v>6489</v>
      </c>
    </row>
    <row r="4257" spans="1:36" ht="30">
      <c r="A4257" s="10">
        <v>4360</v>
      </c>
      <c r="B4257" t="str">
        <f>IF(K4257="总计","",INDEX(主数据!A:AD,MATCH(J4257,主数据!A:A,0),9))</f>
        <v>华西大区公司</v>
      </c>
      <c r="C4257" t="str">
        <f>IF(K4257="","",INDEX(主数据!A:AD,MATCH(J4257,主数据!A:A,0),11))</f>
        <v>成都南区</v>
      </c>
      <c r="D4257" t="str">
        <f t="shared" si="264"/>
        <v>CD40小业主委托停车管理费（固定）定额</v>
      </c>
      <c r="E4257" s="13" t="str">
        <f t="shared" si="266"/>
        <v/>
      </c>
      <c r="F4257" s="13" t="str">
        <f>IF(E4257="","",IFERROR(IF(IF(K4257="","",INDEX(收费标合同信息维护!A:Q,MATCH(D4257,收费标合同信息维护!J:J,0),10))=D4257,"有","无"),"无"))</f>
        <v/>
      </c>
      <c r="G4257" s="13" t="str">
        <f t="shared" si="265"/>
        <v>CD40小业主委托停车管理费（固定）定额640.00</v>
      </c>
      <c r="H4257" s="13" t="str">
        <f t="shared" si="267"/>
        <v>640.00</v>
      </c>
      <c r="I4257" s="13" t="str">
        <f>IF(G4257="","",IFERROR(IF(IF(K4257="","",INDEX(收费标合同信息维护!A:Q,MATCH(G4257,收费标合同信息维护!M:M,0),13))=G4257,"有","无"),"无"))</f>
        <v>无</v>
      </c>
      <c r="J4257" s="3" t="s">
        <v>2211</v>
      </c>
      <c r="K4257" s="3" t="s">
        <v>14810</v>
      </c>
      <c r="L4257" s="3" t="s">
        <v>7013</v>
      </c>
      <c r="M4257" s="3" t="s">
        <v>7014</v>
      </c>
      <c r="N4257" s="3" t="s">
        <v>6477</v>
      </c>
      <c r="O4257" s="3" t="s">
        <v>6478</v>
      </c>
      <c r="P4257" s="3" t="s">
        <v>14838</v>
      </c>
      <c r="Q4257" s="3" t="s">
        <v>14839</v>
      </c>
      <c r="R4257" s="3" t="s">
        <v>6490</v>
      </c>
      <c r="S4257" s="3" t="s">
        <v>6491</v>
      </c>
      <c r="T4257" s="3" t="s">
        <v>6537</v>
      </c>
      <c r="U4257" s="3" t="s">
        <v>154</v>
      </c>
      <c r="V4257" s="3" t="s">
        <v>154</v>
      </c>
      <c r="W4257" s="3" t="s">
        <v>14840</v>
      </c>
      <c r="X4257" s="3" t="s">
        <v>154</v>
      </c>
      <c r="Y4257" s="3" t="s">
        <v>154</v>
      </c>
      <c r="Z4257" s="3" t="s">
        <v>154</v>
      </c>
      <c r="AA4257" s="3" t="s">
        <v>154</v>
      </c>
      <c r="AB4257" s="3" t="s">
        <v>154</v>
      </c>
      <c r="AC4257" s="3" t="s">
        <v>154</v>
      </c>
      <c r="AD4257" s="3" t="s">
        <v>6151</v>
      </c>
      <c r="AE4257" s="3" t="s">
        <v>6151</v>
      </c>
      <c r="AF4257" s="3" t="s">
        <v>154</v>
      </c>
      <c r="AG4257" s="3" t="s">
        <v>154</v>
      </c>
      <c r="AH4257" s="3" t="s">
        <v>6478</v>
      </c>
      <c r="AI4257" s="3" t="s">
        <v>6482</v>
      </c>
      <c r="AJ4257" s="3" t="s">
        <v>6033</v>
      </c>
    </row>
    <row r="4258" spans="1:36" ht="15">
      <c r="A4258" s="10">
        <v>4361</v>
      </c>
      <c r="B4258" t="str">
        <f>IF(K4258="总计","",INDEX(主数据!A:AD,MATCH(J4258,主数据!A:A,0),9))</f>
        <v>华西大区公司</v>
      </c>
      <c r="C4258" t="str">
        <f>IF(K4258="","",INDEX(主数据!A:AD,MATCH(J4258,主数据!A:A,0),11))</f>
        <v>成都南区</v>
      </c>
      <c r="D4258" t="str">
        <f t="shared" si="264"/>
        <v>CD40自来水费（简易征收）标准方式3.03</v>
      </c>
      <c r="E4258" s="13" t="str">
        <f t="shared" si="266"/>
        <v>3.03</v>
      </c>
      <c r="F4258" s="13" t="str">
        <f>IF(E4258="","",IFERROR(IF(IF(K4258="","",INDEX(收费标合同信息维护!A:Q,MATCH(D4258,收费标合同信息维护!J:J,0),10))=D4258,"有","无"),"无"))</f>
        <v>无</v>
      </c>
      <c r="G4258" s="13" t="str">
        <f t="shared" si="265"/>
        <v/>
      </c>
      <c r="H4258" s="13" t="str">
        <f t="shared" si="267"/>
        <v/>
      </c>
      <c r="I4258" s="13" t="str">
        <f>IF(G4258="","",IFERROR(IF(IF(K4258="","",INDEX(收费标合同信息维护!A:Q,MATCH(G4258,收费标合同信息维护!M:M,0),13))=G4258,"有","无"),"无"))</f>
        <v/>
      </c>
      <c r="J4258" s="3" t="s">
        <v>2211</v>
      </c>
      <c r="K4258" s="3" t="s">
        <v>14810</v>
      </c>
      <c r="L4258" s="3" t="s">
        <v>6615</v>
      </c>
      <c r="M4258" s="3" t="s">
        <v>6616</v>
      </c>
      <c r="N4258" s="3" t="s">
        <v>6603</v>
      </c>
      <c r="O4258" s="3" t="s">
        <v>6478</v>
      </c>
      <c r="P4258" s="3" t="s">
        <v>14841</v>
      </c>
      <c r="Q4258" s="3" t="s">
        <v>14842</v>
      </c>
      <c r="R4258" s="3" t="s">
        <v>6484</v>
      </c>
      <c r="S4258" s="3" t="s">
        <v>6491</v>
      </c>
      <c r="T4258" s="3" t="s">
        <v>6644</v>
      </c>
      <c r="U4258" s="3" t="s">
        <v>154</v>
      </c>
      <c r="V4258" s="3" t="s">
        <v>6769</v>
      </c>
      <c r="W4258" s="3" t="s">
        <v>154</v>
      </c>
      <c r="X4258" s="3" t="s">
        <v>154</v>
      </c>
      <c r="Y4258" s="3" t="s">
        <v>154</v>
      </c>
      <c r="Z4258" s="3" t="s">
        <v>154</v>
      </c>
      <c r="AA4258" s="3" t="s">
        <v>154</v>
      </c>
      <c r="AB4258" s="3" t="s">
        <v>154</v>
      </c>
      <c r="AC4258" s="3" t="s">
        <v>154</v>
      </c>
      <c r="AD4258" s="3" t="s">
        <v>6151</v>
      </c>
      <c r="AE4258" s="3" t="s">
        <v>6151</v>
      </c>
      <c r="AF4258" s="3" t="s">
        <v>154</v>
      </c>
      <c r="AG4258" s="3" t="s">
        <v>154</v>
      </c>
      <c r="AH4258" s="3" t="s">
        <v>6478</v>
      </c>
      <c r="AI4258" s="3" t="s">
        <v>6482</v>
      </c>
      <c r="AJ4258" s="3" t="s">
        <v>6489</v>
      </c>
    </row>
    <row r="4259" spans="1:36" ht="15">
      <c r="A4259" s="10">
        <v>4362</v>
      </c>
      <c r="B4259" t="str">
        <f>IF(K4259="总计","",INDEX(主数据!A:AD,MATCH(J4259,主数据!A:A,0),9))</f>
        <v>华西大区公司</v>
      </c>
      <c r="C4259" t="str">
        <f>IF(K4259="","",INDEX(主数据!A:AD,MATCH(J4259,主数据!A:A,0),11))</f>
        <v>成都西北区</v>
      </c>
      <c r="D4259" t="str">
        <f t="shared" si="264"/>
        <v>CD45物业服务费标准方式2.48</v>
      </c>
      <c r="E4259" s="13" t="str">
        <f t="shared" si="266"/>
        <v>2.48</v>
      </c>
      <c r="F4259" s="13" t="str">
        <f>IF(E4259="","",IFERROR(IF(IF(K4259="","",INDEX(收费标合同信息维护!A:Q,MATCH(D4259,收费标合同信息维护!J:J,0),10))=D4259,"有","无"),"无"))</f>
        <v>无</v>
      </c>
      <c r="G4259" s="13" t="str">
        <f t="shared" si="265"/>
        <v/>
      </c>
      <c r="H4259" s="13" t="str">
        <f t="shared" si="267"/>
        <v/>
      </c>
      <c r="I4259" s="13" t="str">
        <f>IF(G4259="","",IFERROR(IF(IF(K4259="","",INDEX(收费标合同信息维护!A:Q,MATCH(G4259,收费标合同信息维护!M:M,0),13))=G4259,"有","无"),"无"))</f>
        <v/>
      </c>
      <c r="J4259" s="3" t="s">
        <v>3157</v>
      </c>
      <c r="K4259" s="3" t="s">
        <v>14843</v>
      </c>
      <c r="L4259" s="3" t="s">
        <v>6025</v>
      </c>
      <c r="M4259" s="3" t="s">
        <v>6026</v>
      </c>
      <c r="N4259" s="3" t="s">
        <v>6477</v>
      </c>
      <c r="O4259" s="3" t="s">
        <v>6478</v>
      </c>
      <c r="P4259" s="3" t="s">
        <v>14844</v>
      </c>
      <c r="Q4259" s="3" t="s">
        <v>12775</v>
      </c>
      <c r="R4259" s="3" t="s">
        <v>6484</v>
      </c>
      <c r="S4259" s="3" t="s">
        <v>6627</v>
      </c>
      <c r="T4259" s="3" t="s">
        <v>14845</v>
      </c>
      <c r="U4259" s="3" t="s">
        <v>154</v>
      </c>
      <c r="V4259" s="3" t="s">
        <v>12930</v>
      </c>
      <c r="W4259" s="3" t="s">
        <v>154</v>
      </c>
      <c r="X4259" s="3" t="s">
        <v>154</v>
      </c>
      <c r="Y4259" s="3" t="s">
        <v>154</v>
      </c>
      <c r="Z4259" s="3" t="s">
        <v>154</v>
      </c>
      <c r="AA4259" s="3" t="s">
        <v>154</v>
      </c>
      <c r="AB4259" s="3" t="s">
        <v>154</v>
      </c>
      <c r="AC4259" s="3" t="s">
        <v>154</v>
      </c>
      <c r="AD4259" s="3" t="s">
        <v>6151</v>
      </c>
      <c r="AE4259" s="3" t="s">
        <v>6151</v>
      </c>
      <c r="AF4259" s="3" t="s">
        <v>154</v>
      </c>
      <c r="AG4259" s="3" t="s">
        <v>154</v>
      </c>
      <c r="AH4259" s="3" t="s">
        <v>6478</v>
      </c>
      <c r="AI4259" s="3" t="s">
        <v>6482</v>
      </c>
      <c r="AJ4259" s="3" t="s">
        <v>6286</v>
      </c>
    </row>
    <row r="4260" spans="1:36" ht="15">
      <c r="A4260" s="10">
        <v>4363</v>
      </c>
      <c r="B4260" t="str">
        <f>IF(K4260="总计","",INDEX(主数据!A:AD,MATCH(J4260,主数据!A:A,0),9))</f>
        <v>华西大区公司</v>
      </c>
      <c r="C4260" t="str">
        <f>IF(K4260="","",INDEX(主数据!A:AD,MATCH(J4260,主数据!A:A,0),11))</f>
        <v>成都西北区</v>
      </c>
      <c r="D4260" t="str">
        <f t="shared" si="264"/>
        <v>CD45物业服务费标准方式5.80</v>
      </c>
      <c r="E4260" s="13" t="str">
        <f t="shared" si="266"/>
        <v>5.80</v>
      </c>
      <c r="F4260" s="13" t="str">
        <f>IF(E4260="","",IFERROR(IF(IF(K4260="","",INDEX(收费标合同信息维护!A:Q,MATCH(D4260,收费标合同信息维护!J:J,0),10))=D4260,"有","无"),"无"))</f>
        <v>无</v>
      </c>
      <c r="G4260" s="13" t="str">
        <f t="shared" si="265"/>
        <v/>
      </c>
      <c r="H4260" s="13" t="str">
        <f t="shared" si="267"/>
        <v/>
      </c>
      <c r="I4260" s="13" t="str">
        <f>IF(G4260="","",IFERROR(IF(IF(K4260="","",INDEX(收费标合同信息维护!A:Q,MATCH(G4260,收费标合同信息维护!M:M,0),13))=G4260,"有","无"),"无"))</f>
        <v/>
      </c>
      <c r="J4260" s="3" t="s">
        <v>3157</v>
      </c>
      <c r="K4260" s="3" t="s">
        <v>14843</v>
      </c>
      <c r="L4260" s="3" t="s">
        <v>6025</v>
      </c>
      <c r="M4260" s="3" t="s">
        <v>6026</v>
      </c>
      <c r="N4260" s="3" t="s">
        <v>6477</v>
      </c>
      <c r="O4260" s="3" t="s">
        <v>6478</v>
      </c>
      <c r="P4260" s="3" t="s">
        <v>14846</v>
      </c>
      <c r="Q4260" s="3" t="s">
        <v>14847</v>
      </c>
      <c r="R4260" s="3" t="s">
        <v>6484</v>
      </c>
      <c r="S4260" s="3" t="s">
        <v>6627</v>
      </c>
      <c r="T4260" s="3" t="s">
        <v>14845</v>
      </c>
      <c r="U4260" s="3" t="s">
        <v>154</v>
      </c>
      <c r="V4260" s="3" t="s">
        <v>8321</v>
      </c>
      <c r="W4260" s="3" t="s">
        <v>154</v>
      </c>
      <c r="X4260" s="3" t="s">
        <v>154</v>
      </c>
      <c r="Y4260" s="3" t="s">
        <v>154</v>
      </c>
      <c r="Z4260" s="3" t="s">
        <v>154</v>
      </c>
      <c r="AA4260" s="3" t="s">
        <v>154</v>
      </c>
      <c r="AB4260" s="3" t="s">
        <v>154</v>
      </c>
      <c r="AC4260" s="3" t="s">
        <v>154</v>
      </c>
      <c r="AD4260" s="3" t="s">
        <v>6151</v>
      </c>
      <c r="AE4260" s="3" t="s">
        <v>6151</v>
      </c>
      <c r="AF4260" s="3" t="s">
        <v>154</v>
      </c>
      <c r="AG4260" s="3" t="s">
        <v>154</v>
      </c>
      <c r="AH4260" s="3" t="s">
        <v>6478</v>
      </c>
      <c r="AI4260" s="3" t="s">
        <v>6482</v>
      </c>
      <c r="AJ4260" s="3" t="s">
        <v>6433</v>
      </c>
    </row>
    <row r="4261" spans="1:36" ht="15">
      <c r="A4261" s="10">
        <v>4364</v>
      </c>
      <c r="B4261" t="str">
        <f>IF(K4261="总计","",INDEX(主数据!A:AD,MATCH(J4261,主数据!A:A,0),9))</f>
        <v>华西大区公司</v>
      </c>
      <c r="C4261" t="str">
        <f>IF(K4261="","",INDEX(主数据!A:AD,MATCH(J4261,主数据!A:A,0),11))</f>
        <v>成都西北区</v>
      </c>
      <c r="D4261" t="str">
        <f t="shared" si="264"/>
        <v>CD45物业服务费标准方式2.48</v>
      </c>
      <c r="E4261" s="13" t="str">
        <f t="shared" si="266"/>
        <v>2.48</v>
      </c>
      <c r="F4261" s="13" t="str">
        <f>IF(E4261="","",IFERROR(IF(IF(K4261="","",INDEX(收费标合同信息维护!A:Q,MATCH(D4261,收费标合同信息维护!J:J,0),10))=D4261,"有","无"),"无"))</f>
        <v>无</v>
      </c>
      <c r="G4261" s="13" t="str">
        <f t="shared" si="265"/>
        <v/>
      </c>
      <c r="H4261" s="13" t="str">
        <f t="shared" si="267"/>
        <v/>
      </c>
      <c r="I4261" s="13" t="str">
        <f>IF(G4261="","",IFERROR(IF(IF(K4261="","",INDEX(收费标合同信息维护!A:Q,MATCH(G4261,收费标合同信息维护!M:M,0),13))=G4261,"有","无"),"无"))</f>
        <v/>
      </c>
      <c r="J4261" s="3" t="s">
        <v>3157</v>
      </c>
      <c r="K4261" s="3" t="s">
        <v>14843</v>
      </c>
      <c r="L4261" s="3" t="s">
        <v>6025</v>
      </c>
      <c r="M4261" s="3" t="s">
        <v>6026</v>
      </c>
      <c r="N4261" s="3" t="s">
        <v>6477</v>
      </c>
      <c r="O4261" s="3" t="s">
        <v>6478</v>
      </c>
      <c r="P4261" s="3" t="s">
        <v>18294</v>
      </c>
      <c r="Q4261" s="3" t="s">
        <v>18295</v>
      </c>
      <c r="R4261" s="3" t="s">
        <v>6484</v>
      </c>
      <c r="S4261" s="3" t="s">
        <v>6491</v>
      </c>
      <c r="T4261" s="3" t="s">
        <v>6506</v>
      </c>
      <c r="U4261" s="3" t="s">
        <v>154</v>
      </c>
      <c r="V4261" s="3" t="s">
        <v>12930</v>
      </c>
      <c r="W4261" s="3" t="s">
        <v>154</v>
      </c>
      <c r="X4261" s="3" t="s">
        <v>154</v>
      </c>
      <c r="Y4261" s="3" t="s">
        <v>154</v>
      </c>
      <c r="Z4261" s="3" t="s">
        <v>154</v>
      </c>
      <c r="AA4261" s="3" t="s">
        <v>154</v>
      </c>
      <c r="AB4261" s="3" t="s">
        <v>154</v>
      </c>
      <c r="AC4261" s="3" t="s">
        <v>154</v>
      </c>
      <c r="AD4261" s="3" t="s">
        <v>6151</v>
      </c>
      <c r="AE4261" s="3" t="s">
        <v>6151</v>
      </c>
      <c r="AF4261" s="3" t="s">
        <v>154</v>
      </c>
      <c r="AG4261" s="3" t="s">
        <v>154</v>
      </c>
      <c r="AH4261" s="3" t="s">
        <v>6478</v>
      </c>
      <c r="AI4261" s="3" t="s">
        <v>6727</v>
      </c>
      <c r="AJ4261" s="3" t="s">
        <v>6489</v>
      </c>
    </row>
    <row r="4262" spans="1:36" ht="15">
      <c r="A4262" s="10">
        <v>4365</v>
      </c>
      <c r="B4262" t="str">
        <f>IF(K4262="总计","",INDEX(主数据!A:AD,MATCH(J4262,主数据!A:A,0),9))</f>
        <v>华西大区公司</v>
      </c>
      <c r="C4262" t="str">
        <f>IF(K4262="","",INDEX(主数据!A:AD,MATCH(J4262,主数据!A:A,0),11))</f>
        <v>成都西北区</v>
      </c>
      <c r="D4262" t="str">
        <f t="shared" si="264"/>
        <v>CD45物业服务费标准方式5.80</v>
      </c>
      <c r="E4262" s="13" t="str">
        <f t="shared" si="266"/>
        <v>5.80</v>
      </c>
      <c r="F4262" s="13" t="str">
        <f>IF(E4262="","",IFERROR(IF(IF(K4262="","",INDEX(收费标合同信息维护!A:Q,MATCH(D4262,收费标合同信息维护!J:J,0),10))=D4262,"有","无"),"无"))</f>
        <v>无</v>
      </c>
      <c r="G4262" s="13" t="str">
        <f t="shared" si="265"/>
        <v/>
      </c>
      <c r="H4262" s="13" t="str">
        <f t="shared" si="267"/>
        <v/>
      </c>
      <c r="I4262" s="13" t="str">
        <f>IF(G4262="","",IFERROR(IF(IF(K4262="","",INDEX(收费标合同信息维护!A:Q,MATCH(G4262,收费标合同信息维护!M:M,0),13))=G4262,"有","无"),"无"))</f>
        <v/>
      </c>
      <c r="J4262" s="3" t="s">
        <v>3157</v>
      </c>
      <c r="K4262" s="3" t="s">
        <v>14843</v>
      </c>
      <c r="L4262" s="3" t="s">
        <v>6025</v>
      </c>
      <c r="M4262" s="3" t="s">
        <v>6026</v>
      </c>
      <c r="N4262" s="3" t="s">
        <v>6477</v>
      </c>
      <c r="O4262" s="3" t="s">
        <v>6478</v>
      </c>
      <c r="P4262" s="3" t="s">
        <v>18296</v>
      </c>
      <c r="Q4262" s="3" t="s">
        <v>18297</v>
      </c>
      <c r="R4262" s="3" t="s">
        <v>6484</v>
      </c>
      <c r="S4262" s="3" t="s">
        <v>6491</v>
      </c>
      <c r="T4262" s="3" t="s">
        <v>6506</v>
      </c>
      <c r="U4262" s="3" t="s">
        <v>154</v>
      </c>
      <c r="V4262" s="3" t="s">
        <v>8321</v>
      </c>
      <c r="W4262" s="3" t="s">
        <v>154</v>
      </c>
      <c r="X4262" s="3" t="s">
        <v>154</v>
      </c>
      <c r="Y4262" s="3" t="s">
        <v>154</v>
      </c>
      <c r="Z4262" s="3" t="s">
        <v>154</v>
      </c>
      <c r="AA4262" s="3" t="s">
        <v>154</v>
      </c>
      <c r="AB4262" s="3" t="s">
        <v>154</v>
      </c>
      <c r="AC4262" s="3" t="s">
        <v>154</v>
      </c>
      <c r="AD4262" s="3" t="s">
        <v>6151</v>
      </c>
      <c r="AE4262" s="3" t="s">
        <v>6151</v>
      </c>
      <c r="AF4262" s="3" t="s">
        <v>154</v>
      </c>
      <c r="AG4262" s="3" t="s">
        <v>154</v>
      </c>
      <c r="AH4262" s="3" t="s">
        <v>6478</v>
      </c>
      <c r="AI4262" s="3" t="s">
        <v>6727</v>
      </c>
      <c r="AJ4262" s="3" t="s">
        <v>6489</v>
      </c>
    </row>
    <row r="4263" spans="1:36" ht="30">
      <c r="A4263" s="10">
        <v>4366</v>
      </c>
      <c r="B4263" t="str">
        <f>IF(K4263="总计","",INDEX(主数据!A:AD,MATCH(J4263,主数据!A:A,0),9))</f>
        <v>华西大区公司</v>
      </c>
      <c r="C4263" t="str">
        <f>IF(K4263="","",INDEX(主数据!A:AD,MATCH(J4263,主数据!A:A,0),11))</f>
        <v>成都西北区</v>
      </c>
      <c r="D4263" t="str">
        <f t="shared" si="264"/>
        <v>CD45生活垃圾清运费-委托清运定额</v>
      </c>
      <c r="E4263" s="13" t="str">
        <f t="shared" si="266"/>
        <v/>
      </c>
      <c r="F4263" s="13" t="str">
        <f>IF(E4263="","",IFERROR(IF(IF(K4263="","",INDEX(收费标合同信息维护!A:Q,MATCH(D4263,收费标合同信息维护!J:J,0),10))=D4263,"有","无"),"无"))</f>
        <v/>
      </c>
      <c r="G4263" s="13" t="str">
        <f t="shared" si="265"/>
        <v>CD45生活垃圾清运费-委托清运定额8.00</v>
      </c>
      <c r="H4263" s="13" t="str">
        <f t="shared" si="267"/>
        <v>8.00</v>
      </c>
      <c r="I4263" s="13" t="str">
        <f>IF(G4263="","",IFERROR(IF(IF(K4263="","",INDEX(收费标合同信息维护!A:Q,MATCH(G4263,收费标合同信息维护!M:M,0),13))=G4263,"有","无"),"无"))</f>
        <v>无</v>
      </c>
      <c r="J4263" s="3" t="s">
        <v>3157</v>
      </c>
      <c r="K4263" s="3" t="s">
        <v>14843</v>
      </c>
      <c r="L4263" s="3" t="s">
        <v>6630</v>
      </c>
      <c r="M4263" s="3" t="s">
        <v>6631</v>
      </c>
      <c r="N4263" s="3" t="s">
        <v>6477</v>
      </c>
      <c r="O4263" s="3" t="s">
        <v>6478</v>
      </c>
      <c r="P4263" s="3" t="s">
        <v>14848</v>
      </c>
      <c r="Q4263" s="3" t="s">
        <v>14646</v>
      </c>
      <c r="R4263" s="3" t="s">
        <v>6490</v>
      </c>
      <c r="S4263" s="3" t="s">
        <v>6491</v>
      </c>
      <c r="T4263" s="3" t="s">
        <v>6510</v>
      </c>
      <c r="U4263" s="3" t="s">
        <v>154</v>
      </c>
      <c r="V4263" s="3" t="s">
        <v>154</v>
      </c>
      <c r="W4263" s="3" t="s">
        <v>6851</v>
      </c>
      <c r="X4263" s="3" t="s">
        <v>154</v>
      </c>
      <c r="Y4263" s="3" t="s">
        <v>154</v>
      </c>
      <c r="Z4263" s="3" t="s">
        <v>154</v>
      </c>
      <c r="AA4263" s="3" t="s">
        <v>154</v>
      </c>
      <c r="AB4263" s="3" t="s">
        <v>154</v>
      </c>
      <c r="AC4263" s="3" t="s">
        <v>154</v>
      </c>
      <c r="AD4263" s="3" t="s">
        <v>6151</v>
      </c>
      <c r="AE4263" s="3" t="s">
        <v>6151</v>
      </c>
      <c r="AF4263" s="3" t="s">
        <v>154</v>
      </c>
      <c r="AG4263" s="3" t="s">
        <v>154</v>
      </c>
      <c r="AH4263" s="3" t="s">
        <v>6478</v>
      </c>
      <c r="AI4263" s="3" t="s">
        <v>6482</v>
      </c>
      <c r="AJ4263" s="3" t="s">
        <v>14849</v>
      </c>
    </row>
    <row r="4264" spans="1:36" ht="30">
      <c r="A4264" s="10">
        <v>4367</v>
      </c>
      <c r="B4264" t="str">
        <f>IF(K4264="总计","",INDEX(主数据!A:AD,MATCH(J4264,主数据!A:A,0),9))</f>
        <v>华西大区公司</v>
      </c>
      <c r="C4264" t="str">
        <f>IF(K4264="","",INDEX(主数据!A:AD,MATCH(J4264,主数据!A:A,0),11))</f>
        <v>成都西北区</v>
      </c>
      <c r="D4264" t="str">
        <f t="shared" si="264"/>
        <v>CD45生活垃圾清运费-委托清运定额</v>
      </c>
      <c r="E4264" s="13" t="str">
        <f t="shared" si="266"/>
        <v/>
      </c>
      <c r="F4264" s="13" t="str">
        <f>IF(E4264="","",IFERROR(IF(IF(K4264="","",INDEX(收费标合同信息维护!A:Q,MATCH(D4264,收费标合同信息维护!J:J,0),10))=D4264,"有","无"),"无"))</f>
        <v/>
      </c>
      <c r="G4264" s="13" t="str">
        <f t="shared" si="265"/>
        <v>CD45生活垃圾清运费-委托清运定额72.00</v>
      </c>
      <c r="H4264" s="13" t="str">
        <f t="shared" si="267"/>
        <v>72.00</v>
      </c>
      <c r="I4264" s="13" t="str">
        <f>IF(G4264="","",IFERROR(IF(IF(K4264="","",INDEX(收费标合同信息维护!A:Q,MATCH(G4264,收费标合同信息维护!M:M,0),13))=G4264,"有","无"),"无"))</f>
        <v>无</v>
      </c>
      <c r="J4264" s="3" t="s">
        <v>3157</v>
      </c>
      <c r="K4264" s="3" t="s">
        <v>14843</v>
      </c>
      <c r="L4264" s="3" t="s">
        <v>6630</v>
      </c>
      <c r="M4264" s="3" t="s">
        <v>6631</v>
      </c>
      <c r="N4264" s="3" t="s">
        <v>6477</v>
      </c>
      <c r="O4264" s="3" t="s">
        <v>6478</v>
      </c>
      <c r="P4264" s="3" t="s">
        <v>14850</v>
      </c>
      <c r="Q4264" s="3" t="s">
        <v>14851</v>
      </c>
      <c r="R4264" s="3" t="s">
        <v>6490</v>
      </c>
      <c r="S4264" s="3" t="s">
        <v>6491</v>
      </c>
      <c r="T4264" s="3" t="s">
        <v>6510</v>
      </c>
      <c r="U4264" s="3" t="s">
        <v>154</v>
      </c>
      <c r="V4264" s="3" t="s">
        <v>154</v>
      </c>
      <c r="W4264" s="3" t="s">
        <v>8659</v>
      </c>
      <c r="X4264" s="3" t="s">
        <v>154</v>
      </c>
      <c r="Y4264" s="3" t="s">
        <v>154</v>
      </c>
      <c r="Z4264" s="3" t="s">
        <v>154</v>
      </c>
      <c r="AA4264" s="3" t="s">
        <v>154</v>
      </c>
      <c r="AB4264" s="3" t="s">
        <v>154</v>
      </c>
      <c r="AC4264" s="3" t="s">
        <v>154</v>
      </c>
      <c r="AD4264" s="3" t="s">
        <v>6151</v>
      </c>
      <c r="AE4264" s="3" t="s">
        <v>6151</v>
      </c>
      <c r="AF4264" s="3" t="s">
        <v>154</v>
      </c>
      <c r="AG4264" s="3" t="s">
        <v>154</v>
      </c>
      <c r="AH4264" s="3" t="s">
        <v>6478</v>
      </c>
      <c r="AI4264" s="3" t="s">
        <v>6482</v>
      </c>
      <c r="AJ4264" s="3" t="s">
        <v>6033</v>
      </c>
    </row>
    <row r="4265" spans="1:36" ht="30">
      <c r="A4265" s="10">
        <v>4368</v>
      </c>
      <c r="B4265" t="str">
        <f>IF(K4265="总计","",INDEX(主数据!A:AD,MATCH(J4265,主数据!A:A,0),9))</f>
        <v>华西大区公司</v>
      </c>
      <c r="C4265" t="str">
        <f>IF(K4265="","",INDEX(主数据!A:AD,MATCH(J4265,主数据!A:A,0),11))</f>
        <v>成都西北区</v>
      </c>
      <c r="D4265" t="str">
        <f t="shared" si="264"/>
        <v>CD45生活垃圾清运费-委托清运定额</v>
      </c>
      <c r="E4265" s="13" t="str">
        <f t="shared" si="266"/>
        <v/>
      </c>
      <c r="F4265" s="13" t="str">
        <f>IF(E4265="","",IFERROR(IF(IF(K4265="","",INDEX(收费标合同信息维护!A:Q,MATCH(D4265,收费标合同信息维护!J:J,0),10))=D4265,"有","无"),"无"))</f>
        <v/>
      </c>
      <c r="G4265" s="13" t="str">
        <f t="shared" si="265"/>
        <v>CD45生活垃圾清运费-委托清运定额108.00</v>
      </c>
      <c r="H4265" s="13" t="str">
        <f t="shared" si="267"/>
        <v>108.00</v>
      </c>
      <c r="I4265" s="13" t="str">
        <f>IF(G4265="","",IFERROR(IF(IF(K4265="","",INDEX(收费标合同信息维护!A:Q,MATCH(G4265,收费标合同信息维护!M:M,0),13))=G4265,"有","无"),"无"))</f>
        <v>无</v>
      </c>
      <c r="J4265" s="3" t="s">
        <v>3157</v>
      </c>
      <c r="K4265" s="3" t="s">
        <v>14843</v>
      </c>
      <c r="L4265" s="3" t="s">
        <v>6630</v>
      </c>
      <c r="M4265" s="3" t="s">
        <v>6631</v>
      </c>
      <c r="N4265" s="3" t="s">
        <v>6477</v>
      </c>
      <c r="O4265" s="3" t="s">
        <v>6478</v>
      </c>
      <c r="P4265" s="3" t="s">
        <v>14852</v>
      </c>
      <c r="Q4265" s="3" t="s">
        <v>14853</v>
      </c>
      <c r="R4265" s="3" t="s">
        <v>6490</v>
      </c>
      <c r="S4265" s="3" t="s">
        <v>6491</v>
      </c>
      <c r="T4265" s="3" t="s">
        <v>6510</v>
      </c>
      <c r="U4265" s="3" t="s">
        <v>154</v>
      </c>
      <c r="V4265" s="3" t="s">
        <v>154</v>
      </c>
      <c r="W4265" s="3" t="s">
        <v>8647</v>
      </c>
      <c r="X4265" s="3" t="s">
        <v>154</v>
      </c>
      <c r="Y4265" s="3" t="s">
        <v>154</v>
      </c>
      <c r="Z4265" s="3" t="s">
        <v>154</v>
      </c>
      <c r="AA4265" s="3" t="s">
        <v>154</v>
      </c>
      <c r="AB4265" s="3" t="s">
        <v>154</v>
      </c>
      <c r="AC4265" s="3" t="s">
        <v>154</v>
      </c>
      <c r="AD4265" s="3" t="s">
        <v>6151</v>
      </c>
      <c r="AE4265" s="3" t="s">
        <v>6151</v>
      </c>
      <c r="AF4265" s="3" t="s">
        <v>154</v>
      </c>
      <c r="AG4265" s="3" t="s">
        <v>154</v>
      </c>
      <c r="AH4265" s="3" t="s">
        <v>6478</v>
      </c>
      <c r="AI4265" s="3" t="s">
        <v>6482</v>
      </c>
      <c r="AJ4265" s="3" t="s">
        <v>26</v>
      </c>
    </row>
    <row r="4266" spans="1:36" ht="30">
      <c r="A4266" s="10">
        <v>4369</v>
      </c>
      <c r="B4266" t="str">
        <f>IF(K4266="总计","",INDEX(主数据!A:AD,MATCH(J4266,主数据!A:A,0),9))</f>
        <v>华西大区公司</v>
      </c>
      <c r="C4266" t="str">
        <f>IF(K4266="","",INDEX(主数据!A:AD,MATCH(J4266,主数据!A:A,0),11))</f>
        <v>成都西北区</v>
      </c>
      <c r="D4266" t="str">
        <f t="shared" si="264"/>
        <v>CD45小业主委托停车管理费（固定）定额</v>
      </c>
      <c r="E4266" s="13" t="str">
        <f t="shared" si="266"/>
        <v/>
      </c>
      <c r="F4266" s="13" t="str">
        <f>IF(E4266="","",IFERROR(IF(IF(K4266="","",INDEX(收费标合同信息维护!A:Q,MATCH(D4266,收费标合同信息维护!J:J,0),10))=D4266,"有","无"),"无"))</f>
        <v/>
      </c>
      <c r="G4266" s="13" t="str">
        <f t="shared" si="265"/>
        <v>CD45小业主委托停车管理费（固定）定额120.00</v>
      </c>
      <c r="H4266" s="13" t="str">
        <f t="shared" si="267"/>
        <v>120.00</v>
      </c>
      <c r="I4266" s="13" t="str">
        <f>IF(G4266="","",IFERROR(IF(IF(K4266="","",INDEX(收费标合同信息维护!A:Q,MATCH(G4266,收费标合同信息维护!M:M,0),13))=G4266,"有","无"),"无"))</f>
        <v>无</v>
      </c>
      <c r="J4266" s="3" t="s">
        <v>3157</v>
      </c>
      <c r="K4266" s="3" t="s">
        <v>14843</v>
      </c>
      <c r="L4266" s="3" t="s">
        <v>7013</v>
      </c>
      <c r="M4266" s="3" t="s">
        <v>7014</v>
      </c>
      <c r="N4266" s="3" t="s">
        <v>6477</v>
      </c>
      <c r="O4266" s="3" t="s">
        <v>6478</v>
      </c>
      <c r="P4266" s="3" t="s">
        <v>14854</v>
      </c>
      <c r="Q4266" s="3" t="s">
        <v>14854</v>
      </c>
      <c r="R4266" s="3" t="s">
        <v>6490</v>
      </c>
      <c r="S4266" s="3" t="s">
        <v>6491</v>
      </c>
      <c r="T4266" s="3" t="s">
        <v>6800</v>
      </c>
      <c r="U4266" s="3" t="s">
        <v>154</v>
      </c>
      <c r="V4266" s="3" t="s">
        <v>154</v>
      </c>
      <c r="W4266" s="3" t="s">
        <v>6518</v>
      </c>
      <c r="X4266" s="3" t="s">
        <v>154</v>
      </c>
      <c r="Y4266" s="3" t="s">
        <v>154</v>
      </c>
      <c r="Z4266" s="3" t="s">
        <v>154</v>
      </c>
      <c r="AA4266" s="3" t="s">
        <v>154</v>
      </c>
      <c r="AB4266" s="3" t="s">
        <v>154</v>
      </c>
      <c r="AC4266" s="3" t="s">
        <v>154</v>
      </c>
      <c r="AD4266" s="3" t="s">
        <v>6151</v>
      </c>
      <c r="AE4266" s="3" t="s">
        <v>6151</v>
      </c>
      <c r="AF4266" s="3" t="s">
        <v>154</v>
      </c>
      <c r="AG4266" s="3" t="s">
        <v>154</v>
      </c>
      <c r="AH4266" s="3" t="s">
        <v>6478</v>
      </c>
      <c r="AI4266" s="3" t="s">
        <v>6482</v>
      </c>
      <c r="AJ4266" s="3" t="s">
        <v>6036</v>
      </c>
    </row>
    <row r="4267" spans="1:36" ht="30">
      <c r="A4267" s="10">
        <v>4370</v>
      </c>
      <c r="B4267" t="str">
        <f>IF(K4267="总计","",INDEX(主数据!A:AD,MATCH(J4267,主数据!A:A,0),9))</f>
        <v>华西大区公司</v>
      </c>
      <c r="C4267" t="str">
        <f>IF(K4267="","",INDEX(主数据!A:AD,MATCH(J4267,主数据!A:A,0),11))</f>
        <v>成都西北区</v>
      </c>
      <c r="D4267" t="str">
        <f t="shared" si="264"/>
        <v>CD45小业主委托停车管理费（固定）定额</v>
      </c>
      <c r="E4267" s="13" t="str">
        <f t="shared" si="266"/>
        <v/>
      </c>
      <c r="F4267" s="13" t="str">
        <f>IF(E4267="","",IFERROR(IF(IF(K4267="","",INDEX(收费标合同信息维护!A:Q,MATCH(D4267,收费标合同信息维护!J:J,0),10))=D4267,"有","无"),"无"))</f>
        <v/>
      </c>
      <c r="G4267" s="13" t="str">
        <f t="shared" si="265"/>
        <v>CD45小业主委托停车管理费（固定）定额100.00</v>
      </c>
      <c r="H4267" s="13" t="str">
        <f t="shared" si="267"/>
        <v>100.00</v>
      </c>
      <c r="I4267" s="13" t="str">
        <f>IF(G4267="","",IFERROR(IF(IF(K4267="","",INDEX(收费标合同信息维护!A:Q,MATCH(G4267,收费标合同信息维护!M:M,0),13))=G4267,"有","无"),"无"))</f>
        <v>无</v>
      </c>
      <c r="J4267" s="3" t="s">
        <v>3157</v>
      </c>
      <c r="K4267" s="3" t="s">
        <v>14843</v>
      </c>
      <c r="L4267" s="3" t="s">
        <v>7013</v>
      </c>
      <c r="M4267" s="3" t="s">
        <v>7014</v>
      </c>
      <c r="N4267" s="3" t="s">
        <v>6477</v>
      </c>
      <c r="O4267" s="3" t="s">
        <v>6478</v>
      </c>
      <c r="P4267" s="3" t="s">
        <v>14855</v>
      </c>
      <c r="Q4267" s="3" t="s">
        <v>14855</v>
      </c>
      <c r="R4267" s="3" t="s">
        <v>6490</v>
      </c>
      <c r="S4267" s="3" t="s">
        <v>6491</v>
      </c>
      <c r="T4267" s="3" t="s">
        <v>6800</v>
      </c>
      <c r="U4267" s="3" t="s">
        <v>154</v>
      </c>
      <c r="V4267" s="3" t="s">
        <v>154</v>
      </c>
      <c r="W4267" s="3" t="s">
        <v>6743</v>
      </c>
      <c r="X4267" s="3" t="s">
        <v>154</v>
      </c>
      <c r="Y4267" s="3" t="s">
        <v>154</v>
      </c>
      <c r="Z4267" s="3" t="s">
        <v>154</v>
      </c>
      <c r="AA4267" s="3" t="s">
        <v>154</v>
      </c>
      <c r="AB4267" s="3" t="s">
        <v>154</v>
      </c>
      <c r="AC4267" s="3" t="s">
        <v>154</v>
      </c>
      <c r="AD4267" s="3" t="s">
        <v>6151</v>
      </c>
      <c r="AE4267" s="3" t="s">
        <v>6151</v>
      </c>
      <c r="AF4267" s="3" t="s">
        <v>154</v>
      </c>
      <c r="AG4267" s="3" t="s">
        <v>154</v>
      </c>
      <c r="AH4267" s="3" t="s">
        <v>6478</v>
      </c>
      <c r="AI4267" s="3" t="s">
        <v>6482</v>
      </c>
      <c r="AJ4267" s="3" t="s">
        <v>6489</v>
      </c>
    </row>
    <row r="4268" spans="1:36" ht="30">
      <c r="A4268" s="10">
        <v>4371</v>
      </c>
      <c r="B4268" t="str">
        <f>IF(K4268="总计","",INDEX(主数据!A:AD,MATCH(J4268,主数据!A:A,0),9))</f>
        <v>华西大区公司</v>
      </c>
      <c r="C4268" t="str">
        <f>IF(K4268="","",INDEX(主数据!A:AD,MATCH(J4268,主数据!A:A,0),11))</f>
        <v>成都西北区</v>
      </c>
      <c r="D4268" t="str">
        <f t="shared" si="264"/>
        <v>CD45小业主委托停车管理费（固定）定额</v>
      </c>
      <c r="E4268" s="13" t="str">
        <f t="shared" si="266"/>
        <v/>
      </c>
      <c r="F4268" s="13" t="str">
        <f>IF(E4268="","",IFERROR(IF(IF(K4268="","",INDEX(收费标合同信息维护!A:Q,MATCH(D4268,收费标合同信息维护!J:J,0),10))=D4268,"有","无"),"无"))</f>
        <v/>
      </c>
      <c r="G4268" s="13" t="str">
        <f t="shared" si="265"/>
        <v>CD45小业主委托停车管理费（固定）定额60.00</v>
      </c>
      <c r="H4268" s="13" t="str">
        <f t="shared" si="267"/>
        <v>60.00</v>
      </c>
      <c r="I4268" s="13" t="str">
        <f>IF(G4268="","",IFERROR(IF(IF(K4268="","",INDEX(收费标合同信息维护!A:Q,MATCH(G4268,收费标合同信息维护!M:M,0),13))=G4268,"有","无"),"无"))</f>
        <v>无</v>
      </c>
      <c r="J4268" s="3" t="s">
        <v>3157</v>
      </c>
      <c r="K4268" s="3" t="s">
        <v>14843</v>
      </c>
      <c r="L4268" s="3" t="s">
        <v>7013</v>
      </c>
      <c r="M4268" s="3" t="s">
        <v>7014</v>
      </c>
      <c r="N4268" s="3" t="s">
        <v>6477</v>
      </c>
      <c r="O4268" s="3" t="s">
        <v>6478</v>
      </c>
      <c r="P4268" s="3" t="s">
        <v>14856</v>
      </c>
      <c r="Q4268" s="3" t="s">
        <v>14856</v>
      </c>
      <c r="R4268" s="3" t="s">
        <v>6490</v>
      </c>
      <c r="S4268" s="3" t="s">
        <v>6491</v>
      </c>
      <c r="T4268" s="3" t="s">
        <v>6800</v>
      </c>
      <c r="U4268" s="3" t="s">
        <v>154</v>
      </c>
      <c r="V4268" s="3" t="s">
        <v>154</v>
      </c>
      <c r="W4268" s="3" t="s">
        <v>7016</v>
      </c>
      <c r="X4268" s="3" t="s">
        <v>154</v>
      </c>
      <c r="Y4268" s="3" t="s">
        <v>154</v>
      </c>
      <c r="Z4268" s="3" t="s">
        <v>154</v>
      </c>
      <c r="AA4268" s="3" t="s">
        <v>154</v>
      </c>
      <c r="AB4268" s="3" t="s">
        <v>154</v>
      </c>
      <c r="AC4268" s="3" t="s">
        <v>154</v>
      </c>
      <c r="AD4268" s="3" t="s">
        <v>6151</v>
      </c>
      <c r="AE4268" s="3" t="s">
        <v>6151</v>
      </c>
      <c r="AF4268" s="3" t="s">
        <v>6040</v>
      </c>
      <c r="AG4268" s="3" t="s">
        <v>154</v>
      </c>
      <c r="AH4268" s="3" t="s">
        <v>6478</v>
      </c>
      <c r="AI4268" s="3" t="s">
        <v>6482</v>
      </c>
      <c r="AJ4268" s="3" t="s">
        <v>6064</v>
      </c>
    </row>
    <row r="4269" spans="1:36" ht="30">
      <c r="A4269" s="10">
        <v>4372</v>
      </c>
      <c r="B4269" t="str">
        <f>IF(K4269="总计","",INDEX(主数据!A:AD,MATCH(J4269,主数据!A:A,0),9))</f>
        <v>华西大区公司</v>
      </c>
      <c r="C4269" t="str">
        <f>IF(K4269="","",INDEX(主数据!A:AD,MATCH(J4269,主数据!A:A,0),11))</f>
        <v>成都西北区</v>
      </c>
      <c r="D4269" t="str">
        <f t="shared" si="264"/>
        <v>CD45小业主委托停车管理费（固定）定额</v>
      </c>
      <c r="E4269" s="13" t="str">
        <f t="shared" si="266"/>
        <v/>
      </c>
      <c r="F4269" s="13" t="str">
        <f>IF(E4269="","",IFERROR(IF(IF(K4269="","",INDEX(收费标合同信息维护!A:Q,MATCH(D4269,收费标合同信息维护!J:J,0),10))=D4269,"有","无"),"无"))</f>
        <v/>
      </c>
      <c r="G4269" s="13" t="str">
        <f t="shared" si="265"/>
        <v>CD45小业主委托停车管理费（固定）定额40.00</v>
      </c>
      <c r="H4269" s="13" t="str">
        <f t="shared" si="267"/>
        <v>40.00</v>
      </c>
      <c r="I4269" s="13" t="str">
        <f>IF(G4269="","",IFERROR(IF(IF(K4269="","",INDEX(收费标合同信息维护!A:Q,MATCH(G4269,收费标合同信息维护!M:M,0),13))=G4269,"有","无"),"无"))</f>
        <v>无</v>
      </c>
      <c r="J4269" s="3" t="s">
        <v>3157</v>
      </c>
      <c r="K4269" s="3" t="s">
        <v>14843</v>
      </c>
      <c r="L4269" s="3" t="s">
        <v>7013</v>
      </c>
      <c r="M4269" s="3" t="s">
        <v>7014</v>
      </c>
      <c r="N4269" s="3" t="s">
        <v>6477</v>
      </c>
      <c r="O4269" s="3" t="s">
        <v>6478</v>
      </c>
      <c r="P4269" s="3" t="s">
        <v>14857</v>
      </c>
      <c r="Q4269" s="3" t="s">
        <v>14857</v>
      </c>
      <c r="R4269" s="3" t="s">
        <v>6490</v>
      </c>
      <c r="S4269" s="3" t="s">
        <v>6491</v>
      </c>
      <c r="T4269" s="3" t="s">
        <v>6800</v>
      </c>
      <c r="U4269" s="3" t="s">
        <v>154</v>
      </c>
      <c r="V4269" s="3" t="s">
        <v>154</v>
      </c>
      <c r="W4269" s="3" t="s">
        <v>6729</v>
      </c>
      <c r="X4269" s="3" t="s">
        <v>154</v>
      </c>
      <c r="Y4269" s="3" t="s">
        <v>154</v>
      </c>
      <c r="Z4269" s="3" t="s">
        <v>154</v>
      </c>
      <c r="AA4269" s="3" t="s">
        <v>154</v>
      </c>
      <c r="AB4269" s="3" t="s">
        <v>154</v>
      </c>
      <c r="AC4269" s="3" t="s">
        <v>154</v>
      </c>
      <c r="AD4269" s="3" t="s">
        <v>6151</v>
      </c>
      <c r="AE4269" s="3" t="s">
        <v>6151</v>
      </c>
      <c r="AF4269" s="3" t="s">
        <v>154</v>
      </c>
      <c r="AG4269" s="3" t="s">
        <v>154</v>
      </c>
      <c r="AH4269" s="3" t="s">
        <v>6478</v>
      </c>
      <c r="AI4269" s="3" t="s">
        <v>6482</v>
      </c>
      <c r="AJ4269" s="3" t="s">
        <v>6489</v>
      </c>
    </row>
    <row r="4270" spans="1:36" ht="30">
      <c r="A4270" s="10">
        <v>4373</v>
      </c>
      <c r="B4270" t="str">
        <f>IF(K4270="总计","",INDEX(主数据!A:AD,MATCH(J4270,主数据!A:A,0),9))</f>
        <v>华西大区公司</v>
      </c>
      <c r="C4270" t="str">
        <f>IF(K4270="","",INDEX(主数据!A:AD,MATCH(J4270,主数据!A:A,0),11))</f>
        <v>成都西北区</v>
      </c>
      <c r="D4270" t="str">
        <f t="shared" si="264"/>
        <v>CD45小业主委托停车管理费（固定）定额</v>
      </c>
      <c r="E4270" s="13" t="str">
        <f t="shared" si="266"/>
        <v/>
      </c>
      <c r="F4270" s="13" t="str">
        <f>IF(E4270="","",IFERROR(IF(IF(K4270="","",INDEX(收费标合同信息维护!A:Q,MATCH(D4270,收费标合同信息维护!J:J,0),10))=D4270,"有","无"),"无"))</f>
        <v/>
      </c>
      <c r="G4270" s="13" t="str">
        <f t="shared" si="265"/>
        <v>CD45小业主委托停车管理费（固定）定额80.00</v>
      </c>
      <c r="H4270" s="13" t="str">
        <f t="shared" si="267"/>
        <v>80.00</v>
      </c>
      <c r="I4270" s="13" t="str">
        <f>IF(G4270="","",IFERROR(IF(IF(K4270="","",INDEX(收费标合同信息维护!A:Q,MATCH(G4270,收费标合同信息维护!M:M,0),13))=G4270,"有","无"),"无"))</f>
        <v>无</v>
      </c>
      <c r="J4270" s="3" t="s">
        <v>3157</v>
      </c>
      <c r="K4270" s="3" t="s">
        <v>14843</v>
      </c>
      <c r="L4270" s="3" t="s">
        <v>7013</v>
      </c>
      <c r="M4270" s="3" t="s">
        <v>7014</v>
      </c>
      <c r="N4270" s="3" t="s">
        <v>6477</v>
      </c>
      <c r="O4270" s="3" t="s">
        <v>6478</v>
      </c>
      <c r="P4270" s="3" t="s">
        <v>14858</v>
      </c>
      <c r="Q4270" s="3" t="s">
        <v>14858</v>
      </c>
      <c r="R4270" s="3" t="s">
        <v>6490</v>
      </c>
      <c r="S4270" s="3" t="s">
        <v>6491</v>
      </c>
      <c r="T4270" s="3" t="s">
        <v>6800</v>
      </c>
      <c r="U4270" s="3" t="s">
        <v>154</v>
      </c>
      <c r="V4270" s="3" t="s">
        <v>154</v>
      </c>
      <c r="W4270" s="3" t="s">
        <v>6521</v>
      </c>
      <c r="X4270" s="3" t="s">
        <v>154</v>
      </c>
      <c r="Y4270" s="3" t="s">
        <v>154</v>
      </c>
      <c r="Z4270" s="3" t="s">
        <v>154</v>
      </c>
      <c r="AA4270" s="3" t="s">
        <v>154</v>
      </c>
      <c r="AB4270" s="3" t="s">
        <v>154</v>
      </c>
      <c r="AC4270" s="3" t="s">
        <v>154</v>
      </c>
      <c r="AD4270" s="3" t="s">
        <v>6151</v>
      </c>
      <c r="AE4270" s="3" t="s">
        <v>6151</v>
      </c>
      <c r="AF4270" s="3" t="s">
        <v>6040</v>
      </c>
      <c r="AG4270" s="3" t="s">
        <v>154</v>
      </c>
      <c r="AH4270" s="3" t="s">
        <v>6478</v>
      </c>
      <c r="AI4270" s="3" t="s">
        <v>6482</v>
      </c>
      <c r="AJ4270" s="3" t="s">
        <v>6244</v>
      </c>
    </row>
    <row r="4271" spans="1:36" ht="30">
      <c r="A4271" s="10">
        <v>4374</v>
      </c>
      <c r="B4271" t="str">
        <f>IF(K4271="总计","",INDEX(主数据!A:AD,MATCH(J4271,主数据!A:A,0),9))</f>
        <v>华西大区公司</v>
      </c>
      <c r="C4271" t="str">
        <f>IF(K4271="","",INDEX(主数据!A:AD,MATCH(J4271,主数据!A:A,0),11))</f>
        <v>成都西北区</v>
      </c>
      <c r="D4271" t="str">
        <f t="shared" si="264"/>
        <v>CD45小业主委托停车管理费（固定）定额</v>
      </c>
      <c r="E4271" s="13" t="str">
        <f t="shared" si="266"/>
        <v/>
      </c>
      <c r="F4271" s="13" t="str">
        <f>IF(E4271="","",IFERROR(IF(IF(K4271="","",INDEX(收费标合同信息维护!A:Q,MATCH(D4271,收费标合同信息维护!J:J,0),10))=D4271,"有","无"),"无"))</f>
        <v/>
      </c>
      <c r="G4271" s="13" t="str">
        <f t="shared" si="265"/>
        <v>CD45小业主委托停车管理费（固定）定额160.00</v>
      </c>
      <c r="H4271" s="13" t="str">
        <f t="shared" si="267"/>
        <v>160.00</v>
      </c>
      <c r="I4271" s="13" t="str">
        <f>IF(G4271="","",IFERROR(IF(IF(K4271="","",INDEX(收费标合同信息维护!A:Q,MATCH(G4271,收费标合同信息维护!M:M,0),13))=G4271,"有","无"),"无"))</f>
        <v>无</v>
      </c>
      <c r="J4271" s="3" t="s">
        <v>3157</v>
      </c>
      <c r="K4271" s="3" t="s">
        <v>14843</v>
      </c>
      <c r="L4271" s="3" t="s">
        <v>7013</v>
      </c>
      <c r="M4271" s="3" t="s">
        <v>7014</v>
      </c>
      <c r="N4271" s="3" t="s">
        <v>6477</v>
      </c>
      <c r="O4271" s="3" t="s">
        <v>6478</v>
      </c>
      <c r="P4271" s="3" t="s">
        <v>14859</v>
      </c>
      <c r="Q4271" s="3" t="s">
        <v>14859</v>
      </c>
      <c r="R4271" s="3" t="s">
        <v>6490</v>
      </c>
      <c r="S4271" s="3" t="s">
        <v>6491</v>
      </c>
      <c r="T4271" s="3" t="s">
        <v>6800</v>
      </c>
      <c r="U4271" s="3" t="s">
        <v>154</v>
      </c>
      <c r="V4271" s="3" t="s">
        <v>154</v>
      </c>
      <c r="W4271" s="3" t="s">
        <v>9895</v>
      </c>
      <c r="X4271" s="3" t="s">
        <v>154</v>
      </c>
      <c r="Y4271" s="3" t="s">
        <v>154</v>
      </c>
      <c r="Z4271" s="3" t="s">
        <v>154</v>
      </c>
      <c r="AA4271" s="3" t="s">
        <v>154</v>
      </c>
      <c r="AB4271" s="3" t="s">
        <v>154</v>
      </c>
      <c r="AC4271" s="3" t="s">
        <v>154</v>
      </c>
      <c r="AD4271" s="3" t="s">
        <v>6151</v>
      </c>
      <c r="AE4271" s="3" t="s">
        <v>6151</v>
      </c>
      <c r="AF4271" s="3" t="s">
        <v>154</v>
      </c>
      <c r="AG4271" s="3" t="s">
        <v>154</v>
      </c>
      <c r="AH4271" s="3" t="s">
        <v>6478</v>
      </c>
      <c r="AI4271" s="3" t="s">
        <v>6482</v>
      </c>
      <c r="AJ4271" s="3" t="s">
        <v>6036</v>
      </c>
    </row>
    <row r="4272" spans="1:36" ht="30">
      <c r="A4272" s="10">
        <v>4375</v>
      </c>
      <c r="B4272" t="str">
        <f>IF(K4272="总计","",INDEX(主数据!A:AD,MATCH(J4272,主数据!A:A,0),9))</f>
        <v>华西大区公司</v>
      </c>
      <c r="C4272" t="str">
        <f>IF(K4272="","",INDEX(主数据!A:AD,MATCH(J4272,主数据!A:A,0),11))</f>
        <v>成都西北区</v>
      </c>
      <c r="D4272" t="str">
        <f t="shared" si="264"/>
        <v>CD45小业主委托停车管理费（固定）定额</v>
      </c>
      <c r="E4272" s="13" t="str">
        <f t="shared" si="266"/>
        <v/>
      </c>
      <c r="F4272" s="13" t="str">
        <f>IF(E4272="","",IFERROR(IF(IF(K4272="","",INDEX(收费标合同信息维护!A:Q,MATCH(D4272,收费标合同信息维护!J:J,0),10))=D4272,"有","无"),"无"))</f>
        <v/>
      </c>
      <c r="G4272" s="13" t="str">
        <f t="shared" si="265"/>
        <v>CD45小业主委托停车管理费（固定）定额60.00</v>
      </c>
      <c r="H4272" s="13" t="str">
        <f t="shared" si="267"/>
        <v>60.00</v>
      </c>
      <c r="I4272" s="13" t="str">
        <f>IF(G4272="","",IFERROR(IF(IF(K4272="","",INDEX(收费标合同信息维护!A:Q,MATCH(G4272,收费标合同信息维护!M:M,0),13))=G4272,"有","无"),"无"))</f>
        <v>无</v>
      </c>
      <c r="J4272" s="3" t="s">
        <v>3157</v>
      </c>
      <c r="K4272" s="3" t="s">
        <v>14843</v>
      </c>
      <c r="L4272" s="3" t="s">
        <v>7013</v>
      </c>
      <c r="M4272" s="3" t="s">
        <v>7014</v>
      </c>
      <c r="N4272" s="3" t="s">
        <v>6477</v>
      </c>
      <c r="O4272" s="3" t="s">
        <v>6478</v>
      </c>
      <c r="P4272" s="3" t="s">
        <v>14860</v>
      </c>
      <c r="Q4272" s="3" t="s">
        <v>14860</v>
      </c>
      <c r="R4272" s="3" t="s">
        <v>6490</v>
      </c>
      <c r="S4272" s="3" t="s">
        <v>6491</v>
      </c>
      <c r="T4272" s="3" t="s">
        <v>6800</v>
      </c>
      <c r="U4272" s="3" t="s">
        <v>154</v>
      </c>
      <c r="V4272" s="3" t="s">
        <v>154</v>
      </c>
      <c r="W4272" s="3" t="s">
        <v>7016</v>
      </c>
      <c r="X4272" s="3" t="s">
        <v>154</v>
      </c>
      <c r="Y4272" s="3" t="s">
        <v>154</v>
      </c>
      <c r="Z4272" s="3" t="s">
        <v>154</v>
      </c>
      <c r="AA4272" s="3" t="s">
        <v>154</v>
      </c>
      <c r="AB4272" s="3" t="s">
        <v>154</v>
      </c>
      <c r="AC4272" s="3" t="s">
        <v>154</v>
      </c>
      <c r="AD4272" s="3" t="s">
        <v>6151</v>
      </c>
      <c r="AE4272" s="3" t="s">
        <v>6151</v>
      </c>
      <c r="AF4272" s="3" t="s">
        <v>154</v>
      </c>
      <c r="AG4272" s="3" t="s">
        <v>154</v>
      </c>
      <c r="AH4272" s="3" t="s">
        <v>6478</v>
      </c>
      <c r="AI4272" s="3" t="s">
        <v>6482</v>
      </c>
      <c r="AJ4272" s="3" t="s">
        <v>6489</v>
      </c>
    </row>
    <row r="4273" spans="1:36" ht="30">
      <c r="A4273" s="10">
        <v>4376</v>
      </c>
      <c r="B4273" t="str">
        <f>IF(K4273="总计","",INDEX(主数据!A:AD,MATCH(J4273,主数据!A:A,0),9))</f>
        <v>华西大区公司</v>
      </c>
      <c r="C4273" t="str">
        <f>IF(K4273="","",INDEX(主数据!A:AD,MATCH(J4273,主数据!A:A,0),11))</f>
        <v>成都西北区</v>
      </c>
      <c r="D4273" t="str">
        <f t="shared" si="264"/>
        <v>CD45小业主委托停车管理费（固定）定额</v>
      </c>
      <c r="E4273" s="13" t="str">
        <f t="shared" si="266"/>
        <v/>
      </c>
      <c r="F4273" s="13" t="str">
        <f>IF(E4273="","",IFERROR(IF(IF(K4273="","",INDEX(收费标合同信息维护!A:Q,MATCH(D4273,收费标合同信息维护!J:J,0),10))=D4273,"有","无"),"无"))</f>
        <v/>
      </c>
      <c r="G4273" s="13" t="str">
        <f t="shared" si="265"/>
        <v>CD45小业主委托停车管理费（固定）定额90.00</v>
      </c>
      <c r="H4273" s="13" t="str">
        <f t="shared" si="267"/>
        <v>90.00</v>
      </c>
      <c r="I4273" s="13" t="str">
        <f>IF(G4273="","",IFERROR(IF(IF(K4273="","",INDEX(收费标合同信息维护!A:Q,MATCH(G4273,收费标合同信息维护!M:M,0),13))=G4273,"有","无"),"无"))</f>
        <v>无</v>
      </c>
      <c r="J4273" s="3" t="s">
        <v>3157</v>
      </c>
      <c r="K4273" s="3" t="s">
        <v>14843</v>
      </c>
      <c r="L4273" s="3" t="s">
        <v>7013</v>
      </c>
      <c r="M4273" s="3" t="s">
        <v>7014</v>
      </c>
      <c r="N4273" s="3" t="s">
        <v>6477</v>
      </c>
      <c r="O4273" s="3" t="s">
        <v>6478</v>
      </c>
      <c r="P4273" s="3" t="s">
        <v>14861</v>
      </c>
      <c r="Q4273" s="3" t="s">
        <v>14861</v>
      </c>
      <c r="R4273" s="3" t="s">
        <v>6490</v>
      </c>
      <c r="S4273" s="3" t="s">
        <v>6491</v>
      </c>
      <c r="T4273" s="3" t="s">
        <v>6800</v>
      </c>
      <c r="U4273" s="3" t="s">
        <v>154</v>
      </c>
      <c r="V4273" s="3" t="s">
        <v>154</v>
      </c>
      <c r="W4273" s="3" t="s">
        <v>7163</v>
      </c>
      <c r="X4273" s="3" t="s">
        <v>154</v>
      </c>
      <c r="Y4273" s="3" t="s">
        <v>154</v>
      </c>
      <c r="Z4273" s="3" t="s">
        <v>154</v>
      </c>
      <c r="AA4273" s="3" t="s">
        <v>154</v>
      </c>
      <c r="AB4273" s="3" t="s">
        <v>154</v>
      </c>
      <c r="AC4273" s="3" t="s">
        <v>154</v>
      </c>
      <c r="AD4273" s="3" t="s">
        <v>6151</v>
      </c>
      <c r="AE4273" s="3" t="s">
        <v>6151</v>
      </c>
      <c r="AF4273" s="3" t="s">
        <v>154</v>
      </c>
      <c r="AG4273" s="3" t="s">
        <v>154</v>
      </c>
      <c r="AH4273" s="3" t="s">
        <v>6478</v>
      </c>
      <c r="AI4273" s="3" t="s">
        <v>6482</v>
      </c>
      <c r="AJ4273" s="3" t="s">
        <v>6030</v>
      </c>
    </row>
    <row r="4274" spans="1:36" ht="30">
      <c r="A4274" s="10">
        <v>4377</v>
      </c>
      <c r="B4274" t="str">
        <f>IF(K4274="总计","",INDEX(主数据!A:AD,MATCH(J4274,主数据!A:A,0),9))</f>
        <v>华西大区公司</v>
      </c>
      <c r="C4274" t="str">
        <f>IF(K4274="","",INDEX(主数据!A:AD,MATCH(J4274,主数据!A:A,0),11))</f>
        <v>成都西北区</v>
      </c>
      <c r="D4274" t="str">
        <f t="shared" si="264"/>
        <v>CD45小业主委托停车管理费（固定）定额</v>
      </c>
      <c r="E4274" s="13" t="str">
        <f t="shared" si="266"/>
        <v/>
      </c>
      <c r="F4274" s="13" t="str">
        <f>IF(E4274="","",IFERROR(IF(IF(K4274="","",INDEX(收费标合同信息维护!A:Q,MATCH(D4274,收费标合同信息维护!J:J,0),10))=D4274,"有","无"),"无"))</f>
        <v/>
      </c>
      <c r="G4274" s="13" t="str">
        <f t="shared" si="265"/>
        <v>CD45小业主委托停车管理费（固定）定额80.00</v>
      </c>
      <c r="H4274" s="13" t="str">
        <f t="shared" si="267"/>
        <v>80.00</v>
      </c>
      <c r="I4274" s="13" t="str">
        <f>IF(G4274="","",IFERROR(IF(IF(K4274="","",INDEX(收费标合同信息维护!A:Q,MATCH(G4274,收费标合同信息维护!M:M,0),13))=G4274,"有","无"),"无"))</f>
        <v>无</v>
      </c>
      <c r="J4274" s="3" t="s">
        <v>3157</v>
      </c>
      <c r="K4274" s="3" t="s">
        <v>14843</v>
      </c>
      <c r="L4274" s="3" t="s">
        <v>7013</v>
      </c>
      <c r="M4274" s="3" t="s">
        <v>7014</v>
      </c>
      <c r="N4274" s="3" t="s">
        <v>6477</v>
      </c>
      <c r="O4274" s="3" t="s">
        <v>6478</v>
      </c>
      <c r="P4274" s="3" t="s">
        <v>14862</v>
      </c>
      <c r="Q4274" s="3" t="s">
        <v>14862</v>
      </c>
      <c r="R4274" s="3" t="s">
        <v>6490</v>
      </c>
      <c r="S4274" s="3" t="s">
        <v>6491</v>
      </c>
      <c r="T4274" s="3" t="s">
        <v>6800</v>
      </c>
      <c r="U4274" s="3" t="s">
        <v>154</v>
      </c>
      <c r="V4274" s="3" t="s">
        <v>154</v>
      </c>
      <c r="W4274" s="3" t="s">
        <v>6521</v>
      </c>
      <c r="X4274" s="3" t="s">
        <v>154</v>
      </c>
      <c r="Y4274" s="3" t="s">
        <v>154</v>
      </c>
      <c r="Z4274" s="3" t="s">
        <v>154</v>
      </c>
      <c r="AA4274" s="3" t="s">
        <v>154</v>
      </c>
      <c r="AB4274" s="3" t="s">
        <v>154</v>
      </c>
      <c r="AC4274" s="3" t="s">
        <v>154</v>
      </c>
      <c r="AD4274" s="3" t="s">
        <v>6151</v>
      </c>
      <c r="AE4274" s="3" t="s">
        <v>6151</v>
      </c>
      <c r="AF4274" s="3" t="s">
        <v>154</v>
      </c>
      <c r="AG4274" s="3" t="s">
        <v>154</v>
      </c>
      <c r="AH4274" s="3" t="s">
        <v>6478</v>
      </c>
      <c r="AI4274" s="3" t="s">
        <v>6482</v>
      </c>
      <c r="AJ4274" s="3" t="s">
        <v>6489</v>
      </c>
    </row>
    <row r="4275" spans="1:36" ht="15">
      <c r="A4275" s="10">
        <v>4378</v>
      </c>
      <c r="B4275" t="str">
        <f>IF(K4275="总计","",INDEX(主数据!A:AD,MATCH(J4275,主数据!A:A,0),9))</f>
        <v>华西大区公司</v>
      </c>
      <c r="C4275" t="str">
        <f>IF(K4275="","",INDEX(主数据!A:AD,MATCH(J4275,主数据!A:A,0),11))</f>
        <v>成都西北区</v>
      </c>
      <c r="D4275" t="str">
        <f t="shared" si="264"/>
        <v>CD45电费标准方式0.86</v>
      </c>
      <c r="E4275" s="13" t="str">
        <f t="shared" si="266"/>
        <v>0.86</v>
      </c>
      <c r="F4275" s="13" t="str">
        <f>IF(E4275="","",IFERROR(IF(IF(K4275="","",INDEX(收费标合同信息维护!A:Q,MATCH(D4275,收费标合同信息维护!J:J,0),10))=D4275,"有","无"),"无"))</f>
        <v>无</v>
      </c>
      <c r="G4275" s="13" t="str">
        <f t="shared" si="265"/>
        <v/>
      </c>
      <c r="H4275" s="13" t="str">
        <f t="shared" si="267"/>
        <v/>
      </c>
      <c r="I4275" s="13" t="str">
        <f>IF(G4275="","",IFERROR(IF(IF(K4275="","",INDEX(收费标合同信息维护!A:Q,MATCH(G4275,收费标合同信息维护!M:M,0),13))=G4275,"有","无"),"无"))</f>
        <v/>
      </c>
      <c r="J4275" s="3" t="s">
        <v>3157</v>
      </c>
      <c r="K4275" s="3" t="s">
        <v>14843</v>
      </c>
      <c r="L4275" s="3" t="s">
        <v>6601</v>
      </c>
      <c r="M4275" s="3" t="s">
        <v>6602</v>
      </c>
      <c r="N4275" s="3" t="s">
        <v>6603</v>
      </c>
      <c r="O4275" s="3" t="s">
        <v>6478</v>
      </c>
      <c r="P4275" s="3" t="s">
        <v>14863</v>
      </c>
      <c r="Q4275" s="3" t="s">
        <v>6602</v>
      </c>
      <c r="R4275" s="3" t="s">
        <v>6484</v>
      </c>
      <c r="S4275" s="3" t="s">
        <v>6491</v>
      </c>
      <c r="T4275" s="3" t="s">
        <v>6548</v>
      </c>
      <c r="U4275" s="3" t="s">
        <v>154</v>
      </c>
      <c r="V4275" s="3" t="s">
        <v>8661</v>
      </c>
      <c r="W4275" s="3" t="s">
        <v>154</v>
      </c>
      <c r="X4275" s="3" t="s">
        <v>154</v>
      </c>
      <c r="Y4275" s="3" t="s">
        <v>154</v>
      </c>
      <c r="Z4275" s="3" t="s">
        <v>154</v>
      </c>
      <c r="AA4275" s="3" t="s">
        <v>154</v>
      </c>
      <c r="AB4275" s="3" t="s">
        <v>154</v>
      </c>
      <c r="AC4275" s="3" t="s">
        <v>154</v>
      </c>
      <c r="AD4275" s="3" t="s">
        <v>6151</v>
      </c>
      <c r="AE4275" s="3" t="s">
        <v>6151</v>
      </c>
      <c r="AF4275" s="3" t="s">
        <v>154</v>
      </c>
      <c r="AG4275" s="3" t="s">
        <v>154</v>
      </c>
      <c r="AH4275" s="3" t="s">
        <v>6478</v>
      </c>
      <c r="AI4275" s="3" t="s">
        <v>6482</v>
      </c>
      <c r="AJ4275" s="3" t="s">
        <v>6489</v>
      </c>
    </row>
    <row r="4276" spans="1:36" ht="15">
      <c r="A4276" s="10">
        <v>4379</v>
      </c>
      <c r="B4276" t="str">
        <f>IF(K4276="总计","",INDEX(主数据!A:AD,MATCH(J4276,主数据!A:A,0),9))</f>
        <v>华西大区公司</v>
      </c>
      <c r="C4276" t="str">
        <f>IF(K4276="","",INDEX(主数据!A:AD,MATCH(J4276,主数据!A:A,0),11))</f>
        <v>成都西北区</v>
      </c>
      <c r="D4276" t="str">
        <f t="shared" si="264"/>
        <v>CD45自来水费（简易征收）标准方式3.03</v>
      </c>
      <c r="E4276" s="13" t="str">
        <f t="shared" si="266"/>
        <v>3.03</v>
      </c>
      <c r="F4276" s="13" t="str">
        <f>IF(E4276="","",IFERROR(IF(IF(K4276="","",INDEX(收费标合同信息维护!A:Q,MATCH(D4276,收费标合同信息维护!J:J,0),10))=D4276,"有","无"),"无"))</f>
        <v>无</v>
      </c>
      <c r="G4276" s="13" t="str">
        <f t="shared" si="265"/>
        <v/>
      </c>
      <c r="H4276" s="13" t="str">
        <f t="shared" si="267"/>
        <v/>
      </c>
      <c r="I4276" s="13" t="str">
        <f>IF(G4276="","",IFERROR(IF(IF(K4276="","",INDEX(收费标合同信息维护!A:Q,MATCH(G4276,收费标合同信息维护!M:M,0),13))=G4276,"有","无"),"无"))</f>
        <v/>
      </c>
      <c r="J4276" s="3" t="s">
        <v>3157</v>
      </c>
      <c r="K4276" s="3" t="s">
        <v>14843</v>
      </c>
      <c r="L4276" s="3" t="s">
        <v>6615</v>
      </c>
      <c r="M4276" s="3" t="s">
        <v>6616</v>
      </c>
      <c r="N4276" s="3" t="s">
        <v>6603</v>
      </c>
      <c r="O4276" s="3" t="s">
        <v>6478</v>
      </c>
      <c r="P4276" s="3" t="s">
        <v>14864</v>
      </c>
      <c r="Q4276" s="3" t="s">
        <v>14865</v>
      </c>
      <c r="R4276" s="3" t="s">
        <v>6484</v>
      </c>
      <c r="S4276" s="3" t="s">
        <v>6491</v>
      </c>
      <c r="T4276" s="3" t="s">
        <v>14845</v>
      </c>
      <c r="U4276" s="3" t="s">
        <v>154</v>
      </c>
      <c r="V4276" s="3" t="s">
        <v>6769</v>
      </c>
      <c r="W4276" s="3" t="s">
        <v>154</v>
      </c>
      <c r="X4276" s="3" t="s">
        <v>154</v>
      </c>
      <c r="Y4276" s="3" t="s">
        <v>154</v>
      </c>
      <c r="Z4276" s="3" t="s">
        <v>154</v>
      </c>
      <c r="AA4276" s="3" t="s">
        <v>154</v>
      </c>
      <c r="AB4276" s="3" t="s">
        <v>154</v>
      </c>
      <c r="AC4276" s="3" t="s">
        <v>154</v>
      </c>
      <c r="AD4276" s="3" t="s">
        <v>6151</v>
      </c>
      <c r="AE4276" s="3" t="s">
        <v>6151</v>
      </c>
      <c r="AF4276" s="3" t="s">
        <v>154</v>
      </c>
      <c r="AG4276" s="3" t="s">
        <v>154</v>
      </c>
      <c r="AH4276" s="3" t="s">
        <v>6478</v>
      </c>
      <c r="AI4276" s="3" t="s">
        <v>6482</v>
      </c>
      <c r="AJ4276" s="3" t="s">
        <v>6489</v>
      </c>
    </row>
    <row r="4277" spans="1:36" ht="30">
      <c r="A4277" s="10">
        <v>4380</v>
      </c>
      <c r="B4277" t="str">
        <f>IF(K4277="总计","",INDEX(主数据!A:AD,MATCH(J4277,主数据!A:A,0),9))</f>
        <v>华西大区公司</v>
      </c>
      <c r="C4277" t="str">
        <f>IF(K4277="","",INDEX(主数据!A:AD,MATCH(J4277,主数据!A:A,0),11))</f>
        <v>成都东区</v>
      </c>
      <c r="D4277" t="str">
        <f t="shared" si="264"/>
        <v>CD49物业服务费标准方式2.80</v>
      </c>
      <c r="E4277" s="13" t="str">
        <f t="shared" si="266"/>
        <v>2.80</v>
      </c>
      <c r="F4277" s="13" t="str">
        <f>IF(E4277="","",IFERROR(IF(IF(K4277="","",INDEX(收费标合同信息维护!A:Q,MATCH(D4277,收费标合同信息维护!J:J,0),10))=D4277,"有","无"),"无"))</f>
        <v>无</v>
      </c>
      <c r="G4277" s="13" t="str">
        <f t="shared" si="265"/>
        <v/>
      </c>
      <c r="H4277" s="13" t="str">
        <f t="shared" si="267"/>
        <v/>
      </c>
      <c r="I4277" s="13" t="str">
        <f>IF(G4277="","",IFERROR(IF(IF(K4277="","",INDEX(收费标合同信息维护!A:Q,MATCH(G4277,收费标合同信息维护!M:M,0),13))=G4277,"有","无"),"无"))</f>
        <v/>
      </c>
      <c r="J4277" s="3" t="s">
        <v>3376</v>
      </c>
      <c r="K4277" s="3" t="s">
        <v>14866</v>
      </c>
      <c r="L4277" s="3" t="s">
        <v>6025</v>
      </c>
      <c r="M4277" s="3" t="s">
        <v>6026</v>
      </c>
      <c r="N4277" s="3" t="s">
        <v>6477</v>
      </c>
      <c r="O4277" s="3" t="s">
        <v>6478</v>
      </c>
      <c r="P4277" s="3" t="s">
        <v>14867</v>
      </c>
      <c r="Q4277" s="3" t="s">
        <v>14868</v>
      </c>
      <c r="R4277" s="3" t="s">
        <v>6484</v>
      </c>
      <c r="S4277" s="3" t="s">
        <v>6491</v>
      </c>
      <c r="T4277" s="3" t="s">
        <v>6506</v>
      </c>
      <c r="U4277" s="3" t="s">
        <v>154</v>
      </c>
      <c r="V4277" s="3" t="s">
        <v>6543</v>
      </c>
      <c r="W4277" s="3" t="s">
        <v>154</v>
      </c>
      <c r="X4277" s="3" t="s">
        <v>154</v>
      </c>
      <c r="Y4277" s="3" t="s">
        <v>154</v>
      </c>
      <c r="Z4277" s="3" t="s">
        <v>154</v>
      </c>
      <c r="AA4277" s="3" t="s">
        <v>154</v>
      </c>
      <c r="AB4277" s="3" t="s">
        <v>154</v>
      </c>
      <c r="AC4277" s="3" t="s">
        <v>154</v>
      </c>
      <c r="AD4277" s="3" t="s">
        <v>6151</v>
      </c>
      <c r="AE4277" s="3" t="s">
        <v>6151</v>
      </c>
      <c r="AF4277" s="3" t="s">
        <v>154</v>
      </c>
      <c r="AG4277" s="3" t="s">
        <v>154</v>
      </c>
      <c r="AH4277" s="3" t="s">
        <v>6478</v>
      </c>
      <c r="AI4277" s="3" t="s">
        <v>6482</v>
      </c>
      <c r="AJ4277" s="3" t="s">
        <v>6144</v>
      </c>
    </row>
    <row r="4278" spans="1:36" ht="30">
      <c r="A4278" s="10">
        <v>4381</v>
      </c>
      <c r="B4278" t="str">
        <f>IF(K4278="总计","",INDEX(主数据!A:AD,MATCH(J4278,主数据!A:A,0),9))</f>
        <v>华西大区公司</v>
      </c>
      <c r="C4278" t="str">
        <f>IF(K4278="","",INDEX(主数据!A:AD,MATCH(J4278,主数据!A:A,0),11))</f>
        <v>成都东区</v>
      </c>
      <c r="D4278" t="str">
        <f t="shared" si="264"/>
        <v>CD49物业服务费标准方式6.50</v>
      </c>
      <c r="E4278" s="13" t="str">
        <f t="shared" si="266"/>
        <v>6.50</v>
      </c>
      <c r="F4278" s="13" t="str">
        <f>IF(E4278="","",IFERROR(IF(IF(K4278="","",INDEX(收费标合同信息维护!A:Q,MATCH(D4278,收费标合同信息维护!J:J,0),10))=D4278,"有","无"),"无"))</f>
        <v>无</v>
      </c>
      <c r="G4278" s="13" t="str">
        <f t="shared" si="265"/>
        <v/>
      </c>
      <c r="H4278" s="13" t="str">
        <f t="shared" si="267"/>
        <v/>
      </c>
      <c r="I4278" s="13" t="str">
        <f>IF(G4278="","",IFERROR(IF(IF(K4278="","",INDEX(收费标合同信息维护!A:Q,MATCH(G4278,收费标合同信息维护!M:M,0),13))=G4278,"有","无"),"无"))</f>
        <v/>
      </c>
      <c r="J4278" s="3" t="s">
        <v>3376</v>
      </c>
      <c r="K4278" s="3" t="s">
        <v>14866</v>
      </c>
      <c r="L4278" s="3" t="s">
        <v>6025</v>
      </c>
      <c r="M4278" s="3" t="s">
        <v>6026</v>
      </c>
      <c r="N4278" s="3" t="s">
        <v>6477</v>
      </c>
      <c r="O4278" s="3" t="s">
        <v>6478</v>
      </c>
      <c r="P4278" s="3" t="s">
        <v>14869</v>
      </c>
      <c r="Q4278" s="3" t="s">
        <v>14870</v>
      </c>
      <c r="R4278" s="3" t="s">
        <v>6484</v>
      </c>
      <c r="S4278" s="3" t="s">
        <v>6491</v>
      </c>
      <c r="T4278" s="3" t="s">
        <v>6506</v>
      </c>
      <c r="U4278" s="3" t="s">
        <v>154</v>
      </c>
      <c r="V4278" s="3" t="s">
        <v>6787</v>
      </c>
      <c r="W4278" s="3" t="s">
        <v>154</v>
      </c>
      <c r="X4278" s="3" t="s">
        <v>154</v>
      </c>
      <c r="Y4278" s="3" t="s">
        <v>154</v>
      </c>
      <c r="Z4278" s="3" t="s">
        <v>154</v>
      </c>
      <c r="AA4278" s="3" t="s">
        <v>154</v>
      </c>
      <c r="AB4278" s="3" t="s">
        <v>154</v>
      </c>
      <c r="AC4278" s="3" t="s">
        <v>154</v>
      </c>
      <c r="AD4278" s="3" t="s">
        <v>6151</v>
      </c>
      <c r="AE4278" s="3" t="s">
        <v>6151</v>
      </c>
      <c r="AF4278" s="3" t="s">
        <v>154</v>
      </c>
      <c r="AG4278" s="3" t="s">
        <v>154</v>
      </c>
      <c r="AH4278" s="3" t="s">
        <v>6478</v>
      </c>
      <c r="AI4278" s="3" t="s">
        <v>6482</v>
      </c>
      <c r="AJ4278" s="3" t="s">
        <v>6444</v>
      </c>
    </row>
    <row r="4279" spans="1:36" ht="30">
      <c r="A4279" s="10">
        <v>4382</v>
      </c>
      <c r="B4279" t="str">
        <f>IF(K4279="总计","",INDEX(主数据!A:AD,MATCH(J4279,主数据!A:A,0),9))</f>
        <v>华西大区公司</v>
      </c>
      <c r="C4279" t="str">
        <f>IF(K4279="","",INDEX(主数据!A:AD,MATCH(J4279,主数据!A:A,0),11))</f>
        <v>成都东区</v>
      </c>
      <c r="D4279" t="str">
        <f t="shared" si="264"/>
        <v>CD49生活垃圾清运费-委托清运定额</v>
      </c>
      <c r="E4279" s="13" t="str">
        <f t="shared" si="266"/>
        <v/>
      </c>
      <c r="F4279" s="13" t="str">
        <f>IF(E4279="","",IFERROR(IF(IF(K4279="","",INDEX(收费标合同信息维护!A:Q,MATCH(D4279,收费标合同信息维护!J:J,0),10))=D4279,"有","无"),"无"))</f>
        <v/>
      </c>
      <c r="G4279" s="13" t="str">
        <f t="shared" si="265"/>
        <v>CD49生活垃圾清运费-委托清运定额8.00</v>
      </c>
      <c r="H4279" s="13" t="str">
        <f t="shared" si="267"/>
        <v>8.00</v>
      </c>
      <c r="I4279" s="13" t="str">
        <f>IF(G4279="","",IFERROR(IF(IF(K4279="","",INDEX(收费标合同信息维护!A:Q,MATCH(G4279,收费标合同信息维护!M:M,0),13))=G4279,"有","无"),"无"))</f>
        <v>无</v>
      </c>
      <c r="J4279" s="3" t="s">
        <v>3376</v>
      </c>
      <c r="K4279" s="3" t="s">
        <v>14866</v>
      </c>
      <c r="L4279" s="3" t="s">
        <v>6630</v>
      </c>
      <c r="M4279" s="3" t="s">
        <v>6631</v>
      </c>
      <c r="N4279" s="3" t="s">
        <v>6477</v>
      </c>
      <c r="O4279" s="3" t="s">
        <v>6478</v>
      </c>
      <c r="P4279" s="3" t="s">
        <v>14871</v>
      </c>
      <c r="Q4279" s="3" t="s">
        <v>14872</v>
      </c>
      <c r="R4279" s="3" t="s">
        <v>6490</v>
      </c>
      <c r="S4279" s="3" t="s">
        <v>6627</v>
      </c>
      <c r="T4279" s="3" t="s">
        <v>6506</v>
      </c>
      <c r="U4279" s="3" t="s">
        <v>154</v>
      </c>
      <c r="V4279" s="3" t="s">
        <v>154</v>
      </c>
      <c r="W4279" s="3" t="s">
        <v>6851</v>
      </c>
      <c r="X4279" s="3" t="s">
        <v>154</v>
      </c>
      <c r="Y4279" s="3" t="s">
        <v>154</v>
      </c>
      <c r="Z4279" s="3" t="s">
        <v>154</v>
      </c>
      <c r="AA4279" s="3" t="s">
        <v>154</v>
      </c>
      <c r="AB4279" s="3" t="s">
        <v>154</v>
      </c>
      <c r="AC4279" s="3" t="s">
        <v>154</v>
      </c>
      <c r="AD4279" s="3" t="s">
        <v>6151</v>
      </c>
      <c r="AE4279" s="3" t="s">
        <v>6151</v>
      </c>
      <c r="AF4279" s="3" t="s">
        <v>154</v>
      </c>
      <c r="AG4279" s="3" t="s">
        <v>154</v>
      </c>
      <c r="AH4279" s="3" t="s">
        <v>6597</v>
      </c>
      <c r="AI4279" s="3" t="s">
        <v>6482</v>
      </c>
      <c r="AJ4279" s="3" t="s">
        <v>11257</v>
      </c>
    </row>
    <row r="4280" spans="1:36" ht="30">
      <c r="A4280" s="10">
        <v>4383</v>
      </c>
      <c r="B4280" t="str">
        <f>IF(K4280="总计","",INDEX(主数据!A:AD,MATCH(J4280,主数据!A:A,0),9))</f>
        <v>华西大区公司</v>
      </c>
      <c r="C4280" t="str">
        <f>IF(K4280="","",INDEX(主数据!A:AD,MATCH(J4280,主数据!A:A,0),11))</f>
        <v>成都东区</v>
      </c>
      <c r="D4280" t="str">
        <f t="shared" si="264"/>
        <v>CD49生活垃圾清运费-委托清运定额</v>
      </c>
      <c r="E4280" s="13" t="str">
        <f t="shared" si="266"/>
        <v/>
      </c>
      <c r="F4280" s="13" t="str">
        <f>IF(E4280="","",IFERROR(IF(IF(K4280="","",INDEX(收费标合同信息维护!A:Q,MATCH(D4280,收费标合同信息维护!J:J,0),10))=D4280,"有","无"),"无"))</f>
        <v/>
      </c>
      <c r="G4280" s="13" t="str">
        <f t="shared" si="265"/>
        <v>CD49生活垃圾清运费-委托清运定额8.00</v>
      </c>
      <c r="H4280" s="13" t="str">
        <f t="shared" si="267"/>
        <v>8.00</v>
      </c>
      <c r="I4280" s="13" t="str">
        <f>IF(G4280="","",IFERROR(IF(IF(K4280="","",INDEX(收费标合同信息维护!A:Q,MATCH(G4280,收费标合同信息维护!M:M,0),13))=G4280,"有","无"),"无"))</f>
        <v>无</v>
      </c>
      <c r="J4280" s="3" t="s">
        <v>3376</v>
      </c>
      <c r="K4280" s="3" t="s">
        <v>14866</v>
      </c>
      <c r="L4280" s="3" t="s">
        <v>6630</v>
      </c>
      <c r="M4280" s="3" t="s">
        <v>6631</v>
      </c>
      <c r="N4280" s="3" t="s">
        <v>6477</v>
      </c>
      <c r="O4280" s="3" t="s">
        <v>6478</v>
      </c>
      <c r="P4280" s="3" t="s">
        <v>14873</v>
      </c>
      <c r="Q4280" s="3" t="s">
        <v>14874</v>
      </c>
      <c r="R4280" s="3" t="s">
        <v>6490</v>
      </c>
      <c r="S4280" s="3" t="s">
        <v>6491</v>
      </c>
      <c r="T4280" s="3" t="s">
        <v>6506</v>
      </c>
      <c r="U4280" s="3" t="s">
        <v>154</v>
      </c>
      <c r="V4280" s="3" t="s">
        <v>154</v>
      </c>
      <c r="W4280" s="3" t="s">
        <v>6851</v>
      </c>
      <c r="X4280" s="3" t="s">
        <v>154</v>
      </c>
      <c r="Y4280" s="3" t="s">
        <v>154</v>
      </c>
      <c r="Z4280" s="3" t="s">
        <v>154</v>
      </c>
      <c r="AA4280" s="3" t="s">
        <v>154</v>
      </c>
      <c r="AB4280" s="3" t="s">
        <v>154</v>
      </c>
      <c r="AC4280" s="3" t="s">
        <v>154</v>
      </c>
      <c r="AD4280" s="3" t="s">
        <v>6151</v>
      </c>
      <c r="AE4280" s="3" t="s">
        <v>6151</v>
      </c>
      <c r="AF4280" s="3" t="s">
        <v>154</v>
      </c>
      <c r="AG4280" s="3" t="s">
        <v>154</v>
      </c>
      <c r="AH4280" s="3" t="s">
        <v>6478</v>
      </c>
      <c r="AI4280" s="3" t="s">
        <v>6482</v>
      </c>
      <c r="AJ4280" s="3" t="s">
        <v>11726</v>
      </c>
    </row>
    <row r="4281" spans="1:36" ht="30">
      <c r="A4281" s="10">
        <v>4384</v>
      </c>
      <c r="B4281" t="str">
        <f>IF(K4281="总计","",INDEX(主数据!A:AD,MATCH(J4281,主数据!A:A,0),9))</f>
        <v>华西大区公司</v>
      </c>
      <c r="C4281" t="str">
        <f>IF(K4281="","",INDEX(主数据!A:AD,MATCH(J4281,主数据!A:A,0),11))</f>
        <v>成都东区</v>
      </c>
      <c r="D4281" t="str">
        <f t="shared" si="264"/>
        <v>CD49开发商委托停车租赁费（固定）定额</v>
      </c>
      <c r="E4281" s="13" t="str">
        <f t="shared" si="266"/>
        <v/>
      </c>
      <c r="F4281" s="13" t="str">
        <f>IF(E4281="","",IFERROR(IF(IF(K4281="","",INDEX(收费标合同信息维护!A:Q,MATCH(D4281,收费标合同信息维护!J:J,0),10))=D4281,"有","无"),"无"))</f>
        <v/>
      </c>
      <c r="G4281" s="13" t="str">
        <f t="shared" si="265"/>
        <v>CD49开发商委托停车租赁费（固定）定额400.00</v>
      </c>
      <c r="H4281" s="13" t="str">
        <f t="shared" si="267"/>
        <v>400.00</v>
      </c>
      <c r="I4281" s="13" t="str">
        <f>IF(G4281="","",IFERROR(IF(IF(K4281="","",INDEX(收费标合同信息维护!A:Q,MATCH(G4281,收费标合同信息维护!M:M,0),13))=G4281,"有","无"),"无"))</f>
        <v>无</v>
      </c>
      <c r="J4281" s="3" t="s">
        <v>3376</v>
      </c>
      <c r="K4281" s="3" t="s">
        <v>14866</v>
      </c>
      <c r="L4281" s="3" t="s">
        <v>6818</v>
      </c>
      <c r="M4281" s="3" t="s">
        <v>6819</v>
      </c>
      <c r="N4281" s="3" t="s">
        <v>6477</v>
      </c>
      <c r="O4281" s="3" t="s">
        <v>6478</v>
      </c>
      <c r="P4281" s="3" t="s">
        <v>14875</v>
      </c>
      <c r="Q4281" s="3" t="s">
        <v>14876</v>
      </c>
      <c r="R4281" s="3" t="s">
        <v>6490</v>
      </c>
      <c r="S4281" s="3" t="s">
        <v>6491</v>
      </c>
      <c r="T4281" s="3" t="s">
        <v>6548</v>
      </c>
      <c r="U4281" s="3" t="s">
        <v>154</v>
      </c>
      <c r="V4281" s="3" t="s">
        <v>154</v>
      </c>
      <c r="W4281" s="3" t="s">
        <v>7012</v>
      </c>
      <c r="X4281" s="3" t="s">
        <v>154</v>
      </c>
      <c r="Y4281" s="3" t="s">
        <v>154</v>
      </c>
      <c r="Z4281" s="3" t="s">
        <v>154</v>
      </c>
      <c r="AA4281" s="3" t="s">
        <v>154</v>
      </c>
      <c r="AB4281" s="3" t="s">
        <v>154</v>
      </c>
      <c r="AC4281" s="3" t="s">
        <v>154</v>
      </c>
      <c r="AD4281" s="3" t="s">
        <v>6151</v>
      </c>
      <c r="AE4281" s="3" t="s">
        <v>6151</v>
      </c>
      <c r="AF4281" s="3" t="s">
        <v>154</v>
      </c>
      <c r="AG4281" s="3" t="s">
        <v>154</v>
      </c>
      <c r="AH4281" s="3" t="s">
        <v>6478</v>
      </c>
      <c r="AI4281" s="3" t="s">
        <v>6482</v>
      </c>
      <c r="AJ4281" s="3" t="s">
        <v>6114</v>
      </c>
    </row>
    <row r="4282" spans="1:36" ht="30">
      <c r="A4282" s="10">
        <v>4385</v>
      </c>
      <c r="B4282" t="str">
        <f>IF(K4282="总计","",INDEX(主数据!A:AD,MATCH(J4282,主数据!A:A,0),9))</f>
        <v>华西大区公司</v>
      </c>
      <c r="C4282" t="str">
        <f>IF(K4282="","",INDEX(主数据!A:AD,MATCH(J4282,主数据!A:A,0),11))</f>
        <v>成都东区</v>
      </c>
      <c r="D4282" t="str">
        <f t="shared" si="264"/>
        <v>CD49开发商委托停车租赁费（固定）定额</v>
      </c>
      <c r="E4282" s="13" t="str">
        <f t="shared" si="266"/>
        <v/>
      </c>
      <c r="F4282" s="13" t="str">
        <f>IF(E4282="","",IFERROR(IF(IF(K4282="","",INDEX(收费标合同信息维护!A:Q,MATCH(D4282,收费标合同信息维护!J:J,0),10))=D4282,"有","无"),"无"))</f>
        <v/>
      </c>
      <c r="G4282" s="13" t="str">
        <f t="shared" si="265"/>
        <v>CD49开发商委托停车租赁费（固定）定额800.00</v>
      </c>
      <c r="H4282" s="13" t="str">
        <f t="shared" si="267"/>
        <v>800.00</v>
      </c>
      <c r="I4282" s="13" t="str">
        <f>IF(G4282="","",IFERROR(IF(IF(K4282="","",INDEX(收费标合同信息维护!A:Q,MATCH(G4282,收费标合同信息维护!M:M,0),13))=G4282,"有","无"),"无"))</f>
        <v>无</v>
      </c>
      <c r="J4282" s="3" t="s">
        <v>3376</v>
      </c>
      <c r="K4282" s="3" t="s">
        <v>14866</v>
      </c>
      <c r="L4282" s="3" t="s">
        <v>6818</v>
      </c>
      <c r="M4282" s="3" t="s">
        <v>6819</v>
      </c>
      <c r="N4282" s="3" t="s">
        <v>6477</v>
      </c>
      <c r="O4282" s="3" t="s">
        <v>6478</v>
      </c>
      <c r="P4282" s="3" t="s">
        <v>14877</v>
      </c>
      <c r="Q4282" s="3" t="s">
        <v>14878</v>
      </c>
      <c r="R4282" s="3" t="s">
        <v>6490</v>
      </c>
      <c r="S4282" s="3" t="s">
        <v>6491</v>
      </c>
      <c r="T4282" s="3" t="s">
        <v>6548</v>
      </c>
      <c r="U4282" s="3" t="s">
        <v>154</v>
      </c>
      <c r="V4282" s="3" t="s">
        <v>154</v>
      </c>
      <c r="W4282" s="3" t="s">
        <v>9008</v>
      </c>
      <c r="X4282" s="3" t="s">
        <v>154</v>
      </c>
      <c r="Y4282" s="3" t="s">
        <v>154</v>
      </c>
      <c r="Z4282" s="3" t="s">
        <v>154</v>
      </c>
      <c r="AA4282" s="3" t="s">
        <v>154</v>
      </c>
      <c r="AB4282" s="3" t="s">
        <v>154</v>
      </c>
      <c r="AC4282" s="3" t="s">
        <v>154</v>
      </c>
      <c r="AD4282" s="3" t="s">
        <v>6151</v>
      </c>
      <c r="AE4282" s="3" t="s">
        <v>6151</v>
      </c>
      <c r="AF4282" s="3" t="s">
        <v>154</v>
      </c>
      <c r="AG4282" s="3" t="s">
        <v>154</v>
      </c>
      <c r="AH4282" s="3" t="s">
        <v>6478</v>
      </c>
      <c r="AI4282" s="3" t="s">
        <v>6482</v>
      </c>
      <c r="AJ4282" s="3" t="s">
        <v>6031</v>
      </c>
    </row>
    <row r="4283" spans="1:36" ht="30">
      <c r="A4283" s="10">
        <v>4386</v>
      </c>
      <c r="B4283" t="str">
        <f>IF(K4283="总计","",INDEX(主数据!A:AD,MATCH(J4283,主数据!A:A,0),9))</f>
        <v>华西大区公司</v>
      </c>
      <c r="C4283" t="str">
        <f>IF(K4283="","",INDEX(主数据!A:AD,MATCH(J4283,主数据!A:A,0),11))</f>
        <v>成都东区</v>
      </c>
      <c r="D4283" t="str">
        <f t="shared" si="264"/>
        <v>CD49开发商委托停车租赁费（固定）定额</v>
      </c>
      <c r="E4283" s="13" t="str">
        <f t="shared" si="266"/>
        <v/>
      </c>
      <c r="F4283" s="13" t="str">
        <f>IF(E4283="","",IFERROR(IF(IF(K4283="","",INDEX(收费标合同信息维护!A:Q,MATCH(D4283,收费标合同信息维护!J:J,0),10))=D4283,"有","无"),"无"))</f>
        <v/>
      </c>
      <c r="G4283" s="13" t="str">
        <f t="shared" si="265"/>
        <v>CD49开发商委托停车租赁费（固定）定额500.00</v>
      </c>
      <c r="H4283" s="13" t="str">
        <f t="shared" si="267"/>
        <v>500.00</v>
      </c>
      <c r="I4283" s="13" t="str">
        <f>IF(G4283="","",IFERROR(IF(IF(K4283="","",INDEX(收费标合同信息维护!A:Q,MATCH(G4283,收费标合同信息维护!M:M,0),13))=G4283,"有","无"),"无"))</f>
        <v>无</v>
      </c>
      <c r="J4283" s="3" t="s">
        <v>3376</v>
      </c>
      <c r="K4283" s="3" t="s">
        <v>14866</v>
      </c>
      <c r="L4283" s="3" t="s">
        <v>6818</v>
      </c>
      <c r="M4283" s="3" t="s">
        <v>6819</v>
      </c>
      <c r="N4283" s="3" t="s">
        <v>6477</v>
      </c>
      <c r="O4283" s="3" t="s">
        <v>6478</v>
      </c>
      <c r="P4283" s="3" t="s">
        <v>14879</v>
      </c>
      <c r="Q4283" s="3" t="s">
        <v>14880</v>
      </c>
      <c r="R4283" s="3" t="s">
        <v>6490</v>
      </c>
      <c r="S4283" s="3" t="s">
        <v>6491</v>
      </c>
      <c r="T4283" s="3" t="s">
        <v>6548</v>
      </c>
      <c r="U4283" s="3" t="s">
        <v>154</v>
      </c>
      <c r="V4283" s="3" t="s">
        <v>154</v>
      </c>
      <c r="W4283" s="3" t="s">
        <v>6752</v>
      </c>
      <c r="X4283" s="3" t="s">
        <v>154</v>
      </c>
      <c r="Y4283" s="3" t="s">
        <v>154</v>
      </c>
      <c r="Z4283" s="3" t="s">
        <v>154</v>
      </c>
      <c r="AA4283" s="3" t="s">
        <v>154</v>
      </c>
      <c r="AB4283" s="3" t="s">
        <v>154</v>
      </c>
      <c r="AC4283" s="3" t="s">
        <v>154</v>
      </c>
      <c r="AD4283" s="3" t="s">
        <v>6151</v>
      </c>
      <c r="AE4283" s="3" t="s">
        <v>6151</v>
      </c>
      <c r="AF4283" s="3" t="s">
        <v>154</v>
      </c>
      <c r="AG4283" s="3" t="s">
        <v>154</v>
      </c>
      <c r="AH4283" s="3" t="s">
        <v>6478</v>
      </c>
      <c r="AI4283" s="3" t="s">
        <v>6482</v>
      </c>
      <c r="AJ4283" s="3" t="s">
        <v>18</v>
      </c>
    </row>
    <row r="4284" spans="1:36" ht="30">
      <c r="A4284" s="10">
        <v>4387</v>
      </c>
      <c r="B4284" t="str">
        <f>IF(K4284="总计","",INDEX(主数据!A:AD,MATCH(J4284,主数据!A:A,0),9))</f>
        <v>华西大区公司</v>
      </c>
      <c r="C4284" t="str">
        <f>IF(K4284="","",INDEX(主数据!A:AD,MATCH(J4284,主数据!A:A,0),11))</f>
        <v>成都东区</v>
      </c>
      <c r="D4284" t="str">
        <f t="shared" si="264"/>
        <v>CD49开发商委托停车租赁费（固定）定额</v>
      </c>
      <c r="E4284" s="13" t="str">
        <f t="shared" si="266"/>
        <v/>
      </c>
      <c r="F4284" s="13" t="str">
        <f>IF(E4284="","",IFERROR(IF(IF(K4284="","",INDEX(收费标合同信息维护!A:Q,MATCH(D4284,收费标合同信息维护!J:J,0),10))=D4284,"有","无"),"无"))</f>
        <v/>
      </c>
      <c r="G4284" s="13" t="str">
        <f t="shared" si="265"/>
        <v>CD49开发商委托停车租赁费（固定）定额1000.00</v>
      </c>
      <c r="H4284" s="13" t="str">
        <f t="shared" si="267"/>
        <v>1000.00</v>
      </c>
      <c r="I4284" s="13" t="str">
        <f>IF(G4284="","",IFERROR(IF(IF(K4284="","",INDEX(收费标合同信息维护!A:Q,MATCH(G4284,收费标合同信息维护!M:M,0),13))=G4284,"有","无"),"无"))</f>
        <v>无</v>
      </c>
      <c r="J4284" s="3" t="s">
        <v>3376</v>
      </c>
      <c r="K4284" s="3" t="s">
        <v>14866</v>
      </c>
      <c r="L4284" s="3" t="s">
        <v>6818</v>
      </c>
      <c r="M4284" s="3" t="s">
        <v>6819</v>
      </c>
      <c r="N4284" s="3" t="s">
        <v>6477</v>
      </c>
      <c r="O4284" s="3" t="s">
        <v>6478</v>
      </c>
      <c r="P4284" s="3" t="s">
        <v>14881</v>
      </c>
      <c r="Q4284" s="3" t="s">
        <v>14882</v>
      </c>
      <c r="R4284" s="3" t="s">
        <v>6490</v>
      </c>
      <c r="S4284" s="3" t="s">
        <v>6491</v>
      </c>
      <c r="T4284" s="3" t="s">
        <v>6548</v>
      </c>
      <c r="U4284" s="3" t="s">
        <v>154</v>
      </c>
      <c r="V4284" s="3" t="s">
        <v>154</v>
      </c>
      <c r="W4284" s="3" t="s">
        <v>7552</v>
      </c>
      <c r="X4284" s="3" t="s">
        <v>154</v>
      </c>
      <c r="Y4284" s="3" t="s">
        <v>154</v>
      </c>
      <c r="Z4284" s="3" t="s">
        <v>154</v>
      </c>
      <c r="AA4284" s="3" t="s">
        <v>154</v>
      </c>
      <c r="AB4284" s="3" t="s">
        <v>154</v>
      </c>
      <c r="AC4284" s="3" t="s">
        <v>154</v>
      </c>
      <c r="AD4284" s="3" t="s">
        <v>6151</v>
      </c>
      <c r="AE4284" s="3" t="s">
        <v>6151</v>
      </c>
      <c r="AF4284" s="3" t="s">
        <v>154</v>
      </c>
      <c r="AG4284" s="3" t="s">
        <v>154</v>
      </c>
      <c r="AH4284" s="3" t="s">
        <v>6478</v>
      </c>
      <c r="AI4284" s="3" t="s">
        <v>6482</v>
      </c>
      <c r="AJ4284" s="3" t="s">
        <v>6027</v>
      </c>
    </row>
    <row r="4285" spans="1:36" ht="30">
      <c r="A4285" s="10">
        <v>4388</v>
      </c>
      <c r="B4285" t="str">
        <f>IF(K4285="总计","",INDEX(主数据!A:AD,MATCH(J4285,主数据!A:A,0),9))</f>
        <v>华西大区公司</v>
      </c>
      <c r="C4285" t="str">
        <f>IF(K4285="","",INDEX(主数据!A:AD,MATCH(J4285,主数据!A:A,0),11))</f>
        <v>成都东区</v>
      </c>
      <c r="D4285" t="str">
        <f t="shared" si="264"/>
        <v>CD49小业主委托停车管理费（固定）定额</v>
      </c>
      <c r="E4285" s="13" t="str">
        <f t="shared" si="266"/>
        <v/>
      </c>
      <c r="F4285" s="13" t="str">
        <f>IF(E4285="","",IFERROR(IF(IF(K4285="","",INDEX(收费标合同信息维护!A:Q,MATCH(D4285,收费标合同信息维护!J:J,0),10))=D4285,"有","无"),"无"))</f>
        <v/>
      </c>
      <c r="G4285" s="13" t="str">
        <f t="shared" si="265"/>
        <v>CD49小业主委托停车管理费（固定）定额80.00</v>
      </c>
      <c r="H4285" s="13" t="str">
        <f t="shared" si="267"/>
        <v>80.00</v>
      </c>
      <c r="I4285" s="13" t="str">
        <f>IF(G4285="","",IFERROR(IF(IF(K4285="","",INDEX(收费标合同信息维护!A:Q,MATCH(G4285,收费标合同信息维护!M:M,0),13))=G4285,"有","无"),"无"))</f>
        <v>无</v>
      </c>
      <c r="J4285" s="3" t="s">
        <v>3376</v>
      </c>
      <c r="K4285" s="3" t="s">
        <v>14866</v>
      </c>
      <c r="L4285" s="3" t="s">
        <v>7013</v>
      </c>
      <c r="M4285" s="3" t="s">
        <v>7014</v>
      </c>
      <c r="N4285" s="3" t="s">
        <v>6477</v>
      </c>
      <c r="O4285" s="3" t="s">
        <v>6478</v>
      </c>
      <c r="P4285" s="3" t="s">
        <v>14883</v>
      </c>
      <c r="Q4285" s="3" t="s">
        <v>14884</v>
      </c>
      <c r="R4285" s="3" t="s">
        <v>6490</v>
      </c>
      <c r="S4285" s="3" t="s">
        <v>6491</v>
      </c>
      <c r="T4285" s="3" t="s">
        <v>6800</v>
      </c>
      <c r="U4285" s="3" t="s">
        <v>154</v>
      </c>
      <c r="V4285" s="3" t="s">
        <v>154</v>
      </c>
      <c r="W4285" s="3" t="s">
        <v>6521</v>
      </c>
      <c r="X4285" s="3" t="s">
        <v>154</v>
      </c>
      <c r="Y4285" s="3" t="s">
        <v>154</v>
      </c>
      <c r="Z4285" s="3" t="s">
        <v>154</v>
      </c>
      <c r="AA4285" s="3" t="s">
        <v>154</v>
      </c>
      <c r="AB4285" s="3" t="s">
        <v>154</v>
      </c>
      <c r="AC4285" s="3" t="s">
        <v>154</v>
      </c>
      <c r="AD4285" s="3" t="s">
        <v>6151</v>
      </c>
      <c r="AE4285" s="3" t="s">
        <v>6151</v>
      </c>
      <c r="AF4285" s="3" t="s">
        <v>154</v>
      </c>
      <c r="AG4285" s="3" t="s">
        <v>154</v>
      </c>
      <c r="AH4285" s="3" t="s">
        <v>6478</v>
      </c>
      <c r="AI4285" s="3" t="s">
        <v>6482</v>
      </c>
      <c r="AJ4285" s="3" t="s">
        <v>6233</v>
      </c>
    </row>
    <row r="4286" spans="1:36" ht="30">
      <c r="A4286" s="10">
        <v>4389</v>
      </c>
      <c r="B4286" t="str">
        <f>IF(K4286="总计","",INDEX(主数据!A:AD,MATCH(J4286,主数据!A:A,0),9))</f>
        <v>华西大区公司</v>
      </c>
      <c r="C4286" t="str">
        <f>IF(K4286="","",INDEX(主数据!A:AD,MATCH(J4286,主数据!A:A,0),11))</f>
        <v>成都东区</v>
      </c>
      <c r="D4286" t="str">
        <f t="shared" si="264"/>
        <v>CD49小业主委托停车管理费（固定）定额</v>
      </c>
      <c r="E4286" s="13" t="str">
        <f t="shared" si="266"/>
        <v/>
      </c>
      <c r="F4286" s="13" t="str">
        <f>IF(E4286="","",IFERROR(IF(IF(K4286="","",INDEX(收费标合同信息维护!A:Q,MATCH(D4286,收费标合同信息维护!J:J,0),10))=D4286,"有","无"),"无"))</f>
        <v/>
      </c>
      <c r="G4286" s="13" t="str">
        <f t="shared" si="265"/>
        <v>CD49小业主委托停车管理费（固定）定额160.00</v>
      </c>
      <c r="H4286" s="13" t="str">
        <f t="shared" si="267"/>
        <v>160.00</v>
      </c>
      <c r="I4286" s="13" t="str">
        <f>IF(G4286="","",IFERROR(IF(IF(K4286="","",INDEX(收费标合同信息维护!A:Q,MATCH(G4286,收费标合同信息维护!M:M,0),13))=G4286,"有","无"),"无"))</f>
        <v>无</v>
      </c>
      <c r="J4286" s="3" t="s">
        <v>3376</v>
      </c>
      <c r="K4286" s="3" t="s">
        <v>14866</v>
      </c>
      <c r="L4286" s="3" t="s">
        <v>7013</v>
      </c>
      <c r="M4286" s="3" t="s">
        <v>7014</v>
      </c>
      <c r="N4286" s="3" t="s">
        <v>6477</v>
      </c>
      <c r="O4286" s="3" t="s">
        <v>6478</v>
      </c>
      <c r="P4286" s="3" t="s">
        <v>14885</v>
      </c>
      <c r="Q4286" s="3" t="s">
        <v>14886</v>
      </c>
      <c r="R4286" s="3" t="s">
        <v>6490</v>
      </c>
      <c r="S4286" s="3" t="s">
        <v>6491</v>
      </c>
      <c r="T4286" s="3" t="s">
        <v>6800</v>
      </c>
      <c r="U4286" s="3" t="s">
        <v>154</v>
      </c>
      <c r="V4286" s="3" t="s">
        <v>154</v>
      </c>
      <c r="W4286" s="3" t="s">
        <v>9895</v>
      </c>
      <c r="X4286" s="3" t="s">
        <v>154</v>
      </c>
      <c r="Y4286" s="3" t="s">
        <v>154</v>
      </c>
      <c r="Z4286" s="3" t="s">
        <v>154</v>
      </c>
      <c r="AA4286" s="3" t="s">
        <v>154</v>
      </c>
      <c r="AB4286" s="3" t="s">
        <v>154</v>
      </c>
      <c r="AC4286" s="3" t="s">
        <v>154</v>
      </c>
      <c r="AD4286" s="3" t="s">
        <v>6151</v>
      </c>
      <c r="AE4286" s="3" t="s">
        <v>6151</v>
      </c>
      <c r="AF4286" s="3" t="s">
        <v>154</v>
      </c>
      <c r="AG4286" s="3" t="s">
        <v>154</v>
      </c>
      <c r="AH4286" s="3" t="s">
        <v>6478</v>
      </c>
      <c r="AI4286" s="3" t="s">
        <v>6482</v>
      </c>
      <c r="AJ4286" s="3" t="s">
        <v>22</v>
      </c>
    </row>
    <row r="4287" spans="1:36" ht="15">
      <c r="A4287" s="10">
        <v>4390</v>
      </c>
      <c r="B4287" t="str">
        <f>IF(K4287="总计","",INDEX(主数据!A:AD,MATCH(J4287,主数据!A:A,0),9))</f>
        <v>华西大区公司</v>
      </c>
      <c r="C4287" t="str">
        <f>IF(K4287="","",INDEX(主数据!A:AD,MATCH(J4287,主数据!A:A,0),11))</f>
        <v>成都东区</v>
      </c>
      <c r="D4287" t="str">
        <f t="shared" si="264"/>
        <v>CD49自来水费（简易征收）标准方式3.03</v>
      </c>
      <c r="E4287" s="13" t="str">
        <f t="shared" si="266"/>
        <v>3.03</v>
      </c>
      <c r="F4287" s="13" t="str">
        <f>IF(E4287="","",IFERROR(IF(IF(K4287="","",INDEX(收费标合同信息维护!A:Q,MATCH(D4287,收费标合同信息维护!J:J,0),10))=D4287,"有","无"),"无"))</f>
        <v>无</v>
      </c>
      <c r="G4287" s="13" t="str">
        <f t="shared" si="265"/>
        <v/>
      </c>
      <c r="H4287" s="13" t="str">
        <f t="shared" si="267"/>
        <v/>
      </c>
      <c r="I4287" s="13" t="str">
        <f>IF(G4287="","",IFERROR(IF(IF(K4287="","",INDEX(收费标合同信息维护!A:Q,MATCH(G4287,收费标合同信息维护!M:M,0),13))=G4287,"有","无"),"无"))</f>
        <v/>
      </c>
      <c r="J4287" s="3" t="s">
        <v>3376</v>
      </c>
      <c r="K4287" s="3" t="s">
        <v>14866</v>
      </c>
      <c r="L4287" s="3" t="s">
        <v>6615</v>
      </c>
      <c r="M4287" s="3" t="s">
        <v>6616</v>
      </c>
      <c r="N4287" s="3" t="s">
        <v>6603</v>
      </c>
      <c r="O4287" s="3" t="s">
        <v>6478</v>
      </c>
      <c r="P4287" s="3" t="s">
        <v>14887</v>
      </c>
      <c r="Q4287" s="3" t="s">
        <v>6723</v>
      </c>
      <c r="R4287" s="3" t="s">
        <v>6484</v>
      </c>
      <c r="S4287" s="3" t="s">
        <v>6491</v>
      </c>
      <c r="T4287" s="3" t="s">
        <v>6481</v>
      </c>
      <c r="U4287" s="3" t="s">
        <v>154</v>
      </c>
      <c r="V4287" s="3" t="s">
        <v>6769</v>
      </c>
      <c r="W4287" s="3" t="s">
        <v>154</v>
      </c>
      <c r="X4287" s="3" t="s">
        <v>154</v>
      </c>
      <c r="Y4287" s="3" t="s">
        <v>154</v>
      </c>
      <c r="Z4287" s="3" t="s">
        <v>154</v>
      </c>
      <c r="AA4287" s="3" t="s">
        <v>154</v>
      </c>
      <c r="AB4287" s="3" t="s">
        <v>154</v>
      </c>
      <c r="AC4287" s="3" t="s">
        <v>154</v>
      </c>
      <c r="AD4287" s="3" t="s">
        <v>6151</v>
      </c>
      <c r="AE4287" s="3" t="s">
        <v>6151</v>
      </c>
      <c r="AF4287" s="3" t="s">
        <v>154</v>
      </c>
      <c r="AG4287" s="3" t="s">
        <v>154</v>
      </c>
      <c r="AH4287" s="3" t="s">
        <v>6478</v>
      </c>
      <c r="AI4287" s="3" t="s">
        <v>6482</v>
      </c>
      <c r="AJ4287" s="3" t="s">
        <v>6489</v>
      </c>
    </row>
    <row r="4288" spans="1:36" ht="15">
      <c r="A4288" s="10">
        <v>4391</v>
      </c>
      <c r="B4288" t="str">
        <f>IF(K4288="总计","",INDEX(主数据!A:AD,MATCH(J4288,主数据!A:A,0),9))</f>
        <v>华西大区公司</v>
      </c>
      <c r="C4288" t="str">
        <f>IF(K4288="","",INDEX(主数据!A:AD,MATCH(J4288,主数据!A:A,0),11))</f>
        <v>重庆南区</v>
      </c>
      <c r="D4288" t="str">
        <f t="shared" si="264"/>
        <v>CQ15物业服务费标准方式1.70</v>
      </c>
      <c r="E4288" s="13" t="str">
        <f t="shared" si="266"/>
        <v>1.70</v>
      </c>
      <c r="F4288" s="13" t="str">
        <f>IF(E4288="","",IFERROR(IF(IF(K4288="","",INDEX(收费标合同信息维护!A:Q,MATCH(D4288,收费标合同信息维护!J:J,0),10))=D4288,"有","无"),"无"))</f>
        <v>无</v>
      </c>
      <c r="G4288" s="13" t="str">
        <f t="shared" si="265"/>
        <v/>
      </c>
      <c r="H4288" s="13" t="str">
        <f t="shared" si="267"/>
        <v/>
      </c>
      <c r="I4288" s="13" t="str">
        <f>IF(G4288="","",IFERROR(IF(IF(K4288="","",INDEX(收费标合同信息维护!A:Q,MATCH(G4288,收费标合同信息维护!M:M,0),13))=G4288,"有","无"),"无"))</f>
        <v/>
      </c>
      <c r="J4288" s="3" t="s">
        <v>2690</v>
      </c>
      <c r="K4288" s="3" t="s">
        <v>14888</v>
      </c>
      <c r="L4288" s="3" t="s">
        <v>6025</v>
      </c>
      <c r="M4288" s="3" t="s">
        <v>6026</v>
      </c>
      <c r="N4288" s="3" t="s">
        <v>6477</v>
      </c>
      <c r="O4288" s="3" t="s">
        <v>6478</v>
      </c>
      <c r="P4288" s="3" t="s">
        <v>14889</v>
      </c>
      <c r="Q4288" s="3" t="s">
        <v>14890</v>
      </c>
      <c r="R4288" s="3" t="s">
        <v>6484</v>
      </c>
      <c r="S4288" s="3" t="s">
        <v>6491</v>
      </c>
      <c r="T4288" s="3" t="s">
        <v>6704</v>
      </c>
      <c r="U4288" s="3" t="s">
        <v>154</v>
      </c>
      <c r="V4288" s="3" t="s">
        <v>9710</v>
      </c>
      <c r="W4288" s="3" t="s">
        <v>154</v>
      </c>
      <c r="X4288" s="3" t="s">
        <v>154</v>
      </c>
      <c r="Y4288" s="3" t="s">
        <v>154</v>
      </c>
      <c r="Z4288" s="3" t="s">
        <v>154</v>
      </c>
      <c r="AA4288" s="3" t="s">
        <v>154</v>
      </c>
      <c r="AB4288" s="3" t="s">
        <v>154</v>
      </c>
      <c r="AC4288" s="3" t="s">
        <v>154</v>
      </c>
      <c r="AD4288" s="3" t="s">
        <v>6151</v>
      </c>
      <c r="AE4288" s="3" t="s">
        <v>6151</v>
      </c>
      <c r="AF4288" s="3" t="s">
        <v>154</v>
      </c>
      <c r="AG4288" s="3" t="s">
        <v>154</v>
      </c>
      <c r="AH4288" s="3" t="s">
        <v>6478</v>
      </c>
      <c r="AI4288" s="3" t="s">
        <v>6482</v>
      </c>
      <c r="AJ4288" s="3" t="s">
        <v>18298</v>
      </c>
    </row>
    <row r="4289" spans="1:36" ht="15">
      <c r="A4289" s="10">
        <v>4392</v>
      </c>
      <c r="B4289" t="str">
        <f>IF(K4289="总计","",INDEX(主数据!A:AD,MATCH(J4289,主数据!A:A,0),9))</f>
        <v>华西大区公司</v>
      </c>
      <c r="C4289" t="str">
        <f>IF(K4289="","",INDEX(主数据!A:AD,MATCH(J4289,主数据!A:A,0),11))</f>
        <v>重庆南区</v>
      </c>
      <c r="D4289" t="str">
        <f t="shared" si="264"/>
        <v>CQ15物业服务费标准方式0.85</v>
      </c>
      <c r="E4289" s="13" t="str">
        <f t="shared" si="266"/>
        <v>0.85</v>
      </c>
      <c r="F4289" s="13" t="str">
        <f>IF(E4289="","",IFERROR(IF(IF(K4289="","",INDEX(收费标合同信息维护!A:Q,MATCH(D4289,收费标合同信息维护!J:J,0),10))=D4289,"有","无"),"无"))</f>
        <v>无</v>
      </c>
      <c r="G4289" s="13" t="str">
        <f t="shared" si="265"/>
        <v/>
      </c>
      <c r="H4289" s="13" t="str">
        <f t="shared" si="267"/>
        <v/>
      </c>
      <c r="I4289" s="13" t="str">
        <f>IF(G4289="","",IFERROR(IF(IF(K4289="","",INDEX(收费标合同信息维护!A:Q,MATCH(G4289,收费标合同信息维护!M:M,0),13))=G4289,"有","无"),"无"))</f>
        <v/>
      </c>
      <c r="J4289" s="3" t="s">
        <v>2690</v>
      </c>
      <c r="K4289" s="3" t="s">
        <v>14888</v>
      </c>
      <c r="L4289" s="3" t="s">
        <v>6025</v>
      </c>
      <c r="M4289" s="3" t="s">
        <v>6026</v>
      </c>
      <c r="N4289" s="3" t="s">
        <v>6477</v>
      </c>
      <c r="O4289" s="3" t="s">
        <v>6478</v>
      </c>
      <c r="P4289" s="3" t="s">
        <v>14891</v>
      </c>
      <c r="Q4289" s="3" t="s">
        <v>14892</v>
      </c>
      <c r="R4289" s="3" t="s">
        <v>6484</v>
      </c>
      <c r="S4289" s="3" t="s">
        <v>6491</v>
      </c>
      <c r="T4289" s="3" t="s">
        <v>6704</v>
      </c>
      <c r="U4289" s="3" t="s">
        <v>154</v>
      </c>
      <c r="V4289" s="3" t="s">
        <v>11806</v>
      </c>
      <c r="W4289" s="3" t="s">
        <v>154</v>
      </c>
      <c r="X4289" s="3" t="s">
        <v>154</v>
      </c>
      <c r="Y4289" s="3" t="s">
        <v>154</v>
      </c>
      <c r="Z4289" s="3" t="s">
        <v>154</v>
      </c>
      <c r="AA4289" s="3" t="s">
        <v>154</v>
      </c>
      <c r="AB4289" s="3" t="s">
        <v>154</v>
      </c>
      <c r="AC4289" s="3" t="s">
        <v>154</v>
      </c>
      <c r="AD4289" s="3" t="s">
        <v>6151</v>
      </c>
      <c r="AE4289" s="3" t="s">
        <v>6151</v>
      </c>
      <c r="AF4289" s="3" t="s">
        <v>154</v>
      </c>
      <c r="AG4289" s="3" t="s">
        <v>154</v>
      </c>
      <c r="AH4289" s="3" t="s">
        <v>6478</v>
      </c>
      <c r="AI4289" s="3" t="s">
        <v>6482</v>
      </c>
      <c r="AJ4289" s="3" t="s">
        <v>6181</v>
      </c>
    </row>
    <row r="4290" spans="1:36" ht="15">
      <c r="A4290" s="10">
        <v>4393</v>
      </c>
      <c r="B4290" t="str">
        <f>IF(K4290="总计","",INDEX(主数据!A:AD,MATCH(J4290,主数据!A:A,0),9))</f>
        <v>华西大区公司</v>
      </c>
      <c r="C4290" t="str">
        <f>IF(K4290="","",INDEX(主数据!A:AD,MATCH(J4290,主数据!A:A,0),11))</f>
        <v>重庆南区</v>
      </c>
      <c r="D4290" t="str">
        <f t="shared" ref="D4290:D4353" si="268">J4290&amp;M4290&amp;R4290&amp;E4290</f>
        <v>CQ15物业服务费标准方式1.60</v>
      </c>
      <c r="E4290" s="13" t="str">
        <f t="shared" si="266"/>
        <v>1.60</v>
      </c>
      <c r="F4290" s="13" t="str">
        <f>IF(E4290="","",IFERROR(IF(IF(K4290="","",INDEX(收费标合同信息维护!A:Q,MATCH(D4290,收费标合同信息维护!J:J,0),10))=D4290,"有","无"),"无"))</f>
        <v>无</v>
      </c>
      <c r="G4290" s="13" t="str">
        <f t="shared" ref="G4290:G4353" si="269">IF(W4290="","",J4290&amp;M4290&amp;R4290&amp;H4290)</f>
        <v/>
      </c>
      <c r="H4290" s="13" t="str">
        <f t="shared" si="267"/>
        <v/>
      </c>
      <c r="I4290" s="13" t="str">
        <f>IF(G4290="","",IFERROR(IF(IF(K4290="","",INDEX(收费标合同信息维护!A:Q,MATCH(G4290,收费标合同信息维护!M:M,0),13))=G4290,"有","无"),"无"))</f>
        <v/>
      </c>
      <c r="J4290" s="3" t="s">
        <v>2690</v>
      </c>
      <c r="K4290" s="3" t="s">
        <v>14888</v>
      </c>
      <c r="L4290" s="3" t="s">
        <v>6025</v>
      </c>
      <c r="M4290" s="3" t="s">
        <v>6026</v>
      </c>
      <c r="N4290" s="3" t="s">
        <v>6477</v>
      </c>
      <c r="O4290" s="3" t="s">
        <v>6478</v>
      </c>
      <c r="P4290" s="3" t="s">
        <v>14893</v>
      </c>
      <c r="Q4290" s="3" t="s">
        <v>14894</v>
      </c>
      <c r="R4290" s="3" t="s">
        <v>6484</v>
      </c>
      <c r="S4290" s="3" t="s">
        <v>6491</v>
      </c>
      <c r="T4290" s="3" t="s">
        <v>6704</v>
      </c>
      <c r="U4290" s="3" t="s">
        <v>154</v>
      </c>
      <c r="V4290" s="3" t="s">
        <v>9398</v>
      </c>
      <c r="W4290" s="3" t="s">
        <v>154</v>
      </c>
      <c r="X4290" s="3" t="s">
        <v>154</v>
      </c>
      <c r="Y4290" s="3" t="s">
        <v>154</v>
      </c>
      <c r="Z4290" s="3" t="s">
        <v>154</v>
      </c>
      <c r="AA4290" s="3" t="s">
        <v>154</v>
      </c>
      <c r="AB4290" s="3" t="s">
        <v>154</v>
      </c>
      <c r="AC4290" s="3" t="s">
        <v>154</v>
      </c>
      <c r="AD4290" s="3" t="s">
        <v>6151</v>
      </c>
      <c r="AE4290" s="3" t="s">
        <v>6151</v>
      </c>
      <c r="AF4290" s="3" t="s">
        <v>154</v>
      </c>
      <c r="AG4290" s="3" t="s">
        <v>154</v>
      </c>
      <c r="AH4290" s="3" t="s">
        <v>6478</v>
      </c>
      <c r="AI4290" s="3" t="s">
        <v>6482</v>
      </c>
      <c r="AJ4290" s="3" t="s">
        <v>6192</v>
      </c>
    </row>
    <row r="4291" spans="1:36" ht="15">
      <c r="A4291" s="10">
        <v>4394</v>
      </c>
      <c r="B4291" t="str">
        <f>IF(K4291="总计","",INDEX(主数据!A:AD,MATCH(J4291,主数据!A:A,0),9))</f>
        <v>华西大区公司</v>
      </c>
      <c r="C4291" t="str">
        <f>IF(K4291="","",INDEX(主数据!A:AD,MATCH(J4291,主数据!A:A,0),11))</f>
        <v>重庆南区</v>
      </c>
      <c r="D4291" t="str">
        <f t="shared" si="268"/>
        <v>CQ15物业服务费标准方式0.80</v>
      </c>
      <c r="E4291" s="13" t="str">
        <f t="shared" ref="E4291:E4354" si="270">TEXT(IF(V4291="","",--V4291),"0.00")</f>
        <v>0.80</v>
      </c>
      <c r="F4291" s="13" t="str">
        <f>IF(E4291="","",IFERROR(IF(IF(K4291="","",INDEX(收费标合同信息维护!A:Q,MATCH(D4291,收费标合同信息维护!J:J,0),10))=D4291,"有","无"),"无"))</f>
        <v>无</v>
      </c>
      <c r="G4291" s="13" t="str">
        <f t="shared" si="269"/>
        <v/>
      </c>
      <c r="H4291" s="13" t="str">
        <f t="shared" ref="H4291:H4354" si="271">TEXT(IF(W4291="","",--W4291),"0.00")</f>
        <v/>
      </c>
      <c r="I4291" s="13" t="str">
        <f>IF(G4291="","",IFERROR(IF(IF(K4291="","",INDEX(收费标合同信息维护!A:Q,MATCH(G4291,收费标合同信息维护!M:M,0),13))=G4291,"有","无"),"无"))</f>
        <v/>
      </c>
      <c r="J4291" s="3" t="s">
        <v>2690</v>
      </c>
      <c r="K4291" s="3" t="s">
        <v>14888</v>
      </c>
      <c r="L4291" s="3" t="s">
        <v>6025</v>
      </c>
      <c r="M4291" s="3" t="s">
        <v>6026</v>
      </c>
      <c r="N4291" s="3" t="s">
        <v>6477</v>
      </c>
      <c r="O4291" s="3" t="s">
        <v>6478</v>
      </c>
      <c r="P4291" s="3" t="s">
        <v>14895</v>
      </c>
      <c r="Q4291" s="3" t="s">
        <v>14896</v>
      </c>
      <c r="R4291" s="3" t="s">
        <v>6484</v>
      </c>
      <c r="S4291" s="3" t="s">
        <v>6491</v>
      </c>
      <c r="T4291" s="3" t="s">
        <v>6704</v>
      </c>
      <c r="U4291" s="3" t="s">
        <v>154</v>
      </c>
      <c r="V4291" s="3" t="s">
        <v>6722</v>
      </c>
      <c r="W4291" s="3" t="s">
        <v>154</v>
      </c>
      <c r="X4291" s="3" t="s">
        <v>154</v>
      </c>
      <c r="Y4291" s="3" t="s">
        <v>154</v>
      </c>
      <c r="Z4291" s="3" t="s">
        <v>154</v>
      </c>
      <c r="AA4291" s="3" t="s">
        <v>154</v>
      </c>
      <c r="AB4291" s="3" t="s">
        <v>154</v>
      </c>
      <c r="AC4291" s="3" t="s">
        <v>154</v>
      </c>
      <c r="AD4291" s="3" t="s">
        <v>6151</v>
      </c>
      <c r="AE4291" s="3" t="s">
        <v>6151</v>
      </c>
      <c r="AF4291" s="3" t="s">
        <v>154</v>
      </c>
      <c r="AG4291" s="3" t="s">
        <v>154</v>
      </c>
      <c r="AH4291" s="3" t="s">
        <v>6478</v>
      </c>
      <c r="AI4291" s="3" t="s">
        <v>6482</v>
      </c>
      <c r="AJ4291" s="3" t="s">
        <v>33</v>
      </c>
    </row>
    <row r="4292" spans="1:36" ht="15">
      <c r="A4292" s="10">
        <v>4395</v>
      </c>
      <c r="B4292" t="str">
        <f>IF(K4292="总计","",INDEX(主数据!A:AD,MATCH(J4292,主数据!A:A,0),9))</f>
        <v>华西大区公司</v>
      </c>
      <c r="C4292" t="str">
        <f>IF(K4292="","",INDEX(主数据!A:AD,MATCH(J4292,主数据!A:A,0),11))</f>
        <v>重庆南区</v>
      </c>
      <c r="D4292" t="str">
        <f t="shared" si="268"/>
        <v>CQ15物业服务费标准方式2.00</v>
      </c>
      <c r="E4292" s="13" t="str">
        <f t="shared" si="270"/>
        <v>2.00</v>
      </c>
      <c r="F4292" s="13" t="str">
        <f>IF(E4292="","",IFERROR(IF(IF(K4292="","",INDEX(收费标合同信息维护!A:Q,MATCH(D4292,收费标合同信息维护!J:J,0),10))=D4292,"有","无"),"无"))</f>
        <v>无</v>
      </c>
      <c r="G4292" s="13" t="str">
        <f t="shared" si="269"/>
        <v/>
      </c>
      <c r="H4292" s="13" t="str">
        <f t="shared" si="271"/>
        <v/>
      </c>
      <c r="I4292" s="13" t="str">
        <f>IF(G4292="","",IFERROR(IF(IF(K4292="","",INDEX(收费标合同信息维护!A:Q,MATCH(G4292,收费标合同信息维护!M:M,0),13))=G4292,"有","无"),"无"))</f>
        <v/>
      </c>
      <c r="J4292" s="3" t="s">
        <v>2690</v>
      </c>
      <c r="K4292" s="3" t="s">
        <v>14888</v>
      </c>
      <c r="L4292" s="3" t="s">
        <v>6025</v>
      </c>
      <c r="M4292" s="3" t="s">
        <v>6026</v>
      </c>
      <c r="N4292" s="3" t="s">
        <v>6477</v>
      </c>
      <c r="O4292" s="3" t="s">
        <v>6478</v>
      </c>
      <c r="P4292" s="3" t="s">
        <v>14897</v>
      </c>
      <c r="Q4292" s="3" t="s">
        <v>7569</v>
      </c>
      <c r="R4292" s="3" t="s">
        <v>6484</v>
      </c>
      <c r="S4292" s="3" t="s">
        <v>6491</v>
      </c>
      <c r="T4292" s="3" t="s">
        <v>6704</v>
      </c>
      <c r="U4292" s="3" t="s">
        <v>154</v>
      </c>
      <c r="V4292" s="3" t="s">
        <v>6686</v>
      </c>
      <c r="W4292" s="3" t="s">
        <v>154</v>
      </c>
      <c r="X4292" s="3" t="s">
        <v>154</v>
      </c>
      <c r="Y4292" s="3" t="s">
        <v>154</v>
      </c>
      <c r="Z4292" s="3" t="s">
        <v>154</v>
      </c>
      <c r="AA4292" s="3" t="s">
        <v>154</v>
      </c>
      <c r="AB4292" s="3" t="s">
        <v>154</v>
      </c>
      <c r="AC4292" s="3" t="s">
        <v>154</v>
      </c>
      <c r="AD4292" s="3" t="s">
        <v>6151</v>
      </c>
      <c r="AE4292" s="3" t="s">
        <v>6151</v>
      </c>
      <c r="AF4292" s="3" t="s">
        <v>154</v>
      </c>
      <c r="AG4292" s="3" t="s">
        <v>154</v>
      </c>
      <c r="AH4292" s="3" t="s">
        <v>6478</v>
      </c>
      <c r="AI4292" s="3" t="s">
        <v>6482</v>
      </c>
      <c r="AJ4292" s="3" t="s">
        <v>6038</v>
      </c>
    </row>
    <row r="4293" spans="1:36" ht="15">
      <c r="A4293" s="10">
        <v>4396</v>
      </c>
      <c r="B4293" t="str">
        <f>IF(K4293="总计","",INDEX(主数据!A:AD,MATCH(J4293,主数据!A:A,0),9))</f>
        <v>华西大区公司</v>
      </c>
      <c r="C4293" t="str">
        <f>IF(K4293="","",INDEX(主数据!A:AD,MATCH(J4293,主数据!A:A,0),11))</f>
        <v>重庆南区</v>
      </c>
      <c r="D4293" t="str">
        <f t="shared" si="268"/>
        <v>CQ15物业服务费标准方式1.00</v>
      </c>
      <c r="E4293" s="13" t="str">
        <f t="shared" si="270"/>
        <v>1.00</v>
      </c>
      <c r="F4293" s="13" t="str">
        <f>IF(E4293="","",IFERROR(IF(IF(K4293="","",INDEX(收费标合同信息维护!A:Q,MATCH(D4293,收费标合同信息维护!J:J,0),10))=D4293,"有","无"),"无"))</f>
        <v>无</v>
      </c>
      <c r="G4293" s="13" t="str">
        <f t="shared" si="269"/>
        <v/>
      </c>
      <c r="H4293" s="13" t="str">
        <f t="shared" si="271"/>
        <v/>
      </c>
      <c r="I4293" s="13" t="str">
        <f>IF(G4293="","",IFERROR(IF(IF(K4293="","",INDEX(收费标合同信息维护!A:Q,MATCH(G4293,收费标合同信息维护!M:M,0),13))=G4293,"有","无"),"无"))</f>
        <v/>
      </c>
      <c r="J4293" s="3" t="s">
        <v>2690</v>
      </c>
      <c r="K4293" s="3" t="s">
        <v>14888</v>
      </c>
      <c r="L4293" s="3" t="s">
        <v>6025</v>
      </c>
      <c r="M4293" s="3" t="s">
        <v>6026</v>
      </c>
      <c r="N4293" s="3" t="s">
        <v>6477</v>
      </c>
      <c r="O4293" s="3" t="s">
        <v>6478</v>
      </c>
      <c r="P4293" s="3" t="s">
        <v>14898</v>
      </c>
      <c r="Q4293" s="3" t="s">
        <v>7567</v>
      </c>
      <c r="R4293" s="3" t="s">
        <v>6484</v>
      </c>
      <c r="S4293" s="3" t="s">
        <v>6491</v>
      </c>
      <c r="T4293" s="3" t="s">
        <v>6704</v>
      </c>
      <c r="U4293" s="3" t="s">
        <v>154</v>
      </c>
      <c r="V4293" s="3" t="s">
        <v>6737</v>
      </c>
      <c r="W4293" s="3" t="s">
        <v>154</v>
      </c>
      <c r="X4293" s="3" t="s">
        <v>154</v>
      </c>
      <c r="Y4293" s="3" t="s">
        <v>154</v>
      </c>
      <c r="Z4293" s="3" t="s">
        <v>154</v>
      </c>
      <c r="AA4293" s="3" t="s">
        <v>154</v>
      </c>
      <c r="AB4293" s="3" t="s">
        <v>154</v>
      </c>
      <c r="AC4293" s="3" t="s">
        <v>154</v>
      </c>
      <c r="AD4293" s="3" t="s">
        <v>6151</v>
      </c>
      <c r="AE4293" s="3" t="s">
        <v>6151</v>
      </c>
      <c r="AF4293" s="3" t="s">
        <v>154</v>
      </c>
      <c r="AG4293" s="3" t="s">
        <v>154</v>
      </c>
      <c r="AH4293" s="3" t="s">
        <v>6478</v>
      </c>
      <c r="AI4293" s="3" t="s">
        <v>6482</v>
      </c>
      <c r="AJ4293" s="3" t="s">
        <v>6032</v>
      </c>
    </row>
    <row r="4294" spans="1:36" ht="15">
      <c r="A4294" s="10">
        <v>4397</v>
      </c>
      <c r="B4294" t="str">
        <f>IF(K4294="总计","",INDEX(主数据!A:AD,MATCH(J4294,主数据!A:A,0),9))</f>
        <v>华西大区公司</v>
      </c>
      <c r="C4294" t="str">
        <f>IF(K4294="","",INDEX(主数据!A:AD,MATCH(J4294,主数据!A:A,0),11))</f>
        <v>重庆南区</v>
      </c>
      <c r="D4294" t="str">
        <f t="shared" si="268"/>
        <v>CQ15物业服务费标准方式1.25</v>
      </c>
      <c r="E4294" s="13" t="str">
        <f t="shared" si="270"/>
        <v>1.25</v>
      </c>
      <c r="F4294" s="13" t="str">
        <f>IF(E4294="","",IFERROR(IF(IF(K4294="","",INDEX(收费标合同信息维护!A:Q,MATCH(D4294,收费标合同信息维护!J:J,0),10))=D4294,"有","无"),"无"))</f>
        <v>无</v>
      </c>
      <c r="G4294" s="13" t="str">
        <f t="shared" si="269"/>
        <v/>
      </c>
      <c r="H4294" s="13" t="str">
        <f t="shared" si="271"/>
        <v/>
      </c>
      <c r="I4294" s="13" t="str">
        <f>IF(G4294="","",IFERROR(IF(IF(K4294="","",INDEX(收费标合同信息维护!A:Q,MATCH(G4294,收费标合同信息维护!M:M,0),13))=G4294,"有","无"),"无"))</f>
        <v/>
      </c>
      <c r="J4294" s="3" t="s">
        <v>2690</v>
      </c>
      <c r="K4294" s="3" t="s">
        <v>14888</v>
      </c>
      <c r="L4294" s="3" t="s">
        <v>6025</v>
      </c>
      <c r="M4294" s="3" t="s">
        <v>6026</v>
      </c>
      <c r="N4294" s="3" t="s">
        <v>6477</v>
      </c>
      <c r="O4294" s="3" t="s">
        <v>6478</v>
      </c>
      <c r="P4294" s="3" t="s">
        <v>14899</v>
      </c>
      <c r="Q4294" s="3" t="s">
        <v>14900</v>
      </c>
      <c r="R4294" s="3" t="s">
        <v>6484</v>
      </c>
      <c r="S4294" s="3" t="s">
        <v>6491</v>
      </c>
      <c r="T4294" s="3" t="s">
        <v>6704</v>
      </c>
      <c r="U4294" s="3" t="s">
        <v>154</v>
      </c>
      <c r="V4294" s="3" t="s">
        <v>8581</v>
      </c>
      <c r="W4294" s="3" t="s">
        <v>154</v>
      </c>
      <c r="X4294" s="3" t="s">
        <v>154</v>
      </c>
      <c r="Y4294" s="3" t="s">
        <v>154</v>
      </c>
      <c r="Z4294" s="3" t="s">
        <v>154</v>
      </c>
      <c r="AA4294" s="3" t="s">
        <v>154</v>
      </c>
      <c r="AB4294" s="3" t="s">
        <v>154</v>
      </c>
      <c r="AC4294" s="3" t="s">
        <v>154</v>
      </c>
      <c r="AD4294" s="3" t="s">
        <v>6151</v>
      </c>
      <c r="AE4294" s="3" t="s">
        <v>6151</v>
      </c>
      <c r="AF4294" s="3" t="s">
        <v>154</v>
      </c>
      <c r="AG4294" s="3" t="s">
        <v>154</v>
      </c>
      <c r="AH4294" s="3" t="s">
        <v>6478</v>
      </c>
      <c r="AI4294" s="3" t="s">
        <v>6482</v>
      </c>
      <c r="AJ4294" s="3" t="s">
        <v>24</v>
      </c>
    </row>
    <row r="4295" spans="1:36" ht="15">
      <c r="A4295" s="10">
        <v>4398</v>
      </c>
      <c r="B4295" t="str">
        <f>IF(K4295="总计","",INDEX(主数据!A:AD,MATCH(J4295,主数据!A:A,0),9))</f>
        <v>华西大区公司</v>
      </c>
      <c r="C4295" t="str">
        <f>IF(K4295="","",INDEX(主数据!A:AD,MATCH(J4295,主数据!A:A,0),11))</f>
        <v>重庆南区</v>
      </c>
      <c r="D4295" t="str">
        <f t="shared" si="268"/>
        <v>CQ15物业服务费标准方式2.50</v>
      </c>
      <c r="E4295" s="13" t="str">
        <f t="shared" si="270"/>
        <v>2.50</v>
      </c>
      <c r="F4295" s="13" t="str">
        <f>IF(E4295="","",IFERROR(IF(IF(K4295="","",INDEX(收费标合同信息维护!A:Q,MATCH(D4295,收费标合同信息维护!J:J,0),10))=D4295,"有","无"),"无"))</f>
        <v>无</v>
      </c>
      <c r="G4295" s="13" t="str">
        <f t="shared" si="269"/>
        <v/>
      </c>
      <c r="H4295" s="13" t="str">
        <f t="shared" si="271"/>
        <v/>
      </c>
      <c r="I4295" s="13" t="str">
        <f>IF(G4295="","",IFERROR(IF(IF(K4295="","",INDEX(收费标合同信息维护!A:Q,MATCH(G4295,收费标合同信息维护!M:M,0),13))=G4295,"有","无"),"无"))</f>
        <v/>
      </c>
      <c r="J4295" s="3" t="s">
        <v>2690</v>
      </c>
      <c r="K4295" s="3" t="s">
        <v>14888</v>
      </c>
      <c r="L4295" s="3" t="s">
        <v>6025</v>
      </c>
      <c r="M4295" s="3" t="s">
        <v>6026</v>
      </c>
      <c r="N4295" s="3" t="s">
        <v>6477</v>
      </c>
      <c r="O4295" s="3" t="s">
        <v>6478</v>
      </c>
      <c r="P4295" s="3" t="s">
        <v>14901</v>
      </c>
      <c r="Q4295" s="3" t="s">
        <v>13022</v>
      </c>
      <c r="R4295" s="3" t="s">
        <v>6484</v>
      </c>
      <c r="S4295" s="3" t="s">
        <v>6491</v>
      </c>
      <c r="T4295" s="3" t="s">
        <v>6704</v>
      </c>
      <c r="U4295" s="3" t="s">
        <v>154</v>
      </c>
      <c r="V4295" s="3" t="s">
        <v>6675</v>
      </c>
      <c r="W4295" s="3" t="s">
        <v>154</v>
      </c>
      <c r="X4295" s="3" t="s">
        <v>154</v>
      </c>
      <c r="Y4295" s="3" t="s">
        <v>154</v>
      </c>
      <c r="Z4295" s="3" t="s">
        <v>154</v>
      </c>
      <c r="AA4295" s="3" t="s">
        <v>154</v>
      </c>
      <c r="AB4295" s="3" t="s">
        <v>154</v>
      </c>
      <c r="AC4295" s="3" t="s">
        <v>154</v>
      </c>
      <c r="AD4295" s="3" t="s">
        <v>6151</v>
      </c>
      <c r="AE4295" s="3" t="s">
        <v>6151</v>
      </c>
      <c r="AF4295" s="3" t="s">
        <v>154</v>
      </c>
      <c r="AG4295" s="3" t="s">
        <v>154</v>
      </c>
      <c r="AH4295" s="3" t="s">
        <v>6478</v>
      </c>
      <c r="AI4295" s="3" t="s">
        <v>6482</v>
      </c>
      <c r="AJ4295" s="3" t="s">
        <v>41</v>
      </c>
    </row>
    <row r="4296" spans="1:36" ht="15">
      <c r="A4296" s="10">
        <v>4399</v>
      </c>
      <c r="B4296" t="str">
        <f>IF(K4296="总计","",INDEX(主数据!A:AD,MATCH(J4296,主数据!A:A,0),9))</f>
        <v>华西大区公司</v>
      </c>
      <c r="C4296" t="str">
        <f>IF(K4296="","",INDEX(主数据!A:AD,MATCH(J4296,主数据!A:A,0),11))</f>
        <v>重庆南区</v>
      </c>
      <c r="D4296" t="str">
        <f t="shared" si="268"/>
        <v>CQ15物业服务费标准方式1.80</v>
      </c>
      <c r="E4296" s="13" t="str">
        <f t="shared" si="270"/>
        <v>1.80</v>
      </c>
      <c r="F4296" s="13" t="str">
        <f>IF(E4296="","",IFERROR(IF(IF(K4296="","",INDEX(收费标合同信息维护!A:Q,MATCH(D4296,收费标合同信息维护!J:J,0),10))=D4296,"有","无"),"无"))</f>
        <v>无</v>
      </c>
      <c r="G4296" s="13" t="str">
        <f t="shared" si="269"/>
        <v/>
      </c>
      <c r="H4296" s="13" t="str">
        <f t="shared" si="271"/>
        <v/>
      </c>
      <c r="I4296" s="13" t="str">
        <f>IF(G4296="","",IFERROR(IF(IF(K4296="","",INDEX(收费标合同信息维护!A:Q,MATCH(G4296,收费标合同信息维护!M:M,0),13))=G4296,"有","无"),"无"))</f>
        <v/>
      </c>
      <c r="J4296" s="3" t="s">
        <v>2690</v>
      </c>
      <c r="K4296" s="3" t="s">
        <v>14888</v>
      </c>
      <c r="L4296" s="3" t="s">
        <v>6025</v>
      </c>
      <c r="M4296" s="3" t="s">
        <v>6026</v>
      </c>
      <c r="N4296" s="3" t="s">
        <v>6477</v>
      </c>
      <c r="O4296" s="3" t="s">
        <v>6478</v>
      </c>
      <c r="P4296" s="3" t="s">
        <v>14902</v>
      </c>
      <c r="Q4296" s="3" t="s">
        <v>14903</v>
      </c>
      <c r="R4296" s="3" t="s">
        <v>6484</v>
      </c>
      <c r="S4296" s="3" t="s">
        <v>6491</v>
      </c>
      <c r="T4296" s="3" t="s">
        <v>6506</v>
      </c>
      <c r="U4296" s="3" t="s">
        <v>13358</v>
      </c>
      <c r="V4296" s="3" t="s">
        <v>6759</v>
      </c>
      <c r="W4296" s="3" t="s">
        <v>154</v>
      </c>
      <c r="X4296" s="3" t="s">
        <v>154</v>
      </c>
      <c r="Y4296" s="3" t="s">
        <v>154</v>
      </c>
      <c r="Z4296" s="3" t="s">
        <v>154</v>
      </c>
      <c r="AA4296" s="3" t="s">
        <v>154</v>
      </c>
      <c r="AB4296" s="3" t="s">
        <v>154</v>
      </c>
      <c r="AC4296" s="3" t="s">
        <v>154</v>
      </c>
      <c r="AD4296" s="3" t="s">
        <v>6151</v>
      </c>
      <c r="AE4296" s="3" t="s">
        <v>6151</v>
      </c>
      <c r="AF4296" s="3" t="s">
        <v>154</v>
      </c>
      <c r="AG4296" s="3" t="s">
        <v>154</v>
      </c>
      <c r="AH4296" s="3" t="s">
        <v>6478</v>
      </c>
      <c r="AI4296" s="3" t="s">
        <v>6482</v>
      </c>
      <c r="AJ4296" s="3" t="s">
        <v>11372</v>
      </c>
    </row>
    <row r="4297" spans="1:36" ht="15">
      <c r="A4297" s="10">
        <v>4400</v>
      </c>
      <c r="B4297" t="str">
        <f>IF(K4297="总计","",INDEX(主数据!A:AD,MATCH(J4297,主数据!A:A,0),9))</f>
        <v>华西大区公司</v>
      </c>
      <c r="C4297" t="str">
        <f>IF(K4297="","",INDEX(主数据!A:AD,MATCH(J4297,主数据!A:A,0),11))</f>
        <v>重庆南区</v>
      </c>
      <c r="D4297" t="str">
        <f t="shared" si="268"/>
        <v>CQ15公共电费直接录入</v>
      </c>
      <c r="E4297" s="13" t="str">
        <f t="shared" si="270"/>
        <v/>
      </c>
      <c r="F4297" s="13" t="str">
        <f>IF(E4297="","",IFERROR(IF(IF(K4297="","",INDEX(收费标合同信息维护!A:Q,MATCH(D4297,收费标合同信息维护!J:J,0),10))=D4297,"有","无"),"无"))</f>
        <v/>
      </c>
      <c r="G4297" s="13" t="str">
        <f t="shared" si="269"/>
        <v/>
      </c>
      <c r="H4297" s="13" t="str">
        <f t="shared" si="271"/>
        <v/>
      </c>
      <c r="I4297" s="13" t="str">
        <f>IF(G4297="","",IFERROR(IF(IF(K4297="","",INDEX(收费标合同信息维护!A:Q,MATCH(G4297,收费标合同信息维护!M:M,0),13))=G4297,"有","无"),"无"))</f>
        <v/>
      </c>
      <c r="J4297" s="3" t="s">
        <v>2690</v>
      </c>
      <c r="K4297" s="3" t="s">
        <v>14888</v>
      </c>
      <c r="L4297" s="3" t="s">
        <v>6826</v>
      </c>
      <c r="M4297" s="3" t="s">
        <v>7076</v>
      </c>
      <c r="N4297" s="3" t="s">
        <v>6477</v>
      </c>
      <c r="O4297" s="3" t="s">
        <v>6478</v>
      </c>
      <c r="P4297" s="3" t="s">
        <v>14904</v>
      </c>
      <c r="Q4297" s="3" t="s">
        <v>7076</v>
      </c>
      <c r="R4297" s="3" t="s">
        <v>6479</v>
      </c>
      <c r="S4297" s="3" t="s">
        <v>6480</v>
      </c>
      <c r="T4297" s="3" t="s">
        <v>6704</v>
      </c>
      <c r="U4297" s="3" t="s">
        <v>10617</v>
      </c>
      <c r="V4297" s="3" t="s">
        <v>154</v>
      </c>
      <c r="W4297" s="3" t="s">
        <v>154</v>
      </c>
      <c r="X4297" s="3" t="s">
        <v>154</v>
      </c>
      <c r="Y4297" s="3" t="s">
        <v>154</v>
      </c>
      <c r="Z4297" s="3" t="s">
        <v>154</v>
      </c>
      <c r="AA4297" s="3" t="s">
        <v>154</v>
      </c>
      <c r="AB4297" s="3" t="s">
        <v>154</v>
      </c>
      <c r="AC4297" s="3" t="s">
        <v>154</v>
      </c>
      <c r="AD4297" s="3" t="s">
        <v>6151</v>
      </c>
      <c r="AE4297" s="3" t="s">
        <v>6151</v>
      </c>
      <c r="AF4297" s="3" t="s">
        <v>154</v>
      </c>
      <c r="AG4297" s="3" t="s">
        <v>154</v>
      </c>
      <c r="AH4297" s="3" t="s">
        <v>6478</v>
      </c>
      <c r="AI4297" s="3" t="s">
        <v>6482</v>
      </c>
      <c r="AJ4297" s="3" t="s">
        <v>14905</v>
      </c>
    </row>
    <row r="4298" spans="1:36" ht="15">
      <c r="A4298" s="10">
        <v>4401</v>
      </c>
      <c r="B4298" t="str">
        <f>IF(K4298="总计","",INDEX(主数据!A:AD,MATCH(J4298,主数据!A:A,0),9))</f>
        <v>华西大区公司</v>
      </c>
      <c r="C4298" t="str">
        <f>IF(K4298="","",INDEX(主数据!A:AD,MATCH(J4298,主数据!A:A,0),11))</f>
        <v>重庆南区</v>
      </c>
      <c r="D4298" t="str">
        <f t="shared" si="268"/>
        <v>CQ15电费标准方式0.98</v>
      </c>
      <c r="E4298" s="13" t="str">
        <f t="shared" si="270"/>
        <v>0.98</v>
      </c>
      <c r="F4298" s="13" t="str">
        <f>IF(E4298="","",IFERROR(IF(IF(K4298="","",INDEX(收费标合同信息维护!A:Q,MATCH(D4298,收费标合同信息维护!J:J,0),10))=D4298,"有","无"),"无"))</f>
        <v>无</v>
      </c>
      <c r="G4298" s="13" t="str">
        <f t="shared" si="269"/>
        <v/>
      </c>
      <c r="H4298" s="13" t="str">
        <f t="shared" si="271"/>
        <v/>
      </c>
      <c r="I4298" s="13" t="str">
        <f>IF(G4298="","",IFERROR(IF(IF(K4298="","",INDEX(收费标合同信息维护!A:Q,MATCH(G4298,收费标合同信息维护!M:M,0),13))=G4298,"有","无"),"无"))</f>
        <v/>
      </c>
      <c r="J4298" s="3" t="s">
        <v>2690</v>
      </c>
      <c r="K4298" s="3" t="s">
        <v>14888</v>
      </c>
      <c r="L4298" s="3" t="s">
        <v>6601</v>
      </c>
      <c r="M4298" s="3" t="s">
        <v>6602</v>
      </c>
      <c r="N4298" s="3" t="s">
        <v>6603</v>
      </c>
      <c r="O4298" s="3" t="s">
        <v>6478</v>
      </c>
      <c r="P4298" s="3" t="s">
        <v>14906</v>
      </c>
      <c r="Q4298" s="3" t="s">
        <v>8464</v>
      </c>
      <c r="R4298" s="3" t="s">
        <v>6484</v>
      </c>
      <c r="S4298" s="3" t="s">
        <v>6491</v>
      </c>
      <c r="T4298" s="3" t="s">
        <v>6561</v>
      </c>
      <c r="U4298" s="3" t="s">
        <v>10617</v>
      </c>
      <c r="V4298" s="3" t="s">
        <v>8369</v>
      </c>
      <c r="W4298" s="3" t="s">
        <v>154</v>
      </c>
      <c r="X4298" s="3" t="s">
        <v>154</v>
      </c>
      <c r="Y4298" s="3" t="s">
        <v>154</v>
      </c>
      <c r="Z4298" s="3" t="s">
        <v>154</v>
      </c>
      <c r="AA4298" s="3" t="s">
        <v>154</v>
      </c>
      <c r="AB4298" s="3" t="s">
        <v>154</v>
      </c>
      <c r="AC4298" s="3" t="s">
        <v>154</v>
      </c>
      <c r="AD4298" s="3" t="s">
        <v>6151</v>
      </c>
      <c r="AE4298" s="3" t="s">
        <v>6151</v>
      </c>
      <c r="AF4298" s="3" t="s">
        <v>154</v>
      </c>
      <c r="AG4298" s="3" t="s">
        <v>154</v>
      </c>
      <c r="AH4298" s="3" t="s">
        <v>6478</v>
      </c>
      <c r="AI4298" s="3" t="s">
        <v>6482</v>
      </c>
      <c r="AJ4298" s="3" t="s">
        <v>6489</v>
      </c>
    </row>
    <row r="4299" spans="1:36" ht="15">
      <c r="A4299" s="10">
        <v>4402</v>
      </c>
      <c r="B4299" t="str">
        <f>IF(K4299="总计","",INDEX(主数据!A:AD,MATCH(J4299,主数据!A:A,0),9))</f>
        <v>华西大区公司</v>
      </c>
      <c r="C4299" t="str">
        <f>IF(K4299="","",INDEX(主数据!A:AD,MATCH(J4299,主数据!A:A,0),11))</f>
        <v>重庆南区</v>
      </c>
      <c r="D4299" t="str">
        <f t="shared" si="268"/>
        <v>CQ15电费标准方式0.90</v>
      </c>
      <c r="E4299" s="13" t="str">
        <f t="shared" si="270"/>
        <v>0.90</v>
      </c>
      <c r="F4299" s="13" t="str">
        <f>IF(E4299="","",IFERROR(IF(IF(K4299="","",INDEX(收费标合同信息维护!A:Q,MATCH(D4299,收费标合同信息维护!J:J,0),10))=D4299,"有","无"),"无"))</f>
        <v>无</v>
      </c>
      <c r="G4299" s="13" t="str">
        <f t="shared" si="269"/>
        <v/>
      </c>
      <c r="H4299" s="13" t="str">
        <f t="shared" si="271"/>
        <v/>
      </c>
      <c r="I4299" s="13" t="str">
        <f>IF(G4299="","",IFERROR(IF(IF(K4299="","",INDEX(收费标合同信息维护!A:Q,MATCH(G4299,收费标合同信息维护!M:M,0),13))=G4299,"有","无"),"无"))</f>
        <v/>
      </c>
      <c r="J4299" s="3" t="s">
        <v>2690</v>
      </c>
      <c r="K4299" s="3" t="s">
        <v>14888</v>
      </c>
      <c r="L4299" s="3" t="s">
        <v>6601</v>
      </c>
      <c r="M4299" s="3" t="s">
        <v>6602</v>
      </c>
      <c r="N4299" s="3" t="s">
        <v>6603</v>
      </c>
      <c r="O4299" s="3" t="s">
        <v>6478</v>
      </c>
      <c r="P4299" s="3" t="s">
        <v>14907</v>
      </c>
      <c r="Q4299" s="3" t="s">
        <v>14908</v>
      </c>
      <c r="R4299" s="3" t="s">
        <v>6484</v>
      </c>
      <c r="S4299" s="3" t="s">
        <v>6491</v>
      </c>
      <c r="T4299" s="3" t="s">
        <v>6561</v>
      </c>
      <c r="U4299" s="3" t="s">
        <v>10617</v>
      </c>
      <c r="V4299" s="3" t="s">
        <v>6979</v>
      </c>
      <c r="W4299" s="3" t="s">
        <v>154</v>
      </c>
      <c r="X4299" s="3" t="s">
        <v>154</v>
      </c>
      <c r="Y4299" s="3" t="s">
        <v>154</v>
      </c>
      <c r="Z4299" s="3" t="s">
        <v>154</v>
      </c>
      <c r="AA4299" s="3" t="s">
        <v>154</v>
      </c>
      <c r="AB4299" s="3" t="s">
        <v>154</v>
      </c>
      <c r="AC4299" s="3" t="s">
        <v>154</v>
      </c>
      <c r="AD4299" s="3" t="s">
        <v>6151</v>
      </c>
      <c r="AE4299" s="3" t="s">
        <v>6151</v>
      </c>
      <c r="AF4299" s="3" t="s">
        <v>154</v>
      </c>
      <c r="AG4299" s="3" t="s">
        <v>154</v>
      </c>
      <c r="AH4299" s="3" t="s">
        <v>6478</v>
      </c>
      <c r="AI4299" s="3" t="s">
        <v>6482</v>
      </c>
      <c r="AJ4299" s="3" t="s">
        <v>6489</v>
      </c>
    </row>
    <row r="4300" spans="1:36" ht="15">
      <c r="A4300" s="10">
        <v>4403</v>
      </c>
      <c r="B4300" t="str">
        <f>IF(K4300="总计","",INDEX(主数据!A:AD,MATCH(J4300,主数据!A:A,0),9))</f>
        <v>华西大区公司</v>
      </c>
      <c r="C4300" t="str">
        <f>IF(K4300="","",INDEX(主数据!A:AD,MATCH(J4300,主数据!A:A,0),11))</f>
        <v>重庆南区</v>
      </c>
      <c r="D4300" t="str">
        <f t="shared" si="268"/>
        <v>CQ15自来水费（简易征收）标准方式4.58</v>
      </c>
      <c r="E4300" s="13" t="str">
        <f t="shared" si="270"/>
        <v>4.58</v>
      </c>
      <c r="F4300" s="13" t="str">
        <f>IF(E4300="","",IFERROR(IF(IF(K4300="","",INDEX(收费标合同信息维护!A:Q,MATCH(D4300,收费标合同信息维护!J:J,0),10))=D4300,"有","无"),"无"))</f>
        <v>无</v>
      </c>
      <c r="G4300" s="13" t="str">
        <f t="shared" si="269"/>
        <v/>
      </c>
      <c r="H4300" s="13" t="str">
        <f t="shared" si="271"/>
        <v/>
      </c>
      <c r="I4300" s="13" t="str">
        <f>IF(G4300="","",IFERROR(IF(IF(K4300="","",INDEX(收费标合同信息维护!A:Q,MATCH(G4300,收费标合同信息维护!M:M,0),13))=G4300,"有","无"),"无"))</f>
        <v/>
      </c>
      <c r="J4300" s="3" t="s">
        <v>2690</v>
      </c>
      <c r="K4300" s="3" t="s">
        <v>14888</v>
      </c>
      <c r="L4300" s="3" t="s">
        <v>6615</v>
      </c>
      <c r="M4300" s="3" t="s">
        <v>6616</v>
      </c>
      <c r="N4300" s="3" t="s">
        <v>6603</v>
      </c>
      <c r="O4300" s="3" t="s">
        <v>6478</v>
      </c>
      <c r="P4300" s="3" t="s">
        <v>14909</v>
      </c>
      <c r="Q4300" s="3" t="s">
        <v>14910</v>
      </c>
      <c r="R4300" s="3" t="s">
        <v>6484</v>
      </c>
      <c r="S4300" s="3" t="s">
        <v>6491</v>
      </c>
      <c r="T4300" s="3" t="s">
        <v>6561</v>
      </c>
      <c r="U4300" s="3" t="s">
        <v>14911</v>
      </c>
      <c r="V4300" s="3" t="s">
        <v>14912</v>
      </c>
      <c r="W4300" s="3" t="s">
        <v>154</v>
      </c>
      <c r="X4300" s="3" t="s">
        <v>154</v>
      </c>
      <c r="Y4300" s="3" t="s">
        <v>154</v>
      </c>
      <c r="Z4300" s="3" t="s">
        <v>154</v>
      </c>
      <c r="AA4300" s="3" t="s">
        <v>154</v>
      </c>
      <c r="AB4300" s="3" t="s">
        <v>154</v>
      </c>
      <c r="AC4300" s="3" t="s">
        <v>154</v>
      </c>
      <c r="AD4300" s="3" t="s">
        <v>6151</v>
      </c>
      <c r="AE4300" s="3" t="s">
        <v>6151</v>
      </c>
      <c r="AF4300" s="3" t="s">
        <v>154</v>
      </c>
      <c r="AG4300" s="3" t="s">
        <v>154</v>
      </c>
      <c r="AH4300" s="3" t="s">
        <v>6478</v>
      </c>
      <c r="AI4300" s="3" t="s">
        <v>6482</v>
      </c>
      <c r="AJ4300" s="3" t="s">
        <v>6489</v>
      </c>
    </row>
    <row r="4301" spans="1:36" ht="15">
      <c r="A4301" s="10">
        <v>4404</v>
      </c>
      <c r="B4301" t="str">
        <f>IF(K4301="总计","",INDEX(主数据!A:AD,MATCH(J4301,主数据!A:A,0),9))</f>
        <v>环渤海大区公司</v>
      </c>
      <c r="C4301" t="str">
        <f>IF(K4301="","",INDEX(主数据!A:AD,MATCH(J4301,主数据!A:A,0),11))</f>
        <v>大连城区</v>
      </c>
      <c r="D4301" t="str">
        <f t="shared" si="268"/>
        <v>DL12物业服务费直接录入</v>
      </c>
      <c r="E4301" s="13" t="str">
        <f t="shared" si="270"/>
        <v/>
      </c>
      <c r="F4301" s="13" t="str">
        <f>IF(E4301="","",IFERROR(IF(IF(K4301="","",INDEX(收费标合同信息维护!A:Q,MATCH(D4301,收费标合同信息维护!J:J,0),10))=D4301,"有","无"),"无"))</f>
        <v/>
      </c>
      <c r="G4301" s="13" t="str">
        <f t="shared" si="269"/>
        <v/>
      </c>
      <c r="H4301" s="13" t="str">
        <f t="shared" si="271"/>
        <v/>
      </c>
      <c r="I4301" s="13" t="str">
        <f>IF(G4301="","",IFERROR(IF(IF(K4301="","",INDEX(收费标合同信息维护!A:Q,MATCH(G4301,收费标合同信息维护!M:M,0),13))=G4301,"有","无"),"无"))</f>
        <v/>
      </c>
      <c r="J4301" s="3" t="s">
        <v>2645</v>
      </c>
      <c r="K4301" s="3" t="s">
        <v>14913</v>
      </c>
      <c r="L4301" s="3" t="s">
        <v>6025</v>
      </c>
      <c r="M4301" s="3" t="s">
        <v>6026</v>
      </c>
      <c r="N4301" s="3" t="s">
        <v>6477</v>
      </c>
      <c r="O4301" s="3" t="s">
        <v>6478</v>
      </c>
      <c r="P4301" s="3" t="s">
        <v>6652</v>
      </c>
      <c r="Q4301" s="3" t="s">
        <v>6026</v>
      </c>
      <c r="R4301" s="3" t="s">
        <v>6479</v>
      </c>
      <c r="S4301" s="3" t="s">
        <v>6480</v>
      </c>
      <c r="T4301" s="3" t="s">
        <v>6493</v>
      </c>
      <c r="U4301" s="3" t="s">
        <v>154</v>
      </c>
      <c r="V4301" s="3" t="s">
        <v>154</v>
      </c>
      <c r="W4301" s="3" t="s">
        <v>154</v>
      </c>
      <c r="X4301" s="3" t="s">
        <v>154</v>
      </c>
      <c r="Y4301" s="3" t="s">
        <v>154</v>
      </c>
      <c r="Z4301" s="3" t="s">
        <v>154</v>
      </c>
      <c r="AA4301" s="3" t="s">
        <v>154</v>
      </c>
      <c r="AB4301" s="3" t="s">
        <v>154</v>
      </c>
      <c r="AC4301" s="3" t="s">
        <v>154</v>
      </c>
      <c r="AD4301" s="3" t="s">
        <v>6151</v>
      </c>
      <c r="AE4301" s="3" t="s">
        <v>6151</v>
      </c>
      <c r="AF4301" s="3" t="s">
        <v>154</v>
      </c>
      <c r="AG4301" s="3" t="s">
        <v>154</v>
      </c>
      <c r="AH4301" s="3" t="s">
        <v>6478</v>
      </c>
      <c r="AI4301" s="3" t="s">
        <v>6482</v>
      </c>
      <c r="AJ4301" s="3" t="s">
        <v>6027</v>
      </c>
    </row>
    <row r="4302" spans="1:36" ht="15">
      <c r="A4302" s="10">
        <v>4405</v>
      </c>
      <c r="B4302" t="str">
        <f>IF(K4302="总计","",INDEX(主数据!A:AD,MATCH(J4302,主数据!A:A,0),9))</f>
        <v>环渤海大区公司</v>
      </c>
      <c r="C4302" t="str">
        <f>IF(K4302="","",INDEX(主数据!A:AD,MATCH(J4302,主数据!A:A,0),11))</f>
        <v>大连城区</v>
      </c>
      <c r="D4302" t="str">
        <f t="shared" si="268"/>
        <v>DL12物业服务费标准方式1.80</v>
      </c>
      <c r="E4302" s="13" t="str">
        <f t="shared" si="270"/>
        <v>1.80</v>
      </c>
      <c r="F4302" s="13" t="str">
        <f>IF(E4302="","",IFERROR(IF(IF(K4302="","",INDEX(收费标合同信息维护!A:Q,MATCH(D4302,收费标合同信息维护!J:J,0),10))=D4302,"有","无"),"无"))</f>
        <v>无</v>
      </c>
      <c r="G4302" s="13" t="str">
        <f t="shared" si="269"/>
        <v/>
      </c>
      <c r="H4302" s="13" t="str">
        <f t="shared" si="271"/>
        <v/>
      </c>
      <c r="I4302" s="13" t="str">
        <f>IF(G4302="","",IFERROR(IF(IF(K4302="","",INDEX(收费标合同信息维护!A:Q,MATCH(G4302,收费标合同信息维护!M:M,0),13))=G4302,"有","无"),"无"))</f>
        <v/>
      </c>
      <c r="J4302" s="3" t="s">
        <v>2645</v>
      </c>
      <c r="K4302" s="3" t="s">
        <v>14913</v>
      </c>
      <c r="L4302" s="3" t="s">
        <v>6025</v>
      </c>
      <c r="M4302" s="3" t="s">
        <v>6026</v>
      </c>
      <c r="N4302" s="3" t="s">
        <v>6477</v>
      </c>
      <c r="O4302" s="3" t="s">
        <v>6478</v>
      </c>
      <c r="P4302" s="3" t="s">
        <v>10971</v>
      </c>
      <c r="Q4302" s="3" t="s">
        <v>11195</v>
      </c>
      <c r="R4302" s="3" t="s">
        <v>6484</v>
      </c>
      <c r="S4302" s="3" t="s">
        <v>6491</v>
      </c>
      <c r="T4302" s="3" t="s">
        <v>6496</v>
      </c>
      <c r="U4302" s="3" t="s">
        <v>6562</v>
      </c>
      <c r="V4302" s="3" t="s">
        <v>6759</v>
      </c>
      <c r="W4302" s="3" t="s">
        <v>154</v>
      </c>
      <c r="X4302" s="3" t="s">
        <v>154</v>
      </c>
      <c r="Y4302" s="3" t="s">
        <v>154</v>
      </c>
      <c r="Z4302" s="3" t="s">
        <v>154</v>
      </c>
      <c r="AA4302" s="3" t="s">
        <v>154</v>
      </c>
      <c r="AB4302" s="3" t="s">
        <v>154</v>
      </c>
      <c r="AC4302" s="3" t="s">
        <v>154</v>
      </c>
      <c r="AD4302" s="3" t="s">
        <v>6151</v>
      </c>
      <c r="AE4302" s="3" t="s">
        <v>6151</v>
      </c>
      <c r="AF4302" s="3" t="s">
        <v>154</v>
      </c>
      <c r="AG4302" s="3" t="s">
        <v>154</v>
      </c>
      <c r="AH4302" s="3" t="s">
        <v>6478</v>
      </c>
      <c r="AI4302" s="3" t="s">
        <v>6482</v>
      </c>
      <c r="AJ4302" s="3" t="s">
        <v>6033</v>
      </c>
    </row>
    <row r="4303" spans="1:36" ht="15">
      <c r="A4303" s="10">
        <v>4406</v>
      </c>
      <c r="B4303" t="str">
        <f>IF(K4303="总计","",INDEX(主数据!A:AD,MATCH(J4303,主数据!A:A,0),9))</f>
        <v>环渤海大区公司</v>
      </c>
      <c r="C4303" t="str">
        <f>IF(K4303="","",INDEX(主数据!A:AD,MATCH(J4303,主数据!A:A,0),11))</f>
        <v>大连城区</v>
      </c>
      <c r="D4303" t="str">
        <f t="shared" si="268"/>
        <v>DL12物业服务费标准方式1.80</v>
      </c>
      <c r="E4303" s="13" t="str">
        <f t="shared" si="270"/>
        <v>1.80</v>
      </c>
      <c r="F4303" s="13" t="str">
        <f>IF(E4303="","",IFERROR(IF(IF(K4303="","",INDEX(收费标合同信息维护!A:Q,MATCH(D4303,收费标合同信息维护!J:J,0),10))=D4303,"有","无"),"无"))</f>
        <v>无</v>
      </c>
      <c r="G4303" s="13" t="str">
        <f t="shared" si="269"/>
        <v/>
      </c>
      <c r="H4303" s="13" t="str">
        <f t="shared" si="271"/>
        <v/>
      </c>
      <c r="I4303" s="13" t="str">
        <f>IF(G4303="","",IFERROR(IF(IF(K4303="","",INDEX(收费标合同信息维护!A:Q,MATCH(G4303,收费标合同信息维护!M:M,0),13))=G4303,"有","无"),"无"))</f>
        <v/>
      </c>
      <c r="J4303" s="3" t="s">
        <v>2645</v>
      </c>
      <c r="K4303" s="3" t="s">
        <v>14913</v>
      </c>
      <c r="L4303" s="3" t="s">
        <v>6025</v>
      </c>
      <c r="M4303" s="3" t="s">
        <v>6026</v>
      </c>
      <c r="N4303" s="3" t="s">
        <v>6477</v>
      </c>
      <c r="O4303" s="3" t="s">
        <v>6478</v>
      </c>
      <c r="P4303" s="3" t="s">
        <v>14914</v>
      </c>
      <c r="Q4303" s="3" t="s">
        <v>9013</v>
      </c>
      <c r="R4303" s="3" t="s">
        <v>6484</v>
      </c>
      <c r="S4303" s="3" t="s">
        <v>6491</v>
      </c>
      <c r="T4303" s="3" t="s">
        <v>14845</v>
      </c>
      <c r="U4303" s="3" t="s">
        <v>154</v>
      </c>
      <c r="V4303" s="3" t="s">
        <v>6759</v>
      </c>
      <c r="W4303" s="3" t="s">
        <v>154</v>
      </c>
      <c r="X4303" s="3" t="s">
        <v>154</v>
      </c>
      <c r="Y4303" s="3" t="s">
        <v>154</v>
      </c>
      <c r="Z4303" s="3" t="s">
        <v>154</v>
      </c>
      <c r="AA4303" s="3" t="s">
        <v>154</v>
      </c>
      <c r="AB4303" s="3" t="s">
        <v>154</v>
      </c>
      <c r="AC4303" s="3" t="s">
        <v>154</v>
      </c>
      <c r="AD4303" s="3" t="s">
        <v>6151</v>
      </c>
      <c r="AE4303" s="3" t="s">
        <v>6151</v>
      </c>
      <c r="AF4303" s="3" t="s">
        <v>154</v>
      </c>
      <c r="AG4303" s="3" t="s">
        <v>154</v>
      </c>
      <c r="AH4303" s="3" t="s">
        <v>6478</v>
      </c>
      <c r="AI4303" s="3" t="s">
        <v>6482</v>
      </c>
      <c r="AJ4303" s="3" t="s">
        <v>6080</v>
      </c>
    </row>
    <row r="4304" spans="1:36" ht="15">
      <c r="A4304" s="10">
        <v>4407</v>
      </c>
      <c r="B4304" t="str">
        <f>IF(K4304="总计","",INDEX(主数据!A:AD,MATCH(J4304,主数据!A:A,0),9))</f>
        <v>环渤海大区公司</v>
      </c>
      <c r="C4304" t="str">
        <f>IF(K4304="","",INDEX(主数据!A:AD,MATCH(J4304,主数据!A:A,0),11))</f>
        <v>大连城区</v>
      </c>
      <c r="D4304" t="str">
        <f t="shared" si="268"/>
        <v>DL12物业服务费标准方式4.00</v>
      </c>
      <c r="E4304" s="13" t="str">
        <f t="shared" si="270"/>
        <v>4.00</v>
      </c>
      <c r="F4304" s="13" t="str">
        <f>IF(E4304="","",IFERROR(IF(IF(K4304="","",INDEX(收费标合同信息维护!A:Q,MATCH(D4304,收费标合同信息维护!J:J,0),10))=D4304,"有","无"),"无"))</f>
        <v>无</v>
      </c>
      <c r="G4304" s="13" t="str">
        <f t="shared" si="269"/>
        <v/>
      </c>
      <c r="H4304" s="13" t="str">
        <f t="shared" si="271"/>
        <v/>
      </c>
      <c r="I4304" s="13" t="str">
        <f>IF(G4304="","",IFERROR(IF(IF(K4304="","",INDEX(收费标合同信息维护!A:Q,MATCH(G4304,收费标合同信息维护!M:M,0),13))=G4304,"有","无"),"无"))</f>
        <v/>
      </c>
      <c r="J4304" s="3" t="s">
        <v>2645</v>
      </c>
      <c r="K4304" s="3" t="s">
        <v>14913</v>
      </c>
      <c r="L4304" s="3" t="s">
        <v>6025</v>
      </c>
      <c r="M4304" s="3" t="s">
        <v>6026</v>
      </c>
      <c r="N4304" s="3" t="s">
        <v>6477</v>
      </c>
      <c r="O4304" s="3" t="s">
        <v>6478</v>
      </c>
      <c r="P4304" s="3" t="s">
        <v>14915</v>
      </c>
      <c r="Q4304" s="3" t="s">
        <v>12953</v>
      </c>
      <c r="R4304" s="3" t="s">
        <v>6484</v>
      </c>
      <c r="S4304" s="3" t="s">
        <v>6491</v>
      </c>
      <c r="T4304" s="3" t="s">
        <v>14845</v>
      </c>
      <c r="U4304" s="3" t="s">
        <v>154</v>
      </c>
      <c r="V4304" s="3" t="s">
        <v>6755</v>
      </c>
      <c r="W4304" s="3" t="s">
        <v>154</v>
      </c>
      <c r="X4304" s="3" t="s">
        <v>154</v>
      </c>
      <c r="Y4304" s="3" t="s">
        <v>154</v>
      </c>
      <c r="Z4304" s="3" t="s">
        <v>154</v>
      </c>
      <c r="AA4304" s="3" t="s">
        <v>154</v>
      </c>
      <c r="AB4304" s="3" t="s">
        <v>154</v>
      </c>
      <c r="AC4304" s="3" t="s">
        <v>154</v>
      </c>
      <c r="AD4304" s="3" t="s">
        <v>6151</v>
      </c>
      <c r="AE4304" s="3" t="s">
        <v>6151</v>
      </c>
      <c r="AF4304" s="3" t="s">
        <v>154</v>
      </c>
      <c r="AG4304" s="3" t="s">
        <v>154</v>
      </c>
      <c r="AH4304" s="3" t="s">
        <v>6478</v>
      </c>
      <c r="AI4304" s="3" t="s">
        <v>6482</v>
      </c>
      <c r="AJ4304" s="3" t="s">
        <v>15</v>
      </c>
    </row>
    <row r="4305" spans="1:36" ht="15">
      <c r="A4305" s="10">
        <v>4408</v>
      </c>
      <c r="B4305" t="str">
        <f>IF(K4305="总计","",INDEX(主数据!A:AD,MATCH(J4305,主数据!A:A,0),9))</f>
        <v>环渤海大区公司</v>
      </c>
      <c r="C4305" t="str">
        <f>IF(K4305="","",INDEX(主数据!A:AD,MATCH(J4305,主数据!A:A,0),11))</f>
        <v>大连城区</v>
      </c>
      <c r="D4305" t="str">
        <f t="shared" si="268"/>
        <v>DL12非自有房屋租赁直接录入</v>
      </c>
      <c r="E4305" s="13" t="str">
        <f t="shared" si="270"/>
        <v/>
      </c>
      <c r="F4305" s="13" t="str">
        <f>IF(E4305="","",IFERROR(IF(IF(K4305="","",INDEX(收费标合同信息维护!A:Q,MATCH(D4305,收费标合同信息维护!J:J,0),10))=D4305,"有","无"),"无"))</f>
        <v/>
      </c>
      <c r="G4305" s="13" t="str">
        <f t="shared" si="269"/>
        <v/>
      </c>
      <c r="H4305" s="13" t="str">
        <f t="shared" si="271"/>
        <v/>
      </c>
      <c r="I4305" s="13" t="str">
        <f>IF(G4305="","",IFERROR(IF(IF(K4305="","",INDEX(收费标合同信息维护!A:Q,MATCH(G4305,收费标合同信息维护!M:M,0),13))=G4305,"有","无"),"无"))</f>
        <v/>
      </c>
      <c r="J4305" s="3" t="s">
        <v>2645</v>
      </c>
      <c r="K4305" s="3" t="s">
        <v>14913</v>
      </c>
      <c r="L4305" s="3" t="s">
        <v>6699</v>
      </c>
      <c r="M4305" s="3" t="s">
        <v>6700</v>
      </c>
      <c r="N4305" s="3" t="s">
        <v>6477</v>
      </c>
      <c r="O4305" s="3" t="s">
        <v>6478</v>
      </c>
      <c r="P4305" s="3" t="s">
        <v>14916</v>
      </c>
      <c r="Q4305" s="3" t="s">
        <v>10098</v>
      </c>
      <c r="R4305" s="3" t="s">
        <v>6479</v>
      </c>
      <c r="S4305" s="3" t="s">
        <v>6480</v>
      </c>
      <c r="T4305" s="3" t="s">
        <v>14845</v>
      </c>
      <c r="U4305" s="3" t="s">
        <v>154</v>
      </c>
      <c r="V4305" s="3" t="s">
        <v>154</v>
      </c>
      <c r="W4305" s="3" t="s">
        <v>154</v>
      </c>
      <c r="X4305" s="3" t="s">
        <v>154</v>
      </c>
      <c r="Y4305" s="3" t="s">
        <v>154</v>
      </c>
      <c r="Z4305" s="3" t="s">
        <v>154</v>
      </c>
      <c r="AA4305" s="3" t="s">
        <v>154</v>
      </c>
      <c r="AB4305" s="3" t="s">
        <v>154</v>
      </c>
      <c r="AC4305" s="3" t="s">
        <v>154</v>
      </c>
      <c r="AD4305" s="3" t="s">
        <v>6151</v>
      </c>
      <c r="AE4305" s="3" t="s">
        <v>6151</v>
      </c>
      <c r="AF4305" s="3" t="s">
        <v>154</v>
      </c>
      <c r="AG4305" s="3" t="s">
        <v>154</v>
      </c>
      <c r="AH4305" s="3" t="s">
        <v>6478</v>
      </c>
      <c r="AI4305" s="3" t="s">
        <v>6482</v>
      </c>
      <c r="AJ4305" s="3" t="s">
        <v>6489</v>
      </c>
    </row>
    <row r="4306" spans="1:36" ht="15">
      <c r="A4306" s="10">
        <v>4409</v>
      </c>
      <c r="B4306" t="str">
        <f>IF(K4306="总计","",INDEX(主数据!A:AD,MATCH(J4306,主数据!A:A,0),9))</f>
        <v>环渤海大区公司</v>
      </c>
      <c r="C4306" t="str">
        <f>IF(K4306="","",INDEX(主数据!A:AD,MATCH(J4306,主数据!A:A,0),11))</f>
        <v>大连城区</v>
      </c>
      <c r="D4306" t="str">
        <f t="shared" si="268"/>
        <v>DL12自营停车费（固定）直接录入</v>
      </c>
      <c r="E4306" s="13" t="str">
        <f t="shared" si="270"/>
        <v/>
      </c>
      <c r="F4306" s="13" t="str">
        <f>IF(E4306="","",IFERROR(IF(IF(K4306="","",INDEX(收费标合同信息维护!A:Q,MATCH(D4306,收费标合同信息维护!J:J,0),10))=D4306,"有","无"),"无"))</f>
        <v/>
      </c>
      <c r="G4306" s="13" t="str">
        <f t="shared" si="269"/>
        <v/>
      </c>
      <c r="H4306" s="13" t="str">
        <f t="shared" si="271"/>
        <v/>
      </c>
      <c r="I4306" s="13" t="str">
        <f>IF(G4306="","",IFERROR(IF(IF(K4306="","",INDEX(收费标合同信息维护!A:Q,MATCH(G4306,收费标合同信息维护!M:M,0),13))=G4306,"有","无"),"无"))</f>
        <v/>
      </c>
      <c r="J4306" s="3" t="s">
        <v>2645</v>
      </c>
      <c r="K4306" s="3" t="s">
        <v>14913</v>
      </c>
      <c r="L4306" s="3" t="s">
        <v>6714</v>
      </c>
      <c r="M4306" s="3" t="s">
        <v>6715</v>
      </c>
      <c r="N4306" s="3" t="s">
        <v>6477</v>
      </c>
      <c r="O4306" s="3" t="s">
        <v>6597</v>
      </c>
      <c r="P4306" s="3" t="s">
        <v>14917</v>
      </c>
      <c r="Q4306" s="3" t="s">
        <v>6715</v>
      </c>
      <c r="R4306" s="3" t="s">
        <v>6479</v>
      </c>
      <c r="S4306" s="3" t="s">
        <v>6480</v>
      </c>
      <c r="T4306" s="3" t="s">
        <v>14845</v>
      </c>
      <c r="U4306" s="3" t="s">
        <v>6716</v>
      </c>
      <c r="V4306" s="3" t="s">
        <v>154</v>
      </c>
      <c r="W4306" s="3" t="s">
        <v>154</v>
      </c>
      <c r="X4306" s="3" t="s">
        <v>154</v>
      </c>
      <c r="Y4306" s="3" t="s">
        <v>154</v>
      </c>
      <c r="Z4306" s="3" t="s">
        <v>154</v>
      </c>
      <c r="AA4306" s="3" t="s">
        <v>154</v>
      </c>
      <c r="AB4306" s="3" t="s">
        <v>154</v>
      </c>
      <c r="AC4306" s="3" t="s">
        <v>154</v>
      </c>
      <c r="AD4306" s="3" t="s">
        <v>6151</v>
      </c>
      <c r="AE4306" s="3" t="s">
        <v>6151</v>
      </c>
      <c r="AF4306" s="3" t="s">
        <v>154</v>
      </c>
      <c r="AG4306" s="3" t="s">
        <v>154</v>
      </c>
      <c r="AH4306" s="3" t="s">
        <v>6478</v>
      </c>
      <c r="AI4306" s="3" t="s">
        <v>6482</v>
      </c>
      <c r="AJ4306" s="3" t="s">
        <v>6031</v>
      </c>
    </row>
    <row r="4307" spans="1:36" ht="15">
      <c r="A4307" s="10">
        <v>4410</v>
      </c>
      <c r="B4307" t="str">
        <f>IF(K4307="总计","",INDEX(主数据!A:AD,MATCH(J4307,主数据!A:A,0),9))</f>
        <v>环渤海大区公司</v>
      </c>
      <c r="C4307" t="str">
        <f>IF(K4307="","",INDEX(主数据!A:AD,MATCH(J4307,主数据!A:A,0),11))</f>
        <v>大连城区</v>
      </c>
      <c r="D4307" t="str">
        <f t="shared" si="268"/>
        <v>DL12自营停车费（临时）直接录入</v>
      </c>
      <c r="E4307" s="13" t="str">
        <f t="shared" si="270"/>
        <v/>
      </c>
      <c r="F4307" s="13" t="str">
        <f>IF(E4307="","",IFERROR(IF(IF(K4307="","",INDEX(收费标合同信息维护!A:Q,MATCH(D4307,收费标合同信息维护!J:J,0),10))=D4307,"有","无"),"无"))</f>
        <v/>
      </c>
      <c r="G4307" s="13" t="str">
        <f t="shared" si="269"/>
        <v/>
      </c>
      <c r="H4307" s="13" t="str">
        <f t="shared" si="271"/>
        <v/>
      </c>
      <c r="I4307" s="13" t="str">
        <f>IF(G4307="","",IFERROR(IF(IF(K4307="","",INDEX(收费标合同信息维护!A:Q,MATCH(G4307,收费标合同信息维护!M:M,0),13))=G4307,"有","无"),"无"))</f>
        <v/>
      </c>
      <c r="J4307" s="3" t="s">
        <v>2645</v>
      </c>
      <c r="K4307" s="3" t="s">
        <v>14913</v>
      </c>
      <c r="L4307" s="3" t="s">
        <v>8898</v>
      </c>
      <c r="M4307" s="3" t="s">
        <v>8899</v>
      </c>
      <c r="N4307" s="3" t="s">
        <v>6477</v>
      </c>
      <c r="O4307" s="3" t="s">
        <v>6597</v>
      </c>
      <c r="P4307" s="3" t="s">
        <v>14918</v>
      </c>
      <c r="Q4307" s="3" t="s">
        <v>8899</v>
      </c>
      <c r="R4307" s="3" t="s">
        <v>6479</v>
      </c>
      <c r="S4307" s="3" t="s">
        <v>6480</v>
      </c>
      <c r="T4307" s="3" t="s">
        <v>14845</v>
      </c>
      <c r="U4307" s="3" t="s">
        <v>6716</v>
      </c>
      <c r="V4307" s="3" t="s">
        <v>154</v>
      </c>
      <c r="W4307" s="3" t="s">
        <v>154</v>
      </c>
      <c r="X4307" s="3" t="s">
        <v>154</v>
      </c>
      <c r="Y4307" s="3" t="s">
        <v>154</v>
      </c>
      <c r="Z4307" s="3" t="s">
        <v>154</v>
      </c>
      <c r="AA4307" s="3" t="s">
        <v>154</v>
      </c>
      <c r="AB4307" s="3" t="s">
        <v>154</v>
      </c>
      <c r="AC4307" s="3" t="s">
        <v>154</v>
      </c>
      <c r="AD4307" s="3" t="s">
        <v>6151</v>
      </c>
      <c r="AE4307" s="3" t="s">
        <v>6151</v>
      </c>
      <c r="AF4307" s="3" t="s">
        <v>154</v>
      </c>
      <c r="AG4307" s="3" t="s">
        <v>154</v>
      </c>
      <c r="AH4307" s="3" t="s">
        <v>6478</v>
      </c>
      <c r="AI4307" s="3" t="s">
        <v>6482</v>
      </c>
      <c r="AJ4307" s="3" t="s">
        <v>6027</v>
      </c>
    </row>
    <row r="4308" spans="1:36" ht="15">
      <c r="A4308" s="10">
        <v>4411</v>
      </c>
      <c r="B4308" t="str">
        <f>IF(K4308="总计","",INDEX(主数据!A:AD,MATCH(J4308,主数据!A:A,0),9))</f>
        <v>环渤海大区公司</v>
      </c>
      <c r="C4308" t="str">
        <f>IF(K4308="","",INDEX(主数据!A:AD,MATCH(J4308,主数据!A:A,0),11))</f>
        <v>大连城区</v>
      </c>
      <c r="D4308" t="str">
        <f t="shared" si="268"/>
        <v>DL12委托停车费（固定）定额</v>
      </c>
      <c r="E4308" s="13" t="str">
        <f t="shared" si="270"/>
        <v/>
      </c>
      <c r="F4308" s="13" t="str">
        <f>IF(E4308="","",IFERROR(IF(IF(K4308="","",INDEX(收费标合同信息维护!A:Q,MATCH(D4308,收费标合同信息维护!J:J,0),10))=D4308,"有","无"),"无"))</f>
        <v/>
      </c>
      <c r="G4308" s="13" t="str">
        <f t="shared" si="269"/>
        <v>DL12委托停车费（固定）定额120.00</v>
      </c>
      <c r="H4308" s="13" t="str">
        <f t="shared" si="271"/>
        <v>120.00</v>
      </c>
      <c r="I4308" s="13" t="str">
        <f>IF(G4308="","",IFERROR(IF(IF(K4308="","",INDEX(收费标合同信息维护!A:Q,MATCH(G4308,收费标合同信息维护!M:M,0),13))=G4308,"有","无"),"无"))</f>
        <v>无</v>
      </c>
      <c r="J4308" s="3" t="s">
        <v>2645</v>
      </c>
      <c r="K4308" s="3" t="s">
        <v>14913</v>
      </c>
      <c r="L4308" s="3" t="s">
        <v>7341</v>
      </c>
      <c r="M4308" s="3" t="s">
        <v>7342</v>
      </c>
      <c r="N4308" s="3" t="s">
        <v>6477</v>
      </c>
      <c r="O4308" s="3" t="s">
        <v>6597</v>
      </c>
      <c r="P4308" s="3" t="s">
        <v>14919</v>
      </c>
      <c r="Q4308" s="3" t="s">
        <v>14920</v>
      </c>
      <c r="R4308" s="3" t="s">
        <v>6490</v>
      </c>
      <c r="S4308" s="3" t="s">
        <v>6491</v>
      </c>
      <c r="T4308" s="3" t="s">
        <v>6523</v>
      </c>
      <c r="U4308" s="3" t="s">
        <v>6716</v>
      </c>
      <c r="V4308" s="3" t="s">
        <v>154</v>
      </c>
      <c r="W4308" s="3" t="s">
        <v>6518</v>
      </c>
      <c r="X4308" s="3" t="s">
        <v>154</v>
      </c>
      <c r="Y4308" s="3" t="s">
        <v>154</v>
      </c>
      <c r="Z4308" s="3" t="s">
        <v>154</v>
      </c>
      <c r="AA4308" s="3" t="s">
        <v>154</v>
      </c>
      <c r="AB4308" s="3" t="s">
        <v>154</v>
      </c>
      <c r="AC4308" s="3" t="s">
        <v>154</v>
      </c>
      <c r="AD4308" s="3" t="s">
        <v>6151</v>
      </c>
      <c r="AE4308" s="3" t="s">
        <v>6151</v>
      </c>
      <c r="AF4308" s="3" t="s">
        <v>154</v>
      </c>
      <c r="AG4308" s="3" t="s">
        <v>154</v>
      </c>
      <c r="AH4308" s="3" t="s">
        <v>6478</v>
      </c>
      <c r="AI4308" s="3" t="s">
        <v>6482</v>
      </c>
      <c r="AJ4308" s="3" t="s">
        <v>6038</v>
      </c>
    </row>
    <row r="4309" spans="1:36" ht="15">
      <c r="A4309" s="10">
        <v>4412</v>
      </c>
      <c r="B4309" t="str">
        <f>IF(K4309="总计","",INDEX(主数据!A:AD,MATCH(J4309,主数据!A:A,0),9))</f>
        <v>环渤海大区公司</v>
      </c>
      <c r="C4309" t="str">
        <f>IF(K4309="","",INDEX(主数据!A:AD,MATCH(J4309,主数据!A:A,0),11))</f>
        <v>大连城区</v>
      </c>
      <c r="D4309" t="str">
        <f t="shared" si="268"/>
        <v>DL12委托停车费（固定）定额</v>
      </c>
      <c r="E4309" s="13" t="str">
        <f t="shared" si="270"/>
        <v/>
      </c>
      <c r="F4309" s="13" t="str">
        <f>IF(E4309="","",IFERROR(IF(IF(K4309="","",INDEX(收费标合同信息维护!A:Q,MATCH(D4309,收费标合同信息维护!J:J,0),10))=D4309,"有","无"),"无"))</f>
        <v/>
      </c>
      <c r="G4309" s="13" t="str">
        <f t="shared" si="269"/>
        <v>DL12委托停车费（固定）定额180.00</v>
      </c>
      <c r="H4309" s="13" t="str">
        <f t="shared" si="271"/>
        <v>180.00</v>
      </c>
      <c r="I4309" s="13" t="str">
        <f>IF(G4309="","",IFERROR(IF(IF(K4309="","",INDEX(收费标合同信息维护!A:Q,MATCH(G4309,收费标合同信息维护!M:M,0),13))=G4309,"有","无"),"无"))</f>
        <v>无</v>
      </c>
      <c r="J4309" s="3" t="s">
        <v>2645</v>
      </c>
      <c r="K4309" s="3" t="s">
        <v>14913</v>
      </c>
      <c r="L4309" s="3" t="s">
        <v>7341</v>
      </c>
      <c r="M4309" s="3" t="s">
        <v>7342</v>
      </c>
      <c r="N4309" s="3" t="s">
        <v>6477</v>
      </c>
      <c r="O4309" s="3" t="s">
        <v>6597</v>
      </c>
      <c r="P4309" s="3" t="s">
        <v>14921</v>
      </c>
      <c r="Q4309" s="3" t="s">
        <v>14922</v>
      </c>
      <c r="R4309" s="3" t="s">
        <v>6490</v>
      </c>
      <c r="S4309" s="3" t="s">
        <v>6491</v>
      </c>
      <c r="T4309" s="3" t="s">
        <v>6523</v>
      </c>
      <c r="U4309" s="3" t="s">
        <v>6716</v>
      </c>
      <c r="V4309" s="3" t="s">
        <v>154</v>
      </c>
      <c r="W4309" s="3" t="s">
        <v>6515</v>
      </c>
      <c r="X4309" s="3" t="s">
        <v>154</v>
      </c>
      <c r="Y4309" s="3" t="s">
        <v>154</v>
      </c>
      <c r="Z4309" s="3" t="s">
        <v>154</v>
      </c>
      <c r="AA4309" s="3" t="s">
        <v>154</v>
      </c>
      <c r="AB4309" s="3" t="s">
        <v>154</v>
      </c>
      <c r="AC4309" s="3" t="s">
        <v>154</v>
      </c>
      <c r="AD4309" s="3" t="s">
        <v>6151</v>
      </c>
      <c r="AE4309" s="3" t="s">
        <v>6151</v>
      </c>
      <c r="AF4309" s="3" t="s">
        <v>154</v>
      </c>
      <c r="AG4309" s="3" t="s">
        <v>154</v>
      </c>
      <c r="AH4309" s="3" t="s">
        <v>6478</v>
      </c>
      <c r="AI4309" s="3" t="s">
        <v>6482</v>
      </c>
      <c r="AJ4309" s="3" t="s">
        <v>6033</v>
      </c>
    </row>
    <row r="4310" spans="1:36" ht="15">
      <c r="A4310" s="10">
        <v>4413</v>
      </c>
      <c r="B4310" t="str">
        <f>IF(K4310="总计","",INDEX(主数据!A:AD,MATCH(J4310,主数据!A:A,0),9))</f>
        <v>环渤海大区公司</v>
      </c>
      <c r="C4310" t="str">
        <f>IF(K4310="","",INDEX(主数据!A:AD,MATCH(J4310,主数据!A:A,0),11))</f>
        <v>大连城区</v>
      </c>
      <c r="D4310" t="str">
        <f t="shared" si="268"/>
        <v>DL12委托停车费（固定）定额</v>
      </c>
      <c r="E4310" s="13" t="str">
        <f t="shared" si="270"/>
        <v/>
      </c>
      <c r="F4310" s="13" t="str">
        <f>IF(E4310="","",IFERROR(IF(IF(K4310="","",INDEX(收费标合同信息维护!A:Q,MATCH(D4310,收费标合同信息维护!J:J,0),10))=D4310,"有","无"),"无"))</f>
        <v/>
      </c>
      <c r="G4310" s="13" t="str">
        <f t="shared" si="269"/>
        <v>DL12委托停车费（固定）定额40.00</v>
      </c>
      <c r="H4310" s="13" t="str">
        <f t="shared" si="271"/>
        <v>40.00</v>
      </c>
      <c r="I4310" s="13" t="str">
        <f>IF(G4310="","",IFERROR(IF(IF(K4310="","",INDEX(收费标合同信息维护!A:Q,MATCH(G4310,收费标合同信息维护!M:M,0),13))=G4310,"有","无"),"无"))</f>
        <v>无</v>
      </c>
      <c r="J4310" s="3" t="s">
        <v>2645</v>
      </c>
      <c r="K4310" s="3" t="s">
        <v>14913</v>
      </c>
      <c r="L4310" s="3" t="s">
        <v>7341</v>
      </c>
      <c r="M4310" s="3" t="s">
        <v>7342</v>
      </c>
      <c r="N4310" s="3" t="s">
        <v>6477</v>
      </c>
      <c r="O4310" s="3" t="s">
        <v>6597</v>
      </c>
      <c r="P4310" s="3" t="s">
        <v>14923</v>
      </c>
      <c r="Q4310" s="3" t="s">
        <v>14924</v>
      </c>
      <c r="R4310" s="3" t="s">
        <v>6490</v>
      </c>
      <c r="S4310" s="3" t="s">
        <v>6491</v>
      </c>
      <c r="T4310" s="3" t="s">
        <v>6523</v>
      </c>
      <c r="U4310" s="3" t="s">
        <v>6716</v>
      </c>
      <c r="V4310" s="3" t="s">
        <v>154</v>
      </c>
      <c r="W4310" s="3" t="s">
        <v>6729</v>
      </c>
      <c r="X4310" s="3" t="s">
        <v>154</v>
      </c>
      <c r="Y4310" s="3" t="s">
        <v>154</v>
      </c>
      <c r="Z4310" s="3" t="s">
        <v>154</v>
      </c>
      <c r="AA4310" s="3" t="s">
        <v>154</v>
      </c>
      <c r="AB4310" s="3" t="s">
        <v>154</v>
      </c>
      <c r="AC4310" s="3" t="s">
        <v>154</v>
      </c>
      <c r="AD4310" s="3" t="s">
        <v>6151</v>
      </c>
      <c r="AE4310" s="3" t="s">
        <v>6151</v>
      </c>
      <c r="AF4310" s="3" t="s">
        <v>154</v>
      </c>
      <c r="AG4310" s="3" t="s">
        <v>154</v>
      </c>
      <c r="AH4310" s="3" t="s">
        <v>6478</v>
      </c>
      <c r="AI4310" s="3" t="s">
        <v>6482</v>
      </c>
      <c r="AJ4310" s="3" t="s">
        <v>11</v>
      </c>
    </row>
    <row r="4311" spans="1:36" ht="15">
      <c r="A4311" s="10">
        <v>4414</v>
      </c>
      <c r="B4311" t="str">
        <f>IF(K4311="总计","",INDEX(主数据!A:AD,MATCH(J4311,主数据!A:A,0),9))</f>
        <v>环渤海大区公司</v>
      </c>
      <c r="C4311" t="str">
        <f>IF(K4311="","",INDEX(主数据!A:AD,MATCH(J4311,主数据!A:A,0),11))</f>
        <v>大连城区</v>
      </c>
      <c r="D4311" t="str">
        <f t="shared" si="268"/>
        <v>DL12委托停车费（固定）定额</v>
      </c>
      <c r="E4311" s="13" t="str">
        <f t="shared" si="270"/>
        <v/>
      </c>
      <c r="F4311" s="13" t="str">
        <f>IF(E4311="","",IFERROR(IF(IF(K4311="","",INDEX(收费标合同信息维护!A:Q,MATCH(D4311,收费标合同信息维护!J:J,0),10))=D4311,"有","无"),"无"))</f>
        <v/>
      </c>
      <c r="G4311" s="13" t="str">
        <f t="shared" si="269"/>
        <v>DL12委托停车费（固定）定额60.00</v>
      </c>
      <c r="H4311" s="13" t="str">
        <f t="shared" si="271"/>
        <v>60.00</v>
      </c>
      <c r="I4311" s="13" t="str">
        <f>IF(G4311="","",IFERROR(IF(IF(K4311="","",INDEX(收费标合同信息维护!A:Q,MATCH(G4311,收费标合同信息维护!M:M,0),13))=G4311,"有","无"),"无"))</f>
        <v>无</v>
      </c>
      <c r="J4311" s="3" t="s">
        <v>2645</v>
      </c>
      <c r="K4311" s="3" t="s">
        <v>14913</v>
      </c>
      <c r="L4311" s="3" t="s">
        <v>7341</v>
      </c>
      <c r="M4311" s="3" t="s">
        <v>7342</v>
      </c>
      <c r="N4311" s="3" t="s">
        <v>6477</v>
      </c>
      <c r="O4311" s="3" t="s">
        <v>6597</v>
      </c>
      <c r="P4311" s="3" t="s">
        <v>14925</v>
      </c>
      <c r="Q4311" s="3" t="s">
        <v>14926</v>
      </c>
      <c r="R4311" s="3" t="s">
        <v>6490</v>
      </c>
      <c r="S4311" s="3" t="s">
        <v>6491</v>
      </c>
      <c r="T4311" s="3" t="s">
        <v>6496</v>
      </c>
      <c r="U4311" s="3" t="s">
        <v>6716</v>
      </c>
      <c r="V4311" s="3" t="s">
        <v>154</v>
      </c>
      <c r="W4311" s="3" t="s">
        <v>7016</v>
      </c>
      <c r="X4311" s="3" t="s">
        <v>154</v>
      </c>
      <c r="Y4311" s="3" t="s">
        <v>154</v>
      </c>
      <c r="Z4311" s="3" t="s">
        <v>154</v>
      </c>
      <c r="AA4311" s="3" t="s">
        <v>154</v>
      </c>
      <c r="AB4311" s="3" t="s">
        <v>154</v>
      </c>
      <c r="AC4311" s="3" t="s">
        <v>154</v>
      </c>
      <c r="AD4311" s="3" t="s">
        <v>6151</v>
      </c>
      <c r="AE4311" s="3" t="s">
        <v>6151</v>
      </c>
      <c r="AF4311" s="3" t="s">
        <v>154</v>
      </c>
      <c r="AG4311" s="3" t="s">
        <v>154</v>
      </c>
      <c r="AH4311" s="3" t="s">
        <v>6478</v>
      </c>
      <c r="AI4311" s="3" t="s">
        <v>6482</v>
      </c>
      <c r="AJ4311" s="3" t="s">
        <v>40</v>
      </c>
    </row>
    <row r="4312" spans="1:36" ht="15">
      <c r="A4312" s="10">
        <v>4415</v>
      </c>
      <c r="B4312" t="str">
        <f>IF(K4312="总计","",INDEX(主数据!A:AD,MATCH(J4312,主数据!A:A,0),9))</f>
        <v>环渤海大区公司</v>
      </c>
      <c r="C4312" t="str">
        <f>IF(K4312="","",INDEX(主数据!A:AD,MATCH(J4312,主数据!A:A,0),11))</f>
        <v>大连城区</v>
      </c>
      <c r="D4312" t="str">
        <f t="shared" si="268"/>
        <v>DL12委托停车费（固定）定额</v>
      </c>
      <c r="E4312" s="13" t="str">
        <f t="shared" si="270"/>
        <v/>
      </c>
      <c r="F4312" s="13" t="str">
        <f>IF(E4312="","",IFERROR(IF(IF(K4312="","",INDEX(收费标合同信息维护!A:Q,MATCH(D4312,收费标合同信息维护!J:J,0),10))=D4312,"有","无"),"无"))</f>
        <v/>
      </c>
      <c r="G4312" s="13" t="str">
        <f t="shared" si="269"/>
        <v>DL12委托停车费（固定）定额80.00</v>
      </c>
      <c r="H4312" s="13" t="str">
        <f t="shared" si="271"/>
        <v>80.00</v>
      </c>
      <c r="I4312" s="13" t="str">
        <f>IF(G4312="","",IFERROR(IF(IF(K4312="","",INDEX(收费标合同信息维护!A:Q,MATCH(G4312,收费标合同信息维护!M:M,0),13))=G4312,"有","无"),"无"))</f>
        <v>无</v>
      </c>
      <c r="J4312" s="3" t="s">
        <v>2645</v>
      </c>
      <c r="K4312" s="3" t="s">
        <v>14913</v>
      </c>
      <c r="L4312" s="3" t="s">
        <v>7341</v>
      </c>
      <c r="M4312" s="3" t="s">
        <v>7342</v>
      </c>
      <c r="N4312" s="3" t="s">
        <v>6477</v>
      </c>
      <c r="O4312" s="3" t="s">
        <v>6597</v>
      </c>
      <c r="P4312" s="3" t="s">
        <v>14927</v>
      </c>
      <c r="Q4312" s="3" t="s">
        <v>14928</v>
      </c>
      <c r="R4312" s="3" t="s">
        <v>6490</v>
      </c>
      <c r="S4312" s="3" t="s">
        <v>6491</v>
      </c>
      <c r="T4312" s="3" t="s">
        <v>6523</v>
      </c>
      <c r="U4312" s="3" t="s">
        <v>6716</v>
      </c>
      <c r="V4312" s="3" t="s">
        <v>154</v>
      </c>
      <c r="W4312" s="3" t="s">
        <v>6521</v>
      </c>
      <c r="X4312" s="3" t="s">
        <v>154</v>
      </c>
      <c r="Y4312" s="3" t="s">
        <v>154</v>
      </c>
      <c r="Z4312" s="3" t="s">
        <v>154</v>
      </c>
      <c r="AA4312" s="3" t="s">
        <v>154</v>
      </c>
      <c r="AB4312" s="3" t="s">
        <v>154</v>
      </c>
      <c r="AC4312" s="3" t="s">
        <v>154</v>
      </c>
      <c r="AD4312" s="3" t="s">
        <v>6151</v>
      </c>
      <c r="AE4312" s="3" t="s">
        <v>6151</v>
      </c>
      <c r="AF4312" s="3" t="s">
        <v>154</v>
      </c>
      <c r="AG4312" s="3" t="s">
        <v>154</v>
      </c>
      <c r="AH4312" s="3" t="s">
        <v>6478</v>
      </c>
      <c r="AI4312" s="3" t="s">
        <v>6482</v>
      </c>
      <c r="AJ4312" s="3" t="s">
        <v>6033</v>
      </c>
    </row>
    <row r="4313" spans="1:36" ht="30">
      <c r="A4313" s="10">
        <v>4416</v>
      </c>
      <c r="B4313" t="str">
        <f>IF(K4313="总计","",INDEX(主数据!A:AD,MATCH(J4313,主数据!A:A,0),9))</f>
        <v>环渤海大区公司</v>
      </c>
      <c r="C4313" t="str">
        <f>IF(K4313="","",INDEX(主数据!A:AD,MATCH(J4313,主数据!A:A,0),11))</f>
        <v>大连城区</v>
      </c>
      <c r="D4313" t="str">
        <f t="shared" si="268"/>
        <v>DL12委托停车管理费（固定）定额</v>
      </c>
      <c r="E4313" s="13" t="str">
        <f t="shared" si="270"/>
        <v/>
      </c>
      <c r="F4313" s="13" t="str">
        <f>IF(E4313="","",IFERROR(IF(IF(K4313="","",INDEX(收费标合同信息维护!A:Q,MATCH(D4313,收费标合同信息维护!J:J,0),10))=D4313,"有","无"),"无"))</f>
        <v/>
      </c>
      <c r="G4313" s="13" t="str">
        <f t="shared" si="269"/>
        <v>DL12委托停车管理费（固定）定额120.00</v>
      </c>
      <c r="H4313" s="13" t="str">
        <f t="shared" si="271"/>
        <v>120.00</v>
      </c>
      <c r="I4313" s="13" t="str">
        <f>IF(G4313="","",IFERROR(IF(IF(K4313="","",INDEX(收费标合同信息维护!A:Q,MATCH(G4313,收费标合同信息维护!M:M,0),13))=G4313,"有","无"),"无"))</f>
        <v>无</v>
      </c>
      <c r="J4313" s="3" t="s">
        <v>2645</v>
      </c>
      <c r="K4313" s="3" t="s">
        <v>14913</v>
      </c>
      <c r="L4313" s="3" t="s">
        <v>6811</v>
      </c>
      <c r="M4313" s="3" t="s">
        <v>6812</v>
      </c>
      <c r="N4313" s="3" t="s">
        <v>6477</v>
      </c>
      <c r="O4313" s="3" t="s">
        <v>6597</v>
      </c>
      <c r="P4313" s="3" t="s">
        <v>14929</v>
      </c>
      <c r="Q4313" s="3" t="s">
        <v>14930</v>
      </c>
      <c r="R4313" s="3" t="s">
        <v>6490</v>
      </c>
      <c r="S4313" s="3" t="s">
        <v>6491</v>
      </c>
      <c r="T4313" s="3" t="s">
        <v>6915</v>
      </c>
      <c r="U4313" s="3" t="s">
        <v>6716</v>
      </c>
      <c r="V4313" s="3" t="s">
        <v>154</v>
      </c>
      <c r="W4313" s="3" t="s">
        <v>6518</v>
      </c>
      <c r="X4313" s="3" t="s">
        <v>154</v>
      </c>
      <c r="Y4313" s="3" t="s">
        <v>154</v>
      </c>
      <c r="Z4313" s="3" t="s">
        <v>154</v>
      </c>
      <c r="AA4313" s="3" t="s">
        <v>154</v>
      </c>
      <c r="AB4313" s="3" t="s">
        <v>154</v>
      </c>
      <c r="AC4313" s="3" t="s">
        <v>154</v>
      </c>
      <c r="AD4313" s="3" t="s">
        <v>6151</v>
      </c>
      <c r="AE4313" s="3" t="s">
        <v>6151</v>
      </c>
      <c r="AF4313" s="3" t="s">
        <v>154</v>
      </c>
      <c r="AG4313" s="3" t="s">
        <v>154</v>
      </c>
      <c r="AH4313" s="3" t="s">
        <v>6478</v>
      </c>
      <c r="AI4313" s="3" t="s">
        <v>6482</v>
      </c>
      <c r="AJ4313" s="3" t="s">
        <v>6489</v>
      </c>
    </row>
    <row r="4314" spans="1:36" ht="30">
      <c r="A4314" s="10">
        <v>4417</v>
      </c>
      <c r="B4314" t="str">
        <f>IF(K4314="总计","",INDEX(主数据!A:AD,MATCH(J4314,主数据!A:A,0),9))</f>
        <v>环渤海大区公司</v>
      </c>
      <c r="C4314" t="str">
        <f>IF(K4314="","",INDEX(主数据!A:AD,MATCH(J4314,主数据!A:A,0),11))</f>
        <v>大连城区</v>
      </c>
      <c r="D4314" t="str">
        <f t="shared" si="268"/>
        <v>DL12委托停车管理费（固定）定额</v>
      </c>
      <c r="E4314" s="13" t="str">
        <f t="shared" si="270"/>
        <v/>
      </c>
      <c r="F4314" s="13" t="str">
        <f>IF(E4314="","",IFERROR(IF(IF(K4314="","",INDEX(收费标合同信息维护!A:Q,MATCH(D4314,收费标合同信息维护!J:J,0),10))=D4314,"有","无"),"无"))</f>
        <v/>
      </c>
      <c r="G4314" s="13" t="str">
        <f t="shared" si="269"/>
        <v>DL12委托停车管理费（固定）定额180.00</v>
      </c>
      <c r="H4314" s="13" t="str">
        <f t="shared" si="271"/>
        <v>180.00</v>
      </c>
      <c r="I4314" s="13" t="str">
        <f>IF(G4314="","",IFERROR(IF(IF(K4314="","",INDEX(收费标合同信息维护!A:Q,MATCH(G4314,收费标合同信息维护!M:M,0),13))=G4314,"有","无"),"无"))</f>
        <v>无</v>
      </c>
      <c r="J4314" s="3" t="s">
        <v>2645</v>
      </c>
      <c r="K4314" s="3" t="s">
        <v>14913</v>
      </c>
      <c r="L4314" s="3" t="s">
        <v>6811</v>
      </c>
      <c r="M4314" s="3" t="s">
        <v>6812</v>
      </c>
      <c r="N4314" s="3" t="s">
        <v>6477</v>
      </c>
      <c r="O4314" s="3" t="s">
        <v>6597</v>
      </c>
      <c r="P4314" s="3" t="s">
        <v>14931</v>
      </c>
      <c r="Q4314" s="3" t="s">
        <v>14932</v>
      </c>
      <c r="R4314" s="3" t="s">
        <v>6490</v>
      </c>
      <c r="S4314" s="3" t="s">
        <v>6491</v>
      </c>
      <c r="T4314" s="3" t="s">
        <v>6915</v>
      </c>
      <c r="U4314" s="3" t="s">
        <v>6716</v>
      </c>
      <c r="V4314" s="3" t="s">
        <v>154</v>
      </c>
      <c r="W4314" s="3" t="s">
        <v>6515</v>
      </c>
      <c r="X4314" s="3" t="s">
        <v>154</v>
      </c>
      <c r="Y4314" s="3" t="s">
        <v>154</v>
      </c>
      <c r="Z4314" s="3" t="s">
        <v>154</v>
      </c>
      <c r="AA4314" s="3" t="s">
        <v>154</v>
      </c>
      <c r="AB4314" s="3" t="s">
        <v>154</v>
      </c>
      <c r="AC4314" s="3" t="s">
        <v>154</v>
      </c>
      <c r="AD4314" s="3" t="s">
        <v>6151</v>
      </c>
      <c r="AE4314" s="3" t="s">
        <v>6151</v>
      </c>
      <c r="AF4314" s="3" t="s">
        <v>154</v>
      </c>
      <c r="AG4314" s="3" t="s">
        <v>154</v>
      </c>
      <c r="AH4314" s="3" t="s">
        <v>6478</v>
      </c>
      <c r="AI4314" s="3" t="s">
        <v>6482</v>
      </c>
      <c r="AJ4314" s="3" t="s">
        <v>6489</v>
      </c>
    </row>
    <row r="4315" spans="1:36" ht="30">
      <c r="A4315" s="10">
        <v>4418</v>
      </c>
      <c r="B4315" t="str">
        <f>IF(K4315="总计","",INDEX(主数据!A:AD,MATCH(J4315,主数据!A:A,0),9))</f>
        <v>环渤海大区公司</v>
      </c>
      <c r="C4315" t="str">
        <f>IF(K4315="","",INDEX(主数据!A:AD,MATCH(J4315,主数据!A:A,0),11))</f>
        <v>大连城区</v>
      </c>
      <c r="D4315" t="str">
        <f t="shared" si="268"/>
        <v>DL12委托停车管理费（固定）定额</v>
      </c>
      <c r="E4315" s="13" t="str">
        <f t="shared" si="270"/>
        <v/>
      </c>
      <c r="F4315" s="13" t="str">
        <f>IF(E4315="","",IFERROR(IF(IF(K4315="","",INDEX(收费标合同信息维护!A:Q,MATCH(D4315,收费标合同信息维护!J:J,0),10))=D4315,"有","无"),"无"))</f>
        <v/>
      </c>
      <c r="G4315" s="13" t="str">
        <f t="shared" si="269"/>
        <v>DL12委托停车管理费（固定）定额40.00</v>
      </c>
      <c r="H4315" s="13" t="str">
        <f t="shared" si="271"/>
        <v>40.00</v>
      </c>
      <c r="I4315" s="13" t="str">
        <f>IF(G4315="","",IFERROR(IF(IF(K4315="","",INDEX(收费标合同信息维护!A:Q,MATCH(G4315,收费标合同信息维护!M:M,0),13))=G4315,"有","无"),"无"))</f>
        <v>无</v>
      </c>
      <c r="J4315" s="3" t="s">
        <v>2645</v>
      </c>
      <c r="K4315" s="3" t="s">
        <v>14913</v>
      </c>
      <c r="L4315" s="3" t="s">
        <v>6811</v>
      </c>
      <c r="M4315" s="3" t="s">
        <v>6812</v>
      </c>
      <c r="N4315" s="3" t="s">
        <v>6477</v>
      </c>
      <c r="O4315" s="3" t="s">
        <v>6597</v>
      </c>
      <c r="P4315" s="3" t="s">
        <v>14933</v>
      </c>
      <c r="Q4315" s="3" t="s">
        <v>14934</v>
      </c>
      <c r="R4315" s="3" t="s">
        <v>6490</v>
      </c>
      <c r="S4315" s="3" t="s">
        <v>6491</v>
      </c>
      <c r="T4315" s="3" t="s">
        <v>6915</v>
      </c>
      <c r="U4315" s="3" t="s">
        <v>6716</v>
      </c>
      <c r="V4315" s="3" t="s">
        <v>154</v>
      </c>
      <c r="W4315" s="3" t="s">
        <v>6729</v>
      </c>
      <c r="X4315" s="3" t="s">
        <v>154</v>
      </c>
      <c r="Y4315" s="3" t="s">
        <v>154</v>
      </c>
      <c r="Z4315" s="3" t="s">
        <v>154</v>
      </c>
      <c r="AA4315" s="3" t="s">
        <v>154</v>
      </c>
      <c r="AB4315" s="3" t="s">
        <v>154</v>
      </c>
      <c r="AC4315" s="3" t="s">
        <v>154</v>
      </c>
      <c r="AD4315" s="3" t="s">
        <v>6151</v>
      </c>
      <c r="AE4315" s="3" t="s">
        <v>6151</v>
      </c>
      <c r="AF4315" s="3" t="s">
        <v>154</v>
      </c>
      <c r="AG4315" s="3" t="s">
        <v>154</v>
      </c>
      <c r="AH4315" s="3" t="s">
        <v>6478</v>
      </c>
      <c r="AI4315" s="3" t="s">
        <v>6482</v>
      </c>
      <c r="AJ4315" s="3" t="s">
        <v>6489</v>
      </c>
    </row>
    <row r="4316" spans="1:36" ht="30">
      <c r="A4316" s="10">
        <v>4419</v>
      </c>
      <c r="B4316" t="str">
        <f>IF(K4316="总计","",INDEX(主数据!A:AD,MATCH(J4316,主数据!A:A,0),9))</f>
        <v>环渤海大区公司</v>
      </c>
      <c r="C4316" t="str">
        <f>IF(K4316="","",INDEX(主数据!A:AD,MATCH(J4316,主数据!A:A,0),11))</f>
        <v>大连城区</v>
      </c>
      <c r="D4316" t="str">
        <f t="shared" si="268"/>
        <v>DL12委托停车管理费（固定）定额</v>
      </c>
      <c r="E4316" s="13" t="str">
        <f t="shared" si="270"/>
        <v/>
      </c>
      <c r="F4316" s="13" t="str">
        <f>IF(E4316="","",IFERROR(IF(IF(K4316="","",INDEX(收费标合同信息维护!A:Q,MATCH(D4316,收费标合同信息维护!J:J,0),10))=D4316,"有","无"),"无"))</f>
        <v/>
      </c>
      <c r="G4316" s="13" t="str">
        <f t="shared" si="269"/>
        <v>DL12委托停车管理费（固定）定额60.00</v>
      </c>
      <c r="H4316" s="13" t="str">
        <f t="shared" si="271"/>
        <v>60.00</v>
      </c>
      <c r="I4316" s="13" t="str">
        <f>IF(G4316="","",IFERROR(IF(IF(K4316="","",INDEX(收费标合同信息维护!A:Q,MATCH(G4316,收费标合同信息维护!M:M,0),13))=G4316,"有","无"),"无"))</f>
        <v>无</v>
      </c>
      <c r="J4316" s="3" t="s">
        <v>2645</v>
      </c>
      <c r="K4316" s="3" t="s">
        <v>14913</v>
      </c>
      <c r="L4316" s="3" t="s">
        <v>6811</v>
      </c>
      <c r="M4316" s="3" t="s">
        <v>6812</v>
      </c>
      <c r="N4316" s="3" t="s">
        <v>6477</v>
      </c>
      <c r="O4316" s="3" t="s">
        <v>6597</v>
      </c>
      <c r="P4316" s="3" t="s">
        <v>14935</v>
      </c>
      <c r="Q4316" s="3" t="s">
        <v>14936</v>
      </c>
      <c r="R4316" s="3" t="s">
        <v>6490</v>
      </c>
      <c r="S4316" s="3" t="s">
        <v>6491</v>
      </c>
      <c r="T4316" s="3" t="s">
        <v>6523</v>
      </c>
      <c r="U4316" s="3" t="s">
        <v>6716</v>
      </c>
      <c r="V4316" s="3" t="s">
        <v>154</v>
      </c>
      <c r="W4316" s="3" t="s">
        <v>7016</v>
      </c>
      <c r="X4316" s="3" t="s">
        <v>154</v>
      </c>
      <c r="Y4316" s="3" t="s">
        <v>154</v>
      </c>
      <c r="Z4316" s="3" t="s">
        <v>154</v>
      </c>
      <c r="AA4316" s="3" t="s">
        <v>154</v>
      </c>
      <c r="AB4316" s="3" t="s">
        <v>154</v>
      </c>
      <c r="AC4316" s="3" t="s">
        <v>154</v>
      </c>
      <c r="AD4316" s="3" t="s">
        <v>6151</v>
      </c>
      <c r="AE4316" s="3" t="s">
        <v>6151</v>
      </c>
      <c r="AF4316" s="3" t="s">
        <v>154</v>
      </c>
      <c r="AG4316" s="3" t="s">
        <v>154</v>
      </c>
      <c r="AH4316" s="3" t="s">
        <v>6478</v>
      </c>
      <c r="AI4316" s="3" t="s">
        <v>6482</v>
      </c>
      <c r="AJ4316" s="3" t="s">
        <v>6032</v>
      </c>
    </row>
    <row r="4317" spans="1:36" ht="30">
      <c r="A4317" s="10">
        <v>4420</v>
      </c>
      <c r="B4317" t="str">
        <f>IF(K4317="总计","",INDEX(主数据!A:AD,MATCH(J4317,主数据!A:A,0),9))</f>
        <v>环渤海大区公司</v>
      </c>
      <c r="C4317" t="str">
        <f>IF(K4317="","",INDEX(主数据!A:AD,MATCH(J4317,主数据!A:A,0),11))</f>
        <v>大连城区</v>
      </c>
      <c r="D4317" t="str">
        <f t="shared" si="268"/>
        <v>DL12委托停车管理费（固定）定额</v>
      </c>
      <c r="E4317" s="13" t="str">
        <f t="shared" si="270"/>
        <v/>
      </c>
      <c r="F4317" s="13" t="str">
        <f>IF(E4317="","",IFERROR(IF(IF(K4317="","",INDEX(收费标合同信息维护!A:Q,MATCH(D4317,收费标合同信息维护!J:J,0),10))=D4317,"有","无"),"无"))</f>
        <v/>
      </c>
      <c r="G4317" s="13" t="str">
        <f t="shared" si="269"/>
        <v>DL12委托停车管理费（固定）定额80.00</v>
      </c>
      <c r="H4317" s="13" t="str">
        <f t="shared" si="271"/>
        <v>80.00</v>
      </c>
      <c r="I4317" s="13" t="str">
        <f>IF(G4317="","",IFERROR(IF(IF(K4317="","",INDEX(收费标合同信息维护!A:Q,MATCH(G4317,收费标合同信息维护!M:M,0),13))=G4317,"有","无"),"无"))</f>
        <v>无</v>
      </c>
      <c r="J4317" s="3" t="s">
        <v>2645</v>
      </c>
      <c r="K4317" s="3" t="s">
        <v>14913</v>
      </c>
      <c r="L4317" s="3" t="s">
        <v>6811</v>
      </c>
      <c r="M4317" s="3" t="s">
        <v>6812</v>
      </c>
      <c r="N4317" s="3" t="s">
        <v>6477</v>
      </c>
      <c r="O4317" s="3" t="s">
        <v>6597</v>
      </c>
      <c r="P4317" s="3" t="s">
        <v>14937</v>
      </c>
      <c r="Q4317" s="3" t="s">
        <v>14938</v>
      </c>
      <c r="R4317" s="3" t="s">
        <v>6490</v>
      </c>
      <c r="S4317" s="3" t="s">
        <v>6491</v>
      </c>
      <c r="T4317" s="3" t="s">
        <v>6915</v>
      </c>
      <c r="U4317" s="3" t="s">
        <v>6716</v>
      </c>
      <c r="V4317" s="3" t="s">
        <v>154</v>
      </c>
      <c r="W4317" s="3" t="s">
        <v>6521</v>
      </c>
      <c r="X4317" s="3" t="s">
        <v>154</v>
      </c>
      <c r="Y4317" s="3" t="s">
        <v>154</v>
      </c>
      <c r="Z4317" s="3" t="s">
        <v>154</v>
      </c>
      <c r="AA4317" s="3" t="s">
        <v>154</v>
      </c>
      <c r="AB4317" s="3" t="s">
        <v>154</v>
      </c>
      <c r="AC4317" s="3" t="s">
        <v>154</v>
      </c>
      <c r="AD4317" s="3" t="s">
        <v>6151</v>
      </c>
      <c r="AE4317" s="3" t="s">
        <v>6151</v>
      </c>
      <c r="AF4317" s="3" t="s">
        <v>154</v>
      </c>
      <c r="AG4317" s="3" t="s">
        <v>154</v>
      </c>
      <c r="AH4317" s="3" t="s">
        <v>6478</v>
      </c>
      <c r="AI4317" s="3" t="s">
        <v>6482</v>
      </c>
      <c r="AJ4317" s="3" t="s">
        <v>6489</v>
      </c>
    </row>
    <row r="4318" spans="1:36" ht="30">
      <c r="A4318" s="10">
        <v>4421</v>
      </c>
      <c r="B4318" t="str">
        <f>IF(K4318="总计","",INDEX(主数据!A:AD,MATCH(J4318,主数据!A:A,0),9))</f>
        <v>环渤海大区公司</v>
      </c>
      <c r="C4318" t="str">
        <f>IF(K4318="","",INDEX(主数据!A:AD,MATCH(J4318,主数据!A:A,0),11))</f>
        <v>大连城区</v>
      </c>
      <c r="D4318" t="str">
        <f t="shared" si="268"/>
        <v>DL12自营停车管理费（固定）定额</v>
      </c>
      <c r="E4318" s="13" t="str">
        <f t="shared" si="270"/>
        <v/>
      </c>
      <c r="F4318" s="13" t="str">
        <f>IF(E4318="","",IFERROR(IF(IF(K4318="","",INDEX(收费标合同信息维护!A:Q,MATCH(D4318,收费标合同信息维护!J:J,0),10))=D4318,"有","无"),"无"))</f>
        <v/>
      </c>
      <c r="G4318" s="13" t="str">
        <f t="shared" si="269"/>
        <v>DL12自营停车管理费（固定）定额120.00</v>
      </c>
      <c r="H4318" s="13" t="str">
        <f t="shared" si="271"/>
        <v>120.00</v>
      </c>
      <c r="I4318" s="13" t="str">
        <f>IF(G4318="","",IFERROR(IF(IF(K4318="","",INDEX(收费标合同信息维护!A:Q,MATCH(G4318,收费标合同信息维护!M:M,0),13))=G4318,"有","无"),"无"))</f>
        <v>无</v>
      </c>
      <c r="J4318" s="3" t="s">
        <v>2645</v>
      </c>
      <c r="K4318" s="3" t="s">
        <v>14913</v>
      </c>
      <c r="L4318" s="3" t="s">
        <v>6815</v>
      </c>
      <c r="M4318" s="3" t="s">
        <v>6816</v>
      </c>
      <c r="N4318" s="3" t="s">
        <v>6477</v>
      </c>
      <c r="O4318" s="3" t="s">
        <v>6478</v>
      </c>
      <c r="P4318" s="3" t="s">
        <v>14939</v>
      </c>
      <c r="Q4318" s="3" t="s">
        <v>14940</v>
      </c>
      <c r="R4318" s="3" t="s">
        <v>6490</v>
      </c>
      <c r="S4318" s="3" t="s">
        <v>6491</v>
      </c>
      <c r="T4318" s="3" t="s">
        <v>6915</v>
      </c>
      <c r="U4318" s="3" t="s">
        <v>154</v>
      </c>
      <c r="V4318" s="3" t="s">
        <v>154</v>
      </c>
      <c r="W4318" s="3" t="s">
        <v>6518</v>
      </c>
      <c r="X4318" s="3" t="s">
        <v>154</v>
      </c>
      <c r="Y4318" s="3" t="s">
        <v>154</v>
      </c>
      <c r="Z4318" s="3" t="s">
        <v>154</v>
      </c>
      <c r="AA4318" s="3" t="s">
        <v>154</v>
      </c>
      <c r="AB4318" s="3" t="s">
        <v>154</v>
      </c>
      <c r="AC4318" s="3" t="s">
        <v>154</v>
      </c>
      <c r="AD4318" s="3" t="s">
        <v>6151</v>
      </c>
      <c r="AE4318" s="3" t="s">
        <v>6151</v>
      </c>
      <c r="AF4318" s="3" t="s">
        <v>154</v>
      </c>
      <c r="AG4318" s="3" t="s">
        <v>154</v>
      </c>
      <c r="AH4318" s="3" t="s">
        <v>6478</v>
      </c>
      <c r="AI4318" s="3" t="s">
        <v>6482</v>
      </c>
      <c r="AJ4318" s="3" t="s">
        <v>6038</v>
      </c>
    </row>
    <row r="4319" spans="1:36" ht="30">
      <c r="A4319" s="10">
        <v>4422</v>
      </c>
      <c r="B4319" t="str">
        <f>IF(K4319="总计","",INDEX(主数据!A:AD,MATCH(J4319,主数据!A:A,0),9))</f>
        <v>环渤海大区公司</v>
      </c>
      <c r="C4319" t="str">
        <f>IF(K4319="","",INDEX(主数据!A:AD,MATCH(J4319,主数据!A:A,0),11))</f>
        <v>大连城区</v>
      </c>
      <c r="D4319" t="str">
        <f t="shared" si="268"/>
        <v>DL12自营停车管理费（固定）定额</v>
      </c>
      <c r="E4319" s="13" t="str">
        <f t="shared" si="270"/>
        <v/>
      </c>
      <c r="F4319" s="13" t="str">
        <f>IF(E4319="","",IFERROR(IF(IF(K4319="","",INDEX(收费标合同信息维护!A:Q,MATCH(D4319,收费标合同信息维护!J:J,0),10))=D4319,"有","无"),"无"))</f>
        <v/>
      </c>
      <c r="G4319" s="13" t="str">
        <f t="shared" si="269"/>
        <v>DL12自营停车管理费（固定）定额180.00</v>
      </c>
      <c r="H4319" s="13" t="str">
        <f t="shared" si="271"/>
        <v>180.00</v>
      </c>
      <c r="I4319" s="13" t="str">
        <f>IF(G4319="","",IFERROR(IF(IF(K4319="","",INDEX(收费标合同信息维护!A:Q,MATCH(G4319,收费标合同信息维护!M:M,0),13))=G4319,"有","无"),"无"))</f>
        <v>无</v>
      </c>
      <c r="J4319" s="3" t="s">
        <v>2645</v>
      </c>
      <c r="K4319" s="3" t="s">
        <v>14913</v>
      </c>
      <c r="L4319" s="3" t="s">
        <v>6815</v>
      </c>
      <c r="M4319" s="3" t="s">
        <v>6816</v>
      </c>
      <c r="N4319" s="3" t="s">
        <v>6477</v>
      </c>
      <c r="O4319" s="3" t="s">
        <v>6478</v>
      </c>
      <c r="P4319" s="3" t="s">
        <v>14941</v>
      </c>
      <c r="Q4319" s="3" t="s">
        <v>14942</v>
      </c>
      <c r="R4319" s="3" t="s">
        <v>6490</v>
      </c>
      <c r="S4319" s="3" t="s">
        <v>6491</v>
      </c>
      <c r="T4319" s="3" t="s">
        <v>6915</v>
      </c>
      <c r="U4319" s="3" t="s">
        <v>154</v>
      </c>
      <c r="V4319" s="3" t="s">
        <v>154</v>
      </c>
      <c r="W4319" s="3" t="s">
        <v>6515</v>
      </c>
      <c r="X4319" s="3" t="s">
        <v>154</v>
      </c>
      <c r="Y4319" s="3" t="s">
        <v>154</v>
      </c>
      <c r="Z4319" s="3" t="s">
        <v>154</v>
      </c>
      <c r="AA4319" s="3" t="s">
        <v>154</v>
      </c>
      <c r="AB4319" s="3" t="s">
        <v>154</v>
      </c>
      <c r="AC4319" s="3" t="s">
        <v>154</v>
      </c>
      <c r="AD4319" s="3" t="s">
        <v>6151</v>
      </c>
      <c r="AE4319" s="3" t="s">
        <v>6151</v>
      </c>
      <c r="AF4319" s="3" t="s">
        <v>154</v>
      </c>
      <c r="AG4319" s="3" t="s">
        <v>154</v>
      </c>
      <c r="AH4319" s="3" t="s">
        <v>6478</v>
      </c>
      <c r="AI4319" s="3" t="s">
        <v>6482</v>
      </c>
      <c r="AJ4319" s="3" t="s">
        <v>6033</v>
      </c>
    </row>
    <row r="4320" spans="1:36" ht="30">
      <c r="A4320" s="10">
        <v>4423</v>
      </c>
      <c r="B4320" t="str">
        <f>IF(K4320="总计","",INDEX(主数据!A:AD,MATCH(J4320,主数据!A:A,0),9))</f>
        <v>环渤海大区公司</v>
      </c>
      <c r="C4320" t="str">
        <f>IF(K4320="","",INDEX(主数据!A:AD,MATCH(J4320,主数据!A:A,0),11))</f>
        <v>大连城区</v>
      </c>
      <c r="D4320" t="str">
        <f t="shared" si="268"/>
        <v>DL12自营停车管理费（固定）定额</v>
      </c>
      <c r="E4320" s="13" t="str">
        <f t="shared" si="270"/>
        <v/>
      </c>
      <c r="F4320" s="13" t="str">
        <f>IF(E4320="","",IFERROR(IF(IF(K4320="","",INDEX(收费标合同信息维护!A:Q,MATCH(D4320,收费标合同信息维护!J:J,0),10))=D4320,"有","无"),"无"))</f>
        <v/>
      </c>
      <c r="G4320" s="13" t="str">
        <f t="shared" si="269"/>
        <v>DL12自营停车管理费（固定）定额40.00</v>
      </c>
      <c r="H4320" s="13" t="str">
        <f t="shared" si="271"/>
        <v>40.00</v>
      </c>
      <c r="I4320" s="13" t="str">
        <f>IF(G4320="","",IFERROR(IF(IF(K4320="","",INDEX(收费标合同信息维护!A:Q,MATCH(G4320,收费标合同信息维护!M:M,0),13))=G4320,"有","无"),"无"))</f>
        <v>无</v>
      </c>
      <c r="J4320" s="3" t="s">
        <v>2645</v>
      </c>
      <c r="K4320" s="3" t="s">
        <v>14913</v>
      </c>
      <c r="L4320" s="3" t="s">
        <v>6815</v>
      </c>
      <c r="M4320" s="3" t="s">
        <v>6816</v>
      </c>
      <c r="N4320" s="3" t="s">
        <v>6477</v>
      </c>
      <c r="O4320" s="3" t="s">
        <v>6478</v>
      </c>
      <c r="P4320" s="3" t="s">
        <v>14943</v>
      </c>
      <c r="Q4320" s="3" t="s">
        <v>14944</v>
      </c>
      <c r="R4320" s="3" t="s">
        <v>6490</v>
      </c>
      <c r="S4320" s="3" t="s">
        <v>6491</v>
      </c>
      <c r="T4320" s="3" t="s">
        <v>6915</v>
      </c>
      <c r="U4320" s="3" t="s">
        <v>154</v>
      </c>
      <c r="V4320" s="3" t="s">
        <v>154</v>
      </c>
      <c r="W4320" s="3" t="s">
        <v>6729</v>
      </c>
      <c r="X4320" s="3" t="s">
        <v>154</v>
      </c>
      <c r="Y4320" s="3" t="s">
        <v>154</v>
      </c>
      <c r="Z4320" s="3" t="s">
        <v>154</v>
      </c>
      <c r="AA4320" s="3" t="s">
        <v>154</v>
      </c>
      <c r="AB4320" s="3" t="s">
        <v>154</v>
      </c>
      <c r="AC4320" s="3" t="s">
        <v>154</v>
      </c>
      <c r="AD4320" s="3" t="s">
        <v>6151</v>
      </c>
      <c r="AE4320" s="3" t="s">
        <v>6151</v>
      </c>
      <c r="AF4320" s="3" t="s">
        <v>154</v>
      </c>
      <c r="AG4320" s="3" t="s">
        <v>154</v>
      </c>
      <c r="AH4320" s="3" t="s">
        <v>6478</v>
      </c>
      <c r="AI4320" s="3" t="s">
        <v>6482</v>
      </c>
      <c r="AJ4320" s="3" t="s">
        <v>11</v>
      </c>
    </row>
    <row r="4321" spans="1:36" ht="30">
      <c r="A4321" s="10">
        <v>4424</v>
      </c>
      <c r="B4321" t="str">
        <f>IF(K4321="总计","",INDEX(主数据!A:AD,MATCH(J4321,主数据!A:A,0),9))</f>
        <v>环渤海大区公司</v>
      </c>
      <c r="C4321" t="str">
        <f>IF(K4321="","",INDEX(主数据!A:AD,MATCH(J4321,主数据!A:A,0),11))</f>
        <v>大连城区</v>
      </c>
      <c r="D4321" t="str">
        <f t="shared" si="268"/>
        <v>DL12自营停车管理费（固定）定额</v>
      </c>
      <c r="E4321" s="13" t="str">
        <f t="shared" si="270"/>
        <v/>
      </c>
      <c r="F4321" s="13" t="str">
        <f>IF(E4321="","",IFERROR(IF(IF(K4321="","",INDEX(收费标合同信息维护!A:Q,MATCH(D4321,收费标合同信息维护!J:J,0),10))=D4321,"有","无"),"无"))</f>
        <v/>
      </c>
      <c r="G4321" s="13" t="str">
        <f t="shared" si="269"/>
        <v>DL12自营停车管理费（固定）定额60.00</v>
      </c>
      <c r="H4321" s="13" t="str">
        <f t="shared" si="271"/>
        <v>60.00</v>
      </c>
      <c r="I4321" s="13" t="str">
        <f>IF(G4321="","",IFERROR(IF(IF(K4321="","",INDEX(收费标合同信息维护!A:Q,MATCH(G4321,收费标合同信息维护!M:M,0),13))=G4321,"有","无"),"无"))</f>
        <v>无</v>
      </c>
      <c r="J4321" s="3" t="s">
        <v>2645</v>
      </c>
      <c r="K4321" s="3" t="s">
        <v>14913</v>
      </c>
      <c r="L4321" s="3" t="s">
        <v>6815</v>
      </c>
      <c r="M4321" s="3" t="s">
        <v>6816</v>
      </c>
      <c r="N4321" s="3" t="s">
        <v>6477</v>
      </c>
      <c r="O4321" s="3" t="s">
        <v>6478</v>
      </c>
      <c r="P4321" s="3" t="s">
        <v>14945</v>
      </c>
      <c r="Q4321" s="3" t="s">
        <v>14946</v>
      </c>
      <c r="R4321" s="3" t="s">
        <v>6490</v>
      </c>
      <c r="S4321" s="3" t="s">
        <v>6491</v>
      </c>
      <c r="T4321" s="3" t="s">
        <v>6561</v>
      </c>
      <c r="U4321" s="3" t="s">
        <v>154</v>
      </c>
      <c r="V4321" s="3" t="s">
        <v>154</v>
      </c>
      <c r="W4321" s="3" t="s">
        <v>7016</v>
      </c>
      <c r="X4321" s="3" t="s">
        <v>154</v>
      </c>
      <c r="Y4321" s="3" t="s">
        <v>154</v>
      </c>
      <c r="Z4321" s="3" t="s">
        <v>154</v>
      </c>
      <c r="AA4321" s="3" t="s">
        <v>154</v>
      </c>
      <c r="AB4321" s="3" t="s">
        <v>154</v>
      </c>
      <c r="AC4321" s="3" t="s">
        <v>154</v>
      </c>
      <c r="AD4321" s="3" t="s">
        <v>6151</v>
      </c>
      <c r="AE4321" s="3" t="s">
        <v>6151</v>
      </c>
      <c r="AF4321" s="3" t="s">
        <v>154</v>
      </c>
      <c r="AG4321" s="3" t="s">
        <v>154</v>
      </c>
      <c r="AH4321" s="3" t="s">
        <v>6478</v>
      </c>
      <c r="AI4321" s="3" t="s">
        <v>6482</v>
      </c>
      <c r="AJ4321" s="3" t="s">
        <v>43</v>
      </c>
    </row>
    <row r="4322" spans="1:36" ht="30">
      <c r="A4322" s="10">
        <v>4425</v>
      </c>
      <c r="B4322" t="str">
        <f>IF(K4322="总计","",INDEX(主数据!A:AD,MATCH(J4322,主数据!A:A,0),9))</f>
        <v>环渤海大区公司</v>
      </c>
      <c r="C4322" t="str">
        <f>IF(K4322="","",INDEX(主数据!A:AD,MATCH(J4322,主数据!A:A,0),11))</f>
        <v>大连城区</v>
      </c>
      <c r="D4322" t="str">
        <f t="shared" si="268"/>
        <v>DL12自营停车管理费（固定）定额</v>
      </c>
      <c r="E4322" s="13" t="str">
        <f t="shared" si="270"/>
        <v/>
      </c>
      <c r="F4322" s="13" t="str">
        <f>IF(E4322="","",IFERROR(IF(IF(K4322="","",INDEX(收费标合同信息维护!A:Q,MATCH(D4322,收费标合同信息维护!J:J,0),10))=D4322,"有","无"),"无"))</f>
        <v/>
      </c>
      <c r="G4322" s="13" t="str">
        <f t="shared" si="269"/>
        <v>DL12自营停车管理费（固定）定额80.00</v>
      </c>
      <c r="H4322" s="13" t="str">
        <f t="shared" si="271"/>
        <v>80.00</v>
      </c>
      <c r="I4322" s="13" t="str">
        <f>IF(G4322="","",IFERROR(IF(IF(K4322="","",INDEX(收费标合同信息维护!A:Q,MATCH(G4322,收费标合同信息维护!M:M,0),13))=G4322,"有","无"),"无"))</f>
        <v>无</v>
      </c>
      <c r="J4322" s="3" t="s">
        <v>2645</v>
      </c>
      <c r="K4322" s="3" t="s">
        <v>14913</v>
      </c>
      <c r="L4322" s="3" t="s">
        <v>6815</v>
      </c>
      <c r="M4322" s="3" t="s">
        <v>6816</v>
      </c>
      <c r="N4322" s="3" t="s">
        <v>6477</v>
      </c>
      <c r="O4322" s="3" t="s">
        <v>6478</v>
      </c>
      <c r="P4322" s="3" t="s">
        <v>14947</v>
      </c>
      <c r="Q4322" s="3" t="s">
        <v>14948</v>
      </c>
      <c r="R4322" s="3" t="s">
        <v>6490</v>
      </c>
      <c r="S4322" s="3" t="s">
        <v>6491</v>
      </c>
      <c r="T4322" s="3" t="s">
        <v>6902</v>
      </c>
      <c r="U4322" s="3" t="s">
        <v>154</v>
      </c>
      <c r="V4322" s="3" t="s">
        <v>154</v>
      </c>
      <c r="W4322" s="3" t="s">
        <v>6521</v>
      </c>
      <c r="X4322" s="3" t="s">
        <v>154</v>
      </c>
      <c r="Y4322" s="3" t="s">
        <v>154</v>
      </c>
      <c r="Z4322" s="3" t="s">
        <v>154</v>
      </c>
      <c r="AA4322" s="3" t="s">
        <v>154</v>
      </c>
      <c r="AB4322" s="3" t="s">
        <v>154</v>
      </c>
      <c r="AC4322" s="3" t="s">
        <v>154</v>
      </c>
      <c r="AD4322" s="3" t="s">
        <v>6151</v>
      </c>
      <c r="AE4322" s="3" t="s">
        <v>6151</v>
      </c>
      <c r="AF4322" s="3" t="s">
        <v>154</v>
      </c>
      <c r="AG4322" s="3" t="s">
        <v>154</v>
      </c>
      <c r="AH4322" s="3" t="s">
        <v>6478</v>
      </c>
      <c r="AI4322" s="3" t="s">
        <v>6482</v>
      </c>
      <c r="AJ4322" s="3" t="s">
        <v>6027</v>
      </c>
    </row>
    <row r="4323" spans="1:36" ht="15">
      <c r="A4323" s="10">
        <v>4426</v>
      </c>
      <c r="B4323" t="str">
        <f>IF(K4323="总计","",INDEX(主数据!A:AD,MATCH(J4323,主数据!A:A,0),9))</f>
        <v>环渤海大区公司</v>
      </c>
      <c r="C4323" t="str">
        <f>IF(K4323="","",INDEX(主数据!A:AD,MATCH(J4323,主数据!A:A,0),11))</f>
        <v>大连城区</v>
      </c>
      <c r="D4323" t="str">
        <f t="shared" si="268"/>
        <v>DL12其他费用直接录入</v>
      </c>
      <c r="E4323" s="13" t="str">
        <f t="shared" si="270"/>
        <v/>
      </c>
      <c r="F4323" s="13" t="str">
        <f>IF(E4323="","",IFERROR(IF(IF(K4323="","",INDEX(收费标合同信息维护!A:Q,MATCH(D4323,收费标合同信息维护!J:J,0),10))=D4323,"有","无"),"无"))</f>
        <v/>
      </c>
      <c r="G4323" s="13" t="str">
        <f t="shared" si="269"/>
        <v/>
      </c>
      <c r="H4323" s="13" t="str">
        <f t="shared" si="271"/>
        <v/>
      </c>
      <c r="I4323" s="13" t="str">
        <f>IF(G4323="","",IFERROR(IF(IF(K4323="","",INDEX(收费标合同信息维护!A:Q,MATCH(G4323,收费标合同信息维护!M:M,0),13))=G4323,"有","无"),"无"))</f>
        <v/>
      </c>
      <c r="J4323" s="3" t="s">
        <v>2645</v>
      </c>
      <c r="K4323" s="3" t="s">
        <v>14913</v>
      </c>
      <c r="L4323" s="3" t="s">
        <v>6544</v>
      </c>
      <c r="M4323" s="3" t="s">
        <v>6545</v>
      </c>
      <c r="N4323" s="3" t="s">
        <v>6477</v>
      </c>
      <c r="O4323" s="3" t="s">
        <v>6478</v>
      </c>
      <c r="P4323" s="3" t="s">
        <v>14949</v>
      </c>
      <c r="Q4323" s="3" t="s">
        <v>6545</v>
      </c>
      <c r="R4323" s="3" t="s">
        <v>6479</v>
      </c>
      <c r="S4323" s="3" t="s">
        <v>6480</v>
      </c>
      <c r="T4323" s="3" t="s">
        <v>14845</v>
      </c>
      <c r="U4323" s="3" t="s">
        <v>154</v>
      </c>
      <c r="V4323" s="3" t="s">
        <v>154</v>
      </c>
      <c r="W4323" s="3" t="s">
        <v>154</v>
      </c>
      <c r="X4323" s="3" t="s">
        <v>154</v>
      </c>
      <c r="Y4323" s="3" t="s">
        <v>154</v>
      </c>
      <c r="Z4323" s="3" t="s">
        <v>154</v>
      </c>
      <c r="AA4323" s="3" t="s">
        <v>154</v>
      </c>
      <c r="AB4323" s="3" t="s">
        <v>154</v>
      </c>
      <c r="AC4323" s="3" t="s">
        <v>154</v>
      </c>
      <c r="AD4323" s="3" t="s">
        <v>6151</v>
      </c>
      <c r="AE4323" s="3" t="s">
        <v>6151</v>
      </c>
      <c r="AF4323" s="3" t="s">
        <v>154</v>
      </c>
      <c r="AG4323" s="3" t="s">
        <v>154</v>
      </c>
      <c r="AH4323" s="3" t="s">
        <v>6478</v>
      </c>
      <c r="AI4323" s="3" t="s">
        <v>6482</v>
      </c>
      <c r="AJ4323" s="3" t="s">
        <v>6031</v>
      </c>
    </row>
    <row r="4324" spans="1:36" ht="15">
      <c r="A4324" s="10">
        <v>4427</v>
      </c>
      <c r="B4324" t="str">
        <f>IF(K4324="总计","",INDEX(主数据!A:AD,MATCH(J4324,主数据!A:A,0),9))</f>
        <v>华东大区公司</v>
      </c>
      <c r="C4324" t="str">
        <f>IF(K4324="","",INDEX(主数据!A:AD,MATCH(J4324,主数据!A:A,0),11))</f>
        <v>合肥城区</v>
      </c>
      <c r="D4324" t="str">
        <f t="shared" si="268"/>
        <v>HF11物业服务费直接录入</v>
      </c>
      <c r="E4324" s="13" t="str">
        <f t="shared" si="270"/>
        <v/>
      </c>
      <c r="F4324" s="13" t="str">
        <f>IF(E4324="","",IFERROR(IF(IF(K4324="","",INDEX(收费标合同信息维护!A:Q,MATCH(D4324,收费标合同信息维护!J:J,0),10))=D4324,"有","无"),"无"))</f>
        <v/>
      </c>
      <c r="G4324" s="13" t="str">
        <f t="shared" si="269"/>
        <v/>
      </c>
      <c r="H4324" s="13" t="str">
        <f t="shared" si="271"/>
        <v/>
      </c>
      <c r="I4324" s="13" t="str">
        <f>IF(G4324="","",IFERROR(IF(IF(K4324="","",INDEX(收费标合同信息维护!A:Q,MATCH(G4324,收费标合同信息维护!M:M,0),13))=G4324,"有","无"),"无"))</f>
        <v/>
      </c>
      <c r="J4324" s="3" t="s">
        <v>2269</v>
      </c>
      <c r="K4324" s="3" t="s">
        <v>14950</v>
      </c>
      <c r="L4324" s="3" t="s">
        <v>6025</v>
      </c>
      <c r="M4324" s="3" t="s">
        <v>6026</v>
      </c>
      <c r="N4324" s="3" t="s">
        <v>6477</v>
      </c>
      <c r="O4324" s="3" t="s">
        <v>6478</v>
      </c>
      <c r="P4324" s="3" t="s">
        <v>14951</v>
      </c>
      <c r="Q4324" s="3" t="s">
        <v>6026</v>
      </c>
      <c r="R4324" s="3" t="s">
        <v>6479</v>
      </c>
      <c r="S4324" s="3" t="s">
        <v>6480</v>
      </c>
      <c r="T4324" s="3" t="s">
        <v>12067</v>
      </c>
      <c r="U4324" s="3" t="s">
        <v>154</v>
      </c>
      <c r="V4324" s="3" t="s">
        <v>154</v>
      </c>
      <c r="W4324" s="3" t="s">
        <v>154</v>
      </c>
      <c r="X4324" s="3" t="s">
        <v>154</v>
      </c>
      <c r="Y4324" s="3" t="s">
        <v>154</v>
      </c>
      <c r="Z4324" s="3" t="s">
        <v>154</v>
      </c>
      <c r="AA4324" s="3" t="s">
        <v>154</v>
      </c>
      <c r="AB4324" s="3" t="s">
        <v>154</v>
      </c>
      <c r="AC4324" s="3" t="s">
        <v>154</v>
      </c>
      <c r="AD4324" s="3" t="s">
        <v>6151</v>
      </c>
      <c r="AE4324" s="3" t="s">
        <v>6151</v>
      </c>
      <c r="AF4324" s="3" t="s">
        <v>154</v>
      </c>
      <c r="AG4324" s="3" t="s">
        <v>154</v>
      </c>
      <c r="AH4324" s="3" t="s">
        <v>6478</v>
      </c>
      <c r="AI4324" s="3" t="s">
        <v>6482</v>
      </c>
      <c r="AJ4324" s="3" t="s">
        <v>6489</v>
      </c>
    </row>
    <row r="4325" spans="1:36" ht="15">
      <c r="A4325" s="10">
        <v>4428</v>
      </c>
      <c r="B4325" t="str">
        <f>IF(K4325="总计","",INDEX(主数据!A:AD,MATCH(J4325,主数据!A:A,0),9))</f>
        <v>华东大区公司</v>
      </c>
      <c r="C4325" t="str">
        <f>IF(K4325="","",INDEX(主数据!A:AD,MATCH(J4325,主数据!A:A,0),11))</f>
        <v>合肥城区</v>
      </c>
      <c r="D4325" t="str">
        <f t="shared" si="268"/>
        <v>HF11物业服务费标准方式0.40</v>
      </c>
      <c r="E4325" s="13" t="str">
        <f t="shared" si="270"/>
        <v>0.40</v>
      </c>
      <c r="F4325" s="13" t="str">
        <f>IF(E4325="","",IFERROR(IF(IF(K4325="","",INDEX(收费标合同信息维护!A:Q,MATCH(D4325,收费标合同信息维护!J:J,0),10))=D4325,"有","无"),"无"))</f>
        <v>无</v>
      </c>
      <c r="G4325" s="13" t="str">
        <f t="shared" si="269"/>
        <v/>
      </c>
      <c r="H4325" s="13" t="str">
        <f t="shared" si="271"/>
        <v/>
      </c>
      <c r="I4325" s="13" t="str">
        <f>IF(G4325="","",IFERROR(IF(IF(K4325="","",INDEX(收费标合同信息维护!A:Q,MATCH(G4325,收费标合同信息维护!M:M,0),13))=G4325,"有","无"),"无"))</f>
        <v/>
      </c>
      <c r="J4325" s="3" t="s">
        <v>2269</v>
      </c>
      <c r="K4325" s="3" t="s">
        <v>14950</v>
      </c>
      <c r="L4325" s="3" t="s">
        <v>6025</v>
      </c>
      <c r="M4325" s="3" t="s">
        <v>6026</v>
      </c>
      <c r="N4325" s="3" t="s">
        <v>6477</v>
      </c>
      <c r="O4325" s="3" t="s">
        <v>6478</v>
      </c>
      <c r="P4325" s="3" t="s">
        <v>14952</v>
      </c>
      <c r="Q4325" s="3" t="s">
        <v>14953</v>
      </c>
      <c r="R4325" s="3" t="s">
        <v>6484</v>
      </c>
      <c r="S4325" s="3" t="s">
        <v>6491</v>
      </c>
      <c r="T4325" s="3" t="s">
        <v>12067</v>
      </c>
      <c r="U4325" s="3" t="s">
        <v>154</v>
      </c>
      <c r="V4325" s="3" t="s">
        <v>8958</v>
      </c>
      <c r="W4325" s="3" t="s">
        <v>154</v>
      </c>
      <c r="X4325" s="3" t="s">
        <v>154</v>
      </c>
      <c r="Y4325" s="3" t="s">
        <v>154</v>
      </c>
      <c r="Z4325" s="3" t="s">
        <v>154</v>
      </c>
      <c r="AA4325" s="3" t="s">
        <v>154</v>
      </c>
      <c r="AB4325" s="3" t="s">
        <v>154</v>
      </c>
      <c r="AC4325" s="3" t="s">
        <v>154</v>
      </c>
      <c r="AD4325" s="3" t="s">
        <v>6151</v>
      </c>
      <c r="AE4325" s="3" t="s">
        <v>6151</v>
      </c>
      <c r="AF4325" s="3" t="s">
        <v>154</v>
      </c>
      <c r="AG4325" s="3" t="s">
        <v>154</v>
      </c>
      <c r="AH4325" s="3" t="s">
        <v>6478</v>
      </c>
      <c r="AI4325" s="3" t="s">
        <v>6482</v>
      </c>
      <c r="AJ4325" s="3" t="s">
        <v>6032</v>
      </c>
    </row>
    <row r="4326" spans="1:36" ht="15">
      <c r="A4326" s="10">
        <v>4429</v>
      </c>
      <c r="B4326" t="str">
        <f>IF(K4326="总计","",INDEX(主数据!A:AD,MATCH(J4326,主数据!A:A,0),9))</f>
        <v>华东大区公司</v>
      </c>
      <c r="C4326" t="str">
        <f>IF(K4326="","",INDEX(主数据!A:AD,MATCH(J4326,主数据!A:A,0),11))</f>
        <v>合肥城区</v>
      </c>
      <c r="D4326" t="str">
        <f t="shared" si="268"/>
        <v>HF11物业服务费标准方式0.70</v>
      </c>
      <c r="E4326" s="13" t="str">
        <f t="shared" si="270"/>
        <v>0.70</v>
      </c>
      <c r="F4326" s="13" t="str">
        <f>IF(E4326="","",IFERROR(IF(IF(K4326="","",INDEX(收费标合同信息维护!A:Q,MATCH(D4326,收费标合同信息维护!J:J,0),10))=D4326,"有","无"),"无"))</f>
        <v>无</v>
      </c>
      <c r="G4326" s="13" t="str">
        <f t="shared" si="269"/>
        <v/>
      </c>
      <c r="H4326" s="13" t="str">
        <f t="shared" si="271"/>
        <v/>
      </c>
      <c r="I4326" s="13" t="str">
        <f>IF(G4326="","",IFERROR(IF(IF(K4326="","",INDEX(收费标合同信息维护!A:Q,MATCH(G4326,收费标合同信息维护!M:M,0),13))=G4326,"有","无"),"无"))</f>
        <v/>
      </c>
      <c r="J4326" s="3" t="s">
        <v>2269</v>
      </c>
      <c r="K4326" s="3" t="s">
        <v>14950</v>
      </c>
      <c r="L4326" s="3" t="s">
        <v>6025</v>
      </c>
      <c r="M4326" s="3" t="s">
        <v>6026</v>
      </c>
      <c r="N4326" s="3" t="s">
        <v>6477</v>
      </c>
      <c r="O4326" s="3" t="s">
        <v>6478</v>
      </c>
      <c r="P4326" s="3" t="s">
        <v>14954</v>
      </c>
      <c r="Q4326" s="3" t="s">
        <v>14955</v>
      </c>
      <c r="R4326" s="3" t="s">
        <v>6484</v>
      </c>
      <c r="S4326" s="3" t="s">
        <v>6491</v>
      </c>
      <c r="T4326" s="3" t="s">
        <v>12067</v>
      </c>
      <c r="U4326" s="3" t="s">
        <v>154</v>
      </c>
      <c r="V4326" s="3" t="s">
        <v>6949</v>
      </c>
      <c r="W4326" s="3" t="s">
        <v>154</v>
      </c>
      <c r="X4326" s="3" t="s">
        <v>154</v>
      </c>
      <c r="Y4326" s="3" t="s">
        <v>154</v>
      </c>
      <c r="Z4326" s="3" t="s">
        <v>154</v>
      </c>
      <c r="AA4326" s="3" t="s">
        <v>154</v>
      </c>
      <c r="AB4326" s="3" t="s">
        <v>154</v>
      </c>
      <c r="AC4326" s="3" t="s">
        <v>154</v>
      </c>
      <c r="AD4326" s="3" t="s">
        <v>6151</v>
      </c>
      <c r="AE4326" s="3" t="s">
        <v>6151</v>
      </c>
      <c r="AF4326" s="3" t="s">
        <v>154</v>
      </c>
      <c r="AG4326" s="3" t="s">
        <v>154</v>
      </c>
      <c r="AH4326" s="3" t="s">
        <v>6478</v>
      </c>
      <c r="AI4326" s="3" t="s">
        <v>6482</v>
      </c>
      <c r="AJ4326" s="3" t="s">
        <v>6223</v>
      </c>
    </row>
    <row r="4327" spans="1:36" ht="15">
      <c r="A4327" s="10">
        <v>4430</v>
      </c>
      <c r="B4327" t="str">
        <f>IF(K4327="总计","",INDEX(主数据!A:AD,MATCH(J4327,主数据!A:A,0),9))</f>
        <v>华东大区公司</v>
      </c>
      <c r="C4327" t="str">
        <f>IF(K4327="","",INDEX(主数据!A:AD,MATCH(J4327,主数据!A:A,0),11))</f>
        <v>合肥城区</v>
      </c>
      <c r="D4327" t="str">
        <f t="shared" si="268"/>
        <v>HF11物业服务费标准方式1.00</v>
      </c>
      <c r="E4327" s="13" t="str">
        <f t="shared" si="270"/>
        <v>1.00</v>
      </c>
      <c r="F4327" s="13" t="str">
        <f>IF(E4327="","",IFERROR(IF(IF(K4327="","",INDEX(收费标合同信息维护!A:Q,MATCH(D4327,收费标合同信息维护!J:J,0),10))=D4327,"有","无"),"无"))</f>
        <v>无</v>
      </c>
      <c r="G4327" s="13" t="str">
        <f t="shared" si="269"/>
        <v/>
      </c>
      <c r="H4327" s="13" t="str">
        <f t="shared" si="271"/>
        <v/>
      </c>
      <c r="I4327" s="13" t="str">
        <f>IF(G4327="","",IFERROR(IF(IF(K4327="","",INDEX(收费标合同信息维护!A:Q,MATCH(G4327,收费标合同信息维护!M:M,0),13))=G4327,"有","无"),"无"))</f>
        <v/>
      </c>
      <c r="J4327" s="3" t="s">
        <v>2269</v>
      </c>
      <c r="K4327" s="3" t="s">
        <v>14950</v>
      </c>
      <c r="L4327" s="3" t="s">
        <v>6025</v>
      </c>
      <c r="M4327" s="3" t="s">
        <v>6026</v>
      </c>
      <c r="N4327" s="3" t="s">
        <v>6477</v>
      </c>
      <c r="O4327" s="3" t="s">
        <v>6478</v>
      </c>
      <c r="P4327" s="3" t="s">
        <v>14956</v>
      </c>
      <c r="Q4327" s="3" t="s">
        <v>6845</v>
      </c>
      <c r="R4327" s="3" t="s">
        <v>6484</v>
      </c>
      <c r="S4327" s="3" t="s">
        <v>6491</v>
      </c>
      <c r="T4327" s="3" t="s">
        <v>12067</v>
      </c>
      <c r="U4327" s="3" t="s">
        <v>154</v>
      </c>
      <c r="V4327" s="3" t="s">
        <v>6737</v>
      </c>
      <c r="W4327" s="3" t="s">
        <v>154</v>
      </c>
      <c r="X4327" s="3" t="s">
        <v>154</v>
      </c>
      <c r="Y4327" s="3" t="s">
        <v>154</v>
      </c>
      <c r="Z4327" s="3" t="s">
        <v>154</v>
      </c>
      <c r="AA4327" s="3" t="s">
        <v>154</v>
      </c>
      <c r="AB4327" s="3" t="s">
        <v>154</v>
      </c>
      <c r="AC4327" s="3" t="s">
        <v>154</v>
      </c>
      <c r="AD4327" s="3" t="s">
        <v>6151</v>
      </c>
      <c r="AE4327" s="3" t="s">
        <v>6151</v>
      </c>
      <c r="AF4327" s="3" t="s">
        <v>154</v>
      </c>
      <c r="AG4327" s="3" t="s">
        <v>154</v>
      </c>
      <c r="AH4327" s="3" t="s">
        <v>6478</v>
      </c>
      <c r="AI4327" s="3" t="s">
        <v>6482</v>
      </c>
      <c r="AJ4327" s="3" t="s">
        <v>6033</v>
      </c>
    </row>
    <row r="4328" spans="1:36" ht="15">
      <c r="A4328" s="10">
        <v>4431</v>
      </c>
      <c r="B4328" t="str">
        <f>IF(K4328="总计","",INDEX(主数据!A:AD,MATCH(J4328,主数据!A:A,0),9))</f>
        <v>华东大区公司</v>
      </c>
      <c r="C4328" t="str">
        <f>IF(K4328="","",INDEX(主数据!A:AD,MATCH(J4328,主数据!A:A,0),11))</f>
        <v>合肥城区</v>
      </c>
      <c r="D4328" t="str">
        <f t="shared" si="268"/>
        <v>HF11物业服务费标准方式1.20</v>
      </c>
      <c r="E4328" s="13" t="str">
        <f t="shared" si="270"/>
        <v>1.20</v>
      </c>
      <c r="F4328" s="13" t="str">
        <f>IF(E4328="","",IFERROR(IF(IF(K4328="","",INDEX(收费标合同信息维护!A:Q,MATCH(D4328,收费标合同信息维护!J:J,0),10))=D4328,"有","无"),"无"))</f>
        <v>无</v>
      </c>
      <c r="G4328" s="13" t="str">
        <f t="shared" si="269"/>
        <v/>
      </c>
      <c r="H4328" s="13" t="str">
        <f t="shared" si="271"/>
        <v/>
      </c>
      <c r="I4328" s="13" t="str">
        <f>IF(G4328="","",IFERROR(IF(IF(K4328="","",INDEX(收费标合同信息维护!A:Q,MATCH(G4328,收费标合同信息维护!M:M,0),13))=G4328,"有","无"),"无"))</f>
        <v/>
      </c>
      <c r="J4328" s="3" t="s">
        <v>2269</v>
      </c>
      <c r="K4328" s="3" t="s">
        <v>14950</v>
      </c>
      <c r="L4328" s="3" t="s">
        <v>6025</v>
      </c>
      <c r="M4328" s="3" t="s">
        <v>6026</v>
      </c>
      <c r="N4328" s="3" t="s">
        <v>6477</v>
      </c>
      <c r="O4328" s="3" t="s">
        <v>6478</v>
      </c>
      <c r="P4328" s="3" t="s">
        <v>14957</v>
      </c>
      <c r="Q4328" s="3" t="s">
        <v>14958</v>
      </c>
      <c r="R4328" s="3" t="s">
        <v>6484</v>
      </c>
      <c r="S4328" s="3" t="s">
        <v>6491</v>
      </c>
      <c r="T4328" s="3" t="s">
        <v>12067</v>
      </c>
      <c r="U4328" s="3" t="s">
        <v>154</v>
      </c>
      <c r="V4328" s="3" t="s">
        <v>6614</v>
      </c>
      <c r="W4328" s="3" t="s">
        <v>154</v>
      </c>
      <c r="X4328" s="3" t="s">
        <v>154</v>
      </c>
      <c r="Y4328" s="3" t="s">
        <v>154</v>
      </c>
      <c r="Z4328" s="3" t="s">
        <v>154</v>
      </c>
      <c r="AA4328" s="3" t="s">
        <v>154</v>
      </c>
      <c r="AB4328" s="3" t="s">
        <v>154</v>
      </c>
      <c r="AC4328" s="3" t="s">
        <v>154</v>
      </c>
      <c r="AD4328" s="3" t="s">
        <v>6151</v>
      </c>
      <c r="AE4328" s="3" t="s">
        <v>6151</v>
      </c>
      <c r="AF4328" s="3" t="s">
        <v>154</v>
      </c>
      <c r="AG4328" s="3" t="s">
        <v>154</v>
      </c>
      <c r="AH4328" s="3" t="s">
        <v>6478</v>
      </c>
      <c r="AI4328" s="3" t="s">
        <v>6482</v>
      </c>
      <c r="AJ4328" s="3" t="s">
        <v>14</v>
      </c>
    </row>
    <row r="4329" spans="1:36" ht="15">
      <c r="A4329" s="10">
        <v>4432</v>
      </c>
      <c r="B4329" t="str">
        <f>IF(K4329="总计","",INDEX(主数据!A:AD,MATCH(J4329,主数据!A:A,0),9))</f>
        <v>华东大区公司</v>
      </c>
      <c r="C4329" t="str">
        <f>IF(K4329="","",INDEX(主数据!A:AD,MATCH(J4329,主数据!A:A,0),11))</f>
        <v>合肥城区</v>
      </c>
      <c r="D4329" t="str">
        <f t="shared" si="268"/>
        <v>HF11物业服务费标准方式1.30</v>
      </c>
      <c r="E4329" s="13" t="str">
        <f t="shared" si="270"/>
        <v>1.30</v>
      </c>
      <c r="F4329" s="13" t="str">
        <f>IF(E4329="","",IFERROR(IF(IF(K4329="","",INDEX(收费标合同信息维护!A:Q,MATCH(D4329,收费标合同信息维护!J:J,0),10))=D4329,"有","无"),"无"))</f>
        <v>无</v>
      </c>
      <c r="G4329" s="13" t="str">
        <f t="shared" si="269"/>
        <v/>
      </c>
      <c r="H4329" s="13" t="str">
        <f t="shared" si="271"/>
        <v/>
      </c>
      <c r="I4329" s="13" t="str">
        <f>IF(G4329="","",IFERROR(IF(IF(K4329="","",INDEX(收费标合同信息维护!A:Q,MATCH(G4329,收费标合同信息维护!M:M,0),13))=G4329,"有","无"),"无"))</f>
        <v/>
      </c>
      <c r="J4329" s="3" t="s">
        <v>2269</v>
      </c>
      <c r="K4329" s="3" t="s">
        <v>14950</v>
      </c>
      <c r="L4329" s="3" t="s">
        <v>6025</v>
      </c>
      <c r="M4329" s="3" t="s">
        <v>6026</v>
      </c>
      <c r="N4329" s="3" t="s">
        <v>6477</v>
      </c>
      <c r="O4329" s="3" t="s">
        <v>6478</v>
      </c>
      <c r="P4329" s="3" t="s">
        <v>14959</v>
      </c>
      <c r="Q4329" s="3" t="s">
        <v>14960</v>
      </c>
      <c r="R4329" s="3" t="s">
        <v>6484</v>
      </c>
      <c r="S4329" s="3" t="s">
        <v>6491</v>
      </c>
      <c r="T4329" s="3" t="s">
        <v>12067</v>
      </c>
      <c r="U4329" s="3" t="s">
        <v>154</v>
      </c>
      <c r="V4329" s="3" t="s">
        <v>6611</v>
      </c>
      <c r="W4329" s="3" t="s">
        <v>154</v>
      </c>
      <c r="X4329" s="3" t="s">
        <v>154</v>
      </c>
      <c r="Y4329" s="3" t="s">
        <v>154</v>
      </c>
      <c r="Z4329" s="3" t="s">
        <v>154</v>
      </c>
      <c r="AA4329" s="3" t="s">
        <v>154</v>
      </c>
      <c r="AB4329" s="3" t="s">
        <v>154</v>
      </c>
      <c r="AC4329" s="3" t="s">
        <v>154</v>
      </c>
      <c r="AD4329" s="3" t="s">
        <v>6151</v>
      </c>
      <c r="AE4329" s="3" t="s">
        <v>6151</v>
      </c>
      <c r="AF4329" s="3" t="s">
        <v>154</v>
      </c>
      <c r="AG4329" s="3" t="s">
        <v>154</v>
      </c>
      <c r="AH4329" s="3" t="s">
        <v>6478</v>
      </c>
      <c r="AI4329" s="3" t="s">
        <v>6482</v>
      </c>
      <c r="AJ4329" s="3" t="s">
        <v>14961</v>
      </c>
    </row>
    <row r="4330" spans="1:36" ht="30">
      <c r="A4330" s="10">
        <v>4433</v>
      </c>
      <c r="B4330" t="str">
        <f>IF(K4330="总计","",INDEX(主数据!A:AD,MATCH(J4330,主数据!A:A,0),9))</f>
        <v>华东大区公司</v>
      </c>
      <c r="C4330" t="str">
        <f>IF(K4330="","",INDEX(主数据!A:AD,MATCH(J4330,主数据!A:A,0),11))</f>
        <v>合肥城区</v>
      </c>
      <c r="D4330" t="str">
        <f t="shared" si="268"/>
        <v>HF11小业主委托停车管理费（固定）定额</v>
      </c>
      <c r="E4330" s="13" t="str">
        <f t="shared" si="270"/>
        <v/>
      </c>
      <c r="F4330" s="13" t="str">
        <f>IF(E4330="","",IFERROR(IF(IF(K4330="","",INDEX(收费标合同信息维护!A:Q,MATCH(D4330,收费标合同信息维护!J:J,0),10))=D4330,"有","无"),"无"))</f>
        <v/>
      </c>
      <c r="G4330" s="13" t="str">
        <f t="shared" si="269"/>
        <v>HF11小业主委托停车管理费（固定）定额30.00</v>
      </c>
      <c r="H4330" s="13" t="str">
        <f t="shared" si="271"/>
        <v>30.00</v>
      </c>
      <c r="I4330" s="13" t="str">
        <f>IF(G4330="","",IFERROR(IF(IF(K4330="","",INDEX(收费标合同信息维护!A:Q,MATCH(G4330,收费标合同信息维护!M:M,0),13))=G4330,"有","无"),"无"))</f>
        <v>无</v>
      </c>
      <c r="J4330" s="3" t="s">
        <v>2269</v>
      </c>
      <c r="K4330" s="3" t="s">
        <v>14950</v>
      </c>
      <c r="L4330" s="3" t="s">
        <v>7013</v>
      </c>
      <c r="M4330" s="3" t="s">
        <v>7014</v>
      </c>
      <c r="N4330" s="3" t="s">
        <v>6477</v>
      </c>
      <c r="O4330" s="3" t="s">
        <v>6478</v>
      </c>
      <c r="P4330" s="3" t="s">
        <v>14962</v>
      </c>
      <c r="Q4330" s="3" t="s">
        <v>14963</v>
      </c>
      <c r="R4330" s="3" t="s">
        <v>6490</v>
      </c>
      <c r="S4330" s="3" t="s">
        <v>6491</v>
      </c>
      <c r="T4330" s="3" t="s">
        <v>7001</v>
      </c>
      <c r="U4330" s="3" t="s">
        <v>154</v>
      </c>
      <c r="V4330" s="3" t="s">
        <v>154</v>
      </c>
      <c r="W4330" s="3" t="s">
        <v>6710</v>
      </c>
      <c r="X4330" s="3" t="s">
        <v>154</v>
      </c>
      <c r="Y4330" s="3" t="s">
        <v>154</v>
      </c>
      <c r="Z4330" s="3" t="s">
        <v>154</v>
      </c>
      <c r="AA4330" s="3" t="s">
        <v>154</v>
      </c>
      <c r="AB4330" s="3" t="s">
        <v>154</v>
      </c>
      <c r="AC4330" s="3" t="s">
        <v>154</v>
      </c>
      <c r="AD4330" s="3" t="s">
        <v>6151</v>
      </c>
      <c r="AE4330" s="3" t="s">
        <v>6151</v>
      </c>
      <c r="AF4330" s="3" t="s">
        <v>154</v>
      </c>
      <c r="AG4330" s="3" t="s">
        <v>154</v>
      </c>
      <c r="AH4330" s="3" t="s">
        <v>6478</v>
      </c>
      <c r="AI4330" s="3" t="s">
        <v>6482</v>
      </c>
      <c r="AJ4330" s="3" t="s">
        <v>15</v>
      </c>
    </row>
    <row r="4331" spans="1:36" ht="15">
      <c r="A4331" s="10">
        <v>4434</v>
      </c>
      <c r="B4331" t="str">
        <f>IF(K4331="总计","",INDEX(主数据!A:AD,MATCH(J4331,主数据!A:A,0),9))</f>
        <v>华东大区公司</v>
      </c>
      <c r="C4331" t="str">
        <f>IF(K4331="","",INDEX(主数据!A:AD,MATCH(J4331,主数据!A:A,0),11))</f>
        <v>合肥城区</v>
      </c>
      <c r="D4331" t="str">
        <f t="shared" si="268"/>
        <v>HF16物业服务费标准方式1.44</v>
      </c>
      <c r="E4331" s="13" t="str">
        <f t="shared" si="270"/>
        <v>1.44</v>
      </c>
      <c r="F4331" s="13" t="str">
        <f>IF(E4331="","",IFERROR(IF(IF(K4331="","",INDEX(收费标合同信息维护!A:Q,MATCH(D4331,收费标合同信息维护!J:J,0),10))=D4331,"有","无"),"无"))</f>
        <v>无</v>
      </c>
      <c r="G4331" s="13" t="str">
        <f t="shared" si="269"/>
        <v/>
      </c>
      <c r="H4331" s="13" t="str">
        <f t="shared" si="271"/>
        <v/>
      </c>
      <c r="I4331" s="13" t="str">
        <f>IF(G4331="","",IFERROR(IF(IF(K4331="","",INDEX(收费标合同信息维护!A:Q,MATCH(G4331,收费标合同信息维护!M:M,0),13))=G4331,"有","无"),"无"))</f>
        <v/>
      </c>
      <c r="J4331" s="3" t="s">
        <v>2940</v>
      </c>
      <c r="K4331" s="3" t="s">
        <v>14964</v>
      </c>
      <c r="L4331" s="3" t="s">
        <v>6025</v>
      </c>
      <c r="M4331" s="3" t="s">
        <v>6026</v>
      </c>
      <c r="N4331" s="3" t="s">
        <v>6477</v>
      </c>
      <c r="O4331" s="3" t="s">
        <v>6478</v>
      </c>
      <c r="P4331" s="3" t="s">
        <v>14965</v>
      </c>
      <c r="Q4331" s="3" t="s">
        <v>14966</v>
      </c>
      <c r="R4331" s="3" t="s">
        <v>6484</v>
      </c>
      <c r="S4331" s="3" t="s">
        <v>6491</v>
      </c>
      <c r="T4331" s="3" t="s">
        <v>6704</v>
      </c>
      <c r="U4331" s="3" t="s">
        <v>154</v>
      </c>
      <c r="V4331" s="3" t="s">
        <v>6668</v>
      </c>
      <c r="W4331" s="3" t="s">
        <v>154</v>
      </c>
      <c r="X4331" s="3" t="s">
        <v>154</v>
      </c>
      <c r="Y4331" s="3" t="s">
        <v>154</v>
      </c>
      <c r="Z4331" s="3" t="s">
        <v>154</v>
      </c>
      <c r="AA4331" s="3" t="s">
        <v>154</v>
      </c>
      <c r="AB4331" s="3" t="s">
        <v>154</v>
      </c>
      <c r="AC4331" s="3" t="s">
        <v>154</v>
      </c>
      <c r="AD4331" s="3" t="s">
        <v>6151</v>
      </c>
      <c r="AE4331" s="3" t="s">
        <v>6151</v>
      </c>
      <c r="AF4331" s="3" t="s">
        <v>154</v>
      </c>
      <c r="AG4331" s="3" t="s">
        <v>154</v>
      </c>
      <c r="AH4331" s="3" t="s">
        <v>6478</v>
      </c>
      <c r="AI4331" s="3" t="s">
        <v>6482</v>
      </c>
      <c r="AJ4331" s="3" t="s">
        <v>12638</v>
      </c>
    </row>
    <row r="4332" spans="1:36" ht="15">
      <c r="A4332" s="10">
        <v>4435</v>
      </c>
      <c r="B4332" t="str">
        <f>IF(K4332="总计","",INDEX(主数据!A:AD,MATCH(J4332,主数据!A:A,0),9))</f>
        <v>华东大区公司</v>
      </c>
      <c r="C4332" t="str">
        <f>IF(K4332="","",INDEX(主数据!A:AD,MATCH(J4332,主数据!A:A,0),11))</f>
        <v>合肥城区</v>
      </c>
      <c r="D4332" t="str">
        <f t="shared" si="268"/>
        <v>HF16物业服务费标准方式0.84</v>
      </c>
      <c r="E4332" s="13" t="str">
        <f t="shared" si="270"/>
        <v>0.84</v>
      </c>
      <c r="F4332" s="13" t="str">
        <f>IF(E4332="","",IFERROR(IF(IF(K4332="","",INDEX(收费标合同信息维护!A:Q,MATCH(D4332,收费标合同信息维护!J:J,0),10))=D4332,"有","无"),"无"))</f>
        <v>无</v>
      </c>
      <c r="G4332" s="13" t="str">
        <f t="shared" si="269"/>
        <v/>
      </c>
      <c r="H4332" s="13" t="str">
        <f t="shared" si="271"/>
        <v/>
      </c>
      <c r="I4332" s="13" t="str">
        <f>IF(G4332="","",IFERROR(IF(IF(K4332="","",INDEX(收费标合同信息维护!A:Q,MATCH(G4332,收费标合同信息维护!M:M,0),13))=G4332,"有","无"),"无"))</f>
        <v/>
      </c>
      <c r="J4332" s="3" t="s">
        <v>2940</v>
      </c>
      <c r="K4332" s="3" t="s">
        <v>14964</v>
      </c>
      <c r="L4332" s="3" t="s">
        <v>6025</v>
      </c>
      <c r="M4332" s="3" t="s">
        <v>6026</v>
      </c>
      <c r="N4332" s="3" t="s">
        <v>6477</v>
      </c>
      <c r="O4332" s="3" t="s">
        <v>6478</v>
      </c>
      <c r="P4332" s="3" t="s">
        <v>14967</v>
      </c>
      <c r="Q4332" s="3" t="s">
        <v>14968</v>
      </c>
      <c r="R4332" s="3" t="s">
        <v>6484</v>
      </c>
      <c r="S4332" s="3" t="s">
        <v>6491</v>
      </c>
      <c r="T4332" s="3" t="s">
        <v>6704</v>
      </c>
      <c r="U4332" s="3" t="s">
        <v>154</v>
      </c>
      <c r="V4332" s="3" t="s">
        <v>14969</v>
      </c>
      <c r="W4332" s="3" t="s">
        <v>154</v>
      </c>
      <c r="X4332" s="3" t="s">
        <v>154</v>
      </c>
      <c r="Y4332" s="3" t="s">
        <v>154</v>
      </c>
      <c r="Z4332" s="3" t="s">
        <v>154</v>
      </c>
      <c r="AA4332" s="3" t="s">
        <v>154</v>
      </c>
      <c r="AB4332" s="3" t="s">
        <v>154</v>
      </c>
      <c r="AC4332" s="3" t="s">
        <v>154</v>
      </c>
      <c r="AD4332" s="3" t="s">
        <v>6151</v>
      </c>
      <c r="AE4332" s="3" t="s">
        <v>6151</v>
      </c>
      <c r="AF4332" s="3" t="s">
        <v>154</v>
      </c>
      <c r="AG4332" s="3" t="s">
        <v>154</v>
      </c>
      <c r="AH4332" s="3" t="s">
        <v>6478</v>
      </c>
      <c r="AI4332" s="3" t="s">
        <v>6482</v>
      </c>
      <c r="AJ4332" s="3" t="s">
        <v>6414</v>
      </c>
    </row>
    <row r="4333" spans="1:36" ht="15">
      <c r="A4333" s="10">
        <v>4436</v>
      </c>
      <c r="B4333" t="str">
        <f>IF(K4333="总计","",INDEX(主数据!A:AD,MATCH(J4333,主数据!A:A,0),9))</f>
        <v>华东大区公司</v>
      </c>
      <c r="C4333" t="str">
        <f>IF(K4333="","",INDEX(主数据!A:AD,MATCH(J4333,主数据!A:A,0),11))</f>
        <v>合肥城区</v>
      </c>
      <c r="D4333" t="str">
        <f t="shared" si="268"/>
        <v>HF16物业服务费标准方式3.98</v>
      </c>
      <c r="E4333" s="13" t="str">
        <f t="shared" si="270"/>
        <v>3.98</v>
      </c>
      <c r="F4333" s="13" t="str">
        <f>IF(E4333="","",IFERROR(IF(IF(K4333="","",INDEX(收费标合同信息维护!A:Q,MATCH(D4333,收费标合同信息维护!J:J,0),10))=D4333,"有","无"),"无"))</f>
        <v>无</v>
      </c>
      <c r="G4333" s="13" t="str">
        <f t="shared" si="269"/>
        <v/>
      </c>
      <c r="H4333" s="13" t="str">
        <f t="shared" si="271"/>
        <v/>
      </c>
      <c r="I4333" s="13" t="str">
        <f>IF(G4333="","",IFERROR(IF(IF(K4333="","",INDEX(收费标合同信息维护!A:Q,MATCH(G4333,收费标合同信息维护!M:M,0),13))=G4333,"有","无"),"无"))</f>
        <v/>
      </c>
      <c r="J4333" s="3" t="s">
        <v>2940</v>
      </c>
      <c r="K4333" s="3" t="s">
        <v>14964</v>
      </c>
      <c r="L4333" s="3" t="s">
        <v>6025</v>
      </c>
      <c r="M4333" s="3" t="s">
        <v>6026</v>
      </c>
      <c r="N4333" s="3" t="s">
        <v>6477</v>
      </c>
      <c r="O4333" s="3" t="s">
        <v>6478</v>
      </c>
      <c r="P4333" s="3" t="s">
        <v>14970</v>
      </c>
      <c r="Q4333" s="3" t="s">
        <v>14971</v>
      </c>
      <c r="R4333" s="3" t="s">
        <v>6484</v>
      </c>
      <c r="S4333" s="3" t="s">
        <v>6491</v>
      </c>
      <c r="T4333" s="3" t="s">
        <v>6704</v>
      </c>
      <c r="U4333" s="3" t="s">
        <v>154</v>
      </c>
      <c r="V4333" s="3" t="s">
        <v>12580</v>
      </c>
      <c r="W4333" s="3" t="s">
        <v>154</v>
      </c>
      <c r="X4333" s="3" t="s">
        <v>154</v>
      </c>
      <c r="Y4333" s="3" t="s">
        <v>154</v>
      </c>
      <c r="Z4333" s="3" t="s">
        <v>154</v>
      </c>
      <c r="AA4333" s="3" t="s">
        <v>154</v>
      </c>
      <c r="AB4333" s="3" t="s">
        <v>154</v>
      </c>
      <c r="AC4333" s="3" t="s">
        <v>154</v>
      </c>
      <c r="AD4333" s="3" t="s">
        <v>6151</v>
      </c>
      <c r="AE4333" s="3" t="s">
        <v>6151</v>
      </c>
      <c r="AF4333" s="3" t="s">
        <v>154</v>
      </c>
      <c r="AG4333" s="3" t="s">
        <v>154</v>
      </c>
      <c r="AH4333" s="3" t="s">
        <v>6478</v>
      </c>
      <c r="AI4333" s="3" t="s">
        <v>6482</v>
      </c>
      <c r="AJ4333" s="3" t="s">
        <v>6111</v>
      </c>
    </row>
    <row r="4334" spans="1:36" ht="15">
      <c r="A4334" s="10">
        <v>4437</v>
      </c>
      <c r="B4334" t="str">
        <f>IF(K4334="总计","",INDEX(主数据!A:AD,MATCH(J4334,主数据!A:A,0),9))</f>
        <v>华东大区公司</v>
      </c>
      <c r="C4334" t="str">
        <f>IF(K4334="","",INDEX(主数据!A:AD,MATCH(J4334,主数据!A:A,0),11))</f>
        <v>合肥城区</v>
      </c>
      <c r="D4334" t="str">
        <f t="shared" si="268"/>
        <v>HF16物业服务费标准方式2.60</v>
      </c>
      <c r="E4334" s="13" t="str">
        <f t="shared" si="270"/>
        <v>2.60</v>
      </c>
      <c r="F4334" s="13" t="str">
        <f>IF(E4334="","",IFERROR(IF(IF(K4334="","",INDEX(收费标合同信息维护!A:Q,MATCH(D4334,收费标合同信息维护!J:J,0),10))=D4334,"有","无"),"无"))</f>
        <v>无</v>
      </c>
      <c r="G4334" s="13" t="str">
        <f t="shared" si="269"/>
        <v/>
      </c>
      <c r="H4334" s="13" t="str">
        <f t="shared" si="271"/>
        <v/>
      </c>
      <c r="I4334" s="13" t="str">
        <f>IF(G4334="","",IFERROR(IF(IF(K4334="","",INDEX(收费标合同信息维护!A:Q,MATCH(G4334,收费标合同信息维护!M:M,0),13))=G4334,"有","无"),"无"))</f>
        <v/>
      </c>
      <c r="J4334" s="3" t="s">
        <v>2940</v>
      </c>
      <c r="K4334" s="3" t="s">
        <v>14964</v>
      </c>
      <c r="L4334" s="3" t="s">
        <v>6025</v>
      </c>
      <c r="M4334" s="3" t="s">
        <v>6026</v>
      </c>
      <c r="N4334" s="3" t="s">
        <v>6477</v>
      </c>
      <c r="O4334" s="3" t="s">
        <v>6478</v>
      </c>
      <c r="P4334" s="3" t="s">
        <v>14972</v>
      </c>
      <c r="Q4334" s="3" t="s">
        <v>14973</v>
      </c>
      <c r="R4334" s="3" t="s">
        <v>6484</v>
      </c>
      <c r="S4334" s="3" t="s">
        <v>6491</v>
      </c>
      <c r="T4334" s="3" t="s">
        <v>6704</v>
      </c>
      <c r="U4334" s="3" t="s">
        <v>154</v>
      </c>
      <c r="V4334" s="3" t="s">
        <v>9155</v>
      </c>
      <c r="W4334" s="3" t="s">
        <v>154</v>
      </c>
      <c r="X4334" s="3" t="s">
        <v>154</v>
      </c>
      <c r="Y4334" s="3" t="s">
        <v>154</v>
      </c>
      <c r="Z4334" s="3" t="s">
        <v>154</v>
      </c>
      <c r="AA4334" s="3" t="s">
        <v>154</v>
      </c>
      <c r="AB4334" s="3" t="s">
        <v>154</v>
      </c>
      <c r="AC4334" s="3" t="s">
        <v>154</v>
      </c>
      <c r="AD4334" s="3" t="s">
        <v>6151</v>
      </c>
      <c r="AE4334" s="3" t="s">
        <v>6151</v>
      </c>
      <c r="AF4334" s="3" t="s">
        <v>154</v>
      </c>
      <c r="AG4334" s="3" t="s">
        <v>154</v>
      </c>
      <c r="AH4334" s="3" t="s">
        <v>6478</v>
      </c>
      <c r="AI4334" s="3" t="s">
        <v>6482</v>
      </c>
      <c r="AJ4334" s="3" t="s">
        <v>14974</v>
      </c>
    </row>
    <row r="4335" spans="1:36" ht="15">
      <c r="A4335" s="10">
        <v>4438</v>
      </c>
      <c r="B4335" t="str">
        <f>IF(K4335="总计","",INDEX(主数据!A:AD,MATCH(J4335,主数据!A:A,0),9))</f>
        <v>华东大区公司</v>
      </c>
      <c r="C4335" t="str">
        <f>IF(K4335="","",INDEX(主数据!A:AD,MATCH(J4335,主数据!A:A,0),11))</f>
        <v>合肥城区</v>
      </c>
      <c r="D4335" t="str">
        <f t="shared" si="268"/>
        <v>HF16物业服务费标准方式3.50</v>
      </c>
      <c r="E4335" s="13" t="str">
        <f t="shared" si="270"/>
        <v>3.50</v>
      </c>
      <c r="F4335" s="13" t="str">
        <f>IF(E4335="","",IFERROR(IF(IF(K4335="","",INDEX(收费标合同信息维护!A:Q,MATCH(D4335,收费标合同信息维护!J:J,0),10))=D4335,"有","无"),"无"))</f>
        <v>无</v>
      </c>
      <c r="G4335" s="13" t="str">
        <f t="shared" si="269"/>
        <v/>
      </c>
      <c r="H4335" s="13" t="str">
        <f t="shared" si="271"/>
        <v/>
      </c>
      <c r="I4335" s="13" t="str">
        <f>IF(G4335="","",IFERROR(IF(IF(K4335="","",INDEX(收费标合同信息维护!A:Q,MATCH(G4335,收费标合同信息维护!M:M,0),13))=G4335,"有","无"),"无"))</f>
        <v/>
      </c>
      <c r="J4335" s="3" t="s">
        <v>2940</v>
      </c>
      <c r="K4335" s="3" t="s">
        <v>14964</v>
      </c>
      <c r="L4335" s="3" t="s">
        <v>6025</v>
      </c>
      <c r="M4335" s="3" t="s">
        <v>6026</v>
      </c>
      <c r="N4335" s="3" t="s">
        <v>6477</v>
      </c>
      <c r="O4335" s="3" t="s">
        <v>6478</v>
      </c>
      <c r="P4335" s="3" t="s">
        <v>14975</v>
      </c>
      <c r="Q4335" s="3" t="s">
        <v>14976</v>
      </c>
      <c r="R4335" s="3" t="s">
        <v>6484</v>
      </c>
      <c r="S4335" s="3" t="s">
        <v>6491</v>
      </c>
      <c r="T4335" s="3" t="s">
        <v>6704</v>
      </c>
      <c r="U4335" s="3" t="s">
        <v>154</v>
      </c>
      <c r="V4335" s="3" t="s">
        <v>6869</v>
      </c>
      <c r="W4335" s="3" t="s">
        <v>154</v>
      </c>
      <c r="X4335" s="3" t="s">
        <v>154</v>
      </c>
      <c r="Y4335" s="3" t="s">
        <v>154</v>
      </c>
      <c r="Z4335" s="3" t="s">
        <v>154</v>
      </c>
      <c r="AA4335" s="3" t="s">
        <v>154</v>
      </c>
      <c r="AB4335" s="3" t="s">
        <v>154</v>
      </c>
      <c r="AC4335" s="3" t="s">
        <v>154</v>
      </c>
      <c r="AD4335" s="3" t="s">
        <v>6151</v>
      </c>
      <c r="AE4335" s="3" t="s">
        <v>6151</v>
      </c>
      <c r="AF4335" s="3" t="s">
        <v>154</v>
      </c>
      <c r="AG4335" s="3" t="s">
        <v>154</v>
      </c>
      <c r="AH4335" s="3" t="s">
        <v>6478</v>
      </c>
      <c r="AI4335" s="3" t="s">
        <v>6482</v>
      </c>
      <c r="AJ4335" s="3" t="s">
        <v>39</v>
      </c>
    </row>
    <row r="4336" spans="1:36" ht="15">
      <c r="A4336" s="10">
        <v>4439</v>
      </c>
      <c r="B4336" t="str">
        <f>IF(K4336="总计","",INDEX(主数据!A:AD,MATCH(J4336,主数据!A:A,0),9))</f>
        <v>华东大区公司</v>
      </c>
      <c r="C4336" t="str">
        <f>IF(K4336="","",INDEX(主数据!A:AD,MATCH(J4336,主数据!A:A,0),11))</f>
        <v>合肥城区</v>
      </c>
      <c r="D4336" t="str">
        <f t="shared" si="268"/>
        <v>HF16物业服务费标准方式1.80</v>
      </c>
      <c r="E4336" s="13" t="str">
        <f t="shared" si="270"/>
        <v>1.80</v>
      </c>
      <c r="F4336" s="13" t="str">
        <f>IF(E4336="","",IFERROR(IF(IF(K4336="","",INDEX(收费标合同信息维护!A:Q,MATCH(D4336,收费标合同信息维护!J:J,0),10))=D4336,"有","无"),"无"))</f>
        <v>无</v>
      </c>
      <c r="G4336" s="13" t="str">
        <f t="shared" si="269"/>
        <v/>
      </c>
      <c r="H4336" s="13" t="str">
        <f t="shared" si="271"/>
        <v/>
      </c>
      <c r="I4336" s="13" t="str">
        <f>IF(G4336="","",IFERROR(IF(IF(K4336="","",INDEX(收费标合同信息维护!A:Q,MATCH(G4336,收费标合同信息维护!M:M,0),13))=G4336,"有","无"),"无"))</f>
        <v/>
      </c>
      <c r="J4336" s="3" t="s">
        <v>2940</v>
      </c>
      <c r="K4336" s="3" t="s">
        <v>14964</v>
      </c>
      <c r="L4336" s="3" t="s">
        <v>6025</v>
      </c>
      <c r="M4336" s="3" t="s">
        <v>6026</v>
      </c>
      <c r="N4336" s="3" t="s">
        <v>6477</v>
      </c>
      <c r="O4336" s="3" t="s">
        <v>6478</v>
      </c>
      <c r="P4336" s="3" t="s">
        <v>14977</v>
      </c>
      <c r="Q4336" s="3" t="s">
        <v>14978</v>
      </c>
      <c r="R4336" s="3" t="s">
        <v>6484</v>
      </c>
      <c r="S4336" s="3" t="s">
        <v>6491</v>
      </c>
      <c r="T4336" s="3" t="s">
        <v>6704</v>
      </c>
      <c r="U4336" s="3" t="s">
        <v>154</v>
      </c>
      <c r="V4336" s="3" t="s">
        <v>6759</v>
      </c>
      <c r="W4336" s="3" t="s">
        <v>154</v>
      </c>
      <c r="X4336" s="3" t="s">
        <v>154</v>
      </c>
      <c r="Y4336" s="3" t="s">
        <v>154</v>
      </c>
      <c r="Z4336" s="3" t="s">
        <v>154</v>
      </c>
      <c r="AA4336" s="3" t="s">
        <v>154</v>
      </c>
      <c r="AB4336" s="3" t="s">
        <v>154</v>
      </c>
      <c r="AC4336" s="3" t="s">
        <v>154</v>
      </c>
      <c r="AD4336" s="3" t="s">
        <v>6151</v>
      </c>
      <c r="AE4336" s="3" t="s">
        <v>6151</v>
      </c>
      <c r="AF4336" s="3" t="s">
        <v>154</v>
      </c>
      <c r="AG4336" s="3" t="s">
        <v>154</v>
      </c>
      <c r="AH4336" s="3" t="s">
        <v>6478</v>
      </c>
      <c r="AI4336" s="3" t="s">
        <v>6482</v>
      </c>
      <c r="AJ4336" s="3" t="s">
        <v>25</v>
      </c>
    </row>
    <row r="4337" spans="1:36" ht="15">
      <c r="A4337" s="10">
        <v>4440</v>
      </c>
      <c r="B4337" t="str">
        <f>IF(K4337="总计","",INDEX(主数据!A:AD,MATCH(J4337,主数据!A:A,0),9))</f>
        <v>华东大区公司</v>
      </c>
      <c r="C4337" t="str">
        <f>IF(K4337="","",INDEX(主数据!A:AD,MATCH(J4337,主数据!A:A,0),11))</f>
        <v>合肥城区</v>
      </c>
      <c r="D4337" t="str">
        <f t="shared" si="268"/>
        <v>HF16物业服务费直接录入</v>
      </c>
      <c r="E4337" s="13" t="str">
        <f t="shared" si="270"/>
        <v/>
      </c>
      <c r="F4337" s="13" t="str">
        <f>IF(E4337="","",IFERROR(IF(IF(K4337="","",INDEX(收费标合同信息维护!A:Q,MATCH(D4337,收费标合同信息维护!J:J,0),10))=D4337,"有","无"),"无"))</f>
        <v/>
      </c>
      <c r="G4337" s="13" t="str">
        <f t="shared" si="269"/>
        <v/>
      </c>
      <c r="H4337" s="13" t="str">
        <f t="shared" si="271"/>
        <v/>
      </c>
      <c r="I4337" s="13" t="str">
        <f>IF(G4337="","",IFERROR(IF(IF(K4337="","",INDEX(收费标合同信息维护!A:Q,MATCH(G4337,收费标合同信息维护!M:M,0),13))=G4337,"有","无"),"无"))</f>
        <v/>
      </c>
      <c r="J4337" s="3" t="s">
        <v>2940</v>
      </c>
      <c r="K4337" s="3" t="s">
        <v>14964</v>
      </c>
      <c r="L4337" s="3" t="s">
        <v>6025</v>
      </c>
      <c r="M4337" s="3" t="s">
        <v>6026</v>
      </c>
      <c r="N4337" s="3" t="s">
        <v>6477</v>
      </c>
      <c r="O4337" s="3" t="s">
        <v>6478</v>
      </c>
      <c r="P4337" s="3" t="s">
        <v>14979</v>
      </c>
      <c r="Q4337" s="3" t="s">
        <v>14147</v>
      </c>
      <c r="R4337" s="3" t="s">
        <v>6479</v>
      </c>
      <c r="S4337" s="3" t="s">
        <v>6480</v>
      </c>
      <c r="T4337" s="3" t="s">
        <v>11494</v>
      </c>
      <c r="U4337" s="3" t="s">
        <v>154</v>
      </c>
      <c r="V4337" s="3" t="s">
        <v>154</v>
      </c>
      <c r="W4337" s="3" t="s">
        <v>154</v>
      </c>
      <c r="X4337" s="3" t="s">
        <v>154</v>
      </c>
      <c r="Y4337" s="3" t="s">
        <v>154</v>
      </c>
      <c r="Z4337" s="3" t="s">
        <v>154</v>
      </c>
      <c r="AA4337" s="3" t="s">
        <v>154</v>
      </c>
      <c r="AB4337" s="3" t="s">
        <v>154</v>
      </c>
      <c r="AC4337" s="3" t="s">
        <v>154</v>
      </c>
      <c r="AD4337" s="3" t="s">
        <v>6151</v>
      </c>
      <c r="AE4337" s="3" t="s">
        <v>6151</v>
      </c>
      <c r="AF4337" s="3" t="s">
        <v>154</v>
      </c>
      <c r="AG4337" s="3" t="s">
        <v>154</v>
      </c>
      <c r="AH4337" s="3" t="s">
        <v>6597</v>
      </c>
      <c r="AI4337" s="3" t="s">
        <v>6482</v>
      </c>
      <c r="AJ4337" s="3" t="s">
        <v>6489</v>
      </c>
    </row>
    <row r="4338" spans="1:36" ht="15">
      <c r="A4338" s="10">
        <v>4441</v>
      </c>
      <c r="B4338" t="str">
        <f>IF(K4338="总计","",INDEX(主数据!A:AD,MATCH(J4338,主数据!A:A,0),9))</f>
        <v>华东大区公司</v>
      </c>
      <c r="C4338" t="str">
        <f>IF(K4338="","",INDEX(主数据!A:AD,MATCH(J4338,主数据!A:A,0),11))</f>
        <v>合肥城区</v>
      </c>
      <c r="D4338" t="str">
        <f t="shared" si="268"/>
        <v>HF16物业服务费直接录入</v>
      </c>
      <c r="E4338" s="13" t="str">
        <f t="shared" si="270"/>
        <v/>
      </c>
      <c r="F4338" s="13" t="str">
        <f>IF(E4338="","",IFERROR(IF(IF(K4338="","",INDEX(收费标合同信息维护!A:Q,MATCH(D4338,收费标合同信息维护!J:J,0),10))=D4338,"有","无"),"无"))</f>
        <v/>
      </c>
      <c r="G4338" s="13" t="str">
        <f t="shared" si="269"/>
        <v/>
      </c>
      <c r="H4338" s="13" t="str">
        <f t="shared" si="271"/>
        <v/>
      </c>
      <c r="I4338" s="13" t="str">
        <f>IF(G4338="","",IFERROR(IF(IF(K4338="","",INDEX(收费标合同信息维护!A:Q,MATCH(G4338,收费标合同信息维护!M:M,0),13))=G4338,"有","无"),"无"))</f>
        <v/>
      </c>
      <c r="J4338" s="3" t="s">
        <v>2940</v>
      </c>
      <c r="K4338" s="3" t="s">
        <v>14964</v>
      </c>
      <c r="L4338" s="3" t="s">
        <v>6025</v>
      </c>
      <c r="M4338" s="3" t="s">
        <v>6026</v>
      </c>
      <c r="N4338" s="3" t="s">
        <v>6477</v>
      </c>
      <c r="O4338" s="3" t="s">
        <v>6478</v>
      </c>
      <c r="P4338" s="3" t="s">
        <v>14980</v>
      </c>
      <c r="Q4338" s="3" t="s">
        <v>14981</v>
      </c>
      <c r="R4338" s="3" t="s">
        <v>6479</v>
      </c>
      <c r="S4338" s="3" t="s">
        <v>6480</v>
      </c>
      <c r="T4338" s="3" t="s">
        <v>11494</v>
      </c>
      <c r="U4338" s="3" t="s">
        <v>154</v>
      </c>
      <c r="V4338" s="3" t="s">
        <v>154</v>
      </c>
      <c r="W4338" s="3" t="s">
        <v>154</v>
      </c>
      <c r="X4338" s="3" t="s">
        <v>154</v>
      </c>
      <c r="Y4338" s="3" t="s">
        <v>154</v>
      </c>
      <c r="Z4338" s="3" t="s">
        <v>154</v>
      </c>
      <c r="AA4338" s="3" t="s">
        <v>154</v>
      </c>
      <c r="AB4338" s="3" t="s">
        <v>154</v>
      </c>
      <c r="AC4338" s="3" t="s">
        <v>154</v>
      </c>
      <c r="AD4338" s="3" t="s">
        <v>6151</v>
      </c>
      <c r="AE4338" s="3" t="s">
        <v>6151</v>
      </c>
      <c r="AF4338" s="3" t="s">
        <v>154</v>
      </c>
      <c r="AG4338" s="3" t="s">
        <v>154</v>
      </c>
      <c r="AH4338" s="3" t="s">
        <v>6597</v>
      </c>
      <c r="AI4338" s="3" t="s">
        <v>6482</v>
      </c>
      <c r="AJ4338" s="3" t="s">
        <v>6489</v>
      </c>
    </row>
    <row r="4339" spans="1:36" ht="15">
      <c r="A4339" s="10">
        <v>4442</v>
      </c>
      <c r="B4339" t="str">
        <f>IF(K4339="总计","",INDEX(主数据!A:AD,MATCH(J4339,主数据!A:A,0),9))</f>
        <v>华东大区公司</v>
      </c>
      <c r="C4339" t="str">
        <f>IF(K4339="","",INDEX(主数据!A:AD,MATCH(J4339,主数据!A:A,0),11))</f>
        <v>合肥城区</v>
      </c>
      <c r="D4339" t="str">
        <f t="shared" si="268"/>
        <v>HF16物业服务费直接录入</v>
      </c>
      <c r="E4339" s="13" t="str">
        <f t="shared" si="270"/>
        <v/>
      </c>
      <c r="F4339" s="13" t="str">
        <f>IF(E4339="","",IFERROR(IF(IF(K4339="","",INDEX(收费标合同信息维护!A:Q,MATCH(D4339,收费标合同信息维护!J:J,0),10))=D4339,"有","无"),"无"))</f>
        <v/>
      </c>
      <c r="G4339" s="13" t="str">
        <f t="shared" si="269"/>
        <v/>
      </c>
      <c r="H4339" s="13" t="str">
        <f t="shared" si="271"/>
        <v/>
      </c>
      <c r="I4339" s="13" t="str">
        <f>IF(G4339="","",IFERROR(IF(IF(K4339="","",INDEX(收费标合同信息维护!A:Q,MATCH(G4339,收费标合同信息维护!M:M,0),13))=G4339,"有","无"),"无"))</f>
        <v/>
      </c>
      <c r="J4339" s="3" t="s">
        <v>2940</v>
      </c>
      <c r="K4339" s="3" t="s">
        <v>14964</v>
      </c>
      <c r="L4339" s="3" t="s">
        <v>6025</v>
      </c>
      <c r="M4339" s="3" t="s">
        <v>6026</v>
      </c>
      <c r="N4339" s="3" t="s">
        <v>6477</v>
      </c>
      <c r="O4339" s="3" t="s">
        <v>6478</v>
      </c>
      <c r="P4339" s="3" t="s">
        <v>14982</v>
      </c>
      <c r="Q4339" s="3" t="s">
        <v>14983</v>
      </c>
      <c r="R4339" s="3" t="s">
        <v>6479</v>
      </c>
      <c r="S4339" s="3" t="s">
        <v>6480</v>
      </c>
      <c r="T4339" s="3" t="s">
        <v>11494</v>
      </c>
      <c r="U4339" s="3" t="s">
        <v>154</v>
      </c>
      <c r="V4339" s="3" t="s">
        <v>154</v>
      </c>
      <c r="W4339" s="3" t="s">
        <v>154</v>
      </c>
      <c r="X4339" s="3" t="s">
        <v>154</v>
      </c>
      <c r="Y4339" s="3" t="s">
        <v>154</v>
      </c>
      <c r="Z4339" s="3" t="s">
        <v>154</v>
      </c>
      <c r="AA4339" s="3" t="s">
        <v>154</v>
      </c>
      <c r="AB4339" s="3" t="s">
        <v>154</v>
      </c>
      <c r="AC4339" s="3" t="s">
        <v>154</v>
      </c>
      <c r="AD4339" s="3" t="s">
        <v>6151</v>
      </c>
      <c r="AE4339" s="3" t="s">
        <v>6151</v>
      </c>
      <c r="AF4339" s="3" t="s">
        <v>154</v>
      </c>
      <c r="AG4339" s="3" t="s">
        <v>154</v>
      </c>
      <c r="AH4339" s="3" t="s">
        <v>6597</v>
      </c>
      <c r="AI4339" s="3" t="s">
        <v>6482</v>
      </c>
      <c r="AJ4339" s="3" t="s">
        <v>6489</v>
      </c>
    </row>
    <row r="4340" spans="1:36" ht="15">
      <c r="A4340" s="10">
        <v>4443</v>
      </c>
      <c r="B4340" t="str">
        <f>IF(K4340="总计","",INDEX(主数据!A:AD,MATCH(J4340,主数据!A:A,0),9))</f>
        <v>华东大区公司</v>
      </c>
      <c r="C4340" t="str">
        <f>IF(K4340="","",INDEX(主数据!A:AD,MATCH(J4340,主数据!A:A,0),11))</f>
        <v>合肥城区</v>
      </c>
      <c r="D4340" t="str">
        <f t="shared" si="268"/>
        <v>HF16物业服务费直接录入2.50</v>
      </c>
      <c r="E4340" s="13" t="str">
        <f t="shared" si="270"/>
        <v>2.50</v>
      </c>
      <c r="F4340" s="13" t="str">
        <f>IF(E4340="","",IFERROR(IF(IF(K4340="","",INDEX(收费标合同信息维护!A:Q,MATCH(D4340,收费标合同信息维护!J:J,0),10))=D4340,"有","无"),"无"))</f>
        <v>无</v>
      </c>
      <c r="G4340" s="13" t="str">
        <f t="shared" si="269"/>
        <v/>
      </c>
      <c r="H4340" s="13" t="str">
        <f t="shared" si="271"/>
        <v/>
      </c>
      <c r="I4340" s="13" t="str">
        <f>IF(G4340="","",IFERROR(IF(IF(K4340="","",INDEX(收费标合同信息维护!A:Q,MATCH(G4340,收费标合同信息维护!M:M,0),13))=G4340,"有","无"),"无"))</f>
        <v/>
      </c>
      <c r="J4340" s="3" t="s">
        <v>2940</v>
      </c>
      <c r="K4340" s="3" t="s">
        <v>14964</v>
      </c>
      <c r="L4340" s="3" t="s">
        <v>6025</v>
      </c>
      <c r="M4340" s="3" t="s">
        <v>6026</v>
      </c>
      <c r="N4340" s="3" t="s">
        <v>6477</v>
      </c>
      <c r="O4340" s="3" t="s">
        <v>6478</v>
      </c>
      <c r="P4340" s="3" t="s">
        <v>14984</v>
      </c>
      <c r="Q4340" s="3" t="s">
        <v>14985</v>
      </c>
      <c r="R4340" s="3" t="s">
        <v>6479</v>
      </c>
      <c r="S4340" s="3" t="s">
        <v>6480</v>
      </c>
      <c r="T4340" s="3" t="s">
        <v>6800</v>
      </c>
      <c r="U4340" s="3" t="s">
        <v>154</v>
      </c>
      <c r="V4340" s="3" t="s">
        <v>6675</v>
      </c>
      <c r="W4340" s="3" t="s">
        <v>154</v>
      </c>
      <c r="X4340" s="3" t="s">
        <v>154</v>
      </c>
      <c r="Y4340" s="3" t="s">
        <v>154</v>
      </c>
      <c r="Z4340" s="3" t="s">
        <v>154</v>
      </c>
      <c r="AA4340" s="3" t="s">
        <v>154</v>
      </c>
      <c r="AB4340" s="3" t="s">
        <v>154</v>
      </c>
      <c r="AC4340" s="3" t="s">
        <v>154</v>
      </c>
      <c r="AD4340" s="3" t="s">
        <v>6151</v>
      </c>
      <c r="AE4340" s="3" t="s">
        <v>6151</v>
      </c>
      <c r="AF4340" s="3" t="s">
        <v>154</v>
      </c>
      <c r="AG4340" s="3" t="s">
        <v>154</v>
      </c>
      <c r="AH4340" s="3" t="s">
        <v>6597</v>
      </c>
      <c r="AI4340" s="3" t="s">
        <v>6482</v>
      </c>
      <c r="AJ4340" s="3" t="s">
        <v>6489</v>
      </c>
    </row>
    <row r="4341" spans="1:36" ht="15">
      <c r="A4341" s="10">
        <v>4444</v>
      </c>
      <c r="B4341" t="str">
        <f>IF(K4341="总计","",INDEX(主数据!A:AD,MATCH(J4341,主数据!A:A,0),9))</f>
        <v>华东大区公司</v>
      </c>
      <c r="C4341" t="str">
        <f>IF(K4341="","",INDEX(主数据!A:AD,MATCH(J4341,主数据!A:A,0),11))</f>
        <v>合肥城区</v>
      </c>
      <c r="D4341" t="str">
        <f t="shared" si="268"/>
        <v>HF16物业服务费标准方式2.50</v>
      </c>
      <c r="E4341" s="13" t="str">
        <f t="shared" si="270"/>
        <v>2.50</v>
      </c>
      <c r="F4341" s="13" t="str">
        <f>IF(E4341="","",IFERROR(IF(IF(K4341="","",INDEX(收费标合同信息维护!A:Q,MATCH(D4341,收费标合同信息维护!J:J,0),10))=D4341,"有","无"),"无"))</f>
        <v>无</v>
      </c>
      <c r="G4341" s="13" t="str">
        <f t="shared" si="269"/>
        <v/>
      </c>
      <c r="H4341" s="13" t="str">
        <f t="shared" si="271"/>
        <v/>
      </c>
      <c r="I4341" s="13" t="str">
        <f>IF(G4341="","",IFERROR(IF(IF(K4341="","",INDEX(收费标合同信息维护!A:Q,MATCH(G4341,收费标合同信息维护!M:M,0),13))=G4341,"有","无"),"无"))</f>
        <v/>
      </c>
      <c r="J4341" s="3" t="s">
        <v>2940</v>
      </c>
      <c r="K4341" s="3" t="s">
        <v>14964</v>
      </c>
      <c r="L4341" s="3" t="s">
        <v>6025</v>
      </c>
      <c r="M4341" s="3" t="s">
        <v>6026</v>
      </c>
      <c r="N4341" s="3" t="s">
        <v>6477</v>
      </c>
      <c r="O4341" s="3" t="s">
        <v>6478</v>
      </c>
      <c r="P4341" s="3" t="s">
        <v>14986</v>
      </c>
      <c r="Q4341" s="3" t="s">
        <v>14987</v>
      </c>
      <c r="R4341" s="3" t="s">
        <v>6484</v>
      </c>
      <c r="S4341" s="3" t="s">
        <v>6491</v>
      </c>
      <c r="T4341" s="3" t="s">
        <v>6800</v>
      </c>
      <c r="U4341" s="3" t="s">
        <v>154</v>
      </c>
      <c r="V4341" s="3" t="s">
        <v>6675</v>
      </c>
      <c r="W4341" s="3" t="s">
        <v>154</v>
      </c>
      <c r="X4341" s="3" t="s">
        <v>154</v>
      </c>
      <c r="Y4341" s="3" t="s">
        <v>154</v>
      </c>
      <c r="Z4341" s="3" t="s">
        <v>154</v>
      </c>
      <c r="AA4341" s="3" t="s">
        <v>154</v>
      </c>
      <c r="AB4341" s="3" t="s">
        <v>154</v>
      </c>
      <c r="AC4341" s="3" t="s">
        <v>154</v>
      </c>
      <c r="AD4341" s="3" t="s">
        <v>6151</v>
      </c>
      <c r="AE4341" s="3" t="s">
        <v>6151</v>
      </c>
      <c r="AF4341" s="3" t="s">
        <v>6040</v>
      </c>
      <c r="AG4341" s="3" t="s">
        <v>154</v>
      </c>
      <c r="AH4341" s="3" t="s">
        <v>6478</v>
      </c>
      <c r="AI4341" s="3" t="s">
        <v>6482</v>
      </c>
      <c r="AJ4341" s="3" t="s">
        <v>6033</v>
      </c>
    </row>
    <row r="4342" spans="1:36" ht="15">
      <c r="A4342" s="10">
        <v>4445</v>
      </c>
      <c r="B4342" t="str">
        <f>IF(K4342="总计","",INDEX(主数据!A:AD,MATCH(J4342,主数据!A:A,0),9))</f>
        <v>华东大区公司</v>
      </c>
      <c r="C4342" t="str">
        <f>IF(K4342="","",INDEX(主数据!A:AD,MATCH(J4342,主数据!A:A,0),11))</f>
        <v>合肥城区</v>
      </c>
      <c r="D4342" t="str">
        <f t="shared" si="268"/>
        <v>HF16物业服务费标准方式1.35</v>
      </c>
      <c r="E4342" s="13" t="str">
        <f t="shared" si="270"/>
        <v>1.35</v>
      </c>
      <c r="F4342" s="13" t="str">
        <f>IF(E4342="","",IFERROR(IF(IF(K4342="","",INDEX(收费标合同信息维护!A:Q,MATCH(D4342,收费标合同信息维护!J:J,0),10))=D4342,"有","无"),"无"))</f>
        <v>无</v>
      </c>
      <c r="G4342" s="13" t="str">
        <f t="shared" si="269"/>
        <v/>
      </c>
      <c r="H4342" s="13" t="str">
        <f t="shared" si="271"/>
        <v/>
      </c>
      <c r="I4342" s="13" t="str">
        <f>IF(G4342="","",IFERROR(IF(IF(K4342="","",INDEX(收费标合同信息维护!A:Q,MATCH(G4342,收费标合同信息维护!M:M,0),13))=G4342,"有","无"),"无"))</f>
        <v/>
      </c>
      <c r="J4342" s="3" t="s">
        <v>2940</v>
      </c>
      <c r="K4342" s="3" t="s">
        <v>14964</v>
      </c>
      <c r="L4342" s="3" t="s">
        <v>6025</v>
      </c>
      <c r="M4342" s="3" t="s">
        <v>6026</v>
      </c>
      <c r="N4342" s="3" t="s">
        <v>6477</v>
      </c>
      <c r="O4342" s="3" t="s">
        <v>6478</v>
      </c>
      <c r="P4342" s="3" t="s">
        <v>14988</v>
      </c>
      <c r="Q4342" s="3" t="s">
        <v>14989</v>
      </c>
      <c r="R4342" s="3" t="s">
        <v>6484</v>
      </c>
      <c r="S4342" s="3" t="s">
        <v>6491</v>
      </c>
      <c r="T4342" s="3" t="s">
        <v>6800</v>
      </c>
      <c r="U4342" s="3" t="s">
        <v>154</v>
      </c>
      <c r="V4342" s="3" t="s">
        <v>7047</v>
      </c>
      <c r="W4342" s="3" t="s">
        <v>154</v>
      </c>
      <c r="X4342" s="3" t="s">
        <v>154</v>
      </c>
      <c r="Y4342" s="3" t="s">
        <v>154</v>
      </c>
      <c r="Z4342" s="3" t="s">
        <v>154</v>
      </c>
      <c r="AA4342" s="3" t="s">
        <v>154</v>
      </c>
      <c r="AB4342" s="3" t="s">
        <v>154</v>
      </c>
      <c r="AC4342" s="3" t="s">
        <v>154</v>
      </c>
      <c r="AD4342" s="3" t="s">
        <v>6151</v>
      </c>
      <c r="AE4342" s="3" t="s">
        <v>6151</v>
      </c>
      <c r="AF4342" s="3" t="s">
        <v>6040</v>
      </c>
      <c r="AG4342" s="3" t="s">
        <v>154</v>
      </c>
      <c r="AH4342" s="3" t="s">
        <v>6478</v>
      </c>
      <c r="AI4342" s="3" t="s">
        <v>6482</v>
      </c>
      <c r="AJ4342" s="3" t="s">
        <v>6033</v>
      </c>
    </row>
    <row r="4343" spans="1:36" ht="15">
      <c r="A4343" s="10">
        <v>4446</v>
      </c>
      <c r="B4343" t="str">
        <f>IF(K4343="总计","",INDEX(主数据!A:AD,MATCH(J4343,主数据!A:A,0),9))</f>
        <v>华东大区公司</v>
      </c>
      <c r="C4343" t="str">
        <f>IF(K4343="","",INDEX(主数据!A:AD,MATCH(J4343,主数据!A:A,0),11))</f>
        <v>合肥城区</v>
      </c>
      <c r="D4343" t="str">
        <f t="shared" si="268"/>
        <v>HF16物业服务费标准方式0.65</v>
      </c>
      <c r="E4343" s="13" t="str">
        <f t="shared" si="270"/>
        <v>0.65</v>
      </c>
      <c r="F4343" s="13" t="str">
        <f>IF(E4343="","",IFERROR(IF(IF(K4343="","",INDEX(收费标合同信息维护!A:Q,MATCH(D4343,收费标合同信息维护!J:J,0),10))=D4343,"有","无"),"无"))</f>
        <v>无</v>
      </c>
      <c r="G4343" s="13" t="str">
        <f t="shared" si="269"/>
        <v/>
      </c>
      <c r="H4343" s="13" t="str">
        <f t="shared" si="271"/>
        <v/>
      </c>
      <c r="I4343" s="13" t="str">
        <f>IF(G4343="","",IFERROR(IF(IF(K4343="","",INDEX(收费标合同信息维护!A:Q,MATCH(G4343,收费标合同信息维护!M:M,0),13))=G4343,"有","无"),"无"))</f>
        <v/>
      </c>
      <c r="J4343" s="3" t="s">
        <v>2940</v>
      </c>
      <c r="K4343" s="3" t="s">
        <v>14964</v>
      </c>
      <c r="L4343" s="3" t="s">
        <v>6025</v>
      </c>
      <c r="M4343" s="3" t="s">
        <v>6026</v>
      </c>
      <c r="N4343" s="3" t="s">
        <v>6477</v>
      </c>
      <c r="O4343" s="3" t="s">
        <v>6478</v>
      </c>
      <c r="P4343" s="3" t="s">
        <v>14990</v>
      </c>
      <c r="Q4343" s="3" t="s">
        <v>14991</v>
      </c>
      <c r="R4343" s="3" t="s">
        <v>6484</v>
      </c>
      <c r="S4343" s="3" t="s">
        <v>6491</v>
      </c>
      <c r="T4343" s="3" t="s">
        <v>6800</v>
      </c>
      <c r="U4343" s="3" t="s">
        <v>154</v>
      </c>
      <c r="V4343" s="3" t="s">
        <v>8778</v>
      </c>
      <c r="W4343" s="3" t="s">
        <v>154</v>
      </c>
      <c r="X4343" s="3" t="s">
        <v>154</v>
      </c>
      <c r="Y4343" s="3" t="s">
        <v>154</v>
      </c>
      <c r="Z4343" s="3" t="s">
        <v>154</v>
      </c>
      <c r="AA4343" s="3" t="s">
        <v>154</v>
      </c>
      <c r="AB4343" s="3" t="s">
        <v>154</v>
      </c>
      <c r="AC4343" s="3" t="s">
        <v>154</v>
      </c>
      <c r="AD4343" s="3" t="s">
        <v>6151</v>
      </c>
      <c r="AE4343" s="3" t="s">
        <v>6151</v>
      </c>
      <c r="AF4343" s="3" t="s">
        <v>6040</v>
      </c>
      <c r="AG4343" s="3" t="s">
        <v>154</v>
      </c>
      <c r="AH4343" s="3" t="s">
        <v>6478</v>
      </c>
      <c r="AI4343" s="3" t="s">
        <v>6482</v>
      </c>
      <c r="AJ4343" s="3" t="s">
        <v>6033</v>
      </c>
    </row>
    <row r="4344" spans="1:36" ht="15">
      <c r="A4344" s="10">
        <v>4447</v>
      </c>
      <c r="B4344" t="str">
        <f>IF(K4344="总计","",INDEX(主数据!A:AD,MATCH(J4344,主数据!A:A,0),9))</f>
        <v>华东大区公司</v>
      </c>
      <c r="C4344" t="str">
        <f>IF(K4344="","",INDEX(主数据!A:AD,MATCH(J4344,主数据!A:A,0),11))</f>
        <v>合肥城区</v>
      </c>
      <c r="D4344" t="str">
        <f t="shared" si="268"/>
        <v>HF16物业服务费定额</v>
      </c>
      <c r="E4344" s="13" t="str">
        <f t="shared" si="270"/>
        <v/>
      </c>
      <c r="F4344" s="13" t="str">
        <f>IF(E4344="","",IFERROR(IF(IF(K4344="","",INDEX(收费标合同信息维护!A:Q,MATCH(D4344,收费标合同信息维护!J:J,0),10))=D4344,"有","无"),"无"))</f>
        <v/>
      </c>
      <c r="G4344" s="13" t="str">
        <f t="shared" si="269"/>
        <v>HF16物业服务费定额200.00</v>
      </c>
      <c r="H4344" s="13" t="str">
        <f t="shared" si="271"/>
        <v>200.00</v>
      </c>
      <c r="I4344" s="13" t="str">
        <f>IF(G4344="","",IFERROR(IF(IF(K4344="","",INDEX(收费标合同信息维护!A:Q,MATCH(G4344,收费标合同信息维护!M:M,0),13))=G4344,"有","无"),"无"))</f>
        <v>无</v>
      </c>
      <c r="J4344" s="3" t="s">
        <v>2940</v>
      </c>
      <c r="K4344" s="3" t="s">
        <v>14964</v>
      </c>
      <c r="L4344" s="3" t="s">
        <v>6025</v>
      </c>
      <c r="M4344" s="3" t="s">
        <v>6026</v>
      </c>
      <c r="N4344" s="3" t="s">
        <v>6477</v>
      </c>
      <c r="O4344" s="3" t="s">
        <v>6478</v>
      </c>
      <c r="P4344" s="3" t="s">
        <v>14992</v>
      </c>
      <c r="Q4344" s="3" t="s">
        <v>14993</v>
      </c>
      <c r="R4344" s="3" t="s">
        <v>6490</v>
      </c>
      <c r="S4344" s="3" t="s">
        <v>6491</v>
      </c>
      <c r="T4344" s="3" t="s">
        <v>6936</v>
      </c>
      <c r="U4344" s="3" t="s">
        <v>154</v>
      </c>
      <c r="V4344" s="3" t="s">
        <v>154</v>
      </c>
      <c r="W4344" s="3" t="s">
        <v>6698</v>
      </c>
      <c r="X4344" s="3" t="s">
        <v>154</v>
      </c>
      <c r="Y4344" s="3" t="s">
        <v>154</v>
      </c>
      <c r="Z4344" s="3" t="s">
        <v>154</v>
      </c>
      <c r="AA4344" s="3" t="s">
        <v>154</v>
      </c>
      <c r="AB4344" s="3" t="s">
        <v>154</v>
      </c>
      <c r="AC4344" s="3" t="s">
        <v>154</v>
      </c>
      <c r="AD4344" s="3" t="s">
        <v>6151</v>
      </c>
      <c r="AE4344" s="3" t="s">
        <v>6151</v>
      </c>
      <c r="AF4344" s="3" t="s">
        <v>154</v>
      </c>
      <c r="AG4344" s="3" t="s">
        <v>154</v>
      </c>
      <c r="AH4344" s="3" t="s">
        <v>6597</v>
      </c>
      <c r="AI4344" s="3" t="s">
        <v>6727</v>
      </c>
      <c r="AJ4344" s="3" t="s">
        <v>6489</v>
      </c>
    </row>
    <row r="4345" spans="1:36" ht="30">
      <c r="A4345" s="10">
        <v>4448</v>
      </c>
      <c r="B4345" t="str">
        <f>IF(K4345="总计","",INDEX(主数据!A:AD,MATCH(J4345,主数据!A:A,0),9))</f>
        <v>华东大区公司</v>
      </c>
      <c r="C4345" t="str">
        <f>IF(K4345="","",INDEX(主数据!A:AD,MATCH(J4345,主数据!A:A,0),11))</f>
        <v>合肥城区</v>
      </c>
      <c r="D4345" t="str">
        <f t="shared" si="268"/>
        <v>HF16小业主委托停车管理费（固定）定额</v>
      </c>
      <c r="E4345" s="13" t="str">
        <f t="shared" si="270"/>
        <v/>
      </c>
      <c r="F4345" s="13" t="str">
        <f>IF(E4345="","",IFERROR(IF(IF(K4345="","",INDEX(收费标合同信息维护!A:Q,MATCH(D4345,收费标合同信息维护!J:J,0),10))=D4345,"有","无"),"无"))</f>
        <v/>
      </c>
      <c r="G4345" s="13" t="str">
        <f t="shared" si="269"/>
        <v>HF16小业主委托停车管理费（固定）定额50.00</v>
      </c>
      <c r="H4345" s="13" t="str">
        <f t="shared" si="271"/>
        <v>50.00</v>
      </c>
      <c r="I4345" s="13" t="str">
        <f>IF(G4345="","",IFERROR(IF(IF(K4345="","",INDEX(收费标合同信息维护!A:Q,MATCH(G4345,收费标合同信息维护!M:M,0),13))=G4345,"有","无"),"无"))</f>
        <v>无</v>
      </c>
      <c r="J4345" s="3" t="s">
        <v>2940</v>
      </c>
      <c r="K4345" s="3" t="s">
        <v>14964</v>
      </c>
      <c r="L4345" s="3" t="s">
        <v>7013</v>
      </c>
      <c r="M4345" s="3" t="s">
        <v>7014</v>
      </c>
      <c r="N4345" s="3" t="s">
        <v>6477</v>
      </c>
      <c r="O4345" s="3" t="s">
        <v>6478</v>
      </c>
      <c r="P4345" s="3" t="s">
        <v>14994</v>
      </c>
      <c r="Q4345" s="3" t="s">
        <v>14995</v>
      </c>
      <c r="R4345" s="3" t="s">
        <v>6490</v>
      </c>
      <c r="S4345" s="3" t="s">
        <v>6491</v>
      </c>
      <c r="T4345" s="3" t="s">
        <v>6691</v>
      </c>
      <c r="U4345" s="3" t="s">
        <v>154</v>
      </c>
      <c r="V4345" s="3" t="s">
        <v>154</v>
      </c>
      <c r="W4345" s="3" t="s">
        <v>6712</v>
      </c>
      <c r="X4345" s="3" t="s">
        <v>154</v>
      </c>
      <c r="Y4345" s="3" t="s">
        <v>154</v>
      </c>
      <c r="Z4345" s="3" t="s">
        <v>154</v>
      </c>
      <c r="AA4345" s="3" t="s">
        <v>154</v>
      </c>
      <c r="AB4345" s="3" t="s">
        <v>154</v>
      </c>
      <c r="AC4345" s="3" t="s">
        <v>154</v>
      </c>
      <c r="AD4345" s="3" t="s">
        <v>6151</v>
      </c>
      <c r="AE4345" s="3" t="s">
        <v>6151</v>
      </c>
      <c r="AF4345" s="3" t="s">
        <v>154</v>
      </c>
      <c r="AG4345" s="3" t="s">
        <v>154</v>
      </c>
      <c r="AH4345" s="3" t="s">
        <v>6478</v>
      </c>
      <c r="AI4345" s="3" t="s">
        <v>6482</v>
      </c>
      <c r="AJ4345" s="3" t="s">
        <v>6103</v>
      </c>
    </row>
    <row r="4346" spans="1:36" ht="30">
      <c r="A4346" s="10">
        <v>4449</v>
      </c>
      <c r="B4346" t="str">
        <f>IF(K4346="总计","",INDEX(主数据!A:AD,MATCH(J4346,主数据!A:A,0),9))</f>
        <v>华东大区公司</v>
      </c>
      <c r="C4346" t="str">
        <f>IF(K4346="","",INDEX(主数据!A:AD,MATCH(J4346,主数据!A:A,0),11))</f>
        <v>合肥城区</v>
      </c>
      <c r="D4346" t="str">
        <f t="shared" si="268"/>
        <v>HF16小业主委托停车管理费（固定）定额</v>
      </c>
      <c r="E4346" s="13" t="str">
        <f t="shared" si="270"/>
        <v/>
      </c>
      <c r="F4346" s="13" t="str">
        <f>IF(E4346="","",IFERROR(IF(IF(K4346="","",INDEX(收费标合同信息维护!A:Q,MATCH(D4346,收费标合同信息维护!J:J,0),10))=D4346,"有","无"),"无"))</f>
        <v/>
      </c>
      <c r="G4346" s="13" t="str">
        <f t="shared" si="269"/>
        <v>HF16小业主委托停车管理费（固定）定额200.00</v>
      </c>
      <c r="H4346" s="13" t="str">
        <f t="shared" si="271"/>
        <v>200.00</v>
      </c>
      <c r="I4346" s="13" t="str">
        <f>IF(G4346="","",IFERROR(IF(IF(K4346="","",INDEX(收费标合同信息维护!A:Q,MATCH(G4346,收费标合同信息维护!M:M,0),13))=G4346,"有","无"),"无"))</f>
        <v>无</v>
      </c>
      <c r="J4346" s="3" t="s">
        <v>2940</v>
      </c>
      <c r="K4346" s="3" t="s">
        <v>14964</v>
      </c>
      <c r="L4346" s="3" t="s">
        <v>7013</v>
      </c>
      <c r="M4346" s="3" t="s">
        <v>7014</v>
      </c>
      <c r="N4346" s="3" t="s">
        <v>6477</v>
      </c>
      <c r="O4346" s="3" t="s">
        <v>6478</v>
      </c>
      <c r="P4346" s="3" t="s">
        <v>14996</v>
      </c>
      <c r="Q4346" s="3" t="s">
        <v>14997</v>
      </c>
      <c r="R4346" s="3" t="s">
        <v>6490</v>
      </c>
      <c r="S4346" s="3" t="s">
        <v>6491</v>
      </c>
      <c r="T4346" s="3" t="s">
        <v>6936</v>
      </c>
      <c r="U4346" s="3" t="s">
        <v>154</v>
      </c>
      <c r="V4346" s="3" t="s">
        <v>154</v>
      </c>
      <c r="W4346" s="3" t="s">
        <v>6698</v>
      </c>
      <c r="X4346" s="3" t="s">
        <v>154</v>
      </c>
      <c r="Y4346" s="3" t="s">
        <v>154</v>
      </c>
      <c r="Z4346" s="3" t="s">
        <v>154</v>
      </c>
      <c r="AA4346" s="3" t="s">
        <v>154</v>
      </c>
      <c r="AB4346" s="3" t="s">
        <v>154</v>
      </c>
      <c r="AC4346" s="3" t="s">
        <v>154</v>
      </c>
      <c r="AD4346" s="3" t="s">
        <v>6151</v>
      </c>
      <c r="AE4346" s="3" t="s">
        <v>6151</v>
      </c>
      <c r="AF4346" s="3" t="s">
        <v>154</v>
      </c>
      <c r="AG4346" s="3" t="s">
        <v>154</v>
      </c>
      <c r="AH4346" s="3" t="s">
        <v>6478</v>
      </c>
      <c r="AI4346" s="3" t="s">
        <v>6482</v>
      </c>
      <c r="AJ4346" s="3" t="s">
        <v>6033</v>
      </c>
    </row>
    <row r="4347" spans="1:36" ht="30">
      <c r="A4347" s="10">
        <v>4450</v>
      </c>
      <c r="B4347" t="str">
        <f>IF(K4347="总计","",INDEX(主数据!A:AD,MATCH(J4347,主数据!A:A,0),9))</f>
        <v>华东大区公司</v>
      </c>
      <c r="C4347" t="str">
        <f>IF(K4347="","",INDEX(主数据!A:AD,MATCH(J4347,主数据!A:A,0),11))</f>
        <v>合肥城区</v>
      </c>
      <c r="D4347" t="str">
        <f t="shared" si="268"/>
        <v>HF16小业主委托停车管理费（固定）定额</v>
      </c>
      <c r="E4347" s="13" t="str">
        <f t="shared" si="270"/>
        <v/>
      </c>
      <c r="F4347" s="13" t="str">
        <f>IF(E4347="","",IFERROR(IF(IF(K4347="","",INDEX(收费标合同信息维护!A:Q,MATCH(D4347,收费标合同信息维护!J:J,0),10))=D4347,"有","无"),"无"))</f>
        <v/>
      </c>
      <c r="G4347" s="13" t="str">
        <f t="shared" si="269"/>
        <v>HF16小业主委托停车管理费（固定）定额300.00</v>
      </c>
      <c r="H4347" s="13" t="str">
        <f t="shared" si="271"/>
        <v>300.00</v>
      </c>
      <c r="I4347" s="13" t="str">
        <f>IF(G4347="","",IFERROR(IF(IF(K4347="","",INDEX(收费标合同信息维护!A:Q,MATCH(G4347,收费标合同信息维护!M:M,0),13))=G4347,"有","无"),"无"))</f>
        <v>无</v>
      </c>
      <c r="J4347" s="3" t="s">
        <v>2940</v>
      </c>
      <c r="K4347" s="3" t="s">
        <v>14964</v>
      </c>
      <c r="L4347" s="3" t="s">
        <v>7013</v>
      </c>
      <c r="M4347" s="3" t="s">
        <v>7014</v>
      </c>
      <c r="N4347" s="3" t="s">
        <v>6477</v>
      </c>
      <c r="O4347" s="3" t="s">
        <v>6478</v>
      </c>
      <c r="P4347" s="3" t="s">
        <v>14998</v>
      </c>
      <c r="Q4347" s="3" t="s">
        <v>14999</v>
      </c>
      <c r="R4347" s="3" t="s">
        <v>6490</v>
      </c>
      <c r="S4347" s="3" t="s">
        <v>6491</v>
      </c>
      <c r="T4347" s="3" t="s">
        <v>6936</v>
      </c>
      <c r="U4347" s="3" t="s">
        <v>154</v>
      </c>
      <c r="V4347" s="3" t="s">
        <v>154</v>
      </c>
      <c r="W4347" s="3" t="s">
        <v>6719</v>
      </c>
      <c r="X4347" s="3" t="s">
        <v>154</v>
      </c>
      <c r="Y4347" s="3" t="s">
        <v>154</v>
      </c>
      <c r="Z4347" s="3" t="s">
        <v>154</v>
      </c>
      <c r="AA4347" s="3" t="s">
        <v>154</v>
      </c>
      <c r="AB4347" s="3" t="s">
        <v>154</v>
      </c>
      <c r="AC4347" s="3" t="s">
        <v>154</v>
      </c>
      <c r="AD4347" s="3" t="s">
        <v>6151</v>
      </c>
      <c r="AE4347" s="3" t="s">
        <v>6151</v>
      </c>
      <c r="AF4347" s="3" t="s">
        <v>154</v>
      </c>
      <c r="AG4347" s="3" t="s">
        <v>154</v>
      </c>
      <c r="AH4347" s="3" t="s">
        <v>6478</v>
      </c>
      <c r="AI4347" s="3" t="s">
        <v>6482</v>
      </c>
      <c r="AJ4347" s="3" t="s">
        <v>6489</v>
      </c>
    </row>
    <row r="4348" spans="1:36" ht="15">
      <c r="A4348" s="10">
        <v>4451</v>
      </c>
      <c r="B4348" t="str">
        <f>IF(K4348="总计","",INDEX(主数据!A:AD,MATCH(J4348,主数据!A:A,0),9))</f>
        <v>华东大区公司</v>
      </c>
      <c r="C4348" t="str">
        <f>IF(K4348="","",INDEX(主数据!A:AD,MATCH(J4348,主数据!A:A,0),11))</f>
        <v>山东城区</v>
      </c>
      <c r="D4348" t="str">
        <f t="shared" si="268"/>
        <v>JN39物业服务费定额</v>
      </c>
      <c r="E4348" s="13" t="str">
        <f t="shared" si="270"/>
        <v/>
      </c>
      <c r="F4348" s="13" t="str">
        <f>IF(E4348="","",IFERROR(IF(IF(K4348="","",INDEX(收费标合同信息维护!A:Q,MATCH(D4348,收费标合同信息维护!J:J,0),10))=D4348,"有","无"),"无"))</f>
        <v/>
      </c>
      <c r="G4348" s="13" t="str">
        <f t="shared" si="269"/>
        <v>JN39物业服务费定额1250.00</v>
      </c>
      <c r="H4348" s="13" t="str">
        <f t="shared" si="271"/>
        <v>1250.00</v>
      </c>
      <c r="I4348" s="13" t="str">
        <f>IF(G4348="","",IFERROR(IF(IF(K4348="","",INDEX(收费标合同信息维护!A:Q,MATCH(G4348,收费标合同信息维护!M:M,0),13))=G4348,"有","无"),"无"))</f>
        <v>无</v>
      </c>
      <c r="J4348" s="3" t="s">
        <v>3803</v>
      </c>
      <c r="K4348" s="3" t="s">
        <v>15000</v>
      </c>
      <c r="L4348" s="3" t="s">
        <v>6025</v>
      </c>
      <c r="M4348" s="3" t="s">
        <v>6026</v>
      </c>
      <c r="N4348" s="3" t="s">
        <v>6477</v>
      </c>
      <c r="O4348" s="3" t="s">
        <v>6478</v>
      </c>
      <c r="P4348" s="3" t="s">
        <v>15001</v>
      </c>
      <c r="Q4348" s="3" t="s">
        <v>15002</v>
      </c>
      <c r="R4348" s="3" t="s">
        <v>6490</v>
      </c>
      <c r="S4348" s="3" t="s">
        <v>6491</v>
      </c>
      <c r="T4348" s="3" t="s">
        <v>6523</v>
      </c>
      <c r="U4348" s="3" t="s">
        <v>154</v>
      </c>
      <c r="V4348" s="3" t="s">
        <v>154</v>
      </c>
      <c r="W4348" s="3" t="s">
        <v>15003</v>
      </c>
      <c r="X4348" s="3" t="s">
        <v>154</v>
      </c>
      <c r="Y4348" s="3" t="s">
        <v>154</v>
      </c>
      <c r="Z4348" s="3" t="s">
        <v>154</v>
      </c>
      <c r="AA4348" s="3" t="s">
        <v>154</v>
      </c>
      <c r="AB4348" s="3" t="s">
        <v>154</v>
      </c>
      <c r="AC4348" s="3" t="s">
        <v>154</v>
      </c>
      <c r="AD4348" s="3" t="s">
        <v>6151</v>
      </c>
      <c r="AE4348" s="3" t="s">
        <v>6151</v>
      </c>
      <c r="AF4348" s="3" t="s">
        <v>154</v>
      </c>
      <c r="AG4348" s="3" t="s">
        <v>154</v>
      </c>
      <c r="AH4348" s="3" t="s">
        <v>6478</v>
      </c>
      <c r="AI4348" s="3" t="s">
        <v>6482</v>
      </c>
      <c r="AJ4348" s="3" t="s">
        <v>6033</v>
      </c>
    </row>
    <row r="4349" spans="1:36" ht="15">
      <c r="A4349" s="10">
        <v>4452</v>
      </c>
      <c r="B4349" t="str">
        <f>IF(K4349="总计","",INDEX(主数据!A:AD,MATCH(J4349,主数据!A:A,0),9))</f>
        <v>华东大区公司</v>
      </c>
      <c r="C4349" t="str">
        <f>IF(K4349="","",INDEX(主数据!A:AD,MATCH(J4349,主数据!A:A,0),11))</f>
        <v>山东城区</v>
      </c>
      <c r="D4349" t="str">
        <f t="shared" si="268"/>
        <v>JN39物业服务费标准方式0.80</v>
      </c>
      <c r="E4349" s="13" t="str">
        <f t="shared" si="270"/>
        <v>0.80</v>
      </c>
      <c r="F4349" s="13" t="str">
        <f>IF(E4349="","",IFERROR(IF(IF(K4349="","",INDEX(收费标合同信息维护!A:Q,MATCH(D4349,收费标合同信息维护!J:J,0),10))=D4349,"有","无"),"无"))</f>
        <v>无</v>
      </c>
      <c r="G4349" s="13" t="str">
        <f t="shared" si="269"/>
        <v/>
      </c>
      <c r="H4349" s="13" t="str">
        <f t="shared" si="271"/>
        <v/>
      </c>
      <c r="I4349" s="13" t="str">
        <f>IF(G4349="","",IFERROR(IF(IF(K4349="","",INDEX(收费标合同信息维护!A:Q,MATCH(G4349,收费标合同信息维护!M:M,0),13))=G4349,"有","无"),"无"))</f>
        <v/>
      </c>
      <c r="J4349" s="3" t="s">
        <v>3803</v>
      </c>
      <c r="K4349" s="3" t="s">
        <v>15000</v>
      </c>
      <c r="L4349" s="3" t="s">
        <v>6025</v>
      </c>
      <c r="M4349" s="3" t="s">
        <v>6026</v>
      </c>
      <c r="N4349" s="3" t="s">
        <v>6477</v>
      </c>
      <c r="O4349" s="3" t="s">
        <v>6478</v>
      </c>
      <c r="P4349" s="3" t="s">
        <v>15004</v>
      </c>
      <c r="Q4349" s="3" t="s">
        <v>15005</v>
      </c>
      <c r="R4349" s="3" t="s">
        <v>6484</v>
      </c>
      <c r="S4349" s="3" t="s">
        <v>6491</v>
      </c>
      <c r="T4349" s="3" t="s">
        <v>15006</v>
      </c>
      <c r="U4349" s="3" t="s">
        <v>154</v>
      </c>
      <c r="V4349" s="3" t="s">
        <v>6722</v>
      </c>
      <c r="W4349" s="3" t="s">
        <v>154</v>
      </c>
      <c r="X4349" s="3" t="s">
        <v>154</v>
      </c>
      <c r="Y4349" s="3" t="s">
        <v>154</v>
      </c>
      <c r="Z4349" s="3" t="s">
        <v>154</v>
      </c>
      <c r="AA4349" s="3" t="s">
        <v>154</v>
      </c>
      <c r="AB4349" s="3" t="s">
        <v>154</v>
      </c>
      <c r="AC4349" s="3" t="s">
        <v>154</v>
      </c>
      <c r="AD4349" s="3" t="s">
        <v>6151</v>
      </c>
      <c r="AE4349" s="3" t="s">
        <v>6151</v>
      </c>
      <c r="AF4349" s="3" t="s">
        <v>154</v>
      </c>
      <c r="AG4349" s="3" t="s">
        <v>154</v>
      </c>
      <c r="AH4349" s="3" t="s">
        <v>6478</v>
      </c>
      <c r="AI4349" s="3" t="s">
        <v>6482</v>
      </c>
      <c r="AJ4349" s="3" t="s">
        <v>6092</v>
      </c>
    </row>
    <row r="4350" spans="1:36" ht="15">
      <c r="A4350" s="10">
        <v>4453</v>
      </c>
      <c r="B4350" t="str">
        <f>IF(K4350="总计","",INDEX(主数据!A:AD,MATCH(J4350,主数据!A:A,0),9))</f>
        <v>华东大区公司</v>
      </c>
      <c r="C4350" t="str">
        <f>IF(K4350="","",INDEX(主数据!A:AD,MATCH(J4350,主数据!A:A,0),11))</f>
        <v>山东城区</v>
      </c>
      <c r="D4350" t="str">
        <f t="shared" si="268"/>
        <v>JN39物业服务费标准方式1.10</v>
      </c>
      <c r="E4350" s="13" t="str">
        <f t="shared" si="270"/>
        <v>1.10</v>
      </c>
      <c r="F4350" s="13" t="str">
        <f>IF(E4350="","",IFERROR(IF(IF(K4350="","",INDEX(收费标合同信息维护!A:Q,MATCH(D4350,收费标合同信息维护!J:J,0),10))=D4350,"有","无"),"无"))</f>
        <v>无</v>
      </c>
      <c r="G4350" s="13" t="str">
        <f t="shared" si="269"/>
        <v/>
      </c>
      <c r="H4350" s="13" t="str">
        <f t="shared" si="271"/>
        <v/>
      </c>
      <c r="I4350" s="13" t="str">
        <f>IF(G4350="","",IFERROR(IF(IF(K4350="","",INDEX(收费标合同信息维护!A:Q,MATCH(G4350,收费标合同信息维护!M:M,0),13))=G4350,"有","无"),"无"))</f>
        <v/>
      </c>
      <c r="J4350" s="3" t="s">
        <v>3803</v>
      </c>
      <c r="K4350" s="3" t="s">
        <v>15000</v>
      </c>
      <c r="L4350" s="3" t="s">
        <v>6025</v>
      </c>
      <c r="M4350" s="3" t="s">
        <v>6026</v>
      </c>
      <c r="N4350" s="3" t="s">
        <v>6477</v>
      </c>
      <c r="O4350" s="3" t="s">
        <v>6478</v>
      </c>
      <c r="P4350" s="3" t="s">
        <v>15007</v>
      </c>
      <c r="Q4350" s="3" t="s">
        <v>9789</v>
      </c>
      <c r="R4350" s="3" t="s">
        <v>6484</v>
      </c>
      <c r="S4350" s="3" t="s">
        <v>6491</v>
      </c>
      <c r="T4350" s="3" t="s">
        <v>15006</v>
      </c>
      <c r="U4350" s="3" t="s">
        <v>154</v>
      </c>
      <c r="V4350" s="3" t="s">
        <v>6488</v>
      </c>
      <c r="W4350" s="3" t="s">
        <v>154</v>
      </c>
      <c r="X4350" s="3" t="s">
        <v>154</v>
      </c>
      <c r="Y4350" s="3" t="s">
        <v>154</v>
      </c>
      <c r="Z4350" s="3" t="s">
        <v>154</v>
      </c>
      <c r="AA4350" s="3" t="s">
        <v>154</v>
      </c>
      <c r="AB4350" s="3" t="s">
        <v>154</v>
      </c>
      <c r="AC4350" s="3" t="s">
        <v>154</v>
      </c>
      <c r="AD4350" s="3" t="s">
        <v>6151</v>
      </c>
      <c r="AE4350" s="3" t="s">
        <v>6151</v>
      </c>
      <c r="AF4350" s="3" t="s">
        <v>154</v>
      </c>
      <c r="AG4350" s="3" t="s">
        <v>154</v>
      </c>
      <c r="AH4350" s="3" t="s">
        <v>6478</v>
      </c>
      <c r="AI4350" s="3" t="s">
        <v>6482</v>
      </c>
      <c r="AJ4350" s="3" t="s">
        <v>6120</v>
      </c>
    </row>
    <row r="4351" spans="1:36" ht="15">
      <c r="A4351" s="10">
        <v>4454</v>
      </c>
      <c r="B4351" t="str">
        <f>IF(K4351="总计","",INDEX(主数据!A:AD,MATCH(J4351,主数据!A:A,0),9))</f>
        <v>华东大区公司</v>
      </c>
      <c r="C4351" t="str">
        <f>IF(K4351="","",INDEX(主数据!A:AD,MATCH(J4351,主数据!A:A,0),11))</f>
        <v>山东城区</v>
      </c>
      <c r="D4351" t="str">
        <f t="shared" si="268"/>
        <v>JN39物业服务费标准方式1.50</v>
      </c>
      <c r="E4351" s="13" t="str">
        <f t="shared" si="270"/>
        <v>1.50</v>
      </c>
      <c r="F4351" s="13" t="str">
        <f>IF(E4351="","",IFERROR(IF(IF(K4351="","",INDEX(收费标合同信息维护!A:Q,MATCH(D4351,收费标合同信息维护!J:J,0),10))=D4351,"有","无"),"无"))</f>
        <v>无</v>
      </c>
      <c r="G4351" s="13" t="str">
        <f t="shared" si="269"/>
        <v/>
      </c>
      <c r="H4351" s="13" t="str">
        <f t="shared" si="271"/>
        <v/>
      </c>
      <c r="I4351" s="13" t="str">
        <f>IF(G4351="","",IFERROR(IF(IF(K4351="","",INDEX(收费标合同信息维护!A:Q,MATCH(G4351,收费标合同信息维护!M:M,0),13))=G4351,"有","无"),"无"))</f>
        <v/>
      </c>
      <c r="J4351" s="3" t="s">
        <v>3803</v>
      </c>
      <c r="K4351" s="3" t="s">
        <v>15000</v>
      </c>
      <c r="L4351" s="3" t="s">
        <v>6025</v>
      </c>
      <c r="M4351" s="3" t="s">
        <v>6026</v>
      </c>
      <c r="N4351" s="3" t="s">
        <v>6477</v>
      </c>
      <c r="O4351" s="3" t="s">
        <v>6478</v>
      </c>
      <c r="P4351" s="3" t="s">
        <v>15008</v>
      </c>
      <c r="Q4351" s="3" t="s">
        <v>7059</v>
      </c>
      <c r="R4351" s="3" t="s">
        <v>6484</v>
      </c>
      <c r="S4351" s="3" t="s">
        <v>6491</v>
      </c>
      <c r="T4351" s="3" t="s">
        <v>15006</v>
      </c>
      <c r="U4351" s="3" t="s">
        <v>154</v>
      </c>
      <c r="V4351" s="3" t="s">
        <v>6608</v>
      </c>
      <c r="W4351" s="3" t="s">
        <v>154</v>
      </c>
      <c r="X4351" s="3" t="s">
        <v>154</v>
      </c>
      <c r="Y4351" s="3" t="s">
        <v>154</v>
      </c>
      <c r="Z4351" s="3" t="s">
        <v>154</v>
      </c>
      <c r="AA4351" s="3" t="s">
        <v>154</v>
      </c>
      <c r="AB4351" s="3" t="s">
        <v>154</v>
      </c>
      <c r="AC4351" s="3" t="s">
        <v>154</v>
      </c>
      <c r="AD4351" s="3" t="s">
        <v>6151</v>
      </c>
      <c r="AE4351" s="3" t="s">
        <v>6151</v>
      </c>
      <c r="AF4351" s="3" t="s">
        <v>154</v>
      </c>
      <c r="AG4351" s="3" t="s">
        <v>154</v>
      </c>
      <c r="AH4351" s="3" t="s">
        <v>6478</v>
      </c>
      <c r="AI4351" s="3" t="s">
        <v>6482</v>
      </c>
      <c r="AJ4351" s="3" t="s">
        <v>9168</v>
      </c>
    </row>
    <row r="4352" spans="1:36" ht="15">
      <c r="A4352" s="10">
        <v>4455</v>
      </c>
      <c r="B4352" t="str">
        <f>IF(K4352="总计","",INDEX(主数据!A:AD,MATCH(J4352,主数据!A:A,0),9))</f>
        <v>华东大区公司</v>
      </c>
      <c r="C4352" t="str">
        <f>IF(K4352="","",INDEX(主数据!A:AD,MATCH(J4352,主数据!A:A,0),11))</f>
        <v>山东城区</v>
      </c>
      <c r="D4352" t="str">
        <f t="shared" si="268"/>
        <v>JN39物业服务费直接录入</v>
      </c>
      <c r="E4352" s="13" t="str">
        <f t="shared" si="270"/>
        <v/>
      </c>
      <c r="F4352" s="13" t="str">
        <f>IF(E4352="","",IFERROR(IF(IF(K4352="","",INDEX(收费标合同信息维护!A:Q,MATCH(D4352,收费标合同信息维护!J:J,0),10))=D4352,"有","无"),"无"))</f>
        <v/>
      </c>
      <c r="G4352" s="13" t="str">
        <f t="shared" si="269"/>
        <v/>
      </c>
      <c r="H4352" s="13" t="str">
        <f t="shared" si="271"/>
        <v/>
      </c>
      <c r="I4352" s="13" t="str">
        <f>IF(G4352="","",IFERROR(IF(IF(K4352="","",INDEX(收费标合同信息维护!A:Q,MATCH(G4352,收费标合同信息维护!M:M,0),13))=G4352,"有","无"),"无"))</f>
        <v/>
      </c>
      <c r="J4352" s="3" t="s">
        <v>3803</v>
      </c>
      <c r="K4352" s="3" t="s">
        <v>15000</v>
      </c>
      <c r="L4352" s="3" t="s">
        <v>6025</v>
      </c>
      <c r="M4352" s="3" t="s">
        <v>6026</v>
      </c>
      <c r="N4352" s="3" t="s">
        <v>6477</v>
      </c>
      <c r="O4352" s="3" t="s">
        <v>6478</v>
      </c>
      <c r="P4352" s="3" t="s">
        <v>15009</v>
      </c>
      <c r="Q4352" s="3" t="s">
        <v>11736</v>
      </c>
      <c r="R4352" s="3" t="s">
        <v>6479</v>
      </c>
      <c r="S4352" s="3" t="s">
        <v>6480</v>
      </c>
      <c r="T4352" s="3" t="s">
        <v>6523</v>
      </c>
      <c r="U4352" s="3" t="s">
        <v>154</v>
      </c>
      <c r="V4352" s="3" t="s">
        <v>154</v>
      </c>
      <c r="W4352" s="3" t="s">
        <v>154</v>
      </c>
      <c r="X4352" s="3" t="s">
        <v>154</v>
      </c>
      <c r="Y4352" s="3" t="s">
        <v>154</v>
      </c>
      <c r="Z4352" s="3" t="s">
        <v>154</v>
      </c>
      <c r="AA4352" s="3" t="s">
        <v>154</v>
      </c>
      <c r="AB4352" s="3" t="s">
        <v>154</v>
      </c>
      <c r="AC4352" s="3" t="s">
        <v>154</v>
      </c>
      <c r="AD4352" s="3" t="s">
        <v>6151</v>
      </c>
      <c r="AE4352" s="3" t="s">
        <v>6151</v>
      </c>
      <c r="AF4352" s="3" t="s">
        <v>154</v>
      </c>
      <c r="AG4352" s="3" t="s">
        <v>154</v>
      </c>
      <c r="AH4352" s="3" t="s">
        <v>6478</v>
      </c>
      <c r="AI4352" s="3" t="s">
        <v>6482</v>
      </c>
      <c r="AJ4352" s="3" t="s">
        <v>30</v>
      </c>
    </row>
    <row r="4353" spans="1:36" ht="30">
      <c r="A4353" s="10">
        <v>4456</v>
      </c>
      <c r="B4353" t="str">
        <f>IF(K4353="总计","",INDEX(主数据!A:AD,MATCH(J4353,主数据!A:A,0),9))</f>
        <v>华东大区公司</v>
      </c>
      <c r="C4353" t="str">
        <f>IF(K4353="","",INDEX(主数据!A:AD,MATCH(J4353,主数据!A:A,0),11))</f>
        <v>山东城区</v>
      </c>
      <c r="D4353" t="str">
        <f t="shared" si="268"/>
        <v>JN39中央空调费标准方式2.88</v>
      </c>
      <c r="E4353" s="13" t="str">
        <f t="shared" si="270"/>
        <v>2.88</v>
      </c>
      <c r="F4353" s="13" t="str">
        <f>IF(E4353="","",IFERROR(IF(IF(K4353="","",INDEX(收费标合同信息维护!A:Q,MATCH(D4353,收费标合同信息维护!J:J,0),10))=D4353,"有","无"),"无"))</f>
        <v>无</v>
      </c>
      <c r="G4353" s="13" t="str">
        <f t="shared" si="269"/>
        <v/>
      </c>
      <c r="H4353" s="13" t="str">
        <f t="shared" si="271"/>
        <v/>
      </c>
      <c r="I4353" s="13" t="str">
        <f>IF(G4353="","",IFERROR(IF(IF(K4353="","",INDEX(收费标合同信息维护!A:Q,MATCH(G4353,收费标合同信息维护!M:M,0),13))=G4353,"有","无"),"无"))</f>
        <v/>
      </c>
      <c r="J4353" s="3" t="s">
        <v>3803</v>
      </c>
      <c r="K4353" s="3" t="s">
        <v>15000</v>
      </c>
      <c r="L4353" s="3" t="s">
        <v>6617</v>
      </c>
      <c r="M4353" s="3" t="s">
        <v>8841</v>
      </c>
      <c r="N4353" s="3" t="s">
        <v>6477</v>
      </c>
      <c r="O4353" s="3" t="s">
        <v>6478</v>
      </c>
      <c r="P4353" s="3" t="s">
        <v>15010</v>
      </c>
      <c r="Q4353" s="3" t="s">
        <v>15011</v>
      </c>
      <c r="R4353" s="3" t="s">
        <v>6484</v>
      </c>
      <c r="S4353" s="3" t="s">
        <v>6491</v>
      </c>
      <c r="T4353" s="3" t="s">
        <v>7001</v>
      </c>
      <c r="U4353" s="3" t="s">
        <v>7549</v>
      </c>
      <c r="V4353" s="3" t="s">
        <v>6503</v>
      </c>
      <c r="W4353" s="3" t="s">
        <v>154</v>
      </c>
      <c r="X4353" s="3" t="s">
        <v>154</v>
      </c>
      <c r="Y4353" s="3" t="s">
        <v>154</v>
      </c>
      <c r="Z4353" s="3" t="s">
        <v>154</v>
      </c>
      <c r="AA4353" s="3" t="s">
        <v>154</v>
      </c>
      <c r="AB4353" s="3" t="s">
        <v>154</v>
      </c>
      <c r="AC4353" s="3" t="s">
        <v>154</v>
      </c>
      <c r="AD4353" s="3" t="s">
        <v>6151</v>
      </c>
      <c r="AE4353" s="3" t="s">
        <v>6151</v>
      </c>
      <c r="AF4353" s="3" t="s">
        <v>6040</v>
      </c>
      <c r="AG4353" s="3" t="s">
        <v>154</v>
      </c>
      <c r="AH4353" s="3" t="s">
        <v>6478</v>
      </c>
      <c r="AI4353" s="3" t="s">
        <v>6482</v>
      </c>
      <c r="AJ4353" s="3" t="s">
        <v>16</v>
      </c>
    </row>
    <row r="4354" spans="1:36" ht="30">
      <c r="A4354" s="10">
        <v>4457</v>
      </c>
      <c r="B4354" t="str">
        <f>IF(K4354="总计","",INDEX(主数据!A:AD,MATCH(J4354,主数据!A:A,0),9))</f>
        <v>华东大区公司</v>
      </c>
      <c r="C4354" t="str">
        <f>IF(K4354="","",INDEX(主数据!A:AD,MATCH(J4354,主数据!A:A,0),11))</f>
        <v>山东城区</v>
      </c>
      <c r="D4354" t="str">
        <f t="shared" ref="D4354:D4417" si="272">J4354&amp;M4354&amp;R4354&amp;E4354</f>
        <v>JN39中央空调费标准方式5.75</v>
      </c>
      <c r="E4354" s="13" t="str">
        <f t="shared" si="270"/>
        <v>5.75</v>
      </c>
      <c r="F4354" s="13" t="str">
        <f>IF(E4354="","",IFERROR(IF(IF(K4354="","",INDEX(收费标合同信息维护!A:Q,MATCH(D4354,收费标合同信息维护!J:J,0),10))=D4354,"有","无"),"无"))</f>
        <v>无</v>
      </c>
      <c r="G4354" s="13" t="str">
        <f t="shared" ref="G4354:G4417" si="273">IF(W4354="","",J4354&amp;M4354&amp;R4354&amp;H4354)</f>
        <v/>
      </c>
      <c r="H4354" s="13" t="str">
        <f t="shared" si="271"/>
        <v/>
      </c>
      <c r="I4354" s="13" t="str">
        <f>IF(G4354="","",IFERROR(IF(IF(K4354="","",INDEX(收费标合同信息维护!A:Q,MATCH(G4354,收费标合同信息维护!M:M,0),13))=G4354,"有","无"),"无"))</f>
        <v/>
      </c>
      <c r="J4354" s="3" t="s">
        <v>3803</v>
      </c>
      <c r="K4354" s="3" t="s">
        <v>15000</v>
      </c>
      <c r="L4354" s="3" t="s">
        <v>6617</v>
      </c>
      <c r="M4354" s="3" t="s">
        <v>8841</v>
      </c>
      <c r="N4354" s="3" t="s">
        <v>6477</v>
      </c>
      <c r="O4354" s="3" t="s">
        <v>6478</v>
      </c>
      <c r="P4354" s="3" t="s">
        <v>15012</v>
      </c>
      <c r="Q4354" s="3" t="s">
        <v>15013</v>
      </c>
      <c r="R4354" s="3" t="s">
        <v>6484</v>
      </c>
      <c r="S4354" s="3" t="s">
        <v>6491</v>
      </c>
      <c r="T4354" s="3" t="s">
        <v>6510</v>
      </c>
      <c r="U4354" s="3" t="s">
        <v>15014</v>
      </c>
      <c r="V4354" s="3" t="s">
        <v>15015</v>
      </c>
      <c r="W4354" s="3" t="s">
        <v>154</v>
      </c>
      <c r="X4354" s="3" t="s">
        <v>154</v>
      </c>
      <c r="Y4354" s="3" t="s">
        <v>154</v>
      </c>
      <c r="Z4354" s="3" t="s">
        <v>154</v>
      </c>
      <c r="AA4354" s="3" t="s">
        <v>154</v>
      </c>
      <c r="AB4354" s="3" t="s">
        <v>154</v>
      </c>
      <c r="AC4354" s="3" t="s">
        <v>154</v>
      </c>
      <c r="AD4354" s="3" t="s">
        <v>6151</v>
      </c>
      <c r="AE4354" s="3" t="s">
        <v>6151</v>
      </c>
      <c r="AF4354" s="3" t="s">
        <v>154</v>
      </c>
      <c r="AG4354" s="3" t="s">
        <v>154</v>
      </c>
      <c r="AH4354" s="3" t="s">
        <v>6478</v>
      </c>
      <c r="AI4354" s="3" t="s">
        <v>6482</v>
      </c>
      <c r="AJ4354" s="3" t="s">
        <v>17</v>
      </c>
    </row>
    <row r="4355" spans="1:36" ht="30">
      <c r="A4355" s="10">
        <v>4458</v>
      </c>
      <c r="B4355" t="str">
        <f>IF(K4355="总计","",INDEX(主数据!A:AD,MATCH(J4355,主数据!A:A,0),9))</f>
        <v>华东大区公司</v>
      </c>
      <c r="C4355" t="str">
        <f>IF(K4355="","",INDEX(主数据!A:AD,MATCH(J4355,主数据!A:A,0),11))</f>
        <v>山东城区</v>
      </c>
      <c r="D4355" t="str">
        <f t="shared" si="272"/>
        <v>JN39中央空调费标准方式2.00</v>
      </c>
      <c r="E4355" s="13" t="str">
        <f t="shared" ref="E4355:E4418" si="274">TEXT(IF(V4355="","",--V4355),"0.00")</f>
        <v>2.00</v>
      </c>
      <c r="F4355" s="13" t="str">
        <f>IF(E4355="","",IFERROR(IF(IF(K4355="","",INDEX(收费标合同信息维护!A:Q,MATCH(D4355,收费标合同信息维护!J:J,0),10))=D4355,"有","无"),"无"))</f>
        <v>无</v>
      </c>
      <c r="G4355" s="13" t="str">
        <f t="shared" si="273"/>
        <v/>
      </c>
      <c r="H4355" s="13" t="str">
        <f t="shared" ref="H4355:H4418" si="275">TEXT(IF(W4355="","",--W4355),"0.00")</f>
        <v/>
      </c>
      <c r="I4355" s="13" t="str">
        <f>IF(G4355="","",IFERROR(IF(IF(K4355="","",INDEX(收费标合同信息维护!A:Q,MATCH(G4355,收费标合同信息维护!M:M,0),13))=G4355,"有","无"),"无"))</f>
        <v/>
      </c>
      <c r="J4355" s="3" t="s">
        <v>3803</v>
      </c>
      <c r="K4355" s="3" t="s">
        <v>15000</v>
      </c>
      <c r="L4355" s="3" t="s">
        <v>6617</v>
      </c>
      <c r="M4355" s="3" t="s">
        <v>8841</v>
      </c>
      <c r="N4355" s="3" t="s">
        <v>6477</v>
      </c>
      <c r="O4355" s="3" t="s">
        <v>6478</v>
      </c>
      <c r="P4355" s="3" t="s">
        <v>15016</v>
      </c>
      <c r="Q4355" s="3" t="s">
        <v>15017</v>
      </c>
      <c r="R4355" s="3" t="s">
        <v>6484</v>
      </c>
      <c r="S4355" s="3" t="s">
        <v>6491</v>
      </c>
      <c r="T4355" s="3" t="s">
        <v>7001</v>
      </c>
      <c r="U4355" s="3" t="s">
        <v>10277</v>
      </c>
      <c r="V4355" s="3" t="s">
        <v>6686</v>
      </c>
      <c r="W4355" s="3" t="s">
        <v>154</v>
      </c>
      <c r="X4355" s="3" t="s">
        <v>154</v>
      </c>
      <c r="Y4355" s="3" t="s">
        <v>154</v>
      </c>
      <c r="Z4355" s="3" t="s">
        <v>154</v>
      </c>
      <c r="AA4355" s="3" t="s">
        <v>154</v>
      </c>
      <c r="AB4355" s="3" t="s">
        <v>154</v>
      </c>
      <c r="AC4355" s="3" t="s">
        <v>154</v>
      </c>
      <c r="AD4355" s="3" t="s">
        <v>6151</v>
      </c>
      <c r="AE4355" s="3" t="s">
        <v>6151</v>
      </c>
      <c r="AF4355" s="3" t="s">
        <v>6040</v>
      </c>
      <c r="AG4355" s="3" t="s">
        <v>154</v>
      </c>
      <c r="AH4355" s="3" t="s">
        <v>6478</v>
      </c>
      <c r="AI4355" s="3" t="s">
        <v>6482</v>
      </c>
      <c r="AJ4355" s="3" t="s">
        <v>6405</v>
      </c>
    </row>
    <row r="4356" spans="1:36" ht="30">
      <c r="A4356" s="10">
        <v>4459</v>
      </c>
      <c r="B4356" t="str">
        <f>IF(K4356="总计","",INDEX(主数据!A:AD,MATCH(J4356,主数据!A:A,0),9))</f>
        <v>华东大区公司</v>
      </c>
      <c r="C4356" t="str">
        <f>IF(K4356="","",INDEX(主数据!A:AD,MATCH(J4356,主数据!A:A,0),11))</f>
        <v>山东城区</v>
      </c>
      <c r="D4356" t="str">
        <f t="shared" si="272"/>
        <v>JN39中央空调费标准方式2.00</v>
      </c>
      <c r="E4356" s="13" t="str">
        <f t="shared" si="274"/>
        <v>2.00</v>
      </c>
      <c r="F4356" s="13" t="str">
        <f>IF(E4356="","",IFERROR(IF(IF(K4356="","",INDEX(收费标合同信息维护!A:Q,MATCH(D4356,收费标合同信息维护!J:J,0),10))=D4356,"有","无"),"无"))</f>
        <v>无</v>
      </c>
      <c r="G4356" s="13" t="str">
        <f t="shared" si="273"/>
        <v/>
      </c>
      <c r="H4356" s="13" t="str">
        <f t="shared" si="275"/>
        <v/>
      </c>
      <c r="I4356" s="13" t="str">
        <f>IF(G4356="","",IFERROR(IF(IF(K4356="","",INDEX(收费标合同信息维护!A:Q,MATCH(G4356,收费标合同信息维护!M:M,0),13))=G4356,"有","无"),"无"))</f>
        <v/>
      </c>
      <c r="J4356" s="3" t="s">
        <v>3803</v>
      </c>
      <c r="K4356" s="3" t="s">
        <v>15000</v>
      </c>
      <c r="L4356" s="3" t="s">
        <v>6617</v>
      </c>
      <c r="M4356" s="3" t="s">
        <v>8841</v>
      </c>
      <c r="N4356" s="3" t="s">
        <v>6477</v>
      </c>
      <c r="O4356" s="3" t="s">
        <v>6478</v>
      </c>
      <c r="P4356" s="3" t="s">
        <v>15018</v>
      </c>
      <c r="Q4356" s="3" t="s">
        <v>15019</v>
      </c>
      <c r="R4356" s="3" t="s">
        <v>6484</v>
      </c>
      <c r="S4356" s="3" t="s">
        <v>6491</v>
      </c>
      <c r="T4356" s="3" t="s">
        <v>6510</v>
      </c>
      <c r="U4356" s="3" t="s">
        <v>10273</v>
      </c>
      <c r="V4356" s="3" t="s">
        <v>6686</v>
      </c>
      <c r="W4356" s="3" t="s">
        <v>154</v>
      </c>
      <c r="X4356" s="3" t="s">
        <v>154</v>
      </c>
      <c r="Y4356" s="3" t="s">
        <v>154</v>
      </c>
      <c r="Z4356" s="3" t="s">
        <v>154</v>
      </c>
      <c r="AA4356" s="3" t="s">
        <v>154</v>
      </c>
      <c r="AB4356" s="3" t="s">
        <v>154</v>
      </c>
      <c r="AC4356" s="3" t="s">
        <v>154</v>
      </c>
      <c r="AD4356" s="3" t="s">
        <v>6151</v>
      </c>
      <c r="AE4356" s="3" t="s">
        <v>6151</v>
      </c>
      <c r="AF4356" s="3" t="s">
        <v>154</v>
      </c>
      <c r="AG4356" s="3" t="s">
        <v>154</v>
      </c>
      <c r="AH4356" s="3" t="s">
        <v>6478</v>
      </c>
      <c r="AI4356" s="3" t="s">
        <v>6482</v>
      </c>
      <c r="AJ4356" s="3" t="s">
        <v>6405</v>
      </c>
    </row>
    <row r="4357" spans="1:36" ht="30">
      <c r="A4357" s="10">
        <v>4460</v>
      </c>
      <c r="B4357" t="str">
        <f>IF(K4357="总计","",INDEX(主数据!A:AD,MATCH(J4357,主数据!A:A,0),9))</f>
        <v>华东大区公司</v>
      </c>
      <c r="C4357" t="str">
        <f>IF(K4357="","",INDEX(主数据!A:AD,MATCH(J4357,主数据!A:A,0),11))</f>
        <v>山东城区</v>
      </c>
      <c r="D4357" t="str">
        <f t="shared" si="272"/>
        <v>JN39中央空调费标准方式2.87</v>
      </c>
      <c r="E4357" s="13" t="str">
        <f t="shared" si="274"/>
        <v>2.87</v>
      </c>
      <c r="F4357" s="13" t="str">
        <f>IF(E4357="","",IFERROR(IF(IF(K4357="","",INDEX(收费标合同信息维护!A:Q,MATCH(D4357,收费标合同信息维护!J:J,0),10))=D4357,"有","无"),"无"))</f>
        <v>无</v>
      </c>
      <c r="G4357" s="13" t="str">
        <f t="shared" si="273"/>
        <v/>
      </c>
      <c r="H4357" s="13" t="str">
        <f t="shared" si="275"/>
        <v/>
      </c>
      <c r="I4357" s="13" t="str">
        <f>IF(G4357="","",IFERROR(IF(IF(K4357="","",INDEX(收费标合同信息维护!A:Q,MATCH(G4357,收费标合同信息维护!M:M,0),13))=G4357,"有","无"),"无"))</f>
        <v/>
      </c>
      <c r="J4357" s="3" t="s">
        <v>3803</v>
      </c>
      <c r="K4357" s="3" t="s">
        <v>15000</v>
      </c>
      <c r="L4357" s="3" t="s">
        <v>6617</v>
      </c>
      <c r="M4357" s="3" t="s">
        <v>8841</v>
      </c>
      <c r="N4357" s="3" t="s">
        <v>6477</v>
      </c>
      <c r="O4357" s="3" t="s">
        <v>6478</v>
      </c>
      <c r="P4357" s="3" t="s">
        <v>15020</v>
      </c>
      <c r="Q4357" s="3" t="s">
        <v>15021</v>
      </c>
      <c r="R4357" s="3" t="s">
        <v>6484</v>
      </c>
      <c r="S4357" s="3" t="s">
        <v>6491</v>
      </c>
      <c r="T4357" s="3" t="s">
        <v>10276</v>
      </c>
      <c r="U4357" s="3" t="s">
        <v>15022</v>
      </c>
      <c r="V4357" s="3" t="s">
        <v>15023</v>
      </c>
      <c r="W4357" s="3" t="s">
        <v>154</v>
      </c>
      <c r="X4357" s="3" t="s">
        <v>154</v>
      </c>
      <c r="Y4357" s="3" t="s">
        <v>154</v>
      </c>
      <c r="Z4357" s="3" t="s">
        <v>154</v>
      </c>
      <c r="AA4357" s="3" t="s">
        <v>154</v>
      </c>
      <c r="AB4357" s="3" t="s">
        <v>154</v>
      </c>
      <c r="AC4357" s="3" t="s">
        <v>154</v>
      </c>
      <c r="AD4357" s="3" t="s">
        <v>6151</v>
      </c>
      <c r="AE4357" s="3" t="s">
        <v>6151</v>
      </c>
      <c r="AF4357" s="3" t="s">
        <v>154</v>
      </c>
      <c r="AG4357" s="3" t="s">
        <v>154</v>
      </c>
      <c r="AH4357" s="3" t="s">
        <v>6478</v>
      </c>
      <c r="AI4357" s="3" t="s">
        <v>6482</v>
      </c>
      <c r="AJ4357" s="3" t="s">
        <v>16</v>
      </c>
    </row>
    <row r="4358" spans="1:36" ht="15">
      <c r="A4358" s="10">
        <v>4461</v>
      </c>
      <c r="B4358" t="str">
        <f>IF(K4358="总计","",INDEX(主数据!A:AD,MATCH(J4358,主数据!A:A,0),9))</f>
        <v>华西大区公司</v>
      </c>
      <c r="C4358" t="str">
        <f>IF(K4358="","",INDEX(主数据!A:AD,MATCH(J4358,主数据!A:A,0),11))</f>
        <v>呼和浩特西区</v>
      </c>
      <c r="D4358" t="str">
        <f t="shared" si="272"/>
        <v>NM11物业服务费标准方式1.00</v>
      </c>
      <c r="E4358" s="13" t="str">
        <f t="shared" si="274"/>
        <v>1.00</v>
      </c>
      <c r="F4358" s="13" t="str">
        <f>IF(E4358="","",IFERROR(IF(IF(K4358="","",INDEX(收费标合同信息维护!A:Q,MATCH(D4358,收费标合同信息维护!J:J,0),10))=D4358,"有","无"),"无"))</f>
        <v>无</v>
      </c>
      <c r="G4358" s="13" t="str">
        <f t="shared" si="273"/>
        <v/>
      </c>
      <c r="H4358" s="13" t="str">
        <f t="shared" si="275"/>
        <v/>
      </c>
      <c r="I4358" s="13" t="str">
        <f>IF(G4358="","",IFERROR(IF(IF(K4358="","",INDEX(收费标合同信息维护!A:Q,MATCH(G4358,收费标合同信息维护!M:M,0),13))=G4358,"有","无"),"无"))</f>
        <v/>
      </c>
      <c r="J4358" s="3" t="s">
        <v>2213</v>
      </c>
      <c r="K4358" s="3" t="s">
        <v>15024</v>
      </c>
      <c r="L4358" s="3" t="s">
        <v>6025</v>
      </c>
      <c r="M4358" s="3" t="s">
        <v>6026</v>
      </c>
      <c r="N4358" s="3" t="s">
        <v>6477</v>
      </c>
      <c r="O4358" s="3" t="s">
        <v>6478</v>
      </c>
      <c r="P4358" s="3" t="s">
        <v>18299</v>
      </c>
      <c r="Q4358" s="3" t="s">
        <v>18300</v>
      </c>
      <c r="R4358" s="3" t="s">
        <v>6484</v>
      </c>
      <c r="S4358" s="3" t="s">
        <v>6491</v>
      </c>
      <c r="T4358" s="3" t="s">
        <v>18301</v>
      </c>
      <c r="U4358" s="3" t="s">
        <v>10277</v>
      </c>
      <c r="V4358" s="3" t="s">
        <v>6737</v>
      </c>
      <c r="W4358" s="3" t="s">
        <v>154</v>
      </c>
      <c r="X4358" s="3" t="s">
        <v>154</v>
      </c>
      <c r="Y4358" s="3" t="s">
        <v>154</v>
      </c>
      <c r="Z4358" s="3" t="s">
        <v>154</v>
      </c>
      <c r="AA4358" s="3" t="s">
        <v>154</v>
      </c>
      <c r="AB4358" s="3" t="s">
        <v>154</v>
      </c>
      <c r="AC4358" s="3" t="s">
        <v>154</v>
      </c>
      <c r="AD4358" s="3" t="s">
        <v>6151</v>
      </c>
      <c r="AE4358" s="3" t="s">
        <v>6151</v>
      </c>
      <c r="AF4358" s="3" t="s">
        <v>154</v>
      </c>
      <c r="AG4358" s="3" t="s">
        <v>154</v>
      </c>
      <c r="AH4358" s="3" t="s">
        <v>6478</v>
      </c>
      <c r="AI4358" s="3" t="s">
        <v>6482</v>
      </c>
      <c r="AJ4358" s="3" t="s">
        <v>6033</v>
      </c>
    </row>
    <row r="4359" spans="1:36" ht="15">
      <c r="A4359" s="10">
        <v>4462</v>
      </c>
      <c r="B4359" t="str">
        <f>IF(K4359="总计","",INDEX(主数据!A:AD,MATCH(J4359,主数据!A:A,0),9))</f>
        <v>华西大区公司</v>
      </c>
      <c r="C4359" t="str">
        <f>IF(K4359="","",INDEX(主数据!A:AD,MATCH(J4359,主数据!A:A,0),11))</f>
        <v>呼和浩特西区</v>
      </c>
      <c r="D4359" t="str">
        <f t="shared" si="272"/>
        <v>NM11物业服务费标准方式3.00</v>
      </c>
      <c r="E4359" s="13" t="str">
        <f t="shared" si="274"/>
        <v>3.00</v>
      </c>
      <c r="F4359" s="13" t="str">
        <f>IF(E4359="","",IFERROR(IF(IF(K4359="","",INDEX(收费标合同信息维护!A:Q,MATCH(D4359,收费标合同信息维护!J:J,0),10))=D4359,"有","无"),"无"))</f>
        <v>无</v>
      </c>
      <c r="G4359" s="13" t="str">
        <f t="shared" si="273"/>
        <v/>
      </c>
      <c r="H4359" s="13" t="str">
        <f t="shared" si="275"/>
        <v/>
      </c>
      <c r="I4359" s="13" t="str">
        <f>IF(G4359="","",IFERROR(IF(IF(K4359="","",INDEX(收费标合同信息维护!A:Q,MATCH(G4359,收费标合同信息维护!M:M,0),13))=G4359,"有","无"),"无"))</f>
        <v/>
      </c>
      <c r="J4359" s="3" t="s">
        <v>2213</v>
      </c>
      <c r="K4359" s="3" t="s">
        <v>15024</v>
      </c>
      <c r="L4359" s="3" t="s">
        <v>6025</v>
      </c>
      <c r="M4359" s="3" t="s">
        <v>6026</v>
      </c>
      <c r="N4359" s="3" t="s">
        <v>6477</v>
      </c>
      <c r="O4359" s="3" t="s">
        <v>6478</v>
      </c>
      <c r="P4359" s="3" t="s">
        <v>15025</v>
      </c>
      <c r="Q4359" s="3" t="s">
        <v>15026</v>
      </c>
      <c r="R4359" s="3" t="s">
        <v>6484</v>
      </c>
      <c r="S4359" s="3" t="s">
        <v>6491</v>
      </c>
      <c r="T4359" s="3" t="s">
        <v>15027</v>
      </c>
      <c r="U4359" s="3" t="s">
        <v>154</v>
      </c>
      <c r="V4359" s="3" t="s">
        <v>6672</v>
      </c>
      <c r="W4359" s="3" t="s">
        <v>154</v>
      </c>
      <c r="X4359" s="3" t="s">
        <v>154</v>
      </c>
      <c r="Y4359" s="3" t="s">
        <v>154</v>
      </c>
      <c r="Z4359" s="3" t="s">
        <v>154</v>
      </c>
      <c r="AA4359" s="3" t="s">
        <v>154</v>
      </c>
      <c r="AB4359" s="3" t="s">
        <v>154</v>
      </c>
      <c r="AC4359" s="3" t="s">
        <v>154</v>
      </c>
      <c r="AD4359" s="3" t="s">
        <v>6151</v>
      </c>
      <c r="AE4359" s="3" t="s">
        <v>6151</v>
      </c>
      <c r="AF4359" s="3" t="s">
        <v>6040</v>
      </c>
      <c r="AG4359" s="3" t="s">
        <v>154</v>
      </c>
      <c r="AH4359" s="3" t="s">
        <v>6478</v>
      </c>
      <c r="AI4359" s="3" t="s">
        <v>6482</v>
      </c>
      <c r="AJ4359" s="3" t="s">
        <v>18302</v>
      </c>
    </row>
    <row r="4360" spans="1:36" ht="15">
      <c r="A4360" s="10">
        <v>4463</v>
      </c>
      <c r="B4360" t="str">
        <f>IF(K4360="总计","",INDEX(主数据!A:AD,MATCH(J4360,主数据!A:A,0),9))</f>
        <v>华西大区公司</v>
      </c>
      <c r="C4360" t="str">
        <f>IF(K4360="","",INDEX(主数据!A:AD,MATCH(J4360,主数据!A:A,0),11))</f>
        <v>呼和浩特西区</v>
      </c>
      <c r="D4360" t="str">
        <f t="shared" si="272"/>
        <v>NM11物业服务费标准方式2.00</v>
      </c>
      <c r="E4360" s="13" t="str">
        <f t="shared" si="274"/>
        <v>2.00</v>
      </c>
      <c r="F4360" s="13" t="str">
        <f>IF(E4360="","",IFERROR(IF(IF(K4360="","",INDEX(收费标合同信息维护!A:Q,MATCH(D4360,收费标合同信息维护!J:J,0),10))=D4360,"有","无"),"无"))</f>
        <v>无</v>
      </c>
      <c r="G4360" s="13" t="str">
        <f t="shared" si="273"/>
        <v/>
      </c>
      <c r="H4360" s="13" t="str">
        <f t="shared" si="275"/>
        <v/>
      </c>
      <c r="I4360" s="13" t="str">
        <f>IF(G4360="","",IFERROR(IF(IF(K4360="","",INDEX(收费标合同信息维护!A:Q,MATCH(G4360,收费标合同信息维护!M:M,0),13))=G4360,"有","无"),"无"))</f>
        <v/>
      </c>
      <c r="J4360" s="3" t="s">
        <v>2213</v>
      </c>
      <c r="K4360" s="3" t="s">
        <v>15024</v>
      </c>
      <c r="L4360" s="3" t="s">
        <v>6025</v>
      </c>
      <c r="M4360" s="3" t="s">
        <v>6026</v>
      </c>
      <c r="N4360" s="3" t="s">
        <v>6477</v>
      </c>
      <c r="O4360" s="3" t="s">
        <v>6478</v>
      </c>
      <c r="P4360" s="3" t="s">
        <v>15029</v>
      </c>
      <c r="Q4360" s="3" t="s">
        <v>15030</v>
      </c>
      <c r="R4360" s="3" t="s">
        <v>6484</v>
      </c>
      <c r="S4360" s="3" t="s">
        <v>6491</v>
      </c>
      <c r="T4360" s="3" t="s">
        <v>7102</v>
      </c>
      <c r="U4360" s="3" t="s">
        <v>154</v>
      </c>
      <c r="V4360" s="3" t="s">
        <v>6686</v>
      </c>
      <c r="W4360" s="3" t="s">
        <v>154</v>
      </c>
      <c r="X4360" s="3" t="s">
        <v>154</v>
      </c>
      <c r="Y4360" s="3" t="s">
        <v>154</v>
      </c>
      <c r="Z4360" s="3" t="s">
        <v>154</v>
      </c>
      <c r="AA4360" s="3" t="s">
        <v>154</v>
      </c>
      <c r="AB4360" s="3" t="s">
        <v>154</v>
      </c>
      <c r="AC4360" s="3" t="s">
        <v>154</v>
      </c>
      <c r="AD4360" s="3" t="s">
        <v>6151</v>
      </c>
      <c r="AE4360" s="3" t="s">
        <v>6151</v>
      </c>
      <c r="AF4360" s="3" t="s">
        <v>154</v>
      </c>
      <c r="AG4360" s="3" t="s">
        <v>154</v>
      </c>
      <c r="AH4360" s="3" t="s">
        <v>6478</v>
      </c>
      <c r="AI4360" s="3" t="s">
        <v>6482</v>
      </c>
      <c r="AJ4360" s="3" t="s">
        <v>6031</v>
      </c>
    </row>
    <row r="4361" spans="1:36" ht="15">
      <c r="A4361" s="10">
        <v>4464</v>
      </c>
      <c r="B4361" t="str">
        <f>IF(K4361="总计","",INDEX(主数据!A:AD,MATCH(J4361,主数据!A:A,0),9))</f>
        <v>华西大区公司</v>
      </c>
      <c r="C4361" t="str">
        <f>IF(K4361="","",INDEX(主数据!A:AD,MATCH(J4361,主数据!A:A,0),11))</f>
        <v>呼和浩特西区</v>
      </c>
      <c r="D4361" t="str">
        <f t="shared" si="272"/>
        <v>NM11物业服务费标准方式4.00</v>
      </c>
      <c r="E4361" s="13" t="str">
        <f t="shared" si="274"/>
        <v>4.00</v>
      </c>
      <c r="F4361" s="13" t="str">
        <f>IF(E4361="","",IFERROR(IF(IF(K4361="","",INDEX(收费标合同信息维护!A:Q,MATCH(D4361,收费标合同信息维护!J:J,0),10))=D4361,"有","无"),"无"))</f>
        <v>无</v>
      </c>
      <c r="G4361" s="13" t="str">
        <f t="shared" si="273"/>
        <v/>
      </c>
      <c r="H4361" s="13" t="str">
        <f t="shared" si="275"/>
        <v/>
      </c>
      <c r="I4361" s="13" t="str">
        <f>IF(G4361="","",IFERROR(IF(IF(K4361="","",INDEX(收费标合同信息维护!A:Q,MATCH(G4361,收费标合同信息维护!M:M,0),13))=G4361,"有","无"),"无"))</f>
        <v/>
      </c>
      <c r="J4361" s="3" t="s">
        <v>2213</v>
      </c>
      <c r="K4361" s="3" t="s">
        <v>15024</v>
      </c>
      <c r="L4361" s="3" t="s">
        <v>6025</v>
      </c>
      <c r="M4361" s="3" t="s">
        <v>6026</v>
      </c>
      <c r="N4361" s="3" t="s">
        <v>6477</v>
      </c>
      <c r="O4361" s="3" t="s">
        <v>6478</v>
      </c>
      <c r="P4361" s="3" t="s">
        <v>15031</v>
      </c>
      <c r="Q4361" s="3" t="s">
        <v>15032</v>
      </c>
      <c r="R4361" s="3" t="s">
        <v>6484</v>
      </c>
      <c r="S4361" s="3" t="s">
        <v>6491</v>
      </c>
      <c r="T4361" s="3" t="s">
        <v>15027</v>
      </c>
      <c r="U4361" s="3" t="s">
        <v>154</v>
      </c>
      <c r="V4361" s="3" t="s">
        <v>6755</v>
      </c>
      <c r="W4361" s="3" t="s">
        <v>154</v>
      </c>
      <c r="X4361" s="3" t="s">
        <v>154</v>
      </c>
      <c r="Y4361" s="3" t="s">
        <v>154</v>
      </c>
      <c r="Z4361" s="3" t="s">
        <v>154</v>
      </c>
      <c r="AA4361" s="3" t="s">
        <v>154</v>
      </c>
      <c r="AB4361" s="3" t="s">
        <v>154</v>
      </c>
      <c r="AC4361" s="3" t="s">
        <v>154</v>
      </c>
      <c r="AD4361" s="3" t="s">
        <v>6151</v>
      </c>
      <c r="AE4361" s="3" t="s">
        <v>6151</v>
      </c>
      <c r="AF4361" s="3" t="s">
        <v>154</v>
      </c>
      <c r="AG4361" s="3" t="s">
        <v>154</v>
      </c>
      <c r="AH4361" s="3" t="s">
        <v>6478</v>
      </c>
      <c r="AI4361" s="3" t="s">
        <v>6482</v>
      </c>
      <c r="AJ4361" s="3" t="s">
        <v>44</v>
      </c>
    </row>
    <row r="4362" spans="1:36" ht="15">
      <c r="A4362" s="10">
        <v>4465</v>
      </c>
      <c r="B4362" t="str">
        <f>IF(K4362="总计","",INDEX(主数据!A:AD,MATCH(J4362,主数据!A:A,0),9))</f>
        <v>华西大区公司</v>
      </c>
      <c r="C4362" t="str">
        <f>IF(K4362="","",INDEX(主数据!A:AD,MATCH(J4362,主数据!A:A,0),11))</f>
        <v>呼和浩特西区</v>
      </c>
      <c r="D4362" t="str">
        <f t="shared" si="272"/>
        <v>NM11物业服务费标准方式0.92</v>
      </c>
      <c r="E4362" s="13" t="str">
        <f t="shared" si="274"/>
        <v>0.92</v>
      </c>
      <c r="F4362" s="13" t="str">
        <f>IF(E4362="","",IFERROR(IF(IF(K4362="","",INDEX(收费标合同信息维护!A:Q,MATCH(D4362,收费标合同信息维护!J:J,0),10))=D4362,"有","无"),"无"))</f>
        <v>无</v>
      </c>
      <c r="G4362" s="13" t="str">
        <f t="shared" si="273"/>
        <v/>
      </c>
      <c r="H4362" s="13" t="str">
        <f t="shared" si="275"/>
        <v/>
      </c>
      <c r="I4362" s="13" t="str">
        <f>IF(G4362="","",IFERROR(IF(IF(K4362="","",INDEX(收费标合同信息维护!A:Q,MATCH(G4362,收费标合同信息维护!M:M,0),13))=G4362,"有","无"),"无"))</f>
        <v/>
      </c>
      <c r="J4362" s="3" t="s">
        <v>2213</v>
      </c>
      <c r="K4362" s="3" t="s">
        <v>15024</v>
      </c>
      <c r="L4362" s="3" t="s">
        <v>6025</v>
      </c>
      <c r="M4362" s="3" t="s">
        <v>6026</v>
      </c>
      <c r="N4362" s="3" t="s">
        <v>6477</v>
      </c>
      <c r="O4362" s="3" t="s">
        <v>6478</v>
      </c>
      <c r="P4362" s="3" t="s">
        <v>15033</v>
      </c>
      <c r="Q4362" s="3" t="s">
        <v>15034</v>
      </c>
      <c r="R4362" s="3" t="s">
        <v>6484</v>
      </c>
      <c r="S4362" s="3" t="s">
        <v>6491</v>
      </c>
      <c r="T4362" s="3" t="s">
        <v>15027</v>
      </c>
      <c r="U4362" s="3" t="s">
        <v>154</v>
      </c>
      <c r="V4362" s="3" t="s">
        <v>15035</v>
      </c>
      <c r="W4362" s="3" t="s">
        <v>154</v>
      </c>
      <c r="X4362" s="3" t="s">
        <v>154</v>
      </c>
      <c r="Y4362" s="3" t="s">
        <v>154</v>
      </c>
      <c r="Z4362" s="3" t="s">
        <v>154</v>
      </c>
      <c r="AA4362" s="3" t="s">
        <v>154</v>
      </c>
      <c r="AB4362" s="3" t="s">
        <v>154</v>
      </c>
      <c r="AC4362" s="3" t="s">
        <v>154</v>
      </c>
      <c r="AD4362" s="3" t="s">
        <v>6151</v>
      </c>
      <c r="AE4362" s="3" t="s">
        <v>6151</v>
      </c>
      <c r="AF4362" s="3" t="s">
        <v>154</v>
      </c>
      <c r="AG4362" s="3" t="s">
        <v>154</v>
      </c>
      <c r="AH4362" s="3" t="s">
        <v>6478</v>
      </c>
      <c r="AI4362" s="3" t="s">
        <v>6482</v>
      </c>
      <c r="AJ4362" s="3" t="s">
        <v>6033</v>
      </c>
    </row>
    <row r="4363" spans="1:36" ht="15">
      <c r="A4363" s="10">
        <v>4466</v>
      </c>
      <c r="B4363" t="str">
        <f>IF(K4363="总计","",INDEX(主数据!A:AD,MATCH(J4363,主数据!A:A,0),9))</f>
        <v>华西大区公司</v>
      </c>
      <c r="C4363" t="str">
        <f>IF(K4363="","",INDEX(主数据!A:AD,MATCH(J4363,主数据!A:A,0),11))</f>
        <v>呼和浩特西区</v>
      </c>
      <c r="D4363" t="str">
        <f t="shared" si="272"/>
        <v>NM11物业服务费标准方式2.07</v>
      </c>
      <c r="E4363" s="13" t="str">
        <f t="shared" si="274"/>
        <v>2.07</v>
      </c>
      <c r="F4363" s="13" t="str">
        <f>IF(E4363="","",IFERROR(IF(IF(K4363="","",INDEX(收费标合同信息维护!A:Q,MATCH(D4363,收费标合同信息维护!J:J,0),10))=D4363,"有","无"),"无"))</f>
        <v>无</v>
      </c>
      <c r="G4363" s="13" t="str">
        <f t="shared" si="273"/>
        <v/>
      </c>
      <c r="H4363" s="13" t="str">
        <f t="shared" si="275"/>
        <v/>
      </c>
      <c r="I4363" s="13" t="str">
        <f>IF(G4363="","",IFERROR(IF(IF(K4363="","",INDEX(收费标合同信息维护!A:Q,MATCH(G4363,收费标合同信息维护!M:M,0),13))=G4363,"有","无"),"无"))</f>
        <v/>
      </c>
      <c r="J4363" s="3" t="s">
        <v>2213</v>
      </c>
      <c r="K4363" s="3" t="s">
        <v>15024</v>
      </c>
      <c r="L4363" s="3" t="s">
        <v>6025</v>
      </c>
      <c r="M4363" s="3" t="s">
        <v>6026</v>
      </c>
      <c r="N4363" s="3" t="s">
        <v>6477</v>
      </c>
      <c r="O4363" s="3" t="s">
        <v>6478</v>
      </c>
      <c r="P4363" s="3" t="s">
        <v>15036</v>
      </c>
      <c r="Q4363" s="3" t="s">
        <v>15037</v>
      </c>
      <c r="R4363" s="3" t="s">
        <v>6484</v>
      </c>
      <c r="S4363" s="3" t="s">
        <v>6491</v>
      </c>
      <c r="T4363" s="3" t="s">
        <v>15027</v>
      </c>
      <c r="U4363" s="3" t="s">
        <v>154</v>
      </c>
      <c r="V4363" s="3" t="s">
        <v>15038</v>
      </c>
      <c r="W4363" s="3" t="s">
        <v>154</v>
      </c>
      <c r="X4363" s="3" t="s">
        <v>154</v>
      </c>
      <c r="Y4363" s="3" t="s">
        <v>154</v>
      </c>
      <c r="Z4363" s="3" t="s">
        <v>154</v>
      </c>
      <c r="AA4363" s="3" t="s">
        <v>154</v>
      </c>
      <c r="AB4363" s="3" t="s">
        <v>154</v>
      </c>
      <c r="AC4363" s="3" t="s">
        <v>154</v>
      </c>
      <c r="AD4363" s="3" t="s">
        <v>6151</v>
      </c>
      <c r="AE4363" s="3" t="s">
        <v>6151</v>
      </c>
      <c r="AF4363" s="3" t="s">
        <v>154</v>
      </c>
      <c r="AG4363" s="3" t="s">
        <v>154</v>
      </c>
      <c r="AH4363" s="3" t="s">
        <v>6478</v>
      </c>
      <c r="AI4363" s="3" t="s">
        <v>6482</v>
      </c>
      <c r="AJ4363" s="3" t="s">
        <v>6033</v>
      </c>
    </row>
    <row r="4364" spans="1:36" ht="15">
      <c r="A4364" s="10">
        <v>4467</v>
      </c>
      <c r="B4364" t="str">
        <f>IF(K4364="总计","",INDEX(主数据!A:AD,MATCH(J4364,主数据!A:A,0),9))</f>
        <v>华西大区公司</v>
      </c>
      <c r="C4364" t="str">
        <f>IF(K4364="","",INDEX(主数据!A:AD,MATCH(J4364,主数据!A:A,0),11))</f>
        <v>呼和浩特西区</v>
      </c>
      <c r="D4364" t="str">
        <f t="shared" si="272"/>
        <v>NM11物业服务费标准方式3.50</v>
      </c>
      <c r="E4364" s="13" t="str">
        <f t="shared" si="274"/>
        <v>3.50</v>
      </c>
      <c r="F4364" s="13" t="str">
        <f>IF(E4364="","",IFERROR(IF(IF(K4364="","",INDEX(收费标合同信息维护!A:Q,MATCH(D4364,收费标合同信息维护!J:J,0),10))=D4364,"有","无"),"无"))</f>
        <v>无</v>
      </c>
      <c r="G4364" s="13" t="str">
        <f t="shared" si="273"/>
        <v/>
      </c>
      <c r="H4364" s="13" t="str">
        <f t="shared" si="275"/>
        <v/>
      </c>
      <c r="I4364" s="13" t="str">
        <f>IF(G4364="","",IFERROR(IF(IF(K4364="","",INDEX(收费标合同信息维护!A:Q,MATCH(G4364,收费标合同信息维护!M:M,0),13))=G4364,"有","无"),"无"))</f>
        <v/>
      </c>
      <c r="J4364" s="3" t="s">
        <v>2213</v>
      </c>
      <c r="K4364" s="3" t="s">
        <v>15024</v>
      </c>
      <c r="L4364" s="3" t="s">
        <v>6025</v>
      </c>
      <c r="M4364" s="3" t="s">
        <v>6026</v>
      </c>
      <c r="N4364" s="3" t="s">
        <v>6477</v>
      </c>
      <c r="O4364" s="3" t="s">
        <v>6478</v>
      </c>
      <c r="P4364" s="3" t="s">
        <v>15039</v>
      </c>
      <c r="Q4364" s="3" t="s">
        <v>15040</v>
      </c>
      <c r="R4364" s="3" t="s">
        <v>6484</v>
      </c>
      <c r="S4364" s="3" t="s">
        <v>6491</v>
      </c>
      <c r="T4364" s="3" t="s">
        <v>15027</v>
      </c>
      <c r="U4364" s="3" t="s">
        <v>154</v>
      </c>
      <c r="V4364" s="3" t="s">
        <v>6869</v>
      </c>
      <c r="W4364" s="3" t="s">
        <v>154</v>
      </c>
      <c r="X4364" s="3" t="s">
        <v>154</v>
      </c>
      <c r="Y4364" s="3" t="s">
        <v>154</v>
      </c>
      <c r="Z4364" s="3" t="s">
        <v>154</v>
      </c>
      <c r="AA4364" s="3" t="s">
        <v>154</v>
      </c>
      <c r="AB4364" s="3" t="s">
        <v>154</v>
      </c>
      <c r="AC4364" s="3" t="s">
        <v>154</v>
      </c>
      <c r="AD4364" s="3" t="s">
        <v>6151</v>
      </c>
      <c r="AE4364" s="3" t="s">
        <v>6151</v>
      </c>
      <c r="AF4364" s="3" t="s">
        <v>154</v>
      </c>
      <c r="AG4364" s="3" t="s">
        <v>154</v>
      </c>
      <c r="AH4364" s="3" t="s">
        <v>6478</v>
      </c>
      <c r="AI4364" s="3" t="s">
        <v>6482</v>
      </c>
      <c r="AJ4364" s="3" t="s">
        <v>6033</v>
      </c>
    </row>
    <row r="4365" spans="1:36" ht="15">
      <c r="A4365" s="10">
        <v>4468</v>
      </c>
      <c r="B4365" t="str">
        <f>IF(K4365="总计","",INDEX(主数据!A:AD,MATCH(J4365,主数据!A:A,0),9))</f>
        <v>华西大区公司</v>
      </c>
      <c r="C4365" t="str">
        <f>IF(K4365="","",INDEX(主数据!A:AD,MATCH(J4365,主数据!A:A,0),11))</f>
        <v>呼和浩特西区</v>
      </c>
      <c r="D4365" t="str">
        <f t="shared" si="272"/>
        <v>NM11中央空调费标准方式1.93</v>
      </c>
      <c r="E4365" s="13" t="str">
        <f t="shared" si="274"/>
        <v>1.93</v>
      </c>
      <c r="F4365" s="13" t="str">
        <f>IF(E4365="","",IFERROR(IF(IF(K4365="","",INDEX(收费标合同信息维护!A:Q,MATCH(D4365,收费标合同信息维护!J:J,0),10))=D4365,"有","无"),"无"))</f>
        <v>无</v>
      </c>
      <c r="G4365" s="13" t="str">
        <f t="shared" si="273"/>
        <v/>
      </c>
      <c r="H4365" s="13" t="str">
        <f t="shared" si="275"/>
        <v/>
      </c>
      <c r="I4365" s="13" t="str">
        <f>IF(G4365="","",IFERROR(IF(IF(K4365="","",INDEX(收费标合同信息维护!A:Q,MATCH(G4365,收费标合同信息维护!M:M,0),13))=G4365,"有","无"),"无"))</f>
        <v/>
      </c>
      <c r="J4365" s="3" t="s">
        <v>2213</v>
      </c>
      <c r="K4365" s="3" t="s">
        <v>15024</v>
      </c>
      <c r="L4365" s="3" t="s">
        <v>6617</v>
      </c>
      <c r="M4365" s="3" t="s">
        <v>8841</v>
      </c>
      <c r="N4365" s="3" t="s">
        <v>6477</v>
      </c>
      <c r="O4365" s="3" t="s">
        <v>6478</v>
      </c>
      <c r="P4365" s="3" t="s">
        <v>15041</v>
      </c>
      <c r="Q4365" s="3" t="s">
        <v>15042</v>
      </c>
      <c r="R4365" s="3" t="s">
        <v>6484</v>
      </c>
      <c r="S4365" s="3" t="s">
        <v>6491</v>
      </c>
      <c r="T4365" s="3" t="s">
        <v>15027</v>
      </c>
      <c r="U4365" s="3" t="s">
        <v>154</v>
      </c>
      <c r="V4365" s="3" t="s">
        <v>15043</v>
      </c>
      <c r="W4365" s="3" t="s">
        <v>154</v>
      </c>
      <c r="X4365" s="3" t="s">
        <v>154</v>
      </c>
      <c r="Y4365" s="3" t="s">
        <v>154</v>
      </c>
      <c r="Z4365" s="3" t="s">
        <v>154</v>
      </c>
      <c r="AA4365" s="3" t="s">
        <v>154</v>
      </c>
      <c r="AB4365" s="3" t="s">
        <v>154</v>
      </c>
      <c r="AC4365" s="3" t="s">
        <v>154</v>
      </c>
      <c r="AD4365" s="3" t="s">
        <v>6151</v>
      </c>
      <c r="AE4365" s="3" t="s">
        <v>6151</v>
      </c>
      <c r="AF4365" s="3" t="s">
        <v>6040</v>
      </c>
      <c r="AG4365" s="3" t="s">
        <v>154</v>
      </c>
      <c r="AH4365" s="3" t="s">
        <v>6478</v>
      </c>
      <c r="AI4365" s="3" t="s">
        <v>6482</v>
      </c>
      <c r="AJ4365" s="3" t="s">
        <v>10760</v>
      </c>
    </row>
    <row r="4366" spans="1:36" ht="15">
      <c r="A4366" s="10">
        <v>4469</v>
      </c>
      <c r="B4366" t="str">
        <f>IF(K4366="总计","",INDEX(主数据!A:AD,MATCH(J4366,主数据!A:A,0),9))</f>
        <v>华西大区公司</v>
      </c>
      <c r="C4366" t="str">
        <f>IF(K4366="","",INDEX(主数据!A:AD,MATCH(J4366,主数据!A:A,0),11))</f>
        <v>呼和浩特西区</v>
      </c>
      <c r="D4366" t="str">
        <f t="shared" si="272"/>
        <v>NM11中央空调费标准方式2.83</v>
      </c>
      <c r="E4366" s="13" t="str">
        <f t="shared" si="274"/>
        <v>2.83</v>
      </c>
      <c r="F4366" s="13" t="str">
        <f>IF(E4366="","",IFERROR(IF(IF(K4366="","",INDEX(收费标合同信息维护!A:Q,MATCH(D4366,收费标合同信息维护!J:J,0),10))=D4366,"有","无"),"无"))</f>
        <v>无</v>
      </c>
      <c r="G4366" s="13" t="str">
        <f t="shared" si="273"/>
        <v/>
      </c>
      <c r="H4366" s="13" t="str">
        <f t="shared" si="275"/>
        <v/>
      </c>
      <c r="I4366" s="13" t="str">
        <f>IF(G4366="","",IFERROR(IF(IF(K4366="","",INDEX(收费标合同信息维护!A:Q,MATCH(G4366,收费标合同信息维护!M:M,0),13))=G4366,"有","无"),"无"))</f>
        <v/>
      </c>
      <c r="J4366" s="3" t="s">
        <v>2213</v>
      </c>
      <c r="K4366" s="3" t="s">
        <v>15024</v>
      </c>
      <c r="L4366" s="3" t="s">
        <v>6617</v>
      </c>
      <c r="M4366" s="3" t="s">
        <v>8841</v>
      </c>
      <c r="N4366" s="3" t="s">
        <v>6477</v>
      </c>
      <c r="O4366" s="3" t="s">
        <v>6478</v>
      </c>
      <c r="P4366" s="3" t="s">
        <v>15044</v>
      </c>
      <c r="Q4366" s="3" t="s">
        <v>15045</v>
      </c>
      <c r="R4366" s="3" t="s">
        <v>6484</v>
      </c>
      <c r="S4366" s="3" t="s">
        <v>6491</v>
      </c>
      <c r="T4366" s="3" t="s">
        <v>15027</v>
      </c>
      <c r="U4366" s="3" t="s">
        <v>154</v>
      </c>
      <c r="V4366" s="3" t="s">
        <v>15046</v>
      </c>
      <c r="W4366" s="3" t="s">
        <v>154</v>
      </c>
      <c r="X4366" s="3" t="s">
        <v>154</v>
      </c>
      <c r="Y4366" s="3" t="s">
        <v>154</v>
      </c>
      <c r="Z4366" s="3" t="s">
        <v>154</v>
      </c>
      <c r="AA4366" s="3" t="s">
        <v>154</v>
      </c>
      <c r="AB4366" s="3" t="s">
        <v>154</v>
      </c>
      <c r="AC4366" s="3" t="s">
        <v>154</v>
      </c>
      <c r="AD4366" s="3" t="s">
        <v>6151</v>
      </c>
      <c r="AE4366" s="3" t="s">
        <v>6151</v>
      </c>
      <c r="AF4366" s="3" t="s">
        <v>154</v>
      </c>
      <c r="AG4366" s="3" t="s">
        <v>154</v>
      </c>
      <c r="AH4366" s="3" t="s">
        <v>6478</v>
      </c>
      <c r="AI4366" s="3" t="s">
        <v>6482</v>
      </c>
      <c r="AJ4366" s="3" t="s">
        <v>19</v>
      </c>
    </row>
    <row r="4367" spans="1:36" ht="15">
      <c r="A4367" s="10">
        <v>4470</v>
      </c>
      <c r="B4367" t="str">
        <f>IF(K4367="总计","",INDEX(主数据!A:AD,MATCH(J4367,主数据!A:A,0),9))</f>
        <v>华西大区公司</v>
      </c>
      <c r="C4367" t="str">
        <f>IF(K4367="","",INDEX(主数据!A:AD,MATCH(J4367,主数据!A:A,0),11))</f>
        <v>呼和浩特西区</v>
      </c>
      <c r="D4367" t="str">
        <f t="shared" si="272"/>
        <v>NM11中央空调费标准方式0.85</v>
      </c>
      <c r="E4367" s="13" t="str">
        <f t="shared" si="274"/>
        <v>0.85</v>
      </c>
      <c r="F4367" s="13" t="str">
        <f>IF(E4367="","",IFERROR(IF(IF(K4367="","",INDEX(收费标合同信息维护!A:Q,MATCH(D4367,收费标合同信息维护!J:J,0),10))=D4367,"有","无"),"无"))</f>
        <v>无</v>
      </c>
      <c r="G4367" s="13" t="str">
        <f t="shared" si="273"/>
        <v/>
      </c>
      <c r="H4367" s="13" t="str">
        <f t="shared" si="275"/>
        <v/>
      </c>
      <c r="I4367" s="13" t="str">
        <f>IF(G4367="","",IFERROR(IF(IF(K4367="","",INDEX(收费标合同信息维护!A:Q,MATCH(G4367,收费标合同信息维护!M:M,0),13))=G4367,"有","无"),"无"))</f>
        <v/>
      </c>
      <c r="J4367" s="3" t="s">
        <v>2213</v>
      </c>
      <c r="K4367" s="3" t="s">
        <v>15024</v>
      </c>
      <c r="L4367" s="3" t="s">
        <v>6617</v>
      </c>
      <c r="M4367" s="3" t="s">
        <v>8841</v>
      </c>
      <c r="N4367" s="3" t="s">
        <v>6477</v>
      </c>
      <c r="O4367" s="3" t="s">
        <v>6478</v>
      </c>
      <c r="P4367" s="3" t="s">
        <v>15047</v>
      </c>
      <c r="Q4367" s="3" t="s">
        <v>15048</v>
      </c>
      <c r="R4367" s="3" t="s">
        <v>6484</v>
      </c>
      <c r="S4367" s="3" t="s">
        <v>6491</v>
      </c>
      <c r="T4367" s="3" t="s">
        <v>7483</v>
      </c>
      <c r="U4367" s="3" t="s">
        <v>7270</v>
      </c>
      <c r="V4367" s="3" t="s">
        <v>15049</v>
      </c>
      <c r="W4367" s="3" t="s">
        <v>154</v>
      </c>
      <c r="X4367" s="3" t="s">
        <v>154</v>
      </c>
      <c r="Y4367" s="3" t="s">
        <v>154</v>
      </c>
      <c r="Z4367" s="3" t="s">
        <v>154</v>
      </c>
      <c r="AA4367" s="3" t="s">
        <v>154</v>
      </c>
      <c r="AB4367" s="3" t="s">
        <v>154</v>
      </c>
      <c r="AC4367" s="3" t="s">
        <v>154</v>
      </c>
      <c r="AD4367" s="3" t="s">
        <v>6151</v>
      </c>
      <c r="AE4367" s="3" t="s">
        <v>6151</v>
      </c>
      <c r="AF4367" s="3" t="s">
        <v>154</v>
      </c>
      <c r="AG4367" s="3" t="s">
        <v>154</v>
      </c>
      <c r="AH4367" s="3" t="s">
        <v>6478</v>
      </c>
      <c r="AI4367" s="3" t="s">
        <v>6482</v>
      </c>
      <c r="AJ4367" s="3" t="s">
        <v>6033</v>
      </c>
    </row>
    <row r="4368" spans="1:36" ht="30">
      <c r="A4368" s="10">
        <v>4471</v>
      </c>
      <c r="B4368" t="str">
        <f>IF(K4368="总计","",INDEX(主数据!A:AD,MATCH(J4368,主数据!A:A,0),9))</f>
        <v>华西大区公司</v>
      </c>
      <c r="C4368" t="str">
        <f>IF(K4368="","",INDEX(主数据!A:AD,MATCH(J4368,主数据!A:A,0),11))</f>
        <v>呼和浩特西区</v>
      </c>
      <c r="D4368" t="str">
        <f t="shared" si="272"/>
        <v>NM11生活垃圾清运费-委托清运定额</v>
      </c>
      <c r="E4368" s="13" t="str">
        <f t="shared" si="274"/>
        <v/>
      </c>
      <c r="F4368" s="13" t="str">
        <f>IF(E4368="","",IFERROR(IF(IF(K4368="","",INDEX(收费标合同信息维护!A:Q,MATCH(D4368,收费标合同信息维护!J:J,0),10))=D4368,"有","无"),"无"))</f>
        <v/>
      </c>
      <c r="G4368" s="13" t="str">
        <f t="shared" si="273"/>
        <v>NM11生活垃圾清运费-委托清运定额5.00</v>
      </c>
      <c r="H4368" s="13" t="str">
        <f t="shared" si="275"/>
        <v>5.00</v>
      </c>
      <c r="I4368" s="13" t="str">
        <f>IF(G4368="","",IFERROR(IF(IF(K4368="","",INDEX(收费标合同信息维护!A:Q,MATCH(G4368,收费标合同信息维护!M:M,0),13))=G4368,"有","无"),"无"))</f>
        <v>无</v>
      </c>
      <c r="J4368" s="3" t="s">
        <v>2213</v>
      </c>
      <c r="K4368" s="3" t="s">
        <v>15024</v>
      </c>
      <c r="L4368" s="3" t="s">
        <v>6630</v>
      </c>
      <c r="M4368" s="3" t="s">
        <v>6631</v>
      </c>
      <c r="N4368" s="3" t="s">
        <v>6477</v>
      </c>
      <c r="O4368" s="3" t="s">
        <v>6478</v>
      </c>
      <c r="P4368" s="3" t="s">
        <v>18303</v>
      </c>
      <c r="Q4368" s="3" t="s">
        <v>18304</v>
      </c>
      <c r="R4368" s="3" t="s">
        <v>6490</v>
      </c>
      <c r="S4368" s="3" t="s">
        <v>6491</v>
      </c>
      <c r="T4368" s="3" t="s">
        <v>15027</v>
      </c>
      <c r="U4368" s="3" t="s">
        <v>18305</v>
      </c>
      <c r="V4368" s="3" t="s">
        <v>154</v>
      </c>
      <c r="W4368" s="3" t="s">
        <v>6744</v>
      </c>
      <c r="X4368" s="3" t="s">
        <v>154</v>
      </c>
      <c r="Y4368" s="3" t="s">
        <v>154</v>
      </c>
      <c r="Z4368" s="3" t="s">
        <v>154</v>
      </c>
      <c r="AA4368" s="3" t="s">
        <v>154</v>
      </c>
      <c r="AB4368" s="3" t="s">
        <v>154</v>
      </c>
      <c r="AC4368" s="3" t="s">
        <v>154</v>
      </c>
      <c r="AD4368" s="3" t="s">
        <v>6151</v>
      </c>
      <c r="AE4368" s="3" t="s">
        <v>6151</v>
      </c>
      <c r="AF4368" s="3" t="s">
        <v>154</v>
      </c>
      <c r="AG4368" s="3" t="s">
        <v>154</v>
      </c>
      <c r="AH4368" s="3" t="s">
        <v>6478</v>
      </c>
      <c r="AI4368" s="3" t="s">
        <v>6482</v>
      </c>
      <c r="AJ4368" s="3" t="s">
        <v>18306</v>
      </c>
    </row>
    <row r="4369" spans="1:36" ht="30">
      <c r="A4369" s="10">
        <v>4472</v>
      </c>
      <c r="B4369" t="str">
        <f>IF(K4369="总计","",INDEX(主数据!A:AD,MATCH(J4369,主数据!A:A,0),9))</f>
        <v>华西大区公司</v>
      </c>
      <c r="C4369" t="str">
        <f>IF(K4369="","",INDEX(主数据!A:AD,MATCH(J4369,主数据!A:A,0),11))</f>
        <v>呼和浩特西区</v>
      </c>
      <c r="D4369" t="str">
        <f t="shared" si="272"/>
        <v>NM11生活垃圾清运费-委托清运标准方式0.30</v>
      </c>
      <c r="E4369" s="13" t="str">
        <f t="shared" si="274"/>
        <v>0.30</v>
      </c>
      <c r="F4369" s="13" t="str">
        <f>IF(E4369="","",IFERROR(IF(IF(K4369="","",INDEX(收费标合同信息维护!A:Q,MATCH(D4369,收费标合同信息维护!J:J,0),10))=D4369,"有","无"),"无"))</f>
        <v>无</v>
      </c>
      <c r="G4369" s="13" t="str">
        <f t="shared" si="273"/>
        <v/>
      </c>
      <c r="H4369" s="13" t="str">
        <f t="shared" si="275"/>
        <v/>
      </c>
      <c r="I4369" s="13" t="str">
        <f>IF(G4369="","",IFERROR(IF(IF(K4369="","",INDEX(收费标合同信息维护!A:Q,MATCH(G4369,收费标合同信息维护!M:M,0),13))=G4369,"有","无"),"无"))</f>
        <v/>
      </c>
      <c r="J4369" s="3" t="s">
        <v>2213</v>
      </c>
      <c r="K4369" s="3" t="s">
        <v>15024</v>
      </c>
      <c r="L4369" s="3" t="s">
        <v>6630</v>
      </c>
      <c r="M4369" s="3" t="s">
        <v>6631</v>
      </c>
      <c r="N4369" s="3" t="s">
        <v>6477</v>
      </c>
      <c r="O4369" s="3" t="s">
        <v>6478</v>
      </c>
      <c r="P4369" s="3" t="s">
        <v>18307</v>
      </c>
      <c r="Q4369" s="3" t="s">
        <v>18308</v>
      </c>
      <c r="R4369" s="3" t="s">
        <v>6484</v>
      </c>
      <c r="S4369" s="3" t="s">
        <v>6491</v>
      </c>
      <c r="T4369" s="3" t="s">
        <v>17567</v>
      </c>
      <c r="U4369" s="3" t="s">
        <v>154</v>
      </c>
      <c r="V4369" s="3" t="s">
        <v>8956</v>
      </c>
      <c r="W4369" s="3" t="s">
        <v>154</v>
      </c>
      <c r="X4369" s="3" t="s">
        <v>154</v>
      </c>
      <c r="Y4369" s="3" t="s">
        <v>154</v>
      </c>
      <c r="Z4369" s="3" t="s">
        <v>154</v>
      </c>
      <c r="AA4369" s="3" t="s">
        <v>154</v>
      </c>
      <c r="AB4369" s="3" t="s">
        <v>154</v>
      </c>
      <c r="AC4369" s="3" t="s">
        <v>154</v>
      </c>
      <c r="AD4369" s="3" t="s">
        <v>6151</v>
      </c>
      <c r="AE4369" s="3" t="s">
        <v>6151</v>
      </c>
      <c r="AF4369" s="3" t="s">
        <v>154</v>
      </c>
      <c r="AG4369" s="3" t="s">
        <v>154</v>
      </c>
      <c r="AH4369" s="3" t="s">
        <v>6478</v>
      </c>
      <c r="AI4369" s="3" t="s">
        <v>6482</v>
      </c>
      <c r="AJ4369" s="3" t="s">
        <v>46</v>
      </c>
    </row>
    <row r="4370" spans="1:36" ht="30">
      <c r="A4370" s="10">
        <v>4473</v>
      </c>
      <c r="B4370" t="str">
        <f>IF(K4370="总计","",INDEX(主数据!A:AD,MATCH(J4370,主数据!A:A,0),9))</f>
        <v>华西大区公司</v>
      </c>
      <c r="C4370" t="str">
        <f>IF(K4370="","",INDEX(主数据!A:AD,MATCH(J4370,主数据!A:A,0),11))</f>
        <v>呼和浩特西区</v>
      </c>
      <c r="D4370" t="str">
        <f t="shared" si="272"/>
        <v>NM11生活垃圾清运费-委托清运定额</v>
      </c>
      <c r="E4370" s="13" t="str">
        <f t="shared" si="274"/>
        <v/>
      </c>
      <c r="F4370" s="13" t="str">
        <f>IF(E4370="","",IFERROR(IF(IF(K4370="","",INDEX(收费标合同信息维护!A:Q,MATCH(D4370,收费标合同信息维护!J:J,0),10))=D4370,"有","无"),"无"))</f>
        <v/>
      </c>
      <c r="G4370" s="13" t="str">
        <f t="shared" si="273"/>
        <v>NM11生活垃圾清运费-委托清运定额666.67</v>
      </c>
      <c r="H4370" s="13" t="str">
        <f t="shared" si="275"/>
        <v>666.67</v>
      </c>
      <c r="I4370" s="13" t="str">
        <f>IF(G4370="","",IFERROR(IF(IF(K4370="","",INDEX(收费标合同信息维护!A:Q,MATCH(G4370,收费标合同信息维护!M:M,0),13))=G4370,"有","无"),"无"))</f>
        <v>无</v>
      </c>
      <c r="J4370" s="3" t="s">
        <v>2213</v>
      </c>
      <c r="K4370" s="3" t="s">
        <v>15024</v>
      </c>
      <c r="L4370" s="3" t="s">
        <v>6630</v>
      </c>
      <c r="M4370" s="3" t="s">
        <v>6631</v>
      </c>
      <c r="N4370" s="3" t="s">
        <v>6477</v>
      </c>
      <c r="O4370" s="3" t="s">
        <v>6478</v>
      </c>
      <c r="P4370" s="3" t="s">
        <v>18309</v>
      </c>
      <c r="Q4370" s="3" t="s">
        <v>18310</v>
      </c>
      <c r="R4370" s="3" t="s">
        <v>6490</v>
      </c>
      <c r="S4370" s="3" t="s">
        <v>6491</v>
      </c>
      <c r="T4370" s="3" t="s">
        <v>7319</v>
      </c>
      <c r="U4370" s="3" t="s">
        <v>154</v>
      </c>
      <c r="V4370" s="3" t="s">
        <v>154</v>
      </c>
      <c r="W4370" s="3" t="s">
        <v>12154</v>
      </c>
      <c r="X4370" s="3" t="s">
        <v>154</v>
      </c>
      <c r="Y4370" s="3" t="s">
        <v>154</v>
      </c>
      <c r="Z4370" s="3" t="s">
        <v>154</v>
      </c>
      <c r="AA4370" s="3" t="s">
        <v>154</v>
      </c>
      <c r="AB4370" s="3" t="s">
        <v>154</v>
      </c>
      <c r="AC4370" s="3" t="s">
        <v>154</v>
      </c>
      <c r="AD4370" s="3" t="s">
        <v>6151</v>
      </c>
      <c r="AE4370" s="3" t="s">
        <v>6151</v>
      </c>
      <c r="AF4370" s="3" t="s">
        <v>154</v>
      </c>
      <c r="AG4370" s="3" t="s">
        <v>154</v>
      </c>
      <c r="AH4370" s="3" t="s">
        <v>6478</v>
      </c>
      <c r="AI4370" s="3" t="s">
        <v>6482</v>
      </c>
      <c r="AJ4370" s="3" t="s">
        <v>6033</v>
      </c>
    </row>
    <row r="4371" spans="1:36" ht="30">
      <c r="A4371" s="10">
        <v>4474</v>
      </c>
      <c r="B4371" t="str">
        <f>IF(K4371="总计","",INDEX(主数据!A:AD,MATCH(J4371,主数据!A:A,0),9))</f>
        <v>华西大区公司</v>
      </c>
      <c r="C4371" t="str">
        <f>IF(K4371="","",INDEX(主数据!A:AD,MATCH(J4371,主数据!A:A,0),11))</f>
        <v>呼和浩特西区</v>
      </c>
      <c r="D4371" t="str">
        <f t="shared" si="272"/>
        <v>NM11生活垃圾清运费-委托清运定额</v>
      </c>
      <c r="E4371" s="13" t="str">
        <f t="shared" si="274"/>
        <v/>
      </c>
      <c r="F4371" s="13" t="str">
        <f>IF(E4371="","",IFERROR(IF(IF(K4371="","",INDEX(收费标合同信息维护!A:Q,MATCH(D4371,收费标合同信息维护!J:J,0),10))=D4371,"有","无"),"无"))</f>
        <v/>
      </c>
      <c r="G4371" s="13" t="str">
        <f t="shared" si="273"/>
        <v>NM11生活垃圾清运费-委托清运定额1666.67</v>
      </c>
      <c r="H4371" s="13" t="str">
        <f t="shared" si="275"/>
        <v>1666.67</v>
      </c>
      <c r="I4371" s="13" t="str">
        <f>IF(G4371="","",IFERROR(IF(IF(K4371="","",INDEX(收费标合同信息维护!A:Q,MATCH(G4371,收费标合同信息维护!M:M,0),13))=G4371,"有","无"),"无"))</f>
        <v>无</v>
      </c>
      <c r="J4371" s="3" t="s">
        <v>2213</v>
      </c>
      <c r="K4371" s="3" t="s">
        <v>15024</v>
      </c>
      <c r="L4371" s="3" t="s">
        <v>6630</v>
      </c>
      <c r="M4371" s="3" t="s">
        <v>6631</v>
      </c>
      <c r="N4371" s="3" t="s">
        <v>6477</v>
      </c>
      <c r="O4371" s="3" t="s">
        <v>6478</v>
      </c>
      <c r="P4371" s="3" t="s">
        <v>18311</v>
      </c>
      <c r="Q4371" s="3" t="s">
        <v>18312</v>
      </c>
      <c r="R4371" s="3" t="s">
        <v>6490</v>
      </c>
      <c r="S4371" s="3" t="s">
        <v>6491</v>
      </c>
      <c r="T4371" s="3" t="s">
        <v>7319</v>
      </c>
      <c r="U4371" s="3" t="s">
        <v>154</v>
      </c>
      <c r="V4371" s="3" t="s">
        <v>154</v>
      </c>
      <c r="W4371" s="3" t="s">
        <v>18313</v>
      </c>
      <c r="X4371" s="3" t="s">
        <v>154</v>
      </c>
      <c r="Y4371" s="3" t="s">
        <v>154</v>
      </c>
      <c r="Z4371" s="3" t="s">
        <v>154</v>
      </c>
      <c r="AA4371" s="3" t="s">
        <v>154</v>
      </c>
      <c r="AB4371" s="3" t="s">
        <v>154</v>
      </c>
      <c r="AC4371" s="3" t="s">
        <v>154</v>
      </c>
      <c r="AD4371" s="3" t="s">
        <v>6151</v>
      </c>
      <c r="AE4371" s="3" t="s">
        <v>6151</v>
      </c>
      <c r="AF4371" s="3" t="s">
        <v>154</v>
      </c>
      <c r="AG4371" s="3" t="s">
        <v>154</v>
      </c>
      <c r="AH4371" s="3" t="s">
        <v>6478</v>
      </c>
      <c r="AI4371" s="3" t="s">
        <v>6482</v>
      </c>
      <c r="AJ4371" s="3" t="s">
        <v>6033</v>
      </c>
    </row>
    <row r="4372" spans="1:36" ht="30">
      <c r="A4372" s="10">
        <v>4475</v>
      </c>
      <c r="B4372" t="str">
        <f>IF(K4372="总计","",INDEX(主数据!A:AD,MATCH(J4372,主数据!A:A,0),9))</f>
        <v>华西大区公司</v>
      </c>
      <c r="C4372" t="str">
        <f>IF(K4372="","",INDEX(主数据!A:AD,MATCH(J4372,主数据!A:A,0),11))</f>
        <v>呼和浩特西区</v>
      </c>
      <c r="D4372" t="str">
        <f t="shared" si="272"/>
        <v>NM11生活垃圾清运费-委托清运定额</v>
      </c>
      <c r="E4372" s="13" t="str">
        <f t="shared" si="274"/>
        <v/>
      </c>
      <c r="F4372" s="13" t="str">
        <f>IF(E4372="","",IFERROR(IF(IF(K4372="","",INDEX(收费标合同信息维护!A:Q,MATCH(D4372,收费标合同信息维护!J:J,0),10))=D4372,"有","无"),"无"))</f>
        <v/>
      </c>
      <c r="G4372" s="13" t="str">
        <f t="shared" si="273"/>
        <v>NM11生活垃圾清运费-委托清运定额500.00</v>
      </c>
      <c r="H4372" s="13" t="str">
        <f t="shared" si="275"/>
        <v>500.00</v>
      </c>
      <c r="I4372" s="13" t="str">
        <f>IF(G4372="","",IFERROR(IF(IF(K4372="","",INDEX(收费标合同信息维护!A:Q,MATCH(G4372,收费标合同信息维护!M:M,0),13))=G4372,"有","无"),"无"))</f>
        <v>无</v>
      </c>
      <c r="J4372" s="3" t="s">
        <v>2213</v>
      </c>
      <c r="K4372" s="3" t="s">
        <v>15024</v>
      </c>
      <c r="L4372" s="3" t="s">
        <v>6630</v>
      </c>
      <c r="M4372" s="3" t="s">
        <v>6631</v>
      </c>
      <c r="N4372" s="3" t="s">
        <v>6477</v>
      </c>
      <c r="O4372" s="3" t="s">
        <v>6478</v>
      </c>
      <c r="P4372" s="3" t="s">
        <v>18314</v>
      </c>
      <c r="Q4372" s="3" t="s">
        <v>18315</v>
      </c>
      <c r="R4372" s="3" t="s">
        <v>6490</v>
      </c>
      <c r="S4372" s="3" t="s">
        <v>6491</v>
      </c>
      <c r="T4372" s="3" t="s">
        <v>7319</v>
      </c>
      <c r="U4372" s="3" t="s">
        <v>154</v>
      </c>
      <c r="V4372" s="3" t="s">
        <v>154</v>
      </c>
      <c r="W4372" s="3" t="s">
        <v>6752</v>
      </c>
      <c r="X4372" s="3" t="s">
        <v>154</v>
      </c>
      <c r="Y4372" s="3" t="s">
        <v>154</v>
      </c>
      <c r="Z4372" s="3" t="s">
        <v>154</v>
      </c>
      <c r="AA4372" s="3" t="s">
        <v>154</v>
      </c>
      <c r="AB4372" s="3" t="s">
        <v>154</v>
      </c>
      <c r="AC4372" s="3" t="s">
        <v>154</v>
      </c>
      <c r="AD4372" s="3" t="s">
        <v>6151</v>
      </c>
      <c r="AE4372" s="3" t="s">
        <v>6151</v>
      </c>
      <c r="AF4372" s="3" t="s">
        <v>154</v>
      </c>
      <c r="AG4372" s="3" t="s">
        <v>154</v>
      </c>
      <c r="AH4372" s="3" t="s">
        <v>6478</v>
      </c>
      <c r="AI4372" s="3" t="s">
        <v>6482</v>
      </c>
      <c r="AJ4372" s="3" t="s">
        <v>6033</v>
      </c>
    </row>
    <row r="4373" spans="1:36" ht="30">
      <c r="A4373" s="10">
        <v>4476</v>
      </c>
      <c r="B4373" t="str">
        <f>IF(K4373="总计","",INDEX(主数据!A:AD,MATCH(J4373,主数据!A:A,0),9))</f>
        <v>华西大区公司</v>
      </c>
      <c r="C4373" t="str">
        <f>IF(K4373="","",INDEX(主数据!A:AD,MATCH(J4373,主数据!A:A,0),11))</f>
        <v>呼和浩特西区</v>
      </c>
      <c r="D4373" t="str">
        <f t="shared" si="272"/>
        <v>NM11开发商委托停车租赁费（固定）定额</v>
      </c>
      <c r="E4373" s="13" t="str">
        <f t="shared" si="274"/>
        <v/>
      </c>
      <c r="F4373" s="13" t="str">
        <f>IF(E4373="","",IFERROR(IF(IF(K4373="","",INDEX(收费标合同信息维护!A:Q,MATCH(D4373,收费标合同信息维护!J:J,0),10))=D4373,"有","无"),"无"))</f>
        <v/>
      </c>
      <c r="G4373" s="13" t="str">
        <f t="shared" si="273"/>
        <v>NM11开发商委托停车租赁费（固定）定额400.00</v>
      </c>
      <c r="H4373" s="13" t="str">
        <f t="shared" si="275"/>
        <v>400.00</v>
      </c>
      <c r="I4373" s="13" t="str">
        <f>IF(G4373="","",IFERROR(IF(IF(K4373="","",INDEX(收费标合同信息维护!A:Q,MATCH(G4373,收费标合同信息维护!M:M,0),13))=G4373,"有","无"),"无"))</f>
        <v>无</v>
      </c>
      <c r="J4373" s="3" t="s">
        <v>2213</v>
      </c>
      <c r="K4373" s="3" t="s">
        <v>15024</v>
      </c>
      <c r="L4373" s="3" t="s">
        <v>6818</v>
      </c>
      <c r="M4373" s="3" t="s">
        <v>6819</v>
      </c>
      <c r="N4373" s="3" t="s">
        <v>6477</v>
      </c>
      <c r="O4373" s="3" t="s">
        <v>6478</v>
      </c>
      <c r="P4373" s="3" t="s">
        <v>15050</v>
      </c>
      <c r="Q4373" s="3" t="s">
        <v>15051</v>
      </c>
      <c r="R4373" s="3" t="s">
        <v>6490</v>
      </c>
      <c r="S4373" s="3" t="s">
        <v>6491</v>
      </c>
      <c r="T4373" s="3" t="s">
        <v>7127</v>
      </c>
      <c r="U4373" s="3" t="s">
        <v>12257</v>
      </c>
      <c r="V4373" s="3" t="s">
        <v>154</v>
      </c>
      <c r="W4373" s="3" t="s">
        <v>7012</v>
      </c>
      <c r="X4373" s="3" t="s">
        <v>154</v>
      </c>
      <c r="Y4373" s="3" t="s">
        <v>154</v>
      </c>
      <c r="Z4373" s="3" t="s">
        <v>154</v>
      </c>
      <c r="AA4373" s="3" t="s">
        <v>154</v>
      </c>
      <c r="AB4373" s="3" t="s">
        <v>154</v>
      </c>
      <c r="AC4373" s="3" t="s">
        <v>154</v>
      </c>
      <c r="AD4373" s="3" t="s">
        <v>6151</v>
      </c>
      <c r="AE4373" s="3" t="s">
        <v>6151</v>
      </c>
      <c r="AF4373" s="3" t="s">
        <v>6040</v>
      </c>
      <c r="AG4373" s="3" t="s">
        <v>154</v>
      </c>
      <c r="AH4373" s="3" t="s">
        <v>6478</v>
      </c>
      <c r="AI4373" s="3" t="s">
        <v>6482</v>
      </c>
      <c r="AJ4373" s="3" t="s">
        <v>6027</v>
      </c>
    </row>
    <row r="4374" spans="1:36" ht="30">
      <c r="A4374" s="10">
        <v>4477</v>
      </c>
      <c r="B4374" t="str">
        <f>IF(K4374="总计","",INDEX(主数据!A:AD,MATCH(J4374,主数据!A:A,0),9))</f>
        <v>华西大区公司</v>
      </c>
      <c r="C4374" t="str">
        <f>IF(K4374="","",INDEX(主数据!A:AD,MATCH(J4374,主数据!A:A,0),11))</f>
        <v>呼和浩特西区</v>
      </c>
      <c r="D4374" t="str">
        <f t="shared" si="272"/>
        <v>NM11开发商委托停车租赁费（固定）定额</v>
      </c>
      <c r="E4374" s="13" t="str">
        <f t="shared" si="274"/>
        <v/>
      </c>
      <c r="F4374" s="13" t="str">
        <f>IF(E4374="","",IFERROR(IF(IF(K4374="","",INDEX(收费标合同信息维护!A:Q,MATCH(D4374,收费标合同信息维护!J:J,0),10))=D4374,"有","无"),"无"))</f>
        <v/>
      </c>
      <c r="G4374" s="13" t="str">
        <f t="shared" si="273"/>
        <v>NM11开发商委托停车租赁费（固定）定额10000.00</v>
      </c>
      <c r="H4374" s="13" t="str">
        <f t="shared" si="275"/>
        <v>10000.00</v>
      </c>
      <c r="I4374" s="13" t="str">
        <f>IF(G4374="","",IFERROR(IF(IF(K4374="","",INDEX(收费标合同信息维护!A:Q,MATCH(G4374,收费标合同信息维护!M:M,0),13))=G4374,"有","无"),"无"))</f>
        <v>无</v>
      </c>
      <c r="J4374" s="3" t="s">
        <v>2213</v>
      </c>
      <c r="K4374" s="3" t="s">
        <v>15024</v>
      </c>
      <c r="L4374" s="3" t="s">
        <v>6818</v>
      </c>
      <c r="M4374" s="3" t="s">
        <v>6819</v>
      </c>
      <c r="N4374" s="3" t="s">
        <v>6477</v>
      </c>
      <c r="O4374" s="3" t="s">
        <v>6478</v>
      </c>
      <c r="P4374" s="3" t="s">
        <v>15052</v>
      </c>
      <c r="Q4374" s="3" t="s">
        <v>15053</v>
      </c>
      <c r="R4374" s="3" t="s">
        <v>6490</v>
      </c>
      <c r="S4374" s="3" t="s">
        <v>6491</v>
      </c>
      <c r="T4374" s="3" t="s">
        <v>6548</v>
      </c>
      <c r="U4374" s="3" t="s">
        <v>11546</v>
      </c>
      <c r="V4374" s="3" t="s">
        <v>154</v>
      </c>
      <c r="W4374" s="3" t="s">
        <v>8920</v>
      </c>
      <c r="X4374" s="3" t="s">
        <v>154</v>
      </c>
      <c r="Y4374" s="3" t="s">
        <v>154</v>
      </c>
      <c r="Z4374" s="3" t="s">
        <v>154</v>
      </c>
      <c r="AA4374" s="3" t="s">
        <v>154</v>
      </c>
      <c r="AB4374" s="3" t="s">
        <v>154</v>
      </c>
      <c r="AC4374" s="3" t="s">
        <v>154</v>
      </c>
      <c r="AD4374" s="3" t="s">
        <v>6151</v>
      </c>
      <c r="AE4374" s="3" t="s">
        <v>6151</v>
      </c>
      <c r="AF4374" s="3" t="s">
        <v>6040</v>
      </c>
      <c r="AG4374" s="3" t="s">
        <v>154</v>
      </c>
      <c r="AH4374" s="3" t="s">
        <v>6478</v>
      </c>
      <c r="AI4374" s="3" t="s">
        <v>6482</v>
      </c>
      <c r="AJ4374" s="3" t="s">
        <v>6033</v>
      </c>
    </row>
    <row r="4375" spans="1:36" ht="30">
      <c r="A4375" s="10">
        <v>4478</v>
      </c>
      <c r="B4375" t="str">
        <f>IF(K4375="总计","",INDEX(主数据!A:AD,MATCH(J4375,主数据!A:A,0),9))</f>
        <v>华西大区公司</v>
      </c>
      <c r="C4375" t="str">
        <f>IF(K4375="","",INDEX(主数据!A:AD,MATCH(J4375,主数据!A:A,0),11))</f>
        <v>呼和浩特西区</v>
      </c>
      <c r="D4375" t="str">
        <f t="shared" si="272"/>
        <v>NM11开发商委托停车租赁费（固定）定额</v>
      </c>
      <c r="E4375" s="13" t="str">
        <f t="shared" si="274"/>
        <v/>
      </c>
      <c r="F4375" s="13" t="str">
        <f>IF(E4375="","",IFERROR(IF(IF(K4375="","",INDEX(收费标合同信息维护!A:Q,MATCH(D4375,收费标合同信息维护!J:J,0),10))=D4375,"有","无"),"无"))</f>
        <v/>
      </c>
      <c r="G4375" s="13" t="str">
        <f t="shared" si="273"/>
        <v>NM11开发商委托停车租赁费（固定）定额800.00</v>
      </c>
      <c r="H4375" s="13" t="str">
        <f t="shared" si="275"/>
        <v>800.00</v>
      </c>
      <c r="I4375" s="13" t="str">
        <f>IF(G4375="","",IFERROR(IF(IF(K4375="","",INDEX(收费标合同信息维护!A:Q,MATCH(G4375,收费标合同信息维护!M:M,0),13))=G4375,"有","无"),"无"))</f>
        <v>无</v>
      </c>
      <c r="J4375" s="3" t="s">
        <v>2213</v>
      </c>
      <c r="K4375" s="3" t="s">
        <v>15024</v>
      </c>
      <c r="L4375" s="3" t="s">
        <v>6818</v>
      </c>
      <c r="M4375" s="3" t="s">
        <v>6819</v>
      </c>
      <c r="N4375" s="3" t="s">
        <v>6477</v>
      </c>
      <c r="O4375" s="3" t="s">
        <v>6478</v>
      </c>
      <c r="P4375" s="3" t="s">
        <v>15054</v>
      </c>
      <c r="Q4375" s="3" t="s">
        <v>15055</v>
      </c>
      <c r="R4375" s="3" t="s">
        <v>6490</v>
      </c>
      <c r="S4375" s="3" t="s">
        <v>6491</v>
      </c>
      <c r="T4375" s="3" t="s">
        <v>6548</v>
      </c>
      <c r="U4375" s="3" t="s">
        <v>10830</v>
      </c>
      <c r="V4375" s="3" t="s">
        <v>154</v>
      </c>
      <c r="W4375" s="3" t="s">
        <v>9008</v>
      </c>
      <c r="X4375" s="3" t="s">
        <v>154</v>
      </c>
      <c r="Y4375" s="3" t="s">
        <v>154</v>
      </c>
      <c r="Z4375" s="3" t="s">
        <v>154</v>
      </c>
      <c r="AA4375" s="3" t="s">
        <v>154</v>
      </c>
      <c r="AB4375" s="3" t="s">
        <v>154</v>
      </c>
      <c r="AC4375" s="3" t="s">
        <v>154</v>
      </c>
      <c r="AD4375" s="3" t="s">
        <v>6151</v>
      </c>
      <c r="AE4375" s="3" t="s">
        <v>6151</v>
      </c>
      <c r="AF4375" s="3" t="s">
        <v>6040</v>
      </c>
      <c r="AG4375" s="3" t="s">
        <v>154</v>
      </c>
      <c r="AH4375" s="3" t="s">
        <v>6478</v>
      </c>
      <c r="AI4375" s="3" t="s">
        <v>6482</v>
      </c>
      <c r="AJ4375" s="3" t="s">
        <v>6489</v>
      </c>
    </row>
    <row r="4376" spans="1:36" ht="30">
      <c r="A4376" s="10">
        <v>4479</v>
      </c>
      <c r="B4376" t="str">
        <f>IF(K4376="总计","",INDEX(主数据!A:AD,MATCH(J4376,主数据!A:A,0),9))</f>
        <v>华西大区公司</v>
      </c>
      <c r="C4376" t="str">
        <f>IF(K4376="","",INDEX(主数据!A:AD,MATCH(J4376,主数据!A:A,0),11))</f>
        <v>呼和浩特西区</v>
      </c>
      <c r="D4376" t="str">
        <f t="shared" si="272"/>
        <v>NM11开发商委托停车租赁费（固定）定额</v>
      </c>
      <c r="E4376" s="13" t="str">
        <f t="shared" si="274"/>
        <v/>
      </c>
      <c r="F4376" s="13" t="str">
        <f>IF(E4376="","",IFERROR(IF(IF(K4376="","",INDEX(收费标合同信息维护!A:Q,MATCH(D4376,收费标合同信息维护!J:J,0),10))=D4376,"有","无"),"无"))</f>
        <v/>
      </c>
      <c r="G4376" s="13" t="str">
        <f t="shared" si="273"/>
        <v>NM11开发商委托停车租赁费（固定）定额50000.00</v>
      </c>
      <c r="H4376" s="13" t="str">
        <f t="shared" si="275"/>
        <v>50000.00</v>
      </c>
      <c r="I4376" s="13" t="str">
        <f>IF(G4376="","",IFERROR(IF(IF(K4376="","",INDEX(收费标合同信息维护!A:Q,MATCH(G4376,收费标合同信息维护!M:M,0),13))=G4376,"有","无"),"无"))</f>
        <v>无</v>
      </c>
      <c r="J4376" s="3" t="s">
        <v>2213</v>
      </c>
      <c r="K4376" s="3" t="s">
        <v>15024</v>
      </c>
      <c r="L4376" s="3" t="s">
        <v>6818</v>
      </c>
      <c r="M4376" s="3" t="s">
        <v>6819</v>
      </c>
      <c r="N4376" s="3" t="s">
        <v>6477</v>
      </c>
      <c r="O4376" s="3" t="s">
        <v>6478</v>
      </c>
      <c r="P4376" s="3" t="s">
        <v>15056</v>
      </c>
      <c r="Q4376" s="3" t="s">
        <v>15057</v>
      </c>
      <c r="R4376" s="3" t="s">
        <v>6490</v>
      </c>
      <c r="S4376" s="3" t="s">
        <v>6491</v>
      </c>
      <c r="T4376" s="3" t="s">
        <v>7084</v>
      </c>
      <c r="U4376" s="3" t="s">
        <v>10830</v>
      </c>
      <c r="V4376" s="3" t="s">
        <v>154</v>
      </c>
      <c r="W4376" s="3" t="s">
        <v>6995</v>
      </c>
      <c r="X4376" s="3" t="s">
        <v>154</v>
      </c>
      <c r="Y4376" s="3" t="s">
        <v>154</v>
      </c>
      <c r="Z4376" s="3" t="s">
        <v>154</v>
      </c>
      <c r="AA4376" s="3" t="s">
        <v>154</v>
      </c>
      <c r="AB4376" s="3" t="s">
        <v>154</v>
      </c>
      <c r="AC4376" s="3" t="s">
        <v>154</v>
      </c>
      <c r="AD4376" s="3" t="s">
        <v>6151</v>
      </c>
      <c r="AE4376" s="3" t="s">
        <v>6151</v>
      </c>
      <c r="AF4376" s="3" t="s">
        <v>6040</v>
      </c>
      <c r="AG4376" s="3" t="s">
        <v>154</v>
      </c>
      <c r="AH4376" s="3" t="s">
        <v>6478</v>
      </c>
      <c r="AI4376" s="3" t="s">
        <v>6482</v>
      </c>
      <c r="AJ4376" s="3" t="s">
        <v>6489</v>
      </c>
    </row>
    <row r="4377" spans="1:36" ht="30">
      <c r="A4377" s="10">
        <v>4480</v>
      </c>
      <c r="B4377" t="str">
        <f>IF(K4377="总计","",INDEX(主数据!A:AD,MATCH(J4377,主数据!A:A,0),9))</f>
        <v>华西大区公司</v>
      </c>
      <c r="C4377" t="str">
        <f>IF(K4377="","",INDEX(主数据!A:AD,MATCH(J4377,主数据!A:A,0),11))</f>
        <v>呼和浩特西区</v>
      </c>
      <c r="D4377" t="str">
        <f t="shared" si="272"/>
        <v>NM11开发商委托停车租赁费（固定）定额</v>
      </c>
      <c r="E4377" s="13" t="str">
        <f t="shared" si="274"/>
        <v/>
      </c>
      <c r="F4377" s="13" t="str">
        <f>IF(E4377="","",IFERROR(IF(IF(K4377="","",INDEX(收费标合同信息维护!A:Q,MATCH(D4377,收费标合同信息维护!J:J,0),10))=D4377,"有","无"),"无"))</f>
        <v/>
      </c>
      <c r="G4377" s="13" t="str">
        <f t="shared" si="273"/>
        <v>NM11开发商委托停车租赁费（固定）定额380.00</v>
      </c>
      <c r="H4377" s="13" t="str">
        <f t="shared" si="275"/>
        <v>380.00</v>
      </c>
      <c r="I4377" s="13" t="str">
        <f>IF(G4377="","",IFERROR(IF(IF(K4377="","",INDEX(收费标合同信息维护!A:Q,MATCH(G4377,收费标合同信息维护!M:M,0),13))=G4377,"有","无"),"无"))</f>
        <v>无</v>
      </c>
      <c r="J4377" s="3" t="s">
        <v>2213</v>
      </c>
      <c r="K4377" s="3" t="s">
        <v>15024</v>
      </c>
      <c r="L4377" s="3" t="s">
        <v>6818</v>
      </c>
      <c r="M4377" s="3" t="s">
        <v>6819</v>
      </c>
      <c r="N4377" s="3" t="s">
        <v>6477</v>
      </c>
      <c r="O4377" s="3" t="s">
        <v>6478</v>
      </c>
      <c r="P4377" s="3" t="s">
        <v>15058</v>
      </c>
      <c r="Q4377" s="3" t="s">
        <v>15059</v>
      </c>
      <c r="R4377" s="3" t="s">
        <v>6490</v>
      </c>
      <c r="S4377" s="3" t="s">
        <v>6491</v>
      </c>
      <c r="T4377" s="3" t="s">
        <v>6548</v>
      </c>
      <c r="U4377" s="3" t="s">
        <v>15060</v>
      </c>
      <c r="V4377" s="3" t="s">
        <v>154</v>
      </c>
      <c r="W4377" s="3" t="s">
        <v>11510</v>
      </c>
      <c r="X4377" s="3" t="s">
        <v>154</v>
      </c>
      <c r="Y4377" s="3" t="s">
        <v>154</v>
      </c>
      <c r="Z4377" s="3" t="s">
        <v>154</v>
      </c>
      <c r="AA4377" s="3" t="s">
        <v>154</v>
      </c>
      <c r="AB4377" s="3" t="s">
        <v>154</v>
      </c>
      <c r="AC4377" s="3" t="s">
        <v>154</v>
      </c>
      <c r="AD4377" s="3" t="s">
        <v>6151</v>
      </c>
      <c r="AE4377" s="3" t="s">
        <v>6151</v>
      </c>
      <c r="AF4377" s="3" t="s">
        <v>6040</v>
      </c>
      <c r="AG4377" s="3" t="s">
        <v>154</v>
      </c>
      <c r="AH4377" s="3" t="s">
        <v>6478</v>
      </c>
      <c r="AI4377" s="3" t="s">
        <v>6482</v>
      </c>
      <c r="AJ4377" s="3" t="s">
        <v>6489</v>
      </c>
    </row>
    <row r="4378" spans="1:36" ht="15">
      <c r="A4378" s="10">
        <v>4481</v>
      </c>
      <c r="B4378" t="str">
        <f>IF(K4378="总计","",INDEX(主数据!A:AD,MATCH(J4378,主数据!A:A,0),9))</f>
        <v>华东大区公司</v>
      </c>
      <c r="C4378" t="str">
        <f>IF(K4378="","",INDEX(主数据!A:AD,MATCH(J4378,主数据!A:A,0),11))</f>
        <v>上海东区</v>
      </c>
      <c r="D4378" t="str">
        <f t="shared" si="272"/>
        <v>SH18物业服务费定额</v>
      </c>
      <c r="E4378" s="13" t="str">
        <f t="shared" si="274"/>
        <v/>
      </c>
      <c r="F4378" s="13" t="str">
        <f>IF(E4378="","",IFERROR(IF(IF(K4378="","",INDEX(收费标合同信息维护!A:Q,MATCH(D4378,收费标合同信息维护!J:J,0),10))=D4378,"有","无"),"无"))</f>
        <v/>
      </c>
      <c r="G4378" s="13" t="str">
        <f t="shared" si="273"/>
        <v>SH18物业服务费定额834.59</v>
      </c>
      <c r="H4378" s="13" t="str">
        <f t="shared" si="275"/>
        <v>834.59</v>
      </c>
      <c r="I4378" s="13" t="str">
        <f>IF(G4378="","",IFERROR(IF(IF(K4378="","",INDEX(收费标合同信息维护!A:Q,MATCH(G4378,收费标合同信息维护!M:M,0),13))=G4378,"有","无"),"无"))</f>
        <v>无</v>
      </c>
      <c r="J4378" s="3" t="s">
        <v>2835</v>
      </c>
      <c r="K4378" s="3" t="s">
        <v>15061</v>
      </c>
      <c r="L4378" s="3" t="s">
        <v>6025</v>
      </c>
      <c r="M4378" s="3" t="s">
        <v>6026</v>
      </c>
      <c r="N4378" s="3" t="s">
        <v>6477</v>
      </c>
      <c r="O4378" s="3" t="s">
        <v>6478</v>
      </c>
      <c r="P4378" s="3" t="s">
        <v>15062</v>
      </c>
      <c r="Q4378" s="3" t="s">
        <v>15063</v>
      </c>
      <c r="R4378" s="3" t="s">
        <v>6490</v>
      </c>
      <c r="S4378" s="3" t="s">
        <v>6491</v>
      </c>
      <c r="T4378" s="3" t="s">
        <v>15064</v>
      </c>
      <c r="U4378" s="3" t="s">
        <v>7270</v>
      </c>
      <c r="V4378" s="3" t="s">
        <v>154</v>
      </c>
      <c r="W4378" s="3" t="s">
        <v>15065</v>
      </c>
      <c r="X4378" s="3" t="s">
        <v>154</v>
      </c>
      <c r="Y4378" s="3" t="s">
        <v>154</v>
      </c>
      <c r="Z4378" s="3" t="s">
        <v>154</v>
      </c>
      <c r="AA4378" s="3" t="s">
        <v>154</v>
      </c>
      <c r="AB4378" s="3" t="s">
        <v>154</v>
      </c>
      <c r="AC4378" s="3" t="s">
        <v>154</v>
      </c>
      <c r="AD4378" s="3" t="s">
        <v>6151</v>
      </c>
      <c r="AE4378" s="3" t="s">
        <v>6151</v>
      </c>
      <c r="AF4378" s="3" t="s">
        <v>154</v>
      </c>
      <c r="AG4378" s="3" t="s">
        <v>154</v>
      </c>
      <c r="AH4378" s="3" t="s">
        <v>6478</v>
      </c>
      <c r="AI4378" s="3" t="s">
        <v>6482</v>
      </c>
      <c r="AJ4378" s="3" t="s">
        <v>6038</v>
      </c>
    </row>
    <row r="4379" spans="1:36" ht="15">
      <c r="A4379" s="10">
        <v>4482</v>
      </c>
      <c r="B4379" t="str">
        <f>IF(K4379="总计","",INDEX(主数据!A:AD,MATCH(J4379,主数据!A:A,0),9))</f>
        <v>华东大区公司</v>
      </c>
      <c r="C4379" t="str">
        <f>IF(K4379="","",INDEX(主数据!A:AD,MATCH(J4379,主数据!A:A,0),11))</f>
        <v>上海东区</v>
      </c>
      <c r="D4379" t="str">
        <f t="shared" si="272"/>
        <v>SH18物业服务费定额</v>
      </c>
      <c r="E4379" s="13" t="str">
        <f t="shared" si="274"/>
        <v/>
      </c>
      <c r="F4379" s="13" t="str">
        <f>IF(E4379="","",IFERROR(IF(IF(K4379="","",INDEX(收费标合同信息维护!A:Q,MATCH(D4379,收费标合同信息维护!J:J,0),10))=D4379,"有","无"),"无"))</f>
        <v/>
      </c>
      <c r="G4379" s="13" t="str">
        <f t="shared" si="273"/>
        <v>SH18物业服务费定额770.66</v>
      </c>
      <c r="H4379" s="13" t="str">
        <f t="shared" si="275"/>
        <v>770.66</v>
      </c>
      <c r="I4379" s="13" t="str">
        <f>IF(G4379="","",IFERROR(IF(IF(K4379="","",INDEX(收费标合同信息维护!A:Q,MATCH(G4379,收费标合同信息维护!M:M,0),13))=G4379,"有","无"),"无"))</f>
        <v>无</v>
      </c>
      <c r="J4379" s="3" t="s">
        <v>2835</v>
      </c>
      <c r="K4379" s="3" t="s">
        <v>15061</v>
      </c>
      <c r="L4379" s="3" t="s">
        <v>6025</v>
      </c>
      <c r="M4379" s="3" t="s">
        <v>6026</v>
      </c>
      <c r="N4379" s="3" t="s">
        <v>6477</v>
      </c>
      <c r="O4379" s="3" t="s">
        <v>6478</v>
      </c>
      <c r="P4379" s="3" t="s">
        <v>15066</v>
      </c>
      <c r="Q4379" s="3" t="s">
        <v>15067</v>
      </c>
      <c r="R4379" s="3" t="s">
        <v>6490</v>
      </c>
      <c r="S4379" s="3" t="s">
        <v>6491</v>
      </c>
      <c r="T4379" s="3" t="s">
        <v>15064</v>
      </c>
      <c r="U4379" s="3" t="s">
        <v>7270</v>
      </c>
      <c r="V4379" s="3" t="s">
        <v>154</v>
      </c>
      <c r="W4379" s="3" t="s">
        <v>15068</v>
      </c>
      <c r="X4379" s="3" t="s">
        <v>154</v>
      </c>
      <c r="Y4379" s="3" t="s">
        <v>154</v>
      </c>
      <c r="Z4379" s="3" t="s">
        <v>154</v>
      </c>
      <c r="AA4379" s="3" t="s">
        <v>154</v>
      </c>
      <c r="AB4379" s="3" t="s">
        <v>154</v>
      </c>
      <c r="AC4379" s="3" t="s">
        <v>154</v>
      </c>
      <c r="AD4379" s="3" t="s">
        <v>6151</v>
      </c>
      <c r="AE4379" s="3" t="s">
        <v>6151</v>
      </c>
      <c r="AF4379" s="3" t="s">
        <v>154</v>
      </c>
      <c r="AG4379" s="3" t="s">
        <v>154</v>
      </c>
      <c r="AH4379" s="3" t="s">
        <v>6478</v>
      </c>
      <c r="AI4379" s="3" t="s">
        <v>6482</v>
      </c>
      <c r="AJ4379" s="3" t="s">
        <v>6034</v>
      </c>
    </row>
    <row r="4380" spans="1:36" ht="15">
      <c r="A4380" s="10">
        <v>4483</v>
      </c>
      <c r="B4380" t="str">
        <f>IF(K4380="总计","",INDEX(主数据!A:AD,MATCH(J4380,主数据!A:A,0),9))</f>
        <v>华东大区公司</v>
      </c>
      <c r="C4380" t="str">
        <f>IF(K4380="","",INDEX(主数据!A:AD,MATCH(J4380,主数据!A:A,0),11))</f>
        <v>上海东区</v>
      </c>
      <c r="D4380" t="str">
        <f t="shared" si="272"/>
        <v>SH18物业服务费定额</v>
      </c>
      <c r="E4380" s="13" t="str">
        <f t="shared" si="274"/>
        <v/>
      </c>
      <c r="F4380" s="13" t="str">
        <f>IF(E4380="","",IFERROR(IF(IF(K4380="","",INDEX(收费标合同信息维护!A:Q,MATCH(D4380,收费标合同信息维护!J:J,0),10))=D4380,"有","无"),"无"))</f>
        <v/>
      </c>
      <c r="G4380" s="13" t="str">
        <f t="shared" si="273"/>
        <v>SH18物业服务费定额874.82</v>
      </c>
      <c r="H4380" s="13" t="str">
        <f t="shared" si="275"/>
        <v>874.82</v>
      </c>
      <c r="I4380" s="13" t="str">
        <f>IF(G4380="","",IFERROR(IF(IF(K4380="","",INDEX(收费标合同信息维护!A:Q,MATCH(G4380,收费标合同信息维护!M:M,0),13))=G4380,"有","无"),"无"))</f>
        <v>无</v>
      </c>
      <c r="J4380" s="3" t="s">
        <v>2835</v>
      </c>
      <c r="K4380" s="3" t="s">
        <v>15061</v>
      </c>
      <c r="L4380" s="3" t="s">
        <v>6025</v>
      </c>
      <c r="M4380" s="3" t="s">
        <v>6026</v>
      </c>
      <c r="N4380" s="3" t="s">
        <v>6477</v>
      </c>
      <c r="O4380" s="3" t="s">
        <v>6478</v>
      </c>
      <c r="P4380" s="3" t="s">
        <v>15069</v>
      </c>
      <c r="Q4380" s="3" t="s">
        <v>15070</v>
      </c>
      <c r="R4380" s="3" t="s">
        <v>6490</v>
      </c>
      <c r="S4380" s="3" t="s">
        <v>6491</v>
      </c>
      <c r="T4380" s="3" t="s">
        <v>15064</v>
      </c>
      <c r="U4380" s="3" t="s">
        <v>7270</v>
      </c>
      <c r="V4380" s="3" t="s">
        <v>154</v>
      </c>
      <c r="W4380" s="3" t="s">
        <v>15071</v>
      </c>
      <c r="X4380" s="3" t="s">
        <v>154</v>
      </c>
      <c r="Y4380" s="3" t="s">
        <v>154</v>
      </c>
      <c r="Z4380" s="3" t="s">
        <v>154</v>
      </c>
      <c r="AA4380" s="3" t="s">
        <v>154</v>
      </c>
      <c r="AB4380" s="3" t="s">
        <v>154</v>
      </c>
      <c r="AC4380" s="3" t="s">
        <v>154</v>
      </c>
      <c r="AD4380" s="3" t="s">
        <v>6151</v>
      </c>
      <c r="AE4380" s="3" t="s">
        <v>6151</v>
      </c>
      <c r="AF4380" s="3" t="s">
        <v>154</v>
      </c>
      <c r="AG4380" s="3" t="s">
        <v>154</v>
      </c>
      <c r="AH4380" s="3" t="s">
        <v>6478</v>
      </c>
      <c r="AI4380" s="3" t="s">
        <v>6482</v>
      </c>
      <c r="AJ4380" s="3" t="s">
        <v>6034</v>
      </c>
    </row>
    <row r="4381" spans="1:36" ht="15">
      <c r="A4381" s="10">
        <v>4484</v>
      </c>
      <c r="B4381" t="str">
        <f>IF(K4381="总计","",INDEX(主数据!A:AD,MATCH(J4381,主数据!A:A,0),9))</f>
        <v>华东大区公司</v>
      </c>
      <c r="C4381" t="str">
        <f>IF(K4381="","",INDEX(主数据!A:AD,MATCH(J4381,主数据!A:A,0),11))</f>
        <v>上海东区</v>
      </c>
      <c r="D4381" t="str">
        <f t="shared" si="272"/>
        <v>SH18物业服务费定额</v>
      </c>
      <c r="E4381" s="13" t="str">
        <f t="shared" si="274"/>
        <v/>
      </c>
      <c r="F4381" s="13" t="str">
        <f>IF(E4381="","",IFERROR(IF(IF(K4381="","",INDEX(收费标合同信息维护!A:Q,MATCH(D4381,收费标合同信息维护!J:J,0),10))=D4381,"有","无"),"无"))</f>
        <v/>
      </c>
      <c r="G4381" s="13" t="str">
        <f t="shared" si="273"/>
        <v>SH18物业服务费定额724.62</v>
      </c>
      <c r="H4381" s="13" t="str">
        <f t="shared" si="275"/>
        <v>724.62</v>
      </c>
      <c r="I4381" s="13" t="str">
        <f>IF(G4381="","",IFERROR(IF(IF(K4381="","",INDEX(收费标合同信息维护!A:Q,MATCH(G4381,收费标合同信息维护!M:M,0),13))=G4381,"有","无"),"无"))</f>
        <v>无</v>
      </c>
      <c r="J4381" s="3" t="s">
        <v>2835</v>
      </c>
      <c r="K4381" s="3" t="s">
        <v>15061</v>
      </c>
      <c r="L4381" s="3" t="s">
        <v>6025</v>
      </c>
      <c r="M4381" s="3" t="s">
        <v>6026</v>
      </c>
      <c r="N4381" s="3" t="s">
        <v>6477</v>
      </c>
      <c r="O4381" s="3" t="s">
        <v>6478</v>
      </c>
      <c r="P4381" s="3" t="s">
        <v>15072</v>
      </c>
      <c r="Q4381" s="3" t="s">
        <v>15073</v>
      </c>
      <c r="R4381" s="3" t="s">
        <v>6490</v>
      </c>
      <c r="S4381" s="3" t="s">
        <v>6491</v>
      </c>
      <c r="T4381" s="3" t="s">
        <v>15064</v>
      </c>
      <c r="U4381" s="3" t="s">
        <v>7270</v>
      </c>
      <c r="V4381" s="3" t="s">
        <v>154</v>
      </c>
      <c r="W4381" s="3" t="s">
        <v>15074</v>
      </c>
      <c r="X4381" s="3" t="s">
        <v>154</v>
      </c>
      <c r="Y4381" s="3" t="s">
        <v>154</v>
      </c>
      <c r="Z4381" s="3" t="s">
        <v>154</v>
      </c>
      <c r="AA4381" s="3" t="s">
        <v>154</v>
      </c>
      <c r="AB4381" s="3" t="s">
        <v>154</v>
      </c>
      <c r="AC4381" s="3" t="s">
        <v>154</v>
      </c>
      <c r="AD4381" s="3" t="s">
        <v>6151</v>
      </c>
      <c r="AE4381" s="3" t="s">
        <v>6151</v>
      </c>
      <c r="AF4381" s="3" t="s">
        <v>154</v>
      </c>
      <c r="AG4381" s="3" t="s">
        <v>154</v>
      </c>
      <c r="AH4381" s="3" t="s">
        <v>6478</v>
      </c>
      <c r="AI4381" s="3" t="s">
        <v>6482</v>
      </c>
      <c r="AJ4381" s="3" t="s">
        <v>32</v>
      </c>
    </row>
    <row r="4382" spans="1:36" ht="15">
      <c r="A4382" s="10">
        <v>4485</v>
      </c>
      <c r="B4382" t="str">
        <f>IF(K4382="总计","",INDEX(主数据!A:AD,MATCH(J4382,主数据!A:A,0),9))</f>
        <v>华东大区公司</v>
      </c>
      <c r="C4382" t="str">
        <f>IF(K4382="","",INDEX(主数据!A:AD,MATCH(J4382,主数据!A:A,0),11))</f>
        <v>上海东区</v>
      </c>
      <c r="D4382" t="str">
        <f t="shared" si="272"/>
        <v>SH18物业服务费定额</v>
      </c>
      <c r="E4382" s="13" t="str">
        <f t="shared" si="274"/>
        <v/>
      </c>
      <c r="F4382" s="13" t="str">
        <f>IF(E4382="","",IFERROR(IF(IF(K4382="","",INDEX(收费标合同信息维护!A:Q,MATCH(D4382,收费标合同信息维护!J:J,0),10))=D4382,"有","无"),"无"))</f>
        <v/>
      </c>
      <c r="G4382" s="13" t="str">
        <f t="shared" si="273"/>
        <v>SH18物业服务费定额830.46</v>
      </c>
      <c r="H4382" s="13" t="str">
        <f t="shared" si="275"/>
        <v>830.46</v>
      </c>
      <c r="I4382" s="13" t="str">
        <f>IF(G4382="","",IFERROR(IF(IF(K4382="","",INDEX(收费标合同信息维护!A:Q,MATCH(G4382,收费标合同信息维护!M:M,0),13))=G4382,"有","无"),"无"))</f>
        <v>无</v>
      </c>
      <c r="J4382" s="3" t="s">
        <v>2835</v>
      </c>
      <c r="K4382" s="3" t="s">
        <v>15061</v>
      </c>
      <c r="L4382" s="3" t="s">
        <v>6025</v>
      </c>
      <c r="M4382" s="3" t="s">
        <v>6026</v>
      </c>
      <c r="N4382" s="3" t="s">
        <v>6477</v>
      </c>
      <c r="O4382" s="3" t="s">
        <v>6478</v>
      </c>
      <c r="P4382" s="3" t="s">
        <v>15075</v>
      </c>
      <c r="Q4382" s="3" t="s">
        <v>15076</v>
      </c>
      <c r="R4382" s="3" t="s">
        <v>6490</v>
      </c>
      <c r="S4382" s="3" t="s">
        <v>6491</v>
      </c>
      <c r="T4382" s="3" t="s">
        <v>15064</v>
      </c>
      <c r="U4382" s="3" t="s">
        <v>7270</v>
      </c>
      <c r="V4382" s="3" t="s">
        <v>154</v>
      </c>
      <c r="W4382" s="3" t="s">
        <v>15077</v>
      </c>
      <c r="X4382" s="3" t="s">
        <v>154</v>
      </c>
      <c r="Y4382" s="3" t="s">
        <v>154</v>
      </c>
      <c r="Z4382" s="3" t="s">
        <v>154</v>
      </c>
      <c r="AA4382" s="3" t="s">
        <v>154</v>
      </c>
      <c r="AB4382" s="3" t="s">
        <v>154</v>
      </c>
      <c r="AC4382" s="3" t="s">
        <v>154</v>
      </c>
      <c r="AD4382" s="3" t="s">
        <v>6151</v>
      </c>
      <c r="AE4382" s="3" t="s">
        <v>6151</v>
      </c>
      <c r="AF4382" s="3" t="s">
        <v>154</v>
      </c>
      <c r="AG4382" s="3" t="s">
        <v>154</v>
      </c>
      <c r="AH4382" s="3" t="s">
        <v>6478</v>
      </c>
      <c r="AI4382" s="3" t="s">
        <v>6482</v>
      </c>
      <c r="AJ4382" s="3" t="s">
        <v>12</v>
      </c>
    </row>
    <row r="4383" spans="1:36" ht="15">
      <c r="A4383" s="10">
        <v>4486</v>
      </c>
      <c r="B4383" t="str">
        <f>IF(K4383="总计","",INDEX(主数据!A:AD,MATCH(J4383,主数据!A:A,0),9))</f>
        <v>华东大区公司</v>
      </c>
      <c r="C4383" t="str">
        <f>IF(K4383="","",INDEX(主数据!A:AD,MATCH(J4383,主数据!A:A,0),11))</f>
        <v>上海东区</v>
      </c>
      <c r="D4383" t="str">
        <f t="shared" si="272"/>
        <v>SH18物业服务费定额</v>
      </c>
      <c r="E4383" s="13" t="str">
        <f t="shared" si="274"/>
        <v/>
      </c>
      <c r="F4383" s="13" t="str">
        <f>IF(E4383="","",IFERROR(IF(IF(K4383="","",INDEX(收费标合同信息维护!A:Q,MATCH(D4383,收费标合同信息维护!J:J,0),10))=D4383,"有","无"),"无"))</f>
        <v/>
      </c>
      <c r="G4383" s="13" t="str">
        <f t="shared" si="273"/>
        <v>SH18物业服务费定额826.11</v>
      </c>
      <c r="H4383" s="13" t="str">
        <f t="shared" si="275"/>
        <v>826.11</v>
      </c>
      <c r="I4383" s="13" t="str">
        <f>IF(G4383="","",IFERROR(IF(IF(K4383="","",INDEX(收费标合同信息维护!A:Q,MATCH(G4383,收费标合同信息维护!M:M,0),13))=G4383,"有","无"),"无"))</f>
        <v>无</v>
      </c>
      <c r="J4383" s="3" t="s">
        <v>2835</v>
      </c>
      <c r="K4383" s="3" t="s">
        <v>15061</v>
      </c>
      <c r="L4383" s="3" t="s">
        <v>6025</v>
      </c>
      <c r="M4383" s="3" t="s">
        <v>6026</v>
      </c>
      <c r="N4383" s="3" t="s">
        <v>6477</v>
      </c>
      <c r="O4383" s="3" t="s">
        <v>6478</v>
      </c>
      <c r="P4383" s="3" t="s">
        <v>15078</v>
      </c>
      <c r="Q4383" s="3" t="s">
        <v>15079</v>
      </c>
      <c r="R4383" s="3" t="s">
        <v>6490</v>
      </c>
      <c r="S4383" s="3" t="s">
        <v>6491</v>
      </c>
      <c r="T4383" s="3" t="s">
        <v>15064</v>
      </c>
      <c r="U4383" s="3" t="s">
        <v>7270</v>
      </c>
      <c r="V4383" s="3" t="s">
        <v>154</v>
      </c>
      <c r="W4383" s="3" t="s">
        <v>15080</v>
      </c>
      <c r="X4383" s="3" t="s">
        <v>154</v>
      </c>
      <c r="Y4383" s="3" t="s">
        <v>154</v>
      </c>
      <c r="Z4383" s="3" t="s">
        <v>154</v>
      </c>
      <c r="AA4383" s="3" t="s">
        <v>154</v>
      </c>
      <c r="AB4383" s="3" t="s">
        <v>154</v>
      </c>
      <c r="AC4383" s="3" t="s">
        <v>154</v>
      </c>
      <c r="AD4383" s="3" t="s">
        <v>6151</v>
      </c>
      <c r="AE4383" s="3" t="s">
        <v>6151</v>
      </c>
      <c r="AF4383" s="3" t="s">
        <v>154</v>
      </c>
      <c r="AG4383" s="3" t="s">
        <v>154</v>
      </c>
      <c r="AH4383" s="3" t="s">
        <v>6478</v>
      </c>
      <c r="AI4383" s="3" t="s">
        <v>6482</v>
      </c>
      <c r="AJ4383" s="3" t="s">
        <v>6034</v>
      </c>
    </row>
    <row r="4384" spans="1:36" ht="15">
      <c r="A4384" s="10">
        <v>4487</v>
      </c>
      <c r="B4384" t="str">
        <f>IF(K4384="总计","",INDEX(主数据!A:AD,MATCH(J4384,主数据!A:A,0),9))</f>
        <v>华东大区公司</v>
      </c>
      <c r="C4384" t="str">
        <f>IF(K4384="","",INDEX(主数据!A:AD,MATCH(J4384,主数据!A:A,0),11))</f>
        <v>上海东区</v>
      </c>
      <c r="D4384" t="str">
        <f t="shared" si="272"/>
        <v>SH18物业服务费定额</v>
      </c>
      <c r="E4384" s="13" t="str">
        <f t="shared" si="274"/>
        <v/>
      </c>
      <c r="F4384" s="13" t="str">
        <f>IF(E4384="","",IFERROR(IF(IF(K4384="","",INDEX(收费标合同信息维护!A:Q,MATCH(D4384,收费标合同信息维护!J:J,0),10))=D4384,"有","无"),"无"))</f>
        <v/>
      </c>
      <c r="G4384" s="13" t="str">
        <f t="shared" si="273"/>
        <v>SH18物业服务费定额877.92</v>
      </c>
      <c r="H4384" s="13" t="str">
        <f t="shared" si="275"/>
        <v>877.92</v>
      </c>
      <c r="I4384" s="13" t="str">
        <f>IF(G4384="","",IFERROR(IF(IF(K4384="","",INDEX(收费标合同信息维护!A:Q,MATCH(G4384,收费标合同信息维护!M:M,0),13))=G4384,"有","无"),"无"))</f>
        <v>无</v>
      </c>
      <c r="J4384" s="3" t="s">
        <v>2835</v>
      </c>
      <c r="K4384" s="3" t="s">
        <v>15061</v>
      </c>
      <c r="L4384" s="3" t="s">
        <v>6025</v>
      </c>
      <c r="M4384" s="3" t="s">
        <v>6026</v>
      </c>
      <c r="N4384" s="3" t="s">
        <v>6477</v>
      </c>
      <c r="O4384" s="3" t="s">
        <v>6478</v>
      </c>
      <c r="P4384" s="3" t="s">
        <v>15081</v>
      </c>
      <c r="Q4384" s="3" t="s">
        <v>15082</v>
      </c>
      <c r="R4384" s="3" t="s">
        <v>6490</v>
      </c>
      <c r="S4384" s="3" t="s">
        <v>6491</v>
      </c>
      <c r="T4384" s="3" t="s">
        <v>15064</v>
      </c>
      <c r="U4384" s="3" t="s">
        <v>7270</v>
      </c>
      <c r="V4384" s="3" t="s">
        <v>154</v>
      </c>
      <c r="W4384" s="3" t="s">
        <v>15083</v>
      </c>
      <c r="X4384" s="3" t="s">
        <v>154</v>
      </c>
      <c r="Y4384" s="3" t="s">
        <v>154</v>
      </c>
      <c r="Z4384" s="3" t="s">
        <v>154</v>
      </c>
      <c r="AA4384" s="3" t="s">
        <v>154</v>
      </c>
      <c r="AB4384" s="3" t="s">
        <v>154</v>
      </c>
      <c r="AC4384" s="3" t="s">
        <v>154</v>
      </c>
      <c r="AD4384" s="3" t="s">
        <v>6151</v>
      </c>
      <c r="AE4384" s="3" t="s">
        <v>6151</v>
      </c>
      <c r="AF4384" s="3" t="s">
        <v>154</v>
      </c>
      <c r="AG4384" s="3" t="s">
        <v>154</v>
      </c>
      <c r="AH4384" s="3" t="s">
        <v>6478</v>
      </c>
      <c r="AI4384" s="3" t="s">
        <v>6482</v>
      </c>
      <c r="AJ4384" s="3" t="s">
        <v>6032</v>
      </c>
    </row>
    <row r="4385" spans="1:36" ht="15">
      <c r="A4385" s="10">
        <v>4488</v>
      </c>
      <c r="B4385" t="str">
        <f>IF(K4385="总计","",INDEX(主数据!A:AD,MATCH(J4385,主数据!A:A,0),9))</f>
        <v>华东大区公司</v>
      </c>
      <c r="C4385" t="str">
        <f>IF(K4385="","",INDEX(主数据!A:AD,MATCH(J4385,主数据!A:A,0),11))</f>
        <v>上海东区</v>
      </c>
      <c r="D4385" t="str">
        <f t="shared" si="272"/>
        <v>SH18物业服务费定额</v>
      </c>
      <c r="E4385" s="13" t="str">
        <f t="shared" si="274"/>
        <v/>
      </c>
      <c r="F4385" s="13" t="str">
        <f>IF(E4385="","",IFERROR(IF(IF(K4385="","",INDEX(收费标合同信息维护!A:Q,MATCH(D4385,收费标合同信息维护!J:J,0),10))=D4385,"有","无"),"无"))</f>
        <v/>
      </c>
      <c r="G4385" s="13" t="str">
        <f t="shared" si="273"/>
        <v>SH18物业服务费定额833.79</v>
      </c>
      <c r="H4385" s="13" t="str">
        <f t="shared" si="275"/>
        <v>833.79</v>
      </c>
      <c r="I4385" s="13" t="str">
        <f>IF(G4385="","",IFERROR(IF(IF(K4385="","",INDEX(收费标合同信息维护!A:Q,MATCH(G4385,收费标合同信息维护!M:M,0),13))=G4385,"有","无"),"无"))</f>
        <v>无</v>
      </c>
      <c r="J4385" s="3" t="s">
        <v>2835</v>
      </c>
      <c r="K4385" s="3" t="s">
        <v>15061</v>
      </c>
      <c r="L4385" s="3" t="s">
        <v>6025</v>
      </c>
      <c r="M4385" s="3" t="s">
        <v>6026</v>
      </c>
      <c r="N4385" s="3" t="s">
        <v>6477</v>
      </c>
      <c r="O4385" s="3" t="s">
        <v>6478</v>
      </c>
      <c r="P4385" s="3" t="s">
        <v>15084</v>
      </c>
      <c r="Q4385" s="3" t="s">
        <v>15085</v>
      </c>
      <c r="R4385" s="3" t="s">
        <v>6490</v>
      </c>
      <c r="S4385" s="3" t="s">
        <v>6491</v>
      </c>
      <c r="T4385" s="3" t="s">
        <v>15064</v>
      </c>
      <c r="U4385" s="3" t="s">
        <v>7270</v>
      </c>
      <c r="V4385" s="3" t="s">
        <v>154</v>
      </c>
      <c r="W4385" s="3" t="s">
        <v>15086</v>
      </c>
      <c r="X4385" s="3" t="s">
        <v>154</v>
      </c>
      <c r="Y4385" s="3" t="s">
        <v>154</v>
      </c>
      <c r="Z4385" s="3" t="s">
        <v>154</v>
      </c>
      <c r="AA4385" s="3" t="s">
        <v>154</v>
      </c>
      <c r="AB4385" s="3" t="s">
        <v>154</v>
      </c>
      <c r="AC4385" s="3" t="s">
        <v>154</v>
      </c>
      <c r="AD4385" s="3" t="s">
        <v>6151</v>
      </c>
      <c r="AE4385" s="3" t="s">
        <v>6151</v>
      </c>
      <c r="AF4385" s="3" t="s">
        <v>154</v>
      </c>
      <c r="AG4385" s="3" t="s">
        <v>154</v>
      </c>
      <c r="AH4385" s="3" t="s">
        <v>6478</v>
      </c>
      <c r="AI4385" s="3" t="s">
        <v>6482</v>
      </c>
      <c r="AJ4385" s="3" t="s">
        <v>6027</v>
      </c>
    </row>
    <row r="4386" spans="1:36" ht="15">
      <c r="A4386" s="10">
        <v>4489</v>
      </c>
      <c r="B4386" t="str">
        <f>IF(K4386="总计","",INDEX(主数据!A:AD,MATCH(J4386,主数据!A:A,0),9))</f>
        <v>华东大区公司</v>
      </c>
      <c r="C4386" t="str">
        <f>IF(K4386="","",INDEX(主数据!A:AD,MATCH(J4386,主数据!A:A,0),11))</f>
        <v>上海东区</v>
      </c>
      <c r="D4386" t="str">
        <f t="shared" si="272"/>
        <v>SH18物业服务费定额</v>
      </c>
      <c r="E4386" s="13" t="str">
        <f t="shared" si="274"/>
        <v/>
      </c>
      <c r="F4386" s="13" t="str">
        <f>IF(E4386="","",IFERROR(IF(IF(K4386="","",INDEX(收费标合同信息维护!A:Q,MATCH(D4386,收费标合同信息维护!J:J,0),10))=D4386,"有","无"),"无"))</f>
        <v/>
      </c>
      <c r="G4386" s="13" t="str">
        <f t="shared" si="273"/>
        <v>SH18物业服务费定额870.88</v>
      </c>
      <c r="H4386" s="13" t="str">
        <f t="shared" si="275"/>
        <v>870.88</v>
      </c>
      <c r="I4386" s="13" t="str">
        <f>IF(G4386="","",IFERROR(IF(IF(K4386="","",INDEX(收费标合同信息维护!A:Q,MATCH(G4386,收费标合同信息维护!M:M,0),13))=G4386,"有","无"),"无"))</f>
        <v>无</v>
      </c>
      <c r="J4386" s="3" t="s">
        <v>2835</v>
      </c>
      <c r="K4386" s="3" t="s">
        <v>15061</v>
      </c>
      <c r="L4386" s="3" t="s">
        <v>6025</v>
      </c>
      <c r="M4386" s="3" t="s">
        <v>6026</v>
      </c>
      <c r="N4386" s="3" t="s">
        <v>6477</v>
      </c>
      <c r="O4386" s="3" t="s">
        <v>6478</v>
      </c>
      <c r="P4386" s="3" t="s">
        <v>15087</v>
      </c>
      <c r="Q4386" s="3" t="s">
        <v>15088</v>
      </c>
      <c r="R4386" s="3" t="s">
        <v>6490</v>
      </c>
      <c r="S4386" s="3" t="s">
        <v>6491</v>
      </c>
      <c r="T4386" s="3" t="s">
        <v>15064</v>
      </c>
      <c r="U4386" s="3" t="s">
        <v>7270</v>
      </c>
      <c r="V4386" s="3" t="s">
        <v>154</v>
      </c>
      <c r="W4386" s="3" t="s">
        <v>15089</v>
      </c>
      <c r="X4386" s="3" t="s">
        <v>154</v>
      </c>
      <c r="Y4386" s="3" t="s">
        <v>154</v>
      </c>
      <c r="Z4386" s="3" t="s">
        <v>154</v>
      </c>
      <c r="AA4386" s="3" t="s">
        <v>154</v>
      </c>
      <c r="AB4386" s="3" t="s">
        <v>154</v>
      </c>
      <c r="AC4386" s="3" t="s">
        <v>154</v>
      </c>
      <c r="AD4386" s="3" t="s">
        <v>6151</v>
      </c>
      <c r="AE4386" s="3" t="s">
        <v>6151</v>
      </c>
      <c r="AF4386" s="3" t="s">
        <v>154</v>
      </c>
      <c r="AG4386" s="3" t="s">
        <v>154</v>
      </c>
      <c r="AH4386" s="3" t="s">
        <v>6478</v>
      </c>
      <c r="AI4386" s="3" t="s">
        <v>6482</v>
      </c>
      <c r="AJ4386" s="3" t="s">
        <v>6032</v>
      </c>
    </row>
    <row r="4387" spans="1:36" ht="15">
      <c r="A4387" s="10">
        <v>4490</v>
      </c>
      <c r="B4387" t="str">
        <f>IF(K4387="总计","",INDEX(主数据!A:AD,MATCH(J4387,主数据!A:A,0),9))</f>
        <v>华东大区公司</v>
      </c>
      <c r="C4387" t="str">
        <f>IF(K4387="","",INDEX(主数据!A:AD,MATCH(J4387,主数据!A:A,0),11))</f>
        <v>上海东区</v>
      </c>
      <c r="D4387" t="str">
        <f t="shared" si="272"/>
        <v>SH18物业服务费定额</v>
      </c>
      <c r="E4387" s="13" t="str">
        <f t="shared" si="274"/>
        <v/>
      </c>
      <c r="F4387" s="13" t="str">
        <f>IF(E4387="","",IFERROR(IF(IF(K4387="","",INDEX(收费标合同信息维护!A:Q,MATCH(D4387,收费标合同信息维护!J:J,0),10))=D4387,"有","无"),"无"))</f>
        <v/>
      </c>
      <c r="G4387" s="13" t="str">
        <f t="shared" si="273"/>
        <v>SH18物业服务费定额827.23</v>
      </c>
      <c r="H4387" s="13" t="str">
        <f t="shared" si="275"/>
        <v>827.23</v>
      </c>
      <c r="I4387" s="13" t="str">
        <f>IF(G4387="","",IFERROR(IF(IF(K4387="","",INDEX(收费标合同信息维护!A:Q,MATCH(G4387,收费标合同信息维护!M:M,0),13))=G4387,"有","无"),"无"))</f>
        <v>无</v>
      </c>
      <c r="J4387" s="3" t="s">
        <v>2835</v>
      </c>
      <c r="K4387" s="3" t="s">
        <v>15061</v>
      </c>
      <c r="L4387" s="3" t="s">
        <v>6025</v>
      </c>
      <c r="M4387" s="3" t="s">
        <v>6026</v>
      </c>
      <c r="N4387" s="3" t="s">
        <v>6477</v>
      </c>
      <c r="O4387" s="3" t="s">
        <v>6478</v>
      </c>
      <c r="P4387" s="3" t="s">
        <v>15090</v>
      </c>
      <c r="Q4387" s="3" t="s">
        <v>15091</v>
      </c>
      <c r="R4387" s="3" t="s">
        <v>6490</v>
      </c>
      <c r="S4387" s="3" t="s">
        <v>6491</v>
      </c>
      <c r="T4387" s="3" t="s">
        <v>15064</v>
      </c>
      <c r="U4387" s="3" t="s">
        <v>7270</v>
      </c>
      <c r="V4387" s="3" t="s">
        <v>154</v>
      </c>
      <c r="W4387" s="3" t="s">
        <v>15092</v>
      </c>
      <c r="X4387" s="3" t="s">
        <v>154</v>
      </c>
      <c r="Y4387" s="3" t="s">
        <v>154</v>
      </c>
      <c r="Z4387" s="3" t="s">
        <v>154</v>
      </c>
      <c r="AA4387" s="3" t="s">
        <v>154</v>
      </c>
      <c r="AB4387" s="3" t="s">
        <v>154</v>
      </c>
      <c r="AC4387" s="3" t="s">
        <v>154</v>
      </c>
      <c r="AD4387" s="3" t="s">
        <v>6151</v>
      </c>
      <c r="AE4387" s="3" t="s">
        <v>6151</v>
      </c>
      <c r="AF4387" s="3" t="s">
        <v>154</v>
      </c>
      <c r="AG4387" s="3" t="s">
        <v>154</v>
      </c>
      <c r="AH4387" s="3" t="s">
        <v>6478</v>
      </c>
      <c r="AI4387" s="3" t="s">
        <v>6482</v>
      </c>
      <c r="AJ4387" s="3" t="s">
        <v>6032</v>
      </c>
    </row>
    <row r="4388" spans="1:36" ht="15">
      <c r="A4388" s="10">
        <v>4491</v>
      </c>
      <c r="B4388" t="str">
        <f>IF(K4388="总计","",INDEX(主数据!A:AD,MATCH(J4388,主数据!A:A,0),9))</f>
        <v>华东大区公司</v>
      </c>
      <c r="C4388" t="str">
        <f>IF(K4388="","",INDEX(主数据!A:AD,MATCH(J4388,主数据!A:A,0),11))</f>
        <v>上海东区</v>
      </c>
      <c r="D4388" t="str">
        <f t="shared" si="272"/>
        <v>SH18物业服务费定额</v>
      </c>
      <c r="E4388" s="13" t="str">
        <f t="shared" si="274"/>
        <v/>
      </c>
      <c r="F4388" s="13" t="str">
        <f>IF(E4388="","",IFERROR(IF(IF(K4388="","",INDEX(收费标合同信息维护!A:Q,MATCH(D4388,收费标合同信息维护!J:J,0),10))=D4388,"有","无"),"无"))</f>
        <v/>
      </c>
      <c r="G4388" s="13" t="str">
        <f t="shared" si="273"/>
        <v>SH18物业服务费定额877.28</v>
      </c>
      <c r="H4388" s="13" t="str">
        <f t="shared" si="275"/>
        <v>877.28</v>
      </c>
      <c r="I4388" s="13" t="str">
        <f>IF(G4388="","",IFERROR(IF(IF(K4388="","",INDEX(收费标合同信息维护!A:Q,MATCH(G4388,收费标合同信息维护!M:M,0),13))=G4388,"有","无"),"无"))</f>
        <v>无</v>
      </c>
      <c r="J4388" s="3" t="s">
        <v>2835</v>
      </c>
      <c r="K4388" s="3" t="s">
        <v>15061</v>
      </c>
      <c r="L4388" s="3" t="s">
        <v>6025</v>
      </c>
      <c r="M4388" s="3" t="s">
        <v>6026</v>
      </c>
      <c r="N4388" s="3" t="s">
        <v>6477</v>
      </c>
      <c r="O4388" s="3" t="s">
        <v>6478</v>
      </c>
      <c r="P4388" s="3" t="s">
        <v>15093</v>
      </c>
      <c r="Q4388" s="3" t="s">
        <v>15094</v>
      </c>
      <c r="R4388" s="3" t="s">
        <v>6490</v>
      </c>
      <c r="S4388" s="3" t="s">
        <v>6491</v>
      </c>
      <c r="T4388" s="3" t="s">
        <v>15064</v>
      </c>
      <c r="U4388" s="3" t="s">
        <v>7270</v>
      </c>
      <c r="V4388" s="3" t="s">
        <v>154</v>
      </c>
      <c r="W4388" s="3" t="s">
        <v>15095</v>
      </c>
      <c r="X4388" s="3" t="s">
        <v>154</v>
      </c>
      <c r="Y4388" s="3" t="s">
        <v>154</v>
      </c>
      <c r="Z4388" s="3" t="s">
        <v>154</v>
      </c>
      <c r="AA4388" s="3" t="s">
        <v>154</v>
      </c>
      <c r="AB4388" s="3" t="s">
        <v>154</v>
      </c>
      <c r="AC4388" s="3" t="s">
        <v>154</v>
      </c>
      <c r="AD4388" s="3" t="s">
        <v>6151</v>
      </c>
      <c r="AE4388" s="3" t="s">
        <v>6151</v>
      </c>
      <c r="AF4388" s="3" t="s">
        <v>154</v>
      </c>
      <c r="AG4388" s="3" t="s">
        <v>154</v>
      </c>
      <c r="AH4388" s="3" t="s">
        <v>6478</v>
      </c>
      <c r="AI4388" s="3" t="s">
        <v>6482</v>
      </c>
      <c r="AJ4388" s="3" t="s">
        <v>6038</v>
      </c>
    </row>
    <row r="4389" spans="1:36" ht="15">
      <c r="A4389" s="10">
        <v>4492</v>
      </c>
      <c r="B4389" t="str">
        <f>IF(K4389="总计","",INDEX(主数据!A:AD,MATCH(J4389,主数据!A:A,0),9))</f>
        <v>华东大区公司</v>
      </c>
      <c r="C4389" t="str">
        <f>IF(K4389="","",INDEX(主数据!A:AD,MATCH(J4389,主数据!A:A,0),11))</f>
        <v>上海东区</v>
      </c>
      <c r="D4389" t="str">
        <f t="shared" si="272"/>
        <v>SH18物业服务费定额</v>
      </c>
      <c r="E4389" s="13" t="str">
        <f t="shared" si="274"/>
        <v/>
      </c>
      <c r="F4389" s="13" t="str">
        <f>IF(E4389="","",IFERROR(IF(IF(K4389="","",INDEX(收费标合同信息维护!A:Q,MATCH(D4389,收费标合同信息维护!J:J,0),10))=D4389,"有","无"),"无"))</f>
        <v/>
      </c>
      <c r="G4389" s="13" t="str">
        <f t="shared" si="273"/>
        <v>SH18物业服务费定额872.58</v>
      </c>
      <c r="H4389" s="13" t="str">
        <f t="shared" si="275"/>
        <v>872.58</v>
      </c>
      <c r="I4389" s="13" t="str">
        <f>IF(G4389="","",IFERROR(IF(IF(K4389="","",INDEX(收费标合同信息维护!A:Q,MATCH(G4389,收费标合同信息维护!M:M,0),13))=G4389,"有","无"),"无"))</f>
        <v>无</v>
      </c>
      <c r="J4389" s="3" t="s">
        <v>2835</v>
      </c>
      <c r="K4389" s="3" t="s">
        <v>15061</v>
      </c>
      <c r="L4389" s="3" t="s">
        <v>6025</v>
      </c>
      <c r="M4389" s="3" t="s">
        <v>6026</v>
      </c>
      <c r="N4389" s="3" t="s">
        <v>6477</v>
      </c>
      <c r="O4389" s="3" t="s">
        <v>6478</v>
      </c>
      <c r="P4389" s="3" t="s">
        <v>15096</v>
      </c>
      <c r="Q4389" s="3" t="s">
        <v>15097</v>
      </c>
      <c r="R4389" s="3" t="s">
        <v>6490</v>
      </c>
      <c r="S4389" s="3" t="s">
        <v>6491</v>
      </c>
      <c r="T4389" s="3" t="s">
        <v>15064</v>
      </c>
      <c r="U4389" s="3" t="s">
        <v>7270</v>
      </c>
      <c r="V4389" s="3" t="s">
        <v>154</v>
      </c>
      <c r="W4389" s="3" t="s">
        <v>15098</v>
      </c>
      <c r="X4389" s="3" t="s">
        <v>154</v>
      </c>
      <c r="Y4389" s="3" t="s">
        <v>154</v>
      </c>
      <c r="Z4389" s="3" t="s">
        <v>154</v>
      </c>
      <c r="AA4389" s="3" t="s">
        <v>154</v>
      </c>
      <c r="AB4389" s="3" t="s">
        <v>154</v>
      </c>
      <c r="AC4389" s="3" t="s">
        <v>154</v>
      </c>
      <c r="AD4389" s="3" t="s">
        <v>6151</v>
      </c>
      <c r="AE4389" s="3" t="s">
        <v>6151</v>
      </c>
      <c r="AF4389" s="3" t="s">
        <v>154</v>
      </c>
      <c r="AG4389" s="3" t="s">
        <v>154</v>
      </c>
      <c r="AH4389" s="3" t="s">
        <v>6478</v>
      </c>
      <c r="AI4389" s="3" t="s">
        <v>6482</v>
      </c>
      <c r="AJ4389" s="3" t="s">
        <v>6027</v>
      </c>
    </row>
    <row r="4390" spans="1:36" ht="15">
      <c r="A4390" s="10">
        <v>4493</v>
      </c>
      <c r="B4390" t="str">
        <f>IF(K4390="总计","",INDEX(主数据!A:AD,MATCH(J4390,主数据!A:A,0),9))</f>
        <v>华东大区公司</v>
      </c>
      <c r="C4390" t="str">
        <f>IF(K4390="","",INDEX(主数据!A:AD,MATCH(J4390,主数据!A:A,0),11))</f>
        <v>上海东区</v>
      </c>
      <c r="D4390" t="str">
        <f t="shared" si="272"/>
        <v>SH18物业服务费定额</v>
      </c>
      <c r="E4390" s="13" t="str">
        <f t="shared" si="274"/>
        <v/>
      </c>
      <c r="F4390" s="13" t="str">
        <f>IF(E4390="","",IFERROR(IF(IF(K4390="","",INDEX(收费标合同信息维护!A:Q,MATCH(D4390,收费标合同信息维护!J:J,0),10))=D4390,"有","无"),"无"))</f>
        <v/>
      </c>
      <c r="G4390" s="13" t="str">
        <f t="shared" si="273"/>
        <v>SH18物业服务费定额877.86</v>
      </c>
      <c r="H4390" s="13" t="str">
        <f t="shared" si="275"/>
        <v>877.86</v>
      </c>
      <c r="I4390" s="13" t="str">
        <f>IF(G4390="","",IFERROR(IF(IF(K4390="","",INDEX(收费标合同信息维护!A:Q,MATCH(G4390,收费标合同信息维护!M:M,0),13))=G4390,"有","无"),"无"))</f>
        <v>无</v>
      </c>
      <c r="J4390" s="3" t="s">
        <v>2835</v>
      </c>
      <c r="K4390" s="3" t="s">
        <v>15061</v>
      </c>
      <c r="L4390" s="3" t="s">
        <v>6025</v>
      </c>
      <c r="M4390" s="3" t="s">
        <v>6026</v>
      </c>
      <c r="N4390" s="3" t="s">
        <v>6477</v>
      </c>
      <c r="O4390" s="3" t="s">
        <v>6478</v>
      </c>
      <c r="P4390" s="3" t="s">
        <v>15099</v>
      </c>
      <c r="Q4390" s="3" t="s">
        <v>15100</v>
      </c>
      <c r="R4390" s="3" t="s">
        <v>6490</v>
      </c>
      <c r="S4390" s="3" t="s">
        <v>6491</v>
      </c>
      <c r="T4390" s="3" t="s">
        <v>15064</v>
      </c>
      <c r="U4390" s="3" t="s">
        <v>7270</v>
      </c>
      <c r="V4390" s="3" t="s">
        <v>154</v>
      </c>
      <c r="W4390" s="3" t="s">
        <v>15101</v>
      </c>
      <c r="X4390" s="3" t="s">
        <v>154</v>
      </c>
      <c r="Y4390" s="3" t="s">
        <v>154</v>
      </c>
      <c r="Z4390" s="3" t="s">
        <v>154</v>
      </c>
      <c r="AA4390" s="3" t="s">
        <v>154</v>
      </c>
      <c r="AB4390" s="3" t="s">
        <v>154</v>
      </c>
      <c r="AC4390" s="3" t="s">
        <v>154</v>
      </c>
      <c r="AD4390" s="3" t="s">
        <v>6151</v>
      </c>
      <c r="AE4390" s="3" t="s">
        <v>6151</v>
      </c>
      <c r="AF4390" s="3" t="s">
        <v>154</v>
      </c>
      <c r="AG4390" s="3" t="s">
        <v>154</v>
      </c>
      <c r="AH4390" s="3" t="s">
        <v>6478</v>
      </c>
      <c r="AI4390" s="3" t="s">
        <v>6482</v>
      </c>
      <c r="AJ4390" s="3" t="s">
        <v>6033</v>
      </c>
    </row>
    <row r="4391" spans="1:36" ht="15">
      <c r="A4391" s="10">
        <v>4494</v>
      </c>
      <c r="B4391" t="str">
        <f>IF(K4391="总计","",INDEX(主数据!A:AD,MATCH(J4391,主数据!A:A,0),9))</f>
        <v>华东大区公司</v>
      </c>
      <c r="C4391" t="str">
        <f>IF(K4391="","",INDEX(主数据!A:AD,MATCH(J4391,主数据!A:A,0),11))</f>
        <v>上海东区</v>
      </c>
      <c r="D4391" t="str">
        <f t="shared" si="272"/>
        <v>SH18物业服务费定额</v>
      </c>
      <c r="E4391" s="13" t="str">
        <f t="shared" si="274"/>
        <v/>
      </c>
      <c r="F4391" s="13" t="str">
        <f>IF(E4391="","",IFERROR(IF(IF(K4391="","",INDEX(收费标合同信息维护!A:Q,MATCH(D4391,收费标合同信息维护!J:J,0),10))=D4391,"有","无"),"无"))</f>
        <v/>
      </c>
      <c r="G4391" s="13" t="str">
        <f t="shared" si="273"/>
        <v>SH18物业服务费定额829.34</v>
      </c>
      <c r="H4391" s="13" t="str">
        <f t="shared" si="275"/>
        <v>829.34</v>
      </c>
      <c r="I4391" s="13" t="str">
        <f>IF(G4391="","",IFERROR(IF(IF(K4391="","",INDEX(收费标合同信息维护!A:Q,MATCH(G4391,收费标合同信息维护!M:M,0),13))=G4391,"有","无"),"无"))</f>
        <v>无</v>
      </c>
      <c r="J4391" s="3" t="s">
        <v>2835</v>
      </c>
      <c r="K4391" s="3" t="s">
        <v>15061</v>
      </c>
      <c r="L4391" s="3" t="s">
        <v>6025</v>
      </c>
      <c r="M4391" s="3" t="s">
        <v>6026</v>
      </c>
      <c r="N4391" s="3" t="s">
        <v>6477</v>
      </c>
      <c r="O4391" s="3" t="s">
        <v>6478</v>
      </c>
      <c r="P4391" s="3" t="s">
        <v>15102</v>
      </c>
      <c r="Q4391" s="3" t="s">
        <v>15103</v>
      </c>
      <c r="R4391" s="3" t="s">
        <v>6490</v>
      </c>
      <c r="S4391" s="3" t="s">
        <v>6491</v>
      </c>
      <c r="T4391" s="3" t="s">
        <v>15064</v>
      </c>
      <c r="U4391" s="3" t="s">
        <v>7270</v>
      </c>
      <c r="V4391" s="3" t="s">
        <v>154</v>
      </c>
      <c r="W4391" s="3" t="s">
        <v>15104</v>
      </c>
      <c r="X4391" s="3" t="s">
        <v>154</v>
      </c>
      <c r="Y4391" s="3" t="s">
        <v>154</v>
      </c>
      <c r="Z4391" s="3" t="s">
        <v>154</v>
      </c>
      <c r="AA4391" s="3" t="s">
        <v>154</v>
      </c>
      <c r="AB4391" s="3" t="s">
        <v>154</v>
      </c>
      <c r="AC4391" s="3" t="s">
        <v>154</v>
      </c>
      <c r="AD4391" s="3" t="s">
        <v>6151</v>
      </c>
      <c r="AE4391" s="3" t="s">
        <v>6151</v>
      </c>
      <c r="AF4391" s="3" t="s">
        <v>154</v>
      </c>
      <c r="AG4391" s="3" t="s">
        <v>154</v>
      </c>
      <c r="AH4391" s="3" t="s">
        <v>6478</v>
      </c>
      <c r="AI4391" s="3" t="s">
        <v>6482</v>
      </c>
      <c r="AJ4391" s="3" t="s">
        <v>18</v>
      </c>
    </row>
    <row r="4392" spans="1:36" ht="15">
      <c r="A4392" s="10">
        <v>4495</v>
      </c>
      <c r="B4392" t="str">
        <f>IF(K4392="总计","",INDEX(主数据!A:AD,MATCH(J4392,主数据!A:A,0),9))</f>
        <v>华东大区公司</v>
      </c>
      <c r="C4392" t="str">
        <f>IF(K4392="","",INDEX(主数据!A:AD,MATCH(J4392,主数据!A:A,0),11))</f>
        <v>上海东区</v>
      </c>
      <c r="D4392" t="str">
        <f t="shared" si="272"/>
        <v>SH18物业服务费定额</v>
      </c>
      <c r="E4392" s="13" t="str">
        <f t="shared" si="274"/>
        <v/>
      </c>
      <c r="F4392" s="13" t="str">
        <f>IF(E4392="","",IFERROR(IF(IF(K4392="","",INDEX(收费标合同信息维护!A:Q,MATCH(D4392,收费标合同信息维护!J:J,0),10))=D4392,"有","无"),"无"))</f>
        <v/>
      </c>
      <c r="G4392" s="13" t="str">
        <f t="shared" si="273"/>
        <v>SH18物业服务费定额873.47</v>
      </c>
      <c r="H4392" s="13" t="str">
        <f t="shared" si="275"/>
        <v>873.47</v>
      </c>
      <c r="I4392" s="13" t="str">
        <f>IF(G4392="","",IFERROR(IF(IF(K4392="","",INDEX(收费标合同信息维护!A:Q,MATCH(G4392,收费标合同信息维护!M:M,0),13))=G4392,"有","无"),"无"))</f>
        <v>无</v>
      </c>
      <c r="J4392" s="3" t="s">
        <v>2835</v>
      </c>
      <c r="K4392" s="3" t="s">
        <v>15061</v>
      </c>
      <c r="L4392" s="3" t="s">
        <v>6025</v>
      </c>
      <c r="M4392" s="3" t="s">
        <v>6026</v>
      </c>
      <c r="N4392" s="3" t="s">
        <v>6477</v>
      </c>
      <c r="O4392" s="3" t="s">
        <v>6478</v>
      </c>
      <c r="P4392" s="3" t="s">
        <v>15105</v>
      </c>
      <c r="Q4392" s="3" t="s">
        <v>15106</v>
      </c>
      <c r="R4392" s="3" t="s">
        <v>6490</v>
      </c>
      <c r="S4392" s="3" t="s">
        <v>6491</v>
      </c>
      <c r="T4392" s="3" t="s">
        <v>15064</v>
      </c>
      <c r="U4392" s="3" t="s">
        <v>7270</v>
      </c>
      <c r="V4392" s="3" t="s">
        <v>154</v>
      </c>
      <c r="W4392" s="3" t="s">
        <v>15107</v>
      </c>
      <c r="X4392" s="3" t="s">
        <v>154</v>
      </c>
      <c r="Y4392" s="3" t="s">
        <v>154</v>
      </c>
      <c r="Z4392" s="3" t="s">
        <v>154</v>
      </c>
      <c r="AA4392" s="3" t="s">
        <v>154</v>
      </c>
      <c r="AB4392" s="3" t="s">
        <v>154</v>
      </c>
      <c r="AC4392" s="3" t="s">
        <v>154</v>
      </c>
      <c r="AD4392" s="3" t="s">
        <v>6151</v>
      </c>
      <c r="AE4392" s="3" t="s">
        <v>6151</v>
      </c>
      <c r="AF4392" s="3" t="s">
        <v>154</v>
      </c>
      <c r="AG4392" s="3" t="s">
        <v>154</v>
      </c>
      <c r="AH4392" s="3" t="s">
        <v>6478</v>
      </c>
      <c r="AI4392" s="3" t="s">
        <v>6482</v>
      </c>
      <c r="AJ4392" s="3" t="s">
        <v>6027</v>
      </c>
    </row>
    <row r="4393" spans="1:36" ht="15">
      <c r="A4393" s="10">
        <v>4496</v>
      </c>
      <c r="B4393" t="str">
        <f>IF(K4393="总计","",INDEX(主数据!A:AD,MATCH(J4393,主数据!A:A,0),9))</f>
        <v>华东大区公司</v>
      </c>
      <c r="C4393" t="str">
        <f>IF(K4393="","",INDEX(主数据!A:AD,MATCH(J4393,主数据!A:A,0),11))</f>
        <v>上海东区</v>
      </c>
      <c r="D4393" t="str">
        <f t="shared" si="272"/>
        <v>SH18物业服务费定额</v>
      </c>
      <c r="E4393" s="13" t="str">
        <f t="shared" si="274"/>
        <v/>
      </c>
      <c r="F4393" s="13" t="str">
        <f>IF(E4393="","",IFERROR(IF(IF(K4393="","",INDEX(收费标合同信息维护!A:Q,MATCH(D4393,收费标合同信息维护!J:J,0),10))=D4393,"有","无"),"无"))</f>
        <v/>
      </c>
      <c r="G4393" s="13" t="str">
        <f t="shared" si="273"/>
        <v>SH18物业服务费定额829.66</v>
      </c>
      <c r="H4393" s="13" t="str">
        <f t="shared" si="275"/>
        <v>829.66</v>
      </c>
      <c r="I4393" s="13" t="str">
        <f>IF(G4393="","",IFERROR(IF(IF(K4393="","",INDEX(收费标合同信息维护!A:Q,MATCH(G4393,收费标合同信息维护!M:M,0),13))=G4393,"有","无"),"无"))</f>
        <v>无</v>
      </c>
      <c r="J4393" s="3" t="s">
        <v>2835</v>
      </c>
      <c r="K4393" s="3" t="s">
        <v>15061</v>
      </c>
      <c r="L4393" s="3" t="s">
        <v>6025</v>
      </c>
      <c r="M4393" s="3" t="s">
        <v>6026</v>
      </c>
      <c r="N4393" s="3" t="s">
        <v>6477</v>
      </c>
      <c r="O4393" s="3" t="s">
        <v>6478</v>
      </c>
      <c r="P4393" s="3" t="s">
        <v>15108</v>
      </c>
      <c r="Q4393" s="3" t="s">
        <v>15109</v>
      </c>
      <c r="R4393" s="3" t="s">
        <v>6490</v>
      </c>
      <c r="S4393" s="3" t="s">
        <v>6491</v>
      </c>
      <c r="T4393" s="3" t="s">
        <v>15064</v>
      </c>
      <c r="U4393" s="3" t="s">
        <v>7270</v>
      </c>
      <c r="V4393" s="3" t="s">
        <v>154</v>
      </c>
      <c r="W4393" s="3" t="s">
        <v>15110</v>
      </c>
      <c r="X4393" s="3" t="s">
        <v>154</v>
      </c>
      <c r="Y4393" s="3" t="s">
        <v>154</v>
      </c>
      <c r="Z4393" s="3" t="s">
        <v>154</v>
      </c>
      <c r="AA4393" s="3" t="s">
        <v>154</v>
      </c>
      <c r="AB4393" s="3" t="s">
        <v>154</v>
      </c>
      <c r="AC4393" s="3" t="s">
        <v>154</v>
      </c>
      <c r="AD4393" s="3" t="s">
        <v>6151</v>
      </c>
      <c r="AE4393" s="3" t="s">
        <v>6151</v>
      </c>
      <c r="AF4393" s="3" t="s">
        <v>154</v>
      </c>
      <c r="AG4393" s="3" t="s">
        <v>154</v>
      </c>
      <c r="AH4393" s="3" t="s">
        <v>6478</v>
      </c>
      <c r="AI4393" s="3" t="s">
        <v>6482</v>
      </c>
      <c r="AJ4393" s="3" t="s">
        <v>6027</v>
      </c>
    </row>
    <row r="4394" spans="1:36" ht="15">
      <c r="A4394" s="10">
        <v>4497</v>
      </c>
      <c r="B4394" t="str">
        <f>IF(K4394="总计","",INDEX(主数据!A:AD,MATCH(J4394,主数据!A:A,0),9))</f>
        <v>华东大区公司</v>
      </c>
      <c r="C4394" t="str">
        <f>IF(K4394="","",INDEX(主数据!A:AD,MATCH(J4394,主数据!A:A,0),11))</f>
        <v>上海东区</v>
      </c>
      <c r="D4394" t="str">
        <f t="shared" si="272"/>
        <v>SH18物业服务费定额</v>
      </c>
      <c r="E4394" s="13" t="str">
        <f t="shared" si="274"/>
        <v/>
      </c>
      <c r="F4394" s="13" t="str">
        <f>IF(E4394="","",IFERROR(IF(IF(K4394="","",INDEX(收费标合同信息维护!A:Q,MATCH(D4394,收费标合同信息维护!J:J,0),10))=D4394,"有","无"),"无"))</f>
        <v/>
      </c>
      <c r="G4394" s="13" t="str">
        <f t="shared" si="273"/>
        <v>SH18物业服务费定额824.93</v>
      </c>
      <c r="H4394" s="13" t="str">
        <f t="shared" si="275"/>
        <v>824.93</v>
      </c>
      <c r="I4394" s="13" t="str">
        <f>IF(G4394="","",IFERROR(IF(IF(K4394="","",INDEX(收费标合同信息维护!A:Q,MATCH(G4394,收费标合同信息维护!M:M,0),13))=G4394,"有","无"),"无"))</f>
        <v>无</v>
      </c>
      <c r="J4394" s="3" t="s">
        <v>2835</v>
      </c>
      <c r="K4394" s="3" t="s">
        <v>15061</v>
      </c>
      <c r="L4394" s="3" t="s">
        <v>6025</v>
      </c>
      <c r="M4394" s="3" t="s">
        <v>6026</v>
      </c>
      <c r="N4394" s="3" t="s">
        <v>6477</v>
      </c>
      <c r="O4394" s="3" t="s">
        <v>6478</v>
      </c>
      <c r="P4394" s="3" t="s">
        <v>15111</v>
      </c>
      <c r="Q4394" s="3" t="s">
        <v>15112</v>
      </c>
      <c r="R4394" s="3" t="s">
        <v>6490</v>
      </c>
      <c r="S4394" s="3" t="s">
        <v>6491</v>
      </c>
      <c r="T4394" s="3" t="s">
        <v>15064</v>
      </c>
      <c r="U4394" s="3" t="s">
        <v>7270</v>
      </c>
      <c r="V4394" s="3" t="s">
        <v>154</v>
      </c>
      <c r="W4394" s="3" t="s">
        <v>15113</v>
      </c>
      <c r="X4394" s="3" t="s">
        <v>154</v>
      </c>
      <c r="Y4394" s="3" t="s">
        <v>154</v>
      </c>
      <c r="Z4394" s="3" t="s">
        <v>154</v>
      </c>
      <c r="AA4394" s="3" t="s">
        <v>154</v>
      </c>
      <c r="AB4394" s="3" t="s">
        <v>154</v>
      </c>
      <c r="AC4394" s="3" t="s">
        <v>154</v>
      </c>
      <c r="AD4394" s="3" t="s">
        <v>6151</v>
      </c>
      <c r="AE4394" s="3" t="s">
        <v>6151</v>
      </c>
      <c r="AF4394" s="3" t="s">
        <v>154</v>
      </c>
      <c r="AG4394" s="3" t="s">
        <v>154</v>
      </c>
      <c r="AH4394" s="3" t="s">
        <v>6478</v>
      </c>
      <c r="AI4394" s="3" t="s">
        <v>6482</v>
      </c>
      <c r="AJ4394" s="3" t="s">
        <v>15</v>
      </c>
    </row>
    <row r="4395" spans="1:36" ht="15">
      <c r="A4395" s="10">
        <v>4498</v>
      </c>
      <c r="B4395" t="str">
        <f>IF(K4395="总计","",INDEX(主数据!A:AD,MATCH(J4395,主数据!A:A,0),9))</f>
        <v>华东大区公司</v>
      </c>
      <c r="C4395" t="str">
        <f>IF(K4395="","",INDEX(主数据!A:AD,MATCH(J4395,主数据!A:A,0),11))</f>
        <v>上海中区</v>
      </c>
      <c r="D4395" t="str">
        <f t="shared" si="272"/>
        <v>SH82物业服务费直接录入</v>
      </c>
      <c r="E4395" s="13" t="str">
        <f t="shared" si="274"/>
        <v/>
      </c>
      <c r="F4395" s="13" t="str">
        <f>IF(E4395="","",IFERROR(IF(IF(K4395="","",INDEX(收费标合同信息维护!A:Q,MATCH(D4395,收费标合同信息维护!J:J,0),10))=D4395,"有","无"),"无"))</f>
        <v/>
      </c>
      <c r="G4395" s="13" t="str">
        <f t="shared" si="273"/>
        <v/>
      </c>
      <c r="H4395" s="13" t="str">
        <f t="shared" si="275"/>
        <v/>
      </c>
      <c r="I4395" s="13" t="str">
        <f>IF(G4395="","",IFERROR(IF(IF(K4395="","",INDEX(收费标合同信息维护!A:Q,MATCH(G4395,收费标合同信息维护!M:M,0),13))=G4395,"有","无"),"无"))</f>
        <v/>
      </c>
      <c r="J4395" s="3" t="s">
        <v>3534</v>
      </c>
      <c r="K4395" s="3" t="s">
        <v>15114</v>
      </c>
      <c r="L4395" s="3" t="s">
        <v>6025</v>
      </c>
      <c r="M4395" s="3" t="s">
        <v>6026</v>
      </c>
      <c r="N4395" s="3" t="s">
        <v>6477</v>
      </c>
      <c r="O4395" s="3" t="s">
        <v>6478</v>
      </c>
      <c r="P4395" s="3" t="s">
        <v>12135</v>
      </c>
      <c r="Q4395" s="3" t="s">
        <v>6026</v>
      </c>
      <c r="R4395" s="3" t="s">
        <v>6479</v>
      </c>
      <c r="S4395" s="3" t="s">
        <v>6480</v>
      </c>
      <c r="T4395" s="3" t="s">
        <v>6493</v>
      </c>
      <c r="U4395" s="3" t="s">
        <v>154</v>
      </c>
      <c r="V4395" s="3" t="s">
        <v>154</v>
      </c>
      <c r="W4395" s="3" t="s">
        <v>154</v>
      </c>
      <c r="X4395" s="3" t="s">
        <v>154</v>
      </c>
      <c r="Y4395" s="3" t="s">
        <v>154</v>
      </c>
      <c r="Z4395" s="3" t="s">
        <v>154</v>
      </c>
      <c r="AA4395" s="3" t="s">
        <v>154</v>
      </c>
      <c r="AB4395" s="3" t="s">
        <v>154</v>
      </c>
      <c r="AC4395" s="3" t="s">
        <v>154</v>
      </c>
      <c r="AD4395" s="3" t="s">
        <v>6151</v>
      </c>
      <c r="AE4395" s="3" t="s">
        <v>6151</v>
      </c>
      <c r="AF4395" s="3" t="s">
        <v>154</v>
      </c>
      <c r="AG4395" s="3" t="s">
        <v>154</v>
      </c>
      <c r="AH4395" s="3" t="s">
        <v>6478</v>
      </c>
      <c r="AI4395" s="3" t="s">
        <v>6482</v>
      </c>
      <c r="AJ4395" s="3" t="s">
        <v>15115</v>
      </c>
    </row>
    <row r="4396" spans="1:36" ht="15">
      <c r="A4396" s="10">
        <v>4499</v>
      </c>
      <c r="B4396" t="str">
        <f>IF(K4396="总计","",INDEX(主数据!A:AD,MATCH(J4396,主数据!A:A,0),9))</f>
        <v>华东大区公司</v>
      </c>
      <c r="C4396" t="str">
        <f>IF(K4396="","",INDEX(主数据!A:AD,MATCH(J4396,主数据!A:A,0),11))</f>
        <v>上海中区</v>
      </c>
      <c r="D4396" t="str">
        <f t="shared" si="272"/>
        <v>SH82物业服务费标准方式2.00</v>
      </c>
      <c r="E4396" s="13" t="str">
        <f t="shared" si="274"/>
        <v>2.00</v>
      </c>
      <c r="F4396" s="13" t="str">
        <f>IF(E4396="","",IFERROR(IF(IF(K4396="","",INDEX(收费标合同信息维护!A:Q,MATCH(D4396,收费标合同信息维护!J:J,0),10))=D4396,"有","无"),"无"))</f>
        <v>无</v>
      </c>
      <c r="G4396" s="13" t="str">
        <f t="shared" si="273"/>
        <v/>
      </c>
      <c r="H4396" s="13" t="str">
        <f t="shared" si="275"/>
        <v/>
      </c>
      <c r="I4396" s="13" t="str">
        <f>IF(G4396="","",IFERROR(IF(IF(K4396="","",INDEX(收费标合同信息维护!A:Q,MATCH(G4396,收费标合同信息维护!M:M,0),13))=G4396,"有","无"),"无"))</f>
        <v/>
      </c>
      <c r="J4396" s="3" t="s">
        <v>3534</v>
      </c>
      <c r="K4396" s="3" t="s">
        <v>15114</v>
      </c>
      <c r="L4396" s="3" t="s">
        <v>6025</v>
      </c>
      <c r="M4396" s="3" t="s">
        <v>6026</v>
      </c>
      <c r="N4396" s="3" t="s">
        <v>6477</v>
      </c>
      <c r="O4396" s="3" t="s">
        <v>6478</v>
      </c>
      <c r="P4396" s="3" t="s">
        <v>15116</v>
      </c>
      <c r="Q4396" s="3" t="s">
        <v>15117</v>
      </c>
      <c r="R4396" s="3" t="s">
        <v>6484</v>
      </c>
      <c r="S4396" s="3" t="s">
        <v>6491</v>
      </c>
      <c r="T4396" s="3" t="s">
        <v>7030</v>
      </c>
      <c r="U4396" s="3" t="s">
        <v>154</v>
      </c>
      <c r="V4396" s="3" t="s">
        <v>6686</v>
      </c>
      <c r="W4396" s="3" t="s">
        <v>154</v>
      </c>
      <c r="X4396" s="3" t="s">
        <v>154</v>
      </c>
      <c r="Y4396" s="3" t="s">
        <v>154</v>
      </c>
      <c r="Z4396" s="3" t="s">
        <v>154</v>
      </c>
      <c r="AA4396" s="3" t="s">
        <v>154</v>
      </c>
      <c r="AB4396" s="3" t="s">
        <v>154</v>
      </c>
      <c r="AC4396" s="3" t="s">
        <v>154</v>
      </c>
      <c r="AD4396" s="3" t="s">
        <v>6151</v>
      </c>
      <c r="AE4396" s="3" t="s">
        <v>6151</v>
      </c>
      <c r="AF4396" s="3" t="s">
        <v>154</v>
      </c>
      <c r="AG4396" s="3" t="s">
        <v>154</v>
      </c>
      <c r="AH4396" s="3" t="s">
        <v>6478</v>
      </c>
      <c r="AI4396" s="3" t="s">
        <v>6482</v>
      </c>
      <c r="AJ4396" s="3" t="s">
        <v>37</v>
      </c>
    </row>
    <row r="4397" spans="1:36" ht="15">
      <c r="A4397" s="10">
        <v>4500</v>
      </c>
      <c r="B4397" t="str">
        <f>IF(K4397="总计","",INDEX(主数据!A:AD,MATCH(J4397,主数据!A:A,0),9))</f>
        <v>华东大区公司</v>
      </c>
      <c r="C4397" t="str">
        <f>IF(K4397="","",INDEX(主数据!A:AD,MATCH(J4397,主数据!A:A,0),11))</f>
        <v>上海中区</v>
      </c>
      <c r="D4397" t="str">
        <f t="shared" si="272"/>
        <v>SH82物业服务费标准方式2.40</v>
      </c>
      <c r="E4397" s="13" t="str">
        <f t="shared" si="274"/>
        <v>2.40</v>
      </c>
      <c r="F4397" s="13" t="str">
        <f>IF(E4397="","",IFERROR(IF(IF(K4397="","",INDEX(收费标合同信息维护!A:Q,MATCH(D4397,收费标合同信息维护!J:J,0),10))=D4397,"有","无"),"无"))</f>
        <v>无</v>
      </c>
      <c r="G4397" s="13" t="str">
        <f t="shared" si="273"/>
        <v/>
      </c>
      <c r="H4397" s="13" t="str">
        <f t="shared" si="275"/>
        <v/>
      </c>
      <c r="I4397" s="13" t="str">
        <f>IF(G4397="","",IFERROR(IF(IF(K4397="","",INDEX(收费标合同信息维护!A:Q,MATCH(G4397,收费标合同信息维护!M:M,0),13))=G4397,"有","无"),"无"))</f>
        <v/>
      </c>
      <c r="J4397" s="3" t="s">
        <v>3534</v>
      </c>
      <c r="K4397" s="3" t="s">
        <v>15114</v>
      </c>
      <c r="L4397" s="3" t="s">
        <v>6025</v>
      </c>
      <c r="M4397" s="3" t="s">
        <v>6026</v>
      </c>
      <c r="N4397" s="3" t="s">
        <v>6477</v>
      </c>
      <c r="O4397" s="3" t="s">
        <v>6478</v>
      </c>
      <c r="P4397" s="3" t="s">
        <v>15118</v>
      </c>
      <c r="Q4397" s="3" t="s">
        <v>15119</v>
      </c>
      <c r="R4397" s="3" t="s">
        <v>6484</v>
      </c>
      <c r="S4397" s="3" t="s">
        <v>6491</v>
      </c>
      <c r="T4397" s="3" t="s">
        <v>7030</v>
      </c>
      <c r="U4397" s="3" t="s">
        <v>154</v>
      </c>
      <c r="V4397" s="3" t="s">
        <v>6765</v>
      </c>
      <c r="W4397" s="3" t="s">
        <v>154</v>
      </c>
      <c r="X4397" s="3" t="s">
        <v>154</v>
      </c>
      <c r="Y4397" s="3" t="s">
        <v>154</v>
      </c>
      <c r="Z4397" s="3" t="s">
        <v>154</v>
      </c>
      <c r="AA4397" s="3" t="s">
        <v>154</v>
      </c>
      <c r="AB4397" s="3" t="s">
        <v>154</v>
      </c>
      <c r="AC4397" s="3" t="s">
        <v>154</v>
      </c>
      <c r="AD4397" s="3" t="s">
        <v>6151</v>
      </c>
      <c r="AE4397" s="3" t="s">
        <v>6151</v>
      </c>
      <c r="AF4397" s="3" t="s">
        <v>6040</v>
      </c>
      <c r="AG4397" s="3" t="s">
        <v>154</v>
      </c>
      <c r="AH4397" s="3" t="s">
        <v>6478</v>
      </c>
      <c r="AI4397" s="3" t="s">
        <v>6482</v>
      </c>
      <c r="AJ4397" s="3" t="s">
        <v>15120</v>
      </c>
    </row>
    <row r="4398" spans="1:36" ht="15">
      <c r="A4398" s="10">
        <v>4501</v>
      </c>
      <c r="B4398" t="str">
        <f>IF(K4398="总计","",INDEX(主数据!A:AD,MATCH(J4398,主数据!A:A,0),9))</f>
        <v>华东大区公司</v>
      </c>
      <c r="C4398" t="str">
        <f>IF(K4398="","",INDEX(主数据!A:AD,MATCH(J4398,主数据!A:A,0),11))</f>
        <v>上海中区</v>
      </c>
      <c r="D4398" t="str">
        <f t="shared" si="272"/>
        <v>SH82物业服务费标准方式4.80</v>
      </c>
      <c r="E4398" s="13" t="str">
        <f t="shared" si="274"/>
        <v>4.80</v>
      </c>
      <c r="F4398" s="13" t="str">
        <f>IF(E4398="","",IFERROR(IF(IF(K4398="","",INDEX(收费标合同信息维护!A:Q,MATCH(D4398,收费标合同信息维护!J:J,0),10))=D4398,"有","无"),"无"))</f>
        <v>无</v>
      </c>
      <c r="G4398" s="13" t="str">
        <f t="shared" si="273"/>
        <v/>
      </c>
      <c r="H4398" s="13" t="str">
        <f t="shared" si="275"/>
        <v/>
      </c>
      <c r="I4398" s="13" t="str">
        <f>IF(G4398="","",IFERROR(IF(IF(K4398="","",INDEX(收费标合同信息维护!A:Q,MATCH(G4398,收费标合同信息维护!M:M,0),13))=G4398,"有","无"),"无"))</f>
        <v/>
      </c>
      <c r="J4398" s="3" t="s">
        <v>3534</v>
      </c>
      <c r="K4398" s="3" t="s">
        <v>15114</v>
      </c>
      <c r="L4398" s="3" t="s">
        <v>6025</v>
      </c>
      <c r="M4398" s="3" t="s">
        <v>6026</v>
      </c>
      <c r="N4398" s="3" t="s">
        <v>6477</v>
      </c>
      <c r="O4398" s="3" t="s">
        <v>6478</v>
      </c>
      <c r="P4398" s="3" t="s">
        <v>15121</v>
      </c>
      <c r="Q4398" s="3" t="s">
        <v>7322</v>
      </c>
      <c r="R4398" s="3" t="s">
        <v>6484</v>
      </c>
      <c r="S4398" s="3" t="s">
        <v>6491</v>
      </c>
      <c r="T4398" s="3" t="s">
        <v>7411</v>
      </c>
      <c r="U4398" s="3" t="s">
        <v>154</v>
      </c>
      <c r="V4398" s="3" t="s">
        <v>6883</v>
      </c>
      <c r="W4398" s="3" t="s">
        <v>154</v>
      </c>
      <c r="X4398" s="3" t="s">
        <v>154</v>
      </c>
      <c r="Y4398" s="3" t="s">
        <v>154</v>
      </c>
      <c r="Z4398" s="3" t="s">
        <v>154</v>
      </c>
      <c r="AA4398" s="3" t="s">
        <v>154</v>
      </c>
      <c r="AB4398" s="3" t="s">
        <v>154</v>
      </c>
      <c r="AC4398" s="3" t="s">
        <v>154</v>
      </c>
      <c r="AD4398" s="3" t="s">
        <v>6151</v>
      </c>
      <c r="AE4398" s="3" t="s">
        <v>6151</v>
      </c>
      <c r="AF4398" s="3" t="s">
        <v>154</v>
      </c>
      <c r="AG4398" s="3" t="s">
        <v>154</v>
      </c>
      <c r="AH4398" s="3" t="s">
        <v>6478</v>
      </c>
      <c r="AI4398" s="3" t="s">
        <v>6482</v>
      </c>
      <c r="AJ4398" s="3" t="s">
        <v>38</v>
      </c>
    </row>
    <row r="4399" spans="1:36" ht="15">
      <c r="A4399" s="10">
        <v>4502</v>
      </c>
      <c r="B4399" t="str">
        <f>IF(K4399="总计","",INDEX(主数据!A:AD,MATCH(J4399,主数据!A:A,0),9))</f>
        <v>华东大区公司</v>
      </c>
      <c r="C4399" t="str">
        <f>IF(K4399="","",INDEX(主数据!A:AD,MATCH(J4399,主数据!A:A,0),11))</f>
        <v>上海中区</v>
      </c>
      <c r="D4399" t="str">
        <f t="shared" si="272"/>
        <v>SH82自营停车费（固定）定额</v>
      </c>
      <c r="E4399" s="13" t="str">
        <f t="shared" si="274"/>
        <v/>
      </c>
      <c r="F4399" s="13" t="str">
        <f>IF(E4399="","",IFERROR(IF(IF(K4399="","",INDEX(收费标合同信息维护!A:Q,MATCH(D4399,收费标合同信息维护!J:J,0),10))=D4399,"有","无"),"无"))</f>
        <v/>
      </c>
      <c r="G4399" s="13" t="str">
        <f t="shared" si="273"/>
        <v>SH82自营停车费（固定）定额75.00</v>
      </c>
      <c r="H4399" s="13" t="str">
        <f t="shared" si="275"/>
        <v>75.00</v>
      </c>
      <c r="I4399" s="13" t="str">
        <f>IF(G4399="","",IFERROR(IF(IF(K4399="","",INDEX(收费标合同信息维护!A:Q,MATCH(G4399,收费标合同信息维护!M:M,0),13))=G4399,"有","无"),"无"))</f>
        <v>无</v>
      </c>
      <c r="J4399" s="3" t="s">
        <v>3534</v>
      </c>
      <c r="K4399" s="3" t="s">
        <v>15114</v>
      </c>
      <c r="L4399" s="3" t="s">
        <v>6714</v>
      </c>
      <c r="M4399" s="3" t="s">
        <v>6715</v>
      </c>
      <c r="N4399" s="3" t="s">
        <v>6477</v>
      </c>
      <c r="O4399" s="3" t="s">
        <v>6597</v>
      </c>
      <c r="P4399" s="3" t="s">
        <v>15122</v>
      </c>
      <c r="Q4399" s="3" t="s">
        <v>15123</v>
      </c>
      <c r="R4399" s="3" t="s">
        <v>6490</v>
      </c>
      <c r="S4399" s="3" t="s">
        <v>6627</v>
      </c>
      <c r="T4399" s="3" t="s">
        <v>6496</v>
      </c>
      <c r="U4399" s="3" t="s">
        <v>6716</v>
      </c>
      <c r="V4399" s="3" t="s">
        <v>154</v>
      </c>
      <c r="W4399" s="3" t="s">
        <v>6817</v>
      </c>
      <c r="X4399" s="3" t="s">
        <v>154</v>
      </c>
      <c r="Y4399" s="3" t="s">
        <v>154</v>
      </c>
      <c r="Z4399" s="3" t="s">
        <v>154</v>
      </c>
      <c r="AA4399" s="3" t="s">
        <v>154</v>
      </c>
      <c r="AB4399" s="3" t="s">
        <v>154</v>
      </c>
      <c r="AC4399" s="3" t="s">
        <v>154</v>
      </c>
      <c r="AD4399" s="3" t="s">
        <v>6151</v>
      </c>
      <c r="AE4399" s="3" t="s">
        <v>6151</v>
      </c>
      <c r="AF4399" s="3" t="s">
        <v>154</v>
      </c>
      <c r="AG4399" s="3" t="s">
        <v>154</v>
      </c>
      <c r="AH4399" s="3" t="s">
        <v>6478</v>
      </c>
      <c r="AI4399" s="3" t="s">
        <v>6482</v>
      </c>
      <c r="AJ4399" s="3" t="s">
        <v>6033</v>
      </c>
    </row>
    <row r="4400" spans="1:36" ht="15">
      <c r="A4400" s="10">
        <v>4503</v>
      </c>
      <c r="B4400" t="str">
        <f>IF(K4400="总计","",INDEX(主数据!A:AD,MATCH(J4400,主数据!A:A,0),9))</f>
        <v>华东大区公司</v>
      </c>
      <c r="C4400" t="str">
        <f>IF(K4400="","",INDEX(主数据!A:AD,MATCH(J4400,主数据!A:A,0),11))</f>
        <v>上海中区</v>
      </c>
      <c r="D4400" t="str">
        <f t="shared" si="272"/>
        <v>SH82自营停车费（临时）直接录入</v>
      </c>
      <c r="E4400" s="13" t="str">
        <f t="shared" si="274"/>
        <v/>
      </c>
      <c r="F4400" s="13" t="str">
        <f>IF(E4400="","",IFERROR(IF(IF(K4400="","",INDEX(收费标合同信息维护!A:Q,MATCH(D4400,收费标合同信息维护!J:J,0),10))=D4400,"有","无"),"无"))</f>
        <v/>
      </c>
      <c r="G4400" s="13" t="str">
        <f t="shared" si="273"/>
        <v/>
      </c>
      <c r="H4400" s="13" t="str">
        <f t="shared" si="275"/>
        <v/>
      </c>
      <c r="I4400" s="13" t="str">
        <f>IF(G4400="","",IFERROR(IF(IF(K4400="","",INDEX(收费标合同信息维护!A:Q,MATCH(G4400,收费标合同信息维护!M:M,0),13))=G4400,"有","无"),"无"))</f>
        <v/>
      </c>
      <c r="J4400" s="3" t="s">
        <v>3534</v>
      </c>
      <c r="K4400" s="3" t="s">
        <v>15114</v>
      </c>
      <c r="L4400" s="3" t="s">
        <v>8898</v>
      </c>
      <c r="M4400" s="3" t="s">
        <v>8899</v>
      </c>
      <c r="N4400" s="3" t="s">
        <v>6477</v>
      </c>
      <c r="O4400" s="3" t="s">
        <v>6597</v>
      </c>
      <c r="P4400" s="3" t="s">
        <v>15124</v>
      </c>
      <c r="Q4400" s="3" t="s">
        <v>10853</v>
      </c>
      <c r="R4400" s="3" t="s">
        <v>6479</v>
      </c>
      <c r="S4400" s="3" t="s">
        <v>6480</v>
      </c>
      <c r="T4400" s="3" t="s">
        <v>6496</v>
      </c>
      <c r="U4400" s="3" t="s">
        <v>6716</v>
      </c>
      <c r="V4400" s="3" t="s">
        <v>154</v>
      </c>
      <c r="W4400" s="3" t="s">
        <v>154</v>
      </c>
      <c r="X4400" s="3" t="s">
        <v>154</v>
      </c>
      <c r="Y4400" s="3" t="s">
        <v>154</v>
      </c>
      <c r="Z4400" s="3" t="s">
        <v>154</v>
      </c>
      <c r="AA4400" s="3" t="s">
        <v>154</v>
      </c>
      <c r="AB4400" s="3" t="s">
        <v>154</v>
      </c>
      <c r="AC4400" s="3" t="s">
        <v>154</v>
      </c>
      <c r="AD4400" s="3" t="s">
        <v>6151</v>
      </c>
      <c r="AE4400" s="3" t="s">
        <v>6151</v>
      </c>
      <c r="AF4400" s="3" t="s">
        <v>154</v>
      </c>
      <c r="AG4400" s="3" t="s">
        <v>154</v>
      </c>
      <c r="AH4400" s="3" t="s">
        <v>6478</v>
      </c>
      <c r="AI4400" s="3" t="s">
        <v>6482</v>
      </c>
      <c r="AJ4400" s="3" t="s">
        <v>6489</v>
      </c>
    </row>
    <row r="4401" spans="1:36" ht="15">
      <c r="A4401" s="10">
        <v>4504</v>
      </c>
      <c r="B4401" t="str">
        <f>IF(K4401="总计","",INDEX(主数据!A:AD,MATCH(J4401,主数据!A:A,0),9))</f>
        <v>华东大区公司</v>
      </c>
      <c r="C4401" t="str">
        <f>IF(K4401="","",INDEX(主数据!A:AD,MATCH(J4401,主数据!A:A,0),11))</f>
        <v>上海中区</v>
      </c>
      <c r="D4401" t="str">
        <f t="shared" si="272"/>
        <v>SH82场地管理费标准方式144048.40</v>
      </c>
      <c r="E4401" s="13" t="str">
        <f t="shared" si="274"/>
        <v>144048.40</v>
      </c>
      <c r="F4401" s="13" t="str">
        <f>IF(E4401="","",IFERROR(IF(IF(K4401="","",INDEX(收费标合同信息维护!A:Q,MATCH(D4401,收费标合同信息维护!J:J,0),10))=D4401,"有","无"),"无"))</f>
        <v>无</v>
      </c>
      <c r="G4401" s="13" t="str">
        <f t="shared" si="273"/>
        <v/>
      </c>
      <c r="H4401" s="13" t="str">
        <f t="shared" si="275"/>
        <v/>
      </c>
      <c r="I4401" s="13" t="str">
        <f>IF(G4401="","",IFERROR(IF(IF(K4401="","",INDEX(收费标合同信息维护!A:Q,MATCH(G4401,收费标合同信息维护!M:M,0),13))=G4401,"有","无"),"无"))</f>
        <v/>
      </c>
      <c r="J4401" s="3" t="s">
        <v>3534</v>
      </c>
      <c r="K4401" s="3" t="s">
        <v>15114</v>
      </c>
      <c r="L4401" s="3" t="s">
        <v>6832</v>
      </c>
      <c r="M4401" s="3" t="s">
        <v>6833</v>
      </c>
      <c r="N4401" s="3" t="s">
        <v>6477</v>
      </c>
      <c r="O4401" s="3" t="s">
        <v>6478</v>
      </c>
      <c r="P4401" s="3" t="s">
        <v>7078</v>
      </c>
      <c r="Q4401" s="3" t="s">
        <v>15125</v>
      </c>
      <c r="R4401" s="3" t="s">
        <v>6484</v>
      </c>
      <c r="S4401" s="3" t="s">
        <v>6491</v>
      </c>
      <c r="T4401" s="3" t="s">
        <v>6537</v>
      </c>
      <c r="U4401" s="3" t="s">
        <v>154</v>
      </c>
      <c r="V4401" s="3" t="s">
        <v>15126</v>
      </c>
      <c r="W4401" s="3" t="s">
        <v>154</v>
      </c>
      <c r="X4401" s="3" t="s">
        <v>154</v>
      </c>
      <c r="Y4401" s="3" t="s">
        <v>154</v>
      </c>
      <c r="Z4401" s="3" t="s">
        <v>154</v>
      </c>
      <c r="AA4401" s="3" t="s">
        <v>154</v>
      </c>
      <c r="AB4401" s="3" t="s">
        <v>154</v>
      </c>
      <c r="AC4401" s="3" t="s">
        <v>154</v>
      </c>
      <c r="AD4401" s="3" t="s">
        <v>6151</v>
      </c>
      <c r="AE4401" s="3" t="s">
        <v>6151</v>
      </c>
      <c r="AF4401" s="3" t="s">
        <v>154</v>
      </c>
      <c r="AG4401" s="3" t="s">
        <v>154</v>
      </c>
      <c r="AH4401" s="3" t="s">
        <v>6478</v>
      </c>
      <c r="AI4401" s="3" t="s">
        <v>6727</v>
      </c>
      <c r="AJ4401" s="3" t="s">
        <v>6489</v>
      </c>
    </row>
    <row r="4402" spans="1:36" ht="15">
      <c r="A4402" s="10">
        <v>4505</v>
      </c>
      <c r="B4402" t="str">
        <f>IF(K4402="总计","",INDEX(主数据!A:AD,MATCH(J4402,主数据!A:A,0),9))</f>
        <v>华东大区公司</v>
      </c>
      <c r="C4402" t="str">
        <f>IF(K4402="","",INDEX(主数据!A:AD,MATCH(J4402,主数据!A:A,0),11))</f>
        <v>上海中区</v>
      </c>
      <c r="D4402" t="str">
        <f t="shared" si="272"/>
        <v>SH82前期介入费直接录入0.00</v>
      </c>
      <c r="E4402" s="13" t="str">
        <f t="shared" si="274"/>
        <v>0.00</v>
      </c>
      <c r="F4402" s="13" t="str">
        <f>IF(E4402="","",IFERROR(IF(IF(K4402="","",INDEX(收费标合同信息维护!A:Q,MATCH(D4402,收费标合同信息维护!J:J,0),10))=D4402,"有","无"),"无"))</f>
        <v>无</v>
      </c>
      <c r="G4402" s="13" t="str">
        <f t="shared" si="273"/>
        <v/>
      </c>
      <c r="H4402" s="13" t="str">
        <f t="shared" si="275"/>
        <v/>
      </c>
      <c r="I4402" s="13" t="str">
        <f>IF(G4402="","",IFERROR(IF(IF(K4402="","",INDEX(收费标合同信息维护!A:Q,MATCH(G4402,收费标合同信息维护!M:M,0),13))=G4402,"有","无"),"无"))</f>
        <v/>
      </c>
      <c r="J4402" s="3" t="s">
        <v>3534</v>
      </c>
      <c r="K4402" s="3" t="s">
        <v>15114</v>
      </c>
      <c r="L4402" s="3" t="s">
        <v>6551</v>
      </c>
      <c r="M4402" s="3" t="s">
        <v>6552</v>
      </c>
      <c r="N4402" s="3" t="s">
        <v>6477</v>
      </c>
      <c r="O4402" s="3" t="s">
        <v>6478</v>
      </c>
      <c r="P4402" s="3" t="s">
        <v>6551</v>
      </c>
      <c r="Q4402" s="3" t="s">
        <v>6552</v>
      </c>
      <c r="R4402" s="3" t="s">
        <v>6479</v>
      </c>
      <c r="S4402" s="3" t="s">
        <v>6480</v>
      </c>
      <c r="T4402" s="3" t="s">
        <v>7029</v>
      </c>
      <c r="U4402" s="3" t="s">
        <v>154</v>
      </c>
      <c r="V4402" s="3" t="s">
        <v>7933</v>
      </c>
      <c r="W4402" s="3" t="s">
        <v>154</v>
      </c>
      <c r="X4402" s="3" t="s">
        <v>154</v>
      </c>
      <c r="Y4402" s="3" t="s">
        <v>154</v>
      </c>
      <c r="Z4402" s="3" t="s">
        <v>154</v>
      </c>
      <c r="AA4402" s="3" t="s">
        <v>154</v>
      </c>
      <c r="AB4402" s="3" t="s">
        <v>154</v>
      </c>
      <c r="AC4402" s="3" t="s">
        <v>154</v>
      </c>
      <c r="AD4402" s="3" t="s">
        <v>6151</v>
      </c>
      <c r="AE4402" s="3" t="s">
        <v>6151</v>
      </c>
      <c r="AF4402" s="3" t="s">
        <v>154</v>
      </c>
      <c r="AG4402" s="3" t="s">
        <v>154</v>
      </c>
      <c r="AH4402" s="3" t="s">
        <v>6478</v>
      </c>
      <c r="AI4402" s="3" t="s">
        <v>6482</v>
      </c>
      <c r="AJ4402" s="3" t="s">
        <v>6489</v>
      </c>
    </row>
    <row r="4403" spans="1:36" ht="15">
      <c r="A4403" s="10">
        <v>4506</v>
      </c>
      <c r="B4403" t="str">
        <f>IF(K4403="总计","",INDEX(主数据!A:AD,MATCH(J4403,主数据!A:A,0),9))</f>
        <v>华东大区公司</v>
      </c>
      <c r="C4403" t="str">
        <f>IF(K4403="","",INDEX(主数据!A:AD,MATCH(J4403,主数据!A:A,0),11))</f>
        <v>上海中区</v>
      </c>
      <c r="D4403" t="str">
        <f t="shared" si="272"/>
        <v>SH94物业服务费标准方式6.50</v>
      </c>
      <c r="E4403" s="13" t="str">
        <f t="shared" si="274"/>
        <v>6.50</v>
      </c>
      <c r="F4403" s="13" t="str">
        <f>IF(E4403="","",IFERROR(IF(IF(K4403="","",INDEX(收费标合同信息维护!A:Q,MATCH(D4403,收费标合同信息维护!J:J,0),10))=D4403,"有","无"),"无"))</f>
        <v>无</v>
      </c>
      <c r="G4403" s="13" t="str">
        <f t="shared" si="273"/>
        <v/>
      </c>
      <c r="H4403" s="13" t="str">
        <f t="shared" si="275"/>
        <v/>
      </c>
      <c r="I4403" s="13" t="str">
        <f>IF(G4403="","",IFERROR(IF(IF(K4403="","",INDEX(收费标合同信息维护!A:Q,MATCH(G4403,收费标合同信息维护!M:M,0),13))=G4403,"有","无"),"无"))</f>
        <v/>
      </c>
      <c r="J4403" s="3" t="s">
        <v>4051</v>
      </c>
      <c r="K4403" s="3" t="s">
        <v>15127</v>
      </c>
      <c r="L4403" s="3" t="s">
        <v>6025</v>
      </c>
      <c r="M4403" s="3" t="s">
        <v>6026</v>
      </c>
      <c r="N4403" s="3" t="s">
        <v>6477</v>
      </c>
      <c r="O4403" s="3" t="s">
        <v>6478</v>
      </c>
      <c r="P4403" s="3" t="s">
        <v>15128</v>
      </c>
      <c r="Q4403" s="3" t="s">
        <v>6685</v>
      </c>
      <c r="R4403" s="3" t="s">
        <v>6484</v>
      </c>
      <c r="S4403" s="3" t="s">
        <v>6491</v>
      </c>
      <c r="T4403" s="3" t="s">
        <v>8071</v>
      </c>
      <c r="U4403" s="3" t="s">
        <v>154</v>
      </c>
      <c r="V4403" s="3" t="s">
        <v>6787</v>
      </c>
      <c r="W4403" s="3" t="s">
        <v>154</v>
      </c>
      <c r="X4403" s="3" t="s">
        <v>154</v>
      </c>
      <c r="Y4403" s="3" t="s">
        <v>154</v>
      </c>
      <c r="Z4403" s="3" t="s">
        <v>154</v>
      </c>
      <c r="AA4403" s="3" t="s">
        <v>154</v>
      </c>
      <c r="AB4403" s="3" t="s">
        <v>154</v>
      </c>
      <c r="AC4403" s="3" t="s">
        <v>154</v>
      </c>
      <c r="AD4403" s="3" t="s">
        <v>6151</v>
      </c>
      <c r="AE4403" s="3" t="s">
        <v>6151</v>
      </c>
      <c r="AF4403" s="3" t="s">
        <v>154</v>
      </c>
      <c r="AG4403" s="3" t="s">
        <v>154</v>
      </c>
      <c r="AH4403" s="3" t="s">
        <v>6597</v>
      </c>
      <c r="AI4403" s="3" t="s">
        <v>6482</v>
      </c>
      <c r="AJ4403" s="3" t="s">
        <v>6288</v>
      </c>
    </row>
    <row r="4404" spans="1:36" ht="15">
      <c r="A4404" s="10">
        <v>4507</v>
      </c>
      <c r="B4404" t="str">
        <f>IF(K4404="总计","",INDEX(主数据!A:AD,MATCH(J4404,主数据!A:A,0),9))</f>
        <v>华东大区公司</v>
      </c>
      <c r="C4404" t="str">
        <f>IF(K4404="","",INDEX(主数据!A:AD,MATCH(J4404,主数据!A:A,0),11))</f>
        <v>上海中区</v>
      </c>
      <c r="D4404" t="str">
        <f t="shared" si="272"/>
        <v>SH94物业服务费直接录入</v>
      </c>
      <c r="E4404" s="13" t="str">
        <f t="shared" si="274"/>
        <v/>
      </c>
      <c r="F4404" s="13" t="str">
        <f>IF(E4404="","",IFERROR(IF(IF(K4404="","",INDEX(收费标合同信息维护!A:Q,MATCH(D4404,收费标合同信息维护!J:J,0),10))=D4404,"有","无"),"无"))</f>
        <v/>
      </c>
      <c r="G4404" s="13" t="str">
        <f t="shared" si="273"/>
        <v/>
      </c>
      <c r="H4404" s="13" t="str">
        <f t="shared" si="275"/>
        <v/>
      </c>
      <c r="I4404" s="13" t="str">
        <f>IF(G4404="","",IFERROR(IF(IF(K4404="","",INDEX(收费标合同信息维护!A:Q,MATCH(G4404,收费标合同信息维护!M:M,0),13))=G4404,"有","无"),"无"))</f>
        <v/>
      </c>
      <c r="J4404" s="3" t="s">
        <v>4051</v>
      </c>
      <c r="K4404" s="3" t="s">
        <v>15127</v>
      </c>
      <c r="L4404" s="3" t="s">
        <v>6025</v>
      </c>
      <c r="M4404" s="3" t="s">
        <v>6026</v>
      </c>
      <c r="N4404" s="3" t="s">
        <v>6477</v>
      </c>
      <c r="O4404" s="3" t="s">
        <v>6478</v>
      </c>
      <c r="P4404" s="3" t="s">
        <v>15129</v>
      </c>
      <c r="Q4404" s="3" t="s">
        <v>6795</v>
      </c>
      <c r="R4404" s="3" t="s">
        <v>6479</v>
      </c>
      <c r="S4404" s="3" t="s">
        <v>6480</v>
      </c>
      <c r="T4404" s="3" t="s">
        <v>6882</v>
      </c>
      <c r="U4404" s="3" t="s">
        <v>15130</v>
      </c>
      <c r="V4404" s="3" t="s">
        <v>154</v>
      </c>
      <c r="W4404" s="3" t="s">
        <v>154</v>
      </c>
      <c r="X4404" s="3" t="s">
        <v>154</v>
      </c>
      <c r="Y4404" s="3" t="s">
        <v>154</v>
      </c>
      <c r="Z4404" s="3" t="s">
        <v>154</v>
      </c>
      <c r="AA4404" s="3" t="s">
        <v>154</v>
      </c>
      <c r="AB4404" s="3" t="s">
        <v>154</v>
      </c>
      <c r="AC4404" s="3" t="s">
        <v>154</v>
      </c>
      <c r="AD4404" s="3" t="s">
        <v>6151</v>
      </c>
      <c r="AE4404" s="3" t="s">
        <v>6151</v>
      </c>
      <c r="AF4404" s="3" t="s">
        <v>154</v>
      </c>
      <c r="AG4404" s="3" t="s">
        <v>154</v>
      </c>
      <c r="AH4404" s="3" t="s">
        <v>6597</v>
      </c>
      <c r="AI4404" s="3" t="s">
        <v>6482</v>
      </c>
      <c r="AJ4404" s="3" t="s">
        <v>6065</v>
      </c>
    </row>
    <row r="4405" spans="1:36" ht="15">
      <c r="A4405" s="10">
        <v>4508</v>
      </c>
      <c r="B4405" t="str">
        <f>IF(K4405="总计","",INDEX(主数据!A:AD,MATCH(J4405,主数据!A:A,0),9))</f>
        <v>华中大区公司</v>
      </c>
      <c r="C4405" t="str">
        <f>IF(K4405="","",INDEX(主数据!A:AD,MATCH(J4405,主数据!A:A,0),11))</f>
        <v>西安北区</v>
      </c>
      <c r="D4405" t="str">
        <f t="shared" si="272"/>
        <v>XA22物业服务费标准方式1.50</v>
      </c>
      <c r="E4405" s="13" t="str">
        <f t="shared" si="274"/>
        <v>1.50</v>
      </c>
      <c r="F4405" s="13" t="str">
        <f>IF(E4405="","",IFERROR(IF(IF(K4405="","",INDEX(收费标合同信息维护!A:Q,MATCH(D4405,收费标合同信息维护!J:J,0),10))=D4405,"有","无"),"无"))</f>
        <v>无</v>
      </c>
      <c r="G4405" s="13" t="str">
        <f t="shared" si="273"/>
        <v/>
      </c>
      <c r="H4405" s="13" t="str">
        <f t="shared" si="275"/>
        <v/>
      </c>
      <c r="I4405" s="13" t="str">
        <f>IF(G4405="","",IFERROR(IF(IF(K4405="","",INDEX(收费标合同信息维护!A:Q,MATCH(G4405,收费标合同信息维护!M:M,0),13))=G4405,"有","无"),"无"))</f>
        <v/>
      </c>
      <c r="J4405" s="3" t="s">
        <v>2240</v>
      </c>
      <c r="K4405" s="3" t="s">
        <v>6022</v>
      </c>
      <c r="L4405" s="3" t="s">
        <v>6025</v>
      </c>
      <c r="M4405" s="3" t="s">
        <v>6026</v>
      </c>
      <c r="N4405" s="3" t="s">
        <v>6477</v>
      </c>
      <c r="O4405" s="3" t="s">
        <v>6478</v>
      </c>
      <c r="P4405" s="3" t="s">
        <v>15131</v>
      </c>
      <c r="Q4405" s="3" t="s">
        <v>6026</v>
      </c>
      <c r="R4405" s="3" t="s">
        <v>6484</v>
      </c>
      <c r="S4405" s="3" t="s">
        <v>6627</v>
      </c>
      <c r="T4405" s="3" t="s">
        <v>6751</v>
      </c>
      <c r="U4405" s="3" t="s">
        <v>6538</v>
      </c>
      <c r="V4405" s="3" t="s">
        <v>6608</v>
      </c>
      <c r="W4405" s="3" t="s">
        <v>154</v>
      </c>
      <c r="X4405" s="3" t="s">
        <v>154</v>
      </c>
      <c r="Y4405" s="3" t="s">
        <v>154</v>
      </c>
      <c r="Z4405" s="3" t="s">
        <v>154</v>
      </c>
      <c r="AA4405" s="3" t="s">
        <v>154</v>
      </c>
      <c r="AB4405" s="3" t="s">
        <v>154</v>
      </c>
      <c r="AC4405" s="3" t="s">
        <v>154</v>
      </c>
      <c r="AD4405" s="3" t="s">
        <v>6151</v>
      </c>
      <c r="AE4405" s="3" t="s">
        <v>6151</v>
      </c>
      <c r="AF4405" s="3" t="s">
        <v>6040</v>
      </c>
      <c r="AG4405" s="3" t="s">
        <v>154</v>
      </c>
      <c r="AH4405" s="3" t="s">
        <v>6597</v>
      </c>
      <c r="AI4405" s="3" t="s">
        <v>6482</v>
      </c>
      <c r="AJ4405" s="3" t="s">
        <v>6489</v>
      </c>
    </row>
    <row r="4406" spans="1:36" ht="15">
      <c r="A4406" s="10">
        <v>4509</v>
      </c>
      <c r="B4406" t="str">
        <f>IF(K4406="总计","",INDEX(主数据!A:AD,MATCH(J4406,主数据!A:A,0),9))</f>
        <v>华中大区公司</v>
      </c>
      <c r="C4406" t="str">
        <f>IF(K4406="","",INDEX(主数据!A:AD,MATCH(J4406,主数据!A:A,0),11))</f>
        <v>西安北区</v>
      </c>
      <c r="D4406" t="str">
        <f t="shared" si="272"/>
        <v>XA22物业服务费标准方式1.50</v>
      </c>
      <c r="E4406" s="13" t="str">
        <f t="shared" si="274"/>
        <v>1.50</v>
      </c>
      <c r="F4406" s="13" t="str">
        <f>IF(E4406="","",IFERROR(IF(IF(K4406="","",INDEX(收费标合同信息维护!A:Q,MATCH(D4406,收费标合同信息维护!J:J,0),10))=D4406,"有","无"),"无"))</f>
        <v>无</v>
      </c>
      <c r="G4406" s="13" t="str">
        <f t="shared" si="273"/>
        <v/>
      </c>
      <c r="H4406" s="13" t="str">
        <f t="shared" si="275"/>
        <v/>
      </c>
      <c r="I4406" s="13" t="str">
        <f>IF(G4406="","",IFERROR(IF(IF(K4406="","",INDEX(收费标合同信息维护!A:Q,MATCH(G4406,收费标合同信息维护!M:M,0),13))=G4406,"有","无"),"无"))</f>
        <v/>
      </c>
      <c r="J4406" s="3" t="s">
        <v>2240</v>
      </c>
      <c r="K4406" s="3" t="s">
        <v>6022</v>
      </c>
      <c r="L4406" s="3" t="s">
        <v>6025</v>
      </c>
      <c r="M4406" s="3" t="s">
        <v>6026</v>
      </c>
      <c r="N4406" s="3" t="s">
        <v>6477</v>
      </c>
      <c r="O4406" s="3" t="s">
        <v>6478</v>
      </c>
      <c r="P4406" s="3" t="s">
        <v>15132</v>
      </c>
      <c r="Q4406" s="3" t="s">
        <v>15133</v>
      </c>
      <c r="R4406" s="3" t="s">
        <v>6484</v>
      </c>
      <c r="S4406" s="3" t="s">
        <v>6491</v>
      </c>
      <c r="T4406" s="3" t="s">
        <v>6936</v>
      </c>
      <c r="U4406" s="3" t="s">
        <v>154</v>
      </c>
      <c r="V4406" s="3" t="s">
        <v>6608</v>
      </c>
      <c r="W4406" s="3" t="s">
        <v>154</v>
      </c>
      <c r="X4406" s="3" t="s">
        <v>154</v>
      </c>
      <c r="Y4406" s="3" t="s">
        <v>154</v>
      </c>
      <c r="Z4406" s="3" t="s">
        <v>154</v>
      </c>
      <c r="AA4406" s="3" t="s">
        <v>154</v>
      </c>
      <c r="AB4406" s="3" t="s">
        <v>154</v>
      </c>
      <c r="AC4406" s="3" t="s">
        <v>154</v>
      </c>
      <c r="AD4406" s="3" t="s">
        <v>6151</v>
      </c>
      <c r="AE4406" s="3" t="s">
        <v>6151</v>
      </c>
      <c r="AF4406" s="3" t="s">
        <v>6040</v>
      </c>
      <c r="AG4406" s="3" t="s">
        <v>154</v>
      </c>
      <c r="AH4406" s="3" t="s">
        <v>6478</v>
      </c>
      <c r="AI4406" s="3" t="s">
        <v>6482</v>
      </c>
      <c r="AJ4406" s="3" t="s">
        <v>12058</v>
      </c>
    </row>
    <row r="4407" spans="1:36" ht="15">
      <c r="A4407" s="10">
        <v>4510</v>
      </c>
      <c r="B4407" t="str">
        <f>IF(K4407="总计","",INDEX(主数据!A:AD,MATCH(J4407,主数据!A:A,0),9))</f>
        <v>华中大区公司</v>
      </c>
      <c r="C4407" t="str">
        <f>IF(K4407="","",INDEX(主数据!A:AD,MATCH(J4407,主数据!A:A,0),11))</f>
        <v>西安北区</v>
      </c>
      <c r="D4407" t="str">
        <f t="shared" si="272"/>
        <v>XA22物业服务费标准方式1.50</v>
      </c>
      <c r="E4407" s="13" t="str">
        <f t="shared" si="274"/>
        <v>1.50</v>
      </c>
      <c r="F4407" s="13" t="str">
        <f>IF(E4407="","",IFERROR(IF(IF(K4407="","",INDEX(收费标合同信息维护!A:Q,MATCH(D4407,收费标合同信息维护!J:J,0),10))=D4407,"有","无"),"无"))</f>
        <v>无</v>
      </c>
      <c r="G4407" s="13" t="str">
        <f t="shared" si="273"/>
        <v/>
      </c>
      <c r="H4407" s="13" t="str">
        <f t="shared" si="275"/>
        <v/>
      </c>
      <c r="I4407" s="13" t="str">
        <f>IF(G4407="","",IFERROR(IF(IF(K4407="","",INDEX(收费标合同信息维护!A:Q,MATCH(G4407,收费标合同信息维护!M:M,0),13))=G4407,"有","无"),"无"))</f>
        <v/>
      </c>
      <c r="J4407" s="3" t="s">
        <v>2240</v>
      </c>
      <c r="K4407" s="3" t="s">
        <v>6022</v>
      </c>
      <c r="L4407" s="3" t="s">
        <v>6025</v>
      </c>
      <c r="M4407" s="3" t="s">
        <v>6026</v>
      </c>
      <c r="N4407" s="3" t="s">
        <v>6477</v>
      </c>
      <c r="O4407" s="3" t="s">
        <v>6478</v>
      </c>
      <c r="P4407" s="3" t="s">
        <v>15134</v>
      </c>
      <c r="Q4407" s="3" t="s">
        <v>15135</v>
      </c>
      <c r="R4407" s="3" t="s">
        <v>6484</v>
      </c>
      <c r="S4407" s="3" t="s">
        <v>6491</v>
      </c>
      <c r="T4407" s="3" t="s">
        <v>15136</v>
      </c>
      <c r="U4407" s="3" t="s">
        <v>154</v>
      </c>
      <c r="V4407" s="3" t="s">
        <v>6608</v>
      </c>
      <c r="W4407" s="3" t="s">
        <v>154</v>
      </c>
      <c r="X4407" s="3" t="s">
        <v>154</v>
      </c>
      <c r="Y4407" s="3" t="s">
        <v>154</v>
      </c>
      <c r="Z4407" s="3" t="s">
        <v>154</v>
      </c>
      <c r="AA4407" s="3" t="s">
        <v>154</v>
      </c>
      <c r="AB4407" s="3" t="s">
        <v>154</v>
      </c>
      <c r="AC4407" s="3" t="s">
        <v>154</v>
      </c>
      <c r="AD4407" s="3" t="s">
        <v>6151</v>
      </c>
      <c r="AE4407" s="3" t="s">
        <v>6151</v>
      </c>
      <c r="AF4407" s="3" t="s">
        <v>6040</v>
      </c>
      <c r="AG4407" s="3" t="s">
        <v>154</v>
      </c>
      <c r="AH4407" s="3" t="s">
        <v>6478</v>
      </c>
      <c r="AI4407" s="3" t="s">
        <v>6482</v>
      </c>
      <c r="AJ4407" s="3" t="s">
        <v>6033</v>
      </c>
    </row>
    <row r="4408" spans="1:36" ht="15">
      <c r="A4408" s="10">
        <v>4511</v>
      </c>
      <c r="B4408" t="str">
        <f>IF(K4408="总计","",INDEX(主数据!A:AD,MATCH(J4408,主数据!A:A,0),9))</f>
        <v>华中大区公司</v>
      </c>
      <c r="C4408" t="str">
        <f>IF(K4408="","",INDEX(主数据!A:AD,MATCH(J4408,主数据!A:A,0),11))</f>
        <v>西安北区</v>
      </c>
      <c r="D4408" t="str">
        <f t="shared" si="272"/>
        <v>XA22物业服务费标准方式2.00</v>
      </c>
      <c r="E4408" s="13" t="str">
        <f t="shared" si="274"/>
        <v>2.00</v>
      </c>
      <c r="F4408" s="13" t="str">
        <f>IF(E4408="","",IFERROR(IF(IF(K4408="","",INDEX(收费标合同信息维护!A:Q,MATCH(D4408,收费标合同信息维护!J:J,0),10))=D4408,"有","无"),"无"))</f>
        <v>无</v>
      </c>
      <c r="G4408" s="13" t="str">
        <f t="shared" si="273"/>
        <v/>
      </c>
      <c r="H4408" s="13" t="str">
        <f t="shared" si="275"/>
        <v/>
      </c>
      <c r="I4408" s="13" t="str">
        <f>IF(G4408="","",IFERROR(IF(IF(K4408="","",INDEX(收费标合同信息维护!A:Q,MATCH(G4408,收费标合同信息维护!M:M,0),13))=G4408,"有","无"),"无"))</f>
        <v/>
      </c>
      <c r="J4408" s="3" t="s">
        <v>2240</v>
      </c>
      <c r="K4408" s="3" t="s">
        <v>6022</v>
      </c>
      <c r="L4408" s="3" t="s">
        <v>6025</v>
      </c>
      <c r="M4408" s="3" t="s">
        <v>6026</v>
      </c>
      <c r="N4408" s="3" t="s">
        <v>6477</v>
      </c>
      <c r="O4408" s="3" t="s">
        <v>6478</v>
      </c>
      <c r="P4408" s="3" t="s">
        <v>15137</v>
      </c>
      <c r="Q4408" s="3" t="s">
        <v>15138</v>
      </c>
      <c r="R4408" s="3" t="s">
        <v>6484</v>
      </c>
      <c r="S4408" s="3" t="s">
        <v>6491</v>
      </c>
      <c r="T4408" s="3" t="s">
        <v>6936</v>
      </c>
      <c r="U4408" s="3" t="s">
        <v>154</v>
      </c>
      <c r="V4408" s="3" t="s">
        <v>6686</v>
      </c>
      <c r="W4408" s="3" t="s">
        <v>154</v>
      </c>
      <c r="X4408" s="3" t="s">
        <v>154</v>
      </c>
      <c r="Y4408" s="3" t="s">
        <v>154</v>
      </c>
      <c r="Z4408" s="3" t="s">
        <v>154</v>
      </c>
      <c r="AA4408" s="3" t="s">
        <v>154</v>
      </c>
      <c r="AB4408" s="3" t="s">
        <v>154</v>
      </c>
      <c r="AC4408" s="3" t="s">
        <v>154</v>
      </c>
      <c r="AD4408" s="3" t="s">
        <v>6151</v>
      </c>
      <c r="AE4408" s="3" t="s">
        <v>6151</v>
      </c>
      <c r="AF4408" s="3" t="s">
        <v>154</v>
      </c>
      <c r="AG4408" s="3" t="s">
        <v>154</v>
      </c>
      <c r="AH4408" s="3" t="s">
        <v>6478</v>
      </c>
      <c r="AI4408" s="3" t="s">
        <v>6482</v>
      </c>
      <c r="AJ4408" s="3" t="s">
        <v>6033</v>
      </c>
    </row>
    <row r="4409" spans="1:36" ht="15">
      <c r="A4409" s="10">
        <v>4512</v>
      </c>
      <c r="B4409" t="str">
        <f>IF(K4409="总计","",INDEX(主数据!A:AD,MATCH(J4409,主数据!A:A,0),9))</f>
        <v>华中大区公司</v>
      </c>
      <c r="C4409" t="str">
        <f>IF(K4409="","",INDEX(主数据!A:AD,MATCH(J4409,主数据!A:A,0),11))</f>
        <v>西安北区</v>
      </c>
      <c r="D4409" t="str">
        <f t="shared" si="272"/>
        <v>XA22物业服务费标准方式2.00</v>
      </c>
      <c r="E4409" s="13" t="str">
        <f t="shared" si="274"/>
        <v>2.00</v>
      </c>
      <c r="F4409" s="13" t="str">
        <f>IF(E4409="","",IFERROR(IF(IF(K4409="","",INDEX(收费标合同信息维护!A:Q,MATCH(D4409,收费标合同信息维护!J:J,0),10))=D4409,"有","无"),"无"))</f>
        <v>无</v>
      </c>
      <c r="G4409" s="13" t="str">
        <f t="shared" si="273"/>
        <v/>
      </c>
      <c r="H4409" s="13" t="str">
        <f t="shared" si="275"/>
        <v/>
      </c>
      <c r="I4409" s="13" t="str">
        <f>IF(G4409="","",IFERROR(IF(IF(K4409="","",INDEX(收费标合同信息维护!A:Q,MATCH(G4409,收费标合同信息维护!M:M,0),13))=G4409,"有","无"),"无"))</f>
        <v/>
      </c>
      <c r="J4409" s="3" t="s">
        <v>2240</v>
      </c>
      <c r="K4409" s="3" t="s">
        <v>6022</v>
      </c>
      <c r="L4409" s="3" t="s">
        <v>6025</v>
      </c>
      <c r="M4409" s="3" t="s">
        <v>6026</v>
      </c>
      <c r="N4409" s="3" t="s">
        <v>6477</v>
      </c>
      <c r="O4409" s="3" t="s">
        <v>6478</v>
      </c>
      <c r="P4409" s="3" t="s">
        <v>15139</v>
      </c>
      <c r="Q4409" s="3" t="s">
        <v>15140</v>
      </c>
      <c r="R4409" s="3" t="s">
        <v>6484</v>
      </c>
      <c r="S4409" s="3" t="s">
        <v>6627</v>
      </c>
      <c r="T4409" s="3" t="s">
        <v>6493</v>
      </c>
      <c r="U4409" s="3" t="s">
        <v>6538</v>
      </c>
      <c r="V4409" s="3" t="s">
        <v>6686</v>
      </c>
      <c r="W4409" s="3" t="s">
        <v>154</v>
      </c>
      <c r="X4409" s="3" t="s">
        <v>154</v>
      </c>
      <c r="Y4409" s="3" t="s">
        <v>154</v>
      </c>
      <c r="Z4409" s="3" t="s">
        <v>154</v>
      </c>
      <c r="AA4409" s="3" t="s">
        <v>154</v>
      </c>
      <c r="AB4409" s="3" t="s">
        <v>154</v>
      </c>
      <c r="AC4409" s="3" t="s">
        <v>154</v>
      </c>
      <c r="AD4409" s="3" t="s">
        <v>6151</v>
      </c>
      <c r="AE4409" s="3" t="s">
        <v>6151</v>
      </c>
      <c r="AF4409" s="3" t="s">
        <v>154</v>
      </c>
      <c r="AG4409" s="3" t="s">
        <v>154</v>
      </c>
      <c r="AH4409" s="3" t="s">
        <v>6597</v>
      </c>
      <c r="AI4409" s="3" t="s">
        <v>6482</v>
      </c>
      <c r="AJ4409" s="3" t="s">
        <v>6489</v>
      </c>
    </row>
    <row r="4410" spans="1:36" ht="15">
      <c r="A4410" s="10">
        <v>4513</v>
      </c>
      <c r="B4410" t="str">
        <f>IF(K4410="总计","",INDEX(主数据!A:AD,MATCH(J4410,主数据!A:A,0),9))</f>
        <v>华中大区公司</v>
      </c>
      <c r="C4410" t="str">
        <f>IF(K4410="","",INDEX(主数据!A:AD,MATCH(J4410,主数据!A:A,0),11))</f>
        <v>西安北区</v>
      </c>
      <c r="D4410" t="str">
        <f t="shared" si="272"/>
        <v>XA22物业服务费标准方式4.50</v>
      </c>
      <c r="E4410" s="13" t="str">
        <f t="shared" si="274"/>
        <v>4.50</v>
      </c>
      <c r="F4410" s="13" t="str">
        <f>IF(E4410="","",IFERROR(IF(IF(K4410="","",INDEX(收费标合同信息维护!A:Q,MATCH(D4410,收费标合同信息维护!J:J,0),10))=D4410,"有","无"),"无"))</f>
        <v>无</v>
      </c>
      <c r="G4410" s="13" t="str">
        <f t="shared" si="273"/>
        <v/>
      </c>
      <c r="H4410" s="13" t="str">
        <f t="shared" si="275"/>
        <v/>
      </c>
      <c r="I4410" s="13" t="str">
        <f>IF(G4410="","",IFERROR(IF(IF(K4410="","",INDEX(收费标合同信息维护!A:Q,MATCH(G4410,收费标合同信息维护!M:M,0),13))=G4410,"有","无"),"无"))</f>
        <v/>
      </c>
      <c r="J4410" s="3" t="s">
        <v>2240</v>
      </c>
      <c r="K4410" s="3" t="s">
        <v>6022</v>
      </c>
      <c r="L4410" s="3" t="s">
        <v>6025</v>
      </c>
      <c r="M4410" s="3" t="s">
        <v>6026</v>
      </c>
      <c r="N4410" s="3" t="s">
        <v>6477</v>
      </c>
      <c r="O4410" s="3" t="s">
        <v>6478</v>
      </c>
      <c r="P4410" s="3" t="s">
        <v>15141</v>
      </c>
      <c r="Q4410" s="3" t="s">
        <v>15142</v>
      </c>
      <c r="R4410" s="3" t="s">
        <v>6484</v>
      </c>
      <c r="S4410" s="3" t="s">
        <v>6491</v>
      </c>
      <c r="T4410" s="3" t="s">
        <v>6751</v>
      </c>
      <c r="U4410" s="3" t="s">
        <v>154</v>
      </c>
      <c r="V4410" s="3" t="s">
        <v>6507</v>
      </c>
      <c r="W4410" s="3" t="s">
        <v>154</v>
      </c>
      <c r="X4410" s="3" t="s">
        <v>154</v>
      </c>
      <c r="Y4410" s="3" t="s">
        <v>154</v>
      </c>
      <c r="Z4410" s="3" t="s">
        <v>154</v>
      </c>
      <c r="AA4410" s="3" t="s">
        <v>154</v>
      </c>
      <c r="AB4410" s="3" t="s">
        <v>154</v>
      </c>
      <c r="AC4410" s="3" t="s">
        <v>154</v>
      </c>
      <c r="AD4410" s="3" t="s">
        <v>6151</v>
      </c>
      <c r="AE4410" s="3" t="s">
        <v>6151</v>
      </c>
      <c r="AF4410" s="3" t="s">
        <v>154</v>
      </c>
      <c r="AG4410" s="3" t="s">
        <v>154</v>
      </c>
      <c r="AH4410" s="3" t="s">
        <v>6478</v>
      </c>
      <c r="AI4410" s="3" t="s">
        <v>6482</v>
      </c>
      <c r="AJ4410" s="3" t="s">
        <v>16</v>
      </c>
    </row>
    <row r="4411" spans="1:36" ht="15">
      <c r="A4411" s="10">
        <v>4514</v>
      </c>
      <c r="B4411" t="str">
        <f>IF(K4411="总计","",INDEX(主数据!A:AD,MATCH(J4411,主数据!A:A,0),9))</f>
        <v>华中大区公司</v>
      </c>
      <c r="C4411" t="str">
        <f>IF(K4411="","",INDEX(主数据!A:AD,MATCH(J4411,主数据!A:A,0),11))</f>
        <v>西安北区</v>
      </c>
      <c r="D4411" t="str">
        <f t="shared" si="272"/>
        <v>XA22供暖费（代收代付）直接录入</v>
      </c>
      <c r="E4411" s="13" t="str">
        <f t="shared" si="274"/>
        <v/>
      </c>
      <c r="F4411" s="13" t="str">
        <f>IF(E4411="","",IFERROR(IF(IF(K4411="","",INDEX(收费标合同信息维护!A:Q,MATCH(D4411,收费标合同信息维护!J:J,0),10))=D4411,"有","无"),"无"))</f>
        <v/>
      </c>
      <c r="G4411" s="13" t="str">
        <f t="shared" si="273"/>
        <v/>
      </c>
      <c r="H4411" s="13" t="str">
        <f t="shared" si="275"/>
        <v/>
      </c>
      <c r="I4411" s="13" t="str">
        <f>IF(G4411="","",IFERROR(IF(IF(K4411="","",INDEX(收费标合同信息维护!A:Q,MATCH(G4411,收费标合同信息维护!M:M,0),13))=G4411,"有","无"),"无"))</f>
        <v/>
      </c>
      <c r="J4411" s="3" t="s">
        <v>2240</v>
      </c>
      <c r="K4411" s="3" t="s">
        <v>6022</v>
      </c>
      <c r="L4411" s="3" t="s">
        <v>6609</v>
      </c>
      <c r="M4411" s="3" t="s">
        <v>6750</v>
      </c>
      <c r="N4411" s="3" t="s">
        <v>6477</v>
      </c>
      <c r="O4411" s="3" t="s">
        <v>6478</v>
      </c>
      <c r="P4411" s="3" t="s">
        <v>15143</v>
      </c>
      <c r="Q4411" s="3" t="s">
        <v>10307</v>
      </c>
      <c r="R4411" s="3" t="s">
        <v>6479</v>
      </c>
      <c r="S4411" s="3" t="s">
        <v>6480</v>
      </c>
      <c r="T4411" s="3" t="s">
        <v>6751</v>
      </c>
      <c r="U4411" s="3" t="s">
        <v>6716</v>
      </c>
      <c r="V4411" s="3" t="s">
        <v>154</v>
      </c>
      <c r="W4411" s="3" t="s">
        <v>154</v>
      </c>
      <c r="X4411" s="3" t="s">
        <v>154</v>
      </c>
      <c r="Y4411" s="3" t="s">
        <v>154</v>
      </c>
      <c r="Z4411" s="3" t="s">
        <v>154</v>
      </c>
      <c r="AA4411" s="3" t="s">
        <v>154</v>
      </c>
      <c r="AB4411" s="3" t="s">
        <v>154</v>
      </c>
      <c r="AC4411" s="3" t="s">
        <v>154</v>
      </c>
      <c r="AD4411" s="3" t="s">
        <v>6151</v>
      </c>
      <c r="AE4411" s="3" t="s">
        <v>6151</v>
      </c>
      <c r="AF4411" s="3" t="s">
        <v>154</v>
      </c>
      <c r="AG4411" s="3" t="s">
        <v>154</v>
      </c>
      <c r="AH4411" s="3" t="s">
        <v>6478</v>
      </c>
      <c r="AI4411" s="3" t="s">
        <v>6482</v>
      </c>
      <c r="AJ4411" s="3" t="s">
        <v>6489</v>
      </c>
    </row>
    <row r="4412" spans="1:36" ht="30">
      <c r="A4412" s="10">
        <v>4515</v>
      </c>
      <c r="B4412" t="str">
        <f>IF(K4412="总计","",INDEX(主数据!A:AD,MATCH(J4412,主数据!A:A,0),9))</f>
        <v>华中大区公司</v>
      </c>
      <c r="C4412" t="str">
        <f>IF(K4412="","",INDEX(主数据!A:AD,MATCH(J4412,主数据!A:A,0),11))</f>
        <v>西安北区</v>
      </c>
      <c r="D4412" t="str">
        <f t="shared" si="272"/>
        <v>XA22居民供暖费标准方式2.00</v>
      </c>
      <c r="E4412" s="13" t="str">
        <f t="shared" si="274"/>
        <v>2.00</v>
      </c>
      <c r="F4412" s="13" t="str">
        <f>IF(E4412="","",IFERROR(IF(IF(K4412="","",INDEX(收费标合同信息维护!A:Q,MATCH(D4412,收费标合同信息维护!J:J,0),10))=D4412,"有","无"),"无"))</f>
        <v>无</v>
      </c>
      <c r="G4412" s="13" t="str">
        <f t="shared" si="273"/>
        <v/>
      </c>
      <c r="H4412" s="13" t="str">
        <f t="shared" si="275"/>
        <v/>
      </c>
      <c r="I4412" s="13" t="str">
        <f>IF(G4412="","",IFERROR(IF(IF(K4412="","",INDEX(收费标合同信息维护!A:Q,MATCH(G4412,收费标合同信息维护!M:M,0),13))=G4412,"有","无"),"无"))</f>
        <v/>
      </c>
      <c r="J4412" s="3" t="s">
        <v>2240</v>
      </c>
      <c r="K4412" s="3" t="s">
        <v>6022</v>
      </c>
      <c r="L4412" s="3" t="s">
        <v>6598</v>
      </c>
      <c r="M4412" s="3" t="s">
        <v>7571</v>
      </c>
      <c r="N4412" s="3" t="s">
        <v>6477</v>
      </c>
      <c r="O4412" s="3" t="s">
        <v>6478</v>
      </c>
      <c r="P4412" s="3" t="s">
        <v>15144</v>
      </c>
      <c r="Q4412" s="3" t="s">
        <v>15145</v>
      </c>
      <c r="R4412" s="3" t="s">
        <v>6484</v>
      </c>
      <c r="S4412" s="3" t="s">
        <v>6491</v>
      </c>
      <c r="T4412" s="3" t="s">
        <v>6936</v>
      </c>
      <c r="U4412" s="3" t="s">
        <v>154</v>
      </c>
      <c r="V4412" s="3" t="s">
        <v>6686</v>
      </c>
      <c r="W4412" s="3" t="s">
        <v>154</v>
      </c>
      <c r="X4412" s="3" t="s">
        <v>154</v>
      </c>
      <c r="Y4412" s="3" t="s">
        <v>154</v>
      </c>
      <c r="Z4412" s="3" t="s">
        <v>154</v>
      </c>
      <c r="AA4412" s="3" t="s">
        <v>154</v>
      </c>
      <c r="AB4412" s="3" t="s">
        <v>154</v>
      </c>
      <c r="AC4412" s="3" t="s">
        <v>154</v>
      </c>
      <c r="AD4412" s="3" t="s">
        <v>6151</v>
      </c>
      <c r="AE4412" s="3" t="s">
        <v>6151</v>
      </c>
      <c r="AF4412" s="3" t="s">
        <v>154</v>
      </c>
      <c r="AG4412" s="3" t="s">
        <v>154</v>
      </c>
      <c r="AH4412" s="3" t="s">
        <v>6597</v>
      </c>
      <c r="AI4412" s="3" t="s">
        <v>6482</v>
      </c>
      <c r="AJ4412" s="3" t="s">
        <v>6489</v>
      </c>
    </row>
    <row r="4413" spans="1:36" ht="15">
      <c r="A4413" s="10">
        <v>4516</v>
      </c>
      <c r="B4413" t="str">
        <f>IF(K4413="总计","",INDEX(主数据!A:AD,MATCH(J4413,主数据!A:A,0),9))</f>
        <v>华中大区公司</v>
      </c>
      <c r="C4413" t="str">
        <f>IF(K4413="","",INDEX(主数据!A:AD,MATCH(J4413,主数据!A:A,0),11))</f>
        <v>西安北区</v>
      </c>
      <c r="D4413" t="str">
        <f t="shared" si="272"/>
        <v>XA22公共能耗费用及其他标准方式0.26</v>
      </c>
      <c r="E4413" s="13" t="str">
        <f t="shared" si="274"/>
        <v>0.26</v>
      </c>
      <c r="F4413" s="13" t="str">
        <f>IF(E4413="","",IFERROR(IF(IF(K4413="","",INDEX(收费标合同信息维护!A:Q,MATCH(D4413,收费标合同信息维护!J:J,0),10))=D4413,"有","无"),"无"))</f>
        <v>无</v>
      </c>
      <c r="G4413" s="13" t="str">
        <f t="shared" si="273"/>
        <v/>
      </c>
      <c r="H4413" s="13" t="str">
        <f t="shared" si="275"/>
        <v/>
      </c>
      <c r="I4413" s="13" t="str">
        <f>IF(G4413="","",IFERROR(IF(IF(K4413="","",INDEX(收费标合同信息维护!A:Q,MATCH(G4413,收费标合同信息维护!M:M,0),13))=G4413,"有","无"),"无"))</f>
        <v/>
      </c>
      <c r="J4413" s="3" t="s">
        <v>2240</v>
      </c>
      <c r="K4413" s="3" t="s">
        <v>6022</v>
      </c>
      <c r="L4413" s="3" t="s">
        <v>6702</v>
      </c>
      <c r="M4413" s="3" t="s">
        <v>6703</v>
      </c>
      <c r="N4413" s="3" t="s">
        <v>6477</v>
      </c>
      <c r="O4413" s="3" t="s">
        <v>6478</v>
      </c>
      <c r="P4413" s="3" t="s">
        <v>15146</v>
      </c>
      <c r="Q4413" s="3" t="s">
        <v>6703</v>
      </c>
      <c r="R4413" s="3" t="s">
        <v>6484</v>
      </c>
      <c r="S4413" s="3" t="s">
        <v>6627</v>
      </c>
      <c r="T4413" s="3" t="s">
        <v>6751</v>
      </c>
      <c r="U4413" s="3" t="s">
        <v>6538</v>
      </c>
      <c r="V4413" s="3" t="s">
        <v>15147</v>
      </c>
      <c r="W4413" s="3" t="s">
        <v>154</v>
      </c>
      <c r="X4413" s="3" t="s">
        <v>154</v>
      </c>
      <c r="Y4413" s="3" t="s">
        <v>154</v>
      </c>
      <c r="Z4413" s="3" t="s">
        <v>154</v>
      </c>
      <c r="AA4413" s="3" t="s">
        <v>154</v>
      </c>
      <c r="AB4413" s="3" t="s">
        <v>154</v>
      </c>
      <c r="AC4413" s="3" t="s">
        <v>154</v>
      </c>
      <c r="AD4413" s="3" t="s">
        <v>6151</v>
      </c>
      <c r="AE4413" s="3" t="s">
        <v>6151</v>
      </c>
      <c r="AF4413" s="3" t="s">
        <v>6040</v>
      </c>
      <c r="AG4413" s="3" t="s">
        <v>154</v>
      </c>
      <c r="AH4413" s="3" t="s">
        <v>6597</v>
      </c>
      <c r="AI4413" s="3" t="s">
        <v>6482</v>
      </c>
      <c r="AJ4413" s="3" t="s">
        <v>6489</v>
      </c>
    </row>
    <row r="4414" spans="1:36" ht="15">
      <c r="A4414" s="10">
        <v>4517</v>
      </c>
      <c r="B4414" t="str">
        <f>IF(K4414="总计","",INDEX(主数据!A:AD,MATCH(J4414,主数据!A:A,0),9))</f>
        <v>华中大区公司</v>
      </c>
      <c r="C4414" t="str">
        <f>IF(K4414="","",INDEX(主数据!A:AD,MATCH(J4414,主数据!A:A,0),11))</f>
        <v>西安北区</v>
      </c>
      <c r="D4414" t="str">
        <f t="shared" si="272"/>
        <v>XA22公共能耗费用及其他标准方式0.26</v>
      </c>
      <c r="E4414" s="13" t="str">
        <f t="shared" si="274"/>
        <v>0.26</v>
      </c>
      <c r="F4414" s="13" t="str">
        <f>IF(E4414="","",IFERROR(IF(IF(K4414="","",INDEX(收费标合同信息维护!A:Q,MATCH(D4414,收费标合同信息维护!J:J,0),10))=D4414,"有","无"),"无"))</f>
        <v>无</v>
      </c>
      <c r="G4414" s="13" t="str">
        <f t="shared" si="273"/>
        <v/>
      </c>
      <c r="H4414" s="13" t="str">
        <f t="shared" si="275"/>
        <v/>
      </c>
      <c r="I4414" s="13" t="str">
        <f>IF(G4414="","",IFERROR(IF(IF(K4414="","",INDEX(收费标合同信息维护!A:Q,MATCH(G4414,收费标合同信息维护!M:M,0),13))=G4414,"有","无"),"无"))</f>
        <v/>
      </c>
      <c r="J4414" s="3" t="s">
        <v>2240</v>
      </c>
      <c r="K4414" s="3" t="s">
        <v>6022</v>
      </c>
      <c r="L4414" s="3" t="s">
        <v>6702</v>
      </c>
      <c r="M4414" s="3" t="s">
        <v>6703</v>
      </c>
      <c r="N4414" s="3" t="s">
        <v>6477</v>
      </c>
      <c r="O4414" s="3" t="s">
        <v>6478</v>
      </c>
      <c r="P4414" s="3" t="s">
        <v>15148</v>
      </c>
      <c r="Q4414" s="3" t="s">
        <v>15149</v>
      </c>
      <c r="R4414" s="3" t="s">
        <v>6484</v>
      </c>
      <c r="S4414" s="3" t="s">
        <v>6491</v>
      </c>
      <c r="T4414" s="3" t="s">
        <v>6936</v>
      </c>
      <c r="U4414" s="3" t="s">
        <v>154</v>
      </c>
      <c r="V4414" s="3" t="s">
        <v>15147</v>
      </c>
      <c r="W4414" s="3" t="s">
        <v>154</v>
      </c>
      <c r="X4414" s="3" t="s">
        <v>154</v>
      </c>
      <c r="Y4414" s="3" t="s">
        <v>154</v>
      </c>
      <c r="Z4414" s="3" t="s">
        <v>154</v>
      </c>
      <c r="AA4414" s="3" t="s">
        <v>154</v>
      </c>
      <c r="AB4414" s="3" t="s">
        <v>154</v>
      </c>
      <c r="AC4414" s="3" t="s">
        <v>154</v>
      </c>
      <c r="AD4414" s="3" t="s">
        <v>6151</v>
      </c>
      <c r="AE4414" s="3" t="s">
        <v>6151</v>
      </c>
      <c r="AF4414" s="3" t="s">
        <v>6040</v>
      </c>
      <c r="AG4414" s="3" t="s">
        <v>154</v>
      </c>
      <c r="AH4414" s="3" t="s">
        <v>6478</v>
      </c>
      <c r="AI4414" s="3" t="s">
        <v>6482</v>
      </c>
      <c r="AJ4414" s="3" t="s">
        <v>18316</v>
      </c>
    </row>
    <row r="4415" spans="1:36" ht="30">
      <c r="A4415" s="10">
        <v>4518</v>
      </c>
      <c r="B4415" t="str">
        <f>IF(K4415="总计","",INDEX(主数据!A:AD,MATCH(J4415,主数据!A:A,0),9))</f>
        <v>华中大区公司</v>
      </c>
      <c r="C4415" t="str">
        <f>IF(K4415="","",INDEX(主数据!A:AD,MATCH(J4415,主数据!A:A,0),11))</f>
        <v>西安北区</v>
      </c>
      <c r="D4415" t="str">
        <f t="shared" si="272"/>
        <v>XA22生活垃圾清运费-委托清运定额</v>
      </c>
      <c r="E4415" s="13" t="str">
        <f t="shared" si="274"/>
        <v/>
      </c>
      <c r="F4415" s="13" t="str">
        <f>IF(E4415="","",IFERROR(IF(IF(K4415="","",INDEX(收费标合同信息维护!A:Q,MATCH(D4415,收费标合同信息维护!J:J,0),10))=D4415,"有","无"),"无"))</f>
        <v/>
      </c>
      <c r="G4415" s="13" t="str">
        <f t="shared" si="273"/>
        <v>XA22生活垃圾清运费-委托清运定额6.00</v>
      </c>
      <c r="H4415" s="13" t="str">
        <f t="shared" si="275"/>
        <v>6.00</v>
      </c>
      <c r="I4415" s="13" t="str">
        <f>IF(G4415="","",IFERROR(IF(IF(K4415="","",INDEX(收费标合同信息维护!A:Q,MATCH(G4415,收费标合同信息维护!M:M,0),13))=G4415,"有","无"),"无"))</f>
        <v>无</v>
      </c>
      <c r="J4415" s="3" t="s">
        <v>2240</v>
      </c>
      <c r="K4415" s="3" t="s">
        <v>6022</v>
      </c>
      <c r="L4415" s="3" t="s">
        <v>6630</v>
      </c>
      <c r="M4415" s="3" t="s">
        <v>6631</v>
      </c>
      <c r="N4415" s="3" t="s">
        <v>6477</v>
      </c>
      <c r="O4415" s="3" t="s">
        <v>6478</v>
      </c>
      <c r="P4415" s="3" t="s">
        <v>15150</v>
      </c>
      <c r="Q4415" s="3" t="s">
        <v>6632</v>
      </c>
      <c r="R4415" s="3" t="s">
        <v>6490</v>
      </c>
      <c r="S4415" s="3" t="s">
        <v>6627</v>
      </c>
      <c r="T4415" s="3" t="s">
        <v>6751</v>
      </c>
      <c r="U4415" s="3" t="s">
        <v>6538</v>
      </c>
      <c r="V4415" s="3" t="s">
        <v>154</v>
      </c>
      <c r="W4415" s="3" t="s">
        <v>6634</v>
      </c>
      <c r="X4415" s="3" t="s">
        <v>154</v>
      </c>
      <c r="Y4415" s="3" t="s">
        <v>154</v>
      </c>
      <c r="Z4415" s="3" t="s">
        <v>154</v>
      </c>
      <c r="AA4415" s="3" t="s">
        <v>154</v>
      </c>
      <c r="AB4415" s="3" t="s">
        <v>154</v>
      </c>
      <c r="AC4415" s="3" t="s">
        <v>154</v>
      </c>
      <c r="AD4415" s="3" t="s">
        <v>6151</v>
      </c>
      <c r="AE4415" s="3" t="s">
        <v>6151</v>
      </c>
      <c r="AF4415" s="3" t="s">
        <v>6040</v>
      </c>
      <c r="AG4415" s="3" t="s">
        <v>154</v>
      </c>
      <c r="AH4415" s="3" t="s">
        <v>6597</v>
      </c>
      <c r="AI4415" s="3" t="s">
        <v>6482</v>
      </c>
      <c r="AJ4415" s="3" t="s">
        <v>6489</v>
      </c>
    </row>
    <row r="4416" spans="1:36" ht="30">
      <c r="A4416" s="10">
        <v>4519</v>
      </c>
      <c r="B4416" t="str">
        <f>IF(K4416="总计","",INDEX(主数据!A:AD,MATCH(J4416,主数据!A:A,0),9))</f>
        <v>华中大区公司</v>
      </c>
      <c r="C4416" t="str">
        <f>IF(K4416="","",INDEX(主数据!A:AD,MATCH(J4416,主数据!A:A,0),11))</f>
        <v>西安北区</v>
      </c>
      <c r="D4416" t="str">
        <f t="shared" si="272"/>
        <v>XA22生活垃圾清运费-委托清运定额</v>
      </c>
      <c r="E4416" s="13" t="str">
        <f t="shared" si="274"/>
        <v/>
      </c>
      <c r="F4416" s="13" t="str">
        <f>IF(E4416="","",IFERROR(IF(IF(K4416="","",INDEX(收费标合同信息维护!A:Q,MATCH(D4416,收费标合同信息维护!J:J,0),10))=D4416,"有","无"),"无"))</f>
        <v/>
      </c>
      <c r="G4416" s="13" t="str">
        <f t="shared" si="273"/>
        <v>XA22生活垃圾清运费-委托清运定额6.00</v>
      </c>
      <c r="H4416" s="13" t="str">
        <f t="shared" si="275"/>
        <v>6.00</v>
      </c>
      <c r="I4416" s="13" t="str">
        <f>IF(G4416="","",IFERROR(IF(IF(K4416="","",INDEX(收费标合同信息维护!A:Q,MATCH(G4416,收费标合同信息维护!M:M,0),13))=G4416,"有","无"),"无"))</f>
        <v>无</v>
      </c>
      <c r="J4416" s="3" t="s">
        <v>2240</v>
      </c>
      <c r="K4416" s="3" t="s">
        <v>6022</v>
      </c>
      <c r="L4416" s="3" t="s">
        <v>6630</v>
      </c>
      <c r="M4416" s="3" t="s">
        <v>6631</v>
      </c>
      <c r="N4416" s="3" t="s">
        <v>6477</v>
      </c>
      <c r="O4416" s="3" t="s">
        <v>6478</v>
      </c>
      <c r="P4416" s="3" t="s">
        <v>15151</v>
      </c>
      <c r="Q4416" s="3" t="s">
        <v>15152</v>
      </c>
      <c r="R4416" s="3" t="s">
        <v>6490</v>
      </c>
      <c r="S4416" s="3" t="s">
        <v>6491</v>
      </c>
      <c r="T4416" s="3" t="s">
        <v>6936</v>
      </c>
      <c r="U4416" s="3" t="s">
        <v>154</v>
      </c>
      <c r="V4416" s="3" t="s">
        <v>154</v>
      </c>
      <c r="W4416" s="3" t="s">
        <v>6634</v>
      </c>
      <c r="X4416" s="3" t="s">
        <v>154</v>
      </c>
      <c r="Y4416" s="3" t="s">
        <v>154</v>
      </c>
      <c r="Z4416" s="3" t="s">
        <v>154</v>
      </c>
      <c r="AA4416" s="3" t="s">
        <v>154</v>
      </c>
      <c r="AB4416" s="3" t="s">
        <v>154</v>
      </c>
      <c r="AC4416" s="3" t="s">
        <v>154</v>
      </c>
      <c r="AD4416" s="3" t="s">
        <v>6151</v>
      </c>
      <c r="AE4416" s="3" t="s">
        <v>6151</v>
      </c>
      <c r="AF4416" s="3" t="s">
        <v>6040</v>
      </c>
      <c r="AG4416" s="3" t="s">
        <v>154</v>
      </c>
      <c r="AH4416" s="3" t="s">
        <v>6478</v>
      </c>
      <c r="AI4416" s="3" t="s">
        <v>6482</v>
      </c>
      <c r="AJ4416" s="3" t="s">
        <v>6224</v>
      </c>
    </row>
    <row r="4417" spans="1:36" ht="15">
      <c r="A4417" s="10">
        <v>4520</v>
      </c>
      <c r="B4417" t="str">
        <f>IF(K4417="总计","",INDEX(主数据!A:AD,MATCH(J4417,主数据!A:A,0),9))</f>
        <v>华中大区公司</v>
      </c>
      <c r="C4417" t="str">
        <f>IF(K4417="","",INDEX(主数据!A:AD,MATCH(J4417,主数据!A:A,0),11))</f>
        <v>西安北区</v>
      </c>
      <c r="D4417" t="str">
        <f t="shared" si="272"/>
        <v>XA22自营停车费（固定）定额</v>
      </c>
      <c r="E4417" s="13" t="str">
        <f t="shared" si="274"/>
        <v/>
      </c>
      <c r="F4417" s="13" t="str">
        <f>IF(E4417="","",IFERROR(IF(IF(K4417="","",INDEX(收费标合同信息维护!A:Q,MATCH(D4417,收费标合同信息维护!J:J,0),10))=D4417,"有","无"),"无"))</f>
        <v/>
      </c>
      <c r="G4417" s="13" t="str">
        <f t="shared" si="273"/>
        <v>XA22自营停车费（固定）定额150.00</v>
      </c>
      <c r="H4417" s="13" t="str">
        <f t="shared" si="275"/>
        <v>150.00</v>
      </c>
      <c r="I4417" s="13" t="str">
        <f>IF(G4417="","",IFERROR(IF(IF(K4417="","",INDEX(收费标合同信息维护!A:Q,MATCH(G4417,收费标合同信息维护!M:M,0),13))=G4417,"有","无"),"无"))</f>
        <v>无</v>
      </c>
      <c r="J4417" s="3" t="s">
        <v>2240</v>
      </c>
      <c r="K4417" s="3" t="s">
        <v>6022</v>
      </c>
      <c r="L4417" s="3" t="s">
        <v>6714</v>
      </c>
      <c r="M4417" s="3" t="s">
        <v>6715</v>
      </c>
      <c r="N4417" s="3" t="s">
        <v>6477</v>
      </c>
      <c r="O4417" s="3" t="s">
        <v>6597</v>
      </c>
      <c r="P4417" s="3" t="s">
        <v>15154</v>
      </c>
      <c r="Q4417" s="3" t="s">
        <v>6905</v>
      </c>
      <c r="R4417" s="3" t="s">
        <v>6490</v>
      </c>
      <c r="S4417" s="3" t="s">
        <v>6491</v>
      </c>
      <c r="T4417" s="3" t="s">
        <v>6751</v>
      </c>
      <c r="U4417" s="3" t="s">
        <v>6716</v>
      </c>
      <c r="V4417" s="3" t="s">
        <v>154</v>
      </c>
      <c r="W4417" s="3" t="s">
        <v>8442</v>
      </c>
      <c r="X4417" s="3" t="s">
        <v>154</v>
      </c>
      <c r="Y4417" s="3" t="s">
        <v>154</v>
      </c>
      <c r="Z4417" s="3" t="s">
        <v>154</v>
      </c>
      <c r="AA4417" s="3" t="s">
        <v>154</v>
      </c>
      <c r="AB4417" s="3" t="s">
        <v>154</v>
      </c>
      <c r="AC4417" s="3" t="s">
        <v>154</v>
      </c>
      <c r="AD4417" s="3" t="s">
        <v>6151</v>
      </c>
      <c r="AE4417" s="3" t="s">
        <v>6151</v>
      </c>
      <c r="AF4417" s="3" t="s">
        <v>154</v>
      </c>
      <c r="AG4417" s="3" t="s">
        <v>154</v>
      </c>
      <c r="AH4417" s="3" t="s">
        <v>6478</v>
      </c>
      <c r="AI4417" s="3" t="s">
        <v>6482</v>
      </c>
      <c r="AJ4417" s="3" t="s">
        <v>6489</v>
      </c>
    </row>
    <row r="4418" spans="1:36" ht="15">
      <c r="A4418" s="10">
        <v>4521</v>
      </c>
      <c r="B4418" t="str">
        <f>IF(K4418="总计","",INDEX(主数据!A:AD,MATCH(J4418,主数据!A:A,0),9))</f>
        <v>华中大区公司</v>
      </c>
      <c r="C4418" t="str">
        <f>IF(K4418="","",INDEX(主数据!A:AD,MATCH(J4418,主数据!A:A,0),11))</f>
        <v>西安北区</v>
      </c>
      <c r="D4418" t="str">
        <f t="shared" ref="D4418:D4481" si="276">J4418&amp;M4418&amp;R4418&amp;E4418</f>
        <v>XA22电梯费标准方式0.45</v>
      </c>
      <c r="E4418" s="13" t="str">
        <f t="shared" si="274"/>
        <v>0.45</v>
      </c>
      <c r="F4418" s="13" t="str">
        <f>IF(E4418="","",IFERROR(IF(IF(K4418="","",INDEX(收费标合同信息维护!A:Q,MATCH(D4418,收费标合同信息维护!J:J,0),10))=D4418,"有","无"),"无"))</f>
        <v>无</v>
      </c>
      <c r="G4418" s="13" t="str">
        <f t="shared" ref="G4418:G4481" si="277">IF(W4418="","",J4418&amp;M4418&amp;R4418&amp;H4418)</f>
        <v/>
      </c>
      <c r="H4418" s="13" t="str">
        <f t="shared" si="275"/>
        <v/>
      </c>
      <c r="I4418" s="13" t="str">
        <f>IF(G4418="","",IFERROR(IF(IF(K4418="","",INDEX(收费标合同信息维护!A:Q,MATCH(G4418,收费标合同信息维护!M:M,0),13))=G4418,"有","无"),"无"))</f>
        <v/>
      </c>
      <c r="J4418" s="3" t="s">
        <v>2240</v>
      </c>
      <c r="K4418" s="3" t="s">
        <v>6022</v>
      </c>
      <c r="L4418" s="3" t="s">
        <v>7063</v>
      </c>
      <c r="M4418" s="3" t="s">
        <v>7064</v>
      </c>
      <c r="N4418" s="3" t="s">
        <v>6477</v>
      </c>
      <c r="O4418" s="3" t="s">
        <v>6478</v>
      </c>
      <c r="P4418" s="3" t="s">
        <v>15155</v>
      </c>
      <c r="Q4418" s="3" t="s">
        <v>7064</v>
      </c>
      <c r="R4418" s="3" t="s">
        <v>6484</v>
      </c>
      <c r="S4418" s="3" t="s">
        <v>6627</v>
      </c>
      <c r="T4418" s="3" t="s">
        <v>6751</v>
      </c>
      <c r="U4418" s="3" t="s">
        <v>6538</v>
      </c>
      <c r="V4418" s="3" t="s">
        <v>8947</v>
      </c>
      <c r="W4418" s="3" t="s">
        <v>154</v>
      </c>
      <c r="X4418" s="3" t="s">
        <v>154</v>
      </c>
      <c r="Y4418" s="3" t="s">
        <v>154</v>
      </c>
      <c r="Z4418" s="3" t="s">
        <v>154</v>
      </c>
      <c r="AA4418" s="3" t="s">
        <v>154</v>
      </c>
      <c r="AB4418" s="3" t="s">
        <v>154</v>
      </c>
      <c r="AC4418" s="3" t="s">
        <v>154</v>
      </c>
      <c r="AD4418" s="3" t="s">
        <v>6151</v>
      </c>
      <c r="AE4418" s="3" t="s">
        <v>6151</v>
      </c>
      <c r="AF4418" s="3" t="s">
        <v>6040</v>
      </c>
      <c r="AG4418" s="3" t="s">
        <v>154</v>
      </c>
      <c r="AH4418" s="3" t="s">
        <v>6597</v>
      </c>
      <c r="AI4418" s="3" t="s">
        <v>6482</v>
      </c>
      <c r="AJ4418" s="3" t="s">
        <v>6489</v>
      </c>
    </row>
    <row r="4419" spans="1:36" ht="15">
      <c r="A4419" s="10">
        <v>4522</v>
      </c>
      <c r="B4419" t="str">
        <f>IF(K4419="总计","",INDEX(主数据!A:AD,MATCH(J4419,主数据!A:A,0),9))</f>
        <v>华中大区公司</v>
      </c>
      <c r="C4419" t="str">
        <f>IF(K4419="","",INDEX(主数据!A:AD,MATCH(J4419,主数据!A:A,0),11))</f>
        <v>西安北区</v>
      </c>
      <c r="D4419" t="str">
        <f t="shared" si="276"/>
        <v>XA22电梯费标准方式0.45</v>
      </c>
      <c r="E4419" s="13" t="str">
        <f t="shared" ref="E4419:E4482" si="278">TEXT(IF(V4419="","",--V4419),"0.00")</f>
        <v>0.45</v>
      </c>
      <c r="F4419" s="13" t="str">
        <f>IF(E4419="","",IFERROR(IF(IF(K4419="","",INDEX(收费标合同信息维护!A:Q,MATCH(D4419,收费标合同信息维护!J:J,0),10))=D4419,"有","无"),"无"))</f>
        <v>无</v>
      </c>
      <c r="G4419" s="13" t="str">
        <f t="shared" si="277"/>
        <v/>
      </c>
      <c r="H4419" s="13" t="str">
        <f t="shared" ref="H4419:H4482" si="279">TEXT(IF(W4419="","",--W4419),"0.00")</f>
        <v/>
      </c>
      <c r="I4419" s="13" t="str">
        <f>IF(G4419="","",IFERROR(IF(IF(K4419="","",INDEX(收费标合同信息维护!A:Q,MATCH(G4419,收费标合同信息维护!M:M,0),13))=G4419,"有","无"),"无"))</f>
        <v/>
      </c>
      <c r="J4419" s="3" t="s">
        <v>2240</v>
      </c>
      <c r="K4419" s="3" t="s">
        <v>6022</v>
      </c>
      <c r="L4419" s="3" t="s">
        <v>7063</v>
      </c>
      <c r="M4419" s="3" t="s">
        <v>7064</v>
      </c>
      <c r="N4419" s="3" t="s">
        <v>6477</v>
      </c>
      <c r="O4419" s="3" t="s">
        <v>6478</v>
      </c>
      <c r="P4419" s="3" t="s">
        <v>15156</v>
      </c>
      <c r="Q4419" s="3" t="s">
        <v>15157</v>
      </c>
      <c r="R4419" s="3" t="s">
        <v>6484</v>
      </c>
      <c r="S4419" s="3" t="s">
        <v>6491</v>
      </c>
      <c r="T4419" s="3" t="s">
        <v>6936</v>
      </c>
      <c r="U4419" s="3" t="s">
        <v>154</v>
      </c>
      <c r="V4419" s="3" t="s">
        <v>8947</v>
      </c>
      <c r="W4419" s="3" t="s">
        <v>154</v>
      </c>
      <c r="X4419" s="3" t="s">
        <v>154</v>
      </c>
      <c r="Y4419" s="3" t="s">
        <v>154</v>
      </c>
      <c r="Z4419" s="3" t="s">
        <v>154</v>
      </c>
      <c r="AA4419" s="3" t="s">
        <v>154</v>
      </c>
      <c r="AB4419" s="3" t="s">
        <v>154</v>
      </c>
      <c r="AC4419" s="3" t="s">
        <v>154</v>
      </c>
      <c r="AD4419" s="3" t="s">
        <v>6151</v>
      </c>
      <c r="AE4419" s="3" t="s">
        <v>6151</v>
      </c>
      <c r="AF4419" s="3" t="s">
        <v>6040</v>
      </c>
      <c r="AG4419" s="3" t="s">
        <v>154</v>
      </c>
      <c r="AH4419" s="3" t="s">
        <v>6478</v>
      </c>
      <c r="AI4419" s="3" t="s">
        <v>6482</v>
      </c>
      <c r="AJ4419" s="3" t="s">
        <v>11695</v>
      </c>
    </row>
    <row r="4420" spans="1:36" ht="30">
      <c r="A4420" s="10">
        <v>4523</v>
      </c>
      <c r="B4420" t="str">
        <f>IF(K4420="总计","",INDEX(主数据!A:AD,MATCH(J4420,主数据!A:A,0),9))</f>
        <v>华中大区公司</v>
      </c>
      <c r="C4420" t="str">
        <f>IF(K4420="","",INDEX(主数据!A:AD,MATCH(J4420,主数据!A:A,0),11))</f>
        <v>西安北区</v>
      </c>
      <c r="D4420" t="str">
        <f t="shared" si="276"/>
        <v>XA22开发商委托停车租赁费（固定）定额</v>
      </c>
      <c r="E4420" s="13" t="str">
        <f t="shared" si="278"/>
        <v/>
      </c>
      <c r="F4420" s="13" t="str">
        <f>IF(E4420="","",IFERROR(IF(IF(K4420="","",INDEX(收费标合同信息维护!A:Q,MATCH(D4420,收费标合同信息维护!J:J,0),10))=D4420,"有","无"),"无"))</f>
        <v/>
      </c>
      <c r="G4420" s="13" t="str">
        <f t="shared" si="277"/>
        <v>XA22开发商委托停车租赁费（固定）定额150.00</v>
      </c>
      <c r="H4420" s="13" t="str">
        <f t="shared" si="279"/>
        <v>150.00</v>
      </c>
      <c r="I4420" s="13" t="str">
        <f>IF(G4420="","",IFERROR(IF(IF(K4420="","",INDEX(收费标合同信息维护!A:Q,MATCH(G4420,收费标合同信息维护!M:M,0),13))=G4420,"有","无"),"无"))</f>
        <v>无</v>
      </c>
      <c r="J4420" s="3" t="s">
        <v>2240</v>
      </c>
      <c r="K4420" s="3" t="s">
        <v>6022</v>
      </c>
      <c r="L4420" s="3" t="s">
        <v>6818</v>
      </c>
      <c r="M4420" s="3" t="s">
        <v>6819</v>
      </c>
      <c r="N4420" s="3" t="s">
        <v>6477</v>
      </c>
      <c r="O4420" s="3" t="s">
        <v>6478</v>
      </c>
      <c r="P4420" s="3" t="s">
        <v>15158</v>
      </c>
      <c r="Q4420" s="3" t="s">
        <v>15159</v>
      </c>
      <c r="R4420" s="3" t="s">
        <v>6490</v>
      </c>
      <c r="S4420" s="3" t="s">
        <v>6491</v>
      </c>
      <c r="T4420" s="3" t="s">
        <v>15160</v>
      </c>
      <c r="U4420" s="3" t="s">
        <v>154</v>
      </c>
      <c r="V4420" s="3" t="s">
        <v>154</v>
      </c>
      <c r="W4420" s="3" t="s">
        <v>8442</v>
      </c>
      <c r="X4420" s="3" t="s">
        <v>154</v>
      </c>
      <c r="Y4420" s="3" t="s">
        <v>154</v>
      </c>
      <c r="Z4420" s="3" t="s">
        <v>154</v>
      </c>
      <c r="AA4420" s="3" t="s">
        <v>154</v>
      </c>
      <c r="AB4420" s="3" t="s">
        <v>154</v>
      </c>
      <c r="AC4420" s="3" t="s">
        <v>154</v>
      </c>
      <c r="AD4420" s="3" t="s">
        <v>6151</v>
      </c>
      <c r="AE4420" s="3" t="s">
        <v>6151</v>
      </c>
      <c r="AF4420" s="3" t="s">
        <v>154</v>
      </c>
      <c r="AG4420" s="3" t="s">
        <v>154</v>
      </c>
      <c r="AH4420" s="3" t="s">
        <v>6597</v>
      </c>
      <c r="AI4420" s="3" t="s">
        <v>6482</v>
      </c>
      <c r="AJ4420" s="3" t="s">
        <v>6489</v>
      </c>
    </row>
    <row r="4421" spans="1:36" ht="30">
      <c r="A4421" s="10">
        <v>4524</v>
      </c>
      <c r="B4421" t="str">
        <f>IF(K4421="总计","",INDEX(主数据!A:AD,MATCH(J4421,主数据!A:A,0),9))</f>
        <v>华中大区公司</v>
      </c>
      <c r="C4421" t="str">
        <f>IF(K4421="","",INDEX(主数据!A:AD,MATCH(J4421,主数据!A:A,0),11))</f>
        <v>西安北区</v>
      </c>
      <c r="D4421" t="str">
        <f t="shared" si="276"/>
        <v>XA22开发商委托停车管理费（固定）定额</v>
      </c>
      <c r="E4421" s="13" t="str">
        <f t="shared" si="278"/>
        <v/>
      </c>
      <c r="F4421" s="13" t="str">
        <f>IF(E4421="","",IFERROR(IF(IF(K4421="","",INDEX(收费标合同信息维护!A:Q,MATCH(D4421,收费标合同信息维护!J:J,0),10))=D4421,"有","无"),"无"))</f>
        <v/>
      </c>
      <c r="G4421" s="13" t="str">
        <f t="shared" si="277"/>
        <v>XA22开发商委托停车管理费（固定）定额150.00</v>
      </c>
      <c r="H4421" s="13" t="str">
        <f t="shared" si="279"/>
        <v>150.00</v>
      </c>
      <c r="I4421" s="13" t="str">
        <f>IF(G4421="","",IFERROR(IF(IF(K4421="","",INDEX(收费标合同信息维护!A:Q,MATCH(G4421,收费标合同信息维护!M:M,0),13))=G4421,"有","无"),"无"))</f>
        <v>无</v>
      </c>
      <c r="J4421" s="3" t="s">
        <v>2240</v>
      </c>
      <c r="K4421" s="3" t="s">
        <v>6022</v>
      </c>
      <c r="L4421" s="3" t="s">
        <v>6512</v>
      </c>
      <c r="M4421" s="3" t="s">
        <v>6513</v>
      </c>
      <c r="N4421" s="3" t="s">
        <v>6477</v>
      </c>
      <c r="O4421" s="3" t="s">
        <v>6478</v>
      </c>
      <c r="P4421" s="3" t="s">
        <v>15161</v>
      </c>
      <c r="Q4421" s="3" t="s">
        <v>6513</v>
      </c>
      <c r="R4421" s="3" t="s">
        <v>6490</v>
      </c>
      <c r="S4421" s="3" t="s">
        <v>6491</v>
      </c>
      <c r="T4421" s="3" t="s">
        <v>7480</v>
      </c>
      <c r="U4421" s="3" t="s">
        <v>154</v>
      </c>
      <c r="V4421" s="3" t="s">
        <v>154</v>
      </c>
      <c r="W4421" s="3" t="s">
        <v>8442</v>
      </c>
      <c r="X4421" s="3" t="s">
        <v>154</v>
      </c>
      <c r="Y4421" s="3" t="s">
        <v>154</v>
      </c>
      <c r="Z4421" s="3" t="s">
        <v>154</v>
      </c>
      <c r="AA4421" s="3" t="s">
        <v>154</v>
      </c>
      <c r="AB4421" s="3" t="s">
        <v>154</v>
      </c>
      <c r="AC4421" s="3" t="s">
        <v>154</v>
      </c>
      <c r="AD4421" s="3" t="s">
        <v>6151</v>
      </c>
      <c r="AE4421" s="3" t="s">
        <v>6151</v>
      </c>
      <c r="AF4421" s="3" t="s">
        <v>154</v>
      </c>
      <c r="AG4421" s="3" t="s">
        <v>154</v>
      </c>
      <c r="AH4421" s="3" t="s">
        <v>6478</v>
      </c>
      <c r="AI4421" s="3" t="s">
        <v>6482</v>
      </c>
      <c r="AJ4421" s="3" t="s">
        <v>6101</v>
      </c>
    </row>
    <row r="4422" spans="1:36" ht="15">
      <c r="A4422" s="10">
        <v>4525</v>
      </c>
      <c r="B4422" t="str">
        <f>IF(K4422="总计","",INDEX(主数据!A:AD,MATCH(J4422,主数据!A:A,0),9))</f>
        <v>华中大区公司</v>
      </c>
      <c r="C4422" t="str">
        <f>IF(K4422="","",INDEX(主数据!A:AD,MATCH(J4422,主数据!A:A,0),11))</f>
        <v>西安北区</v>
      </c>
      <c r="D4422" t="str">
        <f t="shared" si="276"/>
        <v>XA22其他费用直接录入</v>
      </c>
      <c r="E4422" s="13" t="str">
        <f t="shared" si="278"/>
        <v/>
      </c>
      <c r="F4422" s="13" t="str">
        <f>IF(E4422="","",IFERROR(IF(IF(K4422="","",INDEX(收费标合同信息维护!A:Q,MATCH(D4422,收费标合同信息维护!J:J,0),10))=D4422,"有","无"),"无"))</f>
        <v/>
      </c>
      <c r="G4422" s="13" t="str">
        <f t="shared" si="277"/>
        <v/>
      </c>
      <c r="H4422" s="13" t="str">
        <f t="shared" si="279"/>
        <v/>
      </c>
      <c r="I4422" s="13" t="str">
        <f>IF(G4422="","",IFERROR(IF(IF(K4422="","",INDEX(收费标合同信息维护!A:Q,MATCH(G4422,收费标合同信息维护!M:M,0),13))=G4422,"有","无"),"无"))</f>
        <v/>
      </c>
      <c r="J4422" s="3" t="s">
        <v>2240</v>
      </c>
      <c r="K4422" s="3" t="s">
        <v>6022</v>
      </c>
      <c r="L4422" s="3" t="s">
        <v>6544</v>
      </c>
      <c r="M4422" s="3" t="s">
        <v>6545</v>
      </c>
      <c r="N4422" s="3" t="s">
        <v>6477</v>
      </c>
      <c r="O4422" s="3" t="s">
        <v>6478</v>
      </c>
      <c r="P4422" s="3" t="s">
        <v>15162</v>
      </c>
      <c r="Q4422" s="3" t="s">
        <v>6545</v>
      </c>
      <c r="R4422" s="3" t="s">
        <v>6479</v>
      </c>
      <c r="S4422" s="3" t="s">
        <v>6480</v>
      </c>
      <c r="T4422" s="3" t="s">
        <v>6751</v>
      </c>
      <c r="U4422" s="3" t="s">
        <v>154</v>
      </c>
      <c r="V4422" s="3" t="s">
        <v>154</v>
      </c>
      <c r="W4422" s="3" t="s">
        <v>154</v>
      </c>
      <c r="X4422" s="3" t="s">
        <v>154</v>
      </c>
      <c r="Y4422" s="3" t="s">
        <v>154</v>
      </c>
      <c r="Z4422" s="3" t="s">
        <v>154</v>
      </c>
      <c r="AA4422" s="3" t="s">
        <v>154</v>
      </c>
      <c r="AB4422" s="3" t="s">
        <v>154</v>
      </c>
      <c r="AC4422" s="3" t="s">
        <v>154</v>
      </c>
      <c r="AD4422" s="3" t="s">
        <v>6151</v>
      </c>
      <c r="AE4422" s="3" t="s">
        <v>6151</v>
      </c>
      <c r="AF4422" s="3" t="s">
        <v>154</v>
      </c>
      <c r="AG4422" s="3" t="s">
        <v>154</v>
      </c>
      <c r="AH4422" s="3" t="s">
        <v>6478</v>
      </c>
      <c r="AI4422" s="3" t="s">
        <v>6482</v>
      </c>
      <c r="AJ4422" s="3" t="s">
        <v>6489</v>
      </c>
    </row>
    <row r="4423" spans="1:36" ht="15">
      <c r="A4423" s="10">
        <v>4526</v>
      </c>
      <c r="B4423" t="str">
        <f>IF(K4423="总计","",INDEX(主数据!A:AD,MATCH(J4423,主数据!A:A,0),9))</f>
        <v>华中大区公司</v>
      </c>
      <c r="C4423" t="str">
        <f>IF(K4423="","",INDEX(主数据!A:AD,MATCH(J4423,主数据!A:A,0),11))</f>
        <v>西安北区</v>
      </c>
      <c r="D4423" t="str">
        <f t="shared" si="276"/>
        <v>XA22电费（充值型）直接录入</v>
      </c>
      <c r="E4423" s="13" t="str">
        <f t="shared" si="278"/>
        <v/>
      </c>
      <c r="F4423" s="13" t="str">
        <f>IF(E4423="","",IFERROR(IF(IF(K4423="","",INDEX(收费标合同信息维护!A:Q,MATCH(D4423,收费标合同信息维护!J:J,0),10))=D4423,"有","无"),"无"))</f>
        <v/>
      </c>
      <c r="G4423" s="13" t="str">
        <f t="shared" si="277"/>
        <v/>
      </c>
      <c r="H4423" s="13" t="str">
        <f t="shared" si="279"/>
        <v/>
      </c>
      <c r="I4423" s="13" t="str">
        <f>IF(G4423="","",IFERROR(IF(IF(K4423="","",INDEX(收费标合同信息维护!A:Q,MATCH(G4423,收费标合同信息维护!M:M,0),13))=G4423,"有","无"),"无"))</f>
        <v/>
      </c>
      <c r="J4423" s="3" t="s">
        <v>2240</v>
      </c>
      <c r="K4423" s="3" t="s">
        <v>6022</v>
      </c>
      <c r="L4423" s="3" t="s">
        <v>6733</v>
      </c>
      <c r="M4423" s="3" t="s">
        <v>6734</v>
      </c>
      <c r="N4423" s="3" t="s">
        <v>6477</v>
      </c>
      <c r="O4423" s="3" t="s">
        <v>6478</v>
      </c>
      <c r="P4423" s="3" t="s">
        <v>15163</v>
      </c>
      <c r="Q4423" s="3" t="s">
        <v>6602</v>
      </c>
      <c r="R4423" s="3" t="s">
        <v>6479</v>
      </c>
      <c r="S4423" s="3" t="s">
        <v>6480</v>
      </c>
      <c r="T4423" s="3" t="s">
        <v>6751</v>
      </c>
      <c r="U4423" s="3" t="s">
        <v>154</v>
      </c>
      <c r="V4423" s="3" t="s">
        <v>154</v>
      </c>
      <c r="W4423" s="3" t="s">
        <v>154</v>
      </c>
      <c r="X4423" s="3" t="s">
        <v>154</v>
      </c>
      <c r="Y4423" s="3" t="s">
        <v>154</v>
      </c>
      <c r="Z4423" s="3" t="s">
        <v>154</v>
      </c>
      <c r="AA4423" s="3" t="s">
        <v>154</v>
      </c>
      <c r="AB4423" s="3" t="s">
        <v>154</v>
      </c>
      <c r="AC4423" s="3" t="s">
        <v>154</v>
      </c>
      <c r="AD4423" s="3" t="s">
        <v>6151</v>
      </c>
      <c r="AE4423" s="3" t="s">
        <v>6151</v>
      </c>
      <c r="AF4423" s="3" t="s">
        <v>154</v>
      </c>
      <c r="AG4423" s="3" t="s">
        <v>154</v>
      </c>
      <c r="AH4423" s="3" t="s">
        <v>6478</v>
      </c>
      <c r="AI4423" s="3" t="s">
        <v>6482</v>
      </c>
      <c r="AJ4423" s="3" t="s">
        <v>6489</v>
      </c>
    </row>
    <row r="4424" spans="1:36" ht="30">
      <c r="A4424" s="10">
        <v>4527</v>
      </c>
      <c r="B4424" t="str">
        <f>IF(K4424="总计","",INDEX(主数据!A:AD,MATCH(J4424,主数据!A:A,0),9))</f>
        <v>华中大区公司</v>
      </c>
      <c r="C4424" t="str">
        <f>IF(K4424="","",INDEX(主数据!A:AD,MATCH(J4424,主数据!A:A,0),11))</f>
        <v>西安北区</v>
      </c>
      <c r="D4424" t="str">
        <f t="shared" si="276"/>
        <v>XA22自来水费（充值型-简易征收）直接录入</v>
      </c>
      <c r="E4424" s="13" t="str">
        <f t="shared" si="278"/>
        <v/>
      </c>
      <c r="F4424" s="13" t="str">
        <f>IF(E4424="","",IFERROR(IF(IF(K4424="","",INDEX(收费标合同信息维护!A:Q,MATCH(D4424,收费标合同信息维护!J:J,0),10))=D4424,"有","无"),"无"))</f>
        <v/>
      </c>
      <c r="G4424" s="13" t="str">
        <f t="shared" si="277"/>
        <v/>
      </c>
      <c r="H4424" s="13" t="str">
        <f t="shared" si="279"/>
        <v/>
      </c>
      <c r="I4424" s="13" t="str">
        <f>IF(G4424="","",IFERROR(IF(IF(K4424="","",INDEX(收费标合同信息维护!A:Q,MATCH(G4424,收费标合同信息维护!M:M,0),13))=G4424,"有","无"),"无"))</f>
        <v/>
      </c>
      <c r="J4424" s="3" t="s">
        <v>2240</v>
      </c>
      <c r="K4424" s="3" t="s">
        <v>6022</v>
      </c>
      <c r="L4424" s="3" t="s">
        <v>6966</v>
      </c>
      <c r="M4424" s="3" t="s">
        <v>6967</v>
      </c>
      <c r="N4424" s="3" t="s">
        <v>6477</v>
      </c>
      <c r="O4424" s="3" t="s">
        <v>6478</v>
      </c>
      <c r="P4424" s="3" t="s">
        <v>15163</v>
      </c>
      <c r="Q4424" s="3" t="s">
        <v>6723</v>
      </c>
      <c r="R4424" s="3" t="s">
        <v>6479</v>
      </c>
      <c r="S4424" s="3" t="s">
        <v>6480</v>
      </c>
      <c r="T4424" s="3" t="s">
        <v>6751</v>
      </c>
      <c r="U4424" s="3" t="s">
        <v>154</v>
      </c>
      <c r="V4424" s="3" t="s">
        <v>154</v>
      </c>
      <c r="W4424" s="3" t="s">
        <v>154</v>
      </c>
      <c r="X4424" s="3" t="s">
        <v>154</v>
      </c>
      <c r="Y4424" s="3" t="s">
        <v>154</v>
      </c>
      <c r="Z4424" s="3" t="s">
        <v>154</v>
      </c>
      <c r="AA4424" s="3" t="s">
        <v>154</v>
      </c>
      <c r="AB4424" s="3" t="s">
        <v>154</v>
      </c>
      <c r="AC4424" s="3" t="s">
        <v>154</v>
      </c>
      <c r="AD4424" s="3" t="s">
        <v>6151</v>
      </c>
      <c r="AE4424" s="3" t="s">
        <v>6151</v>
      </c>
      <c r="AF4424" s="3" t="s">
        <v>154</v>
      </c>
      <c r="AG4424" s="3" t="s">
        <v>154</v>
      </c>
      <c r="AH4424" s="3" t="s">
        <v>6478</v>
      </c>
      <c r="AI4424" s="3" t="s">
        <v>6727</v>
      </c>
      <c r="AJ4424" s="3" t="s">
        <v>6489</v>
      </c>
    </row>
    <row r="4425" spans="1:36" ht="30">
      <c r="A4425" s="10">
        <v>4528</v>
      </c>
      <c r="B4425" t="str">
        <f>IF(K4425="总计","",INDEX(主数据!A:AD,MATCH(J4425,主数据!A:A,0),9))</f>
        <v>华中大区公司</v>
      </c>
      <c r="C4425" t="str">
        <f>IF(K4425="","",INDEX(主数据!A:AD,MATCH(J4425,主数据!A:A,0),11))</f>
        <v>西安北区</v>
      </c>
      <c r="D4425" t="str">
        <f t="shared" si="276"/>
        <v>XA22自来水费（充值型-简易征收）直接录入</v>
      </c>
      <c r="E4425" s="13" t="str">
        <f t="shared" si="278"/>
        <v/>
      </c>
      <c r="F4425" s="13" t="str">
        <f>IF(E4425="","",IFERROR(IF(IF(K4425="","",INDEX(收费标合同信息维护!A:Q,MATCH(D4425,收费标合同信息维护!J:J,0),10))=D4425,"有","无"),"无"))</f>
        <v/>
      </c>
      <c r="G4425" s="13" t="str">
        <f t="shared" si="277"/>
        <v/>
      </c>
      <c r="H4425" s="13" t="str">
        <f t="shared" si="279"/>
        <v/>
      </c>
      <c r="I4425" s="13" t="str">
        <f>IF(G4425="","",IFERROR(IF(IF(K4425="","",INDEX(收费标合同信息维护!A:Q,MATCH(G4425,收费标合同信息维护!M:M,0),13))=G4425,"有","无"),"无"))</f>
        <v/>
      </c>
      <c r="J4425" s="3" t="s">
        <v>2240</v>
      </c>
      <c r="K4425" s="3" t="s">
        <v>6022</v>
      </c>
      <c r="L4425" s="3" t="s">
        <v>6966</v>
      </c>
      <c r="M4425" s="3" t="s">
        <v>6967</v>
      </c>
      <c r="N4425" s="3" t="s">
        <v>6477</v>
      </c>
      <c r="O4425" s="3" t="s">
        <v>6478</v>
      </c>
      <c r="P4425" s="3" t="s">
        <v>15164</v>
      </c>
      <c r="Q4425" s="3" t="s">
        <v>6723</v>
      </c>
      <c r="R4425" s="3" t="s">
        <v>6479</v>
      </c>
      <c r="S4425" s="3" t="s">
        <v>6480</v>
      </c>
      <c r="T4425" s="3" t="s">
        <v>6751</v>
      </c>
      <c r="U4425" s="3" t="s">
        <v>154</v>
      </c>
      <c r="V4425" s="3" t="s">
        <v>154</v>
      </c>
      <c r="W4425" s="3" t="s">
        <v>154</v>
      </c>
      <c r="X4425" s="3" t="s">
        <v>154</v>
      </c>
      <c r="Y4425" s="3" t="s">
        <v>154</v>
      </c>
      <c r="Z4425" s="3" t="s">
        <v>154</v>
      </c>
      <c r="AA4425" s="3" t="s">
        <v>154</v>
      </c>
      <c r="AB4425" s="3" t="s">
        <v>154</v>
      </c>
      <c r="AC4425" s="3" t="s">
        <v>154</v>
      </c>
      <c r="AD4425" s="3" t="s">
        <v>6151</v>
      </c>
      <c r="AE4425" s="3" t="s">
        <v>6151</v>
      </c>
      <c r="AF4425" s="3" t="s">
        <v>154</v>
      </c>
      <c r="AG4425" s="3" t="s">
        <v>154</v>
      </c>
      <c r="AH4425" s="3" t="s">
        <v>6478</v>
      </c>
      <c r="AI4425" s="3" t="s">
        <v>6482</v>
      </c>
      <c r="AJ4425" s="3" t="s">
        <v>6489</v>
      </c>
    </row>
    <row r="4426" spans="1:36" ht="15">
      <c r="A4426" s="10">
        <v>4529</v>
      </c>
      <c r="B4426" t="str">
        <f>IF(K4426="总计","",INDEX(主数据!A:AD,MATCH(J4426,主数据!A:A,0),9))</f>
        <v>华中大区公司</v>
      </c>
      <c r="C4426" t="str">
        <f>IF(K4426="","",INDEX(主数据!A:AD,MATCH(J4426,主数据!A:A,0),11))</f>
        <v>西安北区</v>
      </c>
      <c r="D4426" t="str">
        <f t="shared" si="276"/>
        <v>XA22机械车位养护费定额</v>
      </c>
      <c r="E4426" s="13" t="str">
        <f t="shared" si="278"/>
        <v/>
      </c>
      <c r="F4426" s="13" t="str">
        <f>IF(E4426="","",IFERROR(IF(IF(K4426="","",INDEX(收费标合同信息维护!A:Q,MATCH(D4426,收费标合同信息维护!J:J,0),10))=D4426,"有","无"),"无"))</f>
        <v/>
      </c>
      <c r="G4426" s="13" t="str">
        <f t="shared" si="277"/>
        <v>XA22机械车位养护费定额50.00</v>
      </c>
      <c r="H4426" s="13" t="str">
        <f t="shared" si="279"/>
        <v>50.00</v>
      </c>
      <c r="I4426" s="13" t="str">
        <f>IF(G4426="","",IFERROR(IF(IF(K4426="","",INDEX(收费标合同信息维护!A:Q,MATCH(G4426,收费标合同信息维护!M:M,0),13))=G4426,"有","无"),"无"))</f>
        <v>无</v>
      </c>
      <c r="J4426" s="3" t="s">
        <v>2240</v>
      </c>
      <c r="K4426" s="3" t="s">
        <v>6022</v>
      </c>
      <c r="L4426" s="3" t="s">
        <v>15165</v>
      </c>
      <c r="M4426" s="3" t="s">
        <v>15166</v>
      </c>
      <c r="N4426" s="3" t="s">
        <v>6477</v>
      </c>
      <c r="O4426" s="3" t="s">
        <v>6478</v>
      </c>
      <c r="P4426" s="3" t="s">
        <v>15167</v>
      </c>
      <c r="Q4426" s="3" t="s">
        <v>15166</v>
      </c>
      <c r="R4426" s="3" t="s">
        <v>6490</v>
      </c>
      <c r="S4426" s="3" t="s">
        <v>6491</v>
      </c>
      <c r="T4426" s="3" t="s">
        <v>6751</v>
      </c>
      <c r="U4426" s="3" t="s">
        <v>154</v>
      </c>
      <c r="V4426" s="3" t="s">
        <v>154</v>
      </c>
      <c r="W4426" s="3" t="s">
        <v>6712</v>
      </c>
      <c r="X4426" s="3" t="s">
        <v>154</v>
      </c>
      <c r="Y4426" s="3" t="s">
        <v>154</v>
      </c>
      <c r="Z4426" s="3" t="s">
        <v>154</v>
      </c>
      <c r="AA4426" s="3" t="s">
        <v>154</v>
      </c>
      <c r="AB4426" s="3" t="s">
        <v>154</v>
      </c>
      <c r="AC4426" s="3" t="s">
        <v>154</v>
      </c>
      <c r="AD4426" s="3" t="s">
        <v>6151</v>
      </c>
      <c r="AE4426" s="3" t="s">
        <v>6151</v>
      </c>
      <c r="AF4426" s="3" t="s">
        <v>154</v>
      </c>
      <c r="AG4426" s="3" t="s">
        <v>154</v>
      </c>
      <c r="AH4426" s="3" t="s">
        <v>6478</v>
      </c>
      <c r="AI4426" s="3" t="s">
        <v>6482</v>
      </c>
      <c r="AJ4426" s="3" t="s">
        <v>6489</v>
      </c>
    </row>
    <row r="4427" spans="1:36" ht="15">
      <c r="A4427" s="10">
        <v>4530</v>
      </c>
      <c r="B4427" t="str">
        <f>IF(K4427="总计","",INDEX(主数据!A:AD,MATCH(J4427,主数据!A:A,0),9))</f>
        <v>华北大区公司</v>
      </c>
      <c r="C4427" t="str">
        <f>IF(K4427="","",INDEX(主数据!A:AD,MATCH(J4427,主数据!A:A,0),11))</f>
        <v>银川城区</v>
      </c>
      <c r="D4427" t="str">
        <f t="shared" si="276"/>
        <v>YC23物业服务费标准方式1.35</v>
      </c>
      <c r="E4427" s="13" t="str">
        <f t="shared" si="278"/>
        <v>1.35</v>
      </c>
      <c r="F4427" s="13" t="str">
        <f>IF(E4427="","",IFERROR(IF(IF(K4427="","",INDEX(收费标合同信息维护!A:Q,MATCH(D4427,收费标合同信息维护!J:J,0),10))=D4427,"有","无"),"无"))</f>
        <v>无</v>
      </c>
      <c r="G4427" s="13" t="str">
        <f t="shared" si="277"/>
        <v/>
      </c>
      <c r="H4427" s="13" t="str">
        <f t="shared" si="279"/>
        <v/>
      </c>
      <c r="I4427" s="13" t="str">
        <f>IF(G4427="","",IFERROR(IF(IF(K4427="","",INDEX(收费标合同信息维护!A:Q,MATCH(G4427,收费标合同信息维护!M:M,0),13))=G4427,"有","无"),"无"))</f>
        <v/>
      </c>
      <c r="J4427" s="3" t="s">
        <v>4536</v>
      </c>
      <c r="K4427" s="3" t="s">
        <v>6392</v>
      </c>
      <c r="L4427" s="3" t="s">
        <v>6025</v>
      </c>
      <c r="M4427" s="3" t="s">
        <v>6026</v>
      </c>
      <c r="N4427" s="3" t="s">
        <v>6477</v>
      </c>
      <c r="O4427" s="3" t="s">
        <v>6478</v>
      </c>
      <c r="P4427" s="3" t="s">
        <v>15168</v>
      </c>
      <c r="Q4427" s="3" t="s">
        <v>15169</v>
      </c>
      <c r="R4427" s="3" t="s">
        <v>6484</v>
      </c>
      <c r="S4427" s="3" t="s">
        <v>7050</v>
      </c>
      <c r="T4427" s="3" t="s">
        <v>6936</v>
      </c>
      <c r="U4427" s="3" t="s">
        <v>154</v>
      </c>
      <c r="V4427" s="3" t="s">
        <v>7047</v>
      </c>
      <c r="W4427" s="3" t="s">
        <v>154</v>
      </c>
      <c r="X4427" s="3" t="s">
        <v>154</v>
      </c>
      <c r="Y4427" s="3" t="s">
        <v>154</v>
      </c>
      <c r="Z4427" s="3" t="s">
        <v>154</v>
      </c>
      <c r="AA4427" s="3" t="s">
        <v>154</v>
      </c>
      <c r="AB4427" s="3" t="s">
        <v>154</v>
      </c>
      <c r="AC4427" s="3" t="s">
        <v>154</v>
      </c>
      <c r="AD4427" s="3" t="s">
        <v>6151</v>
      </c>
      <c r="AE4427" s="3" t="s">
        <v>6151</v>
      </c>
      <c r="AF4427" s="3" t="s">
        <v>154</v>
      </c>
      <c r="AG4427" s="3" t="s">
        <v>154</v>
      </c>
      <c r="AH4427" s="3" t="s">
        <v>6478</v>
      </c>
      <c r="AI4427" s="3" t="s">
        <v>6482</v>
      </c>
      <c r="AJ4427" s="3" t="s">
        <v>6027</v>
      </c>
    </row>
    <row r="4428" spans="1:36" ht="15">
      <c r="A4428" s="10">
        <v>4531</v>
      </c>
      <c r="B4428" t="str">
        <f>IF(K4428="总计","",INDEX(主数据!A:AD,MATCH(J4428,主数据!A:A,0),9))</f>
        <v>华北大区公司</v>
      </c>
      <c r="C4428" t="str">
        <f>IF(K4428="","",INDEX(主数据!A:AD,MATCH(J4428,主数据!A:A,0),11))</f>
        <v>银川城区</v>
      </c>
      <c r="D4428" t="str">
        <f t="shared" si="276"/>
        <v>YC23物业服务费标准方式1.35</v>
      </c>
      <c r="E4428" s="13" t="str">
        <f t="shared" si="278"/>
        <v>1.35</v>
      </c>
      <c r="F4428" s="13" t="str">
        <f>IF(E4428="","",IFERROR(IF(IF(K4428="","",INDEX(收费标合同信息维护!A:Q,MATCH(D4428,收费标合同信息维护!J:J,0),10))=D4428,"有","无"),"无"))</f>
        <v>无</v>
      </c>
      <c r="G4428" s="13" t="str">
        <f t="shared" si="277"/>
        <v/>
      </c>
      <c r="H4428" s="13" t="str">
        <f t="shared" si="279"/>
        <v/>
      </c>
      <c r="I4428" s="13" t="str">
        <f>IF(G4428="","",IFERROR(IF(IF(K4428="","",INDEX(收费标合同信息维护!A:Q,MATCH(G4428,收费标合同信息维护!M:M,0),13))=G4428,"有","无"),"无"))</f>
        <v/>
      </c>
      <c r="J4428" s="3" t="s">
        <v>4536</v>
      </c>
      <c r="K4428" s="3" t="s">
        <v>6392</v>
      </c>
      <c r="L4428" s="3" t="s">
        <v>6025</v>
      </c>
      <c r="M4428" s="3" t="s">
        <v>6026</v>
      </c>
      <c r="N4428" s="3" t="s">
        <v>6477</v>
      </c>
      <c r="O4428" s="3" t="s">
        <v>6478</v>
      </c>
      <c r="P4428" s="3" t="s">
        <v>15170</v>
      </c>
      <c r="Q4428" s="3" t="s">
        <v>15171</v>
      </c>
      <c r="R4428" s="3" t="s">
        <v>6484</v>
      </c>
      <c r="S4428" s="3" t="s">
        <v>6485</v>
      </c>
      <c r="T4428" s="3" t="s">
        <v>6506</v>
      </c>
      <c r="U4428" s="3" t="s">
        <v>154</v>
      </c>
      <c r="V4428" s="3" t="s">
        <v>7047</v>
      </c>
      <c r="W4428" s="3" t="s">
        <v>154</v>
      </c>
      <c r="X4428" s="3" t="s">
        <v>154</v>
      </c>
      <c r="Y4428" s="3" t="s">
        <v>154</v>
      </c>
      <c r="Z4428" s="3" t="s">
        <v>154</v>
      </c>
      <c r="AA4428" s="3" t="s">
        <v>154</v>
      </c>
      <c r="AB4428" s="3" t="s">
        <v>154</v>
      </c>
      <c r="AC4428" s="3" t="s">
        <v>154</v>
      </c>
      <c r="AD4428" s="3" t="s">
        <v>6151</v>
      </c>
      <c r="AE4428" s="3" t="s">
        <v>6151</v>
      </c>
      <c r="AF4428" s="3" t="s">
        <v>154</v>
      </c>
      <c r="AG4428" s="3" t="s">
        <v>154</v>
      </c>
      <c r="AH4428" s="3" t="s">
        <v>6478</v>
      </c>
      <c r="AI4428" s="3" t="s">
        <v>6482</v>
      </c>
      <c r="AJ4428" s="3" t="s">
        <v>6105</v>
      </c>
    </row>
    <row r="4429" spans="1:36" ht="15">
      <c r="A4429" s="10">
        <v>4532</v>
      </c>
      <c r="B4429" t="str">
        <f>IF(K4429="总计","",INDEX(主数据!A:AD,MATCH(J4429,主数据!A:A,0),9))</f>
        <v>华北大区公司</v>
      </c>
      <c r="C4429" t="str">
        <f>IF(K4429="","",INDEX(主数据!A:AD,MATCH(J4429,主数据!A:A,0),11))</f>
        <v>银川城区</v>
      </c>
      <c r="D4429" t="str">
        <f t="shared" si="276"/>
        <v>YC23物业服务费标准方式2.30</v>
      </c>
      <c r="E4429" s="13" t="str">
        <f t="shared" si="278"/>
        <v>2.30</v>
      </c>
      <c r="F4429" s="13" t="str">
        <f>IF(E4429="","",IFERROR(IF(IF(K4429="","",INDEX(收费标合同信息维护!A:Q,MATCH(D4429,收费标合同信息维护!J:J,0),10))=D4429,"有","无"),"无"))</f>
        <v>无</v>
      </c>
      <c r="G4429" s="13" t="str">
        <f t="shared" si="277"/>
        <v/>
      </c>
      <c r="H4429" s="13" t="str">
        <f t="shared" si="279"/>
        <v/>
      </c>
      <c r="I4429" s="13" t="str">
        <f>IF(G4429="","",IFERROR(IF(IF(K4429="","",INDEX(收费标合同信息维护!A:Q,MATCH(G4429,收费标合同信息维护!M:M,0),13))=G4429,"有","无"),"无"))</f>
        <v/>
      </c>
      <c r="J4429" s="3" t="s">
        <v>4536</v>
      </c>
      <c r="K4429" s="3" t="s">
        <v>6392</v>
      </c>
      <c r="L4429" s="3" t="s">
        <v>6025</v>
      </c>
      <c r="M4429" s="3" t="s">
        <v>6026</v>
      </c>
      <c r="N4429" s="3" t="s">
        <v>6477</v>
      </c>
      <c r="O4429" s="3" t="s">
        <v>6478</v>
      </c>
      <c r="P4429" s="3" t="s">
        <v>15172</v>
      </c>
      <c r="Q4429" s="3" t="s">
        <v>10269</v>
      </c>
      <c r="R4429" s="3" t="s">
        <v>6484</v>
      </c>
      <c r="S4429" s="3" t="s">
        <v>15173</v>
      </c>
      <c r="T4429" s="3" t="s">
        <v>6493</v>
      </c>
      <c r="U4429" s="3" t="s">
        <v>6533</v>
      </c>
      <c r="V4429" s="3" t="s">
        <v>7313</v>
      </c>
      <c r="W4429" s="3" t="s">
        <v>154</v>
      </c>
      <c r="X4429" s="3" t="s">
        <v>154</v>
      </c>
      <c r="Y4429" s="3" t="s">
        <v>154</v>
      </c>
      <c r="Z4429" s="3" t="s">
        <v>154</v>
      </c>
      <c r="AA4429" s="3" t="s">
        <v>154</v>
      </c>
      <c r="AB4429" s="3" t="s">
        <v>154</v>
      </c>
      <c r="AC4429" s="3" t="s">
        <v>154</v>
      </c>
      <c r="AD4429" s="3" t="s">
        <v>6151</v>
      </c>
      <c r="AE4429" s="3" t="s">
        <v>6151</v>
      </c>
      <c r="AF4429" s="3" t="s">
        <v>6040</v>
      </c>
      <c r="AG4429" s="3" t="s">
        <v>154</v>
      </c>
      <c r="AH4429" s="3" t="s">
        <v>6478</v>
      </c>
      <c r="AI4429" s="3" t="s">
        <v>6482</v>
      </c>
      <c r="AJ4429" s="3" t="s">
        <v>6036</v>
      </c>
    </row>
    <row r="4430" spans="1:36" ht="30">
      <c r="A4430" s="10">
        <v>4533</v>
      </c>
      <c r="B4430" t="str">
        <f>IF(K4430="总计","",INDEX(主数据!A:AD,MATCH(J4430,主数据!A:A,0),9))</f>
        <v>华北大区公司</v>
      </c>
      <c r="C4430" t="str">
        <f>IF(K4430="","",INDEX(主数据!A:AD,MATCH(J4430,主数据!A:A,0),11))</f>
        <v>银川城区</v>
      </c>
      <c r="D4430" t="str">
        <f t="shared" si="276"/>
        <v>YC23物业服务费标准方式2.30</v>
      </c>
      <c r="E4430" s="13" t="str">
        <f t="shared" si="278"/>
        <v>2.30</v>
      </c>
      <c r="F4430" s="13" t="str">
        <f>IF(E4430="","",IFERROR(IF(IF(K4430="","",INDEX(收费标合同信息维护!A:Q,MATCH(D4430,收费标合同信息维护!J:J,0),10))=D4430,"有","无"),"无"))</f>
        <v>无</v>
      </c>
      <c r="G4430" s="13" t="str">
        <f t="shared" si="277"/>
        <v/>
      </c>
      <c r="H4430" s="13" t="str">
        <f t="shared" si="279"/>
        <v/>
      </c>
      <c r="I4430" s="13" t="str">
        <f>IF(G4430="","",IFERROR(IF(IF(K4430="","",INDEX(收费标合同信息维护!A:Q,MATCH(G4430,收费标合同信息维护!M:M,0),13))=G4430,"有","无"),"无"))</f>
        <v/>
      </c>
      <c r="J4430" s="3" t="s">
        <v>4536</v>
      </c>
      <c r="K4430" s="3" t="s">
        <v>6392</v>
      </c>
      <c r="L4430" s="3" t="s">
        <v>6025</v>
      </c>
      <c r="M4430" s="3" t="s">
        <v>6026</v>
      </c>
      <c r="N4430" s="3" t="s">
        <v>6477</v>
      </c>
      <c r="O4430" s="3" t="s">
        <v>6478</v>
      </c>
      <c r="P4430" s="3" t="s">
        <v>15174</v>
      </c>
      <c r="Q4430" s="3" t="s">
        <v>15174</v>
      </c>
      <c r="R4430" s="3" t="s">
        <v>6484</v>
      </c>
      <c r="S4430" s="3" t="s">
        <v>6485</v>
      </c>
      <c r="T4430" s="3" t="s">
        <v>6537</v>
      </c>
      <c r="U4430" s="3" t="s">
        <v>6511</v>
      </c>
      <c r="V4430" s="3" t="s">
        <v>7313</v>
      </c>
      <c r="W4430" s="3" t="s">
        <v>154</v>
      </c>
      <c r="X4430" s="3" t="s">
        <v>154</v>
      </c>
      <c r="Y4430" s="3" t="s">
        <v>154</v>
      </c>
      <c r="Z4430" s="3" t="s">
        <v>154</v>
      </c>
      <c r="AA4430" s="3" t="s">
        <v>154</v>
      </c>
      <c r="AB4430" s="3" t="s">
        <v>154</v>
      </c>
      <c r="AC4430" s="3" t="s">
        <v>154</v>
      </c>
      <c r="AD4430" s="3" t="s">
        <v>6151</v>
      </c>
      <c r="AE4430" s="3" t="s">
        <v>6151</v>
      </c>
      <c r="AF4430" s="3" t="s">
        <v>154</v>
      </c>
      <c r="AG4430" s="3" t="s">
        <v>154</v>
      </c>
      <c r="AH4430" s="3" t="s">
        <v>6478</v>
      </c>
      <c r="AI4430" s="3" t="s">
        <v>6482</v>
      </c>
      <c r="AJ4430" s="3" t="s">
        <v>31</v>
      </c>
    </row>
    <row r="4431" spans="1:36" ht="15">
      <c r="A4431" s="10">
        <v>4534</v>
      </c>
      <c r="B4431" t="str">
        <f>IF(K4431="总计","",INDEX(主数据!A:AD,MATCH(J4431,主数据!A:A,0),9))</f>
        <v>华北大区公司</v>
      </c>
      <c r="C4431" t="str">
        <f>IF(K4431="","",INDEX(主数据!A:AD,MATCH(J4431,主数据!A:A,0),11))</f>
        <v>银川城区</v>
      </c>
      <c r="D4431" t="str">
        <f t="shared" si="276"/>
        <v>YC23委托停车费（固定）标准方式80.00</v>
      </c>
      <c r="E4431" s="13" t="str">
        <f t="shared" si="278"/>
        <v>80.00</v>
      </c>
      <c r="F4431" s="13" t="str">
        <f>IF(E4431="","",IFERROR(IF(IF(K4431="","",INDEX(收费标合同信息维护!A:Q,MATCH(D4431,收费标合同信息维护!J:J,0),10))=D4431,"有","无"),"无"))</f>
        <v>无</v>
      </c>
      <c r="G4431" s="13" t="str">
        <f t="shared" si="277"/>
        <v/>
      </c>
      <c r="H4431" s="13" t="str">
        <f t="shared" si="279"/>
        <v/>
      </c>
      <c r="I4431" s="13" t="str">
        <f>IF(G4431="","",IFERROR(IF(IF(K4431="","",INDEX(收费标合同信息维护!A:Q,MATCH(G4431,收费标合同信息维护!M:M,0),13))=G4431,"有","无"),"无"))</f>
        <v/>
      </c>
      <c r="J4431" s="3" t="s">
        <v>4536</v>
      </c>
      <c r="K4431" s="3" t="s">
        <v>6392</v>
      </c>
      <c r="L4431" s="3" t="s">
        <v>7341</v>
      </c>
      <c r="M4431" s="3" t="s">
        <v>7342</v>
      </c>
      <c r="N4431" s="3" t="s">
        <v>6477</v>
      </c>
      <c r="O4431" s="3" t="s">
        <v>6597</v>
      </c>
      <c r="P4431" s="3" t="s">
        <v>7341</v>
      </c>
      <c r="Q4431" s="3" t="s">
        <v>15175</v>
      </c>
      <c r="R4431" s="3" t="s">
        <v>6484</v>
      </c>
      <c r="S4431" s="3" t="s">
        <v>6627</v>
      </c>
      <c r="T4431" s="3" t="s">
        <v>6493</v>
      </c>
      <c r="U4431" s="3" t="s">
        <v>6716</v>
      </c>
      <c r="V4431" s="3" t="s">
        <v>6521</v>
      </c>
      <c r="W4431" s="3" t="s">
        <v>154</v>
      </c>
      <c r="X4431" s="3" t="s">
        <v>154</v>
      </c>
      <c r="Y4431" s="3" t="s">
        <v>154</v>
      </c>
      <c r="Z4431" s="3" t="s">
        <v>154</v>
      </c>
      <c r="AA4431" s="3" t="s">
        <v>154</v>
      </c>
      <c r="AB4431" s="3" t="s">
        <v>154</v>
      </c>
      <c r="AC4431" s="3" t="s">
        <v>154</v>
      </c>
      <c r="AD4431" s="3" t="s">
        <v>6151</v>
      </c>
      <c r="AE4431" s="3" t="s">
        <v>6151</v>
      </c>
      <c r="AF4431" s="3" t="s">
        <v>154</v>
      </c>
      <c r="AG4431" s="3" t="s">
        <v>154</v>
      </c>
      <c r="AH4431" s="3" t="s">
        <v>6478</v>
      </c>
      <c r="AI4431" s="3" t="s">
        <v>6482</v>
      </c>
      <c r="AJ4431" s="3" t="s">
        <v>6489</v>
      </c>
    </row>
    <row r="4432" spans="1:36" ht="15">
      <c r="A4432" s="10">
        <v>4535</v>
      </c>
      <c r="B4432" t="str">
        <f>IF(K4432="总计","",INDEX(主数据!A:AD,MATCH(J4432,主数据!A:A,0),9))</f>
        <v>华北大区公司</v>
      </c>
      <c r="C4432" t="str">
        <f>IF(K4432="","",INDEX(主数据!A:AD,MATCH(J4432,主数据!A:A,0),11))</f>
        <v>银川城区</v>
      </c>
      <c r="D4432" t="str">
        <f t="shared" si="276"/>
        <v>YC23电梯费定额</v>
      </c>
      <c r="E4432" s="13" t="str">
        <f t="shared" si="278"/>
        <v/>
      </c>
      <c r="F4432" s="13" t="str">
        <f>IF(E4432="","",IFERROR(IF(IF(K4432="","",INDEX(收费标合同信息维护!A:Q,MATCH(D4432,收费标合同信息维护!J:J,0),10))=D4432,"有","无"),"无"))</f>
        <v/>
      </c>
      <c r="G4432" s="13" t="str">
        <f t="shared" si="277"/>
        <v>YC23电梯费定额98.75</v>
      </c>
      <c r="H4432" s="13" t="str">
        <f t="shared" si="279"/>
        <v>98.75</v>
      </c>
      <c r="I4432" s="13" t="str">
        <f>IF(G4432="","",IFERROR(IF(IF(K4432="","",INDEX(收费标合同信息维护!A:Q,MATCH(G4432,收费标合同信息维护!M:M,0),13))=G4432,"有","无"),"无"))</f>
        <v>无</v>
      </c>
      <c r="J4432" s="3" t="s">
        <v>4536</v>
      </c>
      <c r="K4432" s="3" t="s">
        <v>6392</v>
      </c>
      <c r="L4432" s="3" t="s">
        <v>7063</v>
      </c>
      <c r="M4432" s="3" t="s">
        <v>7064</v>
      </c>
      <c r="N4432" s="3" t="s">
        <v>6477</v>
      </c>
      <c r="O4432" s="3" t="s">
        <v>6478</v>
      </c>
      <c r="P4432" s="3" t="s">
        <v>15176</v>
      </c>
      <c r="Q4432" s="3" t="s">
        <v>15177</v>
      </c>
      <c r="R4432" s="3" t="s">
        <v>6490</v>
      </c>
      <c r="S4432" s="3" t="s">
        <v>6491</v>
      </c>
      <c r="T4432" s="3" t="s">
        <v>6537</v>
      </c>
      <c r="U4432" s="3" t="s">
        <v>154</v>
      </c>
      <c r="V4432" s="3" t="s">
        <v>154</v>
      </c>
      <c r="W4432" s="3" t="s">
        <v>15178</v>
      </c>
      <c r="X4432" s="3" t="s">
        <v>154</v>
      </c>
      <c r="Y4432" s="3" t="s">
        <v>154</v>
      </c>
      <c r="Z4432" s="3" t="s">
        <v>154</v>
      </c>
      <c r="AA4432" s="3" t="s">
        <v>154</v>
      </c>
      <c r="AB4432" s="3" t="s">
        <v>154</v>
      </c>
      <c r="AC4432" s="3" t="s">
        <v>154</v>
      </c>
      <c r="AD4432" s="3" t="s">
        <v>6151</v>
      </c>
      <c r="AE4432" s="3" t="s">
        <v>6151</v>
      </c>
      <c r="AF4432" s="3" t="s">
        <v>154</v>
      </c>
      <c r="AG4432" s="3" t="s">
        <v>154</v>
      </c>
      <c r="AH4432" s="3" t="s">
        <v>6478</v>
      </c>
      <c r="AI4432" s="3" t="s">
        <v>6482</v>
      </c>
      <c r="AJ4432" s="3" t="s">
        <v>6031</v>
      </c>
    </row>
    <row r="4433" spans="1:36" ht="15">
      <c r="A4433" s="10">
        <v>4536</v>
      </c>
      <c r="B4433" t="str">
        <f>IF(K4433="总计","",INDEX(主数据!A:AD,MATCH(J4433,主数据!A:A,0),9))</f>
        <v>华北大区公司</v>
      </c>
      <c r="C4433" t="str">
        <f>IF(K4433="","",INDEX(主数据!A:AD,MATCH(J4433,主数据!A:A,0),11))</f>
        <v>银川城区</v>
      </c>
      <c r="D4433" t="str">
        <f t="shared" si="276"/>
        <v>YC23电梯费直接录入</v>
      </c>
      <c r="E4433" s="13" t="str">
        <f t="shared" si="278"/>
        <v/>
      </c>
      <c r="F4433" s="13" t="str">
        <f>IF(E4433="","",IFERROR(IF(IF(K4433="","",INDEX(收费标合同信息维护!A:Q,MATCH(D4433,收费标合同信息维护!J:J,0),10))=D4433,"有","无"),"无"))</f>
        <v/>
      </c>
      <c r="G4433" s="13" t="str">
        <f t="shared" si="277"/>
        <v/>
      </c>
      <c r="H4433" s="13" t="str">
        <f t="shared" si="279"/>
        <v/>
      </c>
      <c r="I4433" s="13" t="str">
        <f>IF(G4433="","",IFERROR(IF(IF(K4433="","",INDEX(收费标合同信息维护!A:Q,MATCH(G4433,收费标合同信息维护!M:M,0),13))=G4433,"有","无"),"无"))</f>
        <v/>
      </c>
      <c r="J4433" s="3" t="s">
        <v>4536</v>
      </c>
      <c r="K4433" s="3" t="s">
        <v>6392</v>
      </c>
      <c r="L4433" s="3" t="s">
        <v>7063</v>
      </c>
      <c r="M4433" s="3" t="s">
        <v>7064</v>
      </c>
      <c r="N4433" s="3" t="s">
        <v>6477</v>
      </c>
      <c r="O4433" s="3" t="s">
        <v>6478</v>
      </c>
      <c r="P4433" s="3" t="s">
        <v>7063</v>
      </c>
      <c r="Q4433" s="3" t="s">
        <v>7064</v>
      </c>
      <c r="R4433" s="3" t="s">
        <v>6479</v>
      </c>
      <c r="S4433" s="3" t="s">
        <v>6480</v>
      </c>
      <c r="T4433" s="3" t="s">
        <v>9338</v>
      </c>
      <c r="U4433" s="3" t="s">
        <v>7030</v>
      </c>
      <c r="V4433" s="3" t="s">
        <v>154</v>
      </c>
      <c r="W4433" s="3" t="s">
        <v>154</v>
      </c>
      <c r="X4433" s="3" t="s">
        <v>154</v>
      </c>
      <c r="Y4433" s="3" t="s">
        <v>154</v>
      </c>
      <c r="Z4433" s="3" t="s">
        <v>154</v>
      </c>
      <c r="AA4433" s="3" t="s">
        <v>154</v>
      </c>
      <c r="AB4433" s="3" t="s">
        <v>154</v>
      </c>
      <c r="AC4433" s="3" t="s">
        <v>154</v>
      </c>
      <c r="AD4433" s="3" t="s">
        <v>6151</v>
      </c>
      <c r="AE4433" s="3" t="s">
        <v>6151</v>
      </c>
      <c r="AF4433" s="3" t="s">
        <v>154</v>
      </c>
      <c r="AG4433" s="3" t="s">
        <v>154</v>
      </c>
      <c r="AH4433" s="3" t="s">
        <v>6478</v>
      </c>
      <c r="AI4433" s="3" t="s">
        <v>6482</v>
      </c>
      <c r="AJ4433" s="3" t="s">
        <v>6410</v>
      </c>
    </row>
    <row r="4434" spans="1:36" ht="15">
      <c r="A4434" s="10">
        <v>4537</v>
      </c>
      <c r="B4434" t="str">
        <f>IF(K4434="总计","",INDEX(主数据!A:AD,MATCH(J4434,主数据!A:A,0),9))</f>
        <v>华北大区公司</v>
      </c>
      <c r="C4434" t="str">
        <f>IF(K4434="","",INDEX(主数据!A:AD,MATCH(J4434,主数据!A:A,0),11))</f>
        <v>银川城区</v>
      </c>
      <c r="D4434" t="str">
        <f t="shared" si="276"/>
        <v>YC23电梯费定额</v>
      </c>
      <c r="E4434" s="13" t="str">
        <f t="shared" si="278"/>
        <v/>
      </c>
      <c r="F4434" s="13" t="str">
        <f>IF(E4434="","",IFERROR(IF(IF(K4434="","",INDEX(收费标合同信息维护!A:Q,MATCH(D4434,收费标合同信息维护!J:J,0),10))=D4434,"有","无"),"无"))</f>
        <v/>
      </c>
      <c r="G4434" s="13" t="str">
        <f t="shared" si="277"/>
        <v>YC23电梯费定额42.50</v>
      </c>
      <c r="H4434" s="13" t="str">
        <f t="shared" si="279"/>
        <v>42.50</v>
      </c>
      <c r="I4434" s="13" t="str">
        <f>IF(G4434="","",IFERROR(IF(IF(K4434="","",INDEX(收费标合同信息维护!A:Q,MATCH(G4434,收费标合同信息维护!M:M,0),13))=G4434,"有","无"),"无"))</f>
        <v>无</v>
      </c>
      <c r="J4434" s="3" t="s">
        <v>4536</v>
      </c>
      <c r="K4434" s="3" t="s">
        <v>6392</v>
      </c>
      <c r="L4434" s="3" t="s">
        <v>7063</v>
      </c>
      <c r="M4434" s="3" t="s">
        <v>7064</v>
      </c>
      <c r="N4434" s="3" t="s">
        <v>6477</v>
      </c>
      <c r="O4434" s="3" t="s">
        <v>6478</v>
      </c>
      <c r="P4434" s="3" t="s">
        <v>15179</v>
      </c>
      <c r="Q4434" s="3" t="s">
        <v>11068</v>
      </c>
      <c r="R4434" s="3" t="s">
        <v>6490</v>
      </c>
      <c r="S4434" s="3" t="s">
        <v>6491</v>
      </c>
      <c r="T4434" s="3" t="s">
        <v>6537</v>
      </c>
      <c r="U4434" s="3" t="s">
        <v>154</v>
      </c>
      <c r="V4434" s="3" t="s">
        <v>154</v>
      </c>
      <c r="W4434" s="3" t="s">
        <v>15180</v>
      </c>
      <c r="X4434" s="3" t="s">
        <v>154</v>
      </c>
      <c r="Y4434" s="3" t="s">
        <v>154</v>
      </c>
      <c r="Z4434" s="3" t="s">
        <v>154</v>
      </c>
      <c r="AA4434" s="3" t="s">
        <v>154</v>
      </c>
      <c r="AB4434" s="3" t="s">
        <v>154</v>
      </c>
      <c r="AC4434" s="3" t="s">
        <v>154</v>
      </c>
      <c r="AD4434" s="3" t="s">
        <v>6151</v>
      </c>
      <c r="AE4434" s="3" t="s">
        <v>6151</v>
      </c>
      <c r="AF4434" s="3" t="s">
        <v>154</v>
      </c>
      <c r="AG4434" s="3" t="s">
        <v>154</v>
      </c>
      <c r="AH4434" s="3" t="s">
        <v>6478</v>
      </c>
      <c r="AI4434" s="3" t="s">
        <v>6482</v>
      </c>
      <c r="AJ4434" s="3" t="s">
        <v>33</v>
      </c>
    </row>
    <row r="4435" spans="1:36" ht="15">
      <c r="A4435" s="10">
        <v>4538</v>
      </c>
      <c r="B4435" t="str">
        <f>IF(K4435="总计","",INDEX(主数据!A:AD,MATCH(J4435,主数据!A:A,0),9))</f>
        <v>华北大区公司</v>
      </c>
      <c r="C4435" t="str">
        <f>IF(K4435="","",INDEX(主数据!A:AD,MATCH(J4435,主数据!A:A,0),11))</f>
        <v>银川城区</v>
      </c>
      <c r="D4435" t="str">
        <f t="shared" si="276"/>
        <v>YC23电梯费定额</v>
      </c>
      <c r="E4435" s="13" t="str">
        <f t="shared" si="278"/>
        <v/>
      </c>
      <c r="F4435" s="13" t="str">
        <f>IF(E4435="","",IFERROR(IF(IF(K4435="","",INDEX(收费标合同信息维护!A:Q,MATCH(D4435,收费标合同信息维护!J:J,0),10))=D4435,"有","无"),"无"))</f>
        <v/>
      </c>
      <c r="G4435" s="13" t="str">
        <f t="shared" si="277"/>
        <v>YC23电梯费定额38.75</v>
      </c>
      <c r="H4435" s="13" t="str">
        <f t="shared" si="279"/>
        <v>38.75</v>
      </c>
      <c r="I4435" s="13" t="str">
        <f>IF(G4435="","",IFERROR(IF(IF(K4435="","",INDEX(收费标合同信息维护!A:Q,MATCH(G4435,收费标合同信息维护!M:M,0),13))=G4435,"有","无"),"无"))</f>
        <v>无</v>
      </c>
      <c r="J4435" s="3" t="s">
        <v>4536</v>
      </c>
      <c r="K4435" s="3" t="s">
        <v>6392</v>
      </c>
      <c r="L4435" s="3" t="s">
        <v>7063</v>
      </c>
      <c r="M4435" s="3" t="s">
        <v>7064</v>
      </c>
      <c r="N4435" s="3" t="s">
        <v>6477</v>
      </c>
      <c r="O4435" s="3" t="s">
        <v>6478</v>
      </c>
      <c r="P4435" s="3" t="s">
        <v>11042</v>
      </c>
      <c r="Q4435" s="3" t="s">
        <v>11063</v>
      </c>
      <c r="R4435" s="3" t="s">
        <v>6490</v>
      </c>
      <c r="S4435" s="3" t="s">
        <v>6491</v>
      </c>
      <c r="T4435" s="3" t="s">
        <v>6537</v>
      </c>
      <c r="U4435" s="3" t="s">
        <v>154</v>
      </c>
      <c r="V4435" s="3" t="s">
        <v>154</v>
      </c>
      <c r="W4435" s="3" t="s">
        <v>15181</v>
      </c>
      <c r="X4435" s="3" t="s">
        <v>154</v>
      </c>
      <c r="Y4435" s="3" t="s">
        <v>154</v>
      </c>
      <c r="Z4435" s="3" t="s">
        <v>154</v>
      </c>
      <c r="AA4435" s="3" t="s">
        <v>154</v>
      </c>
      <c r="AB4435" s="3" t="s">
        <v>154</v>
      </c>
      <c r="AC4435" s="3" t="s">
        <v>154</v>
      </c>
      <c r="AD4435" s="3" t="s">
        <v>6151</v>
      </c>
      <c r="AE4435" s="3" t="s">
        <v>6151</v>
      </c>
      <c r="AF4435" s="3" t="s">
        <v>154</v>
      </c>
      <c r="AG4435" s="3" t="s">
        <v>154</v>
      </c>
      <c r="AH4435" s="3" t="s">
        <v>6478</v>
      </c>
      <c r="AI4435" s="3" t="s">
        <v>6482</v>
      </c>
      <c r="AJ4435" s="3" t="s">
        <v>40</v>
      </c>
    </row>
    <row r="4436" spans="1:36" ht="15">
      <c r="A4436" s="10">
        <v>4539</v>
      </c>
      <c r="B4436" t="str">
        <f>IF(K4436="总计","",INDEX(主数据!A:AD,MATCH(J4436,主数据!A:A,0),9))</f>
        <v>华北大区公司</v>
      </c>
      <c r="C4436" t="str">
        <f>IF(K4436="","",INDEX(主数据!A:AD,MATCH(J4436,主数据!A:A,0),11))</f>
        <v>银川城区</v>
      </c>
      <c r="D4436" t="str">
        <f t="shared" si="276"/>
        <v>YC23电梯费定额</v>
      </c>
      <c r="E4436" s="13" t="str">
        <f t="shared" si="278"/>
        <v/>
      </c>
      <c r="F4436" s="13" t="str">
        <f>IF(E4436="","",IFERROR(IF(IF(K4436="","",INDEX(收费标合同信息维护!A:Q,MATCH(D4436,收费标合同信息维护!J:J,0),10))=D4436,"有","无"),"无"))</f>
        <v/>
      </c>
      <c r="G4436" s="13" t="str">
        <f t="shared" si="277"/>
        <v>YC23电梯费定额57.50</v>
      </c>
      <c r="H4436" s="13" t="str">
        <f t="shared" si="279"/>
        <v>57.50</v>
      </c>
      <c r="I4436" s="13" t="str">
        <f>IF(G4436="","",IFERROR(IF(IF(K4436="","",INDEX(收费标合同信息维护!A:Q,MATCH(G4436,收费标合同信息维护!M:M,0),13))=G4436,"有","无"),"无"))</f>
        <v>无</v>
      </c>
      <c r="J4436" s="3" t="s">
        <v>4536</v>
      </c>
      <c r="K4436" s="3" t="s">
        <v>6392</v>
      </c>
      <c r="L4436" s="3" t="s">
        <v>7063</v>
      </c>
      <c r="M4436" s="3" t="s">
        <v>7064</v>
      </c>
      <c r="N4436" s="3" t="s">
        <v>6477</v>
      </c>
      <c r="O4436" s="3" t="s">
        <v>6478</v>
      </c>
      <c r="P4436" s="3" t="s">
        <v>15182</v>
      </c>
      <c r="Q4436" s="3" t="s">
        <v>11065</v>
      </c>
      <c r="R4436" s="3" t="s">
        <v>6490</v>
      </c>
      <c r="S4436" s="3" t="s">
        <v>6491</v>
      </c>
      <c r="T4436" s="3" t="s">
        <v>6537</v>
      </c>
      <c r="U4436" s="3" t="s">
        <v>154</v>
      </c>
      <c r="V4436" s="3" t="s">
        <v>154</v>
      </c>
      <c r="W4436" s="3" t="s">
        <v>15183</v>
      </c>
      <c r="X4436" s="3" t="s">
        <v>154</v>
      </c>
      <c r="Y4436" s="3" t="s">
        <v>154</v>
      </c>
      <c r="Z4436" s="3" t="s">
        <v>154</v>
      </c>
      <c r="AA4436" s="3" t="s">
        <v>154</v>
      </c>
      <c r="AB4436" s="3" t="s">
        <v>154</v>
      </c>
      <c r="AC4436" s="3" t="s">
        <v>154</v>
      </c>
      <c r="AD4436" s="3" t="s">
        <v>6151</v>
      </c>
      <c r="AE4436" s="3" t="s">
        <v>6151</v>
      </c>
      <c r="AF4436" s="3" t="s">
        <v>154</v>
      </c>
      <c r="AG4436" s="3" t="s">
        <v>154</v>
      </c>
      <c r="AH4436" s="3" t="s">
        <v>6478</v>
      </c>
      <c r="AI4436" s="3" t="s">
        <v>6482</v>
      </c>
      <c r="AJ4436" s="3" t="s">
        <v>19</v>
      </c>
    </row>
    <row r="4437" spans="1:36" ht="15">
      <c r="A4437" s="10">
        <v>4540</v>
      </c>
      <c r="B4437" t="str">
        <f>IF(K4437="总计","",INDEX(主数据!A:AD,MATCH(J4437,主数据!A:A,0),9))</f>
        <v>华北大区公司</v>
      </c>
      <c r="C4437" t="str">
        <f>IF(K4437="","",INDEX(主数据!A:AD,MATCH(J4437,主数据!A:A,0),11))</f>
        <v>银川城区</v>
      </c>
      <c r="D4437" t="str">
        <f t="shared" si="276"/>
        <v>YC23电梯费定额</v>
      </c>
      <c r="E4437" s="13" t="str">
        <f t="shared" si="278"/>
        <v/>
      </c>
      <c r="F4437" s="13" t="str">
        <f>IF(E4437="","",IFERROR(IF(IF(K4437="","",INDEX(收费标合同信息维护!A:Q,MATCH(D4437,收费标合同信息维护!J:J,0),10))=D4437,"有","无"),"无"))</f>
        <v/>
      </c>
      <c r="G4437" s="13" t="str">
        <f t="shared" si="277"/>
        <v>YC23电梯费定额53.75</v>
      </c>
      <c r="H4437" s="13" t="str">
        <f t="shared" si="279"/>
        <v>53.75</v>
      </c>
      <c r="I4437" s="13" t="str">
        <f>IF(G4437="","",IFERROR(IF(IF(K4437="","",INDEX(收费标合同信息维护!A:Q,MATCH(G4437,收费标合同信息维护!M:M,0),13))=G4437,"有","无"),"无"))</f>
        <v>无</v>
      </c>
      <c r="J4437" s="3" t="s">
        <v>4536</v>
      </c>
      <c r="K4437" s="3" t="s">
        <v>6392</v>
      </c>
      <c r="L4437" s="3" t="s">
        <v>7063</v>
      </c>
      <c r="M4437" s="3" t="s">
        <v>7064</v>
      </c>
      <c r="N4437" s="3" t="s">
        <v>6477</v>
      </c>
      <c r="O4437" s="3" t="s">
        <v>6478</v>
      </c>
      <c r="P4437" s="3" t="s">
        <v>15184</v>
      </c>
      <c r="Q4437" s="3" t="s">
        <v>11076</v>
      </c>
      <c r="R4437" s="3" t="s">
        <v>6490</v>
      </c>
      <c r="S4437" s="3" t="s">
        <v>6491</v>
      </c>
      <c r="T4437" s="3" t="s">
        <v>6537</v>
      </c>
      <c r="U4437" s="3" t="s">
        <v>154</v>
      </c>
      <c r="V4437" s="3" t="s">
        <v>154</v>
      </c>
      <c r="W4437" s="3" t="s">
        <v>15185</v>
      </c>
      <c r="X4437" s="3" t="s">
        <v>154</v>
      </c>
      <c r="Y4437" s="3" t="s">
        <v>154</v>
      </c>
      <c r="Z4437" s="3" t="s">
        <v>154</v>
      </c>
      <c r="AA4437" s="3" t="s">
        <v>154</v>
      </c>
      <c r="AB4437" s="3" t="s">
        <v>154</v>
      </c>
      <c r="AC4437" s="3" t="s">
        <v>154</v>
      </c>
      <c r="AD4437" s="3" t="s">
        <v>6151</v>
      </c>
      <c r="AE4437" s="3" t="s">
        <v>6151</v>
      </c>
      <c r="AF4437" s="3" t="s">
        <v>154</v>
      </c>
      <c r="AG4437" s="3" t="s">
        <v>154</v>
      </c>
      <c r="AH4437" s="3" t="s">
        <v>6478</v>
      </c>
      <c r="AI4437" s="3" t="s">
        <v>6482</v>
      </c>
      <c r="AJ4437" s="3" t="s">
        <v>29</v>
      </c>
    </row>
    <row r="4438" spans="1:36" ht="15">
      <c r="A4438" s="10">
        <v>4541</v>
      </c>
      <c r="B4438" t="str">
        <f>IF(K4438="总计","",INDEX(主数据!A:AD,MATCH(J4438,主数据!A:A,0),9))</f>
        <v>华北大区公司</v>
      </c>
      <c r="C4438" t="str">
        <f>IF(K4438="","",INDEX(主数据!A:AD,MATCH(J4438,主数据!A:A,0),11))</f>
        <v>银川城区</v>
      </c>
      <c r="D4438" t="str">
        <f t="shared" si="276"/>
        <v>YC23电梯费定额</v>
      </c>
      <c r="E4438" s="13" t="str">
        <f t="shared" si="278"/>
        <v/>
      </c>
      <c r="F4438" s="13" t="str">
        <f>IF(E4438="","",IFERROR(IF(IF(K4438="","",INDEX(收费标合同信息维护!A:Q,MATCH(D4438,收费标合同信息维护!J:J,0),10))=D4438,"有","无"),"无"))</f>
        <v/>
      </c>
      <c r="G4438" s="13" t="str">
        <f t="shared" si="277"/>
        <v>YC23电梯费定额46.25</v>
      </c>
      <c r="H4438" s="13" t="str">
        <f t="shared" si="279"/>
        <v>46.25</v>
      </c>
      <c r="I4438" s="13" t="str">
        <f>IF(G4438="","",IFERROR(IF(IF(K4438="","",INDEX(收费标合同信息维护!A:Q,MATCH(G4438,收费标合同信息维护!M:M,0),13))=G4438,"有","无"),"无"))</f>
        <v>无</v>
      </c>
      <c r="J4438" s="3" t="s">
        <v>4536</v>
      </c>
      <c r="K4438" s="3" t="s">
        <v>6392</v>
      </c>
      <c r="L4438" s="3" t="s">
        <v>7063</v>
      </c>
      <c r="M4438" s="3" t="s">
        <v>7064</v>
      </c>
      <c r="N4438" s="3" t="s">
        <v>6477</v>
      </c>
      <c r="O4438" s="3" t="s">
        <v>6478</v>
      </c>
      <c r="P4438" s="3" t="s">
        <v>15186</v>
      </c>
      <c r="Q4438" s="3" t="s">
        <v>11071</v>
      </c>
      <c r="R4438" s="3" t="s">
        <v>6490</v>
      </c>
      <c r="S4438" s="3" t="s">
        <v>6491</v>
      </c>
      <c r="T4438" s="3" t="s">
        <v>6537</v>
      </c>
      <c r="U4438" s="3" t="s">
        <v>154</v>
      </c>
      <c r="V4438" s="3" t="s">
        <v>154</v>
      </c>
      <c r="W4438" s="3" t="s">
        <v>15187</v>
      </c>
      <c r="X4438" s="3" t="s">
        <v>154</v>
      </c>
      <c r="Y4438" s="3" t="s">
        <v>154</v>
      </c>
      <c r="Z4438" s="3" t="s">
        <v>154</v>
      </c>
      <c r="AA4438" s="3" t="s">
        <v>154</v>
      </c>
      <c r="AB4438" s="3" t="s">
        <v>154</v>
      </c>
      <c r="AC4438" s="3" t="s">
        <v>154</v>
      </c>
      <c r="AD4438" s="3" t="s">
        <v>6151</v>
      </c>
      <c r="AE4438" s="3" t="s">
        <v>6151</v>
      </c>
      <c r="AF4438" s="3" t="s">
        <v>154</v>
      </c>
      <c r="AG4438" s="3" t="s">
        <v>154</v>
      </c>
      <c r="AH4438" s="3" t="s">
        <v>6478</v>
      </c>
      <c r="AI4438" s="3" t="s">
        <v>6482</v>
      </c>
      <c r="AJ4438" s="3" t="s">
        <v>36</v>
      </c>
    </row>
    <row r="4439" spans="1:36" ht="15">
      <c r="A4439" s="10">
        <v>4542</v>
      </c>
      <c r="B4439" t="str">
        <f>IF(K4439="总计","",INDEX(主数据!A:AD,MATCH(J4439,主数据!A:A,0),9))</f>
        <v>华北大区公司</v>
      </c>
      <c r="C4439" t="str">
        <f>IF(K4439="","",INDEX(主数据!A:AD,MATCH(J4439,主数据!A:A,0),11))</f>
        <v>银川城区</v>
      </c>
      <c r="D4439" t="str">
        <f t="shared" si="276"/>
        <v>YC23电梯费定额</v>
      </c>
      <c r="E4439" s="13" t="str">
        <f t="shared" si="278"/>
        <v/>
      </c>
      <c r="F4439" s="13" t="str">
        <f>IF(E4439="","",IFERROR(IF(IF(K4439="","",INDEX(收费标合同信息维护!A:Q,MATCH(D4439,收费标合同信息维护!J:J,0),10))=D4439,"有","无"),"无"))</f>
        <v/>
      </c>
      <c r="G4439" s="13" t="str">
        <f t="shared" si="277"/>
        <v>YC23电梯费定额50.00</v>
      </c>
      <c r="H4439" s="13" t="str">
        <f t="shared" si="279"/>
        <v>50.00</v>
      </c>
      <c r="I4439" s="13" t="str">
        <f>IF(G4439="","",IFERROR(IF(IF(K4439="","",INDEX(收费标合同信息维护!A:Q,MATCH(G4439,收费标合同信息维护!M:M,0),13))=G4439,"有","无"),"无"))</f>
        <v>无</v>
      </c>
      <c r="J4439" s="3" t="s">
        <v>4536</v>
      </c>
      <c r="K4439" s="3" t="s">
        <v>6392</v>
      </c>
      <c r="L4439" s="3" t="s">
        <v>7063</v>
      </c>
      <c r="M4439" s="3" t="s">
        <v>7064</v>
      </c>
      <c r="N4439" s="3" t="s">
        <v>6477</v>
      </c>
      <c r="O4439" s="3" t="s">
        <v>6478</v>
      </c>
      <c r="P4439" s="3" t="s">
        <v>15188</v>
      </c>
      <c r="Q4439" s="3" t="s">
        <v>11074</v>
      </c>
      <c r="R4439" s="3" t="s">
        <v>6490</v>
      </c>
      <c r="S4439" s="3" t="s">
        <v>6491</v>
      </c>
      <c r="T4439" s="3" t="s">
        <v>6537</v>
      </c>
      <c r="U4439" s="3" t="s">
        <v>154</v>
      </c>
      <c r="V4439" s="3" t="s">
        <v>154</v>
      </c>
      <c r="W4439" s="3" t="s">
        <v>6712</v>
      </c>
      <c r="X4439" s="3" t="s">
        <v>154</v>
      </c>
      <c r="Y4439" s="3" t="s">
        <v>154</v>
      </c>
      <c r="Z4439" s="3" t="s">
        <v>154</v>
      </c>
      <c r="AA4439" s="3" t="s">
        <v>154</v>
      </c>
      <c r="AB4439" s="3" t="s">
        <v>154</v>
      </c>
      <c r="AC4439" s="3" t="s">
        <v>154</v>
      </c>
      <c r="AD4439" s="3" t="s">
        <v>6151</v>
      </c>
      <c r="AE4439" s="3" t="s">
        <v>6151</v>
      </c>
      <c r="AF4439" s="3" t="s">
        <v>154</v>
      </c>
      <c r="AG4439" s="3" t="s">
        <v>154</v>
      </c>
      <c r="AH4439" s="3" t="s">
        <v>6478</v>
      </c>
      <c r="AI4439" s="3" t="s">
        <v>6482</v>
      </c>
      <c r="AJ4439" s="3" t="s">
        <v>36</v>
      </c>
    </row>
    <row r="4440" spans="1:36" ht="15">
      <c r="A4440" s="10">
        <v>4543</v>
      </c>
      <c r="B4440" t="str">
        <f>IF(K4440="总计","",INDEX(主数据!A:AD,MATCH(J4440,主数据!A:A,0),9))</f>
        <v>华北大区公司</v>
      </c>
      <c r="C4440" t="str">
        <f>IF(K4440="","",INDEX(主数据!A:AD,MATCH(J4440,主数据!A:A,0),11))</f>
        <v>银川城区</v>
      </c>
      <c r="D4440" t="str">
        <f t="shared" si="276"/>
        <v>YC23电梯费定额</v>
      </c>
      <c r="E4440" s="13" t="str">
        <f t="shared" si="278"/>
        <v/>
      </c>
      <c r="F4440" s="13" t="str">
        <f>IF(E4440="","",IFERROR(IF(IF(K4440="","",INDEX(收费标合同信息维护!A:Q,MATCH(D4440,收费标合同信息维护!J:J,0),10))=D4440,"有","无"),"无"))</f>
        <v/>
      </c>
      <c r="G4440" s="13" t="str">
        <f t="shared" si="277"/>
        <v>YC23电梯费定额95.00</v>
      </c>
      <c r="H4440" s="13" t="str">
        <f t="shared" si="279"/>
        <v>95.00</v>
      </c>
      <c r="I4440" s="13" t="str">
        <f>IF(G4440="","",IFERROR(IF(IF(K4440="","",INDEX(收费标合同信息维护!A:Q,MATCH(G4440,收费标合同信息维护!M:M,0),13))=G4440,"有","无"),"无"))</f>
        <v>无</v>
      </c>
      <c r="J4440" s="3" t="s">
        <v>4536</v>
      </c>
      <c r="K4440" s="3" t="s">
        <v>6392</v>
      </c>
      <c r="L4440" s="3" t="s">
        <v>7063</v>
      </c>
      <c r="M4440" s="3" t="s">
        <v>7064</v>
      </c>
      <c r="N4440" s="3" t="s">
        <v>6477</v>
      </c>
      <c r="O4440" s="3" t="s">
        <v>6478</v>
      </c>
      <c r="P4440" s="3" t="s">
        <v>15189</v>
      </c>
      <c r="Q4440" s="3" t="s">
        <v>15190</v>
      </c>
      <c r="R4440" s="3" t="s">
        <v>6490</v>
      </c>
      <c r="S4440" s="3" t="s">
        <v>6491</v>
      </c>
      <c r="T4440" s="3" t="s">
        <v>6537</v>
      </c>
      <c r="U4440" s="3" t="s">
        <v>154</v>
      </c>
      <c r="V4440" s="3" t="s">
        <v>154</v>
      </c>
      <c r="W4440" s="3" t="s">
        <v>9822</v>
      </c>
      <c r="X4440" s="3" t="s">
        <v>154</v>
      </c>
      <c r="Y4440" s="3" t="s">
        <v>154</v>
      </c>
      <c r="Z4440" s="3" t="s">
        <v>154</v>
      </c>
      <c r="AA4440" s="3" t="s">
        <v>154</v>
      </c>
      <c r="AB4440" s="3" t="s">
        <v>154</v>
      </c>
      <c r="AC4440" s="3" t="s">
        <v>154</v>
      </c>
      <c r="AD4440" s="3" t="s">
        <v>6151</v>
      </c>
      <c r="AE4440" s="3" t="s">
        <v>6151</v>
      </c>
      <c r="AF4440" s="3" t="s">
        <v>154</v>
      </c>
      <c r="AG4440" s="3" t="s">
        <v>154</v>
      </c>
      <c r="AH4440" s="3" t="s">
        <v>6478</v>
      </c>
      <c r="AI4440" s="3" t="s">
        <v>6482</v>
      </c>
      <c r="AJ4440" s="3" t="s">
        <v>6038</v>
      </c>
    </row>
    <row r="4441" spans="1:36" ht="15">
      <c r="A4441" s="10">
        <v>4544</v>
      </c>
      <c r="B4441" t="str">
        <f>IF(K4441="总计","",INDEX(主数据!A:AD,MATCH(J4441,主数据!A:A,0),9))</f>
        <v>华北大区公司</v>
      </c>
      <c r="C4441" t="str">
        <f>IF(K4441="","",INDEX(主数据!A:AD,MATCH(J4441,主数据!A:A,0),11))</f>
        <v>银川城区</v>
      </c>
      <c r="D4441" t="str">
        <f t="shared" si="276"/>
        <v>YC23电梯费定额</v>
      </c>
      <c r="E4441" s="13" t="str">
        <f t="shared" si="278"/>
        <v/>
      </c>
      <c r="F4441" s="13" t="str">
        <f>IF(E4441="","",IFERROR(IF(IF(K4441="","",INDEX(收费标合同信息维护!A:Q,MATCH(D4441,收费标合同信息维护!J:J,0),10))=D4441,"有","无"),"无"))</f>
        <v/>
      </c>
      <c r="G4441" s="13" t="str">
        <f t="shared" si="277"/>
        <v>YC23电梯费定额80.00</v>
      </c>
      <c r="H4441" s="13" t="str">
        <f t="shared" si="279"/>
        <v>80.00</v>
      </c>
      <c r="I4441" s="13" t="str">
        <f>IF(G4441="","",IFERROR(IF(IF(K4441="","",INDEX(收费标合同信息维护!A:Q,MATCH(G4441,收费标合同信息维护!M:M,0),13))=G4441,"有","无"),"无"))</f>
        <v>无</v>
      </c>
      <c r="J4441" s="3" t="s">
        <v>4536</v>
      </c>
      <c r="K4441" s="3" t="s">
        <v>6392</v>
      </c>
      <c r="L4441" s="3" t="s">
        <v>7063</v>
      </c>
      <c r="M4441" s="3" t="s">
        <v>7064</v>
      </c>
      <c r="N4441" s="3" t="s">
        <v>6477</v>
      </c>
      <c r="O4441" s="3" t="s">
        <v>6478</v>
      </c>
      <c r="P4441" s="3" t="s">
        <v>15191</v>
      </c>
      <c r="Q4441" s="3" t="s">
        <v>15192</v>
      </c>
      <c r="R4441" s="3" t="s">
        <v>6490</v>
      </c>
      <c r="S4441" s="3" t="s">
        <v>6491</v>
      </c>
      <c r="T4441" s="3" t="s">
        <v>6537</v>
      </c>
      <c r="U4441" s="3" t="s">
        <v>154</v>
      </c>
      <c r="V4441" s="3" t="s">
        <v>154</v>
      </c>
      <c r="W4441" s="3" t="s">
        <v>6521</v>
      </c>
      <c r="X4441" s="3" t="s">
        <v>154</v>
      </c>
      <c r="Y4441" s="3" t="s">
        <v>154</v>
      </c>
      <c r="Z4441" s="3" t="s">
        <v>154</v>
      </c>
      <c r="AA4441" s="3" t="s">
        <v>154</v>
      </c>
      <c r="AB4441" s="3" t="s">
        <v>154</v>
      </c>
      <c r="AC4441" s="3" t="s">
        <v>154</v>
      </c>
      <c r="AD4441" s="3" t="s">
        <v>6151</v>
      </c>
      <c r="AE4441" s="3" t="s">
        <v>6151</v>
      </c>
      <c r="AF4441" s="3" t="s">
        <v>154</v>
      </c>
      <c r="AG4441" s="3" t="s">
        <v>154</v>
      </c>
      <c r="AH4441" s="3" t="s">
        <v>6478</v>
      </c>
      <c r="AI4441" s="3" t="s">
        <v>6482</v>
      </c>
      <c r="AJ4441" s="3" t="s">
        <v>6032</v>
      </c>
    </row>
    <row r="4442" spans="1:36" ht="15">
      <c r="A4442" s="10">
        <v>4545</v>
      </c>
      <c r="B4442" t="str">
        <f>IF(K4442="总计","",INDEX(主数据!A:AD,MATCH(J4442,主数据!A:A,0),9))</f>
        <v>华北大区公司</v>
      </c>
      <c r="C4442" t="str">
        <f>IF(K4442="","",INDEX(主数据!A:AD,MATCH(J4442,主数据!A:A,0),11))</f>
        <v>银川城区</v>
      </c>
      <c r="D4442" t="str">
        <f t="shared" si="276"/>
        <v>YC23电梯费定额</v>
      </c>
      <c r="E4442" s="13" t="str">
        <f t="shared" si="278"/>
        <v/>
      </c>
      <c r="F4442" s="13" t="str">
        <f>IF(E4442="","",IFERROR(IF(IF(K4442="","",INDEX(收费标合同信息维护!A:Q,MATCH(D4442,收费标合同信息维护!J:J,0),10))=D4442,"有","无"),"无"))</f>
        <v/>
      </c>
      <c r="G4442" s="13" t="str">
        <f t="shared" si="277"/>
        <v>YC23电梯费定额35.00</v>
      </c>
      <c r="H4442" s="13" t="str">
        <f t="shared" si="279"/>
        <v>35.00</v>
      </c>
      <c r="I4442" s="13" t="str">
        <f>IF(G4442="","",IFERROR(IF(IF(K4442="","",INDEX(收费标合同信息维护!A:Q,MATCH(G4442,收费标合同信息维护!M:M,0),13))=G4442,"有","无"),"无"))</f>
        <v>无</v>
      </c>
      <c r="J4442" s="3" t="s">
        <v>4536</v>
      </c>
      <c r="K4442" s="3" t="s">
        <v>6392</v>
      </c>
      <c r="L4442" s="3" t="s">
        <v>7063</v>
      </c>
      <c r="M4442" s="3" t="s">
        <v>7064</v>
      </c>
      <c r="N4442" s="3" t="s">
        <v>6477</v>
      </c>
      <c r="O4442" s="3" t="s">
        <v>6478</v>
      </c>
      <c r="P4442" s="3" t="s">
        <v>15193</v>
      </c>
      <c r="Q4442" s="3" t="s">
        <v>11058</v>
      </c>
      <c r="R4442" s="3" t="s">
        <v>6490</v>
      </c>
      <c r="S4442" s="3" t="s">
        <v>6491</v>
      </c>
      <c r="T4442" s="3" t="s">
        <v>6537</v>
      </c>
      <c r="U4442" s="3" t="s">
        <v>154</v>
      </c>
      <c r="V4442" s="3" t="s">
        <v>154</v>
      </c>
      <c r="W4442" s="3" t="s">
        <v>13881</v>
      </c>
      <c r="X4442" s="3" t="s">
        <v>154</v>
      </c>
      <c r="Y4442" s="3" t="s">
        <v>154</v>
      </c>
      <c r="Z4442" s="3" t="s">
        <v>154</v>
      </c>
      <c r="AA4442" s="3" t="s">
        <v>154</v>
      </c>
      <c r="AB4442" s="3" t="s">
        <v>154</v>
      </c>
      <c r="AC4442" s="3" t="s">
        <v>154</v>
      </c>
      <c r="AD4442" s="3" t="s">
        <v>6151</v>
      </c>
      <c r="AE4442" s="3" t="s">
        <v>6151</v>
      </c>
      <c r="AF4442" s="3" t="s">
        <v>154</v>
      </c>
      <c r="AG4442" s="3" t="s">
        <v>154</v>
      </c>
      <c r="AH4442" s="3" t="s">
        <v>6478</v>
      </c>
      <c r="AI4442" s="3" t="s">
        <v>6482</v>
      </c>
      <c r="AJ4442" s="3" t="s">
        <v>45</v>
      </c>
    </row>
    <row r="4443" spans="1:36" ht="15">
      <c r="A4443" s="10">
        <v>4546</v>
      </c>
      <c r="B4443" t="str">
        <f>IF(K4443="总计","",INDEX(主数据!A:AD,MATCH(J4443,主数据!A:A,0),9))</f>
        <v>华北大区公司</v>
      </c>
      <c r="C4443" t="str">
        <f>IF(K4443="","",INDEX(主数据!A:AD,MATCH(J4443,主数据!A:A,0),11))</f>
        <v>银川城区</v>
      </c>
      <c r="D4443" t="str">
        <f t="shared" si="276"/>
        <v>YC23电梯费定额</v>
      </c>
      <c r="E4443" s="13" t="str">
        <f t="shared" si="278"/>
        <v/>
      </c>
      <c r="F4443" s="13" t="str">
        <f>IF(E4443="","",IFERROR(IF(IF(K4443="","",INDEX(收费标合同信息维护!A:Q,MATCH(D4443,收费标合同信息维护!J:J,0),10))=D4443,"有","无"),"无"))</f>
        <v/>
      </c>
      <c r="G4443" s="13" t="str">
        <f t="shared" si="277"/>
        <v>YC23电梯费定额31.25</v>
      </c>
      <c r="H4443" s="13" t="str">
        <f t="shared" si="279"/>
        <v>31.25</v>
      </c>
      <c r="I4443" s="13" t="str">
        <f>IF(G4443="","",IFERROR(IF(IF(K4443="","",INDEX(收费标合同信息维护!A:Q,MATCH(G4443,收费标合同信息维护!M:M,0),13))=G4443,"有","无"),"无"))</f>
        <v>无</v>
      </c>
      <c r="J4443" s="3" t="s">
        <v>4536</v>
      </c>
      <c r="K4443" s="3" t="s">
        <v>6392</v>
      </c>
      <c r="L4443" s="3" t="s">
        <v>7063</v>
      </c>
      <c r="M4443" s="3" t="s">
        <v>7064</v>
      </c>
      <c r="N4443" s="3" t="s">
        <v>6477</v>
      </c>
      <c r="O4443" s="3" t="s">
        <v>6478</v>
      </c>
      <c r="P4443" s="3" t="s">
        <v>15194</v>
      </c>
      <c r="Q4443" s="3" t="s">
        <v>11055</v>
      </c>
      <c r="R4443" s="3" t="s">
        <v>6490</v>
      </c>
      <c r="S4443" s="3" t="s">
        <v>6491</v>
      </c>
      <c r="T4443" s="3" t="s">
        <v>6537</v>
      </c>
      <c r="U4443" s="3" t="s">
        <v>154</v>
      </c>
      <c r="V4443" s="3" t="s">
        <v>154</v>
      </c>
      <c r="W4443" s="3" t="s">
        <v>15195</v>
      </c>
      <c r="X4443" s="3" t="s">
        <v>154</v>
      </c>
      <c r="Y4443" s="3" t="s">
        <v>154</v>
      </c>
      <c r="Z4443" s="3" t="s">
        <v>154</v>
      </c>
      <c r="AA4443" s="3" t="s">
        <v>154</v>
      </c>
      <c r="AB4443" s="3" t="s">
        <v>154</v>
      </c>
      <c r="AC4443" s="3" t="s">
        <v>154</v>
      </c>
      <c r="AD4443" s="3" t="s">
        <v>6151</v>
      </c>
      <c r="AE4443" s="3" t="s">
        <v>6151</v>
      </c>
      <c r="AF4443" s="3" t="s">
        <v>154</v>
      </c>
      <c r="AG4443" s="3" t="s">
        <v>154</v>
      </c>
      <c r="AH4443" s="3" t="s">
        <v>6478</v>
      </c>
      <c r="AI4443" s="3" t="s">
        <v>6482</v>
      </c>
      <c r="AJ4443" s="3" t="s">
        <v>43</v>
      </c>
    </row>
    <row r="4444" spans="1:36" ht="15">
      <c r="A4444" s="10">
        <v>4547</v>
      </c>
      <c r="B4444" t="str">
        <f>IF(K4444="总计","",INDEX(主数据!A:AD,MATCH(J4444,主数据!A:A,0),9))</f>
        <v>华北大区公司</v>
      </c>
      <c r="C4444" t="str">
        <f>IF(K4444="","",INDEX(主数据!A:AD,MATCH(J4444,主数据!A:A,0),11))</f>
        <v>银川城区</v>
      </c>
      <c r="D4444" t="str">
        <f t="shared" si="276"/>
        <v>YC23电梯费定额</v>
      </c>
      <c r="E4444" s="13" t="str">
        <f t="shared" si="278"/>
        <v/>
      </c>
      <c r="F4444" s="13" t="str">
        <f>IF(E4444="","",IFERROR(IF(IF(K4444="","",INDEX(收费标合同信息维护!A:Q,MATCH(D4444,收费标合同信息维护!J:J,0),10))=D4444,"有","无"),"无"))</f>
        <v/>
      </c>
      <c r="G4444" s="13" t="str">
        <f t="shared" si="277"/>
        <v>YC23电梯费定额23.75</v>
      </c>
      <c r="H4444" s="13" t="str">
        <f t="shared" si="279"/>
        <v>23.75</v>
      </c>
      <c r="I4444" s="13" t="str">
        <f>IF(G4444="","",IFERROR(IF(IF(K4444="","",INDEX(收费标合同信息维护!A:Q,MATCH(G4444,收费标合同信息维护!M:M,0),13))=G4444,"有","无"),"无"))</f>
        <v>无</v>
      </c>
      <c r="J4444" s="3" t="s">
        <v>4536</v>
      </c>
      <c r="K4444" s="3" t="s">
        <v>6392</v>
      </c>
      <c r="L4444" s="3" t="s">
        <v>7063</v>
      </c>
      <c r="M4444" s="3" t="s">
        <v>7064</v>
      </c>
      <c r="N4444" s="3" t="s">
        <v>6477</v>
      </c>
      <c r="O4444" s="3" t="s">
        <v>6478</v>
      </c>
      <c r="P4444" s="3" t="s">
        <v>11060</v>
      </c>
      <c r="Q4444" s="3" t="s">
        <v>11049</v>
      </c>
      <c r="R4444" s="3" t="s">
        <v>6490</v>
      </c>
      <c r="S4444" s="3" t="s">
        <v>6491</v>
      </c>
      <c r="T4444" s="3" t="s">
        <v>6537</v>
      </c>
      <c r="U4444" s="3" t="s">
        <v>154</v>
      </c>
      <c r="V4444" s="3" t="s">
        <v>154</v>
      </c>
      <c r="W4444" s="3" t="s">
        <v>15196</v>
      </c>
      <c r="X4444" s="3" t="s">
        <v>154</v>
      </c>
      <c r="Y4444" s="3" t="s">
        <v>154</v>
      </c>
      <c r="Z4444" s="3" t="s">
        <v>154</v>
      </c>
      <c r="AA4444" s="3" t="s">
        <v>154</v>
      </c>
      <c r="AB4444" s="3" t="s">
        <v>154</v>
      </c>
      <c r="AC4444" s="3" t="s">
        <v>154</v>
      </c>
      <c r="AD4444" s="3" t="s">
        <v>6151</v>
      </c>
      <c r="AE4444" s="3" t="s">
        <v>6151</v>
      </c>
      <c r="AF4444" s="3" t="s">
        <v>154</v>
      </c>
      <c r="AG4444" s="3" t="s">
        <v>154</v>
      </c>
      <c r="AH4444" s="3" t="s">
        <v>6478</v>
      </c>
      <c r="AI4444" s="3" t="s">
        <v>6482</v>
      </c>
      <c r="AJ4444" s="3" t="s">
        <v>47</v>
      </c>
    </row>
    <row r="4445" spans="1:36" ht="15">
      <c r="A4445" s="10">
        <v>4548</v>
      </c>
      <c r="B4445" t="str">
        <f>IF(K4445="总计","",INDEX(主数据!A:AD,MATCH(J4445,主数据!A:A,0),9))</f>
        <v>华北大区公司</v>
      </c>
      <c r="C4445" t="str">
        <f>IF(K4445="","",INDEX(主数据!A:AD,MATCH(J4445,主数据!A:A,0),11))</f>
        <v>银川城区</v>
      </c>
      <c r="D4445" t="str">
        <f t="shared" si="276"/>
        <v>YC23电梯费定额</v>
      </c>
      <c r="E4445" s="13" t="str">
        <f t="shared" si="278"/>
        <v/>
      </c>
      <c r="F4445" s="13" t="str">
        <f>IF(E4445="","",IFERROR(IF(IF(K4445="","",INDEX(收费标合同信息维护!A:Q,MATCH(D4445,收费标合同信息维护!J:J,0),10))=D4445,"有","无"),"无"))</f>
        <v/>
      </c>
      <c r="G4445" s="13" t="str">
        <f t="shared" si="277"/>
        <v>YC23电梯费定额27.50</v>
      </c>
      <c r="H4445" s="13" t="str">
        <f t="shared" si="279"/>
        <v>27.50</v>
      </c>
      <c r="I4445" s="13" t="str">
        <f>IF(G4445="","",IFERROR(IF(IF(K4445="","",INDEX(收费标合同信息维护!A:Q,MATCH(G4445,收费标合同信息维护!M:M,0),13))=G4445,"有","无"),"无"))</f>
        <v>无</v>
      </c>
      <c r="J4445" s="3" t="s">
        <v>4536</v>
      </c>
      <c r="K4445" s="3" t="s">
        <v>6392</v>
      </c>
      <c r="L4445" s="3" t="s">
        <v>7063</v>
      </c>
      <c r="M4445" s="3" t="s">
        <v>7064</v>
      </c>
      <c r="N4445" s="3" t="s">
        <v>6477</v>
      </c>
      <c r="O4445" s="3" t="s">
        <v>6478</v>
      </c>
      <c r="P4445" s="3" t="s">
        <v>15197</v>
      </c>
      <c r="Q4445" s="3" t="s">
        <v>11052</v>
      </c>
      <c r="R4445" s="3" t="s">
        <v>6490</v>
      </c>
      <c r="S4445" s="3" t="s">
        <v>6491</v>
      </c>
      <c r="T4445" s="3" t="s">
        <v>6537</v>
      </c>
      <c r="U4445" s="3" t="s">
        <v>154</v>
      </c>
      <c r="V4445" s="3" t="s">
        <v>154</v>
      </c>
      <c r="W4445" s="3" t="s">
        <v>15198</v>
      </c>
      <c r="X4445" s="3" t="s">
        <v>154</v>
      </c>
      <c r="Y4445" s="3" t="s">
        <v>154</v>
      </c>
      <c r="Z4445" s="3" t="s">
        <v>154</v>
      </c>
      <c r="AA4445" s="3" t="s">
        <v>154</v>
      </c>
      <c r="AB4445" s="3" t="s">
        <v>154</v>
      </c>
      <c r="AC4445" s="3" t="s">
        <v>154</v>
      </c>
      <c r="AD4445" s="3" t="s">
        <v>6151</v>
      </c>
      <c r="AE4445" s="3" t="s">
        <v>6151</v>
      </c>
      <c r="AF4445" s="3" t="s">
        <v>154</v>
      </c>
      <c r="AG4445" s="3" t="s">
        <v>154</v>
      </c>
      <c r="AH4445" s="3" t="s">
        <v>6478</v>
      </c>
      <c r="AI4445" s="3" t="s">
        <v>6482</v>
      </c>
      <c r="AJ4445" s="3" t="s">
        <v>6046</v>
      </c>
    </row>
    <row r="4446" spans="1:36" ht="15">
      <c r="A4446" s="10">
        <v>4549</v>
      </c>
      <c r="B4446" t="str">
        <f>IF(K4446="总计","",INDEX(主数据!A:AD,MATCH(J4446,主数据!A:A,0),9))</f>
        <v>华北大区公司</v>
      </c>
      <c r="C4446" t="str">
        <f>IF(K4446="","",INDEX(主数据!A:AD,MATCH(J4446,主数据!A:A,0),11))</f>
        <v>银川城区</v>
      </c>
      <c r="D4446" t="str">
        <f t="shared" si="276"/>
        <v>YC23电梯费定额</v>
      </c>
      <c r="E4446" s="13" t="str">
        <f t="shared" si="278"/>
        <v/>
      </c>
      <c r="F4446" s="13" t="str">
        <f>IF(E4446="","",IFERROR(IF(IF(K4446="","",INDEX(收费标合同信息维护!A:Q,MATCH(D4446,收费标合同信息维护!J:J,0),10))=D4446,"有","无"),"无"))</f>
        <v/>
      </c>
      <c r="G4446" s="13" t="str">
        <f t="shared" si="277"/>
        <v>YC23电梯费定额72.50</v>
      </c>
      <c r="H4446" s="13" t="str">
        <f t="shared" si="279"/>
        <v>72.50</v>
      </c>
      <c r="I4446" s="13" t="str">
        <f>IF(G4446="","",IFERROR(IF(IF(K4446="","",INDEX(收费标合同信息维护!A:Q,MATCH(G4446,收费标合同信息维护!M:M,0),13))=G4446,"有","无"),"无"))</f>
        <v>无</v>
      </c>
      <c r="J4446" s="3" t="s">
        <v>4536</v>
      </c>
      <c r="K4446" s="3" t="s">
        <v>6392</v>
      </c>
      <c r="L4446" s="3" t="s">
        <v>7063</v>
      </c>
      <c r="M4446" s="3" t="s">
        <v>7064</v>
      </c>
      <c r="N4446" s="3" t="s">
        <v>6477</v>
      </c>
      <c r="O4446" s="3" t="s">
        <v>6478</v>
      </c>
      <c r="P4446" s="3" t="s">
        <v>15199</v>
      </c>
      <c r="Q4446" s="3" t="s">
        <v>15200</v>
      </c>
      <c r="R4446" s="3" t="s">
        <v>6490</v>
      </c>
      <c r="S4446" s="3" t="s">
        <v>6491</v>
      </c>
      <c r="T4446" s="3" t="s">
        <v>6537</v>
      </c>
      <c r="U4446" s="3" t="s">
        <v>154</v>
      </c>
      <c r="V4446" s="3" t="s">
        <v>154</v>
      </c>
      <c r="W4446" s="3" t="s">
        <v>15201</v>
      </c>
      <c r="X4446" s="3" t="s">
        <v>154</v>
      </c>
      <c r="Y4446" s="3" t="s">
        <v>154</v>
      </c>
      <c r="Z4446" s="3" t="s">
        <v>154</v>
      </c>
      <c r="AA4446" s="3" t="s">
        <v>154</v>
      </c>
      <c r="AB4446" s="3" t="s">
        <v>154</v>
      </c>
      <c r="AC4446" s="3" t="s">
        <v>154</v>
      </c>
      <c r="AD4446" s="3" t="s">
        <v>6151</v>
      </c>
      <c r="AE4446" s="3" t="s">
        <v>6151</v>
      </c>
      <c r="AF4446" s="3" t="s">
        <v>154</v>
      </c>
      <c r="AG4446" s="3" t="s">
        <v>154</v>
      </c>
      <c r="AH4446" s="3" t="s">
        <v>6478</v>
      </c>
      <c r="AI4446" s="3" t="s">
        <v>6482</v>
      </c>
      <c r="AJ4446" s="3" t="s">
        <v>34</v>
      </c>
    </row>
    <row r="4447" spans="1:36" ht="15">
      <c r="A4447" s="10">
        <v>4550</v>
      </c>
      <c r="B4447" t="str">
        <f>IF(K4447="总计","",INDEX(主数据!A:AD,MATCH(J4447,主数据!A:A,0),9))</f>
        <v>华北大区公司</v>
      </c>
      <c r="C4447" t="str">
        <f>IF(K4447="","",INDEX(主数据!A:AD,MATCH(J4447,主数据!A:A,0),11))</f>
        <v>银川城区</v>
      </c>
      <c r="D4447" t="str">
        <f t="shared" si="276"/>
        <v>YC23电梯费定额</v>
      </c>
      <c r="E4447" s="13" t="str">
        <f t="shared" si="278"/>
        <v/>
      </c>
      <c r="F4447" s="13" t="str">
        <f>IF(E4447="","",IFERROR(IF(IF(K4447="","",INDEX(收费标合同信息维护!A:Q,MATCH(D4447,收费标合同信息维护!J:J,0),10))=D4447,"有","无"),"无"))</f>
        <v/>
      </c>
      <c r="G4447" s="13" t="str">
        <f t="shared" si="277"/>
        <v>YC23电梯费定额61.25</v>
      </c>
      <c r="H4447" s="13" t="str">
        <f t="shared" si="279"/>
        <v>61.25</v>
      </c>
      <c r="I4447" s="13" t="str">
        <f>IF(G4447="","",IFERROR(IF(IF(K4447="","",INDEX(收费标合同信息维护!A:Q,MATCH(G4447,收费标合同信息维护!M:M,0),13))=G4447,"有","无"),"无"))</f>
        <v>无</v>
      </c>
      <c r="J4447" s="3" t="s">
        <v>4536</v>
      </c>
      <c r="K4447" s="3" t="s">
        <v>6392</v>
      </c>
      <c r="L4447" s="3" t="s">
        <v>7063</v>
      </c>
      <c r="M4447" s="3" t="s">
        <v>7064</v>
      </c>
      <c r="N4447" s="3" t="s">
        <v>6477</v>
      </c>
      <c r="O4447" s="3" t="s">
        <v>6478</v>
      </c>
      <c r="P4447" s="3" t="s">
        <v>15202</v>
      </c>
      <c r="Q4447" s="3" t="s">
        <v>11061</v>
      </c>
      <c r="R4447" s="3" t="s">
        <v>6490</v>
      </c>
      <c r="S4447" s="3" t="s">
        <v>6491</v>
      </c>
      <c r="T4447" s="3" t="s">
        <v>6537</v>
      </c>
      <c r="U4447" s="3" t="s">
        <v>154</v>
      </c>
      <c r="V4447" s="3" t="s">
        <v>154</v>
      </c>
      <c r="W4447" s="3" t="s">
        <v>15203</v>
      </c>
      <c r="X4447" s="3" t="s">
        <v>154</v>
      </c>
      <c r="Y4447" s="3" t="s">
        <v>154</v>
      </c>
      <c r="Z4447" s="3" t="s">
        <v>154</v>
      </c>
      <c r="AA4447" s="3" t="s">
        <v>154</v>
      </c>
      <c r="AB4447" s="3" t="s">
        <v>154</v>
      </c>
      <c r="AC4447" s="3" t="s">
        <v>154</v>
      </c>
      <c r="AD4447" s="3" t="s">
        <v>6151</v>
      </c>
      <c r="AE4447" s="3" t="s">
        <v>6151</v>
      </c>
      <c r="AF4447" s="3" t="s">
        <v>154</v>
      </c>
      <c r="AG4447" s="3" t="s">
        <v>154</v>
      </c>
      <c r="AH4447" s="3" t="s">
        <v>6478</v>
      </c>
      <c r="AI4447" s="3" t="s">
        <v>6482</v>
      </c>
      <c r="AJ4447" s="3" t="s">
        <v>23</v>
      </c>
    </row>
    <row r="4448" spans="1:36" ht="15">
      <c r="A4448" s="10">
        <v>4551</v>
      </c>
      <c r="B4448" t="str">
        <f>IF(K4448="总计","",INDEX(主数据!A:AD,MATCH(J4448,主数据!A:A,0),9))</f>
        <v>华北大区公司</v>
      </c>
      <c r="C4448" t="str">
        <f>IF(K4448="","",INDEX(主数据!A:AD,MATCH(J4448,主数据!A:A,0),11))</f>
        <v>银川城区</v>
      </c>
      <c r="D4448" t="str">
        <f t="shared" si="276"/>
        <v>YC23电梯费定额</v>
      </c>
      <c r="E4448" s="13" t="str">
        <f t="shared" si="278"/>
        <v/>
      </c>
      <c r="F4448" s="13" t="str">
        <f>IF(E4448="","",IFERROR(IF(IF(K4448="","",INDEX(收费标合同信息维护!A:Q,MATCH(D4448,收费标合同信息维护!J:J,0),10))=D4448,"有","无"),"无"))</f>
        <v/>
      </c>
      <c r="G4448" s="13" t="str">
        <f t="shared" si="277"/>
        <v>YC23电梯费定额20.00</v>
      </c>
      <c r="H4448" s="13" t="str">
        <f t="shared" si="279"/>
        <v>20.00</v>
      </c>
      <c r="I4448" s="13" t="str">
        <f>IF(G4448="","",IFERROR(IF(IF(K4448="","",INDEX(收费标合同信息维护!A:Q,MATCH(G4448,收费标合同信息维护!M:M,0),13))=G4448,"有","无"),"无"))</f>
        <v>无</v>
      </c>
      <c r="J4448" s="3" t="s">
        <v>4536</v>
      </c>
      <c r="K4448" s="3" t="s">
        <v>6392</v>
      </c>
      <c r="L4448" s="3" t="s">
        <v>7063</v>
      </c>
      <c r="M4448" s="3" t="s">
        <v>7064</v>
      </c>
      <c r="N4448" s="3" t="s">
        <v>6477</v>
      </c>
      <c r="O4448" s="3" t="s">
        <v>6478</v>
      </c>
      <c r="P4448" s="3" t="s">
        <v>11062</v>
      </c>
      <c r="Q4448" s="3" t="s">
        <v>11046</v>
      </c>
      <c r="R4448" s="3" t="s">
        <v>6490</v>
      </c>
      <c r="S4448" s="3" t="s">
        <v>6491</v>
      </c>
      <c r="T4448" s="3" t="s">
        <v>6537</v>
      </c>
      <c r="U4448" s="3" t="s">
        <v>154</v>
      </c>
      <c r="V4448" s="3" t="s">
        <v>154</v>
      </c>
      <c r="W4448" s="3" t="s">
        <v>6728</v>
      </c>
      <c r="X4448" s="3" t="s">
        <v>154</v>
      </c>
      <c r="Y4448" s="3" t="s">
        <v>154</v>
      </c>
      <c r="Z4448" s="3" t="s">
        <v>154</v>
      </c>
      <c r="AA4448" s="3" t="s">
        <v>154</v>
      </c>
      <c r="AB4448" s="3" t="s">
        <v>154</v>
      </c>
      <c r="AC4448" s="3" t="s">
        <v>154</v>
      </c>
      <c r="AD4448" s="3" t="s">
        <v>6151</v>
      </c>
      <c r="AE4448" s="3" t="s">
        <v>6151</v>
      </c>
      <c r="AF4448" s="3" t="s">
        <v>154</v>
      </c>
      <c r="AG4448" s="3" t="s">
        <v>154</v>
      </c>
      <c r="AH4448" s="3" t="s">
        <v>6478</v>
      </c>
      <c r="AI4448" s="3" t="s">
        <v>6482</v>
      </c>
      <c r="AJ4448" s="3" t="s">
        <v>44</v>
      </c>
    </row>
    <row r="4449" spans="1:36" ht="15">
      <c r="A4449" s="10">
        <v>4552</v>
      </c>
      <c r="B4449" t="str">
        <f>IF(K4449="总计","",INDEX(主数据!A:AD,MATCH(J4449,主数据!A:A,0),9))</f>
        <v>华北大区公司</v>
      </c>
      <c r="C4449" t="str">
        <f>IF(K4449="","",INDEX(主数据!A:AD,MATCH(J4449,主数据!A:A,0),11))</f>
        <v>银川城区</v>
      </c>
      <c r="D4449" t="str">
        <f t="shared" si="276"/>
        <v>YC23电梯费定额</v>
      </c>
      <c r="E4449" s="13" t="str">
        <f t="shared" si="278"/>
        <v/>
      </c>
      <c r="F4449" s="13" t="str">
        <f>IF(E4449="","",IFERROR(IF(IF(K4449="","",INDEX(收费标合同信息维护!A:Q,MATCH(D4449,收费标合同信息维护!J:J,0),10))=D4449,"有","无"),"无"))</f>
        <v/>
      </c>
      <c r="G4449" s="13" t="str">
        <f t="shared" si="277"/>
        <v>YC23电梯费定额76.25</v>
      </c>
      <c r="H4449" s="13" t="str">
        <f t="shared" si="279"/>
        <v>76.25</v>
      </c>
      <c r="I4449" s="13" t="str">
        <f>IF(G4449="","",IFERROR(IF(IF(K4449="","",INDEX(收费标合同信息维护!A:Q,MATCH(G4449,收费标合同信息维护!M:M,0),13))=G4449,"有","无"),"无"))</f>
        <v>无</v>
      </c>
      <c r="J4449" s="3" t="s">
        <v>4536</v>
      </c>
      <c r="K4449" s="3" t="s">
        <v>6392</v>
      </c>
      <c r="L4449" s="3" t="s">
        <v>7063</v>
      </c>
      <c r="M4449" s="3" t="s">
        <v>7064</v>
      </c>
      <c r="N4449" s="3" t="s">
        <v>6477</v>
      </c>
      <c r="O4449" s="3" t="s">
        <v>6478</v>
      </c>
      <c r="P4449" s="3" t="s">
        <v>11067</v>
      </c>
      <c r="Q4449" s="3" t="s">
        <v>15204</v>
      </c>
      <c r="R4449" s="3" t="s">
        <v>6490</v>
      </c>
      <c r="S4449" s="3" t="s">
        <v>6491</v>
      </c>
      <c r="T4449" s="3" t="s">
        <v>6537</v>
      </c>
      <c r="U4449" s="3" t="s">
        <v>154</v>
      </c>
      <c r="V4449" s="3" t="s">
        <v>154</v>
      </c>
      <c r="W4449" s="3" t="s">
        <v>15205</v>
      </c>
      <c r="X4449" s="3" t="s">
        <v>154</v>
      </c>
      <c r="Y4449" s="3" t="s">
        <v>154</v>
      </c>
      <c r="Z4449" s="3" t="s">
        <v>154</v>
      </c>
      <c r="AA4449" s="3" t="s">
        <v>154</v>
      </c>
      <c r="AB4449" s="3" t="s">
        <v>154</v>
      </c>
      <c r="AC4449" s="3" t="s">
        <v>154</v>
      </c>
      <c r="AD4449" s="3" t="s">
        <v>6151</v>
      </c>
      <c r="AE4449" s="3" t="s">
        <v>6151</v>
      </c>
      <c r="AF4449" s="3" t="s">
        <v>154</v>
      </c>
      <c r="AG4449" s="3" t="s">
        <v>154</v>
      </c>
      <c r="AH4449" s="3" t="s">
        <v>6478</v>
      </c>
      <c r="AI4449" s="3" t="s">
        <v>6482</v>
      </c>
      <c r="AJ4449" s="3" t="s">
        <v>20</v>
      </c>
    </row>
    <row r="4450" spans="1:36" ht="15">
      <c r="A4450" s="10">
        <v>4553</v>
      </c>
      <c r="B4450" t="str">
        <f>IF(K4450="总计","",INDEX(主数据!A:AD,MATCH(J4450,主数据!A:A,0),9))</f>
        <v>华北大区公司</v>
      </c>
      <c r="C4450" t="str">
        <f>IF(K4450="","",INDEX(主数据!A:AD,MATCH(J4450,主数据!A:A,0),11))</f>
        <v>银川城区</v>
      </c>
      <c r="D4450" t="str">
        <f t="shared" si="276"/>
        <v>YC23电梯费定额</v>
      </c>
      <c r="E4450" s="13" t="str">
        <f t="shared" si="278"/>
        <v/>
      </c>
      <c r="F4450" s="13" t="str">
        <f>IF(E4450="","",IFERROR(IF(IF(K4450="","",INDEX(收费标合同信息维护!A:Q,MATCH(D4450,收费标合同信息维护!J:J,0),10))=D4450,"有","无"),"无"))</f>
        <v/>
      </c>
      <c r="G4450" s="13" t="str">
        <f t="shared" si="277"/>
        <v>YC23电梯费定额83.75</v>
      </c>
      <c r="H4450" s="13" t="str">
        <f t="shared" si="279"/>
        <v>83.75</v>
      </c>
      <c r="I4450" s="13" t="str">
        <f>IF(G4450="","",IFERROR(IF(IF(K4450="","",INDEX(收费标合同信息维护!A:Q,MATCH(G4450,收费标合同信息维护!M:M,0),13))=G4450,"有","无"),"无"))</f>
        <v>无</v>
      </c>
      <c r="J4450" s="3" t="s">
        <v>4536</v>
      </c>
      <c r="K4450" s="3" t="s">
        <v>6392</v>
      </c>
      <c r="L4450" s="3" t="s">
        <v>7063</v>
      </c>
      <c r="M4450" s="3" t="s">
        <v>7064</v>
      </c>
      <c r="N4450" s="3" t="s">
        <v>6477</v>
      </c>
      <c r="O4450" s="3" t="s">
        <v>6478</v>
      </c>
      <c r="P4450" s="3" t="s">
        <v>11070</v>
      </c>
      <c r="Q4450" s="3" t="s">
        <v>15206</v>
      </c>
      <c r="R4450" s="3" t="s">
        <v>6490</v>
      </c>
      <c r="S4450" s="3" t="s">
        <v>6491</v>
      </c>
      <c r="T4450" s="3" t="s">
        <v>6537</v>
      </c>
      <c r="U4450" s="3" t="s">
        <v>154</v>
      </c>
      <c r="V4450" s="3" t="s">
        <v>154</v>
      </c>
      <c r="W4450" s="3" t="s">
        <v>15207</v>
      </c>
      <c r="X4450" s="3" t="s">
        <v>154</v>
      </c>
      <c r="Y4450" s="3" t="s">
        <v>154</v>
      </c>
      <c r="Z4450" s="3" t="s">
        <v>154</v>
      </c>
      <c r="AA4450" s="3" t="s">
        <v>154</v>
      </c>
      <c r="AB4450" s="3" t="s">
        <v>154</v>
      </c>
      <c r="AC4450" s="3" t="s">
        <v>154</v>
      </c>
      <c r="AD4450" s="3" t="s">
        <v>6151</v>
      </c>
      <c r="AE4450" s="3" t="s">
        <v>6151</v>
      </c>
      <c r="AF4450" s="3" t="s">
        <v>154</v>
      </c>
      <c r="AG4450" s="3" t="s">
        <v>154</v>
      </c>
      <c r="AH4450" s="3" t="s">
        <v>6478</v>
      </c>
      <c r="AI4450" s="3" t="s">
        <v>6482</v>
      </c>
      <c r="AJ4450" s="3" t="s">
        <v>6030</v>
      </c>
    </row>
    <row r="4451" spans="1:36" ht="15">
      <c r="A4451" s="10">
        <v>4554</v>
      </c>
      <c r="B4451" t="str">
        <f>IF(K4451="总计","",INDEX(主数据!A:AD,MATCH(J4451,主数据!A:A,0),9))</f>
        <v>华北大区公司</v>
      </c>
      <c r="C4451" t="str">
        <f>IF(K4451="","",INDEX(主数据!A:AD,MATCH(J4451,主数据!A:A,0),11))</f>
        <v>银川城区</v>
      </c>
      <c r="D4451" t="str">
        <f t="shared" si="276"/>
        <v>YC23电梯费定额</v>
      </c>
      <c r="E4451" s="13" t="str">
        <f t="shared" si="278"/>
        <v/>
      </c>
      <c r="F4451" s="13" t="str">
        <f>IF(E4451="","",IFERROR(IF(IF(K4451="","",INDEX(收费标合同信息维护!A:Q,MATCH(D4451,收费标合同信息维护!J:J,0),10))=D4451,"有","无"),"无"))</f>
        <v/>
      </c>
      <c r="G4451" s="13" t="str">
        <f t="shared" si="277"/>
        <v>YC23电梯费定额91.25</v>
      </c>
      <c r="H4451" s="13" t="str">
        <f t="shared" si="279"/>
        <v>91.25</v>
      </c>
      <c r="I4451" s="13" t="str">
        <f>IF(G4451="","",IFERROR(IF(IF(K4451="","",INDEX(收费标合同信息维护!A:Q,MATCH(G4451,收费标合同信息维护!M:M,0),13))=G4451,"有","无"),"无"))</f>
        <v>无</v>
      </c>
      <c r="J4451" s="3" t="s">
        <v>4536</v>
      </c>
      <c r="K4451" s="3" t="s">
        <v>6392</v>
      </c>
      <c r="L4451" s="3" t="s">
        <v>7063</v>
      </c>
      <c r="M4451" s="3" t="s">
        <v>7064</v>
      </c>
      <c r="N4451" s="3" t="s">
        <v>6477</v>
      </c>
      <c r="O4451" s="3" t="s">
        <v>6478</v>
      </c>
      <c r="P4451" s="3" t="s">
        <v>11073</v>
      </c>
      <c r="Q4451" s="3" t="s">
        <v>15208</v>
      </c>
      <c r="R4451" s="3" t="s">
        <v>6490</v>
      </c>
      <c r="S4451" s="3" t="s">
        <v>6491</v>
      </c>
      <c r="T4451" s="3" t="s">
        <v>6537</v>
      </c>
      <c r="U4451" s="3" t="s">
        <v>154</v>
      </c>
      <c r="V4451" s="3" t="s">
        <v>154</v>
      </c>
      <c r="W4451" s="3" t="s">
        <v>15209</v>
      </c>
      <c r="X4451" s="3" t="s">
        <v>154</v>
      </c>
      <c r="Y4451" s="3" t="s">
        <v>154</v>
      </c>
      <c r="Z4451" s="3" t="s">
        <v>154</v>
      </c>
      <c r="AA4451" s="3" t="s">
        <v>154</v>
      </c>
      <c r="AB4451" s="3" t="s">
        <v>154</v>
      </c>
      <c r="AC4451" s="3" t="s">
        <v>154</v>
      </c>
      <c r="AD4451" s="3" t="s">
        <v>6151</v>
      </c>
      <c r="AE4451" s="3" t="s">
        <v>6151</v>
      </c>
      <c r="AF4451" s="3" t="s">
        <v>154</v>
      </c>
      <c r="AG4451" s="3" t="s">
        <v>154</v>
      </c>
      <c r="AH4451" s="3" t="s">
        <v>6478</v>
      </c>
      <c r="AI4451" s="3" t="s">
        <v>6482</v>
      </c>
      <c r="AJ4451" s="3" t="s">
        <v>6027</v>
      </c>
    </row>
    <row r="4452" spans="1:36" ht="15">
      <c r="A4452" s="10">
        <v>4555</v>
      </c>
      <c r="B4452" t="str">
        <f>IF(K4452="总计","",INDEX(主数据!A:AD,MATCH(J4452,主数据!A:A,0),9))</f>
        <v>华北大区公司</v>
      </c>
      <c r="C4452" t="str">
        <f>IF(K4452="","",INDEX(主数据!A:AD,MATCH(J4452,主数据!A:A,0),11))</f>
        <v>银川城区</v>
      </c>
      <c r="D4452" t="str">
        <f t="shared" si="276"/>
        <v>YC23电梯费定额</v>
      </c>
      <c r="E4452" s="13" t="str">
        <f t="shared" si="278"/>
        <v/>
      </c>
      <c r="F4452" s="13" t="str">
        <f>IF(E4452="","",IFERROR(IF(IF(K4452="","",INDEX(收费标合同信息维护!A:Q,MATCH(D4452,收费标合同信息维护!J:J,0),10))=D4452,"有","无"),"无"))</f>
        <v/>
      </c>
      <c r="G4452" s="13" t="str">
        <f t="shared" si="277"/>
        <v>YC23电梯费定额87.50</v>
      </c>
      <c r="H4452" s="13" t="str">
        <f t="shared" si="279"/>
        <v>87.50</v>
      </c>
      <c r="I4452" s="13" t="str">
        <f>IF(G4452="","",IFERROR(IF(IF(K4452="","",INDEX(收费标合同信息维护!A:Q,MATCH(G4452,收费标合同信息维护!M:M,0),13))=G4452,"有","无"),"无"))</f>
        <v>无</v>
      </c>
      <c r="J4452" s="3" t="s">
        <v>4536</v>
      </c>
      <c r="K4452" s="3" t="s">
        <v>6392</v>
      </c>
      <c r="L4452" s="3" t="s">
        <v>7063</v>
      </c>
      <c r="M4452" s="3" t="s">
        <v>7064</v>
      </c>
      <c r="N4452" s="3" t="s">
        <v>6477</v>
      </c>
      <c r="O4452" s="3" t="s">
        <v>6478</v>
      </c>
      <c r="P4452" s="3" t="s">
        <v>11075</v>
      </c>
      <c r="Q4452" s="3" t="s">
        <v>15210</v>
      </c>
      <c r="R4452" s="3" t="s">
        <v>6490</v>
      </c>
      <c r="S4452" s="3" t="s">
        <v>6491</v>
      </c>
      <c r="T4452" s="3" t="s">
        <v>6537</v>
      </c>
      <c r="U4452" s="3" t="s">
        <v>154</v>
      </c>
      <c r="V4452" s="3" t="s">
        <v>154</v>
      </c>
      <c r="W4452" s="3" t="s">
        <v>15211</v>
      </c>
      <c r="X4452" s="3" t="s">
        <v>154</v>
      </c>
      <c r="Y4452" s="3" t="s">
        <v>154</v>
      </c>
      <c r="Z4452" s="3" t="s">
        <v>154</v>
      </c>
      <c r="AA4452" s="3" t="s">
        <v>154</v>
      </c>
      <c r="AB4452" s="3" t="s">
        <v>154</v>
      </c>
      <c r="AC4452" s="3" t="s">
        <v>154</v>
      </c>
      <c r="AD4452" s="3" t="s">
        <v>6151</v>
      </c>
      <c r="AE4452" s="3" t="s">
        <v>6151</v>
      </c>
      <c r="AF4452" s="3" t="s">
        <v>154</v>
      </c>
      <c r="AG4452" s="3" t="s">
        <v>154</v>
      </c>
      <c r="AH4452" s="3" t="s">
        <v>6478</v>
      </c>
      <c r="AI4452" s="3" t="s">
        <v>6482</v>
      </c>
      <c r="AJ4452" s="3" t="s">
        <v>6031</v>
      </c>
    </row>
    <row r="4453" spans="1:36" ht="15">
      <c r="A4453" s="10">
        <v>4556</v>
      </c>
      <c r="B4453" t="str">
        <f>IF(K4453="总计","",INDEX(主数据!A:AD,MATCH(J4453,主数据!A:A,0),9))</f>
        <v>华北大区公司</v>
      </c>
      <c r="C4453" t="str">
        <f>IF(K4453="","",INDEX(主数据!A:AD,MATCH(J4453,主数据!A:A,0),11))</f>
        <v>银川城区</v>
      </c>
      <c r="D4453" t="str">
        <f t="shared" si="276"/>
        <v>YC23电梯费定额</v>
      </c>
      <c r="E4453" s="13" t="str">
        <f t="shared" si="278"/>
        <v/>
      </c>
      <c r="F4453" s="13" t="str">
        <f>IF(E4453="","",IFERROR(IF(IF(K4453="","",INDEX(收费标合同信息维护!A:Q,MATCH(D4453,收费标合同信息维护!J:J,0),10))=D4453,"有","无"),"无"))</f>
        <v/>
      </c>
      <c r="G4453" s="13" t="str">
        <f t="shared" si="277"/>
        <v>YC23电梯费定额65.00</v>
      </c>
      <c r="H4453" s="13" t="str">
        <f t="shared" si="279"/>
        <v>65.00</v>
      </c>
      <c r="I4453" s="13" t="str">
        <f>IF(G4453="","",IFERROR(IF(IF(K4453="","",INDEX(收费标合同信息维护!A:Q,MATCH(G4453,收费标合同信息维护!M:M,0),13))=G4453,"有","无"),"无"))</f>
        <v>无</v>
      </c>
      <c r="J4453" s="3" t="s">
        <v>4536</v>
      </c>
      <c r="K4453" s="3" t="s">
        <v>6392</v>
      </c>
      <c r="L4453" s="3" t="s">
        <v>7063</v>
      </c>
      <c r="M4453" s="3" t="s">
        <v>7064</v>
      </c>
      <c r="N4453" s="3" t="s">
        <v>6477</v>
      </c>
      <c r="O4453" s="3" t="s">
        <v>6478</v>
      </c>
      <c r="P4453" s="3" t="s">
        <v>15212</v>
      </c>
      <c r="Q4453" s="3" t="s">
        <v>11043</v>
      </c>
      <c r="R4453" s="3" t="s">
        <v>6490</v>
      </c>
      <c r="S4453" s="3" t="s">
        <v>6491</v>
      </c>
      <c r="T4453" s="3" t="s">
        <v>6537</v>
      </c>
      <c r="U4453" s="3" t="s">
        <v>154</v>
      </c>
      <c r="V4453" s="3" t="s">
        <v>154</v>
      </c>
      <c r="W4453" s="3" t="s">
        <v>15213</v>
      </c>
      <c r="X4453" s="3" t="s">
        <v>154</v>
      </c>
      <c r="Y4453" s="3" t="s">
        <v>154</v>
      </c>
      <c r="Z4453" s="3" t="s">
        <v>154</v>
      </c>
      <c r="AA4453" s="3" t="s">
        <v>154</v>
      </c>
      <c r="AB4453" s="3" t="s">
        <v>154</v>
      </c>
      <c r="AC4453" s="3" t="s">
        <v>154</v>
      </c>
      <c r="AD4453" s="3" t="s">
        <v>6151</v>
      </c>
      <c r="AE4453" s="3" t="s">
        <v>6151</v>
      </c>
      <c r="AF4453" s="3" t="s">
        <v>154</v>
      </c>
      <c r="AG4453" s="3" t="s">
        <v>154</v>
      </c>
      <c r="AH4453" s="3" t="s">
        <v>6478</v>
      </c>
      <c r="AI4453" s="3" t="s">
        <v>6482</v>
      </c>
      <c r="AJ4453" s="3" t="s">
        <v>22</v>
      </c>
    </row>
    <row r="4454" spans="1:36" ht="15">
      <c r="A4454" s="10">
        <v>4557</v>
      </c>
      <c r="B4454" t="str">
        <f>IF(K4454="总计","",INDEX(主数据!A:AD,MATCH(J4454,主数据!A:A,0),9))</f>
        <v>华北大区公司</v>
      </c>
      <c r="C4454" t="str">
        <f>IF(K4454="","",INDEX(主数据!A:AD,MATCH(J4454,主数据!A:A,0),11))</f>
        <v>银川城区</v>
      </c>
      <c r="D4454" t="str">
        <f t="shared" si="276"/>
        <v>YC23电梯费定额</v>
      </c>
      <c r="E4454" s="13" t="str">
        <f t="shared" si="278"/>
        <v/>
      </c>
      <c r="F4454" s="13" t="str">
        <f>IF(E4454="","",IFERROR(IF(IF(K4454="","",INDEX(收费标合同信息维护!A:Q,MATCH(D4454,收费标合同信息维护!J:J,0),10))=D4454,"有","无"),"无"))</f>
        <v/>
      </c>
      <c r="G4454" s="13" t="str">
        <f t="shared" si="277"/>
        <v>YC23电梯费定额68.75</v>
      </c>
      <c r="H4454" s="13" t="str">
        <f t="shared" si="279"/>
        <v>68.75</v>
      </c>
      <c r="I4454" s="13" t="str">
        <f>IF(G4454="","",IFERROR(IF(IF(K4454="","",INDEX(收费标合同信息维护!A:Q,MATCH(G4454,收费标合同信息维护!M:M,0),13))=G4454,"有","无"),"无"))</f>
        <v>无</v>
      </c>
      <c r="J4454" s="3" t="s">
        <v>4536</v>
      </c>
      <c r="K4454" s="3" t="s">
        <v>6392</v>
      </c>
      <c r="L4454" s="3" t="s">
        <v>7063</v>
      </c>
      <c r="M4454" s="3" t="s">
        <v>7064</v>
      </c>
      <c r="N4454" s="3" t="s">
        <v>6477</v>
      </c>
      <c r="O4454" s="3" t="s">
        <v>6478</v>
      </c>
      <c r="P4454" s="3" t="s">
        <v>15214</v>
      </c>
      <c r="Q4454" s="3" t="s">
        <v>15215</v>
      </c>
      <c r="R4454" s="3" t="s">
        <v>6490</v>
      </c>
      <c r="S4454" s="3" t="s">
        <v>6491</v>
      </c>
      <c r="T4454" s="3" t="s">
        <v>6537</v>
      </c>
      <c r="U4454" s="3" t="s">
        <v>154</v>
      </c>
      <c r="V4454" s="3" t="s">
        <v>154</v>
      </c>
      <c r="W4454" s="3" t="s">
        <v>15216</v>
      </c>
      <c r="X4454" s="3" t="s">
        <v>154</v>
      </c>
      <c r="Y4454" s="3" t="s">
        <v>154</v>
      </c>
      <c r="Z4454" s="3" t="s">
        <v>154</v>
      </c>
      <c r="AA4454" s="3" t="s">
        <v>154</v>
      </c>
      <c r="AB4454" s="3" t="s">
        <v>154</v>
      </c>
      <c r="AC4454" s="3" t="s">
        <v>154</v>
      </c>
      <c r="AD4454" s="3" t="s">
        <v>6151</v>
      </c>
      <c r="AE4454" s="3" t="s">
        <v>6151</v>
      </c>
      <c r="AF4454" s="3" t="s">
        <v>154</v>
      </c>
      <c r="AG4454" s="3" t="s">
        <v>154</v>
      </c>
      <c r="AH4454" s="3" t="s">
        <v>6478</v>
      </c>
      <c r="AI4454" s="3" t="s">
        <v>6482</v>
      </c>
      <c r="AJ4454" s="3" t="s">
        <v>21</v>
      </c>
    </row>
    <row r="4455" spans="1:36" ht="15">
      <c r="A4455" s="10">
        <v>4558</v>
      </c>
      <c r="B4455" t="str">
        <f>IF(K4455="总计","",INDEX(主数据!A:AD,MATCH(J4455,主数据!A:A,0),9))</f>
        <v>华北大区公司</v>
      </c>
      <c r="C4455" t="str">
        <f>IF(K4455="","",INDEX(主数据!A:AD,MATCH(J4455,主数据!A:A,0),11))</f>
        <v>银川城区</v>
      </c>
      <c r="D4455" t="str">
        <f t="shared" si="276"/>
        <v>YC23场地管理费直接录入</v>
      </c>
      <c r="E4455" s="13" t="str">
        <f t="shared" si="278"/>
        <v/>
      </c>
      <c r="F4455" s="13" t="str">
        <f>IF(E4455="","",IFERROR(IF(IF(K4455="","",INDEX(收费标合同信息维护!A:Q,MATCH(D4455,收费标合同信息维护!J:J,0),10))=D4455,"有","无"),"无"))</f>
        <v/>
      </c>
      <c r="G4455" s="13" t="str">
        <f t="shared" si="277"/>
        <v/>
      </c>
      <c r="H4455" s="13" t="str">
        <f t="shared" si="279"/>
        <v/>
      </c>
      <c r="I4455" s="13" t="str">
        <f>IF(G4455="","",IFERROR(IF(IF(K4455="","",INDEX(收费标合同信息维护!A:Q,MATCH(G4455,收费标合同信息维护!M:M,0),13))=G4455,"有","无"),"无"))</f>
        <v/>
      </c>
      <c r="J4455" s="3" t="s">
        <v>4536</v>
      </c>
      <c r="K4455" s="3" t="s">
        <v>6392</v>
      </c>
      <c r="L4455" s="3" t="s">
        <v>6832</v>
      </c>
      <c r="M4455" s="3" t="s">
        <v>6833</v>
      </c>
      <c r="N4455" s="3" t="s">
        <v>6477</v>
      </c>
      <c r="O4455" s="3" t="s">
        <v>6478</v>
      </c>
      <c r="P4455" s="3" t="s">
        <v>6832</v>
      </c>
      <c r="Q4455" s="3" t="s">
        <v>6833</v>
      </c>
      <c r="R4455" s="3" t="s">
        <v>6479</v>
      </c>
      <c r="S4455" s="3" t="s">
        <v>6480</v>
      </c>
      <c r="T4455" s="3" t="s">
        <v>9338</v>
      </c>
      <c r="U4455" s="3" t="s">
        <v>7030</v>
      </c>
      <c r="V4455" s="3" t="s">
        <v>154</v>
      </c>
      <c r="W4455" s="3" t="s">
        <v>154</v>
      </c>
      <c r="X4455" s="3" t="s">
        <v>154</v>
      </c>
      <c r="Y4455" s="3" t="s">
        <v>154</v>
      </c>
      <c r="Z4455" s="3" t="s">
        <v>154</v>
      </c>
      <c r="AA4455" s="3" t="s">
        <v>154</v>
      </c>
      <c r="AB4455" s="3" t="s">
        <v>154</v>
      </c>
      <c r="AC4455" s="3" t="s">
        <v>154</v>
      </c>
      <c r="AD4455" s="3" t="s">
        <v>6151</v>
      </c>
      <c r="AE4455" s="3" t="s">
        <v>6151</v>
      </c>
      <c r="AF4455" s="3" t="s">
        <v>154</v>
      </c>
      <c r="AG4455" s="3" t="s">
        <v>154</v>
      </c>
      <c r="AH4455" s="3" t="s">
        <v>6478</v>
      </c>
      <c r="AI4455" s="3" t="s">
        <v>6482</v>
      </c>
      <c r="AJ4455" s="3" t="s">
        <v>6489</v>
      </c>
    </row>
    <row r="4456" spans="1:36" ht="15">
      <c r="A4456" s="10">
        <v>4559</v>
      </c>
      <c r="B4456" t="str">
        <f>IF(K4456="总计","",INDEX(主数据!A:AD,MATCH(J4456,主数据!A:A,0),9))</f>
        <v>华北大区公司</v>
      </c>
      <c r="C4456" t="str">
        <f>IF(K4456="","",INDEX(主数据!A:AD,MATCH(J4456,主数据!A:A,0),11))</f>
        <v>银川城区</v>
      </c>
      <c r="D4456" t="str">
        <f t="shared" si="276"/>
        <v>YC23其他费用标准方式0.10</v>
      </c>
      <c r="E4456" s="13" t="str">
        <f t="shared" si="278"/>
        <v>0.10</v>
      </c>
      <c r="F4456" s="13" t="str">
        <f>IF(E4456="","",IFERROR(IF(IF(K4456="","",INDEX(收费标合同信息维护!A:Q,MATCH(D4456,收费标合同信息维护!J:J,0),10))=D4456,"有","无"),"无"))</f>
        <v>无</v>
      </c>
      <c r="G4456" s="13" t="str">
        <f t="shared" si="277"/>
        <v/>
      </c>
      <c r="H4456" s="13" t="str">
        <f t="shared" si="279"/>
        <v/>
      </c>
      <c r="I4456" s="13" t="str">
        <f>IF(G4456="","",IFERROR(IF(IF(K4456="","",INDEX(收费标合同信息维护!A:Q,MATCH(G4456,收费标合同信息维护!M:M,0),13))=G4456,"有","无"),"无"))</f>
        <v/>
      </c>
      <c r="J4456" s="3" t="s">
        <v>4536</v>
      </c>
      <c r="K4456" s="3" t="s">
        <v>6392</v>
      </c>
      <c r="L4456" s="3" t="s">
        <v>6544</v>
      </c>
      <c r="M4456" s="3" t="s">
        <v>6545</v>
      </c>
      <c r="N4456" s="3" t="s">
        <v>6477</v>
      </c>
      <c r="O4456" s="3" t="s">
        <v>6478</v>
      </c>
      <c r="P4456" s="3" t="s">
        <v>6544</v>
      </c>
      <c r="Q4456" s="3" t="s">
        <v>15217</v>
      </c>
      <c r="R4456" s="3" t="s">
        <v>6484</v>
      </c>
      <c r="S4456" s="3" t="s">
        <v>6627</v>
      </c>
      <c r="T4456" s="3" t="s">
        <v>6493</v>
      </c>
      <c r="U4456" s="3" t="s">
        <v>154</v>
      </c>
      <c r="V4456" s="3" t="s">
        <v>15218</v>
      </c>
      <c r="W4456" s="3" t="s">
        <v>154</v>
      </c>
      <c r="X4456" s="3" t="s">
        <v>154</v>
      </c>
      <c r="Y4456" s="3" t="s">
        <v>154</v>
      </c>
      <c r="Z4456" s="3" t="s">
        <v>154</v>
      </c>
      <c r="AA4456" s="3" t="s">
        <v>154</v>
      </c>
      <c r="AB4456" s="3" t="s">
        <v>154</v>
      </c>
      <c r="AC4456" s="3" t="s">
        <v>154</v>
      </c>
      <c r="AD4456" s="3" t="s">
        <v>6151</v>
      </c>
      <c r="AE4456" s="3" t="s">
        <v>6151</v>
      </c>
      <c r="AF4456" s="3" t="s">
        <v>154</v>
      </c>
      <c r="AG4456" s="3" t="s">
        <v>154</v>
      </c>
      <c r="AH4456" s="3" t="s">
        <v>6478</v>
      </c>
      <c r="AI4456" s="3" t="s">
        <v>6482</v>
      </c>
      <c r="AJ4456" s="3" t="s">
        <v>6489</v>
      </c>
    </row>
    <row r="4457" spans="1:36" ht="15">
      <c r="A4457" s="10">
        <v>4560</v>
      </c>
      <c r="B4457" t="str">
        <f>IF(K4457="总计","",INDEX(主数据!A:AD,MATCH(J4457,主数据!A:A,0),9))</f>
        <v>华北大区公司</v>
      </c>
      <c r="C4457" t="str">
        <f>IF(K4457="","",INDEX(主数据!A:AD,MATCH(J4457,主数据!A:A,0),11))</f>
        <v>银川城区</v>
      </c>
      <c r="D4457" t="str">
        <f t="shared" si="276"/>
        <v>YC23自来水费（简易征收）标准方式2.46</v>
      </c>
      <c r="E4457" s="13" t="str">
        <f t="shared" si="278"/>
        <v>2.46</v>
      </c>
      <c r="F4457" s="13" t="str">
        <f>IF(E4457="","",IFERROR(IF(IF(K4457="","",INDEX(收费标合同信息维护!A:Q,MATCH(D4457,收费标合同信息维护!J:J,0),10))=D4457,"有","无"),"无"))</f>
        <v>无</v>
      </c>
      <c r="G4457" s="13" t="str">
        <f t="shared" si="277"/>
        <v/>
      </c>
      <c r="H4457" s="13" t="str">
        <f t="shared" si="279"/>
        <v/>
      </c>
      <c r="I4457" s="13" t="str">
        <f>IF(G4457="","",IFERROR(IF(IF(K4457="","",INDEX(收费标合同信息维护!A:Q,MATCH(G4457,收费标合同信息维护!M:M,0),13))=G4457,"有","无"),"无"))</f>
        <v/>
      </c>
      <c r="J4457" s="3" t="s">
        <v>4536</v>
      </c>
      <c r="K4457" s="3" t="s">
        <v>6392</v>
      </c>
      <c r="L4457" s="3" t="s">
        <v>6615</v>
      </c>
      <c r="M4457" s="3" t="s">
        <v>6616</v>
      </c>
      <c r="N4457" s="3" t="s">
        <v>6603</v>
      </c>
      <c r="O4457" s="3" t="s">
        <v>6478</v>
      </c>
      <c r="P4457" s="3" t="s">
        <v>6615</v>
      </c>
      <c r="Q4457" s="3" t="s">
        <v>6723</v>
      </c>
      <c r="R4457" s="3" t="s">
        <v>6484</v>
      </c>
      <c r="S4457" s="3" t="s">
        <v>6491</v>
      </c>
      <c r="T4457" s="3" t="s">
        <v>9338</v>
      </c>
      <c r="U4457" s="3" t="s">
        <v>7030</v>
      </c>
      <c r="V4457" s="3" t="s">
        <v>11078</v>
      </c>
      <c r="W4457" s="3" t="s">
        <v>154</v>
      </c>
      <c r="X4457" s="3" t="s">
        <v>154</v>
      </c>
      <c r="Y4457" s="3" t="s">
        <v>154</v>
      </c>
      <c r="Z4457" s="3" t="s">
        <v>154</v>
      </c>
      <c r="AA4457" s="3" t="s">
        <v>154</v>
      </c>
      <c r="AB4457" s="3" t="s">
        <v>154</v>
      </c>
      <c r="AC4457" s="3" t="s">
        <v>154</v>
      </c>
      <c r="AD4457" s="3" t="s">
        <v>6151</v>
      </c>
      <c r="AE4457" s="3" t="s">
        <v>6151</v>
      </c>
      <c r="AF4457" s="3" t="s">
        <v>154</v>
      </c>
      <c r="AG4457" s="3" t="s">
        <v>154</v>
      </c>
      <c r="AH4457" s="3" t="s">
        <v>6478</v>
      </c>
      <c r="AI4457" s="3" t="s">
        <v>6482</v>
      </c>
      <c r="AJ4457" s="3" t="s">
        <v>6489</v>
      </c>
    </row>
    <row r="4458" spans="1:36" ht="15">
      <c r="A4458" s="10">
        <v>4561</v>
      </c>
      <c r="B4458" t="str">
        <f>IF(K4458="总计","",INDEX(主数据!A:AD,MATCH(J4458,主数据!A:A,0),9))</f>
        <v>华北大区公司</v>
      </c>
      <c r="C4458" t="str">
        <f>IF(K4458="","",INDEX(主数据!A:AD,MATCH(J4458,主数据!A:A,0),11))</f>
        <v>银川城区</v>
      </c>
      <c r="D4458" t="str">
        <f t="shared" si="276"/>
        <v>YC23代收代付其他费用直接录入</v>
      </c>
      <c r="E4458" s="13" t="str">
        <f t="shared" si="278"/>
        <v/>
      </c>
      <c r="F4458" s="13" t="str">
        <f>IF(E4458="","",IFERROR(IF(IF(K4458="","",INDEX(收费标合同信息维护!A:Q,MATCH(D4458,收费标合同信息维护!J:J,0),10))=D4458,"有","无"),"无"))</f>
        <v/>
      </c>
      <c r="G4458" s="13" t="str">
        <f t="shared" si="277"/>
        <v/>
      </c>
      <c r="H4458" s="13" t="str">
        <f t="shared" si="279"/>
        <v/>
      </c>
      <c r="I4458" s="13" t="str">
        <f>IF(G4458="","",IFERROR(IF(IF(K4458="","",INDEX(收费标合同信息维护!A:Q,MATCH(G4458,收费标合同信息维护!M:M,0),13))=G4458,"有","无"),"无"))</f>
        <v/>
      </c>
      <c r="J4458" s="3" t="s">
        <v>4536</v>
      </c>
      <c r="K4458" s="3" t="s">
        <v>6392</v>
      </c>
      <c r="L4458" s="3" t="s">
        <v>6620</v>
      </c>
      <c r="M4458" s="3" t="s">
        <v>6621</v>
      </c>
      <c r="N4458" s="3" t="s">
        <v>6477</v>
      </c>
      <c r="O4458" s="3" t="s">
        <v>6597</v>
      </c>
      <c r="P4458" s="3" t="s">
        <v>11032</v>
      </c>
      <c r="Q4458" s="3" t="s">
        <v>8543</v>
      </c>
      <c r="R4458" s="3" t="s">
        <v>6479</v>
      </c>
      <c r="S4458" s="3" t="s">
        <v>6480</v>
      </c>
      <c r="T4458" s="3" t="s">
        <v>9338</v>
      </c>
      <c r="U4458" s="3" t="s">
        <v>7030</v>
      </c>
      <c r="V4458" s="3" t="s">
        <v>154</v>
      </c>
      <c r="W4458" s="3" t="s">
        <v>154</v>
      </c>
      <c r="X4458" s="3" t="s">
        <v>154</v>
      </c>
      <c r="Y4458" s="3" t="s">
        <v>154</v>
      </c>
      <c r="Z4458" s="3" t="s">
        <v>154</v>
      </c>
      <c r="AA4458" s="3" t="s">
        <v>154</v>
      </c>
      <c r="AB4458" s="3" t="s">
        <v>154</v>
      </c>
      <c r="AC4458" s="3" t="s">
        <v>154</v>
      </c>
      <c r="AD4458" s="3" t="s">
        <v>6151</v>
      </c>
      <c r="AE4458" s="3" t="s">
        <v>6151</v>
      </c>
      <c r="AF4458" s="3" t="s">
        <v>154</v>
      </c>
      <c r="AG4458" s="3" t="s">
        <v>154</v>
      </c>
      <c r="AH4458" s="3" t="s">
        <v>6478</v>
      </c>
      <c r="AI4458" s="3" t="s">
        <v>6482</v>
      </c>
      <c r="AJ4458" s="3" t="s">
        <v>6489</v>
      </c>
    </row>
    <row r="4459" spans="1:36" ht="15">
      <c r="A4459" s="10">
        <v>4562</v>
      </c>
      <c r="B4459" t="str">
        <f>IF(K4459="总计","",INDEX(主数据!A:AD,MATCH(J4459,主数据!A:A,0),9))</f>
        <v>华北大区公司</v>
      </c>
      <c r="C4459" t="str">
        <f>IF(K4459="","",INDEX(主数据!A:AD,MATCH(J4459,主数据!A:A,0),11))</f>
        <v>银川城区</v>
      </c>
      <c r="D4459" t="str">
        <f t="shared" si="276"/>
        <v>YC23代收代付其他费用直接录入</v>
      </c>
      <c r="E4459" s="13" t="str">
        <f t="shared" si="278"/>
        <v/>
      </c>
      <c r="F4459" s="13" t="str">
        <f>IF(E4459="","",IFERROR(IF(IF(K4459="","",INDEX(收费标合同信息维护!A:Q,MATCH(D4459,收费标合同信息维护!J:J,0),10))=D4459,"有","无"),"无"))</f>
        <v/>
      </c>
      <c r="G4459" s="13" t="str">
        <f t="shared" si="277"/>
        <v/>
      </c>
      <c r="H4459" s="13" t="str">
        <f t="shared" si="279"/>
        <v/>
      </c>
      <c r="I4459" s="13" t="str">
        <f>IF(G4459="","",IFERROR(IF(IF(K4459="","",INDEX(收费标合同信息维护!A:Q,MATCH(G4459,收费标合同信息维护!M:M,0),13))=G4459,"有","无"),"无"))</f>
        <v/>
      </c>
      <c r="J4459" s="3" t="s">
        <v>4536</v>
      </c>
      <c r="K4459" s="3" t="s">
        <v>6392</v>
      </c>
      <c r="L4459" s="3" t="s">
        <v>6620</v>
      </c>
      <c r="M4459" s="3" t="s">
        <v>6621</v>
      </c>
      <c r="N4459" s="3" t="s">
        <v>6477</v>
      </c>
      <c r="O4459" s="3" t="s">
        <v>6597</v>
      </c>
      <c r="P4459" s="3" t="s">
        <v>11031</v>
      </c>
      <c r="Q4459" s="3" t="s">
        <v>11079</v>
      </c>
      <c r="R4459" s="3" t="s">
        <v>6479</v>
      </c>
      <c r="S4459" s="3" t="s">
        <v>6480</v>
      </c>
      <c r="T4459" s="3" t="s">
        <v>9338</v>
      </c>
      <c r="U4459" s="3" t="s">
        <v>7030</v>
      </c>
      <c r="V4459" s="3" t="s">
        <v>154</v>
      </c>
      <c r="W4459" s="3" t="s">
        <v>154</v>
      </c>
      <c r="X4459" s="3" t="s">
        <v>154</v>
      </c>
      <c r="Y4459" s="3" t="s">
        <v>154</v>
      </c>
      <c r="Z4459" s="3" t="s">
        <v>154</v>
      </c>
      <c r="AA4459" s="3" t="s">
        <v>154</v>
      </c>
      <c r="AB4459" s="3" t="s">
        <v>154</v>
      </c>
      <c r="AC4459" s="3" t="s">
        <v>154</v>
      </c>
      <c r="AD4459" s="3" t="s">
        <v>6151</v>
      </c>
      <c r="AE4459" s="3" t="s">
        <v>6151</v>
      </c>
      <c r="AF4459" s="3" t="s">
        <v>154</v>
      </c>
      <c r="AG4459" s="3" t="s">
        <v>154</v>
      </c>
      <c r="AH4459" s="3" t="s">
        <v>6478</v>
      </c>
      <c r="AI4459" s="3" t="s">
        <v>6482</v>
      </c>
      <c r="AJ4459" s="3" t="s">
        <v>6489</v>
      </c>
    </row>
    <row r="4460" spans="1:36" ht="15">
      <c r="A4460" s="10">
        <v>4563</v>
      </c>
      <c r="B4460" t="str">
        <f>IF(K4460="总计","",INDEX(主数据!A:AD,MATCH(J4460,主数据!A:A,0),9))</f>
        <v>华北大区公司</v>
      </c>
      <c r="C4460" t="str">
        <f>IF(K4460="","",INDEX(主数据!A:AD,MATCH(J4460,主数据!A:A,0),11))</f>
        <v>北京四城区</v>
      </c>
      <c r="D4460" t="str">
        <f t="shared" si="276"/>
        <v>BJ130物业服务费标准方式2.95</v>
      </c>
      <c r="E4460" s="13" t="str">
        <f t="shared" si="278"/>
        <v>2.95</v>
      </c>
      <c r="F4460" s="13" t="str">
        <f>IF(E4460="","",IFERROR(IF(IF(K4460="","",INDEX(收费标合同信息维护!A:Q,MATCH(D4460,收费标合同信息维护!J:J,0),10))=D4460,"有","无"),"无"))</f>
        <v>无</v>
      </c>
      <c r="G4460" s="13" t="str">
        <f t="shared" si="277"/>
        <v/>
      </c>
      <c r="H4460" s="13" t="str">
        <f t="shared" si="279"/>
        <v/>
      </c>
      <c r="I4460" s="13" t="str">
        <f>IF(G4460="","",IFERROR(IF(IF(K4460="","",INDEX(收费标合同信息维护!A:Q,MATCH(G4460,收费标合同信息维护!M:M,0),13))=G4460,"有","无"),"无"))</f>
        <v/>
      </c>
      <c r="J4460" s="3" t="s">
        <v>2434</v>
      </c>
      <c r="K4460" s="3" t="s">
        <v>6357</v>
      </c>
      <c r="L4460" s="3" t="s">
        <v>6025</v>
      </c>
      <c r="M4460" s="3" t="s">
        <v>6026</v>
      </c>
      <c r="N4460" s="3" t="s">
        <v>6477</v>
      </c>
      <c r="O4460" s="3" t="s">
        <v>6478</v>
      </c>
      <c r="P4460" s="3" t="s">
        <v>15219</v>
      </c>
      <c r="Q4460" s="3" t="s">
        <v>15219</v>
      </c>
      <c r="R4460" s="3" t="s">
        <v>6484</v>
      </c>
      <c r="S4460" s="3" t="s">
        <v>6485</v>
      </c>
      <c r="T4460" s="3" t="s">
        <v>6537</v>
      </c>
      <c r="U4460" s="3" t="s">
        <v>154</v>
      </c>
      <c r="V4460" s="3" t="s">
        <v>15220</v>
      </c>
      <c r="W4460" s="3" t="s">
        <v>154</v>
      </c>
      <c r="X4460" s="3" t="s">
        <v>154</v>
      </c>
      <c r="Y4460" s="3" t="s">
        <v>154</v>
      </c>
      <c r="Z4460" s="3" t="s">
        <v>154</v>
      </c>
      <c r="AA4460" s="3" t="s">
        <v>154</v>
      </c>
      <c r="AB4460" s="3" t="s">
        <v>154</v>
      </c>
      <c r="AC4460" s="3" t="s">
        <v>154</v>
      </c>
      <c r="AD4460" s="3" t="s">
        <v>6151</v>
      </c>
      <c r="AE4460" s="3" t="s">
        <v>6151</v>
      </c>
      <c r="AF4460" s="3" t="s">
        <v>154</v>
      </c>
      <c r="AG4460" s="3" t="s">
        <v>154</v>
      </c>
      <c r="AH4460" s="3" t="s">
        <v>6478</v>
      </c>
      <c r="AI4460" s="3" t="s">
        <v>6482</v>
      </c>
      <c r="AJ4460" s="3" t="s">
        <v>15221</v>
      </c>
    </row>
    <row r="4461" spans="1:36" ht="15">
      <c r="A4461" s="10">
        <v>4564</v>
      </c>
      <c r="B4461" t="str">
        <f>IF(K4461="总计","",INDEX(主数据!A:AD,MATCH(J4461,主数据!A:A,0),9))</f>
        <v>华北大区公司</v>
      </c>
      <c r="C4461" t="str">
        <f>IF(K4461="","",INDEX(主数据!A:AD,MATCH(J4461,主数据!A:A,0),11))</f>
        <v>北京四城区</v>
      </c>
      <c r="D4461" t="str">
        <f t="shared" si="276"/>
        <v>BJ130物业服务费标准方式4.79</v>
      </c>
      <c r="E4461" s="13" t="str">
        <f t="shared" si="278"/>
        <v>4.79</v>
      </c>
      <c r="F4461" s="13" t="str">
        <f>IF(E4461="","",IFERROR(IF(IF(K4461="","",INDEX(收费标合同信息维护!A:Q,MATCH(D4461,收费标合同信息维护!J:J,0),10))=D4461,"有","无"),"无"))</f>
        <v>无</v>
      </c>
      <c r="G4461" s="13" t="str">
        <f t="shared" si="277"/>
        <v/>
      </c>
      <c r="H4461" s="13" t="str">
        <f t="shared" si="279"/>
        <v/>
      </c>
      <c r="I4461" s="13" t="str">
        <f>IF(G4461="","",IFERROR(IF(IF(K4461="","",INDEX(收费标合同信息维护!A:Q,MATCH(G4461,收费标合同信息维护!M:M,0),13))=G4461,"有","无"),"无"))</f>
        <v/>
      </c>
      <c r="J4461" s="3" t="s">
        <v>2434</v>
      </c>
      <c r="K4461" s="3" t="s">
        <v>6357</v>
      </c>
      <c r="L4461" s="3" t="s">
        <v>6025</v>
      </c>
      <c r="M4461" s="3" t="s">
        <v>6026</v>
      </c>
      <c r="N4461" s="3" t="s">
        <v>6477</v>
      </c>
      <c r="O4461" s="3" t="s">
        <v>6478</v>
      </c>
      <c r="P4461" s="3" t="s">
        <v>15222</v>
      </c>
      <c r="Q4461" s="3" t="s">
        <v>15222</v>
      </c>
      <c r="R4461" s="3" t="s">
        <v>6484</v>
      </c>
      <c r="S4461" s="3" t="s">
        <v>6485</v>
      </c>
      <c r="T4461" s="3" t="s">
        <v>6537</v>
      </c>
      <c r="U4461" s="3" t="s">
        <v>154</v>
      </c>
      <c r="V4461" s="3" t="s">
        <v>15223</v>
      </c>
      <c r="W4461" s="3" t="s">
        <v>154</v>
      </c>
      <c r="X4461" s="3" t="s">
        <v>154</v>
      </c>
      <c r="Y4461" s="3" t="s">
        <v>154</v>
      </c>
      <c r="Z4461" s="3" t="s">
        <v>154</v>
      </c>
      <c r="AA4461" s="3" t="s">
        <v>154</v>
      </c>
      <c r="AB4461" s="3" t="s">
        <v>154</v>
      </c>
      <c r="AC4461" s="3" t="s">
        <v>154</v>
      </c>
      <c r="AD4461" s="3" t="s">
        <v>6151</v>
      </c>
      <c r="AE4461" s="3" t="s">
        <v>6151</v>
      </c>
      <c r="AF4461" s="3" t="s">
        <v>154</v>
      </c>
      <c r="AG4461" s="3" t="s">
        <v>154</v>
      </c>
      <c r="AH4461" s="3" t="s">
        <v>6478</v>
      </c>
      <c r="AI4461" s="3" t="s">
        <v>6482</v>
      </c>
      <c r="AJ4461" s="3" t="s">
        <v>6182</v>
      </c>
    </row>
    <row r="4462" spans="1:36" ht="15">
      <c r="A4462" s="10">
        <v>4565</v>
      </c>
      <c r="B4462" t="str">
        <f>IF(K4462="总计","",INDEX(主数据!A:AD,MATCH(J4462,主数据!A:A,0),9))</f>
        <v>华北大区公司</v>
      </c>
      <c r="C4462" t="str">
        <f>IF(K4462="","",INDEX(主数据!A:AD,MATCH(J4462,主数据!A:A,0),11))</f>
        <v>北京四城区</v>
      </c>
      <c r="D4462" t="str">
        <f t="shared" si="276"/>
        <v>BJ130物业服务费标准方式7.00</v>
      </c>
      <c r="E4462" s="13" t="str">
        <f t="shared" si="278"/>
        <v>7.00</v>
      </c>
      <c r="F4462" s="13" t="str">
        <f>IF(E4462="","",IFERROR(IF(IF(K4462="","",INDEX(收费标合同信息维护!A:Q,MATCH(D4462,收费标合同信息维护!J:J,0),10))=D4462,"有","无"),"无"))</f>
        <v>无</v>
      </c>
      <c r="G4462" s="13" t="str">
        <f t="shared" si="277"/>
        <v/>
      </c>
      <c r="H4462" s="13" t="str">
        <f t="shared" si="279"/>
        <v/>
      </c>
      <c r="I4462" s="13" t="str">
        <f>IF(G4462="","",IFERROR(IF(IF(K4462="","",INDEX(收费标合同信息维护!A:Q,MATCH(G4462,收费标合同信息维护!M:M,0),13))=G4462,"有","无"),"无"))</f>
        <v/>
      </c>
      <c r="J4462" s="3" t="s">
        <v>2434</v>
      </c>
      <c r="K4462" s="3" t="s">
        <v>6357</v>
      </c>
      <c r="L4462" s="3" t="s">
        <v>6025</v>
      </c>
      <c r="M4462" s="3" t="s">
        <v>6026</v>
      </c>
      <c r="N4462" s="3" t="s">
        <v>6477</v>
      </c>
      <c r="O4462" s="3" t="s">
        <v>6478</v>
      </c>
      <c r="P4462" s="3" t="s">
        <v>15224</v>
      </c>
      <c r="Q4462" s="3" t="s">
        <v>15224</v>
      </c>
      <c r="R4462" s="3" t="s">
        <v>6484</v>
      </c>
      <c r="S4462" s="3" t="s">
        <v>6485</v>
      </c>
      <c r="T4462" s="3" t="s">
        <v>6537</v>
      </c>
      <c r="U4462" s="3" t="s">
        <v>154</v>
      </c>
      <c r="V4462" s="3" t="s">
        <v>8606</v>
      </c>
      <c r="W4462" s="3" t="s">
        <v>154</v>
      </c>
      <c r="X4462" s="3" t="s">
        <v>154</v>
      </c>
      <c r="Y4462" s="3" t="s">
        <v>154</v>
      </c>
      <c r="Z4462" s="3" t="s">
        <v>154</v>
      </c>
      <c r="AA4462" s="3" t="s">
        <v>154</v>
      </c>
      <c r="AB4462" s="3" t="s">
        <v>154</v>
      </c>
      <c r="AC4462" s="3" t="s">
        <v>154</v>
      </c>
      <c r="AD4462" s="3" t="s">
        <v>6151</v>
      </c>
      <c r="AE4462" s="3" t="s">
        <v>6151</v>
      </c>
      <c r="AF4462" s="3" t="s">
        <v>154</v>
      </c>
      <c r="AG4462" s="3" t="s">
        <v>154</v>
      </c>
      <c r="AH4462" s="3" t="s">
        <v>6478</v>
      </c>
      <c r="AI4462" s="3" t="s">
        <v>6482</v>
      </c>
      <c r="AJ4462" s="3" t="s">
        <v>6073</v>
      </c>
    </row>
    <row r="4463" spans="1:36" ht="15">
      <c r="A4463" s="10">
        <v>4566</v>
      </c>
      <c r="B4463" t="str">
        <f>IF(K4463="总计","",INDEX(主数据!A:AD,MATCH(J4463,主数据!A:A,0),9))</f>
        <v>华北大区公司</v>
      </c>
      <c r="C4463" t="str">
        <f>IF(K4463="","",INDEX(主数据!A:AD,MATCH(J4463,主数据!A:A,0),11))</f>
        <v>北京四城区</v>
      </c>
      <c r="D4463" t="str">
        <f t="shared" si="276"/>
        <v>BJ130物业服务费标准方式2.95</v>
      </c>
      <c r="E4463" s="13" t="str">
        <f t="shared" si="278"/>
        <v>2.95</v>
      </c>
      <c r="F4463" s="13" t="str">
        <f>IF(E4463="","",IFERROR(IF(IF(K4463="","",INDEX(收费标合同信息维护!A:Q,MATCH(D4463,收费标合同信息维护!J:J,0),10))=D4463,"有","无"),"无"))</f>
        <v>无</v>
      </c>
      <c r="G4463" s="13" t="str">
        <f t="shared" si="277"/>
        <v/>
      </c>
      <c r="H4463" s="13" t="str">
        <f t="shared" si="279"/>
        <v/>
      </c>
      <c r="I4463" s="13" t="str">
        <f>IF(G4463="","",IFERROR(IF(IF(K4463="","",INDEX(收费标合同信息维护!A:Q,MATCH(G4463,收费标合同信息维护!M:M,0),13))=G4463,"有","无"),"无"))</f>
        <v/>
      </c>
      <c r="J4463" s="3" t="s">
        <v>2434</v>
      </c>
      <c r="K4463" s="3" t="s">
        <v>6357</v>
      </c>
      <c r="L4463" s="3" t="s">
        <v>6025</v>
      </c>
      <c r="M4463" s="3" t="s">
        <v>6026</v>
      </c>
      <c r="N4463" s="3" t="s">
        <v>6477</v>
      </c>
      <c r="O4463" s="3" t="s">
        <v>6478</v>
      </c>
      <c r="P4463" s="3" t="s">
        <v>15225</v>
      </c>
      <c r="Q4463" s="3" t="s">
        <v>15225</v>
      </c>
      <c r="R4463" s="3" t="s">
        <v>6484</v>
      </c>
      <c r="S4463" s="3" t="s">
        <v>6485</v>
      </c>
      <c r="T4463" s="3" t="s">
        <v>10376</v>
      </c>
      <c r="U4463" s="3" t="s">
        <v>7034</v>
      </c>
      <c r="V4463" s="3" t="s">
        <v>15220</v>
      </c>
      <c r="W4463" s="3" t="s">
        <v>154</v>
      </c>
      <c r="X4463" s="3" t="s">
        <v>154</v>
      </c>
      <c r="Y4463" s="3" t="s">
        <v>154</v>
      </c>
      <c r="Z4463" s="3" t="s">
        <v>154</v>
      </c>
      <c r="AA4463" s="3" t="s">
        <v>154</v>
      </c>
      <c r="AB4463" s="3" t="s">
        <v>154</v>
      </c>
      <c r="AC4463" s="3" t="s">
        <v>154</v>
      </c>
      <c r="AD4463" s="3" t="s">
        <v>6151</v>
      </c>
      <c r="AE4463" s="3" t="s">
        <v>6151</v>
      </c>
      <c r="AF4463" s="3" t="s">
        <v>6040</v>
      </c>
      <c r="AG4463" s="3" t="s">
        <v>154</v>
      </c>
      <c r="AH4463" s="3" t="s">
        <v>6478</v>
      </c>
      <c r="AI4463" s="3" t="s">
        <v>6482</v>
      </c>
      <c r="AJ4463" s="3" t="s">
        <v>6489</v>
      </c>
    </row>
    <row r="4464" spans="1:36" ht="30">
      <c r="A4464" s="10">
        <v>4567</v>
      </c>
      <c r="B4464" t="str">
        <f>IF(K4464="总计","",INDEX(主数据!A:AD,MATCH(J4464,主数据!A:A,0),9))</f>
        <v>华北大区公司</v>
      </c>
      <c r="C4464" t="str">
        <f>IF(K4464="","",INDEX(主数据!A:AD,MATCH(J4464,主数据!A:A,0),11))</f>
        <v>北京四城区</v>
      </c>
      <c r="D4464" t="str">
        <f t="shared" si="276"/>
        <v>BJ130开发商委托停车管理费（固定）定额100.00</v>
      </c>
      <c r="E4464" s="13" t="str">
        <f t="shared" si="278"/>
        <v>100.00</v>
      </c>
      <c r="F4464" s="13" t="str">
        <f>IF(E4464="","",IFERROR(IF(IF(K4464="","",INDEX(收费标合同信息维护!A:Q,MATCH(D4464,收费标合同信息维护!J:J,0),10))=D4464,"有","无"),"无"))</f>
        <v>无</v>
      </c>
      <c r="G4464" s="13" t="str">
        <f t="shared" si="277"/>
        <v>BJ130开发商委托停车管理费（固定）定额100.00</v>
      </c>
      <c r="H4464" s="13" t="str">
        <f t="shared" si="279"/>
        <v>100.00</v>
      </c>
      <c r="I4464" s="13" t="str">
        <f>IF(G4464="","",IFERROR(IF(IF(K4464="","",INDEX(收费标合同信息维护!A:Q,MATCH(G4464,收费标合同信息维护!M:M,0),13))=G4464,"有","无"),"无"))</f>
        <v>无</v>
      </c>
      <c r="J4464" s="3" t="s">
        <v>2434</v>
      </c>
      <c r="K4464" s="3" t="s">
        <v>6357</v>
      </c>
      <c r="L4464" s="3" t="s">
        <v>6512</v>
      </c>
      <c r="M4464" s="3" t="s">
        <v>6513</v>
      </c>
      <c r="N4464" s="3" t="s">
        <v>6477</v>
      </c>
      <c r="O4464" s="3" t="s">
        <v>6478</v>
      </c>
      <c r="P4464" s="3" t="s">
        <v>15226</v>
      </c>
      <c r="Q4464" s="3" t="s">
        <v>15226</v>
      </c>
      <c r="R4464" s="3" t="s">
        <v>6490</v>
      </c>
      <c r="S4464" s="3" t="s">
        <v>6485</v>
      </c>
      <c r="T4464" s="3" t="s">
        <v>6506</v>
      </c>
      <c r="U4464" s="3" t="s">
        <v>154</v>
      </c>
      <c r="V4464" s="3" t="s">
        <v>6743</v>
      </c>
      <c r="W4464" s="3" t="s">
        <v>6743</v>
      </c>
      <c r="X4464" s="3" t="s">
        <v>154</v>
      </c>
      <c r="Y4464" s="3" t="s">
        <v>154</v>
      </c>
      <c r="Z4464" s="3" t="s">
        <v>154</v>
      </c>
      <c r="AA4464" s="3" t="s">
        <v>154</v>
      </c>
      <c r="AB4464" s="3" t="s">
        <v>154</v>
      </c>
      <c r="AC4464" s="3" t="s">
        <v>154</v>
      </c>
      <c r="AD4464" s="3" t="s">
        <v>6151</v>
      </c>
      <c r="AE4464" s="3" t="s">
        <v>6151</v>
      </c>
      <c r="AF4464" s="3" t="s">
        <v>154</v>
      </c>
      <c r="AG4464" s="3" t="s">
        <v>154</v>
      </c>
      <c r="AH4464" s="3" t="s">
        <v>6478</v>
      </c>
      <c r="AI4464" s="3" t="s">
        <v>6482</v>
      </c>
      <c r="AJ4464" s="3" t="s">
        <v>15227</v>
      </c>
    </row>
    <row r="4465" spans="1:36" ht="30">
      <c r="A4465" s="10">
        <v>4568</v>
      </c>
      <c r="B4465" t="str">
        <f>IF(K4465="总计","",INDEX(主数据!A:AD,MATCH(J4465,主数据!A:A,0),9))</f>
        <v>华北大区公司</v>
      </c>
      <c r="C4465" t="str">
        <f>IF(K4465="","",INDEX(主数据!A:AD,MATCH(J4465,主数据!A:A,0),11))</f>
        <v>北京四城区</v>
      </c>
      <c r="D4465" t="str">
        <f t="shared" si="276"/>
        <v>BJ130开发商委托停车管理费（固定）标准方式100.00</v>
      </c>
      <c r="E4465" s="13" t="str">
        <f t="shared" si="278"/>
        <v>100.00</v>
      </c>
      <c r="F4465" s="13" t="str">
        <f>IF(E4465="","",IFERROR(IF(IF(K4465="","",INDEX(收费标合同信息维护!A:Q,MATCH(D4465,收费标合同信息维护!J:J,0),10))=D4465,"有","无"),"无"))</f>
        <v>无</v>
      </c>
      <c r="G4465" s="13" t="str">
        <f t="shared" si="277"/>
        <v/>
      </c>
      <c r="H4465" s="13" t="str">
        <f t="shared" si="279"/>
        <v/>
      </c>
      <c r="I4465" s="13" t="str">
        <f>IF(G4465="","",IFERROR(IF(IF(K4465="","",INDEX(收费标合同信息维护!A:Q,MATCH(G4465,收费标合同信息维护!M:M,0),13))=G4465,"有","无"),"无"))</f>
        <v/>
      </c>
      <c r="J4465" s="3" t="s">
        <v>2434</v>
      </c>
      <c r="K4465" s="3" t="s">
        <v>6357</v>
      </c>
      <c r="L4465" s="3" t="s">
        <v>6512</v>
      </c>
      <c r="M4465" s="3" t="s">
        <v>6513</v>
      </c>
      <c r="N4465" s="3" t="s">
        <v>6477</v>
      </c>
      <c r="O4465" s="3" t="s">
        <v>6478</v>
      </c>
      <c r="P4465" s="3" t="s">
        <v>8889</v>
      </c>
      <c r="Q4465" s="3" t="s">
        <v>8889</v>
      </c>
      <c r="R4465" s="3" t="s">
        <v>6484</v>
      </c>
      <c r="S4465" s="3" t="s">
        <v>6485</v>
      </c>
      <c r="T4465" s="3" t="s">
        <v>6537</v>
      </c>
      <c r="U4465" s="3" t="s">
        <v>154</v>
      </c>
      <c r="V4465" s="3" t="s">
        <v>6743</v>
      </c>
      <c r="W4465" s="3" t="s">
        <v>154</v>
      </c>
      <c r="X4465" s="3" t="s">
        <v>154</v>
      </c>
      <c r="Y4465" s="3" t="s">
        <v>154</v>
      </c>
      <c r="Z4465" s="3" t="s">
        <v>154</v>
      </c>
      <c r="AA4465" s="3" t="s">
        <v>154</v>
      </c>
      <c r="AB4465" s="3" t="s">
        <v>154</v>
      </c>
      <c r="AC4465" s="3" t="s">
        <v>154</v>
      </c>
      <c r="AD4465" s="3" t="s">
        <v>6151</v>
      </c>
      <c r="AE4465" s="3" t="s">
        <v>6151</v>
      </c>
      <c r="AF4465" s="3" t="s">
        <v>154</v>
      </c>
      <c r="AG4465" s="3" t="s">
        <v>154</v>
      </c>
      <c r="AH4465" s="3" t="s">
        <v>6478</v>
      </c>
      <c r="AI4465" s="3" t="s">
        <v>6727</v>
      </c>
      <c r="AJ4465" s="3" t="s">
        <v>6489</v>
      </c>
    </row>
    <row r="4466" spans="1:36" ht="30">
      <c r="A4466" s="10">
        <v>4569</v>
      </c>
      <c r="B4466" t="str">
        <f>IF(K4466="总计","",INDEX(主数据!A:AD,MATCH(J4466,主数据!A:A,0),9))</f>
        <v>华中大区公司</v>
      </c>
      <c r="C4466" t="str">
        <f>IF(K4466="","",INDEX(主数据!A:AD,MATCH(J4466,主数据!A:A,0),11))</f>
        <v>上饶城区</v>
      </c>
      <c r="D4466" t="str">
        <f t="shared" si="276"/>
        <v>NC48物业服务费标准方式2.50</v>
      </c>
      <c r="E4466" s="13" t="str">
        <f t="shared" si="278"/>
        <v>2.50</v>
      </c>
      <c r="F4466" s="13" t="str">
        <f>IF(E4466="","",IFERROR(IF(IF(K4466="","",INDEX(收费标合同信息维护!A:Q,MATCH(D4466,收费标合同信息维护!J:J,0),10))=D4466,"有","无"),"无"))</f>
        <v>无</v>
      </c>
      <c r="G4466" s="13" t="str">
        <f t="shared" si="277"/>
        <v/>
      </c>
      <c r="H4466" s="13" t="str">
        <f t="shared" si="279"/>
        <v/>
      </c>
      <c r="I4466" s="13" t="str">
        <f>IF(G4466="","",IFERROR(IF(IF(K4466="","",INDEX(收费标合同信息维护!A:Q,MATCH(G4466,收费标合同信息维护!M:M,0),13))=G4466,"有","无"),"无"))</f>
        <v/>
      </c>
      <c r="J4466" s="3" t="s">
        <v>237</v>
      </c>
      <c r="K4466" s="3" t="s">
        <v>15228</v>
      </c>
      <c r="L4466" s="3" t="s">
        <v>6025</v>
      </c>
      <c r="M4466" s="3" t="s">
        <v>6026</v>
      </c>
      <c r="N4466" s="3" t="s">
        <v>6477</v>
      </c>
      <c r="O4466" s="3" t="s">
        <v>6478</v>
      </c>
      <c r="P4466" s="3" t="s">
        <v>6033</v>
      </c>
      <c r="Q4466" s="3" t="s">
        <v>9976</v>
      </c>
      <c r="R4466" s="3" t="s">
        <v>6484</v>
      </c>
      <c r="S4466" s="3" t="s">
        <v>6485</v>
      </c>
      <c r="T4466" s="3" t="s">
        <v>7854</v>
      </c>
      <c r="U4466" s="3" t="s">
        <v>154</v>
      </c>
      <c r="V4466" s="3" t="s">
        <v>6675</v>
      </c>
      <c r="W4466" s="3" t="s">
        <v>154</v>
      </c>
      <c r="X4466" s="3" t="s">
        <v>154</v>
      </c>
      <c r="Y4466" s="3" t="s">
        <v>154</v>
      </c>
      <c r="Z4466" s="3" t="s">
        <v>154</v>
      </c>
      <c r="AA4466" s="3" t="s">
        <v>154</v>
      </c>
      <c r="AB4466" s="3" t="s">
        <v>154</v>
      </c>
      <c r="AC4466" s="3" t="s">
        <v>154</v>
      </c>
      <c r="AD4466" s="3" t="s">
        <v>6151</v>
      </c>
      <c r="AE4466" s="3" t="s">
        <v>6151</v>
      </c>
      <c r="AF4466" s="3" t="s">
        <v>154</v>
      </c>
      <c r="AG4466" s="3" t="s">
        <v>154</v>
      </c>
      <c r="AH4466" s="3" t="s">
        <v>6478</v>
      </c>
      <c r="AI4466" s="3" t="s">
        <v>6482</v>
      </c>
      <c r="AJ4466" s="3" t="s">
        <v>6489</v>
      </c>
    </row>
    <row r="4467" spans="1:36" ht="30">
      <c r="A4467" s="10">
        <v>4570</v>
      </c>
      <c r="B4467" t="str">
        <f>IF(K4467="总计","",INDEX(主数据!A:AD,MATCH(J4467,主数据!A:A,0),9))</f>
        <v>华中大区公司</v>
      </c>
      <c r="C4467" t="str">
        <f>IF(K4467="","",INDEX(主数据!A:AD,MATCH(J4467,主数据!A:A,0),11))</f>
        <v>上饶城区</v>
      </c>
      <c r="D4467" t="str">
        <f t="shared" si="276"/>
        <v>NC48物业服务费标准方式4.00</v>
      </c>
      <c r="E4467" s="13" t="str">
        <f t="shared" si="278"/>
        <v>4.00</v>
      </c>
      <c r="F4467" s="13" t="str">
        <f>IF(E4467="","",IFERROR(IF(IF(K4467="","",INDEX(收费标合同信息维护!A:Q,MATCH(D4467,收费标合同信息维护!J:J,0),10))=D4467,"有","无"),"无"))</f>
        <v>无</v>
      </c>
      <c r="G4467" s="13" t="str">
        <f t="shared" si="277"/>
        <v/>
      </c>
      <c r="H4467" s="13" t="str">
        <f t="shared" si="279"/>
        <v/>
      </c>
      <c r="I4467" s="13" t="str">
        <f>IF(G4467="","",IFERROR(IF(IF(K4467="","",INDEX(收费标合同信息维护!A:Q,MATCH(G4467,收费标合同信息维护!M:M,0),13))=G4467,"有","无"),"无"))</f>
        <v/>
      </c>
      <c r="J4467" s="3" t="s">
        <v>237</v>
      </c>
      <c r="K4467" s="3" t="s">
        <v>15228</v>
      </c>
      <c r="L4467" s="3" t="s">
        <v>6025</v>
      </c>
      <c r="M4467" s="3" t="s">
        <v>6026</v>
      </c>
      <c r="N4467" s="3" t="s">
        <v>6477</v>
      </c>
      <c r="O4467" s="3" t="s">
        <v>6478</v>
      </c>
      <c r="P4467" s="3" t="s">
        <v>6032</v>
      </c>
      <c r="Q4467" s="3" t="s">
        <v>15229</v>
      </c>
      <c r="R4467" s="3" t="s">
        <v>6484</v>
      </c>
      <c r="S4467" s="3" t="s">
        <v>6485</v>
      </c>
      <c r="T4467" s="3" t="s">
        <v>6751</v>
      </c>
      <c r="U4467" s="3" t="s">
        <v>154</v>
      </c>
      <c r="V4467" s="3" t="s">
        <v>6755</v>
      </c>
      <c r="W4467" s="3" t="s">
        <v>154</v>
      </c>
      <c r="X4467" s="3" t="s">
        <v>154</v>
      </c>
      <c r="Y4467" s="3" t="s">
        <v>154</v>
      </c>
      <c r="Z4467" s="3" t="s">
        <v>154</v>
      </c>
      <c r="AA4467" s="3" t="s">
        <v>154</v>
      </c>
      <c r="AB4467" s="3" t="s">
        <v>154</v>
      </c>
      <c r="AC4467" s="3" t="s">
        <v>154</v>
      </c>
      <c r="AD4467" s="3" t="s">
        <v>6151</v>
      </c>
      <c r="AE4467" s="3" t="s">
        <v>6151</v>
      </c>
      <c r="AF4467" s="3" t="s">
        <v>154</v>
      </c>
      <c r="AG4467" s="3" t="s">
        <v>154</v>
      </c>
      <c r="AH4467" s="3" t="s">
        <v>6478</v>
      </c>
      <c r="AI4467" s="3" t="s">
        <v>6482</v>
      </c>
      <c r="AJ4467" s="3" t="s">
        <v>6489</v>
      </c>
    </row>
    <row r="4468" spans="1:36" ht="30">
      <c r="A4468" s="10">
        <v>4571</v>
      </c>
      <c r="B4468" t="str">
        <f>IF(K4468="总计","",INDEX(主数据!A:AD,MATCH(J4468,主数据!A:A,0),9))</f>
        <v>华中大区公司</v>
      </c>
      <c r="C4468" t="str">
        <f>IF(K4468="","",INDEX(主数据!A:AD,MATCH(J4468,主数据!A:A,0),11))</f>
        <v>上饶城区</v>
      </c>
      <c r="D4468" t="str">
        <f t="shared" si="276"/>
        <v>NC48物业服务费标准方式4.00</v>
      </c>
      <c r="E4468" s="13" t="str">
        <f t="shared" si="278"/>
        <v>4.00</v>
      </c>
      <c r="F4468" s="13" t="str">
        <f>IF(E4468="","",IFERROR(IF(IF(K4468="","",INDEX(收费标合同信息维护!A:Q,MATCH(D4468,收费标合同信息维护!J:J,0),10))=D4468,"有","无"),"无"))</f>
        <v>无</v>
      </c>
      <c r="G4468" s="13" t="str">
        <f t="shared" si="277"/>
        <v/>
      </c>
      <c r="H4468" s="13" t="str">
        <f t="shared" si="279"/>
        <v/>
      </c>
      <c r="I4468" s="13" t="str">
        <f>IF(G4468="","",IFERROR(IF(IF(K4468="","",INDEX(收费标合同信息维护!A:Q,MATCH(G4468,收费标合同信息维护!M:M,0),13))=G4468,"有","无"),"无"))</f>
        <v/>
      </c>
      <c r="J4468" s="3" t="s">
        <v>237</v>
      </c>
      <c r="K4468" s="3" t="s">
        <v>15228</v>
      </c>
      <c r="L4468" s="3" t="s">
        <v>6025</v>
      </c>
      <c r="M4468" s="3" t="s">
        <v>6026</v>
      </c>
      <c r="N4468" s="3" t="s">
        <v>6477</v>
      </c>
      <c r="O4468" s="3" t="s">
        <v>6478</v>
      </c>
      <c r="P4468" s="3" t="s">
        <v>6027</v>
      </c>
      <c r="Q4468" s="3" t="s">
        <v>15230</v>
      </c>
      <c r="R4468" s="3" t="s">
        <v>6484</v>
      </c>
      <c r="S4468" s="3" t="s">
        <v>6485</v>
      </c>
      <c r="T4468" s="3" t="s">
        <v>6751</v>
      </c>
      <c r="U4468" s="3" t="s">
        <v>154</v>
      </c>
      <c r="V4468" s="3" t="s">
        <v>6755</v>
      </c>
      <c r="W4468" s="3" t="s">
        <v>154</v>
      </c>
      <c r="X4468" s="3" t="s">
        <v>154</v>
      </c>
      <c r="Y4468" s="3" t="s">
        <v>154</v>
      </c>
      <c r="Z4468" s="3" t="s">
        <v>154</v>
      </c>
      <c r="AA4468" s="3" t="s">
        <v>154</v>
      </c>
      <c r="AB4468" s="3" t="s">
        <v>154</v>
      </c>
      <c r="AC4468" s="3" t="s">
        <v>154</v>
      </c>
      <c r="AD4468" s="3" t="s">
        <v>6151</v>
      </c>
      <c r="AE4468" s="3" t="s">
        <v>6151</v>
      </c>
      <c r="AF4468" s="3" t="s">
        <v>154</v>
      </c>
      <c r="AG4468" s="3" t="s">
        <v>154</v>
      </c>
      <c r="AH4468" s="3" t="s">
        <v>6478</v>
      </c>
      <c r="AI4468" s="3" t="s">
        <v>6482</v>
      </c>
      <c r="AJ4468" s="3" t="s">
        <v>6489</v>
      </c>
    </row>
    <row r="4469" spans="1:36" ht="30">
      <c r="A4469" s="10">
        <v>4572</v>
      </c>
      <c r="B4469" t="str">
        <f>IF(K4469="总计","",INDEX(主数据!A:AD,MATCH(J4469,主数据!A:A,0),9))</f>
        <v>华中大区公司</v>
      </c>
      <c r="C4469" t="str">
        <f>IF(K4469="","",INDEX(主数据!A:AD,MATCH(J4469,主数据!A:A,0),11))</f>
        <v>上饶城区</v>
      </c>
      <c r="D4469" t="str">
        <f t="shared" si="276"/>
        <v>NC48物业服务费标准方式4.00</v>
      </c>
      <c r="E4469" s="13" t="str">
        <f t="shared" si="278"/>
        <v>4.00</v>
      </c>
      <c r="F4469" s="13" t="str">
        <f>IF(E4469="","",IFERROR(IF(IF(K4469="","",INDEX(收费标合同信息维护!A:Q,MATCH(D4469,收费标合同信息维护!J:J,0),10))=D4469,"有","无"),"无"))</f>
        <v>无</v>
      </c>
      <c r="G4469" s="13" t="str">
        <f t="shared" si="277"/>
        <v/>
      </c>
      <c r="H4469" s="13" t="str">
        <f t="shared" si="279"/>
        <v/>
      </c>
      <c r="I4469" s="13" t="str">
        <f>IF(G4469="","",IFERROR(IF(IF(K4469="","",INDEX(收费标合同信息维护!A:Q,MATCH(G4469,收费标合同信息维护!M:M,0),13))=G4469,"有","无"),"无"))</f>
        <v/>
      </c>
      <c r="J4469" s="3" t="s">
        <v>237</v>
      </c>
      <c r="K4469" s="3" t="s">
        <v>15228</v>
      </c>
      <c r="L4469" s="3" t="s">
        <v>6025</v>
      </c>
      <c r="M4469" s="3" t="s">
        <v>6026</v>
      </c>
      <c r="N4469" s="3" t="s">
        <v>6477</v>
      </c>
      <c r="O4469" s="3" t="s">
        <v>6478</v>
      </c>
      <c r="P4469" s="3" t="s">
        <v>6031</v>
      </c>
      <c r="Q4469" s="3" t="s">
        <v>15231</v>
      </c>
      <c r="R4469" s="3" t="s">
        <v>6484</v>
      </c>
      <c r="S4469" s="3" t="s">
        <v>6491</v>
      </c>
      <c r="T4469" s="3" t="s">
        <v>6902</v>
      </c>
      <c r="U4469" s="3" t="s">
        <v>154</v>
      </c>
      <c r="V4469" s="3" t="s">
        <v>6755</v>
      </c>
      <c r="W4469" s="3" t="s">
        <v>154</v>
      </c>
      <c r="X4469" s="3" t="s">
        <v>154</v>
      </c>
      <c r="Y4469" s="3" t="s">
        <v>154</v>
      </c>
      <c r="Z4469" s="3" t="s">
        <v>154</v>
      </c>
      <c r="AA4469" s="3" t="s">
        <v>154</v>
      </c>
      <c r="AB4469" s="3" t="s">
        <v>154</v>
      </c>
      <c r="AC4469" s="3" t="s">
        <v>154</v>
      </c>
      <c r="AD4469" s="3" t="s">
        <v>6151</v>
      </c>
      <c r="AE4469" s="3" t="s">
        <v>6151</v>
      </c>
      <c r="AF4469" s="3" t="s">
        <v>154</v>
      </c>
      <c r="AG4469" s="3" t="s">
        <v>154</v>
      </c>
      <c r="AH4469" s="3" t="s">
        <v>6478</v>
      </c>
      <c r="AI4469" s="3" t="s">
        <v>6482</v>
      </c>
      <c r="AJ4469" s="3" t="s">
        <v>6436</v>
      </c>
    </row>
    <row r="4470" spans="1:36" ht="30">
      <c r="A4470" s="10">
        <v>4573</v>
      </c>
      <c r="B4470" t="str">
        <f>IF(K4470="总计","",INDEX(主数据!A:AD,MATCH(J4470,主数据!A:A,0),9))</f>
        <v>华中大区公司</v>
      </c>
      <c r="C4470" t="str">
        <f>IF(K4470="","",INDEX(主数据!A:AD,MATCH(J4470,主数据!A:A,0),11))</f>
        <v>上饶城区</v>
      </c>
      <c r="D4470" t="str">
        <f t="shared" si="276"/>
        <v>NC48物业服务费标准方式4.00</v>
      </c>
      <c r="E4470" s="13" t="str">
        <f t="shared" si="278"/>
        <v>4.00</v>
      </c>
      <c r="F4470" s="13" t="str">
        <f>IF(E4470="","",IFERROR(IF(IF(K4470="","",INDEX(收费标合同信息维护!A:Q,MATCH(D4470,收费标合同信息维护!J:J,0),10))=D4470,"有","无"),"无"))</f>
        <v>无</v>
      </c>
      <c r="G4470" s="13" t="str">
        <f t="shared" si="277"/>
        <v/>
      </c>
      <c r="H4470" s="13" t="str">
        <f t="shared" si="279"/>
        <v/>
      </c>
      <c r="I4470" s="13" t="str">
        <f>IF(G4470="","",IFERROR(IF(IF(K4470="","",INDEX(收费标合同信息维护!A:Q,MATCH(G4470,收费标合同信息维护!M:M,0),13))=G4470,"有","无"),"无"))</f>
        <v/>
      </c>
      <c r="J4470" s="3" t="s">
        <v>237</v>
      </c>
      <c r="K4470" s="3" t="s">
        <v>15228</v>
      </c>
      <c r="L4470" s="3" t="s">
        <v>6025</v>
      </c>
      <c r="M4470" s="3" t="s">
        <v>6026</v>
      </c>
      <c r="N4470" s="3" t="s">
        <v>6477</v>
      </c>
      <c r="O4470" s="3" t="s">
        <v>6478</v>
      </c>
      <c r="P4470" s="3" t="s">
        <v>6030</v>
      </c>
      <c r="Q4470" s="3" t="s">
        <v>15232</v>
      </c>
      <c r="R4470" s="3" t="s">
        <v>6484</v>
      </c>
      <c r="S4470" s="3" t="s">
        <v>6491</v>
      </c>
      <c r="T4470" s="3" t="s">
        <v>6902</v>
      </c>
      <c r="U4470" s="3" t="s">
        <v>154</v>
      </c>
      <c r="V4470" s="3" t="s">
        <v>6755</v>
      </c>
      <c r="W4470" s="3" t="s">
        <v>154</v>
      </c>
      <c r="X4470" s="3" t="s">
        <v>154</v>
      </c>
      <c r="Y4470" s="3" t="s">
        <v>154</v>
      </c>
      <c r="Z4470" s="3" t="s">
        <v>154</v>
      </c>
      <c r="AA4470" s="3" t="s">
        <v>154</v>
      </c>
      <c r="AB4470" s="3" t="s">
        <v>154</v>
      </c>
      <c r="AC4470" s="3" t="s">
        <v>154</v>
      </c>
      <c r="AD4470" s="3" t="s">
        <v>6151</v>
      </c>
      <c r="AE4470" s="3" t="s">
        <v>6151</v>
      </c>
      <c r="AF4470" s="3" t="s">
        <v>154</v>
      </c>
      <c r="AG4470" s="3" t="s">
        <v>154</v>
      </c>
      <c r="AH4470" s="3" t="s">
        <v>6478</v>
      </c>
      <c r="AI4470" s="3" t="s">
        <v>6482</v>
      </c>
      <c r="AJ4470" s="3" t="s">
        <v>11468</v>
      </c>
    </row>
    <row r="4471" spans="1:36" ht="30">
      <c r="A4471" s="10">
        <v>4574</v>
      </c>
      <c r="B4471" t="str">
        <f>IF(K4471="总计","",INDEX(主数据!A:AD,MATCH(J4471,主数据!A:A,0),9))</f>
        <v>华中大区公司</v>
      </c>
      <c r="C4471" t="str">
        <f>IF(K4471="","",INDEX(主数据!A:AD,MATCH(J4471,主数据!A:A,0),11))</f>
        <v>上饶城区</v>
      </c>
      <c r="D4471" t="str">
        <f t="shared" si="276"/>
        <v>NC48物业服务费标准方式2.50</v>
      </c>
      <c r="E4471" s="13" t="str">
        <f t="shared" si="278"/>
        <v>2.50</v>
      </c>
      <c r="F4471" s="13" t="str">
        <f>IF(E4471="","",IFERROR(IF(IF(K4471="","",INDEX(收费标合同信息维护!A:Q,MATCH(D4471,收费标合同信息维护!J:J,0),10))=D4471,"有","无"),"无"))</f>
        <v>无</v>
      </c>
      <c r="G4471" s="13" t="str">
        <f t="shared" si="277"/>
        <v/>
      </c>
      <c r="H4471" s="13" t="str">
        <f t="shared" si="279"/>
        <v/>
      </c>
      <c r="I4471" s="13" t="str">
        <f>IF(G4471="","",IFERROR(IF(IF(K4471="","",INDEX(收费标合同信息维护!A:Q,MATCH(G4471,收费标合同信息维护!M:M,0),13))=G4471,"有","无"),"无"))</f>
        <v/>
      </c>
      <c r="J4471" s="3" t="s">
        <v>237</v>
      </c>
      <c r="K4471" s="3" t="s">
        <v>15228</v>
      </c>
      <c r="L4471" s="3" t="s">
        <v>6025</v>
      </c>
      <c r="M4471" s="3" t="s">
        <v>6026</v>
      </c>
      <c r="N4471" s="3" t="s">
        <v>6477</v>
      </c>
      <c r="O4471" s="3" t="s">
        <v>6478</v>
      </c>
      <c r="P4471" s="3" t="s">
        <v>6038</v>
      </c>
      <c r="Q4471" s="3" t="s">
        <v>10266</v>
      </c>
      <c r="R4471" s="3" t="s">
        <v>6484</v>
      </c>
      <c r="S4471" s="3" t="s">
        <v>6491</v>
      </c>
      <c r="T4471" s="3" t="s">
        <v>6902</v>
      </c>
      <c r="U4471" s="3" t="s">
        <v>154</v>
      </c>
      <c r="V4471" s="3" t="s">
        <v>6675</v>
      </c>
      <c r="W4471" s="3" t="s">
        <v>154</v>
      </c>
      <c r="X4471" s="3" t="s">
        <v>154</v>
      </c>
      <c r="Y4471" s="3" t="s">
        <v>154</v>
      </c>
      <c r="Z4471" s="3" t="s">
        <v>154</v>
      </c>
      <c r="AA4471" s="3" t="s">
        <v>154</v>
      </c>
      <c r="AB4471" s="3" t="s">
        <v>154</v>
      </c>
      <c r="AC4471" s="3" t="s">
        <v>154</v>
      </c>
      <c r="AD4471" s="3" t="s">
        <v>6151</v>
      </c>
      <c r="AE4471" s="3" t="s">
        <v>6151</v>
      </c>
      <c r="AF4471" s="3" t="s">
        <v>154</v>
      </c>
      <c r="AG4471" s="3" t="s">
        <v>154</v>
      </c>
      <c r="AH4471" s="3" t="s">
        <v>6478</v>
      </c>
      <c r="AI4471" s="3" t="s">
        <v>6482</v>
      </c>
      <c r="AJ4471" s="3" t="s">
        <v>15233</v>
      </c>
    </row>
    <row r="4472" spans="1:36" ht="30">
      <c r="A4472" s="10">
        <v>4575</v>
      </c>
      <c r="B4472" t="str">
        <f>IF(K4472="总计","",INDEX(主数据!A:AD,MATCH(J4472,主数据!A:A,0),9))</f>
        <v>华中大区公司</v>
      </c>
      <c r="C4472" t="str">
        <f>IF(K4472="","",INDEX(主数据!A:AD,MATCH(J4472,主数据!A:A,0),11))</f>
        <v>上饶城区</v>
      </c>
      <c r="D4472" t="str">
        <f t="shared" si="276"/>
        <v>NC48物业服务费直接录入</v>
      </c>
      <c r="E4472" s="13" t="str">
        <f t="shared" si="278"/>
        <v/>
      </c>
      <c r="F4472" s="13" t="str">
        <f>IF(E4472="","",IFERROR(IF(IF(K4472="","",INDEX(收费标合同信息维护!A:Q,MATCH(D4472,收费标合同信息维护!J:J,0),10))=D4472,"有","无"),"无"))</f>
        <v/>
      </c>
      <c r="G4472" s="13" t="str">
        <f t="shared" si="277"/>
        <v/>
      </c>
      <c r="H4472" s="13" t="str">
        <f t="shared" si="279"/>
        <v/>
      </c>
      <c r="I4472" s="13" t="str">
        <f>IF(G4472="","",IFERROR(IF(IF(K4472="","",INDEX(收费标合同信息维护!A:Q,MATCH(G4472,收费标合同信息维护!M:M,0),13))=G4472,"有","无"),"无"))</f>
        <v/>
      </c>
      <c r="J4472" s="3" t="s">
        <v>237</v>
      </c>
      <c r="K4472" s="3" t="s">
        <v>15228</v>
      </c>
      <c r="L4472" s="3" t="s">
        <v>6025</v>
      </c>
      <c r="M4472" s="3" t="s">
        <v>6026</v>
      </c>
      <c r="N4472" s="3" t="s">
        <v>6477</v>
      </c>
      <c r="O4472" s="3" t="s">
        <v>6478</v>
      </c>
      <c r="P4472" s="3" t="s">
        <v>6035</v>
      </c>
      <c r="Q4472" s="3" t="s">
        <v>15234</v>
      </c>
      <c r="R4472" s="3" t="s">
        <v>6479</v>
      </c>
      <c r="S4472" s="3" t="s">
        <v>6480</v>
      </c>
      <c r="T4472" s="3" t="s">
        <v>6902</v>
      </c>
      <c r="U4472" s="3" t="s">
        <v>154</v>
      </c>
      <c r="V4472" s="3" t="s">
        <v>154</v>
      </c>
      <c r="W4472" s="3" t="s">
        <v>154</v>
      </c>
      <c r="X4472" s="3" t="s">
        <v>154</v>
      </c>
      <c r="Y4472" s="3" t="s">
        <v>154</v>
      </c>
      <c r="Z4472" s="3" t="s">
        <v>154</v>
      </c>
      <c r="AA4472" s="3" t="s">
        <v>154</v>
      </c>
      <c r="AB4472" s="3" t="s">
        <v>154</v>
      </c>
      <c r="AC4472" s="3" t="s">
        <v>154</v>
      </c>
      <c r="AD4472" s="3" t="s">
        <v>6151</v>
      </c>
      <c r="AE4472" s="3" t="s">
        <v>6151</v>
      </c>
      <c r="AF4472" s="3" t="s">
        <v>154</v>
      </c>
      <c r="AG4472" s="3" t="s">
        <v>154</v>
      </c>
      <c r="AH4472" s="3" t="s">
        <v>6478</v>
      </c>
      <c r="AI4472" s="3" t="s">
        <v>6482</v>
      </c>
      <c r="AJ4472" s="3" t="s">
        <v>6489</v>
      </c>
    </row>
    <row r="4473" spans="1:36" ht="30">
      <c r="A4473" s="10">
        <v>4576</v>
      </c>
      <c r="B4473" t="str">
        <f>IF(K4473="总计","",INDEX(主数据!A:AD,MATCH(J4473,主数据!A:A,0),9))</f>
        <v>华北大区公司</v>
      </c>
      <c r="C4473" t="str">
        <f>IF(K4473="","",INDEX(主数据!A:AD,MATCH(J4473,主数据!A:A,0),11))</f>
        <v>北京八城区</v>
      </c>
      <c r="D4473" t="str">
        <f t="shared" si="276"/>
        <v>BJ190物业服务费定额</v>
      </c>
      <c r="E4473" s="13" t="str">
        <f t="shared" si="278"/>
        <v/>
      </c>
      <c r="F4473" s="13" t="str">
        <f>IF(E4473="","",IFERROR(IF(IF(K4473="","",INDEX(收费标合同信息维护!A:Q,MATCH(D4473,收费标合同信息维护!J:J,0),10))=D4473,"有","无"),"无"))</f>
        <v/>
      </c>
      <c r="G4473" s="13" t="str">
        <f t="shared" si="277"/>
        <v>BJ190物业服务费定额189616.00</v>
      </c>
      <c r="H4473" s="13" t="str">
        <f t="shared" si="279"/>
        <v>189616.00</v>
      </c>
      <c r="I4473" s="13" t="str">
        <f>IF(G4473="","",IFERROR(IF(IF(K4473="","",INDEX(收费标合同信息维护!A:Q,MATCH(G4473,收费标合同信息维护!M:M,0),13))=G4473,"有","无"),"无"))</f>
        <v>无</v>
      </c>
      <c r="J4473" s="3" t="s">
        <v>4011</v>
      </c>
      <c r="K4473" s="3" t="s">
        <v>6347</v>
      </c>
      <c r="L4473" s="3" t="s">
        <v>6025</v>
      </c>
      <c r="M4473" s="3" t="s">
        <v>6026</v>
      </c>
      <c r="N4473" s="3" t="s">
        <v>6477</v>
      </c>
      <c r="O4473" s="3" t="s">
        <v>6478</v>
      </c>
      <c r="P4473" s="3" t="s">
        <v>15235</v>
      </c>
      <c r="Q4473" s="3" t="s">
        <v>6026</v>
      </c>
      <c r="R4473" s="3" t="s">
        <v>6490</v>
      </c>
      <c r="S4473" s="3" t="s">
        <v>6485</v>
      </c>
      <c r="T4473" s="3" t="s">
        <v>6537</v>
      </c>
      <c r="U4473" s="3" t="s">
        <v>154</v>
      </c>
      <c r="V4473" s="3" t="s">
        <v>154</v>
      </c>
      <c r="W4473" s="3" t="s">
        <v>15236</v>
      </c>
      <c r="X4473" s="3" t="s">
        <v>154</v>
      </c>
      <c r="Y4473" s="3" t="s">
        <v>154</v>
      </c>
      <c r="Z4473" s="3" t="s">
        <v>154</v>
      </c>
      <c r="AA4473" s="3" t="s">
        <v>154</v>
      </c>
      <c r="AB4473" s="3" t="s">
        <v>154</v>
      </c>
      <c r="AC4473" s="3" t="s">
        <v>154</v>
      </c>
      <c r="AD4473" s="3" t="s">
        <v>6151</v>
      </c>
      <c r="AE4473" s="3" t="s">
        <v>6151</v>
      </c>
      <c r="AF4473" s="3" t="s">
        <v>154</v>
      </c>
      <c r="AG4473" s="3" t="s">
        <v>154</v>
      </c>
      <c r="AH4473" s="3" t="s">
        <v>6478</v>
      </c>
      <c r="AI4473" s="3" t="s">
        <v>6482</v>
      </c>
      <c r="AJ4473" s="3" t="s">
        <v>6033</v>
      </c>
    </row>
    <row r="4474" spans="1:36" ht="30">
      <c r="A4474" s="10">
        <v>4577</v>
      </c>
      <c r="B4474" t="str">
        <f>IF(K4474="总计","",INDEX(主数据!A:AD,MATCH(J4474,主数据!A:A,0),9))</f>
        <v>华西大区公司</v>
      </c>
      <c r="C4474" t="str">
        <f>IF(K4474="","",INDEX(主数据!A:AD,MATCH(J4474,主数据!A:A,0),11))</f>
        <v>重庆北区</v>
      </c>
      <c r="D4474" t="str">
        <f t="shared" si="276"/>
        <v>CQ38物业服务费定额</v>
      </c>
      <c r="E4474" s="13" t="str">
        <f t="shared" si="278"/>
        <v/>
      </c>
      <c r="F4474" s="13" t="str">
        <f>IF(E4474="","",IFERROR(IF(IF(K4474="","",INDEX(收费标合同信息维护!A:Q,MATCH(D4474,收费标合同信息维护!J:J,0),10))=D4474,"有","无"),"无"))</f>
        <v/>
      </c>
      <c r="G4474" s="13" t="str">
        <f t="shared" si="277"/>
        <v>CQ38物业服务费定额457502.00</v>
      </c>
      <c r="H4474" s="13" t="str">
        <f t="shared" si="279"/>
        <v>457502.00</v>
      </c>
      <c r="I4474" s="13" t="str">
        <f>IF(G4474="","",IFERROR(IF(IF(K4474="","",INDEX(收费标合同信息维护!A:Q,MATCH(G4474,收费标合同信息维护!M:M,0),13))=G4474,"有","无"),"无"))</f>
        <v>无</v>
      </c>
      <c r="J4474" s="3" t="s">
        <v>3890</v>
      </c>
      <c r="K4474" s="3" t="s">
        <v>15237</v>
      </c>
      <c r="L4474" s="3" t="s">
        <v>6025</v>
      </c>
      <c r="M4474" s="3" t="s">
        <v>6026</v>
      </c>
      <c r="N4474" s="3" t="s">
        <v>6477</v>
      </c>
      <c r="O4474" s="3" t="s">
        <v>6478</v>
      </c>
      <c r="P4474" s="3" t="s">
        <v>6025</v>
      </c>
      <c r="Q4474" s="3" t="s">
        <v>6026</v>
      </c>
      <c r="R4474" s="3" t="s">
        <v>6490</v>
      </c>
      <c r="S4474" s="3" t="s">
        <v>6491</v>
      </c>
      <c r="T4474" s="3" t="s">
        <v>6684</v>
      </c>
      <c r="U4474" s="3" t="s">
        <v>154</v>
      </c>
      <c r="V4474" s="3" t="s">
        <v>154</v>
      </c>
      <c r="W4474" s="3" t="s">
        <v>15238</v>
      </c>
      <c r="X4474" s="3" t="s">
        <v>154</v>
      </c>
      <c r="Y4474" s="3" t="s">
        <v>154</v>
      </c>
      <c r="Z4474" s="3" t="s">
        <v>154</v>
      </c>
      <c r="AA4474" s="3" t="s">
        <v>154</v>
      </c>
      <c r="AB4474" s="3" t="s">
        <v>154</v>
      </c>
      <c r="AC4474" s="3" t="s">
        <v>154</v>
      </c>
      <c r="AD4474" s="3" t="s">
        <v>6151</v>
      </c>
      <c r="AE4474" s="3" t="s">
        <v>6151</v>
      </c>
      <c r="AF4474" s="3" t="s">
        <v>154</v>
      </c>
      <c r="AG4474" s="3" t="s">
        <v>154</v>
      </c>
      <c r="AH4474" s="3" t="s">
        <v>6597</v>
      </c>
      <c r="AI4474" s="3" t="s">
        <v>6482</v>
      </c>
      <c r="AJ4474" s="3" t="s">
        <v>6489</v>
      </c>
    </row>
    <row r="4475" spans="1:36" ht="30">
      <c r="A4475" s="10">
        <v>4578</v>
      </c>
      <c r="B4475" t="str">
        <f>IF(K4475="总计","",INDEX(主数据!A:AD,MATCH(J4475,主数据!A:A,0),9))</f>
        <v>华西大区公司</v>
      </c>
      <c r="C4475" t="str">
        <f>IF(K4475="","",INDEX(主数据!A:AD,MATCH(J4475,主数据!A:A,0),11))</f>
        <v>重庆北区</v>
      </c>
      <c r="D4475" t="str">
        <f t="shared" si="276"/>
        <v>CQ38物业服务费定额</v>
      </c>
      <c r="E4475" s="13" t="str">
        <f t="shared" si="278"/>
        <v/>
      </c>
      <c r="F4475" s="13" t="str">
        <f>IF(E4475="","",IFERROR(IF(IF(K4475="","",INDEX(收费标合同信息维护!A:Q,MATCH(D4475,收费标合同信息维护!J:J,0),10))=D4475,"有","无"),"无"))</f>
        <v/>
      </c>
      <c r="G4475" s="13" t="str">
        <f t="shared" si="277"/>
        <v>CQ38物业服务费定额17080.00</v>
      </c>
      <c r="H4475" s="13" t="str">
        <f t="shared" si="279"/>
        <v>17080.00</v>
      </c>
      <c r="I4475" s="13" t="str">
        <f>IF(G4475="","",IFERROR(IF(IF(K4475="","",INDEX(收费标合同信息维护!A:Q,MATCH(G4475,收费标合同信息维护!M:M,0),13))=G4475,"有","无"),"无"))</f>
        <v>无</v>
      </c>
      <c r="J4475" s="3" t="s">
        <v>3890</v>
      </c>
      <c r="K4475" s="3" t="s">
        <v>15237</v>
      </c>
      <c r="L4475" s="3" t="s">
        <v>6025</v>
      </c>
      <c r="M4475" s="3" t="s">
        <v>6026</v>
      </c>
      <c r="N4475" s="3" t="s">
        <v>6477</v>
      </c>
      <c r="O4475" s="3" t="s">
        <v>6478</v>
      </c>
      <c r="P4475" s="3" t="s">
        <v>6652</v>
      </c>
      <c r="Q4475" s="3" t="s">
        <v>15239</v>
      </c>
      <c r="R4475" s="3" t="s">
        <v>6490</v>
      </c>
      <c r="S4475" s="3" t="s">
        <v>6491</v>
      </c>
      <c r="T4475" s="3" t="s">
        <v>6537</v>
      </c>
      <c r="U4475" s="3" t="s">
        <v>154</v>
      </c>
      <c r="V4475" s="3" t="s">
        <v>154</v>
      </c>
      <c r="W4475" s="3" t="s">
        <v>15240</v>
      </c>
      <c r="X4475" s="3" t="s">
        <v>154</v>
      </c>
      <c r="Y4475" s="3" t="s">
        <v>154</v>
      </c>
      <c r="Z4475" s="3" t="s">
        <v>154</v>
      </c>
      <c r="AA4475" s="3" t="s">
        <v>154</v>
      </c>
      <c r="AB4475" s="3" t="s">
        <v>154</v>
      </c>
      <c r="AC4475" s="3" t="s">
        <v>154</v>
      </c>
      <c r="AD4475" s="3" t="s">
        <v>6151</v>
      </c>
      <c r="AE4475" s="3" t="s">
        <v>6151</v>
      </c>
      <c r="AF4475" s="3" t="s">
        <v>154</v>
      </c>
      <c r="AG4475" s="3" t="s">
        <v>154</v>
      </c>
      <c r="AH4475" s="3" t="s">
        <v>6597</v>
      </c>
      <c r="AI4475" s="3" t="s">
        <v>6482</v>
      </c>
      <c r="AJ4475" s="3" t="s">
        <v>6489</v>
      </c>
    </row>
    <row r="4476" spans="1:36" ht="30">
      <c r="A4476" s="10">
        <v>4579</v>
      </c>
      <c r="B4476" t="str">
        <f>IF(K4476="总计","",INDEX(主数据!A:AD,MATCH(J4476,主数据!A:A,0),9))</f>
        <v>华西大区公司</v>
      </c>
      <c r="C4476" t="str">
        <f>IF(K4476="","",INDEX(主数据!A:AD,MATCH(J4476,主数据!A:A,0),11))</f>
        <v>重庆北区</v>
      </c>
      <c r="D4476" t="str">
        <f t="shared" si="276"/>
        <v>CQ38物业服务费定额</v>
      </c>
      <c r="E4476" s="13" t="str">
        <f t="shared" si="278"/>
        <v/>
      </c>
      <c r="F4476" s="13" t="str">
        <f>IF(E4476="","",IFERROR(IF(IF(K4476="","",INDEX(收费标合同信息维护!A:Q,MATCH(D4476,收费标合同信息维护!J:J,0),10))=D4476,"有","无"),"无"))</f>
        <v/>
      </c>
      <c r="G4476" s="13" t="str">
        <f t="shared" si="277"/>
        <v>CQ38物业服务费定额1000.00</v>
      </c>
      <c r="H4476" s="13" t="str">
        <f t="shared" si="279"/>
        <v>1000.00</v>
      </c>
      <c r="I4476" s="13" t="str">
        <f>IF(G4476="","",IFERROR(IF(IF(K4476="","",INDEX(收费标合同信息维护!A:Q,MATCH(G4476,收费标合同信息维护!M:M,0),13))=G4476,"有","无"),"无"))</f>
        <v>无</v>
      </c>
      <c r="J4476" s="3" t="s">
        <v>3890</v>
      </c>
      <c r="K4476" s="3" t="s">
        <v>15237</v>
      </c>
      <c r="L4476" s="3" t="s">
        <v>6025</v>
      </c>
      <c r="M4476" s="3" t="s">
        <v>6026</v>
      </c>
      <c r="N4476" s="3" t="s">
        <v>6477</v>
      </c>
      <c r="O4476" s="3" t="s">
        <v>6478</v>
      </c>
      <c r="P4476" s="3" t="s">
        <v>6794</v>
      </c>
      <c r="Q4476" s="3" t="s">
        <v>7545</v>
      </c>
      <c r="R4476" s="3" t="s">
        <v>6490</v>
      </c>
      <c r="S4476" s="3" t="s">
        <v>6491</v>
      </c>
      <c r="T4476" s="3" t="s">
        <v>6514</v>
      </c>
      <c r="U4476" s="3" t="s">
        <v>154</v>
      </c>
      <c r="V4476" s="3" t="s">
        <v>154</v>
      </c>
      <c r="W4476" s="3" t="s">
        <v>7552</v>
      </c>
      <c r="X4476" s="3" t="s">
        <v>154</v>
      </c>
      <c r="Y4476" s="3" t="s">
        <v>154</v>
      </c>
      <c r="Z4476" s="3" t="s">
        <v>154</v>
      </c>
      <c r="AA4476" s="3" t="s">
        <v>154</v>
      </c>
      <c r="AB4476" s="3" t="s">
        <v>154</v>
      </c>
      <c r="AC4476" s="3" t="s">
        <v>154</v>
      </c>
      <c r="AD4476" s="3" t="s">
        <v>6151</v>
      </c>
      <c r="AE4476" s="3" t="s">
        <v>6151</v>
      </c>
      <c r="AF4476" s="3" t="s">
        <v>154</v>
      </c>
      <c r="AG4476" s="3" t="s">
        <v>154</v>
      </c>
      <c r="AH4476" s="3" t="s">
        <v>6478</v>
      </c>
      <c r="AI4476" s="3" t="s">
        <v>6482</v>
      </c>
      <c r="AJ4476" s="3" t="s">
        <v>6033</v>
      </c>
    </row>
    <row r="4477" spans="1:36" ht="30">
      <c r="A4477" s="10">
        <v>4580</v>
      </c>
      <c r="B4477" t="str">
        <f>IF(K4477="总计","",INDEX(主数据!A:AD,MATCH(J4477,主数据!A:A,0),9))</f>
        <v>华西大区公司</v>
      </c>
      <c r="C4477" t="str">
        <f>IF(K4477="","",INDEX(主数据!A:AD,MATCH(J4477,主数据!A:A,0),11))</f>
        <v>重庆北区</v>
      </c>
      <c r="D4477" t="str">
        <f t="shared" si="276"/>
        <v>CQ38物业服务费定额</v>
      </c>
      <c r="E4477" s="13" t="str">
        <f t="shared" si="278"/>
        <v/>
      </c>
      <c r="F4477" s="13" t="str">
        <f>IF(E4477="","",IFERROR(IF(IF(K4477="","",INDEX(收费标合同信息维护!A:Q,MATCH(D4477,收费标合同信息维护!J:J,0),10))=D4477,"有","无"),"无"))</f>
        <v/>
      </c>
      <c r="G4477" s="13" t="str">
        <f t="shared" si="277"/>
        <v>CQ38物业服务费定额440422.00</v>
      </c>
      <c r="H4477" s="13" t="str">
        <f t="shared" si="279"/>
        <v>440422.00</v>
      </c>
      <c r="I4477" s="13" t="str">
        <f>IF(G4477="","",IFERROR(IF(IF(K4477="","",INDEX(收费标合同信息维护!A:Q,MATCH(G4477,收费标合同信息维护!M:M,0),13))=G4477,"有","无"),"无"))</f>
        <v>无</v>
      </c>
      <c r="J4477" s="3" t="s">
        <v>3890</v>
      </c>
      <c r="K4477" s="3" t="s">
        <v>15237</v>
      </c>
      <c r="L4477" s="3" t="s">
        <v>6025</v>
      </c>
      <c r="M4477" s="3" t="s">
        <v>6026</v>
      </c>
      <c r="N4477" s="3" t="s">
        <v>6477</v>
      </c>
      <c r="O4477" s="3" t="s">
        <v>6478</v>
      </c>
      <c r="P4477" s="3" t="s">
        <v>7406</v>
      </c>
      <c r="Q4477" s="3" t="s">
        <v>15241</v>
      </c>
      <c r="R4477" s="3" t="s">
        <v>6490</v>
      </c>
      <c r="S4477" s="3" t="s">
        <v>6491</v>
      </c>
      <c r="T4477" s="3" t="s">
        <v>6690</v>
      </c>
      <c r="U4477" s="3" t="s">
        <v>154</v>
      </c>
      <c r="V4477" s="3" t="s">
        <v>154</v>
      </c>
      <c r="W4477" s="3" t="s">
        <v>15242</v>
      </c>
      <c r="X4477" s="3" t="s">
        <v>154</v>
      </c>
      <c r="Y4477" s="3" t="s">
        <v>154</v>
      </c>
      <c r="Z4477" s="3" t="s">
        <v>154</v>
      </c>
      <c r="AA4477" s="3" t="s">
        <v>154</v>
      </c>
      <c r="AB4477" s="3" t="s">
        <v>154</v>
      </c>
      <c r="AC4477" s="3" t="s">
        <v>154</v>
      </c>
      <c r="AD4477" s="3" t="s">
        <v>6151</v>
      </c>
      <c r="AE4477" s="3" t="s">
        <v>6151</v>
      </c>
      <c r="AF4477" s="3" t="s">
        <v>154</v>
      </c>
      <c r="AG4477" s="3" t="s">
        <v>154</v>
      </c>
      <c r="AH4477" s="3" t="s">
        <v>6478</v>
      </c>
      <c r="AI4477" s="3" t="s">
        <v>6482</v>
      </c>
      <c r="AJ4477" s="3" t="s">
        <v>6033</v>
      </c>
    </row>
    <row r="4478" spans="1:36" ht="15">
      <c r="A4478" s="10">
        <v>4581</v>
      </c>
      <c r="B4478" t="str">
        <f>IF(K4478="总计","",INDEX(主数据!A:AD,MATCH(J4478,主数据!A:A,0),9))</f>
        <v>环渤海大区公司</v>
      </c>
      <c r="C4478" t="str">
        <f>IF(K4478="","",INDEX(主数据!A:AD,MATCH(J4478,主数据!A:A,0),11))</f>
        <v>东北城区</v>
      </c>
      <c r="D4478" t="str">
        <f t="shared" si="276"/>
        <v>JN42物业服务费标准方式1.50</v>
      </c>
      <c r="E4478" s="13" t="str">
        <f t="shared" si="278"/>
        <v>1.50</v>
      </c>
      <c r="F4478" s="13" t="str">
        <f>IF(E4478="","",IFERROR(IF(IF(K4478="","",INDEX(收费标合同信息维护!A:Q,MATCH(D4478,收费标合同信息维护!J:J,0),10))=D4478,"有","无"),"无"))</f>
        <v>无</v>
      </c>
      <c r="G4478" s="13" t="str">
        <f t="shared" si="277"/>
        <v/>
      </c>
      <c r="H4478" s="13" t="str">
        <f t="shared" si="279"/>
        <v/>
      </c>
      <c r="I4478" s="13" t="str">
        <f>IF(G4478="","",IFERROR(IF(IF(K4478="","",INDEX(收费标合同信息维护!A:Q,MATCH(G4478,收费标合同信息维护!M:M,0),13))=G4478,"有","无"),"无"))</f>
        <v/>
      </c>
      <c r="J4478" s="3" t="s">
        <v>3943</v>
      </c>
      <c r="K4478" s="3" t="s">
        <v>15243</v>
      </c>
      <c r="L4478" s="3" t="s">
        <v>6025</v>
      </c>
      <c r="M4478" s="3" t="s">
        <v>6026</v>
      </c>
      <c r="N4478" s="3" t="s">
        <v>6477</v>
      </c>
      <c r="O4478" s="3" t="s">
        <v>6478</v>
      </c>
      <c r="P4478" s="3" t="s">
        <v>15244</v>
      </c>
      <c r="Q4478" s="3" t="s">
        <v>15245</v>
      </c>
      <c r="R4478" s="3" t="s">
        <v>6484</v>
      </c>
      <c r="S4478" s="3" t="s">
        <v>6491</v>
      </c>
      <c r="T4478" s="3" t="s">
        <v>6496</v>
      </c>
      <c r="U4478" s="3" t="s">
        <v>154</v>
      </c>
      <c r="V4478" s="3" t="s">
        <v>6608</v>
      </c>
      <c r="W4478" s="3" t="s">
        <v>154</v>
      </c>
      <c r="X4478" s="3" t="s">
        <v>154</v>
      </c>
      <c r="Y4478" s="3" t="s">
        <v>154</v>
      </c>
      <c r="Z4478" s="3" t="s">
        <v>154</v>
      </c>
      <c r="AA4478" s="3" t="s">
        <v>154</v>
      </c>
      <c r="AB4478" s="3" t="s">
        <v>154</v>
      </c>
      <c r="AC4478" s="3" t="s">
        <v>154</v>
      </c>
      <c r="AD4478" s="3" t="s">
        <v>6151</v>
      </c>
      <c r="AE4478" s="3" t="s">
        <v>6151</v>
      </c>
      <c r="AF4478" s="3" t="s">
        <v>154</v>
      </c>
      <c r="AG4478" s="3" t="s">
        <v>154</v>
      </c>
      <c r="AH4478" s="3" t="s">
        <v>6478</v>
      </c>
      <c r="AI4478" s="3" t="s">
        <v>6482</v>
      </c>
      <c r="AJ4478" s="3" t="s">
        <v>15246</v>
      </c>
    </row>
    <row r="4479" spans="1:36" ht="15">
      <c r="A4479" s="10">
        <v>4582</v>
      </c>
      <c r="B4479" t="str">
        <f>IF(K4479="总计","",INDEX(主数据!A:AD,MATCH(J4479,主数据!A:A,0),9))</f>
        <v>环渤海大区公司</v>
      </c>
      <c r="C4479" t="str">
        <f>IF(K4479="","",INDEX(主数据!A:AD,MATCH(J4479,主数据!A:A,0),11))</f>
        <v>东北城区</v>
      </c>
      <c r="D4479" t="str">
        <f t="shared" si="276"/>
        <v>JN42物业服务费标准方式0.75</v>
      </c>
      <c r="E4479" s="13" t="str">
        <f t="shared" si="278"/>
        <v>0.75</v>
      </c>
      <c r="F4479" s="13" t="str">
        <f>IF(E4479="","",IFERROR(IF(IF(K4479="","",INDEX(收费标合同信息维护!A:Q,MATCH(D4479,收费标合同信息维护!J:J,0),10))=D4479,"有","无"),"无"))</f>
        <v>无</v>
      </c>
      <c r="G4479" s="13" t="str">
        <f t="shared" si="277"/>
        <v/>
      </c>
      <c r="H4479" s="13" t="str">
        <f t="shared" si="279"/>
        <v/>
      </c>
      <c r="I4479" s="13" t="str">
        <f>IF(G4479="","",IFERROR(IF(IF(K4479="","",INDEX(收费标合同信息维护!A:Q,MATCH(G4479,收费标合同信息维护!M:M,0),13))=G4479,"有","无"),"无"))</f>
        <v/>
      </c>
      <c r="J4479" s="3" t="s">
        <v>3943</v>
      </c>
      <c r="K4479" s="3" t="s">
        <v>15243</v>
      </c>
      <c r="L4479" s="3" t="s">
        <v>6025</v>
      </c>
      <c r="M4479" s="3" t="s">
        <v>6026</v>
      </c>
      <c r="N4479" s="3" t="s">
        <v>6477</v>
      </c>
      <c r="O4479" s="3" t="s">
        <v>6478</v>
      </c>
      <c r="P4479" s="3" t="s">
        <v>15247</v>
      </c>
      <c r="Q4479" s="3" t="s">
        <v>15248</v>
      </c>
      <c r="R4479" s="3" t="s">
        <v>6484</v>
      </c>
      <c r="S4479" s="3" t="s">
        <v>6491</v>
      </c>
      <c r="T4479" s="3" t="s">
        <v>6496</v>
      </c>
      <c r="U4479" s="3" t="s">
        <v>154</v>
      </c>
      <c r="V4479" s="3" t="s">
        <v>8930</v>
      </c>
      <c r="W4479" s="3" t="s">
        <v>154</v>
      </c>
      <c r="X4479" s="3" t="s">
        <v>154</v>
      </c>
      <c r="Y4479" s="3" t="s">
        <v>154</v>
      </c>
      <c r="Z4479" s="3" t="s">
        <v>154</v>
      </c>
      <c r="AA4479" s="3" t="s">
        <v>154</v>
      </c>
      <c r="AB4479" s="3" t="s">
        <v>154</v>
      </c>
      <c r="AC4479" s="3" t="s">
        <v>154</v>
      </c>
      <c r="AD4479" s="3" t="s">
        <v>6151</v>
      </c>
      <c r="AE4479" s="3" t="s">
        <v>6151</v>
      </c>
      <c r="AF4479" s="3" t="s">
        <v>154</v>
      </c>
      <c r="AG4479" s="3" t="s">
        <v>154</v>
      </c>
      <c r="AH4479" s="3" t="s">
        <v>6478</v>
      </c>
      <c r="AI4479" s="3" t="s">
        <v>6482</v>
      </c>
      <c r="AJ4479" s="3" t="s">
        <v>44</v>
      </c>
    </row>
    <row r="4480" spans="1:36" ht="15">
      <c r="A4480" s="10">
        <v>4583</v>
      </c>
      <c r="B4480" t="str">
        <f>IF(K4480="总计","",INDEX(主数据!A:AD,MATCH(J4480,主数据!A:A,0),9))</f>
        <v>环渤海大区公司</v>
      </c>
      <c r="C4480" t="str">
        <f>IF(K4480="","",INDEX(主数据!A:AD,MATCH(J4480,主数据!A:A,0),11))</f>
        <v>东北城区</v>
      </c>
      <c r="D4480" t="str">
        <f t="shared" si="276"/>
        <v>JN42委托停车费（固定）定额</v>
      </c>
      <c r="E4480" s="13" t="str">
        <f t="shared" si="278"/>
        <v/>
      </c>
      <c r="F4480" s="13" t="str">
        <f>IF(E4480="","",IFERROR(IF(IF(K4480="","",INDEX(收费标合同信息维护!A:Q,MATCH(D4480,收费标合同信息维护!J:J,0),10))=D4480,"有","无"),"无"))</f>
        <v/>
      </c>
      <c r="G4480" s="13" t="str">
        <f t="shared" si="277"/>
        <v>JN42委托停车费（固定）定额50.00</v>
      </c>
      <c r="H4480" s="13" t="str">
        <f t="shared" si="279"/>
        <v>50.00</v>
      </c>
      <c r="I4480" s="13" t="str">
        <f>IF(G4480="","",IFERROR(IF(IF(K4480="","",INDEX(收费标合同信息维护!A:Q,MATCH(G4480,收费标合同信息维护!M:M,0),13))=G4480,"有","无"),"无"))</f>
        <v>无</v>
      </c>
      <c r="J4480" s="3" t="s">
        <v>3943</v>
      </c>
      <c r="K4480" s="3" t="s">
        <v>15243</v>
      </c>
      <c r="L4480" s="3" t="s">
        <v>7341</v>
      </c>
      <c r="M4480" s="3" t="s">
        <v>7342</v>
      </c>
      <c r="N4480" s="3" t="s">
        <v>6477</v>
      </c>
      <c r="O4480" s="3" t="s">
        <v>6597</v>
      </c>
      <c r="P4480" s="3" t="s">
        <v>15249</v>
      </c>
      <c r="Q4480" s="3" t="s">
        <v>15250</v>
      </c>
      <c r="R4480" s="3" t="s">
        <v>6490</v>
      </c>
      <c r="S4480" s="3" t="s">
        <v>6491</v>
      </c>
      <c r="T4480" s="3" t="s">
        <v>6496</v>
      </c>
      <c r="U4480" s="3" t="s">
        <v>6716</v>
      </c>
      <c r="V4480" s="3" t="s">
        <v>154</v>
      </c>
      <c r="W4480" s="3" t="s">
        <v>6712</v>
      </c>
      <c r="X4480" s="3" t="s">
        <v>154</v>
      </c>
      <c r="Y4480" s="3" t="s">
        <v>154</v>
      </c>
      <c r="Z4480" s="3" t="s">
        <v>154</v>
      </c>
      <c r="AA4480" s="3" t="s">
        <v>154</v>
      </c>
      <c r="AB4480" s="3" t="s">
        <v>154</v>
      </c>
      <c r="AC4480" s="3" t="s">
        <v>154</v>
      </c>
      <c r="AD4480" s="3" t="s">
        <v>6151</v>
      </c>
      <c r="AE4480" s="3" t="s">
        <v>6151</v>
      </c>
      <c r="AF4480" s="3" t="s">
        <v>154</v>
      </c>
      <c r="AG4480" s="3" t="s">
        <v>154</v>
      </c>
      <c r="AH4480" s="3" t="s">
        <v>6478</v>
      </c>
      <c r="AI4480" s="3" t="s">
        <v>6482</v>
      </c>
      <c r="AJ4480" s="3" t="s">
        <v>6051</v>
      </c>
    </row>
    <row r="4481" spans="1:36" ht="15">
      <c r="A4481" s="10">
        <v>4584</v>
      </c>
      <c r="B4481" t="str">
        <f>IF(K4481="总计","",INDEX(主数据!A:AD,MATCH(J4481,主数据!A:A,0),9))</f>
        <v>环渤海大区公司</v>
      </c>
      <c r="C4481" t="str">
        <f>IF(K4481="","",INDEX(主数据!A:AD,MATCH(J4481,主数据!A:A,0),11))</f>
        <v>东北城区</v>
      </c>
      <c r="D4481" t="str">
        <f t="shared" si="276"/>
        <v>JN42委托停车费（固定）定额</v>
      </c>
      <c r="E4481" s="13" t="str">
        <f t="shared" si="278"/>
        <v/>
      </c>
      <c r="F4481" s="13" t="str">
        <f>IF(E4481="","",IFERROR(IF(IF(K4481="","",INDEX(收费标合同信息维护!A:Q,MATCH(D4481,收费标合同信息维护!J:J,0),10))=D4481,"有","无"),"无"))</f>
        <v/>
      </c>
      <c r="G4481" s="13" t="str">
        <f t="shared" si="277"/>
        <v>JN42委托停车费（固定）定额50.00</v>
      </c>
      <c r="H4481" s="13" t="str">
        <f t="shared" si="279"/>
        <v>50.00</v>
      </c>
      <c r="I4481" s="13" t="str">
        <f>IF(G4481="","",IFERROR(IF(IF(K4481="","",INDEX(收费标合同信息维护!A:Q,MATCH(G4481,收费标合同信息维护!M:M,0),13))=G4481,"有","无"),"无"))</f>
        <v>无</v>
      </c>
      <c r="J4481" s="3" t="s">
        <v>3943</v>
      </c>
      <c r="K4481" s="3" t="s">
        <v>15243</v>
      </c>
      <c r="L4481" s="3" t="s">
        <v>7341</v>
      </c>
      <c r="M4481" s="3" t="s">
        <v>7342</v>
      </c>
      <c r="N4481" s="3" t="s">
        <v>6477</v>
      </c>
      <c r="O4481" s="3" t="s">
        <v>6597</v>
      </c>
      <c r="P4481" s="3" t="s">
        <v>15251</v>
      </c>
      <c r="Q4481" s="3" t="s">
        <v>15252</v>
      </c>
      <c r="R4481" s="3" t="s">
        <v>6490</v>
      </c>
      <c r="S4481" s="3" t="s">
        <v>6491</v>
      </c>
      <c r="T4481" s="3" t="s">
        <v>6496</v>
      </c>
      <c r="U4481" s="3" t="s">
        <v>6716</v>
      </c>
      <c r="V4481" s="3" t="s">
        <v>154</v>
      </c>
      <c r="W4481" s="3" t="s">
        <v>6712</v>
      </c>
      <c r="X4481" s="3" t="s">
        <v>154</v>
      </c>
      <c r="Y4481" s="3" t="s">
        <v>154</v>
      </c>
      <c r="Z4481" s="3" t="s">
        <v>154</v>
      </c>
      <c r="AA4481" s="3" t="s">
        <v>154</v>
      </c>
      <c r="AB4481" s="3" t="s">
        <v>154</v>
      </c>
      <c r="AC4481" s="3" t="s">
        <v>154</v>
      </c>
      <c r="AD4481" s="3" t="s">
        <v>6151</v>
      </c>
      <c r="AE4481" s="3" t="s">
        <v>6151</v>
      </c>
      <c r="AF4481" s="3" t="s">
        <v>154</v>
      </c>
      <c r="AG4481" s="3" t="s">
        <v>154</v>
      </c>
      <c r="AH4481" s="3" t="s">
        <v>6478</v>
      </c>
      <c r="AI4481" s="3" t="s">
        <v>6482</v>
      </c>
      <c r="AJ4481" s="3" t="s">
        <v>12</v>
      </c>
    </row>
    <row r="4482" spans="1:36" ht="15">
      <c r="A4482" s="10">
        <v>4585</v>
      </c>
      <c r="B4482" t="str">
        <f>IF(K4482="总计","",INDEX(主数据!A:AD,MATCH(J4482,主数据!A:A,0),9))</f>
        <v>环渤海大区公司</v>
      </c>
      <c r="C4482" t="str">
        <f>IF(K4482="","",INDEX(主数据!A:AD,MATCH(J4482,主数据!A:A,0),11))</f>
        <v>东北城区</v>
      </c>
      <c r="D4482" t="str">
        <f t="shared" ref="D4482:D4545" si="280">J4482&amp;M4482&amp;R4482&amp;E4482</f>
        <v>JN42委托停车费（固定）定额</v>
      </c>
      <c r="E4482" s="13" t="str">
        <f t="shared" si="278"/>
        <v/>
      </c>
      <c r="F4482" s="13" t="str">
        <f>IF(E4482="","",IFERROR(IF(IF(K4482="","",INDEX(收费标合同信息维护!A:Q,MATCH(D4482,收费标合同信息维护!J:J,0),10))=D4482,"有","无"),"无"))</f>
        <v/>
      </c>
      <c r="G4482" s="13" t="str">
        <f t="shared" ref="G4482:G4545" si="281">IF(W4482="","",J4482&amp;M4482&amp;R4482&amp;H4482)</f>
        <v>JN42委托停车费（固定）定额50.00</v>
      </c>
      <c r="H4482" s="13" t="str">
        <f t="shared" si="279"/>
        <v>50.00</v>
      </c>
      <c r="I4482" s="13" t="str">
        <f>IF(G4482="","",IFERROR(IF(IF(K4482="","",INDEX(收费标合同信息维护!A:Q,MATCH(G4482,收费标合同信息维护!M:M,0),13))=G4482,"有","无"),"无"))</f>
        <v>无</v>
      </c>
      <c r="J4482" s="3" t="s">
        <v>3943</v>
      </c>
      <c r="K4482" s="3" t="s">
        <v>15243</v>
      </c>
      <c r="L4482" s="3" t="s">
        <v>7341</v>
      </c>
      <c r="M4482" s="3" t="s">
        <v>7342</v>
      </c>
      <c r="N4482" s="3" t="s">
        <v>6477</v>
      </c>
      <c r="O4482" s="3" t="s">
        <v>6597</v>
      </c>
      <c r="P4482" s="3" t="s">
        <v>15253</v>
      </c>
      <c r="Q4482" s="3" t="s">
        <v>15254</v>
      </c>
      <c r="R4482" s="3" t="s">
        <v>6490</v>
      </c>
      <c r="S4482" s="3" t="s">
        <v>6491</v>
      </c>
      <c r="T4482" s="3" t="s">
        <v>6496</v>
      </c>
      <c r="U4482" s="3" t="s">
        <v>6716</v>
      </c>
      <c r="V4482" s="3" t="s">
        <v>154</v>
      </c>
      <c r="W4482" s="3" t="s">
        <v>6712</v>
      </c>
      <c r="X4482" s="3" t="s">
        <v>154</v>
      </c>
      <c r="Y4482" s="3" t="s">
        <v>154</v>
      </c>
      <c r="Z4482" s="3" t="s">
        <v>154</v>
      </c>
      <c r="AA4482" s="3" t="s">
        <v>154</v>
      </c>
      <c r="AB4482" s="3" t="s">
        <v>154</v>
      </c>
      <c r="AC4482" s="3" t="s">
        <v>154</v>
      </c>
      <c r="AD4482" s="3" t="s">
        <v>6151</v>
      </c>
      <c r="AE4482" s="3" t="s">
        <v>6151</v>
      </c>
      <c r="AF4482" s="3" t="s">
        <v>154</v>
      </c>
      <c r="AG4482" s="3" t="s">
        <v>154</v>
      </c>
      <c r="AH4482" s="3" t="s">
        <v>6478</v>
      </c>
      <c r="AI4482" s="3" t="s">
        <v>6482</v>
      </c>
      <c r="AJ4482" s="3" t="s">
        <v>6032</v>
      </c>
    </row>
    <row r="4483" spans="1:36" ht="15">
      <c r="A4483" s="10">
        <v>4586</v>
      </c>
      <c r="B4483" t="str">
        <f>IF(K4483="总计","",INDEX(主数据!A:AD,MATCH(J4483,主数据!A:A,0),9))</f>
        <v>环渤海大区公司</v>
      </c>
      <c r="C4483" t="str">
        <f>IF(K4483="","",INDEX(主数据!A:AD,MATCH(J4483,主数据!A:A,0),11))</f>
        <v>东北城区</v>
      </c>
      <c r="D4483" t="str">
        <f t="shared" si="280"/>
        <v>JN42委托停车费（固定）定额</v>
      </c>
      <c r="E4483" s="13" t="str">
        <f t="shared" ref="E4483:E4546" si="282">TEXT(IF(V4483="","",--V4483),"0.00")</f>
        <v/>
      </c>
      <c r="F4483" s="13" t="str">
        <f>IF(E4483="","",IFERROR(IF(IF(K4483="","",INDEX(收费标合同信息维护!A:Q,MATCH(D4483,收费标合同信息维护!J:J,0),10))=D4483,"有","无"),"无"))</f>
        <v/>
      </c>
      <c r="G4483" s="13" t="str">
        <f t="shared" si="281"/>
        <v>JN42委托停车费（固定）定额50.00</v>
      </c>
      <c r="H4483" s="13" t="str">
        <f t="shared" ref="H4483:H4546" si="283">TEXT(IF(W4483="","",--W4483),"0.00")</f>
        <v>50.00</v>
      </c>
      <c r="I4483" s="13" t="str">
        <f>IF(G4483="","",IFERROR(IF(IF(K4483="","",INDEX(收费标合同信息维护!A:Q,MATCH(G4483,收费标合同信息维护!M:M,0),13))=G4483,"有","无"),"无"))</f>
        <v>无</v>
      </c>
      <c r="J4483" s="3" t="s">
        <v>3943</v>
      </c>
      <c r="K4483" s="3" t="s">
        <v>15243</v>
      </c>
      <c r="L4483" s="3" t="s">
        <v>7341</v>
      </c>
      <c r="M4483" s="3" t="s">
        <v>7342</v>
      </c>
      <c r="N4483" s="3" t="s">
        <v>6477</v>
      </c>
      <c r="O4483" s="3" t="s">
        <v>6597</v>
      </c>
      <c r="P4483" s="3" t="s">
        <v>15255</v>
      </c>
      <c r="Q4483" s="3" t="s">
        <v>15256</v>
      </c>
      <c r="R4483" s="3" t="s">
        <v>6490</v>
      </c>
      <c r="S4483" s="3" t="s">
        <v>6491</v>
      </c>
      <c r="T4483" s="3" t="s">
        <v>6496</v>
      </c>
      <c r="U4483" s="3" t="s">
        <v>6716</v>
      </c>
      <c r="V4483" s="3" t="s">
        <v>154</v>
      </c>
      <c r="W4483" s="3" t="s">
        <v>6712</v>
      </c>
      <c r="X4483" s="3" t="s">
        <v>154</v>
      </c>
      <c r="Y4483" s="3" t="s">
        <v>154</v>
      </c>
      <c r="Z4483" s="3" t="s">
        <v>154</v>
      </c>
      <c r="AA4483" s="3" t="s">
        <v>154</v>
      </c>
      <c r="AB4483" s="3" t="s">
        <v>154</v>
      </c>
      <c r="AC4483" s="3" t="s">
        <v>154</v>
      </c>
      <c r="AD4483" s="3" t="s">
        <v>6151</v>
      </c>
      <c r="AE4483" s="3" t="s">
        <v>6151</v>
      </c>
      <c r="AF4483" s="3" t="s">
        <v>154</v>
      </c>
      <c r="AG4483" s="3" t="s">
        <v>154</v>
      </c>
      <c r="AH4483" s="3" t="s">
        <v>6478</v>
      </c>
      <c r="AI4483" s="3" t="s">
        <v>6482</v>
      </c>
      <c r="AJ4483" s="3" t="s">
        <v>36</v>
      </c>
    </row>
    <row r="4484" spans="1:36" ht="30">
      <c r="A4484" s="10">
        <v>4587</v>
      </c>
      <c r="B4484" t="str">
        <f>IF(K4484="总计","",INDEX(主数据!A:AD,MATCH(J4484,主数据!A:A,0),9))</f>
        <v>环渤海大区公司</v>
      </c>
      <c r="C4484" t="str">
        <f>IF(K4484="","",INDEX(主数据!A:AD,MATCH(J4484,主数据!A:A,0),11))</f>
        <v>东北城区</v>
      </c>
      <c r="D4484" t="str">
        <f t="shared" si="280"/>
        <v>JN42委托停车管理费（固定）定额</v>
      </c>
      <c r="E4484" s="13" t="str">
        <f t="shared" si="282"/>
        <v/>
      </c>
      <c r="F4484" s="13" t="str">
        <f>IF(E4484="","",IFERROR(IF(IF(K4484="","",INDEX(收费标合同信息维护!A:Q,MATCH(D4484,收费标合同信息维护!J:J,0),10))=D4484,"有","无"),"无"))</f>
        <v/>
      </c>
      <c r="G4484" s="13" t="str">
        <f t="shared" si="281"/>
        <v>JN42委托停车管理费（固定）定额50.00</v>
      </c>
      <c r="H4484" s="13" t="str">
        <f t="shared" si="283"/>
        <v>50.00</v>
      </c>
      <c r="I4484" s="13" t="str">
        <f>IF(G4484="","",IFERROR(IF(IF(K4484="","",INDEX(收费标合同信息维护!A:Q,MATCH(G4484,收费标合同信息维护!M:M,0),13))=G4484,"有","无"),"无"))</f>
        <v>无</v>
      </c>
      <c r="J4484" s="3" t="s">
        <v>3943</v>
      </c>
      <c r="K4484" s="3" t="s">
        <v>15243</v>
      </c>
      <c r="L4484" s="3" t="s">
        <v>6811</v>
      </c>
      <c r="M4484" s="3" t="s">
        <v>6812</v>
      </c>
      <c r="N4484" s="3" t="s">
        <v>6477</v>
      </c>
      <c r="O4484" s="3" t="s">
        <v>6597</v>
      </c>
      <c r="P4484" s="3" t="s">
        <v>15257</v>
      </c>
      <c r="Q4484" s="3" t="s">
        <v>15258</v>
      </c>
      <c r="R4484" s="3" t="s">
        <v>6490</v>
      </c>
      <c r="S4484" s="3" t="s">
        <v>6491</v>
      </c>
      <c r="T4484" s="3" t="s">
        <v>6496</v>
      </c>
      <c r="U4484" s="3" t="s">
        <v>6716</v>
      </c>
      <c r="V4484" s="3" t="s">
        <v>154</v>
      </c>
      <c r="W4484" s="3" t="s">
        <v>6712</v>
      </c>
      <c r="X4484" s="3" t="s">
        <v>154</v>
      </c>
      <c r="Y4484" s="3" t="s">
        <v>154</v>
      </c>
      <c r="Z4484" s="3" t="s">
        <v>154</v>
      </c>
      <c r="AA4484" s="3" t="s">
        <v>154</v>
      </c>
      <c r="AB4484" s="3" t="s">
        <v>154</v>
      </c>
      <c r="AC4484" s="3" t="s">
        <v>154</v>
      </c>
      <c r="AD4484" s="3" t="s">
        <v>6151</v>
      </c>
      <c r="AE4484" s="3" t="s">
        <v>6151</v>
      </c>
      <c r="AF4484" s="3" t="s">
        <v>154</v>
      </c>
      <c r="AG4484" s="3" t="s">
        <v>154</v>
      </c>
      <c r="AH4484" s="3" t="s">
        <v>6478</v>
      </c>
      <c r="AI4484" s="3" t="s">
        <v>6482</v>
      </c>
      <c r="AJ4484" s="3" t="s">
        <v>6201</v>
      </c>
    </row>
    <row r="4485" spans="1:36" ht="30">
      <c r="A4485" s="10">
        <v>4588</v>
      </c>
      <c r="B4485" t="str">
        <f>IF(K4485="总计","",INDEX(主数据!A:AD,MATCH(J4485,主数据!A:A,0),9))</f>
        <v>环渤海大区公司</v>
      </c>
      <c r="C4485" t="str">
        <f>IF(K4485="","",INDEX(主数据!A:AD,MATCH(J4485,主数据!A:A,0),11))</f>
        <v>东北城区</v>
      </c>
      <c r="D4485" t="str">
        <f t="shared" si="280"/>
        <v>JN42委托停车管理费（固定）定额</v>
      </c>
      <c r="E4485" s="13" t="str">
        <f t="shared" si="282"/>
        <v/>
      </c>
      <c r="F4485" s="13" t="str">
        <f>IF(E4485="","",IFERROR(IF(IF(K4485="","",INDEX(收费标合同信息维护!A:Q,MATCH(D4485,收费标合同信息维护!J:J,0),10))=D4485,"有","无"),"无"))</f>
        <v/>
      </c>
      <c r="G4485" s="13" t="str">
        <f t="shared" si="281"/>
        <v>JN42委托停车管理费（固定）定额50.00</v>
      </c>
      <c r="H4485" s="13" t="str">
        <f t="shared" si="283"/>
        <v>50.00</v>
      </c>
      <c r="I4485" s="13" t="str">
        <f>IF(G4485="","",IFERROR(IF(IF(K4485="","",INDEX(收费标合同信息维护!A:Q,MATCH(G4485,收费标合同信息维护!M:M,0),13))=G4485,"有","无"),"无"))</f>
        <v>无</v>
      </c>
      <c r="J4485" s="3" t="s">
        <v>3943</v>
      </c>
      <c r="K4485" s="3" t="s">
        <v>15243</v>
      </c>
      <c r="L4485" s="3" t="s">
        <v>6811</v>
      </c>
      <c r="M4485" s="3" t="s">
        <v>6812</v>
      </c>
      <c r="N4485" s="3" t="s">
        <v>6477</v>
      </c>
      <c r="O4485" s="3" t="s">
        <v>6597</v>
      </c>
      <c r="P4485" s="3" t="s">
        <v>15259</v>
      </c>
      <c r="Q4485" s="3" t="s">
        <v>15260</v>
      </c>
      <c r="R4485" s="3" t="s">
        <v>6490</v>
      </c>
      <c r="S4485" s="3" t="s">
        <v>6491</v>
      </c>
      <c r="T4485" s="3" t="s">
        <v>6496</v>
      </c>
      <c r="U4485" s="3" t="s">
        <v>6716</v>
      </c>
      <c r="V4485" s="3" t="s">
        <v>154</v>
      </c>
      <c r="W4485" s="3" t="s">
        <v>6712</v>
      </c>
      <c r="X4485" s="3" t="s">
        <v>154</v>
      </c>
      <c r="Y4485" s="3" t="s">
        <v>154</v>
      </c>
      <c r="Z4485" s="3" t="s">
        <v>154</v>
      </c>
      <c r="AA4485" s="3" t="s">
        <v>154</v>
      </c>
      <c r="AB4485" s="3" t="s">
        <v>154</v>
      </c>
      <c r="AC4485" s="3" t="s">
        <v>154</v>
      </c>
      <c r="AD4485" s="3" t="s">
        <v>6151</v>
      </c>
      <c r="AE4485" s="3" t="s">
        <v>6151</v>
      </c>
      <c r="AF4485" s="3" t="s">
        <v>154</v>
      </c>
      <c r="AG4485" s="3" t="s">
        <v>154</v>
      </c>
      <c r="AH4485" s="3" t="s">
        <v>6478</v>
      </c>
      <c r="AI4485" s="3" t="s">
        <v>6482</v>
      </c>
      <c r="AJ4485" s="3" t="s">
        <v>10</v>
      </c>
    </row>
    <row r="4486" spans="1:36" ht="30">
      <c r="A4486" s="10">
        <v>4589</v>
      </c>
      <c r="B4486" t="str">
        <f>IF(K4486="总计","",INDEX(主数据!A:AD,MATCH(J4486,主数据!A:A,0),9))</f>
        <v>环渤海大区公司</v>
      </c>
      <c r="C4486" t="str">
        <f>IF(K4486="","",INDEX(主数据!A:AD,MATCH(J4486,主数据!A:A,0),11))</f>
        <v>东北城区</v>
      </c>
      <c r="D4486" t="str">
        <f t="shared" si="280"/>
        <v>JN42小业主委托停车管理费（固定）定额</v>
      </c>
      <c r="E4486" s="13" t="str">
        <f t="shared" si="282"/>
        <v/>
      </c>
      <c r="F4486" s="13" t="str">
        <f>IF(E4486="","",IFERROR(IF(IF(K4486="","",INDEX(收费标合同信息维护!A:Q,MATCH(D4486,收费标合同信息维护!J:J,0),10))=D4486,"有","无"),"无"))</f>
        <v/>
      </c>
      <c r="G4486" s="13" t="str">
        <f t="shared" si="281"/>
        <v>JN42小业主委托停车管理费（固定）定额50.00</v>
      </c>
      <c r="H4486" s="13" t="str">
        <f t="shared" si="283"/>
        <v>50.00</v>
      </c>
      <c r="I4486" s="13" t="str">
        <f>IF(G4486="","",IFERROR(IF(IF(K4486="","",INDEX(收费标合同信息维护!A:Q,MATCH(G4486,收费标合同信息维护!M:M,0),13))=G4486,"有","无"),"无"))</f>
        <v>无</v>
      </c>
      <c r="J4486" s="3" t="s">
        <v>3943</v>
      </c>
      <c r="K4486" s="3" t="s">
        <v>15243</v>
      </c>
      <c r="L4486" s="3" t="s">
        <v>7013</v>
      </c>
      <c r="M4486" s="3" t="s">
        <v>7014</v>
      </c>
      <c r="N4486" s="3" t="s">
        <v>6477</v>
      </c>
      <c r="O4486" s="3" t="s">
        <v>6478</v>
      </c>
      <c r="P4486" s="3" t="s">
        <v>15261</v>
      </c>
      <c r="Q4486" s="3" t="s">
        <v>15262</v>
      </c>
      <c r="R4486" s="3" t="s">
        <v>6490</v>
      </c>
      <c r="S4486" s="3" t="s">
        <v>6491</v>
      </c>
      <c r="T4486" s="3" t="s">
        <v>6537</v>
      </c>
      <c r="U4486" s="3" t="s">
        <v>154</v>
      </c>
      <c r="V4486" s="3" t="s">
        <v>154</v>
      </c>
      <c r="W4486" s="3" t="s">
        <v>6712</v>
      </c>
      <c r="X4486" s="3" t="s">
        <v>154</v>
      </c>
      <c r="Y4486" s="3" t="s">
        <v>154</v>
      </c>
      <c r="Z4486" s="3" t="s">
        <v>154</v>
      </c>
      <c r="AA4486" s="3" t="s">
        <v>154</v>
      </c>
      <c r="AB4486" s="3" t="s">
        <v>154</v>
      </c>
      <c r="AC4486" s="3" t="s">
        <v>154</v>
      </c>
      <c r="AD4486" s="3" t="s">
        <v>6151</v>
      </c>
      <c r="AE4486" s="3" t="s">
        <v>6151</v>
      </c>
      <c r="AF4486" s="3" t="s">
        <v>6040</v>
      </c>
      <c r="AG4486" s="3" t="s">
        <v>154</v>
      </c>
      <c r="AH4486" s="3" t="s">
        <v>6478</v>
      </c>
      <c r="AI4486" s="3" t="s">
        <v>6482</v>
      </c>
      <c r="AJ4486" s="3" t="s">
        <v>6246</v>
      </c>
    </row>
    <row r="4487" spans="1:36" ht="30">
      <c r="A4487" s="10">
        <v>4590</v>
      </c>
      <c r="B4487" t="str">
        <f>IF(K4487="总计","",INDEX(主数据!A:AD,MATCH(J4487,主数据!A:A,0),9))</f>
        <v>环渤海大区公司</v>
      </c>
      <c r="C4487" t="str">
        <f>IF(K4487="","",INDEX(主数据!A:AD,MATCH(J4487,主数据!A:A,0),11))</f>
        <v>东北城区</v>
      </c>
      <c r="D4487" t="str">
        <f t="shared" si="280"/>
        <v>JN42小业主委托停车管理费（固定）定额</v>
      </c>
      <c r="E4487" s="13" t="str">
        <f t="shared" si="282"/>
        <v/>
      </c>
      <c r="F4487" s="13" t="str">
        <f>IF(E4487="","",IFERROR(IF(IF(K4487="","",INDEX(收费标合同信息维护!A:Q,MATCH(D4487,收费标合同信息维护!J:J,0),10))=D4487,"有","无"),"无"))</f>
        <v/>
      </c>
      <c r="G4487" s="13" t="str">
        <f t="shared" si="281"/>
        <v>JN42小业主委托停车管理费（固定）定额50.00</v>
      </c>
      <c r="H4487" s="13" t="str">
        <f t="shared" si="283"/>
        <v>50.00</v>
      </c>
      <c r="I4487" s="13" t="str">
        <f>IF(G4487="","",IFERROR(IF(IF(K4487="","",INDEX(收费标合同信息维护!A:Q,MATCH(G4487,收费标合同信息维护!M:M,0),13))=G4487,"有","无"),"无"))</f>
        <v>无</v>
      </c>
      <c r="J4487" s="3" t="s">
        <v>3943</v>
      </c>
      <c r="K4487" s="3" t="s">
        <v>15243</v>
      </c>
      <c r="L4487" s="3" t="s">
        <v>7013</v>
      </c>
      <c r="M4487" s="3" t="s">
        <v>7014</v>
      </c>
      <c r="N4487" s="3" t="s">
        <v>6477</v>
      </c>
      <c r="O4487" s="3" t="s">
        <v>6478</v>
      </c>
      <c r="P4487" s="3" t="s">
        <v>15263</v>
      </c>
      <c r="Q4487" s="3" t="s">
        <v>15264</v>
      </c>
      <c r="R4487" s="3" t="s">
        <v>6490</v>
      </c>
      <c r="S4487" s="3" t="s">
        <v>6491</v>
      </c>
      <c r="T4487" s="3" t="s">
        <v>6537</v>
      </c>
      <c r="U4487" s="3" t="s">
        <v>154</v>
      </c>
      <c r="V4487" s="3" t="s">
        <v>154</v>
      </c>
      <c r="W4487" s="3" t="s">
        <v>6712</v>
      </c>
      <c r="X4487" s="3" t="s">
        <v>154</v>
      </c>
      <c r="Y4487" s="3" t="s">
        <v>154</v>
      </c>
      <c r="Z4487" s="3" t="s">
        <v>154</v>
      </c>
      <c r="AA4487" s="3" t="s">
        <v>154</v>
      </c>
      <c r="AB4487" s="3" t="s">
        <v>154</v>
      </c>
      <c r="AC4487" s="3" t="s">
        <v>154</v>
      </c>
      <c r="AD4487" s="3" t="s">
        <v>6151</v>
      </c>
      <c r="AE4487" s="3" t="s">
        <v>6151</v>
      </c>
      <c r="AF4487" s="3" t="s">
        <v>154</v>
      </c>
      <c r="AG4487" s="3" t="s">
        <v>154</v>
      </c>
      <c r="AH4487" s="3" t="s">
        <v>6478</v>
      </c>
      <c r="AI4487" s="3" t="s">
        <v>6482</v>
      </c>
      <c r="AJ4487" s="3" t="s">
        <v>6489</v>
      </c>
    </row>
    <row r="4488" spans="1:36" ht="30">
      <c r="A4488" s="10">
        <v>4591</v>
      </c>
      <c r="B4488" t="str">
        <f>IF(K4488="总计","",INDEX(主数据!A:AD,MATCH(J4488,主数据!A:A,0),9))</f>
        <v>环渤海大区公司</v>
      </c>
      <c r="C4488" t="str">
        <f>IF(K4488="","",INDEX(主数据!A:AD,MATCH(J4488,主数据!A:A,0),11))</f>
        <v>东北城区</v>
      </c>
      <c r="D4488" t="str">
        <f t="shared" si="280"/>
        <v>JN42小业主委托停车管理费（固定）定额</v>
      </c>
      <c r="E4488" s="13" t="str">
        <f t="shared" si="282"/>
        <v/>
      </c>
      <c r="F4488" s="13" t="str">
        <f>IF(E4488="","",IFERROR(IF(IF(K4488="","",INDEX(收费标合同信息维护!A:Q,MATCH(D4488,收费标合同信息维护!J:J,0),10))=D4488,"有","无"),"无"))</f>
        <v/>
      </c>
      <c r="G4488" s="13" t="str">
        <f t="shared" si="281"/>
        <v>JN42小业主委托停车管理费（固定）定额50.00</v>
      </c>
      <c r="H4488" s="13" t="str">
        <f t="shared" si="283"/>
        <v>50.00</v>
      </c>
      <c r="I4488" s="13" t="str">
        <f>IF(G4488="","",IFERROR(IF(IF(K4488="","",INDEX(收费标合同信息维护!A:Q,MATCH(G4488,收费标合同信息维护!M:M,0),13))=G4488,"有","无"),"无"))</f>
        <v>无</v>
      </c>
      <c r="J4488" s="3" t="s">
        <v>3943</v>
      </c>
      <c r="K4488" s="3" t="s">
        <v>15243</v>
      </c>
      <c r="L4488" s="3" t="s">
        <v>7013</v>
      </c>
      <c r="M4488" s="3" t="s">
        <v>7014</v>
      </c>
      <c r="N4488" s="3" t="s">
        <v>6477</v>
      </c>
      <c r="O4488" s="3" t="s">
        <v>6478</v>
      </c>
      <c r="P4488" s="3" t="s">
        <v>15265</v>
      </c>
      <c r="Q4488" s="3" t="s">
        <v>15266</v>
      </c>
      <c r="R4488" s="3" t="s">
        <v>6490</v>
      </c>
      <c r="S4488" s="3" t="s">
        <v>6491</v>
      </c>
      <c r="T4488" s="3" t="s">
        <v>6537</v>
      </c>
      <c r="U4488" s="3" t="s">
        <v>154</v>
      </c>
      <c r="V4488" s="3" t="s">
        <v>154</v>
      </c>
      <c r="W4488" s="3" t="s">
        <v>6712</v>
      </c>
      <c r="X4488" s="3" t="s">
        <v>154</v>
      </c>
      <c r="Y4488" s="3" t="s">
        <v>154</v>
      </c>
      <c r="Z4488" s="3" t="s">
        <v>154</v>
      </c>
      <c r="AA4488" s="3" t="s">
        <v>154</v>
      </c>
      <c r="AB4488" s="3" t="s">
        <v>154</v>
      </c>
      <c r="AC4488" s="3" t="s">
        <v>154</v>
      </c>
      <c r="AD4488" s="3" t="s">
        <v>6151</v>
      </c>
      <c r="AE4488" s="3" t="s">
        <v>6151</v>
      </c>
      <c r="AF4488" s="3" t="s">
        <v>154</v>
      </c>
      <c r="AG4488" s="3" t="s">
        <v>154</v>
      </c>
      <c r="AH4488" s="3" t="s">
        <v>6478</v>
      </c>
      <c r="AI4488" s="3" t="s">
        <v>6482</v>
      </c>
      <c r="AJ4488" s="3" t="s">
        <v>6489</v>
      </c>
    </row>
    <row r="4489" spans="1:36" ht="30">
      <c r="A4489" s="10">
        <v>4592</v>
      </c>
      <c r="B4489" t="str">
        <f>IF(K4489="总计","",INDEX(主数据!A:AD,MATCH(J4489,主数据!A:A,0),9))</f>
        <v>环渤海大区公司</v>
      </c>
      <c r="C4489" t="str">
        <f>IF(K4489="","",INDEX(主数据!A:AD,MATCH(J4489,主数据!A:A,0),11))</f>
        <v>东北城区</v>
      </c>
      <c r="D4489" t="str">
        <f t="shared" si="280"/>
        <v>JN42小业主委托停车管理费（固定）定额</v>
      </c>
      <c r="E4489" s="13" t="str">
        <f t="shared" si="282"/>
        <v/>
      </c>
      <c r="F4489" s="13" t="str">
        <f>IF(E4489="","",IFERROR(IF(IF(K4489="","",INDEX(收费标合同信息维护!A:Q,MATCH(D4489,收费标合同信息维护!J:J,0),10))=D4489,"有","无"),"无"))</f>
        <v/>
      </c>
      <c r="G4489" s="13" t="str">
        <f t="shared" si="281"/>
        <v>JN42小业主委托停车管理费（固定）定额50.00</v>
      </c>
      <c r="H4489" s="13" t="str">
        <f t="shared" si="283"/>
        <v>50.00</v>
      </c>
      <c r="I4489" s="13" t="str">
        <f>IF(G4489="","",IFERROR(IF(IF(K4489="","",INDEX(收费标合同信息维护!A:Q,MATCH(G4489,收费标合同信息维护!M:M,0),13))=G4489,"有","无"),"无"))</f>
        <v>无</v>
      </c>
      <c r="J4489" s="3" t="s">
        <v>3943</v>
      </c>
      <c r="K4489" s="3" t="s">
        <v>15243</v>
      </c>
      <c r="L4489" s="3" t="s">
        <v>7013</v>
      </c>
      <c r="M4489" s="3" t="s">
        <v>7014</v>
      </c>
      <c r="N4489" s="3" t="s">
        <v>6477</v>
      </c>
      <c r="O4489" s="3" t="s">
        <v>6478</v>
      </c>
      <c r="P4489" s="3" t="s">
        <v>15267</v>
      </c>
      <c r="Q4489" s="3" t="s">
        <v>15268</v>
      </c>
      <c r="R4489" s="3" t="s">
        <v>6490</v>
      </c>
      <c r="S4489" s="3" t="s">
        <v>6491</v>
      </c>
      <c r="T4489" s="3" t="s">
        <v>6537</v>
      </c>
      <c r="U4489" s="3" t="s">
        <v>154</v>
      </c>
      <c r="V4489" s="3" t="s">
        <v>154</v>
      </c>
      <c r="W4489" s="3" t="s">
        <v>6712</v>
      </c>
      <c r="X4489" s="3" t="s">
        <v>154</v>
      </c>
      <c r="Y4489" s="3" t="s">
        <v>154</v>
      </c>
      <c r="Z4489" s="3" t="s">
        <v>154</v>
      </c>
      <c r="AA4489" s="3" t="s">
        <v>154</v>
      </c>
      <c r="AB4489" s="3" t="s">
        <v>154</v>
      </c>
      <c r="AC4489" s="3" t="s">
        <v>154</v>
      </c>
      <c r="AD4489" s="3" t="s">
        <v>6151</v>
      </c>
      <c r="AE4489" s="3" t="s">
        <v>6151</v>
      </c>
      <c r="AF4489" s="3" t="s">
        <v>154</v>
      </c>
      <c r="AG4489" s="3" t="s">
        <v>154</v>
      </c>
      <c r="AH4489" s="3" t="s">
        <v>6478</v>
      </c>
      <c r="AI4489" s="3" t="s">
        <v>6482</v>
      </c>
      <c r="AJ4489" s="3" t="s">
        <v>6489</v>
      </c>
    </row>
    <row r="4490" spans="1:36" ht="30">
      <c r="A4490" s="10">
        <v>4593</v>
      </c>
      <c r="B4490" t="str">
        <f>IF(K4490="总计","",INDEX(主数据!A:AD,MATCH(J4490,主数据!A:A,0),9))</f>
        <v>华西大区公司</v>
      </c>
      <c r="C4490" t="str">
        <f>IF(K4490="","",INDEX(主数据!A:AD,MATCH(J4490,主数据!A:A,0),11))</f>
        <v>呼和浩特东区</v>
      </c>
      <c r="D4490" t="str">
        <f t="shared" si="280"/>
        <v>NM108销售中心物业费定额</v>
      </c>
      <c r="E4490" s="13" t="str">
        <f t="shared" si="282"/>
        <v/>
      </c>
      <c r="F4490" s="13" t="str">
        <f>IF(E4490="","",IFERROR(IF(IF(K4490="","",INDEX(收费标合同信息维护!A:Q,MATCH(D4490,收费标合同信息维护!J:J,0),10))=D4490,"有","无"),"无"))</f>
        <v/>
      </c>
      <c r="G4490" s="13" t="str">
        <f t="shared" si="281"/>
        <v>NM108销售中心物业费定额18144.77</v>
      </c>
      <c r="H4490" s="13" t="str">
        <f t="shared" si="283"/>
        <v>18144.77</v>
      </c>
      <c r="I4490" s="13" t="str">
        <f>IF(G4490="","",IFERROR(IF(IF(K4490="","",INDEX(收费标合同信息维护!A:Q,MATCH(G4490,收费标合同信息维护!M:M,0),13))=G4490,"有","无"),"无"))</f>
        <v>无</v>
      </c>
      <c r="J4490" s="3" t="s">
        <v>4086</v>
      </c>
      <c r="K4490" s="3" t="s">
        <v>15269</v>
      </c>
      <c r="L4490" s="3" t="s">
        <v>6638</v>
      </c>
      <c r="M4490" s="3" t="s">
        <v>6639</v>
      </c>
      <c r="N4490" s="3" t="s">
        <v>6477</v>
      </c>
      <c r="O4490" s="3" t="s">
        <v>6478</v>
      </c>
      <c r="P4490" s="3" t="s">
        <v>15270</v>
      </c>
      <c r="Q4490" s="3" t="s">
        <v>15271</v>
      </c>
      <c r="R4490" s="3" t="s">
        <v>6490</v>
      </c>
      <c r="S4490" s="3" t="s">
        <v>6491</v>
      </c>
      <c r="T4490" s="3" t="s">
        <v>6915</v>
      </c>
      <c r="U4490" s="3" t="s">
        <v>154</v>
      </c>
      <c r="V4490" s="3" t="s">
        <v>154</v>
      </c>
      <c r="W4490" s="3" t="s">
        <v>15272</v>
      </c>
      <c r="X4490" s="3" t="s">
        <v>154</v>
      </c>
      <c r="Y4490" s="3" t="s">
        <v>154</v>
      </c>
      <c r="Z4490" s="3" t="s">
        <v>154</v>
      </c>
      <c r="AA4490" s="3" t="s">
        <v>154</v>
      </c>
      <c r="AB4490" s="3" t="s">
        <v>154</v>
      </c>
      <c r="AC4490" s="3" t="s">
        <v>154</v>
      </c>
      <c r="AD4490" s="3" t="s">
        <v>6151</v>
      </c>
      <c r="AE4490" s="3" t="s">
        <v>6151</v>
      </c>
      <c r="AF4490" s="3" t="s">
        <v>154</v>
      </c>
      <c r="AG4490" s="3" t="s">
        <v>154</v>
      </c>
      <c r="AH4490" s="3" t="s">
        <v>6478</v>
      </c>
      <c r="AI4490" s="3" t="s">
        <v>6482</v>
      </c>
      <c r="AJ4490" s="3" t="s">
        <v>6489</v>
      </c>
    </row>
    <row r="4491" spans="1:36" ht="30">
      <c r="A4491" s="10">
        <v>4594</v>
      </c>
      <c r="B4491" t="str">
        <f>IF(K4491="总计","",INDEX(主数据!A:AD,MATCH(J4491,主数据!A:A,0),9))</f>
        <v>华西大区公司</v>
      </c>
      <c r="C4491" t="str">
        <f>IF(K4491="","",INDEX(主数据!A:AD,MATCH(J4491,主数据!A:A,0),11))</f>
        <v>呼和浩特东区</v>
      </c>
      <c r="D4491" t="str">
        <f t="shared" si="280"/>
        <v>NM109销售中心物业费标准方式52903.68</v>
      </c>
      <c r="E4491" s="13" t="str">
        <f t="shared" si="282"/>
        <v>52903.68</v>
      </c>
      <c r="F4491" s="13" t="str">
        <f>IF(E4491="","",IFERROR(IF(IF(K4491="","",INDEX(收费标合同信息维护!A:Q,MATCH(D4491,收费标合同信息维护!J:J,0),10))=D4491,"有","无"),"无"))</f>
        <v>无</v>
      </c>
      <c r="G4491" s="13" t="str">
        <f t="shared" si="281"/>
        <v/>
      </c>
      <c r="H4491" s="13" t="str">
        <f t="shared" si="283"/>
        <v/>
      </c>
      <c r="I4491" s="13" t="str">
        <f>IF(G4491="","",IFERROR(IF(IF(K4491="","",INDEX(收费标合同信息维护!A:Q,MATCH(G4491,收费标合同信息维护!M:M,0),13))=G4491,"有","无"),"无"))</f>
        <v/>
      </c>
      <c r="J4491" s="3" t="s">
        <v>4088</v>
      </c>
      <c r="K4491" s="3" t="s">
        <v>15273</v>
      </c>
      <c r="L4491" s="3" t="s">
        <v>6638</v>
      </c>
      <c r="M4491" s="3" t="s">
        <v>6639</v>
      </c>
      <c r="N4491" s="3" t="s">
        <v>6477</v>
      </c>
      <c r="O4491" s="3" t="s">
        <v>6478</v>
      </c>
      <c r="P4491" s="3" t="s">
        <v>15274</v>
      </c>
      <c r="Q4491" s="3" t="s">
        <v>15275</v>
      </c>
      <c r="R4491" s="3" t="s">
        <v>6484</v>
      </c>
      <c r="S4491" s="3" t="s">
        <v>6491</v>
      </c>
      <c r="T4491" s="3" t="s">
        <v>6882</v>
      </c>
      <c r="U4491" s="3" t="s">
        <v>154</v>
      </c>
      <c r="V4491" s="3" t="s">
        <v>15276</v>
      </c>
      <c r="W4491" s="3" t="s">
        <v>154</v>
      </c>
      <c r="X4491" s="3" t="s">
        <v>154</v>
      </c>
      <c r="Y4491" s="3" t="s">
        <v>154</v>
      </c>
      <c r="Z4491" s="3" t="s">
        <v>154</v>
      </c>
      <c r="AA4491" s="3" t="s">
        <v>154</v>
      </c>
      <c r="AB4491" s="3" t="s">
        <v>154</v>
      </c>
      <c r="AC4491" s="3" t="s">
        <v>154</v>
      </c>
      <c r="AD4491" s="3" t="s">
        <v>6151</v>
      </c>
      <c r="AE4491" s="3" t="s">
        <v>6151</v>
      </c>
      <c r="AF4491" s="3" t="s">
        <v>154</v>
      </c>
      <c r="AG4491" s="3" t="s">
        <v>154</v>
      </c>
      <c r="AH4491" s="3" t="s">
        <v>6478</v>
      </c>
      <c r="AI4491" s="3" t="s">
        <v>6482</v>
      </c>
      <c r="AJ4491" s="3" t="s">
        <v>6489</v>
      </c>
    </row>
    <row r="4492" spans="1:36" ht="30">
      <c r="A4492" s="10">
        <v>4595</v>
      </c>
      <c r="B4492" t="str">
        <f>IF(K4492="总计","",INDEX(主数据!A:AD,MATCH(J4492,主数据!A:A,0),9))</f>
        <v>华西大区公司</v>
      </c>
      <c r="C4492" t="str">
        <f>IF(K4492="","",INDEX(主数据!A:AD,MATCH(J4492,主数据!A:A,0),11))</f>
        <v>呼和浩特东区</v>
      </c>
      <c r="D4492" t="str">
        <f t="shared" si="280"/>
        <v>NM109销售中心物业费直接录入</v>
      </c>
      <c r="E4492" s="13" t="str">
        <f t="shared" si="282"/>
        <v/>
      </c>
      <c r="F4492" s="13" t="str">
        <f>IF(E4492="","",IFERROR(IF(IF(K4492="","",INDEX(收费标合同信息维护!A:Q,MATCH(D4492,收费标合同信息维护!J:J,0),10))=D4492,"有","无"),"无"))</f>
        <v/>
      </c>
      <c r="G4492" s="13" t="str">
        <f t="shared" si="281"/>
        <v/>
      </c>
      <c r="H4492" s="13" t="str">
        <f t="shared" si="283"/>
        <v/>
      </c>
      <c r="I4492" s="13" t="str">
        <f>IF(G4492="","",IFERROR(IF(IF(K4492="","",INDEX(收费标合同信息维护!A:Q,MATCH(G4492,收费标合同信息维护!M:M,0),13))=G4492,"有","无"),"无"))</f>
        <v/>
      </c>
      <c r="J4492" s="3" t="s">
        <v>4088</v>
      </c>
      <c r="K4492" s="3" t="s">
        <v>15273</v>
      </c>
      <c r="L4492" s="3" t="s">
        <v>6638</v>
      </c>
      <c r="M4492" s="3" t="s">
        <v>6639</v>
      </c>
      <c r="N4492" s="3" t="s">
        <v>6477</v>
      </c>
      <c r="O4492" s="3" t="s">
        <v>6478</v>
      </c>
      <c r="P4492" s="3" t="s">
        <v>15277</v>
      </c>
      <c r="Q4492" s="3" t="s">
        <v>15278</v>
      </c>
      <c r="R4492" s="3" t="s">
        <v>6479</v>
      </c>
      <c r="S4492" s="3" t="s">
        <v>6480</v>
      </c>
      <c r="T4492" s="3" t="s">
        <v>10725</v>
      </c>
      <c r="U4492" s="3" t="s">
        <v>154</v>
      </c>
      <c r="V4492" s="3" t="s">
        <v>154</v>
      </c>
      <c r="W4492" s="3" t="s">
        <v>154</v>
      </c>
      <c r="X4492" s="3" t="s">
        <v>154</v>
      </c>
      <c r="Y4492" s="3" t="s">
        <v>154</v>
      </c>
      <c r="Z4492" s="3" t="s">
        <v>154</v>
      </c>
      <c r="AA4492" s="3" t="s">
        <v>154</v>
      </c>
      <c r="AB4492" s="3" t="s">
        <v>154</v>
      </c>
      <c r="AC4492" s="3" t="s">
        <v>154</v>
      </c>
      <c r="AD4492" s="3" t="s">
        <v>6151</v>
      </c>
      <c r="AE4492" s="3" t="s">
        <v>6151</v>
      </c>
      <c r="AF4492" s="3" t="s">
        <v>154</v>
      </c>
      <c r="AG4492" s="3" t="s">
        <v>154</v>
      </c>
      <c r="AH4492" s="3" t="s">
        <v>6597</v>
      </c>
      <c r="AI4492" s="3" t="s">
        <v>6482</v>
      </c>
      <c r="AJ4492" s="3" t="s">
        <v>6489</v>
      </c>
    </row>
    <row r="4493" spans="1:36" ht="30">
      <c r="A4493" s="10">
        <v>4596</v>
      </c>
      <c r="B4493" t="str">
        <f>IF(K4493="总计","",INDEX(主数据!A:AD,MATCH(J4493,主数据!A:A,0),9))</f>
        <v>华西大区公司</v>
      </c>
      <c r="C4493" t="str">
        <f>IF(K4493="","",INDEX(主数据!A:AD,MATCH(J4493,主数据!A:A,0),11))</f>
        <v>呼和浩特东区</v>
      </c>
      <c r="D4493" t="str">
        <f t="shared" si="280"/>
        <v>NM109销售中心物业费定额</v>
      </c>
      <c r="E4493" s="13" t="str">
        <f t="shared" si="282"/>
        <v/>
      </c>
      <c r="F4493" s="13" t="str">
        <f>IF(E4493="","",IFERROR(IF(IF(K4493="","",INDEX(收费标合同信息维护!A:Q,MATCH(D4493,收费标合同信息维护!J:J,0),10))=D4493,"有","无"),"无"))</f>
        <v/>
      </c>
      <c r="G4493" s="13" t="str">
        <f t="shared" si="281"/>
        <v>NM109销售中心物业费定额45024.31</v>
      </c>
      <c r="H4493" s="13" t="str">
        <f t="shared" si="283"/>
        <v>45024.31</v>
      </c>
      <c r="I4493" s="13" t="str">
        <f>IF(G4493="","",IFERROR(IF(IF(K4493="","",INDEX(收费标合同信息维护!A:Q,MATCH(G4493,收费标合同信息维护!M:M,0),13))=G4493,"有","无"),"无"))</f>
        <v>无</v>
      </c>
      <c r="J4493" s="3" t="s">
        <v>4088</v>
      </c>
      <c r="K4493" s="3" t="s">
        <v>15273</v>
      </c>
      <c r="L4493" s="3" t="s">
        <v>6638</v>
      </c>
      <c r="M4493" s="3" t="s">
        <v>6639</v>
      </c>
      <c r="N4493" s="3" t="s">
        <v>6477</v>
      </c>
      <c r="O4493" s="3" t="s">
        <v>6478</v>
      </c>
      <c r="P4493" s="3" t="s">
        <v>15279</v>
      </c>
      <c r="Q4493" s="3" t="s">
        <v>15280</v>
      </c>
      <c r="R4493" s="3" t="s">
        <v>6490</v>
      </c>
      <c r="S4493" s="3" t="s">
        <v>6491</v>
      </c>
      <c r="T4493" s="3" t="s">
        <v>6915</v>
      </c>
      <c r="U4493" s="3" t="s">
        <v>154</v>
      </c>
      <c r="V4493" s="3" t="s">
        <v>154</v>
      </c>
      <c r="W4493" s="3" t="s">
        <v>15281</v>
      </c>
      <c r="X4493" s="3" t="s">
        <v>154</v>
      </c>
      <c r="Y4493" s="3" t="s">
        <v>154</v>
      </c>
      <c r="Z4493" s="3" t="s">
        <v>154</v>
      </c>
      <c r="AA4493" s="3" t="s">
        <v>154</v>
      </c>
      <c r="AB4493" s="3" t="s">
        <v>154</v>
      </c>
      <c r="AC4493" s="3" t="s">
        <v>154</v>
      </c>
      <c r="AD4493" s="3" t="s">
        <v>6151</v>
      </c>
      <c r="AE4493" s="3" t="s">
        <v>6151</v>
      </c>
      <c r="AF4493" s="3" t="s">
        <v>154</v>
      </c>
      <c r="AG4493" s="3" t="s">
        <v>154</v>
      </c>
      <c r="AH4493" s="3" t="s">
        <v>6478</v>
      </c>
      <c r="AI4493" s="3" t="s">
        <v>6482</v>
      </c>
      <c r="AJ4493" s="3" t="s">
        <v>6489</v>
      </c>
    </row>
    <row r="4494" spans="1:36" ht="30">
      <c r="A4494" s="10">
        <v>4597</v>
      </c>
      <c r="B4494" t="str">
        <f>IF(K4494="总计","",INDEX(主数据!A:AD,MATCH(J4494,主数据!A:A,0),9))</f>
        <v>华西大区公司</v>
      </c>
      <c r="C4494" t="str">
        <f>IF(K4494="","",INDEX(主数据!A:AD,MATCH(J4494,主数据!A:A,0),11))</f>
        <v>呼和浩特东区</v>
      </c>
      <c r="D4494" t="str">
        <f t="shared" si="280"/>
        <v>NM109销售中心物业费定额</v>
      </c>
      <c r="E4494" s="13" t="str">
        <f t="shared" si="282"/>
        <v/>
      </c>
      <c r="F4494" s="13" t="str">
        <f>IF(E4494="","",IFERROR(IF(IF(K4494="","",INDEX(收费标合同信息维护!A:Q,MATCH(D4494,收费标合同信息维护!J:J,0),10))=D4494,"有","无"),"无"))</f>
        <v/>
      </c>
      <c r="G4494" s="13" t="str">
        <f t="shared" si="281"/>
        <v>NM109销售中心物业费定额48193.00</v>
      </c>
      <c r="H4494" s="13" t="str">
        <f t="shared" si="283"/>
        <v>48193.00</v>
      </c>
      <c r="I4494" s="13" t="str">
        <f>IF(G4494="","",IFERROR(IF(IF(K4494="","",INDEX(收费标合同信息维护!A:Q,MATCH(G4494,收费标合同信息维护!M:M,0),13))=G4494,"有","无"),"无"))</f>
        <v>无</v>
      </c>
      <c r="J4494" s="3" t="s">
        <v>4088</v>
      </c>
      <c r="K4494" s="3" t="s">
        <v>15273</v>
      </c>
      <c r="L4494" s="3" t="s">
        <v>6638</v>
      </c>
      <c r="M4494" s="3" t="s">
        <v>6639</v>
      </c>
      <c r="N4494" s="3" t="s">
        <v>6477</v>
      </c>
      <c r="O4494" s="3" t="s">
        <v>6478</v>
      </c>
      <c r="P4494" s="3" t="s">
        <v>15282</v>
      </c>
      <c r="Q4494" s="3" t="s">
        <v>15283</v>
      </c>
      <c r="R4494" s="3" t="s">
        <v>6490</v>
      </c>
      <c r="S4494" s="3" t="s">
        <v>6491</v>
      </c>
      <c r="T4494" s="3" t="s">
        <v>6510</v>
      </c>
      <c r="U4494" s="3" t="s">
        <v>154</v>
      </c>
      <c r="V4494" s="3" t="s">
        <v>154</v>
      </c>
      <c r="W4494" s="3" t="s">
        <v>15284</v>
      </c>
      <c r="X4494" s="3" t="s">
        <v>154</v>
      </c>
      <c r="Y4494" s="3" t="s">
        <v>154</v>
      </c>
      <c r="Z4494" s="3" t="s">
        <v>154</v>
      </c>
      <c r="AA4494" s="3" t="s">
        <v>154</v>
      </c>
      <c r="AB4494" s="3" t="s">
        <v>154</v>
      </c>
      <c r="AC4494" s="3" t="s">
        <v>154</v>
      </c>
      <c r="AD4494" s="3" t="s">
        <v>6151</v>
      </c>
      <c r="AE4494" s="3" t="s">
        <v>6151</v>
      </c>
      <c r="AF4494" s="3" t="s">
        <v>154</v>
      </c>
      <c r="AG4494" s="3" t="s">
        <v>154</v>
      </c>
      <c r="AH4494" s="3" t="s">
        <v>6478</v>
      </c>
      <c r="AI4494" s="3" t="s">
        <v>6482</v>
      </c>
      <c r="AJ4494" s="3" t="s">
        <v>6033</v>
      </c>
    </row>
    <row r="4495" spans="1:36" ht="30">
      <c r="A4495" s="10">
        <v>4598</v>
      </c>
      <c r="B4495" t="str">
        <f>IF(K4495="总计","",INDEX(主数据!A:AD,MATCH(J4495,主数据!A:A,0),9))</f>
        <v>华北大区公司</v>
      </c>
      <c r="C4495" t="str">
        <f>IF(K4495="","",INDEX(主数据!A:AD,MATCH(J4495,主数据!A:A,0),11))</f>
        <v>北京一城区</v>
      </c>
      <c r="D4495" t="str">
        <f t="shared" si="280"/>
        <v>TC-CP05小业主委托停车管理费（固定）定额</v>
      </c>
      <c r="E4495" s="13" t="str">
        <f t="shared" si="282"/>
        <v/>
      </c>
      <c r="F4495" s="13" t="str">
        <f>IF(E4495="","",IFERROR(IF(IF(K4495="","",INDEX(收费标合同信息维护!A:Q,MATCH(D4495,收费标合同信息维护!J:J,0),10))=D4495,"有","无"),"无"))</f>
        <v/>
      </c>
      <c r="G4495" s="13" t="str">
        <f t="shared" si="281"/>
        <v>TC-CP05小业主委托停车管理费（固定）定额150.00</v>
      </c>
      <c r="H4495" s="13" t="str">
        <f t="shared" si="283"/>
        <v>150.00</v>
      </c>
      <c r="I4495" s="13" t="str">
        <f>IF(G4495="","",IFERROR(IF(IF(K4495="","",INDEX(收费标合同信息维护!A:Q,MATCH(G4495,收费标合同信息维护!M:M,0),13))=G4495,"有","无"),"无"))</f>
        <v>无</v>
      </c>
      <c r="J4495" s="3" t="s">
        <v>4762</v>
      </c>
      <c r="K4495" s="3" t="s">
        <v>6348</v>
      </c>
      <c r="L4495" s="3" t="s">
        <v>7013</v>
      </c>
      <c r="M4495" s="3" t="s">
        <v>7014</v>
      </c>
      <c r="N4495" s="3" t="s">
        <v>6477</v>
      </c>
      <c r="O4495" s="3" t="s">
        <v>6478</v>
      </c>
      <c r="P4495" s="3" t="s">
        <v>15285</v>
      </c>
      <c r="Q4495" s="3" t="s">
        <v>15286</v>
      </c>
      <c r="R4495" s="3" t="s">
        <v>6490</v>
      </c>
      <c r="S4495" s="3" t="s">
        <v>6491</v>
      </c>
      <c r="T4495" s="3" t="s">
        <v>6506</v>
      </c>
      <c r="U4495" s="3" t="s">
        <v>154</v>
      </c>
      <c r="V4495" s="3" t="s">
        <v>154</v>
      </c>
      <c r="W4495" s="3" t="s">
        <v>8442</v>
      </c>
      <c r="X4495" s="3" t="s">
        <v>154</v>
      </c>
      <c r="Y4495" s="3" t="s">
        <v>154</v>
      </c>
      <c r="Z4495" s="3" t="s">
        <v>154</v>
      </c>
      <c r="AA4495" s="3" t="s">
        <v>154</v>
      </c>
      <c r="AB4495" s="3" t="s">
        <v>154</v>
      </c>
      <c r="AC4495" s="3" t="s">
        <v>154</v>
      </c>
      <c r="AD4495" s="3" t="s">
        <v>6151</v>
      </c>
      <c r="AE4495" s="3" t="s">
        <v>6151</v>
      </c>
      <c r="AF4495" s="3" t="s">
        <v>154</v>
      </c>
      <c r="AG4495" s="3" t="s">
        <v>154</v>
      </c>
      <c r="AH4495" s="3" t="s">
        <v>6478</v>
      </c>
      <c r="AI4495" s="3" t="s">
        <v>6727</v>
      </c>
      <c r="AJ4495" s="3" t="s">
        <v>6489</v>
      </c>
    </row>
    <row r="4496" spans="1:36" ht="15">
      <c r="A4496" s="10">
        <v>4599</v>
      </c>
      <c r="B4496" t="str">
        <f>IF(K4496="总计","",INDEX(主数据!A:AD,MATCH(J4496,主数据!A:A,0),9))</f>
        <v>环渤海大区公司</v>
      </c>
      <c r="C4496" t="str">
        <f>IF(K4496="","",INDEX(主数据!A:AD,MATCH(J4496,主数据!A:A,0),11))</f>
        <v>天津开发区城区</v>
      </c>
      <c r="D4496" t="str">
        <f t="shared" si="280"/>
        <v>TJ1201物业服务费标准方式3.20</v>
      </c>
      <c r="E4496" s="13" t="str">
        <f t="shared" si="282"/>
        <v>3.20</v>
      </c>
      <c r="F4496" s="13" t="str">
        <f>IF(E4496="","",IFERROR(IF(IF(K4496="","",INDEX(收费标合同信息维护!A:Q,MATCH(D4496,收费标合同信息维护!J:J,0),10))=D4496,"有","无"),"无"))</f>
        <v>无</v>
      </c>
      <c r="G4496" s="13" t="str">
        <f t="shared" si="281"/>
        <v/>
      </c>
      <c r="H4496" s="13" t="str">
        <f t="shared" si="283"/>
        <v/>
      </c>
      <c r="I4496" s="13" t="str">
        <f>IF(G4496="","",IFERROR(IF(IF(K4496="","",INDEX(收费标合同信息维护!A:Q,MATCH(G4496,收费标合同信息维护!M:M,0),13))=G4496,"有","无"),"无"))</f>
        <v/>
      </c>
      <c r="J4496" s="3" t="s">
        <v>3094</v>
      </c>
      <c r="K4496" s="3" t="s">
        <v>15287</v>
      </c>
      <c r="L4496" s="3" t="s">
        <v>6025</v>
      </c>
      <c r="M4496" s="3" t="s">
        <v>6026</v>
      </c>
      <c r="N4496" s="3" t="s">
        <v>6477</v>
      </c>
      <c r="O4496" s="3" t="s">
        <v>6478</v>
      </c>
      <c r="P4496" s="3" t="s">
        <v>15288</v>
      </c>
      <c r="Q4496" s="3" t="s">
        <v>15289</v>
      </c>
      <c r="R4496" s="3" t="s">
        <v>6484</v>
      </c>
      <c r="S4496" s="3" t="s">
        <v>6491</v>
      </c>
      <c r="T4496" s="3" t="s">
        <v>12951</v>
      </c>
      <c r="U4496" s="3" t="s">
        <v>154</v>
      </c>
      <c r="V4496" s="3" t="s">
        <v>6857</v>
      </c>
      <c r="W4496" s="3" t="s">
        <v>154</v>
      </c>
      <c r="X4496" s="3" t="s">
        <v>154</v>
      </c>
      <c r="Y4496" s="3" t="s">
        <v>154</v>
      </c>
      <c r="Z4496" s="3" t="s">
        <v>154</v>
      </c>
      <c r="AA4496" s="3" t="s">
        <v>154</v>
      </c>
      <c r="AB4496" s="3" t="s">
        <v>154</v>
      </c>
      <c r="AC4496" s="3" t="s">
        <v>154</v>
      </c>
      <c r="AD4496" s="3" t="s">
        <v>6151</v>
      </c>
      <c r="AE4496" s="3" t="s">
        <v>6151</v>
      </c>
      <c r="AF4496" s="3" t="s">
        <v>6040</v>
      </c>
      <c r="AG4496" s="3" t="s">
        <v>154</v>
      </c>
      <c r="AH4496" s="3" t="s">
        <v>6478</v>
      </c>
      <c r="AI4496" s="3" t="s">
        <v>6482</v>
      </c>
      <c r="AJ4496" s="3" t="s">
        <v>47</v>
      </c>
    </row>
    <row r="4497" spans="1:36" ht="30">
      <c r="A4497" s="10">
        <v>4600</v>
      </c>
      <c r="B4497" t="str">
        <f>IF(K4497="总计","",INDEX(主数据!A:AD,MATCH(J4497,主数据!A:A,0),9))</f>
        <v>环渤海大区公司</v>
      </c>
      <c r="C4497" t="str">
        <f>IF(K4497="","",INDEX(主数据!A:AD,MATCH(J4497,主数据!A:A,0),11))</f>
        <v>天津开发区城区</v>
      </c>
      <c r="D4497" t="str">
        <f t="shared" si="280"/>
        <v>TJ1201物业服务费标准方式3.08</v>
      </c>
      <c r="E4497" s="13" t="str">
        <f t="shared" si="282"/>
        <v>3.08</v>
      </c>
      <c r="F4497" s="13" t="str">
        <f>IF(E4497="","",IFERROR(IF(IF(K4497="","",INDEX(收费标合同信息维护!A:Q,MATCH(D4497,收费标合同信息维护!J:J,0),10))=D4497,"有","无"),"无"))</f>
        <v>无</v>
      </c>
      <c r="G4497" s="13" t="str">
        <f t="shared" si="281"/>
        <v/>
      </c>
      <c r="H4497" s="13" t="str">
        <f t="shared" si="283"/>
        <v/>
      </c>
      <c r="I4497" s="13" t="str">
        <f>IF(G4497="","",IFERROR(IF(IF(K4497="","",INDEX(收费标合同信息维护!A:Q,MATCH(G4497,收费标合同信息维护!M:M,0),13))=G4497,"有","无"),"无"))</f>
        <v/>
      </c>
      <c r="J4497" s="3" t="s">
        <v>3094</v>
      </c>
      <c r="K4497" s="3" t="s">
        <v>15287</v>
      </c>
      <c r="L4497" s="3" t="s">
        <v>6025</v>
      </c>
      <c r="M4497" s="3" t="s">
        <v>6026</v>
      </c>
      <c r="N4497" s="3" t="s">
        <v>6477</v>
      </c>
      <c r="O4497" s="3" t="s">
        <v>6478</v>
      </c>
      <c r="P4497" s="3" t="s">
        <v>15290</v>
      </c>
      <c r="Q4497" s="3" t="s">
        <v>15291</v>
      </c>
      <c r="R4497" s="3" t="s">
        <v>6484</v>
      </c>
      <c r="S4497" s="3" t="s">
        <v>6491</v>
      </c>
      <c r="T4497" s="3" t="s">
        <v>6481</v>
      </c>
      <c r="U4497" s="3" t="s">
        <v>154</v>
      </c>
      <c r="V4497" s="3" t="s">
        <v>15292</v>
      </c>
      <c r="W4497" s="3" t="s">
        <v>154</v>
      </c>
      <c r="X4497" s="3" t="s">
        <v>154</v>
      </c>
      <c r="Y4497" s="3" t="s">
        <v>154</v>
      </c>
      <c r="Z4497" s="3" t="s">
        <v>154</v>
      </c>
      <c r="AA4497" s="3" t="s">
        <v>154</v>
      </c>
      <c r="AB4497" s="3" t="s">
        <v>154</v>
      </c>
      <c r="AC4497" s="3" t="s">
        <v>154</v>
      </c>
      <c r="AD4497" s="3" t="s">
        <v>6151</v>
      </c>
      <c r="AE4497" s="3" t="s">
        <v>6151</v>
      </c>
      <c r="AF4497" s="3" t="s">
        <v>154</v>
      </c>
      <c r="AG4497" s="3" t="s">
        <v>154</v>
      </c>
      <c r="AH4497" s="3" t="s">
        <v>6478</v>
      </c>
      <c r="AI4497" s="3" t="s">
        <v>6482</v>
      </c>
      <c r="AJ4497" s="3" t="s">
        <v>6032</v>
      </c>
    </row>
    <row r="4498" spans="1:36" ht="15">
      <c r="A4498" s="10">
        <v>4601</v>
      </c>
      <c r="B4498" t="str">
        <f>IF(K4498="总计","",INDEX(主数据!A:AD,MATCH(J4498,主数据!A:A,0),9))</f>
        <v>环渤海大区公司</v>
      </c>
      <c r="C4498" t="str">
        <f>IF(K4498="","",INDEX(主数据!A:AD,MATCH(J4498,主数据!A:A,0),11))</f>
        <v>天津开发区城区</v>
      </c>
      <c r="D4498" t="str">
        <f t="shared" si="280"/>
        <v>TJ1201物业服务费直接录入</v>
      </c>
      <c r="E4498" s="13" t="str">
        <f t="shared" si="282"/>
        <v/>
      </c>
      <c r="F4498" s="13" t="str">
        <f>IF(E4498="","",IFERROR(IF(IF(K4498="","",INDEX(收费标合同信息维护!A:Q,MATCH(D4498,收费标合同信息维护!J:J,0),10))=D4498,"有","无"),"无"))</f>
        <v/>
      </c>
      <c r="G4498" s="13" t="str">
        <f t="shared" si="281"/>
        <v/>
      </c>
      <c r="H4498" s="13" t="str">
        <f t="shared" si="283"/>
        <v/>
      </c>
      <c r="I4498" s="13" t="str">
        <f>IF(G4498="","",IFERROR(IF(IF(K4498="","",INDEX(收费标合同信息维护!A:Q,MATCH(G4498,收费标合同信息维护!M:M,0),13))=G4498,"有","无"),"无"))</f>
        <v/>
      </c>
      <c r="J4498" s="3" t="s">
        <v>3094</v>
      </c>
      <c r="K4498" s="3" t="s">
        <v>15287</v>
      </c>
      <c r="L4498" s="3" t="s">
        <v>6025</v>
      </c>
      <c r="M4498" s="3" t="s">
        <v>6026</v>
      </c>
      <c r="N4498" s="3" t="s">
        <v>6477</v>
      </c>
      <c r="O4498" s="3" t="s">
        <v>6478</v>
      </c>
      <c r="P4498" s="3" t="s">
        <v>15293</v>
      </c>
      <c r="Q4498" s="3" t="s">
        <v>9917</v>
      </c>
      <c r="R4498" s="3" t="s">
        <v>6479</v>
      </c>
      <c r="S4498" s="3" t="s">
        <v>6480</v>
      </c>
      <c r="T4498" s="3" t="s">
        <v>6481</v>
      </c>
      <c r="U4498" s="3" t="s">
        <v>154</v>
      </c>
      <c r="V4498" s="3" t="s">
        <v>154</v>
      </c>
      <c r="W4498" s="3" t="s">
        <v>154</v>
      </c>
      <c r="X4498" s="3" t="s">
        <v>154</v>
      </c>
      <c r="Y4498" s="3" t="s">
        <v>154</v>
      </c>
      <c r="Z4498" s="3" t="s">
        <v>154</v>
      </c>
      <c r="AA4498" s="3" t="s">
        <v>154</v>
      </c>
      <c r="AB4498" s="3" t="s">
        <v>154</v>
      </c>
      <c r="AC4498" s="3" t="s">
        <v>154</v>
      </c>
      <c r="AD4498" s="3" t="s">
        <v>6151</v>
      </c>
      <c r="AE4498" s="3" t="s">
        <v>6151</v>
      </c>
      <c r="AF4498" s="3" t="s">
        <v>154</v>
      </c>
      <c r="AG4498" s="3" t="s">
        <v>154</v>
      </c>
      <c r="AH4498" s="3" t="s">
        <v>6478</v>
      </c>
      <c r="AI4498" s="3" t="s">
        <v>6482</v>
      </c>
      <c r="AJ4498" s="3" t="s">
        <v>27</v>
      </c>
    </row>
    <row r="4499" spans="1:36" ht="15">
      <c r="A4499" s="10">
        <v>4602</v>
      </c>
      <c r="B4499" t="str">
        <f>IF(K4499="总计","",INDEX(主数据!A:AD,MATCH(J4499,主数据!A:A,0),9))</f>
        <v>环渤海大区公司</v>
      </c>
      <c r="C4499" t="str">
        <f>IF(K4499="","",INDEX(主数据!A:AD,MATCH(J4499,主数据!A:A,0),11))</f>
        <v>天津开发区城区</v>
      </c>
      <c r="D4499" t="str">
        <f t="shared" si="280"/>
        <v>TJ1201公共电费直接录入</v>
      </c>
      <c r="E4499" s="13" t="str">
        <f t="shared" si="282"/>
        <v/>
      </c>
      <c r="F4499" s="13" t="str">
        <f>IF(E4499="","",IFERROR(IF(IF(K4499="","",INDEX(收费标合同信息维护!A:Q,MATCH(D4499,收费标合同信息维护!J:J,0),10))=D4499,"有","无"),"无"))</f>
        <v/>
      </c>
      <c r="G4499" s="13" t="str">
        <f t="shared" si="281"/>
        <v/>
      </c>
      <c r="H4499" s="13" t="str">
        <f t="shared" si="283"/>
        <v/>
      </c>
      <c r="I4499" s="13" t="str">
        <f>IF(G4499="","",IFERROR(IF(IF(K4499="","",INDEX(收费标合同信息维护!A:Q,MATCH(G4499,收费标合同信息维护!M:M,0),13))=G4499,"有","无"),"无"))</f>
        <v/>
      </c>
      <c r="J4499" s="3" t="s">
        <v>3094</v>
      </c>
      <c r="K4499" s="3" t="s">
        <v>15287</v>
      </c>
      <c r="L4499" s="3" t="s">
        <v>6826</v>
      </c>
      <c r="M4499" s="3" t="s">
        <v>7076</v>
      </c>
      <c r="N4499" s="3" t="s">
        <v>6477</v>
      </c>
      <c r="O4499" s="3" t="s">
        <v>6478</v>
      </c>
      <c r="P4499" s="3" t="s">
        <v>15294</v>
      </c>
      <c r="Q4499" s="3" t="s">
        <v>15295</v>
      </c>
      <c r="R4499" s="3" t="s">
        <v>6479</v>
      </c>
      <c r="S4499" s="3" t="s">
        <v>6480</v>
      </c>
      <c r="T4499" s="3" t="s">
        <v>6493</v>
      </c>
      <c r="U4499" s="3" t="s">
        <v>154</v>
      </c>
      <c r="V4499" s="3" t="s">
        <v>154</v>
      </c>
      <c r="W4499" s="3" t="s">
        <v>154</v>
      </c>
      <c r="X4499" s="3" t="s">
        <v>154</v>
      </c>
      <c r="Y4499" s="3" t="s">
        <v>154</v>
      </c>
      <c r="Z4499" s="3" t="s">
        <v>154</v>
      </c>
      <c r="AA4499" s="3" t="s">
        <v>154</v>
      </c>
      <c r="AB4499" s="3" t="s">
        <v>154</v>
      </c>
      <c r="AC4499" s="3" t="s">
        <v>154</v>
      </c>
      <c r="AD4499" s="3" t="s">
        <v>6151</v>
      </c>
      <c r="AE4499" s="3" t="s">
        <v>6151</v>
      </c>
      <c r="AF4499" s="3" t="s">
        <v>154</v>
      </c>
      <c r="AG4499" s="3" t="s">
        <v>154</v>
      </c>
      <c r="AH4499" s="3" t="s">
        <v>6478</v>
      </c>
      <c r="AI4499" s="3" t="s">
        <v>6482</v>
      </c>
      <c r="AJ4499" s="3" t="s">
        <v>6489</v>
      </c>
    </row>
    <row r="4500" spans="1:36" ht="30">
      <c r="A4500" s="10">
        <v>4603</v>
      </c>
      <c r="B4500" t="str">
        <f>IF(K4500="总计","",INDEX(主数据!A:AD,MATCH(J4500,主数据!A:A,0),9))</f>
        <v>环渤海大区公司</v>
      </c>
      <c r="C4500" t="str">
        <f>IF(K4500="","",INDEX(主数据!A:AD,MATCH(J4500,主数据!A:A,0),11))</f>
        <v>天津开发区城区</v>
      </c>
      <c r="D4500" t="str">
        <f t="shared" si="280"/>
        <v>TJ1201空置物业费标准方式2.56</v>
      </c>
      <c r="E4500" s="13" t="str">
        <f t="shared" si="282"/>
        <v>2.56</v>
      </c>
      <c r="F4500" s="13" t="str">
        <f>IF(E4500="","",IFERROR(IF(IF(K4500="","",INDEX(收费标合同信息维护!A:Q,MATCH(D4500,收费标合同信息维护!J:J,0),10))=D4500,"有","无"),"无"))</f>
        <v>无</v>
      </c>
      <c r="G4500" s="13" t="str">
        <f t="shared" si="281"/>
        <v/>
      </c>
      <c r="H4500" s="13" t="str">
        <f t="shared" si="283"/>
        <v/>
      </c>
      <c r="I4500" s="13" t="str">
        <f>IF(G4500="","",IFERROR(IF(IF(K4500="","",INDEX(收费标合同信息维护!A:Q,MATCH(G4500,收费标合同信息维护!M:M,0),13))=G4500,"有","无"),"无"))</f>
        <v/>
      </c>
      <c r="J4500" s="3" t="s">
        <v>3094</v>
      </c>
      <c r="K4500" s="3" t="s">
        <v>15287</v>
      </c>
      <c r="L4500" s="3" t="s">
        <v>6580</v>
      </c>
      <c r="M4500" s="3" t="s">
        <v>6581</v>
      </c>
      <c r="N4500" s="3" t="s">
        <v>6477</v>
      </c>
      <c r="O4500" s="3" t="s">
        <v>6478</v>
      </c>
      <c r="P4500" s="3" t="s">
        <v>15296</v>
      </c>
      <c r="Q4500" s="3" t="s">
        <v>15297</v>
      </c>
      <c r="R4500" s="3" t="s">
        <v>6484</v>
      </c>
      <c r="S4500" s="3" t="s">
        <v>6491</v>
      </c>
      <c r="T4500" s="3" t="s">
        <v>6493</v>
      </c>
      <c r="U4500" s="3" t="s">
        <v>154</v>
      </c>
      <c r="V4500" s="3" t="s">
        <v>12480</v>
      </c>
      <c r="W4500" s="3" t="s">
        <v>154</v>
      </c>
      <c r="X4500" s="3" t="s">
        <v>154</v>
      </c>
      <c r="Y4500" s="3" t="s">
        <v>154</v>
      </c>
      <c r="Z4500" s="3" t="s">
        <v>154</v>
      </c>
      <c r="AA4500" s="3" t="s">
        <v>154</v>
      </c>
      <c r="AB4500" s="3" t="s">
        <v>154</v>
      </c>
      <c r="AC4500" s="3" t="s">
        <v>154</v>
      </c>
      <c r="AD4500" s="3" t="s">
        <v>6151</v>
      </c>
      <c r="AE4500" s="3" t="s">
        <v>6151</v>
      </c>
      <c r="AF4500" s="3" t="s">
        <v>6040</v>
      </c>
      <c r="AG4500" s="3" t="s">
        <v>154</v>
      </c>
      <c r="AH4500" s="3" t="s">
        <v>6597</v>
      </c>
      <c r="AI4500" s="3" t="s">
        <v>6482</v>
      </c>
      <c r="AJ4500" s="3" t="s">
        <v>6489</v>
      </c>
    </row>
    <row r="4501" spans="1:36" ht="15">
      <c r="A4501" s="10">
        <v>4604</v>
      </c>
      <c r="B4501" t="str">
        <f>IF(K4501="总计","",INDEX(主数据!A:AD,MATCH(J4501,主数据!A:A,0),9))</f>
        <v>环渤海大区公司</v>
      </c>
      <c r="C4501" t="str">
        <f>IF(K4501="","",INDEX(主数据!A:AD,MATCH(J4501,主数据!A:A,0),11))</f>
        <v>天津开发区城区</v>
      </c>
      <c r="D4501" t="str">
        <f t="shared" si="280"/>
        <v>TJ1201空置物业费定额</v>
      </c>
      <c r="E4501" s="13" t="str">
        <f t="shared" si="282"/>
        <v/>
      </c>
      <c r="F4501" s="13" t="str">
        <f>IF(E4501="","",IFERROR(IF(IF(K4501="","",INDEX(收费标合同信息维护!A:Q,MATCH(D4501,收费标合同信息维护!J:J,0),10))=D4501,"有","无"),"无"))</f>
        <v/>
      </c>
      <c r="G4501" s="13" t="str">
        <f t="shared" si="281"/>
        <v>TJ1201空置物业费定额21503.37</v>
      </c>
      <c r="H4501" s="13" t="str">
        <f t="shared" si="283"/>
        <v>21503.37</v>
      </c>
      <c r="I4501" s="13" t="str">
        <f>IF(G4501="","",IFERROR(IF(IF(K4501="","",INDEX(收费标合同信息维护!A:Q,MATCH(G4501,收费标合同信息维护!M:M,0),13))=G4501,"有","无"),"无"))</f>
        <v>无</v>
      </c>
      <c r="J4501" s="3" t="s">
        <v>3094</v>
      </c>
      <c r="K4501" s="3" t="s">
        <v>15287</v>
      </c>
      <c r="L4501" s="3" t="s">
        <v>6580</v>
      </c>
      <c r="M4501" s="3" t="s">
        <v>6581</v>
      </c>
      <c r="N4501" s="3" t="s">
        <v>6477</v>
      </c>
      <c r="O4501" s="3" t="s">
        <v>6478</v>
      </c>
      <c r="P4501" s="3" t="s">
        <v>15298</v>
      </c>
      <c r="Q4501" s="3" t="s">
        <v>15299</v>
      </c>
      <c r="R4501" s="3" t="s">
        <v>6490</v>
      </c>
      <c r="S4501" s="3" t="s">
        <v>6491</v>
      </c>
      <c r="T4501" s="3" t="s">
        <v>6548</v>
      </c>
      <c r="U4501" s="3" t="s">
        <v>154</v>
      </c>
      <c r="V4501" s="3" t="s">
        <v>154</v>
      </c>
      <c r="W4501" s="3" t="s">
        <v>15300</v>
      </c>
      <c r="X4501" s="3" t="s">
        <v>154</v>
      </c>
      <c r="Y4501" s="3" t="s">
        <v>154</v>
      </c>
      <c r="Z4501" s="3" t="s">
        <v>154</v>
      </c>
      <c r="AA4501" s="3" t="s">
        <v>154</v>
      </c>
      <c r="AB4501" s="3" t="s">
        <v>154</v>
      </c>
      <c r="AC4501" s="3" t="s">
        <v>154</v>
      </c>
      <c r="AD4501" s="3" t="s">
        <v>6151</v>
      </c>
      <c r="AE4501" s="3" t="s">
        <v>6151</v>
      </c>
      <c r="AF4501" s="3" t="s">
        <v>154</v>
      </c>
      <c r="AG4501" s="3" t="s">
        <v>154</v>
      </c>
      <c r="AH4501" s="3" t="s">
        <v>6597</v>
      </c>
      <c r="AI4501" s="3" t="s">
        <v>6482</v>
      </c>
      <c r="AJ4501" s="3" t="s">
        <v>6489</v>
      </c>
    </row>
    <row r="4502" spans="1:36" ht="15">
      <c r="A4502" s="10">
        <v>4605</v>
      </c>
      <c r="B4502" t="str">
        <f>IF(K4502="总计","",INDEX(主数据!A:AD,MATCH(J4502,主数据!A:A,0),9))</f>
        <v>环渤海大区公司</v>
      </c>
      <c r="C4502" t="str">
        <f>IF(K4502="","",INDEX(主数据!A:AD,MATCH(J4502,主数据!A:A,0),11))</f>
        <v>天津开发区城区</v>
      </c>
      <c r="D4502" t="str">
        <f t="shared" si="280"/>
        <v>TJ1201空置物业费定额</v>
      </c>
      <c r="E4502" s="13" t="str">
        <f t="shared" si="282"/>
        <v/>
      </c>
      <c r="F4502" s="13" t="str">
        <f>IF(E4502="","",IFERROR(IF(IF(K4502="","",INDEX(收费标合同信息维护!A:Q,MATCH(D4502,收费标合同信息维护!J:J,0),10))=D4502,"有","无"),"无"))</f>
        <v/>
      </c>
      <c r="G4502" s="13" t="str">
        <f t="shared" si="281"/>
        <v>TJ1201空置物业费定额21807.32</v>
      </c>
      <c r="H4502" s="13" t="str">
        <f t="shared" si="283"/>
        <v>21807.32</v>
      </c>
      <c r="I4502" s="13" t="str">
        <f>IF(G4502="","",IFERROR(IF(IF(K4502="","",INDEX(收费标合同信息维护!A:Q,MATCH(G4502,收费标合同信息维护!M:M,0),13))=G4502,"有","无"),"无"))</f>
        <v>无</v>
      </c>
      <c r="J4502" s="3" t="s">
        <v>3094</v>
      </c>
      <c r="K4502" s="3" t="s">
        <v>15287</v>
      </c>
      <c r="L4502" s="3" t="s">
        <v>6580</v>
      </c>
      <c r="M4502" s="3" t="s">
        <v>6581</v>
      </c>
      <c r="N4502" s="3" t="s">
        <v>6477</v>
      </c>
      <c r="O4502" s="3" t="s">
        <v>6478</v>
      </c>
      <c r="P4502" s="3" t="s">
        <v>15301</v>
      </c>
      <c r="Q4502" s="3" t="s">
        <v>15302</v>
      </c>
      <c r="R4502" s="3" t="s">
        <v>6490</v>
      </c>
      <c r="S4502" s="3" t="s">
        <v>6491</v>
      </c>
      <c r="T4502" s="3" t="s">
        <v>7001</v>
      </c>
      <c r="U4502" s="3" t="s">
        <v>154</v>
      </c>
      <c r="V4502" s="3" t="s">
        <v>154</v>
      </c>
      <c r="W4502" s="3" t="s">
        <v>15303</v>
      </c>
      <c r="X4502" s="3" t="s">
        <v>154</v>
      </c>
      <c r="Y4502" s="3" t="s">
        <v>154</v>
      </c>
      <c r="Z4502" s="3" t="s">
        <v>154</v>
      </c>
      <c r="AA4502" s="3" t="s">
        <v>154</v>
      </c>
      <c r="AB4502" s="3" t="s">
        <v>154</v>
      </c>
      <c r="AC4502" s="3" t="s">
        <v>154</v>
      </c>
      <c r="AD4502" s="3" t="s">
        <v>6151</v>
      </c>
      <c r="AE4502" s="3" t="s">
        <v>6151</v>
      </c>
      <c r="AF4502" s="3" t="s">
        <v>154</v>
      </c>
      <c r="AG4502" s="3" t="s">
        <v>154</v>
      </c>
      <c r="AH4502" s="3" t="s">
        <v>6478</v>
      </c>
      <c r="AI4502" s="3" t="s">
        <v>6482</v>
      </c>
      <c r="AJ4502" s="3" t="s">
        <v>6033</v>
      </c>
    </row>
    <row r="4503" spans="1:36" ht="15">
      <c r="A4503" s="10">
        <v>4606</v>
      </c>
      <c r="B4503" t="str">
        <f>IF(K4503="总计","",INDEX(主数据!A:AD,MATCH(J4503,主数据!A:A,0),9))</f>
        <v>环渤海大区公司</v>
      </c>
      <c r="C4503" t="str">
        <f>IF(K4503="","",INDEX(主数据!A:AD,MATCH(J4503,主数据!A:A,0),11))</f>
        <v>天津开发区城区</v>
      </c>
      <c r="D4503" t="str">
        <f t="shared" si="280"/>
        <v>TJ1201空置物业费标准方式2.50</v>
      </c>
      <c r="E4503" s="13" t="str">
        <f t="shared" si="282"/>
        <v>2.50</v>
      </c>
      <c r="F4503" s="13" t="str">
        <f>IF(E4503="","",IFERROR(IF(IF(K4503="","",INDEX(收费标合同信息维护!A:Q,MATCH(D4503,收费标合同信息维护!J:J,0),10))=D4503,"有","无"),"无"))</f>
        <v>无</v>
      </c>
      <c r="G4503" s="13" t="str">
        <f t="shared" si="281"/>
        <v/>
      </c>
      <c r="H4503" s="13" t="str">
        <f t="shared" si="283"/>
        <v/>
      </c>
      <c r="I4503" s="13" t="str">
        <f>IF(G4503="","",IFERROR(IF(IF(K4503="","",INDEX(收费标合同信息维护!A:Q,MATCH(G4503,收费标合同信息维护!M:M,0),13))=G4503,"有","无"),"无"))</f>
        <v/>
      </c>
      <c r="J4503" s="3" t="s">
        <v>3094</v>
      </c>
      <c r="K4503" s="3" t="s">
        <v>15287</v>
      </c>
      <c r="L4503" s="3" t="s">
        <v>6580</v>
      </c>
      <c r="M4503" s="3" t="s">
        <v>6581</v>
      </c>
      <c r="N4503" s="3" t="s">
        <v>6477</v>
      </c>
      <c r="O4503" s="3" t="s">
        <v>6478</v>
      </c>
      <c r="P4503" s="3" t="s">
        <v>15304</v>
      </c>
      <c r="Q4503" s="3" t="s">
        <v>15305</v>
      </c>
      <c r="R4503" s="3" t="s">
        <v>6484</v>
      </c>
      <c r="S4503" s="3" t="s">
        <v>6491</v>
      </c>
      <c r="T4503" s="3" t="s">
        <v>6548</v>
      </c>
      <c r="U4503" s="3" t="s">
        <v>154</v>
      </c>
      <c r="V4503" s="3" t="s">
        <v>6675</v>
      </c>
      <c r="W4503" s="3" t="s">
        <v>154</v>
      </c>
      <c r="X4503" s="3" t="s">
        <v>154</v>
      </c>
      <c r="Y4503" s="3" t="s">
        <v>154</v>
      </c>
      <c r="Z4503" s="3" t="s">
        <v>154</v>
      </c>
      <c r="AA4503" s="3" t="s">
        <v>154</v>
      </c>
      <c r="AB4503" s="3" t="s">
        <v>154</v>
      </c>
      <c r="AC4503" s="3" t="s">
        <v>154</v>
      </c>
      <c r="AD4503" s="3" t="s">
        <v>6151</v>
      </c>
      <c r="AE4503" s="3" t="s">
        <v>6151</v>
      </c>
      <c r="AF4503" s="3" t="s">
        <v>154</v>
      </c>
      <c r="AG4503" s="3" t="s">
        <v>154</v>
      </c>
      <c r="AH4503" s="3" t="s">
        <v>6478</v>
      </c>
      <c r="AI4503" s="3" t="s">
        <v>6482</v>
      </c>
      <c r="AJ4503" s="3" t="s">
        <v>6489</v>
      </c>
    </row>
    <row r="4504" spans="1:36" ht="15">
      <c r="A4504" s="10">
        <v>4607</v>
      </c>
      <c r="B4504" t="str">
        <f>IF(K4504="总计","",INDEX(主数据!A:AD,MATCH(J4504,主数据!A:A,0),9))</f>
        <v>华西大区公司</v>
      </c>
      <c r="C4504" t="str">
        <f>IF(K4504="","",INDEX(主数据!A:AD,MATCH(J4504,主数据!A:A,0),11))</f>
        <v>乌鲁木齐城区</v>
      </c>
      <c r="D4504" t="str">
        <f t="shared" si="280"/>
        <v>XA43物业服务费定额</v>
      </c>
      <c r="E4504" s="13" t="str">
        <f t="shared" si="282"/>
        <v/>
      </c>
      <c r="F4504" s="13" t="str">
        <f>IF(E4504="","",IFERROR(IF(IF(K4504="","",INDEX(收费标合同信息维护!A:Q,MATCH(D4504,收费标合同信息维护!J:J,0),10))=D4504,"有","无"),"无"))</f>
        <v/>
      </c>
      <c r="G4504" s="13" t="str">
        <f t="shared" si="281"/>
        <v>XA43物业服务费定额200.00</v>
      </c>
      <c r="H4504" s="13" t="str">
        <f t="shared" si="283"/>
        <v>200.00</v>
      </c>
      <c r="I4504" s="13" t="str">
        <f>IF(G4504="","",IFERROR(IF(IF(K4504="","",INDEX(收费标合同信息维护!A:Q,MATCH(G4504,收费标合同信息维护!M:M,0),13))=G4504,"有","无"),"无"))</f>
        <v>无</v>
      </c>
      <c r="J4504" s="3" t="s">
        <v>3705</v>
      </c>
      <c r="K4504" s="3" t="s">
        <v>15306</v>
      </c>
      <c r="L4504" s="3" t="s">
        <v>6025</v>
      </c>
      <c r="M4504" s="3" t="s">
        <v>6026</v>
      </c>
      <c r="N4504" s="3" t="s">
        <v>6477</v>
      </c>
      <c r="O4504" s="3" t="s">
        <v>6478</v>
      </c>
      <c r="P4504" s="3" t="s">
        <v>6025</v>
      </c>
      <c r="Q4504" s="3" t="s">
        <v>15307</v>
      </c>
      <c r="R4504" s="3" t="s">
        <v>6490</v>
      </c>
      <c r="S4504" s="3" t="s">
        <v>6491</v>
      </c>
      <c r="T4504" s="3" t="s">
        <v>8071</v>
      </c>
      <c r="U4504" s="3" t="s">
        <v>154</v>
      </c>
      <c r="V4504" s="3" t="s">
        <v>154</v>
      </c>
      <c r="W4504" s="3" t="s">
        <v>6698</v>
      </c>
      <c r="X4504" s="3" t="s">
        <v>154</v>
      </c>
      <c r="Y4504" s="3" t="s">
        <v>154</v>
      </c>
      <c r="Z4504" s="3" t="s">
        <v>154</v>
      </c>
      <c r="AA4504" s="3" t="s">
        <v>154</v>
      </c>
      <c r="AB4504" s="3" t="s">
        <v>154</v>
      </c>
      <c r="AC4504" s="3" t="s">
        <v>154</v>
      </c>
      <c r="AD4504" s="3" t="s">
        <v>6151</v>
      </c>
      <c r="AE4504" s="3" t="s">
        <v>6151</v>
      </c>
      <c r="AF4504" s="3" t="s">
        <v>154</v>
      </c>
      <c r="AG4504" s="3" t="s">
        <v>154</v>
      </c>
      <c r="AH4504" s="3" t="s">
        <v>6478</v>
      </c>
      <c r="AI4504" s="3" t="s">
        <v>6482</v>
      </c>
      <c r="AJ4504" s="3" t="s">
        <v>6489</v>
      </c>
    </row>
    <row r="4505" spans="1:36" ht="15">
      <c r="A4505" s="10">
        <v>4608</v>
      </c>
      <c r="B4505" t="str">
        <f>IF(K4505="总计","",INDEX(主数据!A:AD,MATCH(J4505,主数据!A:A,0),9))</f>
        <v>华西大区公司</v>
      </c>
      <c r="C4505" t="str">
        <f>IF(K4505="","",INDEX(主数据!A:AD,MATCH(J4505,主数据!A:A,0),11))</f>
        <v>乌鲁木齐城区</v>
      </c>
      <c r="D4505" t="str">
        <f t="shared" si="280"/>
        <v>XA43物业服务费标准方式2.00</v>
      </c>
      <c r="E4505" s="13" t="str">
        <f t="shared" si="282"/>
        <v>2.00</v>
      </c>
      <c r="F4505" s="13" t="str">
        <f>IF(E4505="","",IFERROR(IF(IF(K4505="","",INDEX(收费标合同信息维护!A:Q,MATCH(D4505,收费标合同信息维护!J:J,0),10))=D4505,"有","无"),"无"))</f>
        <v>无</v>
      </c>
      <c r="G4505" s="13" t="str">
        <f t="shared" si="281"/>
        <v/>
      </c>
      <c r="H4505" s="13" t="str">
        <f t="shared" si="283"/>
        <v/>
      </c>
      <c r="I4505" s="13" t="str">
        <f>IF(G4505="","",IFERROR(IF(IF(K4505="","",INDEX(收费标合同信息维护!A:Q,MATCH(G4505,收费标合同信息维护!M:M,0),13))=G4505,"有","无"),"无"))</f>
        <v/>
      </c>
      <c r="J4505" s="3" t="s">
        <v>3705</v>
      </c>
      <c r="K4505" s="3" t="s">
        <v>15306</v>
      </c>
      <c r="L4505" s="3" t="s">
        <v>6025</v>
      </c>
      <c r="M4505" s="3" t="s">
        <v>6026</v>
      </c>
      <c r="N4505" s="3" t="s">
        <v>6477</v>
      </c>
      <c r="O4505" s="3" t="s">
        <v>6478</v>
      </c>
      <c r="P4505" s="3" t="s">
        <v>6649</v>
      </c>
      <c r="Q4505" s="3" t="s">
        <v>15308</v>
      </c>
      <c r="R4505" s="3" t="s">
        <v>6484</v>
      </c>
      <c r="S4505" s="3" t="s">
        <v>6689</v>
      </c>
      <c r="T4505" s="3" t="s">
        <v>6496</v>
      </c>
      <c r="U4505" s="3" t="s">
        <v>154</v>
      </c>
      <c r="V4505" s="3" t="s">
        <v>6686</v>
      </c>
      <c r="W4505" s="3" t="s">
        <v>154</v>
      </c>
      <c r="X4505" s="3" t="s">
        <v>154</v>
      </c>
      <c r="Y4505" s="3" t="s">
        <v>154</v>
      </c>
      <c r="Z4505" s="3" t="s">
        <v>154</v>
      </c>
      <c r="AA4505" s="3" t="s">
        <v>154</v>
      </c>
      <c r="AB4505" s="3" t="s">
        <v>154</v>
      </c>
      <c r="AC4505" s="3" t="s">
        <v>154</v>
      </c>
      <c r="AD4505" s="3" t="s">
        <v>6151</v>
      </c>
      <c r="AE4505" s="3" t="s">
        <v>6151</v>
      </c>
      <c r="AF4505" s="3" t="s">
        <v>154</v>
      </c>
      <c r="AG4505" s="3" t="s">
        <v>154</v>
      </c>
      <c r="AH4505" s="3" t="s">
        <v>6478</v>
      </c>
      <c r="AI4505" s="3" t="s">
        <v>6482</v>
      </c>
      <c r="AJ4505" s="3" t="s">
        <v>6489</v>
      </c>
    </row>
    <row r="4506" spans="1:36" ht="30">
      <c r="A4506" s="10">
        <v>4609</v>
      </c>
      <c r="B4506" t="str">
        <f>IF(K4506="总计","",INDEX(主数据!A:AD,MATCH(J4506,主数据!A:A,0),9))</f>
        <v>华西大区公司</v>
      </c>
      <c r="C4506" t="str">
        <f>IF(K4506="","",INDEX(主数据!A:AD,MATCH(J4506,主数据!A:A,0),11))</f>
        <v>乌鲁木齐城区</v>
      </c>
      <c r="D4506" t="str">
        <f t="shared" si="280"/>
        <v>XA43物业服务费标准方式2.00</v>
      </c>
      <c r="E4506" s="13" t="str">
        <f t="shared" si="282"/>
        <v>2.00</v>
      </c>
      <c r="F4506" s="13" t="str">
        <f>IF(E4506="","",IFERROR(IF(IF(K4506="","",INDEX(收费标合同信息维护!A:Q,MATCH(D4506,收费标合同信息维护!J:J,0),10))=D4506,"有","无"),"无"))</f>
        <v>无</v>
      </c>
      <c r="G4506" s="13" t="str">
        <f t="shared" si="281"/>
        <v/>
      </c>
      <c r="H4506" s="13" t="str">
        <f t="shared" si="283"/>
        <v/>
      </c>
      <c r="I4506" s="13" t="str">
        <f>IF(G4506="","",IFERROR(IF(IF(K4506="","",INDEX(收费标合同信息维护!A:Q,MATCH(G4506,收费标合同信息维护!M:M,0),13))=G4506,"有","无"),"无"))</f>
        <v/>
      </c>
      <c r="J4506" s="3" t="s">
        <v>3705</v>
      </c>
      <c r="K4506" s="3" t="s">
        <v>15306</v>
      </c>
      <c r="L4506" s="3" t="s">
        <v>6025</v>
      </c>
      <c r="M4506" s="3" t="s">
        <v>6026</v>
      </c>
      <c r="N4506" s="3" t="s">
        <v>6477</v>
      </c>
      <c r="O4506" s="3" t="s">
        <v>6478</v>
      </c>
      <c r="P4506" s="3" t="s">
        <v>15309</v>
      </c>
      <c r="Q4506" s="3" t="s">
        <v>15310</v>
      </c>
      <c r="R4506" s="3" t="s">
        <v>6484</v>
      </c>
      <c r="S4506" s="3" t="s">
        <v>6491</v>
      </c>
      <c r="T4506" s="3" t="s">
        <v>15311</v>
      </c>
      <c r="U4506" s="3" t="s">
        <v>154</v>
      </c>
      <c r="V4506" s="3" t="s">
        <v>6686</v>
      </c>
      <c r="W4506" s="3" t="s">
        <v>154</v>
      </c>
      <c r="X4506" s="3" t="s">
        <v>154</v>
      </c>
      <c r="Y4506" s="3" t="s">
        <v>154</v>
      </c>
      <c r="Z4506" s="3" t="s">
        <v>154</v>
      </c>
      <c r="AA4506" s="3" t="s">
        <v>154</v>
      </c>
      <c r="AB4506" s="3" t="s">
        <v>154</v>
      </c>
      <c r="AC4506" s="3" t="s">
        <v>154</v>
      </c>
      <c r="AD4506" s="3" t="s">
        <v>6151</v>
      </c>
      <c r="AE4506" s="3" t="s">
        <v>6151</v>
      </c>
      <c r="AF4506" s="3" t="s">
        <v>154</v>
      </c>
      <c r="AG4506" s="3" t="s">
        <v>154</v>
      </c>
      <c r="AH4506" s="3" t="s">
        <v>6478</v>
      </c>
      <c r="AI4506" s="3" t="s">
        <v>6482</v>
      </c>
      <c r="AJ4506" s="3" t="s">
        <v>6489</v>
      </c>
    </row>
    <row r="4507" spans="1:36" ht="30">
      <c r="A4507" s="10">
        <v>4610</v>
      </c>
      <c r="B4507" t="str">
        <f>IF(K4507="总计","",INDEX(主数据!A:AD,MATCH(J4507,主数据!A:A,0),9))</f>
        <v>华西大区公司</v>
      </c>
      <c r="C4507" t="str">
        <f>IF(K4507="","",INDEX(主数据!A:AD,MATCH(J4507,主数据!A:A,0),11))</f>
        <v>乌鲁木齐城区</v>
      </c>
      <c r="D4507" t="str">
        <f t="shared" si="280"/>
        <v>XA43物业服务费标准方式2.00</v>
      </c>
      <c r="E4507" s="13" t="str">
        <f t="shared" si="282"/>
        <v>2.00</v>
      </c>
      <c r="F4507" s="13" t="str">
        <f>IF(E4507="","",IFERROR(IF(IF(K4507="","",INDEX(收费标合同信息维护!A:Q,MATCH(D4507,收费标合同信息维护!J:J,0),10))=D4507,"有","无"),"无"))</f>
        <v>无</v>
      </c>
      <c r="G4507" s="13" t="str">
        <f t="shared" si="281"/>
        <v/>
      </c>
      <c r="H4507" s="13" t="str">
        <f t="shared" si="283"/>
        <v/>
      </c>
      <c r="I4507" s="13" t="str">
        <f>IF(G4507="","",IFERROR(IF(IF(K4507="","",INDEX(收费标合同信息维护!A:Q,MATCH(G4507,收费标合同信息维护!M:M,0),13))=G4507,"有","无"),"无"))</f>
        <v/>
      </c>
      <c r="J4507" s="3" t="s">
        <v>3705</v>
      </c>
      <c r="K4507" s="3" t="s">
        <v>15306</v>
      </c>
      <c r="L4507" s="3" t="s">
        <v>6025</v>
      </c>
      <c r="M4507" s="3" t="s">
        <v>6026</v>
      </c>
      <c r="N4507" s="3" t="s">
        <v>6477</v>
      </c>
      <c r="O4507" s="3" t="s">
        <v>6478</v>
      </c>
      <c r="P4507" s="3" t="s">
        <v>15312</v>
      </c>
      <c r="Q4507" s="3" t="s">
        <v>15313</v>
      </c>
      <c r="R4507" s="3" t="s">
        <v>6484</v>
      </c>
      <c r="S4507" s="3" t="s">
        <v>6485</v>
      </c>
      <c r="T4507" s="3" t="s">
        <v>15311</v>
      </c>
      <c r="U4507" s="3" t="s">
        <v>154</v>
      </c>
      <c r="V4507" s="3" t="s">
        <v>6686</v>
      </c>
      <c r="W4507" s="3" t="s">
        <v>154</v>
      </c>
      <c r="X4507" s="3" t="s">
        <v>154</v>
      </c>
      <c r="Y4507" s="3" t="s">
        <v>154</v>
      </c>
      <c r="Z4507" s="3" t="s">
        <v>154</v>
      </c>
      <c r="AA4507" s="3" t="s">
        <v>154</v>
      </c>
      <c r="AB4507" s="3" t="s">
        <v>154</v>
      </c>
      <c r="AC4507" s="3" t="s">
        <v>154</v>
      </c>
      <c r="AD4507" s="3" t="s">
        <v>6151</v>
      </c>
      <c r="AE4507" s="3" t="s">
        <v>6151</v>
      </c>
      <c r="AF4507" s="3" t="s">
        <v>154</v>
      </c>
      <c r="AG4507" s="3" t="s">
        <v>154</v>
      </c>
      <c r="AH4507" s="3" t="s">
        <v>6478</v>
      </c>
      <c r="AI4507" s="3" t="s">
        <v>6482</v>
      </c>
      <c r="AJ4507" s="3" t="s">
        <v>6489</v>
      </c>
    </row>
    <row r="4508" spans="1:36" ht="30">
      <c r="A4508" s="10">
        <v>4611</v>
      </c>
      <c r="B4508" t="str">
        <f>IF(K4508="总计","",INDEX(主数据!A:AD,MATCH(J4508,主数据!A:A,0),9))</f>
        <v>华西大区公司</v>
      </c>
      <c r="C4508" t="str">
        <f>IF(K4508="","",INDEX(主数据!A:AD,MATCH(J4508,主数据!A:A,0),11))</f>
        <v>乌鲁木齐城区</v>
      </c>
      <c r="D4508" t="str">
        <f t="shared" si="280"/>
        <v>XA50物业服务费标准方式2.20</v>
      </c>
      <c r="E4508" s="13" t="str">
        <f t="shared" si="282"/>
        <v>2.20</v>
      </c>
      <c r="F4508" s="13" t="str">
        <f>IF(E4508="","",IFERROR(IF(IF(K4508="","",INDEX(收费标合同信息维护!A:Q,MATCH(D4508,收费标合同信息维护!J:J,0),10))=D4508,"有","无"),"无"))</f>
        <v>无</v>
      </c>
      <c r="G4508" s="13" t="str">
        <f t="shared" si="281"/>
        <v/>
      </c>
      <c r="H4508" s="13" t="str">
        <f t="shared" si="283"/>
        <v/>
      </c>
      <c r="I4508" s="13" t="str">
        <f>IF(G4508="","",IFERROR(IF(IF(K4508="","",INDEX(收费标合同信息维护!A:Q,MATCH(G4508,收费标合同信息维护!M:M,0),13))=G4508,"有","无"),"无"))</f>
        <v/>
      </c>
      <c r="J4508" s="3" t="s">
        <v>3870</v>
      </c>
      <c r="K4508" s="3" t="s">
        <v>15314</v>
      </c>
      <c r="L4508" s="3" t="s">
        <v>6025</v>
      </c>
      <c r="M4508" s="3" t="s">
        <v>6026</v>
      </c>
      <c r="N4508" s="3" t="s">
        <v>6477</v>
      </c>
      <c r="O4508" s="3" t="s">
        <v>6478</v>
      </c>
      <c r="P4508" s="3" t="s">
        <v>6025</v>
      </c>
      <c r="Q4508" s="3" t="s">
        <v>6483</v>
      </c>
      <c r="R4508" s="3" t="s">
        <v>6484</v>
      </c>
      <c r="S4508" s="3" t="s">
        <v>6485</v>
      </c>
      <c r="T4508" s="3" t="s">
        <v>6537</v>
      </c>
      <c r="U4508" s="3" t="s">
        <v>154</v>
      </c>
      <c r="V4508" s="3" t="s">
        <v>6863</v>
      </c>
      <c r="W4508" s="3" t="s">
        <v>154</v>
      </c>
      <c r="X4508" s="3" t="s">
        <v>154</v>
      </c>
      <c r="Y4508" s="3" t="s">
        <v>154</v>
      </c>
      <c r="Z4508" s="3" t="s">
        <v>154</v>
      </c>
      <c r="AA4508" s="3" t="s">
        <v>154</v>
      </c>
      <c r="AB4508" s="3" t="s">
        <v>154</v>
      </c>
      <c r="AC4508" s="3" t="s">
        <v>154</v>
      </c>
      <c r="AD4508" s="3" t="s">
        <v>6151</v>
      </c>
      <c r="AE4508" s="3" t="s">
        <v>6151</v>
      </c>
      <c r="AF4508" s="3" t="s">
        <v>6040</v>
      </c>
      <c r="AG4508" s="3" t="s">
        <v>154</v>
      </c>
      <c r="AH4508" s="3" t="s">
        <v>6478</v>
      </c>
      <c r="AI4508" s="3" t="s">
        <v>6482</v>
      </c>
      <c r="AJ4508" s="3" t="s">
        <v>10006</v>
      </c>
    </row>
    <row r="4509" spans="1:36" ht="30">
      <c r="A4509" s="10">
        <v>4612</v>
      </c>
      <c r="B4509" t="str">
        <f>IF(K4509="总计","",INDEX(主数据!A:AD,MATCH(J4509,主数据!A:A,0),9))</f>
        <v>华西大区公司</v>
      </c>
      <c r="C4509" t="str">
        <f>IF(K4509="","",INDEX(主数据!A:AD,MATCH(J4509,主数据!A:A,0),11))</f>
        <v>乌鲁木齐城区</v>
      </c>
      <c r="D4509" t="str">
        <f t="shared" si="280"/>
        <v>XA50物业服务费标准方式4.46</v>
      </c>
      <c r="E4509" s="13" t="str">
        <f t="shared" si="282"/>
        <v>4.46</v>
      </c>
      <c r="F4509" s="13" t="str">
        <f>IF(E4509="","",IFERROR(IF(IF(K4509="","",INDEX(收费标合同信息维护!A:Q,MATCH(D4509,收费标合同信息维护!J:J,0),10))=D4509,"有","无"),"无"))</f>
        <v>无</v>
      </c>
      <c r="G4509" s="13" t="str">
        <f t="shared" si="281"/>
        <v/>
      </c>
      <c r="H4509" s="13" t="str">
        <f t="shared" si="283"/>
        <v/>
      </c>
      <c r="I4509" s="13" t="str">
        <f>IF(G4509="","",IFERROR(IF(IF(K4509="","",INDEX(收费标合同信息维护!A:Q,MATCH(G4509,收费标合同信息维护!M:M,0),13))=G4509,"有","无"),"无"))</f>
        <v/>
      </c>
      <c r="J4509" s="3" t="s">
        <v>3870</v>
      </c>
      <c r="K4509" s="3" t="s">
        <v>15314</v>
      </c>
      <c r="L4509" s="3" t="s">
        <v>6025</v>
      </c>
      <c r="M4509" s="3" t="s">
        <v>6026</v>
      </c>
      <c r="N4509" s="3" t="s">
        <v>6477</v>
      </c>
      <c r="O4509" s="3" t="s">
        <v>6478</v>
      </c>
      <c r="P4509" s="3" t="s">
        <v>15315</v>
      </c>
      <c r="Q4509" s="3" t="s">
        <v>6677</v>
      </c>
      <c r="R4509" s="3" t="s">
        <v>6484</v>
      </c>
      <c r="S4509" s="3" t="s">
        <v>6485</v>
      </c>
      <c r="T4509" s="3" t="s">
        <v>6537</v>
      </c>
      <c r="U4509" s="3" t="s">
        <v>154</v>
      </c>
      <c r="V4509" s="3" t="s">
        <v>14330</v>
      </c>
      <c r="W4509" s="3" t="s">
        <v>154</v>
      </c>
      <c r="X4509" s="3" t="s">
        <v>154</v>
      </c>
      <c r="Y4509" s="3" t="s">
        <v>154</v>
      </c>
      <c r="Z4509" s="3" t="s">
        <v>154</v>
      </c>
      <c r="AA4509" s="3" t="s">
        <v>154</v>
      </c>
      <c r="AB4509" s="3" t="s">
        <v>154</v>
      </c>
      <c r="AC4509" s="3" t="s">
        <v>154</v>
      </c>
      <c r="AD4509" s="3" t="s">
        <v>6151</v>
      </c>
      <c r="AE4509" s="3" t="s">
        <v>6151</v>
      </c>
      <c r="AF4509" s="3" t="s">
        <v>154</v>
      </c>
      <c r="AG4509" s="3" t="s">
        <v>154</v>
      </c>
      <c r="AH4509" s="3" t="s">
        <v>6478</v>
      </c>
      <c r="AI4509" s="3" t="s">
        <v>6482</v>
      </c>
      <c r="AJ4509" s="3" t="s">
        <v>6125</v>
      </c>
    </row>
    <row r="4510" spans="1:36" ht="30">
      <c r="A4510" s="10">
        <v>4613</v>
      </c>
      <c r="B4510" t="str">
        <f>IF(K4510="总计","",INDEX(主数据!A:AD,MATCH(J4510,主数据!A:A,0),9))</f>
        <v>华西大区公司</v>
      </c>
      <c r="C4510" t="str">
        <f>IF(K4510="","",INDEX(主数据!A:AD,MATCH(J4510,主数据!A:A,0),11))</f>
        <v>乌鲁木齐城区</v>
      </c>
      <c r="D4510" t="str">
        <f t="shared" si="280"/>
        <v>XA50小业主委托停车管理费（固定）标准方式2.20</v>
      </c>
      <c r="E4510" s="13" t="str">
        <f t="shared" si="282"/>
        <v>2.20</v>
      </c>
      <c r="F4510" s="13" t="str">
        <f>IF(E4510="","",IFERROR(IF(IF(K4510="","",INDEX(收费标合同信息维护!A:Q,MATCH(D4510,收费标合同信息维护!J:J,0),10))=D4510,"有","无"),"无"))</f>
        <v>无</v>
      </c>
      <c r="G4510" s="13" t="str">
        <f t="shared" si="281"/>
        <v/>
      </c>
      <c r="H4510" s="13" t="str">
        <f t="shared" si="283"/>
        <v/>
      </c>
      <c r="I4510" s="13" t="str">
        <f>IF(G4510="","",IFERROR(IF(IF(K4510="","",INDEX(收费标合同信息维护!A:Q,MATCH(G4510,收费标合同信息维护!M:M,0),13))=G4510,"有","无"),"无"))</f>
        <v/>
      </c>
      <c r="J4510" s="3" t="s">
        <v>3870</v>
      </c>
      <c r="K4510" s="3" t="s">
        <v>15314</v>
      </c>
      <c r="L4510" s="3" t="s">
        <v>7013</v>
      </c>
      <c r="M4510" s="3" t="s">
        <v>7014</v>
      </c>
      <c r="N4510" s="3" t="s">
        <v>6477</v>
      </c>
      <c r="O4510" s="3" t="s">
        <v>6478</v>
      </c>
      <c r="P4510" s="3" t="s">
        <v>15316</v>
      </c>
      <c r="Q4510" s="3" t="s">
        <v>7014</v>
      </c>
      <c r="R4510" s="3" t="s">
        <v>6484</v>
      </c>
      <c r="S4510" s="3" t="s">
        <v>6485</v>
      </c>
      <c r="T4510" s="3" t="s">
        <v>15317</v>
      </c>
      <c r="U4510" s="3" t="s">
        <v>154</v>
      </c>
      <c r="V4510" s="3" t="s">
        <v>6863</v>
      </c>
      <c r="W4510" s="3" t="s">
        <v>154</v>
      </c>
      <c r="X4510" s="3" t="s">
        <v>154</v>
      </c>
      <c r="Y4510" s="3" t="s">
        <v>154</v>
      </c>
      <c r="Z4510" s="3" t="s">
        <v>154</v>
      </c>
      <c r="AA4510" s="3" t="s">
        <v>154</v>
      </c>
      <c r="AB4510" s="3" t="s">
        <v>154</v>
      </c>
      <c r="AC4510" s="3" t="s">
        <v>154</v>
      </c>
      <c r="AD4510" s="3" t="s">
        <v>6151</v>
      </c>
      <c r="AE4510" s="3" t="s">
        <v>6151</v>
      </c>
      <c r="AF4510" s="3" t="s">
        <v>154</v>
      </c>
      <c r="AG4510" s="3" t="s">
        <v>154</v>
      </c>
      <c r="AH4510" s="3" t="s">
        <v>6597</v>
      </c>
      <c r="AI4510" s="3" t="s">
        <v>6482</v>
      </c>
      <c r="AJ4510" s="3" t="s">
        <v>20</v>
      </c>
    </row>
    <row r="4511" spans="1:36" ht="30">
      <c r="A4511" s="10">
        <v>4614</v>
      </c>
      <c r="B4511" t="str">
        <f>IF(K4511="总计","",INDEX(主数据!A:AD,MATCH(J4511,主数据!A:A,0),9))</f>
        <v>华西大区公司</v>
      </c>
      <c r="C4511" t="str">
        <f>IF(K4511="","",INDEX(主数据!A:AD,MATCH(J4511,主数据!A:A,0),11))</f>
        <v>乌鲁木齐城区</v>
      </c>
      <c r="D4511" t="str">
        <f t="shared" si="280"/>
        <v>XA50小业主委托停车管理费（固定）标准方式2.20</v>
      </c>
      <c r="E4511" s="13" t="str">
        <f t="shared" si="282"/>
        <v>2.20</v>
      </c>
      <c r="F4511" s="13" t="str">
        <f>IF(E4511="","",IFERROR(IF(IF(K4511="","",INDEX(收费标合同信息维护!A:Q,MATCH(D4511,收费标合同信息维护!J:J,0),10))=D4511,"有","无"),"无"))</f>
        <v>无</v>
      </c>
      <c r="G4511" s="13" t="str">
        <f t="shared" si="281"/>
        <v/>
      </c>
      <c r="H4511" s="13" t="str">
        <f t="shared" si="283"/>
        <v/>
      </c>
      <c r="I4511" s="13" t="str">
        <f>IF(G4511="","",IFERROR(IF(IF(K4511="","",INDEX(收费标合同信息维护!A:Q,MATCH(G4511,收费标合同信息维护!M:M,0),13))=G4511,"有","无"),"无"))</f>
        <v/>
      </c>
      <c r="J4511" s="3" t="s">
        <v>3870</v>
      </c>
      <c r="K4511" s="3" t="s">
        <v>15314</v>
      </c>
      <c r="L4511" s="3" t="s">
        <v>7013</v>
      </c>
      <c r="M4511" s="3" t="s">
        <v>7014</v>
      </c>
      <c r="N4511" s="3" t="s">
        <v>6477</v>
      </c>
      <c r="O4511" s="3" t="s">
        <v>6478</v>
      </c>
      <c r="P4511" s="3" t="s">
        <v>15318</v>
      </c>
      <c r="Q4511" s="3" t="s">
        <v>15319</v>
      </c>
      <c r="R4511" s="3" t="s">
        <v>6484</v>
      </c>
      <c r="S4511" s="3" t="s">
        <v>6485</v>
      </c>
      <c r="T4511" s="3" t="s">
        <v>15320</v>
      </c>
      <c r="U4511" s="3" t="s">
        <v>14280</v>
      </c>
      <c r="V4511" s="3" t="s">
        <v>6863</v>
      </c>
      <c r="W4511" s="3" t="s">
        <v>154</v>
      </c>
      <c r="X4511" s="3" t="s">
        <v>154</v>
      </c>
      <c r="Y4511" s="3" t="s">
        <v>154</v>
      </c>
      <c r="Z4511" s="3" t="s">
        <v>154</v>
      </c>
      <c r="AA4511" s="3" t="s">
        <v>154</v>
      </c>
      <c r="AB4511" s="3" t="s">
        <v>154</v>
      </c>
      <c r="AC4511" s="3" t="s">
        <v>154</v>
      </c>
      <c r="AD4511" s="3" t="s">
        <v>6151</v>
      </c>
      <c r="AE4511" s="3" t="s">
        <v>6151</v>
      </c>
      <c r="AF4511" s="3" t="s">
        <v>6040</v>
      </c>
      <c r="AG4511" s="3" t="s">
        <v>154</v>
      </c>
      <c r="AH4511" s="3" t="s">
        <v>6478</v>
      </c>
      <c r="AI4511" s="3" t="s">
        <v>6482</v>
      </c>
      <c r="AJ4511" s="3" t="s">
        <v>6033</v>
      </c>
    </row>
    <row r="4512" spans="1:36" ht="30">
      <c r="A4512" s="10">
        <v>4615</v>
      </c>
      <c r="B4512" t="str">
        <f>IF(K4512="总计","",INDEX(主数据!A:AD,MATCH(J4512,主数据!A:A,0),9))</f>
        <v>华西大区公司</v>
      </c>
      <c r="C4512" t="str">
        <f>IF(K4512="","",INDEX(主数据!A:AD,MATCH(J4512,主数据!A:A,0),11))</f>
        <v>乌鲁木齐城区</v>
      </c>
      <c r="D4512" t="str">
        <f t="shared" si="280"/>
        <v>XA50小业主委托停车管理费（固定）直接录入</v>
      </c>
      <c r="E4512" s="13" t="str">
        <f t="shared" si="282"/>
        <v/>
      </c>
      <c r="F4512" s="13" t="str">
        <f>IF(E4512="","",IFERROR(IF(IF(K4512="","",INDEX(收费标合同信息维护!A:Q,MATCH(D4512,收费标合同信息维护!J:J,0),10))=D4512,"有","无"),"无"))</f>
        <v/>
      </c>
      <c r="G4512" s="13" t="str">
        <f t="shared" si="281"/>
        <v/>
      </c>
      <c r="H4512" s="13" t="str">
        <f t="shared" si="283"/>
        <v/>
      </c>
      <c r="I4512" s="13" t="str">
        <f>IF(G4512="","",IFERROR(IF(IF(K4512="","",INDEX(收费标合同信息维护!A:Q,MATCH(G4512,收费标合同信息维护!M:M,0),13))=G4512,"有","无"),"无"))</f>
        <v/>
      </c>
      <c r="J4512" s="3" t="s">
        <v>3870</v>
      </c>
      <c r="K4512" s="3" t="s">
        <v>15314</v>
      </c>
      <c r="L4512" s="3" t="s">
        <v>7013</v>
      </c>
      <c r="M4512" s="3" t="s">
        <v>7014</v>
      </c>
      <c r="N4512" s="3" t="s">
        <v>6477</v>
      </c>
      <c r="O4512" s="3" t="s">
        <v>6478</v>
      </c>
      <c r="P4512" s="3" t="s">
        <v>15321</v>
      </c>
      <c r="Q4512" s="3" t="s">
        <v>15322</v>
      </c>
      <c r="R4512" s="3" t="s">
        <v>6479</v>
      </c>
      <c r="S4512" s="3" t="s">
        <v>6480</v>
      </c>
      <c r="T4512" s="3" t="s">
        <v>15320</v>
      </c>
      <c r="U4512" s="3" t="s">
        <v>15323</v>
      </c>
      <c r="V4512" s="3" t="s">
        <v>154</v>
      </c>
      <c r="W4512" s="3" t="s">
        <v>154</v>
      </c>
      <c r="X4512" s="3" t="s">
        <v>154</v>
      </c>
      <c r="Y4512" s="3" t="s">
        <v>154</v>
      </c>
      <c r="Z4512" s="3" t="s">
        <v>154</v>
      </c>
      <c r="AA4512" s="3" t="s">
        <v>154</v>
      </c>
      <c r="AB4512" s="3" t="s">
        <v>154</v>
      </c>
      <c r="AC4512" s="3" t="s">
        <v>154</v>
      </c>
      <c r="AD4512" s="3" t="s">
        <v>6151</v>
      </c>
      <c r="AE4512" s="3" t="s">
        <v>6151</v>
      </c>
      <c r="AF4512" s="3" t="s">
        <v>154</v>
      </c>
      <c r="AG4512" s="3" t="s">
        <v>154</v>
      </c>
      <c r="AH4512" s="3" t="s">
        <v>6597</v>
      </c>
      <c r="AI4512" s="3" t="s">
        <v>6482</v>
      </c>
      <c r="AJ4512" s="3" t="s">
        <v>6489</v>
      </c>
    </row>
    <row r="4513" spans="1:36" ht="30">
      <c r="A4513" s="10">
        <v>4616</v>
      </c>
      <c r="B4513" t="str">
        <f>IF(K4513="总计","",INDEX(主数据!A:AD,MATCH(J4513,主数据!A:A,0),9))</f>
        <v>华西大区公司</v>
      </c>
      <c r="C4513" t="str">
        <f>IF(K4513="","",INDEX(主数据!A:AD,MATCH(J4513,主数据!A:A,0),11))</f>
        <v>乌鲁木齐城区</v>
      </c>
      <c r="D4513" t="str">
        <f t="shared" si="280"/>
        <v>XA50小业主委托停车管理费（固定）标准方式2.20</v>
      </c>
      <c r="E4513" s="13" t="str">
        <f t="shared" si="282"/>
        <v>2.20</v>
      </c>
      <c r="F4513" s="13" t="str">
        <f>IF(E4513="","",IFERROR(IF(IF(K4513="","",INDEX(收费标合同信息维护!A:Q,MATCH(D4513,收费标合同信息维护!J:J,0),10))=D4513,"有","无"),"无"))</f>
        <v>无</v>
      </c>
      <c r="G4513" s="13" t="str">
        <f t="shared" si="281"/>
        <v/>
      </c>
      <c r="H4513" s="13" t="str">
        <f t="shared" si="283"/>
        <v/>
      </c>
      <c r="I4513" s="13" t="str">
        <f>IF(G4513="","",IFERROR(IF(IF(K4513="","",INDEX(收费标合同信息维护!A:Q,MATCH(G4513,收费标合同信息维护!M:M,0),13))=G4513,"有","无"),"无"))</f>
        <v/>
      </c>
      <c r="J4513" s="3" t="s">
        <v>3870</v>
      </c>
      <c r="K4513" s="3" t="s">
        <v>15314</v>
      </c>
      <c r="L4513" s="3" t="s">
        <v>7013</v>
      </c>
      <c r="M4513" s="3" t="s">
        <v>7014</v>
      </c>
      <c r="N4513" s="3" t="s">
        <v>6477</v>
      </c>
      <c r="O4513" s="3" t="s">
        <v>6478</v>
      </c>
      <c r="P4513" s="3" t="s">
        <v>15324</v>
      </c>
      <c r="Q4513" s="3" t="s">
        <v>15325</v>
      </c>
      <c r="R4513" s="3" t="s">
        <v>6484</v>
      </c>
      <c r="S4513" s="3" t="s">
        <v>6594</v>
      </c>
      <c r="T4513" s="3" t="s">
        <v>6492</v>
      </c>
      <c r="U4513" s="3" t="s">
        <v>6511</v>
      </c>
      <c r="V4513" s="3" t="s">
        <v>6863</v>
      </c>
      <c r="W4513" s="3" t="s">
        <v>154</v>
      </c>
      <c r="X4513" s="3" t="s">
        <v>154</v>
      </c>
      <c r="Y4513" s="3" t="s">
        <v>154</v>
      </c>
      <c r="Z4513" s="3" t="s">
        <v>154</v>
      </c>
      <c r="AA4513" s="3" t="s">
        <v>154</v>
      </c>
      <c r="AB4513" s="3" t="s">
        <v>154</v>
      </c>
      <c r="AC4513" s="3" t="s">
        <v>154</v>
      </c>
      <c r="AD4513" s="3" t="s">
        <v>6151</v>
      </c>
      <c r="AE4513" s="3" t="s">
        <v>6151</v>
      </c>
      <c r="AF4513" s="3" t="s">
        <v>154</v>
      </c>
      <c r="AG4513" s="3" t="s">
        <v>154</v>
      </c>
      <c r="AH4513" s="3" t="s">
        <v>6478</v>
      </c>
      <c r="AI4513" s="3" t="s">
        <v>6482</v>
      </c>
      <c r="AJ4513" s="3" t="s">
        <v>6412</v>
      </c>
    </row>
    <row r="4514" spans="1:36" ht="30">
      <c r="A4514" s="10">
        <v>4617</v>
      </c>
      <c r="B4514" t="str">
        <f>IF(K4514="总计","",INDEX(主数据!A:AD,MATCH(J4514,主数据!A:A,0),9))</f>
        <v>华西大区公司</v>
      </c>
      <c r="C4514" t="str">
        <f>IF(K4514="","",INDEX(主数据!A:AD,MATCH(J4514,主数据!A:A,0),11))</f>
        <v>西宁城区</v>
      </c>
      <c r="D4514" t="str">
        <f t="shared" si="280"/>
        <v>XN11销售中心物业费定额</v>
      </c>
      <c r="E4514" s="13" t="str">
        <f t="shared" si="282"/>
        <v/>
      </c>
      <c r="F4514" s="13" t="str">
        <f>IF(E4514="","",IFERROR(IF(IF(K4514="","",INDEX(收费标合同信息维护!A:Q,MATCH(D4514,收费标合同信息维护!J:J,0),10))=D4514,"有","无"),"无"))</f>
        <v/>
      </c>
      <c r="G4514" s="13" t="str">
        <f t="shared" si="281"/>
        <v>XN11销售中心物业费定额83556.00</v>
      </c>
      <c r="H4514" s="13" t="str">
        <f t="shared" si="283"/>
        <v>83556.00</v>
      </c>
      <c r="I4514" s="13" t="str">
        <f>IF(G4514="","",IFERROR(IF(IF(K4514="","",INDEX(收费标合同信息维护!A:Q,MATCH(G4514,收费标合同信息维护!M:M,0),13))=G4514,"有","无"),"无"))</f>
        <v>无</v>
      </c>
      <c r="J4514" s="3" t="s">
        <v>2654</v>
      </c>
      <c r="K4514" s="3" t="s">
        <v>15326</v>
      </c>
      <c r="L4514" s="3" t="s">
        <v>6638</v>
      </c>
      <c r="M4514" s="3" t="s">
        <v>6639</v>
      </c>
      <c r="N4514" s="3" t="s">
        <v>6477</v>
      </c>
      <c r="O4514" s="3" t="s">
        <v>6478</v>
      </c>
      <c r="P4514" s="3" t="s">
        <v>15327</v>
      </c>
      <c r="Q4514" s="3" t="s">
        <v>6639</v>
      </c>
      <c r="R4514" s="3" t="s">
        <v>6490</v>
      </c>
      <c r="S4514" s="3" t="s">
        <v>6491</v>
      </c>
      <c r="T4514" s="3" t="s">
        <v>6595</v>
      </c>
      <c r="U4514" s="3" t="s">
        <v>154</v>
      </c>
      <c r="V4514" s="3" t="s">
        <v>154</v>
      </c>
      <c r="W4514" s="3" t="s">
        <v>15328</v>
      </c>
      <c r="X4514" s="3" t="s">
        <v>154</v>
      </c>
      <c r="Y4514" s="3" t="s">
        <v>154</v>
      </c>
      <c r="Z4514" s="3" t="s">
        <v>154</v>
      </c>
      <c r="AA4514" s="3" t="s">
        <v>154</v>
      </c>
      <c r="AB4514" s="3" t="s">
        <v>154</v>
      </c>
      <c r="AC4514" s="3" t="s">
        <v>154</v>
      </c>
      <c r="AD4514" s="3" t="s">
        <v>6151</v>
      </c>
      <c r="AE4514" s="3" t="s">
        <v>6151</v>
      </c>
      <c r="AF4514" s="3" t="s">
        <v>6040</v>
      </c>
      <c r="AG4514" s="3" t="s">
        <v>154</v>
      </c>
      <c r="AH4514" s="3" t="s">
        <v>6597</v>
      </c>
      <c r="AI4514" s="3" t="s">
        <v>6482</v>
      </c>
      <c r="AJ4514" s="3" t="s">
        <v>6489</v>
      </c>
    </row>
    <row r="4515" spans="1:36" ht="30">
      <c r="A4515" s="10">
        <v>4618</v>
      </c>
      <c r="B4515" t="str">
        <f>IF(K4515="总计","",INDEX(主数据!A:AD,MATCH(J4515,主数据!A:A,0),9))</f>
        <v>华西大区公司</v>
      </c>
      <c r="C4515" t="str">
        <f>IF(K4515="","",INDEX(主数据!A:AD,MATCH(J4515,主数据!A:A,0),11))</f>
        <v>西宁城区</v>
      </c>
      <c r="D4515" t="str">
        <f t="shared" si="280"/>
        <v>XN11销售中心物业费定额</v>
      </c>
      <c r="E4515" s="13" t="str">
        <f t="shared" si="282"/>
        <v/>
      </c>
      <c r="F4515" s="13" t="str">
        <f>IF(E4515="","",IFERROR(IF(IF(K4515="","",INDEX(收费标合同信息维护!A:Q,MATCH(D4515,收费标合同信息维护!J:J,0),10))=D4515,"有","无"),"无"))</f>
        <v/>
      </c>
      <c r="G4515" s="13" t="str">
        <f t="shared" si="281"/>
        <v>XN11销售中心物业费定额86331.00</v>
      </c>
      <c r="H4515" s="13" t="str">
        <f t="shared" si="283"/>
        <v>86331.00</v>
      </c>
      <c r="I4515" s="13" t="str">
        <f>IF(G4515="","",IFERROR(IF(IF(K4515="","",INDEX(收费标合同信息维护!A:Q,MATCH(G4515,收费标合同信息维护!M:M,0),13))=G4515,"有","无"),"无"))</f>
        <v>无</v>
      </c>
      <c r="J4515" s="3" t="s">
        <v>2654</v>
      </c>
      <c r="K4515" s="3" t="s">
        <v>15326</v>
      </c>
      <c r="L4515" s="3" t="s">
        <v>6638</v>
      </c>
      <c r="M4515" s="3" t="s">
        <v>6639</v>
      </c>
      <c r="N4515" s="3" t="s">
        <v>6477</v>
      </c>
      <c r="O4515" s="3" t="s">
        <v>6478</v>
      </c>
      <c r="P4515" s="3" t="s">
        <v>15329</v>
      </c>
      <c r="Q4515" s="3" t="s">
        <v>15330</v>
      </c>
      <c r="R4515" s="3" t="s">
        <v>6490</v>
      </c>
      <c r="S4515" s="3" t="s">
        <v>6491</v>
      </c>
      <c r="T4515" s="3" t="s">
        <v>6492</v>
      </c>
      <c r="U4515" s="3" t="s">
        <v>7137</v>
      </c>
      <c r="V4515" s="3" t="s">
        <v>154</v>
      </c>
      <c r="W4515" s="3" t="s">
        <v>15331</v>
      </c>
      <c r="X4515" s="3" t="s">
        <v>154</v>
      </c>
      <c r="Y4515" s="3" t="s">
        <v>154</v>
      </c>
      <c r="Z4515" s="3" t="s">
        <v>154</v>
      </c>
      <c r="AA4515" s="3" t="s">
        <v>154</v>
      </c>
      <c r="AB4515" s="3" t="s">
        <v>154</v>
      </c>
      <c r="AC4515" s="3" t="s">
        <v>154</v>
      </c>
      <c r="AD4515" s="3" t="s">
        <v>6151</v>
      </c>
      <c r="AE4515" s="3" t="s">
        <v>6151</v>
      </c>
      <c r="AF4515" s="3" t="s">
        <v>6040</v>
      </c>
      <c r="AG4515" s="3" t="s">
        <v>154</v>
      </c>
      <c r="AH4515" s="3" t="s">
        <v>6478</v>
      </c>
      <c r="AI4515" s="3" t="s">
        <v>6482</v>
      </c>
      <c r="AJ4515" s="3" t="s">
        <v>6033</v>
      </c>
    </row>
    <row r="4516" spans="1:36" ht="30">
      <c r="A4516" s="10">
        <v>4619</v>
      </c>
      <c r="B4516" t="str">
        <f>IF(K4516="总计","",INDEX(主数据!A:AD,MATCH(J4516,主数据!A:A,0),9))</f>
        <v>华西大区公司</v>
      </c>
      <c r="C4516" t="str">
        <f>IF(K4516="","",INDEX(主数据!A:AD,MATCH(J4516,主数据!A:A,0),11))</f>
        <v>西宁城区</v>
      </c>
      <c r="D4516" t="str">
        <f t="shared" si="280"/>
        <v>YC41销售中心物业费定额13006.00</v>
      </c>
      <c r="E4516" s="13" t="str">
        <f t="shared" si="282"/>
        <v>13006.00</v>
      </c>
      <c r="F4516" s="13" t="str">
        <f>IF(E4516="","",IFERROR(IF(IF(K4516="","",INDEX(收费标合同信息维护!A:Q,MATCH(D4516,收费标合同信息维护!J:J,0),10))=D4516,"有","无"),"无"))</f>
        <v>无</v>
      </c>
      <c r="G4516" s="13" t="str">
        <f t="shared" si="281"/>
        <v>YC41销售中心物业费定额13006.00</v>
      </c>
      <c r="H4516" s="13" t="str">
        <f t="shared" si="283"/>
        <v>13006.00</v>
      </c>
      <c r="I4516" s="13" t="str">
        <f>IF(G4516="","",IFERROR(IF(IF(K4516="","",INDEX(收费标合同信息维护!A:Q,MATCH(G4516,收费标合同信息维护!M:M,0),13))=G4516,"有","无"),"无"))</f>
        <v>无</v>
      </c>
      <c r="J4516" s="3" t="s">
        <v>3809</v>
      </c>
      <c r="K4516" s="3" t="s">
        <v>15332</v>
      </c>
      <c r="L4516" s="3" t="s">
        <v>6638</v>
      </c>
      <c r="M4516" s="3" t="s">
        <v>6639</v>
      </c>
      <c r="N4516" s="3" t="s">
        <v>6477</v>
      </c>
      <c r="O4516" s="3" t="s">
        <v>6478</v>
      </c>
      <c r="P4516" s="3" t="s">
        <v>6638</v>
      </c>
      <c r="Q4516" s="3" t="s">
        <v>6639</v>
      </c>
      <c r="R4516" s="3" t="s">
        <v>6490</v>
      </c>
      <c r="S4516" s="3" t="s">
        <v>6491</v>
      </c>
      <c r="T4516" s="3" t="s">
        <v>6633</v>
      </c>
      <c r="U4516" s="3" t="s">
        <v>154</v>
      </c>
      <c r="V4516" s="3" t="s">
        <v>15333</v>
      </c>
      <c r="W4516" s="3" t="s">
        <v>15333</v>
      </c>
      <c r="X4516" s="3" t="s">
        <v>154</v>
      </c>
      <c r="Y4516" s="3" t="s">
        <v>154</v>
      </c>
      <c r="Z4516" s="3" t="s">
        <v>154</v>
      </c>
      <c r="AA4516" s="3" t="s">
        <v>154</v>
      </c>
      <c r="AB4516" s="3" t="s">
        <v>154</v>
      </c>
      <c r="AC4516" s="3" t="s">
        <v>154</v>
      </c>
      <c r="AD4516" s="3" t="s">
        <v>6151</v>
      </c>
      <c r="AE4516" s="3" t="s">
        <v>6151</v>
      </c>
      <c r="AF4516" s="3" t="s">
        <v>154</v>
      </c>
      <c r="AG4516" s="3" t="s">
        <v>154</v>
      </c>
      <c r="AH4516" s="3" t="s">
        <v>6478</v>
      </c>
      <c r="AI4516" s="3" t="s">
        <v>6482</v>
      </c>
      <c r="AJ4516" s="3" t="s">
        <v>6489</v>
      </c>
    </row>
    <row r="4517" spans="1:36" ht="30">
      <c r="A4517" s="10">
        <v>4620</v>
      </c>
      <c r="B4517" t="str">
        <f>IF(K4517="总计","",INDEX(主数据!A:AD,MATCH(J4517,主数据!A:A,0),9))</f>
        <v>华西大区公司</v>
      </c>
      <c r="C4517" t="str">
        <f>IF(K4517="","",INDEX(主数据!A:AD,MATCH(J4517,主数据!A:A,0),11))</f>
        <v>西宁城区</v>
      </c>
      <c r="D4517" t="str">
        <f t="shared" si="280"/>
        <v>YC43物业服务费标准方式2.60</v>
      </c>
      <c r="E4517" s="13" t="str">
        <f t="shared" si="282"/>
        <v>2.60</v>
      </c>
      <c r="F4517" s="13" t="str">
        <f>IF(E4517="","",IFERROR(IF(IF(K4517="","",INDEX(收费标合同信息维护!A:Q,MATCH(D4517,收费标合同信息维护!J:J,0),10))=D4517,"有","无"),"无"))</f>
        <v>无</v>
      </c>
      <c r="G4517" s="13" t="str">
        <f t="shared" si="281"/>
        <v/>
      </c>
      <c r="H4517" s="13" t="str">
        <f t="shared" si="283"/>
        <v/>
      </c>
      <c r="I4517" s="13" t="str">
        <f>IF(G4517="","",IFERROR(IF(IF(K4517="","",INDEX(收费标合同信息维护!A:Q,MATCH(G4517,收费标合同信息维护!M:M,0),13))=G4517,"有","无"),"无"))</f>
        <v/>
      </c>
      <c r="J4517" s="3" t="s">
        <v>3963</v>
      </c>
      <c r="K4517" s="3" t="s">
        <v>15334</v>
      </c>
      <c r="L4517" s="3" t="s">
        <v>6025</v>
      </c>
      <c r="M4517" s="3" t="s">
        <v>6026</v>
      </c>
      <c r="N4517" s="3" t="s">
        <v>6477</v>
      </c>
      <c r="O4517" s="3" t="s">
        <v>6478</v>
      </c>
      <c r="P4517" s="3" t="s">
        <v>6025</v>
      </c>
      <c r="Q4517" s="3" t="s">
        <v>9379</v>
      </c>
      <c r="R4517" s="3" t="s">
        <v>6484</v>
      </c>
      <c r="S4517" s="3" t="s">
        <v>6491</v>
      </c>
      <c r="T4517" s="3" t="s">
        <v>18317</v>
      </c>
      <c r="U4517" s="3" t="s">
        <v>154</v>
      </c>
      <c r="V4517" s="3" t="s">
        <v>9155</v>
      </c>
      <c r="W4517" s="3" t="s">
        <v>154</v>
      </c>
      <c r="X4517" s="3" t="s">
        <v>154</v>
      </c>
      <c r="Y4517" s="3" t="s">
        <v>154</v>
      </c>
      <c r="Z4517" s="3" t="s">
        <v>154</v>
      </c>
      <c r="AA4517" s="3" t="s">
        <v>154</v>
      </c>
      <c r="AB4517" s="3" t="s">
        <v>154</v>
      </c>
      <c r="AC4517" s="3" t="s">
        <v>154</v>
      </c>
      <c r="AD4517" s="3" t="s">
        <v>6151</v>
      </c>
      <c r="AE4517" s="3" t="s">
        <v>6151</v>
      </c>
      <c r="AF4517" s="3" t="s">
        <v>6040</v>
      </c>
      <c r="AG4517" s="3" t="s">
        <v>154</v>
      </c>
      <c r="AH4517" s="3" t="s">
        <v>6478</v>
      </c>
      <c r="AI4517" s="3" t="s">
        <v>6482</v>
      </c>
      <c r="AJ4517" s="3" t="s">
        <v>6033</v>
      </c>
    </row>
    <row r="4518" spans="1:36" ht="15">
      <c r="A4518" s="10">
        <v>4621</v>
      </c>
      <c r="B4518" t="str">
        <f>IF(K4518="总计","",INDEX(主数据!A:AD,MATCH(J4518,主数据!A:A,0),9))</f>
        <v>华南大区公司</v>
      </c>
      <c r="C4518" t="str">
        <f>IF(K4518="","",INDEX(主数据!A:AD,MATCH(J4518,主数据!A:A,0),11))</f>
        <v>深圳东区</v>
      </c>
      <c r="D4518" t="str">
        <f t="shared" si="280"/>
        <v>SZ1402物业服务费标准方式2.60</v>
      </c>
      <c r="E4518" s="13" t="str">
        <f t="shared" si="282"/>
        <v>2.60</v>
      </c>
      <c r="F4518" s="13" t="str">
        <f>IF(E4518="","",IFERROR(IF(IF(K4518="","",INDEX(收费标合同信息维护!A:Q,MATCH(D4518,收费标合同信息维护!J:J,0),10))=D4518,"有","无"),"无"))</f>
        <v>无</v>
      </c>
      <c r="G4518" s="13" t="str">
        <f t="shared" si="281"/>
        <v/>
      </c>
      <c r="H4518" s="13" t="str">
        <f t="shared" si="283"/>
        <v/>
      </c>
      <c r="I4518" s="13" t="str">
        <f>IF(G4518="","",IFERROR(IF(IF(K4518="","",INDEX(收费标合同信息维护!A:Q,MATCH(G4518,收费标合同信息维护!M:M,0),13))=G4518,"有","无"),"无"))</f>
        <v/>
      </c>
      <c r="J4518" s="3" t="s">
        <v>2768</v>
      </c>
      <c r="K4518" s="3" t="s">
        <v>15338</v>
      </c>
      <c r="L4518" s="3" t="s">
        <v>6025</v>
      </c>
      <c r="M4518" s="3" t="s">
        <v>6026</v>
      </c>
      <c r="N4518" s="3" t="s">
        <v>6477</v>
      </c>
      <c r="O4518" s="3" t="s">
        <v>6478</v>
      </c>
      <c r="P4518" s="3" t="s">
        <v>15339</v>
      </c>
      <c r="Q4518" s="3" t="s">
        <v>15340</v>
      </c>
      <c r="R4518" s="3" t="s">
        <v>6484</v>
      </c>
      <c r="S4518" s="3" t="s">
        <v>6491</v>
      </c>
      <c r="T4518" s="3" t="s">
        <v>7100</v>
      </c>
      <c r="U4518" s="3" t="s">
        <v>154</v>
      </c>
      <c r="V4518" s="3" t="s">
        <v>9155</v>
      </c>
      <c r="W4518" s="3" t="s">
        <v>154</v>
      </c>
      <c r="X4518" s="3" t="s">
        <v>154</v>
      </c>
      <c r="Y4518" s="3" t="s">
        <v>154</v>
      </c>
      <c r="Z4518" s="3" t="s">
        <v>154</v>
      </c>
      <c r="AA4518" s="3" t="s">
        <v>154</v>
      </c>
      <c r="AB4518" s="3" t="s">
        <v>154</v>
      </c>
      <c r="AC4518" s="3" t="s">
        <v>154</v>
      </c>
      <c r="AD4518" s="3" t="s">
        <v>6151</v>
      </c>
      <c r="AE4518" s="3" t="s">
        <v>6151</v>
      </c>
      <c r="AF4518" s="3" t="s">
        <v>154</v>
      </c>
      <c r="AG4518" s="3" t="s">
        <v>154</v>
      </c>
      <c r="AH4518" s="3" t="s">
        <v>6478</v>
      </c>
      <c r="AI4518" s="3" t="s">
        <v>6482</v>
      </c>
      <c r="AJ4518" s="3" t="s">
        <v>6187</v>
      </c>
    </row>
    <row r="4519" spans="1:36" ht="15">
      <c r="A4519" s="10">
        <v>4622</v>
      </c>
      <c r="B4519" t="str">
        <f>IF(K4519="总计","",INDEX(主数据!A:AD,MATCH(J4519,主数据!A:A,0),9))</f>
        <v>华南大区公司</v>
      </c>
      <c r="C4519" t="str">
        <f>IF(K4519="","",INDEX(主数据!A:AD,MATCH(J4519,主数据!A:A,0),11))</f>
        <v>深圳东区</v>
      </c>
      <c r="D4519" t="str">
        <f t="shared" si="280"/>
        <v>SZ1402物业服务费标准方式4.00</v>
      </c>
      <c r="E4519" s="13" t="str">
        <f t="shared" si="282"/>
        <v>4.00</v>
      </c>
      <c r="F4519" s="13" t="str">
        <f>IF(E4519="","",IFERROR(IF(IF(K4519="","",INDEX(收费标合同信息维护!A:Q,MATCH(D4519,收费标合同信息维护!J:J,0),10))=D4519,"有","无"),"无"))</f>
        <v>无</v>
      </c>
      <c r="G4519" s="13" t="str">
        <f t="shared" si="281"/>
        <v/>
      </c>
      <c r="H4519" s="13" t="str">
        <f t="shared" si="283"/>
        <v/>
      </c>
      <c r="I4519" s="13" t="str">
        <f>IF(G4519="","",IFERROR(IF(IF(K4519="","",INDEX(收费标合同信息维护!A:Q,MATCH(G4519,收费标合同信息维护!M:M,0),13))=G4519,"有","无"),"无"))</f>
        <v/>
      </c>
      <c r="J4519" s="3" t="s">
        <v>2768</v>
      </c>
      <c r="K4519" s="3" t="s">
        <v>15338</v>
      </c>
      <c r="L4519" s="3" t="s">
        <v>6025</v>
      </c>
      <c r="M4519" s="3" t="s">
        <v>6026</v>
      </c>
      <c r="N4519" s="3" t="s">
        <v>6477</v>
      </c>
      <c r="O4519" s="3" t="s">
        <v>6478</v>
      </c>
      <c r="P4519" s="3" t="s">
        <v>15341</v>
      </c>
      <c r="Q4519" s="3" t="s">
        <v>15342</v>
      </c>
      <c r="R4519" s="3" t="s">
        <v>6484</v>
      </c>
      <c r="S4519" s="3" t="s">
        <v>6491</v>
      </c>
      <c r="T4519" s="3" t="s">
        <v>7100</v>
      </c>
      <c r="U4519" s="3" t="s">
        <v>154</v>
      </c>
      <c r="V4519" s="3" t="s">
        <v>6755</v>
      </c>
      <c r="W4519" s="3" t="s">
        <v>154</v>
      </c>
      <c r="X4519" s="3" t="s">
        <v>154</v>
      </c>
      <c r="Y4519" s="3" t="s">
        <v>154</v>
      </c>
      <c r="Z4519" s="3" t="s">
        <v>154</v>
      </c>
      <c r="AA4519" s="3" t="s">
        <v>154</v>
      </c>
      <c r="AB4519" s="3" t="s">
        <v>154</v>
      </c>
      <c r="AC4519" s="3" t="s">
        <v>154</v>
      </c>
      <c r="AD4519" s="3" t="s">
        <v>6151</v>
      </c>
      <c r="AE4519" s="3" t="s">
        <v>6151</v>
      </c>
      <c r="AF4519" s="3" t="s">
        <v>154</v>
      </c>
      <c r="AG4519" s="3" t="s">
        <v>154</v>
      </c>
      <c r="AH4519" s="3" t="s">
        <v>6478</v>
      </c>
      <c r="AI4519" s="3" t="s">
        <v>6482</v>
      </c>
      <c r="AJ4519" s="3" t="s">
        <v>14</v>
      </c>
    </row>
    <row r="4520" spans="1:36" ht="15">
      <c r="A4520" s="10">
        <v>4623</v>
      </c>
      <c r="B4520" t="str">
        <f>IF(K4520="总计","",INDEX(主数据!A:AD,MATCH(J4520,主数据!A:A,0),9))</f>
        <v>华南大区公司</v>
      </c>
      <c r="C4520" t="str">
        <f>IF(K4520="","",INDEX(主数据!A:AD,MATCH(J4520,主数据!A:A,0),11))</f>
        <v>深圳东区</v>
      </c>
      <c r="D4520" t="str">
        <f t="shared" si="280"/>
        <v>SZ1402物业服务费标准方式2.00</v>
      </c>
      <c r="E4520" s="13" t="str">
        <f t="shared" si="282"/>
        <v>2.00</v>
      </c>
      <c r="F4520" s="13" t="str">
        <f>IF(E4520="","",IFERROR(IF(IF(K4520="","",INDEX(收费标合同信息维护!A:Q,MATCH(D4520,收费标合同信息维护!J:J,0),10))=D4520,"有","无"),"无"))</f>
        <v>无</v>
      </c>
      <c r="G4520" s="13" t="str">
        <f t="shared" si="281"/>
        <v/>
      </c>
      <c r="H4520" s="13" t="str">
        <f t="shared" si="283"/>
        <v/>
      </c>
      <c r="I4520" s="13" t="str">
        <f>IF(G4520="","",IFERROR(IF(IF(K4520="","",INDEX(收费标合同信息维护!A:Q,MATCH(G4520,收费标合同信息维护!M:M,0),13))=G4520,"有","无"),"无"))</f>
        <v/>
      </c>
      <c r="J4520" s="3" t="s">
        <v>2768</v>
      </c>
      <c r="K4520" s="3" t="s">
        <v>15338</v>
      </c>
      <c r="L4520" s="3" t="s">
        <v>6025</v>
      </c>
      <c r="M4520" s="3" t="s">
        <v>6026</v>
      </c>
      <c r="N4520" s="3" t="s">
        <v>6477</v>
      </c>
      <c r="O4520" s="3" t="s">
        <v>6478</v>
      </c>
      <c r="P4520" s="3" t="s">
        <v>15343</v>
      </c>
      <c r="Q4520" s="3" t="s">
        <v>15344</v>
      </c>
      <c r="R4520" s="3" t="s">
        <v>6484</v>
      </c>
      <c r="S4520" s="3" t="s">
        <v>6491</v>
      </c>
      <c r="T4520" s="3" t="s">
        <v>7100</v>
      </c>
      <c r="U4520" s="3" t="s">
        <v>154</v>
      </c>
      <c r="V4520" s="3" t="s">
        <v>6686</v>
      </c>
      <c r="W4520" s="3" t="s">
        <v>154</v>
      </c>
      <c r="X4520" s="3" t="s">
        <v>154</v>
      </c>
      <c r="Y4520" s="3" t="s">
        <v>154</v>
      </c>
      <c r="Z4520" s="3" t="s">
        <v>154</v>
      </c>
      <c r="AA4520" s="3" t="s">
        <v>154</v>
      </c>
      <c r="AB4520" s="3" t="s">
        <v>154</v>
      </c>
      <c r="AC4520" s="3" t="s">
        <v>154</v>
      </c>
      <c r="AD4520" s="3" t="s">
        <v>6151</v>
      </c>
      <c r="AE4520" s="3" t="s">
        <v>6151</v>
      </c>
      <c r="AF4520" s="3" t="s">
        <v>154</v>
      </c>
      <c r="AG4520" s="3" t="s">
        <v>154</v>
      </c>
      <c r="AH4520" s="3" t="s">
        <v>6478</v>
      </c>
      <c r="AI4520" s="3" t="s">
        <v>6482</v>
      </c>
      <c r="AJ4520" s="3" t="s">
        <v>6032</v>
      </c>
    </row>
    <row r="4521" spans="1:36" ht="30">
      <c r="A4521" s="10">
        <v>4624</v>
      </c>
      <c r="B4521" t="str">
        <f>IF(K4521="总计","",INDEX(主数据!A:AD,MATCH(J4521,主数据!A:A,0),9))</f>
        <v>华南大区公司</v>
      </c>
      <c r="C4521" t="str">
        <f>IF(K4521="","",INDEX(主数据!A:AD,MATCH(J4521,主数据!A:A,0),11))</f>
        <v>深圳东区</v>
      </c>
      <c r="D4521" t="str">
        <f t="shared" si="280"/>
        <v>SZ1402物业服务费标准方式820.00</v>
      </c>
      <c r="E4521" s="13" t="str">
        <f t="shared" si="282"/>
        <v>820.00</v>
      </c>
      <c r="F4521" s="13" t="str">
        <f>IF(E4521="","",IFERROR(IF(IF(K4521="","",INDEX(收费标合同信息维护!A:Q,MATCH(D4521,收费标合同信息维护!J:J,0),10))=D4521,"有","无"),"无"))</f>
        <v>无</v>
      </c>
      <c r="G4521" s="13" t="str">
        <f t="shared" si="281"/>
        <v/>
      </c>
      <c r="H4521" s="13" t="str">
        <f t="shared" si="283"/>
        <v/>
      </c>
      <c r="I4521" s="13" t="str">
        <f>IF(G4521="","",IFERROR(IF(IF(K4521="","",INDEX(收费标合同信息维护!A:Q,MATCH(G4521,收费标合同信息维护!M:M,0),13))=G4521,"有","无"),"无"))</f>
        <v/>
      </c>
      <c r="J4521" s="3" t="s">
        <v>2768</v>
      </c>
      <c r="K4521" s="3" t="s">
        <v>15338</v>
      </c>
      <c r="L4521" s="3" t="s">
        <v>6025</v>
      </c>
      <c r="M4521" s="3" t="s">
        <v>6026</v>
      </c>
      <c r="N4521" s="3" t="s">
        <v>6477</v>
      </c>
      <c r="O4521" s="3" t="s">
        <v>6478</v>
      </c>
      <c r="P4521" s="3" t="s">
        <v>15345</v>
      </c>
      <c r="Q4521" s="3" t="s">
        <v>15346</v>
      </c>
      <c r="R4521" s="3" t="s">
        <v>6484</v>
      </c>
      <c r="S4521" s="3" t="s">
        <v>6491</v>
      </c>
      <c r="T4521" s="3" t="s">
        <v>6704</v>
      </c>
      <c r="U4521" s="3" t="s">
        <v>154</v>
      </c>
      <c r="V4521" s="3" t="s">
        <v>15347</v>
      </c>
      <c r="W4521" s="3" t="s">
        <v>154</v>
      </c>
      <c r="X4521" s="3" t="s">
        <v>154</v>
      </c>
      <c r="Y4521" s="3" t="s">
        <v>154</v>
      </c>
      <c r="Z4521" s="3" t="s">
        <v>154</v>
      </c>
      <c r="AA4521" s="3" t="s">
        <v>154</v>
      </c>
      <c r="AB4521" s="3" t="s">
        <v>154</v>
      </c>
      <c r="AC4521" s="3" t="s">
        <v>154</v>
      </c>
      <c r="AD4521" s="3" t="s">
        <v>6151</v>
      </c>
      <c r="AE4521" s="3" t="s">
        <v>6151</v>
      </c>
      <c r="AF4521" s="3" t="s">
        <v>154</v>
      </c>
      <c r="AG4521" s="3" t="s">
        <v>154</v>
      </c>
      <c r="AH4521" s="3" t="s">
        <v>6478</v>
      </c>
      <c r="AI4521" s="3" t="s">
        <v>6482</v>
      </c>
      <c r="AJ4521" s="3" t="s">
        <v>6489</v>
      </c>
    </row>
    <row r="4522" spans="1:36" ht="30">
      <c r="A4522" s="10">
        <v>4625</v>
      </c>
      <c r="B4522" t="str">
        <f>IF(K4522="总计","",INDEX(主数据!A:AD,MATCH(J4522,主数据!A:A,0),9))</f>
        <v>华南大区公司</v>
      </c>
      <c r="C4522" t="str">
        <f>IF(K4522="","",INDEX(主数据!A:AD,MATCH(J4522,主数据!A:A,0),11))</f>
        <v>深圳东区</v>
      </c>
      <c r="D4522" t="str">
        <f t="shared" si="280"/>
        <v>SZ1402维修基金标准方式0.25</v>
      </c>
      <c r="E4522" s="13" t="str">
        <f t="shared" si="282"/>
        <v>0.25</v>
      </c>
      <c r="F4522" s="13" t="str">
        <f>IF(E4522="","",IFERROR(IF(IF(K4522="","",INDEX(收费标合同信息维护!A:Q,MATCH(D4522,收费标合同信息维护!J:J,0),10))=D4522,"有","无"),"无"))</f>
        <v>无</v>
      </c>
      <c r="G4522" s="13" t="str">
        <f t="shared" si="281"/>
        <v/>
      </c>
      <c r="H4522" s="13" t="str">
        <f t="shared" si="283"/>
        <v/>
      </c>
      <c r="I4522" s="13" t="str">
        <f>IF(G4522="","",IFERROR(IF(IF(K4522="","",INDEX(收费标合同信息维护!A:Q,MATCH(G4522,收费标合同信息维护!M:M,0),13))=G4522,"有","无"),"无"))</f>
        <v/>
      </c>
      <c r="J4522" s="3" t="s">
        <v>2768</v>
      </c>
      <c r="K4522" s="3" t="s">
        <v>15338</v>
      </c>
      <c r="L4522" s="3" t="s">
        <v>6696</v>
      </c>
      <c r="M4522" s="3" t="s">
        <v>6697</v>
      </c>
      <c r="N4522" s="3" t="s">
        <v>6477</v>
      </c>
      <c r="O4522" s="3" t="s">
        <v>6478</v>
      </c>
      <c r="P4522" s="3" t="s">
        <v>15348</v>
      </c>
      <c r="Q4522" s="3" t="s">
        <v>15349</v>
      </c>
      <c r="R4522" s="3" t="s">
        <v>6484</v>
      </c>
      <c r="S4522" s="3" t="s">
        <v>6491</v>
      </c>
      <c r="T4522" s="3" t="s">
        <v>7100</v>
      </c>
      <c r="U4522" s="3" t="s">
        <v>154</v>
      </c>
      <c r="V4522" s="3" t="s">
        <v>6766</v>
      </c>
      <c r="W4522" s="3" t="s">
        <v>154</v>
      </c>
      <c r="X4522" s="3" t="s">
        <v>154</v>
      </c>
      <c r="Y4522" s="3" t="s">
        <v>154</v>
      </c>
      <c r="Z4522" s="3" t="s">
        <v>154</v>
      </c>
      <c r="AA4522" s="3" t="s">
        <v>154</v>
      </c>
      <c r="AB4522" s="3" t="s">
        <v>154</v>
      </c>
      <c r="AC4522" s="3" t="s">
        <v>154</v>
      </c>
      <c r="AD4522" s="3" t="s">
        <v>6151</v>
      </c>
      <c r="AE4522" s="3" t="s">
        <v>6151</v>
      </c>
      <c r="AF4522" s="3" t="s">
        <v>154</v>
      </c>
      <c r="AG4522" s="3" t="s">
        <v>154</v>
      </c>
      <c r="AH4522" s="3" t="s">
        <v>6478</v>
      </c>
      <c r="AI4522" s="3" t="s">
        <v>6482</v>
      </c>
      <c r="AJ4522" s="3" t="s">
        <v>6065</v>
      </c>
    </row>
    <row r="4523" spans="1:36" ht="30">
      <c r="A4523" s="10">
        <v>4626</v>
      </c>
      <c r="B4523" t="str">
        <f>IF(K4523="总计","",INDEX(主数据!A:AD,MATCH(J4523,主数据!A:A,0),9))</f>
        <v>华南大区公司</v>
      </c>
      <c r="C4523" t="str">
        <f>IF(K4523="","",INDEX(主数据!A:AD,MATCH(J4523,主数据!A:A,0),11))</f>
        <v>深圳东区</v>
      </c>
      <c r="D4523" t="str">
        <f t="shared" si="280"/>
        <v>SZ1402生活垃圾消纳费（仪表）定额阶梯0.00</v>
      </c>
      <c r="E4523" s="13" t="str">
        <f t="shared" si="282"/>
        <v>0.00</v>
      </c>
      <c r="F4523" s="13" t="str">
        <f>IF(E4523="","",IFERROR(IF(IF(K4523="","",INDEX(收费标合同信息维护!A:Q,MATCH(D4523,收费标合同信息维护!J:J,0),10))=D4523,"有","无"),"无"))</f>
        <v>无</v>
      </c>
      <c r="G4523" s="13" t="str">
        <f t="shared" si="281"/>
        <v/>
      </c>
      <c r="H4523" s="13" t="str">
        <f t="shared" si="283"/>
        <v/>
      </c>
      <c r="I4523" s="13" t="str">
        <f>IF(G4523="","",IFERROR(IF(IF(K4523="","",INDEX(收费标合同信息维护!A:Q,MATCH(G4523,收费标合同信息维护!M:M,0),13))=G4523,"有","无"),"无"))</f>
        <v/>
      </c>
      <c r="J4523" s="3" t="s">
        <v>2768</v>
      </c>
      <c r="K4523" s="3" t="s">
        <v>15338</v>
      </c>
      <c r="L4523" s="3" t="s">
        <v>6705</v>
      </c>
      <c r="M4523" s="3" t="s">
        <v>6706</v>
      </c>
      <c r="N4523" s="3" t="s">
        <v>6603</v>
      </c>
      <c r="O4523" s="3" t="s">
        <v>6478</v>
      </c>
      <c r="P4523" s="3" t="s">
        <v>15350</v>
      </c>
      <c r="Q4523" s="3" t="s">
        <v>14105</v>
      </c>
      <c r="R4523" s="3" t="s">
        <v>6707</v>
      </c>
      <c r="S4523" s="3" t="s">
        <v>6491</v>
      </c>
      <c r="T4523" s="3" t="s">
        <v>6754</v>
      </c>
      <c r="U4523" s="3" t="s">
        <v>154</v>
      </c>
      <c r="V4523" s="3" t="s">
        <v>7933</v>
      </c>
      <c r="W4523" s="3" t="s">
        <v>154</v>
      </c>
      <c r="X4523" s="3" t="s">
        <v>10390</v>
      </c>
      <c r="Y4523" s="3" t="s">
        <v>10389</v>
      </c>
      <c r="Z4523" s="3" t="s">
        <v>154</v>
      </c>
      <c r="AA4523" s="3" t="s">
        <v>154</v>
      </c>
      <c r="AB4523" s="3" t="s">
        <v>154</v>
      </c>
      <c r="AC4523" s="3" t="s">
        <v>154</v>
      </c>
      <c r="AD4523" s="3" t="s">
        <v>6151</v>
      </c>
      <c r="AE4523" s="3" t="s">
        <v>6151</v>
      </c>
      <c r="AF4523" s="3" t="s">
        <v>154</v>
      </c>
      <c r="AG4523" s="3" t="s">
        <v>154</v>
      </c>
      <c r="AH4523" s="3" t="s">
        <v>6597</v>
      </c>
      <c r="AI4523" s="3" t="s">
        <v>6482</v>
      </c>
      <c r="AJ4523" s="3" t="s">
        <v>6489</v>
      </c>
    </row>
    <row r="4524" spans="1:36" ht="30">
      <c r="A4524" s="10">
        <v>4627</v>
      </c>
      <c r="B4524" t="str">
        <f>IF(K4524="总计","",INDEX(主数据!A:AD,MATCH(J4524,主数据!A:A,0),9))</f>
        <v>华南大区公司</v>
      </c>
      <c r="C4524" t="str">
        <f>IF(K4524="","",INDEX(主数据!A:AD,MATCH(J4524,主数据!A:A,0),11))</f>
        <v>深圳东区</v>
      </c>
      <c r="D4524" t="str">
        <f t="shared" si="280"/>
        <v>SZ1402生活垃圾消纳费（仪表）阶梯方式0.00</v>
      </c>
      <c r="E4524" s="13" t="str">
        <f t="shared" si="282"/>
        <v>0.00</v>
      </c>
      <c r="F4524" s="13" t="str">
        <f>IF(E4524="","",IFERROR(IF(IF(K4524="","",INDEX(收费标合同信息维护!A:Q,MATCH(D4524,收费标合同信息维护!J:J,0),10))=D4524,"有","无"),"无"))</f>
        <v>无</v>
      </c>
      <c r="G4524" s="13" t="str">
        <f t="shared" si="281"/>
        <v/>
      </c>
      <c r="H4524" s="13" t="str">
        <f t="shared" si="283"/>
        <v/>
      </c>
      <c r="I4524" s="13" t="str">
        <f>IF(G4524="","",IFERROR(IF(IF(K4524="","",INDEX(收费标合同信息维护!A:Q,MATCH(G4524,收费标合同信息维护!M:M,0),13))=G4524,"有","无"),"无"))</f>
        <v/>
      </c>
      <c r="J4524" s="3" t="s">
        <v>2768</v>
      </c>
      <c r="K4524" s="3" t="s">
        <v>15338</v>
      </c>
      <c r="L4524" s="3" t="s">
        <v>6705</v>
      </c>
      <c r="M4524" s="3" t="s">
        <v>6706</v>
      </c>
      <c r="N4524" s="3" t="s">
        <v>6603</v>
      </c>
      <c r="O4524" s="3" t="s">
        <v>6478</v>
      </c>
      <c r="P4524" s="3" t="s">
        <v>15351</v>
      </c>
      <c r="Q4524" s="3" t="s">
        <v>15352</v>
      </c>
      <c r="R4524" s="3" t="s">
        <v>6720</v>
      </c>
      <c r="S4524" s="3" t="s">
        <v>6491</v>
      </c>
      <c r="T4524" s="3" t="s">
        <v>6754</v>
      </c>
      <c r="U4524" s="3" t="s">
        <v>154</v>
      </c>
      <c r="V4524" s="3" t="s">
        <v>7933</v>
      </c>
      <c r="W4524" s="3" t="s">
        <v>154</v>
      </c>
      <c r="X4524" s="3" t="s">
        <v>15353</v>
      </c>
      <c r="Y4524" s="3" t="s">
        <v>10389</v>
      </c>
      <c r="Z4524" s="3" t="s">
        <v>154</v>
      </c>
      <c r="AA4524" s="3" t="s">
        <v>154</v>
      </c>
      <c r="AB4524" s="3" t="s">
        <v>154</v>
      </c>
      <c r="AC4524" s="3" t="s">
        <v>154</v>
      </c>
      <c r="AD4524" s="3" t="s">
        <v>6151</v>
      </c>
      <c r="AE4524" s="3" t="s">
        <v>6151</v>
      </c>
      <c r="AF4524" s="3" t="s">
        <v>154</v>
      </c>
      <c r="AG4524" s="3" t="s">
        <v>154</v>
      </c>
      <c r="AH4524" s="3" t="s">
        <v>6597</v>
      </c>
      <c r="AI4524" s="3" t="s">
        <v>6482</v>
      </c>
      <c r="AJ4524" s="3" t="s">
        <v>6489</v>
      </c>
    </row>
    <row r="4525" spans="1:36" ht="30">
      <c r="A4525" s="10">
        <v>4628</v>
      </c>
      <c r="B4525" t="str">
        <f>IF(K4525="总计","",INDEX(主数据!A:AD,MATCH(J4525,主数据!A:A,0),9))</f>
        <v>华南大区公司</v>
      </c>
      <c r="C4525" t="str">
        <f>IF(K4525="","",INDEX(主数据!A:AD,MATCH(J4525,主数据!A:A,0),11))</f>
        <v>深圳东区</v>
      </c>
      <c r="D4525" t="str">
        <f t="shared" si="280"/>
        <v>SZ1402生活垃圾消纳费（仪表）标准方式0.53</v>
      </c>
      <c r="E4525" s="13" t="str">
        <f t="shared" si="282"/>
        <v>0.53</v>
      </c>
      <c r="F4525" s="13" t="str">
        <f>IF(E4525="","",IFERROR(IF(IF(K4525="","",INDEX(收费标合同信息维护!A:Q,MATCH(D4525,收费标合同信息维护!J:J,0),10))=D4525,"有","无"),"无"))</f>
        <v>无</v>
      </c>
      <c r="G4525" s="13" t="str">
        <f t="shared" si="281"/>
        <v/>
      </c>
      <c r="H4525" s="13" t="str">
        <f t="shared" si="283"/>
        <v/>
      </c>
      <c r="I4525" s="13" t="str">
        <f>IF(G4525="","",IFERROR(IF(IF(K4525="","",INDEX(收费标合同信息维护!A:Q,MATCH(G4525,收费标合同信息维护!M:M,0),13))=G4525,"有","无"),"无"))</f>
        <v/>
      </c>
      <c r="J4525" s="3" t="s">
        <v>2768</v>
      </c>
      <c r="K4525" s="3" t="s">
        <v>15338</v>
      </c>
      <c r="L4525" s="3" t="s">
        <v>6705</v>
      </c>
      <c r="M4525" s="3" t="s">
        <v>6706</v>
      </c>
      <c r="N4525" s="3" t="s">
        <v>6603</v>
      </c>
      <c r="O4525" s="3" t="s">
        <v>6478</v>
      </c>
      <c r="P4525" s="3" t="s">
        <v>15354</v>
      </c>
      <c r="Q4525" s="3" t="s">
        <v>15355</v>
      </c>
      <c r="R4525" s="3" t="s">
        <v>6484</v>
      </c>
      <c r="S4525" s="3" t="s">
        <v>6491</v>
      </c>
      <c r="T4525" s="3" t="s">
        <v>7075</v>
      </c>
      <c r="U4525" s="3" t="s">
        <v>154</v>
      </c>
      <c r="V4525" s="3" t="s">
        <v>6903</v>
      </c>
      <c r="W4525" s="3" t="s">
        <v>154</v>
      </c>
      <c r="X4525" s="3" t="s">
        <v>154</v>
      </c>
      <c r="Y4525" s="3" t="s">
        <v>154</v>
      </c>
      <c r="Z4525" s="3" t="s">
        <v>154</v>
      </c>
      <c r="AA4525" s="3" t="s">
        <v>154</v>
      </c>
      <c r="AB4525" s="3" t="s">
        <v>154</v>
      </c>
      <c r="AC4525" s="3" t="s">
        <v>154</v>
      </c>
      <c r="AD4525" s="3" t="s">
        <v>6151</v>
      </c>
      <c r="AE4525" s="3" t="s">
        <v>6151</v>
      </c>
      <c r="AF4525" s="3" t="s">
        <v>154</v>
      </c>
      <c r="AG4525" s="3" t="s">
        <v>154</v>
      </c>
      <c r="AH4525" s="3" t="s">
        <v>6478</v>
      </c>
      <c r="AI4525" s="3" t="s">
        <v>6482</v>
      </c>
      <c r="AJ4525" s="3" t="s">
        <v>6489</v>
      </c>
    </row>
    <row r="4526" spans="1:36" ht="30">
      <c r="A4526" s="10">
        <v>4629</v>
      </c>
      <c r="B4526" t="str">
        <f>IF(K4526="总计","",INDEX(主数据!A:AD,MATCH(J4526,主数据!A:A,0),9))</f>
        <v>华南大区公司</v>
      </c>
      <c r="C4526" t="str">
        <f>IF(K4526="","",INDEX(主数据!A:AD,MATCH(J4526,主数据!A:A,0),11))</f>
        <v>深圳东区</v>
      </c>
      <c r="D4526" t="str">
        <f t="shared" si="280"/>
        <v>SZ1402生活垃圾消纳费（仪表）标准方式0.24</v>
      </c>
      <c r="E4526" s="13" t="str">
        <f t="shared" si="282"/>
        <v>0.24</v>
      </c>
      <c r="F4526" s="13" t="str">
        <f>IF(E4526="","",IFERROR(IF(IF(K4526="","",INDEX(收费标合同信息维护!A:Q,MATCH(D4526,收费标合同信息维护!J:J,0),10))=D4526,"有","无"),"无"))</f>
        <v>无</v>
      </c>
      <c r="G4526" s="13" t="str">
        <f t="shared" si="281"/>
        <v/>
      </c>
      <c r="H4526" s="13" t="str">
        <f t="shared" si="283"/>
        <v/>
      </c>
      <c r="I4526" s="13" t="str">
        <f>IF(G4526="","",IFERROR(IF(IF(K4526="","",INDEX(收费标合同信息维护!A:Q,MATCH(G4526,收费标合同信息维护!M:M,0),13))=G4526,"有","无"),"无"))</f>
        <v/>
      </c>
      <c r="J4526" s="3" t="s">
        <v>2768</v>
      </c>
      <c r="K4526" s="3" t="s">
        <v>15338</v>
      </c>
      <c r="L4526" s="3" t="s">
        <v>6705</v>
      </c>
      <c r="M4526" s="3" t="s">
        <v>6706</v>
      </c>
      <c r="N4526" s="3" t="s">
        <v>6603</v>
      </c>
      <c r="O4526" s="3" t="s">
        <v>6478</v>
      </c>
      <c r="P4526" s="3" t="s">
        <v>15356</v>
      </c>
      <c r="Q4526" s="3" t="s">
        <v>15357</v>
      </c>
      <c r="R4526" s="3" t="s">
        <v>6484</v>
      </c>
      <c r="S4526" s="3" t="s">
        <v>6491</v>
      </c>
      <c r="T4526" s="3" t="s">
        <v>6754</v>
      </c>
      <c r="U4526" s="3" t="s">
        <v>154</v>
      </c>
      <c r="V4526" s="3" t="s">
        <v>6899</v>
      </c>
      <c r="W4526" s="3" t="s">
        <v>154</v>
      </c>
      <c r="X4526" s="3" t="s">
        <v>154</v>
      </c>
      <c r="Y4526" s="3" t="s">
        <v>154</v>
      </c>
      <c r="Z4526" s="3" t="s">
        <v>154</v>
      </c>
      <c r="AA4526" s="3" t="s">
        <v>154</v>
      </c>
      <c r="AB4526" s="3" t="s">
        <v>154</v>
      </c>
      <c r="AC4526" s="3" t="s">
        <v>154</v>
      </c>
      <c r="AD4526" s="3" t="s">
        <v>6151</v>
      </c>
      <c r="AE4526" s="3" t="s">
        <v>6151</v>
      </c>
      <c r="AF4526" s="3" t="s">
        <v>154</v>
      </c>
      <c r="AG4526" s="3" t="s">
        <v>154</v>
      </c>
      <c r="AH4526" s="3" t="s">
        <v>6478</v>
      </c>
      <c r="AI4526" s="3" t="s">
        <v>6482</v>
      </c>
      <c r="AJ4526" s="3" t="s">
        <v>6489</v>
      </c>
    </row>
    <row r="4527" spans="1:36" ht="15">
      <c r="A4527" s="10">
        <v>4630</v>
      </c>
      <c r="B4527" t="str">
        <f>IF(K4527="总计","",INDEX(主数据!A:AD,MATCH(J4527,主数据!A:A,0),9))</f>
        <v>华南大区公司</v>
      </c>
      <c r="C4527" t="str">
        <f>IF(K4527="","",INDEX(主数据!A:AD,MATCH(J4527,主数据!A:A,0),11))</f>
        <v>深圳东区</v>
      </c>
      <c r="D4527" t="str">
        <f t="shared" si="280"/>
        <v>SZ1402二次供水服务费阶梯方式0.10</v>
      </c>
      <c r="E4527" s="13" t="str">
        <f t="shared" si="282"/>
        <v>0.10</v>
      </c>
      <c r="F4527" s="13" t="str">
        <f>IF(E4527="","",IFERROR(IF(IF(K4527="","",INDEX(收费标合同信息维护!A:Q,MATCH(D4527,收费标合同信息维护!J:J,0),10))=D4527,"有","无"),"无"))</f>
        <v>无</v>
      </c>
      <c r="G4527" s="13" t="str">
        <f t="shared" si="281"/>
        <v/>
      </c>
      <c r="H4527" s="13" t="str">
        <f t="shared" si="283"/>
        <v/>
      </c>
      <c r="I4527" s="13" t="str">
        <f>IF(G4527="","",IFERROR(IF(IF(K4527="","",INDEX(收费标合同信息维护!A:Q,MATCH(G4527,收费标合同信息维护!M:M,0),13))=G4527,"有","无"),"无"))</f>
        <v/>
      </c>
      <c r="J4527" s="3" t="s">
        <v>2768</v>
      </c>
      <c r="K4527" s="3" t="s">
        <v>15338</v>
      </c>
      <c r="L4527" s="3" t="s">
        <v>10395</v>
      </c>
      <c r="M4527" s="3" t="s">
        <v>10396</v>
      </c>
      <c r="N4527" s="3" t="s">
        <v>6603</v>
      </c>
      <c r="O4527" s="3" t="s">
        <v>6478</v>
      </c>
      <c r="P4527" s="3" t="s">
        <v>15358</v>
      </c>
      <c r="Q4527" s="3" t="s">
        <v>10396</v>
      </c>
      <c r="R4527" s="3" t="s">
        <v>6720</v>
      </c>
      <c r="S4527" s="3" t="s">
        <v>6491</v>
      </c>
      <c r="T4527" s="3" t="s">
        <v>7001</v>
      </c>
      <c r="U4527" s="3" t="s">
        <v>7888</v>
      </c>
      <c r="V4527" s="3" t="s">
        <v>15218</v>
      </c>
      <c r="W4527" s="3" t="s">
        <v>154</v>
      </c>
      <c r="X4527" s="3" t="s">
        <v>6049</v>
      </c>
      <c r="Y4527" s="3" t="s">
        <v>15218</v>
      </c>
      <c r="Z4527" s="3" t="s">
        <v>154</v>
      </c>
      <c r="AA4527" s="3" t="s">
        <v>154</v>
      </c>
      <c r="AB4527" s="3" t="s">
        <v>154</v>
      </c>
      <c r="AC4527" s="3" t="s">
        <v>154</v>
      </c>
      <c r="AD4527" s="3" t="s">
        <v>6151</v>
      </c>
      <c r="AE4527" s="3" t="s">
        <v>6151</v>
      </c>
      <c r="AF4527" s="3" t="s">
        <v>154</v>
      </c>
      <c r="AG4527" s="3" t="s">
        <v>154</v>
      </c>
      <c r="AH4527" s="3" t="s">
        <v>6478</v>
      </c>
      <c r="AI4527" s="3" t="s">
        <v>6482</v>
      </c>
      <c r="AJ4527" s="3" t="s">
        <v>6489</v>
      </c>
    </row>
    <row r="4528" spans="1:36" ht="15">
      <c r="A4528" s="10">
        <v>4631</v>
      </c>
      <c r="B4528" t="str">
        <f>IF(K4528="总计","",INDEX(主数据!A:AD,MATCH(J4528,主数据!A:A,0),9))</f>
        <v>华南大区公司</v>
      </c>
      <c r="C4528" t="str">
        <f>IF(K4528="","",INDEX(主数据!A:AD,MATCH(J4528,主数据!A:A,0),11))</f>
        <v>深圳东区</v>
      </c>
      <c r="D4528" t="str">
        <f t="shared" si="280"/>
        <v>SZ1402其他费用定额</v>
      </c>
      <c r="E4528" s="13" t="str">
        <f t="shared" si="282"/>
        <v/>
      </c>
      <c r="F4528" s="13" t="str">
        <f>IF(E4528="","",IFERROR(IF(IF(K4528="","",INDEX(收费标合同信息维护!A:Q,MATCH(D4528,收费标合同信息维护!J:J,0),10))=D4528,"有","无"),"无"))</f>
        <v/>
      </c>
      <c r="G4528" s="13" t="str">
        <f t="shared" si="281"/>
        <v>SZ1402其他费用定额740.00</v>
      </c>
      <c r="H4528" s="13" t="str">
        <f t="shared" si="283"/>
        <v>740.00</v>
      </c>
      <c r="I4528" s="13" t="str">
        <f>IF(G4528="","",IFERROR(IF(IF(K4528="","",INDEX(收费标合同信息维护!A:Q,MATCH(G4528,收费标合同信息维护!M:M,0),13))=G4528,"有","无"),"无"))</f>
        <v>无</v>
      </c>
      <c r="J4528" s="3" t="s">
        <v>2768</v>
      </c>
      <c r="K4528" s="3" t="s">
        <v>15338</v>
      </c>
      <c r="L4528" s="3" t="s">
        <v>6544</v>
      </c>
      <c r="M4528" s="3" t="s">
        <v>6545</v>
      </c>
      <c r="N4528" s="3" t="s">
        <v>6477</v>
      </c>
      <c r="O4528" s="3" t="s">
        <v>6478</v>
      </c>
      <c r="P4528" s="3" t="s">
        <v>15359</v>
      </c>
      <c r="Q4528" s="3" t="s">
        <v>15360</v>
      </c>
      <c r="R4528" s="3" t="s">
        <v>6490</v>
      </c>
      <c r="S4528" s="3" t="s">
        <v>6491</v>
      </c>
      <c r="T4528" s="3" t="s">
        <v>6548</v>
      </c>
      <c r="U4528" s="3" t="s">
        <v>6549</v>
      </c>
      <c r="V4528" s="3" t="s">
        <v>154</v>
      </c>
      <c r="W4528" s="3" t="s">
        <v>15361</v>
      </c>
      <c r="X4528" s="3" t="s">
        <v>154</v>
      </c>
      <c r="Y4528" s="3" t="s">
        <v>154</v>
      </c>
      <c r="Z4528" s="3" t="s">
        <v>154</v>
      </c>
      <c r="AA4528" s="3" t="s">
        <v>154</v>
      </c>
      <c r="AB4528" s="3" t="s">
        <v>154</v>
      </c>
      <c r="AC4528" s="3" t="s">
        <v>154</v>
      </c>
      <c r="AD4528" s="3" t="s">
        <v>6151</v>
      </c>
      <c r="AE4528" s="3" t="s">
        <v>6151</v>
      </c>
      <c r="AF4528" s="3" t="s">
        <v>6040</v>
      </c>
      <c r="AG4528" s="3" t="s">
        <v>154</v>
      </c>
      <c r="AH4528" s="3" t="s">
        <v>6478</v>
      </c>
      <c r="AI4528" s="3" t="s">
        <v>6482</v>
      </c>
      <c r="AJ4528" s="3" t="s">
        <v>6033</v>
      </c>
    </row>
    <row r="4529" spans="1:36" ht="30">
      <c r="A4529" s="10">
        <v>4632</v>
      </c>
      <c r="B4529" t="str">
        <f>IF(K4529="总计","",INDEX(主数据!A:AD,MATCH(J4529,主数据!A:A,0),9))</f>
        <v>华南大区公司</v>
      </c>
      <c r="C4529" t="str">
        <f>IF(K4529="","",INDEX(主数据!A:AD,MATCH(J4529,主数据!A:A,0),11))</f>
        <v>深圳东区</v>
      </c>
      <c r="D4529" t="str">
        <f t="shared" si="280"/>
        <v>SZ1402其他费用定额1600.00</v>
      </c>
      <c r="E4529" s="13" t="str">
        <f t="shared" si="282"/>
        <v>1600.00</v>
      </c>
      <c r="F4529" s="13" t="str">
        <f>IF(E4529="","",IFERROR(IF(IF(K4529="","",INDEX(收费标合同信息维护!A:Q,MATCH(D4529,收费标合同信息维护!J:J,0),10))=D4529,"有","无"),"无"))</f>
        <v>无</v>
      </c>
      <c r="G4529" s="13" t="str">
        <f t="shared" si="281"/>
        <v>SZ1402其他费用定额1600.00</v>
      </c>
      <c r="H4529" s="13" t="str">
        <f t="shared" si="283"/>
        <v>1600.00</v>
      </c>
      <c r="I4529" s="13" t="str">
        <f>IF(G4529="","",IFERROR(IF(IF(K4529="","",INDEX(收费标合同信息维护!A:Q,MATCH(G4529,收费标合同信息维护!M:M,0),13))=G4529,"有","无"),"无"))</f>
        <v>无</v>
      </c>
      <c r="J4529" s="3" t="s">
        <v>2768</v>
      </c>
      <c r="K4529" s="3" t="s">
        <v>15338</v>
      </c>
      <c r="L4529" s="3" t="s">
        <v>6544</v>
      </c>
      <c r="M4529" s="3" t="s">
        <v>6545</v>
      </c>
      <c r="N4529" s="3" t="s">
        <v>6477</v>
      </c>
      <c r="O4529" s="3" t="s">
        <v>6478</v>
      </c>
      <c r="P4529" s="3" t="s">
        <v>15362</v>
      </c>
      <c r="Q4529" s="3" t="s">
        <v>15363</v>
      </c>
      <c r="R4529" s="3" t="s">
        <v>6490</v>
      </c>
      <c r="S4529" s="3" t="s">
        <v>6491</v>
      </c>
      <c r="T4529" s="3" t="s">
        <v>6936</v>
      </c>
      <c r="U4529" s="3" t="s">
        <v>154</v>
      </c>
      <c r="V4529" s="3" t="s">
        <v>10453</v>
      </c>
      <c r="W4529" s="3" t="s">
        <v>10453</v>
      </c>
      <c r="X4529" s="3" t="s">
        <v>154</v>
      </c>
      <c r="Y4529" s="3" t="s">
        <v>154</v>
      </c>
      <c r="Z4529" s="3" t="s">
        <v>154</v>
      </c>
      <c r="AA4529" s="3" t="s">
        <v>154</v>
      </c>
      <c r="AB4529" s="3" t="s">
        <v>154</v>
      </c>
      <c r="AC4529" s="3" t="s">
        <v>154</v>
      </c>
      <c r="AD4529" s="3" t="s">
        <v>6151</v>
      </c>
      <c r="AE4529" s="3" t="s">
        <v>6151</v>
      </c>
      <c r="AF4529" s="3" t="s">
        <v>6040</v>
      </c>
      <c r="AG4529" s="3" t="s">
        <v>154</v>
      </c>
      <c r="AH4529" s="3" t="s">
        <v>6478</v>
      </c>
      <c r="AI4529" s="3" t="s">
        <v>6482</v>
      </c>
      <c r="AJ4529" s="3" t="s">
        <v>6033</v>
      </c>
    </row>
    <row r="4530" spans="1:36" ht="15">
      <c r="A4530" s="10">
        <v>4633</v>
      </c>
      <c r="B4530" t="str">
        <f>IF(K4530="总计","",INDEX(主数据!A:AD,MATCH(J4530,主数据!A:A,0),9))</f>
        <v>华南大区公司</v>
      </c>
      <c r="C4530" t="str">
        <f>IF(K4530="","",INDEX(主数据!A:AD,MATCH(J4530,主数据!A:A,0),11))</f>
        <v>深圳东区</v>
      </c>
      <c r="D4530" t="str">
        <f t="shared" si="280"/>
        <v>SZ1402其他费用定额</v>
      </c>
      <c r="E4530" s="13" t="str">
        <f t="shared" si="282"/>
        <v/>
      </c>
      <c r="F4530" s="13" t="str">
        <f>IF(E4530="","",IFERROR(IF(IF(K4530="","",INDEX(收费标合同信息维护!A:Q,MATCH(D4530,收费标合同信息维护!J:J,0),10))=D4530,"有","无"),"无"))</f>
        <v/>
      </c>
      <c r="G4530" s="13" t="str">
        <f t="shared" si="281"/>
        <v>SZ1402其他费用定额820.00</v>
      </c>
      <c r="H4530" s="13" t="str">
        <f t="shared" si="283"/>
        <v>820.00</v>
      </c>
      <c r="I4530" s="13" t="str">
        <f>IF(G4530="","",IFERROR(IF(IF(K4530="","",INDEX(收费标合同信息维护!A:Q,MATCH(G4530,收费标合同信息维护!M:M,0),13))=G4530,"有","无"),"无"))</f>
        <v>无</v>
      </c>
      <c r="J4530" s="3" t="s">
        <v>2768</v>
      </c>
      <c r="K4530" s="3" t="s">
        <v>15338</v>
      </c>
      <c r="L4530" s="3" t="s">
        <v>6544</v>
      </c>
      <c r="M4530" s="3" t="s">
        <v>6545</v>
      </c>
      <c r="N4530" s="3" t="s">
        <v>6477</v>
      </c>
      <c r="O4530" s="3" t="s">
        <v>6478</v>
      </c>
      <c r="P4530" s="3" t="s">
        <v>15364</v>
      </c>
      <c r="Q4530" s="3" t="s">
        <v>14398</v>
      </c>
      <c r="R4530" s="3" t="s">
        <v>6490</v>
      </c>
      <c r="S4530" s="3" t="s">
        <v>6491</v>
      </c>
      <c r="T4530" s="3" t="s">
        <v>6510</v>
      </c>
      <c r="U4530" s="3" t="s">
        <v>14280</v>
      </c>
      <c r="V4530" s="3" t="s">
        <v>154</v>
      </c>
      <c r="W4530" s="3" t="s">
        <v>15347</v>
      </c>
      <c r="X4530" s="3" t="s">
        <v>154</v>
      </c>
      <c r="Y4530" s="3" t="s">
        <v>154</v>
      </c>
      <c r="Z4530" s="3" t="s">
        <v>154</v>
      </c>
      <c r="AA4530" s="3" t="s">
        <v>154</v>
      </c>
      <c r="AB4530" s="3" t="s">
        <v>154</v>
      </c>
      <c r="AC4530" s="3" t="s">
        <v>154</v>
      </c>
      <c r="AD4530" s="3" t="s">
        <v>6151</v>
      </c>
      <c r="AE4530" s="3" t="s">
        <v>6151</v>
      </c>
      <c r="AF4530" s="3" t="s">
        <v>6040</v>
      </c>
      <c r="AG4530" s="3" t="s">
        <v>154</v>
      </c>
      <c r="AH4530" s="3" t="s">
        <v>6478</v>
      </c>
      <c r="AI4530" s="3" t="s">
        <v>6482</v>
      </c>
      <c r="AJ4530" s="3" t="s">
        <v>6033</v>
      </c>
    </row>
    <row r="4531" spans="1:36" ht="15">
      <c r="A4531" s="10">
        <v>4634</v>
      </c>
      <c r="B4531" t="str">
        <f>IF(K4531="总计","",INDEX(主数据!A:AD,MATCH(J4531,主数据!A:A,0),9))</f>
        <v>华南大区公司</v>
      </c>
      <c r="C4531" t="str">
        <f>IF(K4531="","",INDEX(主数据!A:AD,MATCH(J4531,主数据!A:A,0),11))</f>
        <v>深圳东区</v>
      </c>
      <c r="D4531" t="str">
        <f t="shared" si="280"/>
        <v>SZ1402自来水费（简易征收）阶梯方式2.67</v>
      </c>
      <c r="E4531" s="13" t="str">
        <f t="shared" si="282"/>
        <v>2.67</v>
      </c>
      <c r="F4531" s="13" t="str">
        <f>IF(E4531="","",IFERROR(IF(IF(K4531="","",INDEX(收费标合同信息维护!A:Q,MATCH(D4531,收费标合同信息维护!J:J,0),10))=D4531,"有","无"),"无"))</f>
        <v>无</v>
      </c>
      <c r="G4531" s="13" t="str">
        <f t="shared" si="281"/>
        <v/>
      </c>
      <c r="H4531" s="13" t="str">
        <f t="shared" si="283"/>
        <v/>
      </c>
      <c r="I4531" s="13" t="str">
        <f>IF(G4531="","",IFERROR(IF(IF(K4531="","",INDEX(收费标合同信息维护!A:Q,MATCH(G4531,收费标合同信息维护!M:M,0),13))=G4531,"有","无"),"无"))</f>
        <v/>
      </c>
      <c r="J4531" s="3" t="s">
        <v>2768</v>
      </c>
      <c r="K4531" s="3" t="s">
        <v>15338</v>
      </c>
      <c r="L4531" s="3" t="s">
        <v>6615</v>
      </c>
      <c r="M4531" s="3" t="s">
        <v>6616</v>
      </c>
      <c r="N4531" s="3" t="s">
        <v>6603</v>
      </c>
      <c r="O4531" s="3" t="s">
        <v>6478</v>
      </c>
      <c r="P4531" s="3" t="s">
        <v>15365</v>
      </c>
      <c r="Q4531" s="3" t="s">
        <v>15366</v>
      </c>
      <c r="R4531" s="3" t="s">
        <v>6720</v>
      </c>
      <c r="S4531" s="3" t="s">
        <v>6491</v>
      </c>
      <c r="T4531" s="3" t="s">
        <v>7100</v>
      </c>
      <c r="U4531" s="3" t="s">
        <v>154</v>
      </c>
      <c r="V4531" s="3" t="s">
        <v>6724</v>
      </c>
      <c r="W4531" s="3" t="s">
        <v>154</v>
      </c>
      <c r="X4531" s="3" t="s">
        <v>6725</v>
      </c>
      <c r="Y4531" s="3" t="s">
        <v>6954</v>
      </c>
      <c r="Z4531" s="3" t="s">
        <v>6049</v>
      </c>
      <c r="AA4531" s="3" t="s">
        <v>6955</v>
      </c>
      <c r="AB4531" s="3" t="s">
        <v>154</v>
      </c>
      <c r="AC4531" s="3" t="s">
        <v>154</v>
      </c>
      <c r="AD4531" s="3" t="s">
        <v>6151</v>
      </c>
      <c r="AE4531" s="3" t="s">
        <v>6151</v>
      </c>
      <c r="AF4531" s="3" t="s">
        <v>154</v>
      </c>
      <c r="AG4531" s="3" t="s">
        <v>154</v>
      </c>
      <c r="AH4531" s="3" t="s">
        <v>6478</v>
      </c>
      <c r="AI4531" s="3" t="s">
        <v>6482</v>
      </c>
      <c r="AJ4531" s="3" t="s">
        <v>6489</v>
      </c>
    </row>
    <row r="4532" spans="1:36" ht="15">
      <c r="A4532" s="10">
        <v>4635</v>
      </c>
      <c r="B4532" t="str">
        <f>IF(K4532="总计","",INDEX(主数据!A:AD,MATCH(J4532,主数据!A:A,0),9))</f>
        <v>华南大区公司</v>
      </c>
      <c r="C4532" t="str">
        <f>IF(K4532="","",INDEX(主数据!A:AD,MATCH(J4532,主数据!A:A,0),11))</f>
        <v>深圳东区</v>
      </c>
      <c r="D4532" t="str">
        <f t="shared" si="280"/>
        <v>SZ1402自来水费（简易征收）标准方式3.77</v>
      </c>
      <c r="E4532" s="13" t="str">
        <f t="shared" si="282"/>
        <v>3.77</v>
      </c>
      <c r="F4532" s="13" t="str">
        <f>IF(E4532="","",IFERROR(IF(IF(K4532="","",INDEX(收费标合同信息维护!A:Q,MATCH(D4532,收费标合同信息维护!J:J,0),10))=D4532,"有","无"),"无"))</f>
        <v>无</v>
      </c>
      <c r="G4532" s="13" t="str">
        <f t="shared" si="281"/>
        <v/>
      </c>
      <c r="H4532" s="13" t="str">
        <f t="shared" si="283"/>
        <v/>
      </c>
      <c r="I4532" s="13" t="str">
        <f>IF(G4532="","",IFERROR(IF(IF(K4532="","",INDEX(收费标合同信息维护!A:Q,MATCH(G4532,收费标合同信息维护!M:M,0),13))=G4532,"有","无"),"无"))</f>
        <v/>
      </c>
      <c r="J4532" s="3" t="s">
        <v>2768</v>
      </c>
      <c r="K4532" s="3" t="s">
        <v>15338</v>
      </c>
      <c r="L4532" s="3" t="s">
        <v>6615</v>
      </c>
      <c r="M4532" s="3" t="s">
        <v>6616</v>
      </c>
      <c r="N4532" s="3" t="s">
        <v>6603</v>
      </c>
      <c r="O4532" s="3" t="s">
        <v>6478</v>
      </c>
      <c r="P4532" s="3" t="s">
        <v>15367</v>
      </c>
      <c r="Q4532" s="3" t="s">
        <v>8698</v>
      </c>
      <c r="R4532" s="3" t="s">
        <v>6484</v>
      </c>
      <c r="S4532" s="3" t="s">
        <v>6491</v>
      </c>
      <c r="T4532" s="3" t="s">
        <v>6754</v>
      </c>
      <c r="U4532" s="3" t="s">
        <v>154</v>
      </c>
      <c r="V4532" s="3" t="s">
        <v>6958</v>
      </c>
      <c r="W4532" s="3" t="s">
        <v>154</v>
      </c>
      <c r="X4532" s="3" t="s">
        <v>154</v>
      </c>
      <c r="Y4532" s="3" t="s">
        <v>154</v>
      </c>
      <c r="Z4532" s="3" t="s">
        <v>154</v>
      </c>
      <c r="AA4532" s="3" t="s">
        <v>154</v>
      </c>
      <c r="AB4532" s="3" t="s">
        <v>154</v>
      </c>
      <c r="AC4532" s="3" t="s">
        <v>154</v>
      </c>
      <c r="AD4532" s="3" t="s">
        <v>6151</v>
      </c>
      <c r="AE4532" s="3" t="s">
        <v>6151</v>
      </c>
      <c r="AF4532" s="3" t="s">
        <v>154</v>
      </c>
      <c r="AG4532" s="3" t="s">
        <v>154</v>
      </c>
      <c r="AH4532" s="3" t="s">
        <v>6478</v>
      </c>
      <c r="AI4532" s="3" t="s">
        <v>6482</v>
      </c>
      <c r="AJ4532" s="3" t="s">
        <v>6489</v>
      </c>
    </row>
    <row r="4533" spans="1:36" ht="15">
      <c r="A4533" s="10">
        <v>4636</v>
      </c>
      <c r="B4533" t="str">
        <f>IF(K4533="总计","",INDEX(主数据!A:AD,MATCH(J4533,主数据!A:A,0),9))</f>
        <v>华南大区公司</v>
      </c>
      <c r="C4533" t="str">
        <f>IF(K4533="","",INDEX(主数据!A:AD,MATCH(J4533,主数据!A:A,0),11))</f>
        <v>深圳东区</v>
      </c>
      <c r="D4533" t="str">
        <f t="shared" si="280"/>
        <v>SZ1402自来水费（简易征收）阶梯方式15.00</v>
      </c>
      <c r="E4533" s="13" t="str">
        <f t="shared" si="282"/>
        <v>15.00</v>
      </c>
      <c r="F4533" s="13" t="str">
        <f>IF(E4533="","",IFERROR(IF(IF(K4533="","",INDEX(收费标合同信息维护!A:Q,MATCH(D4533,收费标合同信息维护!J:J,0),10))=D4533,"有","无"),"无"))</f>
        <v>无</v>
      </c>
      <c r="G4533" s="13" t="str">
        <f t="shared" si="281"/>
        <v/>
      </c>
      <c r="H4533" s="13" t="str">
        <f t="shared" si="283"/>
        <v/>
      </c>
      <c r="I4533" s="13" t="str">
        <f>IF(G4533="","",IFERROR(IF(IF(K4533="","",INDEX(收费标合同信息维护!A:Q,MATCH(G4533,收费标合同信息维护!M:M,0),13))=G4533,"有","无"),"无"))</f>
        <v/>
      </c>
      <c r="J4533" s="3" t="s">
        <v>2768</v>
      </c>
      <c r="K4533" s="3" t="s">
        <v>15338</v>
      </c>
      <c r="L4533" s="3" t="s">
        <v>6615</v>
      </c>
      <c r="M4533" s="3" t="s">
        <v>6616</v>
      </c>
      <c r="N4533" s="3" t="s">
        <v>6603</v>
      </c>
      <c r="O4533" s="3" t="s">
        <v>6478</v>
      </c>
      <c r="P4533" s="3" t="s">
        <v>15368</v>
      </c>
      <c r="Q4533" s="3" t="s">
        <v>15369</v>
      </c>
      <c r="R4533" s="3" t="s">
        <v>6720</v>
      </c>
      <c r="S4533" s="3" t="s">
        <v>6491</v>
      </c>
      <c r="T4533" s="3" t="s">
        <v>7100</v>
      </c>
      <c r="U4533" s="3" t="s">
        <v>154</v>
      </c>
      <c r="V4533" s="3" t="s">
        <v>6709</v>
      </c>
      <c r="W4533" s="3" t="s">
        <v>154</v>
      </c>
      <c r="X4533" s="3" t="s">
        <v>154</v>
      </c>
      <c r="Y4533" s="3" t="s">
        <v>154</v>
      </c>
      <c r="Z4533" s="3" t="s">
        <v>154</v>
      </c>
      <c r="AA4533" s="3" t="s">
        <v>154</v>
      </c>
      <c r="AB4533" s="3" t="s">
        <v>154</v>
      </c>
      <c r="AC4533" s="3" t="s">
        <v>154</v>
      </c>
      <c r="AD4533" s="3" t="s">
        <v>6151</v>
      </c>
      <c r="AE4533" s="3" t="s">
        <v>6151</v>
      </c>
      <c r="AF4533" s="3" t="s">
        <v>154</v>
      </c>
      <c r="AG4533" s="3" t="s">
        <v>154</v>
      </c>
      <c r="AH4533" s="3" t="s">
        <v>6478</v>
      </c>
      <c r="AI4533" s="3" t="s">
        <v>6482</v>
      </c>
      <c r="AJ4533" s="3" t="s">
        <v>6489</v>
      </c>
    </row>
    <row r="4534" spans="1:36" ht="15">
      <c r="A4534" s="10">
        <v>4637</v>
      </c>
      <c r="B4534" t="str">
        <f>IF(K4534="总计","",INDEX(主数据!A:AD,MATCH(J4534,主数据!A:A,0),9))</f>
        <v>华南大区公司</v>
      </c>
      <c r="C4534" t="str">
        <f>IF(K4534="","",INDEX(主数据!A:AD,MATCH(J4534,主数据!A:A,0),11))</f>
        <v>深圳东区</v>
      </c>
      <c r="D4534" t="str">
        <f t="shared" si="280"/>
        <v>SZ1402排水费（仪表）阶梯方式0.81</v>
      </c>
      <c r="E4534" s="13" t="str">
        <f t="shared" si="282"/>
        <v>0.81</v>
      </c>
      <c r="F4534" s="13" t="str">
        <f>IF(E4534="","",IFERROR(IF(IF(K4534="","",INDEX(收费标合同信息维护!A:Q,MATCH(D4534,收费标合同信息维护!J:J,0),10))=D4534,"有","无"),"无"))</f>
        <v>无</v>
      </c>
      <c r="G4534" s="13" t="str">
        <f t="shared" si="281"/>
        <v/>
      </c>
      <c r="H4534" s="13" t="str">
        <f t="shared" si="283"/>
        <v/>
      </c>
      <c r="I4534" s="13" t="str">
        <f>IF(G4534="","",IFERROR(IF(IF(K4534="","",INDEX(收费标合同信息维护!A:Q,MATCH(G4534,收费标合同信息维护!M:M,0),13))=G4534,"有","无"),"无"))</f>
        <v/>
      </c>
      <c r="J4534" s="3" t="s">
        <v>2768</v>
      </c>
      <c r="K4534" s="3" t="s">
        <v>15338</v>
      </c>
      <c r="L4534" s="3" t="s">
        <v>6971</v>
      </c>
      <c r="M4534" s="3" t="s">
        <v>6972</v>
      </c>
      <c r="N4534" s="3" t="s">
        <v>6603</v>
      </c>
      <c r="O4534" s="3" t="s">
        <v>6478</v>
      </c>
      <c r="P4534" s="3" t="s">
        <v>15370</v>
      </c>
      <c r="Q4534" s="3" t="s">
        <v>15371</v>
      </c>
      <c r="R4534" s="3" t="s">
        <v>6720</v>
      </c>
      <c r="S4534" s="3" t="s">
        <v>6491</v>
      </c>
      <c r="T4534" s="3" t="s">
        <v>6754</v>
      </c>
      <c r="U4534" s="3" t="s">
        <v>154</v>
      </c>
      <c r="V4534" s="3" t="s">
        <v>6978</v>
      </c>
      <c r="W4534" s="3" t="s">
        <v>154</v>
      </c>
      <c r="X4534" s="3" t="s">
        <v>6725</v>
      </c>
      <c r="Y4534" s="3" t="s">
        <v>6979</v>
      </c>
      <c r="Z4534" s="3" t="s">
        <v>6049</v>
      </c>
      <c r="AA4534" s="3" t="s">
        <v>6980</v>
      </c>
      <c r="AB4534" s="3" t="s">
        <v>154</v>
      </c>
      <c r="AC4534" s="3" t="s">
        <v>154</v>
      </c>
      <c r="AD4534" s="3" t="s">
        <v>6151</v>
      </c>
      <c r="AE4534" s="3" t="s">
        <v>6151</v>
      </c>
      <c r="AF4534" s="3" t="s">
        <v>154</v>
      </c>
      <c r="AG4534" s="3" t="s">
        <v>154</v>
      </c>
      <c r="AH4534" s="3" t="s">
        <v>6478</v>
      </c>
      <c r="AI4534" s="3" t="s">
        <v>6482</v>
      </c>
      <c r="AJ4534" s="3" t="s">
        <v>6489</v>
      </c>
    </row>
    <row r="4535" spans="1:36" ht="15">
      <c r="A4535" s="10">
        <v>4638</v>
      </c>
      <c r="B4535" t="str">
        <f>IF(K4535="总计","",INDEX(主数据!A:AD,MATCH(J4535,主数据!A:A,0),9))</f>
        <v>华南大区公司</v>
      </c>
      <c r="C4535" t="str">
        <f>IF(K4535="","",INDEX(主数据!A:AD,MATCH(J4535,主数据!A:A,0),11))</f>
        <v>深圳东区</v>
      </c>
      <c r="D4535" t="str">
        <f t="shared" si="280"/>
        <v>SZ1402排水费（仪表）阶梯方式1.08</v>
      </c>
      <c r="E4535" s="13" t="str">
        <f t="shared" si="282"/>
        <v>1.08</v>
      </c>
      <c r="F4535" s="13" t="str">
        <f>IF(E4535="","",IFERROR(IF(IF(K4535="","",INDEX(收费标合同信息维护!A:Q,MATCH(D4535,收费标合同信息维护!J:J,0),10))=D4535,"有","无"),"无"))</f>
        <v>无</v>
      </c>
      <c r="G4535" s="13" t="str">
        <f t="shared" si="281"/>
        <v/>
      </c>
      <c r="H4535" s="13" t="str">
        <f t="shared" si="283"/>
        <v/>
      </c>
      <c r="I4535" s="13" t="str">
        <f>IF(G4535="","",IFERROR(IF(IF(K4535="","",INDEX(收费标合同信息维护!A:Q,MATCH(G4535,收费标合同信息维护!M:M,0),13))=G4535,"有","无"),"无"))</f>
        <v/>
      </c>
      <c r="J4535" s="3" t="s">
        <v>2768</v>
      </c>
      <c r="K4535" s="3" t="s">
        <v>15338</v>
      </c>
      <c r="L4535" s="3" t="s">
        <v>6971</v>
      </c>
      <c r="M4535" s="3" t="s">
        <v>6972</v>
      </c>
      <c r="N4535" s="3" t="s">
        <v>6603</v>
      </c>
      <c r="O4535" s="3" t="s">
        <v>6478</v>
      </c>
      <c r="P4535" s="3" t="s">
        <v>15372</v>
      </c>
      <c r="Q4535" s="3" t="s">
        <v>15373</v>
      </c>
      <c r="R4535" s="3" t="s">
        <v>6720</v>
      </c>
      <c r="S4535" s="3" t="s">
        <v>6491</v>
      </c>
      <c r="T4535" s="3" t="s">
        <v>6754</v>
      </c>
      <c r="U4535" s="3" t="s">
        <v>154</v>
      </c>
      <c r="V4535" s="3" t="s">
        <v>6975</v>
      </c>
      <c r="W4535" s="3" t="s">
        <v>154</v>
      </c>
      <c r="X4535" s="3" t="s">
        <v>154</v>
      </c>
      <c r="Y4535" s="3" t="s">
        <v>154</v>
      </c>
      <c r="Z4535" s="3" t="s">
        <v>154</v>
      </c>
      <c r="AA4535" s="3" t="s">
        <v>154</v>
      </c>
      <c r="AB4535" s="3" t="s">
        <v>154</v>
      </c>
      <c r="AC4535" s="3" t="s">
        <v>154</v>
      </c>
      <c r="AD4535" s="3" t="s">
        <v>6151</v>
      </c>
      <c r="AE4535" s="3" t="s">
        <v>6151</v>
      </c>
      <c r="AF4535" s="3" t="s">
        <v>154</v>
      </c>
      <c r="AG4535" s="3" t="s">
        <v>154</v>
      </c>
      <c r="AH4535" s="3" t="s">
        <v>6478</v>
      </c>
      <c r="AI4535" s="3" t="s">
        <v>6482</v>
      </c>
      <c r="AJ4535" s="3" t="s">
        <v>6489</v>
      </c>
    </row>
    <row r="4536" spans="1:36" ht="15">
      <c r="A4536" s="10">
        <v>4639</v>
      </c>
      <c r="B4536" t="str">
        <f>IF(K4536="总计","",INDEX(主数据!A:AD,MATCH(J4536,主数据!A:A,0),9))</f>
        <v>华南大区公司</v>
      </c>
      <c r="C4536" t="str">
        <f>IF(K4536="","",INDEX(主数据!A:AD,MATCH(J4536,主数据!A:A,0),11))</f>
        <v>深圳东区</v>
      </c>
      <c r="D4536" t="str">
        <f t="shared" si="280"/>
        <v>SZ1402排水费（仪表）标准方式1.80</v>
      </c>
      <c r="E4536" s="13" t="str">
        <f t="shared" si="282"/>
        <v>1.80</v>
      </c>
      <c r="F4536" s="13" t="str">
        <f>IF(E4536="","",IFERROR(IF(IF(K4536="","",INDEX(收费标合同信息维护!A:Q,MATCH(D4536,收费标合同信息维护!J:J,0),10))=D4536,"有","无"),"无"))</f>
        <v>无</v>
      </c>
      <c r="G4536" s="13" t="str">
        <f t="shared" si="281"/>
        <v/>
      </c>
      <c r="H4536" s="13" t="str">
        <f t="shared" si="283"/>
        <v/>
      </c>
      <c r="I4536" s="13" t="str">
        <f>IF(G4536="","",IFERROR(IF(IF(K4536="","",INDEX(收费标合同信息维护!A:Q,MATCH(G4536,收费标合同信息维护!M:M,0),13))=G4536,"有","无"),"无"))</f>
        <v/>
      </c>
      <c r="J4536" s="3" t="s">
        <v>2768</v>
      </c>
      <c r="K4536" s="3" t="s">
        <v>15338</v>
      </c>
      <c r="L4536" s="3" t="s">
        <v>6971</v>
      </c>
      <c r="M4536" s="3" t="s">
        <v>6972</v>
      </c>
      <c r="N4536" s="3" t="s">
        <v>6603</v>
      </c>
      <c r="O4536" s="3" t="s">
        <v>6478</v>
      </c>
      <c r="P4536" s="3" t="s">
        <v>15374</v>
      </c>
      <c r="Q4536" s="3" t="s">
        <v>15375</v>
      </c>
      <c r="R4536" s="3" t="s">
        <v>6484</v>
      </c>
      <c r="S4536" s="3" t="s">
        <v>6491</v>
      </c>
      <c r="T4536" s="3" t="s">
        <v>6754</v>
      </c>
      <c r="U4536" s="3" t="s">
        <v>154</v>
      </c>
      <c r="V4536" s="3" t="s">
        <v>6759</v>
      </c>
      <c r="W4536" s="3" t="s">
        <v>154</v>
      </c>
      <c r="X4536" s="3" t="s">
        <v>154</v>
      </c>
      <c r="Y4536" s="3" t="s">
        <v>154</v>
      </c>
      <c r="Z4536" s="3" t="s">
        <v>154</v>
      </c>
      <c r="AA4536" s="3" t="s">
        <v>154</v>
      </c>
      <c r="AB4536" s="3" t="s">
        <v>154</v>
      </c>
      <c r="AC4536" s="3" t="s">
        <v>154</v>
      </c>
      <c r="AD4536" s="3" t="s">
        <v>6151</v>
      </c>
      <c r="AE4536" s="3" t="s">
        <v>6151</v>
      </c>
      <c r="AF4536" s="3" t="s">
        <v>154</v>
      </c>
      <c r="AG4536" s="3" t="s">
        <v>154</v>
      </c>
      <c r="AH4536" s="3" t="s">
        <v>6478</v>
      </c>
      <c r="AI4536" s="3" t="s">
        <v>6482</v>
      </c>
      <c r="AJ4536" s="3" t="s">
        <v>6489</v>
      </c>
    </row>
    <row r="4537" spans="1:36" ht="15">
      <c r="A4537" s="10">
        <v>4640</v>
      </c>
      <c r="B4537" t="str">
        <f>IF(K4537="总计","",INDEX(主数据!A:AD,MATCH(J4537,主数据!A:A,0),9))</f>
        <v>华南大区公司</v>
      </c>
      <c r="C4537" t="str">
        <f>IF(K4537="","",INDEX(主数据!A:AD,MATCH(J4537,主数据!A:A,0),11))</f>
        <v>深圳东区</v>
      </c>
      <c r="D4537" t="str">
        <f t="shared" si="280"/>
        <v>SZ1402水费增值税阶梯方式0.10</v>
      </c>
      <c r="E4537" s="13" t="str">
        <f t="shared" si="282"/>
        <v>0.10</v>
      </c>
      <c r="F4537" s="13" t="str">
        <f>IF(E4537="","",IFERROR(IF(IF(K4537="","",INDEX(收费标合同信息维护!A:Q,MATCH(D4537,收费标合同信息维护!J:J,0),10))=D4537,"有","无"),"无"))</f>
        <v>无</v>
      </c>
      <c r="G4537" s="13" t="str">
        <f t="shared" si="281"/>
        <v/>
      </c>
      <c r="H4537" s="13" t="str">
        <f t="shared" si="283"/>
        <v/>
      </c>
      <c r="I4537" s="13" t="str">
        <f>IF(G4537="","",IFERROR(IF(IF(K4537="","",INDEX(收费标合同信息维护!A:Q,MATCH(G4537,收费标合同信息维护!M:M,0),13))=G4537,"有","无"),"无"))</f>
        <v/>
      </c>
      <c r="J4537" s="3" t="s">
        <v>2768</v>
      </c>
      <c r="K4537" s="3" t="s">
        <v>15338</v>
      </c>
      <c r="L4537" s="3" t="s">
        <v>6761</v>
      </c>
      <c r="M4537" s="3" t="s">
        <v>6762</v>
      </c>
      <c r="N4537" s="3" t="s">
        <v>6603</v>
      </c>
      <c r="O4537" s="3" t="s">
        <v>6597</v>
      </c>
      <c r="P4537" s="3" t="s">
        <v>15376</v>
      </c>
      <c r="Q4537" s="3" t="s">
        <v>6762</v>
      </c>
      <c r="R4537" s="3" t="s">
        <v>6720</v>
      </c>
      <c r="S4537" s="3" t="s">
        <v>6491</v>
      </c>
      <c r="T4537" s="3" t="s">
        <v>6754</v>
      </c>
      <c r="U4537" s="3" t="s">
        <v>6716</v>
      </c>
      <c r="V4537" s="3" t="s">
        <v>15218</v>
      </c>
      <c r="W4537" s="3" t="s">
        <v>154</v>
      </c>
      <c r="X4537" s="3" t="s">
        <v>154</v>
      </c>
      <c r="Y4537" s="3" t="s">
        <v>154</v>
      </c>
      <c r="Z4537" s="3" t="s">
        <v>154</v>
      </c>
      <c r="AA4537" s="3" t="s">
        <v>154</v>
      </c>
      <c r="AB4537" s="3" t="s">
        <v>154</v>
      </c>
      <c r="AC4537" s="3" t="s">
        <v>154</v>
      </c>
      <c r="AD4537" s="3" t="s">
        <v>6151</v>
      </c>
      <c r="AE4537" s="3" t="s">
        <v>6151</v>
      </c>
      <c r="AF4537" s="3" t="s">
        <v>154</v>
      </c>
      <c r="AG4537" s="3" t="s">
        <v>154</v>
      </c>
      <c r="AH4537" s="3" t="s">
        <v>6478</v>
      </c>
      <c r="AI4537" s="3" t="s">
        <v>6727</v>
      </c>
      <c r="AJ4537" s="3" t="s">
        <v>6489</v>
      </c>
    </row>
    <row r="4538" spans="1:36" ht="15">
      <c r="A4538" s="10">
        <v>4641</v>
      </c>
      <c r="B4538" t="str">
        <f>IF(K4538="总计","",INDEX(主数据!A:AD,MATCH(J4538,主数据!A:A,0),9))</f>
        <v>华南大区公司</v>
      </c>
      <c r="C4538" t="str">
        <f>IF(K4538="","",INDEX(主数据!A:AD,MATCH(J4538,主数据!A:A,0),11))</f>
        <v>深圳东区</v>
      </c>
      <c r="D4538" t="str">
        <f t="shared" si="280"/>
        <v>SZ1402水费增值税阶梯方式0.10</v>
      </c>
      <c r="E4538" s="13" t="str">
        <f t="shared" si="282"/>
        <v>0.10</v>
      </c>
      <c r="F4538" s="13" t="str">
        <f>IF(E4538="","",IFERROR(IF(IF(K4538="","",INDEX(收费标合同信息维护!A:Q,MATCH(D4538,收费标合同信息维护!J:J,0),10))=D4538,"有","无"),"无"))</f>
        <v>无</v>
      </c>
      <c r="G4538" s="13" t="str">
        <f t="shared" si="281"/>
        <v/>
      </c>
      <c r="H4538" s="13" t="str">
        <f t="shared" si="283"/>
        <v/>
      </c>
      <c r="I4538" s="13" t="str">
        <f>IF(G4538="","",IFERROR(IF(IF(K4538="","",INDEX(收费标合同信息维护!A:Q,MATCH(G4538,收费标合同信息维护!M:M,0),13))=G4538,"有","无"),"无"))</f>
        <v/>
      </c>
      <c r="J4538" s="3" t="s">
        <v>2768</v>
      </c>
      <c r="K4538" s="3" t="s">
        <v>15338</v>
      </c>
      <c r="L4538" s="3" t="s">
        <v>6761</v>
      </c>
      <c r="M4538" s="3" t="s">
        <v>6762</v>
      </c>
      <c r="N4538" s="3" t="s">
        <v>6603</v>
      </c>
      <c r="O4538" s="3" t="s">
        <v>6597</v>
      </c>
      <c r="P4538" s="3" t="s">
        <v>15377</v>
      </c>
      <c r="Q4538" s="3" t="s">
        <v>6762</v>
      </c>
      <c r="R4538" s="3" t="s">
        <v>6720</v>
      </c>
      <c r="S4538" s="3" t="s">
        <v>6491</v>
      </c>
      <c r="T4538" s="3" t="s">
        <v>6754</v>
      </c>
      <c r="U4538" s="3" t="s">
        <v>6716</v>
      </c>
      <c r="V4538" s="3" t="s">
        <v>15218</v>
      </c>
      <c r="W4538" s="3" t="s">
        <v>154</v>
      </c>
      <c r="X4538" s="3" t="s">
        <v>6049</v>
      </c>
      <c r="Y4538" s="3" t="s">
        <v>15218</v>
      </c>
      <c r="Z4538" s="3" t="s">
        <v>154</v>
      </c>
      <c r="AA4538" s="3" t="s">
        <v>154</v>
      </c>
      <c r="AB4538" s="3" t="s">
        <v>154</v>
      </c>
      <c r="AC4538" s="3" t="s">
        <v>154</v>
      </c>
      <c r="AD4538" s="3" t="s">
        <v>6151</v>
      </c>
      <c r="AE4538" s="3" t="s">
        <v>6151</v>
      </c>
      <c r="AF4538" s="3" t="s">
        <v>154</v>
      </c>
      <c r="AG4538" s="3" t="s">
        <v>154</v>
      </c>
      <c r="AH4538" s="3" t="s">
        <v>6478</v>
      </c>
      <c r="AI4538" s="3" t="s">
        <v>6482</v>
      </c>
      <c r="AJ4538" s="3" t="s">
        <v>6489</v>
      </c>
    </row>
    <row r="4539" spans="1:36" ht="15">
      <c r="A4539" s="10">
        <v>4642</v>
      </c>
      <c r="B4539" t="str">
        <f>IF(K4539="总计","",INDEX(主数据!A:AD,MATCH(J4539,主数据!A:A,0),9))</f>
        <v>华南大区公司</v>
      </c>
      <c r="C4539" t="str">
        <f>IF(K4539="","",INDEX(主数据!A:AD,MATCH(J4539,主数据!A:A,0),11))</f>
        <v>深圳东区</v>
      </c>
      <c r="D4539" t="str">
        <f t="shared" si="280"/>
        <v>SZ15物业服务费标准方式2.80</v>
      </c>
      <c r="E4539" s="13" t="str">
        <f t="shared" si="282"/>
        <v>2.80</v>
      </c>
      <c r="F4539" s="13" t="str">
        <f>IF(E4539="","",IFERROR(IF(IF(K4539="","",INDEX(收费标合同信息维护!A:Q,MATCH(D4539,收费标合同信息维护!J:J,0),10))=D4539,"有","无"),"无"))</f>
        <v>无</v>
      </c>
      <c r="G4539" s="13" t="str">
        <f t="shared" si="281"/>
        <v/>
      </c>
      <c r="H4539" s="13" t="str">
        <f t="shared" si="283"/>
        <v/>
      </c>
      <c r="I4539" s="13" t="str">
        <f>IF(G4539="","",IFERROR(IF(IF(K4539="","",INDEX(收费标合同信息维护!A:Q,MATCH(G4539,收费标合同信息维护!M:M,0),13))=G4539,"有","无"),"无"))</f>
        <v/>
      </c>
      <c r="J4539" s="3" t="s">
        <v>3058</v>
      </c>
      <c r="K4539" s="3" t="s">
        <v>15378</v>
      </c>
      <c r="L4539" s="3" t="s">
        <v>6025</v>
      </c>
      <c r="M4539" s="3" t="s">
        <v>6026</v>
      </c>
      <c r="N4539" s="3" t="s">
        <v>6477</v>
      </c>
      <c r="O4539" s="3" t="s">
        <v>6478</v>
      </c>
      <c r="P4539" s="3" t="s">
        <v>15379</v>
      </c>
      <c r="Q4539" s="3" t="s">
        <v>15380</v>
      </c>
      <c r="R4539" s="3" t="s">
        <v>6484</v>
      </c>
      <c r="S4539" s="3" t="s">
        <v>6491</v>
      </c>
      <c r="T4539" s="3" t="s">
        <v>7100</v>
      </c>
      <c r="U4539" s="3" t="s">
        <v>154</v>
      </c>
      <c r="V4539" s="3" t="s">
        <v>6543</v>
      </c>
      <c r="W4539" s="3" t="s">
        <v>154</v>
      </c>
      <c r="X4539" s="3" t="s">
        <v>154</v>
      </c>
      <c r="Y4539" s="3" t="s">
        <v>154</v>
      </c>
      <c r="Z4539" s="3" t="s">
        <v>154</v>
      </c>
      <c r="AA4539" s="3" t="s">
        <v>154</v>
      </c>
      <c r="AB4539" s="3" t="s">
        <v>154</v>
      </c>
      <c r="AC4539" s="3" t="s">
        <v>154</v>
      </c>
      <c r="AD4539" s="3" t="s">
        <v>6151</v>
      </c>
      <c r="AE4539" s="3" t="s">
        <v>6151</v>
      </c>
      <c r="AF4539" s="3" t="s">
        <v>154</v>
      </c>
      <c r="AG4539" s="3" t="s">
        <v>154</v>
      </c>
      <c r="AH4539" s="3" t="s">
        <v>6478</v>
      </c>
      <c r="AI4539" s="3" t="s">
        <v>6482</v>
      </c>
      <c r="AJ4539" s="3" t="s">
        <v>6102</v>
      </c>
    </row>
    <row r="4540" spans="1:36" ht="15">
      <c r="A4540" s="10">
        <v>4643</v>
      </c>
      <c r="B4540" t="str">
        <f>IF(K4540="总计","",INDEX(主数据!A:AD,MATCH(J4540,主数据!A:A,0),9))</f>
        <v>华南大区公司</v>
      </c>
      <c r="C4540" t="str">
        <f>IF(K4540="","",INDEX(主数据!A:AD,MATCH(J4540,主数据!A:A,0),11))</f>
        <v>深圳东区</v>
      </c>
      <c r="D4540" t="str">
        <f t="shared" si="280"/>
        <v>SZ15物业服务费标准方式5.80</v>
      </c>
      <c r="E4540" s="13" t="str">
        <f t="shared" si="282"/>
        <v>5.80</v>
      </c>
      <c r="F4540" s="13" t="str">
        <f>IF(E4540="","",IFERROR(IF(IF(K4540="","",INDEX(收费标合同信息维护!A:Q,MATCH(D4540,收费标合同信息维护!J:J,0),10))=D4540,"有","无"),"无"))</f>
        <v>无</v>
      </c>
      <c r="G4540" s="13" t="str">
        <f t="shared" si="281"/>
        <v/>
      </c>
      <c r="H4540" s="13" t="str">
        <f t="shared" si="283"/>
        <v/>
      </c>
      <c r="I4540" s="13" t="str">
        <f>IF(G4540="","",IFERROR(IF(IF(K4540="","",INDEX(收费标合同信息维护!A:Q,MATCH(G4540,收费标合同信息维护!M:M,0),13))=G4540,"有","无"),"无"))</f>
        <v/>
      </c>
      <c r="J4540" s="3" t="s">
        <v>3058</v>
      </c>
      <c r="K4540" s="3" t="s">
        <v>15378</v>
      </c>
      <c r="L4540" s="3" t="s">
        <v>6025</v>
      </c>
      <c r="M4540" s="3" t="s">
        <v>6026</v>
      </c>
      <c r="N4540" s="3" t="s">
        <v>6477</v>
      </c>
      <c r="O4540" s="3" t="s">
        <v>6478</v>
      </c>
      <c r="P4540" s="3" t="s">
        <v>15381</v>
      </c>
      <c r="Q4540" s="3" t="s">
        <v>15382</v>
      </c>
      <c r="R4540" s="3" t="s">
        <v>6484</v>
      </c>
      <c r="S4540" s="3" t="s">
        <v>6491</v>
      </c>
      <c r="T4540" s="3" t="s">
        <v>7100</v>
      </c>
      <c r="U4540" s="3" t="s">
        <v>154</v>
      </c>
      <c r="V4540" s="3" t="s">
        <v>8321</v>
      </c>
      <c r="W4540" s="3" t="s">
        <v>154</v>
      </c>
      <c r="X4540" s="3" t="s">
        <v>154</v>
      </c>
      <c r="Y4540" s="3" t="s">
        <v>154</v>
      </c>
      <c r="Z4540" s="3" t="s">
        <v>154</v>
      </c>
      <c r="AA4540" s="3" t="s">
        <v>154</v>
      </c>
      <c r="AB4540" s="3" t="s">
        <v>154</v>
      </c>
      <c r="AC4540" s="3" t="s">
        <v>154</v>
      </c>
      <c r="AD4540" s="3" t="s">
        <v>6151</v>
      </c>
      <c r="AE4540" s="3" t="s">
        <v>6151</v>
      </c>
      <c r="AF4540" s="3" t="s">
        <v>154</v>
      </c>
      <c r="AG4540" s="3" t="s">
        <v>154</v>
      </c>
      <c r="AH4540" s="3" t="s">
        <v>6478</v>
      </c>
      <c r="AI4540" s="3" t="s">
        <v>6482</v>
      </c>
      <c r="AJ4540" s="3" t="s">
        <v>39</v>
      </c>
    </row>
    <row r="4541" spans="1:36" ht="15">
      <c r="A4541" s="10">
        <v>4644</v>
      </c>
      <c r="B4541" t="str">
        <f>IF(K4541="总计","",INDEX(主数据!A:AD,MATCH(J4541,主数据!A:A,0),9))</f>
        <v>华南大区公司</v>
      </c>
      <c r="C4541" t="str">
        <f>IF(K4541="","",INDEX(主数据!A:AD,MATCH(J4541,主数据!A:A,0),11))</f>
        <v>深圳东区</v>
      </c>
      <c r="D4541" t="str">
        <f t="shared" si="280"/>
        <v>SZ15维修基金标准方式0.25</v>
      </c>
      <c r="E4541" s="13" t="str">
        <f t="shared" si="282"/>
        <v>0.25</v>
      </c>
      <c r="F4541" s="13" t="str">
        <f>IF(E4541="","",IFERROR(IF(IF(K4541="","",INDEX(收费标合同信息维护!A:Q,MATCH(D4541,收费标合同信息维护!J:J,0),10))=D4541,"有","无"),"无"))</f>
        <v>无</v>
      </c>
      <c r="G4541" s="13" t="str">
        <f t="shared" si="281"/>
        <v/>
      </c>
      <c r="H4541" s="13" t="str">
        <f t="shared" si="283"/>
        <v/>
      </c>
      <c r="I4541" s="13" t="str">
        <f>IF(G4541="","",IFERROR(IF(IF(K4541="","",INDEX(收费标合同信息维护!A:Q,MATCH(G4541,收费标合同信息维护!M:M,0),13))=G4541,"有","无"),"无"))</f>
        <v/>
      </c>
      <c r="J4541" s="3" t="s">
        <v>3058</v>
      </c>
      <c r="K4541" s="3" t="s">
        <v>15378</v>
      </c>
      <c r="L4541" s="3" t="s">
        <v>6696</v>
      </c>
      <c r="M4541" s="3" t="s">
        <v>6697</v>
      </c>
      <c r="N4541" s="3" t="s">
        <v>6477</v>
      </c>
      <c r="O4541" s="3" t="s">
        <v>6478</v>
      </c>
      <c r="P4541" s="3" t="s">
        <v>15383</v>
      </c>
      <c r="Q4541" s="3" t="s">
        <v>6887</v>
      </c>
      <c r="R4541" s="3" t="s">
        <v>6484</v>
      </c>
      <c r="S4541" s="3" t="s">
        <v>6491</v>
      </c>
      <c r="T4541" s="3" t="s">
        <v>7100</v>
      </c>
      <c r="U4541" s="3" t="s">
        <v>154</v>
      </c>
      <c r="V4541" s="3" t="s">
        <v>6766</v>
      </c>
      <c r="W4541" s="3" t="s">
        <v>154</v>
      </c>
      <c r="X4541" s="3" t="s">
        <v>154</v>
      </c>
      <c r="Y4541" s="3" t="s">
        <v>154</v>
      </c>
      <c r="Z4541" s="3" t="s">
        <v>154</v>
      </c>
      <c r="AA4541" s="3" t="s">
        <v>154</v>
      </c>
      <c r="AB4541" s="3" t="s">
        <v>154</v>
      </c>
      <c r="AC4541" s="3" t="s">
        <v>154</v>
      </c>
      <c r="AD4541" s="3" t="s">
        <v>6151</v>
      </c>
      <c r="AE4541" s="3" t="s">
        <v>6151</v>
      </c>
      <c r="AF4541" s="3" t="s">
        <v>154</v>
      </c>
      <c r="AG4541" s="3" t="s">
        <v>154</v>
      </c>
      <c r="AH4541" s="3" t="s">
        <v>6478</v>
      </c>
      <c r="AI4541" s="3" t="s">
        <v>6482</v>
      </c>
      <c r="AJ4541" s="3" t="s">
        <v>14738</v>
      </c>
    </row>
    <row r="4542" spans="1:36" ht="30">
      <c r="A4542" s="10">
        <v>4645</v>
      </c>
      <c r="B4542" t="str">
        <f>IF(K4542="总计","",INDEX(主数据!A:AD,MATCH(J4542,主数据!A:A,0),9))</f>
        <v>华南大区公司</v>
      </c>
      <c r="C4542" t="str">
        <f>IF(K4542="","",INDEX(主数据!A:AD,MATCH(J4542,主数据!A:A,0),11))</f>
        <v>深圳东区</v>
      </c>
      <c r="D4542" t="str">
        <f t="shared" si="280"/>
        <v>SZ15生活垃圾消纳费（仪表）定额阶梯0.00</v>
      </c>
      <c r="E4542" s="13" t="str">
        <f t="shared" si="282"/>
        <v>0.00</v>
      </c>
      <c r="F4542" s="13" t="str">
        <f>IF(E4542="","",IFERROR(IF(IF(K4542="","",INDEX(收费标合同信息维护!A:Q,MATCH(D4542,收费标合同信息维护!J:J,0),10))=D4542,"有","无"),"无"))</f>
        <v>无</v>
      </c>
      <c r="G4542" s="13" t="str">
        <f t="shared" si="281"/>
        <v/>
      </c>
      <c r="H4542" s="13" t="str">
        <f t="shared" si="283"/>
        <v/>
      </c>
      <c r="I4542" s="13" t="str">
        <f>IF(G4542="","",IFERROR(IF(IF(K4542="","",INDEX(收费标合同信息维护!A:Q,MATCH(G4542,收费标合同信息维护!M:M,0),13))=G4542,"有","无"),"无"))</f>
        <v/>
      </c>
      <c r="J4542" s="3" t="s">
        <v>3058</v>
      </c>
      <c r="K4542" s="3" t="s">
        <v>15378</v>
      </c>
      <c r="L4542" s="3" t="s">
        <v>6705</v>
      </c>
      <c r="M4542" s="3" t="s">
        <v>6706</v>
      </c>
      <c r="N4542" s="3" t="s">
        <v>6603</v>
      </c>
      <c r="O4542" s="3" t="s">
        <v>6478</v>
      </c>
      <c r="P4542" s="3" t="s">
        <v>15384</v>
      </c>
      <c r="Q4542" s="3" t="s">
        <v>15385</v>
      </c>
      <c r="R4542" s="3" t="s">
        <v>6707</v>
      </c>
      <c r="S4542" s="3" t="s">
        <v>6491</v>
      </c>
      <c r="T4542" s="3" t="s">
        <v>7100</v>
      </c>
      <c r="U4542" s="3" t="s">
        <v>154</v>
      </c>
      <c r="V4542" s="3" t="s">
        <v>15386</v>
      </c>
      <c r="W4542" s="3" t="s">
        <v>154</v>
      </c>
      <c r="X4542" s="3" t="s">
        <v>10390</v>
      </c>
      <c r="Y4542" s="3" t="s">
        <v>10389</v>
      </c>
      <c r="Z4542" s="3" t="s">
        <v>154</v>
      </c>
      <c r="AA4542" s="3" t="s">
        <v>154</v>
      </c>
      <c r="AB4542" s="3" t="s">
        <v>154</v>
      </c>
      <c r="AC4542" s="3" t="s">
        <v>154</v>
      </c>
      <c r="AD4542" s="3" t="s">
        <v>6151</v>
      </c>
      <c r="AE4542" s="3" t="s">
        <v>6151</v>
      </c>
      <c r="AF4542" s="3" t="s">
        <v>154</v>
      </c>
      <c r="AG4542" s="3" t="s">
        <v>154</v>
      </c>
      <c r="AH4542" s="3" t="s">
        <v>6597</v>
      </c>
      <c r="AI4542" s="3" t="s">
        <v>6482</v>
      </c>
      <c r="AJ4542" s="3" t="s">
        <v>6489</v>
      </c>
    </row>
    <row r="4543" spans="1:36" ht="30">
      <c r="A4543" s="10">
        <v>4646</v>
      </c>
      <c r="B4543" t="str">
        <f>IF(K4543="总计","",INDEX(主数据!A:AD,MATCH(J4543,主数据!A:A,0),9))</f>
        <v>华南大区公司</v>
      </c>
      <c r="C4543" t="str">
        <f>IF(K4543="","",INDEX(主数据!A:AD,MATCH(J4543,主数据!A:A,0),11))</f>
        <v>深圳东区</v>
      </c>
      <c r="D4543" t="str">
        <f t="shared" si="280"/>
        <v>SZ15生活垃圾消纳费（仪表）标准方式0.24</v>
      </c>
      <c r="E4543" s="13" t="str">
        <f t="shared" si="282"/>
        <v>0.24</v>
      </c>
      <c r="F4543" s="13" t="str">
        <f>IF(E4543="","",IFERROR(IF(IF(K4543="","",INDEX(收费标合同信息维护!A:Q,MATCH(D4543,收费标合同信息维护!J:J,0),10))=D4543,"有","无"),"无"))</f>
        <v>无</v>
      </c>
      <c r="G4543" s="13" t="str">
        <f t="shared" si="281"/>
        <v/>
      </c>
      <c r="H4543" s="13" t="str">
        <f t="shared" si="283"/>
        <v/>
      </c>
      <c r="I4543" s="13" t="str">
        <f>IF(G4543="","",IFERROR(IF(IF(K4543="","",INDEX(收费标合同信息维护!A:Q,MATCH(G4543,收费标合同信息维护!M:M,0),13))=G4543,"有","无"),"无"))</f>
        <v/>
      </c>
      <c r="J4543" s="3" t="s">
        <v>3058</v>
      </c>
      <c r="K4543" s="3" t="s">
        <v>15378</v>
      </c>
      <c r="L4543" s="3" t="s">
        <v>6705</v>
      </c>
      <c r="M4543" s="3" t="s">
        <v>6706</v>
      </c>
      <c r="N4543" s="3" t="s">
        <v>6603</v>
      </c>
      <c r="O4543" s="3" t="s">
        <v>6478</v>
      </c>
      <c r="P4543" s="3" t="s">
        <v>15387</v>
      </c>
      <c r="Q4543" s="3" t="s">
        <v>15388</v>
      </c>
      <c r="R4543" s="3" t="s">
        <v>6484</v>
      </c>
      <c r="S4543" s="3" t="s">
        <v>6491</v>
      </c>
      <c r="T4543" s="3" t="s">
        <v>7100</v>
      </c>
      <c r="U4543" s="3" t="s">
        <v>154</v>
      </c>
      <c r="V4543" s="3" t="s">
        <v>6899</v>
      </c>
      <c r="W4543" s="3" t="s">
        <v>154</v>
      </c>
      <c r="X4543" s="3" t="s">
        <v>154</v>
      </c>
      <c r="Y4543" s="3" t="s">
        <v>154</v>
      </c>
      <c r="Z4543" s="3" t="s">
        <v>154</v>
      </c>
      <c r="AA4543" s="3" t="s">
        <v>154</v>
      </c>
      <c r="AB4543" s="3" t="s">
        <v>154</v>
      </c>
      <c r="AC4543" s="3" t="s">
        <v>154</v>
      </c>
      <c r="AD4543" s="3" t="s">
        <v>6151</v>
      </c>
      <c r="AE4543" s="3" t="s">
        <v>6151</v>
      </c>
      <c r="AF4543" s="3" t="s">
        <v>154</v>
      </c>
      <c r="AG4543" s="3" t="s">
        <v>154</v>
      </c>
      <c r="AH4543" s="3" t="s">
        <v>6478</v>
      </c>
      <c r="AI4543" s="3" t="s">
        <v>6482</v>
      </c>
      <c r="AJ4543" s="3" t="s">
        <v>6489</v>
      </c>
    </row>
    <row r="4544" spans="1:36" ht="30">
      <c r="A4544" s="10">
        <v>4647</v>
      </c>
      <c r="B4544" t="str">
        <f>IF(K4544="总计","",INDEX(主数据!A:AD,MATCH(J4544,主数据!A:A,0),9))</f>
        <v>华南大区公司</v>
      </c>
      <c r="C4544" t="str">
        <f>IF(K4544="","",INDEX(主数据!A:AD,MATCH(J4544,主数据!A:A,0),11))</f>
        <v>深圳东区</v>
      </c>
      <c r="D4544" t="str">
        <f t="shared" si="280"/>
        <v>SZ15生活垃圾消纳费（仪表）标准方式0.53</v>
      </c>
      <c r="E4544" s="13" t="str">
        <f t="shared" si="282"/>
        <v>0.53</v>
      </c>
      <c r="F4544" s="13" t="str">
        <f>IF(E4544="","",IFERROR(IF(IF(K4544="","",INDEX(收费标合同信息维护!A:Q,MATCH(D4544,收费标合同信息维护!J:J,0),10))=D4544,"有","无"),"无"))</f>
        <v>无</v>
      </c>
      <c r="G4544" s="13" t="str">
        <f t="shared" si="281"/>
        <v/>
      </c>
      <c r="H4544" s="13" t="str">
        <f t="shared" si="283"/>
        <v/>
      </c>
      <c r="I4544" s="13" t="str">
        <f>IF(G4544="","",IFERROR(IF(IF(K4544="","",INDEX(收费标合同信息维护!A:Q,MATCH(G4544,收费标合同信息维护!M:M,0),13))=G4544,"有","无"),"无"))</f>
        <v/>
      </c>
      <c r="J4544" s="3" t="s">
        <v>3058</v>
      </c>
      <c r="K4544" s="3" t="s">
        <v>15378</v>
      </c>
      <c r="L4544" s="3" t="s">
        <v>6705</v>
      </c>
      <c r="M4544" s="3" t="s">
        <v>6706</v>
      </c>
      <c r="N4544" s="3" t="s">
        <v>6603</v>
      </c>
      <c r="O4544" s="3" t="s">
        <v>6478</v>
      </c>
      <c r="P4544" s="3" t="s">
        <v>15389</v>
      </c>
      <c r="Q4544" s="3" t="s">
        <v>15390</v>
      </c>
      <c r="R4544" s="3" t="s">
        <v>6484</v>
      </c>
      <c r="S4544" s="3" t="s">
        <v>6491</v>
      </c>
      <c r="T4544" s="3" t="s">
        <v>7075</v>
      </c>
      <c r="U4544" s="3" t="s">
        <v>154</v>
      </c>
      <c r="V4544" s="3" t="s">
        <v>6903</v>
      </c>
      <c r="W4544" s="3" t="s">
        <v>154</v>
      </c>
      <c r="X4544" s="3" t="s">
        <v>154</v>
      </c>
      <c r="Y4544" s="3" t="s">
        <v>154</v>
      </c>
      <c r="Z4544" s="3" t="s">
        <v>154</v>
      </c>
      <c r="AA4544" s="3" t="s">
        <v>154</v>
      </c>
      <c r="AB4544" s="3" t="s">
        <v>154</v>
      </c>
      <c r="AC4544" s="3" t="s">
        <v>154</v>
      </c>
      <c r="AD4544" s="3" t="s">
        <v>6151</v>
      </c>
      <c r="AE4544" s="3" t="s">
        <v>6151</v>
      </c>
      <c r="AF4544" s="3" t="s">
        <v>154</v>
      </c>
      <c r="AG4544" s="3" t="s">
        <v>154</v>
      </c>
      <c r="AH4544" s="3" t="s">
        <v>6478</v>
      </c>
      <c r="AI4544" s="3" t="s">
        <v>6482</v>
      </c>
      <c r="AJ4544" s="3" t="s">
        <v>6489</v>
      </c>
    </row>
    <row r="4545" spans="1:36" ht="15">
      <c r="A4545" s="10">
        <v>4648</v>
      </c>
      <c r="B4545" t="str">
        <f>IF(K4545="总计","",INDEX(主数据!A:AD,MATCH(J4545,主数据!A:A,0),9))</f>
        <v>华南大区公司</v>
      </c>
      <c r="C4545" t="str">
        <f>IF(K4545="","",INDEX(主数据!A:AD,MATCH(J4545,主数据!A:A,0),11))</f>
        <v>深圳东区</v>
      </c>
      <c r="D4545" t="str">
        <f t="shared" si="280"/>
        <v>SZ15电费标准方式0.68</v>
      </c>
      <c r="E4545" s="13" t="str">
        <f t="shared" si="282"/>
        <v>0.68</v>
      </c>
      <c r="F4545" s="13" t="str">
        <f>IF(E4545="","",IFERROR(IF(IF(K4545="","",INDEX(收费标合同信息维护!A:Q,MATCH(D4545,收费标合同信息维护!J:J,0),10))=D4545,"有","无"),"无"))</f>
        <v>无</v>
      </c>
      <c r="G4545" s="13" t="str">
        <f t="shared" si="281"/>
        <v/>
      </c>
      <c r="H4545" s="13" t="str">
        <f t="shared" si="283"/>
        <v/>
      </c>
      <c r="I4545" s="13" t="str">
        <f>IF(G4545="","",IFERROR(IF(IF(K4545="","",INDEX(收费标合同信息维护!A:Q,MATCH(G4545,收费标合同信息维护!M:M,0),13))=G4545,"有","无"),"无"))</f>
        <v/>
      </c>
      <c r="J4545" s="3" t="s">
        <v>3058</v>
      </c>
      <c r="K4545" s="3" t="s">
        <v>15378</v>
      </c>
      <c r="L4545" s="3" t="s">
        <v>6601</v>
      </c>
      <c r="M4545" s="3" t="s">
        <v>6602</v>
      </c>
      <c r="N4545" s="3" t="s">
        <v>6603</v>
      </c>
      <c r="O4545" s="3" t="s">
        <v>6478</v>
      </c>
      <c r="P4545" s="3" t="s">
        <v>15391</v>
      </c>
      <c r="Q4545" s="3" t="s">
        <v>15392</v>
      </c>
      <c r="R4545" s="3" t="s">
        <v>6484</v>
      </c>
      <c r="S4545" s="3" t="s">
        <v>6491</v>
      </c>
      <c r="T4545" s="3" t="s">
        <v>7100</v>
      </c>
      <c r="U4545" s="3" t="s">
        <v>154</v>
      </c>
      <c r="V4545" s="3" t="s">
        <v>10321</v>
      </c>
      <c r="W4545" s="3" t="s">
        <v>154</v>
      </c>
      <c r="X4545" s="3" t="s">
        <v>154</v>
      </c>
      <c r="Y4545" s="3" t="s">
        <v>154</v>
      </c>
      <c r="Z4545" s="3" t="s">
        <v>154</v>
      </c>
      <c r="AA4545" s="3" t="s">
        <v>154</v>
      </c>
      <c r="AB4545" s="3" t="s">
        <v>154</v>
      </c>
      <c r="AC4545" s="3" t="s">
        <v>154</v>
      </c>
      <c r="AD4545" s="3" t="s">
        <v>6151</v>
      </c>
      <c r="AE4545" s="3" t="s">
        <v>6151</v>
      </c>
      <c r="AF4545" s="3" t="s">
        <v>154</v>
      </c>
      <c r="AG4545" s="3" t="s">
        <v>154</v>
      </c>
      <c r="AH4545" s="3" t="s">
        <v>6478</v>
      </c>
      <c r="AI4545" s="3" t="s">
        <v>6482</v>
      </c>
      <c r="AJ4545" s="3" t="s">
        <v>6489</v>
      </c>
    </row>
    <row r="4546" spans="1:36" ht="15">
      <c r="A4546" s="10">
        <v>4649</v>
      </c>
      <c r="B4546" t="str">
        <f>IF(K4546="总计","",INDEX(主数据!A:AD,MATCH(J4546,主数据!A:A,0),9))</f>
        <v>华南大区公司</v>
      </c>
      <c r="C4546" t="str">
        <f>IF(K4546="","",INDEX(主数据!A:AD,MATCH(J4546,主数据!A:A,0),11))</f>
        <v>深圳东区</v>
      </c>
      <c r="D4546" t="str">
        <f t="shared" ref="D4546:D4609" si="284">J4546&amp;M4546&amp;R4546&amp;E4546</f>
        <v>SZ15电费标准方式0.77</v>
      </c>
      <c r="E4546" s="13" t="str">
        <f t="shared" si="282"/>
        <v>0.77</v>
      </c>
      <c r="F4546" s="13" t="str">
        <f>IF(E4546="","",IFERROR(IF(IF(K4546="","",INDEX(收费标合同信息维护!A:Q,MATCH(D4546,收费标合同信息维护!J:J,0),10))=D4546,"有","无"),"无"))</f>
        <v>无</v>
      </c>
      <c r="G4546" s="13" t="str">
        <f t="shared" ref="G4546:G4609" si="285">IF(W4546="","",J4546&amp;M4546&amp;R4546&amp;H4546)</f>
        <v/>
      </c>
      <c r="H4546" s="13" t="str">
        <f t="shared" si="283"/>
        <v/>
      </c>
      <c r="I4546" s="13" t="str">
        <f>IF(G4546="","",IFERROR(IF(IF(K4546="","",INDEX(收费标合同信息维护!A:Q,MATCH(G4546,收费标合同信息维护!M:M,0),13))=G4546,"有","无"),"无"))</f>
        <v/>
      </c>
      <c r="J4546" s="3" t="s">
        <v>3058</v>
      </c>
      <c r="K4546" s="3" t="s">
        <v>15378</v>
      </c>
      <c r="L4546" s="3" t="s">
        <v>6601</v>
      </c>
      <c r="M4546" s="3" t="s">
        <v>6602</v>
      </c>
      <c r="N4546" s="3" t="s">
        <v>6603</v>
      </c>
      <c r="O4546" s="3" t="s">
        <v>6478</v>
      </c>
      <c r="P4546" s="3" t="s">
        <v>15393</v>
      </c>
      <c r="Q4546" s="3" t="s">
        <v>15394</v>
      </c>
      <c r="R4546" s="3" t="s">
        <v>6484</v>
      </c>
      <c r="S4546" s="3" t="s">
        <v>6491</v>
      </c>
      <c r="T4546" s="3" t="s">
        <v>6690</v>
      </c>
      <c r="U4546" s="3" t="s">
        <v>154</v>
      </c>
      <c r="V4546" s="3" t="s">
        <v>15395</v>
      </c>
      <c r="W4546" s="3" t="s">
        <v>154</v>
      </c>
      <c r="X4546" s="3" t="s">
        <v>154</v>
      </c>
      <c r="Y4546" s="3" t="s">
        <v>154</v>
      </c>
      <c r="Z4546" s="3" t="s">
        <v>154</v>
      </c>
      <c r="AA4546" s="3" t="s">
        <v>154</v>
      </c>
      <c r="AB4546" s="3" t="s">
        <v>154</v>
      </c>
      <c r="AC4546" s="3" t="s">
        <v>154</v>
      </c>
      <c r="AD4546" s="3" t="s">
        <v>6151</v>
      </c>
      <c r="AE4546" s="3" t="s">
        <v>6151</v>
      </c>
      <c r="AF4546" s="3" t="s">
        <v>154</v>
      </c>
      <c r="AG4546" s="3" t="s">
        <v>154</v>
      </c>
      <c r="AH4546" s="3" t="s">
        <v>6478</v>
      </c>
      <c r="AI4546" s="3" t="s">
        <v>6482</v>
      </c>
      <c r="AJ4546" s="3" t="s">
        <v>6489</v>
      </c>
    </row>
    <row r="4547" spans="1:36" ht="15">
      <c r="A4547" s="10">
        <v>4650</v>
      </c>
      <c r="B4547" t="str">
        <f>IF(K4547="总计","",INDEX(主数据!A:AD,MATCH(J4547,主数据!A:A,0),9))</f>
        <v>华南大区公司</v>
      </c>
      <c r="C4547" t="str">
        <f>IF(K4547="","",INDEX(主数据!A:AD,MATCH(J4547,主数据!A:A,0),11))</f>
        <v>深圳东区</v>
      </c>
      <c r="D4547" t="str">
        <f t="shared" si="284"/>
        <v>SZ15自来水费（简易征收）阶梯方式2.67</v>
      </c>
      <c r="E4547" s="13" t="str">
        <f t="shared" ref="E4547:E4610" si="286">TEXT(IF(V4547="","",--V4547),"0.00")</f>
        <v>2.67</v>
      </c>
      <c r="F4547" s="13" t="str">
        <f>IF(E4547="","",IFERROR(IF(IF(K4547="","",INDEX(收费标合同信息维护!A:Q,MATCH(D4547,收费标合同信息维护!J:J,0),10))=D4547,"有","无"),"无"))</f>
        <v>无</v>
      </c>
      <c r="G4547" s="13" t="str">
        <f t="shared" si="285"/>
        <v/>
      </c>
      <c r="H4547" s="13" t="str">
        <f t="shared" ref="H4547:H4610" si="287">TEXT(IF(W4547="","",--W4547),"0.00")</f>
        <v/>
      </c>
      <c r="I4547" s="13" t="str">
        <f>IF(G4547="","",IFERROR(IF(IF(K4547="","",INDEX(收费标合同信息维护!A:Q,MATCH(G4547,收费标合同信息维护!M:M,0),13))=G4547,"有","无"),"无"))</f>
        <v/>
      </c>
      <c r="J4547" s="3" t="s">
        <v>3058</v>
      </c>
      <c r="K4547" s="3" t="s">
        <v>15378</v>
      </c>
      <c r="L4547" s="3" t="s">
        <v>6615</v>
      </c>
      <c r="M4547" s="3" t="s">
        <v>6616</v>
      </c>
      <c r="N4547" s="3" t="s">
        <v>6603</v>
      </c>
      <c r="O4547" s="3" t="s">
        <v>6478</v>
      </c>
      <c r="P4547" s="3" t="s">
        <v>15396</v>
      </c>
      <c r="Q4547" s="3" t="s">
        <v>14865</v>
      </c>
      <c r="R4547" s="3" t="s">
        <v>6720</v>
      </c>
      <c r="S4547" s="3" t="s">
        <v>6491</v>
      </c>
      <c r="T4547" s="3" t="s">
        <v>7100</v>
      </c>
      <c r="U4547" s="3" t="s">
        <v>154</v>
      </c>
      <c r="V4547" s="3" t="s">
        <v>6724</v>
      </c>
      <c r="W4547" s="3" t="s">
        <v>154</v>
      </c>
      <c r="X4547" s="3" t="s">
        <v>6725</v>
      </c>
      <c r="Y4547" s="3" t="s">
        <v>6954</v>
      </c>
      <c r="Z4547" s="3" t="s">
        <v>6049</v>
      </c>
      <c r="AA4547" s="3" t="s">
        <v>6955</v>
      </c>
      <c r="AB4547" s="3" t="s">
        <v>154</v>
      </c>
      <c r="AC4547" s="3" t="s">
        <v>154</v>
      </c>
      <c r="AD4547" s="3" t="s">
        <v>6151</v>
      </c>
      <c r="AE4547" s="3" t="s">
        <v>6151</v>
      </c>
      <c r="AF4547" s="3" t="s">
        <v>154</v>
      </c>
      <c r="AG4547" s="3" t="s">
        <v>154</v>
      </c>
      <c r="AH4547" s="3" t="s">
        <v>6478</v>
      </c>
      <c r="AI4547" s="3" t="s">
        <v>6482</v>
      </c>
      <c r="AJ4547" s="3" t="s">
        <v>6489</v>
      </c>
    </row>
    <row r="4548" spans="1:36" ht="15">
      <c r="A4548" s="10">
        <v>4651</v>
      </c>
      <c r="B4548" t="str">
        <f>IF(K4548="总计","",INDEX(主数据!A:AD,MATCH(J4548,主数据!A:A,0),9))</f>
        <v>华南大区公司</v>
      </c>
      <c r="C4548" t="str">
        <f>IF(K4548="","",INDEX(主数据!A:AD,MATCH(J4548,主数据!A:A,0),11))</f>
        <v>深圳东区</v>
      </c>
      <c r="D4548" t="str">
        <f t="shared" si="284"/>
        <v>SZ15自来水费（简易征收）标准方式3.77</v>
      </c>
      <c r="E4548" s="13" t="str">
        <f t="shared" si="286"/>
        <v>3.77</v>
      </c>
      <c r="F4548" s="13" t="str">
        <f>IF(E4548="","",IFERROR(IF(IF(K4548="","",INDEX(收费标合同信息维护!A:Q,MATCH(D4548,收费标合同信息维护!J:J,0),10))=D4548,"有","无"),"无"))</f>
        <v>无</v>
      </c>
      <c r="G4548" s="13" t="str">
        <f t="shared" si="285"/>
        <v/>
      </c>
      <c r="H4548" s="13" t="str">
        <f t="shared" si="287"/>
        <v/>
      </c>
      <c r="I4548" s="13" t="str">
        <f>IF(G4548="","",IFERROR(IF(IF(K4548="","",INDEX(收费标合同信息维护!A:Q,MATCH(G4548,收费标合同信息维护!M:M,0),13))=G4548,"有","无"),"无"))</f>
        <v/>
      </c>
      <c r="J4548" s="3" t="s">
        <v>3058</v>
      </c>
      <c r="K4548" s="3" t="s">
        <v>15378</v>
      </c>
      <c r="L4548" s="3" t="s">
        <v>6615</v>
      </c>
      <c r="M4548" s="3" t="s">
        <v>6616</v>
      </c>
      <c r="N4548" s="3" t="s">
        <v>6603</v>
      </c>
      <c r="O4548" s="3" t="s">
        <v>6478</v>
      </c>
      <c r="P4548" s="3" t="s">
        <v>15397</v>
      </c>
      <c r="Q4548" s="3" t="s">
        <v>15398</v>
      </c>
      <c r="R4548" s="3" t="s">
        <v>6484</v>
      </c>
      <c r="S4548" s="3" t="s">
        <v>6491</v>
      </c>
      <c r="T4548" s="3" t="s">
        <v>7100</v>
      </c>
      <c r="U4548" s="3" t="s">
        <v>154</v>
      </c>
      <c r="V4548" s="3" t="s">
        <v>6958</v>
      </c>
      <c r="W4548" s="3" t="s">
        <v>154</v>
      </c>
      <c r="X4548" s="3" t="s">
        <v>154</v>
      </c>
      <c r="Y4548" s="3" t="s">
        <v>154</v>
      </c>
      <c r="Z4548" s="3" t="s">
        <v>154</v>
      </c>
      <c r="AA4548" s="3" t="s">
        <v>154</v>
      </c>
      <c r="AB4548" s="3" t="s">
        <v>154</v>
      </c>
      <c r="AC4548" s="3" t="s">
        <v>154</v>
      </c>
      <c r="AD4548" s="3" t="s">
        <v>6151</v>
      </c>
      <c r="AE4548" s="3" t="s">
        <v>6151</v>
      </c>
      <c r="AF4548" s="3" t="s">
        <v>154</v>
      </c>
      <c r="AG4548" s="3" t="s">
        <v>154</v>
      </c>
      <c r="AH4548" s="3" t="s">
        <v>6478</v>
      </c>
      <c r="AI4548" s="3" t="s">
        <v>6482</v>
      </c>
      <c r="AJ4548" s="3" t="s">
        <v>6489</v>
      </c>
    </row>
    <row r="4549" spans="1:36" ht="15">
      <c r="A4549" s="10">
        <v>4652</v>
      </c>
      <c r="B4549" t="str">
        <f>IF(K4549="总计","",INDEX(主数据!A:AD,MATCH(J4549,主数据!A:A,0),9))</f>
        <v>华南大区公司</v>
      </c>
      <c r="C4549" t="str">
        <f>IF(K4549="","",INDEX(主数据!A:AD,MATCH(J4549,主数据!A:A,0),11))</f>
        <v>深圳东区</v>
      </c>
      <c r="D4549" t="str">
        <f t="shared" si="284"/>
        <v>SZ15排水费（仪表）阶梯方式0.81</v>
      </c>
      <c r="E4549" s="13" t="str">
        <f t="shared" si="286"/>
        <v>0.81</v>
      </c>
      <c r="F4549" s="13" t="str">
        <f>IF(E4549="","",IFERROR(IF(IF(K4549="","",INDEX(收费标合同信息维护!A:Q,MATCH(D4549,收费标合同信息维护!J:J,0),10))=D4549,"有","无"),"无"))</f>
        <v>无</v>
      </c>
      <c r="G4549" s="13" t="str">
        <f t="shared" si="285"/>
        <v/>
      </c>
      <c r="H4549" s="13" t="str">
        <f t="shared" si="287"/>
        <v/>
      </c>
      <c r="I4549" s="13" t="str">
        <f>IF(G4549="","",IFERROR(IF(IF(K4549="","",INDEX(收费标合同信息维护!A:Q,MATCH(G4549,收费标合同信息维护!M:M,0),13))=G4549,"有","无"),"无"))</f>
        <v/>
      </c>
      <c r="J4549" s="3" t="s">
        <v>3058</v>
      </c>
      <c r="K4549" s="3" t="s">
        <v>15378</v>
      </c>
      <c r="L4549" s="3" t="s">
        <v>6971</v>
      </c>
      <c r="M4549" s="3" t="s">
        <v>6972</v>
      </c>
      <c r="N4549" s="3" t="s">
        <v>6603</v>
      </c>
      <c r="O4549" s="3" t="s">
        <v>6478</v>
      </c>
      <c r="P4549" s="3" t="s">
        <v>15399</v>
      </c>
      <c r="Q4549" s="3" t="s">
        <v>15400</v>
      </c>
      <c r="R4549" s="3" t="s">
        <v>6720</v>
      </c>
      <c r="S4549" s="3" t="s">
        <v>6491</v>
      </c>
      <c r="T4549" s="3" t="s">
        <v>7100</v>
      </c>
      <c r="U4549" s="3" t="s">
        <v>154</v>
      </c>
      <c r="V4549" s="3" t="s">
        <v>6978</v>
      </c>
      <c r="W4549" s="3" t="s">
        <v>154</v>
      </c>
      <c r="X4549" s="3" t="s">
        <v>6725</v>
      </c>
      <c r="Y4549" s="3" t="s">
        <v>6979</v>
      </c>
      <c r="Z4549" s="3" t="s">
        <v>6049</v>
      </c>
      <c r="AA4549" s="3" t="s">
        <v>6980</v>
      </c>
      <c r="AB4549" s="3" t="s">
        <v>154</v>
      </c>
      <c r="AC4549" s="3" t="s">
        <v>154</v>
      </c>
      <c r="AD4549" s="3" t="s">
        <v>6151</v>
      </c>
      <c r="AE4549" s="3" t="s">
        <v>6151</v>
      </c>
      <c r="AF4549" s="3" t="s">
        <v>154</v>
      </c>
      <c r="AG4549" s="3" t="s">
        <v>154</v>
      </c>
      <c r="AH4549" s="3" t="s">
        <v>6478</v>
      </c>
      <c r="AI4549" s="3" t="s">
        <v>6482</v>
      </c>
      <c r="AJ4549" s="3" t="s">
        <v>6489</v>
      </c>
    </row>
    <row r="4550" spans="1:36" ht="15">
      <c r="A4550" s="10">
        <v>4653</v>
      </c>
      <c r="B4550" t="str">
        <f>IF(K4550="总计","",INDEX(主数据!A:AD,MATCH(J4550,主数据!A:A,0),9))</f>
        <v>华南大区公司</v>
      </c>
      <c r="C4550" t="str">
        <f>IF(K4550="","",INDEX(主数据!A:AD,MATCH(J4550,主数据!A:A,0),11))</f>
        <v>深圳东区</v>
      </c>
      <c r="D4550" t="str">
        <f t="shared" si="284"/>
        <v>SZ15排水费（仪表）标准方式1.08</v>
      </c>
      <c r="E4550" s="13" t="str">
        <f t="shared" si="286"/>
        <v>1.08</v>
      </c>
      <c r="F4550" s="13" t="str">
        <f>IF(E4550="","",IFERROR(IF(IF(K4550="","",INDEX(收费标合同信息维护!A:Q,MATCH(D4550,收费标合同信息维护!J:J,0),10))=D4550,"有","无"),"无"))</f>
        <v>无</v>
      </c>
      <c r="G4550" s="13" t="str">
        <f t="shared" si="285"/>
        <v/>
      </c>
      <c r="H4550" s="13" t="str">
        <f t="shared" si="287"/>
        <v/>
      </c>
      <c r="I4550" s="13" t="str">
        <f>IF(G4550="","",IFERROR(IF(IF(K4550="","",INDEX(收费标合同信息维护!A:Q,MATCH(G4550,收费标合同信息维护!M:M,0),13))=G4550,"有","无"),"无"))</f>
        <v/>
      </c>
      <c r="J4550" s="3" t="s">
        <v>3058</v>
      </c>
      <c r="K4550" s="3" t="s">
        <v>15378</v>
      </c>
      <c r="L4550" s="3" t="s">
        <v>6971</v>
      </c>
      <c r="M4550" s="3" t="s">
        <v>6972</v>
      </c>
      <c r="N4550" s="3" t="s">
        <v>6603</v>
      </c>
      <c r="O4550" s="3" t="s">
        <v>6478</v>
      </c>
      <c r="P4550" s="3" t="s">
        <v>15401</v>
      </c>
      <c r="Q4550" s="3" t="s">
        <v>15402</v>
      </c>
      <c r="R4550" s="3" t="s">
        <v>6484</v>
      </c>
      <c r="S4550" s="3" t="s">
        <v>6491</v>
      </c>
      <c r="T4550" s="3" t="s">
        <v>7100</v>
      </c>
      <c r="U4550" s="3" t="s">
        <v>154</v>
      </c>
      <c r="V4550" s="3" t="s">
        <v>6975</v>
      </c>
      <c r="W4550" s="3" t="s">
        <v>154</v>
      </c>
      <c r="X4550" s="3" t="s">
        <v>154</v>
      </c>
      <c r="Y4550" s="3" t="s">
        <v>154</v>
      </c>
      <c r="Z4550" s="3" t="s">
        <v>154</v>
      </c>
      <c r="AA4550" s="3" t="s">
        <v>154</v>
      </c>
      <c r="AB4550" s="3" t="s">
        <v>154</v>
      </c>
      <c r="AC4550" s="3" t="s">
        <v>154</v>
      </c>
      <c r="AD4550" s="3" t="s">
        <v>6151</v>
      </c>
      <c r="AE4550" s="3" t="s">
        <v>6151</v>
      </c>
      <c r="AF4550" s="3" t="s">
        <v>154</v>
      </c>
      <c r="AG4550" s="3" t="s">
        <v>154</v>
      </c>
      <c r="AH4550" s="3" t="s">
        <v>6478</v>
      </c>
      <c r="AI4550" s="3" t="s">
        <v>6482</v>
      </c>
      <c r="AJ4550" s="3" t="s">
        <v>6489</v>
      </c>
    </row>
    <row r="4551" spans="1:36" ht="30">
      <c r="A4551" s="10">
        <v>4654</v>
      </c>
      <c r="B4551" t="str">
        <f>IF(K4551="总计","",INDEX(主数据!A:AD,MATCH(J4551,主数据!A:A,0),9))</f>
        <v>华南大区公司</v>
      </c>
      <c r="C4551" t="str">
        <f>IF(K4551="","",INDEX(主数据!A:AD,MATCH(J4551,主数据!A:A,0),11))</f>
        <v>深圳东区</v>
      </c>
      <c r="D4551" t="str">
        <f t="shared" si="284"/>
        <v>SZ16物业服务费定额</v>
      </c>
      <c r="E4551" s="13" t="str">
        <f t="shared" si="286"/>
        <v/>
      </c>
      <c r="F4551" s="13" t="str">
        <f>IF(E4551="","",IFERROR(IF(IF(K4551="","",INDEX(收费标合同信息维护!A:Q,MATCH(D4551,收费标合同信息维护!J:J,0),10))=D4551,"有","无"),"无"))</f>
        <v/>
      </c>
      <c r="G4551" s="13" t="str">
        <f t="shared" si="285"/>
        <v>SZ16物业服务费定额4256.00</v>
      </c>
      <c r="H4551" s="13" t="str">
        <f t="shared" si="287"/>
        <v>4256.00</v>
      </c>
      <c r="I4551" s="13" t="str">
        <f>IF(G4551="","",IFERROR(IF(IF(K4551="","",INDEX(收费标合同信息维护!A:Q,MATCH(G4551,收费标合同信息维护!M:M,0),13))=G4551,"有","无"),"无"))</f>
        <v>无</v>
      </c>
      <c r="J4551" s="3" t="s">
        <v>2430</v>
      </c>
      <c r="K4551" s="3" t="s">
        <v>15403</v>
      </c>
      <c r="L4551" s="3" t="s">
        <v>6025</v>
      </c>
      <c r="M4551" s="3" t="s">
        <v>6026</v>
      </c>
      <c r="N4551" s="3" t="s">
        <v>6477</v>
      </c>
      <c r="O4551" s="3" t="s">
        <v>6478</v>
      </c>
      <c r="P4551" s="3" t="s">
        <v>15404</v>
      </c>
      <c r="Q4551" s="3" t="s">
        <v>15405</v>
      </c>
      <c r="R4551" s="3" t="s">
        <v>6490</v>
      </c>
      <c r="S4551" s="3" t="s">
        <v>6491</v>
      </c>
      <c r="T4551" s="3" t="s">
        <v>7084</v>
      </c>
      <c r="U4551" s="3" t="s">
        <v>154</v>
      </c>
      <c r="V4551" s="3" t="s">
        <v>154</v>
      </c>
      <c r="W4551" s="3" t="s">
        <v>15406</v>
      </c>
      <c r="X4551" s="3" t="s">
        <v>154</v>
      </c>
      <c r="Y4551" s="3" t="s">
        <v>154</v>
      </c>
      <c r="Z4551" s="3" t="s">
        <v>154</v>
      </c>
      <c r="AA4551" s="3" t="s">
        <v>154</v>
      </c>
      <c r="AB4551" s="3" t="s">
        <v>154</v>
      </c>
      <c r="AC4551" s="3" t="s">
        <v>154</v>
      </c>
      <c r="AD4551" s="3" t="s">
        <v>6151</v>
      </c>
      <c r="AE4551" s="3" t="s">
        <v>6151</v>
      </c>
      <c r="AF4551" s="3" t="s">
        <v>154</v>
      </c>
      <c r="AG4551" s="3" t="s">
        <v>154</v>
      </c>
      <c r="AH4551" s="3" t="s">
        <v>6478</v>
      </c>
      <c r="AI4551" s="3" t="s">
        <v>6482</v>
      </c>
      <c r="AJ4551" s="3" t="s">
        <v>6489</v>
      </c>
    </row>
    <row r="4552" spans="1:36" ht="30">
      <c r="A4552" s="10">
        <v>4655</v>
      </c>
      <c r="B4552" t="str">
        <f>IF(K4552="总计","",INDEX(主数据!A:AD,MATCH(J4552,主数据!A:A,0),9))</f>
        <v>华南大区公司</v>
      </c>
      <c r="C4552" t="str">
        <f>IF(K4552="","",INDEX(主数据!A:AD,MATCH(J4552,主数据!A:A,0),11))</f>
        <v>深圳东区</v>
      </c>
      <c r="D4552" t="str">
        <f t="shared" si="284"/>
        <v>SZ16物业服务费直接录入</v>
      </c>
      <c r="E4552" s="13" t="str">
        <f t="shared" si="286"/>
        <v/>
      </c>
      <c r="F4552" s="13" t="str">
        <f>IF(E4552="","",IFERROR(IF(IF(K4552="","",INDEX(收费标合同信息维护!A:Q,MATCH(D4552,收费标合同信息维护!J:J,0),10))=D4552,"有","无"),"无"))</f>
        <v/>
      </c>
      <c r="G4552" s="13" t="str">
        <f t="shared" si="285"/>
        <v/>
      </c>
      <c r="H4552" s="13" t="str">
        <f t="shared" si="287"/>
        <v/>
      </c>
      <c r="I4552" s="13" t="str">
        <f>IF(G4552="","",IFERROR(IF(IF(K4552="","",INDEX(收费标合同信息维护!A:Q,MATCH(G4552,收费标合同信息维护!M:M,0),13))=G4552,"有","无"),"无"))</f>
        <v/>
      </c>
      <c r="J4552" s="3" t="s">
        <v>2430</v>
      </c>
      <c r="K4552" s="3" t="s">
        <v>15403</v>
      </c>
      <c r="L4552" s="3" t="s">
        <v>6025</v>
      </c>
      <c r="M4552" s="3" t="s">
        <v>6026</v>
      </c>
      <c r="N4552" s="3" t="s">
        <v>6477</v>
      </c>
      <c r="O4552" s="3" t="s">
        <v>6478</v>
      </c>
      <c r="P4552" s="3" t="s">
        <v>15407</v>
      </c>
      <c r="Q4552" s="3" t="s">
        <v>15408</v>
      </c>
      <c r="R4552" s="3" t="s">
        <v>6479</v>
      </c>
      <c r="S4552" s="3" t="s">
        <v>6480</v>
      </c>
      <c r="T4552" s="3" t="s">
        <v>6548</v>
      </c>
      <c r="U4552" s="3" t="s">
        <v>154</v>
      </c>
      <c r="V4552" s="3" t="s">
        <v>154</v>
      </c>
      <c r="W4552" s="3" t="s">
        <v>154</v>
      </c>
      <c r="X4552" s="3" t="s">
        <v>154</v>
      </c>
      <c r="Y4552" s="3" t="s">
        <v>154</v>
      </c>
      <c r="Z4552" s="3" t="s">
        <v>154</v>
      </c>
      <c r="AA4552" s="3" t="s">
        <v>154</v>
      </c>
      <c r="AB4552" s="3" t="s">
        <v>154</v>
      </c>
      <c r="AC4552" s="3" t="s">
        <v>154</v>
      </c>
      <c r="AD4552" s="3" t="s">
        <v>6151</v>
      </c>
      <c r="AE4552" s="3" t="s">
        <v>6151</v>
      </c>
      <c r="AF4552" s="3" t="s">
        <v>154</v>
      </c>
      <c r="AG4552" s="3" t="s">
        <v>154</v>
      </c>
      <c r="AH4552" s="3" t="s">
        <v>6478</v>
      </c>
      <c r="AI4552" s="3" t="s">
        <v>6482</v>
      </c>
      <c r="AJ4552" s="3" t="s">
        <v>6489</v>
      </c>
    </row>
    <row r="4553" spans="1:36" ht="15">
      <c r="A4553" s="10">
        <v>4656</v>
      </c>
      <c r="B4553" t="str">
        <f>IF(K4553="总计","",INDEX(主数据!A:AD,MATCH(J4553,主数据!A:A,0),9))</f>
        <v>华南大区公司</v>
      </c>
      <c r="C4553" t="str">
        <f>IF(K4553="","",INDEX(主数据!A:AD,MATCH(J4553,主数据!A:A,0),11))</f>
        <v>深圳东区</v>
      </c>
      <c r="D4553" t="str">
        <f t="shared" si="284"/>
        <v>SZ16物业服务费标准方式2.80</v>
      </c>
      <c r="E4553" s="13" t="str">
        <f t="shared" si="286"/>
        <v>2.80</v>
      </c>
      <c r="F4553" s="13" t="str">
        <f>IF(E4553="","",IFERROR(IF(IF(K4553="","",INDEX(收费标合同信息维护!A:Q,MATCH(D4553,收费标合同信息维护!J:J,0),10))=D4553,"有","无"),"无"))</f>
        <v>无</v>
      </c>
      <c r="G4553" s="13" t="str">
        <f t="shared" si="285"/>
        <v/>
      </c>
      <c r="H4553" s="13" t="str">
        <f t="shared" si="287"/>
        <v/>
      </c>
      <c r="I4553" s="13" t="str">
        <f>IF(G4553="","",IFERROR(IF(IF(K4553="","",INDEX(收费标合同信息维护!A:Q,MATCH(G4553,收费标合同信息维护!M:M,0),13))=G4553,"有","无"),"无"))</f>
        <v/>
      </c>
      <c r="J4553" s="3" t="s">
        <v>2430</v>
      </c>
      <c r="K4553" s="3" t="s">
        <v>15403</v>
      </c>
      <c r="L4553" s="3" t="s">
        <v>6025</v>
      </c>
      <c r="M4553" s="3" t="s">
        <v>6026</v>
      </c>
      <c r="N4553" s="3" t="s">
        <v>6477</v>
      </c>
      <c r="O4553" s="3" t="s">
        <v>6478</v>
      </c>
      <c r="P4553" s="3" t="s">
        <v>15409</v>
      </c>
      <c r="Q4553" s="3" t="s">
        <v>15410</v>
      </c>
      <c r="R4553" s="3" t="s">
        <v>6484</v>
      </c>
      <c r="S4553" s="3" t="s">
        <v>6491</v>
      </c>
      <c r="T4553" s="3" t="s">
        <v>7100</v>
      </c>
      <c r="U4553" s="3" t="s">
        <v>154</v>
      </c>
      <c r="V4553" s="3" t="s">
        <v>6543</v>
      </c>
      <c r="W4553" s="3" t="s">
        <v>154</v>
      </c>
      <c r="X4553" s="3" t="s">
        <v>154</v>
      </c>
      <c r="Y4553" s="3" t="s">
        <v>154</v>
      </c>
      <c r="Z4553" s="3" t="s">
        <v>154</v>
      </c>
      <c r="AA4553" s="3" t="s">
        <v>154</v>
      </c>
      <c r="AB4553" s="3" t="s">
        <v>154</v>
      </c>
      <c r="AC4553" s="3" t="s">
        <v>154</v>
      </c>
      <c r="AD4553" s="3" t="s">
        <v>6151</v>
      </c>
      <c r="AE4553" s="3" t="s">
        <v>6151</v>
      </c>
      <c r="AF4553" s="3" t="s">
        <v>154</v>
      </c>
      <c r="AG4553" s="3" t="s">
        <v>154</v>
      </c>
      <c r="AH4553" s="3" t="s">
        <v>6478</v>
      </c>
      <c r="AI4553" s="3" t="s">
        <v>6482</v>
      </c>
      <c r="AJ4553" s="3" t="s">
        <v>6302</v>
      </c>
    </row>
    <row r="4554" spans="1:36" ht="15">
      <c r="A4554" s="10">
        <v>4657</v>
      </c>
      <c r="B4554" t="str">
        <f>IF(K4554="总计","",INDEX(主数据!A:AD,MATCH(J4554,主数据!A:A,0),9))</f>
        <v>华南大区公司</v>
      </c>
      <c r="C4554" t="str">
        <f>IF(K4554="","",INDEX(主数据!A:AD,MATCH(J4554,主数据!A:A,0),11))</f>
        <v>深圳东区</v>
      </c>
      <c r="D4554" t="str">
        <f t="shared" si="284"/>
        <v>SZ16物业服务费标准方式10.00</v>
      </c>
      <c r="E4554" s="13" t="str">
        <f t="shared" si="286"/>
        <v>10.00</v>
      </c>
      <c r="F4554" s="13" t="str">
        <f>IF(E4554="","",IFERROR(IF(IF(K4554="","",INDEX(收费标合同信息维护!A:Q,MATCH(D4554,收费标合同信息维护!J:J,0),10))=D4554,"有","无"),"无"))</f>
        <v>无</v>
      </c>
      <c r="G4554" s="13" t="str">
        <f t="shared" si="285"/>
        <v/>
      </c>
      <c r="H4554" s="13" t="str">
        <f t="shared" si="287"/>
        <v/>
      </c>
      <c r="I4554" s="13" t="str">
        <f>IF(G4554="","",IFERROR(IF(IF(K4554="","",INDEX(收费标合同信息维护!A:Q,MATCH(G4554,收费标合同信息维护!M:M,0),13))=G4554,"有","无"),"无"))</f>
        <v/>
      </c>
      <c r="J4554" s="3" t="s">
        <v>2430</v>
      </c>
      <c r="K4554" s="3" t="s">
        <v>15403</v>
      </c>
      <c r="L4554" s="3" t="s">
        <v>6025</v>
      </c>
      <c r="M4554" s="3" t="s">
        <v>6026</v>
      </c>
      <c r="N4554" s="3" t="s">
        <v>6477</v>
      </c>
      <c r="O4554" s="3" t="s">
        <v>6478</v>
      </c>
      <c r="P4554" s="3" t="s">
        <v>15411</v>
      </c>
      <c r="Q4554" s="3" t="s">
        <v>15412</v>
      </c>
      <c r="R4554" s="3" t="s">
        <v>6484</v>
      </c>
      <c r="S4554" s="3" t="s">
        <v>6491</v>
      </c>
      <c r="T4554" s="3" t="s">
        <v>7100</v>
      </c>
      <c r="U4554" s="3" t="s">
        <v>154</v>
      </c>
      <c r="V4554" s="3" t="s">
        <v>6708</v>
      </c>
      <c r="W4554" s="3" t="s">
        <v>154</v>
      </c>
      <c r="X4554" s="3" t="s">
        <v>154</v>
      </c>
      <c r="Y4554" s="3" t="s">
        <v>154</v>
      </c>
      <c r="Z4554" s="3" t="s">
        <v>154</v>
      </c>
      <c r="AA4554" s="3" t="s">
        <v>154</v>
      </c>
      <c r="AB4554" s="3" t="s">
        <v>154</v>
      </c>
      <c r="AC4554" s="3" t="s">
        <v>154</v>
      </c>
      <c r="AD4554" s="3" t="s">
        <v>6151</v>
      </c>
      <c r="AE4554" s="3" t="s">
        <v>6151</v>
      </c>
      <c r="AF4554" s="3" t="s">
        <v>154</v>
      </c>
      <c r="AG4554" s="3" t="s">
        <v>154</v>
      </c>
      <c r="AH4554" s="3" t="s">
        <v>6478</v>
      </c>
      <c r="AI4554" s="3" t="s">
        <v>6482</v>
      </c>
      <c r="AJ4554" s="3" t="s">
        <v>36</v>
      </c>
    </row>
    <row r="4555" spans="1:36" ht="15">
      <c r="A4555" s="10">
        <v>4658</v>
      </c>
      <c r="B4555" t="str">
        <f>IF(K4555="总计","",INDEX(主数据!A:AD,MATCH(J4555,主数据!A:A,0),9))</f>
        <v>华南大区公司</v>
      </c>
      <c r="C4555" t="str">
        <f>IF(K4555="","",INDEX(主数据!A:AD,MATCH(J4555,主数据!A:A,0),11))</f>
        <v>深圳东区</v>
      </c>
      <c r="D4555" t="str">
        <f t="shared" si="284"/>
        <v>SZ16物业服务费标准方式5.80</v>
      </c>
      <c r="E4555" s="13" t="str">
        <f t="shared" si="286"/>
        <v>5.80</v>
      </c>
      <c r="F4555" s="13" t="str">
        <f>IF(E4555="","",IFERROR(IF(IF(K4555="","",INDEX(收费标合同信息维护!A:Q,MATCH(D4555,收费标合同信息维护!J:J,0),10))=D4555,"有","无"),"无"))</f>
        <v>无</v>
      </c>
      <c r="G4555" s="13" t="str">
        <f t="shared" si="285"/>
        <v/>
      </c>
      <c r="H4555" s="13" t="str">
        <f t="shared" si="287"/>
        <v/>
      </c>
      <c r="I4555" s="13" t="str">
        <f>IF(G4555="","",IFERROR(IF(IF(K4555="","",INDEX(收费标合同信息维护!A:Q,MATCH(G4555,收费标合同信息维护!M:M,0),13))=G4555,"有","无"),"无"))</f>
        <v/>
      </c>
      <c r="J4555" s="3" t="s">
        <v>2430</v>
      </c>
      <c r="K4555" s="3" t="s">
        <v>15403</v>
      </c>
      <c r="L4555" s="3" t="s">
        <v>6025</v>
      </c>
      <c r="M4555" s="3" t="s">
        <v>6026</v>
      </c>
      <c r="N4555" s="3" t="s">
        <v>6477</v>
      </c>
      <c r="O4555" s="3" t="s">
        <v>6478</v>
      </c>
      <c r="P4555" s="3" t="s">
        <v>15413</v>
      </c>
      <c r="Q4555" s="3" t="s">
        <v>15414</v>
      </c>
      <c r="R4555" s="3" t="s">
        <v>6484</v>
      </c>
      <c r="S4555" s="3" t="s">
        <v>6491</v>
      </c>
      <c r="T4555" s="3" t="s">
        <v>7100</v>
      </c>
      <c r="U4555" s="3" t="s">
        <v>154</v>
      </c>
      <c r="V4555" s="3" t="s">
        <v>8321</v>
      </c>
      <c r="W4555" s="3" t="s">
        <v>154</v>
      </c>
      <c r="X4555" s="3" t="s">
        <v>154</v>
      </c>
      <c r="Y4555" s="3" t="s">
        <v>154</v>
      </c>
      <c r="Z4555" s="3" t="s">
        <v>154</v>
      </c>
      <c r="AA4555" s="3" t="s">
        <v>154</v>
      </c>
      <c r="AB4555" s="3" t="s">
        <v>154</v>
      </c>
      <c r="AC4555" s="3" t="s">
        <v>154</v>
      </c>
      <c r="AD4555" s="3" t="s">
        <v>6151</v>
      </c>
      <c r="AE4555" s="3" t="s">
        <v>6151</v>
      </c>
      <c r="AF4555" s="3" t="s">
        <v>154</v>
      </c>
      <c r="AG4555" s="3" t="s">
        <v>154</v>
      </c>
      <c r="AH4555" s="3" t="s">
        <v>6478</v>
      </c>
      <c r="AI4555" s="3" t="s">
        <v>6482</v>
      </c>
      <c r="AJ4555" s="3" t="s">
        <v>6033</v>
      </c>
    </row>
    <row r="4556" spans="1:36" ht="15">
      <c r="A4556" s="10">
        <v>4659</v>
      </c>
      <c r="B4556" t="str">
        <f>IF(K4556="总计","",INDEX(主数据!A:AD,MATCH(J4556,主数据!A:A,0),9))</f>
        <v>华南大区公司</v>
      </c>
      <c r="C4556" t="str">
        <f>IF(K4556="","",INDEX(主数据!A:AD,MATCH(J4556,主数据!A:A,0),11))</f>
        <v>深圳东区</v>
      </c>
      <c r="D4556" t="str">
        <f t="shared" si="284"/>
        <v>SZ16物业服务费标准方式8.00</v>
      </c>
      <c r="E4556" s="13" t="str">
        <f t="shared" si="286"/>
        <v>8.00</v>
      </c>
      <c r="F4556" s="13" t="str">
        <f>IF(E4556="","",IFERROR(IF(IF(K4556="","",INDEX(收费标合同信息维护!A:Q,MATCH(D4556,收费标合同信息维护!J:J,0),10))=D4556,"有","无"),"无"))</f>
        <v>无</v>
      </c>
      <c r="G4556" s="13" t="str">
        <f t="shared" si="285"/>
        <v/>
      </c>
      <c r="H4556" s="13" t="str">
        <f t="shared" si="287"/>
        <v/>
      </c>
      <c r="I4556" s="13" t="str">
        <f>IF(G4556="","",IFERROR(IF(IF(K4556="","",INDEX(收费标合同信息维护!A:Q,MATCH(G4556,收费标合同信息维护!M:M,0),13))=G4556,"有","无"),"无"))</f>
        <v/>
      </c>
      <c r="J4556" s="3" t="s">
        <v>2430</v>
      </c>
      <c r="K4556" s="3" t="s">
        <v>15403</v>
      </c>
      <c r="L4556" s="3" t="s">
        <v>6025</v>
      </c>
      <c r="M4556" s="3" t="s">
        <v>6026</v>
      </c>
      <c r="N4556" s="3" t="s">
        <v>6477</v>
      </c>
      <c r="O4556" s="3" t="s">
        <v>6478</v>
      </c>
      <c r="P4556" s="3" t="s">
        <v>15415</v>
      </c>
      <c r="Q4556" s="3" t="s">
        <v>15416</v>
      </c>
      <c r="R4556" s="3" t="s">
        <v>6484</v>
      </c>
      <c r="S4556" s="3" t="s">
        <v>6491</v>
      </c>
      <c r="T4556" s="3" t="s">
        <v>7100</v>
      </c>
      <c r="U4556" s="3" t="s">
        <v>154</v>
      </c>
      <c r="V4556" s="3" t="s">
        <v>6851</v>
      </c>
      <c r="W4556" s="3" t="s">
        <v>154</v>
      </c>
      <c r="X4556" s="3" t="s">
        <v>154</v>
      </c>
      <c r="Y4556" s="3" t="s">
        <v>154</v>
      </c>
      <c r="Z4556" s="3" t="s">
        <v>154</v>
      </c>
      <c r="AA4556" s="3" t="s">
        <v>154</v>
      </c>
      <c r="AB4556" s="3" t="s">
        <v>154</v>
      </c>
      <c r="AC4556" s="3" t="s">
        <v>154</v>
      </c>
      <c r="AD4556" s="3" t="s">
        <v>6151</v>
      </c>
      <c r="AE4556" s="3" t="s">
        <v>6151</v>
      </c>
      <c r="AF4556" s="3" t="s">
        <v>154</v>
      </c>
      <c r="AG4556" s="3" t="s">
        <v>154</v>
      </c>
      <c r="AH4556" s="3" t="s">
        <v>6478</v>
      </c>
      <c r="AI4556" s="3" t="s">
        <v>6482</v>
      </c>
      <c r="AJ4556" s="3" t="s">
        <v>6031</v>
      </c>
    </row>
    <row r="4557" spans="1:36" ht="15">
      <c r="A4557" s="10">
        <v>4660</v>
      </c>
      <c r="B4557" t="str">
        <f>IF(K4557="总计","",INDEX(主数据!A:AD,MATCH(J4557,主数据!A:A,0),9))</f>
        <v>华南大区公司</v>
      </c>
      <c r="C4557" t="str">
        <f>IF(K4557="","",INDEX(主数据!A:AD,MATCH(J4557,主数据!A:A,0),11))</f>
        <v>深圳东区</v>
      </c>
      <c r="D4557" t="str">
        <f t="shared" si="284"/>
        <v>SZ16物业服务费标准方式24.00</v>
      </c>
      <c r="E4557" s="13" t="str">
        <f t="shared" si="286"/>
        <v>24.00</v>
      </c>
      <c r="F4557" s="13" t="str">
        <f>IF(E4557="","",IFERROR(IF(IF(K4557="","",INDEX(收费标合同信息维护!A:Q,MATCH(D4557,收费标合同信息维护!J:J,0),10))=D4557,"有","无"),"无"))</f>
        <v>无</v>
      </c>
      <c r="G4557" s="13" t="str">
        <f t="shared" si="285"/>
        <v/>
      </c>
      <c r="H4557" s="13" t="str">
        <f t="shared" si="287"/>
        <v/>
      </c>
      <c r="I4557" s="13" t="str">
        <f>IF(G4557="","",IFERROR(IF(IF(K4557="","",INDEX(收费标合同信息维护!A:Q,MATCH(G4557,收费标合同信息维护!M:M,0),13))=G4557,"有","无"),"无"))</f>
        <v/>
      </c>
      <c r="J4557" s="3" t="s">
        <v>2430</v>
      </c>
      <c r="K4557" s="3" t="s">
        <v>15403</v>
      </c>
      <c r="L4557" s="3" t="s">
        <v>6025</v>
      </c>
      <c r="M4557" s="3" t="s">
        <v>6026</v>
      </c>
      <c r="N4557" s="3" t="s">
        <v>6477</v>
      </c>
      <c r="O4557" s="3" t="s">
        <v>6478</v>
      </c>
      <c r="P4557" s="3" t="s">
        <v>15417</v>
      </c>
      <c r="Q4557" s="3" t="s">
        <v>15418</v>
      </c>
      <c r="R4557" s="3" t="s">
        <v>6484</v>
      </c>
      <c r="S4557" s="3" t="s">
        <v>6491</v>
      </c>
      <c r="T4557" s="3" t="s">
        <v>7100</v>
      </c>
      <c r="U4557" s="3" t="s">
        <v>154</v>
      </c>
      <c r="V4557" s="3" t="s">
        <v>15419</v>
      </c>
      <c r="W4557" s="3" t="s">
        <v>154</v>
      </c>
      <c r="X4557" s="3" t="s">
        <v>154</v>
      </c>
      <c r="Y4557" s="3" t="s">
        <v>154</v>
      </c>
      <c r="Z4557" s="3" t="s">
        <v>154</v>
      </c>
      <c r="AA4557" s="3" t="s">
        <v>154</v>
      </c>
      <c r="AB4557" s="3" t="s">
        <v>154</v>
      </c>
      <c r="AC4557" s="3" t="s">
        <v>154</v>
      </c>
      <c r="AD4557" s="3" t="s">
        <v>6151</v>
      </c>
      <c r="AE4557" s="3" t="s">
        <v>6151</v>
      </c>
      <c r="AF4557" s="3" t="s">
        <v>154</v>
      </c>
      <c r="AG4557" s="3" t="s">
        <v>154</v>
      </c>
      <c r="AH4557" s="3" t="s">
        <v>6478</v>
      </c>
      <c r="AI4557" s="3" t="s">
        <v>6482</v>
      </c>
      <c r="AJ4557" s="3" t="s">
        <v>6489</v>
      </c>
    </row>
    <row r="4558" spans="1:36" ht="15">
      <c r="A4558" s="10">
        <v>4661</v>
      </c>
      <c r="B4558" t="str">
        <f>IF(K4558="总计","",INDEX(主数据!A:AD,MATCH(J4558,主数据!A:A,0),9))</f>
        <v>华南大区公司</v>
      </c>
      <c r="C4558" t="str">
        <f>IF(K4558="","",INDEX(主数据!A:AD,MATCH(J4558,主数据!A:A,0),11))</f>
        <v>深圳东区</v>
      </c>
      <c r="D4558" t="str">
        <f t="shared" si="284"/>
        <v>SZ16物业服务费标准方式5.00</v>
      </c>
      <c r="E4558" s="13" t="str">
        <f t="shared" si="286"/>
        <v>5.00</v>
      </c>
      <c r="F4558" s="13" t="str">
        <f>IF(E4558="","",IFERROR(IF(IF(K4558="","",INDEX(收费标合同信息维护!A:Q,MATCH(D4558,收费标合同信息维护!J:J,0),10))=D4558,"有","无"),"无"))</f>
        <v>无</v>
      </c>
      <c r="G4558" s="13" t="str">
        <f t="shared" si="285"/>
        <v/>
      </c>
      <c r="H4558" s="13" t="str">
        <f t="shared" si="287"/>
        <v/>
      </c>
      <c r="I4558" s="13" t="str">
        <f>IF(G4558="","",IFERROR(IF(IF(K4558="","",INDEX(收费标合同信息维护!A:Q,MATCH(G4558,收费标合同信息维护!M:M,0),13))=G4558,"有","无"),"无"))</f>
        <v/>
      </c>
      <c r="J4558" s="3" t="s">
        <v>2430</v>
      </c>
      <c r="K4558" s="3" t="s">
        <v>15403</v>
      </c>
      <c r="L4558" s="3" t="s">
        <v>6025</v>
      </c>
      <c r="M4558" s="3" t="s">
        <v>6026</v>
      </c>
      <c r="N4558" s="3" t="s">
        <v>6477</v>
      </c>
      <c r="O4558" s="3" t="s">
        <v>6478</v>
      </c>
      <c r="P4558" s="3" t="s">
        <v>15420</v>
      </c>
      <c r="Q4558" s="3" t="s">
        <v>15421</v>
      </c>
      <c r="R4558" s="3" t="s">
        <v>6484</v>
      </c>
      <c r="S4558" s="3" t="s">
        <v>6491</v>
      </c>
      <c r="T4558" s="3" t="s">
        <v>7100</v>
      </c>
      <c r="U4558" s="3" t="s">
        <v>154</v>
      </c>
      <c r="V4558" s="3" t="s">
        <v>6744</v>
      </c>
      <c r="W4558" s="3" t="s">
        <v>154</v>
      </c>
      <c r="X4558" s="3" t="s">
        <v>154</v>
      </c>
      <c r="Y4558" s="3" t="s">
        <v>154</v>
      </c>
      <c r="Z4558" s="3" t="s">
        <v>154</v>
      </c>
      <c r="AA4558" s="3" t="s">
        <v>154</v>
      </c>
      <c r="AB4558" s="3" t="s">
        <v>154</v>
      </c>
      <c r="AC4558" s="3" t="s">
        <v>154</v>
      </c>
      <c r="AD4558" s="3" t="s">
        <v>6151</v>
      </c>
      <c r="AE4558" s="3" t="s">
        <v>6151</v>
      </c>
      <c r="AF4558" s="3" t="s">
        <v>154</v>
      </c>
      <c r="AG4558" s="3" t="s">
        <v>154</v>
      </c>
      <c r="AH4558" s="3" t="s">
        <v>6478</v>
      </c>
      <c r="AI4558" s="3" t="s">
        <v>6482</v>
      </c>
      <c r="AJ4558" s="3" t="s">
        <v>6032</v>
      </c>
    </row>
    <row r="4559" spans="1:36" ht="15">
      <c r="A4559" s="10">
        <v>4662</v>
      </c>
      <c r="B4559" t="str">
        <f>IF(K4559="总计","",INDEX(主数据!A:AD,MATCH(J4559,主数据!A:A,0),9))</f>
        <v>华南大区公司</v>
      </c>
      <c r="C4559" t="str">
        <f>IF(K4559="","",INDEX(主数据!A:AD,MATCH(J4559,主数据!A:A,0),11))</f>
        <v>深圳东区</v>
      </c>
      <c r="D4559" t="str">
        <f t="shared" si="284"/>
        <v>SZ16物业服务费标准方式22.00</v>
      </c>
      <c r="E4559" s="13" t="str">
        <f t="shared" si="286"/>
        <v>22.00</v>
      </c>
      <c r="F4559" s="13" t="str">
        <f>IF(E4559="","",IFERROR(IF(IF(K4559="","",INDEX(收费标合同信息维护!A:Q,MATCH(D4559,收费标合同信息维护!J:J,0),10))=D4559,"有","无"),"无"))</f>
        <v>无</v>
      </c>
      <c r="G4559" s="13" t="str">
        <f t="shared" si="285"/>
        <v/>
      </c>
      <c r="H4559" s="13" t="str">
        <f t="shared" si="287"/>
        <v/>
      </c>
      <c r="I4559" s="13" t="str">
        <f>IF(G4559="","",IFERROR(IF(IF(K4559="","",INDEX(收费标合同信息维护!A:Q,MATCH(G4559,收费标合同信息维护!M:M,0),13))=G4559,"有","无"),"无"))</f>
        <v/>
      </c>
      <c r="J4559" s="3" t="s">
        <v>2430</v>
      </c>
      <c r="K4559" s="3" t="s">
        <v>15403</v>
      </c>
      <c r="L4559" s="3" t="s">
        <v>6025</v>
      </c>
      <c r="M4559" s="3" t="s">
        <v>6026</v>
      </c>
      <c r="N4559" s="3" t="s">
        <v>6477</v>
      </c>
      <c r="O4559" s="3" t="s">
        <v>6478</v>
      </c>
      <c r="P4559" s="3" t="s">
        <v>15422</v>
      </c>
      <c r="Q4559" s="3" t="s">
        <v>15423</v>
      </c>
      <c r="R4559" s="3" t="s">
        <v>6484</v>
      </c>
      <c r="S4559" s="3" t="s">
        <v>6491</v>
      </c>
      <c r="T4559" s="3" t="s">
        <v>7100</v>
      </c>
      <c r="U4559" s="3" t="s">
        <v>154</v>
      </c>
      <c r="V4559" s="3" t="s">
        <v>11941</v>
      </c>
      <c r="W4559" s="3" t="s">
        <v>154</v>
      </c>
      <c r="X4559" s="3" t="s">
        <v>154</v>
      </c>
      <c r="Y4559" s="3" t="s">
        <v>154</v>
      </c>
      <c r="Z4559" s="3" t="s">
        <v>154</v>
      </c>
      <c r="AA4559" s="3" t="s">
        <v>154</v>
      </c>
      <c r="AB4559" s="3" t="s">
        <v>154</v>
      </c>
      <c r="AC4559" s="3" t="s">
        <v>154</v>
      </c>
      <c r="AD4559" s="3" t="s">
        <v>6151</v>
      </c>
      <c r="AE4559" s="3" t="s">
        <v>6151</v>
      </c>
      <c r="AF4559" s="3" t="s">
        <v>154</v>
      </c>
      <c r="AG4559" s="3" t="s">
        <v>154</v>
      </c>
      <c r="AH4559" s="3" t="s">
        <v>6478</v>
      </c>
      <c r="AI4559" s="3" t="s">
        <v>6482</v>
      </c>
      <c r="AJ4559" s="3" t="s">
        <v>6489</v>
      </c>
    </row>
    <row r="4560" spans="1:36" ht="15">
      <c r="A4560" s="10">
        <v>4663</v>
      </c>
      <c r="B4560" t="str">
        <f>IF(K4560="总计","",INDEX(主数据!A:AD,MATCH(J4560,主数据!A:A,0),9))</f>
        <v>华南大区公司</v>
      </c>
      <c r="C4560" t="str">
        <f>IF(K4560="","",INDEX(主数据!A:AD,MATCH(J4560,主数据!A:A,0),11))</f>
        <v>深圳东区</v>
      </c>
      <c r="D4560" t="str">
        <f t="shared" si="284"/>
        <v>SZ16物业服务费直接录入</v>
      </c>
      <c r="E4560" s="13" t="str">
        <f t="shared" si="286"/>
        <v/>
      </c>
      <c r="F4560" s="13" t="str">
        <f>IF(E4560="","",IFERROR(IF(IF(K4560="","",INDEX(收费标合同信息维护!A:Q,MATCH(D4560,收费标合同信息维护!J:J,0),10))=D4560,"有","无"),"无"))</f>
        <v/>
      </c>
      <c r="G4560" s="13" t="str">
        <f t="shared" si="285"/>
        <v/>
      </c>
      <c r="H4560" s="13" t="str">
        <f t="shared" si="287"/>
        <v/>
      </c>
      <c r="I4560" s="13" t="str">
        <f>IF(G4560="","",IFERROR(IF(IF(K4560="","",INDEX(收费标合同信息维护!A:Q,MATCH(G4560,收费标合同信息维护!M:M,0),13))=G4560,"有","无"),"无"))</f>
        <v/>
      </c>
      <c r="J4560" s="3" t="s">
        <v>2430</v>
      </c>
      <c r="K4560" s="3" t="s">
        <v>15403</v>
      </c>
      <c r="L4560" s="3" t="s">
        <v>6025</v>
      </c>
      <c r="M4560" s="3" t="s">
        <v>6026</v>
      </c>
      <c r="N4560" s="3" t="s">
        <v>6477</v>
      </c>
      <c r="O4560" s="3" t="s">
        <v>6478</v>
      </c>
      <c r="P4560" s="3" t="s">
        <v>15424</v>
      </c>
      <c r="Q4560" s="3" t="s">
        <v>7567</v>
      </c>
      <c r="R4560" s="3" t="s">
        <v>6479</v>
      </c>
      <c r="S4560" s="3" t="s">
        <v>6480</v>
      </c>
      <c r="T4560" s="3" t="s">
        <v>7911</v>
      </c>
      <c r="U4560" s="3" t="s">
        <v>154</v>
      </c>
      <c r="V4560" s="3" t="s">
        <v>154</v>
      </c>
      <c r="W4560" s="3" t="s">
        <v>154</v>
      </c>
      <c r="X4560" s="3" t="s">
        <v>154</v>
      </c>
      <c r="Y4560" s="3" t="s">
        <v>154</v>
      </c>
      <c r="Z4560" s="3" t="s">
        <v>154</v>
      </c>
      <c r="AA4560" s="3" t="s">
        <v>154</v>
      </c>
      <c r="AB4560" s="3" t="s">
        <v>154</v>
      </c>
      <c r="AC4560" s="3" t="s">
        <v>154</v>
      </c>
      <c r="AD4560" s="3" t="s">
        <v>6151</v>
      </c>
      <c r="AE4560" s="3" t="s">
        <v>6151</v>
      </c>
      <c r="AF4560" s="3" t="s">
        <v>154</v>
      </c>
      <c r="AG4560" s="3" t="s">
        <v>154</v>
      </c>
      <c r="AH4560" s="3" t="s">
        <v>6478</v>
      </c>
      <c r="AI4560" s="3" t="s">
        <v>6482</v>
      </c>
      <c r="AJ4560" s="3" t="s">
        <v>6027</v>
      </c>
    </row>
    <row r="4561" spans="1:36" ht="15">
      <c r="A4561" s="10">
        <v>4664</v>
      </c>
      <c r="B4561" t="str">
        <f>IF(K4561="总计","",INDEX(主数据!A:AD,MATCH(J4561,主数据!A:A,0),9))</f>
        <v>华南大区公司</v>
      </c>
      <c r="C4561" t="str">
        <f>IF(K4561="","",INDEX(主数据!A:AD,MATCH(J4561,主数据!A:A,0),11))</f>
        <v>深圳东区</v>
      </c>
      <c r="D4561" t="str">
        <f t="shared" si="284"/>
        <v>SZ16物业服务费标准方式6.00</v>
      </c>
      <c r="E4561" s="13" t="str">
        <f t="shared" si="286"/>
        <v>6.00</v>
      </c>
      <c r="F4561" s="13" t="str">
        <f>IF(E4561="","",IFERROR(IF(IF(K4561="","",INDEX(收费标合同信息维护!A:Q,MATCH(D4561,收费标合同信息维护!J:J,0),10))=D4561,"有","无"),"无"))</f>
        <v>无</v>
      </c>
      <c r="G4561" s="13" t="str">
        <f t="shared" si="285"/>
        <v/>
      </c>
      <c r="H4561" s="13" t="str">
        <f t="shared" si="287"/>
        <v/>
      </c>
      <c r="I4561" s="13" t="str">
        <f>IF(G4561="","",IFERROR(IF(IF(K4561="","",INDEX(收费标合同信息维护!A:Q,MATCH(G4561,收费标合同信息维护!M:M,0),13))=G4561,"有","无"),"无"))</f>
        <v/>
      </c>
      <c r="J4561" s="3" t="s">
        <v>2430</v>
      </c>
      <c r="K4561" s="3" t="s">
        <v>15403</v>
      </c>
      <c r="L4561" s="3" t="s">
        <v>6025</v>
      </c>
      <c r="M4561" s="3" t="s">
        <v>6026</v>
      </c>
      <c r="N4561" s="3" t="s">
        <v>6477</v>
      </c>
      <c r="O4561" s="3" t="s">
        <v>6478</v>
      </c>
      <c r="P4561" s="3" t="s">
        <v>15425</v>
      </c>
      <c r="Q4561" s="3" t="s">
        <v>15426</v>
      </c>
      <c r="R4561" s="3" t="s">
        <v>6484</v>
      </c>
      <c r="S4561" s="3" t="s">
        <v>6491</v>
      </c>
      <c r="T4561" s="3" t="s">
        <v>8071</v>
      </c>
      <c r="U4561" s="3" t="s">
        <v>154</v>
      </c>
      <c r="V4561" s="3" t="s">
        <v>6634</v>
      </c>
      <c r="W4561" s="3" t="s">
        <v>154</v>
      </c>
      <c r="X4561" s="3" t="s">
        <v>154</v>
      </c>
      <c r="Y4561" s="3" t="s">
        <v>154</v>
      </c>
      <c r="Z4561" s="3" t="s">
        <v>154</v>
      </c>
      <c r="AA4561" s="3" t="s">
        <v>154</v>
      </c>
      <c r="AB4561" s="3" t="s">
        <v>154</v>
      </c>
      <c r="AC4561" s="3" t="s">
        <v>154</v>
      </c>
      <c r="AD4561" s="3" t="s">
        <v>6151</v>
      </c>
      <c r="AE4561" s="3" t="s">
        <v>6151</v>
      </c>
      <c r="AF4561" s="3" t="s">
        <v>154</v>
      </c>
      <c r="AG4561" s="3" t="s">
        <v>154</v>
      </c>
      <c r="AH4561" s="3" t="s">
        <v>6478</v>
      </c>
      <c r="AI4561" s="3" t="s">
        <v>6482</v>
      </c>
      <c r="AJ4561" s="3" t="s">
        <v>6031</v>
      </c>
    </row>
    <row r="4562" spans="1:36" ht="30">
      <c r="A4562" s="10">
        <v>4665</v>
      </c>
      <c r="B4562" t="str">
        <f>IF(K4562="总计","",INDEX(主数据!A:AD,MATCH(J4562,主数据!A:A,0),9))</f>
        <v>华南大区公司</v>
      </c>
      <c r="C4562" t="str">
        <f>IF(K4562="","",INDEX(主数据!A:AD,MATCH(J4562,主数据!A:A,0),11))</f>
        <v>深圳东区</v>
      </c>
      <c r="D4562" t="str">
        <f t="shared" si="284"/>
        <v>SZ16物业服务费定额</v>
      </c>
      <c r="E4562" s="13" t="str">
        <f t="shared" si="286"/>
        <v/>
      </c>
      <c r="F4562" s="13" t="str">
        <f>IF(E4562="","",IFERROR(IF(IF(K4562="","",INDEX(收费标合同信息维护!A:Q,MATCH(D4562,收费标合同信息维护!J:J,0),10))=D4562,"有","无"),"无"))</f>
        <v/>
      </c>
      <c r="G4562" s="13" t="str">
        <f t="shared" si="285"/>
        <v>SZ16物业服务费定额1840.00</v>
      </c>
      <c r="H4562" s="13" t="str">
        <f t="shared" si="287"/>
        <v>1840.00</v>
      </c>
      <c r="I4562" s="13" t="str">
        <f>IF(G4562="","",IFERROR(IF(IF(K4562="","",INDEX(收费标合同信息维护!A:Q,MATCH(G4562,收费标合同信息维护!M:M,0),13))=G4562,"有","无"),"无"))</f>
        <v>无</v>
      </c>
      <c r="J4562" s="3" t="s">
        <v>2430</v>
      </c>
      <c r="K4562" s="3" t="s">
        <v>15403</v>
      </c>
      <c r="L4562" s="3" t="s">
        <v>6025</v>
      </c>
      <c r="M4562" s="3" t="s">
        <v>6026</v>
      </c>
      <c r="N4562" s="3" t="s">
        <v>6477</v>
      </c>
      <c r="O4562" s="3" t="s">
        <v>6478</v>
      </c>
      <c r="P4562" s="3" t="s">
        <v>18318</v>
      </c>
      <c r="Q4562" s="3" t="s">
        <v>18319</v>
      </c>
      <c r="R4562" s="3" t="s">
        <v>6490</v>
      </c>
      <c r="S4562" s="3" t="s">
        <v>6491</v>
      </c>
      <c r="T4562" s="3" t="s">
        <v>6510</v>
      </c>
      <c r="U4562" s="3" t="s">
        <v>6511</v>
      </c>
      <c r="V4562" s="3" t="s">
        <v>154</v>
      </c>
      <c r="W4562" s="3" t="s">
        <v>18320</v>
      </c>
      <c r="X4562" s="3" t="s">
        <v>154</v>
      </c>
      <c r="Y4562" s="3" t="s">
        <v>154</v>
      </c>
      <c r="Z4562" s="3" t="s">
        <v>154</v>
      </c>
      <c r="AA4562" s="3" t="s">
        <v>154</v>
      </c>
      <c r="AB4562" s="3" t="s">
        <v>154</v>
      </c>
      <c r="AC4562" s="3" t="s">
        <v>154</v>
      </c>
      <c r="AD4562" s="3" t="s">
        <v>6151</v>
      </c>
      <c r="AE4562" s="3" t="s">
        <v>6151</v>
      </c>
      <c r="AF4562" s="3" t="s">
        <v>154</v>
      </c>
      <c r="AG4562" s="3" t="s">
        <v>154</v>
      </c>
      <c r="AH4562" s="3" t="s">
        <v>6478</v>
      </c>
      <c r="AI4562" s="3" t="s">
        <v>6482</v>
      </c>
      <c r="AJ4562" s="3" t="s">
        <v>6033</v>
      </c>
    </row>
    <row r="4563" spans="1:36" ht="30">
      <c r="A4563" s="10">
        <v>4666</v>
      </c>
      <c r="B4563" t="str">
        <f>IF(K4563="总计","",INDEX(主数据!A:AD,MATCH(J4563,主数据!A:A,0),9))</f>
        <v>华南大区公司</v>
      </c>
      <c r="C4563" t="str">
        <f>IF(K4563="","",INDEX(主数据!A:AD,MATCH(J4563,主数据!A:A,0),11))</f>
        <v>深圳东区</v>
      </c>
      <c r="D4563" t="str">
        <f t="shared" si="284"/>
        <v>SZ16物业服务费定额</v>
      </c>
      <c r="E4563" s="13" t="str">
        <f t="shared" si="286"/>
        <v/>
      </c>
      <c r="F4563" s="13" t="str">
        <f>IF(E4563="","",IFERROR(IF(IF(K4563="","",INDEX(收费标合同信息维护!A:Q,MATCH(D4563,收费标合同信息维护!J:J,0),10))=D4563,"有","无"),"无"))</f>
        <v/>
      </c>
      <c r="G4563" s="13" t="str">
        <f t="shared" si="285"/>
        <v>SZ16物业服务费定额9416.67</v>
      </c>
      <c r="H4563" s="13" t="str">
        <f t="shared" si="287"/>
        <v>9416.67</v>
      </c>
      <c r="I4563" s="13" t="str">
        <f>IF(G4563="","",IFERROR(IF(IF(K4563="","",INDEX(收费标合同信息维护!A:Q,MATCH(G4563,收费标合同信息维护!M:M,0),13))=G4563,"有","无"),"无"))</f>
        <v>无</v>
      </c>
      <c r="J4563" s="3" t="s">
        <v>2430</v>
      </c>
      <c r="K4563" s="3" t="s">
        <v>15403</v>
      </c>
      <c r="L4563" s="3" t="s">
        <v>6025</v>
      </c>
      <c r="M4563" s="3" t="s">
        <v>6026</v>
      </c>
      <c r="N4563" s="3" t="s">
        <v>6477</v>
      </c>
      <c r="O4563" s="3" t="s">
        <v>6478</v>
      </c>
      <c r="P4563" s="3" t="s">
        <v>18321</v>
      </c>
      <c r="Q4563" s="3" t="s">
        <v>18322</v>
      </c>
      <c r="R4563" s="3" t="s">
        <v>6490</v>
      </c>
      <c r="S4563" s="3" t="s">
        <v>6491</v>
      </c>
      <c r="T4563" s="3" t="s">
        <v>6510</v>
      </c>
      <c r="U4563" s="3" t="s">
        <v>154</v>
      </c>
      <c r="V4563" s="3" t="s">
        <v>154</v>
      </c>
      <c r="W4563" s="3" t="s">
        <v>18323</v>
      </c>
      <c r="X4563" s="3" t="s">
        <v>154</v>
      </c>
      <c r="Y4563" s="3" t="s">
        <v>154</v>
      </c>
      <c r="Z4563" s="3" t="s">
        <v>154</v>
      </c>
      <c r="AA4563" s="3" t="s">
        <v>154</v>
      </c>
      <c r="AB4563" s="3" t="s">
        <v>154</v>
      </c>
      <c r="AC4563" s="3" t="s">
        <v>154</v>
      </c>
      <c r="AD4563" s="3" t="s">
        <v>6151</v>
      </c>
      <c r="AE4563" s="3" t="s">
        <v>6151</v>
      </c>
      <c r="AF4563" s="3" t="s">
        <v>154</v>
      </c>
      <c r="AG4563" s="3" t="s">
        <v>154</v>
      </c>
      <c r="AH4563" s="3" t="s">
        <v>6478</v>
      </c>
      <c r="AI4563" s="3" t="s">
        <v>6482</v>
      </c>
      <c r="AJ4563" s="3" t="s">
        <v>6033</v>
      </c>
    </row>
    <row r="4564" spans="1:36" ht="30">
      <c r="A4564" s="10">
        <v>4667</v>
      </c>
      <c r="B4564" t="str">
        <f>IF(K4564="总计","",INDEX(主数据!A:AD,MATCH(J4564,主数据!A:A,0),9))</f>
        <v>华南大区公司</v>
      </c>
      <c r="C4564" t="str">
        <f>IF(K4564="","",INDEX(主数据!A:AD,MATCH(J4564,主数据!A:A,0),11))</f>
        <v>深圳东区</v>
      </c>
      <c r="D4564" t="str">
        <f t="shared" si="284"/>
        <v>SZ16物业服务费定额</v>
      </c>
      <c r="E4564" s="13" t="str">
        <f t="shared" si="286"/>
        <v/>
      </c>
      <c r="F4564" s="13" t="str">
        <f>IF(E4564="","",IFERROR(IF(IF(K4564="","",INDEX(收费标合同信息维护!A:Q,MATCH(D4564,收费标合同信息维护!J:J,0),10))=D4564,"有","无"),"无"))</f>
        <v/>
      </c>
      <c r="G4564" s="13" t="str">
        <f t="shared" si="285"/>
        <v>SZ16物业服务费定额6930.67</v>
      </c>
      <c r="H4564" s="13" t="str">
        <f t="shared" si="287"/>
        <v>6930.67</v>
      </c>
      <c r="I4564" s="13" t="str">
        <f>IF(G4564="","",IFERROR(IF(IF(K4564="","",INDEX(收费标合同信息维护!A:Q,MATCH(G4564,收费标合同信息维护!M:M,0),13))=G4564,"有","无"),"无"))</f>
        <v>无</v>
      </c>
      <c r="J4564" s="3" t="s">
        <v>2430</v>
      </c>
      <c r="K4564" s="3" t="s">
        <v>15403</v>
      </c>
      <c r="L4564" s="3" t="s">
        <v>6025</v>
      </c>
      <c r="M4564" s="3" t="s">
        <v>6026</v>
      </c>
      <c r="N4564" s="3" t="s">
        <v>6477</v>
      </c>
      <c r="O4564" s="3" t="s">
        <v>6478</v>
      </c>
      <c r="P4564" s="3" t="s">
        <v>18324</v>
      </c>
      <c r="Q4564" s="3" t="s">
        <v>18325</v>
      </c>
      <c r="R4564" s="3" t="s">
        <v>6490</v>
      </c>
      <c r="S4564" s="3" t="s">
        <v>6491</v>
      </c>
      <c r="T4564" s="3" t="s">
        <v>6510</v>
      </c>
      <c r="U4564" s="3" t="s">
        <v>154</v>
      </c>
      <c r="V4564" s="3" t="s">
        <v>154</v>
      </c>
      <c r="W4564" s="3" t="s">
        <v>18326</v>
      </c>
      <c r="X4564" s="3" t="s">
        <v>154</v>
      </c>
      <c r="Y4564" s="3" t="s">
        <v>154</v>
      </c>
      <c r="Z4564" s="3" t="s">
        <v>154</v>
      </c>
      <c r="AA4564" s="3" t="s">
        <v>154</v>
      </c>
      <c r="AB4564" s="3" t="s">
        <v>154</v>
      </c>
      <c r="AC4564" s="3" t="s">
        <v>154</v>
      </c>
      <c r="AD4564" s="3" t="s">
        <v>6151</v>
      </c>
      <c r="AE4564" s="3" t="s">
        <v>6151</v>
      </c>
      <c r="AF4564" s="3" t="s">
        <v>154</v>
      </c>
      <c r="AG4564" s="3" t="s">
        <v>154</v>
      </c>
      <c r="AH4564" s="3" t="s">
        <v>6478</v>
      </c>
      <c r="AI4564" s="3" t="s">
        <v>6482</v>
      </c>
      <c r="AJ4564" s="3" t="s">
        <v>6033</v>
      </c>
    </row>
    <row r="4565" spans="1:36" ht="30">
      <c r="A4565" s="10">
        <v>4668</v>
      </c>
      <c r="B4565" t="str">
        <f>IF(K4565="总计","",INDEX(主数据!A:AD,MATCH(J4565,主数据!A:A,0),9))</f>
        <v>华南大区公司</v>
      </c>
      <c r="C4565" t="str">
        <f>IF(K4565="","",INDEX(主数据!A:AD,MATCH(J4565,主数据!A:A,0),11))</f>
        <v>深圳东区</v>
      </c>
      <c r="D4565" t="str">
        <f t="shared" si="284"/>
        <v>SZ16维修基金定额</v>
      </c>
      <c r="E4565" s="13" t="str">
        <f t="shared" si="286"/>
        <v/>
      </c>
      <c r="F4565" s="13" t="str">
        <f>IF(E4565="","",IFERROR(IF(IF(K4565="","",INDEX(收费标合同信息维护!A:Q,MATCH(D4565,收费标合同信息维护!J:J,0),10))=D4565,"有","无"),"无"))</f>
        <v/>
      </c>
      <c r="G4565" s="13" t="str">
        <f t="shared" si="285"/>
        <v>SZ16维修基金定额190.00</v>
      </c>
      <c r="H4565" s="13" t="str">
        <f t="shared" si="287"/>
        <v>190.00</v>
      </c>
      <c r="I4565" s="13" t="str">
        <f>IF(G4565="","",IFERROR(IF(IF(K4565="","",INDEX(收费标合同信息维护!A:Q,MATCH(G4565,收费标合同信息维护!M:M,0),13))=G4565,"有","无"),"无"))</f>
        <v>无</v>
      </c>
      <c r="J4565" s="3" t="s">
        <v>2430</v>
      </c>
      <c r="K4565" s="3" t="s">
        <v>15403</v>
      </c>
      <c r="L4565" s="3" t="s">
        <v>6696</v>
      </c>
      <c r="M4565" s="3" t="s">
        <v>6697</v>
      </c>
      <c r="N4565" s="3" t="s">
        <v>6477</v>
      </c>
      <c r="O4565" s="3" t="s">
        <v>6478</v>
      </c>
      <c r="P4565" s="3" t="s">
        <v>15427</v>
      </c>
      <c r="Q4565" s="3" t="s">
        <v>15428</v>
      </c>
      <c r="R4565" s="3" t="s">
        <v>6490</v>
      </c>
      <c r="S4565" s="3" t="s">
        <v>6491</v>
      </c>
      <c r="T4565" s="3" t="s">
        <v>7084</v>
      </c>
      <c r="U4565" s="3" t="s">
        <v>154</v>
      </c>
      <c r="V4565" s="3" t="s">
        <v>154</v>
      </c>
      <c r="W4565" s="3" t="s">
        <v>15429</v>
      </c>
      <c r="X4565" s="3" t="s">
        <v>154</v>
      </c>
      <c r="Y4565" s="3" t="s">
        <v>154</v>
      </c>
      <c r="Z4565" s="3" t="s">
        <v>154</v>
      </c>
      <c r="AA4565" s="3" t="s">
        <v>154</v>
      </c>
      <c r="AB4565" s="3" t="s">
        <v>154</v>
      </c>
      <c r="AC4565" s="3" t="s">
        <v>154</v>
      </c>
      <c r="AD4565" s="3" t="s">
        <v>6151</v>
      </c>
      <c r="AE4565" s="3" t="s">
        <v>6151</v>
      </c>
      <c r="AF4565" s="3" t="s">
        <v>154</v>
      </c>
      <c r="AG4565" s="3" t="s">
        <v>154</v>
      </c>
      <c r="AH4565" s="3" t="s">
        <v>6478</v>
      </c>
      <c r="AI4565" s="3" t="s">
        <v>6482</v>
      </c>
      <c r="AJ4565" s="3" t="s">
        <v>6489</v>
      </c>
    </row>
    <row r="4566" spans="1:36" ht="30">
      <c r="A4566" s="10">
        <v>4669</v>
      </c>
      <c r="B4566" t="str">
        <f>IF(K4566="总计","",INDEX(主数据!A:AD,MATCH(J4566,主数据!A:A,0),9))</f>
        <v>华南大区公司</v>
      </c>
      <c r="C4566" t="str">
        <f>IF(K4566="","",INDEX(主数据!A:AD,MATCH(J4566,主数据!A:A,0),11))</f>
        <v>深圳东区</v>
      </c>
      <c r="D4566" t="str">
        <f t="shared" si="284"/>
        <v>SZ16维修基金定额</v>
      </c>
      <c r="E4566" s="13" t="str">
        <f t="shared" si="286"/>
        <v/>
      </c>
      <c r="F4566" s="13" t="str">
        <f>IF(E4566="","",IFERROR(IF(IF(K4566="","",INDEX(收费标合同信息维护!A:Q,MATCH(D4566,收费标合同信息维护!J:J,0),10))=D4566,"有","无"),"无"))</f>
        <v/>
      </c>
      <c r="G4566" s="13" t="str">
        <f t="shared" si="285"/>
        <v>SZ16维修基金定额173.27</v>
      </c>
      <c r="H4566" s="13" t="str">
        <f t="shared" si="287"/>
        <v>173.27</v>
      </c>
      <c r="I4566" s="13" t="str">
        <f>IF(G4566="","",IFERROR(IF(IF(K4566="","",INDEX(收费标合同信息维护!A:Q,MATCH(G4566,收费标合同信息维护!M:M,0),13))=G4566,"有","无"),"无"))</f>
        <v>无</v>
      </c>
      <c r="J4566" s="3" t="s">
        <v>2430</v>
      </c>
      <c r="K4566" s="3" t="s">
        <v>15403</v>
      </c>
      <c r="L4566" s="3" t="s">
        <v>6696</v>
      </c>
      <c r="M4566" s="3" t="s">
        <v>6697</v>
      </c>
      <c r="N4566" s="3" t="s">
        <v>6477</v>
      </c>
      <c r="O4566" s="3" t="s">
        <v>6478</v>
      </c>
      <c r="P4566" s="3" t="s">
        <v>18327</v>
      </c>
      <c r="Q4566" s="3" t="s">
        <v>18328</v>
      </c>
      <c r="R4566" s="3" t="s">
        <v>6490</v>
      </c>
      <c r="S4566" s="3" t="s">
        <v>6491</v>
      </c>
      <c r="T4566" s="3" t="s">
        <v>6510</v>
      </c>
      <c r="U4566" s="3" t="s">
        <v>154</v>
      </c>
      <c r="V4566" s="3" t="s">
        <v>154</v>
      </c>
      <c r="W4566" s="3" t="s">
        <v>18329</v>
      </c>
      <c r="X4566" s="3" t="s">
        <v>154</v>
      </c>
      <c r="Y4566" s="3" t="s">
        <v>154</v>
      </c>
      <c r="Z4566" s="3" t="s">
        <v>154</v>
      </c>
      <c r="AA4566" s="3" t="s">
        <v>154</v>
      </c>
      <c r="AB4566" s="3" t="s">
        <v>154</v>
      </c>
      <c r="AC4566" s="3" t="s">
        <v>154</v>
      </c>
      <c r="AD4566" s="3" t="s">
        <v>6151</v>
      </c>
      <c r="AE4566" s="3" t="s">
        <v>6151</v>
      </c>
      <c r="AF4566" s="3" t="s">
        <v>154</v>
      </c>
      <c r="AG4566" s="3" t="s">
        <v>154</v>
      </c>
      <c r="AH4566" s="3" t="s">
        <v>6478</v>
      </c>
      <c r="AI4566" s="3" t="s">
        <v>6482</v>
      </c>
      <c r="AJ4566" s="3" t="s">
        <v>6033</v>
      </c>
    </row>
    <row r="4567" spans="1:36" ht="15">
      <c r="A4567" s="10">
        <v>4670</v>
      </c>
      <c r="B4567" t="str">
        <f>IF(K4567="总计","",INDEX(主数据!A:AD,MATCH(J4567,主数据!A:A,0),9))</f>
        <v>华南大区公司</v>
      </c>
      <c r="C4567" t="str">
        <f>IF(K4567="","",INDEX(主数据!A:AD,MATCH(J4567,主数据!A:A,0),11))</f>
        <v>深圳东区</v>
      </c>
      <c r="D4567" t="str">
        <f t="shared" si="284"/>
        <v>SZ16维修基金标准方式0.25</v>
      </c>
      <c r="E4567" s="13" t="str">
        <f t="shared" si="286"/>
        <v>0.25</v>
      </c>
      <c r="F4567" s="13" t="str">
        <f>IF(E4567="","",IFERROR(IF(IF(K4567="","",INDEX(收费标合同信息维护!A:Q,MATCH(D4567,收费标合同信息维护!J:J,0),10))=D4567,"有","无"),"无"))</f>
        <v>无</v>
      </c>
      <c r="G4567" s="13" t="str">
        <f t="shared" si="285"/>
        <v/>
      </c>
      <c r="H4567" s="13" t="str">
        <f t="shared" si="287"/>
        <v/>
      </c>
      <c r="I4567" s="13" t="str">
        <f>IF(G4567="","",IFERROR(IF(IF(K4567="","",INDEX(收费标合同信息维护!A:Q,MATCH(G4567,收费标合同信息维护!M:M,0),13))=G4567,"有","无"),"无"))</f>
        <v/>
      </c>
      <c r="J4567" s="3" t="s">
        <v>2430</v>
      </c>
      <c r="K4567" s="3" t="s">
        <v>15403</v>
      </c>
      <c r="L4567" s="3" t="s">
        <v>6696</v>
      </c>
      <c r="M4567" s="3" t="s">
        <v>6697</v>
      </c>
      <c r="N4567" s="3" t="s">
        <v>6477</v>
      </c>
      <c r="O4567" s="3" t="s">
        <v>6478</v>
      </c>
      <c r="P4567" s="3" t="s">
        <v>15430</v>
      </c>
      <c r="Q4567" s="3" t="s">
        <v>6697</v>
      </c>
      <c r="R4567" s="3" t="s">
        <v>6484</v>
      </c>
      <c r="S4567" s="3" t="s">
        <v>6491</v>
      </c>
      <c r="T4567" s="3" t="s">
        <v>7100</v>
      </c>
      <c r="U4567" s="3" t="s">
        <v>154</v>
      </c>
      <c r="V4567" s="3" t="s">
        <v>6766</v>
      </c>
      <c r="W4567" s="3" t="s">
        <v>154</v>
      </c>
      <c r="X4567" s="3" t="s">
        <v>154</v>
      </c>
      <c r="Y4567" s="3" t="s">
        <v>154</v>
      </c>
      <c r="Z4567" s="3" t="s">
        <v>154</v>
      </c>
      <c r="AA4567" s="3" t="s">
        <v>154</v>
      </c>
      <c r="AB4567" s="3" t="s">
        <v>154</v>
      </c>
      <c r="AC4567" s="3" t="s">
        <v>154</v>
      </c>
      <c r="AD4567" s="3" t="s">
        <v>6151</v>
      </c>
      <c r="AE4567" s="3" t="s">
        <v>6151</v>
      </c>
      <c r="AF4567" s="3" t="s">
        <v>154</v>
      </c>
      <c r="AG4567" s="3" t="s">
        <v>154</v>
      </c>
      <c r="AH4567" s="3" t="s">
        <v>6478</v>
      </c>
      <c r="AI4567" s="3" t="s">
        <v>6482</v>
      </c>
      <c r="AJ4567" s="3" t="s">
        <v>15431</v>
      </c>
    </row>
    <row r="4568" spans="1:36" ht="30">
      <c r="A4568" s="10">
        <v>4671</v>
      </c>
      <c r="B4568" t="str">
        <f>IF(K4568="总计","",INDEX(主数据!A:AD,MATCH(J4568,主数据!A:A,0),9))</f>
        <v>华南大区公司</v>
      </c>
      <c r="C4568" t="str">
        <f>IF(K4568="","",INDEX(主数据!A:AD,MATCH(J4568,主数据!A:A,0),11))</f>
        <v>深圳东区</v>
      </c>
      <c r="D4568" t="str">
        <f t="shared" si="284"/>
        <v>SZ16维修基金直接录入</v>
      </c>
      <c r="E4568" s="13" t="str">
        <f t="shared" si="286"/>
        <v/>
      </c>
      <c r="F4568" s="13" t="str">
        <f>IF(E4568="","",IFERROR(IF(IF(K4568="","",INDEX(收费标合同信息维护!A:Q,MATCH(D4568,收费标合同信息维护!J:J,0),10))=D4568,"有","无"),"无"))</f>
        <v/>
      </c>
      <c r="G4568" s="13" t="str">
        <f t="shared" si="285"/>
        <v/>
      </c>
      <c r="H4568" s="13" t="str">
        <f t="shared" si="287"/>
        <v/>
      </c>
      <c r="I4568" s="13" t="str">
        <f>IF(G4568="","",IFERROR(IF(IF(K4568="","",INDEX(收费标合同信息维护!A:Q,MATCH(G4568,收费标合同信息维护!M:M,0),13))=G4568,"有","无"),"无"))</f>
        <v/>
      </c>
      <c r="J4568" s="3" t="s">
        <v>2430</v>
      </c>
      <c r="K4568" s="3" t="s">
        <v>15403</v>
      </c>
      <c r="L4568" s="3" t="s">
        <v>6696</v>
      </c>
      <c r="M4568" s="3" t="s">
        <v>6697</v>
      </c>
      <c r="N4568" s="3" t="s">
        <v>6477</v>
      </c>
      <c r="O4568" s="3" t="s">
        <v>6478</v>
      </c>
      <c r="P4568" s="3" t="s">
        <v>15432</v>
      </c>
      <c r="Q4568" s="3" t="s">
        <v>15433</v>
      </c>
      <c r="R4568" s="3" t="s">
        <v>6479</v>
      </c>
      <c r="S4568" s="3" t="s">
        <v>6480</v>
      </c>
      <c r="T4568" s="3" t="s">
        <v>6548</v>
      </c>
      <c r="U4568" s="3" t="s">
        <v>154</v>
      </c>
      <c r="V4568" s="3" t="s">
        <v>154</v>
      </c>
      <c r="W4568" s="3" t="s">
        <v>154</v>
      </c>
      <c r="X4568" s="3" t="s">
        <v>154</v>
      </c>
      <c r="Y4568" s="3" t="s">
        <v>154</v>
      </c>
      <c r="Z4568" s="3" t="s">
        <v>154</v>
      </c>
      <c r="AA4568" s="3" t="s">
        <v>154</v>
      </c>
      <c r="AB4568" s="3" t="s">
        <v>154</v>
      </c>
      <c r="AC4568" s="3" t="s">
        <v>154</v>
      </c>
      <c r="AD4568" s="3" t="s">
        <v>6151</v>
      </c>
      <c r="AE4568" s="3" t="s">
        <v>6151</v>
      </c>
      <c r="AF4568" s="3" t="s">
        <v>154</v>
      </c>
      <c r="AG4568" s="3" t="s">
        <v>154</v>
      </c>
      <c r="AH4568" s="3" t="s">
        <v>6478</v>
      </c>
      <c r="AI4568" s="3" t="s">
        <v>6482</v>
      </c>
      <c r="AJ4568" s="3" t="s">
        <v>6489</v>
      </c>
    </row>
    <row r="4569" spans="1:36" ht="30">
      <c r="A4569" s="10">
        <v>4672</v>
      </c>
      <c r="B4569" t="str">
        <f>IF(K4569="总计","",INDEX(主数据!A:AD,MATCH(J4569,主数据!A:A,0),9))</f>
        <v>华南大区公司</v>
      </c>
      <c r="C4569" t="str">
        <f>IF(K4569="","",INDEX(主数据!A:AD,MATCH(J4569,主数据!A:A,0),11))</f>
        <v>深圳东区</v>
      </c>
      <c r="D4569" t="str">
        <f t="shared" si="284"/>
        <v>SZ16维修基金定额</v>
      </c>
      <c r="E4569" s="13" t="str">
        <f t="shared" si="286"/>
        <v/>
      </c>
      <c r="F4569" s="13" t="str">
        <f>IF(E4569="","",IFERROR(IF(IF(K4569="","",INDEX(收费标合同信息维护!A:Q,MATCH(D4569,收费标合同信息维护!J:J,0),10))=D4569,"有","无"),"无"))</f>
        <v/>
      </c>
      <c r="G4569" s="13" t="str">
        <f t="shared" si="285"/>
        <v>SZ16维修基金定额45.99</v>
      </c>
      <c r="H4569" s="13" t="str">
        <f t="shared" si="287"/>
        <v>45.99</v>
      </c>
      <c r="I4569" s="13" t="str">
        <f>IF(G4569="","",IFERROR(IF(IF(K4569="","",INDEX(收费标合同信息维护!A:Q,MATCH(G4569,收费标合同信息维护!M:M,0),13))=G4569,"有","无"),"无"))</f>
        <v>无</v>
      </c>
      <c r="J4569" s="3" t="s">
        <v>2430</v>
      </c>
      <c r="K4569" s="3" t="s">
        <v>15403</v>
      </c>
      <c r="L4569" s="3" t="s">
        <v>6696</v>
      </c>
      <c r="M4569" s="3" t="s">
        <v>6697</v>
      </c>
      <c r="N4569" s="3" t="s">
        <v>6477</v>
      </c>
      <c r="O4569" s="3" t="s">
        <v>6478</v>
      </c>
      <c r="P4569" s="3" t="s">
        <v>18330</v>
      </c>
      <c r="Q4569" s="3" t="s">
        <v>18331</v>
      </c>
      <c r="R4569" s="3" t="s">
        <v>6490</v>
      </c>
      <c r="S4569" s="3" t="s">
        <v>6491</v>
      </c>
      <c r="T4569" s="3" t="s">
        <v>6510</v>
      </c>
      <c r="U4569" s="3" t="s">
        <v>6511</v>
      </c>
      <c r="V4569" s="3" t="s">
        <v>154</v>
      </c>
      <c r="W4569" s="3" t="s">
        <v>18332</v>
      </c>
      <c r="X4569" s="3" t="s">
        <v>154</v>
      </c>
      <c r="Y4569" s="3" t="s">
        <v>154</v>
      </c>
      <c r="Z4569" s="3" t="s">
        <v>154</v>
      </c>
      <c r="AA4569" s="3" t="s">
        <v>154</v>
      </c>
      <c r="AB4569" s="3" t="s">
        <v>154</v>
      </c>
      <c r="AC4569" s="3" t="s">
        <v>154</v>
      </c>
      <c r="AD4569" s="3" t="s">
        <v>6151</v>
      </c>
      <c r="AE4569" s="3" t="s">
        <v>6151</v>
      </c>
      <c r="AF4569" s="3" t="s">
        <v>154</v>
      </c>
      <c r="AG4569" s="3" t="s">
        <v>154</v>
      </c>
      <c r="AH4569" s="3" t="s">
        <v>6478</v>
      </c>
      <c r="AI4569" s="3" t="s">
        <v>6482</v>
      </c>
      <c r="AJ4569" s="3" t="s">
        <v>6033</v>
      </c>
    </row>
    <row r="4570" spans="1:36" ht="30">
      <c r="A4570" s="10">
        <v>4673</v>
      </c>
      <c r="B4570" t="str">
        <f>IF(K4570="总计","",INDEX(主数据!A:AD,MATCH(J4570,主数据!A:A,0),9))</f>
        <v>华南大区公司</v>
      </c>
      <c r="C4570" t="str">
        <f>IF(K4570="","",INDEX(主数据!A:AD,MATCH(J4570,主数据!A:A,0),11))</f>
        <v>深圳东区</v>
      </c>
      <c r="D4570" t="str">
        <f t="shared" si="284"/>
        <v>SZ16维修基金定额</v>
      </c>
      <c r="E4570" s="13" t="str">
        <f t="shared" si="286"/>
        <v/>
      </c>
      <c r="F4570" s="13" t="str">
        <f>IF(E4570="","",IFERROR(IF(IF(K4570="","",INDEX(收费标合同信息维护!A:Q,MATCH(D4570,收费标合同信息维护!J:J,0),10))=D4570,"有","无"),"无"))</f>
        <v/>
      </c>
      <c r="G4570" s="13" t="str">
        <f t="shared" si="285"/>
        <v>SZ16维修基金定额235.42</v>
      </c>
      <c r="H4570" s="13" t="str">
        <f t="shared" si="287"/>
        <v>235.42</v>
      </c>
      <c r="I4570" s="13" t="str">
        <f>IF(G4570="","",IFERROR(IF(IF(K4570="","",INDEX(收费标合同信息维护!A:Q,MATCH(G4570,收费标合同信息维护!M:M,0),13))=G4570,"有","无"),"无"))</f>
        <v>无</v>
      </c>
      <c r="J4570" s="3" t="s">
        <v>2430</v>
      </c>
      <c r="K4570" s="3" t="s">
        <v>15403</v>
      </c>
      <c r="L4570" s="3" t="s">
        <v>6696</v>
      </c>
      <c r="M4570" s="3" t="s">
        <v>6697</v>
      </c>
      <c r="N4570" s="3" t="s">
        <v>6477</v>
      </c>
      <c r="O4570" s="3" t="s">
        <v>6478</v>
      </c>
      <c r="P4570" s="3" t="s">
        <v>18333</v>
      </c>
      <c r="Q4570" s="3" t="s">
        <v>18334</v>
      </c>
      <c r="R4570" s="3" t="s">
        <v>6490</v>
      </c>
      <c r="S4570" s="3" t="s">
        <v>6491</v>
      </c>
      <c r="T4570" s="3" t="s">
        <v>6510</v>
      </c>
      <c r="U4570" s="3" t="s">
        <v>154</v>
      </c>
      <c r="V4570" s="3" t="s">
        <v>154</v>
      </c>
      <c r="W4570" s="3" t="s">
        <v>18335</v>
      </c>
      <c r="X4570" s="3" t="s">
        <v>154</v>
      </c>
      <c r="Y4570" s="3" t="s">
        <v>154</v>
      </c>
      <c r="Z4570" s="3" t="s">
        <v>154</v>
      </c>
      <c r="AA4570" s="3" t="s">
        <v>154</v>
      </c>
      <c r="AB4570" s="3" t="s">
        <v>154</v>
      </c>
      <c r="AC4570" s="3" t="s">
        <v>154</v>
      </c>
      <c r="AD4570" s="3" t="s">
        <v>6151</v>
      </c>
      <c r="AE4570" s="3" t="s">
        <v>6151</v>
      </c>
      <c r="AF4570" s="3" t="s">
        <v>154</v>
      </c>
      <c r="AG4570" s="3" t="s">
        <v>154</v>
      </c>
      <c r="AH4570" s="3" t="s">
        <v>6478</v>
      </c>
      <c r="AI4570" s="3" t="s">
        <v>6482</v>
      </c>
      <c r="AJ4570" s="3" t="s">
        <v>6033</v>
      </c>
    </row>
    <row r="4571" spans="1:36" ht="15">
      <c r="A4571" s="10">
        <v>4674</v>
      </c>
      <c r="B4571" t="str">
        <f>IF(K4571="总计","",INDEX(主数据!A:AD,MATCH(J4571,主数据!A:A,0),9))</f>
        <v>华南大区公司</v>
      </c>
      <c r="C4571" t="str">
        <f>IF(K4571="","",INDEX(主数据!A:AD,MATCH(J4571,主数据!A:A,0),11))</f>
        <v>深圳东区</v>
      </c>
      <c r="D4571" t="str">
        <f t="shared" si="284"/>
        <v>SZ16维修基金标准方式0.25</v>
      </c>
      <c r="E4571" s="13" t="str">
        <f t="shared" si="286"/>
        <v>0.25</v>
      </c>
      <c r="F4571" s="13" t="str">
        <f>IF(E4571="","",IFERROR(IF(IF(K4571="","",INDEX(收费标合同信息维护!A:Q,MATCH(D4571,收费标合同信息维护!J:J,0),10))=D4571,"有","无"),"无"))</f>
        <v>无</v>
      </c>
      <c r="G4571" s="13" t="str">
        <f t="shared" si="285"/>
        <v/>
      </c>
      <c r="H4571" s="13" t="str">
        <f t="shared" si="287"/>
        <v/>
      </c>
      <c r="I4571" s="13" t="str">
        <f>IF(G4571="","",IFERROR(IF(IF(K4571="","",INDEX(收费标合同信息维护!A:Q,MATCH(G4571,收费标合同信息维护!M:M,0),13))=G4571,"有","无"),"无"))</f>
        <v/>
      </c>
      <c r="J4571" s="3" t="s">
        <v>2430</v>
      </c>
      <c r="K4571" s="3" t="s">
        <v>15403</v>
      </c>
      <c r="L4571" s="3" t="s">
        <v>6696</v>
      </c>
      <c r="M4571" s="3" t="s">
        <v>6697</v>
      </c>
      <c r="N4571" s="3" t="s">
        <v>6477</v>
      </c>
      <c r="O4571" s="3" t="s">
        <v>6478</v>
      </c>
      <c r="P4571" s="3" t="s">
        <v>15434</v>
      </c>
      <c r="Q4571" s="3" t="s">
        <v>15435</v>
      </c>
      <c r="R4571" s="3" t="s">
        <v>6484</v>
      </c>
      <c r="S4571" s="3" t="s">
        <v>6491</v>
      </c>
      <c r="T4571" s="3" t="s">
        <v>7100</v>
      </c>
      <c r="U4571" s="3" t="s">
        <v>154</v>
      </c>
      <c r="V4571" s="3" t="s">
        <v>6766</v>
      </c>
      <c r="W4571" s="3" t="s">
        <v>154</v>
      </c>
      <c r="X4571" s="3" t="s">
        <v>154</v>
      </c>
      <c r="Y4571" s="3" t="s">
        <v>154</v>
      </c>
      <c r="Z4571" s="3" t="s">
        <v>154</v>
      </c>
      <c r="AA4571" s="3" t="s">
        <v>154</v>
      </c>
      <c r="AB4571" s="3" t="s">
        <v>154</v>
      </c>
      <c r="AC4571" s="3" t="s">
        <v>154</v>
      </c>
      <c r="AD4571" s="3" t="s">
        <v>6151</v>
      </c>
      <c r="AE4571" s="3" t="s">
        <v>6151</v>
      </c>
      <c r="AF4571" s="3" t="s">
        <v>154</v>
      </c>
      <c r="AG4571" s="3" t="s">
        <v>154</v>
      </c>
      <c r="AH4571" s="3" t="s">
        <v>6597</v>
      </c>
      <c r="AI4571" s="3" t="s">
        <v>6482</v>
      </c>
      <c r="AJ4571" s="3" t="s">
        <v>6489</v>
      </c>
    </row>
    <row r="4572" spans="1:36" ht="15">
      <c r="A4572" s="10">
        <v>4675</v>
      </c>
      <c r="B4572" t="str">
        <f>IF(K4572="总计","",INDEX(主数据!A:AD,MATCH(J4572,主数据!A:A,0),9))</f>
        <v>华南大区公司</v>
      </c>
      <c r="C4572" t="str">
        <f>IF(K4572="","",INDEX(主数据!A:AD,MATCH(J4572,主数据!A:A,0),11))</f>
        <v>深圳东区</v>
      </c>
      <c r="D4572" t="str">
        <f t="shared" si="284"/>
        <v>SZ16中央空调费直接录入</v>
      </c>
      <c r="E4572" s="13" t="str">
        <f t="shared" si="286"/>
        <v/>
      </c>
      <c r="F4572" s="13" t="str">
        <f>IF(E4572="","",IFERROR(IF(IF(K4572="","",INDEX(收费标合同信息维护!A:Q,MATCH(D4572,收费标合同信息维护!J:J,0),10))=D4572,"有","无"),"无"))</f>
        <v/>
      </c>
      <c r="G4572" s="13" t="str">
        <f t="shared" si="285"/>
        <v/>
      </c>
      <c r="H4572" s="13" t="str">
        <f t="shared" si="287"/>
        <v/>
      </c>
      <c r="I4572" s="13" t="str">
        <f>IF(G4572="","",IFERROR(IF(IF(K4572="","",INDEX(收费标合同信息维护!A:Q,MATCH(G4572,收费标合同信息维护!M:M,0),13))=G4572,"有","无"),"无"))</f>
        <v/>
      </c>
      <c r="J4572" s="3" t="s">
        <v>2430</v>
      </c>
      <c r="K4572" s="3" t="s">
        <v>15403</v>
      </c>
      <c r="L4572" s="3" t="s">
        <v>6617</v>
      </c>
      <c r="M4572" s="3" t="s">
        <v>8841</v>
      </c>
      <c r="N4572" s="3" t="s">
        <v>6477</v>
      </c>
      <c r="O4572" s="3" t="s">
        <v>6478</v>
      </c>
      <c r="P4572" s="3" t="s">
        <v>15436</v>
      </c>
      <c r="Q4572" s="3" t="s">
        <v>8841</v>
      </c>
      <c r="R4572" s="3" t="s">
        <v>6479</v>
      </c>
      <c r="S4572" s="3" t="s">
        <v>6480</v>
      </c>
      <c r="T4572" s="3" t="s">
        <v>6882</v>
      </c>
      <c r="U4572" s="3" t="s">
        <v>154</v>
      </c>
      <c r="V4572" s="3" t="s">
        <v>154</v>
      </c>
      <c r="W4572" s="3" t="s">
        <v>154</v>
      </c>
      <c r="X4572" s="3" t="s">
        <v>154</v>
      </c>
      <c r="Y4572" s="3" t="s">
        <v>154</v>
      </c>
      <c r="Z4572" s="3" t="s">
        <v>154</v>
      </c>
      <c r="AA4572" s="3" t="s">
        <v>154</v>
      </c>
      <c r="AB4572" s="3" t="s">
        <v>154</v>
      </c>
      <c r="AC4572" s="3" t="s">
        <v>154</v>
      </c>
      <c r="AD4572" s="3" t="s">
        <v>6151</v>
      </c>
      <c r="AE4572" s="3" t="s">
        <v>6151</v>
      </c>
      <c r="AF4572" s="3" t="s">
        <v>154</v>
      </c>
      <c r="AG4572" s="3" t="s">
        <v>154</v>
      </c>
      <c r="AH4572" s="3" t="s">
        <v>6478</v>
      </c>
      <c r="AI4572" s="3" t="s">
        <v>6482</v>
      </c>
      <c r="AJ4572" s="3" t="s">
        <v>6027</v>
      </c>
    </row>
    <row r="4573" spans="1:36" ht="30">
      <c r="A4573" s="10">
        <v>4676</v>
      </c>
      <c r="B4573" t="str">
        <f>IF(K4573="总计","",INDEX(主数据!A:AD,MATCH(J4573,主数据!A:A,0),9))</f>
        <v>华南大区公司</v>
      </c>
      <c r="C4573" t="str">
        <f>IF(K4573="","",INDEX(主数据!A:AD,MATCH(J4573,主数据!A:A,0),11))</f>
        <v>深圳东区</v>
      </c>
      <c r="D4573" t="str">
        <f t="shared" si="284"/>
        <v>SZ16中央空调费直接录入</v>
      </c>
      <c r="E4573" s="13" t="str">
        <f t="shared" si="286"/>
        <v/>
      </c>
      <c r="F4573" s="13" t="str">
        <f>IF(E4573="","",IFERROR(IF(IF(K4573="","",INDEX(收费标合同信息维护!A:Q,MATCH(D4573,收费标合同信息维护!J:J,0),10))=D4573,"有","无"),"无"))</f>
        <v/>
      </c>
      <c r="G4573" s="13" t="str">
        <f t="shared" si="285"/>
        <v/>
      </c>
      <c r="H4573" s="13" t="str">
        <f t="shared" si="287"/>
        <v/>
      </c>
      <c r="I4573" s="13" t="str">
        <f>IF(G4573="","",IFERROR(IF(IF(K4573="","",INDEX(收费标合同信息维护!A:Q,MATCH(G4573,收费标合同信息维护!M:M,0),13))=G4573,"有","无"),"无"))</f>
        <v/>
      </c>
      <c r="J4573" s="3" t="s">
        <v>2430</v>
      </c>
      <c r="K4573" s="3" t="s">
        <v>15403</v>
      </c>
      <c r="L4573" s="3" t="s">
        <v>6617</v>
      </c>
      <c r="M4573" s="3" t="s">
        <v>8841</v>
      </c>
      <c r="N4573" s="3" t="s">
        <v>6477</v>
      </c>
      <c r="O4573" s="3" t="s">
        <v>6478</v>
      </c>
      <c r="P4573" s="3" t="s">
        <v>15437</v>
      </c>
      <c r="Q4573" s="3" t="s">
        <v>15438</v>
      </c>
      <c r="R4573" s="3" t="s">
        <v>6479</v>
      </c>
      <c r="S4573" s="3" t="s">
        <v>6480</v>
      </c>
      <c r="T4573" s="3" t="s">
        <v>6548</v>
      </c>
      <c r="U4573" s="3" t="s">
        <v>154</v>
      </c>
      <c r="V4573" s="3" t="s">
        <v>154</v>
      </c>
      <c r="W4573" s="3" t="s">
        <v>154</v>
      </c>
      <c r="X4573" s="3" t="s">
        <v>154</v>
      </c>
      <c r="Y4573" s="3" t="s">
        <v>154</v>
      </c>
      <c r="Z4573" s="3" t="s">
        <v>154</v>
      </c>
      <c r="AA4573" s="3" t="s">
        <v>154</v>
      </c>
      <c r="AB4573" s="3" t="s">
        <v>154</v>
      </c>
      <c r="AC4573" s="3" t="s">
        <v>154</v>
      </c>
      <c r="AD4573" s="3" t="s">
        <v>6151</v>
      </c>
      <c r="AE4573" s="3" t="s">
        <v>6151</v>
      </c>
      <c r="AF4573" s="3" t="s">
        <v>154</v>
      </c>
      <c r="AG4573" s="3" t="s">
        <v>154</v>
      </c>
      <c r="AH4573" s="3" t="s">
        <v>6478</v>
      </c>
      <c r="AI4573" s="3" t="s">
        <v>6482</v>
      </c>
      <c r="AJ4573" s="3" t="s">
        <v>6489</v>
      </c>
    </row>
    <row r="4574" spans="1:36" ht="15">
      <c r="A4574" s="10">
        <v>4677</v>
      </c>
      <c r="B4574" t="str">
        <f>IF(K4574="总计","",INDEX(主数据!A:AD,MATCH(J4574,主数据!A:A,0),9))</f>
        <v>华南大区公司</v>
      </c>
      <c r="C4574" t="str">
        <f>IF(K4574="","",INDEX(主数据!A:AD,MATCH(J4574,主数据!A:A,0),11))</f>
        <v>深圳东区</v>
      </c>
      <c r="D4574" t="str">
        <f t="shared" si="284"/>
        <v>SZ16中央空调费标准方式1133.50</v>
      </c>
      <c r="E4574" s="13" t="str">
        <f t="shared" si="286"/>
        <v>1133.50</v>
      </c>
      <c r="F4574" s="13" t="str">
        <f>IF(E4574="","",IFERROR(IF(IF(K4574="","",INDEX(收费标合同信息维护!A:Q,MATCH(D4574,收费标合同信息维护!J:J,0),10))=D4574,"有","无"),"无"))</f>
        <v>无</v>
      </c>
      <c r="G4574" s="13" t="str">
        <f t="shared" si="285"/>
        <v/>
      </c>
      <c r="H4574" s="13" t="str">
        <f t="shared" si="287"/>
        <v/>
      </c>
      <c r="I4574" s="13" t="str">
        <f>IF(G4574="","",IFERROR(IF(IF(K4574="","",INDEX(收费标合同信息维护!A:Q,MATCH(G4574,收费标合同信息维护!M:M,0),13))=G4574,"有","无"),"无"))</f>
        <v/>
      </c>
      <c r="J4574" s="3" t="s">
        <v>2430</v>
      </c>
      <c r="K4574" s="3" t="s">
        <v>15403</v>
      </c>
      <c r="L4574" s="3" t="s">
        <v>6617</v>
      </c>
      <c r="M4574" s="3" t="s">
        <v>8841</v>
      </c>
      <c r="N4574" s="3" t="s">
        <v>6477</v>
      </c>
      <c r="O4574" s="3" t="s">
        <v>6478</v>
      </c>
      <c r="P4574" s="3" t="s">
        <v>15439</v>
      </c>
      <c r="Q4574" s="3" t="s">
        <v>15440</v>
      </c>
      <c r="R4574" s="3" t="s">
        <v>6484</v>
      </c>
      <c r="S4574" s="3" t="s">
        <v>6491</v>
      </c>
      <c r="T4574" s="3" t="s">
        <v>6595</v>
      </c>
      <c r="U4574" s="3" t="s">
        <v>154</v>
      </c>
      <c r="V4574" s="3" t="s">
        <v>15441</v>
      </c>
      <c r="W4574" s="3" t="s">
        <v>154</v>
      </c>
      <c r="X4574" s="3" t="s">
        <v>154</v>
      </c>
      <c r="Y4574" s="3" t="s">
        <v>154</v>
      </c>
      <c r="Z4574" s="3" t="s">
        <v>154</v>
      </c>
      <c r="AA4574" s="3" t="s">
        <v>154</v>
      </c>
      <c r="AB4574" s="3" t="s">
        <v>154</v>
      </c>
      <c r="AC4574" s="3" t="s">
        <v>154</v>
      </c>
      <c r="AD4574" s="3" t="s">
        <v>6151</v>
      </c>
      <c r="AE4574" s="3" t="s">
        <v>6151</v>
      </c>
      <c r="AF4574" s="3" t="s">
        <v>154</v>
      </c>
      <c r="AG4574" s="3" t="s">
        <v>154</v>
      </c>
      <c r="AH4574" s="3" t="s">
        <v>6478</v>
      </c>
      <c r="AI4574" s="3" t="s">
        <v>6482</v>
      </c>
      <c r="AJ4574" s="3" t="s">
        <v>6033</v>
      </c>
    </row>
    <row r="4575" spans="1:36" ht="15">
      <c r="A4575" s="10">
        <v>4678</v>
      </c>
      <c r="B4575" t="str">
        <f>IF(K4575="总计","",INDEX(主数据!A:AD,MATCH(J4575,主数据!A:A,0),9))</f>
        <v>华南大区公司</v>
      </c>
      <c r="C4575" t="str">
        <f>IF(K4575="","",INDEX(主数据!A:AD,MATCH(J4575,主数据!A:A,0),11))</f>
        <v>深圳东区</v>
      </c>
      <c r="D4575" t="str">
        <f t="shared" si="284"/>
        <v>SZ16中央空调费标准方式21824.00</v>
      </c>
      <c r="E4575" s="13" t="str">
        <f t="shared" si="286"/>
        <v>21824.00</v>
      </c>
      <c r="F4575" s="13" t="str">
        <f>IF(E4575="","",IFERROR(IF(IF(K4575="","",INDEX(收费标合同信息维护!A:Q,MATCH(D4575,收费标合同信息维护!J:J,0),10))=D4575,"有","无"),"无"))</f>
        <v>无</v>
      </c>
      <c r="G4575" s="13" t="str">
        <f t="shared" si="285"/>
        <v/>
      </c>
      <c r="H4575" s="13" t="str">
        <f t="shared" si="287"/>
        <v/>
      </c>
      <c r="I4575" s="13" t="str">
        <f>IF(G4575="","",IFERROR(IF(IF(K4575="","",INDEX(收费标合同信息维护!A:Q,MATCH(G4575,收费标合同信息维护!M:M,0),13))=G4575,"有","无"),"无"))</f>
        <v/>
      </c>
      <c r="J4575" s="3" t="s">
        <v>2430</v>
      </c>
      <c r="K4575" s="3" t="s">
        <v>15403</v>
      </c>
      <c r="L4575" s="3" t="s">
        <v>6617</v>
      </c>
      <c r="M4575" s="3" t="s">
        <v>8841</v>
      </c>
      <c r="N4575" s="3" t="s">
        <v>6477</v>
      </c>
      <c r="O4575" s="3" t="s">
        <v>6478</v>
      </c>
      <c r="P4575" s="3" t="s">
        <v>15442</v>
      </c>
      <c r="Q4575" s="3" t="s">
        <v>15443</v>
      </c>
      <c r="R4575" s="3" t="s">
        <v>6484</v>
      </c>
      <c r="S4575" s="3" t="s">
        <v>6491</v>
      </c>
      <c r="T4575" s="3" t="s">
        <v>6595</v>
      </c>
      <c r="U4575" s="3" t="s">
        <v>154</v>
      </c>
      <c r="V4575" s="3" t="s">
        <v>15444</v>
      </c>
      <c r="W4575" s="3" t="s">
        <v>154</v>
      </c>
      <c r="X4575" s="3" t="s">
        <v>154</v>
      </c>
      <c r="Y4575" s="3" t="s">
        <v>154</v>
      </c>
      <c r="Z4575" s="3" t="s">
        <v>154</v>
      </c>
      <c r="AA4575" s="3" t="s">
        <v>154</v>
      </c>
      <c r="AB4575" s="3" t="s">
        <v>154</v>
      </c>
      <c r="AC4575" s="3" t="s">
        <v>154</v>
      </c>
      <c r="AD4575" s="3" t="s">
        <v>6151</v>
      </c>
      <c r="AE4575" s="3" t="s">
        <v>6151</v>
      </c>
      <c r="AF4575" s="3" t="s">
        <v>154</v>
      </c>
      <c r="AG4575" s="3" t="s">
        <v>154</v>
      </c>
      <c r="AH4575" s="3" t="s">
        <v>6478</v>
      </c>
      <c r="AI4575" s="3" t="s">
        <v>6482</v>
      </c>
      <c r="AJ4575" s="3" t="s">
        <v>6033</v>
      </c>
    </row>
    <row r="4576" spans="1:36" ht="15">
      <c r="A4576" s="10">
        <v>4679</v>
      </c>
      <c r="B4576" t="str">
        <f>IF(K4576="总计","",INDEX(主数据!A:AD,MATCH(J4576,主数据!A:A,0),9))</f>
        <v>华南大区公司</v>
      </c>
      <c r="C4576" t="str">
        <f>IF(K4576="","",INDEX(主数据!A:AD,MATCH(J4576,主数据!A:A,0),11))</f>
        <v>深圳东区</v>
      </c>
      <c r="D4576" t="str">
        <f t="shared" si="284"/>
        <v>SZ16中央空调费标准方式14.00</v>
      </c>
      <c r="E4576" s="13" t="str">
        <f t="shared" si="286"/>
        <v>14.00</v>
      </c>
      <c r="F4576" s="13" t="str">
        <f>IF(E4576="","",IFERROR(IF(IF(K4576="","",INDEX(收费标合同信息维护!A:Q,MATCH(D4576,收费标合同信息维护!J:J,0),10))=D4576,"有","无"),"无"))</f>
        <v>无</v>
      </c>
      <c r="G4576" s="13" t="str">
        <f t="shared" si="285"/>
        <v/>
      </c>
      <c r="H4576" s="13" t="str">
        <f t="shared" si="287"/>
        <v/>
      </c>
      <c r="I4576" s="13" t="str">
        <f>IF(G4576="","",IFERROR(IF(IF(K4576="","",INDEX(收费标合同信息维护!A:Q,MATCH(G4576,收费标合同信息维护!M:M,0),13))=G4576,"有","无"),"无"))</f>
        <v/>
      </c>
      <c r="J4576" s="3" t="s">
        <v>2430</v>
      </c>
      <c r="K4576" s="3" t="s">
        <v>15403</v>
      </c>
      <c r="L4576" s="3" t="s">
        <v>6617</v>
      </c>
      <c r="M4576" s="3" t="s">
        <v>8841</v>
      </c>
      <c r="N4576" s="3" t="s">
        <v>6477</v>
      </c>
      <c r="O4576" s="3" t="s">
        <v>6478</v>
      </c>
      <c r="P4576" s="3" t="s">
        <v>15445</v>
      </c>
      <c r="Q4576" s="3" t="s">
        <v>15446</v>
      </c>
      <c r="R4576" s="3" t="s">
        <v>6484</v>
      </c>
      <c r="S4576" s="3" t="s">
        <v>6491</v>
      </c>
      <c r="T4576" s="3" t="s">
        <v>6499</v>
      </c>
      <c r="U4576" s="3" t="s">
        <v>154</v>
      </c>
      <c r="V4576" s="3" t="s">
        <v>8558</v>
      </c>
      <c r="W4576" s="3" t="s">
        <v>154</v>
      </c>
      <c r="X4576" s="3" t="s">
        <v>154</v>
      </c>
      <c r="Y4576" s="3" t="s">
        <v>154</v>
      </c>
      <c r="Z4576" s="3" t="s">
        <v>154</v>
      </c>
      <c r="AA4576" s="3" t="s">
        <v>154</v>
      </c>
      <c r="AB4576" s="3" t="s">
        <v>154</v>
      </c>
      <c r="AC4576" s="3" t="s">
        <v>154</v>
      </c>
      <c r="AD4576" s="3" t="s">
        <v>6151</v>
      </c>
      <c r="AE4576" s="3" t="s">
        <v>6151</v>
      </c>
      <c r="AF4576" s="3" t="s">
        <v>154</v>
      </c>
      <c r="AG4576" s="3" t="s">
        <v>154</v>
      </c>
      <c r="AH4576" s="3" t="s">
        <v>6478</v>
      </c>
      <c r="AI4576" s="3" t="s">
        <v>6482</v>
      </c>
      <c r="AJ4576" s="3" t="s">
        <v>6033</v>
      </c>
    </row>
    <row r="4577" spans="1:36" ht="15">
      <c r="A4577" s="10">
        <v>4680</v>
      </c>
      <c r="B4577" t="str">
        <f>IF(K4577="总计","",INDEX(主数据!A:AD,MATCH(J4577,主数据!A:A,0),9))</f>
        <v>华南大区公司</v>
      </c>
      <c r="C4577" t="str">
        <f>IF(K4577="","",INDEX(主数据!A:AD,MATCH(J4577,主数据!A:A,0),11))</f>
        <v>深圳东区</v>
      </c>
      <c r="D4577" t="str">
        <f t="shared" si="284"/>
        <v>SZ16中央空调费标准方式16.00</v>
      </c>
      <c r="E4577" s="13" t="str">
        <f t="shared" si="286"/>
        <v>16.00</v>
      </c>
      <c r="F4577" s="13" t="str">
        <f>IF(E4577="","",IFERROR(IF(IF(K4577="","",INDEX(收费标合同信息维护!A:Q,MATCH(D4577,收费标合同信息维护!J:J,0),10))=D4577,"有","无"),"无"))</f>
        <v>无</v>
      </c>
      <c r="G4577" s="13" t="str">
        <f t="shared" si="285"/>
        <v/>
      </c>
      <c r="H4577" s="13" t="str">
        <f t="shared" si="287"/>
        <v/>
      </c>
      <c r="I4577" s="13" t="str">
        <f>IF(G4577="","",IFERROR(IF(IF(K4577="","",INDEX(收费标合同信息维护!A:Q,MATCH(G4577,收费标合同信息维护!M:M,0),13))=G4577,"有","无"),"无"))</f>
        <v/>
      </c>
      <c r="J4577" s="3" t="s">
        <v>2430</v>
      </c>
      <c r="K4577" s="3" t="s">
        <v>15403</v>
      </c>
      <c r="L4577" s="3" t="s">
        <v>6617</v>
      </c>
      <c r="M4577" s="3" t="s">
        <v>8841</v>
      </c>
      <c r="N4577" s="3" t="s">
        <v>6477</v>
      </c>
      <c r="O4577" s="3" t="s">
        <v>6478</v>
      </c>
      <c r="P4577" s="3" t="s">
        <v>15447</v>
      </c>
      <c r="Q4577" s="3" t="s">
        <v>15448</v>
      </c>
      <c r="R4577" s="3" t="s">
        <v>6484</v>
      </c>
      <c r="S4577" s="3" t="s">
        <v>6491</v>
      </c>
      <c r="T4577" s="3" t="s">
        <v>6499</v>
      </c>
      <c r="U4577" s="3" t="s">
        <v>154</v>
      </c>
      <c r="V4577" s="3" t="s">
        <v>9875</v>
      </c>
      <c r="W4577" s="3" t="s">
        <v>154</v>
      </c>
      <c r="X4577" s="3" t="s">
        <v>154</v>
      </c>
      <c r="Y4577" s="3" t="s">
        <v>154</v>
      </c>
      <c r="Z4577" s="3" t="s">
        <v>154</v>
      </c>
      <c r="AA4577" s="3" t="s">
        <v>154</v>
      </c>
      <c r="AB4577" s="3" t="s">
        <v>154</v>
      </c>
      <c r="AC4577" s="3" t="s">
        <v>154</v>
      </c>
      <c r="AD4577" s="3" t="s">
        <v>6151</v>
      </c>
      <c r="AE4577" s="3" t="s">
        <v>6151</v>
      </c>
      <c r="AF4577" s="3" t="s">
        <v>154</v>
      </c>
      <c r="AG4577" s="3" t="s">
        <v>154</v>
      </c>
      <c r="AH4577" s="3" t="s">
        <v>6478</v>
      </c>
      <c r="AI4577" s="3" t="s">
        <v>6482</v>
      </c>
      <c r="AJ4577" s="3" t="s">
        <v>19</v>
      </c>
    </row>
    <row r="4578" spans="1:36" ht="30">
      <c r="A4578" s="10">
        <v>4681</v>
      </c>
      <c r="B4578" t="str">
        <f>IF(K4578="总计","",INDEX(主数据!A:AD,MATCH(J4578,主数据!A:A,0),9))</f>
        <v>华南大区公司</v>
      </c>
      <c r="C4578" t="str">
        <f>IF(K4578="","",INDEX(主数据!A:AD,MATCH(J4578,主数据!A:A,0),11))</f>
        <v>深圳东区</v>
      </c>
      <c r="D4578" t="str">
        <f t="shared" si="284"/>
        <v>SZ16中央空调费定额</v>
      </c>
      <c r="E4578" s="13" t="str">
        <f t="shared" si="286"/>
        <v/>
      </c>
      <c r="F4578" s="13" t="str">
        <f>IF(E4578="","",IFERROR(IF(IF(K4578="","",INDEX(收费标合同信息维护!A:Q,MATCH(D4578,收费标合同信息维护!J:J,0),10))=D4578,"有","无"),"无"))</f>
        <v/>
      </c>
      <c r="G4578" s="13" t="str">
        <f t="shared" si="285"/>
        <v>SZ16中央空调费定额11349.33</v>
      </c>
      <c r="H4578" s="13" t="str">
        <f t="shared" si="287"/>
        <v>11349.33</v>
      </c>
      <c r="I4578" s="13" t="str">
        <f>IF(G4578="","",IFERROR(IF(IF(K4578="","",INDEX(收费标合同信息维护!A:Q,MATCH(G4578,收费标合同信息维护!M:M,0),13))=G4578,"有","无"),"无"))</f>
        <v>无</v>
      </c>
      <c r="J4578" s="3" t="s">
        <v>2430</v>
      </c>
      <c r="K4578" s="3" t="s">
        <v>15403</v>
      </c>
      <c r="L4578" s="3" t="s">
        <v>6617</v>
      </c>
      <c r="M4578" s="3" t="s">
        <v>8841</v>
      </c>
      <c r="N4578" s="3" t="s">
        <v>6477</v>
      </c>
      <c r="O4578" s="3" t="s">
        <v>6478</v>
      </c>
      <c r="P4578" s="3" t="s">
        <v>15449</v>
      </c>
      <c r="Q4578" s="3" t="s">
        <v>15450</v>
      </c>
      <c r="R4578" s="3" t="s">
        <v>6490</v>
      </c>
      <c r="S4578" s="3" t="s">
        <v>6491</v>
      </c>
      <c r="T4578" s="3" t="s">
        <v>7084</v>
      </c>
      <c r="U4578" s="3" t="s">
        <v>154</v>
      </c>
      <c r="V4578" s="3" t="s">
        <v>154</v>
      </c>
      <c r="W4578" s="3" t="s">
        <v>15451</v>
      </c>
      <c r="X4578" s="3" t="s">
        <v>154</v>
      </c>
      <c r="Y4578" s="3" t="s">
        <v>154</v>
      </c>
      <c r="Z4578" s="3" t="s">
        <v>154</v>
      </c>
      <c r="AA4578" s="3" t="s">
        <v>154</v>
      </c>
      <c r="AB4578" s="3" t="s">
        <v>154</v>
      </c>
      <c r="AC4578" s="3" t="s">
        <v>154</v>
      </c>
      <c r="AD4578" s="3" t="s">
        <v>6151</v>
      </c>
      <c r="AE4578" s="3" t="s">
        <v>6151</v>
      </c>
      <c r="AF4578" s="3" t="s">
        <v>154</v>
      </c>
      <c r="AG4578" s="3" t="s">
        <v>154</v>
      </c>
      <c r="AH4578" s="3" t="s">
        <v>6478</v>
      </c>
      <c r="AI4578" s="3" t="s">
        <v>6482</v>
      </c>
      <c r="AJ4578" s="3" t="s">
        <v>6489</v>
      </c>
    </row>
    <row r="4579" spans="1:36" ht="30">
      <c r="A4579" s="10">
        <v>4682</v>
      </c>
      <c r="B4579" t="str">
        <f>IF(K4579="总计","",INDEX(主数据!A:AD,MATCH(J4579,主数据!A:A,0),9))</f>
        <v>华南大区公司</v>
      </c>
      <c r="C4579" t="str">
        <f>IF(K4579="","",INDEX(主数据!A:AD,MATCH(J4579,主数据!A:A,0),11))</f>
        <v>深圳东区</v>
      </c>
      <c r="D4579" t="str">
        <f t="shared" si="284"/>
        <v>SZ16中央空调费定额</v>
      </c>
      <c r="E4579" s="13" t="str">
        <f t="shared" si="286"/>
        <v/>
      </c>
      <c r="F4579" s="13" t="str">
        <f>IF(E4579="","",IFERROR(IF(IF(K4579="","",INDEX(收费标合同信息维护!A:Q,MATCH(D4579,收费标合同信息维护!J:J,0),10))=D4579,"有","无"),"无"))</f>
        <v/>
      </c>
      <c r="G4579" s="13" t="str">
        <f t="shared" si="285"/>
        <v>SZ16中央空调费定额15066.67</v>
      </c>
      <c r="H4579" s="13" t="str">
        <f t="shared" si="287"/>
        <v>15066.67</v>
      </c>
      <c r="I4579" s="13" t="str">
        <f>IF(G4579="","",IFERROR(IF(IF(K4579="","",INDEX(收费标合同信息维护!A:Q,MATCH(G4579,收费标合同信息维护!M:M,0),13))=G4579,"有","无"),"无"))</f>
        <v>无</v>
      </c>
      <c r="J4579" s="3" t="s">
        <v>2430</v>
      </c>
      <c r="K4579" s="3" t="s">
        <v>15403</v>
      </c>
      <c r="L4579" s="3" t="s">
        <v>6617</v>
      </c>
      <c r="M4579" s="3" t="s">
        <v>8841</v>
      </c>
      <c r="N4579" s="3" t="s">
        <v>6477</v>
      </c>
      <c r="O4579" s="3" t="s">
        <v>6478</v>
      </c>
      <c r="P4579" s="3" t="s">
        <v>18336</v>
      </c>
      <c r="Q4579" s="3" t="s">
        <v>18337</v>
      </c>
      <c r="R4579" s="3" t="s">
        <v>6490</v>
      </c>
      <c r="S4579" s="3" t="s">
        <v>6491</v>
      </c>
      <c r="T4579" s="3" t="s">
        <v>6510</v>
      </c>
      <c r="U4579" s="3" t="s">
        <v>154</v>
      </c>
      <c r="V4579" s="3" t="s">
        <v>154</v>
      </c>
      <c r="W4579" s="3" t="s">
        <v>18338</v>
      </c>
      <c r="X4579" s="3" t="s">
        <v>154</v>
      </c>
      <c r="Y4579" s="3" t="s">
        <v>154</v>
      </c>
      <c r="Z4579" s="3" t="s">
        <v>154</v>
      </c>
      <c r="AA4579" s="3" t="s">
        <v>154</v>
      </c>
      <c r="AB4579" s="3" t="s">
        <v>154</v>
      </c>
      <c r="AC4579" s="3" t="s">
        <v>154</v>
      </c>
      <c r="AD4579" s="3" t="s">
        <v>6151</v>
      </c>
      <c r="AE4579" s="3" t="s">
        <v>6151</v>
      </c>
      <c r="AF4579" s="3" t="s">
        <v>154</v>
      </c>
      <c r="AG4579" s="3" t="s">
        <v>154</v>
      </c>
      <c r="AH4579" s="3" t="s">
        <v>6478</v>
      </c>
      <c r="AI4579" s="3" t="s">
        <v>6482</v>
      </c>
      <c r="AJ4579" s="3" t="s">
        <v>6033</v>
      </c>
    </row>
    <row r="4580" spans="1:36" ht="30">
      <c r="A4580" s="10">
        <v>4683</v>
      </c>
      <c r="B4580" t="str">
        <f>IF(K4580="总计","",INDEX(主数据!A:AD,MATCH(J4580,主数据!A:A,0),9))</f>
        <v>华南大区公司</v>
      </c>
      <c r="C4580" t="str">
        <f>IF(K4580="","",INDEX(主数据!A:AD,MATCH(J4580,主数据!A:A,0),11))</f>
        <v>深圳东区</v>
      </c>
      <c r="D4580" t="str">
        <f t="shared" si="284"/>
        <v>SZ16公共电费定额</v>
      </c>
      <c r="E4580" s="13" t="str">
        <f t="shared" si="286"/>
        <v/>
      </c>
      <c r="F4580" s="13" t="str">
        <f>IF(E4580="","",IFERROR(IF(IF(K4580="","",INDEX(收费标合同信息维护!A:Q,MATCH(D4580,收费标合同信息维护!J:J,0),10))=D4580,"有","无"),"无"))</f>
        <v/>
      </c>
      <c r="G4580" s="13" t="str">
        <f t="shared" si="285"/>
        <v>SZ16公共电费定额190.00</v>
      </c>
      <c r="H4580" s="13" t="str">
        <f t="shared" si="287"/>
        <v>190.00</v>
      </c>
      <c r="I4580" s="13" t="str">
        <f>IF(G4580="","",IFERROR(IF(IF(K4580="","",INDEX(收费标合同信息维护!A:Q,MATCH(G4580,收费标合同信息维护!M:M,0),13))=G4580,"有","无"),"无"))</f>
        <v>无</v>
      </c>
      <c r="J4580" s="3" t="s">
        <v>2430</v>
      </c>
      <c r="K4580" s="3" t="s">
        <v>15403</v>
      </c>
      <c r="L4580" s="3" t="s">
        <v>6826</v>
      </c>
      <c r="M4580" s="3" t="s">
        <v>7076</v>
      </c>
      <c r="N4580" s="3" t="s">
        <v>6477</v>
      </c>
      <c r="O4580" s="3" t="s">
        <v>6478</v>
      </c>
      <c r="P4580" s="3" t="s">
        <v>2430</v>
      </c>
      <c r="Q4580" s="3" t="s">
        <v>15452</v>
      </c>
      <c r="R4580" s="3" t="s">
        <v>6490</v>
      </c>
      <c r="S4580" s="3" t="s">
        <v>6491</v>
      </c>
      <c r="T4580" s="3" t="s">
        <v>7084</v>
      </c>
      <c r="U4580" s="3" t="s">
        <v>154</v>
      </c>
      <c r="V4580" s="3" t="s">
        <v>154</v>
      </c>
      <c r="W4580" s="3" t="s">
        <v>15429</v>
      </c>
      <c r="X4580" s="3" t="s">
        <v>154</v>
      </c>
      <c r="Y4580" s="3" t="s">
        <v>154</v>
      </c>
      <c r="Z4580" s="3" t="s">
        <v>154</v>
      </c>
      <c r="AA4580" s="3" t="s">
        <v>154</v>
      </c>
      <c r="AB4580" s="3" t="s">
        <v>154</v>
      </c>
      <c r="AC4580" s="3" t="s">
        <v>154</v>
      </c>
      <c r="AD4580" s="3" t="s">
        <v>6151</v>
      </c>
      <c r="AE4580" s="3" t="s">
        <v>6151</v>
      </c>
      <c r="AF4580" s="3" t="s">
        <v>154</v>
      </c>
      <c r="AG4580" s="3" t="s">
        <v>154</v>
      </c>
      <c r="AH4580" s="3" t="s">
        <v>6478</v>
      </c>
      <c r="AI4580" s="3" t="s">
        <v>6727</v>
      </c>
      <c r="AJ4580" s="3" t="s">
        <v>6489</v>
      </c>
    </row>
    <row r="4581" spans="1:36" ht="15">
      <c r="A4581" s="10">
        <v>4684</v>
      </c>
      <c r="B4581" t="str">
        <f>IF(K4581="总计","",INDEX(主数据!A:AD,MATCH(J4581,主数据!A:A,0),9))</f>
        <v>华南大区公司</v>
      </c>
      <c r="C4581" t="str">
        <f>IF(K4581="","",INDEX(主数据!A:AD,MATCH(J4581,主数据!A:A,0),11))</f>
        <v>深圳东区</v>
      </c>
      <c r="D4581" t="str">
        <f t="shared" si="284"/>
        <v>SZ16公共电费标准方式1.21</v>
      </c>
      <c r="E4581" s="13" t="str">
        <f t="shared" si="286"/>
        <v>1.21</v>
      </c>
      <c r="F4581" s="13" t="str">
        <f>IF(E4581="","",IFERROR(IF(IF(K4581="","",INDEX(收费标合同信息维护!A:Q,MATCH(D4581,收费标合同信息维护!J:J,0),10))=D4581,"有","无"),"无"))</f>
        <v>无</v>
      </c>
      <c r="G4581" s="13" t="str">
        <f t="shared" si="285"/>
        <v/>
      </c>
      <c r="H4581" s="13" t="str">
        <f t="shared" si="287"/>
        <v/>
      </c>
      <c r="I4581" s="13" t="str">
        <f>IF(G4581="","",IFERROR(IF(IF(K4581="","",INDEX(收费标合同信息维护!A:Q,MATCH(G4581,收费标合同信息维护!M:M,0),13))=G4581,"有","无"),"无"))</f>
        <v/>
      </c>
      <c r="J4581" s="3" t="s">
        <v>2430</v>
      </c>
      <c r="K4581" s="3" t="s">
        <v>15403</v>
      </c>
      <c r="L4581" s="3" t="s">
        <v>6826</v>
      </c>
      <c r="M4581" s="3" t="s">
        <v>7076</v>
      </c>
      <c r="N4581" s="3" t="s">
        <v>6477</v>
      </c>
      <c r="O4581" s="3" t="s">
        <v>6478</v>
      </c>
      <c r="P4581" s="3" t="s">
        <v>15453</v>
      </c>
      <c r="Q4581" s="3" t="s">
        <v>15454</v>
      </c>
      <c r="R4581" s="3" t="s">
        <v>6484</v>
      </c>
      <c r="S4581" s="3" t="s">
        <v>6491</v>
      </c>
      <c r="T4581" s="3" t="s">
        <v>7127</v>
      </c>
      <c r="U4581" s="3" t="s">
        <v>154</v>
      </c>
      <c r="V4581" s="3" t="s">
        <v>15455</v>
      </c>
      <c r="W4581" s="3" t="s">
        <v>154</v>
      </c>
      <c r="X4581" s="3" t="s">
        <v>154</v>
      </c>
      <c r="Y4581" s="3" t="s">
        <v>154</v>
      </c>
      <c r="Z4581" s="3" t="s">
        <v>154</v>
      </c>
      <c r="AA4581" s="3" t="s">
        <v>154</v>
      </c>
      <c r="AB4581" s="3" t="s">
        <v>154</v>
      </c>
      <c r="AC4581" s="3" t="s">
        <v>154</v>
      </c>
      <c r="AD4581" s="3" t="s">
        <v>6151</v>
      </c>
      <c r="AE4581" s="3" t="s">
        <v>6151</v>
      </c>
      <c r="AF4581" s="3" t="s">
        <v>154</v>
      </c>
      <c r="AG4581" s="3" t="s">
        <v>154</v>
      </c>
      <c r="AH4581" s="3" t="s">
        <v>6478</v>
      </c>
      <c r="AI4581" s="3" t="s">
        <v>6482</v>
      </c>
      <c r="AJ4581" s="3" t="s">
        <v>6489</v>
      </c>
    </row>
    <row r="4582" spans="1:36" ht="30">
      <c r="A4582" s="10">
        <v>4685</v>
      </c>
      <c r="B4582" t="str">
        <f>IF(K4582="总计","",INDEX(主数据!A:AD,MATCH(J4582,主数据!A:A,0),9))</f>
        <v>华南大区公司</v>
      </c>
      <c r="C4582" t="str">
        <f>IF(K4582="","",INDEX(主数据!A:AD,MATCH(J4582,主数据!A:A,0),11))</f>
        <v>深圳东区</v>
      </c>
      <c r="D4582" t="str">
        <f t="shared" si="284"/>
        <v>SZ16生活垃圾消纳费（仪表）阶梯方式0.00</v>
      </c>
      <c r="E4582" s="13" t="str">
        <f t="shared" si="286"/>
        <v>0.00</v>
      </c>
      <c r="F4582" s="13" t="str">
        <f>IF(E4582="","",IFERROR(IF(IF(K4582="","",INDEX(收费标合同信息维护!A:Q,MATCH(D4582,收费标合同信息维护!J:J,0),10))=D4582,"有","无"),"无"))</f>
        <v>无</v>
      </c>
      <c r="G4582" s="13" t="str">
        <f t="shared" si="285"/>
        <v/>
      </c>
      <c r="H4582" s="13" t="str">
        <f t="shared" si="287"/>
        <v/>
      </c>
      <c r="I4582" s="13" t="str">
        <f>IF(G4582="","",IFERROR(IF(IF(K4582="","",INDEX(收费标合同信息维护!A:Q,MATCH(G4582,收费标合同信息维护!M:M,0),13))=G4582,"有","无"),"无"))</f>
        <v/>
      </c>
      <c r="J4582" s="3" t="s">
        <v>2430</v>
      </c>
      <c r="K4582" s="3" t="s">
        <v>15403</v>
      </c>
      <c r="L4582" s="3" t="s">
        <v>6705</v>
      </c>
      <c r="M4582" s="3" t="s">
        <v>6706</v>
      </c>
      <c r="N4582" s="3" t="s">
        <v>6603</v>
      </c>
      <c r="O4582" s="3" t="s">
        <v>6478</v>
      </c>
      <c r="P4582" s="3" t="s">
        <v>15456</v>
      </c>
      <c r="Q4582" s="3" t="s">
        <v>15457</v>
      </c>
      <c r="R4582" s="3" t="s">
        <v>6720</v>
      </c>
      <c r="S4582" s="3" t="s">
        <v>6491</v>
      </c>
      <c r="T4582" s="3" t="s">
        <v>7100</v>
      </c>
      <c r="U4582" s="3" t="s">
        <v>154</v>
      </c>
      <c r="V4582" s="3" t="s">
        <v>7933</v>
      </c>
      <c r="W4582" s="3" t="s">
        <v>154</v>
      </c>
      <c r="X4582" s="3" t="s">
        <v>10390</v>
      </c>
      <c r="Y4582" s="3" t="s">
        <v>10389</v>
      </c>
      <c r="Z4582" s="3" t="s">
        <v>154</v>
      </c>
      <c r="AA4582" s="3" t="s">
        <v>154</v>
      </c>
      <c r="AB4582" s="3" t="s">
        <v>154</v>
      </c>
      <c r="AC4582" s="3" t="s">
        <v>154</v>
      </c>
      <c r="AD4582" s="3" t="s">
        <v>6151</v>
      </c>
      <c r="AE4582" s="3" t="s">
        <v>6151</v>
      </c>
      <c r="AF4582" s="3" t="s">
        <v>154</v>
      </c>
      <c r="AG4582" s="3" t="s">
        <v>154</v>
      </c>
      <c r="AH4582" s="3" t="s">
        <v>6597</v>
      </c>
      <c r="AI4582" s="3" t="s">
        <v>6482</v>
      </c>
      <c r="AJ4582" s="3" t="s">
        <v>6489</v>
      </c>
    </row>
    <row r="4583" spans="1:36" ht="30">
      <c r="A4583" s="10">
        <v>4686</v>
      </c>
      <c r="B4583" t="str">
        <f>IF(K4583="总计","",INDEX(主数据!A:AD,MATCH(J4583,主数据!A:A,0),9))</f>
        <v>华南大区公司</v>
      </c>
      <c r="C4583" t="str">
        <f>IF(K4583="","",INDEX(主数据!A:AD,MATCH(J4583,主数据!A:A,0),11))</f>
        <v>深圳东区</v>
      </c>
      <c r="D4583" t="str">
        <f t="shared" si="284"/>
        <v>SZ16生活垃圾消纳费（仪表）定额阶梯0.00</v>
      </c>
      <c r="E4583" s="13" t="str">
        <f t="shared" si="286"/>
        <v>0.00</v>
      </c>
      <c r="F4583" s="13" t="str">
        <f>IF(E4583="","",IFERROR(IF(IF(K4583="","",INDEX(收费标合同信息维护!A:Q,MATCH(D4583,收费标合同信息维护!J:J,0),10))=D4583,"有","无"),"无"))</f>
        <v>无</v>
      </c>
      <c r="G4583" s="13" t="str">
        <f t="shared" si="285"/>
        <v/>
      </c>
      <c r="H4583" s="13" t="str">
        <f t="shared" si="287"/>
        <v/>
      </c>
      <c r="I4583" s="13" t="str">
        <f>IF(G4583="","",IFERROR(IF(IF(K4583="","",INDEX(收费标合同信息维护!A:Q,MATCH(G4583,收费标合同信息维护!M:M,0),13))=G4583,"有","无"),"无"))</f>
        <v/>
      </c>
      <c r="J4583" s="3" t="s">
        <v>2430</v>
      </c>
      <c r="K4583" s="3" t="s">
        <v>15403</v>
      </c>
      <c r="L4583" s="3" t="s">
        <v>6705</v>
      </c>
      <c r="M4583" s="3" t="s">
        <v>6706</v>
      </c>
      <c r="N4583" s="3" t="s">
        <v>6603</v>
      </c>
      <c r="O4583" s="3" t="s">
        <v>6478</v>
      </c>
      <c r="P4583" s="3" t="s">
        <v>15458</v>
      </c>
      <c r="Q4583" s="3" t="s">
        <v>11714</v>
      </c>
      <c r="R4583" s="3" t="s">
        <v>6707</v>
      </c>
      <c r="S4583" s="3" t="s">
        <v>6491</v>
      </c>
      <c r="T4583" s="3" t="s">
        <v>6751</v>
      </c>
      <c r="U4583" s="3" t="s">
        <v>154</v>
      </c>
      <c r="V4583" s="3" t="s">
        <v>7933</v>
      </c>
      <c r="W4583" s="3" t="s">
        <v>154</v>
      </c>
      <c r="X4583" s="3" t="s">
        <v>10390</v>
      </c>
      <c r="Y4583" s="3" t="s">
        <v>10389</v>
      </c>
      <c r="Z4583" s="3" t="s">
        <v>154</v>
      </c>
      <c r="AA4583" s="3" t="s">
        <v>154</v>
      </c>
      <c r="AB4583" s="3" t="s">
        <v>154</v>
      </c>
      <c r="AC4583" s="3" t="s">
        <v>154</v>
      </c>
      <c r="AD4583" s="3" t="s">
        <v>6151</v>
      </c>
      <c r="AE4583" s="3" t="s">
        <v>6151</v>
      </c>
      <c r="AF4583" s="3" t="s">
        <v>154</v>
      </c>
      <c r="AG4583" s="3" t="s">
        <v>154</v>
      </c>
      <c r="AH4583" s="3" t="s">
        <v>6597</v>
      </c>
      <c r="AI4583" s="3" t="s">
        <v>6482</v>
      </c>
      <c r="AJ4583" s="3" t="s">
        <v>6489</v>
      </c>
    </row>
    <row r="4584" spans="1:36" ht="30">
      <c r="A4584" s="10">
        <v>4687</v>
      </c>
      <c r="B4584" t="str">
        <f>IF(K4584="总计","",INDEX(主数据!A:AD,MATCH(J4584,主数据!A:A,0),9))</f>
        <v>华南大区公司</v>
      </c>
      <c r="C4584" t="str">
        <f>IF(K4584="","",INDEX(主数据!A:AD,MATCH(J4584,主数据!A:A,0),11))</f>
        <v>深圳东区</v>
      </c>
      <c r="D4584" t="str">
        <f t="shared" si="284"/>
        <v>SZ16生活垃圾消纳费（仪表）定额阶梯0.00</v>
      </c>
      <c r="E4584" s="13" t="str">
        <f t="shared" si="286"/>
        <v>0.00</v>
      </c>
      <c r="F4584" s="13" t="str">
        <f>IF(E4584="","",IFERROR(IF(IF(K4584="","",INDEX(收费标合同信息维护!A:Q,MATCH(D4584,收费标合同信息维护!J:J,0),10))=D4584,"有","无"),"无"))</f>
        <v>无</v>
      </c>
      <c r="G4584" s="13" t="str">
        <f t="shared" si="285"/>
        <v/>
      </c>
      <c r="H4584" s="13" t="str">
        <f t="shared" si="287"/>
        <v/>
      </c>
      <c r="I4584" s="13" t="str">
        <f>IF(G4584="","",IFERROR(IF(IF(K4584="","",INDEX(收费标合同信息维护!A:Q,MATCH(G4584,收费标合同信息维护!M:M,0),13))=G4584,"有","无"),"无"))</f>
        <v/>
      </c>
      <c r="J4584" s="3" t="s">
        <v>2430</v>
      </c>
      <c r="K4584" s="3" t="s">
        <v>15403</v>
      </c>
      <c r="L4584" s="3" t="s">
        <v>6705</v>
      </c>
      <c r="M4584" s="3" t="s">
        <v>6706</v>
      </c>
      <c r="N4584" s="3" t="s">
        <v>6603</v>
      </c>
      <c r="O4584" s="3" t="s">
        <v>6478</v>
      </c>
      <c r="P4584" s="3" t="s">
        <v>15459</v>
      </c>
      <c r="Q4584" s="3" t="s">
        <v>15460</v>
      </c>
      <c r="R4584" s="3" t="s">
        <v>6707</v>
      </c>
      <c r="S4584" s="3" t="s">
        <v>6491</v>
      </c>
      <c r="T4584" s="3" t="s">
        <v>7100</v>
      </c>
      <c r="U4584" s="3" t="s">
        <v>154</v>
      </c>
      <c r="V4584" s="3" t="s">
        <v>7933</v>
      </c>
      <c r="W4584" s="3" t="s">
        <v>154</v>
      </c>
      <c r="X4584" s="3" t="s">
        <v>10390</v>
      </c>
      <c r="Y4584" s="3" t="s">
        <v>10389</v>
      </c>
      <c r="Z4584" s="3" t="s">
        <v>154</v>
      </c>
      <c r="AA4584" s="3" t="s">
        <v>154</v>
      </c>
      <c r="AB4584" s="3" t="s">
        <v>154</v>
      </c>
      <c r="AC4584" s="3" t="s">
        <v>154</v>
      </c>
      <c r="AD4584" s="3" t="s">
        <v>6151</v>
      </c>
      <c r="AE4584" s="3" t="s">
        <v>6151</v>
      </c>
      <c r="AF4584" s="3" t="s">
        <v>154</v>
      </c>
      <c r="AG4584" s="3" t="s">
        <v>154</v>
      </c>
      <c r="AH4584" s="3" t="s">
        <v>6597</v>
      </c>
      <c r="AI4584" s="3" t="s">
        <v>6482</v>
      </c>
      <c r="AJ4584" s="3" t="s">
        <v>6489</v>
      </c>
    </row>
    <row r="4585" spans="1:36" ht="30">
      <c r="A4585" s="10">
        <v>4688</v>
      </c>
      <c r="B4585" t="str">
        <f>IF(K4585="总计","",INDEX(主数据!A:AD,MATCH(J4585,主数据!A:A,0),9))</f>
        <v>华南大区公司</v>
      </c>
      <c r="C4585" t="str">
        <f>IF(K4585="","",INDEX(主数据!A:AD,MATCH(J4585,主数据!A:A,0),11))</f>
        <v>深圳东区</v>
      </c>
      <c r="D4585" t="str">
        <f t="shared" si="284"/>
        <v>SZ16生活垃圾消纳费（仪表）定额阶梯0.00</v>
      </c>
      <c r="E4585" s="13" t="str">
        <f t="shared" si="286"/>
        <v>0.00</v>
      </c>
      <c r="F4585" s="13" t="str">
        <f>IF(E4585="","",IFERROR(IF(IF(K4585="","",INDEX(收费标合同信息维护!A:Q,MATCH(D4585,收费标合同信息维护!J:J,0),10))=D4585,"有","无"),"无"))</f>
        <v>无</v>
      </c>
      <c r="G4585" s="13" t="str">
        <f t="shared" si="285"/>
        <v/>
      </c>
      <c r="H4585" s="13" t="str">
        <f t="shared" si="287"/>
        <v/>
      </c>
      <c r="I4585" s="13" t="str">
        <f>IF(G4585="","",IFERROR(IF(IF(K4585="","",INDEX(收费标合同信息维护!A:Q,MATCH(G4585,收费标合同信息维护!M:M,0),13))=G4585,"有","无"),"无"))</f>
        <v/>
      </c>
      <c r="J4585" s="3" t="s">
        <v>2430</v>
      </c>
      <c r="K4585" s="3" t="s">
        <v>15403</v>
      </c>
      <c r="L4585" s="3" t="s">
        <v>6705</v>
      </c>
      <c r="M4585" s="3" t="s">
        <v>6706</v>
      </c>
      <c r="N4585" s="3" t="s">
        <v>6603</v>
      </c>
      <c r="O4585" s="3" t="s">
        <v>6478</v>
      </c>
      <c r="P4585" s="3" t="s">
        <v>15461</v>
      </c>
      <c r="Q4585" s="3" t="s">
        <v>15462</v>
      </c>
      <c r="R4585" s="3" t="s">
        <v>6707</v>
      </c>
      <c r="S4585" s="3" t="s">
        <v>6491</v>
      </c>
      <c r="T4585" s="3" t="s">
        <v>6751</v>
      </c>
      <c r="U4585" s="3" t="s">
        <v>154</v>
      </c>
      <c r="V4585" s="3" t="s">
        <v>7933</v>
      </c>
      <c r="W4585" s="3" t="s">
        <v>154</v>
      </c>
      <c r="X4585" s="3" t="s">
        <v>10390</v>
      </c>
      <c r="Y4585" s="3" t="s">
        <v>10389</v>
      </c>
      <c r="Z4585" s="3" t="s">
        <v>154</v>
      </c>
      <c r="AA4585" s="3" t="s">
        <v>154</v>
      </c>
      <c r="AB4585" s="3" t="s">
        <v>154</v>
      </c>
      <c r="AC4585" s="3" t="s">
        <v>154</v>
      </c>
      <c r="AD4585" s="3" t="s">
        <v>6151</v>
      </c>
      <c r="AE4585" s="3" t="s">
        <v>6151</v>
      </c>
      <c r="AF4585" s="3" t="s">
        <v>154</v>
      </c>
      <c r="AG4585" s="3" t="s">
        <v>154</v>
      </c>
      <c r="AH4585" s="3" t="s">
        <v>6597</v>
      </c>
      <c r="AI4585" s="3" t="s">
        <v>6482</v>
      </c>
      <c r="AJ4585" s="3" t="s">
        <v>6489</v>
      </c>
    </row>
    <row r="4586" spans="1:36" ht="30">
      <c r="A4586" s="10">
        <v>4689</v>
      </c>
      <c r="B4586" t="str">
        <f>IF(K4586="总计","",INDEX(主数据!A:AD,MATCH(J4586,主数据!A:A,0),9))</f>
        <v>华南大区公司</v>
      </c>
      <c r="C4586" t="str">
        <f>IF(K4586="","",INDEX(主数据!A:AD,MATCH(J4586,主数据!A:A,0),11))</f>
        <v>深圳东区</v>
      </c>
      <c r="D4586" t="str">
        <f t="shared" si="284"/>
        <v>SZ16生活垃圾消纳费（仪表）标准方式0.53</v>
      </c>
      <c r="E4586" s="13" t="str">
        <f t="shared" si="286"/>
        <v>0.53</v>
      </c>
      <c r="F4586" s="13" t="str">
        <f>IF(E4586="","",IFERROR(IF(IF(K4586="","",INDEX(收费标合同信息维护!A:Q,MATCH(D4586,收费标合同信息维护!J:J,0),10))=D4586,"有","无"),"无"))</f>
        <v>无</v>
      </c>
      <c r="G4586" s="13" t="str">
        <f t="shared" si="285"/>
        <v/>
      </c>
      <c r="H4586" s="13" t="str">
        <f t="shared" si="287"/>
        <v/>
      </c>
      <c r="I4586" s="13" t="str">
        <f>IF(G4586="","",IFERROR(IF(IF(K4586="","",INDEX(收费标合同信息维护!A:Q,MATCH(G4586,收费标合同信息维护!M:M,0),13))=G4586,"有","无"),"无"))</f>
        <v/>
      </c>
      <c r="J4586" s="3" t="s">
        <v>2430</v>
      </c>
      <c r="K4586" s="3" t="s">
        <v>15403</v>
      </c>
      <c r="L4586" s="3" t="s">
        <v>6705</v>
      </c>
      <c r="M4586" s="3" t="s">
        <v>6706</v>
      </c>
      <c r="N4586" s="3" t="s">
        <v>6603</v>
      </c>
      <c r="O4586" s="3" t="s">
        <v>6478</v>
      </c>
      <c r="P4586" s="3" t="s">
        <v>15463</v>
      </c>
      <c r="Q4586" s="3" t="s">
        <v>15464</v>
      </c>
      <c r="R4586" s="3" t="s">
        <v>6484</v>
      </c>
      <c r="S4586" s="3" t="s">
        <v>6491</v>
      </c>
      <c r="T4586" s="3" t="s">
        <v>7075</v>
      </c>
      <c r="U4586" s="3" t="s">
        <v>154</v>
      </c>
      <c r="V4586" s="3" t="s">
        <v>6903</v>
      </c>
      <c r="W4586" s="3" t="s">
        <v>154</v>
      </c>
      <c r="X4586" s="3" t="s">
        <v>154</v>
      </c>
      <c r="Y4586" s="3" t="s">
        <v>154</v>
      </c>
      <c r="Z4586" s="3" t="s">
        <v>154</v>
      </c>
      <c r="AA4586" s="3" t="s">
        <v>154</v>
      </c>
      <c r="AB4586" s="3" t="s">
        <v>154</v>
      </c>
      <c r="AC4586" s="3" t="s">
        <v>154</v>
      </c>
      <c r="AD4586" s="3" t="s">
        <v>6151</v>
      </c>
      <c r="AE4586" s="3" t="s">
        <v>6151</v>
      </c>
      <c r="AF4586" s="3" t="s">
        <v>154</v>
      </c>
      <c r="AG4586" s="3" t="s">
        <v>154</v>
      </c>
      <c r="AH4586" s="3" t="s">
        <v>6478</v>
      </c>
      <c r="AI4586" s="3" t="s">
        <v>6482</v>
      </c>
      <c r="AJ4586" s="3" t="s">
        <v>6489</v>
      </c>
    </row>
    <row r="4587" spans="1:36" ht="30">
      <c r="A4587" s="10">
        <v>4690</v>
      </c>
      <c r="B4587" t="str">
        <f>IF(K4587="总计","",INDEX(主数据!A:AD,MATCH(J4587,主数据!A:A,0),9))</f>
        <v>华南大区公司</v>
      </c>
      <c r="C4587" t="str">
        <f>IF(K4587="","",INDEX(主数据!A:AD,MATCH(J4587,主数据!A:A,0),11))</f>
        <v>深圳东区</v>
      </c>
      <c r="D4587" t="str">
        <f t="shared" si="284"/>
        <v>SZ16生活垃圾消纳费（仪表）标准方式0.24</v>
      </c>
      <c r="E4587" s="13" t="str">
        <f t="shared" si="286"/>
        <v>0.24</v>
      </c>
      <c r="F4587" s="13" t="str">
        <f>IF(E4587="","",IFERROR(IF(IF(K4587="","",INDEX(收费标合同信息维护!A:Q,MATCH(D4587,收费标合同信息维护!J:J,0),10))=D4587,"有","无"),"无"))</f>
        <v>无</v>
      </c>
      <c r="G4587" s="13" t="str">
        <f t="shared" si="285"/>
        <v/>
      </c>
      <c r="H4587" s="13" t="str">
        <f t="shared" si="287"/>
        <v/>
      </c>
      <c r="I4587" s="13" t="str">
        <f>IF(G4587="","",IFERROR(IF(IF(K4587="","",INDEX(收费标合同信息维护!A:Q,MATCH(G4587,收费标合同信息维护!M:M,0),13))=G4587,"有","无"),"无"))</f>
        <v/>
      </c>
      <c r="J4587" s="3" t="s">
        <v>2430</v>
      </c>
      <c r="K4587" s="3" t="s">
        <v>15403</v>
      </c>
      <c r="L4587" s="3" t="s">
        <v>6705</v>
      </c>
      <c r="M4587" s="3" t="s">
        <v>6706</v>
      </c>
      <c r="N4587" s="3" t="s">
        <v>6603</v>
      </c>
      <c r="O4587" s="3" t="s">
        <v>6478</v>
      </c>
      <c r="P4587" s="3" t="s">
        <v>15465</v>
      </c>
      <c r="Q4587" s="3" t="s">
        <v>15466</v>
      </c>
      <c r="R4587" s="3" t="s">
        <v>6484</v>
      </c>
      <c r="S4587" s="3" t="s">
        <v>6491</v>
      </c>
      <c r="T4587" s="3" t="s">
        <v>6751</v>
      </c>
      <c r="U4587" s="3" t="s">
        <v>154</v>
      </c>
      <c r="V4587" s="3" t="s">
        <v>6899</v>
      </c>
      <c r="W4587" s="3" t="s">
        <v>154</v>
      </c>
      <c r="X4587" s="3" t="s">
        <v>154</v>
      </c>
      <c r="Y4587" s="3" t="s">
        <v>154</v>
      </c>
      <c r="Z4587" s="3" t="s">
        <v>154</v>
      </c>
      <c r="AA4587" s="3" t="s">
        <v>154</v>
      </c>
      <c r="AB4587" s="3" t="s">
        <v>154</v>
      </c>
      <c r="AC4587" s="3" t="s">
        <v>154</v>
      </c>
      <c r="AD4587" s="3" t="s">
        <v>6151</v>
      </c>
      <c r="AE4587" s="3" t="s">
        <v>6151</v>
      </c>
      <c r="AF4587" s="3" t="s">
        <v>154</v>
      </c>
      <c r="AG4587" s="3" t="s">
        <v>154</v>
      </c>
      <c r="AH4587" s="3" t="s">
        <v>6478</v>
      </c>
      <c r="AI4587" s="3" t="s">
        <v>6482</v>
      </c>
      <c r="AJ4587" s="3" t="s">
        <v>6489</v>
      </c>
    </row>
    <row r="4588" spans="1:36" ht="30">
      <c r="A4588" s="10">
        <v>4691</v>
      </c>
      <c r="B4588" t="str">
        <f>IF(K4588="总计","",INDEX(主数据!A:AD,MATCH(J4588,主数据!A:A,0),9))</f>
        <v>华南大区公司</v>
      </c>
      <c r="C4588" t="str">
        <f>IF(K4588="","",INDEX(主数据!A:AD,MATCH(J4588,主数据!A:A,0),11))</f>
        <v>深圳东区</v>
      </c>
      <c r="D4588" t="str">
        <f t="shared" si="284"/>
        <v>SZ16生活垃圾消纳费（仪表）标准方式0.24</v>
      </c>
      <c r="E4588" s="13" t="str">
        <f t="shared" si="286"/>
        <v>0.24</v>
      </c>
      <c r="F4588" s="13" t="str">
        <f>IF(E4588="","",IFERROR(IF(IF(K4588="","",INDEX(收费标合同信息维护!A:Q,MATCH(D4588,收费标合同信息维护!J:J,0),10))=D4588,"有","无"),"无"))</f>
        <v>无</v>
      </c>
      <c r="G4588" s="13" t="str">
        <f t="shared" si="285"/>
        <v/>
      </c>
      <c r="H4588" s="13" t="str">
        <f t="shared" si="287"/>
        <v/>
      </c>
      <c r="I4588" s="13" t="str">
        <f>IF(G4588="","",IFERROR(IF(IF(K4588="","",INDEX(收费标合同信息维护!A:Q,MATCH(G4588,收费标合同信息维护!M:M,0),13))=G4588,"有","无"),"无"))</f>
        <v/>
      </c>
      <c r="J4588" s="3" t="s">
        <v>2430</v>
      </c>
      <c r="K4588" s="3" t="s">
        <v>15403</v>
      </c>
      <c r="L4588" s="3" t="s">
        <v>6705</v>
      </c>
      <c r="M4588" s="3" t="s">
        <v>6706</v>
      </c>
      <c r="N4588" s="3" t="s">
        <v>6603</v>
      </c>
      <c r="O4588" s="3" t="s">
        <v>6478</v>
      </c>
      <c r="P4588" s="3" t="s">
        <v>15467</v>
      </c>
      <c r="Q4588" s="3" t="s">
        <v>15468</v>
      </c>
      <c r="R4588" s="3" t="s">
        <v>6484</v>
      </c>
      <c r="S4588" s="3" t="s">
        <v>6491</v>
      </c>
      <c r="T4588" s="3" t="s">
        <v>7100</v>
      </c>
      <c r="U4588" s="3" t="s">
        <v>154</v>
      </c>
      <c r="V4588" s="3" t="s">
        <v>6899</v>
      </c>
      <c r="W4588" s="3" t="s">
        <v>154</v>
      </c>
      <c r="X4588" s="3" t="s">
        <v>154</v>
      </c>
      <c r="Y4588" s="3" t="s">
        <v>154</v>
      </c>
      <c r="Z4588" s="3" t="s">
        <v>154</v>
      </c>
      <c r="AA4588" s="3" t="s">
        <v>154</v>
      </c>
      <c r="AB4588" s="3" t="s">
        <v>154</v>
      </c>
      <c r="AC4588" s="3" t="s">
        <v>154</v>
      </c>
      <c r="AD4588" s="3" t="s">
        <v>6151</v>
      </c>
      <c r="AE4588" s="3" t="s">
        <v>6151</v>
      </c>
      <c r="AF4588" s="3" t="s">
        <v>154</v>
      </c>
      <c r="AG4588" s="3" t="s">
        <v>154</v>
      </c>
      <c r="AH4588" s="3" t="s">
        <v>6478</v>
      </c>
      <c r="AI4588" s="3" t="s">
        <v>6482</v>
      </c>
      <c r="AJ4588" s="3" t="s">
        <v>6489</v>
      </c>
    </row>
    <row r="4589" spans="1:36" ht="30">
      <c r="A4589" s="10">
        <v>4692</v>
      </c>
      <c r="B4589" t="str">
        <f>IF(K4589="总计","",INDEX(主数据!A:AD,MATCH(J4589,主数据!A:A,0),9))</f>
        <v>华南大区公司</v>
      </c>
      <c r="C4589" t="str">
        <f>IF(K4589="","",INDEX(主数据!A:AD,MATCH(J4589,主数据!A:A,0),11))</f>
        <v>深圳东区</v>
      </c>
      <c r="D4589" t="str">
        <f t="shared" si="284"/>
        <v>SZ16生活垃圾消纳费（仪表）标准方式0.24</v>
      </c>
      <c r="E4589" s="13" t="str">
        <f t="shared" si="286"/>
        <v>0.24</v>
      </c>
      <c r="F4589" s="13" t="str">
        <f>IF(E4589="","",IFERROR(IF(IF(K4589="","",INDEX(收费标合同信息维护!A:Q,MATCH(D4589,收费标合同信息维护!J:J,0),10))=D4589,"有","无"),"无"))</f>
        <v>无</v>
      </c>
      <c r="G4589" s="13" t="str">
        <f t="shared" si="285"/>
        <v/>
      </c>
      <c r="H4589" s="13" t="str">
        <f t="shared" si="287"/>
        <v/>
      </c>
      <c r="I4589" s="13" t="str">
        <f>IF(G4589="","",IFERROR(IF(IF(K4589="","",INDEX(收费标合同信息维护!A:Q,MATCH(G4589,收费标合同信息维护!M:M,0),13))=G4589,"有","无"),"无"))</f>
        <v/>
      </c>
      <c r="J4589" s="3" t="s">
        <v>2430</v>
      </c>
      <c r="K4589" s="3" t="s">
        <v>15403</v>
      </c>
      <c r="L4589" s="3" t="s">
        <v>6705</v>
      </c>
      <c r="M4589" s="3" t="s">
        <v>6706</v>
      </c>
      <c r="N4589" s="3" t="s">
        <v>6603</v>
      </c>
      <c r="O4589" s="3" t="s">
        <v>6478</v>
      </c>
      <c r="P4589" s="3" t="s">
        <v>15469</v>
      </c>
      <c r="Q4589" s="3" t="s">
        <v>15470</v>
      </c>
      <c r="R4589" s="3" t="s">
        <v>6484</v>
      </c>
      <c r="S4589" s="3" t="s">
        <v>6491</v>
      </c>
      <c r="T4589" s="3" t="s">
        <v>7100</v>
      </c>
      <c r="U4589" s="3" t="s">
        <v>154</v>
      </c>
      <c r="V4589" s="3" t="s">
        <v>14110</v>
      </c>
      <c r="W4589" s="3" t="s">
        <v>154</v>
      </c>
      <c r="X4589" s="3" t="s">
        <v>154</v>
      </c>
      <c r="Y4589" s="3" t="s">
        <v>154</v>
      </c>
      <c r="Z4589" s="3" t="s">
        <v>154</v>
      </c>
      <c r="AA4589" s="3" t="s">
        <v>154</v>
      </c>
      <c r="AB4589" s="3" t="s">
        <v>154</v>
      </c>
      <c r="AC4589" s="3" t="s">
        <v>154</v>
      </c>
      <c r="AD4589" s="3" t="s">
        <v>6151</v>
      </c>
      <c r="AE4589" s="3" t="s">
        <v>6151</v>
      </c>
      <c r="AF4589" s="3" t="s">
        <v>154</v>
      </c>
      <c r="AG4589" s="3" t="s">
        <v>154</v>
      </c>
      <c r="AH4589" s="3" t="s">
        <v>6478</v>
      </c>
      <c r="AI4589" s="3" t="s">
        <v>6482</v>
      </c>
      <c r="AJ4589" s="3" t="s">
        <v>6489</v>
      </c>
    </row>
    <row r="4590" spans="1:36" ht="30">
      <c r="A4590" s="10">
        <v>4693</v>
      </c>
      <c r="B4590" t="str">
        <f>IF(K4590="总计","",INDEX(主数据!A:AD,MATCH(J4590,主数据!A:A,0),9))</f>
        <v>华南大区公司</v>
      </c>
      <c r="C4590" t="str">
        <f>IF(K4590="","",INDEX(主数据!A:AD,MATCH(J4590,主数据!A:A,0),11))</f>
        <v>深圳东区</v>
      </c>
      <c r="D4590" t="str">
        <f t="shared" si="284"/>
        <v>SZ16生活垃圾消纳费（仪表）阶梯方式0.00</v>
      </c>
      <c r="E4590" s="13" t="str">
        <f t="shared" si="286"/>
        <v>0.00</v>
      </c>
      <c r="F4590" s="13" t="str">
        <f>IF(E4590="","",IFERROR(IF(IF(K4590="","",INDEX(收费标合同信息维护!A:Q,MATCH(D4590,收费标合同信息维护!J:J,0),10))=D4590,"有","无"),"无"))</f>
        <v>无</v>
      </c>
      <c r="G4590" s="13" t="str">
        <f t="shared" si="285"/>
        <v/>
      </c>
      <c r="H4590" s="13" t="str">
        <f t="shared" si="287"/>
        <v/>
      </c>
      <c r="I4590" s="13" t="str">
        <f>IF(G4590="","",IFERROR(IF(IF(K4590="","",INDEX(收费标合同信息维护!A:Q,MATCH(G4590,收费标合同信息维护!M:M,0),13))=G4590,"有","无"),"无"))</f>
        <v/>
      </c>
      <c r="J4590" s="3" t="s">
        <v>2430</v>
      </c>
      <c r="K4590" s="3" t="s">
        <v>15403</v>
      </c>
      <c r="L4590" s="3" t="s">
        <v>6705</v>
      </c>
      <c r="M4590" s="3" t="s">
        <v>6706</v>
      </c>
      <c r="N4590" s="3" t="s">
        <v>6603</v>
      </c>
      <c r="O4590" s="3" t="s">
        <v>6478</v>
      </c>
      <c r="P4590" s="3" t="s">
        <v>15471</v>
      </c>
      <c r="Q4590" s="3" t="s">
        <v>15472</v>
      </c>
      <c r="R4590" s="3" t="s">
        <v>6720</v>
      </c>
      <c r="S4590" s="3" t="s">
        <v>6491</v>
      </c>
      <c r="T4590" s="3" t="s">
        <v>7100</v>
      </c>
      <c r="U4590" s="3" t="s">
        <v>154</v>
      </c>
      <c r="V4590" s="3" t="s">
        <v>7933</v>
      </c>
      <c r="W4590" s="3" t="s">
        <v>154</v>
      </c>
      <c r="X4590" s="3" t="s">
        <v>15353</v>
      </c>
      <c r="Y4590" s="3" t="s">
        <v>10389</v>
      </c>
      <c r="Z4590" s="3" t="s">
        <v>154</v>
      </c>
      <c r="AA4590" s="3" t="s">
        <v>154</v>
      </c>
      <c r="AB4590" s="3" t="s">
        <v>154</v>
      </c>
      <c r="AC4590" s="3" t="s">
        <v>154</v>
      </c>
      <c r="AD4590" s="3" t="s">
        <v>6151</v>
      </c>
      <c r="AE4590" s="3" t="s">
        <v>6151</v>
      </c>
      <c r="AF4590" s="3" t="s">
        <v>154</v>
      </c>
      <c r="AG4590" s="3" t="s">
        <v>154</v>
      </c>
      <c r="AH4590" s="3" t="s">
        <v>6597</v>
      </c>
      <c r="AI4590" s="3" t="s">
        <v>6482</v>
      </c>
      <c r="AJ4590" s="3" t="s">
        <v>6489</v>
      </c>
    </row>
    <row r="4591" spans="1:36" ht="30">
      <c r="A4591" s="10">
        <v>4694</v>
      </c>
      <c r="B4591" t="str">
        <f>IF(K4591="总计","",INDEX(主数据!A:AD,MATCH(J4591,主数据!A:A,0),9))</f>
        <v>华南大区公司</v>
      </c>
      <c r="C4591" t="str">
        <f>IF(K4591="","",INDEX(主数据!A:AD,MATCH(J4591,主数据!A:A,0),11))</f>
        <v>深圳东区</v>
      </c>
      <c r="D4591" t="str">
        <f t="shared" si="284"/>
        <v>SZ16生活垃圾消纳费（仪表）标准方式0.24</v>
      </c>
      <c r="E4591" s="13" t="str">
        <f t="shared" si="286"/>
        <v>0.24</v>
      </c>
      <c r="F4591" s="13" t="str">
        <f>IF(E4591="","",IFERROR(IF(IF(K4591="","",INDEX(收费标合同信息维护!A:Q,MATCH(D4591,收费标合同信息维护!J:J,0),10))=D4591,"有","无"),"无"))</f>
        <v>无</v>
      </c>
      <c r="G4591" s="13" t="str">
        <f t="shared" si="285"/>
        <v/>
      </c>
      <c r="H4591" s="13" t="str">
        <f t="shared" si="287"/>
        <v/>
      </c>
      <c r="I4591" s="13" t="str">
        <f>IF(G4591="","",IFERROR(IF(IF(K4591="","",INDEX(收费标合同信息维护!A:Q,MATCH(G4591,收费标合同信息维护!M:M,0),13))=G4591,"有","无"),"无"))</f>
        <v/>
      </c>
      <c r="J4591" s="3" t="s">
        <v>2430</v>
      </c>
      <c r="K4591" s="3" t="s">
        <v>15403</v>
      </c>
      <c r="L4591" s="3" t="s">
        <v>6705</v>
      </c>
      <c r="M4591" s="3" t="s">
        <v>6706</v>
      </c>
      <c r="N4591" s="3" t="s">
        <v>6603</v>
      </c>
      <c r="O4591" s="3" t="s">
        <v>6478</v>
      </c>
      <c r="P4591" s="3" t="s">
        <v>15473</v>
      </c>
      <c r="Q4591" s="3" t="s">
        <v>15474</v>
      </c>
      <c r="R4591" s="3" t="s">
        <v>6484</v>
      </c>
      <c r="S4591" s="3" t="s">
        <v>6491</v>
      </c>
      <c r="T4591" s="3" t="s">
        <v>7100</v>
      </c>
      <c r="U4591" s="3" t="s">
        <v>154</v>
      </c>
      <c r="V4591" s="3" t="s">
        <v>14110</v>
      </c>
      <c r="W4591" s="3" t="s">
        <v>154</v>
      </c>
      <c r="X4591" s="3" t="s">
        <v>154</v>
      </c>
      <c r="Y4591" s="3" t="s">
        <v>154</v>
      </c>
      <c r="Z4591" s="3" t="s">
        <v>154</v>
      </c>
      <c r="AA4591" s="3" t="s">
        <v>154</v>
      </c>
      <c r="AB4591" s="3" t="s">
        <v>154</v>
      </c>
      <c r="AC4591" s="3" t="s">
        <v>154</v>
      </c>
      <c r="AD4591" s="3" t="s">
        <v>6151</v>
      </c>
      <c r="AE4591" s="3" t="s">
        <v>6151</v>
      </c>
      <c r="AF4591" s="3" t="s">
        <v>154</v>
      </c>
      <c r="AG4591" s="3" t="s">
        <v>154</v>
      </c>
      <c r="AH4591" s="3" t="s">
        <v>6597</v>
      </c>
      <c r="AI4591" s="3" t="s">
        <v>6482</v>
      </c>
      <c r="AJ4591" s="3" t="s">
        <v>6489</v>
      </c>
    </row>
    <row r="4592" spans="1:36" ht="15">
      <c r="A4592" s="10">
        <v>4695</v>
      </c>
      <c r="B4592" t="str">
        <f>IF(K4592="总计","",INDEX(主数据!A:AD,MATCH(J4592,主数据!A:A,0),9))</f>
        <v>华南大区公司</v>
      </c>
      <c r="C4592" t="str">
        <f>IF(K4592="","",INDEX(主数据!A:AD,MATCH(J4592,主数据!A:A,0),11))</f>
        <v>深圳东区</v>
      </c>
      <c r="D4592" t="str">
        <f t="shared" si="284"/>
        <v>SZ16其他费用直接录入</v>
      </c>
      <c r="E4592" s="13" t="str">
        <f t="shared" si="286"/>
        <v/>
      </c>
      <c r="F4592" s="13" t="str">
        <f>IF(E4592="","",IFERROR(IF(IF(K4592="","",INDEX(收费标合同信息维护!A:Q,MATCH(D4592,收费标合同信息维护!J:J,0),10))=D4592,"有","无"),"无"))</f>
        <v/>
      </c>
      <c r="G4592" s="13" t="str">
        <f t="shared" si="285"/>
        <v/>
      </c>
      <c r="H4592" s="13" t="str">
        <f t="shared" si="287"/>
        <v/>
      </c>
      <c r="I4592" s="13" t="str">
        <f>IF(G4592="","",IFERROR(IF(IF(K4592="","",INDEX(收费标合同信息维护!A:Q,MATCH(G4592,收费标合同信息维护!M:M,0),13))=G4592,"有","无"),"无"))</f>
        <v/>
      </c>
      <c r="J4592" s="3" t="s">
        <v>2430</v>
      </c>
      <c r="K4592" s="3" t="s">
        <v>15403</v>
      </c>
      <c r="L4592" s="3" t="s">
        <v>6544</v>
      </c>
      <c r="M4592" s="3" t="s">
        <v>6545</v>
      </c>
      <c r="N4592" s="3" t="s">
        <v>6477</v>
      </c>
      <c r="O4592" s="3" t="s">
        <v>6478</v>
      </c>
      <c r="P4592" s="3" t="s">
        <v>15475</v>
      </c>
      <c r="Q4592" s="3" t="s">
        <v>15476</v>
      </c>
      <c r="R4592" s="3" t="s">
        <v>6479</v>
      </c>
      <c r="S4592" s="3" t="s">
        <v>6480</v>
      </c>
      <c r="T4592" s="3" t="s">
        <v>7411</v>
      </c>
      <c r="U4592" s="3" t="s">
        <v>154</v>
      </c>
      <c r="V4592" s="3" t="s">
        <v>154</v>
      </c>
      <c r="W4592" s="3" t="s">
        <v>154</v>
      </c>
      <c r="X4592" s="3" t="s">
        <v>154</v>
      </c>
      <c r="Y4592" s="3" t="s">
        <v>154</v>
      </c>
      <c r="Z4592" s="3" t="s">
        <v>154</v>
      </c>
      <c r="AA4592" s="3" t="s">
        <v>154</v>
      </c>
      <c r="AB4592" s="3" t="s">
        <v>154</v>
      </c>
      <c r="AC4592" s="3" t="s">
        <v>154</v>
      </c>
      <c r="AD4592" s="3" t="s">
        <v>6151</v>
      </c>
      <c r="AE4592" s="3" t="s">
        <v>6151</v>
      </c>
      <c r="AF4592" s="3" t="s">
        <v>154</v>
      </c>
      <c r="AG4592" s="3" t="s">
        <v>154</v>
      </c>
      <c r="AH4592" s="3" t="s">
        <v>6478</v>
      </c>
      <c r="AI4592" s="3" t="s">
        <v>6482</v>
      </c>
      <c r="AJ4592" s="3" t="s">
        <v>6031</v>
      </c>
    </row>
    <row r="4593" spans="1:36" ht="15">
      <c r="A4593" s="10">
        <v>4696</v>
      </c>
      <c r="B4593" t="str">
        <f>IF(K4593="总计","",INDEX(主数据!A:AD,MATCH(J4593,主数据!A:A,0),9))</f>
        <v>华南大区公司</v>
      </c>
      <c r="C4593" t="str">
        <f>IF(K4593="","",INDEX(主数据!A:AD,MATCH(J4593,主数据!A:A,0),11))</f>
        <v>深圳东区</v>
      </c>
      <c r="D4593" t="str">
        <f t="shared" si="284"/>
        <v>SZ16其他费用直接录入</v>
      </c>
      <c r="E4593" s="13" t="str">
        <f t="shared" si="286"/>
        <v/>
      </c>
      <c r="F4593" s="13" t="str">
        <f>IF(E4593="","",IFERROR(IF(IF(K4593="","",INDEX(收费标合同信息维护!A:Q,MATCH(D4593,收费标合同信息维护!J:J,0),10))=D4593,"有","无"),"无"))</f>
        <v/>
      </c>
      <c r="G4593" s="13" t="str">
        <f t="shared" si="285"/>
        <v/>
      </c>
      <c r="H4593" s="13" t="str">
        <f t="shared" si="287"/>
        <v/>
      </c>
      <c r="I4593" s="13" t="str">
        <f>IF(G4593="","",IFERROR(IF(IF(K4593="","",INDEX(收费标合同信息维护!A:Q,MATCH(G4593,收费标合同信息维护!M:M,0),13))=G4593,"有","无"),"无"))</f>
        <v/>
      </c>
      <c r="J4593" s="3" t="s">
        <v>2430</v>
      </c>
      <c r="K4593" s="3" t="s">
        <v>15403</v>
      </c>
      <c r="L4593" s="3" t="s">
        <v>6544</v>
      </c>
      <c r="M4593" s="3" t="s">
        <v>6545</v>
      </c>
      <c r="N4593" s="3" t="s">
        <v>6477</v>
      </c>
      <c r="O4593" s="3" t="s">
        <v>6478</v>
      </c>
      <c r="P4593" s="3" t="s">
        <v>15477</v>
      </c>
      <c r="Q4593" s="3" t="s">
        <v>15478</v>
      </c>
      <c r="R4593" s="3" t="s">
        <v>6479</v>
      </c>
      <c r="S4593" s="3" t="s">
        <v>6480</v>
      </c>
      <c r="T4593" s="3" t="s">
        <v>7100</v>
      </c>
      <c r="U4593" s="3" t="s">
        <v>154</v>
      </c>
      <c r="V4593" s="3" t="s">
        <v>154</v>
      </c>
      <c r="W4593" s="3" t="s">
        <v>154</v>
      </c>
      <c r="X4593" s="3" t="s">
        <v>154</v>
      </c>
      <c r="Y4593" s="3" t="s">
        <v>154</v>
      </c>
      <c r="Z4593" s="3" t="s">
        <v>154</v>
      </c>
      <c r="AA4593" s="3" t="s">
        <v>154</v>
      </c>
      <c r="AB4593" s="3" t="s">
        <v>154</v>
      </c>
      <c r="AC4593" s="3" t="s">
        <v>154</v>
      </c>
      <c r="AD4593" s="3" t="s">
        <v>6151</v>
      </c>
      <c r="AE4593" s="3" t="s">
        <v>6151</v>
      </c>
      <c r="AF4593" s="3" t="s">
        <v>154</v>
      </c>
      <c r="AG4593" s="3" t="s">
        <v>154</v>
      </c>
      <c r="AH4593" s="3" t="s">
        <v>6478</v>
      </c>
      <c r="AI4593" s="3" t="s">
        <v>6482</v>
      </c>
      <c r="AJ4593" s="3" t="s">
        <v>15479</v>
      </c>
    </row>
    <row r="4594" spans="1:36" ht="15">
      <c r="A4594" s="10">
        <v>4697</v>
      </c>
      <c r="B4594" t="str">
        <f>IF(K4594="总计","",INDEX(主数据!A:AD,MATCH(J4594,主数据!A:A,0),9))</f>
        <v>华南大区公司</v>
      </c>
      <c r="C4594" t="str">
        <f>IF(K4594="","",INDEX(主数据!A:AD,MATCH(J4594,主数据!A:A,0),11))</f>
        <v>深圳东区</v>
      </c>
      <c r="D4594" t="str">
        <f t="shared" si="284"/>
        <v>SZ16其他费用直接录入</v>
      </c>
      <c r="E4594" s="13" t="str">
        <f t="shared" si="286"/>
        <v/>
      </c>
      <c r="F4594" s="13" t="str">
        <f>IF(E4594="","",IFERROR(IF(IF(K4594="","",INDEX(收费标合同信息维护!A:Q,MATCH(D4594,收费标合同信息维护!J:J,0),10))=D4594,"有","无"),"无"))</f>
        <v/>
      </c>
      <c r="G4594" s="13" t="str">
        <f t="shared" si="285"/>
        <v/>
      </c>
      <c r="H4594" s="13" t="str">
        <f t="shared" si="287"/>
        <v/>
      </c>
      <c r="I4594" s="13" t="str">
        <f>IF(G4594="","",IFERROR(IF(IF(K4594="","",INDEX(收费标合同信息维护!A:Q,MATCH(G4594,收费标合同信息维护!M:M,0),13))=G4594,"有","无"),"无"))</f>
        <v/>
      </c>
      <c r="J4594" s="3" t="s">
        <v>2430</v>
      </c>
      <c r="K4594" s="3" t="s">
        <v>15403</v>
      </c>
      <c r="L4594" s="3" t="s">
        <v>6544</v>
      </c>
      <c r="M4594" s="3" t="s">
        <v>6545</v>
      </c>
      <c r="N4594" s="3" t="s">
        <v>6477</v>
      </c>
      <c r="O4594" s="3" t="s">
        <v>6478</v>
      </c>
      <c r="P4594" s="3" t="s">
        <v>15480</v>
      </c>
      <c r="Q4594" s="3" t="s">
        <v>6602</v>
      </c>
      <c r="R4594" s="3" t="s">
        <v>6479</v>
      </c>
      <c r="S4594" s="3" t="s">
        <v>6480</v>
      </c>
      <c r="T4594" s="3" t="s">
        <v>12362</v>
      </c>
      <c r="U4594" s="3" t="s">
        <v>154</v>
      </c>
      <c r="V4594" s="3" t="s">
        <v>154</v>
      </c>
      <c r="W4594" s="3" t="s">
        <v>154</v>
      </c>
      <c r="X4594" s="3" t="s">
        <v>154</v>
      </c>
      <c r="Y4594" s="3" t="s">
        <v>154</v>
      </c>
      <c r="Z4594" s="3" t="s">
        <v>154</v>
      </c>
      <c r="AA4594" s="3" t="s">
        <v>154</v>
      </c>
      <c r="AB4594" s="3" t="s">
        <v>154</v>
      </c>
      <c r="AC4594" s="3" t="s">
        <v>154</v>
      </c>
      <c r="AD4594" s="3" t="s">
        <v>6151</v>
      </c>
      <c r="AE4594" s="3" t="s">
        <v>6151</v>
      </c>
      <c r="AF4594" s="3" t="s">
        <v>154</v>
      </c>
      <c r="AG4594" s="3" t="s">
        <v>154</v>
      </c>
      <c r="AH4594" s="3" t="s">
        <v>6478</v>
      </c>
      <c r="AI4594" s="3" t="s">
        <v>6482</v>
      </c>
      <c r="AJ4594" s="3" t="s">
        <v>6032</v>
      </c>
    </row>
    <row r="4595" spans="1:36" ht="15">
      <c r="A4595" s="10">
        <v>4698</v>
      </c>
      <c r="B4595" t="str">
        <f>IF(K4595="总计","",INDEX(主数据!A:AD,MATCH(J4595,主数据!A:A,0),9))</f>
        <v>华南大区公司</v>
      </c>
      <c r="C4595" t="str">
        <f>IF(K4595="","",INDEX(主数据!A:AD,MATCH(J4595,主数据!A:A,0),11))</f>
        <v>深圳东区</v>
      </c>
      <c r="D4595" t="str">
        <f t="shared" si="284"/>
        <v>SZ16其他费用直接录入</v>
      </c>
      <c r="E4595" s="13" t="str">
        <f t="shared" si="286"/>
        <v/>
      </c>
      <c r="F4595" s="13" t="str">
        <f>IF(E4595="","",IFERROR(IF(IF(K4595="","",INDEX(收费标合同信息维护!A:Q,MATCH(D4595,收费标合同信息维护!J:J,0),10))=D4595,"有","无"),"无"))</f>
        <v/>
      </c>
      <c r="G4595" s="13" t="str">
        <f t="shared" si="285"/>
        <v/>
      </c>
      <c r="H4595" s="13" t="str">
        <f t="shared" si="287"/>
        <v/>
      </c>
      <c r="I4595" s="13" t="str">
        <f>IF(G4595="","",IFERROR(IF(IF(K4595="","",INDEX(收费标合同信息维护!A:Q,MATCH(G4595,收费标合同信息维护!M:M,0),13))=G4595,"有","无"),"无"))</f>
        <v/>
      </c>
      <c r="J4595" s="3" t="s">
        <v>2430</v>
      </c>
      <c r="K4595" s="3" t="s">
        <v>15403</v>
      </c>
      <c r="L4595" s="3" t="s">
        <v>6544</v>
      </c>
      <c r="M4595" s="3" t="s">
        <v>6545</v>
      </c>
      <c r="N4595" s="3" t="s">
        <v>6477</v>
      </c>
      <c r="O4595" s="3" t="s">
        <v>6478</v>
      </c>
      <c r="P4595" s="3" t="s">
        <v>15481</v>
      </c>
      <c r="Q4595" s="3" t="s">
        <v>6723</v>
      </c>
      <c r="R4595" s="3" t="s">
        <v>6479</v>
      </c>
      <c r="S4595" s="3" t="s">
        <v>6480</v>
      </c>
      <c r="T4595" s="3" t="s">
        <v>7411</v>
      </c>
      <c r="U4595" s="3" t="s">
        <v>154</v>
      </c>
      <c r="V4595" s="3" t="s">
        <v>154</v>
      </c>
      <c r="W4595" s="3" t="s">
        <v>154</v>
      </c>
      <c r="X4595" s="3" t="s">
        <v>154</v>
      </c>
      <c r="Y4595" s="3" t="s">
        <v>154</v>
      </c>
      <c r="Z4595" s="3" t="s">
        <v>154</v>
      </c>
      <c r="AA4595" s="3" t="s">
        <v>154</v>
      </c>
      <c r="AB4595" s="3" t="s">
        <v>154</v>
      </c>
      <c r="AC4595" s="3" t="s">
        <v>154</v>
      </c>
      <c r="AD4595" s="3" t="s">
        <v>6151</v>
      </c>
      <c r="AE4595" s="3" t="s">
        <v>6151</v>
      </c>
      <c r="AF4595" s="3" t="s">
        <v>154</v>
      </c>
      <c r="AG4595" s="3" t="s">
        <v>154</v>
      </c>
      <c r="AH4595" s="3" t="s">
        <v>6478</v>
      </c>
      <c r="AI4595" s="3" t="s">
        <v>6482</v>
      </c>
      <c r="AJ4595" s="3" t="s">
        <v>6038</v>
      </c>
    </row>
    <row r="4596" spans="1:36" ht="15">
      <c r="A4596" s="10">
        <v>4699</v>
      </c>
      <c r="B4596" t="str">
        <f>IF(K4596="总计","",INDEX(主数据!A:AD,MATCH(J4596,主数据!A:A,0),9))</f>
        <v>华南大区公司</v>
      </c>
      <c r="C4596" t="str">
        <f>IF(K4596="","",INDEX(主数据!A:AD,MATCH(J4596,主数据!A:A,0),11))</f>
        <v>深圳东区</v>
      </c>
      <c r="D4596" t="str">
        <f t="shared" si="284"/>
        <v>SZ16其他费用定额</v>
      </c>
      <c r="E4596" s="13" t="str">
        <f t="shared" si="286"/>
        <v/>
      </c>
      <c r="F4596" s="13" t="str">
        <f>IF(E4596="","",IFERROR(IF(IF(K4596="","",INDEX(收费标合同信息维护!A:Q,MATCH(D4596,收费标合同信息维护!J:J,0),10))=D4596,"有","无"),"无"))</f>
        <v/>
      </c>
      <c r="G4596" s="13" t="str">
        <f t="shared" si="285"/>
        <v>SZ16其他费用定额300.00</v>
      </c>
      <c r="H4596" s="13" t="str">
        <f t="shared" si="287"/>
        <v>300.00</v>
      </c>
      <c r="I4596" s="13" t="str">
        <f>IF(G4596="","",IFERROR(IF(IF(K4596="","",INDEX(收费标合同信息维护!A:Q,MATCH(G4596,收费标合同信息维护!M:M,0),13))=G4596,"有","无"),"无"))</f>
        <v>无</v>
      </c>
      <c r="J4596" s="3" t="s">
        <v>2430</v>
      </c>
      <c r="K4596" s="3" t="s">
        <v>15403</v>
      </c>
      <c r="L4596" s="3" t="s">
        <v>6544</v>
      </c>
      <c r="M4596" s="3" t="s">
        <v>6545</v>
      </c>
      <c r="N4596" s="3" t="s">
        <v>6477</v>
      </c>
      <c r="O4596" s="3" t="s">
        <v>6478</v>
      </c>
      <c r="P4596" s="3" t="s">
        <v>15482</v>
      </c>
      <c r="Q4596" s="3" t="s">
        <v>15483</v>
      </c>
      <c r="R4596" s="3" t="s">
        <v>6490</v>
      </c>
      <c r="S4596" s="3" t="s">
        <v>6491</v>
      </c>
      <c r="T4596" s="3" t="s">
        <v>6595</v>
      </c>
      <c r="U4596" s="3" t="s">
        <v>154</v>
      </c>
      <c r="V4596" s="3" t="s">
        <v>154</v>
      </c>
      <c r="W4596" s="3" t="s">
        <v>6719</v>
      </c>
      <c r="X4596" s="3" t="s">
        <v>154</v>
      </c>
      <c r="Y4596" s="3" t="s">
        <v>154</v>
      </c>
      <c r="Z4596" s="3" t="s">
        <v>154</v>
      </c>
      <c r="AA4596" s="3" t="s">
        <v>154</v>
      </c>
      <c r="AB4596" s="3" t="s">
        <v>154</v>
      </c>
      <c r="AC4596" s="3" t="s">
        <v>154</v>
      </c>
      <c r="AD4596" s="3" t="s">
        <v>6151</v>
      </c>
      <c r="AE4596" s="3" t="s">
        <v>6151</v>
      </c>
      <c r="AF4596" s="3" t="s">
        <v>154</v>
      </c>
      <c r="AG4596" s="3" t="s">
        <v>154</v>
      </c>
      <c r="AH4596" s="3" t="s">
        <v>6478</v>
      </c>
      <c r="AI4596" s="3" t="s">
        <v>6482</v>
      </c>
      <c r="AJ4596" s="3" t="s">
        <v>6033</v>
      </c>
    </row>
    <row r="4597" spans="1:36" ht="15">
      <c r="A4597" s="10">
        <v>4700</v>
      </c>
      <c r="B4597" t="str">
        <f>IF(K4597="总计","",INDEX(主数据!A:AD,MATCH(J4597,主数据!A:A,0),9))</f>
        <v>华南大区公司</v>
      </c>
      <c r="C4597" t="str">
        <f>IF(K4597="","",INDEX(主数据!A:AD,MATCH(J4597,主数据!A:A,0),11))</f>
        <v>深圳东区</v>
      </c>
      <c r="D4597" t="str">
        <f t="shared" si="284"/>
        <v>SZ16其他费用直接录入</v>
      </c>
      <c r="E4597" s="13" t="str">
        <f t="shared" si="286"/>
        <v/>
      </c>
      <c r="F4597" s="13" t="str">
        <f>IF(E4597="","",IFERROR(IF(IF(K4597="","",INDEX(收费标合同信息维护!A:Q,MATCH(D4597,收费标合同信息维护!J:J,0),10))=D4597,"有","无"),"无"))</f>
        <v/>
      </c>
      <c r="G4597" s="13" t="str">
        <f t="shared" si="285"/>
        <v/>
      </c>
      <c r="H4597" s="13" t="str">
        <f t="shared" si="287"/>
        <v/>
      </c>
      <c r="I4597" s="13" t="str">
        <f>IF(G4597="","",IFERROR(IF(IF(K4597="","",INDEX(收费标合同信息维护!A:Q,MATCH(G4597,收费标合同信息维护!M:M,0),13))=G4597,"有","无"),"无"))</f>
        <v/>
      </c>
      <c r="J4597" s="3" t="s">
        <v>2430</v>
      </c>
      <c r="K4597" s="3" t="s">
        <v>15403</v>
      </c>
      <c r="L4597" s="3" t="s">
        <v>6544</v>
      </c>
      <c r="M4597" s="3" t="s">
        <v>6545</v>
      </c>
      <c r="N4597" s="3" t="s">
        <v>6477</v>
      </c>
      <c r="O4597" s="3" t="s">
        <v>6478</v>
      </c>
      <c r="P4597" s="3" t="s">
        <v>15484</v>
      </c>
      <c r="Q4597" s="3" t="s">
        <v>6960</v>
      </c>
      <c r="R4597" s="3" t="s">
        <v>6479</v>
      </c>
      <c r="S4597" s="3" t="s">
        <v>6480</v>
      </c>
      <c r="T4597" s="3" t="s">
        <v>7411</v>
      </c>
      <c r="U4597" s="3" t="s">
        <v>154</v>
      </c>
      <c r="V4597" s="3" t="s">
        <v>154</v>
      </c>
      <c r="W4597" s="3" t="s">
        <v>154</v>
      </c>
      <c r="X4597" s="3" t="s">
        <v>154</v>
      </c>
      <c r="Y4597" s="3" t="s">
        <v>154</v>
      </c>
      <c r="Z4597" s="3" t="s">
        <v>154</v>
      </c>
      <c r="AA4597" s="3" t="s">
        <v>154</v>
      </c>
      <c r="AB4597" s="3" t="s">
        <v>154</v>
      </c>
      <c r="AC4597" s="3" t="s">
        <v>154</v>
      </c>
      <c r="AD4597" s="3" t="s">
        <v>6151</v>
      </c>
      <c r="AE4597" s="3" t="s">
        <v>6151</v>
      </c>
      <c r="AF4597" s="3" t="s">
        <v>154</v>
      </c>
      <c r="AG4597" s="3" t="s">
        <v>154</v>
      </c>
      <c r="AH4597" s="3" t="s">
        <v>6478</v>
      </c>
      <c r="AI4597" s="3" t="s">
        <v>6482</v>
      </c>
      <c r="AJ4597" s="3" t="s">
        <v>6030</v>
      </c>
    </row>
    <row r="4598" spans="1:36" ht="15">
      <c r="A4598" s="10">
        <v>4701</v>
      </c>
      <c r="B4598" t="str">
        <f>IF(K4598="总计","",INDEX(主数据!A:AD,MATCH(J4598,主数据!A:A,0),9))</f>
        <v>华南大区公司</v>
      </c>
      <c r="C4598" t="str">
        <f>IF(K4598="","",INDEX(主数据!A:AD,MATCH(J4598,主数据!A:A,0),11))</f>
        <v>深圳东区</v>
      </c>
      <c r="D4598" t="str">
        <f t="shared" si="284"/>
        <v>SZ16其他费用直接录入</v>
      </c>
      <c r="E4598" s="13" t="str">
        <f t="shared" si="286"/>
        <v/>
      </c>
      <c r="F4598" s="13" t="str">
        <f>IF(E4598="","",IFERROR(IF(IF(K4598="","",INDEX(收费标合同信息维护!A:Q,MATCH(D4598,收费标合同信息维护!J:J,0),10))=D4598,"有","无"),"无"))</f>
        <v/>
      </c>
      <c r="G4598" s="13" t="str">
        <f t="shared" si="285"/>
        <v/>
      </c>
      <c r="H4598" s="13" t="str">
        <f t="shared" si="287"/>
        <v/>
      </c>
      <c r="I4598" s="13" t="str">
        <f>IF(G4598="","",IFERROR(IF(IF(K4598="","",INDEX(收费标合同信息维护!A:Q,MATCH(G4598,收费标合同信息维护!M:M,0),13))=G4598,"有","无"),"无"))</f>
        <v/>
      </c>
      <c r="J4598" s="3" t="s">
        <v>2430</v>
      </c>
      <c r="K4598" s="3" t="s">
        <v>15403</v>
      </c>
      <c r="L4598" s="3" t="s">
        <v>6544</v>
      </c>
      <c r="M4598" s="3" t="s">
        <v>6545</v>
      </c>
      <c r="N4598" s="3" t="s">
        <v>6477</v>
      </c>
      <c r="O4598" s="3" t="s">
        <v>6478</v>
      </c>
      <c r="P4598" s="3" t="s">
        <v>15485</v>
      </c>
      <c r="Q4598" s="3" t="s">
        <v>15486</v>
      </c>
      <c r="R4598" s="3" t="s">
        <v>6479</v>
      </c>
      <c r="S4598" s="3" t="s">
        <v>6480</v>
      </c>
      <c r="T4598" s="3" t="s">
        <v>15487</v>
      </c>
      <c r="U4598" s="3" t="s">
        <v>154</v>
      </c>
      <c r="V4598" s="3" t="s">
        <v>154</v>
      </c>
      <c r="W4598" s="3" t="s">
        <v>154</v>
      </c>
      <c r="X4598" s="3" t="s">
        <v>154</v>
      </c>
      <c r="Y4598" s="3" t="s">
        <v>154</v>
      </c>
      <c r="Z4598" s="3" t="s">
        <v>154</v>
      </c>
      <c r="AA4598" s="3" t="s">
        <v>154</v>
      </c>
      <c r="AB4598" s="3" t="s">
        <v>154</v>
      </c>
      <c r="AC4598" s="3" t="s">
        <v>154</v>
      </c>
      <c r="AD4598" s="3" t="s">
        <v>6151</v>
      </c>
      <c r="AE4598" s="3" t="s">
        <v>6151</v>
      </c>
      <c r="AF4598" s="3" t="s">
        <v>154</v>
      </c>
      <c r="AG4598" s="3" t="s">
        <v>154</v>
      </c>
      <c r="AH4598" s="3" t="s">
        <v>6478</v>
      </c>
      <c r="AI4598" s="3" t="s">
        <v>6482</v>
      </c>
      <c r="AJ4598" s="3" t="s">
        <v>6033</v>
      </c>
    </row>
    <row r="4599" spans="1:36" ht="15">
      <c r="A4599" s="10">
        <v>4702</v>
      </c>
      <c r="B4599" t="str">
        <f>IF(K4599="总计","",INDEX(主数据!A:AD,MATCH(J4599,主数据!A:A,0),9))</f>
        <v>华南大区公司</v>
      </c>
      <c r="C4599" t="str">
        <f>IF(K4599="","",INDEX(主数据!A:AD,MATCH(J4599,主数据!A:A,0),11))</f>
        <v>深圳东区</v>
      </c>
      <c r="D4599" t="str">
        <f t="shared" si="284"/>
        <v>SZ16其他费用直接录入</v>
      </c>
      <c r="E4599" s="13" t="str">
        <f t="shared" si="286"/>
        <v/>
      </c>
      <c r="F4599" s="13" t="str">
        <f>IF(E4599="","",IFERROR(IF(IF(K4599="","",INDEX(收费标合同信息维护!A:Q,MATCH(D4599,收费标合同信息维护!J:J,0),10))=D4599,"有","无"),"无"))</f>
        <v/>
      </c>
      <c r="G4599" s="13" t="str">
        <f t="shared" si="285"/>
        <v/>
      </c>
      <c r="H4599" s="13" t="str">
        <f t="shared" si="287"/>
        <v/>
      </c>
      <c r="I4599" s="13" t="str">
        <f>IF(G4599="","",IFERROR(IF(IF(K4599="","",INDEX(收费标合同信息维护!A:Q,MATCH(G4599,收费标合同信息维护!M:M,0),13))=G4599,"有","无"),"无"))</f>
        <v/>
      </c>
      <c r="J4599" s="3" t="s">
        <v>2430</v>
      </c>
      <c r="K4599" s="3" t="s">
        <v>15403</v>
      </c>
      <c r="L4599" s="3" t="s">
        <v>6544</v>
      </c>
      <c r="M4599" s="3" t="s">
        <v>6545</v>
      </c>
      <c r="N4599" s="3" t="s">
        <v>6477</v>
      </c>
      <c r="O4599" s="3" t="s">
        <v>6478</v>
      </c>
      <c r="P4599" s="3" t="s">
        <v>15488</v>
      </c>
      <c r="Q4599" s="3" t="s">
        <v>15489</v>
      </c>
      <c r="R4599" s="3" t="s">
        <v>6479</v>
      </c>
      <c r="S4599" s="3" t="s">
        <v>6480</v>
      </c>
      <c r="T4599" s="3" t="s">
        <v>7411</v>
      </c>
      <c r="U4599" s="3" t="s">
        <v>154</v>
      </c>
      <c r="V4599" s="3" t="s">
        <v>154</v>
      </c>
      <c r="W4599" s="3" t="s">
        <v>154</v>
      </c>
      <c r="X4599" s="3" t="s">
        <v>154</v>
      </c>
      <c r="Y4599" s="3" t="s">
        <v>154</v>
      </c>
      <c r="Z4599" s="3" t="s">
        <v>154</v>
      </c>
      <c r="AA4599" s="3" t="s">
        <v>154</v>
      </c>
      <c r="AB4599" s="3" t="s">
        <v>154</v>
      </c>
      <c r="AC4599" s="3" t="s">
        <v>154</v>
      </c>
      <c r="AD4599" s="3" t="s">
        <v>6151</v>
      </c>
      <c r="AE4599" s="3" t="s">
        <v>6151</v>
      </c>
      <c r="AF4599" s="3" t="s">
        <v>154</v>
      </c>
      <c r="AG4599" s="3" t="s">
        <v>154</v>
      </c>
      <c r="AH4599" s="3" t="s">
        <v>6478</v>
      </c>
      <c r="AI4599" s="3" t="s">
        <v>6482</v>
      </c>
      <c r="AJ4599" s="3" t="s">
        <v>6033</v>
      </c>
    </row>
    <row r="4600" spans="1:36" ht="15">
      <c r="A4600" s="10">
        <v>4703</v>
      </c>
      <c r="B4600" t="str">
        <f>IF(K4600="总计","",INDEX(主数据!A:AD,MATCH(J4600,主数据!A:A,0),9))</f>
        <v>华南大区公司</v>
      </c>
      <c r="C4600" t="str">
        <f>IF(K4600="","",INDEX(主数据!A:AD,MATCH(J4600,主数据!A:A,0),11))</f>
        <v>深圳东区</v>
      </c>
      <c r="D4600" t="str">
        <f t="shared" si="284"/>
        <v>SZ16电费标准方式1.25</v>
      </c>
      <c r="E4600" s="13" t="str">
        <f t="shared" si="286"/>
        <v>1.25</v>
      </c>
      <c r="F4600" s="13" t="str">
        <f>IF(E4600="","",IFERROR(IF(IF(K4600="","",INDEX(收费标合同信息维护!A:Q,MATCH(D4600,收费标合同信息维护!J:J,0),10))=D4600,"有","无"),"无"))</f>
        <v>无</v>
      </c>
      <c r="G4600" s="13" t="str">
        <f t="shared" si="285"/>
        <v/>
      </c>
      <c r="H4600" s="13" t="str">
        <f t="shared" si="287"/>
        <v/>
      </c>
      <c r="I4600" s="13" t="str">
        <f>IF(G4600="","",IFERROR(IF(IF(K4600="","",INDEX(收费标合同信息维护!A:Q,MATCH(G4600,收费标合同信息维护!M:M,0),13))=G4600,"有","无"),"无"))</f>
        <v/>
      </c>
      <c r="J4600" s="3" t="s">
        <v>2430</v>
      </c>
      <c r="K4600" s="3" t="s">
        <v>15403</v>
      </c>
      <c r="L4600" s="3" t="s">
        <v>6601</v>
      </c>
      <c r="M4600" s="3" t="s">
        <v>6602</v>
      </c>
      <c r="N4600" s="3" t="s">
        <v>6603</v>
      </c>
      <c r="O4600" s="3" t="s">
        <v>6478</v>
      </c>
      <c r="P4600" s="3" t="s">
        <v>15490</v>
      </c>
      <c r="Q4600" s="3" t="s">
        <v>15491</v>
      </c>
      <c r="R4600" s="3" t="s">
        <v>6484</v>
      </c>
      <c r="S4600" s="3" t="s">
        <v>6491</v>
      </c>
      <c r="T4600" s="3" t="s">
        <v>7100</v>
      </c>
      <c r="U4600" s="3" t="s">
        <v>154</v>
      </c>
      <c r="V4600" s="3" t="s">
        <v>15492</v>
      </c>
      <c r="W4600" s="3" t="s">
        <v>154</v>
      </c>
      <c r="X4600" s="3" t="s">
        <v>154</v>
      </c>
      <c r="Y4600" s="3" t="s">
        <v>154</v>
      </c>
      <c r="Z4600" s="3" t="s">
        <v>154</v>
      </c>
      <c r="AA4600" s="3" t="s">
        <v>154</v>
      </c>
      <c r="AB4600" s="3" t="s">
        <v>154</v>
      </c>
      <c r="AC4600" s="3" t="s">
        <v>154</v>
      </c>
      <c r="AD4600" s="3" t="s">
        <v>6151</v>
      </c>
      <c r="AE4600" s="3" t="s">
        <v>6151</v>
      </c>
      <c r="AF4600" s="3" t="s">
        <v>154</v>
      </c>
      <c r="AG4600" s="3" t="s">
        <v>154</v>
      </c>
      <c r="AH4600" s="3" t="s">
        <v>6478</v>
      </c>
      <c r="AI4600" s="3" t="s">
        <v>6482</v>
      </c>
      <c r="AJ4600" s="3" t="s">
        <v>6489</v>
      </c>
    </row>
    <row r="4601" spans="1:36" ht="30">
      <c r="A4601" s="10">
        <v>4704</v>
      </c>
      <c r="B4601" t="str">
        <f>IF(K4601="总计","",INDEX(主数据!A:AD,MATCH(J4601,主数据!A:A,0),9))</f>
        <v>华南大区公司</v>
      </c>
      <c r="C4601" t="str">
        <f>IF(K4601="","",INDEX(主数据!A:AD,MATCH(J4601,主数据!A:A,0),11))</f>
        <v>深圳东区</v>
      </c>
      <c r="D4601" t="str">
        <f t="shared" si="284"/>
        <v>SZ16电费标准方式1.21</v>
      </c>
      <c r="E4601" s="13" t="str">
        <f t="shared" si="286"/>
        <v>1.21</v>
      </c>
      <c r="F4601" s="13" t="str">
        <f>IF(E4601="","",IFERROR(IF(IF(K4601="","",INDEX(收费标合同信息维护!A:Q,MATCH(D4601,收费标合同信息维护!J:J,0),10))=D4601,"有","无"),"无"))</f>
        <v>无</v>
      </c>
      <c r="G4601" s="13" t="str">
        <f t="shared" si="285"/>
        <v/>
      </c>
      <c r="H4601" s="13" t="str">
        <f t="shared" si="287"/>
        <v/>
      </c>
      <c r="I4601" s="13" t="str">
        <f>IF(G4601="","",IFERROR(IF(IF(K4601="","",INDEX(收费标合同信息维护!A:Q,MATCH(G4601,收费标合同信息维护!M:M,0),13))=G4601,"有","无"),"无"))</f>
        <v/>
      </c>
      <c r="J4601" s="3" t="s">
        <v>2430</v>
      </c>
      <c r="K4601" s="3" t="s">
        <v>15403</v>
      </c>
      <c r="L4601" s="3" t="s">
        <v>6601</v>
      </c>
      <c r="M4601" s="3" t="s">
        <v>6602</v>
      </c>
      <c r="N4601" s="3" t="s">
        <v>6603</v>
      </c>
      <c r="O4601" s="3" t="s">
        <v>6478</v>
      </c>
      <c r="P4601" s="3" t="s">
        <v>15493</v>
      </c>
      <c r="Q4601" s="3" t="s">
        <v>15494</v>
      </c>
      <c r="R4601" s="3" t="s">
        <v>6484</v>
      </c>
      <c r="S4601" s="3" t="s">
        <v>6491</v>
      </c>
      <c r="T4601" s="3" t="s">
        <v>7127</v>
      </c>
      <c r="U4601" s="3" t="s">
        <v>154</v>
      </c>
      <c r="V4601" s="3" t="s">
        <v>15455</v>
      </c>
      <c r="W4601" s="3" t="s">
        <v>154</v>
      </c>
      <c r="X4601" s="3" t="s">
        <v>154</v>
      </c>
      <c r="Y4601" s="3" t="s">
        <v>154</v>
      </c>
      <c r="Z4601" s="3" t="s">
        <v>154</v>
      </c>
      <c r="AA4601" s="3" t="s">
        <v>154</v>
      </c>
      <c r="AB4601" s="3" t="s">
        <v>154</v>
      </c>
      <c r="AC4601" s="3" t="s">
        <v>154</v>
      </c>
      <c r="AD4601" s="3" t="s">
        <v>6151</v>
      </c>
      <c r="AE4601" s="3" t="s">
        <v>6151</v>
      </c>
      <c r="AF4601" s="3" t="s">
        <v>154</v>
      </c>
      <c r="AG4601" s="3" t="s">
        <v>154</v>
      </c>
      <c r="AH4601" s="3" t="s">
        <v>6478</v>
      </c>
      <c r="AI4601" s="3" t="s">
        <v>6482</v>
      </c>
      <c r="AJ4601" s="3" t="s">
        <v>6489</v>
      </c>
    </row>
    <row r="4602" spans="1:36" ht="15">
      <c r="A4602" s="10">
        <v>4705</v>
      </c>
      <c r="B4602" t="str">
        <f>IF(K4602="总计","",INDEX(主数据!A:AD,MATCH(J4602,主数据!A:A,0),9))</f>
        <v>华南大区公司</v>
      </c>
      <c r="C4602" t="str">
        <f>IF(K4602="","",INDEX(主数据!A:AD,MATCH(J4602,主数据!A:A,0),11))</f>
        <v>深圳东区</v>
      </c>
      <c r="D4602" t="str">
        <f t="shared" si="284"/>
        <v>SZ16自来水费（简易征收）阶梯方式2.67</v>
      </c>
      <c r="E4602" s="13" t="str">
        <f t="shared" si="286"/>
        <v>2.67</v>
      </c>
      <c r="F4602" s="13" t="str">
        <f>IF(E4602="","",IFERROR(IF(IF(K4602="","",INDEX(收费标合同信息维护!A:Q,MATCH(D4602,收费标合同信息维护!J:J,0),10))=D4602,"有","无"),"无"))</f>
        <v>无</v>
      </c>
      <c r="G4602" s="13" t="str">
        <f t="shared" si="285"/>
        <v/>
      </c>
      <c r="H4602" s="13" t="str">
        <f t="shared" si="287"/>
        <v/>
      </c>
      <c r="I4602" s="13" t="str">
        <f>IF(G4602="","",IFERROR(IF(IF(K4602="","",INDEX(收费标合同信息维护!A:Q,MATCH(G4602,收费标合同信息维护!M:M,0),13))=G4602,"有","无"),"无"))</f>
        <v/>
      </c>
      <c r="J4602" s="3" t="s">
        <v>2430</v>
      </c>
      <c r="K4602" s="3" t="s">
        <v>15403</v>
      </c>
      <c r="L4602" s="3" t="s">
        <v>6615</v>
      </c>
      <c r="M4602" s="3" t="s">
        <v>6616</v>
      </c>
      <c r="N4602" s="3" t="s">
        <v>6603</v>
      </c>
      <c r="O4602" s="3" t="s">
        <v>6478</v>
      </c>
      <c r="P4602" s="3" t="s">
        <v>15495</v>
      </c>
      <c r="Q4602" s="3" t="s">
        <v>15496</v>
      </c>
      <c r="R4602" s="3" t="s">
        <v>6720</v>
      </c>
      <c r="S4602" s="3" t="s">
        <v>6491</v>
      </c>
      <c r="T4602" s="3" t="s">
        <v>7100</v>
      </c>
      <c r="U4602" s="3" t="s">
        <v>154</v>
      </c>
      <c r="V4602" s="3" t="s">
        <v>6724</v>
      </c>
      <c r="W4602" s="3" t="s">
        <v>154</v>
      </c>
      <c r="X4602" s="3" t="s">
        <v>6725</v>
      </c>
      <c r="Y4602" s="3" t="s">
        <v>6954</v>
      </c>
      <c r="Z4602" s="3" t="s">
        <v>6049</v>
      </c>
      <c r="AA4602" s="3" t="s">
        <v>6955</v>
      </c>
      <c r="AB4602" s="3" t="s">
        <v>154</v>
      </c>
      <c r="AC4602" s="3" t="s">
        <v>154</v>
      </c>
      <c r="AD4602" s="3" t="s">
        <v>6151</v>
      </c>
      <c r="AE4602" s="3" t="s">
        <v>6151</v>
      </c>
      <c r="AF4602" s="3" t="s">
        <v>154</v>
      </c>
      <c r="AG4602" s="3" t="s">
        <v>154</v>
      </c>
      <c r="AH4602" s="3" t="s">
        <v>6478</v>
      </c>
      <c r="AI4602" s="3" t="s">
        <v>6482</v>
      </c>
      <c r="AJ4602" s="3" t="s">
        <v>6489</v>
      </c>
    </row>
    <row r="4603" spans="1:36" ht="15">
      <c r="A4603" s="10">
        <v>4706</v>
      </c>
      <c r="B4603" t="str">
        <f>IF(K4603="总计","",INDEX(主数据!A:AD,MATCH(J4603,主数据!A:A,0),9))</f>
        <v>华南大区公司</v>
      </c>
      <c r="C4603" t="str">
        <f>IF(K4603="","",INDEX(主数据!A:AD,MATCH(J4603,主数据!A:A,0),11))</f>
        <v>深圳东区</v>
      </c>
      <c r="D4603" t="str">
        <f t="shared" si="284"/>
        <v>SZ16自来水费（简易征收）标准方式3.77</v>
      </c>
      <c r="E4603" s="13" t="str">
        <f t="shared" si="286"/>
        <v>3.77</v>
      </c>
      <c r="F4603" s="13" t="str">
        <f>IF(E4603="","",IFERROR(IF(IF(K4603="","",INDEX(收费标合同信息维护!A:Q,MATCH(D4603,收费标合同信息维护!J:J,0),10))=D4603,"有","无"),"无"))</f>
        <v>无</v>
      </c>
      <c r="G4603" s="13" t="str">
        <f t="shared" si="285"/>
        <v/>
      </c>
      <c r="H4603" s="13" t="str">
        <f t="shared" si="287"/>
        <v/>
      </c>
      <c r="I4603" s="13" t="str">
        <f>IF(G4603="","",IFERROR(IF(IF(K4603="","",INDEX(收费标合同信息维护!A:Q,MATCH(G4603,收费标合同信息维护!M:M,0),13))=G4603,"有","无"),"无"))</f>
        <v/>
      </c>
      <c r="J4603" s="3" t="s">
        <v>2430</v>
      </c>
      <c r="K4603" s="3" t="s">
        <v>15403</v>
      </c>
      <c r="L4603" s="3" t="s">
        <v>6615</v>
      </c>
      <c r="M4603" s="3" t="s">
        <v>6616</v>
      </c>
      <c r="N4603" s="3" t="s">
        <v>6603</v>
      </c>
      <c r="O4603" s="3" t="s">
        <v>6478</v>
      </c>
      <c r="P4603" s="3" t="s">
        <v>15497</v>
      </c>
      <c r="Q4603" s="3" t="s">
        <v>15498</v>
      </c>
      <c r="R4603" s="3" t="s">
        <v>6484</v>
      </c>
      <c r="S4603" s="3" t="s">
        <v>6491</v>
      </c>
      <c r="T4603" s="3" t="s">
        <v>7100</v>
      </c>
      <c r="U4603" s="3" t="s">
        <v>154</v>
      </c>
      <c r="V4603" s="3" t="s">
        <v>6958</v>
      </c>
      <c r="W4603" s="3" t="s">
        <v>154</v>
      </c>
      <c r="X4603" s="3" t="s">
        <v>154</v>
      </c>
      <c r="Y4603" s="3" t="s">
        <v>154</v>
      </c>
      <c r="Z4603" s="3" t="s">
        <v>154</v>
      </c>
      <c r="AA4603" s="3" t="s">
        <v>154</v>
      </c>
      <c r="AB4603" s="3" t="s">
        <v>154</v>
      </c>
      <c r="AC4603" s="3" t="s">
        <v>154</v>
      </c>
      <c r="AD4603" s="3" t="s">
        <v>6151</v>
      </c>
      <c r="AE4603" s="3" t="s">
        <v>6151</v>
      </c>
      <c r="AF4603" s="3" t="s">
        <v>154</v>
      </c>
      <c r="AG4603" s="3" t="s">
        <v>154</v>
      </c>
      <c r="AH4603" s="3" t="s">
        <v>6478</v>
      </c>
      <c r="AI4603" s="3" t="s">
        <v>6482</v>
      </c>
      <c r="AJ4603" s="3" t="s">
        <v>6489</v>
      </c>
    </row>
    <row r="4604" spans="1:36" ht="15">
      <c r="A4604" s="10">
        <v>4707</v>
      </c>
      <c r="B4604" t="str">
        <f>IF(K4604="总计","",INDEX(主数据!A:AD,MATCH(J4604,主数据!A:A,0),9))</f>
        <v>华南大区公司</v>
      </c>
      <c r="C4604" t="str">
        <f>IF(K4604="","",INDEX(主数据!A:AD,MATCH(J4604,主数据!A:A,0),11))</f>
        <v>深圳东区</v>
      </c>
      <c r="D4604" t="str">
        <f t="shared" si="284"/>
        <v>SZ16中水费阶梯方式2.67</v>
      </c>
      <c r="E4604" s="13" t="str">
        <f t="shared" si="286"/>
        <v>2.67</v>
      </c>
      <c r="F4604" s="13" t="str">
        <f>IF(E4604="","",IFERROR(IF(IF(K4604="","",INDEX(收费标合同信息维护!A:Q,MATCH(D4604,收费标合同信息维护!J:J,0),10))=D4604,"有","无"),"无"))</f>
        <v>无</v>
      </c>
      <c r="G4604" s="13" t="str">
        <f t="shared" si="285"/>
        <v/>
      </c>
      <c r="H4604" s="13" t="str">
        <f t="shared" si="287"/>
        <v/>
      </c>
      <c r="I4604" s="13" t="str">
        <f>IF(G4604="","",IFERROR(IF(IF(K4604="","",INDEX(收费标合同信息维护!A:Q,MATCH(G4604,收费标合同信息维护!M:M,0),13))=G4604,"有","无"),"无"))</f>
        <v/>
      </c>
      <c r="J4604" s="3" t="s">
        <v>2430</v>
      </c>
      <c r="K4604" s="3" t="s">
        <v>15403</v>
      </c>
      <c r="L4604" s="3" t="s">
        <v>6730</v>
      </c>
      <c r="M4604" s="3" t="s">
        <v>6731</v>
      </c>
      <c r="N4604" s="3" t="s">
        <v>6603</v>
      </c>
      <c r="O4604" s="3" t="s">
        <v>6478</v>
      </c>
      <c r="P4604" s="3" t="s">
        <v>15499</v>
      </c>
      <c r="Q4604" s="3" t="s">
        <v>6731</v>
      </c>
      <c r="R4604" s="3" t="s">
        <v>6720</v>
      </c>
      <c r="S4604" s="3" t="s">
        <v>6491</v>
      </c>
      <c r="T4604" s="3" t="s">
        <v>7100</v>
      </c>
      <c r="U4604" s="3" t="s">
        <v>154</v>
      </c>
      <c r="V4604" s="3" t="s">
        <v>6724</v>
      </c>
      <c r="W4604" s="3" t="s">
        <v>154</v>
      </c>
      <c r="X4604" s="3" t="s">
        <v>10541</v>
      </c>
      <c r="Y4604" s="3" t="s">
        <v>6954</v>
      </c>
      <c r="Z4604" s="3" t="s">
        <v>10542</v>
      </c>
      <c r="AA4604" s="3" t="s">
        <v>6955</v>
      </c>
      <c r="AB4604" s="3" t="s">
        <v>154</v>
      </c>
      <c r="AC4604" s="3" t="s">
        <v>154</v>
      </c>
      <c r="AD4604" s="3" t="s">
        <v>6151</v>
      </c>
      <c r="AE4604" s="3" t="s">
        <v>6151</v>
      </c>
      <c r="AF4604" s="3" t="s">
        <v>154</v>
      </c>
      <c r="AG4604" s="3" t="s">
        <v>154</v>
      </c>
      <c r="AH4604" s="3" t="s">
        <v>6478</v>
      </c>
      <c r="AI4604" s="3" t="s">
        <v>6482</v>
      </c>
      <c r="AJ4604" s="3" t="s">
        <v>6489</v>
      </c>
    </row>
    <row r="4605" spans="1:36" ht="15">
      <c r="A4605" s="10">
        <v>4708</v>
      </c>
      <c r="B4605" t="str">
        <f>IF(K4605="总计","",INDEX(主数据!A:AD,MATCH(J4605,主数据!A:A,0),9))</f>
        <v>华南大区公司</v>
      </c>
      <c r="C4605" t="str">
        <f>IF(K4605="","",INDEX(主数据!A:AD,MATCH(J4605,主数据!A:A,0),11))</f>
        <v>深圳东区</v>
      </c>
      <c r="D4605" t="str">
        <f t="shared" si="284"/>
        <v>SZ16中水费阶梯方式2.30</v>
      </c>
      <c r="E4605" s="13" t="str">
        <f t="shared" si="286"/>
        <v>2.30</v>
      </c>
      <c r="F4605" s="13" t="str">
        <f>IF(E4605="","",IFERROR(IF(IF(K4605="","",INDEX(收费标合同信息维护!A:Q,MATCH(D4605,收费标合同信息维护!J:J,0),10))=D4605,"有","无"),"无"))</f>
        <v>无</v>
      </c>
      <c r="G4605" s="13" t="str">
        <f t="shared" si="285"/>
        <v/>
      </c>
      <c r="H4605" s="13" t="str">
        <f t="shared" si="287"/>
        <v/>
      </c>
      <c r="I4605" s="13" t="str">
        <f>IF(G4605="","",IFERROR(IF(IF(K4605="","",INDEX(收费标合同信息维护!A:Q,MATCH(G4605,收费标合同信息维护!M:M,0),13))=G4605,"有","无"),"无"))</f>
        <v/>
      </c>
      <c r="J4605" s="3" t="s">
        <v>2430</v>
      </c>
      <c r="K4605" s="3" t="s">
        <v>15403</v>
      </c>
      <c r="L4605" s="3" t="s">
        <v>6730</v>
      </c>
      <c r="M4605" s="3" t="s">
        <v>6731</v>
      </c>
      <c r="N4605" s="3" t="s">
        <v>6603</v>
      </c>
      <c r="O4605" s="3" t="s">
        <v>6478</v>
      </c>
      <c r="P4605" s="3" t="s">
        <v>15500</v>
      </c>
      <c r="Q4605" s="3" t="s">
        <v>15501</v>
      </c>
      <c r="R4605" s="3" t="s">
        <v>6720</v>
      </c>
      <c r="S4605" s="3" t="s">
        <v>6491</v>
      </c>
      <c r="T4605" s="3" t="s">
        <v>7100</v>
      </c>
      <c r="U4605" s="3" t="s">
        <v>154</v>
      </c>
      <c r="V4605" s="3" t="s">
        <v>7313</v>
      </c>
      <c r="W4605" s="3" t="s">
        <v>154</v>
      </c>
      <c r="X4605" s="3" t="s">
        <v>10541</v>
      </c>
      <c r="Y4605" s="3" t="s">
        <v>13408</v>
      </c>
      <c r="Z4605" s="3" t="s">
        <v>10542</v>
      </c>
      <c r="AA4605" s="3" t="s">
        <v>6772</v>
      </c>
      <c r="AB4605" s="3" t="s">
        <v>154</v>
      </c>
      <c r="AC4605" s="3" t="s">
        <v>154</v>
      </c>
      <c r="AD4605" s="3" t="s">
        <v>6151</v>
      </c>
      <c r="AE4605" s="3" t="s">
        <v>6151</v>
      </c>
      <c r="AF4605" s="3" t="s">
        <v>154</v>
      </c>
      <c r="AG4605" s="3" t="s">
        <v>154</v>
      </c>
      <c r="AH4605" s="3" t="s">
        <v>6597</v>
      </c>
      <c r="AI4605" s="3" t="s">
        <v>6482</v>
      </c>
      <c r="AJ4605" s="3" t="s">
        <v>6489</v>
      </c>
    </row>
    <row r="4606" spans="1:36" ht="15">
      <c r="A4606" s="10">
        <v>4709</v>
      </c>
      <c r="B4606" t="str">
        <f>IF(K4606="总计","",INDEX(主数据!A:AD,MATCH(J4606,主数据!A:A,0),9))</f>
        <v>华南大区公司</v>
      </c>
      <c r="C4606" t="str">
        <f>IF(K4606="","",INDEX(主数据!A:AD,MATCH(J4606,主数据!A:A,0),11))</f>
        <v>深圳东区</v>
      </c>
      <c r="D4606" t="str">
        <f t="shared" si="284"/>
        <v>SZ16中水排水费阶梯方式0.81</v>
      </c>
      <c r="E4606" s="13" t="str">
        <f t="shared" si="286"/>
        <v>0.81</v>
      </c>
      <c r="F4606" s="13" t="str">
        <f>IF(E4606="","",IFERROR(IF(IF(K4606="","",INDEX(收费标合同信息维护!A:Q,MATCH(D4606,收费标合同信息维护!J:J,0),10))=D4606,"有","无"),"无"))</f>
        <v>无</v>
      </c>
      <c r="G4606" s="13" t="str">
        <f t="shared" si="285"/>
        <v/>
      </c>
      <c r="H4606" s="13" t="str">
        <f t="shared" si="287"/>
        <v/>
      </c>
      <c r="I4606" s="13" t="str">
        <f>IF(G4606="","",IFERROR(IF(IF(K4606="","",INDEX(收费标合同信息维护!A:Q,MATCH(G4606,收费标合同信息维护!M:M,0),13))=G4606,"有","无"),"无"))</f>
        <v/>
      </c>
      <c r="J4606" s="3" t="s">
        <v>2430</v>
      </c>
      <c r="K4606" s="3" t="s">
        <v>15403</v>
      </c>
      <c r="L4606" s="3" t="s">
        <v>6757</v>
      </c>
      <c r="M4606" s="3" t="s">
        <v>6758</v>
      </c>
      <c r="N4606" s="3" t="s">
        <v>6603</v>
      </c>
      <c r="O4606" s="3" t="s">
        <v>6597</v>
      </c>
      <c r="P4606" s="3" t="s">
        <v>15502</v>
      </c>
      <c r="Q4606" s="3" t="s">
        <v>6758</v>
      </c>
      <c r="R4606" s="3" t="s">
        <v>6720</v>
      </c>
      <c r="S4606" s="3" t="s">
        <v>6491</v>
      </c>
      <c r="T4606" s="3" t="s">
        <v>7100</v>
      </c>
      <c r="U4606" s="3" t="s">
        <v>6716</v>
      </c>
      <c r="V4606" s="3" t="s">
        <v>6978</v>
      </c>
      <c r="W4606" s="3" t="s">
        <v>154</v>
      </c>
      <c r="X4606" s="3" t="s">
        <v>10541</v>
      </c>
      <c r="Y4606" s="3" t="s">
        <v>6979</v>
      </c>
      <c r="Z4606" s="3" t="s">
        <v>10542</v>
      </c>
      <c r="AA4606" s="3" t="s">
        <v>6980</v>
      </c>
      <c r="AB4606" s="3" t="s">
        <v>154</v>
      </c>
      <c r="AC4606" s="3" t="s">
        <v>154</v>
      </c>
      <c r="AD4606" s="3" t="s">
        <v>6151</v>
      </c>
      <c r="AE4606" s="3" t="s">
        <v>6151</v>
      </c>
      <c r="AF4606" s="3" t="s">
        <v>154</v>
      </c>
      <c r="AG4606" s="3" t="s">
        <v>154</v>
      </c>
      <c r="AH4606" s="3" t="s">
        <v>6478</v>
      </c>
      <c r="AI4606" s="3" t="s">
        <v>6482</v>
      </c>
      <c r="AJ4606" s="3" t="s">
        <v>6489</v>
      </c>
    </row>
    <row r="4607" spans="1:36" ht="15">
      <c r="A4607" s="10">
        <v>4710</v>
      </c>
      <c r="B4607" t="str">
        <f>IF(K4607="总计","",INDEX(主数据!A:AD,MATCH(J4607,主数据!A:A,0),9))</f>
        <v>华南大区公司</v>
      </c>
      <c r="C4607" t="str">
        <f>IF(K4607="","",INDEX(主数据!A:AD,MATCH(J4607,主数据!A:A,0),11))</f>
        <v>深圳东区</v>
      </c>
      <c r="D4607" t="str">
        <f t="shared" si="284"/>
        <v>SZ16中水排水费阶梯方式0.81</v>
      </c>
      <c r="E4607" s="13" t="str">
        <f t="shared" si="286"/>
        <v>0.81</v>
      </c>
      <c r="F4607" s="13" t="str">
        <f>IF(E4607="","",IFERROR(IF(IF(K4607="","",INDEX(收费标合同信息维护!A:Q,MATCH(D4607,收费标合同信息维护!J:J,0),10))=D4607,"有","无"),"无"))</f>
        <v>无</v>
      </c>
      <c r="G4607" s="13" t="str">
        <f t="shared" si="285"/>
        <v/>
      </c>
      <c r="H4607" s="13" t="str">
        <f t="shared" si="287"/>
        <v/>
      </c>
      <c r="I4607" s="13" t="str">
        <f>IF(G4607="","",IFERROR(IF(IF(K4607="","",INDEX(收费标合同信息维护!A:Q,MATCH(G4607,收费标合同信息维护!M:M,0),13))=G4607,"有","无"),"无"))</f>
        <v/>
      </c>
      <c r="J4607" s="3" t="s">
        <v>2430</v>
      </c>
      <c r="K4607" s="3" t="s">
        <v>15403</v>
      </c>
      <c r="L4607" s="3" t="s">
        <v>6757</v>
      </c>
      <c r="M4607" s="3" t="s">
        <v>6758</v>
      </c>
      <c r="N4607" s="3" t="s">
        <v>6603</v>
      </c>
      <c r="O4607" s="3" t="s">
        <v>6597</v>
      </c>
      <c r="P4607" s="3" t="s">
        <v>15503</v>
      </c>
      <c r="Q4607" s="3" t="s">
        <v>15489</v>
      </c>
      <c r="R4607" s="3" t="s">
        <v>6720</v>
      </c>
      <c r="S4607" s="3" t="s">
        <v>6491</v>
      </c>
      <c r="T4607" s="3" t="s">
        <v>7100</v>
      </c>
      <c r="U4607" s="3" t="s">
        <v>6716</v>
      </c>
      <c r="V4607" s="3" t="s">
        <v>6978</v>
      </c>
      <c r="W4607" s="3" t="s">
        <v>154</v>
      </c>
      <c r="X4607" s="3" t="s">
        <v>10541</v>
      </c>
      <c r="Y4607" s="3" t="s">
        <v>6979</v>
      </c>
      <c r="Z4607" s="3" t="s">
        <v>10542</v>
      </c>
      <c r="AA4607" s="3" t="s">
        <v>6980</v>
      </c>
      <c r="AB4607" s="3" t="s">
        <v>154</v>
      </c>
      <c r="AC4607" s="3" t="s">
        <v>154</v>
      </c>
      <c r="AD4607" s="3" t="s">
        <v>6151</v>
      </c>
      <c r="AE4607" s="3" t="s">
        <v>6151</v>
      </c>
      <c r="AF4607" s="3" t="s">
        <v>154</v>
      </c>
      <c r="AG4607" s="3" t="s">
        <v>154</v>
      </c>
      <c r="AH4607" s="3" t="s">
        <v>6597</v>
      </c>
      <c r="AI4607" s="3" t="s">
        <v>6482</v>
      </c>
      <c r="AJ4607" s="3" t="s">
        <v>6489</v>
      </c>
    </row>
    <row r="4608" spans="1:36" ht="15">
      <c r="A4608" s="10">
        <v>4711</v>
      </c>
      <c r="B4608" t="str">
        <f>IF(K4608="总计","",INDEX(主数据!A:AD,MATCH(J4608,主数据!A:A,0),9))</f>
        <v>华南大区公司</v>
      </c>
      <c r="C4608" t="str">
        <f>IF(K4608="","",INDEX(主数据!A:AD,MATCH(J4608,主数据!A:A,0),11))</f>
        <v>深圳东区</v>
      </c>
      <c r="D4608" t="str">
        <f t="shared" si="284"/>
        <v>SZ16排水费（仪表）标准方式1.08</v>
      </c>
      <c r="E4608" s="13" t="str">
        <f t="shared" si="286"/>
        <v>1.08</v>
      </c>
      <c r="F4608" s="13" t="str">
        <f>IF(E4608="","",IFERROR(IF(IF(K4608="","",INDEX(收费标合同信息维护!A:Q,MATCH(D4608,收费标合同信息维护!J:J,0),10))=D4608,"有","无"),"无"))</f>
        <v>无</v>
      </c>
      <c r="G4608" s="13" t="str">
        <f t="shared" si="285"/>
        <v/>
      </c>
      <c r="H4608" s="13" t="str">
        <f t="shared" si="287"/>
        <v/>
      </c>
      <c r="I4608" s="13" t="str">
        <f>IF(G4608="","",IFERROR(IF(IF(K4608="","",INDEX(收费标合同信息维护!A:Q,MATCH(G4608,收费标合同信息维护!M:M,0),13))=G4608,"有","无"),"无"))</f>
        <v/>
      </c>
      <c r="J4608" s="3" t="s">
        <v>2430</v>
      </c>
      <c r="K4608" s="3" t="s">
        <v>15403</v>
      </c>
      <c r="L4608" s="3" t="s">
        <v>6971</v>
      </c>
      <c r="M4608" s="3" t="s">
        <v>6972</v>
      </c>
      <c r="N4608" s="3" t="s">
        <v>6603</v>
      </c>
      <c r="O4608" s="3" t="s">
        <v>6478</v>
      </c>
      <c r="P4608" s="3" t="s">
        <v>15484</v>
      </c>
      <c r="Q4608" s="3" t="s">
        <v>14124</v>
      </c>
      <c r="R4608" s="3" t="s">
        <v>6484</v>
      </c>
      <c r="S4608" s="3" t="s">
        <v>6491</v>
      </c>
      <c r="T4608" s="3" t="s">
        <v>7100</v>
      </c>
      <c r="U4608" s="3" t="s">
        <v>154</v>
      </c>
      <c r="V4608" s="3" t="s">
        <v>6975</v>
      </c>
      <c r="W4608" s="3" t="s">
        <v>154</v>
      </c>
      <c r="X4608" s="3" t="s">
        <v>154</v>
      </c>
      <c r="Y4608" s="3" t="s">
        <v>154</v>
      </c>
      <c r="Z4608" s="3" t="s">
        <v>154</v>
      </c>
      <c r="AA4608" s="3" t="s">
        <v>154</v>
      </c>
      <c r="AB4608" s="3" t="s">
        <v>154</v>
      </c>
      <c r="AC4608" s="3" t="s">
        <v>154</v>
      </c>
      <c r="AD4608" s="3" t="s">
        <v>6151</v>
      </c>
      <c r="AE4608" s="3" t="s">
        <v>6151</v>
      </c>
      <c r="AF4608" s="3" t="s">
        <v>154</v>
      </c>
      <c r="AG4608" s="3" t="s">
        <v>154</v>
      </c>
      <c r="AH4608" s="3" t="s">
        <v>6478</v>
      </c>
      <c r="AI4608" s="3" t="s">
        <v>6482</v>
      </c>
      <c r="AJ4608" s="3" t="s">
        <v>6489</v>
      </c>
    </row>
    <row r="4609" spans="1:36" ht="15">
      <c r="A4609" s="10">
        <v>4712</v>
      </c>
      <c r="B4609" t="str">
        <f>IF(K4609="总计","",INDEX(主数据!A:AD,MATCH(J4609,主数据!A:A,0),9))</f>
        <v>华南大区公司</v>
      </c>
      <c r="C4609" t="str">
        <f>IF(K4609="","",INDEX(主数据!A:AD,MATCH(J4609,主数据!A:A,0),11))</f>
        <v>深圳东区</v>
      </c>
      <c r="D4609" t="str">
        <f t="shared" si="284"/>
        <v>SZ16排水费（仪表）阶梯方式0.81</v>
      </c>
      <c r="E4609" s="13" t="str">
        <f t="shared" si="286"/>
        <v>0.81</v>
      </c>
      <c r="F4609" s="13" t="str">
        <f>IF(E4609="","",IFERROR(IF(IF(K4609="","",INDEX(收费标合同信息维护!A:Q,MATCH(D4609,收费标合同信息维护!J:J,0),10))=D4609,"有","无"),"无"))</f>
        <v>无</v>
      </c>
      <c r="G4609" s="13" t="str">
        <f t="shared" si="285"/>
        <v/>
      </c>
      <c r="H4609" s="13" t="str">
        <f t="shared" si="287"/>
        <v/>
      </c>
      <c r="I4609" s="13" t="str">
        <f>IF(G4609="","",IFERROR(IF(IF(K4609="","",INDEX(收费标合同信息维护!A:Q,MATCH(G4609,收费标合同信息维护!M:M,0),13))=G4609,"有","无"),"无"))</f>
        <v/>
      </c>
      <c r="J4609" s="3" t="s">
        <v>2430</v>
      </c>
      <c r="K4609" s="3" t="s">
        <v>15403</v>
      </c>
      <c r="L4609" s="3" t="s">
        <v>6971</v>
      </c>
      <c r="M4609" s="3" t="s">
        <v>6972</v>
      </c>
      <c r="N4609" s="3" t="s">
        <v>6603</v>
      </c>
      <c r="O4609" s="3" t="s">
        <v>6478</v>
      </c>
      <c r="P4609" s="3" t="s">
        <v>15504</v>
      </c>
      <c r="Q4609" s="3" t="s">
        <v>15505</v>
      </c>
      <c r="R4609" s="3" t="s">
        <v>6720</v>
      </c>
      <c r="S4609" s="3" t="s">
        <v>6491</v>
      </c>
      <c r="T4609" s="3" t="s">
        <v>6751</v>
      </c>
      <c r="U4609" s="3" t="s">
        <v>154</v>
      </c>
      <c r="V4609" s="3" t="s">
        <v>6978</v>
      </c>
      <c r="W4609" s="3" t="s">
        <v>154</v>
      </c>
      <c r="X4609" s="3" t="s">
        <v>6725</v>
      </c>
      <c r="Y4609" s="3" t="s">
        <v>6979</v>
      </c>
      <c r="Z4609" s="3" t="s">
        <v>6049</v>
      </c>
      <c r="AA4609" s="3" t="s">
        <v>6980</v>
      </c>
      <c r="AB4609" s="3" t="s">
        <v>154</v>
      </c>
      <c r="AC4609" s="3" t="s">
        <v>154</v>
      </c>
      <c r="AD4609" s="3" t="s">
        <v>6151</v>
      </c>
      <c r="AE4609" s="3" t="s">
        <v>6151</v>
      </c>
      <c r="AF4609" s="3" t="s">
        <v>154</v>
      </c>
      <c r="AG4609" s="3" t="s">
        <v>154</v>
      </c>
      <c r="AH4609" s="3" t="s">
        <v>6478</v>
      </c>
      <c r="AI4609" s="3" t="s">
        <v>6482</v>
      </c>
      <c r="AJ4609" s="3" t="s">
        <v>6489</v>
      </c>
    </row>
    <row r="4610" spans="1:36" ht="15">
      <c r="A4610" s="10">
        <v>4713</v>
      </c>
      <c r="B4610" t="str">
        <f>IF(K4610="总计","",INDEX(主数据!A:AD,MATCH(J4610,主数据!A:A,0),9))</f>
        <v>华南大区公司</v>
      </c>
      <c r="C4610" t="str">
        <f>IF(K4610="","",INDEX(主数据!A:AD,MATCH(J4610,主数据!A:A,0),11))</f>
        <v>深圳东区</v>
      </c>
      <c r="D4610" t="str">
        <f t="shared" ref="D4610:D4673" si="288">J4610&amp;M4610&amp;R4610&amp;E4610</f>
        <v>SZ16排水费（仪表）阶梯方式0.81</v>
      </c>
      <c r="E4610" s="13" t="str">
        <f t="shared" si="286"/>
        <v>0.81</v>
      </c>
      <c r="F4610" s="13" t="str">
        <f>IF(E4610="","",IFERROR(IF(IF(K4610="","",INDEX(收费标合同信息维护!A:Q,MATCH(D4610,收费标合同信息维护!J:J,0),10))=D4610,"有","无"),"无"))</f>
        <v>无</v>
      </c>
      <c r="G4610" s="13" t="str">
        <f t="shared" ref="G4610:G4673" si="289">IF(W4610="","",J4610&amp;M4610&amp;R4610&amp;H4610)</f>
        <v/>
      </c>
      <c r="H4610" s="13" t="str">
        <f t="shared" si="287"/>
        <v/>
      </c>
      <c r="I4610" s="13" t="str">
        <f>IF(G4610="","",IFERROR(IF(IF(K4610="","",INDEX(收费标合同信息维护!A:Q,MATCH(G4610,收费标合同信息维护!M:M,0),13))=G4610,"有","无"),"无"))</f>
        <v/>
      </c>
      <c r="J4610" s="3" t="s">
        <v>2430</v>
      </c>
      <c r="K4610" s="3" t="s">
        <v>15403</v>
      </c>
      <c r="L4610" s="3" t="s">
        <v>6971</v>
      </c>
      <c r="M4610" s="3" t="s">
        <v>6972</v>
      </c>
      <c r="N4610" s="3" t="s">
        <v>6603</v>
      </c>
      <c r="O4610" s="3" t="s">
        <v>6478</v>
      </c>
      <c r="P4610" s="3" t="s">
        <v>15506</v>
      </c>
      <c r="Q4610" s="3" t="s">
        <v>14120</v>
      </c>
      <c r="R4610" s="3" t="s">
        <v>6720</v>
      </c>
      <c r="S4610" s="3" t="s">
        <v>6491</v>
      </c>
      <c r="T4610" s="3" t="s">
        <v>7100</v>
      </c>
      <c r="U4610" s="3" t="s">
        <v>154</v>
      </c>
      <c r="V4610" s="3" t="s">
        <v>6978</v>
      </c>
      <c r="W4610" s="3" t="s">
        <v>154</v>
      </c>
      <c r="X4610" s="3" t="s">
        <v>10541</v>
      </c>
      <c r="Y4610" s="3" t="s">
        <v>6979</v>
      </c>
      <c r="Z4610" s="3" t="s">
        <v>10542</v>
      </c>
      <c r="AA4610" s="3" t="s">
        <v>6980</v>
      </c>
      <c r="AB4610" s="3" t="s">
        <v>154</v>
      </c>
      <c r="AC4610" s="3" t="s">
        <v>154</v>
      </c>
      <c r="AD4610" s="3" t="s">
        <v>6151</v>
      </c>
      <c r="AE4610" s="3" t="s">
        <v>6151</v>
      </c>
      <c r="AF4610" s="3" t="s">
        <v>154</v>
      </c>
      <c r="AG4610" s="3" t="s">
        <v>154</v>
      </c>
      <c r="AH4610" s="3" t="s">
        <v>6478</v>
      </c>
      <c r="AI4610" s="3" t="s">
        <v>6482</v>
      </c>
      <c r="AJ4610" s="3" t="s">
        <v>6489</v>
      </c>
    </row>
    <row r="4611" spans="1:36" ht="15">
      <c r="A4611" s="10">
        <v>4714</v>
      </c>
      <c r="B4611" t="str">
        <f>IF(K4611="总计","",INDEX(主数据!A:AD,MATCH(J4611,主数据!A:A,0),9))</f>
        <v>华南大区公司</v>
      </c>
      <c r="C4611" t="str">
        <f>IF(K4611="","",INDEX(主数据!A:AD,MATCH(J4611,主数据!A:A,0),11))</f>
        <v>深圳东区</v>
      </c>
      <c r="D4611" t="str">
        <f t="shared" si="288"/>
        <v>SZ16排水费（仪表）阶梯方式0.81</v>
      </c>
      <c r="E4611" s="13" t="str">
        <f t="shared" ref="E4611:E4674" si="290">TEXT(IF(V4611="","",--V4611),"0.00")</f>
        <v>0.81</v>
      </c>
      <c r="F4611" s="13" t="str">
        <f>IF(E4611="","",IFERROR(IF(IF(K4611="","",INDEX(收费标合同信息维护!A:Q,MATCH(D4611,收费标合同信息维护!J:J,0),10))=D4611,"有","无"),"无"))</f>
        <v>无</v>
      </c>
      <c r="G4611" s="13" t="str">
        <f t="shared" si="289"/>
        <v/>
      </c>
      <c r="H4611" s="13" t="str">
        <f t="shared" ref="H4611:H4674" si="291">TEXT(IF(W4611="","",--W4611),"0.00")</f>
        <v/>
      </c>
      <c r="I4611" s="13" t="str">
        <f>IF(G4611="","",IFERROR(IF(IF(K4611="","",INDEX(收费标合同信息维护!A:Q,MATCH(G4611,收费标合同信息维护!M:M,0),13))=G4611,"有","无"),"无"))</f>
        <v/>
      </c>
      <c r="J4611" s="3" t="s">
        <v>2430</v>
      </c>
      <c r="K4611" s="3" t="s">
        <v>15403</v>
      </c>
      <c r="L4611" s="3" t="s">
        <v>6971</v>
      </c>
      <c r="M4611" s="3" t="s">
        <v>6972</v>
      </c>
      <c r="N4611" s="3" t="s">
        <v>6603</v>
      </c>
      <c r="O4611" s="3" t="s">
        <v>6478</v>
      </c>
      <c r="P4611" s="3" t="s">
        <v>15507</v>
      </c>
      <c r="Q4611" s="3" t="s">
        <v>15508</v>
      </c>
      <c r="R4611" s="3" t="s">
        <v>6720</v>
      </c>
      <c r="S4611" s="3" t="s">
        <v>6491</v>
      </c>
      <c r="T4611" s="3" t="s">
        <v>7100</v>
      </c>
      <c r="U4611" s="3" t="s">
        <v>154</v>
      </c>
      <c r="V4611" s="3" t="s">
        <v>6978</v>
      </c>
      <c r="W4611" s="3" t="s">
        <v>154</v>
      </c>
      <c r="X4611" s="3" t="s">
        <v>6725</v>
      </c>
      <c r="Y4611" s="3" t="s">
        <v>6979</v>
      </c>
      <c r="Z4611" s="3" t="s">
        <v>6049</v>
      </c>
      <c r="AA4611" s="3" t="s">
        <v>6980</v>
      </c>
      <c r="AB4611" s="3" t="s">
        <v>154</v>
      </c>
      <c r="AC4611" s="3" t="s">
        <v>154</v>
      </c>
      <c r="AD4611" s="3" t="s">
        <v>6151</v>
      </c>
      <c r="AE4611" s="3" t="s">
        <v>6151</v>
      </c>
      <c r="AF4611" s="3" t="s">
        <v>154</v>
      </c>
      <c r="AG4611" s="3" t="s">
        <v>154</v>
      </c>
      <c r="AH4611" s="3" t="s">
        <v>6478</v>
      </c>
      <c r="AI4611" s="3" t="s">
        <v>6482</v>
      </c>
      <c r="AJ4611" s="3" t="s">
        <v>6489</v>
      </c>
    </row>
    <row r="4612" spans="1:36" ht="15">
      <c r="A4612" s="10">
        <v>4715</v>
      </c>
      <c r="B4612" t="str">
        <f>IF(K4612="总计","",INDEX(主数据!A:AD,MATCH(J4612,主数据!A:A,0),9))</f>
        <v>华南大区公司</v>
      </c>
      <c r="C4612" t="str">
        <f>IF(K4612="","",INDEX(主数据!A:AD,MATCH(J4612,主数据!A:A,0),11))</f>
        <v>深圳东区</v>
      </c>
      <c r="D4612" t="str">
        <f t="shared" si="288"/>
        <v>SZ16排水费（仪表）标准方式1.08</v>
      </c>
      <c r="E4612" s="13" t="str">
        <f t="shared" si="290"/>
        <v>1.08</v>
      </c>
      <c r="F4612" s="13" t="str">
        <f>IF(E4612="","",IFERROR(IF(IF(K4612="","",INDEX(收费标合同信息维护!A:Q,MATCH(D4612,收费标合同信息维护!J:J,0),10))=D4612,"有","无"),"无"))</f>
        <v>无</v>
      </c>
      <c r="G4612" s="13" t="str">
        <f t="shared" si="289"/>
        <v/>
      </c>
      <c r="H4612" s="13" t="str">
        <f t="shared" si="291"/>
        <v/>
      </c>
      <c r="I4612" s="13" t="str">
        <f>IF(G4612="","",IFERROR(IF(IF(K4612="","",INDEX(收费标合同信息维护!A:Q,MATCH(G4612,收费标合同信息维护!M:M,0),13))=G4612,"有","无"),"无"))</f>
        <v/>
      </c>
      <c r="J4612" s="3" t="s">
        <v>2430</v>
      </c>
      <c r="K4612" s="3" t="s">
        <v>15403</v>
      </c>
      <c r="L4612" s="3" t="s">
        <v>6971</v>
      </c>
      <c r="M4612" s="3" t="s">
        <v>6972</v>
      </c>
      <c r="N4612" s="3" t="s">
        <v>6603</v>
      </c>
      <c r="O4612" s="3" t="s">
        <v>6478</v>
      </c>
      <c r="P4612" s="3" t="s">
        <v>15509</v>
      </c>
      <c r="Q4612" s="3" t="s">
        <v>15510</v>
      </c>
      <c r="R4612" s="3" t="s">
        <v>6484</v>
      </c>
      <c r="S4612" s="3" t="s">
        <v>6491</v>
      </c>
      <c r="T4612" s="3" t="s">
        <v>6751</v>
      </c>
      <c r="U4612" s="3" t="s">
        <v>154</v>
      </c>
      <c r="V4612" s="3" t="s">
        <v>6975</v>
      </c>
      <c r="W4612" s="3" t="s">
        <v>154</v>
      </c>
      <c r="X4612" s="3" t="s">
        <v>154</v>
      </c>
      <c r="Y4612" s="3" t="s">
        <v>154</v>
      </c>
      <c r="Z4612" s="3" t="s">
        <v>154</v>
      </c>
      <c r="AA4612" s="3" t="s">
        <v>154</v>
      </c>
      <c r="AB4612" s="3" t="s">
        <v>154</v>
      </c>
      <c r="AC4612" s="3" t="s">
        <v>154</v>
      </c>
      <c r="AD4612" s="3" t="s">
        <v>6151</v>
      </c>
      <c r="AE4612" s="3" t="s">
        <v>6151</v>
      </c>
      <c r="AF4612" s="3" t="s">
        <v>154</v>
      </c>
      <c r="AG4612" s="3" t="s">
        <v>154</v>
      </c>
      <c r="AH4612" s="3" t="s">
        <v>6478</v>
      </c>
      <c r="AI4612" s="3" t="s">
        <v>6482</v>
      </c>
      <c r="AJ4612" s="3" t="s">
        <v>6489</v>
      </c>
    </row>
    <row r="4613" spans="1:36" ht="15">
      <c r="A4613" s="10">
        <v>4716</v>
      </c>
      <c r="B4613" t="str">
        <f>IF(K4613="总计","",INDEX(主数据!A:AD,MATCH(J4613,主数据!A:A,0),9))</f>
        <v>华南大区公司</v>
      </c>
      <c r="C4613" t="str">
        <f>IF(K4613="","",INDEX(主数据!A:AD,MATCH(J4613,主数据!A:A,0),11))</f>
        <v>深圳东区</v>
      </c>
      <c r="D4613" t="str">
        <f t="shared" si="288"/>
        <v>SZ16排水费（仪表）标准方式1.08</v>
      </c>
      <c r="E4613" s="13" t="str">
        <f t="shared" si="290"/>
        <v>1.08</v>
      </c>
      <c r="F4613" s="13" t="str">
        <f>IF(E4613="","",IFERROR(IF(IF(K4613="","",INDEX(收费标合同信息维护!A:Q,MATCH(D4613,收费标合同信息维护!J:J,0),10))=D4613,"有","无"),"无"))</f>
        <v>无</v>
      </c>
      <c r="G4613" s="13" t="str">
        <f t="shared" si="289"/>
        <v/>
      </c>
      <c r="H4613" s="13" t="str">
        <f t="shared" si="291"/>
        <v/>
      </c>
      <c r="I4613" s="13" t="str">
        <f>IF(G4613="","",IFERROR(IF(IF(K4613="","",INDEX(收费标合同信息维护!A:Q,MATCH(G4613,收费标合同信息维护!M:M,0),13))=G4613,"有","无"),"无"))</f>
        <v/>
      </c>
      <c r="J4613" s="3" t="s">
        <v>2430</v>
      </c>
      <c r="K4613" s="3" t="s">
        <v>15403</v>
      </c>
      <c r="L4613" s="3" t="s">
        <v>6971</v>
      </c>
      <c r="M4613" s="3" t="s">
        <v>6972</v>
      </c>
      <c r="N4613" s="3" t="s">
        <v>6603</v>
      </c>
      <c r="O4613" s="3" t="s">
        <v>6478</v>
      </c>
      <c r="P4613" s="3" t="s">
        <v>15511</v>
      </c>
      <c r="Q4613" s="3" t="s">
        <v>15512</v>
      </c>
      <c r="R4613" s="3" t="s">
        <v>6484</v>
      </c>
      <c r="S4613" s="3" t="s">
        <v>6491</v>
      </c>
      <c r="T4613" s="3" t="s">
        <v>7100</v>
      </c>
      <c r="U4613" s="3" t="s">
        <v>154</v>
      </c>
      <c r="V4613" s="3" t="s">
        <v>6975</v>
      </c>
      <c r="W4613" s="3" t="s">
        <v>154</v>
      </c>
      <c r="X4613" s="3" t="s">
        <v>154</v>
      </c>
      <c r="Y4613" s="3" t="s">
        <v>154</v>
      </c>
      <c r="Z4613" s="3" t="s">
        <v>154</v>
      </c>
      <c r="AA4613" s="3" t="s">
        <v>154</v>
      </c>
      <c r="AB4613" s="3" t="s">
        <v>154</v>
      </c>
      <c r="AC4613" s="3" t="s">
        <v>154</v>
      </c>
      <c r="AD4613" s="3" t="s">
        <v>6151</v>
      </c>
      <c r="AE4613" s="3" t="s">
        <v>6151</v>
      </c>
      <c r="AF4613" s="3" t="s">
        <v>154</v>
      </c>
      <c r="AG4613" s="3" t="s">
        <v>154</v>
      </c>
      <c r="AH4613" s="3" t="s">
        <v>6478</v>
      </c>
      <c r="AI4613" s="3" t="s">
        <v>6482</v>
      </c>
      <c r="AJ4613" s="3" t="s">
        <v>6489</v>
      </c>
    </row>
    <row r="4614" spans="1:36" ht="15">
      <c r="A4614" s="10">
        <v>4717</v>
      </c>
      <c r="B4614" t="str">
        <f>IF(K4614="总计","",INDEX(主数据!A:AD,MATCH(J4614,主数据!A:A,0),9))</f>
        <v>华南大区公司</v>
      </c>
      <c r="C4614" t="str">
        <f>IF(K4614="","",INDEX(主数据!A:AD,MATCH(J4614,主数据!A:A,0),11))</f>
        <v>深圳东区</v>
      </c>
      <c r="D4614" t="str">
        <f t="shared" si="288"/>
        <v>SZ16排水费（仪表）阶梯方式2.30</v>
      </c>
      <c r="E4614" s="13" t="str">
        <f t="shared" si="290"/>
        <v>2.30</v>
      </c>
      <c r="F4614" s="13" t="str">
        <f>IF(E4614="","",IFERROR(IF(IF(K4614="","",INDEX(收费标合同信息维护!A:Q,MATCH(D4614,收费标合同信息维护!J:J,0),10))=D4614,"有","无"),"无"))</f>
        <v>无</v>
      </c>
      <c r="G4614" s="13" t="str">
        <f t="shared" si="289"/>
        <v/>
      </c>
      <c r="H4614" s="13" t="str">
        <f t="shared" si="291"/>
        <v/>
      </c>
      <c r="I4614" s="13" t="str">
        <f>IF(G4614="","",IFERROR(IF(IF(K4614="","",INDEX(收费标合同信息维护!A:Q,MATCH(G4614,收费标合同信息维护!M:M,0),13))=G4614,"有","无"),"无"))</f>
        <v/>
      </c>
      <c r="J4614" s="3" t="s">
        <v>2430</v>
      </c>
      <c r="K4614" s="3" t="s">
        <v>15403</v>
      </c>
      <c r="L4614" s="3" t="s">
        <v>6971</v>
      </c>
      <c r="M4614" s="3" t="s">
        <v>6972</v>
      </c>
      <c r="N4614" s="3" t="s">
        <v>6603</v>
      </c>
      <c r="O4614" s="3" t="s">
        <v>6478</v>
      </c>
      <c r="P4614" s="3" t="s">
        <v>15485</v>
      </c>
      <c r="Q4614" s="3" t="s">
        <v>15513</v>
      </c>
      <c r="R4614" s="3" t="s">
        <v>6720</v>
      </c>
      <c r="S4614" s="3" t="s">
        <v>6491</v>
      </c>
      <c r="T4614" s="3" t="s">
        <v>7100</v>
      </c>
      <c r="U4614" s="3" t="s">
        <v>154</v>
      </c>
      <c r="V4614" s="3" t="s">
        <v>7313</v>
      </c>
      <c r="W4614" s="3" t="s">
        <v>154</v>
      </c>
      <c r="X4614" s="3" t="s">
        <v>10541</v>
      </c>
      <c r="Y4614" s="3" t="s">
        <v>13408</v>
      </c>
      <c r="Z4614" s="3" t="s">
        <v>10542</v>
      </c>
      <c r="AA4614" s="3" t="s">
        <v>6772</v>
      </c>
      <c r="AB4614" s="3" t="s">
        <v>154</v>
      </c>
      <c r="AC4614" s="3" t="s">
        <v>154</v>
      </c>
      <c r="AD4614" s="3" t="s">
        <v>6151</v>
      </c>
      <c r="AE4614" s="3" t="s">
        <v>6151</v>
      </c>
      <c r="AF4614" s="3" t="s">
        <v>154</v>
      </c>
      <c r="AG4614" s="3" t="s">
        <v>154</v>
      </c>
      <c r="AH4614" s="3" t="s">
        <v>6597</v>
      </c>
      <c r="AI4614" s="3" t="s">
        <v>6482</v>
      </c>
      <c r="AJ4614" s="3" t="s">
        <v>6489</v>
      </c>
    </row>
    <row r="4615" spans="1:36" ht="15">
      <c r="A4615" s="10">
        <v>4718</v>
      </c>
      <c r="B4615" t="str">
        <f>IF(K4615="总计","",INDEX(主数据!A:AD,MATCH(J4615,主数据!A:A,0),9))</f>
        <v>华南大区公司</v>
      </c>
      <c r="C4615" t="str">
        <f>IF(K4615="","",INDEX(主数据!A:AD,MATCH(J4615,主数据!A:A,0),11))</f>
        <v>深圳东区</v>
      </c>
      <c r="D4615" t="str">
        <f t="shared" si="288"/>
        <v>SZ16排水费（仪表）阶梯方式0.81</v>
      </c>
      <c r="E4615" s="13" t="str">
        <f t="shared" si="290"/>
        <v>0.81</v>
      </c>
      <c r="F4615" s="13" t="str">
        <f>IF(E4615="","",IFERROR(IF(IF(K4615="","",INDEX(收费标合同信息维护!A:Q,MATCH(D4615,收费标合同信息维护!J:J,0),10))=D4615,"有","无"),"无"))</f>
        <v>无</v>
      </c>
      <c r="G4615" s="13" t="str">
        <f t="shared" si="289"/>
        <v/>
      </c>
      <c r="H4615" s="13" t="str">
        <f t="shared" si="291"/>
        <v/>
      </c>
      <c r="I4615" s="13" t="str">
        <f>IF(G4615="","",IFERROR(IF(IF(K4615="","",INDEX(收费标合同信息维护!A:Q,MATCH(G4615,收费标合同信息维护!M:M,0),13))=G4615,"有","无"),"无"))</f>
        <v/>
      </c>
      <c r="J4615" s="3" t="s">
        <v>2430</v>
      </c>
      <c r="K4615" s="3" t="s">
        <v>15403</v>
      </c>
      <c r="L4615" s="3" t="s">
        <v>6971</v>
      </c>
      <c r="M4615" s="3" t="s">
        <v>6972</v>
      </c>
      <c r="N4615" s="3" t="s">
        <v>6603</v>
      </c>
      <c r="O4615" s="3" t="s">
        <v>6478</v>
      </c>
      <c r="P4615" s="3" t="s">
        <v>15488</v>
      </c>
      <c r="Q4615" s="3" t="s">
        <v>15514</v>
      </c>
      <c r="R4615" s="3" t="s">
        <v>6720</v>
      </c>
      <c r="S4615" s="3" t="s">
        <v>6491</v>
      </c>
      <c r="T4615" s="3" t="s">
        <v>7100</v>
      </c>
      <c r="U4615" s="3" t="s">
        <v>154</v>
      </c>
      <c r="V4615" s="3" t="s">
        <v>6978</v>
      </c>
      <c r="W4615" s="3" t="s">
        <v>154</v>
      </c>
      <c r="X4615" s="3" t="s">
        <v>10541</v>
      </c>
      <c r="Y4615" s="3" t="s">
        <v>6979</v>
      </c>
      <c r="Z4615" s="3" t="s">
        <v>10542</v>
      </c>
      <c r="AA4615" s="3" t="s">
        <v>6980</v>
      </c>
      <c r="AB4615" s="3" t="s">
        <v>154</v>
      </c>
      <c r="AC4615" s="3" t="s">
        <v>154</v>
      </c>
      <c r="AD4615" s="3" t="s">
        <v>6151</v>
      </c>
      <c r="AE4615" s="3" t="s">
        <v>6151</v>
      </c>
      <c r="AF4615" s="3" t="s">
        <v>154</v>
      </c>
      <c r="AG4615" s="3" t="s">
        <v>154</v>
      </c>
      <c r="AH4615" s="3" t="s">
        <v>6597</v>
      </c>
      <c r="AI4615" s="3" t="s">
        <v>6482</v>
      </c>
      <c r="AJ4615" s="3" t="s">
        <v>6489</v>
      </c>
    </row>
    <row r="4616" spans="1:36" ht="15">
      <c r="A4616" s="10">
        <v>4719</v>
      </c>
      <c r="B4616" t="str">
        <f>IF(K4616="总计","",INDEX(主数据!A:AD,MATCH(J4616,主数据!A:A,0),9))</f>
        <v>华南大区公司</v>
      </c>
      <c r="C4616" t="str">
        <f>IF(K4616="","",INDEX(主数据!A:AD,MATCH(J4616,主数据!A:A,0),11))</f>
        <v>深圳东区</v>
      </c>
      <c r="D4616" t="str">
        <f t="shared" si="288"/>
        <v>SZ16排水费（仪表）标准方式1.08</v>
      </c>
      <c r="E4616" s="13" t="str">
        <f t="shared" si="290"/>
        <v>1.08</v>
      </c>
      <c r="F4616" s="13" t="str">
        <f>IF(E4616="","",IFERROR(IF(IF(K4616="","",INDEX(收费标合同信息维护!A:Q,MATCH(D4616,收费标合同信息维护!J:J,0),10))=D4616,"有","无"),"无"))</f>
        <v>无</v>
      </c>
      <c r="G4616" s="13" t="str">
        <f t="shared" si="289"/>
        <v/>
      </c>
      <c r="H4616" s="13" t="str">
        <f t="shared" si="291"/>
        <v/>
      </c>
      <c r="I4616" s="13" t="str">
        <f>IF(G4616="","",IFERROR(IF(IF(K4616="","",INDEX(收费标合同信息维护!A:Q,MATCH(G4616,收费标合同信息维护!M:M,0),13))=G4616,"有","无"),"无"))</f>
        <v/>
      </c>
      <c r="J4616" s="3" t="s">
        <v>2430</v>
      </c>
      <c r="K4616" s="3" t="s">
        <v>15403</v>
      </c>
      <c r="L4616" s="3" t="s">
        <v>6971</v>
      </c>
      <c r="M4616" s="3" t="s">
        <v>6972</v>
      </c>
      <c r="N4616" s="3" t="s">
        <v>6603</v>
      </c>
      <c r="O4616" s="3" t="s">
        <v>6478</v>
      </c>
      <c r="P4616" s="3" t="s">
        <v>15515</v>
      </c>
      <c r="Q4616" s="3" t="s">
        <v>15516</v>
      </c>
      <c r="R4616" s="3" t="s">
        <v>6484</v>
      </c>
      <c r="S4616" s="3" t="s">
        <v>6491</v>
      </c>
      <c r="T4616" s="3" t="s">
        <v>7100</v>
      </c>
      <c r="U4616" s="3" t="s">
        <v>154</v>
      </c>
      <c r="V4616" s="3" t="s">
        <v>6975</v>
      </c>
      <c r="W4616" s="3" t="s">
        <v>154</v>
      </c>
      <c r="X4616" s="3" t="s">
        <v>154</v>
      </c>
      <c r="Y4616" s="3" t="s">
        <v>154</v>
      </c>
      <c r="Z4616" s="3" t="s">
        <v>154</v>
      </c>
      <c r="AA4616" s="3" t="s">
        <v>154</v>
      </c>
      <c r="AB4616" s="3" t="s">
        <v>154</v>
      </c>
      <c r="AC4616" s="3" t="s">
        <v>154</v>
      </c>
      <c r="AD4616" s="3" t="s">
        <v>6151</v>
      </c>
      <c r="AE4616" s="3" t="s">
        <v>6151</v>
      </c>
      <c r="AF4616" s="3" t="s">
        <v>154</v>
      </c>
      <c r="AG4616" s="3" t="s">
        <v>154</v>
      </c>
      <c r="AH4616" s="3" t="s">
        <v>6597</v>
      </c>
      <c r="AI4616" s="3" t="s">
        <v>6482</v>
      </c>
      <c r="AJ4616" s="3" t="s">
        <v>6489</v>
      </c>
    </row>
    <row r="4617" spans="1:36" ht="15">
      <c r="A4617" s="10">
        <v>4720</v>
      </c>
      <c r="B4617" t="str">
        <f>IF(K4617="总计","",INDEX(主数据!A:AD,MATCH(J4617,主数据!A:A,0),9))</f>
        <v>华南大区公司</v>
      </c>
      <c r="C4617" t="str">
        <f>IF(K4617="","",INDEX(主数据!A:AD,MATCH(J4617,主数据!A:A,0),11))</f>
        <v>深圳东区</v>
      </c>
      <c r="D4617" t="str">
        <f t="shared" si="288"/>
        <v>SZ16排水费（仪表）阶梯方式0.81</v>
      </c>
      <c r="E4617" s="13" t="str">
        <f t="shared" si="290"/>
        <v>0.81</v>
      </c>
      <c r="F4617" s="13" t="str">
        <f>IF(E4617="","",IFERROR(IF(IF(K4617="","",INDEX(收费标合同信息维护!A:Q,MATCH(D4617,收费标合同信息维护!J:J,0),10))=D4617,"有","无"),"无"))</f>
        <v>无</v>
      </c>
      <c r="G4617" s="13" t="str">
        <f t="shared" si="289"/>
        <v/>
      </c>
      <c r="H4617" s="13" t="str">
        <f t="shared" si="291"/>
        <v/>
      </c>
      <c r="I4617" s="13" t="str">
        <f>IF(G4617="","",IFERROR(IF(IF(K4617="","",INDEX(收费标合同信息维护!A:Q,MATCH(G4617,收费标合同信息维护!M:M,0),13))=G4617,"有","无"),"无"))</f>
        <v/>
      </c>
      <c r="J4617" s="3" t="s">
        <v>2430</v>
      </c>
      <c r="K4617" s="3" t="s">
        <v>15403</v>
      </c>
      <c r="L4617" s="3" t="s">
        <v>6971</v>
      </c>
      <c r="M4617" s="3" t="s">
        <v>6972</v>
      </c>
      <c r="N4617" s="3" t="s">
        <v>6603</v>
      </c>
      <c r="O4617" s="3" t="s">
        <v>6478</v>
      </c>
      <c r="P4617" s="3" t="s">
        <v>15517</v>
      </c>
      <c r="Q4617" s="3" t="s">
        <v>15518</v>
      </c>
      <c r="R4617" s="3" t="s">
        <v>6720</v>
      </c>
      <c r="S4617" s="3" t="s">
        <v>6491</v>
      </c>
      <c r="T4617" s="3" t="s">
        <v>7100</v>
      </c>
      <c r="U4617" s="3" t="s">
        <v>154</v>
      </c>
      <c r="V4617" s="3" t="s">
        <v>6978</v>
      </c>
      <c r="W4617" s="3" t="s">
        <v>154</v>
      </c>
      <c r="X4617" s="3" t="s">
        <v>10541</v>
      </c>
      <c r="Y4617" s="3" t="s">
        <v>6979</v>
      </c>
      <c r="Z4617" s="3" t="s">
        <v>10542</v>
      </c>
      <c r="AA4617" s="3" t="s">
        <v>6980</v>
      </c>
      <c r="AB4617" s="3" t="s">
        <v>154</v>
      </c>
      <c r="AC4617" s="3" t="s">
        <v>154</v>
      </c>
      <c r="AD4617" s="3" t="s">
        <v>6151</v>
      </c>
      <c r="AE4617" s="3" t="s">
        <v>6151</v>
      </c>
      <c r="AF4617" s="3" t="s">
        <v>154</v>
      </c>
      <c r="AG4617" s="3" t="s">
        <v>154</v>
      </c>
      <c r="AH4617" s="3" t="s">
        <v>6597</v>
      </c>
      <c r="AI4617" s="3" t="s">
        <v>6482</v>
      </c>
      <c r="AJ4617" s="3" t="s">
        <v>6489</v>
      </c>
    </row>
    <row r="4618" spans="1:36" ht="15">
      <c r="A4618" s="10">
        <v>4721</v>
      </c>
      <c r="B4618" t="str">
        <f>IF(K4618="总计","",INDEX(主数据!A:AD,MATCH(J4618,主数据!A:A,0),9))</f>
        <v>华南大区公司</v>
      </c>
      <c r="C4618" t="str">
        <f>IF(K4618="","",INDEX(主数据!A:AD,MATCH(J4618,主数据!A:A,0),11))</f>
        <v>深圳西区</v>
      </c>
      <c r="D4618" t="str">
        <f t="shared" si="288"/>
        <v>SZ28物业服务费标准方式2.00</v>
      </c>
      <c r="E4618" s="13" t="str">
        <f t="shared" si="290"/>
        <v>2.00</v>
      </c>
      <c r="F4618" s="13" t="str">
        <f>IF(E4618="","",IFERROR(IF(IF(K4618="","",INDEX(收费标合同信息维护!A:Q,MATCH(D4618,收费标合同信息维护!J:J,0),10))=D4618,"有","无"),"无"))</f>
        <v>无</v>
      </c>
      <c r="G4618" s="13" t="str">
        <f t="shared" si="289"/>
        <v/>
      </c>
      <c r="H4618" s="13" t="str">
        <f t="shared" si="291"/>
        <v/>
      </c>
      <c r="I4618" s="13" t="str">
        <f>IF(G4618="","",IFERROR(IF(IF(K4618="","",INDEX(收费标合同信息维护!A:Q,MATCH(G4618,收费标合同信息维护!M:M,0),13))=G4618,"有","无"),"无"))</f>
        <v/>
      </c>
      <c r="J4618" s="3" t="s">
        <v>2961</v>
      </c>
      <c r="K4618" s="3" t="s">
        <v>15519</v>
      </c>
      <c r="L4618" s="3" t="s">
        <v>6025</v>
      </c>
      <c r="M4618" s="3" t="s">
        <v>6026</v>
      </c>
      <c r="N4618" s="3" t="s">
        <v>6477</v>
      </c>
      <c r="O4618" s="3" t="s">
        <v>6478</v>
      </c>
      <c r="P4618" s="3" t="s">
        <v>6025</v>
      </c>
      <c r="Q4618" s="3" t="s">
        <v>6026</v>
      </c>
      <c r="R4618" s="3" t="s">
        <v>6484</v>
      </c>
      <c r="S4618" s="3" t="s">
        <v>6491</v>
      </c>
      <c r="T4618" s="3" t="s">
        <v>6848</v>
      </c>
      <c r="U4618" s="3" t="s">
        <v>154</v>
      </c>
      <c r="V4618" s="3" t="s">
        <v>6686</v>
      </c>
      <c r="W4618" s="3" t="s">
        <v>154</v>
      </c>
      <c r="X4618" s="3" t="s">
        <v>154</v>
      </c>
      <c r="Y4618" s="3" t="s">
        <v>154</v>
      </c>
      <c r="Z4618" s="3" t="s">
        <v>154</v>
      </c>
      <c r="AA4618" s="3" t="s">
        <v>154</v>
      </c>
      <c r="AB4618" s="3" t="s">
        <v>154</v>
      </c>
      <c r="AC4618" s="3" t="s">
        <v>154</v>
      </c>
      <c r="AD4618" s="3" t="s">
        <v>6151</v>
      </c>
      <c r="AE4618" s="3" t="s">
        <v>6151</v>
      </c>
      <c r="AF4618" s="3" t="s">
        <v>6040</v>
      </c>
      <c r="AG4618" s="3" t="s">
        <v>154</v>
      </c>
      <c r="AH4618" s="3" t="s">
        <v>6478</v>
      </c>
      <c r="AI4618" s="3" t="s">
        <v>6482</v>
      </c>
      <c r="AJ4618" s="3" t="s">
        <v>15520</v>
      </c>
    </row>
    <row r="4619" spans="1:36" ht="15">
      <c r="A4619" s="10">
        <v>4722</v>
      </c>
      <c r="B4619" t="str">
        <f>IF(K4619="总计","",INDEX(主数据!A:AD,MATCH(J4619,主数据!A:A,0),9))</f>
        <v>华南大区公司</v>
      </c>
      <c r="C4619" t="str">
        <f>IF(K4619="","",INDEX(主数据!A:AD,MATCH(J4619,主数据!A:A,0),11))</f>
        <v>深圳西区</v>
      </c>
      <c r="D4619" t="str">
        <f t="shared" si="288"/>
        <v>SZ28物业服务费标准方式5.00</v>
      </c>
      <c r="E4619" s="13" t="str">
        <f t="shared" si="290"/>
        <v>5.00</v>
      </c>
      <c r="F4619" s="13" t="str">
        <f>IF(E4619="","",IFERROR(IF(IF(K4619="","",INDEX(收费标合同信息维护!A:Q,MATCH(D4619,收费标合同信息维护!J:J,0),10))=D4619,"有","无"),"无"))</f>
        <v>无</v>
      </c>
      <c r="G4619" s="13" t="str">
        <f t="shared" si="289"/>
        <v/>
      </c>
      <c r="H4619" s="13" t="str">
        <f t="shared" si="291"/>
        <v/>
      </c>
      <c r="I4619" s="13" t="str">
        <f>IF(G4619="","",IFERROR(IF(IF(K4619="","",INDEX(收费标合同信息维护!A:Q,MATCH(G4619,收费标合同信息维护!M:M,0),13))=G4619,"有","无"),"无"))</f>
        <v/>
      </c>
      <c r="J4619" s="3" t="s">
        <v>2961</v>
      </c>
      <c r="K4619" s="3" t="s">
        <v>15519</v>
      </c>
      <c r="L4619" s="3" t="s">
        <v>6025</v>
      </c>
      <c r="M4619" s="3" t="s">
        <v>6026</v>
      </c>
      <c r="N4619" s="3" t="s">
        <v>6477</v>
      </c>
      <c r="O4619" s="3" t="s">
        <v>6478</v>
      </c>
      <c r="P4619" s="3" t="s">
        <v>7393</v>
      </c>
      <c r="Q4619" s="3" t="s">
        <v>9368</v>
      </c>
      <c r="R4619" s="3" t="s">
        <v>6484</v>
      </c>
      <c r="S4619" s="3" t="s">
        <v>6491</v>
      </c>
      <c r="T4619" s="3" t="s">
        <v>6496</v>
      </c>
      <c r="U4619" s="3" t="s">
        <v>154</v>
      </c>
      <c r="V4619" s="3" t="s">
        <v>6744</v>
      </c>
      <c r="W4619" s="3" t="s">
        <v>154</v>
      </c>
      <c r="X4619" s="3" t="s">
        <v>154</v>
      </c>
      <c r="Y4619" s="3" t="s">
        <v>154</v>
      </c>
      <c r="Z4619" s="3" t="s">
        <v>154</v>
      </c>
      <c r="AA4619" s="3" t="s">
        <v>154</v>
      </c>
      <c r="AB4619" s="3" t="s">
        <v>154</v>
      </c>
      <c r="AC4619" s="3" t="s">
        <v>154</v>
      </c>
      <c r="AD4619" s="3" t="s">
        <v>6151</v>
      </c>
      <c r="AE4619" s="3" t="s">
        <v>6151</v>
      </c>
      <c r="AF4619" s="3" t="s">
        <v>154</v>
      </c>
      <c r="AG4619" s="3" t="s">
        <v>154</v>
      </c>
      <c r="AH4619" s="3" t="s">
        <v>6478</v>
      </c>
      <c r="AI4619" s="3" t="s">
        <v>6482</v>
      </c>
      <c r="AJ4619" s="3" t="s">
        <v>6033</v>
      </c>
    </row>
    <row r="4620" spans="1:36" ht="30">
      <c r="A4620" s="10">
        <v>4723</v>
      </c>
      <c r="B4620" t="str">
        <f>IF(K4620="总计","",INDEX(主数据!A:AD,MATCH(J4620,主数据!A:A,0),9))</f>
        <v>华南大区公司</v>
      </c>
      <c r="C4620" t="str">
        <f>IF(K4620="","",INDEX(主数据!A:AD,MATCH(J4620,主数据!A:A,0),11))</f>
        <v>深圳西区</v>
      </c>
      <c r="D4620" t="str">
        <f t="shared" si="288"/>
        <v>SZ28物业服务费直接录入</v>
      </c>
      <c r="E4620" s="13" t="str">
        <f t="shared" si="290"/>
        <v/>
      </c>
      <c r="F4620" s="13" t="str">
        <f>IF(E4620="","",IFERROR(IF(IF(K4620="","",INDEX(收费标合同信息维护!A:Q,MATCH(D4620,收费标合同信息维护!J:J,0),10))=D4620,"有","无"),"无"))</f>
        <v/>
      </c>
      <c r="G4620" s="13" t="str">
        <f t="shared" si="289"/>
        <v/>
      </c>
      <c r="H4620" s="13" t="str">
        <f t="shared" si="291"/>
        <v/>
      </c>
      <c r="I4620" s="13" t="str">
        <f>IF(G4620="","",IFERROR(IF(IF(K4620="","",INDEX(收费标合同信息维护!A:Q,MATCH(G4620,收费标合同信息维护!M:M,0),13))=G4620,"有","无"),"无"))</f>
        <v/>
      </c>
      <c r="J4620" s="3" t="s">
        <v>2961</v>
      </c>
      <c r="K4620" s="3" t="s">
        <v>15519</v>
      </c>
      <c r="L4620" s="3" t="s">
        <v>6025</v>
      </c>
      <c r="M4620" s="3" t="s">
        <v>6026</v>
      </c>
      <c r="N4620" s="3" t="s">
        <v>6477</v>
      </c>
      <c r="O4620" s="3" t="s">
        <v>6478</v>
      </c>
      <c r="P4620" s="3" t="s">
        <v>12135</v>
      </c>
      <c r="Q4620" s="3" t="s">
        <v>6878</v>
      </c>
      <c r="R4620" s="3" t="s">
        <v>6479</v>
      </c>
      <c r="S4620" s="3" t="s">
        <v>6480</v>
      </c>
      <c r="T4620" s="3" t="s">
        <v>15521</v>
      </c>
      <c r="U4620" s="3" t="s">
        <v>154</v>
      </c>
      <c r="V4620" s="3" t="s">
        <v>154</v>
      </c>
      <c r="W4620" s="3" t="s">
        <v>154</v>
      </c>
      <c r="X4620" s="3" t="s">
        <v>154</v>
      </c>
      <c r="Y4620" s="3" t="s">
        <v>154</v>
      </c>
      <c r="Z4620" s="3" t="s">
        <v>154</v>
      </c>
      <c r="AA4620" s="3" t="s">
        <v>154</v>
      </c>
      <c r="AB4620" s="3" t="s">
        <v>154</v>
      </c>
      <c r="AC4620" s="3" t="s">
        <v>154</v>
      </c>
      <c r="AD4620" s="3" t="s">
        <v>6151</v>
      </c>
      <c r="AE4620" s="3" t="s">
        <v>6151</v>
      </c>
      <c r="AF4620" s="3" t="s">
        <v>154</v>
      </c>
      <c r="AG4620" s="3" t="s">
        <v>154</v>
      </c>
      <c r="AH4620" s="3" t="s">
        <v>6478</v>
      </c>
      <c r="AI4620" s="3" t="s">
        <v>6482</v>
      </c>
      <c r="AJ4620" s="3" t="s">
        <v>6428</v>
      </c>
    </row>
    <row r="4621" spans="1:36" ht="15">
      <c r="A4621" s="10">
        <v>4724</v>
      </c>
      <c r="B4621" t="str">
        <f>IF(K4621="总计","",INDEX(主数据!A:AD,MATCH(J4621,主数据!A:A,0),9))</f>
        <v>华南大区公司</v>
      </c>
      <c r="C4621" t="str">
        <f>IF(K4621="","",INDEX(主数据!A:AD,MATCH(J4621,主数据!A:A,0),11))</f>
        <v>深圳西区</v>
      </c>
      <c r="D4621" t="str">
        <f t="shared" si="288"/>
        <v>SZ28维修基金标准方式0.25</v>
      </c>
      <c r="E4621" s="13" t="str">
        <f t="shared" si="290"/>
        <v>0.25</v>
      </c>
      <c r="F4621" s="13" t="str">
        <f>IF(E4621="","",IFERROR(IF(IF(K4621="","",INDEX(收费标合同信息维护!A:Q,MATCH(D4621,收费标合同信息维护!J:J,0),10))=D4621,"有","无"),"无"))</f>
        <v>无</v>
      </c>
      <c r="G4621" s="13" t="str">
        <f t="shared" si="289"/>
        <v/>
      </c>
      <c r="H4621" s="13" t="str">
        <f t="shared" si="291"/>
        <v/>
      </c>
      <c r="I4621" s="13" t="str">
        <f>IF(G4621="","",IFERROR(IF(IF(K4621="","",INDEX(收费标合同信息维护!A:Q,MATCH(G4621,收费标合同信息维护!M:M,0),13))=G4621,"有","无"),"无"))</f>
        <v/>
      </c>
      <c r="J4621" s="3" t="s">
        <v>2961</v>
      </c>
      <c r="K4621" s="3" t="s">
        <v>15519</v>
      </c>
      <c r="L4621" s="3" t="s">
        <v>6696</v>
      </c>
      <c r="M4621" s="3" t="s">
        <v>6697</v>
      </c>
      <c r="N4621" s="3" t="s">
        <v>6477</v>
      </c>
      <c r="O4621" s="3" t="s">
        <v>6478</v>
      </c>
      <c r="P4621" s="3" t="s">
        <v>6696</v>
      </c>
      <c r="Q4621" s="3" t="s">
        <v>10534</v>
      </c>
      <c r="R4621" s="3" t="s">
        <v>6484</v>
      </c>
      <c r="S4621" s="3" t="s">
        <v>6491</v>
      </c>
      <c r="T4621" s="3" t="s">
        <v>6848</v>
      </c>
      <c r="U4621" s="3" t="s">
        <v>154</v>
      </c>
      <c r="V4621" s="3" t="s">
        <v>6766</v>
      </c>
      <c r="W4621" s="3" t="s">
        <v>154</v>
      </c>
      <c r="X4621" s="3" t="s">
        <v>154</v>
      </c>
      <c r="Y4621" s="3" t="s">
        <v>154</v>
      </c>
      <c r="Z4621" s="3" t="s">
        <v>154</v>
      </c>
      <c r="AA4621" s="3" t="s">
        <v>154</v>
      </c>
      <c r="AB4621" s="3" t="s">
        <v>154</v>
      </c>
      <c r="AC4621" s="3" t="s">
        <v>154</v>
      </c>
      <c r="AD4621" s="3" t="s">
        <v>6151</v>
      </c>
      <c r="AE4621" s="3" t="s">
        <v>6151</v>
      </c>
      <c r="AF4621" s="3" t="s">
        <v>6040</v>
      </c>
      <c r="AG4621" s="3" t="s">
        <v>154</v>
      </c>
      <c r="AH4621" s="3" t="s">
        <v>6478</v>
      </c>
      <c r="AI4621" s="3" t="s">
        <v>6482</v>
      </c>
      <c r="AJ4621" s="3" t="s">
        <v>15522</v>
      </c>
    </row>
    <row r="4622" spans="1:36" ht="30">
      <c r="A4622" s="10">
        <v>4725</v>
      </c>
      <c r="B4622" t="str">
        <f>IF(K4622="总计","",INDEX(主数据!A:AD,MATCH(J4622,主数据!A:A,0),9))</f>
        <v>华南大区公司</v>
      </c>
      <c r="C4622" t="str">
        <f>IF(K4622="","",INDEX(主数据!A:AD,MATCH(J4622,主数据!A:A,0),11))</f>
        <v>深圳西区</v>
      </c>
      <c r="D4622" t="str">
        <f t="shared" si="288"/>
        <v>SZ28维修基金直接录入</v>
      </c>
      <c r="E4622" s="13" t="str">
        <f t="shared" si="290"/>
        <v/>
      </c>
      <c r="F4622" s="13" t="str">
        <f>IF(E4622="","",IFERROR(IF(IF(K4622="","",INDEX(收费标合同信息维护!A:Q,MATCH(D4622,收费标合同信息维护!J:J,0),10))=D4622,"有","无"),"无"))</f>
        <v/>
      </c>
      <c r="G4622" s="13" t="str">
        <f t="shared" si="289"/>
        <v/>
      </c>
      <c r="H4622" s="13" t="str">
        <f t="shared" si="291"/>
        <v/>
      </c>
      <c r="I4622" s="13" t="str">
        <f>IF(G4622="","",IFERROR(IF(IF(K4622="","",INDEX(收费标合同信息维护!A:Q,MATCH(G4622,收费标合同信息维护!M:M,0),13))=G4622,"有","无"),"无"))</f>
        <v/>
      </c>
      <c r="J4622" s="3" t="s">
        <v>2961</v>
      </c>
      <c r="K4622" s="3" t="s">
        <v>15519</v>
      </c>
      <c r="L4622" s="3" t="s">
        <v>6696</v>
      </c>
      <c r="M4622" s="3" t="s">
        <v>6697</v>
      </c>
      <c r="N4622" s="3" t="s">
        <v>6477</v>
      </c>
      <c r="O4622" s="3" t="s">
        <v>6478</v>
      </c>
      <c r="P4622" s="3" t="s">
        <v>15523</v>
      </c>
      <c r="Q4622" s="3" t="s">
        <v>15524</v>
      </c>
      <c r="R4622" s="3" t="s">
        <v>6479</v>
      </c>
      <c r="S4622" s="3" t="s">
        <v>6480</v>
      </c>
      <c r="T4622" s="3" t="s">
        <v>15521</v>
      </c>
      <c r="U4622" s="3" t="s">
        <v>154</v>
      </c>
      <c r="V4622" s="3" t="s">
        <v>154</v>
      </c>
      <c r="W4622" s="3" t="s">
        <v>154</v>
      </c>
      <c r="X4622" s="3" t="s">
        <v>154</v>
      </c>
      <c r="Y4622" s="3" t="s">
        <v>154</v>
      </c>
      <c r="Z4622" s="3" t="s">
        <v>154</v>
      </c>
      <c r="AA4622" s="3" t="s">
        <v>154</v>
      </c>
      <c r="AB4622" s="3" t="s">
        <v>154</v>
      </c>
      <c r="AC4622" s="3" t="s">
        <v>154</v>
      </c>
      <c r="AD4622" s="3" t="s">
        <v>6151</v>
      </c>
      <c r="AE4622" s="3" t="s">
        <v>6151</v>
      </c>
      <c r="AF4622" s="3" t="s">
        <v>154</v>
      </c>
      <c r="AG4622" s="3" t="s">
        <v>154</v>
      </c>
      <c r="AH4622" s="3" t="s">
        <v>6478</v>
      </c>
      <c r="AI4622" s="3" t="s">
        <v>6482</v>
      </c>
      <c r="AJ4622" s="3" t="s">
        <v>6428</v>
      </c>
    </row>
    <row r="4623" spans="1:36" ht="30">
      <c r="A4623" s="10">
        <v>4726</v>
      </c>
      <c r="B4623" t="str">
        <f>IF(K4623="总计","",INDEX(主数据!A:AD,MATCH(J4623,主数据!A:A,0),9))</f>
        <v>华南大区公司</v>
      </c>
      <c r="C4623" t="str">
        <f>IF(K4623="","",INDEX(主数据!A:AD,MATCH(J4623,主数据!A:A,0),11))</f>
        <v>深圳西区</v>
      </c>
      <c r="D4623" t="str">
        <f t="shared" si="288"/>
        <v>SZ28生活垃圾消纳费（仪表）阶梯方式0.00</v>
      </c>
      <c r="E4623" s="13" t="str">
        <f t="shared" si="290"/>
        <v>0.00</v>
      </c>
      <c r="F4623" s="13" t="str">
        <f>IF(E4623="","",IFERROR(IF(IF(K4623="","",INDEX(收费标合同信息维护!A:Q,MATCH(D4623,收费标合同信息维护!J:J,0),10))=D4623,"有","无"),"无"))</f>
        <v>无</v>
      </c>
      <c r="G4623" s="13" t="str">
        <f t="shared" si="289"/>
        <v/>
      </c>
      <c r="H4623" s="13" t="str">
        <f t="shared" si="291"/>
        <v/>
      </c>
      <c r="I4623" s="13" t="str">
        <f>IF(G4623="","",IFERROR(IF(IF(K4623="","",INDEX(收费标合同信息维护!A:Q,MATCH(G4623,收费标合同信息维护!M:M,0),13))=G4623,"有","无"),"无"))</f>
        <v/>
      </c>
      <c r="J4623" s="3" t="s">
        <v>2961</v>
      </c>
      <c r="K4623" s="3" t="s">
        <v>15519</v>
      </c>
      <c r="L4623" s="3" t="s">
        <v>6705</v>
      </c>
      <c r="M4623" s="3" t="s">
        <v>6706</v>
      </c>
      <c r="N4623" s="3" t="s">
        <v>6603</v>
      </c>
      <c r="O4623" s="3" t="s">
        <v>6478</v>
      </c>
      <c r="P4623" s="3" t="s">
        <v>6705</v>
      </c>
      <c r="Q4623" s="3" t="s">
        <v>15457</v>
      </c>
      <c r="R4623" s="3" t="s">
        <v>6720</v>
      </c>
      <c r="S4623" s="3" t="s">
        <v>6491</v>
      </c>
      <c r="T4623" s="3" t="s">
        <v>6848</v>
      </c>
      <c r="U4623" s="3" t="s">
        <v>154</v>
      </c>
      <c r="V4623" s="3" t="s">
        <v>7933</v>
      </c>
      <c r="W4623" s="3" t="s">
        <v>154</v>
      </c>
      <c r="X4623" s="3" t="s">
        <v>15526</v>
      </c>
      <c r="Y4623" s="3" t="s">
        <v>15525</v>
      </c>
      <c r="Z4623" s="3" t="s">
        <v>154</v>
      </c>
      <c r="AA4623" s="3" t="s">
        <v>154</v>
      </c>
      <c r="AB4623" s="3" t="s">
        <v>154</v>
      </c>
      <c r="AC4623" s="3" t="s">
        <v>154</v>
      </c>
      <c r="AD4623" s="3" t="s">
        <v>6151</v>
      </c>
      <c r="AE4623" s="3" t="s">
        <v>6151</v>
      </c>
      <c r="AF4623" s="3" t="s">
        <v>154</v>
      </c>
      <c r="AG4623" s="3" t="s">
        <v>154</v>
      </c>
      <c r="AH4623" s="3" t="s">
        <v>6478</v>
      </c>
      <c r="AI4623" s="3" t="s">
        <v>6482</v>
      </c>
      <c r="AJ4623" s="3" t="s">
        <v>6489</v>
      </c>
    </row>
    <row r="4624" spans="1:36" ht="30">
      <c r="A4624" s="10">
        <v>4727</v>
      </c>
      <c r="B4624" t="str">
        <f>IF(K4624="总计","",INDEX(主数据!A:AD,MATCH(J4624,主数据!A:A,0),9))</f>
        <v>华南大区公司</v>
      </c>
      <c r="C4624" t="str">
        <f>IF(K4624="","",INDEX(主数据!A:AD,MATCH(J4624,主数据!A:A,0),11))</f>
        <v>深圳西区</v>
      </c>
      <c r="D4624" t="str">
        <f t="shared" si="288"/>
        <v>SZ28生活垃圾消纳费（仪表）标准方式0.27</v>
      </c>
      <c r="E4624" s="13" t="str">
        <f t="shared" si="290"/>
        <v>0.27</v>
      </c>
      <c r="F4624" s="13" t="str">
        <f>IF(E4624="","",IFERROR(IF(IF(K4624="","",INDEX(收费标合同信息维护!A:Q,MATCH(D4624,收费标合同信息维护!J:J,0),10))=D4624,"有","无"),"无"))</f>
        <v>无</v>
      </c>
      <c r="G4624" s="13" t="str">
        <f t="shared" si="289"/>
        <v/>
      </c>
      <c r="H4624" s="13" t="str">
        <f t="shared" si="291"/>
        <v/>
      </c>
      <c r="I4624" s="13" t="str">
        <f>IF(G4624="","",IFERROR(IF(IF(K4624="","",INDEX(收费标合同信息维护!A:Q,MATCH(G4624,收费标合同信息维护!M:M,0),13))=G4624,"有","无"),"无"))</f>
        <v/>
      </c>
      <c r="J4624" s="3" t="s">
        <v>2961</v>
      </c>
      <c r="K4624" s="3" t="s">
        <v>15519</v>
      </c>
      <c r="L4624" s="3" t="s">
        <v>6705</v>
      </c>
      <c r="M4624" s="3" t="s">
        <v>6706</v>
      </c>
      <c r="N4624" s="3" t="s">
        <v>6603</v>
      </c>
      <c r="O4624" s="3" t="s">
        <v>6478</v>
      </c>
      <c r="P4624" s="3" t="s">
        <v>15527</v>
      </c>
      <c r="Q4624" s="3" t="s">
        <v>15528</v>
      </c>
      <c r="R4624" s="3" t="s">
        <v>6484</v>
      </c>
      <c r="S4624" s="3" t="s">
        <v>6491</v>
      </c>
      <c r="T4624" s="3" t="s">
        <v>7239</v>
      </c>
      <c r="U4624" s="3" t="s">
        <v>154</v>
      </c>
      <c r="V4624" s="3" t="s">
        <v>10250</v>
      </c>
      <c r="W4624" s="3" t="s">
        <v>154</v>
      </c>
      <c r="X4624" s="3" t="s">
        <v>154</v>
      </c>
      <c r="Y4624" s="3" t="s">
        <v>154</v>
      </c>
      <c r="Z4624" s="3" t="s">
        <v>154</v>
      </c>
      <c r="AA4624" s="3" t="s">
        <v>154</v>
      </c>
      <c r="AB4624" s="3" t="s">
        <v>154</v>
      </c>
      <c r="AC4624" s="3" t="s">
        <v>154</v>
      </c>
      <c r="AD4624" s="3" t="s">
        <v>6151</v>
      </c>
      <c r="AE4624" s="3" t="s">
        <v>6151</v>
      </c>
      <c r="AF4624" s="3" t="s">
        <v>154</v>
      </c>
      <c r="AG4624" s="3" t="s">
        <v>154</v>
      </c>
      <c r="AH4624" s="3" t="s">
        <v>6597</v>
      </c>
      <c r="AI4624" s="3" t="s">
        <v>6482</v>
      </c>
      <c r="AJ4624" s="3" t="s">
        <v>6489</v>
      </c>
    </row>
    <row r="4625" spans="1:36" ht="15">
      <c r="A4625" s="10">
        <v>4728</v>
      </c>
      <c r="B4625" t="str">
        <f>IF(K4625="总计","",INDEX(主数据!A:AD,MATCH(J4625,主数据!A:A,0),9))</f>
        <v>华南大区公司</v>
      </c>
      <c r="C4625" t="str">
        <f>IF(K4625="","",INDEX(主数据!A:AD,MATCH(J4625,主数据!A:A,0),11))</f>
        <v>深圳西区</v>
      </c>
      <c r="D4625" t="str">
        <f t="shared" si="288"/>
        <v>SZ28自来水费（简易征收）阶梯方式2.67</v>
      </c>
      <c r="E4625" s="13" t="str">
        <f t="shared" si="290"/>
        <v>2.67</v>
      </c>
      <c r="F4625" s="13" t="str">
        <f>IF(E4625="","",IFERROR(IF(IF(K4625="","",INDEX(收费标合同信息维护!A:Q,MATCH(D4625,收费标合同信息维护!J:J,0),10))=D4625,"有","无"),"无"))</f>
        <v>无</v>
      </c>
      <c r="G4625" s="13" t="str">
        <f t="shared" si="289"/>
        <v/>
      </c>
      <c r="H4625" s="13" t="str">
        <f t="shared" si="291"/>
        <v/>
      </c>
      <c r="I4625" s="13" t="str">
        <f>IF(G4625="","",IFERROR(IF(IF(K4625="","",INDEX(收费标合同信息维护!A:Q,MATCH(G4625,收费标合同信息维护!M:M,0),13))=G4625,"有","无"),"无"))</f>
        <v/>
      </c>
      <c r="J4625" s="3" t="s">
        <v>2961</v>
      </c>
      <c r="K4625" s="3" t="s">
        <v>15519</v>
      </c>
      <c r="L4625" s="3" t="s">
        <v>6615</v>
      </c>
      <c r="M4625" s="3" t="s">
        <v>6616</v>
      </c>
      <c r="N4625" s="3" t="s">
        <v>6603</v>
      </c>
      <c r="O4625" s="3" t="s">
        <v>6478</v>
      </c>
      <c r="P4625" s="3" t="s">
        <v>6615</v>
      </c>
      <c r="Q4625" s="3" t="s">
        <v>15529</v>
      </c>
      <c r="R4625" s="3" t="s">
        <v>6720</v>
      </c>
      <c r="S4625" s="3" t="s">
        <v>6491</v>
      </c>
      <c r="T4625" s="3" t="s">
        <v>6848</v>
      </c>
      <c r="U4625" s="3" t="s">
        <v>154</v>
      </c>
      <c r="V4625" s="3" t="s">
        <v>6724</v>
      </c>
      <c r="W4625" s="3" t="s">
        <v>154</v>
      </c>
      <c r="X4625" s="3" t="s">
        <v>6725</v>
      </c>
      <c r="Y4625" s="3" t="s">
        <v>6954</v>
      </c>
      <c r="Z4625" s="3" t="s">
        <v>6049</v>
      </c>
      <c r="AA4625" s="3" t="s">
        <v>6955</v>
      </c>
      <c r="AB4625" s="3" t="s">
        <v>154</v>
      </c>
      <c r="AC4625" s="3" t="s">
        <v>154</v>
      </c>
      <c r="AD4625" s="3" t="s">
        <v>6151</v>
      </c>
      <c r="AE4625" s="3" t="s">
        <v>6151</v>
      </c>
      <c r="AF4625" s="3" t="s">
        <v>154</v>
      </c>
      <c r="AG4625" s="3" t="s">
        <v>154</v>
      </c>
      <c r="AH4625" s="3" t="s">
        <v>6478</v>
      </c>
      <c r="AI4625" s="3" t="s">
        <v>6482</v>
      </c>
      <c r="AJ4625" s="3" t="s">
        <v>6489</v>
      </c>
    </row>
    <row r="4626" spans="1:36" ht="15">
      <c r="A4626" s="10">
        <v>4729</v>
      </c>
      <c r="B4626" t="str">
        <f>IF(K4626="总计","",INDEX(主数据!A:AD,MATCH(J4626,主数据!A:A,0),9))</f>
        <v>华南大区公司</v>
      </c>
      <c r="C4626" t="str">
        <f>IF(K4626="","",INDEX(主数据!A:AD,MATCH(J4626,主数据!A:A,0),11))</f>
        <v>深圳西区</v>
      </c>
      <c r="D4626" t="str">
        <f t="shared" si="288"/>
        <v>SZ28自来水费（简易征收）标准方式3.77</v>
      </c>
      <c r="E4626" s="13" t="str">
        <f t="shared" si="290"/>
        <v>3.77</v>
      </c>
      <c r="F4626" s="13" t="str">
        <f>IF(E4626="","",IFERROR(IF(IF(K4626="","",INDEX(收费标合同信息维护!A:Q,MATCH(D4626,收费标合同信息维护!J:J,0),10))=D4626,"有","无"),"无"))</f>
        <v>无</v>
      </c>
      <c r="G4626" s="13" t="str">
        <f t="shared" si="289"/>
        <v/>
      </c>
      <c r="H4626" s="13" t="str">
        <f t="shared" si="291"/>
        <v/>
      </c>
      <c r="I4626" s="13" t="str">
        <f>IF(G4626="","",IFERROR(IF(IF(K4626="","",INDEX(收费标合同信息维护!A:Q,MATCH(G4626,收费标合同信息维护!M:M,0),13))=G4626,"有","无"),"无"))</f>
        <v/>
      </c>
      <c r="J4626" s="3" t="s">
        <v>2961</v>
      </c>
      <c r="K4626" s="3" t="s">
        <v>15519</v>
      </c>
      <c r="L4626" s="3" t="s">
        <v>6615</v>
      </c>
      <c r="M4626" s="3" t="s">
        <v>6616</v>
      </c>
      <c r="N4626" s="3" t="s">
        <v>6603</v>
      </c>
      <c r="O4626" s="3" t="s">
        <v>6478</v>
      </c>
      <c r="P4626" s="3" t="s">
        <v>15530</v>
      </c>
      <c r="Q4626" s="3" t="s">
        <v>6723</v>
      </c>
      <c r="R4626" s="3" t="s">
        <v>6484</v>
      </c>
      <c r="S4626" s="3" t="s">
        <v>6491</v>
      </c>
      <c r="T4626" s="3" t="s">
        <v>7239</v>
      </c>
      <c r="U4626" s="3" t="s">
        <v>154</v>
      </c>
      <c r="V4626" s="3" t="s">
        <v>6958</v>
      </c>
      <c r="W4626" s="3" t="s">
        <v>154</v>
      </c>
      <c r="X4626" s="3" t="s">
        <v>154</v>
      </c>
      <c r="Y4626" s="3" t="s">
        <v>154</v>
      </c>
      <c r="Z4626" s="3" t="s">
        <v>154</v>
      </c>
      <c r="AA4626" s="3" t="s">
        <v>154</v>
      </c>
      <c r="AB4626" s="3" t="s">
        <v>154</v>
      </c>
      <c r="AC4626" s="3" t="s">
        <v>154</v>
      </c>
      <c r="AD4626" s="3" t="s">
        <v>6151</v>
      </c>
      <c r="AE4626" s="3" t="s">
        <v>6151</v>
      </c>
      <c r="AF4626" s="3" t="s">
        <v>154</v>
      </c>
      <c r="AG4626" s="3" t="s">
        <v>154</v>
      </c>
      <c r="AH4626" s="3" t="s">
        <v>6597</v>
      </c>
      <c r="AI4626" s="3" t="s">
        <v>6482</v>
      </c>
      <c r="AJ4626" s="3" t="s">
        <v>6489</v>
      </c>
    </row>
    <row r="4627" spans="1:36" ht="15">
      <c r="A4627" s="10">
        <v>4730</v>
      </c>
      <c r="B4627" t="str">
        <f>IF(K4627="总计","",INDEX(主数据!A:AD,MATCH(J4627,主数据!A:A,0),9))</f>
        <v>华南大区公司</v>
      </c>
      <c r="C4627" t="str">
        <f>IF(K4627="","",INDEX(主数据!A:AD,MATCH(J4627,主数据!A:A,0),11))</f>
        <v>深圳西区</v>
      </c>
      <c r="D4627" t="str">
        <f t="shared" si="288"/>
        <v>SZ28中水排水费阶梯方式0.90</v>
      </c>
      <c r="E4627" s="13" t="str">
        <f t="shared" si="290"/>
        <v>0.90</v>
      </c>
      <c r="F4627" s="13" t="str">
        <f>IF(E4627="","",IFERROR(IF(IF(K4627="","",INDEX(收费标合同信息维护!A:Q,MATCH(D4627,收费标合同信息维护!J:J,0),10))=D4627,"有","无"),"无"))</f>
        <v>无</v>
      </c>
      <c r="G4627" s="13" t="str">
        <f t="shared" si="289"/>
        <v/>
      </c>
      <c r="H4627" s="13" t="str">
        <f t="shared" si="291"/>
        <v/>
      </c>
      <c r="I4627" s="13" t="str">
        <f>IF(G4627="","",IFERROR(IF(IF(K4627="","",INDEX(收费标合同信息维护!A:Q,MATCH(G4627,收费标合同信息维护!M:M,0),13))=G4627,"有","无"),"无"))</f>
        <v/>
      </c>
      <c r="J4627" s="3" t="s">
        <v>2961</v>
      </c>
      <c r="K4627" s="3" t="s">
        <v>15519</v>
      </c>
      <c r="L4627" s="3" t="s">
        <v>6757</v>
      </c>
      <c r="M4627" s="3" t="s">
        <v>6758</v>
      </c>
      <c r="N4627" s="3" t="s">
        <v>6603</v>
      </c>
      <c r="O4627" s="3" t="s">
        <v>6597</v>
      </c>
      <c r="P4627" s="3" t="s">
        <v>6757</v>
      </c>
      <c r="Q4627" s="3" t="s">
        <v>15531</v>
      </c>
      <c r="R4627" s="3" t="s">
        <v>6720</v>
      </c>
      <c r="S4627" s="3" t="s">
        <v>6491</v>
      </c>
      <c r="T4627" s="3" t="s">
        <v>6848</v>
      </c>
      <c r="U4627" s="3" t="s">
        <v>6716</v>
      </c>
      <c r="V4627" s="3" t="s">
        <v>6979</v>
      </c>
      <c r="W4627" s="3" t="s">
        <v>154</v>
      </c>
      <c r="X4627" s="3" t="s">
        <v>6763</v>
      </c>
      <c r="Y4627" s="3" t="s">
        <v>6737</v>
      </c>
      <c r="Z4627" s="3" t="s">
        <v>6049</v>
      </c>
      <c r="AA4627" s="3" t="s">
        <v>6488</v>
      </c>
      <c r="AB4627" s="3" t="s">
        <v>154</v>
      </c>
      <c r="AC4627" s="3" t="s">
        <v>154</v>
      </c>
      <c r="AD4627" s="3" t="s">
        <v>6151</v>
      </c>
      <c r="AE4627" s="3" t="s">
        <v>6151</v>
      </c>
      <c r="AF4627" s="3" t="s">
        <v>154</v>
      </c>
      <c r="AG4627" s="3" t="s">
        <v>154</v>
      </c>
      <c r="AH4627" s="3" t="s">
        <v>6478</v>
      </c>
      <c r="AI4627" s="3" t="s">
        <v>6482</v>
      </c>
      <c r="AJ4627" s="3" t="s">
        <v>6489</v>
      </c>
    </row>
    <row r="4628" spans="1:36" ht="15">
      <c r="A4628" s="10">
        <v>4731</v>
      </c>
      <c r="B4628" t="str">
        <f>IF(K4628="总计","",INDEX(主数据!A:AD,MATCH(J4628,主数据!A:A,0),9))</f>
        <v>华南大区公司</v>
      </c>
      <c r="C4628" t="str">
        <f>IF(K4628="","",INDEX(主数据!A:AD,MATCH(J4628,主数据!A:A,0),11))</f>
        <v>深圳西区</v>
      </c>
      <c r="D4628" t="str">
        <f t="shared" si="288"/>
        <v>SZ28电费（充值型）直接录入</v>
      </c>
      <c r="E4628" s="13" t="str">
        <f t="shared" si="290"/>
        <v/>
      </c>
      <c r="F4628" s="13" t="str">
        <f>IF(E4628="","",IFERROR(IF(IF(K4628="","",INDEX(收费标合同信息维护!A:Q,MATCH(D4628,收费标合同信息维护!J:J,0),10))=D4628,"有","无"),"无"))</f>
        <v/>
      </c>
      <c r="G4628" s="13" t="str">
        <f t="shared" si="289"/>
        <v/>
      </c>
      <c r="H4628" s="13" t="str">
        <f t="shared" si="291"/>
        <v/>
      </c>
      <c r="I4628" s="13" t="str">
        <f>IF(G4628="","",IFERROR(IF(IF(K4628="","",INDEX(收费标合同信息维护!A:Q,MATCH(G4628,收费标合同信息维护!M:M,0),13))=G4628,"有","无"),"无"))</f>
        <v/>
      </c>
      <c r="J4628" s="3" t="s">
        <v>2961</v>
      </c>
      <c r="K4628" s="3" t="s">
        <v>15519</v>
      </c>
      <c r="L4628" s="3" t="s">
        <v>6733</v>
      </c>
      <c r="M4628" s="3" t="s">
        <v>6734</v>
      </c>
      <c r="N4628" s="3" t="s">
        <v>6477</v>
      </c>
      <c r="O4628" s="3" t="s">
        <v>6478</v>
      </c>
      <c r="P4628" s="3" t="s">
        <v>6733</v>
      </c>
      <c r="Q4628" s="3" t="s">
        <v>6602</v>
      </c>
      <c r="R4628" s="3" t="s">
        <v>6479</v>
      </c>
      <c r="S4628" s="3" t="s">
        <v>6480</v>
      </c>
      <c r="T4628" s="3" t="s">
        <v>7218</v>
      </c>
      <c r="U4628" s="3" t="s">
        <v>154</v>
      </c>
      <c r="V4628" s="3" t="s">
        <v>154</v>
      </c>
      <c r="W4628" s="3" t="s">
        <v>154</v>
      </c>
      <c r="X4628" s="3" t="s">
        <v>154</v>
      </c>
      <c r="Y4628" s="3" t="s">
        <v>154</v>
      </c>
      <c r="Z4628" s="3" t="s">
        <v>154</v>
      </c>
      <c r="AA4628" s="3" t="s">
        <v>154</v>
      </c>
      <c r="AB4628" s="3" t="s">
        <v>154</v>
      </c>
      <c r="AC4628" s="3" t="s">
        <v>154</v>
      </c>
      <c r="AD4628" s="3" t="s">
        <v>6151</v>
      </c>
      <c r="AE4628" s="3" t="s">
        <v>6151</v>
      </c>
      <c r="AF4628" s="3" t="s">
        <v>154</v>
      </c>
      <c r="AG4628" s="3" t="s">
        <v>154</v>
      </c>
      <c r="AH4628" s="3" t="s">
        <v>6478</v>
      </c>
      <c r="AI4628" s="3" t="s">
        <v>6482</v>
      </c>
      <c r="AJ4628" s="3" t="s">
        <v>6489</v>
      </c>
    </row>
    <row r="4629" spans="1:36" ht="30">
      <c r="A4629" s="10">
        <v>4732</v>
      </c>
      <c r="B4629" t="str">
        <f>IF(K4629="总计","",INDEX(主数据!A:AD,MATCH(J4629,主数据!A:A,0),9))</f>
        <v>华南大区公司</v>
      </c>
      <c r="C4629" t="str">
        <f>IF(K4629="","",INDEX(主数据!A:AD,MATCH(J4629,主数据!A:A,0),11))</f>
        <v>深圳西区</v>
      </c>
      <c r="D4629" t="str">
        <f t="shared" si="288"/>
        <v>SZ28自来水费（充值型-简易征收）直接录入</v>
      </c>
      <c r="E4629" s="13" t="str">
        <f t="shared" si="290"/>
        <v/>
      </c>
      <c r="F4629" s="13" t="str">
        <f>IF(E4629="","",IFERROR(IF(IF(K4629="","",INDEX(收费标合同信息维护!A:Q,MATCH(D4629,收费标合同信息维护!J:J,0),10))=D4629,"有","无"),"无"))</f>
        <v/>
      </c>
      <c r="G4629" s="13" t="str">
        <f t="shared" si="289"/>
        <v/>
      </c>
      <c r="H4629" s="13" t="str">
        <f t="shared" si="291"/>
        <v/>
      </c>
      <c r="I4629" s="13" t="str">
        <f>IF(G4629="","",IFERROR(IF(IF(K4629="","",INDEX(收费标合同信息维护!A:Q,MATCH(G4629,收费标合同信息维护!M:M,0),13))=G4629,"有","无"),"无"))</f>
        <v/>
      </c>
      <c r="J4629" s="3" t="s">
        <v>2961</v>
      </c>
      <c r="K4629" s="3" t="s">
        <v>15519</v>
      </c>
      <c r="L4629" s="3" t="s">
        <v>6966</v>
      </c>
      <c r="M4629" s="3" t="s">
        <v>6967</v>
      </c>
      <c r="N4629" s="3" t="s">
        <v>6477</v>
      </c>
      <c r="O4629" s="3" t="s">
        <v>6478</v>
      </c>
      <c r="P4629" s="3" t="s">
        <v>6966</v>
      </c>
      <c r="Q4629" s="3" t="s">
        <v>10938</v>
      </c>
      <c r="R4629" s="3" t="s">
        <v>6479</v>
      </c>
      <c r="S4629" s="3" t="s">
        <v>6480</v>
      </c>
      <c r="T4629" s="3" t="s">
        <v>7218</v>
      </c>
      <c r="U4629" s="3" t="s">
        <v>154</v>
      </c>
      <c r="V4629" s="3" t="s">
        <v>154</v>
      </c>
      <c r="W4629" s="3" t="s">
        <v>154</v>
      </c>
      <c r="X4629" s="3" t="s">
        <v>154</v>
      </c>
      <c r="Y4629" s="3" t="s">
        <v>154</v>
      </c>
      <c r="Z4629" s="3" t="s">
        <v>154</v>
      </c>
      <c r="AA4629" s="3" t="s">
        <v>154</v>
      </c>
      <c r="AB4629" s="3" t="s">
        <v>154</v>
      </c>
      <c r="AC4629" s="3" t="s">
        <v>154</v>
      </c>
      <c r="AD4629" s="3" t="s">
        <v>6151</v>
      </c>
      <c r="AE4629" s="3" t="s">
        <v>6151</v>
      </c>
      <c r="AF4629" s="3" t="s">
        <v>154</v>
      </c>
      <c r="AG4629" s="3" t="s">
        <v>154</v>
      </c>
      <c r="AH4629" s="3" t="s">
        <v>6478</v>
      </c>
      <c r="AI4629" s="3" t="s">
        <v>6482</v>
      </c>
      <c r="AJ4629" s="3" t="s">
        <v>6489</v>
      </c>
    </row>
    <row r="4630" spans="1:36" ht="30">
      <c r="A4630" s="10">
        <v>4733</v>
      </c>
      <c r="B4630" t="str">
        <f>IF(K4630="总计","",INDEX(主数据!A:AD,MATCH(J4630,主数据!A:A,0),9))</f>
        <v>华南大区公司</v>
      </c>
      <c r="C4630" t="str">
        <f>IF(K4630="","",INDEX(主数据!A:AD,MATCH(J4630,主数据!A:A,0),11))</f>
        <v>深圳西区</v>
      </c>
      <c r="D4630" t="str">
        <f t="shared" si="288"/>
        <v>SZ28排水费（仪表）阶梯方式0.90</v>
      </c>
      <c r="E4630" s="13" t="str">
        <f t="shared" si="290"/>
        <v>0.90</v>
      </c>
      <c r="F4630" s="13" t="str">
        <f>IF(E4630="","",IFERROR(IF(IF(K4630="","",INDEX(收费标合同信息维护!A:Q,MATCH(D4630,收费标合同信息维护!J:J,0),10))=D4630,"有","无"),"无"))</f>
        <v>无</v>
      </c>
      <c r="G4630" s="13" t="str">
        <f t="shared" si="289"/>
        <v/>
      </c>
      <c r="H4630" s="13" t="str">
        <f t="shared" si="291"/>
        <v/>
      </c>
      <c r="I4630" s="13" t="str">
        <f>IF(G4630="","",IFERROR(IF(IF(K4630="","",INDEX(收费标合同信息维护!A:Q,MATCH(G4630,收费标合同信息维护!M:M,0),13))=G4630,"有","无"),"无"))</f>
        <v/>
      </c>
      <c r="J4630" s="3" t="s">
        <v>2961</v>
      </c>
      <c r="K4630" s="3" t="s">
        <v>15519</v>
      </c>
      <c r="L4630" s="3" t="s">
        <v>6971</v>
      </c>
      <c r="M4630" s="3" t="s">
        <v>6972</v>
      </c>
      <c r="N4630" s="3" t="s">
        <v>6603</v>
      </c>
      <c r="O4630" s="3" t="s">
        <v>6478</v>
      </c>
      <c r="P4630" s="3" t="s">
        <v>6959</v>
      </c>
      <c r="Q4630" s="3" t="s">
        <v>15532</v>
      </c>
      <c r="R4630" s="3" t="s">
        <v>6720</v>
      </c>
      <c r="S4630" s="3" t="s">
        <v>6491</v>
      </c>
      <c r="T4630" s="3" t="s">
        <v>6523</v>
      </c>
      <c r="U4630" s="3" t="s">
        <v>154</v>
      </c>
      <c r="V4630" s="3" t="s">
        <v>6979</v>
      </c>
      <c r="W4630" s="3" t="s">
        <v>154</v>
      </c>
      <c r="X4630" s="3" t="s">
        <v>6725</v>
      </c>
      <c r="Y4630" s="3" t="s">
        <v>6737</v>
      </c>
      <c r="Z4630" s="3" t="s">
        <v>6049</v>
      </c>
      <c r="AA4630" s="3" t="s">
        <v>6488</v>
      </c>
      <c r="AB4630" s="3" t="s">
        <v>154</v>
      </c>
      <c r="AC4630" s="3" t="s">
        <v>154</v>
      </c>
      <c r="AD4630" s="3" t="s">
        <v>6151</v>
      </c>
      <c r="AE4630" s="3" t="s">
        <v>6151</v>
      </c>
      <c r="AF4630" s="3" t="s">
        <v>154</v>
      </c>
      <c r="AG4630" s="3" t="s">
        <v>154</v>
      </c>
      <c r="AH4630" s="3" t="s">
        <v>6478</v>
      </c>
      <c r="AI4630" s="3" t="s">
        <v>6482</v>
      </c>
      <c r="AJ4630" s="3" t="s">
        <v>6489</v>
      </c>
    </row>
    <row r="4631" spans="1:36" ht="15">
      <c r="A4631" s="10">
        <v>4734</v>
      </c>
      <c r="B4631" t="str">
        <f>IF(K4631="总计","",INDEX(主数据!A:AD,MATCH(J4631,主数据!A:A,0),9))</f>
        <v>华南大区公司</v>
      </c>
      <c r="C4631" t="str">
        <f>IF(K4631="","",INDEX(主数据!A:AD,MATCH(J4631,主数据!A:A,0),11))</f>
        <v>深圳西区</v>
      </c>
      <c r="D4631" t="str">
        <f t="shared" si="288"/>
        <v>SZ28排水费（仪表）标准方式1.20</v>
      </c>
      <c r="E4631" s="13" t="str">
        <f t="shared" si="290"/>
        <v>1.20</v>
      </c>
      <c r="F4631" s="13" t="str">
        <f>IF(E4631="","",IFERROR(IF(IF(K4631="","",INDEX(收费标合同信息维护!A:Q,MATCH(D4631,收费标合同信息维护!J:J,0),10))=D4631,"有","无"),"无"))</f>
        <v>无</v>
      </c>
      <c r="G4631" s="13" t="str">
        <f t="shared" si="289"/>
        <v/>
      </c>
      <c r="H4631" s="13" t="str">
        <f t="shared" si="291"/>
        <v/>
      </c>
      <c r="I4631" s="13" t="str">
        <f>IF(G4631="","",IFERROR(IF(IF(K4631="","",INDEX(收费标合同信息维护!A:Q,MATCH(G4631,收费标合同信息维护!M:M,0),13))=G4631,"有","无"),"无"))</f>
        <v/>
      </c>
      <c r="J4631" s="3" t="s">
        <v>2961</v>
      </c>
      <c r="K4631" s="3" t="s">
        <v>15519</v>
      </c>
      <c r="L4631" s="3" t="s">
        <v>6971</v>
      </c>
      <c r="M4631" s="3" t="s">
        <v>6972</v>
      </c>
      <c r="N4631" s="3" t="s">
        <v>6603</v>
      </c>
      <c r="O4631" s="3" t="s">
        <v>6478</v>
      </c>
      <c r="P4631" s="3" t="s">
        <v>15533</v>
      </c>
      <c r="Q4631" s="3" t="s">
        <v>6960</v>
      </c>
      <c r="R4631" s="3" t="s">
        <v>6484</v>
      </c>
      <c r="S4631" s="3" t="s">
        <v>6491</v>
      </c>
      <c r="T4631" s="3" t="s">
        <v>7239</v>
      </c>
      <c r="U4631" s="3" t="s">
        <v>154</v>
      </c>
      <c r="V4631" s="3" t="s">
        <v>6614</v>
      </c>
      <c r="W4631" s="3" t="s">
        <v>154</v>
      </c>
      <c r="X4631" s="3" t="s">
        <v>154</v>
      </c>
      <c r="Y4631" s="3" t="s">
        <v>154</v>
      </c>
      <c r="Z4631" s="3" t="s">
        <v>154</v>
      </c>
      <c r="AA4631" s="3" t="s">
        <v>154</v>
      </c>
      <c r="AB4631" s="3" t="s">
        <v>154</v>
      </c>
      <c r="AC4631" s="3" t="s">
        <v>154</v>
      </c>
      <c r="AD4631" s="3" t="s">
        <v>6151</v>
      </c>
      <c r="AE4631" s="3" t="s">
        <v>6151</v>
      </c>
      <c r="AF4631" s="3" t="s">
        <v>154</v>
      </c>
      <c r="AG4631" s="3" t="s">
        <v>154</v>
      </c>
      <c r="AH4631" s="3" t="s">
        <v>6597</v>
      </c>
      <c r="AI4631" s="3" t="s">
        <v>6482</v>
      </c>
      <c r="AJ4631" s="3" t="s">
        <v>6489</v>
      </c>
    </row>
    <row r="4632" spans="1:36" ht="15">
      <c r="A4632" s="10">
        <v>4735</v>
      </c>
      <c r="B4632" t="str">
        <f>IF(K4632="总计","",INDEX(主数据!A:AD,MATCH(J4632,主数据!A:A,0),9))</f>
        <v>华南大区公司</v>
      </c>
      <c r="C4632" t="str">
        <f>IF(K4632="","",INDEX(主数据!A:AD,MATCH(J4632,主数据!A:A,0),11))</f>
        <v>深圳西区</v>
      </c>
      <c r="D4632" t="str">
        <f t="shared" si="288"/>
        <v>SZ28补贴款直接录入</v>
      </c>
      <c r="E4632" s="13" t="str">
        <f t="shared" si="290"/>
        <v/>
      </c>
      <c r="F4632" s="13" t="str">
        <f>IF(E4632="","",IFERROR(IF(IF(K4632="","",INDEX(收费标合同信息维护!A:Q,MATCH(D4632,收费标合同信息维护!J:J,0),10))=D4632,"有","无"),"无"))</f>
        <v/>
      </c>
      <c r="G4632" s="13" t="str">
        <f t="shared" si="289"/>
        <v/>
      </c>
      <c r="H4632" s="13" t="str">
        <f t="shared" si="291"/>
        <v/>
      </c>
      <c r="I4632" s="13" t="str">
        <f>IF(G4632="","",IFERROR(IF(IF(K4632="","",INDEX(收费标合同信息维护!A:Q,MATCH(G4632,收费标合同信息维护!M:M,0),13))=G4632,"有","无"),"无"))</f>
        <v/>
      </c>
      <c r="J4632" s="3" t="s">
        <v>2961</v>
      </c>
      <c r="K4632" s="3" t="s">
        <v>15519</v>
      </c>
      <c r="L4632" s="3" t="s">
        <v>6557</v>
      </c>
      <c r="M4632" s="3" t="s">
        <v>6558</v>
      </c>
      <c r="N4632" s="3" t="s">
        <v>6477</v>
      </c>
      <c r="O4632" s="3" t="s">
        <v>6478</v>
      </c>
      <c r="P4632" s="3" t="s">
        <v>8396</v>
      </c>
      <c r="Q4632" s="3" t="s">
        <v>15534</v>
      </c>
      <c r="R4632" s="3" t="s">
        <v>6479</v>
      </c>
      <c r="S4632" s="3" t="s">
        <v>6480</v>
      </c>
      <c r="T4632" s="3" t="s">
        <v>6493</v>
      </c>
      <c r="U4632" s="3" t="s">
        <v>7763</v>
      </c>
      <c r="V4632" s="3" t="s">
        <v>154</v>
      </c>
      <c r="W4632" s="3" t="s">
        <v>154</v>
      </c>
      <c r="X4632" s="3" t="s">
        <v>154</v>
      </c>
      <c r="Y4632" s="3" t="s">
        <v>154</v>
      </c>
      <c r="Z4632" s="3" t="s">
        <v>154</v>
      </c>
      <c r="AA4632" s="3" t="s">
        <v>154</v>
      </c>
      <c r="AB4632" s="3" t="s">
        <v>154</v>
      </c>
      <c r="AC4632" s="3" t="s">
        <v>154</v>
      </c>
      <c r="AD4632" s="3" t="s">
        <v>6151</v>
      </c>
      <c r="AE4632" s="3" t="s">
        <v>6151</v>
      </c>
      <c r="AF4632" s="3" t="s">
        <v>154</v>
      </c>
      <c r="AG4632" s="3" t="s">
        <v>154</v>
      </c>
      <c r="AH4632" s="3" t="s">
        <v>6478</v>
      </c>
      <c r="AI4632" s="3" t="s">
        <v>6482</v>
      </c>
      <c r="AJ4632" s="3" t="s">
        <v>6489</v>
      </c>
    </row>
    <row r="4633" spans="1:36" ht="15">
      <c r="A4633" s="10">
        <v>4736</v>
      </c>
      <c r="B4633" t="str">
        <f>IF(K4633="总计","",INDEX(主数据!A:AD,MATCH(J4633,主数据!A:A,0),9))</f>
        <v>华南大区公司</v>
      </c>
      <c r="C4633" t="str">
        <f>IF(K4633="","",INDEX(主数据!A:AD,MATCH(J4633,主数据!A:A,0),11))</f>
        <v>深圳西区</v>
      </c>
      <c r="D4633" t="str">
        <f t="shared" si="288"/>
        <v>SZ28空置物业费标准方式2.00</v>
      </c>
      <c r="E4633" s="13" t="str">
        <f t="shared" si="290"/>
        <v>2.00</v>
      </c>
      <c r="F4633" s="13" t="str">
        <f>IF(E4633="","",IFERROR(IF(IF(K4633="","",INDEX(收费标合同信息维护!A:Q,MATCH(D4633,收费标合同信息维护!J:J,0),10))=D4633,"有","无"),"无"))</f>
        <v>无</v>
      </c>
      <c r="G4633" s="13" t="str">
        <f t="shared" si="289"/>
        <v/>
      </c>
      <c r="H4633" s="13" t="str">
        <f t="shared" si="291"/>
        <v/>
      </c>
      <c r="I4633" s="13" t="str">
        <f>IF(G4633="","",IFERROR(IF(IF(K4633="","",INDEX(收费标合同信息维护!A:Q,MATCH(G4633,收费标合同信息维护!M:M,0),13))=G4633,"有","无"),"无"))</f>
        <v/>
      </c>
      <c r="J4633" s="3" t="s">
        <v>2961</v>
      </c>
      <c r="K4633" s="3" t="s">
        <v>15519</v>
      </c>
      <c r="L4633" s="3" t="s">
        <v>6580</v>
      </c>
      <c r="M4633" s="3" t="s">
        <v>6581</v>
      </c>
      <c r="N4633" s="3" t="s">
        <v>6477</v>
      </c>
      <c r="O4633" s="3" t="s">
        <v>6478</v>
      </c>
      <c r="P4633" s="3" t="s">
        <v>6580</v>
      </c>
      <c r="Q4633" s="3" t="s">
        <v>15119</v>
      </c>
      <c r="R4633" s="3" t="s">
        <v>6484</v>
      </c>
      <c r="S4633" s="3" t="s">
        <v>6491</v>
      </c>
      <c r="T4633" s="3" t="s">
        <v>6493</v>
      </c>
      <c r="U4633" s="3" t="s">
        <v>154</v>
      </c>
      <c r="V4633" s="3" t="s">
        <v>6686</v>
      </c>
      <c r="W4633" s="3" t="s">
        <v>154</v>
      </c>
      <c r="X4633" s="3" t="s">
        <v>154</v>
      </c>
      <c r="Y4633" s="3" t="s">
        <v>154</v>
      </c>
      <c r="Z4633" s="3" t="s">
        <v>154</v>
      </c>
      <c r="AA4633" s="3" t="s">
        <v>154</v>
      </c>
      <c r="AB4633" s="3" t="s">
        <v>154</v>
      </c>
      <c r="AC4633" s="3" t="s">
        <v>154</v>
      </c>
      <c r="AD4633" s="3" t="s">
        <v>6151</v>
      </c>
      <c r="AE4633" s="3" t="s">
        <v>6151</v>
      </c>
      <c r="AF4633" s="3" t="s">
        <v>154</v>
      </c>
      <c r="AG4633" s="3" t="s">
        <v>154</v>
      </c>
      <c r="AH4633" s="3" t="s">
        <v>6597</v>
      </c>
      <c r="AI4633" s="3" t="s">
        <v>6482</v>
      </c>
      <c r="AJ4633" s="3" t="s">
        <v>6489</v>
      </c>
    </row>
    <row r="4634" spans="1:36" ht="30">
      <c r="A4634" s="10">
        <v>4737</v>
      </c>
      <c r="B4634" t="str">
        <f>IF(K4634="总计","",INDEX(主数据!A:AD,MATCH(J4634,主数据!A:A,0),9))</f>
        <v>华南大区公司</v>
      </c>
      <c r="C4634" t="str">
        <f>IF(K4634="","",INDEX(主数据!A:AD,MATCH(J4634,主数据!A:A,0),11))</f>
        <v>深圳西区</v>
      </c>
      <c r="D4634" t="str">
        <f t="shared" si="288"/>
        <v>SZ28空置物业费直接录入</v>
      </c>
      <c r="E4634" s="13" t="str">
        <f t="shared" si="290"/>
        <v/>
      </c>
      <c r="F4634" s="13" t="str">
        <f>IF(E4634="","",IFERROR(IF(IF(K4634="","",INDEX(收费标合同信息维护!A:Q,MATCH(D4634,收费标合同信息维护!J:J,0),10))=D4634,"有","无"),"无"))</f>
        <v/>
      </c>
      <c r="G4634" s="13" t="str">
        <f t="shared" si="289"/>
        <v/>
      </c>
      <c r="H4634" s="13" t="str">
        <f t="shared" si="291"/>
        <v/>
      </c>
      <c r="I4634" s="13" t="str">
        <f>IF(G4634="","",IFERROR(IF(IF(K4634="","",INDEX(收费标合同信息维护!A:Q,MATCH(G4634,收费标合同信息维护!M:M,0),13))=G4634,"有","无"),"无"))</f>
        <v/>
      </c>
      <c r="J4634" s="3" t="s">
        <v>2961</v>
      </c>
      <c r="K4634" s="3" t="s">
        <v>15519</v>
      </c>
      <c r="L4634" s="3" t="s">
        <v>6580</v>
      </c>
      <c r="M4634" s="3" t="s">
        <v>6581</v>
      </c>
      <c r="N4634" s="3" t="s">
        <v>6477</v>
      </c>
      <c r="O4634" s="3" t="s">
        <v>6478</v>
      </c>
      <c r="P4634" s="3" t="s">
        <v>15535</v>
      </c>
      <c r="Q4634" s="3" t="s">
        <v>15536</v>
      </c>
      <c r="R4634" s="3" t="s">
        <v>6479</v>
      </c>
      <c r="S4634" s="3" t="s">
        <v>6480</v>
      </c>
      <c r="T4634" s="3" t="s">
        <v>15521</v>
      </c>
      <c r="U4634" s="3" t="s">
        <v>154</v>
      </c>
      <c r="V4634" s="3" t="s">
        <v>154</v>
      </c>
      <c r="W4634" s="3" t="s">
        <v>154</v>
      </c>
      <c r="X4634" s="3" t="s">
        <v>154</v>
      </c>
      <c r="Y4634" s="3" t="s">
        <v>154</v>
      </c>
      <c r="Z4634" s="3" t="s">
        <v>154</v>
      </c>
      <c r="AA4634" s="3" t="s">
        <v>154</v>
      </c>
      <c r="AB4634" s="3" t="s">
        <v>154</v>
      </c>
      <c r="AC4634" s="3" t="s">
        <v>154</v>
      </c>
      <c r="AD4634" s="3" t="s">
        <v>6151</v>
      </c>
      <c r="AE4634" s="3" t="s">
        <v>6151</v>
      </c>
      <c r="AF4634" s="3" t="s">
        <v>154</v>
      </c>
      <c r="AG4634" s="3" t="s">
        <v>154</v>
      </c>
      <c r="AH4634" s="3" t="s">
        <v>6478</v>
      </c>
      <c r="AI4634" s="3" t="s">
        <v>6482</v>
      </c>
      <c r="AJ4634" s="3" t="s">
        <v>6033</v>
      </c>
    </row>
    <row r="4635" spans="1:36" ht="15">
      <c r="A4635" s="10">
        <v>4738</v>
      </c>
      <c r="B4635" t="str">
        <f>IF(K4635="总计","",INDEX(主数据!A:AD,MATCH(J4635,主数据!A:A,0),9))</f>
        <v>华南大区公司</v>
      </c>
      <c r="C4635" t="str">
        <f>IF(K4635="","",INDEX(主数据!A:AD,MATCH(J4635,主数据!A:A,0),11))</f>
        <v>深圳东区</v>
      </c>
      <c r="D4635" t="str">
        <f t="shared" si="288"/>
        <v>SZ50物业服务费标准方式4.50</v>
      </c>
      <c r="E4635" s="13" t="str">
        <f t="shared" si="290"/>
        <v>4.50</v>
      </c>
      <c r="F4635" s="13" t="str">
        <f>IF(E4635="","",IFERROR(IF(IF(K4635="","",INDEX(收费标合同信息维护!A:Q,MATCH(D4635,收费标合同信息维护!J:J,0),10))=D4635,"有","无"),"无"))</f>
        <v>无</v>
      </c>
      <c r="G4635" s="13" t="str">
        <f t="shared" si="289"/>
        <v>SZ50物业服务费标准方式4.00</v>
      </c>
      <c r="H4635" s="13" t="str">
        <f t="shared" si="291"/>
        <v>4.00</v>
      </c>
      <c r="I4635" s="13" t="str">
        <f>IF(G4635="","",IFERROR(IF(IF(K4635="","",INDEX(收费标合同信息维护!A:Q,MATCH(G4635,收费标合同信息维护!M:M,0),13))=G4635,"有","无"),"无"))</f>
        <v>无</v>
      </c>
      <c r="J4635" s="3" t="s">
        <v>3017</v>
      </c>
      <c r="K4635" s="3" t="s">
        <v>15537</v>
      </c>
      <c r="L4635" s="3" t="s">
        <v>6025</v>
      </c>
      <c r="M4635" s="3" t="s">
        <v>6026</v>
      </c>
      <c r="N4635" s="3" t="s">
        <v>6477</v>
      </c>
      <c r="O4635" s="3" t="s">
        <v>6478</v>
      </c>
      <c r="P4635" s="3" t="s">
        <v>15538</v>
      </c>
      <c r="Q4635" s="3" t="s">
        <v>6026</v>
      </c>
      <c r="R4635" s="3" t="s">
        <v>6484</v>
      </c>
      <c r="S4635" s="3" t="s">
        <v>6491</v>
      </c>
      <c r="T4635" s="3" t="s">
        <v>7100</v>
      </c>
      <c r="U4635" s="3" t="s">
        <v>154</v>
      </c>
      <c r="V4635" s="3" t="s">
        <v>6507</v>
      </c>
      <c r="W4635" s="3" t="s">
        <v>6755</v>
      </c>
      <c r="X4635" s="3" t="s">
        <v>154</v>
      </c>
      <c r="Y4635" s="3" t="s">
        <v>154</v>
      </c>
      <c r="Z4635" s="3" t="s">
        <v>154</v>
      </c>
      <c r="AA4635" s="3" t="s">
        <v>154</v>
      </c>
      <c r="AB4635" s="3" t="s">
        <v>154</v>
      </c>
      <c r="AC4635" s="3" t="s">
        <v>154</v>
      </c>
      <c r="AD4635" s="3" t="s">
        <v>6151</v>
      </c>
      <c r="AE4635" s="3" t="s">
        <v>6151</v>
      </c>
      <c r="AF4635" s="3" t="s">
        <v>154</v>
      </c>
      <c r="AG4635" s="3" t="s">
        <v>154</v>
      </c>
      <c r="AH4635" s="3" t="s">
        <v>6478</v>
      </c>
      <c r="AI4635" s="3" t="s">
        <v>6482</v>
      </c>
      <c r="AJ4635" s="3" t="s">
        <v>15539</v>
      </c>
    </row>
    <row r="4636" spans="1:36" ht="30">
      <c r="A4636" s="10">
        <v>4739</v>
      </c>
      <c r="B4636" t="str">
        <f>IF(K4636="总计","",INDEX(主数据!A:AD,MATCH(J4636,主数据!A:A,0),9))</f>
        <v>华南大区公司</v>
      </c>
      <c r="C4636" t="str">
        <f>IF(K4636="","",INDEX(主数据!A:AD,MATCH(J4636,主数据!A:A,0),11))</f>
        <v>深圳东区</v>
      </c>
      <c r="D4636" t="str">
        <f t="shared" si="288"/>
        <v>SZ50物业服务费直接录入</v>
      </c>
      <c r="E4636" s="13" t="str">
        <f t="shared" si="290"/>
        <v/>
      </c>
      <c r="F4636" s="13" t="str">
        <f>IF(E4636="","",IFERROR(IF(IF(K4636="","",INDEX(收费标合同信息维护!A:Q,MATCH(D4636,收费标合同信息维护!J:J,0),10))=D4636,"有","无"),"无"))</f>
        <v/>
      </c>
      <c r="G4636" s="13" t="str">
        <f t="shared" si="289"/>
        <v/>
      </c>
      <c r="H4636" s="13" t="str">
        <f t="shared" si="291"/>
        <v/>
      </c>
      <c r="I4636" s="13" t="str">
        <f>IF(G4636="","",IFERROR(IF(IF(K4636="","",INDEX(收费标合同信息维护!A:Q,MATCH(G4636,收费标合同信息维护!M:M,0),13))=G4636,"有","无"),"无"))</f>
        <v/>
      </c>
      <c r="J4636" s="3" t="s">
        <v>3017</v>
      </c>
      <c r="K4636" s="3" t="s">
        <v>15537</v>
      </c>
      <c r="L4636" s="3" t="s">
        <v>6025</v>
      </c>
      <c r="M4636" s="3" t="s">
        <v>6026</v>
      </c>
      <c r="N4636" s="3" t="s">
        <v>6477</v>
      </c>
      <c r="O4636" s="3" t="s">
        <v>6478</v>
      </c>
      <c r="P4636" s="3" t="s">
        <v>15540</v>
      </c>
      <c r="Q4636" s="3" t="s">
        <v>6878</v>
      </c>
      <c r="R4636" s="3" t="s">
        <v>6479</v>
      </c>
      <c r="S4636" s="3" t="s">
        <v>6480</v>
      </c>
      <c r="T4636" s="3" t="s">
        <v>7100</v>
      </c>
      <c r="U4636" s="3" t="s">
        <v>154</v>
      </c>
      <c r="V4636" s="3" t="s">
        <v>154</v>
      </c>
      <c r="W4636" s="3" t="s">
        <v>154</v>
      </c>
      <c r="X4636" s="3" t="s">
        <v>154</v>
      </c>
      <c r="Y4636" s="3" t="s">
        <v>154</v>
      </c>
      <c r="Z4636" s="3" t="s">
        <v>154</v>
      </c>
      <c r="AA4636" s="3" t="s">
        <v>154</v>
      </c>
      <c r="AB4636" s="3" t="s">
        <v>154</v>
      </c>
      <c r="AC4636" s="3" t="s">
        <v>154</v>
      </c>
      <c r="AD4636" s="3" t="s">
        <v>6151</v>
      </c>
      <c r="AE4636" s="3" t="s">
        <v>6151</v>
      </c>
      <c r="AF4636" s="3" t="s">
        <v>154</v>
      </c>
      <c r="AG4636" s="3" t="s">
        <v>154</v>
      </c>
      <c r="AH4636" s="3" t="s">
        <v>6478</v>
      </c>
      <c r="AI4636" s="3" t="s">
        <v>6482</v>
      </c>
      <c r="AJ4636" s="3" t="s">
        <v>9795</v>
      </c>
    </row>
    <row r="4637" spans="1:36" ht="15">
      <c r="A4637" s="10">
        <v>4740</v>
      </c>
      <c r="B4637" t="str">
        <f>IF(K4637="总计","",INDEX(主数据!A:AD,MATCH(J4637,主数据!A:A,0),9))</f>
        <v>华南大区公司</v>
      </c>
      <c r="C4637" t="str">
        <f>IF(K4637="","",INDEX(主数据!A:AD,MATCH(J4637,主数据!A:A,0),11))</f>
        <v>深圳东区</v>
      </c>
      <c r="D4637" t="str">
        <f t="shared" si="288"/>
        <v>SZ50维修基金标准方式0.25</v>
      </c>
      <c r="E4637" s="13" t="str">
        <f t="shared" si="290"/>
        <v>0.25</v>
      </c>
      <c r="F4637" s="13" t="str">
        <f>IF(E4637="","",IFERROR(IF(IF(K4637="","",INDEX(收费标合同信息维护!A:Q,MATCH(D4637,收费标合同信息维护!J:J,0),10))=D4637,"有","无"),"无"))</f>
        <v>无</v>
      </c>
      <c r="G4637" s="13" t="str">
        <f t="shared" si="289"/>
        <v/>
      </c>
      <c r="H4637" s="13" t="str">
        <f t="shared" si="291"/>
        <v/>
      </c>
      <c r="I4637" s="13" t="str">
        <f>IF(G4637="","",IFERROR(IF(IF(K4637="","",INDEX(收费标合同信息维护!A:Q,MATCH(G4637,收费标合同信息维护!M:M,0),13))=G4637,"有","无"),"无"))</f>
        <v/>
      </c>
      <c r="J4637" s="3" t="s">
        <v>3017</v>
      </c>
      <c r="K4637" s="3" t="s">
        <v>15537</v>
      </c>
      <c r="L4637" s="3" t="s">
        <v>6696</v>
      </c>
      <c r="M4637" s="3" t="s">
        <v>6697</v>
      </c>
      <c r="N4637" s="3" t="s">
        <v>6477</v>
      </c>
      <c r="O4637" s="3" t="s">
        <v>6478</v>
      </c>
      <c r="P4637" s="3" t="s">
        <v>15541</v>
      </c>
      <c r="Q4637" s="3" t="s">
        <v>6697</v>
      </c>
      <c r="R4637" s="3" t="s">
        <v>6484</v>
      </c>
      <c r="S4637" s="3" t="s">
        <v>6491</v>
      </c>
      <c r="T4637" s="3" t="s">
        <v>7100</v>
      </c>
      <c r="U4637" s="3" t="s">
        <v>154</v>
      </c>
      <c r="V4637" s="3" t="s">
        <v>6766</v>
      </c>
      <c r="W4637" s="3" t="s">
        <v>154</v>
      </c>
      <c r="X4637" s="3" t="s">
        <v>154</v>
      </c>
      <c r="Y4637" s="3" t="s">
        <v>154</v>
      </c>
      <c r="Z4637" s="3" t="s">
        <v>154</v>
      </c>
      <c r="AA4637" s="3" t="s">
        <v>154</v>
      </c>
      <c r="AB4637" s="3" t="s">
        <v>154</v>
      </c>
      <c r="AC4637" s="3" t="s">
        <v>154</v>
      </c>
      <c r="AD4637" s="3" t="s">
        <v>6151</v>
      </c>
      <c r="AE4637" s="3" t="s">
        <v>6151</v>
      </c>
      <c r="AF4637" s="3" t="s">
        <v>154</v>
      </c>
      <c r="AG4637" s="3" t="s">
        <v>154</v>
      </c>
      <c r="AH4637" s="3" t="s">
        <v>6478</v>
      </c>
      <c r="AI4637" s="3" t="s">
        <v>6482</v>
      </c>
      <c r="AJ4637" s="3" t="s">
        <v>15539</v>
      </c>
    </row>
    <row r="4638" spans="1:36" ht="15">
      <c r="A4638" s="10">
        <v>4741</v>
      </c>
      <c r="B4638" t="str">
        <f>IF(K4638="总计","",INDEX(主数据!A:AD,MATCH(J4638,主数据!A:A,0),9))</f>
        <v>华南大区公司</v>
      </c>
      <c r="C4638" t="str">
        <f>IF(K4638="","",INDEX(主数据!A:AD,MATCH(J4638,主数据!A:A,0),11))</f>
        <v>深圳东区</v>
      </c>
      <c r="D4638" t="str">
        <f t="shared" si="288"/>
        <v>SZ50维修基金直接录入</v>
      </c>
      <c r="E4638" s="13" t="str">
        <f t="shared" si="290"/>
        <v/>
      </c>
      <c r="F4638" s="13" t="str">
        <f>IF(E4638="","",IFERROR(IF(IF(K4638="","",INDEX(收费标合同信息维护!A:Q,MATCH(D4638,收费标合同信息维护!J:J,0),10))=D4638,"有","无"),"无"))</f>
        <v/>
      </c>
      <c r="G4638" s="13" t="str">
        <f t="shared" si="289"/>
        <v/>
      </c>
      <c r="H4638" s="13" t="str">
        <f t="shared" si="291"/>
        <v/>
      </c>
      <c r="I4638" s="13" t="str">
        <f>IF(G4638="","",IFERROR(IF(IF(K4638="","",INDEX(收费标合同信息维护!A:Q,MATCH(G4638,收费标合同信息维护!M:M,0),13))=G4638,"有","无"),"无"))</f>
        <v/>
      </c>
      <c r="J4638" s="3" t="s">
        <v>3017</v>
      </c>
      <c r="K4638" s="3" t="s">
        <v>15537</v>
      </c>
      <c r="L4638" s="3" t="s">
        <v>6696</v>
      </c>
      <c r="M4638" s="3" t="s">
        <v>6697</v>
      </c>
      <c r="N4638" s="3" t="s">
        <v>6477</v>
      </c>
      <c r="O4638" s="3" t="s">
        <v>6478</v>
      </c>
      <c r="P4638" s="3" t="s">
        <v>15542</v>
      </c>
      <c r="Q4638" s="3" t="s">
        <v>15543</v>
      </c>
      <c r="R4638" s="3" t="s">
        <v>6479</v>
      </c>
      <c r="S4638" s="3" t="s">
        <v>6480</v>
      </c>
      <c r="T4638" s="3" t="s">
        <v>7100</v>
      </c>
      <c r="U4638" s="3" t="s">
        <v>154</v>
      </c>
      <c r="V4638" s="3" t="s">
        <v>154</v>
      </c>
      <c r="W4638" s="3" t="s">
        <v>154</v>
      </c>
      <c r="X4638" s="3" t="s">
        <v>154</v>
      </c>
      <c r="Y4638" s="3" t="s">
        <v>154</v>
      </c>
      <c r="Z4638" s="3" t="s">
        <v>154</v>
      </c>
      <c r="AA4638" s="3" t="s">
        <v>154</v>
      </c>
      <c r="AB4638" s="3" t="s">
        <v>154</v>
      </c>
      <c r="AC4638" s="3" t="s">
        <v>154</v>
      </c>
      <c r="AD4638" s="3" t="s">
        <v>6151</v>
      </c>
      <c r="AE4638" s="3" t="s">
        <v>6151</v>
      </c>
      <c r="AF4638" s="3" t="s">
        <v>154</v>
      </c>
      <c r="AG4638" s="3" t="s">
        <v>154</v>
      </c>
      <c r="AH4638" s="3" t="s">
        <v>6478</v>
      </c>
      <c r="AI4638" s="3" t="s">
        <v>6482</v>
      </c>
      <c r="AJ4638" s="3" t="s">
        <v>9795</v>
      </c>
    </row>
    <row r="4639" spans="1:36" ht="30">
      <c r="A4639" s="10">
        <v>4742</v>
      </c>
      <c r="B4639" t="str">
        <f>IF(K4639="总计","",INDEX(主数据!A:AD,MATCH(J4639,主数据!A:A,0),9))</f>
        <v>华南大区公司</v>
      </c>
      <c r="C4639" t="str">
        <f>IF(K4639="","",INDEX(主数据!A:AD,MATCH(J4639,主数据!A:A,0),11))</f>
        <v>深圳东区</v>
      </c>
      <c r="D4639" t="str">
        <f t="shared" si="288"/>
        <v>SZ50生活垃圾消纳费（仪表）标准方式0.53</v>
      </c>
      <c r="E4639" s="13" t="str">
        <f t="shared" si="290"/>
        <v>0.53</v>
      </c>
      <c r="F4639" s="13" t="str">
        <f>IF(E4639="","",IFERROR(IF(IF(K4639="","",INDEX(收费标合同信息维护!A:Q,MATCH(D4639,收费标合同信息维护!J:J,0),10))=D4639,"有","无"),"无"))</f>
        <v>无</v>
      </c>
      <c r="G4639" s="13" t="str">
        <f t="shared" si="289"/>
        <v/>
      </c>
      <c r="H4639" s="13" t="str">
        <f t="shared" si="291"/>
        <v/>
      </c>
      <c r="I4639" s="13" t="str">
        <f>IF(G4639="","",IFERROR(IF(IF(K4639="","",INDEX(收费标合同信息维护!A:Q,MATCH(G4639,收费标合同信息维护!M:M,0),13))=G4639,"有","无"),"无"))</f>
        <v/>
      </c>
      <c r="J4639" s="3" t="s">
        <v>3017</v>
      </c>
      <c r="K4639" s="3" t="s">
        <v>15537</v>
      </c>
      <c r="L4639" s="3" t="s">
        <v>6705</v>
      </c>
      <c r="M4639" s="3" t="s">
        <v>6706</v>
      </c>
      <c r="N4639" s="3" t="s">
        <v>6603</v>
      </c>
      <c r="O4639" s="3" t="s">
        <v>6478</v>
      </c>
      <c r="P4639" s="3" t="s">
        <v>15544</v>
      </c>
      <c r="Q4639" s="3" t="s">
        <v>15545</v>
      </c>
      <c r="R4639" s="3" t="s">
        <v>6484</v>
      </c>
      <c r="S4639" s="3" t="s">
        <v>6491</v>
      </c>
      <c r="T4639" s="3" t="s">
        <v>7075</v>
      </c>
      <c r="U4639" s="3" t="s">
        <v>154</v>
      </c>
      <c r="V4639" s="3" t="s">
        <v>6903</v>
      </c>
      <c r="W4639" s="3" t="s">
        <v>154</v>
      </c>
      <c r="X4639" s="3" t="s">
        <v>154</v>
      </c>
      <c r="Y4639" s="3" t="s">
        <v>154</v>
      </c>
      <c r="Z4639" s="3" t="s">
        <v>154</v>
      </c>
      <c r="AA4639" s="3" t="s">
        <v>154</v>
      </c>
      <c r="AB4639" s="3" t="s">
        <v>154</v>
      </c>
      <c r="AC4639" s="3" t="s">
        <v>154</v>
      </c>
      <c r="AD4639" s="3" t="s">
        <v>6151</v>
      </c>
      <c r="AE4639" s="3" t="s">
        <v>6151</v>
      </c>
      <c r="AF4639" s="3" t="s">
        <v>154</v>
      </c>
      <c r="AG4639" s="3" t="s">
        <v>154</v>
      </c>
      <c r="AH4639" s="3" t="s">
        <v>6478</v>
      </c>
      <c r="AI4639" s="3" t="s">
        <v>6482</v>
      </c>
      <c r="AJ4639" s="3" t="s">
        <v>6489</v>
      </c>
    </row>
    <row r="4640" spans="1:36" ht="30">
      <c r="A4640" s="10">
        <v>4743</v>
      </c>
      <c r="B4640" t="str">
        <f>IF(K4640="总计","",INDEX(主数据!A:AD,MATCH(J4640,主数据!A:A,0),9))</f>
        <v>华南大区公司</v>
      </c>
      <c r="C4640" t="str">
        <f>IF(K4640="","",INDEX(主数据!A:AD,MATCH(J4640,主数据!A:A,0),11))</f>
        <v>深圳东区</v>
      </c>
      <c r="D4640" t="str">
        <f t="shared" si="288"/>
        <v>SZ50委托停车费（固定）定额</v>
      </c>
      <c r="E4640" s="13" t="str">
        <f t="shared" si="290"/>
        <v/>
      </c>
      <c r="F4640" s="13" t="str">
        <f>IF(E4640="","",IFERROR(IF(IF(K4640="","",INDEX(收费标合同信息维护!A:Q,MATCH(D4640,收费标合同信息维护!J:J,0),10))=D4640,"有","无"),"无"))</f>
        <v/>
      </c>
      <c r="G4640" s="13" t="str">
        <f t="shared" si="289"/>
        <v>SZ50委托停车费（固定）定额150.00</v>
      </c>
      <c r="H4640" s="13" t="str">
        <f t="shared" si="291"/>
        <v>150.00</v>
      </c>
      <c r="I4640" s="13" t="str">
        <f>IF(G4640="","",IFERROR(IF(IF(K4640="","",INDEX(收费标合同信息维护!A:Q,MATCH(G4640,收费标合同信息维护!M:M,0),13))=G4640,"有","无"),"无"))</f>
        <v>无</v>
      </c>
      <c r="J4640" s="3" t="s">
        <v>3017</v>
      </c>
      <c r="K4640" s="3" t="s">
        <v>15537</v>
      </c>
      <c r="L4640" s="3" t="s">
        <v>7341</v>
      </c>
      <c r="M4640" s="3" t="s">
        <v>7342</v>
      </c>
      <c r="N4640" s="3" t="s">
        <v>6477</v>
      </c>
      <c r="O4640" s="3" t="s">
        <v>6597</v>
      </c>
      <c r="P4640" s="3" t="s">
        <v>15546</v>
      </c>
      <c r="Q4640" s="3" t="s">
        <v>15547</v>
      </c>
      <c r="R4640" s="3" t="s">
        <v>6490</v>
      </c>
      <c r="S4640" s="3" t="s">
        <v>6491</v>
      </c>
      <c r="T4640" s="3" t="s">
        <v>7100</v>
      </c>
      <c r="U4640" s="3" t="s">
        <v>6716</v>
      </c>
      <c r="V4640" s="3" t="s">
        <v>154</v>
      </c>
      <c r="W4640" s="3" t="s">
        <v>8442</v>
      </c>
      <c r="X4640" s="3" t="s">
        <v>154</v>
      </c>
      <c r="Y4640" s="3" t="s">
        <v>154</v>
      </c>
      <c r="Z4640" s="3" t="s">
        <v>154</v>
      </c>
      <c r="AA4640" s="3" t="s">
        <v>154</v>
      </c>
      <c r="AB4640" s="3" t="s">
        <v>154</v>
      </c>
      <c r="AC4640" s="3" t="s">
        <v>154</v>
      </c>
      <c r="AD4640" s="3" t="s">
        <v>6151</v>
      </c>
      <c r="AE4640" s="3" t="s">
        <v>6151</v>
      </c>
      <c r="AF4640" s="3" t="s">
        <v>154</v>
      </c>
      <c r="AG4640" s="3" t="s">
        <v>154</v>
      </c>
      <c r="AH4640" s="3" t="s">
        <v>6478</v>
      </c>
      <c r="AI4640" s="3" t="s">
        <v>6482</v>
      </c>
      <c r="AJ4640" s="3" t="s">
        <v>6038</v>
      </c>
    </row>
    <row r="4641" spans="1:36" ht="30">
      <c r="A4641" s="10">
        <v>4744</v>
      </c>
      <c r="B4641" t="str">
        <f>IF(K4641="总计","",INDEX(主数据!A:AD,MATCH(J4641,主数据!A:A,0),9))</f>
        <v>华南大区公司</v>
      </c>
      <c r="C4641" t="str">
        <f>IF(K4641="","",INDEX(主数据!A:AD,MATCH(J4641,主数据!A:A,0),11))</f>
        <v>深圳东区</v>
      </c>
      <c r="D4641" t="str">
        <f t="shared" si="288"/>
        <v>SZ50委托停车费（固定）定额</v>
      </c>
      <c r="E4641" s="13" t="str">
        <f t="shared" si="290"/>
        <v/>
      </c>
      <c r="F4641" s="13" t="str">
        <f>IF(E4641="","",IFERROR(IF(IF(K4641="","",INDEX(收费标合同信息维护!A:Q,MATCH(D4641,收费标合同信息维护!J:J,0),10))=D4641,"有","无"),"无"))</f>
        <v/>
      </c>
      <c r="G4641" s="13" t="str">
        <f t="shared" si="289"/>
        <v>SZ50委托停车费（固定）定额110.00</v>
      </c>
      <c r="H4641" s="13" t="str">
        <f t="shared" si="291"/>
        <v>110.00</v>
      </c>
      <c r="I4641" s="13" t="str">
        <f>IF(G4641="","",IFERROR(IF(IF(K4641="","",INDEX(收费标合同信息维护!A:Q,MATCH(G4641,收费标合同信息维护!M:M,0),13))=G4641,"有","无"),"无"))</f>
        <v>无</v>
      </c>
      <c r="J4641" s="3" t="s">
        <v>3017</v>
      </c>
      <c r="K4641" s="3" t="s">
        <v>15537</v>
      </c>
      <c r="L4641" s="3" t="s">
        <v>7341</v>
      </c>
      <c r="M4641" s="3" t="s">
        <v>7342</v>
      </c>
      <c r="N4641" s="3" t="s">
        <v>6477</v>
      </c>
      <c r="O4641" s="3" t="s">
        <v>6597</v>
      </c>
      <c r="P4641" s="3" t="s">
        <v>15548</v>
      </c>
      <c r="Q4641" s="3" t="s">
        <v>15549</v>
      </c>
      <c r="R4641" s="3" t="s">
        <v>6490</v>
      </c>
      <c r="S4641" s="3" t="s">
        <v>6491</v>
      </c>
      <c r="T4641" s="3" t="s">
        <v>7100</v>
      </c>
      <c r="U4641" s="3" t="s">
        <v>6716</v>
      </c>
      <c r="V4641" s="3" t="s">
        <v>154</v>
      </c>
      <c r="W4641" s="3" t="s">
        <v>10552</v>
      </c>
      <c r="X4641" s="3" t="s">
        <v>154</v>
      </c>
      <c r="Y4641" s="3" t="s">
        <v>154</v>
      </c>
      <c r="Z4641" s="3" t="s">
        <v>154</v>
      </c>
      <c r="AA4641" s="3" t="s">
        <v>154</v>
      </c>
      <c r="AB4641" s="3" t="s">
        <v>154</v>
      </c>
      <c r="AC4641" s="3" t="s">
        <v>154</v>
      </c>
      <c r="AD4641" s="3" t="s">
        <v>6151</v>
      </c>
      <c r="AE4641" s="3" t="s">
        <v>6151</v>
      </c>
      <c r="AF4641" s="3" t="s">
        <v>154</v>
      </c>
      <c r="AG4641" s="3" t="s">
        <v>154</v>
      </c>
      <c r="AH4641" s="3" t="s">
        <v>6478</v>
      </c>
      <c r="AI4641" s="3" t="s">
        <v>6482</v>
      </c>
      <c r="AJ4641" s="3" t="s">
        <v>6489</v>
      </c>
    </row>
    <row r="4642" spans="1:36" ht="15">
      <c r="A4642" s="10">
        <v>4745</v>
      </c>
      <c r="B4642" t="str">
        <f>IF(K4642="总计","",INDEX(主数据!A:AD,MATCH(J4642,主数据!A:A,0),9))</f>
        <v>华南大区公司</v>
      </c>
      <c r="C4642" t="str">
        <f>IF(K4642="","",INDEX(主数据!A:AD,MATCH(J4642,主数据!A:A,0),11))</f>
        <v>深圳东区</v>
      </c>
      <c r="D4642" t="str">
        <f t="shared" si="288"/>
        <v>SZ50委托停车费（固定）定额</v>
      </c>
      <c r="E4642" s="13" t="str">
        <f t="shared" si="290"/>
        <v/>
      </c>
      <c r="F4642" s="13" t="str">
        <f>IF(E4642="","",IFERROR(IF(IF(K4642="","",INDEX(收费标合同信息维护!A:Q,MATCH(D4642,收费标合同信息维护!J:J,0),10))=D4642,"有","无"),"无"))</f>
        <v/>
      </c>
      <c r="G4642" s="13" t="str">
        <f t="shared" si="289"/>
        <v>SZ50委托停车费（固定）定额250.00</v>
      </c>
      <c r="H4642" s="13" t="str">
        <f t="shared" si="291"/>
        <v>250.00</v>
      </c>
      <c r="I4642" s="13" t="str">
        <f>IF(G4642="","",IFERROR(IF(IF(K4642="","",INDEX(收费标合同信息维护!A:Q,MATCH(G4642,收费标合同信息维护!M:M,0),13))=G4642,"有","无"),"无"))</f>
        <v>无</v>
      </c>
      <c r="J4642" s="3" t="s">
        <v>3017</v>
      </c>
      <c r="K4642" s="3" t="s">
        <v>15537</v>
      </c>
      <c r="L4642" s="3" t="s">
        <v>7341</v>
      </c>
      <c r="M4642" s="3" t="s">
        <v>7342</v>
      </c>
      <c r="N4642" s="3" t="s">
        <v>6477</v>
      </c>
      <c r="O4642" s="3" t="s">
        <v>6597</v>
      </c>
      <c r="P4642" s="3" t="s">
        <v>15550</v>
      </c>
      <c r="Q4642" s="3" t="s">
        <v>15551</v>
      </c>
      <c r="R4642" s="3" t="s">
        <v>6490</v>
      </c>
      <c r="S4642" s="3" t="s">
        <v>6491</v>
      </c>
      <c r="T4642" s="3" t="s">
        <v>7100</v>
      </c>
      <c r="U4642" s="3" t="s">
        <v>6716</v>
      </c>
      <c r="V4642" s="3" t="s">
        <v>154</v>
      </c>
      <c r="W4642" s="3" t="s">
        <v>15552</v>
      </c>
      <c r="X4642" s="3" t="s">
        <v>154</v>
      </c>
      <c r="Y4642" s="3" t="s">
        <v>154</v>
      </c>
      <c r="Z4642" s="3" t="s">
        <v>154</v>
      </c>
      <c r="AA4642" s="3" t="s">
        <v>154</v>
      </c>
      <c r="AB4642" s="3" t="s">
        <v>154</v>
      </c>
      <c r="AC4642" s="3" t="s">
        <v>154</v>
      </c>
      <c r="AD4642" s="3" t="s">
        <v>6151</v>
      </c>
      <c r="AE4642" s="3" t="s">
        <v>6151</v>
      </c>
      <c r="AF4642" s="3" t="s">
        <v>154</v>
      </c>
      <c r="AG4642" s="3" t="s">
        <v>154</v>
      </c>
      <c r="AH4642" s="3" t="s">
        <v>6478</v>
      </c>
      <c r="AI4642" s="3" t="s">
        <v>6482</v>
      </c>
      <c r="AJ4642" s="3" t="s">
        <v>6489</v>
      </c>
    </row>
    <row r="4643" spans="1:36" ht="15">
      <c r="A4643" s="10">
        <v>4746</v>
      </c>
      <c r="B4643" t="str">
        <f>IF(K4643="总计","",INDEX(主数据!A:AD,MATCH(J4643,主数据!A:A,0),9))</f>
        <v>华南大区公司</v>
      </c>
      <c r="C4643" t="str">
        <f>IF(K4643="","",INDEX(主数据!A:AD,MATCH(J4643,主数据!A:A,0),11))</f>
        <v>深圳东区</v>
      </c>
      <c r="D4643" t="str">
        <f t="shared" si="288"/>
        <v>SZ50委托停车费（临时）直接录入</v>
      </c>
      <c r="E4643" s="13" t="str">
        <f t="shared" si="290"/>
        <v/>
      </c>
      <c r="F4643" s="13" t="str">
        <f>IF(E4643="","",IFERROR(IF(IF(K4643="","",INDEX(收费标合同信息维护!A:Q,MATCH(D4643,收费标合同信息维护!J:J,0),10))=D4643,"有","无"),"无"))</f>
        <v/>
      </c>
      <c r="G4643" s="13" t="str">
        <f t="shared" si="289"/>
        <v/>
      </c>
      <c r="H4643" s="13" t="str">
        <f t="shared" si="291"/>
        <v/>
      </c>
      <c r="I4643" s="13" t="str">
        <f>IF(G4643="","",IFERROR(IF(IF(K4643="","",INDEX(收费标合同信息维护!A:Q,MATCH(G4643,收费标合同信息维护!M:M,0),13))=G4643,"有","无"),"无"))</f>
        <v/>
      </c>
      <c r="J4643" s="3" t="s">
        <v>3017</v>
      </c>
      <c r="K4643" s="3" t="s">
        <v>15537</v>
      </c>
      <c r="L4643" s="3" t="s">
        <v>8396</v>
      </c>
      <c r="M4643" s="3" t="s">
        <v>8397</v>
      </c>
      <c r="N4643" s="3" t="s">
        <v>6477</v>
      </c>
      <c r="O4643" s="3" t="s">
        <v>6597</v>
      </c>
      <c r="P4643" s="3" t="s">
        <v>15553</v>
      </c>
      <c r="Q4643" s="3" t="s">
        <v>8397</v>
      </c>
      <c r="R4643" s="3" t="s">
        <v>6479</v>
      </c>
      <c r="S4643" s="3" t="s">
        <v>6480</v>
      </c>
      <c r="T4643" s="3" t="s">
        <v>7100</v>
      </c>
      <c r="U4643" s="3" t="s">
        <v>6716</v>
      </c>
      <c r="V4643" s="3" t="s">
        <v>154</v>
      </c>
      <c r="W4643" s="3" t="s">
        <v>154</v>
      </c>
      <c r="X4643" s="3" t="s">
        <v>154</v>
      </c>
      <c r="Y4643" s="3" t="s">
        <v>154</v>
      </c>
      <c r="Z4643" s="3" t="s">
        <v>154</v>
      </c>
      <c r="AA4643" s="3" t="s">
        <v>154</v>
      </c>
      <c r="AB4643" s="3" t="s">
        <v>154</v>
      </c>
      <c r="AC4643" s="3" t="s">
        <v>154</v>
      </c>
      <c r="AD4643" s="3" t="s">
        <v>6151</v>
      </c>
      <c r="AE4643" s="3" t="s">
        <v>6151</v>
      </c>
      <c r="AF4643" s="3" t="s">
        <v>154</v>
      </c>
      <c r="AG4643" s="3" t="s">
        <v>154</v>
      </c>
      <c r="AH4643" s="3" t="s">
        <v>6478</v>
      </c>
      <c r="AI4643" s="3" t="s">
        <v>6482</v>
      </c>
      <c r="AJ4643" s="3" t="s">
        <v>6489</v>
      </c>
    </row>
    <row r="4644" spans="1:36" ht="30">
      <c r="A4644" s="10">
        <v>4747</v>
      </c>
      <c r="B4644" t="str">
        <f>IF(K4644="总计","",INDEX(主数据!A:AD,MATCH(J4644,主数据!A:A,0),9))</f>
        <v>华南大区公司</v>
      </c>
      <c r="C4644" t="str">
        <f>IF(K4644="","",INDEX(主数据!A:AD,MATCH(J4644,主数据!A:A,0),11))</f>
        <v>深圳东区</v>
      </c>
      <c r="D4644" t="str">
        <f t="shared" si="288"/>
        <v>SZ50生活垃圾消纳费（非仪表）直接录入</v>
      </c>
      <c r="E4644" s="13" t="str">
        <f t="shared" si="290"/>
        <v/>
      </c>
      <c r="F4644" s="13" t="str">
        <f>IF(E4644="","",IFERROR(IF(IF(K4644="","",INDEX(收费标合同信息维护!A:Q,MATCH(D4644,收费标合同信息维护!J:J,0),10))=D4644,"有","无"),"无"))</f>
        <v/>
      </c>
      <c r="G4644" s="13" t="str">
        <f t="shared" si="289"/>
        <v/>
      </c>
      <c r="H4644" s="13" t="str">
        <f t="shared" si="291"/>
        <v/>
      </c>
      <c r="I4644" s="13" t="str">
        <f>IF(G4644="","",IFERROR(IF(IF(K4644="","",INDEX(收费标合同信息维护!A:Q,MATCH(G4644,收费标合同信息维护!M:M,0),13))=G4644,"有","无"),"无"))</f>
        <v/>
      </c>
      <c r="J4644" s="3" t="s">
        <v>3017</v>
      </c>
      <c r="K4644" s="3" t="s">
        <v>15537</v>
      </c>
      <c r="L4644" s="3" t="s">
        <v>6906</v>
      </c>
      <c r="M4644" s="3" t="s">
        <v>6907</v>
      </c>
      <c r="N4644" s="3" t="s">
        <v>6477</v>
      </c>
      <c r="O4644" s="3" t="s">
        <v>6478</v>
      </c>
      <c r="P4644" s="3" t="s">
        <v>15554</v>
      </c>
      <c r="Q4644" s="3" t="s">
        <v>15555</v>
      </c>
      <c r="R4644" s="3" t="s">
        <v>6479</v>
      </c>
      <c r="S4644" s="3" t="s">
        <v>6480</v>
      </c>
      <c r="T4644" s="3" t="s">
        <v>6751</v>
      </c>
      <c r="U4644" s="3" t="s">
        <v>154</v>
      </c>
      <c r="V4644" s="3" t="s">
        <v>154</v>
      </c>
      <c r="W4644" s="3" t="s">
        <v>154</v>
      </c>
      <c r="X4644" s="3" t="s">
        <v>154</v>
      </c>
      <c r="Y4644" s="3" t="s">
        <v>154</v>
      </c>
      <c r="Z4644" s="3" t="s">
        <v>154</v>
      </c>
      <c r="AA4644" s="3" t="s">
        <v>154</v>
      </c>
      <c r="AB4644" s="3" t="s">
        <v>154</v>
      </c>
      <c r="AC4644" s="3" t="s">
        <v>154</v>
      </c>
      <c r="AD4644" s="3" t="s">
        <v>6151</v>
      </c>
      <c r="AE4644" s="3" t="s">
        <v>6151</v>
      </c>
      <c r="AF4644" s="3" t="s">
        <v>154</v>
      </c>
      <c r="AG4644" s="3" t="s">
        <v>154</v>
      </c>
      <c r="AH4644" s="3" t="s">
        <v>6478</v>
      </c>
      <c r="AI4644" s="3" t="s">
        <v>6482</v>
      </c>
      <c r="AJ4644" s="3" t="s">
        <v>9795</v>
      </c>
    </row>
    <row r="4645" spans="1:36" ht="30">
      <c r="A4645" s="10">
        <v>4748</v>
      </c>
      <c r="B4645" t="str">
        <f>IF(K4645="总计","",INDEX(主数据!A:AD,MATCH(J4645,主数据!A:A,0),9))</f>
        <v>华南大区公司</v>
      </c>
      <c r="C4645" t="str">
        <f>IF(K4645="","",INDEX(主数据!A:AD,MATCH(J4645,主数据!A:A,0),11))</f>
        <v>深圳东区</v>
      </c>
      <c r="D4645" t="str">
        <f t="shared" si="288"/>
        <v>SZ50委托停车管理费（固定）定额</v>
      </c>
      <c r="E4645" s="13" t="str">
        <f t="shared" si="290"/>
        <v/>
      </c>
      <c r="F4645" s="13" t="str">
        <f>IF(E4645="","",IFERROR(IF(IF(K4645="","",INDEX(收费标合同信息维护!A:Q,MATCH(D4645,收费标合同信息维护!J:J,0),10))=D4645,"有","无"),"无"))</f>
        <v/>
      </c>
      <c r="G4645" s="13" t="str">
        <f t="shared" si="289"/>
        <v>SZ50委托停车管理费（固定）定额150.00</v>
      </c>
      <c r="H4645" s="13" t="str">
        <f t="shared" si="291"/>
        <v>150.00</v>
      </c>
      <c r="I4645" s="13" t="str">
        <f>IF(G4645="","",IFERROR(IF(IF(K4645="","",INDEX(收费标合同信息维护!A:Q,MATCH(G4645,收费标合同信息维护!M:M,0),13))=G4645,"有","无"),"无"))</f>
        <v>无</v>
      </c>
      <c r="J4645" s="3" t="s">
        <v>3017</v>
      </c>
      <c r="K4645" s="3" t="s">
        <v>15537</v>
      </c>
      <c r="L4645" s="3" t="s">
        <v>6811</v>
      </c>
      <c r="M4645" s="3" t="s">
        <v>6812</v>
      </c>
      <c r="N4645" s="3" t="s">
        <v>6477</v>
      </c>
      <c r="O4645" s="3" t="s">
        <v>6597</v>
      </c>
      <c r="P4645" s="3" t="s">
        <v>15556</v>
      </c>
      <c r="Q4645" s="3" t="s">
        <v>15557</v>
      </c>
      <c r="R4645" s="3" t="s">
        <v>6490</v>
      </c>
      <c r="S4645" s="3" t="s">
        <v>6491</v>
      </c>
      <c r="T4645" s="3" t="s">
        <v>6915</v>
      </c>
      <c r="U4645" s="3" t="s">
        <v>6716</v>
      </c>
      <c r="V4645" s="3" t="s">
        <v>154</v>
      </c>
      <c r="W4645" s="3" t="s">
        <v>8442</v>
      </c>
      <c r="X4645" s="3" t="s">
        <v>154</v>
      </c>
      <c r="Y4645" s="3" t="s">
        <v>154</v>
      </c>
      <c r="Z4645" s="3" t="s">
        <v>154</v>
      </c>
      <c r="AA4645" s="3" t="s">
        <v>154</v>
      </c>
      <c r="AB4645" s="3" t="s">
        <v>154</v>
      </c>
      <c r="AC4645" s="3" t="s">
        <v>154</v>
      </c>
      <c r="AD4645" s="3" t="s">
        <v>6151</v>
      </c>
      <c r="AE4645" s="3" t="s">
        <v>6151</v>
      </c>
      <c r="AF4645" s="3" t="s">
        <v>154</v>
      </c>
      <c r="AG4645" s="3" t="s">
        <v>154</v>
      </c>
      <c r="AH4645" s="3" t="s">
        <v>6478</v>
      </c>
      <c r="AI4645" s="3" t="s">
        <v>6482</v>
      </c>
      <c r="AJ4645" s="3" t="s">
        <v>18339</v>
      </c>
    </row>
    <row r="4646" spans="1:36" ht="30">
      <c r="A4646" s="10">
        <v>4749</v>
      </c>
      <c r="B4646" t="str">
        <f>IF(K4646="总计","",INDEX(主数据!A:AD,MATCH(J4646,主数据!A:A,0),9))</f>
        <v>华南大区公司</v>
      </c>
      <c r="C4646" t="str">
        <f>IF(K4646="","",INDEX(主数据!A:AD,MATCH(J4646,主数据!A:A,0),11))</f>
        <v>深圳东区</v>
      </c>
      <c r="D4646" t="str">
        <f t="shared" si="288"/>
        <v>SZ50开发商委托停车租赁费（固定）定额</v>
      </c>
      <c r="E4646" s="13" t="str">
        <f t="shared" si="290"/>
        <v/>
      </c>
      <c r="F4646" s="13" t="str">
        <f>IF(E4646="","",IFERROR(IF(IF(K4646="","",INDEX(收费标合同信息维护!A:Q,MATCH(D4646,收费标合同信息维护!J:J,0),10))=D4646,"有","无"),"无"))</f>
        <v/>
      </c>
      <c r="G4646" s="13" t="str">
        <f t="shared" si="289"/>
        <v>SZ50开发商委托停车租赁费（固定）定额150.00</v>
      </c>
      <c r="H4646" s="13" t="str">
        <f t="shared" si="291"/>
        <v>150.00</v>
      </c>
      <c r="I4646" s="13" t="str">
        <f>IF(G4646="","",IFERROR(IF(IF(K4646="","",INDEX(收费标合同信息维护!A:Q,MATCH(G4646,收费标合同信息维护!M:M,0),13))=G4646,"有","无"),"无"))</f>
        <v>无</v>
      </c>
      <c r="J4646" s="3" t="s">
        <v>3017</v>
      </c>
      <c r="K4646" s="3" t="s">
        <v>15537</v>
      </c>
      <c r="L4646" s="3" t="s">
        <v>6818</v>
      </c>
      <c r="M4646" s="3" t="s">
        <v>6819</v>
      </c>
      <c r="N4646" s="3" t="s">
        <v>6477</v>
      </c>
      <c r="O4646" s="3" t="s">
        <v>6478</v>
      </c>
      <c r="P4646" s="3" t="s">
        <v>15558</v>
      </c>
      <c r="Q4646" s="3" t="s">
        <v>15559</v>
      </c>
      <c r="R4646" s="3" t="s">
        <v>6490</v>
      </c>
      <c r="S4646" s="3" t="s">
        <v>6491</v>
      </c>
      <c r="T4646" s="3" t="s">
        <v>6691</v>
      </c>
      <c r="U4646" s="3" t="s">
        <v>154</v>
      </c>
      <c r="V4646" s="3" t="s">
        <v>154</v>
      </c>
      <c r="W4646" s="3" t="s">
        <v>8442</v>
      </c>
      <c r="X4646" s="3" t="s">
        <v>154</v>
      </c>
      <c r="Y4646" s="3" t="s">
        <v>154</v>
      </c>
      <c r="Z4646" s="3" t="s">
        <v>154</v>
      </c>
      <c r="AA4646" s="3" t="s">
        <v>154</v>
      </c>
      <c r="AB4646" s="3" t="s">
        <v>154</v>
      </c>
      <c r="AC4646" s="3" t="s">
        <v>154</v>
      </c>
      <c r="AD4646" s="3" t="s">
        <v>6151</v>
      </c>
      <c r="AE4646" s="3" t="s">
        <v>6151</v>
      </c>
      <c r="AF4646" s="3" t="s">
        <v>154</v>
      </c>
      <c r="AG4646" s="3" t="s">
        <v>154</v>
      </c>
      <c r="AH4646" s="3" t="s">
        <v>6478</v>
      </c>
      <c r="AI4646" s="3" t="s">
        <v>6727</v>
      </c>
      <c r="AJ4646" s="3" t="s">
        <v>6489</v>
      </c>
    </row>
    <row r="4647" spans="1:36" ht="30">
      <c r="A4647" s="10">
        <v>4750</v>
      </c>
      <c r="B4647" t="str">
        <f>IF(K4647="总计","",INDEX(主数据!A:AD,MATCH(J4647,主数据!A:A,0),9))</f>
        <v>华南大区公司</v>
      </c>
      <c r="C4647" t="str">
        <f>IF(K4647="","",INDEX(主数据!A:AD,MATCH(J4647,主数据!A:A,0),11))</f>
        <v>深圳东区</v>
      </c>
      <c r="D4647" t="str">
        <f t="shared" si="288"/>
        <v>SZ50开发商委托停车租赁费（固定）定额</v>
      </c>
      <c r="E4647" s="13" t="str">
        <f t="shared" si="290"/>
        <v/>
      </c>
      <c r="F4647" s="13" t="str">
        <f>IF(E4647="","",IFERROR(IF(IF(K4647="","",INDEX(收费标合同信息维护!A:Q,MATCH(D4647,收费标合同信息维护!J:J,0),10))=D4647,"有","无"),"无"))</f>
        <v/>
      </c>
      <c r="G4647" s="13" t="str">
        <f t="shared" si="289"/>
        <v>SZ50开发商委托停车租赁费（固定）定额300.00</v>
      </c>
      <c r="H4647" s="13" t="str">
        <f t="shared" si="291"/>
        <v>300.00</v>
      </c>
      <c r="I4647" s="13" t="str">
        <f>IF(G4647="","",IFERROR(IF(IF(K4647="","",INDEX(收费标合同信息维护!A:Q,MATCH(G4647,收费标合同信息维护!M:M,0),13))=G4647,"有","无"),"无"))</f>
        <v>无</v>
      </c>
      <c r="J4647" s="3" t="s">
        <v>3017</v>
      </c>
      <c r="K4647" s="3" t="s">
        <v>15537</v>
      </c>
      <c r="L4647" s="3" t="s">
        <v>6818</v>
      </c>
      <c r="M4647" s="3" t="s">
        <v>6819</v>
      </c>
      <c r="N4647" s="3" t="s">
        <v>6477</v>
      </c>
      <c r="O4647" s="3" t="s">
        <v>6478</v>
      </c>
      <c r="P4647" s="3" t="s">
        <v>15560</v>
      </c>
      <c r="Q4647" s="3" t="s">
        <v>15561</v>
      </c>
      <c r="R4647" s="3" t="s">
        <v>6490</v>
      </c>
      <c r="S4647" s="3" t="s">
        <v>6491</v>
      </c>
      <c r="T4647" s="3" t="s">
        <v>6691</v>
      </c>
      <c r="U4647" s="3" t="s">
        <v>154</v>
      </c>
      <c r="V4647" s="3" t="s">
        <v>154</v>
      </c>
      <c r="W4647" s="3" t="s">
        <v>6719</v>
      </c>
      <c r="X4647" s="3" t="s">
        <v>154</v>
      </c>
      <c r="Y4647" s="3" t="s">
        <v>154</v>
      </c>
      <c r="Z4647" s="3" t="s">
        <v>154</v>
      </c>
      <c r="AA4647" s="3" t="s">
        <v>154</v>
      </c>
      <c r="AB4647" s="3" t="s">
        <v>154</v>
      </c>
      <c r="AC4647" s="3" t="s">
        <v>154</v>
      </c>
      <c r="AD4647" s="3" t="s">
        <v>6151</v>
      </c>
      <c r="AE4647" s="3" t="s">
        <v>6151</v>
      </c>
      <c r="AF4647" s="3" t="s">
        <v>154</v>
      </c>
      <c r="AG4647" s="3" t="s">
        <v>154</v>
      </c>
      <c r="AH4647" s="3" t="s">
        <v>6478</v>
      </c>
      <c r="AI4647" s="3" t="s">
        <v>6727</v>
      </c>
      <c r="AJ4647" s="3" t="s">
        <v>6489</v>
      </c>
    </row>
    <row r="4648" spans="1:36" ht="30">
      <c r="A4648" s="10">
        <v>4751</v>
      </c>
      <c r="B4648" t="str">
        <f>IF(K4648="总计","",INDEX(主数据!A:AD,MATCH(J4648,主数据!A:A,0),9))</f>
        <v>华南大区公司</v>
      </c>
      <c r="C4648" t="str">
        <f>IF(K4648="","",INDEX(主数据!A:AD,MATCH(J4648,主数据!A:A,0),11))</f>
        <v>深圳东区</v>
      </c>
      <c r="D4648" t="str">
        <f t="shared" si="288"/>
        <v>SZ50开发商委托停车租赁费（固定）定额</v>
      </c>
      <c r="E4648" s="13" t="str">
        <f t="shared" si="290"/>
        <v/>
      </c>
      <c r="F4648" s="13" t="str">
        <f>IF(E4648="","",IFERROR(IF(IF(K4648="","",INDEX(收费标合同信息维护!A:Q,MATCH(D4648,收费标合同信息维护!J:J,0),10))=D4648,"有","无"),"无"))</f>
        <v/>
      </c>
      <c r="G4648" s="13" t="str">
        <f t="shared" si="289"/>
        <v>SZ50开发商委托停车租赁费（固定）定额450.00</v>
      </c>
      <c r="H4648" s="13" t="str">
        <f t="shared" si="291"/>
        <v>450.00</v>
      </c>
      <c r="I4648" s="13" t="str">
        <f>IF(G4648="","",IFERROR(IF(IF(K4648="","",INDEX(收费标合同信息维护!A:Q,MATCH(G4648,收费标合同信息维护!M:M,0),13))=G4648,"有","无"),"无"))</f>
        <v>无</v>
      </c>
      <c r="J4648" s="3" t="s">
        <v>3017</v>
      </c>
      <c r="K4648" s="3" t="s">
        <v>15537</v>
      </c>
      <c r="L4648" s="3" t="s">
        <v>6818</v>
      </c>
      <c r="M4648" s="3" t="s">
        <v>6819</v>
      </c>
      <c r="N4648" s="3" t="s">
        <v>6477</v>
      </c>
      <c r="O4648" s="3" t="s">
        <v>6478</v>
      </c>
      <c r="P4648" s="3" t="s">
        <v>15562</v>
      </c>
      <c r="Q4648" s="3" t="s">
        <v>15563</v>
      </c>
      <c r="R4648" s="3" t="s">
        <v>6490</v>
      </c>
      <c r="S4648" s="3" t="s">
        <v>6491</v>
      </c>
      <c r="T4648" s="3" t="s">
        <v>6691</v>
      </c>
      <c r="U4648" s="3" t="s">
        <v>154</v>
      </c>
      <c r="V4648" s="3" t="s">
        <v>154</v>
      </c>
      <c r="W4648" s="3" t="s">
        <v>9433</v>
      </c>
      <c r="X4648" s="3" t="s">
        <v>154</v>
      </c>
      <c r="Y4648" s="3" t="s">
        <v>154</v>
      </c>
      <c r="Z4648" s="3" t="s">
        <v>154</v>
      </c>
      <c r="AA4648" s="3" t="s">
        <v>154</v>
      </c>
      <c r="AB4648" s="3" t="s">
        <v>154</v>
      </c>
      <c r="AC4648" s="3" t="s">
        <v>154</v>
      </c>
      <c r="AD4648" s="3" t="s">
        <v>6151</v>
      </c>
      <c r="AE4648" s="3" t="s">
        <v>6151</v>
      </c>
      <c r="AF4648" s="3" t="s">
        <v>154</v>
      </c>
      <c r="AG4648" s="3" t="s">
        <v>154</v>
      </c>
      <c r="AH4648" s="3" t="s">
        <v>6478</v>
      </c>
      <c r="AI4648" s="3" t="s">
        <v>6727</v>
      </c>
      <c r="AJ4648" s="3" t="s">
        <v>6489</v>
      </c>
    </row>
    <row r="4649" spans="1:36" ht="30">
      <c r="A4649" s="10">
        <v>4752</v>
      </c>
      <c r="B4649" t="str">
        <f>IF(K4649="总计","",INDEX(主数据!A:AD,MATCH(J4649,主数据!A:A,0),9))</f>
        <v>华南大区公司</v>
      </c>
      <c r="C4649" t="str">
        <f>IF(K4649="","",INDEX(主数据!A:AD,MATCH(J4649,主数据!A:A,0),11))</f>
        <v>深圳东区</v>
      </c>
      <c r="D4649" t="str">
        <f t="shared" si="288"/>
        <v>SZ50开发商委托停车租赁费（固定）定额</v>
      </c>
      <c r="E4649" s="13" t="str">
        <f t="shared" si="290"/>
        <v/>
      </c>
      <c r="F4649" s="13" t="str">
        <f>IF(E4649="","",IFERROR(IF(IF(K4649="","",INDEX(收费标合同信息维护!A:Q,MATCH(D4649,收费标合同信息维护!J:J,0),10))=D4649,"有","无"),"无"))</f>
        <v/>
      </c>
      <c r="G4649" s="13" t="str">
        <f t="shared" si="289"/>
        <v>SZ50开发商委托停车租赁费（固定）定额750.00</v>
      </c>
      <c r="H4649" s="13" t="str">
        <f t="shared" si="291"/>
        <v>750.00</v>
      </c>
      <c r="I4649" s="13" t="str">
        <f>IF(G4649="","",IFERROR(IF(IF(K4649="","",INDEX(收费标合同信息维护!A:Q,MATCH(G4649,收费标合同信息维护!M:M,0),13))=G4649,"有","无"),"无"))</f>
        <v>无</v>
      </c>
      <c r="J4649" s="3" t="s">
        <v>3017</v>
      </c>
      <c r="K4649" s="3" t="s">
        <v>15537</v>
      </c>
      <c r="L4649" s="3" t="s">
        <v>6818</v>
      </c>
      <c r="M4649" s="3" t="s">
        <v>6819</v>
      </c>
      <c r="N4649" s="3" t="s">
        <v>6477</v>
      </c>
      <c r="O4649" s="3" t="s">
        <v>6478</v>
      </c>
      <c r="P4649" s="3" t="s">
        <v>9299</v>
      </c>
      <c r="Q4649" s="3" t="s">
        <v>15564</v>
      </c>
      <c r="R4649" s="3" t="s">
        <v>6490</v>
      </c>
      <c r="S4649" s="3" t="s">
        <v>6491</v>
      </c>
      <c r="T4649" s="3" t="s">
        <v>6691</v>
      </c>
      <c r="U4649" s="3" t="s">
        <v>154</v>
      </c>
      <c r="V4649" s="3" t="s">
        <v>154</v>
      </c>
      <c r="W4649" s="3" t="s">
        <v>15565</v>
      </c>
      <c r="X4649" s="3" t="s">
        <v>154</v>
      </c>
      <c r="Y4649" s="3" t="s">
        <v>154</v>
      </c>
      <c r="Z4649" s="3" t="s">
        <v>154</v>
      </c>
      <c r="AA4649" s="3" t="s">
        <v>154</v>
      </c>
      <c r="AB4649" s="3" t="s">
        <v>154</v>
      </c>
      <c r="AC4649" s="3" t="s">
        <v>154</v>
      </c>
      <c r="AD4649" s="3" t="s">
        <v>6151</v>
      </c>
      <c r="AE4649" s="3" t="s">
        <v>6151</v>
      </c>
      <c r="AF4649" s="3" t="s">
        <v>154</v>
      </c>
      <c r="AG4649" s="3" t="s">
        <v>154</v>
      </c>
      <c r="AH4649" s="3" t="s">
        <v>6478</v>
      </c>
      <c r="AI4649" s="3" t="s">
        <v>6727</v>
      </c>
      <c r="AJ4649" s="3" t="s">
        <v>6489</v>
      </c>
    </row>
    <row r="4650" spans="1:36" ht="30">
      <c r="A4650" s="10">
        <v>4753</v>
      </c>
      <c r="B4650" t="str">
        <f>IF(K4650="总计","",INDEX(主数据!A:AD,MATCH(J4650,主数据!A:A,0),9))</f>
        <v>华南大区公司</v>
      </c>
      <c r="C4650" t="str">
        <f>IF(K4650="","",INDEX(主数据!A:AD,MATCH(J4650,主数据!A:A,0),11))</f>
        <v>深圳东区</v>
      </c>
      <c r="D4650" t="str">
        <f t="shared" si="288"/>
        <v>SZ50开发商委托停车租赁费（固定）定额</v>
      </c>
      <c r="E4650" s="13" t="str">
        <f t="shared" si="290"/>
        <v/>
      </c>
      <c r="F4650" s="13" t="str">
        <f>IF(E4650="","",IFERROR(IF(IF(K4650="","",INDEX(收费标合同信息维护!A:Q,MATCH(D4650,收费标合同信息维护!J:J,0),10))=D4650,"有","无"),"无"))</f>
        <v/>
      </c>
      <c r="G4650" s="13" t="str">
        <f t="shared" si="289"/>
        <v>SZ50开发商委托停车租赁费（固定）定额150.00</v>
      </c>
      <c r="H4650" s="13" t="str">
        <f t="shared" si="291"/>
        <v>150.00</v>
      </c>
      <c r="I4650" s="13" t="str">
        <f>IF(G4650="","",IFERROR(IF(IF(K4650="","",INDEX(收费标合同信息维护!A:Q,MATCH(G4650,收费标合同信息维护!M:M,0),13))=G4650,"有","无"),"无"))</f>
        <v>无</v>
      </c>
      <c r="J4650" s="3" t="s">
        <v>3017</v>
      </c>
      <c r="K4650" s="3" t="s">
        <v>15537</v>
      </c>
      <c r="L4650" s="3" t="s">
        <v>6818</v>
      </c>
      <c r="M4650" s="3" t="s">
        <v>6819</v>
      </c>
      <c r="N4650" s="3" t="s">
        <v>6477</v>
      </c>
      <c r="O4650" s="3" t="s">
        <v>6478</v>
      </c>
      <c r="P4650" s="3" t="s">
        <v>15566</v>
      </c>
      <c r="Q4650" s="3" t="s">
        <v>15567</v>
      </c>
      <c r="R4650" s="3" t="s">
        <v>6490</v>
      </c>
      <c r="S4650" s="3" t="s">
        <v>6491</v>
      </c>
      <c r="T4650" s="3" t="s">
        <v>6800</v>
      </c>
      <c r="U4650" s="3" t="s">
        <v>154</v>
      </c>
      <c r="V4650" s="3" t="s">
        <v>154</v>
      </c>
      <c r="W4650" s="3" t="s">
        <v>8442</v>
      </c>
      <c r="X4650" s="3" t="s">
        <v>154</v>
      </c>
      <c r="Y4650" s="3" t="s">
        <v>154</v>
      </c>
      <c r="Z4650" s="3" t="s">
        <v>154</v>
      </c>
      <c r="AA4650" s="3" t="s">
        <v>154</v>
      </c>
      <c r="AB4650" s="3" t="s">
        <v>154</v>
      </c>
      <c r="AC4650" s="3" t="s">
        <v>154</v>
      </c>
      <c r="AD4650" s="3" t="s">
        <v>6151</v>
      </c>
      <c r="AE4650" s="3" t="s">
        <v>6151</v>
      </c>
      <c r="AF4650" s="3" t="s">
        <v>154</v>
      </c>
      <c r="AG4650" s="3" t="s">
        <v>154</v>
      </c>
      <c r="AH4650" s="3" t="s">
        <v>6478</v>
      </c>
      <c r="AI4650" s="3" t="s">
        <v>6482</v>
      </c>
      <c r="AJ4650" s="3" t="s">
        <v>6141</v>
      </c>
    </row>
    <row r="4651" spans="1:36" ht="15">
      <c r="A4651" s="10">
        <v>4754</v>
      </c>
      <c r="B4651" t="str">
        <f>IF(K4651="总计","",INDEX(主数据!A:AD,MATCH(J4651,主数据!A:A,0),9))</f>
        <v>华南大区公司</v>
      </c>
      <c r="C4651" t="str">
        <f>IF(K4651="","",INDEX(主数据!A:AD,MATCH(J4651,主数据!A:A,0),11))</f>
        <v>深圳东区</v>
      </c>
      <c r="D4651" t="str">
        <f t="shared" si="288"/>
        <v>SZ50自来水费（简易征收）阶梯方式2.67</v>
      </c>
      <c r="E4651" s="13" t="str">
        <f t="shared" si="290"/>
        <v>2.67</v>
      </c>
      <c r="F4651" s="13" t="str">
        <f>IF(E4651="","",IFERROR(IF(IF(K4651="","",INDEX(收费标合同信息维护!A:Q,MATCH(D4651,收费标合同信息维护!J:J,0),10))=D4651,"有","无"),"无"))</f>
        <v>无</v>
      </c>
      <c r="G4651" s="13" t="str">
        <f t="shared" si="289"/>
        <v/>
      </c>
      <c r="H4651" s="13" t="str">
        <f t="shared" si="291"/>
        <v/>
      </c>
      <c r="I4651" s="13" t="str">
        <f>IF(G4651="","",IFERROR(IF(IF(K4651="","",INDEX(收费标合同信息维护!A:Q,MATCH(G4651,收费标合同信息维护!M:M,0),13))=G4651,"有","无"),"无"))</f>
        <v/>
      </c>
      <c r="J4651" s="3" t="s">
        <v>3017</v>
      </c>
      <c r="K4651" s="3" t="s">
        <v>15537</v>
      </c>
      <c r="L4651" s="3" t="s">
        <v>6615</v>
      </c>
      <c r="M4651" s="3" t="s">
        <v>6616</v>
      </c>
      <c r="N4651" s="3" t="s">
        <v>6603</v>
      </c>
      <c r="O4651" s="3" t="s">
        <v>6478</v>
      </c>
      <c r="P4651" s="3" t="s">
        <v>15568</v>
      </c>
      <c r="Q4651" s="3" t="s">
        <v>15569</v>
      </c>
      <c r="R4651" s="3" t="s">
        <v>6720</v>
      </c>
      <c r="S4651" s="3" t="s">
        <v>6491</v>
      </c>
      <c r="T4651" s="3" t="s">
        <v>7100</v>
      </c>
      <c r="U4651" s="3" t="s">
        <v>154</v>
      </c>
      <c r="V4651" s="3" t="s">
        <v>6724</v>
      </c>
      <c r="W4651" s="3" t="s">
        <v>154</v>
      </c>
      <c r="X4651" s="3" t="s">
        <v>6725</v>
      </c>
      <c r="Y4651" s="3" t="s">
        <v>6954</v>
      </c>
      <c r="Z4651" s="3" t="s">
        <v>6049</v>
      </c>
      <c r="AA4651" s="3" t="s">
        <v>6955</v>
      </c>
      <c r="AB4651" s="3" t="s">
        <v>154</v>
      </c>
      <c r="AC4651" s="3" t="s">
        <v>154</v>
      </c>
      <c r="AD4651" s="3" t="s">
        <v>6151</v>
      </c>
      <c r="AE4651" s="3" t="s">
        <v>6151</v>
      </c>
      <c r="AF4651" s="3" t="s">
        <v>154</v>
      </c>
      <c r="AG4651" s="3" t="s">
        <v>154</v>
      </c>
      <c r="AH4651" s="3" t="s">
        <v>6478</v>
      </c>
      <c r="AI4651" s="3" t="s">
        <v>6482</v>
      </c>
      <c r="AJ4651" s="3" t="s">
        <v>6489</v>
      </c>
    </row>
    <row r="4652" spans="1:36" ht="15">
      <c r="A4652" s="10">
        <v>4755</v>
      </c>
      <c r="B4652" t="str">
        <f>IF(K4652="总计","",INDEX(主数据!A:AD,MATCH(J4652,主数据!A:A,0),9))</f>
        <v>华南大区公司</v>
      </c>
      <c r="C4652" t="str">
        <f>IF(K4652="","",INDEX(主数据!A:AD,MATCH(J4652,主数据!A:A,0),11))</f>
        <v>深圳东区</v>
      </c>
      <c r="D4652" t="str">
        <f t="shared" si="288"/>
        <v>SZ50排水费直接录入</v>
      </c>
      <c r="E4652" s="13" t="str">
        <f t="shared" si="290"/>
        <v/>
      </c>
      <c r="F4652" s="13" t="str">
        <f>IF(E4652="","",IFERROR(IF(IF(K4652="","",INDEX(收费标合同信息维护!A:Q,MATCH(D4652,收费标合同信息维护!J:J,0),10))=D4652,"有","无"),"无"))</f>
        <v/>
      </c>
      <c r="G4652" s="13" t="str">
        <f t="shared" si="289"/>
        <v/>
      </c>
      <c r="H4652" s="13" t="str">
        <f t="shared" si="291"/>
        <v/>
      </c>
      <c r="I4652" s="13" t="str">
        <f>IF(G4652="","",IFERROR(IF(IF(K4652="","",INDEX(收费标合同信息维护!A:Q,MATCH(G4652,收费标合同信息维护!M:M,0),13))=G4652,"有","无"),"无"))</f>
        <v/>
      </c>
      <c r="J4652" s="3" t="s">
        <v>3017</v>
      </c>
      <c r="K4652" s="3" t="s">
        <v>15537</v>
      </c>
      <c r="L4652" s="3" t="s">
        <v>6959</v>
      </c>
      <c r="M4652" s="3" t="s">
        <v>6960</v>
      </c>
      <c r="N4652" s="3" t="s">
        <v>6477</v>
      </c>
      <c r="O4652" s="3" t="s">
        <v>6478</v>
      </c>
      <c r="P4652" s="3" t="s">
        <v>15570</v>
      </c>
      <c r="Q4652" s="3" t="s">
        <v>15571</v>
      </c>
      <c r="R4652" s="3" t="s">
        <v>6479</v>
      </c>
      <c r="S4652" s="3" t="s">
        <v>6480</v>
      </c>
      <c r="T4652" s="3" t="s">
        <v>7564</v>
      </c>
      <c r="U4652" s="3" t="s">
        <v>154</v>
      </c>
      <c r="V4652" s="3" t="s">
        <v>154</v>
      </c>
      <c r="W4652" s="3" t="s">
        <v>154</v>
      </c>
      <c r="X4652" s="3" t="s">
        <v>154</v>
      </c>
      <c r="Y4652" s="3" t="s">
        <v>154</v>
      </c>
      <c r="Z4652" s="3" t="s">
        <v>154</v>
      </c>
      <c r="AA4652" s="3" t="s">
        <v>154</v>
      </c>
      <c r="AB4652" s="3" t="s">
        <v>154</v>
      </c>
      <c r="AC4652" s="3" t="s">
        <v>154</v>
      </c>
      <c r="AD4652" s="3" t="s">
        <v>6151</v>
      </c>
      <c r="AE4652" s="3" t="s">
        <v>6151</v>
      </c>
      <c r="AF4652" s="3" t="s">
        <v>154</v>
      </c>
      <c r="AG4652" s="3" t="s">
        <v>154</v>
      </c>
      <c r="AH4652" s="3" t="s">
        <v>6478</v>
      </c>
      <c r="AI4652" s="3" t="s">
        <v>6482</v>
      </c>
      <c r="AJ4652" s="3" t="s">
        <v>9795</v>
      </c>
    </row>
    <row r="4653" spans="1:36" ht="30">
      <c r="A4653" s="10">
        <v>4756</v>
      </c>
      <c r="B4653" t="str">
        <f>IF(K4653="总计","",INDEX(主数据!A:AD,MATCH(J4653,主数据!A:A,0),9))</f>
        <v>华南大区公司</v>
      </c>
      <c r="C4653" t="str">
        <f>IF(K4653="","",INDEX(主数据!A:AD,MATCH(J4653,主数据!A:A,0),11))</f>
        <v>深圳东区</v>
      </c>
      <c r="D4653" t="str">
        <f t="shared" si="288"/>
        <v>SZ50自来水费（充值型-简易征收）直接录入</v>
      </c>
      <c r="E4653" s="13" t="str">
        <f t="shared" si="290"/>
        <v/>
      </c>
      <c r="F4653" s="13" t="str">
        <f>IF(E4653="","",IFERROR(IF(IF(K4653="","",INDEX(收费标合同信息维护!A:Q,MATCH(D4653,收费标合同信息维护!J:J,0),10))=D4653,"有","无"),"无"))</f>
        <v/>
      </c>
      <c r="G4653" s="13" t="str">
        <f t="shared" si="289"/>
        <v/>
      </c>
      <c r="H4653" s="13" t="str">
        <f t="shared" si="291"/>
        <v/>
      </c>
      <c r="I4653" s="13" t="str">
        <f>IF(G4653="","",IFERROR(IF(IF(K4653="","",INDEX(收费标合同信息维护!A:Q,MATCH(G4653,收费标合同信息维护!M:M,0),13))=G4653,"有","无"),"无"))</f>
        <v/>
      </c>
      <c r="J4653" s="3" t="s">
        <v>3017</v>
      </c>
      <c r="K4653" s="3" t="s">
        <v>15537</v>
      </c>
      <c r="L4653" s="3" t="s">
        <v>6966</v>
      </c>
      <c r="M4653" s="3" t="s">
        <v>6967</v>
      </c>
      <c r="N4653" s="3" t="s">
        <v>6477</v>
      </c>
      <c r="O4653" s="3" t="s">
        <v>6478</v>
      </c>
      <c r="P4653" s="3" t="s">
        <v>15572</v>
      </c>
      <c r="Q4653" s="3" t="s">
        <v>12025</v>
      </c>
      <c r="R4653" s="3" t="s">
        <v>6479</v>
      </c>
      <c r="S4653" s="3" t="s">
        <v>6480</v>
      </c>
      <c r="T4653" s="3" t="s">
        <v>6751</v>
      </c>
      <c r="U4653" s="3" t="s">
        <v>154</v>
      </c>
      <c r="V4653" s="3" t="s">
        <v>154</v>
      </c>
      <c r="W4653" s="3" t="s">
        <v>154</v>
      </c>
      <c r="X4653" s="3" t="s">
        <v>154</v>
      </c>
      <c r="Y4653" s="3" t="s">
        <v>154</v>
      </c>
      <c r="Z4653" s="3" t="s">
        <v>154</v>
      </c>
      <c r="AA4653" s="3" t="s">
        <v>154</v>
      </c>
      <c r="AB4653" s="3" t="s">
        <v>154</v>
      </c>
      <c r="AC4653" s="3" t="s">
        <v>154</v>
      </c>
      <c r="AD4653" s="3" t="s">
        <v>6151</v>
      </c>
      <c r="AE4653" s="3" t="s">
        <v>6151</v>
      </c>
      <c r="AF4653" s="3" t="s">
        <v>154</v>
      </c>
      <c r="AG4653" s="3" t="s">
        <v>154</v>
      </c>
      <c r="AH4653" s="3" t="s">
        <v>6478</v>
      </c>
      <c r="AI4653" s="3" t="s">
        <v>6482</v>
      </c>
      <c r="AJ4653" s="3" t="s">
        <v>9795</v>
      </c>
    </row>
    <row r="4654" spans="1:36" ht="15">
      <c r="A4654" s="10">
        <v>4757</v>
      </c>
      <c r="B4654" t="str">
        <f>IF(K4654="总计","",INDEX(主数据!A:AD,MATCH(J4654,主数据!A:A,0),9))</f>
        <v>华南大区公司</v>
      </c>
      <c r="C4654" t="str">
        <f>IF(K4654="","",INDEX(主数据!A:AD,MATCH(J4654,主数据!A:A,0),11))</f>
        <v>深圳东区</v>
      </c>
      <c r="D4654" t="str">
        <f t="shared" si="288"/>
        <v>SZ50排水费（仪表）阶梯方式0.81</v>
      </c>
      <c r="E4654" s="13" t="str">
        <f t="shared" si="290"/>
        <v>0.81</v>
      </c>
      <c r="F4654" s="13" t="str">
        <f>IF(E4654="","",IFERROR(IF(IF(K4654="","",INDEX(收费标合同信息维护!A:Q,MATCH(D4654,收费标合同信息维护!J:J,0),10))=D4654,"有","无"),"无"))</f>
        <v>无</v>
      </c>
      <c r="G4654" s="13" t="str">
        <f t="shared" si="289"/>
        <v/>
      </c>
      <c r="H4654" s="13" t="str">
        <f t="shared" si="291"/>
        <v/>
      </c>
      <c r="I4654" s="13" t="str">
        <f>IF(G4654="","",IFERROR(IF(IF(K4654="","",INDEX(收费标合同信息维护!A:Q,MATCH(G4654,收费标合同信息维护!M:M,0),13))=G4654,"有","无"),"无"))</f>
        <v/>
      </c>
      <c r="J4654" s="3" t="s">
        <v>3017</v>
      </c>
      <c r="K4654" s="3" t="s">
        <v>15537</v>
      </c>
      <c r="L4654" s="3" t="s">
        <v>6971</v>
      </c>
      <c r="M4654" s="3" t="s">
        <v>6972</v>
      </c>
      <c r="N4654" s="3" t="s">
        <v>6603</v>
      </c>
      <c r="O4654" s="3" t="s">
        <v>6478</v>
      </c>
      <c r="P4654" s="3" t="s">
        <v>15573</v>
      </c>
      <c r="Q4654" s="3" t="s">
        <v>6972</v>
      </c>
      <c r="R4654" s="3" t="s">
        <v>6720</v>
      </c>
      <c r="S4654" s="3" t="s">
        <v>6491</v>
      </c>
      <c r="T4654" s="3" t="s">
        <v>7100</v>
      </c>
      <c r="U4654" s="3" t="s">
        <v>154</v>
      </c>
      <c r="V4654" s="3" t="s">
        <v>6978</v>
      </c>
      <c r="W4654" s="3" t="s">
        <v>154</v>
      </c>
      <c r="X4654" s="3" t="s">
        <v>6725</v>
      </c>
      <c r="Y4654" s="3" t="s">
        <v>6979</v>
      </c>
      <c r="Z4654" s="3" t="s">
        <v>6049</v>
      </c>
      <c r="AA4654" s="3" t="s">
        <v>6980</v>
      </c>
      <c r="AB4654" s="3" t="s">
        <v>154</v>
      </c>
      <c r="AC4654" s="3" t="s">
        <v>154</v>
      </c>
      <c r="AD4654" s="3" t="s">
        <v>6151</v>
      </c>
      <c r="AE4654" s="3" t="s">
        <v>6151</v>
      </c>
      <c r="AF4654" s="3" t="s">
        <v>154</v>
      </c>
      <c r="AG4654" s="3" t="s">
        <v>154</v>
      </c>
      <c r="AH4654" s="3" t="s">
        <v>6478</v>
      </c>
      <c r="AI4654" s="3" t="s">
        <v>6482</v>
      </c>
      <c r="AJ4654" s="3" t="s">
        <v>6489</v>
      </c>
    </row>
    <row r="4655" spans="1:36" ht="15">
      <c r="A4655" s="10">
        <v>4758</v>
      </c>
      <c r="B4655" t="str">
        <f>IF(K4655="总计","",INDEX(主数据!A:AD,MATCH(J4655,主数据!A:A,0),9))</f>
        <v>华东大区公司</v>
      </c>
      <c r="C4655" t="str">
        <f>IF(K4655="","",INDEX(主数据!A:AD,MATCH(J4655,主数据!A:A,0),11))</f>
        <v>上海西区</v>
      </c>
      <c r="D4655" t="str">
        <f t="shared" si="288"/>
        <v>SH74物业服务费标准方式2.98</v>
      </c>
      <c r="E4655" s="13" t="str">
        <f t="shared" si="290"/>
        <v>2.98</v>
      </c>
      <c r="F4655" s="13" t="str">
        <f>IF(E4655="","",IFERROR(IF(IF(K4655="","",INDEX(收费标合同信息维护!A:Q,MATCH(D4655,收费标合同信息维护!J:J,0),10))=D4655,"有","无"),"无"))</f>
        <v>无</v>
      </c>
      <c r="G4655" s="13" t="str">
        <f t="shared" si="289"/>
        <v/>
      </c>
      <c r="H4655" s="13" t="str">
        <f t="shared" si="291"/>
        <v/>
      </c>
      <c r="I4655" s="13" t="str">
        <f>IF(G4655="","",IFERROR(IF(IF(K4655="","",INDEX(收费标合同信息维护!A:Q,MATCH(G4655,收费标合同信息维护!M:M,0),13))=G4655,"有","无"),"无"))</f>
        <v/>
      </c>
      <c r="J4655" s="3" t="s">
        <v>3335</v>
      </c>
      <c r="K4655" s="3" t="s">
        <v>15574</v>
      </c>
      <c r="L4655" s="3" t="s">
        <v>6025</v>
      </c>
      <c r="M4655" s="3" t="s">
        <v>6026</v>
      </c>
      <c r="N4655" s="3" t="s">
        <v>6477</v>
      </c>
      <c r="O4655" s="3" t="s">
        <v>6478</v>
      </c>
      <c r="P4655" s="3" t="s">
        <v>9618</v>
      </c>
      <c r="Q4655" s="3" t="s">
        <v>6685</v>
      </c>
      <c r="R4655" s="3" t="s">
        <v>6484</v>
      </c>
      <c r="S4655" s="3" t="s">
        <v>6491</v>
      </c>
      <c r="T4655" s="3" t="s">
        <v>15575</v>
      </c>
      <c r="U4655" s="3" t="s">
        <v>8423</v>
      </c>
      <c r="V4655" s="3" t="s">
        <v>6808</v>
      </c>
      <c r="W4655" s="3" t="s">
        <v>154</v>
      </c>
      <c r="X4655" s="3" t="s">
        <v>154</v>
      </c>
      <c r="Y4655" s="3" t="s">
        <v>154</v>
      </c>
      <c r="Z4655" s="3" t="s">
        <v>154</v>
      </c>
      <c r="AA4655" s="3" t="s">
        <v>154</v>
      </c>
      <c r="AB4655" s="3" t="s">
        <v>154</v>
      </c>
      <c r="AC4655" s="3" t="s">
        <v>154</v>
      </c>
      <c r="AD4655" s="3" t="s">
        <v>6151</v>
      </c>
      <c r="AE4655" s="3" t="s">
        <v>6151</v>
      </c>
      <c r="AF4655" s="3" t="s">
        <v>6040</v>
      </c>
      <c r="AG4655" s="3" t="s">
        <v>154</v>
      </c>
      <c r="AH4655" s="3" t="s">
        <v>6597</v>
      </c>
      <c r="AI4655" s="3" t="s">
        <v>6482</v>
      </c>
      <c r="AJ4655" s="3" t="s">
        <v>15576</v>
      </c>
    </row>
    <row r="4656" spans="1:36" ht="15">
      <c r="A4656" s="10">
        <v>4759</v>
      </c>
      <c r="B4656" t="str">
        <f>IF(K4656="总计","",INDEX(主数据!A:AD,MATCH(J4656,主数据!A:A,0),9))</f>
        <v>华北大区公司</v>
      </c>
      <c r="C4656" t="str">
        <f>IF(K4656="","",INDEX(主数据!A:AD,MATCH(J4656,主数据!A:A,0),11))</f>
        <v>北京三城区</v>
      </c>
      <c r="D4656" t="str">
        <f t="shared" si="288"/>
        <v>BJ105物业服务费标准方式2.20</v>
      </c>
      <c r="E4656" s="13" t="str">
        <f t="shared" si="290"/>
        <v>2.20</v>
      </c>
      <c r="F4656" s="13" t="str">
        <f>IF(E4656="","",IFERROR(IF(IF(K4656="","",INDEX(收费标合同信息维护!A:Q,MATCH(D4656,收费标合同信息维护!J:J,0),10))=D4656,"有","无"),"无"))</f>
        <v>无</v>
      </c>
      <c r="G4656" s="13" t="str">
        <f t="shared" si="289"/>
        <v/>
      </c>
      <c r="H4656" s="13" t="str">
        <f t="shared" si="291"/>
        <v/>
      </c>
      <c r="I4656" s="13" t="str">
        <f>IF(G4656="","",IFERROR(IF(IF(K4656="","",INDEX(收费标合同信息维护!A:Q,MATCH(G4656,收费标合同信息维护!M:M,0),13))=G4656,"有","无"),"无"))</f>
        <v/>
      </c>
      <c r="J4656" s="3" t="s">
        <v>2923</v>
      </c>
      <c r="K4656" s="3" t="s">
        <v>6352</v>
      </c>
      <c r="L4656" s="3" t="s">
        <v>6025</v>
      </c>
      <c r="M4656" s="3" t="s">
        <v>6026</v>
      </c>
      <c r="N4656" s="3" t="s">
        <v>6477</v>
      </c>
      <c r="O4656" s="3" t="s">
        <v>6478</v>
      </c>
      <c r="P4656" s="3" t="s">
        <v>15577</v>
      </c>
      <c r="Q4656" s="3" t="s">
        <v>15578</v>
      </c>
      <c r="R4656" s="3" t="s">
        <v>6484</v>
      </c>
      <c r="S4656" s="3" t="s">
        <v>6485</v>
      </c>
      <c r="T4656" s="3" t="s">
        <v>6537</v>
      </c>
      <c r="U4656" s="3" t="s">
        <v>6511</v>
      </c>
      <c r="V4656" s="3" t="s">
        <v>6863</v>
      </c>
      <c r="W4656" s="3" t="s">
        <v>154</v>
      </c>
      <c r="X4656" s="3" t="s">
        <v>154</v>
      </c>
      <c r="Y4656" s="3" t="s">
        <v>154</v>
      </c>
      <c r="Z4656" s="3" t="s">
        <v>154</v>
      </c>
      <c r="AA4656" s="3" t="s">
        <v>154</v>
      </c>
      <c r="AB4656" s="3" t="s">
        <v>154</v>
      </c>
      <c r="AC4656" s="3" t="s">
        <v>154</v>
      </c>
      <c r="AD4656" s="3" t="s">
        <v>6151</v>
      </c>
      <c r="AE4656" s="3" t="s">
        <v>6151</v>
      </c>
      <c r="AF4656" s="3" t="s">
        <v>154</v>
      </c>
      <c r="AG4656" s="3" t="s">
        <v>154</v>
      </c>
      <c r="AH4656" s="3" t="s">
        <v>6597</v>
      </c>
      <c r="AI4656" s="3" t="s">
        <v>6482</v>
      </c>
      <c r="AJ4656" s="3" t="s">
        <v>15579</v>
      </c>
    </row>
    <row r="4657" spans="1:36" ht="15">
      <c r="A4657" s="10">
        <v>4760</v>
      </c>
      <c r="B4657" t="str">
        <f>IF(K4657="总计","",INDEX(主数据!A:AD,MATCH(J4657,主数据!A:A,0),9))</f>
        <v>华北大区公司</v>
      </c>
      <c r="C4657" t="str">
        <f>IF(K4657="","",INDEX(主数据!A:AD,MATCH(J4657,主数据!A:A,0),11))</f>
        <v>北京三城区</v>
      </c>
      <c r="D4657" t="str">
        <f t="shared" si="288"/>
        <v>BJ105物业服务费标准方式2.20</v>
      </c>
      <c r="E4657" s="13" t="str">
        <f t="shared" si="290"/>
        <v>2.20</v>
      </c>
      <c r="F4657" s="13" t="str">
        <f>IF(E4657="","",IFERROR(IF(IF(K4657="","",INDEX(收费标合同信息维护!A:Q,MATCH(D4657,收费标合同信息维护!J:J,0),10))=D4657,"有","无"),"无"))</f>
        <v>无</v>
      </c>
      <c r="G4657" s="13" t="str">
        <f t="shared" si="289"/>
        <v/>
      </c>
      <c r="H4657" s="13" t="str">
        <f t="shared" si="291"/>
        <v/>
      </c>
      <c r="I4657" s="13" t="str">
        <f>IF(G4657="","",IFERROR(IF(IF(K4657="","",INDEX(收费标合同信息维护!A:Q,MATCH(G4657,收费标合同信息维护!M:M,0),13))=G4657,"有","无"),"无"))</f>
        <v/>
      </c>
      <c r="J4657" s="3" t="s">
        <v>2923</v>
      </c>
      <c r="K4657" s="3" t="s">
        <v>6352</v>
      </c>
      <c r="L4657" s="3" t="s">
        <v>6025</v>
      </c>
      <c r="M4657" s="3" t="s">
        <v>6026</v>
      </c>
      <c r="N4657" s="3" t="s">
        <v>6477</v>
      </c>
      <c r="O4657" s="3" t="s">
        <v>6478</v>
      </c>
      <c r="P4657" s="3" t="s">
        <v>15580</v>
      </c>
      <c r="Q4657" s="3" t="s">
        <v>6685</v>
      </c>
      <c r="R4657" s="3" t="s">
        <v>6484</v>
      </c>
      <c r="S4657" s="3" t="s">
        <v>6491</v>
      </c>
      <c r="T4657" s="3" t="s">
        <v>6506</v>
      </c>
      <c r="U4657" s="3" t="s">
        <v>154</v>
      </c>
      <c r="V4657" s="3" t="s">
        <v>6863</v>
      </c>
      <c r="W4657" s="3" t="s">
        <v>154</v>
      </c>
      <c r="X4657" s="3" t="s">
        <v>154</v>
      </c>
      <c r="Y4657" s="3" t="s">
        <v>154</v>
      </c>
      <c r="Z4657" s="3" t="s">
        <v>154</v>
      </c>
      <c r="AA4657" s="3" t="s">
        <v>154</v>
      </c>
      <c r="AB4657" s="3" t="s">
        <v>154</v>
      </c>
      <c r="AC4657" s="3" t="s">
        <v>154</v>
      </c>
      <c r="AD4657" s="3" t="s">
        <v>6151</v>
      </c>
      <c r="AE4657" s="3" t="s">
        <v>6151</v>
      </c>
      <c r="AF4657" s="3" t="s">
        <v>154</v>
      </c>
      <c r="AG4657" s="3" t="s">
        <v>154</v>
      </c>
      <c r="AH4657" s="3" t="s">
        <v>6478</v>
      </c>
      <c r="AI4657" s="3" t="s">
        <v>6482</v>
      </c>
      <c r="AJ4657" s="3" t="s">
        <v>15579</v>
      </c>
    </row>
    <row r="4658" spans="1:36" ht="15">
      <c r="A4658" s="10">
        <v>4761</v>
      </c>
      <c r="B4658" t="str">
        <f>IF(K4658="总计","",INDEX(主数据!A:AD,MATCH(J4658,主数据!A:A,0),9))</f>
        <v>华北大区公司</v>
      </c>
      <c r="C4658" t="str">
        <f>IF(K4658="","",INDEX(主数据!A:AD,MATCH(J4658,主数据!A:A,0),11))</f>
        <v>北京三城区</v>
      </c>
      <c r="D4658" t="str">
        <f t="shared" si="288"/>
        <v>BJ105物业服务费标准方式3.30</v>
      </c>
      <c r="E4658" s="13" t="str">
        <f t="shared" si="290"/>
        <v>3.30</v>
      </c>
      <c r="F4658" s="13" t="str">
        <f>IF(E4658="","",IFERROR(IF(IF(K4658="","",INDEX(收费标合同信息维护!A:Q,MATCH(D4658,收费标合同信息维护!J:J,0),10))=D4658,"有","无"),"无"))</f>
        <v>无</v>
      </c>
      <c r="G4658" s="13" t="str">
        <f t="shared" si="289"/>
        <v/>
      </c>
      <c r="H4658" s="13" t="str">
        <f t="shared" si="291"/>
        <v/>
      </c>
      <c r="I4658" s="13" t="str">
        <f>IF(G4658="","",IFERROR(IF(IF(K4658="","",INDEX(收费标合同信息维护!A:Q,MATCH(G4658,收费标合同信息维护!M:M,0),13))=G4658,"有","无"),"无"))</f>
        <v/>
      </c>
      <c r="J4658" s="3" t="s">
        <v>2923</v>
      </c>
      <c r="K4658" s="3" t="s">
        <v>6352</v>
      </c>
      <c r="L4658" s="3" t="s">
        <v>6025</v>
      </c>
      <c r="M4658" s="3" t="s">
        <v>6026</v>
      </c>
      <c r="N4658" s="3" t="s">
        <v>6477</v>
      </c>
      <c r="O4658" s="3" t="s">
        <v>6478</v>
      </c>
      <c r="P4658" s="3" t="s">
        <v>18340</v>
      </c>
      <c r="Q4658" s="3" t="s">
        <v>11443</v>
      </c>
      <c r="R4658" s="3" t="s">
        <v>6484</v>
      </c>
      <c r="S4658" s="3" t="s">
        <v>6491</v>
      </c>
      <c r="T4658" s="3" t="s">
        <v>6506</v>
      </c>
      <c r="U4658" s="3" t="s">
        <v>154</v>
      </c>
      <c r="V4658" s="3" t="s">
        <v>6732</v>
      </c>
      <c r="W4658" s="3" t="s">
        <v>154</v>
      </c>
      <c r="X4658" s="3" t="s">
        <v>154</v>
      </c>
      <c r="Y4658" s="3" t="s">
        <v>154</v>
      </c>
      <c r="Z4658" s="3" t="s">
        <v>154</v>
      </c>
      <c r="AA4658" s="3" t="s">
        <v>154</v>
      </c>
      <c r="AB4658" s="3" t="s">
        <v>154</v>
      </c>
      <c r="AC4658" s="3" t="s">
        <v>154</v>
      </c>
      <c r="AD4658" s="3" t="s">
        <v>6151</v>
      </c>
      <c r="AE4658" s="3" t="s">
        <v>6151</v>
      </c>
      <c r="AF4658" s="3" t="s">
        <v>154</v>
      </c>
      <c r="AG4658" s="3" t="s">
        <v>154</v>
      </c>
      <c r="AH4658" s="3" t="s">
        <v>6478</v>
      </c>
      <c r="AI4658" s="3" t="s">
        <v>6482</v>
      </c>
      <c r="AJ4658" s="3" t="s">
        <v>6036</v>
      </c>
    </row>
    <row r="4659" spans="1:36" ht="15">
      <c r="A4659" s="10">
        <v>4762</v>
      </c>
      <c r="B4659" t="str">
        <f>IF(K4659="总计","",INDEX(主数据!A:AD,MATCH(J4659,主数据!A:A,0),9))</f>
        <v>华中大区公司</v>
      </c>
      <c r="C4659" t="str">
        <f>IF(K4659="","",INDEX(主数据!A:AD,MATCH(J4659,主数据!A:A,0),11))</f>
        <v>宜昌城区</v>
      </c>
      <c r="D4659" t="str">
        <f t="shared" si="288"/>
        <v>WH26物业服务费标准方式15.00</v>
      </c>
      <c r="E4659" s="13" t="str">
        <f t="shared" si="290"/>
        <v>15.00</v>
      </c>
      <c r="F4659" s="13" t="str">
        <f>IF(E4659="","",IFERROR(IF(IF(K4659="","",INDEX(收费标合同信息维护!A:Q,MATCH(D4659,收费标合同信息维护!J:J,0),10))=D4659,"有","无"),"无"))</f>
        <v>无</v>
      </c>
      <c r="G4659" s="13" t="str">
        <f t="shared" si="289"/>
        <v/>
      </c>
      <c r="H4659" s="13" t="str">
        <f t="shared" si="291"/>
        <v/>
      </c>
      <c r="I4659" s="13" t="str">
        <f>IF(G4659="","",IFERROR(IF(IF(K4659="","",INDEX(收费标合同信息维护!A:Q,MATCH(G4659,收费标合同信息维护!M:M,0),13))=G4659,"有","无"),"无"))</f>
        <v/>
      </c>
      <c r="J4659" s="3" t="s">
        <v>2850</v>
      </c>
      <c r="K4659" s="3" t="s">
        <v>15581</v>
      </c>
      <c r="L4659" s="3" t="s">
        <v>6025</v>
      </c>
      <c r="M4659" s="3" t="s">
        <v>6026</v>
      </c>
      <c r="N4659" s="3" t="s">
        <v>6477</v>
      </c>
      <c r="O4659" s="3" t="s">
        <v>6478</v>
      </c>
      <c r="P4659" s="3" t="s">
        <v>15582</v>
      </c>
      <c r="Q4659" s="3" t="s">
        <v>15583</v>
      </c>
      <c r="R4659" s="3" t="s">
        <v>6484</v>
      </c>
      <c r="S4659" s="3" t="s">
        <v>6491</v>
      </c>
      <c r="T4659" s="3" t="s">
        <v>15584</v>
      </c>
      <c r="U4659" s="3" t="s">
        <v>154</v>
      </c>
      <c r="V4659" s="3" t="s">
        <v>6709</v>
      </c>
      <c r="W4659" s="3" t="s">
        <v>154</v>
      </c>
      <c r="X4659" s="3" t="s">
        <v>154</v>
      </c>
      <c r="Y4659" s="3" t="s">
        <v>154</v>
      </c>
      <c r="Z4659" s="3" t="s">
        <v>154</v>
      </c>
      <c r="AA4659" s="3" t="s">
        <v>154</v>
      </c>
      <c r="AB4659" s="3" t="s">
        <v>154</v>
      </c>
      <c r="AC4659" s="3" t="s">
        <v>154</v>
      </c>
      <c r="AD4659" s="3" t="s">
        <v>6151</v>
      </c>
      <c r="AE4659" s="3" t="s">
        <v>6151</v>
      </c>
      <c r="AF4659" s="3" t="s">
        <v>6040</v>
      </c>
      <c r="AG4659" s="3" t="s">
        <v>154</v>
      </c>
      <c r="AH4659" s="3" t="s">
        <v>6478</v>
      </c>
      <c r="AI4659" s="3" t="s">
        <v>6482</v>
      </c>
      <c r="AJ4659" s="3" t="s">
        <v>6489</v>
      </c>
    </row>
    <row r="4660" spans="1:36" ht="15">
      <c r="A4660" s="10">
        <v>4763</v>
      </c>
      <c r="B4660" t="str">
        <f>IF(K4660="总计","",INDEX(主数据!A:AD,MATCH(J4660,主数据!A:A,0),9))</f>
        <v>华中大区公司</v>
      </c>
      <c r="C4660" t="str">
        <f>IF(K4660="","",INDEX(主数据!A:AD,MATCH(J4660,主数据!A:A,0),11))</f>
        <v>宜昌城区</v>
      </c>
      <c r="D4660" t="str">
        <f t="shared" si="288"/>
        <v>WH26物业服务费标准方式22.00</v>
      </c>
      <c r="E4660" s="13" t="str">
        <f t="shared" si="290"/>
        <v>22.00</v>
      </c>
      <c r="F4660" s="13" t="str">
        <f>IF(E4660="","",IFERROR(IF(IF(K4660="","",INDEX(收费标合同信息维护!A:Q,MATCH(D4660,收费标合同信息维护!J:J,0),10))=D4660,"有","无"),"无"))</f>
        <v>无</v>
      </c>
      <c r="G4660" s="13" t="str">
        <f t="shared" si="289"/>
        <v/>
      </c>
      <c r="H4660" s="13" t="str">
        <f t="shared" si="291"/>
        <v/>
      </c>
      <c r="I4660" s="13" t="str">
        <f>IF(G4660="","",IFERROR(IF(IF(K4660="","",INDEX(收费标合同信息维护!A:Q,MATCH(G4660,收费标合同信息维护!M:M,0),13))=G4660,"有","无"),"无"))</f>
        <v/>
      </c>
      <c r="J4660" s="3" t="s">
        <v>2850</v>
      </c>
      <c r="K4660" s="3" t="s">
        <v>15581</v>
      </c>
      <c r="L4660" s="3" t="s">
        <v>6025</v>
      </c>
      <c r="M4660" s="3" t="s">
        <v>6026</v>
      </c>
      <c r="N4660" s="3" t="s">
        <v>6477</v>
      </c>
      <c r="O4660" s="3" t="s">
        <v>6478</v>
      </c>
      <c r="P4660" s="3" t="s">
        <v>15585</v>
      </c>
      <c r="Q4660" s="3" t="s">
        <v>15586</v>
      </c>
      <c r="R4660" s="3" t="s">
        <v>6484</v>
      </c>
      <c r="S4660" s="3" t="s">
        <v>6491</v>
      </c>
      <c r="T4660" s="3" t="s">
        <v>15584</v>
      </c>
      <c r="U4660" s="3" t="s">
        <v>154</v>
      </c>
      <c r="V4660" s="3" t="s">
        <v>11941</v>
      </c>
      <c r="W4660" s="3" t="s">
        <v>154</v>
      </c>
      <c r="X4660" s="3" t="s">
        <v>154</v>
      </c>
      <c r="Y4660" s="3" t="s">
        <v>154</v>
      </c>
      <c r="Z4660" s="3" t="s">
        <v>154</v>
      </c>
      <c r="AA4660" s="3" t="s">
        <v>154</v>
      </c>
      <c r="AB4660" s="3" t="s">
        <v>154</v>
      </c>
      <c r="AC4660" s="3" t="s">
        <v>154</v>
      </c>
      <c r="AD4660" s="3" t="s">
        <v>6151</v>
      </c>
      <c r="AE4660" s="3" t="s">
        <v>6151</v>
      </c>
      <c r="AF4660" s="3" t="s">
        <v>154</v>
      </c>
      <c r="AG4660" s="3" t="s">
        <v>154</v>
      </c>
      <c r="AH4660" s="3" t="s">
        <v>6478</v>
      </c>
      <c r="AI4660" s="3" t="s">
        <v>6482</v>
      </c>
      <c r="AJ4660" s="3" t="s">
        <v>6489</v>
      </c>
    </row>
    <row r="4661" spans="1:36" ht="15">
      <c r="A4661" s="10">
        <v>4764</v>
      </c>
      <c r="B4661" t="str">
        <f>IF(K4661="总计","",INDEX(主数据!A:AD,MATCH(J4661,主数据!A:A,0),9))</f>
        <v>华中大区公司</v>
      </c>
      <c r="C4661" t="str">
        <f>IF(K4661="","",INDEX(主数据!A:AD,MATCH(J4661,主数据!A:A,0),11))</f>
        <v>宜昌城区</v>
      </c>
      <c r="D4661" t="str">
        <f t="shared" si="288"/>
        <v>WH26物业服务费标准方式5.00</v>
      </c>
      <c r="E4661" s="13" t="str">
        <f t="shared" si="290"/>
        <v>5.00</v>
      </c>
      <c r="F4661" s="13" t="str">
        <f>IF(E4661="","",IFERROR(IF(IF(K4661="","",INDEX(收费标合同信息维护!A:Q,MATCH(D4661,收费标合同信息维护!J:J,0),10))=D4661,"有","无"),"无"))</f>
        <v>无</v>
      </c>
      <c r="G4661" s="13" t="str">
        <f t="shared" si="289"/>
        <v/>
      </c>
      <c r="H4661" s="13" t="str">
        <f t="shared" si="291"/>
        <v/>
      </c>
      <c r="I4661" s="13" t="str">
        <f>IF(G4661="","",IFERROR(IF(IF(K4661="","",INDEX(收费标合同信息维护!A:Q,MATCH(G4661,收费标合同信息维护!M:M,0),13))=G4661,"有","无"),"无"))</f>
        <v/>
      </c>
      <c r="J4661" s="3" t="s">
        <v>2850</v>
      </c>
      <c r="K4661" s="3" t="s">
        <v>15581</v>
      </c>
      <c r="L4661" s="3" t="s">
        <v>6025</v>
      </c>
      <c r="M4661" s="3" t="s">
        <v>6026</v>
      </c>
      <c r="N4661" s="3" t="s">
        <v>6477</v>
      </c>
      <c r="O4661" s="3" t="s">
        <v>6478</v>
      </c>
      <c r="P4661" s="3" t="s">
        <v>15587</v>
      </c>
      <c r="Q4661" s="3" t="s">
        <v>15588</v>
      </c>
      <c r="R4661" s="3" t="s">
        <v>6484</v>
      </c>
      <c r="S4661" s="3" t="s">
        <v>6491</v>
      </c>
      <c r="T4661" s="3" t="s">
        <v>15584</v>
      </c>
      <c r="U4661" s="3" t="s">
        <v>154</v>
      </c>
      <c r="V4661" s="3" t="s">
        <v>6744</v>
      </c>
      <c r="W4661" s="3" t="s">
        <v>154</v>
      </c>
      <c r="X4661" s="3" t="s">
        <v>154</v>
      </c>
      <c r="Y4661" s="3" t="s">
        <v>154</v>
      </c>
      <c r="Z4661" s="3" t="s">
        <v>154</v>
      </c>
      <c r="AA4661" s="3" t="s">
        <v>154</v>
      </c>
      <c r="AB4661" s="3" t="s">
        <v>154</v>
      </c>
      <c r="AC4661" s="3" t="s">
        <v>154</v>
      </c>
      <c r="AD4661" s="3" t="s">
        <v>6151</v>
      </c>
      <c r="AE4661" s="3" t="s">
        <v>6151</v>
      </c>
      <c r="AF4661" s="3" t="s">
        <v>6040</v>
      </c>
      <c r="AG4661" s="3" t="s">
        <v>154</v>
      </c>
      <c r="AH4661" s="3" t="s">
        <v>6478</v>
      </c>
      <c r="AI4661" s="3" t="s">
        <v>6482</v>
      </c>
      <c r="AJ4661" s="3" t="s">
        <v>6036</v>
      </c>
    </row>
    <row r="4662" spans="1:36" ht="15">
      <c r="A4662" s="10">
        <v>4765</v>
      </c>
      <c r="B4662" t="str">
        <f>IF(K4662="总计","",INDEX(主数据!A:AD,MATCH(J4662,主数据!A:A,0),9))</f>
        <v>华中大区公司</v>
      </c>
      <c r="C4662" t="str">
        <f>IF(K4662="","",INDEX(主数据!A:AD,MATCH(J4662,主数据!A:A,0),11))</f>
        <v>宜昌城区</v>
      </c>
      <c r="D4662" t="str">
        <f t="shared" si="288"/>
        <v>WH26物业服务费标准方式20.00</v>
      </c>
      <c r="E4662" s="13" t="str">
        <f t="shared" si="290"/>
        <v>20.00</v>
      </c>
      <c r="F4662" s="13" t="str">
        <f>IF(E4662="","",IFERROR(IF(IF(K4662="","",INDEX(收费标合同信息维护!A:Q,MATCH(D4662,收费标合同信息维护!J:J,0),10))=D4662,"有","无"),"无"))</f>
        <v>无</v>
      </c>
      <c r="G4662" s="13" t="str">
        <f t="shared" si="289"/>
        <v/>
      </c>
      <c r="H4662" s="13" t="str">
        <f t="shared" si="291"/>
        <v/>
      </c>
      <c r="I4662" s="13" t="str">
        <f>IF(G4662="","",IFERROR(IF(IF(K4662="","",INDEX(收费标合同信息维护!A:Q,MATCH(G4662,收费标合同信息维护!M:M,0),13))=G4662,"有","无"),"无"))</f>
        <v/>
      </c>
      <c r="J4662" s="3" t="s">
        <v>2850</v>
      </c>
      <c r="K4662" s="3" t="s">
        <v>15581</v>
      </c>
      <c r="L4662" s="3" t="s">
        <v>6025</v>
      </c>
      <c r="M4662" s="3" t="s">
        <v>6026</v>
      </c>
      <c r="N4662" s="3" t="s">
        <v>6477</v>
      </c>
      <c r="O4662" s="3" t="s">
        <v>6478</v>
      </c>
      <c r="P4662" s="3" t="s">
        <v>15589</v>
      </c>
      <c r="Q4662" s="3" t="s">
        <v>15590</v>
      </c>
      <c r="R4662" s="3" t="s">
        <v>6484</v>
      </c>
      <c r="S4662" s="3" t="s">
        <v>6491</v>
      </c>
      <c r="T4662" s="3" t="s">
        <v>15584</v>
      </c>
      <c r="U4662" s="3" t="s">
        <v>154</v>
      </c>
      <c r="V4662" s="3" t="s">
        <v>6728</v>
      </c>
      <c r="W4662" s="3" t="s">
        <v>154</v>
      </c>
      <c r="X4662" s="3" t="s">
        <v>154</v>
      </c>
      <c r="Y4662" s="3" t="s">
        <v>154</v>
      </c>
      <c r="Z4662" s="3" t="s">
        <v>154</v>
      </c>
      <c r="AA4662" s="3" t="s">
        <v>154</v>
      </c>
      <c r="AB4662" s="3" t="s">
        <v>154</v>
      </c>
      <c r="AC4662" s="3" t="s">
        <v>154</v>
      </c>
      <c r="AD4662" s="3" t="s">
        <v>6151</v>
      </c>
      <c r="AE4662" s="3" t="s">
        <v>6151</v>
      </c>
      <c r="AF4662" s="3" t="s">
        <v>6040</v>
      </c>
      <c r="AG4662" s="3" t="s">
        <v>154</v>
      </c>
      <c r="AH4662" s="3" t="s">
        <v>6478</v>
      </c>
      <c r="AI4662" s="3" t="s">
        <v>6482</v>
      </c>
      <c r="AJ4662" s="3" t="s">
        <v>6033</v>
      </c>
    </row>
    <row r="4663" spans="1:36" ht="15">
      <c r="A4663" s="10">
        <v>4766</v>
      </c>
      <c r="B4663" t="str">
        <f>IF(K4663="总计","",INDEX(主数据!A:AD,MATCH(J4663,主数据!A:A,0),9))</f>
        <v>华中大区公司</v>
      </c>
      <c r="C4663" t="str">
        <f>IF(K4663="","",INDEX(主数据!A:AD,MATCH(J4663,主数据!A:A,0),11))</f>
        <v>宜昌城区</v>
      </c>
      <c r="D4663" t="str">
        <f t="shared" si="288"/>
        <v>WH26物业服务费标准方式1.50</v>
      </c>
      <c r="E4663" s="13" t="str">
        <f t="shared" si="290"/>
        <v>1.50</v>
      </c>
      <c r="F4663" s="13" t="str">
        <f>IF(E4663="","",IFERROR(IF(IF(K4663="","",INDEX(收费标合同信息维护!A:Q,MATCH(D4663,收费标合同信息维护!J:J,0),10))=D4663,"有","无"),"无"))</f>
        <v>无</v>
      </c>
      <c r="G4663" s="13" t="str">
        <f t="shared" si="289"/>
        <v/>
      </c>
      <c r="H4663" s="13" t="str">
        <f t="shared" si="291"/>
        <v/>
      </c>
      <c r="I4663" s="13" t="str">
        <f>IF(G4663="","",IFERROR(IF(IF(K4663="","",INDEX(收费标合同信息维护!A:Q,MATCH(G4663,收费标合同信息维护!M:M,0),13))=G4663,"有","无"),"无"))</f>
        <v/>
      </c>
      <c r="J4663" s="3" t="s">
        <v>2850</v>
      </c>
      <c r="K4663" s="3" t="s">
        <v>15581</v>
      </c>
      <c r="L4663" s="3" t="s">
        <v>6025</v>
      </c>
      <c r="M4663" s="3" t="s">
        <v>6026</v>
      </c>
      <c r="N4663" s="3" t="s">
        <v>6477</v>
      </c>
      <c r="O4663" s="3" t="s">
        <v>6478</v>
      </c>
      <c r="P4663" s="3" t="s">
        <v>15591</v>
      </c>
      <c r="Q4663" s="3" t="s">
        <v>15592</v>
      </c>
      <c r="R4663" s="3" t="s">
        <v>6484</v>
      </c>
      <c r="S4663" s="3" t="s">
        <v>6491</v>
      </c>
      <c r="T4663" s="3" t="s">
        <v>8393</v>
      </c>
      <c r="U4663" s="3" t="s">
        <v>154</v>
      </c>
      <c r="V4663" s="3" t="s">
        <v>6608</v>
      </c>
      <c r="W4663" s="3" t="s">
        <v>154</v>
      </c>
      <c r="X4663" s="3" t="s">
        <v>154</v>
      </c>
      <c r="Y4663" s="3" t="s">
        <v>154</v>
      </c>
      <c r="Z4663" s="3" t="s">
        <v>154</v>
      </c>
      <c r="AA4663" s="3" t="s">
        <v>154</v>
      </c>
      <c r="AB4663" s="3" t="s">
        <v>154</v>
      </c>
      <c r="AC4663" s="3" t="s">
        <v>154</v>
      </c>
      <c r="AD4663" s="3" t="s">
        <v>6151</v>
      </c>
      <c r="AE4663" s="3" t="s">
        <v>6151</v>
      </c>
      <c r="AF4663" s="3" t="s">
        <v>6040</v>
      </c>
      <c r="AG4663" s="3" t="s">
        <v>154</v>
      </c>
      <c r="AH4663" s="3" t="s">
        <v>6478</v>
      </c>
      <c r="AI4663" s="3" t="s">
        <v>6482</v>
      </c>
      <c r="AJ4663" s="3" t="s">
        <v>12243</v>
      </c>
    </row>
    <row r="4664" spans="1:36" ht="15">
      <c r="A4664" s="10">
        <v>4767</v>
      </c>
      <c r="B4664" t="str">
        <f>IF(K4664="总计","",INDEX(主数据!A:AD,MATCH(J4664,主数据!A:A,0),9))</f>
        <v>华中大区公司</v>
      </c>
      <c r="C4664" t="str">
        <f>IF(K4664="","",INDEX(主数据!A:AD,MATCH(J4664,主数据!A:A,0),11))</f>
        <v>宜昌城区</v>
      </c>
      <c r="D4664" t="str">
        <f t="shared" si="288"/>
        <v>WH26物业服务费标准方式3.68</v>
      </c>
      <c r="E4664" s="13" t="str">
        <f t="shared" si="290"/>
        <v>3.68</v>
      </c>
      <c r="F4664" s="13" t="str">
        <f>IF(E4664="","",IFERROR(IF(IF(K4664="","",INDEX(收费标合同信息维护!A:Q,MATCH(D4664,收费标合同信息维护!J:J,0),10))=D4664,"有","无"),"无"))</f>
        <v>无</v>
      </c>
      <c r="G4664" s="13" t="str">
        <f t="shared" si="289"/>
        <v/>
      </c>
      <c r="H4664" s="13" t="str">
        <f t="shared" si="291"/>
        <v/>
      </c>
      <c r="I4664" s="13" t="str">
        <f>IF(G4664="","",IFERROR(IF(IF(K4664="","",INDEX(收费标合同信息维护!A:Q,MATCH(G4664,收费标合同信息维护!M:M,0),13))=G4664,"有","无"),"无"))</f>
        <v/>
      </c>
      <c r="J4664" s="3" t="s">
        <v>2850</v>
      </c>
      <c r="K4664" s="3" t="s">
        <v>15581</v>
      </c>
      <c r="L4664" s="3" t="s">
        <v>6025</v>
      </c>
      <c r="M4664" s="3" t="s">
        <v>6026</v>
      </c>
      <c r="N4664" s="3" t="s">
        <v>6477</v>
      </c>
      <c r="O4664" s="3" t="s">
        <v>6478</v>
      </c>
      <c r="P4664" s="3" t="s">
        <v>15593</v>
      </c>
      <c r="Q4664" s="3" t="s">
        <v>15594</v>
      </c>
      <c r="R4664" s="3" t="s">
        <v>6484</v>
      </c>
      <c r="S4664" s="3" t="s">
        <v>6491</v>
      </c>
      <c r="T4664" s="3" t="s">
        <v>15584</v>
      </c>
      <c r="U4664" s="3" t="s">
        <v>154</v>
      </c>
      <c r="V4664" s="3" t="s">
        <v>9407</v>
      </c>
      <c r="W4664" s="3" t="s">
        <v>154</v>
      </c>
      <c r="X4664" s="3" t="s">
        <v>154</v>
      </c>
      <c r="Y4664" s="3" t="s">
        <v>154</v>
      </c>
      <c r="Z4664" s="3" t="s">
        <v>154</v>
      </c>
      <c r="AA4664" s="3" t="s">
        <v>154</v>
      </c>
      <c r="AB4664" s="3" t="s">
        <v>154</v>
      </c>
      <c r="AC4664" s="3" t="s">
        <v>154</v>
      </c>
      <c r="AD4664" s="3" t="s">
        <v>6151</v>
      </c>
      <c r="AE4664" s="3" t="s">
        <v>6151</v>
      </c>
      <c r="AF4664" s="3" t="s">
        <v>154</v>
      </c>
      <c r="AG4664" s="3" t="s">
        <v>154</v>
      </c>
      <c r="AH4664" s="3" t="s">
        <v>6478</v>
      </c>
      <c r="AI4664" s="3" t="s">
        <v>6482</v>
      </c>
      <c r="AJ4664" s="3" t="s">
        <v>6489</v>
      </c>
    </row>
    <row r="4665" spans="1:36" ht="15">
      <c r="A4665" s="10">
        <v>4768</v>
      </c>
      <c r="B4665" t="str">
        <f>IF(K4665="总计","",INDEX(主数据!A:AD,MATCH(J4665,主数据!A:A,0),9))</f>
        <v>华中大区公司</v>
      </c>
      <c r="C4665" t="str">
        <f>IF(K4665="","",INDEX(主数据!A:AD,MATCH(J4665,主数据!A:A,0),11))</f>
        <v>宜昌城区</v>
      </c>
      <c r="D4665" t="str">
        <f t="shared" si="288"/>
        <v>WH26物业服务费标准方式4.91</v>
      </c>
      <c r="E4665" s="13" t="str">
        <f t="shared" si="290"/>
        <v>4.91</v>
      </c>
      <c r="F4665" s="13" t="str">
        <f>IF(E4665="","",IFERROR(IF(IF(K4665="","",INDEX(收费标合同信息维护!A:Q,MATCH(D4665,收费标合同信息维护!J:J,0),10))=D4665,"有","无"),"无"))</f>
        <v>无</v>
      </c>
      <c r="G4665" s="13" t="str">
        <f t="shared" si="289"/>
        <v/>
      </c>
      <c r="H4665" s="13" t="str">
        <f t="shared" si="291"/>
        <v/>
      </c>
      <c r="I4665" s="13" t="str">
        <f>IF(G4665="","",IFERROR(IF(IF(K4665="","",INDEX(收费标合同信息维护!A:Q,MATCH(G4665,收费标合同信息维护!M:M,0),13))=G4665,"有","无"),"无"))</f>
        <v/>
      </c>
      <c r="J4665" s="3" t="s">
        <v>2850</v>
      </c>
      <c r="K4665" s="3" t="s">
        <v>15581</v>
      </c>
      <c r="L4665" s="3" t="s">
        <v>6025</v>
      </c>
      <c r="M4665" s="3" t="s">
        <v>6026</v>
      </c>
      <c r="N4665" s="3" t="s">
        <v>6477</v>
      </c>
      <c r="O4665" s="3" t="s">
        <v>6478</v>
      </c>
      <c r="P4665" s="3" t="s">
        <v>15595</v>
      </c>
      <c r="Q4665" s="3" t="s">
        <v>15596</v>
      </c>
      <c r="R4665" s="3" t="s">
        <v>6484</v>
      </c>
      <c r="S4665" s="3" t="s">
        <v>6491</v>
      </c>
      <c r="T4665" s="3" t="s">
        <v>6481</v>
      </c>
      <c r="U4665" s="3" t="s">
        <v>154</v>
      </c>
      <c r="V4665" s="3" t="s">
        <v>15597</v>
      </c>
      <c r="W4665" s="3" t="s">
        <v>154</v>
      </c>
      <c r="X4665" s="3" t="s">
        <v>154</v>
      </c>
      <c r="Y4665" s="3" t="s">
        <v>154</v>
      </c>
      <c r="Z4665" s="3" t="s">
        <v>154</v>
      </c>
      <c r="AA4665" s="3" t="s">
        <v>154</v>
      </c>
      <c r="AB4665" s="3" t="s">
        <v>154</v>
      </c>
      <c r="AC4665" s="3" t="s">
        <v>154</v>
      </c>
      <c r="AD4665" s="3" t="s">
        <v>6151</v>
      </c>
      <c r="AE4665" s="3" t="s">
        <v>6151</v>
      </c>
      <c r="AF4665" s="3" t="s">
        <v>154</v>
      </c>
      <c r="AG4665" s="3" t="s">
        <v>154</v>
      </c>
      <c r="AH4665" s="3" t="s">
        <v>6478</v>
      </c>
      <c r="AI4665" s="3" t="s">
        <v>6482</v>
      </c>
      <c r="AJ4665" s="3" t="s">
        <v>6489</v>
      </c>
    </row>
    <row r="4666" spans="1:36" ht="15">
      <c r="A4666" s="10">
        <v>4769</v>
      </c>
      <c r="B4666" t="str">
        <f>IF(K4666="总计","",INDEX(主数据!A:AD,MATCH(J4666,主数据!A:A,0),9))</f>
        <v>华中大区公司</v>
      </c>
      <c r="C4666" t="str">
        <f>IF(K4666="","",INDEX(主数据!A:AD,MATCH(J4666,主数据!A:A,0),11))</f>
        <v>宜昌城区</v>
      </c>
      <c r="D4666" t="str">
        <f t="shared" si="288"/>
        <v>WH26物业服务费标准方式6.00</v>
      </c>
      <c r="E4666" s="13" t="str">
        <f t="shared" si="290"/>
        <v>6.00</v>
      </c>
      <c r="F4666" s="13" t="str">
        <f>IF(E4666="","",IFERROR(IF(IF(K4666="","",INDEX(收费标合同信息维护!A:Q,MATCH(D4666,收费标合同信息维护!J:J,0),10))=D4666,"有","无"),"无"))</f>
        <v>无</v>
      </c>
      <c r="G4666" s="13" t="str">
        <f t="shared" si="289"/>
        <v/>
      </c>
      <c r="H4666" s="13" t="str">
        <f t="shared" si="291"/>
        <v/>
      </c>
      <c r="I4666" s="13" t="str">
        <f>IF(G4666="","",IFERROR(IF(IF(K4666="","",INDEX(收费标合同信息维护!A:Q,MATCH(G4666,收费标合同信息维护!M:M,0),13))=G4666,"有","无"),"无"))</f>
        <v/>
      </c>
      <c r="J4666" s="3" t="s">
        <v>2850</v>
      </c>
      <c r="K4666" s="3" t="s">
        <v>15581</v>
      </c>
      <c r="L4666" s="3" t="s">
        <v>6025</v>
      </c>
      <c r="M4666" s="3" t="s">
        <v>6026</v>
      </c>
      <c r="N4666" s="3" t="s">
        <v>6477</v>
      </c>
      <c r="O4666" s="3" t="s">
        <v>6478</v>
      </c>
      <c r="P4666" s="3" t="s">
        <v>15598</v>
      </c>
      <c r="Q4666" s="3" t="s">
        <v>15599</v>
      </c>
      <c r="R4666" s="3" t="s">
        <v>6484</v>
      </c>
      <c r="S4666" s="3" t="s">
        <v>6491</v>
      </c>
      <c r="T4666" s="3" t="s">
        <v>12889</v>
      </c>
      <c r="U4666" s="3" t="s">
        <v>154</v>
      </c>
      <c r="V4666" s="3" t="s">
        <v>6634</v>
      </c>
      <c r="W4666" s="3" t="s">
        <v>154</v>
      </c>
      <c r="X4666" s="3" t="s">
        <v>154</v>
      </c>
      <c r="Y4666" s="3" t="s">
        <v>154</v>
      </c>
      <c r="Z4666" s="3" t="s">
        <v>154</v>
      </c>
      <c r="AA4666" s="3" t="s">
        <v>154</v>
      </c>
      <c r="AB4666" s="3" t="s">
        <v>154</v>
      </c>
      <c r="AC4666" s="3" t="s">
        <v>154</v>
      </c>
      <c r="AD4666" s="3" t="s">
        <v>6151</v>
      </c>
      <c r="AE4666" s="3" t="s">
        <v>6151</v>
      </c>
      <c r="AF4666" s="3" t="s">
        <v>154</v>
      </c>
      <c r="AG4666" s="3" t="s">
        <v>154</v>
      </c>
      <c r="AH4666" s="3" t="s">
        <v>6478</v>
      </c>
      <c r="AI4666" s="3" t="s">
        <v>6482</v>
      </c>
      <c r="AJ4666" s="3" t="s">
        <v>6027</v>
      </c>
    </row>
    <row r="4667" spans="1:36" ht="15">
      <c r="A4667" s="10">
        <v>4770</v>
      </c>
      <c r="B4667" t="str">
        <f>IF(K4667="总计","",INDEX(主数据!A:AD,MATCH(J4667,主数据!A:A,0),9))</f>
        <v>华中大区公司</v>
      </c>
      <c r="C4667" t="str">
        <f>IF(K4667="","",INDEX(主数据!A:AD,MATCH(J4667,主数据!A:A,0),11))</f>
        <v>宜昌城区</v>
      </c>
      <c r="D4667" t="str">
        <f t="shared" si="288"/>
        <v>WH26物业服务费标准方式3.80</v>
      </c>
      <c r="E4667" s="13" t="str">
        <f t="shared" si="290"/>
        <v>3.80</v>
      </c>
      <c r="F4667" s="13" t="str">
        <f>IF(E4667="","",IFERROR(IF(IF(K4667="","",INDEX(收费标合同信息维护!A:Q,MATCH(D4667,收费标合同信息维护!J:J,0),10))=D4667,"有","无"),"无"))</f>
        <v>无</v>
      </c>
      <c r="G4667" s="13" t="str">
        <f t="shared" si="289"/>
        <v/>
      </c>
      <c r="H4667" s="13" t="str">
        <f t="shared" si="291"/>
        <v/>
      </c>
      <c r="I4667" s="13" t="str">
        <f>IF(G4667="","",IFERROR(IF(IF(K4667="","",INDEX(收费标合同信息维护!A:Q,MATCH(G4667,收费标合同信息维护!M:M,0),13))=G4667,"有","无"),"无"))</f>
        <v/>
      </c>
      <c r="J4667" s="3" t="s">
        <v>2850</v>
      </c>
      <c r="K4667" s="3" t="s">
        <v>15581</v>
      </c>
      <c r="L4667" s="3" t="s">
        <v>6025</v>
      </c>
      <c r="M4667" s="3" t="s">
        <v>6026</v>
      </c>
      <c r="N4667" s="3" t="s">
        <v>6477</v>
      </c>
      <c r="O4667" s="3" t="s">
        <v>6478</v>
      </c>
      <c r="P4667" s="3" t="s">
        <v>15600</v>
      </c>
      <c r="Q4667" s="3" t="s">
        <v>11872</v>
      </c>
      <c r="R4667" s="3" t="s">
        <v>6484</v>
      </c>
      <c r="S4667" s="3" t="s">
        <v>6491</v>
      </c>
      <c r="T4667" s="3" t="s">
        <v>6936</v>
      </c>
      <c r="U4667" s="3" t="s">
        <v>154</v>
      </c>
      <c r="V4667" s="3" t="s">
        <v>6991</v>
      </c>
      <c r="W4667" s="3" t="s">
        <v>154</v>
      </c>
      <c r="X4667" s="3" t="s">
        <v>154</v>
      </c>
      <c r="Y4667" s="3" t="s">
        <v>154</v>
      </c>
      <c r="Z4667" s="3" t="s">
        <v>154</v>
      </c>
      <c r="AA4667" s="3" t="s">
        <v>154</v>
      </c>
      <c r="AB4667" s="3" t="s">
        <v>154</v>
      </c>
      <c r="AC4667" s="3" t="s">
        <v>154</v>
      </c>
      <c r="AD4667" s="3" t="s">
        <v>6151</v>
      </c>
      <c r="AE4667" s="3" t="s">
        <v>6151</v>
      </c>
      <c r="AF4667" s="3" t="s">
        <v>6040</v>
      </c>
      <c r="AG4667" s="3" t="s">
        <v>154</v>
      </c>
      <c r="AH4667" s="3" t="s">
        <v>6478</v>
      </c>
      <c r="AI4667" s="3" t="s">
        <v>6482</v>
      </c>
      <c r="AJ4667" s="3" t="s">
        <v>6033</v>
      </c>
    </row>
    <row r="4668" spans="1:36" ht="15">
      <c r="A4668" s="10">
        <v>4771</v>
      </c>
      <c r="B4668" t="str">
        <f>IF(K4668="总计","",INDEX(主数据!A:AD,MATCH(J4668,主数据!A:A,0),9))</f>
        <v>华中大区公司</v>
      </c>
      <c r="C4668" t="str">
        <f>IF(K4668="","",INDEX(主数据!A:AD,MATCH(J4668,主数据!A:A,0),11))</f>
        <v>宜昌城区</v>
      </c>
      <c r="D4668" t="str">
        <f t="shared" si="288"/>
        <v>WH26物业服务费标准方式3.00</v>
      </c>
      <c r="E4668" s="13" t="str">
        <f t="shared" si="290"/>
        <v>3.00</v>
      </c>
      <c r="F4668" s="13" t="str">
        <f>IF(E4668="","",IFERROR(IF(IF(K4668="","",INDEX(收费标合同信息维护!A:Q,MATCH(D4668,收费标合同信息维护!J:J,0),10))=D4668,"有","无"),"无"))</f>
        <v>无</v>
      </c>
      <c r="G4668" s="13" t="str">
        <f t="shared" si="289"/>
        <v/>
      </c>
      <c r="H4668" s="13" t="str">
        <f t="shared" si="291"/>
        <v/>
      </c>
      <c r="I4668" s="13" t="str">
        <f>IF(G4668="","",IFERROR(IF(IF(K4668="","",INDEX(收费标合同信息维护!A:Q,MATCH(G4668,收费标合同信息维护!M:M,0),13))=G4668,"有","无"),"无"))</f>
        <v/>
      </c>
      <c r="J4668" s="3" t="s">
        <v>2850</v>
      </c>
      <c r="K4668" s="3" t="s">
        <v>15581</v>
      </c>
      <c r="L4668" s="3" t="s">
        <v>6025</v>
      </c>
      <c r="M4668" s="3" t="s">
        <v>6026</v>
      </c>
      <c r="N4668" s="3" t="s">
        <v>6477</v>
      </c>
      <c r="O4668" s="3" t="s">
        <v>6478</v>
      </c>
      <c r="P4668" s="3" t="s">
        <v>15601</v>
      </c>
      <c r="Q4668" s="3" t="s">
        <v>15602</v>
      </c>
      <c r="R4668" s="3" t="s">
        <v>6484</v>
      </c>
      <c r="S4668" s="3" t="s">
        <v>6491</v>
      </c>
      <c r="T4668" s="3" t="s">
        <v>8393</v>
      </c>
      <c r="U4668" s="3" t="s">
        <v>154</v>
      </c>
      <c r="V4668" s="3" t="s">
        <v>6672</v>
      </c>
      <c r="W4668" s="3" t="s">
        <v>154</v>
      </c>
      <c r="X4668" s="3" t="s">
        <v>154</v>
      </c>
      <c r="Y4668" s="3" t="s">
        <v>154</v>
      </c>
      <c r="Z4668" s="3" t="s">
        <v>154</v>
      </c>
      <c r="AA4668" s="3" t="s">
        <v>154</v>
      </c>
      <c r="AB4668" s="3" t="s">
        <v>154</v>
      </c>
      <c r="AC4668" s="3" t="s">
        <v>154</v>
      </c>
      <c r="AD4668" s="3" t="s">
        <v>6151</v>
      </c>
      <c r="AE4668" s="3" t="s">
        <v>6151</v>
      </c>
      <c r="AF4668" s="3" t="s">
        <v>6040</v>
      </c>
      <c r="AG4668" s="3" t="s">
        <v>154</v>
      </c>
      <c r="AH4668" s="3" t="s">
        <v>6478</v>
      </c>
      <c r="AI4668" s="3" t="s">
        <v>6482</v>
      </c>
      <c r="AJ4668" s="3" t="s">
        <v>34</v>
      </c>
    </row>
    <row r="4669" spans="1:36" ht="15">
      <c r="A4669" s="10">
        <v>4772</v>
      </c>
      <c r="B4669" t="str">
        <f>IF(K4669="总计","",INDEX(主数据!A:AD,MATCH(J4669,主数据!A:A,0),9))</f>
        <v>华中大区公司</v>
      </c>
      <c r="C4669" t="str">
        <f>IF(K4669="","",INDEX(主数据!A:AD,MATCH(J4669,主数据!A:A,0),11))</f>
        <v>宜昌城区</v>
      </c>
      <c r="D4669" t="str">
        <f t="shared" si="288"/>
        <v>WH26物业服务费标准方式6.67</v>
      </c>
      <c r="E4669" s="13" t="str">
        <f t="shared" si="290"/>
        <v>6.67</v>
      </c>
      <c r="F4669" s="13" t="str">
        <f>IF(E4669="","",IFERROR(IF(IF(K4669="","",INDEX(收费标合同信息维护!A:Q,MATCH(D4669,收费标合同信息维护!J:J,0),10))=D4669,"有","无"),"无"))</f>
        <v>无</v>
      </c>
      <c r="G4669" s="13" t="str">
        <f t="shared" si="289"/>
        <v/>
      </c>
      <c r="H4669" s="13" t="str">
        <f t="shared" si="291"/>
        <v/>
      </c>
      <c r="I4669" s="13" t="str">
        <f>IF(G4669="","",IFERROR(IF(IF(K4669="","",INDEX(收费标合同信息维护!A:Q,MATCH(G4669,收费标合同信息维护!M:M,0),13))=G4669,"有","无"),"无"))</f>
        <v/>
      </c>
      <c r="J4669" s="3" t="s">
        <v>2850</v>
      </c>
      <c r="K4669" s="3" t="s">
        <v>15581</v>
      </c>
      <c r="L4669" s="3" t="s">
        <v>6025</v>
      </c>
      <c r="M4669" s="3" t="s">
        <v>6026</v>
      </c>
      <c r="N4669" s="3" t="s">
        <v>6477</v>
      </c>
      <c r="O4669" s="3" t="s">
        <v>6478</v>
      </c>
      <c r="P4669" s="3" t="s">
        <v>15603</v>
      </c>
      <c r="Q4669" s="3" t="s">
        <v>15604</v>
      </c>
      <c r="R4669" s="3" t="s">
        <v>6484</v>
      </c>
      <c r="S4669" s="3" t="s">
        <v>6491</v>
      </c>
      <c r="T4669" s="3" t="s">
        <v>6590</v>
      </c>
      <c r="U4669" s="3" t="s">
        <v>154</v>
      </c>
      <c r="V4669" s="3" t="s">
        <v>15605</v>
      </c>
      <c r="W4669" s="3" t="s">
        <v>154</v>
      </c>
      <c r="X4669" s="3" t="s">
        <v>154</v>
      </c>
      <c r="Y4669" s="3" t="s">
        <v>154</v>
      </c>
      <c r="Z4669" s="3" t="s">
        <v>154</v>
      </c>
      <c r="AA4669" s="3" t="s">
        <v>154</v>
      </c>
      <c r="AB4669" s="3" t="s">
        <v>154</v>
      </c>
      <c r="AC4669" s="3" t="s">
        <v>154</v>
      </c>
      <c r="AD4669" s="3" t="s">
        <v>6151</v>
      </c>
      <c r="AE4669" s="3" t="s">
        <v>6151</v>
      </c>
      <c r="AF4669" s="3" t="s">
        <v>6040</v>
      </c>
      <c r="AG4669" s="3" t="s">
        <v>154</v>
      </c>
      <c r="AH4669" s="3" t="s">
        <v>6478</v>
      </c>
      <c r="AI4669" s="3" t="s">
        <v>6482</v>
      </c>
      <c r="AJ4669" s="3" t="s">
        <v>6489</v>
      </c>
    </row>
    <row r="4670" spans="1:36" ht="15">
      <c r="A4670" s="10">
        <v>4773</v>
      </c>
      <c r="B4670" t="str">
        <f>IF(K4670="总计","",INDEX(主数据!A:AD,MATCH(J4670,主数据!A:A,0),9))</f>
        <v>华中大区公司</v>
      </c>
      <c r="C4670" t="str">
        <f>IF(K4670="","",INDEX(主数据!A:AD,MATCH(J4670,主数据!A:A,0),11))</f>
        <v>宜昌城区</v>
      </c>
      <c r="D4670" t="str">
        <f t="shared" si="288"/>
        <v>WH26物业服务费标准方式11.59</v>
      </c>
      <c r="E4670" s="13" t="str">
        <f t="shared" si="290"/>
        <v>11.59</v>
      </c>
      <c r="F4670" s="13" t="str">
        <f>IF(E4670="","",IFERROR(IF(IF(K4670="","",INDEX(收费标合同信息维护!A:Q,MATCH(D4670,收费标合同信息维护!J:J,0),10))=D4670,"有","无"),"无"))</f>
        <v>无</v>
      </c>
      <c r="G4670" s="13" t="str">
        <f t="shared" si="289"/>
        <v/>
      </c>
      <c r="H4670" s="13" t="str">
        <f t="shared" si="291"/>
        <v/>
      </c>
      <c r="I4670" s="13" t="str">
        <f>IF(G4670="","",IFERROR(IF(IF(K4670="","",INDEX(收费标合同信息维护!A:Q,MATCH(G4670,收费标合同信息维护!M:M,0),13))=G4670,"有","无"),"无"))</f>
        <v/>
      </c>
      <c r="J4670" s="3" t="s">
        <v>2850</v>
      </c>
      <c r="K4670" s="3" t="s">
        <v>15581</v>
      </c>
      <c r="L4670" s="3" t="s">
        <v>6025</v>
      </c>
      <c r="M4670" s="3" t="s">
        <v>6026</v>
      </c>
      <c r="N4670" s="3" t="s">
        <v>6477</v>
      </c>
      <c r="O4670" s="3" t="s">
        <v>6478</v>
      </c>
      <c r="P4670" s="3" t="s">
        <v>15606</v>
      </c>
      <c r="Q4670" s="3" t="s">
        <v>15607</v>
      </c>
      <c r="R4670" s="3" t="s">
        <v>6484</v>
      </c>
      <c r="S4670" s="3" t="s">
        <v>6491</v>
      </c>
      <c r="T4670" s="3" t="s">
        <v>7001</v>
      </c>
      <c r="U4670" s="3" t="s">
        <v>154</v>
      </c>
      <c r="V4670" s="3" t="s">
        <v>15608</v>
      </c>
      <c r="W4670" s="3" t="s">
        <v>154</v>
      </c>
      <c r="X4670" s="3" t="s">
        <v>154</v>
      </c>
      <c r="Y4670" s="3" t="s">
        <v>154</v>
      </c>
      <c r="Z4670" s="3" t="s">
        <v>154</v>
      </c>
      <c r="AA4670" s="3" t="s">
        <v>154</v>
      </c>
      <c r="AB4670" s="3" t="s">
        <v>154</v>
      </c>
      <c r="AC4670" s="3" t="s">
        <v>154</v>
      </c>
      <c r="AD4670" s="3" t="s">
        <v>6151</v>
      </c>
      <c r="AE4670" s="3" t="s">
        <v>6151</v>
      </c>
      <c r="AF4670" s="3" t="s">
        <v>154</v>
      </c>
      <c r="AG4670" s="3" t="s">
        <v>154</v>
      </c>
      <c r="AH4670" s="3" t="s">
        <v>6478</v>
      </c>
      <c r="AI4670" s="3" t="s">
        <v>6482</v>
      </c>
      <c r="AJ4670" s="3" t="s">
        <v>6033</v>
      </c>
    </row>
    <row r="4671" spans="1:36" ht="15">
      <c r="A4671" s="10">
        <v>4774</v>
      </c>
      <c r="B4671" t="str">
        <f>IF(K4671="总计","",INDEX(主数据!A:AD,MATCH(J4671,主数据!A:A,0),9))</f>
        <v>华中大区公司</v>
      </c>
      <c r="C4671" t="str">
        <f>IF(K4671="","",INDEX(主数据!A:AD,MATCH(J4671,主数据!A:A,0),11))</f>
        <v>宜昌城区</v>
      </c>
      <c r="D4671" t="str">
        <f t="shared" si="288"/>
        <v>WH26物业服务费标准方式6.06</v>
      </c>
      <c r="E4671" s="13" t="str">
        <f t="shared" si="290"/>
        <v>6.06</v>
      </c>
      <c r="F4671" s="13" t="str">
        <f>IF(E4671="","",IFERROR(IF(IF(K4671="","",INDEX(收费标合同信息维护!A:Q,MATCH(D4671,收费标合同信息维护!J:J,0),10))=D4671,"有","无"),"无"))</f>
        <v>无</v>
      </c>
      <c r="G4671" s="13" t="str">
        <f t="shared" si="289"/>
        <v/>
      </c>
      <c r="H4671" s="13" t="str">
        <f t="shared" si="291"/>
        <v/>
      </c>
      <c r="I4671" s="13" t="str">
        <f>IF(G4671="","",IFERROR(IF(IF(K4671="","",INDEX(收费标合同信息维护!A:Q,MATCH(G4671,收费标合同信息维护!M:M,0),13))=G4671,"有","无"),"无"))</f>
        <v/>
      </c>
      <c r="J4671" s="3" t="s">
        <v>2850</v>
      </c>
      <c r="K4671" s="3" t="s">
        <v>15581</v>
      </c>
      <c r="L4671" s="3" t="s">
        <v>6025</v>
      </c>
      <c r="M4671" s="3" t="s">
        <v>6026</v>
      </c>
      <c r="N4671" s="3" t="s">
        <v>6477</v>
      </c>
      <c r="O4671" s="3" t="s">
        <v>6478</v>
      </c>
      <c r="P4671" s="3" t="s">
        <v>15609</v>
      </c>
      <c r="Q4671" s="3" t="s">
        <v>15610</v>
      </c>
      <c r="R4671" s="3" t="s">
        <v>6484</v>
      </c>
      <c r="S4671" s="3" t="s">
        <v>6491</v>
      </c>
      <c r="T4671" s="3" t="s">
        <v>7127</v>
      </c>
      <c r="U4671" s="3" t="s">
        <v>6569</v>
      </c>
      <c r="V4671" s="3" t="s">
        <v>15611</v>
      </c>
      <c r="W4671" s="3" t="s">
        <v>154</v>
      </c>
      <c r="X4671" s="3" t="s">
        <v>154</v>
      </c>
      <c r="Y4671" s="3" t="s">
        <v>154</v>
      </c>
      <c r="Z4671" s="3" t="s">
        <v>154</v>
      </c>
      <c r="AA4671" s="3" t="s">
        <v>154</v>
      </c>
      <c r="AB4671" s="3" t="s">
        <v>154</v>
      </c>
      <c r="AC4671" s="3" t="s">
        <v>154</v>
      </c>
      <c r="AD4671" s="3" t="s">
        <v>6151</v>
      </c>
      <c r="AE4671" s="3" t="s">
        <v>6151</v>
      </c>
      <c r="AF4671" s="3" t="s">
        <v>6040</v>
      </c>
      <c r="AG4671" s="3" t="s">
        <v>154</v>
      </c>
      <c r="AH4671" s="3" t="s">
        <v>6478</v>
      </c>
      <c r="AI4671" s="3" t="s">
        <v>6482</v>
      </c>
      <c r="AJ4671" s="3" t="s">
        <v>6489</v>
      </c>
    </row>
    <row r="4672" spans="1:36" ht="15">
      <c r="A4672" s="10">
        <v>4775</v>
      </c>
      <c r="B4672" t="str">
        <f>IF(K4672="总计","",INDEX(主数据!A:AD,MATCH(J4672,主数据!A:A,0),9))</f>
        <v>华中大区公司</v>
      </c>
      <c r="C4672" t="str">
        <f>IF(K4672="","",INDEX(主数据!A:AD,MATCH(J4672,主数据!A:A,0),11))</f>
        <v>宜昌城区</v>
      </c>
      <c r="D4672" t="str">
        <f t="shared" si="288"/>
        <v>WH26物业服务费标准方式2.50</v>
      </c>
      <c r="E4672" s="13" t="str">
        <f t="shared" si="290"/>
        <v>2.50</v>
      </c>
      <c r="F4672" s="13" t="str">
        <f>IF(E4672="","",IFERROR(IF(IF(K4672="","",INDEX(收费标合同信息维护!A:Q,MATCH(D4672,收费标合同信息维护!J:J,0),10))=D4672,"有","无"),"无"))</f>
        <v>无</v>
      </c>
      <c r="G4672" s="13" t="str">
        <f t="shared" si="289"/>
        <v/>
      </c>
      <c r="H4672" s="13" t="str">
        <f t="shared" si="291"/>
        <v/>
      </c>
      <c r="I4672" s="13" t="str">
        <f>IF(G4672="","",IFERROR(IF(IF(K4672="","",INDEX(收费标合同信息维护!A:Q,MATCH(G4672,收费标合同信息维护!M:M,0),13))=G4672,"有","无"),"无"))</f>
        <v/>
      </c>
      <c r="J4672" s="3" t="s">
        <v>2850</v>
      </c>
      <c r="K4672" s="3" t="s">
        <v>15581</v>
      </c>
      <c r="L4672" s="3" t="s">
        <v>6025</v>
      </c>
      <c r="M4672" s="3" t="s">
        <v>6026</v>
      </c>
      <c r="N4672" s="3" t="s">
        <v>6477</v>
      </c>
      <c r="O4672" s="3" t="s">
        <v>6478</v>
      </c>
      <c r="P4672" s="3" t="s">
        <v>15612</v>
      </c>
      <c r="Q4672" s="3" t="s">
        <v>15613</v>
      </c>
      <c r="R4672" s="3" t="s">
        <v>6484</v>
      </c>
      <c r="S4672" s="3" t="s">
        <v>6491</v>
      </c>
      <c r="T4672" s="3" t="s">
        <v>15614</v>
      </c>
      <c r="U4672" s="3" t="s">
        <v>154</v>
      </c>
      <c r="V4672" s="3" t="s">
        <v>6675</v>
      </c>
      <c r="W4672" s="3" t="s">
        <v>154</v>
      </c>
      <c r="X4672" s="3" t="s">
        <v>154</v>
      </c>
      <c r="Y4672" s="3" t="s">
        <v>154</v>
      </c>
      <c r="Z4672" s="3" t="s">
        <v>154</v>
      </c>
      <c r="AA4672" s="3" t="s">
        <v>154</v>
      </c>
      <c r="AB4672" s="3" t="s">
        <v>154</v>
      </c>
      <c r="AC4672" s="3" t="s">
        <v>154</v>
      </c>
      <c r="AD4672" s="3" t="s">
        <v>6151</v>
      </c>
      <c r="AE4672" s="3" t="s">
        <v>6151</v>
      </c>
      <c r="AF4672" s="3" t="s">
        <v>6040</v>
      </c>
      <c r="AG4672" s="3" t="s">
        <v>154</v>
      </c>
      <c r="AH4672" s="3" t="s">
        <v>6478</v>
      </c>
      <c r="AI4672" s="3" t="s">
        <v>6482</v>
      </c>
      <c r="AJ4672" s="3" t="s">
        <v>6441</v>
      </c>
    </row>
    <row r="4673" spans="1:36" ht="15">
      <c r="A4673" s="10">
        <v>4776</v>
      </c>
      <c r="B4673" t="str">
        <f>IF(K4673="总计","",INDEX(主数据!A:AD,MATCH(J4673,主数据!A:A,0),9))</f>
        <v>华中大区公司</v>
      </c>
      <c r="C4673" t="str">
        <f>IF(K4673="","",INDEX(主数据!A:AD,MATCH(J4673,主数据!A:A,0),11))</f>
        <v>宜昌城区</v>
      </c>
      <c r="D4673" t="str">
        <f t="shared" si="288"/>
        <v>WH26物业服务费标准方式13.59</v>
      </c>
      <c r="E4673" s="13" t="str">
        <f t="shared" si="290"/>
        <v>13.59</v>
      </c>
      <c r="F4673" s="13" t="str">
        <f>IF(E4673="","",IFERROR(IF(IF(K4673="","",INDEX(收费标合同信息维护!A:Q,MATCH(D4673,收费标合同信息维护!J:J,0),10))=D4673,"有","无"),"无"))</f>
        <v>无</v>
      </c>
      <c r="G4673" s="13" t="str">
        <f t="shared" si="289"/>
        <v/>
      </c>
      <c r="H4673" s="13" t="str">
        <f t="shared" si="291"/>
        <v/>
      </c>
      <c r="I4673" s="13" t="str">
        <f>IF(G4673="","",IFERROR(IF(IF(K4673="","",INDEX(收费标合同信息维护!A:Q,MATCH(G4673,收费标合同信息维护!M:M,0),13))=G4673,"有","无"),"无"))</f>
        <v/>
      </c>
      <c r="J4673" s="3" t="s">
        <v>2850</v>
      </c>
      <c r="K4673" s="3" t="s">
        <v>15581</v>
      </c>
      <c r="L4673" s="3" t="s">
        <v>6025</v>
      </c>
      <c r="M4673" s="3" t="s">
        <v>6026</v>
      </c>
      <c r="N4673" s="3" t="s">
        <v>6477</v>
      </c>
      <c r="O4673" s="3" t="s">
        <v>6478</v>
      </c>
      <c r="P4673" s="3" t="s">
        <v>15615</v>
      </c>
      <c r="Q4673" s="3" t="s">
        <v>15616</v>
      </c>
      <c r="R4673" s="3" t="s">
        <v>6484</v>
      </c>
      <c r="S4673" s="3" t="s">
        <v>6491</v>
      </c>
      <c r="T4673" s="3" t="s">
        <v>6514</v>
      </c>
      <c r="U4673" s="3" t="s">
        <v>154</v>
      </c>
      <c r="V4673" s="3" t="s">
        <v>15617</v>
      </c>
      <c r="W4673" s="3" t="s">
        <v>154</v>
      </c>
      <c r="X4673" s="3" t="s">
        <v>154</v>
      </c>
      <c r="Y4673" s="3" t="s">
        <v>154</v>
      </c>
      <c r="Z4673" s="3" t="s">
        <v>154</v>
      </c>
      <c r="AA4673" s="3" t="s">
        <v>154</v>
      </c>
      <c r="AB4673" s="3" t="s">
        <v>154</v>
      </c>
      <c r="AC4673" s="3" t="s">
        <v>154</v>
      </c>
      <c r="AD4673" s="3" t="s">
        <v>6151</v>
      </c>
      <c r="AE4673" s="3" t="s">
        <v>6151</v>
      </c>
      <c r="AF4673" s="3" t="s">
        <v>6040</v>
      </c>
      <c r="AG4673" s="3" t="s">
        <v>154</v>
      </c>
      <c r="AH4673" s="3" t="s">
        <v>6478</v>
      </c>
      <c r="AI4673" s="3" t="s">
        <v>6482</v>
      </c>
      <c r="AJ4673" s="3" t="s">
        <v>23</v>
      </c>
    </row>
    <row r="4674" spans="1:36" ht="15">
      <c r="A4674" s="10">
        <v>4777</v>
      </c>
      <c r="B4674" t="str">
        <f>IF(K4674="总计","",INDEX(主数据!A:AD,MATCH(J4674,主数据!A:A,0),9))</f>
        <v>华中大区公司</v>
      </c>
      <c r="C4674" t="str">
        <f>IF(K4674="","",INDEX(主数据!A:AD,MATCH(J4674,主数据!A:A,0),11))</f>
        <v>宜昌城区</v>
      </c>
      <c r="D4674" t="str">
        <f t="shared" ref="D4674:D4737" si="292">J4674&amp;M4674&amp;R4674&amp;E4674</f>
        <v>WH26物业服务费标准方式12.00</v>
      </c>
      <c r="E4674" s="13" t="str">
        <f t="shared" si="290"/>
        <v>12.00</v>
      </c>
      <c r="F4674" s="13" t="str">
        <f>IF(E4674="","",IFERROR(IF(IF(K4674="","",INDEX(收费标合同信息维护!A:Q,MATCH(D4674,收费标合同信息维护!J:J,0),10))=D4674,"有","无"),"无"))</f>
        <v>无</v>
      </c>
      <c r="G4674" s="13" t="str">
        <f t="shared" ref="G4674:G4737" si="293">IF(W4674="","",J4674&amp;M4674&amp;R4674&amp;H4674)</f>
        <v/>
      </c>
      <c r="H4674" s="13" t="str">
        <f t="shared" si="291"/>
        <v/>
      </c>
      <c r="I4674" s="13" t="str">
        <f>IF(G4674="","",IFERROR(IF(IF(K4674="","",INDEX(收费标合同信息维护!A:Q,MATCH(G4674,收费标合同信息维护!M:M,0),13))=G4674,"有","无"),"无"))</f>
        <v/>
      </c>
      <c r="J4674" s="3" t="s">
        <v>2850</v>
      </c>
      <c r="K4674" s="3" t="s">
        <v>15581</v>
      </c>
      <c r="L4674" s="3" t="s">
        <v>6025</v>
      </c>
      <c r="M4674" s="3" t="s">
        <v>6026</v>
      </c>
      <c r="N4674" s="3" t="s">
        <v>6477</v>
      </c>
      <c r="O4674" s="3" t="s">
        <v>6478</v>
      </c>
      <c r="P4674" s="3" t="s">
        <v>15618</v>
      </c>
      <c r="Q4674" s="3" t="s">
        <v>15619</v>
      </c>
      <c r="R4674" s="3" t="s">
        <v>6484</v>
      </c>
      <c r="S4674" s="3" t="s">
        <v>6491</v>
      </c>
      <c r="T4674" s="3" t="s">
        <v>6915</v>
      </c>
      <c r="U4674" s="3" t="s">
        <v>154</v>
      </c>
      <c r="V4674" s="3" t="s">
        <v>9810</v>
      </c>
      <c r="W4674" s="3" t="s">
        <v>154</v>
      </c>
      <c r="X4674" s="3" t="s">
        <v>154</v>
      </c>
      <c r="Y4674" s="3" t="s">
        <v>154</v>
      </c>
      <c r="Z4674" s="3" t="s">
        <v>154</v>
      </c>
      <c r="AA4674" s="3" t="s">
        <v>154</v>
      </c>
      <c r="AB4674" s="3" t="s">
        <v>154</v>
      </c>
      <c r="AC4674" s="3" t="s">
        <v>154</v>
      </c>
      <c r="AD4674" s="3" t="s">
        <v>6151</v>
      </c>
      <c r="AE4674" s="3" t="s">
        <v>6151</v>
      </c>
      <c r="AF4674" s="3" t="s">
        <v>154</v>
      </c>
      <c r="AG4674" s="3" t="s">
        <v>154</v>
      </c>
      <c r="AH4674" s="3" t="s">
        <v>6478</v>
      </c>
      <c r="AI4674" s="3" t="s">
        <v>6482</v>
      </c>
      <c r="AJ4674" s="3" t="s">
        <v>6033</v>
      </c>
    </row>
    <row r="4675" spans="1:36" ht="15">
      <c r="A4675" s="10">
        <v>4778</v>
      </c>
      <c r="B4675" t="str">
        <f>IF(K4675="总计","",INDEX(主数据!A:AD,MATCH(J4675,主数据!A:A,0),9))</f>
        <v>华中大区公司</v>
      </c>
      <c r="C4675" t="str">
        <f>IF(K4675="","",INDEX(主数据!A:AD,MATCH(J4675,主数据!A:A,0),11))</f>
        <v>宜昌城区</v>
      </c>
      <c r="D4675" t="str">
        <f t="shared" si="292"/>
        <v>WH26物业服务费标准方式4.40</v>
      </c>
      <c r="E4675" s="13" t="str">
        <f t="shared" ref="E4675:E4738" si="294">TEXT(IF(V4675="","",--V4675),"0.00")</f>
        <v>4.40</v>
      </c>
      <c r="F4675" s="13" t="str">
        <f>IF(E4675="","",IFERROR(IF(IF(K4675="","",INDEX(收费标合同信息维护!A:Q,MATCH(D4675,收费标合同信息维护!J:J,0),10))=D4675,"有","无"),"无"))</f>
        <v>无</v>
      </c>
      <c r="G4675" s="13" t="str">
        <f t="shared" si="293"/>
        <v/>
      </c>
      <c r="H4675" s="13" t="str">
        <f t="shared" ref="H4675:H4738" si="295">TEXT(IF(W4675="","",--W4675),"0.00")</f>
        <v/>
      </c>
      <c r="I4675" s="13" t="str">
        <f>IF(G4675="","",IFERROR(IF(IF(K4675="","",INDEX(收费标合同信息维护!A:Q,MATCH(G4675,收费标合同信息维护!M:M,0),13))=G4675,"有","无"),"无"))</f>
        <v/>
      </c>
      <c r="J4675" s="3" t="s">
        <v>2850</v>
      </c>
      <c r="K4675" s="3" t="s">
        <v>15581</v>
      </c>
      <c r="L4675" s="3" t="s">
        <v>6025</v>
      </c>
      <c r="M4675" s="3" t="s">
        <v>6026</v>
      </c>
      <c r="N4675" s="3" t="s">
        <v>6477</v>
      </c>
      <c r="O4675" s="3" t="s">
        <v>6478</v>
      </c>
      <c r="P4675" s="3" t="s">
        <v>15620</v>
      </c>
      <c r="Q4675" s="3" t="s">
        <v>15621</v>
      </c>
      <c r="R4675" s="3" t="s">
        <v>6484</v>
      </c>
      <c r="S4675" s="3" t="s">
        <v>6491</v>
      </c>
      <c r="T4675" s="3" t="s">
        <v>6915</v>
      </c>
      <c r="U4675" s="3" t="s">
        <v>154</v>
      </c>
      <c r="V4675" s="3" t="s">
        <v>12936</v>
      </c>
      <c r="W4675" s="3" t="s">
        <v>154</v>
      </c>
      <c r="X4675" s="3" t="s">
        <v>154</v>
      </c>
      <c r="Y4675" s="3" t="s">
        <v>154</v>
      </c>
      <c r="Z4675" s="3" t="s">
        <v>154</v>
      </c>
      <c r="AA4675" s="3" t="s">
        <v>154</v>
      </c>
      <c r="AB4675" s="3" t="s">
        <v>154</v>
      </c>
      <c r="AC4675" s="3" t="s">
        <v>154</v>
      </c>
      <c r="AD4675" s="3" t="s">
        <v>6151</v>
      </c>
      <c r="AE4675" s="3" t="s">
        <v>6151</v>
      </c>
      <c r="AF4675" s="3" t="s">
        <v>154</v>
      </c>
      <c r="AG4675" s="3" t="s">
        <v>154</v>
      </c>
      <c r="AH4675" s="3" t="s">
        <v>6478</v>
      </c>
      <c r="AI4675" s="3" t="s">
        <v>6482</v>
      </c>
      <c r="AJ4675" s="3" t="s">
        <v>6489</v>
      </c>
    </row>
    <row r="4676" spans="1:36" ht="15">
      <c r="A4676" s="10">
        <v>4779</v>
      </c>
      <c r="B4676" t="str">
        <f>IF(K4676="总计","",INDEX(主数据!A:AD,MATCH(J4676,主数据!A:A,0),9))</f>
        <v>华中大区公司</v>
      </c>
      <c r="C4676" t="str">
        <f>IF(K4676="","",INDEX(主数据!A:AD,MATCH(J4676,主数据!A:A,0),11))</f>
        <v>宜昌城区</v>
      </c>
      <c r="D4676" t="str">
        <f t="shared" si="292"/>
        <v>WH26物业服务费标准方式3.65</v>
      </c>
      <c r="E4676" s="13" t="str">
        <f t="shared" si="294"/>
        <v>3.65</v>
      </c>
      <c r="F4676" s="13" t="str">
        <f>IF(E4676="","",IFERROR(IF(IF(K4676="","",INDEX(收费标合同信息维护!A:Q,MATCH(D4676,收费标合同信息维护!J:J,0),10))=D4676,"有","无"),"无"))</f>
        <v>无</v>
      </c>
      <c r="G4676" s="13" t="str">
        <f t="shared" si="293"/>
        <v/>
      </c>
      <c r="H4676" s="13" t="str">
        <f t="shared" si="295"/>
        <v/>
      </c>
      <c r="I4676" s="13" t="str">
        <f>IF(G4676="","",IFERROR(IF(IF(K4676="","",INDEX(收费标合同信息维护!A:Q,MATCH(G4676,收费标合同信息维护!M:M,0),13))=G4676,"有","无"),"无"))</f>
        <v/>
      </c>
      <c r="J4676" s="3" t="s">
        <v>2850</v>
      </c>
      <c r="K4676" s="3" t="s">
        <v>15581</v>
      </c>
      <c r="L4676" s="3" t="s">
        <v>6025</v>
      </c>
      <c r="M4676" s="3" t="s">
        <v>6026</v>
      </c>
      <c r="N4676" s="3" t="s">
        <v>6477</v>
      </c>
      <c r="O4676" s="3" t="s">
        <v>6478</v>
      </c>
      <c r="P4676" s="3" t="s">
        <v>15622</v>
      </c>
      <c r="Q4676" s="3" t="s">
        <v>15623</v>
      </c>
      <c r="R4676" s="3" t="s">
        <v>6484</v>
      </c>
      <c r="S4676" s="3" t="s">
        <v>6491</v>
      </c>
      <c r="T4676" s="3" t="s">
        <v>6915</v>
      </c>
      <c r="U4676" s="3" t="s">
        <v>154</v>
      </c>
      <c r="V4676" s="3" t="s">
        <v>15624</v>
      </c>
      <c r="W4676" s="3" t="s">
        <v>154</v>
      </c>
      <c r="X4676" s="3" t="s">
        <v>154</v>
      </c>
      <c r="Y4676" s="3" t="s">
        <v>154</v>
      </c>
      <c r="Z4676" s="3" t="s">
        <v>154</v>
      </c>
      <c r="AA4676" s="3" t="s">
        <v>154</v>
      </c>
      <c r="AB4676" s="3" t="s">
        <v>154</v>
      </c>
      <c r="AC4676" s="3" t="s">
        <v>154</v>
      </c>
      <c r="AD4676" s="3" t="s">
        <v>6151</v>
      </c>
      <c r="AE4676" s="3" t="s">
        <v>6151</v>
      </c>
      <c r="AF4676" s="3" t="s">
        <v>154</v>
      </c>
      <c r="AG4676" s="3" t="s">
        <v>154</v>
      </c>
      <c r="AH4676" s="3" t="s">
        <v>6478</v>
      </c>
      <c r="AI4676" s="3" t="s">
        <v>6482</v>
      </c>
      <c r="AJ4676" s="3" t="s">
        <v>6489</v>
      </c>
    </row>
    <row r="4677" spans="1:36" ht="15">
      <c r="A4677" s="10">
        <v>4780</v>
      </c>
      <c r="B4677" t="str">
        <f>IF(K4677="总计","",INDEX(主数据!A:AD,MATCH(J4677,主数据!A:A,0),9))</f>
        <v>华中大区公司</v>
      </c>
      <c r="C4677" t="str">
        <f>IF(K4677="","",INDEX(主数据!A:AD,MATCH(J4677,主数据!A:A,0),11))</f>
        <v>宜昌城区</v>
      </c>
      <c r="D4677" t="str">
        <f t="shared" si="292"/>
        <v>WH26物业服务费标准方式5.20</v>
      </c>
      <c r="E4677" s="13" t="str">
        <f t="shared" si="294"/>
        <v>5.20</v>
      </c>
      <c r="F4677" s="13" t="str">
        <f>IF(E4677="","",IFERROR(IF(IF(K4677="","",INDEX(收费标合同信息维护!A:Q,MATCH(D4677,收费标合同信息维护!J:J,0),10))=D4677,"有","无"),"无"))</f>
        <v>无</v>
      </c>
      <c r="G4677" s="13" t="str">
        <f t="shared" si="293"/>
        <v/>
      </c>
      <c r="H4677" s="13" t="str">
        <f t="shared" si="295"/>
        <v/>
      </c>
      <c r="I4677" s="13" t="str">
        <f>IF(G4677="","",IFERROR(IF(IF(K4677="","",INDEX(收费标合同信息维护!A:Q,MATCH(G4677,收费标合同信息维护!M:M,0),13))=G4677,"有","无"),"无"))</f>
        <v/>
      </c>
      <c r="J4677" s="3" t="s">
        <v>2850</v>
      </c>
      <c r="K4677" s="3" t="s">
        <v>15581</v>
      </c>
      <c r="L4677" s="3" t="s">
        <v>6025</v>
      </c>
      <c r="M4677" s="3" t="s">
        <v>6026</v>
      </c>
      <c r="N4677" s="3" t="s">
        <v>6477</v>
      </c>
      <c r="O4677" s="3" t="s">
        <v>6478</v>
      </c>
      <c r="P4677" s="3" t="s">
        <v>15625</v>
      </c>
      <c r="Q4677" s="3" t="s">
        <v>15626</v>
      </c>
      <c r="R4677" s="3" t="s">
        <v>6484</v>
      </c>
      <c r="S4677" s="3" t="s">
        <v>6491</v>
      </c>
      <c r="T4677" s="3" t="s">
        <v>6915</v>
      </c>
      <c r="U4677" s="3" t="s">
        <v>154</v>
      </c>
      <c r="V4677" s="3" t="s">
        <v>15627</v>
      </c>
      <c r="W4677" s="3" t="s">
        <v>154</v>
      </c>
      <c r="X4677" s="3" t="s">
        <v>154</v>
      </c>
      <c r="Y4677" s="3" t="s">
        <v>154</v>
      </c>
      <c r="Z4677" s="3" t="s">
        <v>154</v>
      </c>
      <c r="AA4677" s="3" t="s">
        <v>154</v>
      </c>
      <c r="AB4677" s="3" t="s">
        <v>154</v>
      </c>
      <c r="AC4677" s="3" t="s">
        <v>154</v>
      </c>
      <c r="AD4677" s="3" t="s">
        <v>6151</v>
      </c>
      <c r="AE4677" s="3" t="s">
        <v>6151</v>
      </c>
      <c r="AF4677" s="3" t="s">
        <v>154</v>
      </c>
      <c r="AG4677" s="3" t="s">
        <v>154</v>
      </c>
      <c r="AH4677" s="3" t="s">
        <v>6478</v>
      </c>
      <c r="AI4677" s="3" t="s">
        <v>6482</v>
      </c>
      <c r="AJ4677" s="3" t="s">
        <v>6489</v>
      </c>
    </row>
    <row r="4678" spans="1:36" ht="15">
      <c r="A4678" s="10">
        <v>4781</v>
      </c>
      <c r="B4678" t="str">
        <f>IF(K4678="总计","",INDEX(主数据!A:AD,MATCH(J4678,主数据!A:A,0),9))</f>
        <v>华中大区公司</v>
      </c>
      <c r="C4678" t="str">
        <f>IF(K4678="","",INDEX(主数据!A:AD,MATCH(J4678,主数据!A:A,0),11))</f>
        <v>宜昌城区</v>
      </c>
      <c r="D4678" t="str">
        <f t="shared" si="292"/>
        <v>WH26物业服务费标准方式4.00</v>
      </c>
      <c r="E4678" s="13" t="str">
        <f t="shared" si="294"/>
        <v>4.00</v>
      </c>
      <c r="F4678" s="13" t="str">
        <f>IF(E4678="","",IFERROR(IF(IF(K4678="","",INDEX(收费标合同信息维护!A:Q,MATCH(D4678,收费标合同信息维护!J:J,0),10))=D4678,"有","无"),"无"))</f>
        <v>无</v>
      </c>
      <c r="G4678" s="13" t="str">
        <f t="shared" si="293"/>
        <v/>
      </c>
      <c r="H4678" s="13" t="str">
        <f t="shared" si="295"/>
        <v/>
      </c>
      <c r="I4678" s="13" t="str">
        <f>IF(G4678="","",IFERROR(IF(IF(K4678="","",INDEX(收费标合同信息维护!A:Q,MATCH(G4678,收费标合同信息维护!M:M,0),13))=G4678,"有","无"),"无"))</f>
        <v/>
      </c>
      <c r="J4678" s="3" t="s">
        <v>2850</v>
      </c>
      <c r="K4678" s="3" t="s">
        <v>15581</v>
      </c>
      <c r="L4678" s="3" t="s">
        <v>6025</v>
      </c>
      <c r="M4678" s="3" t="s">
        <v>6026</v>
      </c>
      <c r="N4678" s="3" t="s">
        <v>6477</v>
      </c>
      <c r="O4678" s="3" t="s">
        <v>6478</v>
      </c>
      <c r="P4678" s="3" t="s">
        <v>15628</v>
      </c>
      <c r="Q4678" s="3" t="s">
        <v>15629</v>
      </c>
      <c r="R4678" s="3" t="s">
        <v>6484</v>
      </c>
      <c r="S4678" s="3" t="s">
        <v>6491</v>
      </c>
      <c r="T4678" s="3" t="s">
        <v>6915</v>
      </c>
      <c r="U4678" s="3" t="s">
        <v>154</v>
      </c>
      <c r="V4678" s="3" t="s">
        <v>6755</v>
      </c>
      <c r="W4678" s="3" t="s">
        <v>154</v>
      </c>
      <c r="X4678" s="3" t="s">
        <v>154</v>
      </c>
      <c r="Y4678" s="3" t="s">
        <v>154</v>
      </c>
      <c r="Z4678" s="3" t="s">
        <v>154</v>
      </c>
      <c r="AA4678" s="3" t="s">
        <v>154</v>
      </c>
      <c r="AB4678" s="3" t="s">
        <v>154</v>
      </c>
      <c r="AC4678" s="3" t="s">
        <v>154</v>
      </c>
      <c r="AD4678" s="3" t="s">
        <v>6151</v>
      </c>
      <c r="AE4678" s="3" t="s">
        <v>6151</v>
      </c>
      <c r="AF4678" s="3" t="s">
        <v>154</v>
      </c>
      <c r="AG4678" s="3" t="s">
        <v>154</v>
      </c>
      <c r="AH4678" s="3" t="s">
        <v>6478</v>
      </c>
      <c r="AI4678" s="3" t="s">
        <v>6482</v>
      </c>
      <c r="AJ4678" s="3" t="s">
        <v>6032</v>
      </c>
    </row>
    <row r="4679" spans="1:36" ht="15">
      <c r="A4679" s="10">
        <v>4782</v>
      </c>
      <c r="B4679" t="str">
        <f>IF(K4679="总计","",INDEX(主数据!A:AD,MATCH(J4679,主数据!A:A,0),9))</f>
        <v>华中大区公司</v>
      </c>
      <c r="C4679" t="str">
        <f>IF(K4679="","",INDEX(主数据!A:AD,MATCH(J4679,主数据!A:A,0),11))</f>
        <v>宜昌城区</v>
      </c>
      <c r="D4679" t="str">
        <f t="shared" si="292"/>
        <v>WH26物业服务费标准方式4.70</v>
      </c>
      <c r="E4679" s="13" t="str">
        <f t="shared" si="294"/>
        <v>4.70</v>
      </c>
      <c r="F4679" s="13" t="str">
        <f>IF(E4679="","",IFERROR(IF(IF(K4679="","",INDEX(收费标合同信息维护!A:Q,MATCH(D4679,收费标合同信息维护!J:J,0),10))=D4679,"有","无"),"无"))</f>
        <v>无</v>
      </c>
      <c r="G4679" s="13" t="str">
        <f t="shared" si="293"/>
        <v/>
      </c>
      <c r="H4679" s="13" t="str">
        <f t="shared" si="295"/>
        <v/>
      </c>
      <c r="I4679" s="13" t="str">
        <f>IF(G4679="","",IFERROR(IF(IF(K4679="","",INDEX(收费标合同信息维护!A:Q,MATCH(G4679,收费标合同信息维护!M:M,0),13))=G4679,"有","无"),"无"))</f>
        <v/>
      </c>
      <c r="J4679" s="3" t="s">
        <v>2850</v>
      </c>
      <c r="K4679" s="3" t="s">
        <v>15581</v>
      </c>
      <c r="L4679" s="3" t="s">
        <v>6025</v>
      </c>
      <c r="M4679" s="3" t="s">
        <v>6026</v>
      </c>
      <c r="N4679" s="3" t="s">
        <v>6477</v>
      </c>
      <c r="O4679" s="3" t="s">
        <v>6478</v>
      </c>
      <c r="P4679" s="3" t="s">
        <v>15630</v>
      </c>
      <c r="Q4679" s="3" t="s">
        <v>15631</v>
      </c>
      <c r="R4679" s="3" t="s">
        <v>6484</v>
      </c>
      <c r="S4679" s="3" t="s">
        <v>6491</v>
      </c>
      <c r="T4679" s="3" t="s">
        <v>6915</v>
      </c>
      <c r="U4679" s="3" t="s">
        <v>154</v>
      </c>
      <c r="V4679" s="3" t="s">
        <v>11902</v>
      </c>
      <c r="W4679" s="3" t="s">
        <v>154</v>
      </c>
      <c r="X4679" s="3" t="s">
        <v>154</v>
      </c>
      <c r="Y4679" s="3" t="s">
        <v>154</v>
      </c>
      <c r="Z4679" s="3" t="s">
        <v>154</v>
      </c>
      <c r="AA4679" s="3" t="s">
        <v>154</v>
      </c>
      <c r="AB4679" s="3" t="s">
        <v>154</v>
      </c>
      <c r="AC4679" s="3" t="s">
        <v>154</v>
      </c>
      <c r="AD4679" s="3" t="s">
        <v>6151</v>
      </c>
      <c r="AE4679" s="3" t="s">
        <v>6151</v>
      </c>
      <c r="AF4679" s="3" t="s">
        <v>154</v>
      </c>
      <c r="AG4679" s="3" t="s">
        <v>154</v>
      </c>
      <c r="AH4679" s="3" t="s">
        <v>6478</v>
      </c>
      <c r="AI4679" s="3" t="s">
        <v>6482</v>
      </c>
      <c r="AJ4679" s="3" t="s">
        <v>6489</v>
      </c>
    </row>
    <row r="4680" spans="1:36" ht="15">
      <c r="A4680" s="10">
        <v>4783</v>
      </c>
      <c r="B4680" t="str">
        <f>IF(K4680="总计","",INDEX(主数据!A:AD,MATCH(J4680,主数据!A:A,0),9))</f>
        <v>华中大区公司</v>
      </c>
      <c r="C4680" t="str">
        <f>IF(K4680="","",INDEX(主数据!A:AD,MATCH(J4680,主数据!A:A,0),11))</f>
        <v>宜昌城区</v>
      </c>
      <c r="D4680" t="str">
        <f t="shared" si="292"/>
        <v>WH26物业服务费标准方式3.10</v>
      </c>
      <c r="E4680" s="13" t="str">
        <f t="shared" si="294"/>
        <v>3.10</v>
      </c>
      <c r="F4680" s="13" t="str">
        <f>IF(E4680="","",IFERROR(IF(IF(K4680="","",INDEX(收费标合同信息维护!A:Q,MATCH(D4680,收费标合同信息维护!J:J,0),10))=D4680,"有","无"),"无"))</f>
        <v>无</v>
      </c>
      <c r="G4680" s="13" t="str">
        <f t="shared" si="293"/>
        <v/>
      </c>
      <c r="H4680" s="13" t="str">
        <f t="shared" si="295"/>
        <v/>
      </c>
      <c r="I4680" s="13" t="str">
        <f>IF(G4680="","",IFERROR(IF(IF(K4680="","",INDEX(收费标合同信息维护!A:Q,MATCH(G4680,收费标合同信息维护!M:M,0),13))=G4680,"有","无"),"无"))</f>
        <v/>
      </c>
      <c r="J4680" s="3" t="s">
        <v>2850</v>
      </c>
      <c r="K4680" s="3" t="s">
        <v>15581</v>
      </c>
      <c r="L4680" s="3" t="s">
        <v>6025</v>
      </c>
      <c r="M4680" s="3" t="s">
        <v>6026</v>
      </c>
      <c r="N4680" s="3" t="s">
        <v>6477</v>
      </c>
      <c r="O4680" s="3" t="s">
        <v>6478</v>
      </c>
      <c r="P4680" s="3" t="s">
        <v>15632</v>
      </c>
      <c r="Q4680" s="3" t="s">
        <v>15633</v>
      </c>
      <c r="R4680" s="3" t="s">
        <v>6484</v>
      </c>
      <c r="S4680" s="3" t="s">
        <v>6491</v>
      </c>
      <c r="T4680" s="3" t="s">
        <v>6915</v>
      </c>
      <c r="U4680" s="3" t="s">
        <v>154</v>
      </c>
      <c r="V4680" s="3" t="s">
        <v>8312</v>
      </c>
      <c r="W4680" s="3" t="s">
        <v>154</v>
      </c>
      <c r="X4680" s="3" t="s">
        <v>154</v>
      </c>
      <c r="Y4680" s="3" t="s">
        <v>154</v>
      </c>
      <c r="Z4680" s="3" t="s">
        <v>154</v>
      </c>
      <c r="AA4680" s="3" t="s">
        <v>154</v>
      </c>
      <c r="AB4680" s="3" t="s">
        <v>154</v>
      </c>
      <c r="AC4680" s="3" t="s">
        <v>154</v>
      </c>
      <c r="AD4680" s="3" t="s">
        <v>6151</v>
      </c>
      <c r="AE4680" s="3" t="s">
        <v>6151</v>
      </c>
      <c r="AF4680" s="3" t="s">
        <v>154</v>
      </c>
      <c r="AG4680" s="3" t="s">
        <v>154</v>
      </c>
      <c r="AH4680" s="3" t="s">
        <v>6478</v>
      </c>
      <c r="AI4680" s="3" t="s">
        <v>6482</v>
      </c>
      <c r="AJ4680" s="3" t="s">
        <v>6033</v>
      </c>
    </row>
    <row r="4681" spans="1:36" ht="15">
      <c r="A4681" s="10">
        <v>4784</v>
      </c>
      <c r="B4681" t="str">
        <f>IF(K4681="总计","",INDEX(主数据!A:AD,MATCH(J4681,主数据!A:A,0),9))</f>
        <v>华中大区公司</v>
      </c>
      <c r="C4681" t="str">
        <f>IF(K4681="","",INDEX(主数据!A:AD,MATCH(J4681,主数据!A:A,0),11))</f>
        <v>宜昌城区</v>
      </c>
      <c r="D4681" t="str">
        <f t="shared" si="292"/>
        <v>WH26物业服务费标准方式3.60</v>
      </c>
      <c r="E4681" s="13" t="str">
        <f t="shared" si="294"/>
        <v>3.60</v>
      </c>
      <c r="F4681" s="13" t="str">
        <f>IF(E4681="","",IFERROR(IF(IF(K4681="","",INDEX(收费标合同信息维护!A:Q,MATCH(D4681,收费标合同信息维护!J:J,0),10))=D4681,"有","无"),"无"))</f>
        <v>无</v>
      </c>
      <c r="G4681" s="13" t="str">
        <f t="shared" si="293"/>
        <v/>
      </c>
      <c r="H4681" s="13" t="str">
        <f t="shared" si="295"/>
        <v/>
      </c>
      <c r="I4681" s="13" t="str">
        <f>IF(G4681="","",IFERROR(IF(IF(K4681="","",INDEX(收费标合同信息维护!A:Q,MATCH(G4681,收费标合同信息维护!M:M,0),13))=G4681,"有","无"),"无"))</f>
        <v/>
      </c>
      <c r="J4681" s="3" t="s">
        <v>2850</v>
      </c>
      <c r="K4681" s="3" t="s">
        <v>15581</v>
      </c>
      <c r="L4681" s="3" t="s">
        <v>6025</v>
      </c>
      <c r="M4681" s="3" t="s">
        <v>6026</v>
      </c>
      <c r="N4681" s="3" t="s">
        <v>6477</v>
      </c>
      <c r="O4681" s="3" t="s">
        <v>6478</v>
      </c>
      <c r="P4681" s="3" t="s">
        <v>15634</v>
      </c>
      <c r="Q4681" s="3" t="s">
        <v>15635</v>
      </c>
      <c r="R4681" s="3" t="s">
        <v>6484</v>
      </c>
      <c r="S4681" s="3" t="s">
        <v>6491</v>
      </c>
      <c r="T4681" s="3" t="s">
        <v>6915</v>
      </c>
      <c r="U4681" s="3" t="s">
        <v>154</v>
      </c>
      <c r="V4681" s="3" t="s">
        <v>6876</v>
      </c>
      <c r="W4681" s="3" t="s">
        <v>154</v>
      </c>
      <c r="X4681" s="3" t="s">
        <v>154</v>
      </c>
      <c r="Y4681" s="3" t="s">
        <v>154</v>
      </c>
      <c r="Z4681" s="3" t="s">
        <v>154</v>
      </c>
      <c r="AA4681" s="3" t="s">
        <v>154</v>
      </c>
      <c r="AB4681" s="3" t="s">
        <v>154</v>
      </c>
      <c r="AC4681" s="3" t="s">
        <v>154</v>
      </c>
      <c r="AD4681" s="3" t="s">
        <v>6151</v>
      </c>
      <c r="AE4681" s="3" t="s">
        <v>6151</v>
      </c>
      <c r="AF4681" s="3" t="s">
        <v>154</v>
      </c>
      <c r="AG4681" s="3" t="s">
        <v>154</v>
      </c>
      <c r="AH4681" s="3" t="s">
        <v>6478</v>
      </c>
      <c r="AI4681" s="3" t="s">
        <v>6482</v>
      </c>
      <c r="AJ4681" s="3" t="s">
        <v>6489</v>
      </c>
    </row>
    <row r="4682" spans="1:36" ht="15">
      <c r="A4682" s="10">
        <v>4785</v>
      </c>
      <c r="B4682" t="str">
        <f>IF(K4682="总计","",INDEX(主数据!A:AD,MATCH(J4682,主数据!A:A,0),9))</f>
        <v>华中大区公司</v>
      </c>
      <c r="C4682" t="str">
        <f>IF(K4682="","",INDEX(主数据!A:AD,MATCH(J4682,主数据!A:A,0),11))</f>
        <v>宜昌城区</v>
      </c>
      <c r="D4682" t="str">
        <f t="shared" si="292"/>
        <v>WH26物业服务费标准方式4.80</v>
      </c>
      <c r="E4682" s="13" t="str">
        <f t="shared" si="294"/>
        <v>4.80</v>
      </c>
      <c r="F4682" s="13" t="str">
        <f>IF(E4682="","",IFERROR(IF(IF(K4682="","",INDEX(收费标合同信息维护!A:Q,MATCH(D4682,收费标合同信息维护!J:J,0),10))=D4682,"有","无"),"无"))</f>
        <v>无</v>
      </c>
      <c r="G4682" s="13" t="str">
        <f t="shared" si="293"/>
        <v/>
      </c>
      <c r="H4682" s="13" t="str">
        <f t="shared" si="295"/>
        <v/>
      </c>
      <c r="I4682" s="13" t="str">
        <f>IF(G4682="","",IFERROR(IF(IF(K4682="","",INDEX(收费标合同信息维护!A:Q,MATCH(G4682,收费标合同信息维护!M:M,0),13))=G4682,"有","无"),"无"))</f>
        <v/>
      </c>
      <c r="J4682" s="3" t="s">
        <v>2850</v>
      </c>
      <c r="K4682" s="3" t="s">
        <v>15581</v>
      </c>
      <c r="L4682" s="3" t="s">
        <v>6025</v>
      </c>
      <c r="M4682" s="3" t="s">
        <v>6026</v>
      </c>
      <c r="N4682" s="3" t="s">
        <v>6477</v>
      </c>
      <c r="O4682" s="3" t="s">
        <v>6478</v>
      </c>
      <c r="P4682" s="3" t="s">
        <v>15636</v>
      </c>
      <c r="Q4682" s="3" t="s">
        <v>15637</v>
      </c>
      <c r="R4682" s="3" t="s">
        <v>6484</v>
      </c>
      <c r="S4682" s="3" t="s">
        <v>6491</v>
      </c>
      <c r="T4682" s="3" t="s">
        <v>6915</v>
      </c>
      <c r="U4682" s="3" t="s">
        <v>154</v>
      </c>
      <c r="V4682" s="3" t="s">
        <v>6883</v>
      </c>
      <c r="W4682" s="3" t="s">
        <v>154</v>
      </c>
      <c r="X4682" s="3" t="s">
        <v>154</v>
      </c>
      <c r="Y4682" s="3" t="s">
        <v>154</v>
      </c>
      <c r="Z4682" s="3" t="s">
        <v>154</v>
      </c>
      <c r="AA4682" s="3" t="s">
        <v>154</v>
      </c>
      <c r="AB4682" s="3" t="s">
        <v>154</v>
      </c>
      <c r="AC4682" s="3" t="s">
        <v>154</v>
      </c>
      <c r="AD4682" s="3" t="s">
        <v>6151</v>
      </c>
      <c r="AE4682" s="3" t="s">
        <v>6151</v>
      </c>
      <c r="AF4682" s="3" t="s">
        <v>154</v>
      </c>
      <c r="AG4682" s="3" t="s">
        <v>154</v>
      </c>
      <c r="AH4682" s="3" t="s">
        <v>6478</v>
      </c>
      <c r="AI4682" s="3" t="s">
        <v>6482</v>
      </c>
      <c r="AJ4682" s="3" t="s">
        <v>6489</v>
      </c>
    </row>
    <row r="4683" spans="1:36" ht="15">
      <c r="A4683" s="10">
        <v>4786</v>
      </c>
      <c r="B4683" t="str">
        <f>IF(K4683="总计","",INDEX(主数据!A:AD,MATCH(J4683,主数据!A:A,0),9))</f>
        <v>华中大区公司</v>
      </c>
      <c r="C4683" t="str">
        <f>IF(K4683="","",INDEX(主数据!A:AD,MATCH(J4683,主数据!A:A,0),11))</f>
        <v>宜昌城区</v>
      </c>
      <c r="D4683" t="str">
        <f t="shared" si="292"/>
        <v>WH26物业服务费标准方式3.50</v>
      </c>
      <c r="E4683" s="13" t="str">
        <f t="shared" si="294"/>
        <v>3.50</v>
      </c>
      <c r="F4683" s="13" t="str">
        <f>IF(E4683="","",IFERROR(IF(IF(K4683="","",INDEX(收费标合同信息维护!A:Q,MATCH(D4683,收费标合同信息维护!J:J,0),10))=D4683,"有","无"),"无"))</f>
        <v>无</v>
      </c>
      <c r="G4683" s="13" t="str">
        <f t="shared" si="293"/>
        <v/>
      </c>
      <c r="H4683" s="13" t="str">
        <f t="shared" si="295"/>
        <v/>
      </c>
      <c r="I4683" s="13" t="str">
        <f>IF(G4683="","",IFERROR(IF(IF(K4683="","",INDEX(收费标合同信息维护!A:Q,MATCH(G4683,收费标合同信息维护!M:M,0),13))=G4683,"有","无"),"无"))</f>
        <v/>
      </c>
      <c r="J4683" s="3" t="s">
        <v>2850</v>
      </c>
      <c r="K4683" s="3" t="s">
        <v>15581</v>
      </c>
      <c r="L4683" s="3" t="s">
        <v>6025</v>
      </c>
      <c r="M4683" s="3" t="s">
        <v>6026</v>
      </c>
      <c r="N4683" s="3" t="s">
        <v>6477</v>
      </c>
      <c r="O4683" s="3" t="s">
        <v>6478</v>
      </c>
      <c r="P4683" s="3" t="s">
        <v>15638</v>
      </c>
      <c r="Q4683" s="3" t="s">
        <v>15639</v>
      </c>
      <c r="R4683" s="3" t="s">
        <v>6484</v>
      </c>
      <c r="S4683" s="3" t="s">
        <v>6491</v>
      </c>
      <c r="T4683" s="3" t="s">
        <v>6915</v>
      </c>
      <c r="U4683" s="3" t="s">
        <v>154</v>
      </c>
      <c r="V4683" s="3" t="s">
        <v>6869</v>
      </c>
      <c r="W4683" s="3" t="s">
        <v>154</v>
      </c>
      <c r="X4683" s="3" t="s">
        <v>154</v>
      </c>
      <c r="Y4683" s="3" t="s">
        <v>154</v>
      </c>
      <c r="Z4683" s="3" t="s">
        <v>154</v>
      </c>
      <c r="AA4683" s="3" t="s">
        <v>154</v>
      </c>
      <c r="AB4683" s="3" t="s">
        <v>154</v>
      </c>
      <c r="AC4683" s="3" t="s">
        <v>154</v>
      </c>
      <c r="AD4683" s="3" t="s">
        <v>6151</v>
      </c>
      <c r="AE4683" s="3" t="s">
        <v>6151</v>
      </c>
      <c r="AF4683" s="3" t="s">
        <v>154</v>
      </c>
      <c r="AG4683" s="3" t="s">
        <v>154</v>
      </c>
      <c r="AH4683" s="3" t="s">
        <v>6478</v>
      </c>
      <c r="AI4683" s="3" t="s">
        <v>6482</v>
      </c>
      <c r="AJ4683" s="3" t="s">
        <v>6033</v>
      </c>
    </row>
    <row r="4684" spans="1:36" ht="15">
      <c r="A4684" s="10">
        <v>4787</v>
      </c>
      <c r="B4684" t="str">
        <f>IF(K4684="总计","",INDEX(主数据!A:AD,MATCH(J4684,主数据!A:A,0),9))</f>
        <v>华中大区公司</v>
      </c>
      <c r="C4684" t="str">
        <f>IF(K4684="","",INDEX(主数据!A:AD,MATCH(J4684,主数据!A:A,0),11))</f>
        <v>宜昌城区</v>
      </c>
      <c r="D4684" t="str">
        <f t="shared" si="292"/>
        <v>WH26物业服务费标准方式4.50</v>
      </c>
      <c r="E4684" s="13" t="str">
        <f t="shared" si="294"/>
        <v>4.50</v>
      </c>
      <c r="F4684" s="13" t="str">
        <f>IF(E4684="","",IFERROR(IF(IF(K4684="","",INDEX(收费标合同信息维护!A:Q,MATCH(D4684,收费标合同信息维护!J:J,0),10))=D4684,"有","无"),"无"))</f>
        <v>无</v>
      </c>
      <c r="G4684" s="13" t="str">
        <f t="shared" si="293"/>
        <v/>
      </c>
      <c r="H4684" s="13" t="str">
        <f t="shared" si="295"/>
        <v/>
      </c>
      <c r="I4684" s="13" t="str">
        <f>IF(G4684="","",IFERROR(IF(IF(K4684="","",INDEX(收费标合同信息维护!A:Q,MATCH(G4684,收费标合同信息维护!M:M,0),13))=G4684,"有","无"),"无"))</f>
        <v/>
      </c>
      <c r="J4684" s="3" t="s">
        <v>2850</v>
      </c>
      <c r="K4684" s="3" t="s">
        <v>15581</v>
      </c>
      <c r="L4684" s="3" t="s">
        <v>6025</v>
      </c>
      <c r="M4684" s="3" t="s">
        <v>6026</v>
      </c>
      <c r="N4684" s="3" t="s">
        <v>6477</v>
      </c>
      <c r="O4684" s="3" t="s">
        <v>6478</v>
      </c>
      <c r="P4684" s="3" t="s">
        <v>15640</v>
      </c>
      <c r="Q4684" s="3" t="s">
        <v>15641</v>
      </c>
      <c r="R4684" s="3" t="s">
        <v>6484</v>
      </c>
      <c r="S4684" s="3" t="s">
        <v>6491</v>
      </c>
      <c r="T4684" s="3" t="s">
        <v>6915</v>
      </c>
      <c r="U4684" s="3" t="s">
        <v>154</v>
      </c>
      <c r="V4684" s="3" t="s">
        <v>6507</v>
      </c>
      <c r="W4684" s="3" t="s">
        <v>154</v>
      </c>
      <c r="X4684" s="3" t="s">
        <v>154</v>
      </c>
      <c r="Y4684" s="3" t="s">
        <v>154</v>
      </c>
      <c r="Z4684" s="3" t="s">
        <v>154</v>
      </c>
      <c r="AA4684" s="3" t="s">
        <v>154</v>
      </c>
      <c r="AB4684" s="3" t="s">
        <v>154</v>
      </c>
      <c r="AC4684" s="3" t="s">
        <v>154</v>
      </c>
      <c r="AD4684" s="3" t="s">
        <v>6151</v>
      </c>
      <c r="AE4684" s="3" t="s">
        <v>6151</v>
      </c>
      <c r="AF4684" s="3" t="s">
        <v>154</v>
      </c>
      <c r="AG4684" s="3" t="s">
        <v>154</v>
      </c>
      <c r="AH4684" s="3" t="s">
        <v>6478</v>
      </c>
      <c r="AI4684" s="3" t="s">
        <v>6482</v>
      </c>
      <c r="AJ4684" s="3" t="s">
        <v>6489</v>
      </c>
    </row>
    <row r="4685" spans="1:36" ht="15">
      <c r="A4685" s="10">
        <v>4788</v>
      </c>
      <c r="B4685" t="str">
        <f>IF(K4685="总计","",INDEX(主数据!A:AD,MATCH(J4685,主数据!A:A,0),9))</f>
        <v>华中大区公司</v>
      </c>
      <c r="C4685" t="str">
        <f>IF(K4685="","",INDEX(主数据!A:AD,MATCH(J4685,主数据!A:A,0),11))</f>
        <v>宜昌城区</v>
      </c>
      <c r="D4685" t="str">
        <f t="shared" si="292"/>
        <v>WH26物业服务费标准方式6.00</v>
      </c>
      <c r="E4685" s="13" t="str">
        <f t="shared" si="294"/>
        <v>6.00</v>
      </c>
      <c r="F4685" s="13" t="str">
        <f>IF(E4685="","",IFERROR(IF(IF(K4685="","",INDEX(收费标合同信息维护!A:Q,MATCH(D4685,收费标合同信息维护!J:J,0),10))=D4685,"有","无"),"无"))</f>
        <v>无</v>
      </c>
      <c r="G4685" s="13" t="str">
        <f t="shared" si="293"/>
        <v/>
      </c>
      <c r="H4685" s="13" t="str">
        <f t="shared" si="295"/>
        <v/>
      </c>
      <c r="I4685" s="13" t="str">
        <f>IF(G4685="","",IFERROR(IF(IF(K4685="","",INDEX(收费标合同信息维护!A:Q,MATCH(G4685,收费标合同信息维护!M:M,0),13))=G4685,"有","无"),"无"))</f>
        <v/>
      </c>
      <c r="J4685" s="3" t="s">
        <v>2850</v>
      </c>
      <c r="K4685" s="3" t="s">
        <v>15581</v>
      </c>
      <c r="L4685" s="3" t="s">
        <v>6025</v>
      </c>
      <c r="M4685" s="3" t="s">
        <v>6026</v>
      </c>
      <c r="N4685" s="3" t="s">
        <v>6477</v>
      </c>
      <c r="O4685" s="3" t="s">
        <v>6478</v>
      </c>
      <c r="P4685" s="3" t="s">
        <v>15642</v>
      </c>
      <c r="Q4685" s="3" t="s">
        <v>15643</v>
      </c>
      <c r="R4685" s="3" t="s">
        <v>6484</v>
      </c>
      <c r="S4685" s="3" t="s">
        <v>6491</v>
      </c>
      <c r="T4685" s="3" t="s">
        <v>6537</v>
      </c>
      <c r="U4685" s="3" t="s">
        <v>154</v>
      </c>
      <c r="V4685" s="3" t="s">
        <v>6634</v>
      </c>
      <c r="W4685" s="3" t="s">
        <v>154</v>
      </c>
      <c r="X4685" s="3" t="s">
        <v>154</v>
      </c>
      <c r="Y4685" s="3" t="s">
        <v>154</v>
      </c>
      <c r="Z4685" s="3" t="s">
        <v>154</v>
      </c>
      <c r="AA4685" s="3" t="s">
        <v>154</v>
      </c>
      <c r="AB4685" s="3" t="s">
        <v>154</v>
      </c>
      <c r="AC4685" s="3" t="s">
        <v>154</v>
      </c>
      <c r="AD4685" s="3" t="s">
        <v>6151</v>
      </c>
      <c r="AE4685" s="3" t="s">
        <v>6151</v>
      </c>
      <c r="AF4685" s="3" t="s">
        <v>154</v>
      </c>
      <c r="AG4685" s="3" t="s">
        <v>154</v>
      </c>
      <c r="AH4685" s="3" t="s">
        <v>6478</v>
      </c>
      <c r="AI4685" s="3" t="s">
        <v>6482</v>
      </c>
      <c r="AJ4685" s="3" t="s">
        <v>6033</v>
      </c>
    </row>
    <row r="4686" spans="1:36" ht="15">
      <c r="A4686" s="10">
        <v>4789</v>
      </c>
      <c r="B4686" t="str">
        <f>IF(K4686="总计","",INDEX(主数据!A:AD,MATCH(J4686,主数据!A:A,0),9))</f>
        <v>华中大区公司</v>
      </c>
      <c r="C4686" t="str">
        <f>IF(K4686="","",INDEX(主数据!A:AD,MATCH(J4686,主数据!A:A,0),11))</f>
        <v>宜昌城区</v>
      </c>
      <c r="D4686" t="str">
        <f t="shared" si="292"/>
        <v>WH26物业服务费标准方式12.00</v>
      </c>
      <c r="E4686" s="13" t="str">
        <f t="shared" si="294"/>
        <v>12.00</v>
      </c>
      <c r="F4686" s="13" t="str">
        <f>IF(E4686="","",IFERROR(IF(IF(K4686="","",INDEX(收费标合同信息维护!A:Q,MATCH(D4686,收费标合同信息维护!J:J,0),10))=D4686,"有","无"),"无"))</f>
        <v>无</v>
      </c>
      <c r="G4686" s="13" t="str">
        <f t="shared" si="293"/>
        <v/>
      </c>
      <c r="H4686" s="13" t="str">
        <f t="shared" si="295"/>
        <v/>
      </c>
      <c r="I4686" s="13" t="str">
        <f>IF(G4686="","",IFERROR(IF(IF(K4686="","",INDEX(收费标合同信息维护!A:Q,MATCH(G4686,收费标合同信息维护!M:M,0),13))=G4686,"有","无"),"无"))</f>
        <v/>
      </c>
      <c r="J4686" s="3" t="s">
        <v>2850</v>
      </c>
      <c r="K4686" s="3" t="s">
        <v>15581</v>
      </c>
      <c r="L4686" s="3" t="s">
        <v>6025</v>
      </c>
      <c r="M4686" s="3" t="s">
        <v>6026</v>
      </c>
      <c r="N4686" s="3" t="s">
        <v>6477</v>
      </c>
      <c r="O4686" s="3" t="s">
        <v>6478</v>
      </c>
      <c r="P4686" s="3" t="s">
        <v>15644</v>
      </c>
      <c r="Q4686" s="3" t="s">
        <v>15645</v>
      </c>
      <c r="R4686" s="3" t="s">
        <v>6484</v>
      </c>
      <c r="S4686" s="3" t="s">
        <v>6491</v>
      </c>
      <c r="T4686" s="3" t="s">
        <v>6514</v>
      </c>
      <c r="U4686" s="3" t="s">
        <v>154</v>
      </c>
      <c r="V4686" s="3" t="s">
        <v>9810</v>
      </c>
      <c r="W4686" s="3" t="s">
        <v>154</v>
      </c>
      <c r="X4686" s="3" t="s">
        <v>154</v>
      </c>
      <c r="Y4686" s="3" t="s">
        <v>154</v>
      </c>
      <c r="Z4686" s="3" t="s">
        <v>154</v>
      </c>
      <c r="AA4686" s="3" t="s">
        <v>154</v>
      </c>
      <c r="AB4686" s="3" t="s">
        <v>154</v>
      </c>
      <c r="AC4686" s="3" t="s">
        <v>154</v>
      </c>
      <c r="AD4686" s="3" t="s">
        <v>6151</v>
      </c>
      <c r="AE4686" s="3" t="s">
        <v>6151</v>
      </c>
      <c r="AF4686" s="3" t="s">
        <v>154</v>
      </c>
      <c r="AG4686" s="3" t="s">
        <v>154</v>
      </c>
      <c r="AH4686" s="3" t="s">
        <v>6478</v>
      </c>
      <c r="AI4686" s="3" t="s">
        <v>6482</v>
      </c>
      <c r="AJ4686" s="3" t="s">
        <v>6032</v>
      </c>
    </row>
    <row r="4687" spans="1:36" ht="30">
      <c r="A4687" s="10">
        <v>4790</v>
      </c>
      <c r="B4687" t="str">
        <f>IF(K4687="总计","",INDEX(主数据!A:AD,MATCH(J4687,主数据!A:A,0),9))</f>
        <v>华中大区公司</v>
      </c>
      <c r="C4687" t="str">
        <f>IF(K4687="","",INDEX(主数据!A:AD,MATCH(J4687,主数据!A:A,0),11))</f>
        <v>宜昌城区</v>
      </c>
      <c r="D4687" t="str">
        <f t="shared" si="292"/>
        <v>WH26生活垃圾清运费-委托清运标准方式0.20</v>
      </c>
      <c r="E4687" s="13" t="str">
        <f t="shared" si="294"/>
        <v>0.20</v>
      </c>
      <c r="F4687" s="13" t="str">
        <f>IF(E4687="","",IFERROR(IF(IF(K4687="","",INDEX(收费标合同信息维护!A:Q,MATCH(D4687,收费标合同信息维护!J:J,0),10))=D4687,"有","无"),"无"))</f>
        <v>无</v>
      </c>
      <c r="G4687" s="13" t="str">
        <f t="shared" si="293"/>
        <v/>
      </c>
      <c r="H4687" s="13" t="str">
        <f t="shared" si="295"/>
        <v/>
      </c>
      <c r="I4687" s="13" t="str">
        <f>IF(G4687="","",IFERROR(IF(IF(K4687="","",INDEX(收费标合同信息维护!A:Q,MATCH(G4687,收费标合同信息维护!M:M,0),13))=G4687,"有","无"),"无"))</f>
        <v/>
      </c>
      <c r="J4687" s="3" t="s">
        <v>2850</v>
      </c>
      <c r="K4687" s="3" t="s">
        <v>15581</v>
      </c>
      <c r="L4687" s="3" t="s">
        <v>6630</v>
      </c>
      <c r="M4687" s="3" t="s">
        <v>6631</v>
      </c>
      <c r="N4687" s="3" t="s">
        <v>6477</v>
      </c>
      <c r="O4687" s="3" t="s">
        <v>6478</v>
      </c>
      <c r="P4687" s="3" t="s">
        <v>15646</v>
      </c>
      <c r="Q4687" s="3" t="s">
        <v>15647</v>
      </c>
      <c r="R4687" s="3" t="s">
        <v>6484</v>
      </c>
      <c r="S4687" s="3" t="s">
        <v>6491</v>
      </c>
      <c r="T4687" s="3" t="s">
        <v>6537</v>
      </c>
      <c r="U4687" s="3" t="s">
        <v>154</v>
      </c>
      <c r="V4687" s="3" t="s">
        <v>6624</v>
      </c>
      <c r="W4687" s="3" t="s">
        <v>154</v>
      </c>
      <c r="X4687" s="3" t="s">
        <v>154</v>
      </c>
      <c r="Y4687" s="3" t="s">
        <v>154</v>
      </c>
      <c r="Z4687" s="3" t="s">
        <v>154</v>
      </c>
      <c r="AA4687" s="3" t="s">
        <v>154</v>
      </c>
      <c r="AB4687" s="3" t="s">
        <v>154</v>
      </c>
      <c r="AC4687" s="3" t="s">
        <v>154</v>
      </c>
      <c r="AD4687" s="3" t="s">
        <v>6151</v>
      </c>
      <c r="AE4687" s="3" t="s">
        <v>6151</v>
      </c>
      <c r="AF4687" s="3" t="s">
        <v>6040</v>
      </c>
      <c r="AG4687" s="3" t="s">
        <v>154</v>
      </c>
      <c r="AH4687" s="3" t="s">
        <v>6478</v>
      </c>
      <c r="AI4687" s="3" t="s">
        <v>6482</v>
      </c>
      <c r="AJ4687" s="3" t="s">
        <v>6027</v>
      </c>
    </row>
    <row r="4688" spans="1:36" ht="30">
      <c r="A4688" s="10">
        <v>4791</v>
      </c>
      <c r="B4688" t="str">
        <f>IF(K4688="总计","",INDEX(主数据!A:AD,MATCH(J4688,主数据!A:A,0),9))</f>
        <v>华中大区公司</v>
      </c>
      <c r="C4688" t="str">
        <f>IF(K4688="","",INDEX(主数据!A:AD,MATCH(J4688,主数据!A:A,0),11))</f>
        <v>宜昌城区</v>
      </c>
      <c r="D4688" t="str">
        <f t="shared" si="292"/>
        <v>WH26生活垃圾清运费-委托清运定额</v>
      </c>
      <c r="E4688" s="13" t="str">
        <f t="shared" si="294"/>
        <v/>
      </c>
      <c r="F4688" s="13" t="str">
        <f>IF(E4688="","",IFERROR(IF(IF(K4688="","",INDEX(收费标合同信息维护!A:Q,MATCH(D4688,收费标合同信息维护!J:J,0),10))=D4688,"有","无"),"无"))</f>
        <v/>
      </c>
      <c r="G4688" s="13" t="str">
        <f t="shared" si="293"/>
        <v>WH26生活垃圾清运费-委托清运定额60.00</v>
      </c>
      <c r="H4688" s="13" t="str">
        <f t="shared" si="295"/>
        <v>60.00</v>
      </c>
      <c r="I4688" s="13" t="str">
        <f>IF(G4688="","",IFERROR(IF(IF(K4688="","",INDEX(收费标合同信息维护!A:Q,MATCH(G4688,收费标合同信息维护!M:M,0),13))=G4688,"有","无"),"无"))</f>
        <v>无</v>
      </c>
      <c r="J4688" s="3" t="s">
        <v>2850</v>
      </c>
      <c r="K4688" s="3" t="s">
        <v>15581</v>
      </c>
      <c r="L4688" s="3" t="s">
        <v>6630</v>
      </c>
      <c r="M4688" s="3" t="s">
        <v>6631</v>
      </c>
      <c r="N4688" s="3" t="s">
        <v>6477</v>
      </c>
      <c r="O4688" s="3" t="s">
        <v>6478</v>
      </c>
      <c r="P4688" s="3" t="s">
        <v>15648</v>
      </c>
      <c r="Q4688" s="3" t="s">
        <v>15649</v>
      </c>
      <c r="R4688" s="3" t="s">
        <v>6490</v>
      </c>
      <c r="S4688" s="3" t="s">
        <v>6491</v>
      </c>
      <c r="T4688" s="3" t="s">
        <v>6537</v>
      </c>
      <c r="U4688" s="3" t="s">
        <v>154</v>
      </c>
      <c r="V4688" s="3" t="s">
        <v>154</v>
      </c>
      <c r="W4688" s="3" t="s">
        <v>7016</v>
      </c>
      <c r="X4688" s="3" t="s">
        <v>154</v>
      </c>
      <c r="Y4688" s="3" t="s">
        <v>154</v>
      </c>
      <c r="Z4688" s="3" t="s">
        <v>154</v>
      </c>
      <c r="AA4688" s="3" t="s">
        <v>154</v>
      </c>
      <c r="AB4688" s="3" t="s">
        <v>154</v>
      </c>
      <c r="AC4688" s="3" t="s">
        <v>154</v>
      </c>
      <c r="AD4688" s="3" t="s">
        <v>6151</v>
      </c>
      <c r="AE4688" s="3" t="s">
        <v>6151</v>
      </c>
      <c r="AF4688" s="3" t="s">
        <v>154</v>
      </c>
      <c r="AG4688" s="3" t="s">
        <v>154</v>
      </c>
      <c r="AH4688" s="3" t="s">
        <v>6478</v>
      </c>
      <c r="AI4688" s="3" t="s">
        <v>6482</v>
      </c>
      <c r="AJ4688" s="3" t="s">
        <v>12</v>
      </c>
    </row>
    <row r="4689" spans="1:36" ht="15">
      <c r="A4689" s="10">
        <v>4792</v>
      </c>
      <c r="B4689" t="str">
        <f>IF(K4689="总计","",INDEX(主数据!A:AD,MATCH(J4689,主数据!A:A,0),9))</f>
        <v>华中大区公司</v>
      </c>
      <c r="C4689" t="str">
        <f>IF(K4689="","",INDEX(主数据!A:AD,MATCH(J4689,主数据!A:A,0),11))</f>
        <v>宜昌城区</v>
      </c>
      <c r="D4689" t="str">
        <f t="shared" si="292"/>
        <v>WH26专供电服务费标准方式0.46</v>
      </c>
      <c r="E4689" s="13" t="str">
        <f t="shared" si="294"/>
        <v>0.46</v>
      </c>
      <c r="F4689" s="13" t="str">
        <f>IF(E4689="","",IFERROR(IF(IF(K4689="","",INDEX(收费标合同信息维护!A:Q,MATCH(D4689,收费标合同信息维护!J:J,0),10))=D4689,"有","无"),"无"))</f>
        <v>无</v>
      </c>
      <c r="G4689" s="13" t="str">
        <f t="shared" si="293"/>
        <v/>
      </c>
      <c r="H4689" s="13" t="str">
        <f t="shared" si="295"/>
        <v/>
      </c>
      <c r="I4689" s="13" t="str">
        <f>IF(G4689="","",IFERROR(IF(IF(K4689="","",INDEX(收费标合同信息维护!A:Q,MATCH(G4689,收费标合同信息维护!M:M,0),13))=G4689,"有","无"),"无"))</f>
        <v/>
      </c>
      <c r="J4689" s="3" t="s">
        <v>2850</v>
      </c>
      <c r="K4689" s="3" t="s">
        <v>15581</v>
      </c>
      <c r="L4689" s="3" t="s">
        <v>6911</v>
      </c>
      <c r="M4689" s="3" t="s">
        <v>6912</v>
      </c>
      <c r="N4689" s="3" t="s">
        <v>6603</v>
      </c>
      <c r="O4689" s="3" t="s">
        <v>6478</v>
      </c>
      <c r="P4689" s="3" t="s">
        <v>15650</v>
      </c>
      <c r="Q4689" s="3" t="s">
        <v>15651</v>
      </c>
      <c r="R4689" s="3" t="s">
        <v>6484</v>
      </c>
      <c r="S4689" s="3" t="s">
        <v>6491</v>
      </c>
      <c r="T4689" s="3" t="s">
        <v>6936</v>
      </c>
      <c r="U4689" s="3" t="s">
        <v>154</v>
      </c>
      <c r="V4689" s="3" t="s">
        <v>15652</v>
      </c>
      <c r="W4689" s="3" t="s">
        <v>154</v>
      </c>
      <c r="X4689" s="3" t="s">
        <v>154</v>
      </c>
      <c r="Y4689" s="3" t="s">
        <v>154</v>
      </c>
      <c r="Z4689" s="3" t="s">
        <v>154</v>
      </c>
      <c r="AA4689" s="3" t="s">
        <v>154</v>
      </c>
      <c r="AB4689" s="3" t="s">
        <v>154</v>
      </c>
      <c r="AC4689" s="3" t="s">
        <v>154</v>
      </c>
      <c r="AD4689" s="3" t="s">
        <v>6151</v>
      </c>
      <c r="AE4689" s="3" t="s">
        <v>6151</v>
      </c>
      <c r="AF4689" s="3" t="s">
        <v>154</v>
      </c>
      <c r="AG4689" s="3" t="s">
        <v>154</v>
      </c>
      <c r="AH4689" s="3" t="s">
        <v>6478</v>
      </c>
      <c r="AI4689" s="3" t="s">
        <v>6482</v>
      </c>
      <c r="AJ4689" s="3" t="s">
        <v>6489</v>
      </c>
    </row>
    <row r="4690" spans="1:36" ht="30">
      <c r="A4690" s="10">
        <v>4793</v>
      </c>
      <c r="B4690" t="str">
        <f>IF(K4690="总计","",INDEX(主数据!A:AD,MATCH(J4690,主数据!A:A,0),9))</f>
        <v>华中大区公司</v>
      </c>
      <c r="C4690" t="str">
        <f>IF(K4690="","",INDEX(主数据!A:AD,MATCH(J4690,主数据!A:A,0),11))</f>
        <v>宜昌城区</v>
      </c>
      <c r="D4690" t="str">
        <f t="shared" si="292"/>
        <v>WH26小业主委托停车管理费（固定）定额</v>
      </c>
      <c r="E4690" s="13" t="str">
        <f t="shared" si="294"/>
        <v/>
      </c>
      <c r="F4690" s="13" t="str">
        <f>IF(E4690="","",IFERROR(IF(IF(K4690="","",INDEX(收费标合同信息维护!A:Q,MATCH(D4690,收费标合同信息维护!J:J,0),10))=D4690,"有","无"),"无"))</f>
        <v/>
      </c>
      <c r="G4690" s="13" t="str">
        <f t="shared" si="293"/>
        <v>WH26小业主委托停车管理费（固定）定额60.00</v>
      </c>
      <c r="H4690" s="13" t="str">
        <f t="shared" si="295"/>
        <v>60.00</v>
      </c>
      <c r="I4690" s="13" t="str">
        <f>IF(G4690="","",IFERROR(IF(IF(K4690="","",INDEX(收费标合同信息维护!A:Q,MATCH(G4690,收费标合同信息维护!M:M,0),13))=G4690,"有","无"),"无"))</f>
        <v>无</v>
      </c>
      <c r="J4690" s="3" t="s">
        <v>2850</v>
      </c>
      <c r="K4690" s="3" t="s">
        <v>15581</v>
      </c>
      <c r="L4690" s="3" t="s">
        <v>7013</v>
      </c>
      <c r="M4690" s="3" t="s">
        <v>7014</v>
      </c>
      <c r="N4690" s="3" t="s">
        <v>6477</v>
      </c>
      <c r="O4690" s="3" t="s">
        <v>6478</v>
      </c>
      <c r="P4690" s="3" t="s">
        <v>15653</v>
      </c>
      <c r="Q4690" s="3" t="s">
        <v>7014</v>
      </c>
      <c r="R4690" s="3" t="s">
        <v>6490</v>
      </c>
      <c r="S4690" s="3" t="s">
        <v>6491</v>
      </c>
      <c r="T4690" s="3" t="s">
        <v>6800</v>
      </c>
      <c r="U4690" s="3" t="s">
        <v>154</v>
      </c>
      <c r="V4690" s="3" t="s">
        <v>154</v>
      </c>
      <c r="W4690" s="3" t="s">
        <v>7016</v>
      </c>
      <c r="X4690" s="3" t="s">
        <v>154</v>
      </c>
      <c r="Y4690" s="3" t="s">
        <v>154</v>
      </c>
      <c r="Z4690" s="3" t="s">
        <v>154</v>
      </c>
      <c r="AA4690" s="3" t="s">
        <v>154</v>
      </c>
      <c r="AB4690" s="3" t="s">
        <v>154</v>
      </c>
      <c r="AC4690" s="3" t="s">
        <v>154</v>
      </c>
      <c r="AD4690" s="3" t="s">
        <v>6151</v>
      </c>
      <c r="AE4690" s="3" t="s">
        <v>6151</v>
      </c>
      <c r="AF4690" s="3" t="s">
        <v>6040</v>
      </c>
      <c r="AG4690" s="3" t="s">
        <v>154</v>
      </c>
      <c r="AH4690" s="3" t="s">
        <v>6478</v>
      </c>
      <c r="AI4690" s="3" t="s">
        <v>6482</v>
      </c>
      <c r="AJ4690" s="3" t="s">
        <v>6227</v>
      </c>
    </row>
    <row r="4691" spans="1:36" ht="15">
      <c r="A4691" s="10">
        <v>4794</v>
      </c>
      <c r="B4691" t="str">
        <f>IF(K4691="总计","",INDEX(主数据!A:AD,MATCH(J4691,主数据!A:A,0),9))</f>
        <v>华中大区公司</v>
      </c>
      <c r="C4691" t="str">
        <f>IF(K4691="","",INDEX(主数据!A:AD,MATCH(J4691,主数据!A:A,0),11))</f>
        <v>宜昌城区</v>
      </c>
      <c r="D4691" t="str">
        <f t="shared" si="292"/>
        <v>WH26电费标准方式0.74</v>
      </c>
      <c r="E4691" s="13" t="str">
        <f t="shared" si="294"/>
        <v>0.74</v>
      </c>
      <c r="F4691" s="13" t="str">
        <f>IF(E4691="","",IFERROR(IF(IF(K4691="","",INDEX(收费标合同信息维护!A:Q,MATCH(D4691,收费标合同信息维护!J:J,0),10))=D4691,"有","无"),"无"))</f>
        <v>无</v>
      </c>
      <c r="G4691" s="13" t="str">
        <f t="shared" si="293"/>
        <v/>
      </c>
      <c r="H4691" s="13" t="str">
        <f t="shared" si="295"/>
        <v/>
      </c>
      <c r="I4691" s="13" t="str">
        <f>IF(G4691="","",IFERROR(IF(IF(K4691="","",INDEX(收费标合同信息维护!A:Q,MATCH(G4691,收费标合同信息维护!M:M,0),13))=G4691,"有","无"),"无"))</f>
        <v/>
      </c>
      <c r="J4691" s="3" t="s">
        <v>2850</v>
      </c>
      <c r="K4691" s="3" t="s">
        <v>15581</v>
      </c>
      <c r="L4691" s="3" t="s">
        <v>6601</v>
      </c>
      <c r="M4691" s="3" t="s">
        <v>6602</v>
      </c>
      <c r="N4691" s="3" t="s">
        <v>6603</v>
      </c>
      <c r="O4691" s="3" t="s">
        <v>6478</v>
      </c>
      <c r="P4691" s="3" t="s">
        <v>15655</v>
      </c>
      <c r="Q4691" s="3" t="s">
        <v>15656</v>
      </c>
      <c r="R4691" s="3" t="s">
        <v>6484</v>
      </c>
      <c r="S4691" s="3" t="s">
        <v>6491</v>
      </c>
      <c r="T4691" s="3" t="s">
        <v>6936</v>
      </c>
      <c r="U4691" s="3" t="s">
        <v>154</v>
      </c>
      <c r="V4691" s="3" t="s">
        <v>15657</v>
      </c>
      <c r="W4691" s="3" t="s">
        <v>154</v>
      </c>
      <c r="X4691" s="3" t="s">
        <v>154</v>
      </c>
      <c r="Y4691" s="3" t="s">
        <v>154</v>
      </c>
      <c r="Z4691" s="3" t="s">
        <v>154</v>
      </c>
      <c r="AA4691" s="3" t="s">
        <v>154</v>
      </c>
      <c r="AB4691" s="3" t="s">
        <v>154</v>
      </c>
      <c r="AC4691" s="3" t="s">
        <v>154</v>
      </c>
      <c r="AD4691" s="3" t="s">
        <v>6151</v>
      </c>
      <c r="AE4691" s="3" t="s">
        <v>6151</v>
      </c>
      <c r="AF4691" s="3" t="s">
        <v>154</v>
      </c>
      <c r="AG4691" s="3" t="s">
        <v>154</v>
      </c>
      <c r="AH4691" s="3" t="s">
        <v>6478</v>
      </c>
      <c r="AI4691" s="3" t="s">
        <v>6482</v>
      </c>
      <c r="AJ4691" s="3" t="s">
        <v>6489</v>
      </c>
    </row>
    <row r="4692" spans="1:36" ht="15">
      <c r="A4692" s="10">
        <v>4795</v>
      </c>
      <c r="B4692" t="str">
        <f>IF(K4692="总计","",INDEX(主数据!A:AD,MATCH(J4692,主数据!A:A,0),9))</f>
        <v>华中大区公司</v>
      </c>
      <c r="C4692" t="str">
        <f>IF(K4692="","",INDEX(主数据!A:AD,MATCH(J4692,主数据!A:A,0),11))</f>
        <v>宜昌城区</v>
      </c>
      <c r="D4692" t="str">
        <f t="shared" si="292"/>
        <v>WH26电费标准方式1.20</v>
      </c>
      <c r="E4692" s="13" t="str">
        <f t="shared" si="294"/>
        <v>1.20</v>
      </c>
      <c r="F4692" s="13" t="str">
        <f>IF(E4692="","",IFERROR(IF(IF(K4692="","",INDEX(收费标合同信息维护!A:Q,MATCH(D4692,收费标合同信息维护!J:J,0),10))=D4692,"有","无"),"无"))</f>
        <v>无</v>
      </c>
      <c r="G4692" s="13" t="str">
        <f t="shared" si="293"/>
        <v/>
      </c>
      <c r="H4692" s="13" t="str">
        <f t="shared" si="295"/>
        <v/>
      </c>
      <c r="I4692" s="13" t="str">
        <f>IF(G4692="","",IFERROR(IF(IF(K4692="","",INDEX(收费标合同信息维护!A:Q,MATCH(G4692,收费标合同信息维护!M:M,0),13))=G4692,"有","无"),"无"))</f>
        <v/>
      </c>
      <c r="J4692" s="3" t="s">
        <v>2850</v>
      </c>
      <c r="K4692" s="3" t="s">
        <v>15581</v>
      </c>
      <c r="L4692" s="3" t="s">
        <v>6601</v>
      </c>
      <c r="M4692" s="3" t="s">
        <v>6602</v>
      </c>
      <c r="N4692" s="3" t="s">
        <v>6603</v>
      </c>
      <c r="O4692" s="3" t="s">
        <v>6478</v>
      </c>
      <c r="P4692" s="3" t="s">
        <v>15658</v>
      </c>
      <c r="Q4692" s="3" t="s">
        <v>8293</v>
      </c>
      <c r="R4692" s="3" t="s">
        <v>6484</v>
      </c>
      <c r="S4692" s="3" t="s">
        <v>6491</v>
      </c>
      <c r="T4692" s="3" t="s">
        <v>6800</v>
      </c>
      <c r="U4692" s="3" t="s">
        <v>154</v>
      </c>
      <c r="V4692" s="3" t="s">
        <v>6614</v>
      </c>
      <c r="W4692" s="3" t="s">
        <v>154</v>
      </c>
      <c r="X4692" s="3" t="s">
        <v>154</v>
      </c>
      <c r="Y4692" s="3" t="s">
        <v>154</v>
      </c>
      <c r="Z4692" s="3" t="s">
        <v>154</v>
      </c>
      <c r="AA4692" s="3" t="s">
        <v>154</v>
      </c>
      <c r="AB4692" s="3" t="s">
        <v>154</v>
      </c>
      <c r="AC4692" s="3" t="s">
        <v>154</v>
      </c>
      <c r="AD4692" s="3" t="s">
        <v>6151</v>
      </c>
      <c r="AE4692" s="3" t="s">
        <v>6151</v>
      </c>
      <c r="AF4692" s="3" t="s">
        <v>154</v>
      </c>
      <c r="AG4692" s="3" t="s">
        <v>154</v>
      </c>
      <c r="AH4692" s="3" t="s">
        <v>6478</v>
      </c>
      <c r="AI4692" s="3" t="s">
        <v>6482</v>
      </c>
      <c r="AJ4692" s="3" t="s">
        <v>6489</v>
      </c>
    </row>
    <row r="4693" spans="1:36" ht="15">
      <c r="A4693" s="10">
        <v>4796</v>
      </c>
      <c r="B4693" t="str">
        <f>IF(K4693="总计","",INDEX(主数据!A:AD,MATCH(J4693,主数据!A:A,0),9))</f>
        <v>华中大区公司</v>
      </c>
      <c r="C4693" t="str">
        <f>IF(K4693="","",INDEX(主数据!A:AD,MATCH(J4693,主数据!A:A,0),11))</f>
        <v>宜昌城区</v>
      </c>
      <c r="D4693" t="str">
        <f t="shared" si="292"/>
        <v>WH26电费标准方式0.83</v>
      </c>
      <c r="E4693" s="13" t="str">
        <f t="shared" si="294"/>
        <v>0.83</v>
      </c>
      <c r="F4693" s="13" t="str">
        <f>IF(E4693="","",IFERROR(IF(IF(K4693="","",INDEX(收费标合同信息维护!A:Q,MATCH(D4693,收费标合同信息维护!J:J,0),10))=D4693,"有","无"),"无"))</f>
        <v>无</v>
      </c>
      <c r="G4693" s="13" t="str">
        <f t="shared" si="293"/>
        <v/>
      </c>
      <c r="H4693" s="13" t="str">
        <f t="shared" si="295"/>
        <v/>
      </c>
      <c r="I4693" s="13" t="str">
        <f>IF(G4693="","",IFERROR(IF(IF(K4693="","",INDEX(收费标合同信息维护!A:Q,MATCH(G4693,收费标合同信息维护!M:M,0),13))=G4693,"有","无"),"无"))</f>
        <v/>
      </c>
      <c r="J4693" s="3" t="s">
        <v>2850</v>
      </c>
      <c r="K4693" s="3" t="s">
        <v>15581</v>
      </c>
      <c r="L4693" s="3" t="s">
        <v>6601</v>
      </c>
      <c r="M4693" s="3" t="s">
        <v>6602</v>
      </c>
      <c r="N4693" s="3" t="s">
        <v>6603</v>
      </c>
      <c r="O4693" s="3" t="s">
        <v>6478</v>
      </c>
      <c r="P4693" s="3" t="s">
        <v>15659</v>
      </c>
      <c r="Q4693" s="3" t="s">
        <v>15660</v>
      </c>
      <c r="R4693" s="3" t="s">
        <v>6484</v>
      </c>
      <c r="S4693" s="3" t="s">
        <v>6491</v>
      </c>
      <c r="T4693" s="3" t="s">
        <v>6690</v>
      </c>
      <c r="U4693" s="3" t="s">
        <v>154</v>
      </c>
      <c r="V4693" s="3" t="s">
        <v>15661</v>
      </c>
      <c r="W4693" s="3" t="s">
        <v>154</v>
      </c>
      <c r="X4693" s="3" t="s">
        <v>154</v>
      </c>
      <c r="Y4693" s="3" t="s">
        <v>154</v>
      </c>
      <c r="Z4693" s="3" t="s">
        <v>154</v>
      </c>
      <c r="AA4693" s="3" t="s">
        <v>154</v>
      </c>
      <c r="AB4693" s="3" t="s">
        <v>154</v>
      </c>
      <c r="AC4693" s="3" t="s">
        <v>154</v>
      </c>
      <c r="AD4693" s="3" t="s">
        <v>6151</v>
      </c>
      <c r="AE4693" s="3" t="s">
        <v>6151</v>
      </c>
      <c r="AF4693" s="3" t="s">
        <v>154</v>
      </c>
      <c r="AG4693" s="3" t="s">
        <v>154</v>
      </c>
      <c r="AH4693" s="3" t="s">
        <v>6478</v>
      </c>
      <c r="AI4693" s="3" t="s">
        <v>6482</v>
      </c>
      <c r="AJ4693" s="3" t="s">
        <v>6489</v>
      </c>
    </row>
    <row r="4694" spans="1:36" ht="15">
      <c r="A4694" s="10">
        <v>4797</v>
      </c>
      <c r="B4694" t="str">
        <f>IF(K4694="总计","",INDEX(主数据!A:AD,MATCH(J4694,主数据!A:A,0),9))</f>
        <v>华中大区公司</v>
      </c>
      <c r="C4694" t="str">
        <f>IF(K4694="","",INDEX(主数据!A:AD,MATCH(J4694,主数据!A:A,0),11))</f>
        <v>宜昌城区</v>
      </c>
      <c r="D4694" t="str">
        <f t="shared" si="292"/>
        <v>WH26电费标准方式0.90</v>
      </c>
      <c r="E4694" s="13" t="str">
        <f t="shared" si="294"/>
        <v>0.90</v>
      </c>
      <c r="F4694" s="13" t="str">
        <f>IF(E4694="","",IFERROR(IF(IF(K4694="","",INDEX(收费标合同信息维护!A:Q,MATCH(D4694,收费标合同信息维护!J:J,0),10))=D4694,"有","无"),"无"))</f>
        <v>无</v>
      </c>
      <c r="G4694" s="13" t="str">
        <f t="shared" si="293"/>
        <v/>
      </c>
      <c r="H4694" s="13" t="str">
        <f t="shared" si="295"/>
        <v/>
      </c>
      <c r="I4694" s="13" t="str">
        <f>IF(G4694="","",IFERROR(IF(IF(K4694="","",INDEX(收费标合同信息维护!A:Q,MATCH(G4694,收费标合同信息维护!M:M,0),13))=G4694,"有","无"),"无"))</f>
        <v/>
      </c>
      <c r="J4694" s="3" t="s">
        <v>2850</v>
      </c>
      <c r="K4694" s="3" t="s">
        <v>15581</v>
      </c>
      <c r="L4694" s="3" t="s">
        <v>6601</v>
      </c>
      <c r="M4694" s="3" t="s">
        <v>6602</v>
      </c>
      <c r="N4694" s="3" t="s">
        <v>6603</v>
      </c>
      <c r="O4694" s="3" t="s">
        <v>6478</v>
      </c>
      <c r="P4694" s="3" t="s">
        <v>15662</v>
      </c>
      <c r="Q4694" s="3" t="s">
        <v>15663</v>
      </c>
      <c r="R4694" s="3" t="s">
        <v>6484</v>
      </c>
      <c r="S4694" s="3" t="s">
        <v>6491</v>
      </c>
      <c r="T4694" s="3" t="s">
        <v>6936</v>
      </c>
      <c r="U4694" s="3" t="s">
        <v>154</v>
      </c>
      <c r="V4694" s="3" t="s">
        <v>6979</v>
      </c>
      <c r="W4694" s="3" t="s">
        <v>154</v>
      </c>
      <c r="X4694" s="3" t="s">
        <v>154</v>
      </c>
      <c r="Y4694" s="3" t="s">
        <v>154</v>
      </c>
      <c r="Z4694" s="3" t="s">
        <v>154</v>
      </c>
      <c r="AA4694" s="3" t="s">
        <v>154</v>
      </c>
      <c r="AB4694" s="3" t="s">
        <v>154</v>
      </c>
      <c r="AC4694" s="3" t="s">
        <v>154</v>
      </c>
      <c r="AD4694" s="3" t="s">
        <v>6151</v>
      </c>
      <c r="AE4694" s="3" t="s">
        <v>6151</v>
      </c>
      <c r="AF4694" s="3" t="s">
        <v>154</v>
      </c>
      <c r="AG4694" s="3" t="s">
        <v>154</v>
      </c>
      <c r="AH4694" s="3" t="s">
        <v>6478</v>
      </c>
      <c r="AI4694" s="3" t="s">
        <v>6482</v>
      </c>
      <c r="AJ4694" s="3" t="s">
        <v>6489</v>
      </c>
    </row>
    <row r="4695" spans="1:36" ht="15">
      <c r="A4695" s="10">
        <v>4798</v>
      </c>
      <c r="B4695" t="str">
        <f>IF(K4695="总计","",INDEX(主数据!A:AD,MATCH(J4695,主数据!A:A,0),9))</f>
        <v>华中大区公司</v>
      </c>
      <c r="C4695" t="str">
        <f>IF(K4695="","",INDEX(主数据!A:AD,MATCH(J4695,主数据!A:A,0),11))</f>
        <v>宜昌城区</v>
      </c>
      <c r="D4695" t="str">
        <f t="shared" si="292"/>
        <v>WH26自来水费（简易征收）标准方式3.50</v>
      </c>
      <c r="E4695" s="13" t="str">
        <f t="shared" si="294"/>
        <v>3.50</v>
      </c>
      <c r="F4695" s="13" t="str">
        <f>IF(E4695="","",IFERROR(IF(IF(K4695="","",INDEX(收费标合同信息维护!A:Q,MATCH(D4695,收费标合同信息维护!J:J,0),10))=D4695,"有","无"),"无"))</f>
        <v>无</v>
      </c>
      <c r="G4695" s="13" t="str">
        <f t="shared" si="293"/>
        <v/>
      </c>
      <c r="H4695" s="13" t="str">
        <f t="shared" si="295"/>
        <v/>
      </c>
      <c r="I4695" s="13" t="str">
        <f>IF(G4695="","",IFERROR(IF(IF(K4695="","",INDEX(收费标合同信息维护!A:Q,MATCH(G4695,收费标合同信息维护!M:M,0),13))=G4695,"有","无"),"无"))</f>
        <v/>
      </c>
      <c r="J4695" s="3" t="s">
        <v>2850</v>
      </c>
      <c r="K4695" s="3" t="s">
        <v>15581</v>
      </c>
      <c r="L4695" s="3" t="s">
        <v>6615</v>
      </c>
      <c r="M4695" s="3" t="s">
        <v>6616</v>
      </c>
      <c r="N4695" s="3" t="s">
        <v>6603</v>
      </c>
      <c r="O4695" s="3" t="s">
        <v>6478</v>
      </c>
      <c r="P4695" s="3" t="s">
        <v>15664</v>
      </c>
      <c r="Q4695" s="3" t="s">
        <v>15665</v>
      </c>
      <c r="R4695" s="3" t="s">
        <v>6484</v>
      </c>
      <c r="S4695" s="3" t="s">
        <v>6491</v>
      </c>
      <c r="T4695" s="3" t="s">
        <v>6690</v>
      </c>
      <c r="U4695" s="3" t="s">
        <v>154</v>
      </c>
      <c r="V4695" s="3" t="s">
        <v>6869</v>
      </c>
      <c r="W4695" s="3" t="s">
        <v>154</v>
      </c>
      <c r="X4695" s="3" t="s">
        <v>154</v>
      </c>
      <c r="Y4695" s="3" t="s">
        <v>154</v>
      </c>
      <c r="Z4695" s="3" t="s">
        <v>154</v>
      </c>
      <c r="AA4695" s="3" t="s">
        <v>154</v>
      </c>
      <c r="AB4695" s="3" t="s">
        <v>154</v>
      </c>
      <c r="AC4695" s="3" t="s">
        <v>154</v>
      </c>
      <c r="AD4695" s="3" t="s">
        <v>6151</v>
      </c>
      <c r="AE4695" s="3" t="s">
        <v>6151</v>
      </c>
      <c r="AF4695" s="3" t="s">
        <v>154</v>
      </c>
      <c r="AG4695" s="3" t="s">
        <v>154</v>
      </c>
      <c r="AH4695" s="3" t="s">
        <v>6478</v>
      </c>
      <c r="AI4695" s="3" t="s">
        <v>6482</v>
      </c>
      <c r="AJ4695" s="3" t="s">
        <v>6489</v>
      </c>
    </row>
    <row r="4696" spans="1:36" ht="15">
      <c r="A4696" s="10">
        <v>4799</v>
      </c>
      <c r="B4696" t="str">
        <f>IF(K4696="总计","",INDEX(主数据!A:AD,MATCH(J4696,主数据!A:A,0),9))</f>
        <v>华中大区公司</v>
      </c>
      <c r="C4696" t="str">
        <f>IF(K4696="","",INDEX(主数据!A:AD,MATCH(J4696,主数据!A:A,0),11))</f>
        <v>宜昌城区</v>
      </c>
      <c r="D4696" t="str">
        <f t="shared" si="292"/>
        <v>WH26自来水费（简易征收）标准方式3.08</v>
      </c>
      <c r="E4696" s="13" t="str">
        <f t="shared" si="294"/>
        <v>3.08</v>
      </c>
      <c r="F4696" s="13" t="str">
        <f>IF(E4696="","",IFERROR(IF(IF(K4696="","",INDEX(收费标合同信息维护!A:Q,MATCH(D4696,收费标合同信息维护!J:J,0),10))=D4696,"有","无"),"无"))</f>
        <v>无</v>
      </c>
      <c r="G4696" s="13" t="str">
        <f t="shared" si="293"/>
        <v/>
      </c>
      <c r="H4696" s="13" t="str">
        <f t="shared" si="295"/>
        <v/>
      </c>
      <c r="I4696" s="13" t="str">
        <f>IF(G4696="","",IFERROR(IF(IF(K4696="","",INDEX(收费标合同信息维护!A:Q,MATCH(G4696,收费标合同信息维护!M:M,0),13))=G4696,"有","无"),"无"))</f>
        <v/>
      </c>
      <c r="J4696" s="3" t="s">
        <v>2850</v>
      </c>
      <c r="K4696" s="3" t="s">
        <v>15581</v>
      </c>
      <c r="L4696" s="3" t="s">
        <v>6615</v>
      </c>
      <c r="M4696" s="3" t="s">
        <v>6616</v>
      </c>
      <c r="N4696" s="3" t="s">
        <v>6603</v>
      </c>
      <c r="O4696" s="3" t="s">
        <v>6478</v>
      </c>
      <c r="P4696" s="3" t="s">
        <v>15666</v>
      </c>
      <c r="Q4696" s="3" t="s">
        <v>15667</v>
      </c>
      <c r="R4696" s="3" t="s">
        <v>6484</v>
      </c>
      <c r="S4696" s="3" t="s">
        <v>6491</v>
      </c>
      <c r="T4696" s="3" t="s">
        <v>6492</v>
      </c>
      <c r="U4696" s="3" t="s">
        <v>154</v>
      </c>
      <c r="V4696" s="3" t="s">
        <v>15292</v>
      </c>
      <c r="W4696" s="3" t="s">
        <v>154</v>
      </c>
      <c r="X4696" s="3" t="s">
        <v>154</v>
      </c>
      <c r="Y4696" s="3" t="s">
        <v>154</v>
      </c>
      <c r="Z4696" s="3" t="s">
        <v>154</v>
      </c>
      <c r="AA4696" s="3" t="s">
        <v>154</v>
      </c>
      <c r="AB4696" s="3" t="s">
        <v>154</v>
      </c>
      <c r="AC4696" s="3" t="s">
        <v>154</v>
      </c>
      <c r="AD4696" s="3" t="s">
        <v>6151</v>
      </c>
      <c r="AE4696" s="3" t="s">
        <v>6151</v>
      </c>
      <c r="AF4696" s="3" t="s">
        <v>154</v>
      </c>
      <c r="AG4696" s="3" t="s">
        <v>154</v>
      </c>
      <c r="AH4696" s="3" t="s">
        <v>6478</v>
      </c>
      <c r="AI4696" s="3" t="s">
        <v>6482</v>
      </c>
      <c r="AJ4696" s="3" t="s">
        <v>6489</v>
      </c>
    </row>
    <row r="4697" spans="1:36" ht="30">
      <c r="A4697" s="10">
        <v>4800</v>
      </c>
      <c r="B4697" t="str">
        <f>IF(K4697="总计","",INDEX(主数据!A:AD,MATCH(J4697,主数据!A:A,0),9))</f>
        <v>华东大区公司</v>
      </c>
      <c r="C4697" t="str">
        <f>IF(K4697="","",INDEX(主数据!A:AD,MATCH(J4697,主数据!A:A,0),11))</f>
        <v>无锡城区</v>
      </c>
      <c r="D4697" t="str">
        <f t="shared" si="292"/>
        <v>WX12销售中心物业费定额</v>
      </c>
      <c r="E4697" s="13" t="str">
        <f t="shared" si="294"/>
        <v/>
      </c>
      <c r="F4697" s="13" t="str">
        <f>IF(E4697="","",IFERROR(IF(IF(K4697="","",INDEX(收费标合同信息维护!A:Q,MATCH(D4697,收费标合同信息维护!J:J,0),10))=D4697,"有","无"),"无"))</f>
        <v/>
      </c>
      <c r="G4697" s="13" t="str">
        <f t="shared" si="293"/>
        <v>WX12销售中心物业费定额18000.00</v>
      </c>
      <c r="H4697" s="13" t="str">
        <f t="shared" si="295"/>
        <v>18000.00</v>
      </c>
      <c r="I4697" s="13" t="str">
        <f>IF(G4697="","",IFERROR(IF(IF(K4697="","",INDEX(收费标合同信息维护!A:Q,MATCH(G4697,收费标合同信息维护!M:M,0),13))=G4697,"有","无"),"无"))</f>
        <v>无</v>
      </c>
      <c r="J4697" s="3" t="s">
        <v>2777</v>
      </c>
      <c r="K4697" s="3" t="s">
        <v>15668</v>
      </c>
      <c r="L4697" s="3" t="s">
        <v>6638</v>
      </c>
      <c r="M4697" s="3" t="s">
        <v>6639</v>
      </c>
      <c r="N4697" s="3" t="s">
        <v>6477</v>
      </c>
      <c r="O4697" s="3" t="s">
        <v>6478</v>
      </c>
      <c r="P4697" s="3" t="s">
        <v>15669</v>
      </c>
      <c r="Q4697" s="3" t="s">
        <v>15670</v>
      </c>
      <c r="R4697" s="3" t="s">
        <v>6490</v>
      </c>
      <c r="S4697" s="3" t="s">
        <v>6491</v>
      </c>
      <c r="T4697" s="3" t="s">
        <v>6633</v>
      </c>
      <c r="U4697" s="3" t="s">
        <v>154</v>
      </c>
      <c r="V4697" s="3" t="s">
        <v>154</v>
      </c>
      <c r="W4697" s="3" t="s">
        <v>9456</v>
      </c>
      <c r="X4697" s="3" t="s">
        <v>154</v>
      </c>
      <c r="Y4697" s="3" t="s">
        <v>154</v>
      </c>
      <c r="Z4697" s="3" t="s">
        <v>154</v>
      </c>
      <c r="AA4697" s="3" t="s">
        <v>154</v>
      </c>
      <c r="AB4697" s="3" t="s">
        <v>154</v>
      </c>
      <c r="AC4697" s="3" t="s">
        <v>154</v>
      </c>
      <c r="AD4697" s="3" t="s">
        <v>6151</v>
      </c>
      <c r="AE4697" s="3" t="s">
        <v>6151</v>
      </c>
      <c r="AF4697" s="3" t="s">
        <v>154</v>
      </c>
      <c r="AG4697" s="3" t="s">
        <v>154</v>
      </c>
      <c r="AH4697" s="3" t="s">
        <v>6478</v>
      </c>
      <c r="AI4697" s="3" t="s">
        <v>6482</v>
      </c>
      <c r="AJ4697" s="3" t="s">
        <v>6033</v>
      </c>
    </row>
    <row r="4698" spans="1:36" ht="30">
      <c r="A4698" s="10">
        <v>4801</v>
      </c>
      <c r="B4698" t="str">
        <f>IF(K4698="总计","",INDEX(主数据!A:AD,MATCH(J4698,主数据!A:A,0),9))</f>
        <v>华东大区公司</v>
      </c>
      <c r="C4698" t="str">
        <f>IF(K4698="","",INDEX(主数据!A:AD,MATCH(J4698,主数据!A:A,0),11))</f>
        <v>无锡城区</v>
      </c>
      <c r="D4698" t="str">
        <f t="shared" si="292"/>
        <v>WX12销售中心物业费定额</v>
      </c>
      <c r="E4698" s="13" t="str">
        <f t="shared" si="294"/>
        <v/>
      </c>
      <c r="F4698" s="13" t="str">
        <f>IF(E4698="","",IFERROR(IF(IF(K4698="","",INDEX(收费标合同信息维护!A:Q,MATCH(D4698,收费标合同信息维护!J:J,0),10))=D4698,"有","无"),"无"))</f>
        <v/>
      </c>
      <c r="G4698" s="13" t="str">
        <f t="shared" si="293"/>
        <v>WX12销售中心物业费定额109758.00</v>
      </c>
      <c r="H4698" s="13" t="str">
        <f t="shared" si="295"/>
        <v>109758.00</v>
      </c>
      <c r="I4698" s="13" t="str">
        <f>IF(G4698="","",IFERROR(IF(IF(K4698="","",INDEX(收费标合同信息维护!A:Q,MATCH(G4698,收费标合同信息维护!M:M,0),13))=G4698,"有","无"),"无"))</f>
        <v>无</v>
      </c>
      <c r="J4698" s="3" t="s">
        <v>2777</v>
      </c>
      <c r="K4698" s="3" t="s">
        <v>15668</v>
      </c>
      <c r="L4698" s="3" t="s">
        <v>6638</v>
      </c>
      <c r="M4698" s="3" t="s">
        <v>6639</v>
      </c>
      <c r="N4698" s="3" t="s">
        <v>6477</v>
      </c>
      <c r="O4698" s="3" t="s">
        <v>6478</v>
      </c>
      <c r="P4698" s="3" t="s">
        <v>15671</v>
      </c>
      <c r="Q4698" s="3" t="s">
        <v>15672</v>
      </c>
      <c r="R4698" s="3" t="s">
        <v>6490</v>
      </c>
      <c r="S4698" s="3" t="s">
        <v>6491</v>
      </c>
      <c r="T4698" s="3" t="s">
        <v>6633</v>
      </c>
      <c r="U4698" s="3" t="s">
        <v>154</v>
      </c>
      <c r="V4698" s="3" t="s">
        <v>154</v>
      </c>
      <c r="W4698" s="3" t="s">
        <v>15673</v>
      </c>
      <c r="X4698" s="3" t="s">
        <v>154</v>
      </c>
      <c r="Y4698" s="3" t="s">
        <v>154</v>
      </c>
      <c r="Z4698" s="3" t="s">
        <v>154</v>
      </c>
      <c r="AA4698" s="3" t="s">
        <v>154</v>
      </c>
      <c r="AB4698" s="3" t="s">
        <v>154</v>
      </c>
      <c r="AC4698" s="3" t="s">
        <v>154</v>
      </c>
      <c r="AD4698" s="3" t="s">
        <v>6151</v>
      </c>
      <c r="AE4698" s="3" t="s">
        <v>6151</v>
      </c>
      <c r="AF4698" s="3" t="s">
        <v>154</v>
      </c>
      <c r="AG4698" s="3" t="s">
        <v>154</v>
      </c>
      <c r="AH4698" s="3" t="s">
        <v>6478</v>
      </c>
      <c r="AI4698" s="3" t="s">
        <v>6482</v>
      </c>
      <c r="AJ4698" s="3" t="s">
        <v>6033</v>
      </c>
    </row>
    <row r="4699" spans="1:36" ht="30">
      <c r="A4699" s="10">
        <v>4802</v>
      </c>
      <c r="B4699" t="str">
        <f>IF(K4699="总计","",INDEX(主数据!A:AD,MATCH(J4699,主数据!A:A,0),9))</f>
        <v>华东大区公司</v>
      </c>
      <c r="C4699" t="str">
        <f>IF(K4699="","",INDEX(主数据!A:AD,MATCH(J4699,主数据!A:A,0),11))</f>
        <v>无锡城区</v>
      </c>
      <c r="D4699" t="str">
        <f t="shared" si="292"/>
        <v>WX12销售中心物业费直接录入</v>
      </c>
      <c r="E4699" s="13" t="str">
        <f t="shared" si="294"/>
        <v/>
      </c>
      <c r="F4699" s="13" t="str">
        <f>IF(E4699="","",IFERROR(IF(IF(K4699="","",INDEX(收费标合同信息维护!A:Q,MATCH(D4699,收费标合同信息维护!J:J,0),10))=D4699,"有","无"),"无"))</f>
        <v/>
      </c>
      <c r="G4699" s="13" t="str">
        <f t="shared" si="293"/>
        <v/>
      </c>
      <c r="H4699" s="13" t="str">
        <f t="shared" si="295"/>
        <v/>
      </c>
      <c r="I4699" s="13" t="str">
        <f>IF(G4699="","",IFERROR(IF(IF(K4699="","",INDEX(收费标合同信息维护!A:Q,MATCH(G4699,收费标合同信息维护!M:M,0),13))=G4699,"有","无"),"无"))</f>
        <v/>
      </c>
      <c r="J4699" s="3" t="s">
        <v>2777</v>
      </c>
      <c r="K4699" s="3" t="s">
        <v>15668</v>
      </c>
      <c r="L4699" s="3" t="s">
        <v>6638</v>
      </c>
      <c r="M4699" s="3" t="s">
        <v>6639</v>
      </c>
      <c r="N4699" s="3" t="s">
        <v>6477</v>
      </c>
      <c r="O4699" s="3" t="s">
        <v>6478</v>
      </c>
      <c r="P4699" s="3" t="s">
        <v>15674</v>
      </c>
      <c r="Q4699" s="3" t="s">
        <v>15675</v>
      </c>
      <c r="R4699" s="3" t="s">
        <v>6479</v>
      </c>
      <c r="S4699" s="3" t="s">
        <v>6480</v>
      </c>
      <c r="T4699" s="3" t="s">
        <v>15676</v>
      </c>
      <c r="U4699" s="3" t="s">
        <v>154</v>
      </c>
      <c r="V4699" s="3" t="s">
        <v>154</v>
      </c>
      <c r="W4699" s="3" t="s">
        <v>154</v>
      </c>
      <c r="X4699" s="3" t="s">
        <v>154</v>
      </c>
      <c r="Y4699" s="3" t="s">
        <v>154</v>
      </c>
      <c r="Z4699" s="3" t="s">
        <v>154</v>
      </c>
      <c r="AA4699" s="3" t="s">
        <v>154</v>
      </c>
      <c r="AB4699" s="3" t="s">
        <v>154</v>
      </c>
      <c r="AC4699" s="3" t="s">
        <v>154</v>
      </c>
      <c r="AD4699" s="3" t="s">
        <v>6151</v>
      </c>
      <c r="AE4699" s="3" t="s">
        <v>6151</v>
      </c>
      <c r="AF4699" s="3" t="s">
        <v>154</v>
      </c>
      <c r="AG4699" s="3" t="s">
        <v>154</v>
      </c>
      <c r="AH4699" s="3" t="s">
        <v>6597</v>
      </c>
      <c r="AI4699" s="3" t="s">
        <v>6482</v>
      </c>
      <c r="AJ4699" s="3" t="s">
        <v>6489</v>
      </c>
    </row>
    <row r="4700" spans="1:36" ht="15">
      <c r="A4700" s="10">
        <v>4803</v>
      </c>
      <c r="B4700" t="str">
        <f>IF(K4700="总计","",INDEX(主数据!A:AD,MATCH(J4700,主数据!A:A,0),9))</f>
        <v>华东大区公司</v>
      </c>
      <c r="C4700" t="str">
        <f>IF(K4700="","",INDEX(主数据!A:AD,MATCH(J4700,主数据!A:A,0),11))</f>
        <v>无锡城区</v>
      </c>
      <c r="D4700" t="str">
        <f t="shared" si="292"/>
        <v>WX18物业服务费直接录入</v>
      </c>
      <c r="E4700" s="13" t="str">
        <f t="shared" si="294"/>
        <v/>
      </c>
      <c r="F4700" s="13" t="str">
        <f>IF(E4700="","",IFERROR(IF(IF(K4700="","",INDEX(收费标合同信息维护!A:Q,MATCH(D4700,收费标合同信息维护!J:J,0),10))=D4700,"有","无"),"无"))</f>
        <v/>
      </c>
      <c r="G4700" s="13" t="str">
        <f t="shared" si="293"/>
        <v/>
      </c>
      <c r="H4700" s="13" t="str">
        <f t="shared" si="295"/>
        <v/>
      </c>
      <c r="I4700" s="13" t="str">
        <f>IF(G4700="","",IFERROR(IF(IF(K4700="","",INDEX(收费标合同信息维护!A:Q,MATCH(G4700,收费标合同信息维护!M:M,0),13))=G4700,"有","无"),"无"))</f>
        <v/>
      </c>
      <c r="J4700" s="3" t="s">
        <v>4463</v>
      </c>
      <c r="K4700" s="3" t="s">
        <v>15677</v>
      </c>
      <c r="L4700" s="3" t="s">
        <v>6025</v>
      </c>
      <c r="M4700" s="3" t="s">
        <v>6026</v>
      </c>
      <c r="N4700" s="3" t="s">
        <v>6477</v>
      </c>
      <c r="O4700" s="3" t="s">
        <v>6478</v>
      </c>
      <c r="P4700" s="3" t="s">
        <v>15674</v>
      </c>
      <c r="Q4700" s="3" t="s">
        <v>10201</v>
      </c>
      <c r="R4700" s="3" t="s">
        <v>6479</v>
      </c>
      <c r="S4700" s="3" t="s">
        <v>6480</v>
      </c>
      <c r="T4700" s="3" t="s">
        <v>15676</v>
      </c>
      <c r="U4700" s="3" t="s">
        <v>154</v>
      </c>
      <c r="V4700" s="3" t="s">
        <v>154</v>
      </c>
      <c r="W4700" s="3" t="s">
        <v>154</v>
      </c>
      <c r="X4700" s="3" t="s">
        <v>154</v>
      </c>
      <c r="Y4700" s="3" t="s">
        <v>154</v>
      </c>
      <c r="Z4700" s="3" t="s">
        <v>154</v>
      </c>
      <c r="AA4700" s="3" t="s">
        <v>154</v>
      </c>
      <c r="AB4700" s="3" t="s">
        <v>154</v>
      </c>
      <c r="AC4700" s="3" t="s">
        <v>154</v>
      </c>
      <c r="AD4700" s="3" t="s">
        <v>6151</v>
      </c>
      <c r="AE4700" s="3" t="s">
        <v>6151</v>
      </c>
      <c r="AF4700" s="3" t="s">
        <v>154</v>
      </c>
      <c r="AG4700" s="3" t="s">
        <v>154</v>
      </c>
      <c r="AH4700" s="3" t="s">
        <v>6478</v>
      </c>
      <c r="AI4700" s="3" t="s">
        <v>6482</v>
      </c>
      <c r="AJ4700" s="3" t="s">
        <v>6027</v>
      </c>
    </row>
    <row r="4701" spans="1:36" ht="15">
      <c r="A4701" s="10">
        <v>4804</v>
      </c>
      <c r="B4701" t="str">
        <f>IF(K4701="总计","",INDEX(主数据!A:AD,MATCH(J4701,主数据!A:A,0),9))</f>
        <v>华东大区公司</v>
      </c>
      <c r="C4701" t="str">
        <f>IF(K4701="","",INDEX(主数据!A:AD,MATCH(J4701,主数据!A:A,0),11))</f>
        <v>无锡城区</v>
      </c>
      <c r="D4701" t="str">
        <f t="shared" si="292"/>
        <v>WX18物业服务费标准方式3.80</v>
      </c>
      <c r="E4701" s="13" t="str">
        <f t="shared" si="294"/>
        <v>3.80</v>
      </c>
      <c r="F4701" s="13" t="str">
        <f>IF(E4701="","",IFERROR(IF(IF(K4701="","",INDEX(收费标合同信息维护!A:Q,MATCH(D4701,收费标合同信息维护!J:J,0),10))=D4701,"有","无"),"无"))</f>
        <v>无</v>
      </c>
      <c r="G4701" s="13" t="str">
        <f t="shared" si="293"/>
        <v/>
      </c>
      <c r="H4701" s="13" t="str">
        <f t="shared" si="295"/>
        <v/>
      </c>
      <c r="I4701" s="13" t="str">
        <f>IF(G4701="","",IFERROR(IF(IF(K4701="","",INDEX(收费标合同信息维护!A:Q,MATCH(G4701,收费标合同信息维护!M:M,0),13))=G4701,"有","无"),"无"))</f>
        <v/>
      </c>
      <c r="J4701" s="3" t="s">
        <v>4463</v>
      </c>
      <c r="K4701" s="3" t="s">
        <v>15677</v>
      </c>
      <c r="L4701" s="3" t="s">
        <v>6025</v>
      </c>
      <c r="M4701" s="3" t="s">
        <v>6026</v>
      </c>
      <c r="N4701" s="3" t="s">
        <v>6477</v>
      </c>
      <c r="O4701" s="3" t="s">
        <v>6478</v>
      </c>
      <c r="P4701" s="3" t="s">
        <v>15678</v>
      </c>
      <c r="Q4701" s="3" t="s">
        <v>15679</v>
      </c>
      <c r="R4701" s="3" t="s">
        <v>6484</v>
      </c>
      <c r="S4701" s="3" t="s">
        <v>6491</v>
      </c>
      <c r="T4701" s="3" t="s">
        <v>6514</v>
      </c>
      <c r="U4701" s="3" t="s">
        <v>154</v>
      </c>
      <c r="V4701" s="3" t="s">
        <v>6991</v>
      </c>
      <c r="W4701" s="3" t="s">
        <v>154</v>
      </c>
      <c r="X4701" s="3" t="s">
        <v>154</v>
      </c>
      <c r="Y4701" s="3" t="s">
        <v>154</v>
      </c>
      <c r="Z4701" s="3" t="s">
        <v>154</v>
      </c>
      <c r="AA4701" s="3" t="s">
        <v>154</v>
      </c>
      <c r="AB4701" s="3" t="s">
        <v>154</v>
      </c>
      <c r="AC4701" s="3" t="s">
        <v>154</v>
      </c>
      <c r="AD4701" s="3" t="s">
        <v>6151</v>
      </c>
      <c r="AE4701" s="3" t="s">
        <v>6151</v>
      </c>
      <c r="AF4701" s="3" t="s">
        <v>154</v>
      </c>
      <c r="AG4701" s="3" t="s">
        <v>154</v>
      </c>
      <c r="AH4701" s="3" t="s">
        <v>6478</v>
      </c>
      <c r="AI4701" s="3" t="s">
        <v>6482</v>
      </c>
      <c r="AJ4701" s="3" t="s">
        <v>6033</v>
      </c>
    </row>
    <row r="4702" spans="1:36" ht="15">
      <c r="A4702" s="10">
        <v>4805</v>
      </c>
      <c r="B4702" t="str">
        <f>IF(K4702="总计","",INDEX(主数据!A:AD,MATCH(J4702,主数据!A:A,0),9))</f>
        <v>华东大区公司</v>
      </c>
      <c r="C4702" t="str">
        <f>IF(K4702="","",INDEX(主数据!A:AD,MATCH(J4702,主数据!A:A,0),11))</f>
        <v>无锡城区</v>
      </c>
      <c r="D4702" t="str">
        <f t="shared" si="292"/>
        <v>WX18物业服务费标准方式4.80</v>
      </c>
      <c r="E4702" s="13" t="str">
        <f t="shared" si="294"/>
        <v>4.80</v>
      </c>
      <c r="F4702" s="13" t="str">
        <f>IF(E4702="","",IFERROR(IF(IF(K4702="","",INDEX(收费标合同信息维护!A:Q,MATCH(D4702,收费标合同信息维护!J:J,0),10))=D4702,"有","无"),"无"))</f>
        <v>无</v>
      </c>
      <c r="G4702" s="13" t="str">
        <f t="shared" si="293"/>
        <v/>
      </c>
      <c r="H4702" s="13" t="str">
        <f t="shared" si="295"/>
        <v/>
      </c>
      <c r="I4702" s="13" t="str">
        <f>IF(G4702="","",IFERROR(IF(IF(K4702="","",INDEX(收费标合同信息维护!A:Q,MATCH(G4702,收费标合同信息维护!M:M,0),13))=G4702,"有","无"),"无"))</f>
        <v/>
      </c>
      <c r="J4702" s="3" t="s">
        <v>4463</v>
      </c>
      <c r="K4702" s="3" t="s">
        <v>15677</v>
      </c>
      <c r="L4702" s="3" t="s">
        <v>6025</v>
      </c>
      <c r="M4702" s="3" t="s">
        <v>6026</v>
      </c>
      <c r="N4702" s="3" t="s">
        <v>6477</v>
      </c>
      <c r="O4702" s="3" t="s">
        <v>6478</v>
      </c>
      <c r="P4702" s="3" t="s">
        <v>15680</v>
      </c>
      <c r="Q4702" s="3" t="s">
        <v>15681</v>
      </c>
      <c r="R4702" s="3" t="s">
        <v>6484</v>
      </c>
      <c r="S4702" s="3" t="s">
        <v>6491</v>
      </c>
      <c r="T4702" s="3" t="s">
        <v>6514</v>
      </c>
      <c r="U4702" s="3" t="s">
        <v>154</v>
      </c>
      <c r="V4702" s="3" t="s">
        <v>6883</v>
      </c>
      <c r="W4702" s="3" t="s">
        <v>154</v>
      </c>
      <c r="X4702" s="3" t="s">
        <v>154</v>
      </c>
      <c r="Y4702" s="3" t="s">
        <v>154</v>
      </c>
      <c r="Z4702" s="3" t="s">
        <v>154</v>
      </c>
      <c r="AA4702" s="3" t="s">
        <v>154</v>
      </c>
      <c r="AB4702" s="3" t="s">
        <v>154</v>
      </c>
      <c r="AC4702" s="3" t="s">
        <v>154</v>
      </c>
      <c r="AD4702" s="3" t="s">
        <v>6151</v>
      </c>
      <c r="AE4702" s="3" t="s">
        <v>6151</v>
      </c>
      <c r="AF4702" s="3" t="s">
        <v>154</v>
      </c>
      <c r="AG4702" s="3" t="s">
        <v>154</v>
      </c>
      <c r="AH4702" s="3" t="s">
        <v>6478</v>
      </c>
      <c r="AI4702" s="3" t="s">
        <v>6482</v>
      </c>
      <c r="AJ4702" s="3" t="s">
        <v>6030</v>
      </c>
    </row>
    <row r="4703" spans="1:36" ht="15">
      <c r="A4703" s="10">
        <v>4806</v>
      </c>
      <c r="B4703" t="str">
        <f>IF(K4703="总计","",INDEX(主数据!A:AD,MATCH(J4703,主数据!A:A,0),9))</f>
        <v>华东大区公司</v>
      </c>
      <c r="C4703" t="str">
        <f>IF(K4703="","",INDEX(主数据!A:AD,MATCH(J4703,主数据!A:A,0),11))</f>
        <v>无锡城区</v>
      </c>
      <c r="D4703" t="str">
        <f t="shared" si="292"/>
        <v>WX18物业服务费标准方式1.95</v>
      </c>
      <c r="E4703" s="13" t="str">
        <f t="shared" si="294"/>
        <v>1.95</v>
      </c>
      <c r="F4703" s="13" t="str">
        <f>IF(E4703="","",IFERROR(IF(IF(K4703="","",INDEX(收费标合同信息维护!A:Q,MATCH(D4703,收费标合同信息维护!J:J,0),10))=D4703,"有","无"),"无"))</f>
        <v>无</v>
      </c>
      <c r="G4703" s="13" t="str">
        <f t="shared" si="293"/>
        <v/>
      </c>
      <c r="H4703" s="13" t="str">
        <f t="shared" si="295"/>
        <v/>
      </c>
      <c r="I4703" s="13" t="str">
        <f>IF(G4703="","",IFERROR(IF(IF(K4703="","",INDEX(收费标合同信息维护!A:Q,MATCH(G4703,收费标合同信息维护!M:M,0),13))=G4703,"有","无"),"无"))</f>
        <v/>
      </c>
      <c r="J4703" s="3" t="s">
        <v>4463</v>
      </c>
      <c r="K4703" s="3" t="s">
        <v>15677</v>
      </c>
      <c r="L4703" s="3" t="s">
        <v>6025</v>
      </c>
      <c r="M4703" s="3" t="s">
        <v>6026</v>
      </c>
      <c r="N4703" s="3" t="s">
        <v>6477</v>
      </c>
      <c r="O4703" s="3" t="s">
        <v>6478</v>
      </c>
      <c r="P4703" s="3" t="s">
        <v>15682</v>
      </c>
      <c r="Q4703" s="3" t="s">
        <v>15683</v>
      </c>
      <c r="R4703" s="3" t="s">
        <v>6484</v>
      </c>
      <c r="S4703" s="3" t="s">
        <v>6491</v>
      </c>
      <c r="T4703" s="3" t="s">
        <v>6514</v>
      </c>
      <c r="U4703" s="3" t="s">
        <v>154</v>
      </c>
      <c r="V4703" s="3" t="s">
        <v>8418</v>
      </c>
      <c r="W4703" s="3" t="s">
        <v>154</v>
      </c>
      <c r="X4703" s="3" t="s">
        <v>154</v>
      </c>
      <c r="Y4703" s="3" t="s">
        <v>154</v>
      </c>
      <c r="Z4703" s="3" t="s">
        <v>154</v>
      </c>
      <c r="AA4703" s="3" t="s">
        <v>154</v>
      </c>
      <c r="AB4703" s="3" t="s">
        <v>154</v>
      </c>
      <c r="AC4703" s="3" t="s">
        <v>154</v>
      </c>
      <c r="AD4703" s="3" t="s">
        <v>6151</v>
      </c>
      <c r="AE4703" s="3" t="s">
        <v>6151</v>
      </c>
      <c r="AF4703" s="3" t="s">
        <v>154</v>
      </c>
      <c r="AG4703" s="3" t="s">
        <v>154</v>
      </c>
      <c r="AH4703" s="3" t="s">
        <v>6478</v>
      </c>
      <c r="AI4703" s="3" t="s">
        <v>6482</v>
      </c>
      <c r="AJ4703" s="3" t="s">
        <v>15684</v>
      </c>
    </row>
    <row r="4704" spans="1:36" ht="30">
      <c r="A4704" s="10">
        <v>4807</v>
      </c>
      <c r="B4704" t="str">
        <f>IF(K4704="总计","",INDEX(主数据!A:AD,MATCH(J4704,主数据!A:A,0),9))</f>
        <v>华东大区公司</v>
      </c>
      <c r="C4704" t="str">
        <f>IF(K4704="","",INDEX(主数据!A:AD,MATCH(J4704,主数据!A:A,0),11))</f>
        <v>无锡城区</v>
      </c>
      <c r="D4704" t="str">
        <f t="shared" si="292"/>
        <v>WX18物业服务费标准方式1.90</v>
      </c>
      <c r="E4704" s="13" t="str">
        <f t="shared" si="294"/>
        <v>1.90</v>
      </c>
      <c r="F4704" s="13" t="str">
        <f>IF(E4704="","",IFERROR(IF(IF(K4704="","",INDEX(收费标合同信息维护!A:Q,MATCH(D4704,收费标合同信息维护!J:J,0),10))=D4704,"有","无"),"无"))</f>
        <v>无</v>
      </c>
      <c r="G4704" s="13" t="str">
        <f t="shared" si="293"/>
        <v/>
      </c>
      <c r="H4704" s="13" t="str">
        <f t="shared" si="295"/>
        <v/>
      </c>
      <c r="I4704" s="13" t="str">
        <f>IF(G4704="","",IFERROR(IF(IF(K4704="","",INDEX(收费标合同信息维护!A:Q,MATCH(G4704,收费标合同信息维护!M:M,0),13))=G4704,"有","无"),"无"))</f>
        <v/>
      </c>
      <c r="J4704" s="3" t="s">
        <v>4463</v>
      </c>
      <c r="K4704" s="3" t="s">
        <v>15677</v>
      </c>
      <c r="L4704" s="3" t="s">
        <v>6025</v>
      </c>
      <c r="M4704" s="3" t="s">
        <v>6026</v>
      </c>
      <c r="N4704" s="3" t="s">
        <v>6477</v>
      </c>
      <c r="O4704" s="3" t="s">
        <v>6478</v>
      </c>
      <c r="P4704" s="3" t="s">
        <v>15685</v>
      </c>
      <c r="Q4704" s="3" t="s">
        <v>15686</v>
      </c>
      <c r="R4704" s="3" t="s">
        <v>6484</v>
      </c>
      <c r="S4704" s="3" t="s">
        <v>6491</v>
      </c>
      <c r="T4704" s="3" t="s">
        <v>6514</v>
      </c>
      <c r="U4704" s="3" t="s">
        <v>154</v>
      </c>
      <c r="V4704" s="3" t="s">
        <v>7605</v>
      </c>
      <c r="W4704" s="3" t="s">
        <v>154</v>
      </c>
      <c r="X4704" s="3" t="s">
        <v>154</v>
      </c>
      <c r="Y4704" s="3" t="s">
        <v>154</v>
      </c>
      <c r="Z4704" s="3" t="s">
        <v>154</v>
      </c>
      <c r="AA4704" s="3" t="s">
        <v>154</v>
      </c>
      <c r="AB4704" s="3" t="s">
        <v>154</v>
      </c>
      <c r="AC4704" s="3" t="s">
        <v>154</v>
      </c>
      <c r="AD4704" s="3" t="s">
        <v>6151</v>
      </c>
      <c r="AE4704" s="3" t="s">
        <v>6151</v>
      </c>
      <c r="AF4704" s="3" t="s">
        <v>6040</v>
      </c>
      <c r="AG4704" s="3" t="s">
        <v>154</v>
      </c>
      <c r="AH4704" s="3" t="s">
        <v>6478</v>
      </c>
      <c r="AI4704" s="3" t="s">
        <v>6482</v>
      </c>
      <c r="AJ4704" s="3" t="s">
        <v>10715</v>
      </c>
    </row>
    <row r="4705" spans="1:36" ht="30">
      <c r="A4705" s="10">
        <v>4808</v>
      </c>
      <c r="B4705" t="str">
        <f>IF(K4705="总计","",INDEX(主数据!A:AD,MATCH(J4705,主数据!A:A,0),9))</f>
        <v>华东大区公司</v>
      </c>
      <c r="C4705" t="str">
        <f>IF(K4705="","",INDEX(主数据!A:AD,MATCH(J4705,主数据!A:A,0),11))</f>
        <v>无锡城区</v>
      </c>
      <c r="D4705" t="str">
        <f t="shared" si="292"/>
        <v>WX18物业服务费标准方式3.80</v>
      </c>
      <c r="E4705" s="13" t="str">
        <f t="shared" si="294"/>
        <v>3.80</v>
      </c>
      <c r="F4705" s="13" t="str">
        <f>IF(E4705="","",IFERROR(IF(IF(K4705="","",INDEX(收费标合同信息维护!A:Q,MATCH(D4705,收费标合同信息维护!J:J,0),10))=D4705,"有","无"),"无"))</f>
        <v>无</v>
      </c>
      <c r="G4705" s="13" t="str">
        <f t="shared" si="293"/>
        <v/>
      </c>
      <c r="H4705" s="13" t="str">
        <f t="shared" si="295"/>
        <v/>
      </c>
      <c r="I4705" s="13" t="str">
        <f>IF(G4705="","",IFERROR(IF(IF(K4705="","",INDEX(收费标合同信息维护!A:Q,MATCH(G4705,收费标合同信息维护!M:M,0),13))=G4705,"有","无"),"无"))</f>
        <v/>
      </c>
      <c r="J4705" s="3" t="s">
        <v>4463</v>
      </c>
      <c r="K4705" s="3" t="s">
        <v>15677</v>
      </c>
      <c r="L4705" s="3" t="s">
        <v>6025</v>
      </c>
      <c r="M4705" s="3" t="s">
        <v>6026</v>
      </c>
      <c r="N4705" s="3" t="s">
        <v>6477</v>
      </c>
      <c r="O4705" s="3" t="s">
        <v>6478</v>
      </c>
      <c r="P4705" s="3" t="s">
        <v>15687</v>
      </c>
      <c r="Q4705" s="3" t="s">
        <v>15688</v>
      </c>
      <c r="R4705" s="3" t="s">
        <v>6484</v>
      </c>
      <c r="S4705" s="3" t="s">
        <v>6491</v>
      </c>
      <c r="T4705" s="3" t="s">
        <v>6514</v>
      </c>
      <c r="U4705" s="3" t="s">
        <v>154</v>
      </c>
      <c r="V4705" s="3" t="s">
        <v>6991</v>
      </c>
      <c r="W4705" s="3" t="s">
        <v>154</v>
      </c>
      <c r="X4705" s="3" t="s">
        <v>154</v>
      </c>
      <c r="Y4705" s="3" t="s">
        <v>154</v>
      </c>
      <c r="Z4705" s="3" t="s">
        <v>154</v>
      </c>
      <c r="AA4705" s="3" t="s">
        <v>154</v>
      </c>
      <c r="AB4705" s="3" t="s">
        <v>154</v>
      </c>
      <c r="AC4705" s="3" t="s">
        <v>154</v>
      </c>
      <c r="AD4705" s="3" t="s">
        <v>6151</v>
      </c>
      <c r="AE4705" s="3" t="s">
        <v>6151</v>
      </c>
      <c r="AF4705" s="3" t="s">
        <v>6040</v>
      </c>
      <c r="AG4705" s="3" t="s">
        <v>154</v>
      </c>
      <c r="AH4705" s="3" t="s">
        <v>6478</v>
      </c>
      <c r="AI4705" s="3" t="s">
        <v>6482</v>
      </c>
      <c r="AJ4705" s="3" t="s">
        <v>6445</v>
      </c>
    </row>
    <row r="4706" spans="1:36" ht="15">
      <c r="A4706" s="10">
        <v>4809</v>
      </c>
      <c r="B4706" t="str">
        <f>IF(K4706="总计","",INDEX(主数据!A:AD,MATCH(J4706,主数据!A:A,0),9))</f>
        <v>华中大区公司</v>
      </c>
      <c r="C4706" t="str">
        <f>IF(K4706="","",INDEX(主数据!A:AD,MATCH(J4706,主数据!A:A,0),11))</f>
        <v>西安南区</v>
      </c>
      <c r="D4706" t="str">
        <f t="shared" si="292"/>
        <v>XA42物业服务费标准方式1.50</v>
      </c>
      <c r="E4706" s="13" t="str">
        <f t="shared" si="294"/>
        <v>1.50</v>
      </c>
      <c r="F4706" s="13" t="str">
        <f>IF(E4706="","",IFERROR(IF(IF(K4706="","",INDEX(收费标合同信息维护!A:Q,MATCH(D4706,收费标合同信息维护!J:J,0),10))=D4706,"有","无"),"无"))</f>
        <v>无</v>
      </c>
      <c r="G4706" s="13" t="str">
        <f t="shared" si="293"/>
        <v/>
      </c>
      <c r="H4706" s="13" t="str">
        <f t="shared" si="295"/>
        <v/>
      </c>
      <c r="I4706" s="13" t="str">
        <f>IF(G4706="","",IFERROR(IF(IF(K4706="","",INDEX(收费标合同信息维护!A:Q,MATCH(G4706,收费标合同信息维护!M:M,0),13))=G4706,"有","无"),"无"))</f>
        <v/>
      </c>
      <c r="J4706" s="3" t="s">
        <v>3637</v>
      </c>
      <c r="K4706" s="3" t="s">
        <v>15689</v>
      </c>
      <c r="L4706" s="3" t="s">
        <v>6025</v>
      </c>
      <c r="M4706" s="3" t="s">
        <v>6026</v>
      </c>
      <c r="N4706" s="3" t="s">
        <v>6477</v>
      </c>
      <c r="O4706" s="3" t="s">
        <v>6478</v>
      </c>
      <c r="P4706" s="3" t="s">
        <v>15690</v>
      </c>
      <c r="Q4706" s="3" t="s">
        <v>15133</v>
      </c>
      <c r="R4706" s="3" t="s">
        <v>6484</v>
      </c>
      <c r="S4706" s="3" t="s">
        <v>6491</v>
      </c>
      <c r="T4706" s="3" t="s">
        <v>15691</v>
      </c>
      <c r="U4706" s="3" t="s">
        <v>154</v>
      </c>
      <c r="V4706" s="3" t="s">
        <v>6608</v>
      </c>
      <c r="W4706" s="3" t="s">
        <v>154</v>
      </c>
      <c r="X4706" s="3" t="s">
        <v>154</v>
      </c>
      <c r="Y4706" s="3" t="s">
        <v>154</v>
      </c>
      <c r="Z4706" s="3" t="s">
        <v>154</v>
      </c>
      <c r="AA4706" s="3" t="s">
        <v>154</v>
      </c>
      <c r="AB4706" s="3" t="s">
        <v>154</v>
      </c>
      <c r="AC4706" s="3" t="s">
        <v>154</v>
      </c>
      <c r="AD4706" s="3" t="s">
        <v>6151</v>
      </c>
      <c r="AE4706" s="3" t="s">
        <v>6151</v>
      </c>
      <c r="AF4706" s="3" t="s">
        <v>6040</v>
      </c>
      <c r="AG4706" s="3" t="s">
        <v>154</v>
      </c>
      <c r="AH4706" s="3" t="s">
        <v>6478</v>
      </c>
      <c r="AI4706" s="3" t="s">
        <v>6482</v>
      </c>
      <c r="AJ4706" s="3" t="s">
        <v>15692</v>
      </c>
    </row>
    <row r="4707" spans="1:36" ht="30">
      <c r="A4707" s="10">
        <v>4810</v>
      </c>
      <c r="B4707" t="str">
        <f>IF(K4707="总计","",INDEX(主数据!A:AD,MATCH(J4707,主数据!A:A,0),9))</f>
        <v>华中大区公司</v>
      </c>
      <c r="C4707" t="str">
        <f>IF(K4707="","",INDEX(主数据!A:AD,MATCH(J4707,主数据!A:A,0),11))</f>
        <v>西安南区</v>
      </c>
      <c r="D4707" t="str">
        <f t="shared" si="292"/>
        <v>XA42公共能耗费用及其他标准方式0.30</v>
      </c>
      <c r="E4707" s="13" t="str">
        <f t="shared" si="294"/>
        <v>0.30</v>
      </c>
      <c r="F4707" s="13" t="str">
        <f>IF(E4707="","",IFERROR(IF(IF(K4707="","",INDEX(收费标合同信息维护!A:Q,MATCH(D4707,收费标合同信息维护!J:J,0),10))=D4707,"有","无"),"无"))</f>
        <v>无</v>
      </c>
      <c r="G4707" s="13" t="str">
        <f t="shared" si="293"/>
        <v/>
      </c>
      <c r="H4707" s="13" t="str">
        <f t="shared" si="295"/>
        <v/>
      </c>
      <c r="I4707" s="13" t="str">
        <f>IF(G4707="","",IFERROR(IF(IF(K4707="","",INDEX(收费标合同信息维护!A:Q,MATCH(G4707,收费标合同信息维护!M:M,0),13))=G4707,"有","无"),"无"))</f>
        <v/>
      </c>
      <c r="J4707" s="3" t="s">
        <v>3637</v>
      </c>
      <c r="K4707" s="3" t="s">
        <v>15689</v>
      </c>
      <c r="L4707" s="3" t="s">
        <v>6702</v>
      </c>
      <c r="M4707" s="3" t="s">
        <v>6703</v>
      </c>
      <c r="N4707" s="3" t="s">
        <v>6477</v>
      </c>
      <c r="O4707" s="3" t="s">
        <v>6478</v>
      </c>
      <c r="P4707" s="3" t="s">
        <v>15693</v>
      </c>
      <c r="Q4707" s="3" t="s">
        <v>15694</v>
      </c>
      <c r="R4707" s="3" t="s">
        <v>6484</v>
      </c>
      <c r="S4707" s="3" t="s">
        <v>6491</v>
      </c>
      <c r="T4707" s="3" t="s">
        <v>15691</v>
      </c>
      <c r="U4707" s="3" t="s">
        <v>154</v>
      </c>
      <c r="V4707" s="3" t="s">
        <v>8956</v>
      </c>
      <c r="W4707" s="3" t="s">
        <v>154</v>
      </c>
      <c r="X4707" s="3" t="s">
        <v>154</v>
      </c>
      <c r="Y4707" s="3" t="s">
        <v>154</v>
      </c>
      <c r="Z4707" s="3" t="s">
        <v>154</v>
      </c>
      <c r="AA4707" s="3" t="s">
        <v>154</v>
      </c>
      <c r="AB4707" s="3" t="s">
        <v>154</v>
      </c>
      <c r="AC4707" s="3" t="s">
        <v>154</v>
      </c>
      <c r="AD4707" s="3" t="s">
        <v>6151</v>
      </c>
      <c r="AE4707" s="3" t="s">
        <v>6151</v>
      </c>
      <c r="AF4707" s="3" t="s">
        <v>6040</v>
      </c>
      <c r="AG4707" s="3" t="s">
        <v>154</v>
      </c>
      <c r="AH4707" s="3" t="s">
        <v>6478</v>
      </c>
      <c r="AI4707" s="3" t="s">
        <v>6482</v>
      </c>
      <c r="AJ4707" s="3" t="s">
        <v>15692</v>
      </c>
    </row>
    <row r="4708" spans="1:36" ht="30">
      <c r="A4708" s="10">
        <v>4811</v>
      </c>
      <c r="B4708" t="str">
        <f>IF(K4708="总计","",INDEX(主数据!A:AD,MATCH(J4708,主数据!A:A,0),9))</f>
        <v>华中大区公司</v>
      </c>
      <c r="C4708" t="str">
        <f>IF(K4708="","",INDEX(主数据!A:AD,MATCH(J4708,主数据!A:A,0),11))</f>
        <v>西安南区</v>
      </c>
      <c r="D4708" t="str">
        <f t="shared" si="292"/>
        <v>XA42生活垃圾清运费-委托清运定额</v>
      </c>
      <c r="E4708" s="13" t="str">
        <f t="shared" si="294"/>
        <v/>
      </c>
      <c r="F4708" s="13" t="str">
        <f>IF(E4708="","",IFERROR(IF(IF(K4708="","",INDEX(收费标合同信息维护!A:Q,MATCH(D4708,收费标合同信息维护!J:J,0),10))=D4708,"有","无"),"无"))</f>
        <v/>
      </c>
      <c r="G4708" s="13" t="str">
        <f t="shared" si="293"/>
        <v>XA42生活垃圾清运费-委托清运定额6.00</v>
      </c>
      <c r="H4708" s="13" t="str">
        <f t="shared" si="295"/>
        <v>6.00</v>
      </c>
      <c r="I4708" s="13" t="str">
        <f>IF(G4708="","",IFERROR(IF(IF(K4708="","",INDEX(收费标合同信息维护!A:Q,MATCH(G4708,收费标合同信息维护!M:M,0),13))=G4708,"有","无"),"无"))</f>
        <v>无</v>
      </c>
      <c r="J4708" s="3" t="s">
        <v>3637</v>
      </c>
      <c r="K4708" s="3" t="s">
        <v>15689</v>
      </c>
      <c r="L4708" s="3" t="s">
        <v>6630</v>
      </c>
      <c r="M4708" s="3" t="s">
        <v>6631</v>
      </c>
      <c r="N4708" s="3" t="s">
        <v>6477</v>
      </c>
      <c r="O4708" s="3" t="s">
        <v>6478</v>
      </c>
      <c r="P4708" s="3" t="s">
        <v>15695</v>
      </c>
      <c r="Q4708" s="3" t="s">
        <v>15152</v>
      </c>
      <c r="R4708" s="3" t="s">
        <v>6490</v>
      </c>
      <c r="S4708" s="3" t="s">
        <v>6491</v>
      </c>
      <c r="T4708" s="3" t="s">
        <v>7239</v>
      </c>
      <c r="U4708" s="3" t="s">
        <v>154</v>
      </c>
      <c r="V4708" s="3" t="s">
        <v>154</v>
      </c>
      <c r="W4708" s="3" t="s">
        <v>6634</v>
      </c>
      <c r="X4708" s="3" t="s">
        <v>154</v>
      </c>
      <c r="Y4708" s="3" t="s">
        <v>154</v>
      </c>
      <c r="Z4708" s="3" t="s">
        <v>154</v>
      </c>
      <c r="AA4708" s="3" t="s">
        <v>154</v>
      </c>
      <c r="AB4708" s="3" t="s">
        <v>154</v>
      </c>
      <c r="AC4708" s="3" t="s">
        <v>154</v>
      </c>
      <c r="AD4708" s="3" t="s">
        <v>6151</v>
      </c>
      <c r="AE4708" s="3" t="s">
        <v>6151</v>
      </c>
      <c r="AF4708" s="3" t="s">
        <v>6040</v>
      </c>
      <c r="AG4708" s="3" t="s">
        <v>154</v>
      </c>
      <c r="AH4708" s="3" t="s">
        <v>6478</v>
      </c>
      <c r="AI4708" s="3" t="s">
        <v>6482</v>
      </c>
      <c r="AJ4708" s="3" t="s">
        <v>15692</v>
      </c>
    </row>
    <row r="4709" spans="1:36" ht="15">
      <c r="A4709" s="10">
        <v>4812</v>
      </c>
      <c r="B4709" t="str">
        <f>IF(K4709="总计","",INDEX(主数据!A:AD,MATCH(J4709,主数据!A:A,0),9))</f>
        <v>华中大区公司</v>
      </c>
      <c r="C4709" t="str">
        <f>IF(K4709="","",INDEX(主数据!A:AD,MATCH(J4709,主数据!A:A,0),11))</f>
        <v>西安南区</v>
      </c>
      <c r="D4709" t="str">
        <f t="shared" si="292"/>
        <v>XA42电梯费标准方式0.45</v>
      </c>
      <c r="E4709" s="13" t="str">
        <f t="shared" si="294"/>
        <v>0.45</v>
      </c>
      <c r="F4709" s="13" t="str">
        <f>IF(E4709="","",IFERROR(IF(IF(K4709="","",INDEX(收费标合同信息维护!A:Q,MATCH(D4709,收费标合同信息维护!J:J,0),10))=D4709,"有","无"),"无"))</f>
        <v>无</v>
      </c>
      <c r="G4709" s="13" t="str">
        <f t="shared" si="293"/>
        <v/>
      </c>
      <c r="H4709" s="13" t="str">
        <f t="shared" si="295"/>
        <v/>
      </c>
      <c r="I4709" s="13" t="str">
        <f>IF(G4709="","",IFERROR(IF(IF(K4709="","",INDEX(收费标合同信息维护!A:Q,MATCH(G4709,收费标合同信息维护!M:M,0),13))=G4709,"有","无"),"无"))</f>
        <v/>
      </c>
      <c r="J4709" s="3" t="s">
        <v>3637</v>
      </c>
      <c r="K4709" s="3" t="s">
        <v>15689</v>
      </c>
      <c r="L4709" s="3" t="s">
        <v>7063</v>
      </c>
      <c r="M4709" s="3" t="s">
        <v>7064</v>
      </c>
      <c r="N4709" s="3" t="s">
        <v>6477</v>
      </c>
      <c r="O4709" s="3" t="s">
        <v>6478</v>
      </c>
      <c r="P4709" s="3" t="s">
        <v>15696</v>
      </c>
      <c r="Q4709" s="3" t="s">
        <v>15157</v>
      </c>
      <c r="R4709" s="3" t="s">
        <v>6484</v>
      </c>
      <c r="S4709" s="3" t="s">
        <v>6491</v>
      </c>
      <c r="T4709" s="3" t="s">
        <v>15691</v>
      </c>
      <c r="U4709" s="3" t="s">
        <v>154</v>
      </c>
      <c r="V4709" s="3" t="s">
        <v>8947</v>
      </c>
      <c r="W4709" s="3" t="s">
        <v>154</v>
      </c>
      <c r="X4709" s="3" t="s">
        <v>154</v>
      </c>
      <c r="Y4709" s="3" t="s">
        <v>154</v>
      </c>
      <c r="Z4709" s="3" t="s">
        <v>154</v>
      </c>
      <c r="AA4709" s="3" t="s">
        <v>154</v>
      </c>
      <c r="AB4709" s="3" t="s">
        <v>154</v>
      </c>
      <c r="AC4709" s="3" t="s">
        <v>154</v>
      </c>
      <c r="AD4709" s="3" t="s">
        <v>6151</v>
      </c>
      <c r="AE4709" s="3" t="s">
        <v>6151</v>
      </c>
      <c r="AF4709" s="3" t="s">
        <v>6040</v>
      </c>
      <c r="AG4709" s="3" t="s">
        <v>154</v>
      </c>
      <c r="AH4709" s="3" t="s">
        <v>6478</v>
      </c>
      <c r="AI4709" s="3" t="s">
        <v>6482</v>
      </c>
      <c r="AJ4709" s="3" t="s">
        <v>15697</v>
      </c>
    </row>
    <row r="4710" spans="1:36" ht="15">
      <c r="A4710" s="10">
        <v>4813</v>
      </c>
      <c r="B4710" t="str">
        <f>IF(K4710="总计","",INDEX(主数据!A:AD,MATCH(J4710,主数据!A:A,0),9))</f>
        <v>华中大区公司</v>
      </c>
      <c r="C4710" t="str">
        <f>IF(K4710="","",INDEX(主数据!A:AD,MATCH(J4710,主数据!A:A,0),11))</f>
        <v>西安南区</v>
      </c>
      <c r="D4710" t="str">
        <f t="shared" si="292"/>
        <v>XA42电梯费标准方式0.55</v>
      </c>
      <c r="E4710" s="13" t="str">
        <f t="shared" si="294"/>
        <v>0.55</v>
      </c>
      <c r="F4710" s="13" t="str">
        <f>IF(E4710="","",IFERROR(IF(IF(K4710="","",INDEX(收费标合同信息维护!A:Q,MATCH(D4710,收费标合同信息维护!J:J,0),10))=D4710,"有","无"),"无"))</f>
        <v>无</v>
      </c>
      <c r="G4710" s="13" t="str">
        <f t="shared" si="293"/>
        <v/>
      </c>
      <c r="H4710" s="13" t="str">
        <f t="shared" si="295"/>
        <v/>
      </c>
      <c r="I4710" s="13" t="str">
        <f>IF(G4710="","",IFERROR(IF(IF(K4710="","",INDEX(收费标合同信息维护!A:Q,MATCH(G4710,收费标合同信息维护!M:M,0),13))=G4710,"有","无"),"无"))</f>
        <v/>
      </c>
      <c r="J4710" s="3" t="s">
        <v>3637</v>
      </c>
      <c r="K4710" s="3" t="s">
        <v>15689</v>
      </c>
      <c r="L4710" s="3" t="s">
        <v>7063</v>
      </c>
      <c r="M4710" s="3" t="s">
        <v>7064</v>
      </c>
      <c r="N4710" s="3" t="s">
        <v>6477</v>
      </c>
      <c r="O4710" s="3" t="s">
        <v>6478</v>
      </c>
      <c r="P4710" s="3" t="s">
        <v>15698</v>
      </c>
      <c r="Q4710" s="3" t="s">
        <v>15699</v>
      </c>
      <c r="R4710" s="3" t="s">
        <v>6484</v>
      </c>
      <c r="S4710" s="3" t="s">
        <v>6491</v>
      </c>
      <c r="T4710" s="3" t="s">
        <v>15691</v>
      </c>
      <c r="U4710" s="3" t="s">
        <v>154</v>
      </c>
      <c r="V4710" s="3" t="s">
        <v>12515</v>
      </c>
      <c r="W4710" s="3" t="s">
        <v>154</v>
      </c>
      <c r="X4710" s="3" t="s">
        <v>154</v>
      </c>
      <c r="Y4710" s="3" t="s">
        <v>154</v>
      </c>
      <c r="Z4710" s="3" t="s">
        <v>154</v>
      </c>
      <c r="AA4710" s="3" t="s">
        <v>154</v>
      </c>
      <c r="AB4710" s="3" t="s">
        <v>154</v>
      </c>
      <c r="AC4710" s="3" t="s">
        <v>154</v>
      </c>
      <c r="AD4710" s="3" t="s">
        <v>6151</v>
      </c>
      <c r="AE4710" s="3" t="s">
        <v>6151</v>
      </c>
      <c r="AF4710" s="3" t="s">
        <v>6040</v>
      </c>
      <c r="AG4710" s="3" t="s">
        <v>154</v>
      </c>
      <c r="AH4710" s="3" t="s">
        <v>6478</v>
      </c>
      <c r="AI4710" s="3" t="s">
        <v>6482</v>
      </c>
      <c r="AJ4710" s="3" t="s">
        <v>15700</v>
      </c>
    </row>
    <row r="4711" spans="1:36" ht="30">
      <c r="A4711" s="10">
        <v>4814</v>
      </c>
      <c r="B4711" t="str">
        <f>IF(K4711="总计","",INDEX(主数据!A:AD,MATCH(J4711,主数据!A:A,0),9))</f>
        <v>华中大区公司</v>
      </c>
      <c r="C4711" t="str">
        <f>IF(K4711="","",INDEX(主数据!A:AD,MATCH(J4711,主数据!A:A,0),11))</f>
        <v>西安南区</v>
      </c>
      <c r="D4711" t="str">
        <f t="shared" si="292"/>
        <v>XA42开发商委托停车管理费（固定）定额</v>
      </c>
      <c r="E4711" s="13" t="str">
        <f t="shared" si="294"/>
        <v/>
      </c>
      <c r="F4711" s="13" t="str">
        <f>IF(E4711="","",IFERROR(IF(IF(K4711="","",INDEX(收费标合同信息维护!A:Q,MATCH(D4711,收费标合同信息维护!J:J,0),10))=D4711,"有","无"),"无"))</f>
        <v/>
      </c>
      <c r="G4711" s="13" t="str">
        <f t="shared" si="293"/>
        <v>XA42开发商委托停车管理费（固定）定额150.00</v>
      </c>
      <c r="H4711" s="13" t="str">
        <f t="shared" si="295"/>
        <v>150.00</v>
      </c>
      <c r="I4711" s="13" t="str">
        <f>IF(G4711="","",IFERROR(IF(IF(K4711="","",INDEX(收费标合同信息维护!A:Q,MATCH(G4711,收费标合同信息维护!M:M,0),13))=G4711,"有","无"),"无"))</f>
        <v>无</v>
      </c>
      <c r="J4711" s="3" t="s">
        <v>3637</v>
      </c>
      <c r="K4711" s="3" t="s">
        <v>15689</v>
      </c>
      <c r="L4711" s="3" t="s">
        <v>6512</v>
      </c>
      <c r="M4711" s="3" t="s">
        <v>6513</v>
      </c>
      <c r="N4711" s="3" t="s">
        <v>6477</v>
      </c>
      <c r="O4711" s="3" t="s">
        <v>6478</v>
      </c>
      <c r="P4711" s="3" t="s">
        <v>15701</v>
      </c>
      <c r="Q4711" s="3" t="s">
        <v>15702</v>
      </c>
      <c r="R4711" s="3" t="s">
        <v>6490</v>
      </c>
      <c r="S4711" s="3" t="s">
        <v>6627</v>
      </c>
      <c r="T4711" s="3" t="s">
        <v>6537</v>
      </c>
      <c r="U4711" s="3" t="s">
        <v>154</v>
      </c>
      <c r="V4711" s="3" t="s">
        <v>154</v>
      </c>
      <c r="W4711" s="3" t="s">
        <v>8442</v>
      </c>
      <c r="X4711" s="3" t="s">
        <v>154</v>
      </c>
      <c r="Y4711" s="3" t="s">
        <v>154</v>
      </c>
      <c r="Z4711" s="3" t="s">
        <v>154</v>
      </c>
      <c r="AA4711" s="3" t="s">
        <v>154</v>
      </c>
      <c r="AB4711" s="3" t="s">
        <v>154</v>
      </c>
      <c r="AC4711" s="3" t="s">
        <v>154</v>
      </c>
      <c r="AD4711" s="3" t="s">
        <v>6151</v>
      </c>
      <c r="AE4711" s="3" t="s">
        <v>6151</v>
      </c>
      <c r="AF4711" s="3" t="s">
        <v>6040</v>
      </c>
      <c r="AG4711" s="3" t="s">
        <v>154</v>
      </c>
      <c r="AH4711" s="3" t="s">
        <v>6478</v>
      </c>
      <c r="AI4711" s="3" t="s">
        <v>6482</v>
      </c>
      <c r="AJ4711" s="3" t="s">
        <v>6124</v>
      </c>
    </row>
    <row r="4712" spans="1:36" ht="30">
      <c r="A4712" s="10">
        <v>4815</v>
      </c>
      <c r="B4712" t="str">
        <f>IF(K4712="总计","",INDEX(主数据!A:AD,MATCH(J4712,主数据!A:A,0),9))</f>
        <v>华中大区公司</v>
      </c>
      <c r="C4712" t="str">
        <f>IF(K4712="","",INDEX(主数据!A:AD,MATCH(J4712,主数据!A:A,0),11))</f>
        <v>西安南区</v>
      </c>
      <c r="D4712" t="str">
        <f t="shared" si="292"/>
        <v>XA42开发商委托停车管理费（固定）定额</v>
      </c>
      <c r="E4712" s="13" t="str">
        <f t="shared" si="294"/>
        <v/>
      </c>
      <c r="F4712" s="13" t="str">
        <f>IF(E4712="","",IFERROR(IF(IF(K4712="","",INDEX(收费标合同信息维护!A:Q,MATCH(D4712,收费标合同信息维护!J:J,0),10))=D4712,"有","无"),"无"))</f>
        <v/>
      </c>
      <c r="G4712" s="13" t="str">
        <f t="shared" si="293"/>
        <v>XA42开发商委托停车管理费（固定）定额180.00</v>
      </c>
      <c r="H4712" s="13" t="str">
        <f t="shared" si="295"/>
        <v>180.00</v>
      </c>
      <c r="I4712" s="13" t="str">
        <f>IF(G4712="","",IFERROR(IF(IF(K4712="","",INDEX(收费标合同信息维护!A:Q,MATCH(G4712,收费标合同信息维护!M:M,0),13))=G4712,"有","无"),"无"))</f>
        <v>无</v>
      </c>
      <c r="J4712" s="3" t="s">
        <v>3637</v>
      </c>
      <c r="K4712" s="3" t="s">
        <v>15689</v>
      </c>
      <c r="L4712" s="3" t="s">
        <v>6512</v>
      </c>
      <c r="M4712" s="3" t="s">
        <v>6513</v>
      </c>
      <c r="N4712" s="3" t="s">
        <v>6477</v>
      </c>
      <c r="O4712" s="3" t="s">
        <v>6478</v>
      </c>
      <c r="P4712" s="3" t="s">
        <v>15703</v>
      </c>
      <c r="Q4712" s="3" t="s">
        <v>15704</v>
      </c>
      <c r="R4712" s="3" t="s">
        <v>6490</v>
      </c>
      <c r="S4712" s="3" t="s">
        <v>6627</v>
      </c>
      <c r="T4712" s="3" t="s">
        <v>6537</v>
      </c>
      <c r="U4712" s="3" t="s">
        <v>154</v>
      </c>
      <c r="V4712" s="3" t="s">
        <v>154</v>
      </c>
      <c r="W4712" s="3" t="s">
        <v>6515</v>
      </c>
      <c r="X4712" s="3" t="s">
        <v>154</v>
      </c>
      <c r="Y4712" s="3" t="s">
        <v>154</v>
      </c>
      <c r="Z4712" s="3" t="s">
        <v>154</v>
      </c>
      <c r="AA4712" s="3" t="s">
        <v>154</v>
      </c>
      <c r="AB4712" s="3" t="s">
        <v>154</v>
      </c>
      <c r="AC4712" s="3" t="s">
        <v>154</v>
      </c>
      <c r="AD4712" s="3" t="s">
        <v>6151</v>
      </c>
      <c r="AE4712" s="3" t="s">
        <v>6151</v>
      </c>
      <c r="AF4712" s="3" t="s">
        <v>6040</v>
      </c>
      <c r="AG4712" s="3" t="s">
        <v>154</v>
      </c>
      <c r="AH4712" s="3" t="s">
        <v>6597</v>
      </c>
      <c r="AI4712" s="3" t="s">
        <v>6482</v>
      </c>
      <c r="AJ4712" s="3" t="s">
        <v>43</v>
      </c>
    </row>
    <row r="4713" spans="1:36" ht="15">
      <c r="A4713" s="10">
        <v>4816</v>
      </c>
      <c r="B4713" t="str">
        <f>IF(K4713="总计","",INDEX(主数据!A:AD,MATCH(J4713,主数据!A:A,0),9))</f>
        <v>华中大区公司</v>
      </c>
      <c r="C4713" t="str">
        <f>IF(K4713="","",INDEX(主数据!A:AD,MATCH(J4713,主数据!A:A,0),11))</f>
        <v>西安南区</v>
      </c>
      <c r="D4713" t="str">
        <f t="shared" si="292"/>
        <v>XA42其他费用直接录入</v>
      </c>
      <c r="E4713" s="13" t="str">
        <f t="shared" si="294"/>
        <v/>
      </c>
      <c r="F4713" s="13" t="str">
        <f>IF(E4713="","",IFERROR(IF(IF(K4713="","",INDEX(收费标合同信息维护!A:Q,MATCH(D4713,收费标合同信息维护!J:J,0),10))=D4713,"有","无"),"无"))</f>
        <v/>
      </c>
      <c r="G4713" s="13" t="str">
        <f t="shared" si="293"/>
        <v/>
      </c>
      <c r="H4713" s="13" t="str">
        <f t="shared" si="295"/>
        <v/>
      </c>
      <c r="I4713" s="13" t="str">
        <f>IF(G4713="","",IFERROR(IF(IF(K4713="","",INDEX(收费标合同信息维护!A:Q,MATCH(G4713,收费标合同信息维护!M:M,0),13))=G4713,"有","无"),"无"))</f>
        <v/>
      </c>
      <c r="J4713" s="3" t="s">
        <v>3637</v>
      </c>
      <c r="K4713" s="3" t="s">
        <v>15689</v>
      </c>
      <c r="L4713" s="3" t="s">
        <v>6544</v>
      </c>
      <c r="M4713" s="3" t="s">
        <v>6545</v>
      </c>
      <c r="N4713" s="3" t="s">
        <v>6477</v>
      </c>
      <c r="O4713" s="3" t="s">
        <v>6478</v>
      </c>
      <c r="P4713" s="3" t="s">
        <v>11149</v>
      </c>
      <c r="Q4713" s="3" t="s">
        <v>8993</v>
      </c>
      <c r="R4713" s="3" t="s">
        <v>6479</v>
      </c>
      <c r="S4713" s="3" t="s">
        <v>6480</v>
      </c>
      <c r="T4713" s="3" t="s">
        <v>7239</v>
      </c>
      <c r="U4713" s="3" t="s">
        <v>154</v>
      </c>
      <c r="V4713" s="3" t="s">
        <v>154</v>
      </c>
      <c r="W4713" s="3" t="s">
        <v>154</v>
      </c>
      <c r="X4713" s="3" t="s">
        <v>154</v>
      </c>
      <c r="Y4713" s="3" t="s">
        <v>154</v>
      </c>
      <c r="Z4713" s="3" t="s">
        <v>154</v>
      </c>
      <c r="AA4713" s="3" t="s">
        <v>154</v>
      </c>
      <c r="AB4713" s="3" t="s">
        <v>154</v>
      </c>
      <c r="AC4713" s="3" t="s">
        <v>154</v>
      </c>
      <c r="AD4713" s="3" t="s">
        <v>6151</v>
      </c>
      <c r="AE4713" s="3" t="s">
        <v>6151</v>
      </c>
      <c r="AF4713" s="3" t="s">
        <v>154</v>
      </c>
      <c r="AG4713" s="3" t="s">
        <v>154</v>
      </c>
      <c r="AH4713" s="3" t="s">
        <v>6478</v>
      </c>
      <c r="AI4713" s="3" t="s">
        <v>6482</v>
      </c>
      <c r="AJ4713" s="3" t="s">
        <v>23</v>
      </c>
    </row>
    <row r="4714" spans="1:36" ht="15">
      <c r="A4714" s="10">
        <v>4817</v>
      </c>
      <c r="B4714" t="str">
        <f>IF(K4714="总计","",INDEX(主数据!A:AD,MATCH(J4714,主数据!A:A,0),9))</f>
        <v>华中大区公司</v>
      </c>
      <c r="C4714" t="str">
        <f>IF(K4714="","",INDEX(主数据!A:AD,MATCH(J4714,主数据!A:A,0),11))</f>
        <v>西安南区</v>
      </c>
      <c r="D4714" t="str">
        <f t="shared" si="292"/>
        <v>XA42其他费用直接录入</v>
      </c>
      <c r="E4714" s="13" t="str">
        <f t="shared" si="294"/>
        <v/>
      </c>
      <c r="F4714" s="13" t="str">
        <f>IF(E4714="","",IFERROR(IF(IF(K4714="","",INDEX(收费标合同信息维护!A:Q,MATCH(D4714,收费标合同信息维护!J:J,0),10))=D4714,"有","无"),"无"))</f>
        <v/>
      </c>
      <c r="G4714" s="13" t="str">
        <f t="shared" si="293"/>
        <v/>
      </c>
      <c r="H4714" s="13" t="str">
        <f t="shared" si="295"/>
        <v/>
      </c>
      <c r="I4714" s="13" t="str">
        <f>IF(G4714="","",IFERROR(IF(IF(K4714="","",INDEX(收费标合同信息维护!A:Q,MATCH(G4714,收费标合同信息维护!M:M,0),13))=G4714,"有","无"),"无"))</f>
        <v/>
      </c>
      <c r="J4714" s="3" t="s">
        <v>3637</v>
      </c>
      <c r="K4714" s="3" t="s">
        <v>15689</v>
      </c>
      <c r="L4714" s="3" t="s">
        <v>6544</v>
      </c>
      <c r="M4714" s="3" t="s">
        <v>6545</v>
      </c>
      <c r="N4714" s="3" t="s">
        <v>6477</v>
      </c>
      <c r="O4714" s="3" t="s">
        <v>6478</v>
      </c>
      <c r="P4714" s="3" t="s">
        <v>8408</v>
      </c>
      <c r="Q4714" s="3" t="s">
        <v>6836</v>
      </c>
      <c r="R4714" s="3" t="s">
        <v>6479</v>
      </c>
      <c r="S4714" s="3" t="s">
        <v>6480</v>
      </c>
      <c r="T4714" s="3" t="s">
        <v>7239</v>
      </c>
      <c r="U4714" s="3" t="s">
        <v>154</v>
      </c>
      <c r="V4714" s="3" t="s">
        <v>154</v>
      </c>
      <c r="W4714" s="3" t="s">
        <v>154</v>
      </c>
      <c r="X4714" s="3" t="s">
        <v>154</v>
      </c>
      <c r="Y4714" s="3" t="s">
        <v>154</v>
      </c>
      <c r="Z4714" s="3" t="s">
        <v>154</v>
      </c>
      <c r="AA4714" s="3" t="s">
        <v>154</v>
      </c>
      <c r="AB4714" s="3" t="s">
        <v>154</v>
      </c>
      <c r="AC4714" s="3" t="s">
        <v>154</v>
      </c>
      <c r="AD4714" s="3" t="s">
        <v>6151</v>
      </c>
      <c r="AE4714" s="3" t="s">
        <v>6151</v>
      </c>
      <c r="AF4714" s="3" t="s">
        <v>154</v>
      </c>
      <c r="AG4714" s="3" t="s">
        <v>154</v>
      </c>
      <c r="AH4714" s="3" t="s">
        <v>6478</v>
      </c>
      <c r="AI4714" s="3" t="s">
        <v>6482</v>
      </c>
      <c r="AJ4714" s="3" t="s">
        <v>23</v>
      </c>
    </row>
    <row r="4715" spans="1:36" ht="15">
      <c r="A4715" s="10">
        <v>4818</v>
      </c>
      <c r="B4715" t="str">
        <f>IF(K4715="总计","",INDEX(主数据!A:AD,MATCH(J4715,主数据!A:A,0),9))</f>
        <v>华中大区公司</v>
      </c>
      <c r="C4715" t="str">
        <f>IF(K4715="","",INDEX(主数据!A:AD,MATCH(J4715,主数据!A:A,0),11))</f>
        <v>西安南区</v>
      </c>
      <c r="D4715" t="str">
        <f t="shared" si="292"/>
        <v>XA42其他费用直接录入</v>
      </c>
      <c r="E4715" s="13" t="str">
        <f t="shared" si="294"/>
        <v/>
      </c>
      <c r="F4715" s="13" t="str">
        <f>IF(E4715="","",IFERROR(IF(IF(K4715="","",INDEX(收费标合同信息维护!A:Q,MATCH(D4715,收费标合同信息维护!J:J,0),10))=D4715,"有","无"),"无"))</f>
        <v/>
      </c>
      <c r="G4715" s="13" t="str">
        <f t="shared" si="293"/>
        <v/>
      </c>
      <c r="H4715" s="13" t="str">
        <f t="shared" si="295"/>
        <v/>
      </c>
      <c r="I4715" s="13" t="str">
        <f>IF(G4715="","",IFERROR(IF(IF(K4715="","",INDEX(收费标合同信息维护!A:Q,MATCH(G4715,收费标合同信息维护!M:M,0),13))=G4715,"有","无"),"无"))</f>
        <v/>
      </c>
      <c r="J4715" s="3" t="s">
        <v>3637</v>
      </c>
      <c r="K4715" s="3" t="s">
        <v>15689</v>
      </c>
      <c r="L4715" s="3" t="s">
        <v>6544</v>
      </c>
      <c r="M4715" s="3" t="s">
        <v>6545</v>
      </c>
      <c r="N4715" s="3" t="s">
        <v>6477</v>
      </c>
      <c r="O4715" s="3" t="s">
        <v>6478</v>
      </c>
      <c r="P4715" s="3" t="s">
        <v>15705</v>
      </c>
      <c r="Q4715" s="3" t="s">
        <v>8211</v>
      </c>
      <c r="R4715" s="3" t="s">
        <v>6479</v>
      </c>
      <c r="S4715" s="3" t="s">
        <v>6480</v>
      </c>
      <c r="T4715" s="3" t="s">
        <v>7239</v>
      </c>
      <c r="U4715" s="3" t="s">
        <v>154</v>
      </c>
      <c r="V4715" s="3" t="s">
        <v>154</v>
      </c>
      <c r="W4715" s="3" t="s">
        <v>154</v>
      </c>
      <c r="X4715" s="3" t="s">
        <v>154</v>
      </c>
      <c r="Y4715" s="3" t="s">
        <v>154</v>
      </c>
      <c r="Z4715" s="3" t="s">
        <v>154</v>
      </c>
      <c r="AA4715" s="3" t="s">
        <v>154</v>
      </c>
      <c r="AB4715" s="3" t="s">
        <v>154</v>
      </c>
      <c r="AC4715" s="3" t="s">
        <v>154</v>
      </c>
      <c r="AD4715" s="3" t="s">
        <v>6151</v>
      </c>
      <c r="AE4715" s="3" t="s">
        <v>6151</v>
      </c>
      <c r="AF4715" s="3" t="s">
        <v>154</v>
      </c>
      <c r="AG4715" s="3" t="s">
        <v>154</v>
      </c>
      <c r="AH4715" s="3" t="s">
        <v>6478</v>
      </c>
      <c r="AI4715" s="3" t="s">
        <v>6482</v>
      </c>
      <c r="AJ4715" s="3" t="s">
        <v>23</v>
      </c>
    </row>
    <row r="4716" spans="1:36" ht="15">
      <c r="A4716" s="10">
        <v>4819</v>
      </c>
      <c r="B4716" t="str">
        <f>IF(K4716="总计","",INDEX(主数据!A:AD,MATCH(J4716,主数据!A:A,0),9))</f>
        <v>华中大区公司</v>
      </c>
      <c r="C4716" t="str">
        <f>IF(K4716="","",INDEX(主数据!A:AD,MATCH(J4716,主数据!A:A,0),11))</f>
        <v>西安南区</v>
      </c>
      <c r="D4716" t="str">
        <f t="shared" si="292"/>
        <v>XA42自来水费（简易征收）标准方式3.80</v>
      </c>
      <c r="E4716" s="13" t="str">
        <f t="shared" si="294"/>
        <v>3.80</v>
      </c>
      <c r="F4716" s="13" t="str">
        <f>IF(E4716="","",IFERROR(IF(IF(K4716="","",INDEX(收费标合同信息维护!A:Q,MATCH(D4716,收费标合同信息维护!J:J,0),10))=D4716,"有","无"),"无"))</f>
        <v>无</v>
      </c>
      <c r="G4716" s="13" t="str">
        <f t="shared" si="293"/>
        <v/>
      </c>
      <c r="H4716" s="13" t="str">
        <f t="shared" si="295"/>
        <v/>
      </c>
      <c r="I4716" s="13" t="str">
        <f>IF(G4716="","",IFERROR(IF(IF(K4716="","",INDEX(收费标合同信息维护!A:Q,MATCH(G4716,收费标合同信息维护!M:M,0),13))=G4716,"有","无"),"无"))</f>
        <v/>
      </c>
      <c r="J4716" s="3" t="s">
        <v>3637</v>
      </c>
      <c r="K4716" s="3" t="s">
        <v>15689</v>
      </c>
      <c r="L4716" s="3" t="s">
        <v>6615</v>
      </c>
      <c r="M4716" s="3" t="s">
        <v>6616</v>
      </c>
      <c r="N4716" s="3" t="s">
        <v>6603</v>
      </c>
      <c r="O4716" s="3" t="s">
        <v>6478</v>
      </c>
      <c r="P4716" s="3" t="s">
        <v>6615</v>
      </c>
      <c r="Q4716" s="3" t="s">
        <v>6616</v>
      </c>
      <c r="R4716" s="3" t="s">
        <v>6484</v>
      </c>
      <c r="S4716" s="3" t="s">
        <v>6491</v>
      </c>
      <c r="T4716" s="3" t="s">
        <v>6936</v>
      </c>
      <c r="U4716" s="3" t="s">
        <v>154</v>
      </c>
      <c r="V4716" s="3" t="s">
        <v>6991</v>
      </c>
      <c r="W4716" s="3" t="s">
        <v>154</v>
      </c>
      <c r="X4716" s="3" t="s">
        <v>154</v>
      </c>
      <c r="Y4716" s="3" t="s">
        <v>154</v>
      </c>
      <c r="Z4716" s="3" t="s">
        <v>154</v>
      </c>
      <c r="AA4716" s="3" t="s">
        <v>154</v>
      </c>
      <c r="AB4716" s="3" t="s">
        <v>154</v>
      </c>
      <c r="AC4716" s="3" t="s">
        <v>154</v>
      </c>
      <c r="AD4716" s="3" t="s">
        <v>6151</v>
      </c>
      <c r="AE4716" s="3" t="s">
        <v>6151</v>
      </c>
      <c r="AF4716" s="3" t="s">
        <v>154</v>
      </c>
      <c r="AG4716" s="3" t="s">
        <v>154</v>
      </c>
      <c r="AH4716" s="3" t="s">
        <v>6597</v>
      </c>
      <c r="AI4716" s="3" t="s">
        <v>6727</v>
      </c>
      <c r="AJ4716" s="3" t="s">
        <v>6489</v>
      </c>
    </row>
    <row r="4717" spans="1:36" ht="15">
      <c r="A4717" s="10">
        <v>4820</v>
      </c>
      <c r="B4717" t="str">
        <f>IF(K4717="总计","",INDEX(主数据!A:AD,MATCH(J4717,主数据!A:A,0),9))</f>
        <v>华中大区公司</v>
      </c>
      <c r="C4717" t="str">
        <f>IF(K4717="","",INDEX(主数据!A:AD,MATCH(J4717,主数据!A:A,0),11))</f>
        <v>西安南区</v>
      </c>
      <c r="D4717" t="str">
        <f t="shared" si="292"/>
        <v>XA42代收代付其他费用直接录入</v>
      </c>
      <c r="E4717" s="13" t="str">
        <f t="shared" si="294"/>
        <v/>
      </c>
      <c r="F4717" s="13" t="str">
        <f>IF(E4717="","",IFERROR(IF(IF(K4717="","",INDEX(收费标合同信息维护!A:Q,MATCH(D4717,收费标合同信息维护!J:J,0),10))=D4717,"有","无"),"无"))</f>
        <v/>
      </c>
      <c r="G4717" s="13" t="str">
        <f t="shared" si="293"/>
        <v/>
      </c>
      <c r="H4717" s="13" t="str">
        <f t="shared" si="295"/>
        <v/>
      </c>
      <c r="I4717" s="13" t="str">
        <f>IF(G4717="","",IFERROR(IF(IF(K4717="","",INDEX(收费标合同信息维护!A:Q,MATCH(G4717,收费标合同信息维护!M:M,0),13))=G4717,"有","无"),"无"))</f>
        <v/>
      </c>
      <c r="J4717" s="3" t="s">
        <v>3637</v>
      </c>
      <c r="K4717" s="3" t="s">
        <v>15689</v>
      </c>
      <c r="L4717" s="3" t="s">
        <v>6620</v>
      </c>
      <c r="M4717" s="3" t="s">
        <v>6621</v>
      </c>
      <c r="N4717" s="3" t="s">
        <v>6477</v>
      </c>
      <c r="O4717" s="3" t="s">
        <v>6478</v>
      </c>
      <c r="P4717" s="3" t="s">
        <v>11032</v>
      </c>
      <c r="Q4717" s="3" t="s">
        <v>8543</v>
      </c>
      <c r="R4717" s="3" t="s">
        <v>6479</v>
      </c>
      <c r="S4717" s="3" t="s">
        <v>6480</v>
      </c>
      <c r="T4717" s="3" t="s">
        <v>7239</v>
      </c>
      <c r="U4717" s="3" t="s">
        <v>6716</v>
      </c>
      <c r="V4717" s="3" t="s">
        <v>154</v>
      </c>
      <c r="W4717" s="3" t="s">
        <v>154</v>
      </c>
      <c r="X4717" s="3" t="s">
        <v>154</v>
      </c>
      <c r="Y4717" s="3" t="s">
        <v>154</v>
      </c>
      <c r="Z4717" s="3" t="s">
        <v>154</v>
      </c>
      <c r="AA4717" s="3" t="s">
        <v>154</v>
      </c>
      <c r="AB4717" s="3" t="s">
        <v>154</v>
      </c>
      <c r="AC4717" s="3" t="s">
        <v>154</v>
      </c>
      <c r="AD4717" s="3" t="s">
        <v>6151</v>
      </c>
      <c r="AE4717" s="3" t="s">
        <v>6151</v>
      </c>
      <c r="AF4717" s="3" t="s">
        <v>154</v>
      </c>
      <c r="AG4717" s="3" t="s">
        <v>154</v>
      </c>
      <c r="AH4717" s="3" t="s">
        <v>6478</v>
      </c>
      <c r="AI4717" s="3" t="s">
        <v>6482</v>
      </c>
      <c r="AJ4717" s="3" t="s">
        <v>23</v>
      </c>
    </row>
    <row r="4718" spans="1:36" ht="30">
      <c r="A4718" s="10">
        <v>4821</v>
      </c>
      <c r="B4718" t="str">
        <f>IF(K4718="总计","",INDEX(主数据!A:AD,MATCH(J4718,主数据!A:A,0),9))</f>
        <v>华北大区公司</v>
      </c>
      <c r="C4718" t="str">
        <f>IF(K4718="","",INDEX(主数据!A:AD,MATCH(J4718,主数据!A:A,0),11))</f>
        <v>银川城区</v>
      </c>
      <c r="D4718" t="str">
        <f t="shared" si="292"/>
        <v>YC42物业服务费标准方式1.23</v>
      </c>
      <c r="E4718" s="13" t="str">
        <f t="shared" si="294"/>
        <v>1.23</v>
      </c>
      <c r="F4718" s="13" t="str">
        <f>IF(E4718="","",IFERROR(IF(IF(K4718="","",INDEX(收费标合同信息维护!A:Q,MATCH(D4718,收费标合同信息维护!J:J,0),10))=D4718,"有","无"),"无"))</f>
        <v>无</v>
      </c>
      <c r="G4718" s="13" t="str">
        <f t="shared" si="293"/>
        <v/>
      </c>
      <c r="H4718" s="13" t="str">
        <f t="shared" si="295"/>
        <v/>
      </c>
      <c r="I4718" s="13" t="str">
        <f>IF(G4718="","",IFERROR(IF(IF(K4718="","",INDEX(收费标合同信息维护!A:Q,MATCH(G4718,收费标合同信息维护!M:M,0),13))=G4718,"有","无"),"无"))</f>
        <v/>
      </c>
      <c r="J4718" s="3" t="s">
        <v>3812</v>
      </c>
      <c r="K4718" s="3" t="s">
        <v>6353</v>
      </c>
      <c r="L4718" s="3" t="s">
        <v>6025</v>
      </c>
      <c r="M4718" s="3" t="s">
        <v>6026</v>
      </c>
      <c r="N4718" s="3" t="s">
        <v>6477</v>
      </c>
      <c r="O4718" s="3" t="s">
        <v>6478</v>
      </c>
      <c r="P4718" s="3" t="s">
        <v>15706</v>
      </c>
      <c r="Q4718" s="3" t="s">
        <v>15707</v>
      </c>
      <c r="R4718" s="3" t="s">
        <v>6484</v>
      </c>
      <c r="S4718" s="3" t="s">
        <v>6485</v>
      </c>
      <c r="T4718" s="3" t="s">
        <v>6537</v>
      </c>
      <c r="U4718" s="3" t="s">
        <v>154</v>
      </c>
      <c r="V4718" s="3" t="s">
        <v>10259</v>
      </c>
      <c r="W4718" s="3" t="s">
        <v>154</v>
      </c>
      <c r="X4718" s="3" t="s">
        <v>154</v>
      </c>
      <c r="Y4718" s="3" t="s">
        <v>154</v>
      </c>
      <c r="Z4718" s="3" t="s">
        <v>154</v>
      </c>
      <c r="AA4718" s="3" t="s">
        <v>154</v>
      </c>
      <c r="AB4718" s="3" t="s">
        <v>154</v>
      </c>
      <c r="AC4718" s="3" t="s">
        <v>154</v>
      </c>
      <c r="AD4718" s="3" t="s">
        <v>6151</v>
      </c>
      <c r="AE4718" s="3" t="s">
        <v>6151</v>
      </c>
      <c r="AF4718" s="3" t="s">
        <v>6040</v>
      </c>
      <c r="AG4718" s="3" t="s">
        <v>154</v>
      </c>
      <c r="AH4718" s="3" t="s">
        <v>6478</v>
      </c>
      <c r="AI4718" s="3" t="s">
        <v>6482</v>
      </c>
      <c r="AJ4718" s="3" t="s">
        <v>18341</v>
      </c>
    </row>
    <row r="4719" spans="1:36" ht="30">
      <c r="A4719" s="10">
        <v>4822</v>
      </c>
      <c r="B4719" t="str">
        <f>IF(K4719="总计","",INDEX(主数据!A:AD,MATCH(J4719,主数据!A:A,0),9))</f>
        <v>华北大区公司</v>
      </c>
      <c r="C4719" t="str">
        <f>IF(K4719="","",INDEX(主数据!A:AD,MATCH(J4719,主数据!A:A,0),11))</f>
        <v>银川城区</v>
      </c>
      <c r="D4719" t="str">
        <f t="shared" si="292"/>
        <v>YC42物业服务费标准方式0.80</v>
      </c>
      <c r="E4719" s="13" t="str">
        <f t="shared" si="294"/>
        <v>0.80</v>
      </c>
      <c r="F4719" s="13" t="str">
        <f>IF(E4719="","",IFERROR(IF(IF(K4719="","",INDEX(收费标合同信息维护!A:Q,MATCH(D4719,收费标合同信息维护!J:J,0),10))=D4719,"有","无"),"无"))</f>
        <v>无</v>
      </c>
      <c r="G4719" s="13" t="str">
        <f t="shared" si="293"/>
        <v/>
      </c>
      <c r="H4719" s="13" t="str">
        <f t="shared" si="295"/>
        <v/>
      </c>
      <c r="I4719" s="13" t="str">
        <f>IF(G4719="","",IFERROR(IF(IF(K4719="","",INDEX(收费标合同信息维护!A:Q,MATCH(G4719,收费标合同信息维护!M:M,0),13))=G4719,"有","无"),"无"))</f>
        <v/>
      </c>
      <c r="J4719" s="3" t="s">
        <v>3812</v>
      </c>
      <c r="K4719" s="3" t="s">
        <v>6353</v>
      </c>
      <c r="L4719" s="3" t="s">
        <v>6025</v>
      </c>
      <c r="M4719" s="3" t="s">
        <v>6026</v>
      </c>
      <c r="N4719" s="3" t="s">
        <v>6477</v>
      </c>
      <c r="O4719" s="3" t="s">
        <v>6478</v>
      </c>
      <c r="P4719" s="3" t="s">
        <v>15708</v>
      </c>
      <c r="Q4719" s="3" t="s">
        <v>15708</v>
      </c>
      <c r="R4719" s="3" t="s">
        <v>6484</v>
      </c>
      <c r="S4719" s="3" t="s">
        <v>6485</v>
      </c>
      <c r="T4719" s="3" t="s">
        <v>6537</v>
      </c>
      <c r="U4719" s="3" t="s">
        <v>154</v>
      </c>
      <c r="V4719" s="3" t="s">
        <v>6722</v>
      </c>
      <c r="W4719" s="3" t="s">
        <v>154</v>
      </c>
      <c r="X4719" s="3" t="s">
        <v>154</v>
      </c>
      <c r="Y4719" s="3" t="s">
        <v>154</v>
      </c>
      <c r="Z4719" s="3" t="s">
        <v>154</v>
      </c>
      <c r="AA4719" s="3" t="s">
        <v>154</v>
      </c>
      <c r="AB4719" s="3" t="s">
        <v>154</v>
      </c>
      <c r="AC4719" s="3" t="s">
        <v>154</v>
      </c>
      <c r="AD4719" s="3" t="s">
        <v>6151</v>
      </c>
      <c r="AE4719" s="3" t="s">
        <v>6151</v>
      </c>
      <c r="AF4719" s="3" t="s">
        <v>6040</v>
      </c>
      <c r="AG4719" s="3" t="s">
        <v>154</v>
      </c>
      <c r="AH4719" s="3" t="s">
        <v>6478</v>
      </c>
      <c r="AI4719" s="3" t="s">
        <v>6482</v>
      </c>
      <c r="AJ4719" s="3" t="s">
        <v>6112</v>
      </c>
    </row>
    <row r="4720" spans="1:36" ht="30">
      <c r="A4720" s="10">
        <v>4823</v>
      </c>
      <c r="B4720" t="str">
        <f>IF(K4720="总计","",INDEX(主数据!A:AD,MATCH(J4720,主数据!A:A,0),9))</f>
        <v>华北大区公司</v>
      </c>
      <c r="C4720" t="str">
        <f>IF(K4720="","",INDEX(主数据!A:AD,MATCH(J4720,主数据!A:A,0),11))</f>
        <v>银川城区</v>
      </c>
      <c r="D4720" t="str">
        <f t="shared" si="292"/>
        <v>YC42物业服务费标准方式0.80</v>
      </c>
      <c r="E4720" s="13" t="str">
        <f t="shared" si="294"/>
        <v>0.80</v>
      </c>
      <c r="F4720" s="13" t="str">
        <f>IF(E4720="","",IFERROR(IF(IF(K4720="","",INDEX(收费标合同信息维护!A:Q,MATCH(D4720,收费标合同信息维护!J:J,0),10))=D4720,"有","无"),"无"))</f>
        <v>无</v>
      </c>
      <c r="G4720" s="13" t="str">
        <f t="shared" si="293"/>
        <v/>
      </c>
      <c r="H4720" s="13" t="str">
        <f t="shared" si="295"/>
        <v/>
      </c>
      <c r="I4720" s="13" t="str">
        <f>IF(G4720="","",IFERROR(IF(IF(K4720="","",INDEX(收费标合同信息维护!A:Q,MATCH(G4720,收费标合同信息维护!M:M,0),13))=G4720,"有","无"),"无"))</f>
        <v/>
      </c>
      <c r="J4720" s="3" t="s">
        <v>3812</v>
      </c>
      <c r="K4720" s="3" t="s">
        <v>6353</v>
      </c>
      <c r="L4720" s="3" t="s">
        <v>6025</v>
      </c>
      <c r="M4720" s="3" t="s">
        <v>6026</v>
      </c>
      <c r="N4720" s="3" t="s">
        <v>6477</v>
      </c>
      <c r="O4720" s="3" t="s">
        <v>6478</v>
      </c>
      <c r="P4720" s="3" t="s">
        <v>15709</v>
      </c>
      <c r="Q4720" s="3" t="s">
        <v>15709</v>
      </c>
      <c r="R4720" s="3" t="s">
        <v>6484</v>
      </c>
      <c r="S4720" s="3" t="s">
        <v>6491</v>
      </c>
      <c r="T4720" s="3" t="s">
        <v>6506</v>
      </c>
      <c r="U4720" s="3" t="s">
        <v>154</v>
      </c>
      <c r="V4720" s="3" t="s">
        <v>6722</v>
      </c>
      <c r="W4720" s="3" t="s">
        <v>154</v>
      </c>
      <c r="X4720" s="3" t="s">
        <v>154</v>
      </c>
      <c r="Y4720" s="3" t="s">
        <v>154</v>
      </c>
      <c r="Z4720" s="3" t="s">
        <v>154</v>
      </c>
      <c r="AA4720" s="3" t="s">
        <v>154</v>
      </c>
      <c r="AB4720" s="3" t="s">
        <v>154</v>
      </c>
      <c r="AC4720" s="3" t="s">
        <v>154</v>
      </c>
      <c r="AD4720" s="3" t="s">
        <v>6151</v>
      </c>
      <c r="AE4720" s="3" t="s">
        <v>6151</v>
      </c>
      <c r="AF4720" s="3" t="s">
        <v>154</v>
      </c>
      <c r="AG4720" s="3" t="s">
        <v>154</v>
      </c>
      <c r="AH4720" s="3" t="s">
        <v>6478</v>
      </c>
      <c r="AI4720" s="3" t="s">
        <v>6727</v>
      </c>
      <c r="AJ4720" s="3" t="s">
        <v>6489</v>
      </c>
    </row>
    <row r="4721" spans="1:36" ht="30">
      <c r="A4721" s="10">
        <v>4824</v>
      </c>
      <c r="B4721" t="str">
        <f>IF(K4721="总计","",INDEX(主数据!A:AD,MATCH(J4721,主数据!A:A,0),9))</f>
        <v>华北大区公司</v>
      </c>
      <c r="C4721" t="str">
        <f>IF(K4721="","",INDEX(主数据!A:AD,MATCH(J4721,主数据!A:A,0),11))</f>
        <v>银川城区</v>
      </c>
      <c r="D4721" t="str">
        <f t="shared" si="292"/>
        <v>YC42物业服务费标准方式1.23</v>
      </c>
      <c r="E4721" s="13" t="str">
        <f t="shared" si="294"/>
        <v>1.23</v>
      </c>
      <c r="F4721" s="13" t="str">
        <f>IF(E4721="","",IFERROR(IF(IF(K4721="","",INDEX(收费标合同信息维护!A:Q,MATCH(D4721,收费标合同信息维护!J:J,0),10))=D4721,"有","无"),"无"))</f>
        <v>无</v>
      </c>
      <c r="G4721" s="13" t="str">
        <f t="shared" si="293"/>
        <v/>
      </c>
      <c r="H4721" s="13" t="str">
        <f t="shared" si="295"/>
        <v/>
      </c>
      <c r="I4721" s="13" t="str">
        <f>IF(G4721="","",IFERROR(IF(IF(K4721="","",INDEX(收费标合同信息维护!A:Q,MATCH(G4721,收费标合同信息维护!M:M,0),13))=G4721,"有","无"),"无"))</f>
        <v/>
      </c>
      <c r="J4721" s="3" t="s">
        <v>3812</v>
      </c>
      <c r="K4721" s="3" t="s">
        <v>6353</v>
      </c>
      <c r="L4721" s="3" t="s">
        <v>6025</v>
      </c>
      <c r="M4721" s="3" t="s">
        <v>6026</v>
      </c>
      <c r="N4721" s="3" t="s">
        <v>6477</v>
      </c>
      <c r="O4721" s="3" t="s">
        <v>6478</v>
      </c>
      <c r="P4721" s="3" t="s">
        <v>15710</v>
      </c>
      <c r="Q4721" s="3" t="s">
        <v>15710</v>
      </c>
      <c r="R4721" s="3" t="s">
        <v>6484</v>
      </c>
      <c r="S4721" s="3" t="s">
        <v>6491</v>
      </c>
      <c r="T4721" s="3" t="s">
        <v>6506</v>
      </c>
      <c r="U4721" s="3" t="s">
        <v>154</v>
      </c>
      <c r="V4721" s="3" t="s">
        <v>10259</v>
      </c>
      <c r="W4721" s="3" t="s">
        <v>154</v>
      </c>
      <c r="X4721" s="3" t="s">
        <v>154</v>
      </c>
      <c r="Y4721" s="3" t="s">
        <v>154</v>
      </c>
      <c r="Z4721" s="3" t="s">
        <v>154</v>
      </c>
      <c r="AA4721" s="3" t="s">
        <v>154</v>
      </c>
      <c r="AB4721" s="3" t="s">
        <v>154</v>
      </c>
      <c r="AC4721" s="3" t="s">
        <v>154</v>
      </c>
      <c r="AD4721" s="3" t="s">
        <v>6151</v>
      </c>
      <c r="AE4721" s="3" t="s">
        <v>6151</v>
      </c>
      <c r="AF4721" s="3" t="s">
        <v>154</v>
      </c>
      <c r="AG4721" s="3" t="s">
        <v>154</v>
      </c>
      <c r="AH4721" s="3" t="s">
        <v>6478</v>
      </c>
      <c r="AI4721" s="3" t="s">
        <v>6727</v>
      </c>
      <c r="AJ4721" s="3" t="s">
        <v>6489</v>
      </c>
    </row>
    <row r="4722" spans="1:36" ht="15">
      <c r="A4722" s="10">
        <v>4825</v>
      </c>
      <c r="B4722" t="str">
        <f>IF(K4722="总计","",INDEX(主数据!A:AD,MATCH(J4722,主数据!A:A,0),9))</f>
        <v>华北大区公司</v>
      </c>
      <c r="C4722" t="str">
        <f>IF(K4722="","",INDEX(主数据!A:AD,MATCH(J4722,主数据!A:A,0),11))</f>
        <v>银川城区</v>
      </c>
      <c r="D4722" t="str">
        <f t="shared" si="292"/>
        <v>YC42电梯费定额</v>
      </c>
      <c r="E4722" s="13" t="str">
        <f t="shared" si="294"/>
        <v/>
      </c>
      <c r="F4722" s="13" t="str">
        <f>IF(E4722="","",IFERROR(IF(IF(K4722="","",INDEX(收费标合同信息维护!A:Q,MATCH(D4722,收费标合同信息维护!J:J,0),10))=D4722,"有","无"),"无"))</f>
        <v/>
      </c>
      <c r="G4722" s="13" t="str">
        <f t="shared" si="293"/>
        <v>YC42电梯费定额25.00</v>
      </c>
      <c r="H4722" s="13" t="str">
        <f t="shared" si="295"/>
        <v>25.00</v>
      </c>
      <c r="I4722" s="13" t="str">
        <f>IF(G4722="","",IFERROR(IF(IF(K4722="","",INDEX(收费标合同信息维护!A:Q,MATCH(G4722,收费标合同信息维护!M:M,0),13))=G4722,"有","无"),"无"))</f>
        <v>无</v>
      </c>
      <c r="J4722" s="3" t="s">
        <v>3812</v>
      </c>
      <c r="K4722" s="3" t="s">
        <v>6353</v>
      </c>
      <c r="L4722" s="3" t="s">
        <v>7063</v>
      </c>
      <c r="M4722" s="3" t="s">
        <v>7064</v>
      </c>
      <c r="N4722" s="3" t="s">
        <v>6477</v>
      </c>
      <c r="O4722" s="3" t="s">
        <v>6478</v>
      </c>
      <c r="P4722" s="3" t="s">
        <v>7063</v>
      </c>
      <c r="Q4722" s="3" t="s">
        <v>15711</v>
      </c>
      <c r="R4722" s="3" t="s">
        <v>6490</v>
      </c>
      <c r="S4722" s="3" t="s">
        <v>6491</v>
      </c>
      <c r="T4722" s="3" t="s">
        <v>6537</v>
      </c>
      <c r="U4722" s="3" t="s">
        <v>154</v>
      </c>
      <c r="V4722" s="3" t="s">
        <v>154</v>
      </c>
      <c r="W4722" s="3" t="s">
        <v>8066</v>
      </c>
      <c r="X4722" s="3" t="s">
        <v>154</v>
      </c>
      <c r="Y4722" s="3" t="s">
        <v>154</v>
      </c>
      <c r="Z4722" s="3" t="s">
        <v>154</v>
      </c>
      <c r="AA4722" s="3" t="s">
        <v>154</v>
      </c>
      <c r="AB4722" s="3" t="s">
        <v>154</v>
      </c>
      <c r="AC4722" s="3" t="s">
        <v>154</v>
      </c>
      <c r="AD4722" s="3" t="s">
        <v>6151</v>
      </c>
      <c r="AE4722" s="3" t="s">
        <v>6151</v>
      </c>
      <c r="AF4722" s="3" t="s">
        <v>154</v>
      </c>
      <c r="AG4722" s="3" t="s">
        <v>154</v>
      </c>
      <c r="AH4722" s="3" t="s">
        <v>6478</v>
      </c>
      <c r="AI4722" s="3" t="s">
        <v>6482</v>
      </c>
      <c r="AJ4722" s="3" t="s">
        <v>15712</v>
      </c>
    </row>
    <row r="4723" spans="1:36" ht="15">
      <c r="A4723" s="10">
        <v>4826</v>
      </c>
      <c r="B4723" t="str">
        <f>IF(K4723="总计","",INDEX(主数据!A:AD,MATCH(J4723,主数据!A:A,0),9))</f>
        <v>华北大区公司</v>
      </c>
      <c r="C4723" t="str">
        <f>IF(K4723="","",INDEX(主数据!A:AD,MATCH(J4723,主数据!A:A,0),11))</f>
        <v>银川城区</v>
      </c>
      <c r="D4723" t="str">
        <f t="shared" si="292"/>
        <v>YC42电梯费定额</v>
      </c>
      <c r="E4723" s="13" t="str">
        <f t="shared" si="294"/>
        <v/>
      </c>
      <c r="F4723" s="13" t="str">
        <f>IF(E4723="","",IFERROR(IF(IF(K4723="","",INDEX(收费标合同信息维护!A:Q,MATCH(D4723,收费标合同信息维护!J:J,0),10))=D4723,"有","无"),"无"))</f>
        <v/>
      </c>
      <c r="G4723" s="13" t="str">
        <f t="shared" si="293"/>
        <v>YC42电梯费定额30.00</v>
      </c>
      <c r="H4723" s="13" t="str">
        <f t="shared" si="295"/>
        <v>30.00</v>
      </c>
      <c r="I4723" s="13" t="str">
        <f>IF(G4723="","",IFERROR(IF(IF(K4723="","",INDEX(收费标合同信息维护!A:Q,MATCH(G4723,收费标合同信息维护!M:M,0),13))=G4723,"有","无"),"无"))</f>
        <v>无</v>
      </c>
      <c r="J4723" s="3" t="s">
        <v>3812</v>
      </c>
      <c r="K4723" s="3" t="s">
        <v>6353</v>
      </c>
      <c r="L4723" s="3" t="s">
        <v>7063</v>
      </c>
      <c r="M4723" s="3" t="s">
        <v>7064</v>
      </c>
      <c r="N4723" s="3" t="s">
        <v>6477</v>
      </c>
      <c r="O4723" s="3" t="s">
        <v>6478</v>
      </c>
      <c r="P4723" s="3" t="s">
        <v>7065</v>
      </c>
      <c r="Q4723" s="3" t="s">
        <v>15713</v>
      </c>
      <c r="R4723" s="3" t="s">
        <v>6490</v>
      </c>
      <c r="S4723" s="3" t="s">
        <v>6491</v>
      </c>
      <c r="T4723" s="3" t="s">
        <v>6537</v>
      </c>
      <c r="U4723" s="3" t="s">
        <v>154</v>
      </c>
      <c r="V4723" s="3" t="s">
        <v>154</v>
      </c>
      <c r="W4723" s="3" t="s">
        <v>6710</v>
      </c>
      <c r="X4723" s="3" t="s">
        <v>154</v>
      </c>
      <c r="Y4723" s="3" t="s">
        <v>154</v>
      </c>
      <c r="Z4723" s="3" t="s">
        <v>154</v>
      </c>
      <c r="AA4723" s="3" t="s">
        <v>154</v>
      </c>
      <c r="AB4723" s="3" t="s">
        <v>154</v>
      </c>
      <c r="AC4723" s="3" t="s">
        <v>154</v>
      </c>
      <c r="AD4723" s="3" t="s">
        <v>6151</v>
      </c>
      <c r="AE4723" s="3" t="s">
        <v>6151</v>
      </c>
      <c r="AF4723" s="3" t="s">
        <v>6040</v>
      </c>
      <c r="AG4723" s="3" t="s">
        <v>154</v>
      </c>
      <c r="AH4723" s="3" t="s">
        <v>6478</v>
      </c>
      <c r="AI4723" s="3" t="s">
        <v>6482</v>
      </c>
      <c r="AJ4723" s="3" t="s">
        <v>13763</v>
      </c>
    </row>
    <row r="4724" spans="1:36" ht="15">
      <c r="A4724" s="10">
        <v>4827</v>
      </c>
      <c r="B4724" t="str">
        <f>IF(K4724="总计","",INDEX(主数据!A:AD,MATCH(J4724,主数据!A:A,0),9))</f>
        <v>华北大区公司</v>
      </c>
      <c r="C4724" t="str">
        <f>IF(K4724="","",INDEX(主数据!A:AD,MATCH(J4724,主数据!A:A,0),11))</f>
        <v>银川城区</v>
      </c>
      <c r="D4724" t="str">
        <f t="shared" si="292"/>
        <v>YC42电梯费定额</v>
      </c>
      <c r="E4724" s="13" t="str">
        <f t="shared" si="294"/>
        <v/>
      </c>
      <c r="F4724" s="13" t="str">
        <f>IF(E4724="","",IFERROR(IF(IF(K4724="","",INDEX(收费标合同信息维护!A:Q,MATCH(D4724,收费标合同信息维护!J:J,0),10))=D4724,"有","无"),"无"))</f>
        <v/>
      </c>
      <c r="G4724" s="13" t="str">
        <f t="shared" si="293"/>
        <v>YC42电梯费定额35.00</v>
      </c>
      <c r="H4724" s="13" t="str">
        <f t="shared" si="295"/>
        <v>35.00</v>
      </c>
      <c r="I4724" s="13" t="str">
        <f>IF(G4724="","",IFERROR(IF(IF(K4724="","",INDEX(收费标合同信息维护!A:Q,MATCH(G4724,收费标合同信息维护!M:M,0),13))=G4724,"有","无"),"无"))</f>
        <v>无</v>
      </c>
      <c r="J4724" s="3" t="s">
        <v>3812</v>
      </c>
      <c r="K4724" s="3" t="s">
        <v>6353</v>
      </c>
      <c r="L4724" s="3" t="s">
        <v>7063</v>
      </c>
      <c r="M4724" s="3" t="s">
        <v>7064</v>
      </c>
      <c r="N4724" s="3" t="s">
        <v>6477</v>
      </c>
      <c r="O4724" s="3" t="s">
        <v>6478</v>
      </c>
      <c r="P4724" s="3" t="s">
        <v>7069</v>
      </c>
      <c r="Q4724" s="3" t="s">
        <v>15714</v>
      </c>
      <c r="R4724" s="3" t="s">
        <v>6490</v>
      </c>
      <c r="S4724" s="3" t="s">
        <v>6491</v>
      </c>
      <c r="T4724" s="3" t="s">
        <v>6537</v>
      </c>
      <c r="U4724" s="3" t="s">
        <v>154</v>
      </c>
      <c r="V4724" s="3" t="s">
        <v>154</v>
      </c>
      <c r="W4724" s="3" t="s">
        <v>13881</v>
      </c>
      <c r="X4724" s="3" t="s">
        <v>154</v>
      </c>
      <c r="Y4724" s="3" t="s">
        <v>154</v>
      </c>
      <c r="Z4724" s="3" t="s">
        <v>154</v>
      </c>
      <c r="AA4724" s="3" t="s">
        <v>154</v>
      </c>
      <c r="AB4724" s="3" t="s">
        <v>154</v>
      </c>
      <c r="AC4724" s="3" t="s">
        <v>154</v>
      </c>
      <c r="AD4724" s="3" t="s">
        <v>6151</v>
      </c>
      <c r="AE4724" s="3" t="s">
        <v>6151</v>
      </c>
      <c r="AF4724" s="3" t="s">
        <v>6040</v>
      </c>
      <c r="AG4724" s="3" t="s">
        <v>154</v>
      </c>
      <c r="AH4724" s="3" t="s">
        <v>6478</v>
      </c>
      <c r="AI4724" s="3" t="s">
        <v>6482</v>
      </c>
      <c r="AJ4724" s="3" t="s">
        <v>6220</v>
      </c>
    </row>
    <row r="4725" spans="1:36" ht="15">
      <c r="A4725" s="10">
        <v>4828</v>
      </c>
      <c r="B4725" t="str">
        <f>IF(K4725="总计","",INDEX(主数据!A:AD,MATCH(J4725,主数据!A:A,0),9))</f>
        <v>华北大区公司</v>
      </c>
      <c r="C4725" t="str">
        <f>IF(K4725="","",INDEX(主数据!A:AD,MATCH(J4725,主数据!A:A,0),11))</f>
        <v>银川城区</v>
      </c>
      <c r="D4725" t="str">
        <f t="shared" si="292"/>
        <v>YC42电梯费定额</v>
      </c>
      <c r="E4725" s="13" t="str">
        <f t="shared" si="294"/>
        <v/>
      </c>
      <c r="F4725" s="13" t="str">
        <f>IF(E4725="","",IFERROR(IF(IF(K4725="","",INDEX(收费标合同信息维护!A:Q,MATCH(D4725,收费标合同信息维护!J:J,0),10))=D4725,"有","无"),"无"))</f>
        <v/>
      </c>
      <c r="G4725" s="13" t="str">
        <f t="shared" si="293"/>
        <v>YC42电梯费定额40.00</v>
      </c>
      <c r="H4725" s="13" t="str">
        <f t="shared" si="295"/>
        <v>40.00</v>
      </c>
      <c r="I4725" s="13" t="str">
        <f>IF(G4725="","",IFERROR(IF(IF(K4725="","",INDEX(收费标合同信息维护!A:Q,MATCH(G4725,收费标合同信息维护!M:M,0),13))=G4725,"有","无"),"无"))</f>
        <v>无</v>
      </c>
      <c r="J4725" s="3" t="s">
        <v>3812</v>
      </c>
      <c r="K4725" s="3" t="s">
        <v>6353</v>
      </c>
      <c r="L4725" s="3" t="s">
        <v>7063</v>
      </c>
      <c r="M4725" s="3" t="s">
        <v>7064</v>
      </c>
      <c r="N4725" s="3" t="s">
        <v>6477</v>
      </c>
      <c r="O4725" s="3" t="s">
        <v>6478</v>
      </c>
      <c r="P4725" s="3" t="s">
        <v>15715</v>
      </c>
      <c r="Q4725" s="3" t="s">
        <v>15716</v>
      </c>
      <c r="R4725" s="3" t="s">
        <v>6490</v>
      </c>
      <c r="S4725" s="3" t="s">
        <v>6491</v>
      </c>
      <c r="T4725" s="3" t="s">
        <v>6537</v>
      </c>
      <c r="U4725" s="3" t="s">
        <v>154</v>
      </c>
      <c r="V4725" s="3" t="s">
        <v>154</v>
      </c>
      <c r="W4725" s="3" t="s">
        <v>6729</v>
      </c>
      <c r="X4725" s="3" t="s">
        <v>154</v>
      </c>
      <c r="Y4725" s="3" t="s">
        <v>154</v>
      </c>
      <c r="Z4725" s="3" t="s">
        <v>154</v>
      </c>
      <c r="AA4725" s="3" t="s">
        <v>154</v>
      </c>
      <c r="AB4725" s="3" t="s">
        <v>154</v>
      </c>
      <c r="AC4725" s="3" t="s">
        <v>154</v>
      </c>
      <c r="AD4725" s="3" t="s">
        <v>6151</v>
      </c>
      <c r="AE4725" s="3" t="s">
        <v>6151</v>
      </c>
      <c r="AF4725" s="3" t="s">
        <v>6040</v>
      </c>
      <c r="AG4725" s="3" t="s">
        <v>154</v>
      </c>
      <c r="AH4725" s="3" t="s">
        <v>6478</v>
      </c>
      <c r="AI4725" s="3" t="s">
        <v>6482</v>
      </c>
      <c r="AJ4725" s="3" t="s">
        <v>6225</v>
      </c>
    </row>
    <row r="4726" spans="1:36" ht="15">
      <c r="A4726" s="10">
        <v>4829</v>
      </c>
      <c r="B4726" t="str">
        <f>IF(K4726="总计","",INDEX(主数据!A:AD,MATCH(J4726,主数据!A:A,0),9))</f>
        <v>华北大区公司</v>
      </c>
      <c r="C4726" t="str">
        <f>IF(K4726="","",INDEX(主数据!A:AD,MATCH(J4726,主数据!A:A,0),11))</f>
        <v>银川城区</v>
      </c>
      <c r="D4726" t="str">
        <f t="shared" si="292"/>
        <v>YC42电梯费定额</v>
      </c>
      <c r="E4726" s="13" t="str">
        <f t="shared" si="294"/>
        <v/>
      </c>
      <c r="F4726" s="13" t="str">
        <f>IF(E4726="","",IFERROR(IF(IF(K4726="","",INDEX(收费标合同信息维护!A:Q,MATCH(D4726,收费标合同信息维护!J:J,0),10))=D4726,"有","无"),"无"))</f>
        <v/>
      </c>
      <c r="G4726" s="13" t="str">
        <f t="shared" si="293"/>
        <v>YC42电梯费定额45.00</v>
      </c>
      <c r="H4726" s="13" t="str">
        <f t="shared" si="295"/>
        <v>45.00</v>
      </c>
      <c r="I4726" s="13" t="str">
        <f>IF(G4726="","",IFERROR(IF(IF(K4726="","",INDEX(收费标合同信息维护!A:Q,MATCH(G4726,收费标合同信息维护!M:M,0),13))=G4726,"有","无"),"无"))</f>
        <v>无</v>
      </c>
      <c r="J4726" s="3" t="s">
        <v>3812</v>
      </c>
      <c r="K4726" s="3" t="s">
        <v>6353</v>
      </c>
      <c r="L4726" s="3" t="s">
        <v>7063</v>
      </c>
      <c r="M4726" s="3" t="s">
        <v>7064</v>
      </c>
      <c r="N4726" s="3" t="s">
        <v>6477</v>
      </c>
      <c r="O4726" s="3" t="s">
        <v>6478</v>
      </c>
      <c r="P4726" s="3" t="s">
        <v>15717</v>
      </c>
      <c r="Q4726" s="3" t="s">
        <v>15718</v>
      </c>
      <c r="R4726" s="3" t="s">
        <v>6490</v>
      </c>
      <c r="S4726" s="3" t="s">
        <v>6491</v>
      </c>
      <c r="T4726" s="3" t="s">
        <v>6537</v>
      </c>
      <c r="U4726" s="3" t="s">
        <v>154</v>
      </c>
      <c r="V4726" s="3" t="s">
        <v>154</v>
      </c>
      <c r="W4726" s="3" t="s">
        <v>13907</v>
      </c>
      <c r="X4726" s="3" t="s">
        <v>154</v>
      </c>
      <c r="Y4726" s="3" t="s">
        <v>154</v>
      </c>
      <c r="Z4726" s="3" t="s">
        <v>154</v>
      </c>
      <c r="AA4726" s="3" t="s">
        <v>154</v>
      </c>
      <c r="AB4726" s="3" t="s">
        <v>154</v>
      </c>
      <c r="AC4726" s="3" t="s">
        <v>154</v>
      </c>
      <c r="AD4726" s="3" t="s">
        <v>6151</v>
      </c>
      <c r="AE4726" s="3" t="s">
        <v>6151</v>
      </c>
      <c r="AF4726" s="3" t="s">
        <v>6040</v>
      </c>
      <c r="AG4726" s="3" t="s">
        <v>154</v>
      </c>
      <c r="AH4726" s="3" t="s">
        <v>6478</v>
      </c>
      <c r="AI4726" s="3" t="s">
        <v>6482</v>
      </c>
      <c r="AJ4726" s="3" t="s">
        <v>7349</v>
      </c>
    </row>
    <row r="4727" spans="1:36" ht="15">
      <c r="A4727" s="10">
        <v>4830</v>
      </c>
      <c r="B4727" t="str">
        <f>IF(K4727="总计","",INDEX(主数据!A:AD,MATCH(J4727,主数据!A:A,0),9))</f>
        <v>华北大区公司</v>
      </c>
      <c r="C4727" t="str">
        <f>IF(K4727="","",INDEX(主数据!A:AD,MATCH(J4727,主数据!A:A,0),11))</f>
        <v>银川城区</v>
      </c>
      <c r="D4727" t="str">
        <f t="shared" si="292"/>
        <v>YC42电梯费定额</v>
      </c>
      <c r="E4727" s="13" t="str">
        <f t="shared" si="294"/>
        <v/>
      </c>
      <c r="F4727" s="13" t="str">
        <f>IF(E4727="","",IFERROR(IF(IF(K4727="","",INDEX(收费标合同信息维护!A:Q,MATCH(D4727,收费标合同信息维护!J:J,0),10))=D4727,"有","无"),"无"))</f>
        <v/>
      </c>
      <c r="G4727" s="13" t="str">
        <f t="shared" si="293"/>
        <v>YC42电梯费定额50.00</v>
      </c>
      <c r="H4727" s="13" t="str">
        <f t="shared" si="295"/>
        <v>50.00</v>
      </c>
      <c r="I4727" s="13" t="str">
        <f>IF(G4727="","",IFERROR(IF(IF(K4727="","",INDEX(收费标合同信息维护!A:Q,MATCH(G4727,收费标合同信息维护!M:M,0),13))=G4727,"有","无"),"无"))</f>
        <v>无</v>
      </c>
      <c r="J4727" s="3" t="s">
        <v>3812</v>
      </c>
      <c r="K4727" s="3" t="s">
        <v>6353</v>
      </c>
      <c r="L4727" s="3" t="s">
        <v>7063</v>
      </c>
      <c r="M4727" s="3" t="s">
        <v>7064</v>
      </c>
      <c r="N4727" s="3" t="s">
        <v>6477</v>
      </c>
      <c r="O4727" s="3" t="s">
        <v>6478</v>
      </c>
      <c r="P4727" s="3" t="s">
        <v>15719</v>
      </c>
      <c r="Q4727" s="3" t="s">
        <v>15720</v>
      </c>
      <c r="R4727" s="3" t="s">
        <v>6490</v>
      </c>
      <c r="S4727" s="3" t="s">
        <v>6491</v>
      </c>
      <c r="T4727" s="3" t="s">
        <v>6537</v>
      </c>
      <c r="U4727" s="3" t="s">
        <v>154</v>
      </c>
      <c r="V4727" s="3" t="s">
        <v>154</v>
      </c>
      <c r="W4727" s="3" t="s">
        <v>6712</v>
      </c>
      <c r="X4727" s="3" t="s">
        <v>154</v>
      </c>
      <c r="Y4727" s="3" t="s">
        <v>154</v>
      </c>
      <c r="Z4727" s="3" t="s">
        <v>154</v>
      </c>
      <c r="AA4727" s="3" t="s">
        <v>154</v>
      </c>
      <c r="AB4727" s="3" t="s">
        <v>154</v>
      </c>
      <c r="AC4727" s="3" t="s">
        <v>154</v>
      </c>
      <c r="AD4727" s="3" t="s">
        <v>6151</v>
      </c>
      <c r="AE4727" s="3" t="s">
        <v>6151</v>
      </c>
      <c r="AF4727" s="3" t="s">
        <v>154</v>
      </c>
      <c r="AG4727" s="3" t="s">
        <v>154</v>
      </c>
      <c r="AH4727" s="3" t="s">
        <v>6478</v>
      </c>
      <c r="AI4727" s="3" t="s">
        <v>6482</v>
      </c>
      <c r="AJ4727" s="3" t="s">
        <v>6256</v>
      </c>
    </row>
    <row r="4728" spans="1:36" ht="15">
      <c r="A4728" s="10">
        <v>4831</v>
      </c>
      <c r="B4728" t="str">
        <f>IF(K4728="总计","",INDEX(主数据!A:AD,MATCH(J4728,主数据!A:A,0),9))</f>
        <v>华北大区公司</v>
      </c>
      <c r="C4728" t="str">
        <f>IF(K4728="","",INDEX(主数据!A:AD,MATCH(J4728,主数据!A:A,0),11))</f>
        <v>银川城区</v>
      </c>
      <c r="D4728" t="str">
        <f t="shared" si="292"/>
        <v>YC42电梯费定额</v>
      </c>
      <c r="E4728" s="13" t="str">
        <f t="shared" si="294"/>
        <v/>
      </c>
      <c r="F4728" s="13" t="str">
        <f>IF(E4728="","",IFERROR(IF(IF(K4728="","",INDEX(收费标合同信息维护!A:Q,MATCH(D4728,收费标合同信息维护!J:J,0),10))=D4728,"有","无"),"无"))</f>
        <v/>
      </c>
      <c r="G4728" s="13" t="str">
        <f t="shared" si="293"/>
        <v>YC42电梯费定额55.00</v>
      </c>
      <c r="H4728" s="13" t="str">
        <f t="shared" si="295"/>
        <v>55.00</v>
      </c>
      <c r="I4728" s="13" t="str">
        <f>IF(G4728="","",IFERROR(IF(IF(K4728="","",INDEX(收费标合同信息维护!A:Q,MATCH(G4728,收费标合同信息维护!M:M,0),13))=G4728,"有","无"),"无"))</f>
        <v>无</v>
      </c>
      <c r="J4728" s="3" t="s">
        <v>3812</v>
      </c>
      <c r="K4728" s="3" t="s">
        <v>6353</v>
      </c>
      <c r="L4728" s="3" t="s">
        <v>7063</v>
      </c>
      <c r="M4728" s="3" t="s">
        <v>7064</v>
      </c>
      <c r="N4728" s="3" t="s">
        <v>6477</v>
      </c>
      <c r="O4728" s="3" t="s">
        <v>6478</v>
      </c>
      <c r="P4728" s="3" t="s">
        <v>15721</v>
      </c>
      <c r="Q4728" s="3" t="s">
        <v>15722</v>
      </c>
      <c r="R4728" s="3" t="s">
        <v>6490</v>
      </c>
      <c r="S4728" s="3" t="s">
        <v>6491</v>
      </c>
      <c r="T4728" s="3" t="s">
        <v>6537</v>
      </c>
      <c r="U4728" s="3" t="s">
        <v>154</v>
      </c>
      <c r="V4728" s="3" t="s">
        <v>154</v>
      </c>
      <c r="W4728" s="3" t="s">
        <v>11000</v>
      </c>
      <c r="X4728" s="3" t="s">
        <v>154</v>
      </c>
      <c r="Y4728" s="3" t="s">
        <v>154</v>
      </c>
      <c r="Z4728" s="3" t="s">
        <v>154</v>
      </c>
      <c r="AA4728" s="3" t="s">
        <v>154</v>
      </c>
      <c r="AB4728" s="3" t="s">
        <v>154</v>
      </c>
      <c r="AC4728" s="3" t="s">
        <v>154</v>
      </c>
      <c r="AD4728" s="3" t="s">
        <v>6151</v>
      </c>
      <c r="AE4728" s="3" t="s">
        <v>6151</v>
      </c>
      <c r="AF4728" s="3" t="s">
        <v>6040</v>
      </c>
      <c r="AG4728" s="3" t="s">
        <v>154</v>
      </c>
      <c r="AH4728" s="3" t="s">
        <v>6478</v>
      </c>
      <c r="AI4728" s="3" t="s">
        <v>6482</v>
      </c>
      <c r="AJ4728" s="3" t="s">
        <v>6253</v>
      </c>
    </row>
    <row r="4729" spans="1:36" ht="15">
      <c r="A4729" s="10">
        <v>4832</v>
      </c>
      <c r="B4729" t="str">
        <f>IF(K4729="总计","",INDEX(主数据!A:AD,MATCH(J4729,主数据!A:A,0),9))</f>
        <v>华北大区公司</v>
      </c>
      <c r="C4729" t="str">
        <f>IF(K4729="","",INDEX(主数据!A:AD,MATCH(J4729,主数据!A:A,0),11))</f>
        <v>银川城区</v>
      </c>
      <c r="D4729" t="str">
        <f t="shared" si="292"/>
        <v>YC42电梯费定额</v>
      </c>
      <c r="E4729" s="13" t="str">
        <f t="shared" si="294"/>
        <v/>
      </c>
      <c r="F4729" s="13" t="str">
        <f>IF(E4729="","",IFERROR(IF(IF(K4729="","",INDEX(收费标合同信息维护!A:Q,MATCH(D4729,收费标合同信息维护!J:J,0),10))=D4729,"有","无"),"无"))</f>
        <v/>
      </c>
      <c r="G4729" s="13" t="str">
        <f t="shared" si="293"/>
        <v>YC42电梯费定额60.00</v>
      </c>
      <c r="H4729" s="13" t="str">
        <f t="shared" si="295"/>
        <v>60.00</v>
      </c>
      <c r="I4729" s="13" t="str">
        <f>IF(G4729="","",IFERROR(IF(IF(K4729="","",INDEX(收费标合同信息维护!A:Q,MATCH(G4729,收费标合同信息维护!M:M,0),13))=G4729,"有","无"),"无"))</f>
        <v>无</v>
      </c>
      <c r="J4729" s="3" t="s">
        <v>3812</v>
      </c>
      <c r="K4729" s="3" t="s">
        <v>6353</v>
      </c>
      <c r="L4729" s="3" t="s">
        <v>7063</v>
      </c>
      <c r="M4729" s="3" t="s">
        <v>7064</v>
      </c>
      <c r="N4729" s="3" t="s">
        <v>6477</v>
      </c>
      <c r="O4729" s="3" t="s">
        <v>6478</v>
      </c>
      <c r="P4729" s="3" t="s">
        <v>15723</v>
      </c>
      <c r="Q4729" s="3" t="s">
        <v>15724</v>
      </c>
      <c r="R4729" s="3" t="s">
        <v>6490</v>
      </c>
      <c r="S4729" s="3" t="s">
        <v>6491</v>
      </c>
      <c r="T4729" s="3" t="s">
        <v>6537</v>
      </c>
      <c r="U4729" s="3" t="s">
        <v>154</v>
      </c>
      <c r="V4729" s="3" t="s">
        <v>154</v>
      </c>
      <c r="W4729" s="3" t="s">
        <v>7016</v>
      </c>
      <c r="X4729" s="3" t="s">
        <v>154</v>
      </c>
      <c r="Y4729" s="3" t="s">
        <v>154</v>
      </c>
      <c r="Z4729" s="3" t="s">
        <v>154</v>
      </c>
      <c r="AA4729" s="3" t="s">
        <v>154</v>
      </c>
      <c r="AB4729" s="3" t="s">
        <v>154</v>
      </c>
      <c r="AC4729" s="3" t="s">
        <v>154</v>
      </c>
      <c r="AD4729" s="3" t="s">
        <v>6151</v>
      </c>
      <c r="AE4729" s="3" t="s">
        <v>6151</v>
      </c>
      <c r="AF4729" s="3" t="s">
        <v>6040</v>
      </c>
      <c r="AG4729" s="3" t="s">
        <v>154</v>
      </c>
      <c r="AH4729" s="3" t="s">
        <v>6478</v>
      </c>
      <c r="AI4729" s="3" t="s">
        <v>6482</v>
      </c>
      <c r="AJ4729" s="3" t="s">
        <v>9811</v>
      </c>
    </row>
    <row r="4730" spans="1:36" ht="15">
      <c r="A4730" s="10">
        <v>4833</v>
      </c>
      <c r="B4730" t="str">
        <f>IF(K4730="总计","",INDEX(主数据!A:AD,MATCH(J4730,主数据!A:A,0),9))</f>
        <v>华北大区公司</v>
      </c>
      <c r="C4730" t="str">
        <f>IF(K4730="","",INDEX(主数据!A:AD,MATCH(J4730,主数据!A:A,0),11))</f>
        <v>银川城区</v>
      </c>
      <c r="D4730" t="str">
        <f t="shared" si="292"/>
        <v>YC42电梯费定额</v>
      </c>
      <c r="E4730" s="13" t="str">
        <f t="shared" si="294"/>
        <v/>
      </c>
      <c r="F4730" s="13" t="str">
        <f>IF(E4730="","",IFERROR(IF(IF(K4730="","",INDEX(收费标合同信息维护!A:Q,MATCH(D4730,收费标合同信息维护!J:J,0),10))=D4730,"有","无"),"无"))</f>
        <v/>
      </c>
      <c r="G4730" s="13" t="str">
        <f t="shared" si="293"/>
        <v>YC42电梯费定额65.00</v>
      </c>
      <c r="H4730" s="13" t="str">
        <f t="shared" si="295"/>
        <v>65.00</v>
      </c>
      <c r="I4730" s="13" t="str">
        <f>IF(G4730="","",IFERROR(IF(IF(K4730="","",INDEX(收费标合同信息维护!A:Q,MATCH(G4730,收费标合同信息维护!M:M,0),13))=G4730,"有","无"),"无"))</f>
        <v>无</v>
      </c>
      <c r="J4730" s="3" t="s">
        <v>3812</v>
      </c>
      <c r="K4730" s="3" t="s">
        <v>6353</v>
      </c>
      <c r="L4730" s="3" t="s">
        <v>7063</v>
      </c>
      <c r="M4730" s="3" t="s">
        <v>7064</v>
      </c>
      <c r="N4730" s="3" t="s">
        <v>6477</v>
      </c>
      <c r="O4730" s="3" t="s">
        <v>6478</v>
      </c>
      <c r="P4730" s="3" t="s">
        <v>15725</v>
      </c>
      <c r="Q4730" s="3" t="s">
        <v>15726</v>
      </c>
      <c r="R4730" s="3" t="s">
        <v>6490</v>
      </c>
      <c r="S4730" s="3" t="s">
        <v>6491</v>
      </c>
      <c r="T4730" s="3" t="s">
        <v>6537</v>
      </c>
      <c r="U4730" s="3" t="s">
        <v>154</v>
      </c>
      <c r="V4730" s="3" t="s">
        <v>154</v>
      </c>
      <c r="W4730" s="3" t="s">
        <v>15213</v>
      </c>
      <c r="X4730" s="3" t="s">
        <v>154</v>
      </c>
      <c r="Y4730" s="3" t="s">
        <v>154</v>
      </c>
      <c r="Z4730" s="3" t="s">
        <v>154</v>
      </c>
      <c r="AA4730" s="3" t="s">
        <v>154</v>
      </c>
      <c r="AB4730" s="3" t="s">
        <v>154</v>
      </c>
      <c r="AC4730" s="3" t="s">
        <v>154</v>
      </c>
      <c r="AD4730" s="3" t="s">
        <v>6151</v>
      </c>
      <c r="AE4730" s="3" t="s">
        <v>6151</v>
      </c>
      <c r="AF4730" s="3" t="s">
        <v>154</v>
      </c>
      <c r="AG4730" s="3" t="s">
        <v>154</v>
      </c>
      <c r="AH4730" s="3" t="s">
        <v>6478</v>
      </c>
      <c r="AI4730" s="3" t="s">
        <v>6482</v>
      </c>
      <c r="AJ4730" s="3" t="s">
        <v>19</v>
      </c>
    </row>
    <row r="4731" spans="1:36" ht="15">
      <c r="A4731" s="10">
        <v>4834</v>
      </c>
      <c r="B4731" t="str">
        <f>IF(K4731="总计","",INDEX(主数据!A:AD,MATCH(J4731,主数据!A:A,0),9))</f>
        <v>华北大区公司</v>
      </c>
      <c r="C4731" t="str">
        <f>IF(K4731="","",INDEX(主数据!A:AD,MATCH(J4731,主数据!A:A,0),11))</f>
        <v>银川城区</v>
      </c>
      <c r="D4731" t="str">
        <f t="shared" si="292"/>
        <v>YC42电梯费定额</v>
      </c>
      <c r="E4731" s="13" t="str">
        <f t="shared" si="294"/>
        <v/>
      </c>
      <c r="F4731" s="13" t="str">
        <f>IF(E4731="","",IFERROR(IF(IF(K4731="","",INDEX(收费标合同信息维护!A:Q,MATCH(D4731,收费标合同信息维护!J:J,0),10))=D4731,"有","无"),"无"))</f>
        <v/>
      </c>
      <c r="G4731" s="13" t="str">
        <f t="shared" si="293"/>
        <v>YC42电梯费定额70.00</v>
      </c>
      <c r="H4731" s="13" t="str">
        <f t="shared" si="295"/>
        <v>70.00</v>
      </c>
      <c r="I4731" s="13" t="str">
        <f>IF(G4731="","",IFERROR(IF(IF(K4731="","",INDEX(收费标合同信息维护!A:Q,MATCH(G4731,收费标合同信息维护!M:M,0),13))=G4731,"有","无"),"无"))</f>
        <v>无</v>
      </c>
      <c r="J4731" s="3" t="s">
        <v>3812</v>
      </c>
      <c r="K4731" s="3" t="s">
        <v>6353</v>
      </c>
      <c r="L4731" s="3" t="s">
        <v>7063</v>
      </c>
      <c r="M4731" s="3" t="s">
        <v>7064</v>
      </c>
      <c r="N4731" s="3" t="s">
        <v>6477</v>
      </c>
      <c r="O4731" s="3" t="s">
        <v>6478</v>
      </c>
      <c r="P4731" s="3" t="s">
        <v>15727</v>
      </c>
      <c r="Q4731" s="3" t="s">
        <v>15728</v>
      </c>
      <c r="R4731" s="3" t="s">
        <v>6490</v>
      </c>
      <c r="S4731" s="3" t="s">
        <v>6491</v>
      </c>
      <c r="T4731" s="3" t="s">
        <v>6537</v>
      </c>
      <c r="U4731" s="3" t="s">
        <v>154</v>
      </c>
      <c r="V4731" s="3" t="s">
        <v>154</v>
      </c>
      <c r="W4731" s="3" t="s">
        <v>7194</v>
      </c>
      <c r="X4731" s="3" t="s">
        <v>154</v>
      </c>
      <c r="Y4731" s="3" t="s">
        <v>154</v>
      </c>
      <c r="Z4731" s="3" t="s">
        <v>154</v>
      </c>
      <c r="AA4731" s="3" t="s">
        <v>154</v>
      </c>
      <c r="AB4731" s="3" t="s">
        <v>154</v>
      </c>
      <c r="AC4731" s="3" t="s">
        <v>154</v>
      </c>
      <c r="AD4731" s="3" t="s">
        <v>6151</v>
      </c>
      <c r="AE4731" s="3" t="s">
        <v>6151</v>
      </c>
      <c r="AF4731" s="3" t="s">
        <v>6040</v>
      </c>
      <c r="AG4731" s="3" t="s">
        <v>154</v>
      </c>
      <c r="AH4731" s="3" t="s">
        <v>6478</v>
      </c>
      <c r="AI4731" s="3" t="s">
        <v>6482</v>
      </c>
      <c r="AJ4731" s="3" t="s">
        <v>36</v>
      </c>
    </row>
    <row r="4732" spans="1:36" ht="15">
      <c r="A4732" s="10">
        <v>4835</v>
      </c>
      <c r="B4732" t="str">
        <f>IF(K4732="总计","",INDEX(主数据!A:AD,MATCH(J4732,主数据!A:A,0),9))</f>
        <v>华北大区公司</v>
      </c>
      <c r="C4732" t="str">
        <f>IF(K4732="","",INDEX(主数据!A:AD,MATCH(J4732,主数据!A:A,0),11))</f>
        <v>北京五城区</v>
      </c>
      <c r="D4732" t="str">
        <f t="shared" si="292"/>
        <v>BJ104物业服务费标准方式3.12</v>
      </c>
      <c r="E4732" s="13" t="str">
        <f t="shared" si="294"/>
        <v>3.12</v>
      </c>
      <c r="F4732" s="13" t="str">
        <f>IF(E4732="","",IFERROR(IF(IF(K4732="","",INDEX(收费标合同信息维护!A:Q,MATCH(D4732,收费标合同信息维护!J:J,0),10))=D4732,"有","无"),"无"))</f>
        <v>无</v>
      </c>
      <c r="G4732" s="13" t="str">
        <f t="shared" si="293"/>
        <v/>
      </c>
      <c r="H4732" s="13" t="str">
        <f t="shared" si="295"/>
        <v/>
      </c>
      <c r="I4732" s="13" t="str">
        <f>IF(G4732="","",IFERROR(IF(IF(K4732="","",INDEX(收费标合同信息维护!A:Q,MATCH(G4732,收费标合同信息维护!M:M,0),13))=G4732,"有","无"),"无"))</f>
        <v/>
      </c>
      <c r="J4732" s="3" t="s">
        <v>2591</v>
      </c>
      <c r="K4732" s="3" t="s">
        <v>6393</v>
      </c>
      <c r="L4732" s="3" t="s">
        <v>6025</v>
      </c>
      <c r="M4732" s="3" t="s">
        <v>6026</v>
      </c>
      <c r="N4732" s="3" t="s">
        <v>6477</v>
      </c>
      <c r="O4732" s="3" t="s">
        <v>6478</v>
      </c>
      <c r="P4732" s="3" t="s">
        <v>6025</v>
      </c>
      <c r="Q4732" s="3" t="s">
        <v>6026</v>
      </c>
      <c r="R4732" s="3" t="s">
        <v>6484</v>
      </c>
      <c r="S4732" s="3" t="s">
        <v>6491</v>
      </c>
      <c r="T4732" s="3" t="s">
        <v>7127</v>
      </c>
      <c r="U4732" s="3" t="s">
        <v>154</v>
      </c>
      <c r="V4732" s="3" t="s">
        <v>11256</v>
      </c>
      <c r="W4732" s="3" t="s">
        <v>154</v>
      </c>
      <c r="X4732" s="3" t="s">
        <v>154</v>
      </c>
      <c r="Y4732" s="3" t="s">
        <v>154</v>
      </c>
      <c r="Z4732" s="3" t="s">
        <v>154</v>
      </c>
      <c r="AA4732" s="3" t="s">
        <v>154</v>
      </c>
      <c r="AB4732" s="3" t="s">
        <v>154</v>
      </c>
      <c r="AC4732" s="3" t="s">
        <v>154</v>
      </c>
      <c r="AD4732" s="3" t="s">
        <v>6151</v>
      </c>
      <c r="AE4732" s="3" t="s">
        <v>6151</v>
      </c>
      <c r="AF4732" s="3" t="s">
        <v>154</v>
      </c>
      <c r="AG4732" s="3" t="s">
        <v>154</v>
      </c>
      <c r="AH4732" s="3" t="s">
        <v>6478</v>
      </c>
      <c r="AI4732" s="3" t="s">
        <v>6482</v>
      </c>
      <c r="AJ4732" s="3" t="s">
        <v>6033</v>
      </c>
    </row>
    <row r="4733" spans="1:36" ht="15">
      <c r="A4733" s="10">
        <v>4836</v>
      </c>
      <c r="B4733" t="str">
        <f>IF(K4733="总计","",INDEX(主数据!A:AD,MATCH(J4733,主数据!A:A,0),9))</f>
        <v>华北大区公司</v>
      </c>
      <c r="C4733" t="str">
        <f>IF(K4733="","",INDEX(主数据!A:AD,MATCH(J4733,主数据!A:A,0),11))</f>
        <v>北京五城区</v>
      </c>
      <c r="D4733" t="str">
        <f t="shared" si="292"/>
        <v>BJ104物业服务费标准方式3.12</v>
      </c>
      <c r="E4733" s="13" t="str">
        <f t="shared" si="294"/>
        <v>3.12</v>
      </c>
      <c r="F4733" s="13" t="str">
        <f>IF(E4733="","",IFERROR(IF(IF(K4733="","",INDEX(收费标合同信息维护!A:Q,MATCH(D4733,收费标合同信息维护!J:J,0),10))=D4733,"有","无"),"无"))</f>
        <v>无</v>
      </c>
      <c r="G4733" s="13" t="str">
        <f t="shared" si="293"/>
        <v/>
      </c>
      <c r="H4733" s="13" t="str">
        <f t="shared" si="295"/>
        <v/>
      </c>
      <c r="I4733" s="13" t="str">
        <f>IF(G4733="","",IFERROR(IF(IF(K4733="","",INDEX(收费标合同信息维护!A:Q,MATCH(G4733,收费标合同信息维护!M:M,0),13))=G4733,"有","无"),"无"))</f>
        <v/>
      </c>
      <c r="J4733" s="3" t="s">
        <v>2591</v>
      </c>
      <c r="K4733" s="3" t="s">
        <v>6393</v>
      </c>
      <c r="L4733" s="3" t="s">
        <v>6025</v>
      </c>
      <c r="M4733" s="3" t="s">
        <v>6026</v>
      </c>
      <c r="N4733" s="3" t="s">
        <v>6477</v>
      </c>
      <c r="O4733" s="3" t="s">
        <v>6478</v>
      </c>
      <c r="P4733" s="3" t="s">
        <v>6696</v>
      </c>
      <c r="Q4733" s="3" t="s">
        <v>6685</v>
      </c>
      <c r="R4733" s="3" t="s">
        <v>6484</v>
      </c>
      <c r="S4733" s="3" t="s">
        <v>6485</v>
      </c>
      <c r="T4733" s="3" t="s">
        <v>6506</v>
      </c>
      <c r="U4733" s="3" t="s">
        <v>154</v>
      </c>
      <c r="V4733" s="3" t="s">
        <v>11256</v>
      </c>
      <c r="W4733" s="3" t="s">
        <v>154</v>
      </c>
      <c r="X4733" s="3" t="s">
        <v>154</v>
      </c>
      <c r="Y4733" s="3" t="s">
        <v>154</v>
      </c>
      <c r="Z4733" s="3" t="s">
        <v>154</v>
      </c>
      <c r="AA4733" s="3" t="s">
        <v>154</v>
      </c>
      <c r="AB4733" s="3" t="s">
        <v>154</v>
      </c>
      <c r="AC4733" s="3" t="s">
        <v>154</v>
      </c>
      <c r="AD4733" s="3" t="s">
        <v>6151</v>
      </c>
      <c r="AE4733" s="3" t="s">
        <v>6151</v>
      </c>
      <c r="AF4733" s="3" t="s">
        <v>154</v>
      </c>
      <c r="AG4733" s="3" t="s">
        <v>154</v>
      </c>
      <c r="AH4733" s="3" t="s">
        <v>6478</v>
      </c>
      <c r="AI4733" s="3" t="s">
        <v>6482</v>
      </c>
      <c r="AJ4733" s="3" t="s">
        <v>6489</v>
      </c>
    </row>
    <row r="4734" spans="1:36" ht="15">
      <c r="A4734" s="10">
        <v>4837</v>
      </c>
      <c r="B4734" t="str">
        <f>IF(K4734="总计","",INDEX(主数据!A:AD,MATCH(J4734,主数据!A:A,0),9))</f>
        <v>华北大区公司</v>
      </c>
      <c r="C4734" t="str">
        <f>IF(K4734="","",INDEX(主数据!A:AD,MATCH(J4734,主数据!A:A,0),11))</f>
        <v>北京五城区</v>
      </c>
      <c r="D4734" t="str">
        <f t="shared" si="292"/>
        <v>BJ104物业服务费标准方式3.12</v>
      </c>
      <c r="E4734" s="13" t="str">
        <f t="shared" si="294"/>
        <v>3.12</v>
      </c>
      <c r="F4734" s="13" t="str">
        <f>IF(E4734="","",IFERROR(IF(IF(K4734="","",INDEX(收费标合同信息维护!A:Q,MATCH(D4734,收费标合同信息维护!J:J,0),10))=D4734,"有","无"),"无"))</f>
        <v>无</v>
      </c>
      <c r="G4734" s="13" t="str">
        <f t="shared" si="293"/>
        <v/>
      </c>
      <c r="H4734" s="13" t="str">
        <f t="shared" si="295"/>
        <v/>
      </c>
      <c r="I4734" s="13" t="str">
        <f>IF(G4734="","",IFERROR(IF(IF(K4734="","",INDEX(收费标合同信息维护!A:Q,MATCH(G4734,收费标合同信息维护!M:M,0),13))=G4734,"有","无"),"无"))</f>
        <v/>
      </c>
      <c r="J4734" s="3" t="s">
        <v>2591</v>
      </c>
      <c r="K4734" s="3" t="s">
        <v>6393</v>
      </c>
      <c r="L4734" s="3" t="s">
        <v>6025</v>
      </c>
      <c r="M4734" s="3" t="s">
        <v>6026</v>
      </c>
      <c r="N4734" s="3" t="s">
        <v>6477</v>
      </c>
      <c r="O4734" s="3" t="s">
        <v>6478</v>
      </c>
      <c r="P4734" s="3" t="s">
        <v>2591</v>
      </c>
      <c r="Q4734" s="3" t="s">
        <v>14208</v>
      </c>
      <c r="R4734" s="3" t="s">
        <v>6484</v>
      </c>
      <c r="S4734" s="3" t="s">
        <v>7050</v>
      </c>
      <c r="T4734" s="3" t="s">
        <v>6496</v>
      </c>
      <c r="U4734" s="3" t="s">
        <v>154</v>
      </c>
      <c r="V4734" s="3" t="s">
        <v>11256</v>
      </c>
      <c r="W4734" s="3" t="s">
        <v>154</v>
      </c>
      <c r="X4734" s="3" t="s">
        <v>154</v>
      </c>
      <c r="Y4734" s="3" t="s">
        <v>154</v>
      </c>
      <c r="Z4734" s="3" t="s">
        <v>154</v>
      </c>
      <c r="AA4734" s="3" t="s">
        <v>154</v>
      </c>
      <c r="AB4734" s="3" t="s">
        <v>154</v>
      </c>
      <c r="AC4734" s="3" t="s">
        <v>154</v>
      </c>
      <c r="AD4734" s="3" t="s">
        <v>6151</v>
      </c>
      <c r="AE4734" s="3" t="s">
        <v>6151</v>
      </c>
      <c r="AF4734" s="3" t="s">
        <v>154</v>
      </c>
      <c r="AG4734" s="3" t="s">
        <v>154</v>
      </c>
      <c r="AH4734" s="3" t="s">
        <v>6478</v>
      </c>
      <c r="AI4734" s="3" t="s">
        <v>6482</v>
      </c>
      <c r="AJ4734" s="3" t="s">
        <v>6038</v>
      </c>
    </row>
    <row r="4735" spans="1:36" ht="15">
      <c r="A4735" s="10">
        <v>4838</v>
      </c>
      <c r="B4735" t="str">
        <f>IF(K4735="总计","",INDEX(主数据!A:AD,MATCH(J4735,主数据!A:A,0),9))</f>
        <v>华北大区公司</v>
      </c>
      <c r="C4735" t="str">
        <f>IF(K4735="","",INDEX(主数据!A:AD,MATCH(J4735,主数据!A:A,0),11))</f>
        <v>北京五城区</v>
      </c>
      <c r="D4735" t="str">
        <f t="shared" si="292"/>
        <v>BJ104物业服务费直接录入</v>
      </c>
      <c r="E4735" s="13" t="str">
        <f t="shared" si="294"/>
        <v/>
      </c>
      <c r="F4735" s="13" t="str">
        <f>IF(E4735="","",IFERROR(IF(IF(K4735="","",INDEX(收费标合同信息维护!A:Q,MATCH(D4735,收费标合同信息维护!J:J,0),10))=D4735,"有","无"),"无"))</f>
        <v/>
      </c>
      <c r="G4735" s="13" t="str">
        <f t="shared" si="293"/>
        <v/>
      </c>
      <c r="H4735" s="13" t="str">
        <f t="shared" si="295"/>
        <v/>
      </c>
      <c r="I4735" s="13" t="str">
        <f>IF(G4735="","",IFERROR(IF(IF(K4735="","",INDEX(收费标合同信息维护!A:Q,MATCH(G4735,收费标合同信息维护!M:M,0),13))=G4735,"有","无"),"无"))</f>
        <v/>
      </c>
      <c r="J4735" s="3" t="s">
        <v>2591</v>
      </c>
      <c r="K4735" s="3" t="s">
        <v>6393</v>
      </c>
      <c r="L4735" s="3" t="s">
        <v>6025</v>
      </c>
      <c r="M4735" s="3" t="s">
        <v>6026</v>
      </c>
      <c r="N4735" s="3" t="s">
        <v>6477</v>
      </c>
      <c r="O4735" s="3" t="s">
        <v>6478</v>
      </c>
      <c r="P4735" s="3" t="s">
        <v>6393</v>
      </c>
      <c r="Q4735" s="3" t="s">
        <v>15729</v>
      </c>
      <c r="R4735" s="3" t="s">
        <v>6479</v>
      </c>
      <c r="S4735" s="3" t="s">
        <v>6480</v>
      </c>
      <c r="T4735" s="3" t="s">
        <v>15730</v>
      </c>
      <c r="U4735" s="3" t="s">
        <v>154</v>
      </c>
      <c r="V4735" s="3" t="s">
        <v>154</v>
      </c>
      <c r="W4735" s="3" t="s">
        <v>154</v>
      </c>
      <c r="X4735" s="3" t="s">
        <v>154</v>
      </c>
      <c r="Y4735" s="3" t="s">
        <v>154</v>
      </c>
      <c r="Z4735" s="3" t="s">
        <v>154</v>
      </c>
      <c r="AA4735" s="3" t="s">
        <v>154</v>
      </c>
      <c r="AB4735" s="3" t="s">
        <v>154</v>
      </c>
      <c r="AC4735" s="3" t="s">
        <v>154</v>
      </c>
      <c r="AD4735" s="3" t="s">
        <v>6151</v>
      </c>
      <c r="AE4735" s="3" t="s">
        <v>6151</v>
      </c>
      <c r="AF4735" s="3" t="s">
        <v>154</v>
      </c>
      <c r="AG4735" s="3" t="s">
        <v>154</v>
      </c>
      <c r="AH4735" s="3" t="s">
        <v>6478</v>
      </c>
      <c r="AI4735" s="3" t="s">
        <v>6482</v>
      </c>
      <c r="AJ4735" s="3" t="s">
        <v>6027</v>
      </c>
    </row>
    <row r="4736" spans="1:36" ht="15">
      <c r="A4736" s="10">
        <v>4839</v>
      </c>
      <c r="B4736" t="str">
        <f>IF(K4736="总计","",INDEX(主数据!A:AD,MATCH(J4736,主数据!A:A,0),9))</f>
        <v>华北大区公司</v>
      </c>
      <c r="C4736" t="str">
        <f>IF(K4736="","",INDEX(主数据!A:AD,MATCH(J4736,主数据!A:A,0),11))</f>
        <v>北京五城区</v>
      </c>
      <c r="D4736" t="str">
        <f t="shared" si="292"/>
        <v>BJ104电费标准方式1.20</v>
      </c>
      <c r="E4736" s="13" t="str">
        <f t="shared" si="294"/>
        <v>1.20</v>
      </c>
      <c r="F4736" s="13" t="str">
        <f>IF(E4736="","",IFERROR(IF(IF(K4736="","",INDEX(收费标合同信息维护!A:Q,MATCH(D4736,收费标合同信息维护!J:J,0),10))=D4736,"有","无"),"无"))</f>
        <v>无</v>
      </c>
      <c r="G4736" s="13" t="str">
        <f t="shared" si="293"/>
        <v/>
      </c>
      <c r="H4736" s="13" t="str">
        <f t="shared" si="295"/>
        <v/>
      </c>
      <c r="I4736" s="13" t="str">
        <f>IF(G4736="","",IFERROR(IF(IF(K4736="","",INDEX(收费标合同信息维护!A:Q,MATCH(G4736,收费标合同信息维护!M:M,0),13))=G4736,"有","无"),"无"))</f>
        <v/>
      </c>
      <c r="J4736" s="3" t="s">
        <v>2591</v>
      </c>
      <c r="K4736" s="3" t="s">
        <v>6393</v>
      </c>
      <c r="L4736" s="3" t="s">
        <v>6601</v>
      </c>
      <c r="M4736" s="3" t="s">
        <v>6602</v>
      </c>
      <c r="N4736" s="3" t="s">
        <v>6603</v>
      </c>
      <c r="O4736" s="3" t="s">
        <v>6478</v>
      </c>
      <c r="P4736" s="3" t="s">
        <v>6601</v>
      </c>
      <c r="Q4736" s="3" t="s">
        <v>15731</v>
      </c>
      <c r="R4736" s="3" t="s">
        <v>6484</v>
      </c>
      <c r="S4736" s="3" t="s">
        <v>6491</v>
      </c>
      <c r="T4736" s="3" t="s">
        <v>7001</v>
      </c>
      <c r="U4736" s="3" t="s">
        <v>154</v>
      </c>
      <c r="V4736" s="3" t="s">
        <v>6614</v>
      </c>
      <c r="W4736" s="3" t="s">
        <v>154</v>
      </c>
      <c r="X4736" s="3" t="s">
        <v>154</v>
      </c>
      <c r="Y4736" s="3" t="s">
        <v>154</v>
      </c>
      <c r="Z4736" s="3" t="s">
        <v>154</v>
      </c>
      <c r="AA4736" s="3" t="s">
        <v>154</v>
      </c>
      <c r="AB4736" s="3" t="s">
        <v>154</v>
      </c>
      <c r="AC4736" s="3" t="s">
        <v>154</v>
      </c>
      <c r="AD4736" s="3" t="s">
        <v>6151</v>
      </c>
      <c r="AE4736" s="3" t="s">
        <v>6151</v>
      </c>
      <c r="AF4736" s="3" t="s">
        <v>154</v>
      </c>
      <c r="AG4736" s="3" t="s">
        <v>154</v>
      </c>
      <c r="AH4736" s="3" t="s">
        <v>6478</v>
      </c>
      <c r="AI4736" s="3" t="s">
        <v>6482</v>
      </c>
      <c r="AJ4736" s="3" t="s">
        <v>6489</v>
      </c>
    </row>
    <row r="4737" spans="1:36" ht="15">
      <c r="A4737" s="10">
        <v>4840</v>
      </c>
      <c r="B4737" t="str">
        <f>IF(K4737="总计","",INDEX(主数据!A:AD,MATCH(J4737,主数据!A:A,0),9))</f>
        <v>华北大区公司</v>
      </c>
      <c r="C4737" t="str">
        <f>IF(K4737="","",INDEX(主数据!A:AD,MATCH(J4737,主数据!A:A,0),11))</f>
        <v>北京五城区</v>
      </c>
      <c r="D4737" t="str">
        <f t="shared" si="292"/>
        <v>BJ104电费标准方式0.91</v>
      </c>
      <c r="E4737" s="13" t="str">
        <f t="shared" si="294"/>
        <v>0.91</v>
      </c>
      <c r="F4737" s="13" t="str">
        <f>IF(E4737="","",IFERROR(IF(IF(K4737="","",INDEX(收费标合同信息维护!A:Q,MATCH(D4737,收费标合同信息维护!J:J,0),10))=D4737,"有","无"),"无"))</f>
        <v>无</v>
      </c>
      <c r="G4737" s="13" t="str">
        <f t="shared" si="293"/>
        <v/>
      </c>
      <c r="H4737" s="13" t="str">
        <f t="shared" si="295"/>
        <v/>
      </c>
      <c r="I4737" s="13" t="str">
        <f>IF(G4737="","",IFERROR(IF(IF(K4737="","",INDEX(收费标合同信息维护!A:Q,MATCH(G4737,收费标合同信息维护!M:M,0),13))=G4737,"有","无"),"无"))</f>
        <v/>
      </c>
      <c r="J4737" s="3" t="s">
        <v>2591</v>
      </c>
      <c r="K4737" s="3" t="s">
        <v>6393</v>
      </c>
      <c r="L4737" s="3" t="s">
        <v>6601</v>
      </c>
      <c r="M4737" s="3" t="s">
        <v>6602</v>
      </c>
      <c r="N4737" s="3" t="s">
        <v>6603</v>
      </c>
      <c r="O4737" s="3" t="s">
        <v>6478</v>
      </c>
      <c r="P4737" s="3" t="s">
        <v>8775</v>
      </c>
      <c r="Q4737" s="3" t="s">
        <v>15732</v>
      </c>
      <c r="R4737" s="3" t="s">
        <v>6484</v>
      </c>
      <c r="S4737" s="3" t="s">
        <v>6491</v>
      </c>
      <c r="T4737" s="3" t="s">
        <v>9274</v>
      </c>
      <c r="U4737" s="3" t="s">
        <v>154</v>
      </c>
      <c r="V4737" s="3" t="s">
        <v>15733</v>
      </c>
      <c r="W4737" s="3" t="s">
        <v>154</v>
      </c>
      <c r="X4737" s="3" t="s">
        <v>154</v>
      </c>
      <c r="Y4737" s="3" t="s">
        <v>154</v>
      </c>
      <c r="Z4737" s="3" t="s">
        <v>154</v>
      </c>
      <c r="AA4737" s="3" t="s">
        <v>154</v>
      </c>
      <c r="AB4737" s="3" t="s">
        <v>154</v>
      </c>
      <c r="AC4737" s="3" t="s">
        <v>154</v>
      </c>
      <c r="AD4737" s="3" t="s">
        <v>6151</v>
      </c>
      <c r="AE4737" s="3" t="s">
        <v>6151</v>
      </c>
      <c r="AF4737" s="3" t="s">
        <v>154</v>
      </c>
      <c r="AG4737" s="3" t="s">
        <v>154</v>
      </c>
      <c r="AH4737" s="3" t="s">
        <v>6478</v>
      </c>
      <c r="AI4737" s="3" t="s">
        <v>6482</v>
      </c>
      <c r="AJ4737" s="3" t="s">
        <v>6489</v>
      </c>
    </row>
    <row r="4738" spans="1:36" ht="15">
      <c r="A4738" s="10">
        <v>4841</v>
      </c>
      <c r="B4738" t="str">
        <f>IF(K4738="总计","",INDEX(主数据!A:AD,MATCH(J4738,主数据!A:A,0),9))</f>
        <v>华北大区公司</v>
      </c>
      <c r="C4738" t="str">
        <f>IF(K4738="","",INDEX(主数据!A:AD,MATCH(J4738,主数据!A:A,0),11))</f>
        <v>北京五城区</v>
      </c>
      <c r="D4738" t="str">
        <f t="shared" ref="D4738:D4801" si="296">J4738&amp;M4738&amp;R4738&amp;E4738</f>
        <v>BJ104电费标准方式0.90</v>
      </c>
      <c r="E4738" s="13" t="str">
        <f t="shared" si="294"/>
        <v>0.90</v>
      </c>
      <c r="F4738" s="13" t="str">
        <f>IF(E4738="","",IFERROR(IF(IF(K4738="","",INDEX(收费标合同信息维护!A:Q,MATCH(D4738,收费标合同信息维护!J:J,0),10))=D4738,"有","无"),"无"))</f>
        <v>无</v>
      </c>
      <c r="G4738" s="13" t="str">
        <f t="shared" ref="G4738:G4801" si="297">IF(W4738="","",J4738&amp;M4738&amp;R4738&amp;H4738)</f>
        <v/>
      </c>
      <c r="H4738" s="13" t="str">
        <f t="shared" si="295"/>
        <v/>
      </c>
      <c r="I4738" s="13" t="str">
        <f>IF(G4738="","",IFERROR(IF(IF(K4738="","",INDEX(收费标合同信息维护!A:Q,MATCH(G4738,收费标合同信息维护!M:M,0),13))=G4738,"有","无"),"无"))</f>
        <v/>
      </c>
      <c r="J4738" s="3" t="s">
        <v>2591</v>
      </c>
      <c r="K4738" s="3" t="s">
        <v>6393</v>
      </c>
      <c r="L4738" s="3" t="s">
        <v>6601</v>
      </c>
      <c r="M4738" s="3" t="s">
        <v>6602</v>
      </c>
      <c r="N4738" s="3" t="s">
        <v>6603</v>
      </c>
      <c r="O4738" s="3" t="s">
        <v>6478</v>
      </c>
      <c r="P4738" s="3" t="s">
        <v>15734</v>
      </c>
      <c r="Q4738" s="3" t="s">
        <v>15735</v>
      </c>
      <c r="R4738" s="3" t="s">
        <v>6484</v>
      </c>
      <c r="S4738" s="3" t="s">
        <v>6491</v>
      </c>
      <c r="T4738" s="3" t="s">
        <v>9274</v>
      </c>
      <c r="U4738" s="3" t="s">
        <v>154</v>
      </c>
      <c r="V4738" s="3" t="s">
        <v>6979</v>
      </c>
      <c r="W4738" s="3" t="s">
        <v>154</v>
      </c>
      <c r="X4738" s="3" t="s">
        <v>154</v>
      </c>
      <c r="Y4738" s="3" t="s">
        <v>154</v>
      </c>
      <c r="Z4738" s="3" t="s">
        <v>154</v>
      </c>
      <c r="AA4738" s="3" t="s">
        <v>154</v>
      </c>
      <c r="AB4738" s="3" t="s">
        <v>154</v>
      </c>
      <c r="AC4738" s="3" t="s">
        <v>154</v>
      </c>
      <c r="AD4738" s="3" t="s">
        <v>6151</v>
      </c>
      <c r="AE4738" s="3" t="s">
        <v>6151</v>
      </c>
      <c r="AF4738" s="3" t="s">
        <v>154</v>
      </c>
      <c r="AG4738" s="3" t="s">
        <v>154</v>
      </c>
      <c r="AH4738" s="3" t="s">
        <v>6478</v>
      </c>
      <c r="AI4738" s="3" t="s">
        <v>6482</v>
      </c>
      <c r="AJ4738" s="3" t="s">
        <v>6489</v>
      </c>
    </row>
    <row r="4739" spans="1:36" ht="15">
      <c r="A4739" s="10">
        <v>4842</v>
      </c>
      <c r="B4739" t="str">
        <f>IF(K4739="总计","",INDEX(主数据!A:AD,MATCH(J4739,主数据!A:A,0),9))</f>
        <v>华北大区公司</v>
      </c>
      <c r="C4739" t="str">
        <f>IF(K4739="","",INDEX(主数据!A:AD,MATCH(J4739,主数据!A:A,0),11))</f>
        <v>北京五城区</v>
      </c>
      <c r="D4739" t="str">
        <f t="shared" si="296"/>
        <v>BJ104自来水费（简易征收）标准方式9.50</v>
      </c>
      <c r="E4739" s="13" t="str">
        <f t="shared" ref="E4739:E4802" si="298">TEXT(IF(V4739="","",--V4739),"0.00")</f>
        <v>9.50</v>
      </c>
      <c r="F4739" s="13" t="str">
        <f>IF(E4739="","",IFERROR(IF(IF(K4739="","",INDEX(收费标合同信息维护!A:Q,MATCH(D4739,收费标合同信息维护!J:J,0),10))=D4739,"有","无"),"无"))</f>
        <v>无</v>
      </c>
      <c r="G4739" s="13" t="str">
        <f t="shared" si="297"/>
        <v/>
      </c>
      <c r="H4739" s="13" t="str">
        <f t="shared" ref="H4739:H4802" si="299">TEXT(IF(W4739="","",--W4739),"0.00")</f>
        <v/>
      </c>
      <c r="I4739" s="13" t="str">
        <f>IF(G4739="","",IFERROR(IF(IF(K4739="","",INDEX(收费标合同信息维护!A:Q,MATCH(G4739,收费标合同信息维护!M:M,0),13))=G4739,"有","无"),"无"))</f>
        <v/>
      </c>
      <c r="J4739" s="3" t="s">
        <v>2591</v>
      </c>
      <c r="K4739" s="3" t="s">
        <v>6393</v>
      </c>
      <c r="L4739" s="3" t="s">
        <v>6615</v>
      </c>
      <c r="M4739" s="3" t="s">
        <v>6616</v>
      </c>
      <c r="N4739" s="3" t="s">
        <v>6603</v>
      </c>
      <c r="O4739" s="3" t="s">
        <v>6478</v>
      </c>
      <c r="P4739" s="3" t="s">
        <v>6615</v>
      </c>
      <c r="Q4739" s="3" t="s">
        <v>6616</v>
      </c>
      <c r="R4739" s="3" t="s">
        <v>6484</v>
      </c>
      <c r="S4739" s="3" t="s">
        <v>6491</v>
      </c>
      <c r="T4739" s="3" t="s">
        <v>9274</v>
      </c>
      <c r="U4739" s="3" t="s">
        <v>154</v>
      </c>
      <c r="V4739" s="3" t="s">
        <v>6619</v>
      </c>
      <c r="W4739" s="3" t="s">
        <v>154</v>
      </c>
      <c r="X4739" s="3" t="s">
        <v>154</v>
      </c>
      <c r="Y4739" s="3" t="s">
        <v>154</v>
      </c>
      <c r="Z4739" s="3" t="s">
        <v>154</v>
      </c>
      <c r="AA4739" s="3" t="s">
        <v>154</v>
      </c>
      <c r="AB4739" s="3" t="s">
        <v>154</v>
      </c>
      <c r="AC4739" s="3" t="s">
        <v>154</v>
      </c>
      <c r="AD4739" s="3" t="s">
        <v>6151</v>
      </c>
      <c r="AE4739" s="3" t="s">
        <v>6151</v>
      </c>
      <c r="AF4739" s="3" t="s">
        <v>154</v>
      </c>
      <c r="AG4739" s="3" t="s">
        <v>154</v>
      </c>
      <c r="AH4739" s="3" t="s">
        <v>6478</v>
      </c>
      <c r="AI4739" s="3" t="s">
        <v>6482</v>
      </c>
      <c r="AJ4739" s="3" t="s">
        <v>6489</v>
      </c>
    </row>
    <row r="4740" spans="1:36" ht="15">
      <c r="A4740" s="10">
        <v>4843</v>
      </c>
      <c r="B4740" t="str">
        <f>IF(K4740="总计","",INDEX(主数据!A:AD,MATCH(J4740,主数据!A:A,0),9))</f>
        <v>华北大区公司</v>
      </c>
      <c r="C4740" t="str">
        <f>IF(K4740="","",INDEX(主数据!A:AD,MATCH(J4740,主数据!A:A,0),11))</f>
        <v>北京六城区</v>
      </c>
      <c r="D4740" t="str">
        <f t="shared" si="296"/>
        <v>BJ169物业服务费定额141055.89</v>
      </c>
      <c r="E4740" s="13" t="str">
        <f t="shared" si="298"/>
        <v>141055.89</v>
      </c>
      <c r="F4740" s="13" t="str">
        <f>IF(E4740="","",IFERROR(IF(IF(K4740="","",INDEX(收费标合同信息维护!A:Q,MATCH(D4740,收费标合同信息维护!J:J,0),10))=D4740,"有","无"),"无"))</f>
        <v>无</v>
      </c>
      <c r="G4740" s="13" t="str">
        <f t="shared" si="297"/>
        <v>BJ169物业服务费定额141055.89</v>
      </c>
      <c r="H4740" s="13" t="str">
        <f t="shared" si="299"/>
        <v>141055.89</v>
      </c>
      <c r="I4740" s="13" t="str">
        <f>IF(G4740="","",IFERROR(IF(IF(K4740="","",INDEX(收费标合同信息维护!A:Q,MATCH(G4740,收费标合同信息维护!M:M,0),13))=G4740,"有","无"),"无"))</f>
        <v>无</v>
      </c>
      <c r="J4740" s="3" t="s">
        <v>3614</v>
      </c>
      <c r="K4740" s="3" t="s">
        <v>15736</v>
      </c>
      <c r="L4740" s="3" t="s">
        <v>6025</v>
      </c>
      <c r="M4740" s="3" t="s">
        <v>6026</v>
      </c>
      <c r="N4740" s="3" t="s">
        <v>6477</v>
      </c>
      <c r="O4740" s="3" t="s">
        <v>6478</v>
      </c>
      <c r="P4740" s="3" t="s">
        <v>15737</v>
      </c>
      <c r="Q4740" s="3" t="s">
        <v>15738</v>
      </c>
      <c r="R4740" s="3" t="s">
        <v>6490</v>
      </c>
      <c r="S4740" s="3" t="s">
        <v>6485</v>
      </c>
      <c r="T4740" s="3" t="s">
        <v>6537</v>
      </c>
      <c r="U4740" s="3" t="s">
        <v>154</v>
      </c>
      <c r="V4740" s="3" t="s">
        <v>15739</v>
      </c>
      <c r="W4740" s="3" t="s">
        <v>15739</v>
      </c>
      <c r="X4740" s="3" t="s">
        <v>154</v>
      </c>
      <c r="Y4740" s="3" t="s">
        <v>154</v>
      </c>
      <c r="Z4740" s="3" t="s">
        <v>154</v>
      </c>
      <c r="AA4740" s="3" t="s">
        <v>154</v>
      </c>
      <c r="AB4740" s="3" t="s">
        <v>154</v>
      </c>
      <c r="AC4740" s="3" t="s">
        <v>154</v>
      </c>
      <c r="AD4740" s="3" t="s">
        <v>6151</v>
      </c>
      <c r="AE4740" s="3" t="s">
        <v>6151</v>
      </c>
      <c r="AF4740" s="3" t="s">
        <v>6040</v>
      </c>
      <c r="AG4740" s="3" t="s">
        <v>154</v>
      </c>
      <c r="AH4740" s="3" t="s">
        <v>6478</v>
      </c>
      <c r="AI4740" s="3" t="s">
        <v>6482</v>
      </c>
      <c r="AJ4740" s="3" t="s">
        <v>6033</v>
      </c>
    </row>
    <row r="4741" spans="1:36" ht="15">
      <c r="A4741" s="10">
        <v>4844</v>
      </c>
      <c r="B4741" t="str">
        <f>IF(K4741="总计","",INDEX(主数据!A:AD,MATCH(J4741,主数据!A:A,0),9))</f>
        <v>华北大区公司</v>
      </c>
      <c r="C4741" t="str">
        <f>IF(K4741="","",INDEX(主数据!A:AD,MATCH(J4741,主数据!A:A,0),11))</f>
        <v>北京八城区</v>
      </c>
      <c r="D4741" t="str">
        <f t="shared" si="296"/>
        <v>BJ170物业服务费定额</v>
      </c>
      <c r="E4741" s="13" t="str">
        <f t="shared" si="298"/>
        <v/>
      </c>
      <c r="F4741" s="13" t="str">
        <f>IF(E4741="","",IFERROR(IF(IF(K4741="","",INDEX(收费标合同信息维护!A:Q,MATCH(D4741,收费标合同信息维护!J:J,0),10))=D4741,"有","无"),"无"))</f>
        <v/>
      </c>
      <c r="G4741" s="13" t="str">
        <f t="shared" si="297"/>
        <v>BJ170物业服务费定额27500.00</v>
      </c>
      <c r="H4741" s="13" t="str">
        <f t="shared" si="299"/>
        <v>27500.00</v>
      </c>
      <c r="I4741" s="13" t="str">
        <f>IF(G4741="","",IFERROR(IF(IF(K4741="","",INDEX(收费标合同信息维护!A:Q,MATCH(G4741,收费标合同信息维护!M:M,0),13))=G4741,"有","无"),"无"))</f>
        <v>无</v>
      </c>
      <c r="J4741" s="3" t="s">
        <v>3683</v>
      </c>
      <c r="K4741" s="3" t="s">
        <v>6354</v>
      </c>
      <c r="L4741" s="3" t="s">
        <v>6025</v>
      </c>
      <c r="M4741" s="3" t="s">
        <v>6026</v>
      </c>
      <c r="N4741" s="3" t="s">
        <v>6477</v>
      </c>
      <c r="O4741" s="3" t="s">
        <v>6478</v>
      </c>
      <c r="P4741" s="3" t="s">
        <v>6721</v>
      </c>
      <c r="Q4741" s="3" t="s">
        <v>7322</v>
      </c>
      <c r="R4741" s="3" t="s">
        <v>6490</v>
      </c>
      <c r="S4741" s="3" t="s">
        <v>6491</v>
      </c>
      <c r="T4741" s="3" t="s">
        <v>6499</v>
      </c>
      <c r="U4741" s="3" t="s">
        <v>154</v>
      </c>
      <c r="V4741" s="3" t="s">
        <v>154</v>
      </c>
      <c r="W4741" s="3" t="s">
        <v>15740</v>
      </c>
      <c r="X4741" s="3" t="s">
        <v>154</v>
      </c>
      <c r="Y4741" s="3" t="s">
        <v>154</v>
      </c>
      <c r="Z4741" s="3" t="s">
        <v>154</v>
      </c>
      <c r="AA4741" s="3" t="s">
        <v>154</v>
      </c>
      <c r="AB4741" s="3" t="s">
        <v>154</v>
      </c>
      <c r="AC4741" s="3" t="s">
        <v>154</v>
      </c>
      <c r="AD4741" s="3" t="s">
        <v>6151</v>
      </c>
      <c r="AE4741" s="3" t="s">
        <v>6151</v>
      </c>
      <c r="AF4741" s="3" t="s">
        <v>154</v>
      </c>
      <c r="AG4741" s="3" t="s">
        <v>154</v>
      </c>
      <c r="AH4741" s="3" t="s">
        <v>6478</v>
      </c>
      <c r="AI4741" s="3" t="s">
        <v>6482</v>
      </c>
      <c r="AJ4741" s="3" t="s">
        <v>6033</v>
      </c>
    </row>
    <row r="4742" spans="1:36" ht="15">
      <c r="A4742" s="10">
        <v>4845</v>
      </c>
      <c r="B4742" t="str">
        <f>IF(K4742="总计","",INDEX(主数据!A:AD,MATCH(J4742,主数据!A:A,0),9))</f>
        <v>华北大区公司</v>
      </c>
      <c r="C4742" t="str">
        <f>IF(K4742="","",INDEX(主数据!A:AD,MATCH(J4742,主数据!A:A,0),11))</f>
        <v>北京八城区</v>
      </c>
      <c r="D4742" t="str">
        <f t="shared" si="296"/>
        <v>BJ170物业服务费直接录入</v>
      </c>
      <c r="E4742" s="13" t="str">
        <f t="shared" si="298"/>
        <v/>
      </c>
      <c r="F4742" s="13" t="str">
        <f>IF(E4742="","",IFERROR(IF(IF(K4742="","",INDEX(收费标合同信息维护!A:Q,MATCH(D4742,收费标合同信息维护!J:J,0),10))=D4742,"有","无"),"无"))</f>
        <v/>
      </c>
      <c r="G4742" s="13" t="str">
        <f t="shared" si="297"/>
        <v/>
      </c>
      <c r="H4742" s="13" t="str">
        <f t="shared" si="299"/>
        <v/>
      </c>
      <c r="I4742" s="13" t="str">
        <f>IF(G4742="","",IFERROR(IF(IF(K4742="","",INDEX(收费标合同信息维护!A:Q,MATCH(G4742,收费标合同信息维护!M:M,0),13))=G4742,"有","无"),"无"))</f>
        <v/>
      </c>
      <c r="J4742" s="3" t="s">
        <v>3683</v>
      </c>
      <c r="K4742" s="3" t="s">
        <v>6354</v>
      </c>
      <c r="L4742" s="3" t="s">
        <v>6025</v>
      </c>
      <c r="M4742" s="3" t="s">
        <v>6026</v>
      </c>
      <c r="N4742" s="3" t="s">
        <v>6477</v>
      </c>
      <c r="O4742" s="3" t="s">
        <v>6478</v>
      </c>
      <c r="P4742" s="3" t="s">
        <v>15741</v>
      </c>
      <c r="Q4742" s="3" t="s">
        <v>15742</v>
      </c>
      <c r="R4742" s="3" t="s">
        <v>6479</v>
      </c>
      <c r="S4742" s="3" t="s">
        <v>6480</v>
      </c>
      <c r="T4742" s="3" t="s">
        <v>7367</v>
      </c>
      <c r="U4742" s="3" t="s">
        <v>154</v>
      </c>
      <c r="V4742" s="3" t="s">
        <v>154</v>
      </c>
      <c r="W4742" s="3" t="s">
        <v>154</v>
      </c>
      <c r="X4742" s="3" t="s">
        <v>154</v>
      </c>
      <c r="Y4742" s="3" t="s">
        <v>154</v>
      </c>
      <c r="Z4742" s="3" t="s">
        <v>154</v>
      </c>
      <c r="AA4742" s="3" t="s">
        <v>154</v>
      </c>
      <c r="AB4742" s="3" t="s">
        <v>154</v>
      </c>
      <c r="AC4742" s="3" t="s">
        <v>154</v>
      </c>
      <c r="AD4742" s="3" t="s">
        <v>6151</v>
      </c>
      <c r="AE4742" s="3" t="s">
        <v>6151</v>
      </c>
      <c r="AF4742" s="3" t="s">
        <v>154</v>
      </c>
      <c r="AG4742" s="3" t="s">
        <v>154</v>
      </c>
      <c r="AH4742" s="3" t="s">
        <v>6597</v>
      </c>
      <c r="AI4742" s="3" t="s">
        <v>6482</v>
      </c>
      <c r="AJ4742" s="3" t="s">
        <v>6489</v>
      </c>
    </row>
    <row r="4743" spans="1:36" ht="15">
      <c r="A4743" s="10">
        <v>4846</v>
      </c>
      <c r="B4743" t="str">
        <f>IF(K4743="总计","",INDEX(主数据!A:AD,MATCH(J4743,主数据!A:A,0),9))</f>
        <v>华北大区公司</v>
      </c>
      <c r="C4743" t="str">
        <f>IF(K4743="","",INDEX(主数据!A:AD,MATCH(J4743,主数据!A:A,0),11))</f>
        <v>北京八城区</v>
      </c>
      <c r="D4743" t="str">
        <f t="shared" si="296"/>
        <v>BJ170物业服务费标准方式1.38</v>
      </c>
      <c r="E4743" s="13" t="str">
        <f t="shared" si="298"/>
        <v>1.38</v>
      </c>
      <c r="F4743" s="13" t="str">
        <f>IF(E4743="","",IFERROR(IF(IF(K4743="","",INDEX(收费标合同信息维护!A:Q,MATCH(D4743,收费标合同信息维护!J:J,0),10))=D4743,"有","无"),"无"))</f>
        <v>无</v>
      </c>
      <c r="G4743" s="13" t="str">
        <f t="shared" si="297"/>
        <v/>
      </c>
      <c r="H4743" s="13" t="str">
        <f t="shared" si="299"/>
        <v/>
      </c>
      <c r="I4743" s="13" t="str">
        <f>IF(G4743="","",IFERROR(IF(IF(K4743="","",INDEX(收费标合同信息维护!A:Q,MATCH(G4743,收费标合同信息维护!M:M,0),13))=G4743,"有","无"),"无"))</f>
        <v/>
      </c>
      <c r="J4743" s="3" t="s">
        <v>3683</v>
      </c>
      <c r="K4743" s="3" t="s">
        <v>6354</v>
      </c>
      <c r="L4743" s="3" t="s">
        <v>6025</v>
      </c>
      <c r="M4743" s="3" t="s">
        <v>6026</v>
      </c>
      <c r="N4743" s="3" t="s">
        <v>6477</v>
      </c>
      <c r="O4743" s="3" t="s">
        <v>6478</v>
      </c>
      <c r="P4743" s="3" t="s">
        <v>6354</v>
      </c>
      <c r="Q4743" s="3" t="s">
        <v>15743</v>
      </c>
      <c r="R4743" s="3" t="s">
        <v>6484</v>
      </c>
      <c r="S4743" s="3" t="s">
        <v>6485</v>
      </c>
      <c r="T4743" s="3" t="s">
        <v>6496</v>
      </c>
      <c r="U4743" s="3" t="s">
        <v>154</v>
      </c>
      <c r="V4743" s="3" t="s">
        <v>15744</v>
      </c>
      <c r="W4743" s="3" t="s">
        <v>154</v>
      </c>
      <c r="X4743" s="3" t="s">
        <v>154</v>
      </c>
      <c r="Y4743" s="3" t="s">
        <v>154</v>
      </c>
      <c r="Z4743" s="3" t="s">
        <v>154</v>
      </c>
      <c r="AA4743" s="3" t="s">
        <v>154</v>
      </c>
      <c r="AB4743" s="3" t="s">
        <v>154</v>
      </c>
      <c r="AC4743" s="3" t="s">
        <v>154</v>
      </c>
      <c r="AD4743" s="3" t="s">
        <v>6151</v>
      </c>
      <c r="AE4743" s="3" t="s">
        <v>6151</v>
      </c>
      <c r="AF4743" s="3" t="s">
        <v>154</v>
      </c>
      <c r="AG4743" s="3" t="s">
        <v>154</v>
      </c>
      <c r="AH4743" s="3" t="s">
        <v>6597</v>
      </c>
      <c r="AI4743" s="3" t="s">
        <v>6482</v>
      </c>
      <c r="AJ4743" s="3" t="s">
        <v>6489</v>
      </c>
    </row>
    <row r="4744" spans="1:36" ht="15">
      <c r="A4744" s="10">
        <v>4847</v>
      </c>
      <c r="B4744" t="str">
        <f>IF(K4744="总计","",INDEX(主数据!A:AD,MATCH(J4744,主数据!A:A,0),9))</f>
        <v>华北大区公司</v>
      </c>
      <c r="C4744" t="str">
        <f>IF(K4744="","",INDEX(主数据!A:AD,MATCH(J4744,主数据!A:A,0),11))</f>
        <v>北京二城区</v>
      </c>
      <c r="D4744" t="str">
        <f t="shared" si="296"/>
        <v>BJ32物业服务费定额</v>
      </c>
      <c r="E4744" s="13" t="str">
        <f t="shared" si="298"/>
        <v/>
      </c>
      <c r="F4744" s="13" t="str">
        <f>IF(E4744="","",IFERROR(IF(IF(K4744="","",INDEX(收费标合同信息维护!A:Q,MATCH(D4744,收费标合同信息维护!J:J,0),10))=D4744,"有","无"),"无"))</f>
        <v/>
      </c>
      <c r="G4744" s="13" t="str">
        <f t="shared" si="297"/>
        <v>BJ32物业服务费定额3973.28</v>
      </c>
      <c r="H4744" s="13" t="str">
        <f t="shared" si="299"/>
        <v>3973.28</v>
      </c>
      <c r="I4744" s="13" t="str">
        <f>IF(G4744="","",IFERROR(IF(IF(K4744="","",INDEX(收费标合同信息维护!A:Q,MATCH(G4744,收费标合同信息维护!M:M,0),13))=G4744,"有","无"),"无"))</f>
        <v>无</v>
      </c>
      <c r="J4744" s="3" t="s">
        <v>4323</v>
      </c>
      <c r="K4744" s="3" t="s">
        <v>6394</v>
      </c>
      <c r="L4744" s="3" t="s">
        <v>6025</v>
      </c>
      <c r="M4744" s="3" t="s">
        <v>6026</v>
      </c>
      <c r="N4744" s="3" t="s">
        <v>6477</v>
      </c>
      <c r="O4744" s="3" t="s">
        <v>6478</v>
      </c>
      <c r="P4744" s="3" t="s">
        <v>6721</v>
      </c>
      <c r="Q4744" s="3" t="s">
        <v>6026</v>
      </c>
      <c r="R4744" s="3" t="s">
        <v>6490</v>
      </c>
      <c r="S4744" s="3" t="s">
        <v>6491</v>
      </c>
      <c r="T4744" s="3" t="s">
        <v>7388</v>
      </c>
      <c r="U4744" s="3" t="s">
        <v>7030</v>
      </c>
      <c r="V4744" s="3" t="s">
        <v>154</v>
      </c>
      <c r="W4744" s="3" t="s">
        <v>15745</v>
      </c>
      <c r="X4744" s="3" t="s">
        <v>154</v>
      </c>
      <c r="Y4744" s="3" t="s">
        <v>154</v>
      </c>
      <c r="Z4744" s="3" t="s">
        <v>154</v>
      </c>
      <c r="AA4744" s="3" t="s">
        <v>154</v>
      </c>
      <c r="AB4744" s="3" t="s">
        <v>154</v>
      </c>
      <c r="AC4744" s="3" t="s">
        <v>154</v>
      </c>
      <c r="AD4744" s="3" t="s">
        <v>6151</v>
      </c>
      <c r="AE4744" s="3" t="s">
        <v>6151</v>
      </c>
      <c r="AF4744" s="3" t="s">
        <v>6040</v>
      </c>
      <c r="AG4744" s="3" t="s">
        <v>154</v>
      </c>
      <c r="AH4744" s="3" t="s">
        <v>6478</v>
      </c>
      <c r="AI4744" s="3" t="s">
        <v>6482</v>
      </c>
      <c r="AJ4744" s="3" t="s">
        <v>6033</v>
      </c>
    </row>
    <row r="4745" spans="1:36" ht="15">
      <c r="A4745" s="10">
        <v>4848</v>
      </c>
      <c r="B4745" t="str">
        <f>IF(K4745="总计","",INDEX(主数据!A:AD,MATCH(J4745,主数据!A:A,0),9))</f>
        <v>华西大区公司</v>
      </c>
      <c r="C4745" t="str">
        <f>IF(K4745="","",INDEX(主数据!A:AD,MATCH(J4745,主数据!A:A,0),11))</f>
        <v>成都南区</v>
      </c>
      <c r="D4745" t="str">
        <f t="shared" si="296"/>
        <v>CD28物业服务费标准方式1.80</v>
      </c>
      <c r="E4745" s="13" t="str">
        <f t="shared" si="298"/>
        <v>1.80</v>
      </c>
      <c r="F4745" s="13" t="str">
        <f>IF(E4745="","",IFERROR(IF(IF(K4745="","",INDEX(收费标合同信息维护!A:Q,MATCH(D4745,收费标合同信息维护!J:J,0),10))=D4745,"有","无"),"无"))</f>
        <v>无</v>
      </c>
      <c r="G4745" s="13" t="str">
        <f t="shared" si="297"/>
        <v/>
      </c>
      <c r="H4745" s="13" t="str">
        <f t="shared" si="299"/>
        <v/>
      </c>
      <c r="I4745" s="13" t="str">
        <f>IF(G4745="","",IFERROR(IF(IF(K4745="","",INDEX(收费标合同信息维护!A:Q,MATCH(G4745,收费标合同信息维护!M:M,0),13))=G4745,"有","无"),"无"))</f>
        <v/>
      </c>
      <c r="J4745" s="3" t="s">
        <v>4288</v>
      </c>
      <c r="K4745" s="3" t="s">
        <v>15746</v>
      </c>
      <c r="L4745" s="3" t="s">
        <v>6025</v>
      </c>
      <c r="M4745" s="3" t="s">
        <v>6026</v>
      </c>
      <c r="N4745" s="3" t="s">
        <v>6477</v>
      </c>
      <c r="O4745" s="3" t="s">
        <v>6478</v>
      </c>
      <c r="P4745" s="3" t="s">
        <v>15747</v>
      </c>
      <c r="Q4745" s="3" t="s">
        <v>15748</v>
      </c>
      <c r="R4745" s="3" t="s">
        <v>6484</v>
      </c>
      <c r="S4745" s="3" t="s">
        <v>6627</v>
      </c>
      <c r="T4745" s="3" t="s">
        <v>6481</v>
      </c>
      <c r="U4745" s="3" t="s">
        <v>154</v>
      </c>
      <c r="V4745" s="3" t="s">
        <v>6759</v>
      </c>
      <c r="W4745" s="3" t="s">
        <v>154</v>
      </c>
      <c r="X4745" s="3" t="s">
        <v>154</v>
      </c>
      <c r="Y4745" s="3" t="s">
        <v>154</v>
      </c>
      <c r="Z4745" s="3" t="s">
        <v>154</v>
      </c>
      <c r="AA4745" s="3" t="s">
        <v>154</v>
      </c>
      <c r="AB4745" s="3" t="s">
        <v>154</v>
      </c>
      <c r="AC4745" s="3" t="s">
        <v>154</v>
      </c>
      <c r="AD4745" s="3" t="s">
        <v>6151</v>
      </c>
      <c r="AE4745" s="3" t="s">
        <v>6151</v>
      </c>
      <c r="AF4745" s="3" t="s">
        <v>154</v>
      </c>
      <c r="AG4745" s="3" t="s">
        <v>154</v>
      </c>
      <c r="AH4745" s="3" t="s">
        <v>6478</v>
      </c>
      <c r="AI4745" s="3" t="s">
        <v>6482</v>
      </c>
      <c r="AJ4745" s="3" t="s">
        <v>6031</v>
      </c>
    </row>
    <row r="4746" spans="1:36" ht="30">
      <c r="A4746" s="10">
        <v>4849</v>
      </c>
      <c r="B4746" t="str">
        <f>IF(K4746="总计","",INDEX(主数据!A:AD,MATCH(J4746,主数据!A:A,0),9))</f>
        <v>华西大区公司</v>
      </c>
      <c r="C4746" t="str">
        <f>IF(K4746="","",INDEX(主数据!A:AD,MATCH(J4746,主数据!A:A,0),11))</f>
        <v>成都南区</v>
      </c>
      <c r="D4746" t="str">
        <f t="shared" si="296"/>
        <v>CD28物业服务费标准方式4.00</v>
      </c>
      <c r="E4746" s="13" t="str">
        <f t="shared" si="298"/>
        <v>4.00</v>
      </c>
      <c r="F4746" s="13" t="str">
        <f>IF(E4746="","",IFERROR(IF(IF(K4746="","",INDEX(收费标合同信息维护!A:Q,MATCH(D4746,收费标合同信息维护!J:J,0),10))=D4746,"有","无"),"无"))</f>
        <v>无</v>
      </c>
      <c r="G4746" s="13" t="str">
        <f t="shared" si="297"/>
        <v/>
      </c>
      <c r="H4746" s="13" t="str">
        <f t="shared" si="299"/>
        <v/>
      </c>
      <c r="I4746" s="13" t="str">
        <f>IF(G4746="","",IFERROR(IF(IF(K4746="","",INDEX(收费标合同信息维护!A:Q,MATCH(G4746,收费标合同信息维护!M:M,0),13))=G4746,"有","无"),"无"))</f>
        <v/>
      </c>
      <c r="J4746" s="3" t="s">
        <v>4288</v>
      </c>
      <c r="K4746" s="3" t="s">
        <v>15746</v>
      </c>
      <c r="L4746" s="3" t="s">
        <v>6025</v>
      </c>
      <c r="M4746" s="3" t="s">
        <v>6026</v>
      </c>
      <c r="N4746" s="3" t="s">
        <v>6477</v>
      </c>
      <c r="O4746" s="3" t="s">
        <v>6478</v>
      </c>
      <c r="P4746" s="3" t="s">
        <v>15749</v>
      </c>
      <c r="Q4746" s="3" t="s">
        <v>15750</v>
      </c>
      <c r="R4746" s="3" t="s">
        <v>6484</v>
      </c>
      <c r="S4746" s="3" t="s">
        <v>6627</v>
      </c>
      <c r="T4746" s="3" t="s">
        <v>6481</v>
      </c>
      <c r="U4746" s="3" t="s">
        <v>154</v>
      </c>
      <c r="V4746" s="3" t="s">
        <v>6755</v>
      </c>
      <c r="W4746" s="3" t="s">
        <v>154</v>
      </c>
      <c r="X4746" s="3" t="s">
        <v>154</v>
      </c>
      <c r="Y4746" s="3" t="s">
        <v>154</v>
      </c>
      <c r="Z4746" s="3" t="s">
        <v>154</v>
      </c>
      <c r="AA4746" s="3" t="s">
        <v>154</v>
      </c>
      <c r="AB4746" s="3" t="s">
        <v>154</v>
      </c>
      <c r="AC4746" s="3" t="s">
        <v>154</v>
      </c>
      <c r="AD4746" s="3" t="s">
        <v>6151</v>
      </c>
      <c r="AE4746" s="3" t="s">
        <v>6151</v>
      </c>
      <c r="AF4746" s="3" t="s">
        <v>154</v>
      </c>
      <c r="AG4746" s="3" t="s">
        <v>154</v>
      </c>
      <c r="AH4746" s="3" t="s">
        <v>6478</v>
      </c>
      <c r="AI4746" s="3" t="s">
        <v>6482</v>
      </c>
      <c r="AJ4746" s="3" t="s">
        <v>47</v>
      </c>
    </row>
    <row r="4747" spans="1:36" ht="30">
      <c r="A4747" s="10">
        <v>4850</v>
      </c>
      <c r="B4747" t="str">
        <f>IF(K4747="总计","",INDEX(主数据!A:AD,MATCH(J4747,主数据!A:A,0),9))</f>
        <v>华西大区公司</v>
      </c>
      <c r="C4747" t="str">
        <f>IF(K4747="","",INDEX(主数据!A:AD,MATCH(J4747,主数据!A:A,0),11))</f>
        <v>成都南区</v>
      </c>
      <c r="D4747" t="str">
        <f t="shared" si="296"/>
        <v>CD28物业服务费标准方式2.40</v>
      </c>
      <c r="E4747" s="13" t="str">
        <f t="shared" si="298"/>
        <v>2.40</v>
      </c>
      <c r="F4747" s="13" t="str">
        <f>IF(E4747="","",IFERROR(IF(IF(K4747="","",INDEX(收费标合同信息维护!A:Q,MATCH(D4747,收费标合同信息维护!J:J,0),10))=D4747,"有","无"),"无"))</f>
        <v>无</v>
      </c>
      <c r="G4747" s="13" t="str">
        <f t="shared" si="297"/>
        <v/>
      </c>
      <c r="H4747" s="13" t="str">
        <f t="shared" si="299"/>
        <v/>
      </c>
      <c r="I4747" s="13" t="str">
        <f>IF(G4747="","",IFERROR(IF(IF(K4747="","",INDEX(收费标合同信息维护!A:Q,MATCH(G4747,收费标合同信息维护!M:M,0),13))=G4747,"有","无"),"无"))</f>
        <v/>
      </c>
      <c r="J4747" s="3" t="s">
        <v>4288</v>
      </c>
      <c r="K4747" s="3" t="s">
        <v>15746</v>
      </c>
      <c r="L4747" s="3" t="s">
        <v>6025</v>
      </c>
      <c r="M4747" s="3" t="s">
        <v>6026</v>
      </c>
      <c r="N4747" s="3" t="s">
        <v>6477</v>
      </c>
      <c r="O4747" s="3" t="s">
        <v>6478</v>
      </c>
      <c r="P4747" s="3" t="s">
        <v>15751</v>
      </c>
      <c r="Q4747" s="3" t="s">
        <v>15752</v>
      </c>
      <c r="R4747" s="3" t="s">
        <v>6484</v>
      </c>
      <c r="S4747" s="3" t="s">
        <v>6627</v>
      </c>
      <c r="T4747" s="3" t="s">
        <v>6481</v>
      </c>
      <c r="U4747" s="3" t="s">
        <v>154</v>
      </c>
      <c r="V4747" s="3" t="s">
        <v>6765</v>
      </c>
      <c r="W4747" s="3" t="s">
        <v>154</v>
      </c>
      <c r="X4747" s="3" t="s">
        <v>154</v>
      </c>
      <c r="Y4747" s="3" t="s">
        <v>154</v>
      </c>
      <c r="Z4747" s="3" t="s">
        <v>154</v>
      </c>
      <c r="AA4747" s="3" t="s">
        <v>154</v>
      </c>
      <c r="AB4747" s="3" t="s">
        <v>154</v>
      </c>
      <c r="AC4747" s="3" t="s">
        <v>154</v>
      </c>
      <c r="AD4747" s="3" t="s">
        <v>6151</v>
      </c>
      <c r="AE4747" s="3" t="s">
        <v>6151</v>
      </c>
      <c r="AF4747" s="3" t="s">
        <v>154</v>
      </c>
      <c r="AG4747" s="3" t="s">
        <v>154</v>
      </c>
      <c r="AH4747" s="3" t="s">
        <v>6478</v>
      </c>
      <c r="AI4747" s="3" t="s">
        <v>6482</v>
      </c>
      <c r="AJ4747" s="3" t="s">
        <v>6446</v>
      </c>
    </row>
    <row r="4748" spans="1:36" ht="30">
      <c r="A4748" s="10">
        <v>4851</v>
      </c>
      <c r="B4748" t="str">
        <f>IF(K4748="总计","",INDEX(主数据!A:AD,MATCH(J4748,主数据!A:A,0),9))</f>
        <v>华西大区公司</v>
      </c>
      <c r="C4748" t="str">
        <f>IF(K4748="","",INDEX(主数据!A:AD,MATCH(J4748,主数据!A:A,0),11))</f>
        <v>成都南区</v>
      </c>
      <c r="D4748" t="str">
        <f t="shared" si="296"/>
        <v>CD28生活垃圾清运费-委托清运定额</v>
      </c>
      <c r="E4748" s="13" t="str">
        <f t="shared" si="298"/>
        <v/>
      </c>
      <c r="F4748" s="13" t="str">
        <f>IF(E4748="","",IFERROR(IF(IF(K4748="","",INDEX(收费标合同信息维护!A:Q,MATCH(D4748,收费标合同信息维护!J:J,0),10))=D4748,"有","无"),"无"))</f>
        <v/>
      </c>
      <c r="G4748" s="13" t="str">
        <f t="shared" si="297"/>
        <v>CD28生活垃圾清运费-委托清运定额114.00</v>
      </c>
      <c r="H4748" s="13" t="str">
        <f t="shared" si="299"/>
        <v>114.00</v>
      </c>
      <c r="I4748" s="13" t="str">
        <f>IF(G4748="","",IFERROR(IF(IF(K4748="","",INDEX(收费标合同信息维护!A:Q,MATCH(G4748,收费标合同信息维护!M:M,0),13))=G4748,"有","无"),"无"))</f>
        <v>无</v>
      </c>
      <c r="J4748" s="3" t="s">
        <v>4288</v>
      </c>
      <c r="K4748" s="3" t="s">
        <v>15746</v>
      </c>
      <c r="L4748" s="3" t="s">
        <v>6630</v>
      </c>
      <c r="M4748" s="3" t="s">
        <v>6631</v>
      </c>
      <c r="N4748" s="3" t="s">
        <v>6477</v>
      </c>
      <c r="O4748" s="3" t="s">
        <v>6478</v>
      </c>
      <c r="P4748" s="3" t="s">
        <v>15753</v>
      </c>
      <c r="Q4748" s="3" t="s">
        <v>15754</v>
      </c>
      <c r="R4748" s="3" t="s">
        <v>6490</v>
      </c>
      <c r="S4748" s="3" t="s">
        <v>6491</v>
      </c>
      <c r="T4748" s="3" t="s">
        <v>6510</v>
      </c>
      <c r="U4748" s="3" t="s">
        <v>154</v>
      </c>
      <c r="V4748" s="3" t="s">
        <v>154</v>
      </c>
      <c r="W4748" s="3" t="s">
        <v>10136</v>
      </c>
      <c r="X4748" s="3" t="s">
        <v>154</v>
      </c>
      <c r="Y4748" s="3" t="s">
        <v>154</v>
      </c>
      <c r="Z4748" s="3" t="s">
        <v>154</v>
      </c>
      <c r="AA4748" s="3" t="s">
        <v>154</v>
      </c>
      <c r="AB4748" s="3" t="s">
        <v>154</v>
      </c>
      <c r="AC4748" s="3" t="s">
        <v>154</v>
      </c>
      <c r="AD4748" s="3" t="s">
        <v>6151</v>
      </c>
      <c r="AE4748" s="3" t="s">
        <v>6151</v>
      </c>
      <c r="AF4748" s="3" t="s">
        <v>154</v>
      </c>
      <c r="AG4748" s="3" t="s">
        <v>154</v>
      </c>
      <c r="AH4748" s="3" t="s">
        <v>6597</v>
      </c>
      <c r="AI4748" s="3" t="s">
        <v>6482</v>
      </c>
      <c r="AJ4748" s="3" t="s">
        <v>6489</v>
      </c>
    </row>
    <row r="4749" spans="1:36" ht="30">
      <c r="A4749" s="10">
        <v>4852</v>
      </c>
      <c r="B4749" t="str">
        <f>IF(K4749="总计","",INDEX(主数据!A:AD,MATCH(J4749,主数据!A:A,0),9))</f>
        <v>华西大区公司</v>
      </c>
      <c r="C4749" t="str">
        <f>IF(K4749="","",INDEX(主数据!A:AD,MATCH(J4749,主数据!A:A,0),11))</f>
        <v>成都南区</v>
      </c>
      <c r="D4749" t="str">
        <f t="shared" si="296"/>
        <v>CD28生活垃圾清运费-委托清运定额</v>
      </c>
      <c r="E4749" s="13" t="str">
        <f t="shared" si="298"/>
        <v/>
      </c>
      <c r="F4749" s="13" t="str">
        <f>IF(E4749="","",IFERROR(IF(IF(K4749="","",INDEX(收费标合同信息维护!A:Q,MATCH(D4749,收费标合同信息维护!J:J,0),10))=D4749,"有","无"),"无"))</f>
        <v/>
      </c>
      <c r="G4749" s="13" t="str">
        <f t="shared" si="297"/>
        <v>CD28生活垃圾清运费-委托清运定额144.00</v>
      </c>
      <c r="H4749" s="13" t="str">
        <f t="shared" si="299"/>
        <v>144.00</v>
      </c>
      <c r="I4749" s="13" t="str">
        <f>IF(G4749="","",IFERROR(IF(IF(K4749="","",INDEX(收费标合同信息维护!A:Q,MATCH(G4749,收费标合同信息维护!M:M,0),13))=G4749,"有","无"),"无"))</f>
        <v>无</v>
      </c>
      <c r="J4749" s="3" t="s">
        <v>4288</v>
      </c>
      <c r="K4749" s="3" t="s">
        <v>15746</v>
      </c>
      <c r="L4749" s="3" t="s">
        <v>6630</v>
      </c>
      <c r="M4749" s="3" t="s">
        <v>6631</v>
      </c>
      <c r="N4749" s="3" t="s">
        <v>6477</v>
      </c>
      <c r="O4749" s="3" t="s">
        <v>6478</v>
      </c>
      <c r="P4749" s="3" t="s">
        <v>15755</v>
      </c>
      <c r="Q4749" s="3" t="s">
        <v>15756</v>
      </c>
      <c r="R4749" s="3" t="s">
        <v>6490</v>
      </c>
      <c r="S4749" s="3" t="s">
        <v>6491</v>
      </c>
      <c r="T4749" s="3" t="s">
        <v>6510</v>
      </c>
      <c r="U4749" s="3" t="s">
        <v>154</v>
      </c>
      <c r="V4749" s="3" t="s">
        <v>154</v>
      </c>
      <c r="W4749" s="3" t="s">
        <v>13301</v>
      </c>
      <c r="X4749" s="3" t="s">
        <v>154</v>
      </c>
      <c r="Y4749" s="3" t="s">
        <v>154</v>
      </c>
      <c r="Z4749" s="3" t="s">
        <v>154</v>
      </c>
      <c r="AA4749" s="3" t="s">
        <v>154</v>
      </c>
      <c r="AB4749" s="3" t="s">
        <v>154</v>
      </c>
      <c r="AC4749" s="3" t="s">
        <v>154</v>
      </c>
      <c r="AD4749" s="3" t="s">
        <v>6151</v>
      </c>
      <c r="AE4749" s="3" t="s">
        <v>6151</v>
      </c>
      <c r="AF4749" s="3" t="s">
        <v>154</v>
      </c>
      <c r="AG4749" s="3" t="s">
        <v>154</v>
      </c>
      <c r="AH4749" s="3" t="s">
        <v>6478</v>
      </c>
      <c r="AI4749" s="3" t="s">
        <v>6482</v>
      </c>
      <c r="AJ4749" s="3" t="s">
        <v>6032</v>
      </c>
    </row>
    <row r="4750" spans="1:36" ht="30">
      <c r="A4750" s="10">
        <v>4853</v>
      </c>
      <c r="B4750" t="str">
        <f>IF(K4750="总计","",INDEX(主数据!A:AD,MATCH(J4750,主数据!A:A,0),9))</f>
        <v>华西大区公司</v>
      </c>
      <c r="C4750" t="str">
        <f>IF(K4750="","",INDEX(主数据!A:AD,MATCH(J4750,主数据!A:A,0),11))</f>
        <v>成都南区</v>
      </c>
      <c r="D4750" t="str">
        <f t="shared" si="296"/>
        <v>CD28生活垃圾清运费-委托清运定额</v>
      </c>
      <c r="E4750" s="13" t="str">
        <f t="shared" si="298"/>
        <v/>
      </c>
      <c r="F4750" s="13" t="str">
        <f>IF(E4750="","",IFERROR(IF(IF(K4750="","",INDEX(收费标合同信息维护!A:Q,MATCH(D4750,收费标合同信息维护!J:J,0),10))=D4750,"有","无"),"无"))</f>
        <v/>
      </c>
      <c r="G4750" s="13" t="str">
        <f t="shared" si="297"/>
        <v>CD28生活垃圾清运费-委托清运定额18.00</v>
      </c>
      <c r="H4750" s="13" t="str">
        <f t="shared" si="299"/>
        <v>18.00</v>
      </c>
      <c r="I4750" s="13" t="str">
        <f>IF(G4750="","",IFERROR(IF(IF(K4750="","",INDEX(收费标合同信息维护!A:Q,MATCH(G4750,收费标合同信息维护!M:M,0),13))=G4750,"有","无"),"无"))</f>
        <v>无</v>
      </c>
      <c r="J4750" s="3" t="s">
        <v>4288</v>
      </c>
      <c r="K4750" s="3" t="s">
        <v>15746</v>
      </c>
      <c r="L4750" s="3" t="s">
        <v>6630</v>
      </c>
      <c r="M4750" s="3" t="s">
        <v>6631</v>
      </c>
      <c r="N4750" s="3" t="s">
        <v>6477</v>
      </c>
      <c r="O4750" s="3" t="s">
        <v>6478</v>
      </c>
      <c r="P4750" s="3" t="s">
        <v>15757</v>
      </c>
      <c r="Q4750" s="3" t="s">
        <v>8649</v>
      </c>
      <c r="R4750" s="3" t="s">
        <v>6490</v>
      </c>
      <c r="S4750" s="3" t="s">
        <v>6491</v>
      </c>
      <c r="T4750" s="3" t="s">
        <v>6510</v>
      </c>
      <c r="U4750" s="3" t="s">
        <v>154</v>
      </c>
      <c r="V4750" s="3" t="s">
        <v>154</v>
      </c>
      <c r="W4750" s="3" t="s">
        <v>8650</v>
      </c>
      <c r="X4750" s="3" t="s">
        <v>154</v>
      </c>
      <c r="Y4750" s="3" t="s">
        <v>154</v>
      </c>
      <c r="Z4750" s="3" t="s">
        <v>154</v>
      </c>
      <c r="AA4750" s="3" t="s">
        <v>154</v>
      </c>
      <c r="AB4750" s="3" t="s">
        <v>154</v>
      </c>
      <c r="AC4750" s="3" t="s">
        <v>154</v>
      </c>
      <c r="AD4750" s="3" t="s">
        <v>6151</v>
      </c>
      <c r="AE4750" s="3" t="s">
        <v>6151</v>
      </c>
      <c r="AF4750" s="3" t="s">
        <v>154</v>
      </c>
      <c r="AG4750" s="3" t="s">
        <v>154</v>
      </c>
      <c r="AH4750" s="3" t="s">
        <v>6478</v>
      </c>
      <c r="AI4750" s="3" t="s">
        <v>6482</v>
      </c>
      <c r="AJ4750" s="3" t="s">
        <v>6038</v>
      </c>
    </row>
    <row r="4751" spans="1:36" ht="30">
      <c r="A4751" s="10">
        <v>4854</v>
      </c>
      <c r="B4751" t="str">
        <f>IF(K4751="总计","",INDEX(主数据!A:AD,MATCH(J4751,主数据!A:A,0),9))</f>
        <v>华西大区公司</v>
      </c>
      <c r="C4751" t="str">
        <f>IF(K4751="","",INDEX(主数据!A:AD,MATCH(J4751,主数据!A:A,0),11))</f>
        <v>成都南区</v>
      </c>
      <c r="D4751" t="str">
        <f t="shared" si="296"/>
        <v>CD28生活垃圾清运费-委托清运定额</v>
      </c>
      <c r="E4751" s="13" t="str">
        <f t="shared" si="298"/>
        <v/>
      </c>
      <c r="F4751" s="13" t="str">
        <f>IF(E4751="","",IFERROR(IF(IF(K4751="","",INDEX(收费标合同信息维护!A:Q,MATCH(D4751,收费标合同信息维护!J:J,0),10))=D4751,"有","无"),"无"))</f>
        <v/>
      </c>
      <c r="G4751" s="13" t="str">
        <f t="shared" si="297"/>
        <v>CD28生活垃圾清运费-委托清运定额216.00</v>
      </c>
      <c r="H4751" s="13" t="str">
        <f t="shared" si="299"/>
        <v>216.00</v>
      </c>
      <c r="I4751" s="13" t="str">
        <f>IF(G4751="","",IFERROR(IF(IF(K4751="","",INDEX(收费标合同信息维护!A:Q,MATCH(G4751,收费标合同信息维护!M:M,0),13))=G4751,"有","无"),"无"))</f>
        <v>无</v>
      </c>
      <c r="J4751" s="3" t="s">
        <v>4288</v>
      </c>
      <c r="K4751" s="3" t="s">
        <v>15746</v>
      </c>
      <c r="L4751" s="3" t="s">
        <v>6630</v>
      </c>
      <c r="M4751" s="3" t="s">
        <v>6631</v>
      </c>
      <c r="N4751" s="3" t="s">
        <v>6477</v>
      </c>
      <c r="O4751" s="3" t="s">
        <v>6478</v>
      </c>
      <c r="P4751" s="3" t="s">
        <v>15758</v>
      </c>
      <c r="Q4751" s="3" t="s">
        <v>15759</v>
      </c>
      <c r="R4751" s="3" t="s">
        <v>6490</v>
      </c>
      <c r="S4751" s="3" t="s">
        <v>6491</v>
      </c>
      <c r="T4751" s="3" t="s">
        <v>6510</v>
      </c>
      <c r="U4751" s="3" t="s">
        <v>154</v>
      </c>
      <c r="V4751" s="3" t="s">
        <v>154</v>
      </c>
      <c r="W4751" s="3" t="s">
        <v>14676</v>
      </c>
      <c r="X4751" s="3" t="s">
        <v>154</v>
      </c>
      <c r="Y4751" s="3" t="s">
        <v>154</v>
      </c>
      <c r="Z4751" s="3" t="s">
        <v>154</v>
      </c>
      <c r="AA4751" s="3" t="s">
        <v>154</v>
      </c>
      <c r="AB4751" s="3" t="s">
        <v>154</v>
      </c>
      <c r="AC4751" s="3" t="s">
        <v>154</v>
      </c>
      <c r="AD4751" s="3" t="s">
        <v>6151</v>
      </c>
      <c r="AE4751" s="3" t="s">
        <v>6151</v>
      </c>
      <c r="AF4751" s="3" t="s">
        <v>154</v>
      </c>
      <c r="AG4751" s="3" t="s">
        <v>154</v>
      </c>
      <c r="AH4751" s="3" t="s">
        <v>6478</v>
      </c>
      <c r="AI4751" s="3" t="s">
        <v>6482</v>
      </c>
      <c r="AJ4751" s="3" t="s">
        <v>6027</v>
      </c>
    </row>
    <row r="4752" spans="1:36" ht="30">
      <c r="A4752" s="10">
        <v>4855</v>
      </c>
      <c r="B4752" t="str">
        <f>IF(K4752="总计","",INDEX(主数据!A:AD,MATCH(J4752,主数据!A:A,0),9))</f>
        <v>华西大区公司</v>
      </c>
      <c r="C4752" t="str">
        <f>IF(K4752="","",INDEX(主数据!A:AD,MATCH(J4752,主数据!A:A,0),11))</f>
        <v>成都南区</v>
      </c>
      <c r="D4752" t="str">
        <f t="shared" si="296"/>
        <v>CD28生活垃圾清运费-委托清运定额</v>
      </c>
      <c r="E4752" s="13" t="str">
        <f t="shared" si="298"/>
        <v/>
      </c>
      <c r="F4752" s="13" t="str">
        <f>IF(E4752="","",IFERROR(IF(IF(K4752="","",INDEX(收费标合同信息维护!A:Q,MATCH(D4752,收费标合同信息维护!J:J,0),10))=D4752,"有","无"),"无"))</f>
        <v/>
      </c>
      <c r="G4752" s="13" t="str">
        <f t="shared" si="297"/>
        <v>CD28生活垃圾清运费-委托清运定额36.00</v>
      </c>
      <c r="H4752" s="13" t="str">
        <f t="shared" si="299"/>
        <v>36.00</v>
      </c>
      <c r="I4752" s="13" t="str">
        <f>IF(G4752="","",IFERROR(IF(IF(K4752="","",INDEX(收费标合同信息维护!A:Q,MATCH(G4752,收费标合同信息维护!M:M,0),13))=G4752,"有","无"),"无"))</f>
        <v>无</v>
      </c>
      <c r="J4752" s="3" t="s">
        <v>4288</v>
      </c>
      <c r="K4752" s="3" t="s">
        <v>15746</v>
      </c>
      <c r="L4752" s="3" t="s">
        <v>6630</v>
      </c>
      <c r="M4752" s="3" t="s">
        <v>6631</v>
      </c>
      <c r="N4752" s="3" t="s">
        <v>6477</v>
      </c>
      <c r="O4752" s="3" t="s">
        <v>6478</v>
      </c>
      <c r="P4752" s="3" t="s">
        <v>15760</v>
      </c>
      <c r="Q4752" s="3" t="s">
        <v>8652</v>
      </c>
      <c r="R4752" s="3" t="s">
        <v>6490</v>
      </c>
      <c r="S4752" s="3" t="s">
        <v>6491</v>
      </c>
      <c r="T4752" s="3" t="s">
        <v>6510</v>
      </c>
      <c r="U4752" s="3" t="s">
        <v>154</v>
      </c>
      <c r="V4752" s="3" t="s">
        <v>154</v>
      </c>
      <c r="W4752" s="3" t="s">
        <v>8653</v>
      </c>
      <c r="X4752" s="3" t="s">
        <v>154</v>
      </c>
      <c r="Y4752" s="3" t="s">
        <v>154</v>
      </c>
      <c r="Z4752" s="3" t="s">
        <v>154</v>
      </c>
      <c r="AA4752" s="3" t="s">
        <v>154</v>
      </c>
      <c r="AB4752" s="3" t="s">
        <v>154</v>
      </c>
      <c r="AC4752" s="3" t="s">
        <v>154</v>
      </c>
      <c r="AD4752" s="3" t="s">
        <v>6151</v>
      </c>
      <c r="AE4752" s="3" t="s">
        <v>6151</v>
      </c>
      <c r="AF4752" s="3" t="s">
        <v>154</v>
      </c>
      <c r="AG4752" s="3" t="s">
        <v>154</v>
      </c>
      <c r="AH4752" s="3" t="s">
        <v>6478</v>
      </c>
      <c r="AI4752" s="3" t="s">
        <v>6482</v>
      </c>
      <c r="AJ4752" s="3" t="s">
        <v>27</v>
      </c>
    </row>
    <row r="4753" spans="1:36" ht="30">
      <c r="A4753" s="10">
        <v>4856</v>
      </c>
      <c r="B4753" t="str">
        <f>IF(K4753="总计","",INDEX(主数据!A:AD,MATCH(J4753,主数据!A:A,0),9))</f>
        <v>华西大区公司</v>
      </c>
      <c r="C4753" t="str">
        <f>IF(K4753="","",INDEX(主数据!A:AD,MATCH(J4753,主数据!A:A,0),11))</f>
        <v>成都南区</v>
      </c>
      <c r="D4753" t="str">
        <f t="shared" si="296"/>
        <v>CD28生活垃圾清运费-委托清运定额</v>
      </c>
      <c r="E4753" s="13" t="str">
        <f t="shared" si="298"/>
        <v/>
      </c>
      <c r="F4753" s="13" t="str">
        <f>IF(E4753="","",IFERROR(IF(IF(K4753="","",INDEX(收费标合同信息维护!A:Q,MATCH(D4753,收费标合同信息维护!J:J,0),10))=D4753,"有","无"),"无"))</f>
        <v/>
      </c>
      <c r="G4753" s="13" t="str">
        <f t="shared" si="297"/>
        <v>CD28生活垃圾清运费-委托清运定额360.00</v>
      </c>
      <c r="H4753" s="13" t="str">
        <f t="shared" si="299"/>
        <v>360.00</v>
      </c>
      <c r="I4753" s="13" t="str">
        <f>IF(G4753="","",IFERROR(IF(IF(K4753="","",INDEX(收费标合同信息维护!A:Q,MATCH(G4753,收费标合同信息维护!M:M,0),13))=G4753,"有","无"),"无"))</f>
        <v>无</v>
      </c>
      <c r="J4753" s="3" t="s">
        <v>4288</v>
      </c>
      <c r="K4753" s="3" t="s">
        <v>15746</v>
      </c>
      <c r="L4753" s="3" t="s">
        <v>6630</v>
      </c>
      <c r="M4753" s="3" t="s">
        <v>6631</v>
      </c>
      <c r="N4753" s="3" t="s">
        <v>6477</v>
      </c>
      <c r="O4753" s="3" t="s">
        <v>6478</v>
      </c>
      <c r="P4753" s="3" t="s">
        <v>15761</v>
      </c>
      <c r="Q4753" s="3" t="s">
        <v>15762</v>
      </c>
      <c r="R4753" s="3" t="s">
        <v>6490</v>
      </c>
      <c r="S4753" s="3" t="s">
        <v>6491</v>
      </c>
      <c r="T4753" s="3" t="s">
        <v>6510</v>
      </c>
      <c r="U4753" s="3" t="s">
        <v>154</v>
      </c>
      <c r="V4753" s="3" t="s">
        <v>154</v>
      </c>
      <c r="W4753" s="3" t="s">
        <v>9443</v>
      </c>
      <c r="X4753" s="3" t="s">
        <v>154</v>
      </c>
      <c r="Y4753" s="3" t="s">
        <v>154</v>
      </c>
      <c r="Z4753" s="3" t="s">
        <v>154</v>
      </c>
      <c r="AA4753" s="3" t="s">
        <v>154</v>
      </c>
      <c r="AB4753" s="3" t="s">
        <v>154</v>
      </c>
      <c r="AC4753" s="3" t="s">
        <v>154</v>
      </c>
      <c r="AD4753" s="3" t="s">
        <v>6151</v>
      </c>
      <c r="AE4753" s="3" t="s">
        <v>6151</v>
      </c>
      <c r="AF4753" s="3" t="s">
        <v>154</v>
      </c>
      <c r="AG4753" s="3" t="s">
        <v>154</v>
      </c>
      <c r="AH4753" s="3" t="s">
        <v>6478</v>
      </c>
      <c r="AI4753" s="3" t="s">
        <v>6482</v>
      </c>
      <c r="AJ4753" s="3" t="s">
        <v>6032</v>
      </c>
    </row>
    <row r="4754" spans="1:36" ht="30">
      <c r="A4754" s="10">
        <v>4857</v>
      </c>
      <c r="B4754" t="str">
        <f>IF(K4754="总计","",INDEX(主数据!A:AD,MATCH(J4754,主数据!A:A,0),9))</f>
        <v>华西大区公司</v>
      </c>
      <c r="C4754" t="str">
        <f>IF(K4754="","",INDEX(主数据!A:AD,MATCH(J4754,主数据!A:A,0),11))</f>
        <v>成都南区</v>
      </c>
      <c r="D4754" t="str">
        <f t="shared" si="296"/>
        <v>CD28生活垃圾清运费-委托清运定额</v>
      </c>
      <c r="E4754" s="13" t="str">
        <f t="shared" si="298"/>
        <v/>
      </c>
      <c r="F4754" s="13" t="str">
        <f>IF(E4754="","",IFERROR(IF(IF(K4754="","",INDEX(收费标合同信息维护!A:Q,MATCH(D4754,收费标合同信息维护!J:J,0),10))=D4754,"有","无"),"无"))</f>
        <v/>
      </c>
      <c r="G4754" s="13" t="str">
        <f t="shared" si="297"/>
        <v>CD28生活垃圾清运费-委托清运定额72.00</v>
      </c>
      <c r="H4754" s="13" t="str">
        <f t="shared" si="299"/>
        <v>72.00</v>
      </c>
      <c r="I4754" s="13" t="str">
        <f>IF(G4754="","",IFERROR(IF(IF(K4754="","",INDEX(收费标合同信息维护!A:Q,MATCH(G4754,收费标合同信息维护!M:M,0),13))=G4754,"有","无"),"无"))</f>
        <v>无</v>
      </c>
      <c r="J4754" s="3" t="s">
        <v>4288</v>
      </c>
      <c r="K4754" s="3" t="s">
        <v>15746</v>
      </c>
      <c r="L4754" s="3" t="s">
        <v>6630</v>
      </c>
      <c r="M4754" s="3" t="s">
        <v>6631</v>
      </c>
      <c r="N4754" s="3" t="s">
        <v>6477</v>
      </c>
      <c r="O4754" s="3" t="s">
        <v>6478</v>
      </c>
      <c r="P4754" s="3" t="s">
        <v>15763</v>
      </c>
      <c r="Q4754" s="3" t="s">
        <v>8658</v>
      </c>
      <c r="R4754" s="3" t="s">
        <v>6490</v>
      </c>
      <c r="S4754" s="3" t="s">
        <v>6491</v>
      </c>
      <c r="T4754" s="3" t="s">
        <v>6510</v>
      </c>
      <c r="U4754" s="3" t="s">
        <v>154</v>
      </c>
      <c r="V4754" s="3" t="s">
        <v>154</v>
      </c>
      <c r="W4754" s="3" t="s">
        <v>8659</v>
      </c>
      <c r="X4754" s="3" t="s">
        <v>154</v>
      </c>
      <c r="Y4754" s="3" t="s">
        <v>154</v>
      </c>
      <c r="Z4754" s="3" t="s">
        <v>154</v>
      </c>
      <c r="AA4754" s="3" t="s">
        <v>154</v>
      </c>
      <c r="AB4754" s="3" t="s">
        <v>154</v>
      </c>
      <c r="AC4754" s="3" t="s">
        <v>154</v>
      </c>
      <c r="AD4754" s="3" t="s">
        <v>6151</v>
      </c>
      <c r="AE4754" s="3" t="s">
        <v>6151</v>
      </c>
      <c r="AF4754" s="3" t="s">
        <v>154</v>
      </c>
      <c r="AG4754" s="3" t="s">
        <v>154</v>
      </c>
      <c r="AH4754" s="3" t="s">
        <v>6478</v>
      </c>
      <c r="AI4754" s="3" t="s">
        <v>6482</v>
      </c>
      <c r="AJ4754" s="3" t="s">
        <v>6031</v>
      </c>
    </row>
    <row r="4755" spans="1:36" ht="30">
      <c r="A4755" s="10">
        <v>4858</v>
      </c>
      <c r="B4755" t="str">
        <f>IF(K4755="总计","",INDEX(主数据!A:AD,MATCH(J4755,主数据!A:A,0),9))</f>
        <v>华西大区公司</v>
      </c>
      <c r="C4755" t="str">
        <f>IF(K4755="","",INDEX(主数据!A:AD,MATCH(J4755,主数据!A:A,0),11))</f>
        <v>成都南区</v>
      </c>
      <c r="D4755" t="str">
        <f t="shared" si="296"/>
        <v>CD28生活垃圾清运费-委托清运定额</v>
      </c>
      <c r="E4755" s="13" t="str">
        <f t="shared" si="298"/>
        <v/>
      </c>
      <c r="F4755" s="13" t="str">
        <f>IF(E4755="","",IFERROR(IF(IF(K4755="","",INDEX(收费标合同信息维护!A:Q,MATCH(D4755,收费标合同信息维护!J:J,0),10))=D4755,"有","无"),"无"))</f>
        <v/>
      </c>
      <c r="G4755" s="13" t="str">
        <f t="shared" si="297"/>
        <v>CD28生活垃圾清运费-委托清运定额8.00</v>
      </c>
      <c r="H4755" s="13" t="str">
        <f t="shared" si="299"/>
        <v>8.00</v>
      </c>
      <c r="I4755" s="13" t="str">
        <f>IF(G4755="","",IFERROR(IF(IF(K4755="","",INDEX(收费标合同信息维护!A:Q,MATCH(G4755,收费标合同信息维护!M:M,0),13))=G4755,"有","无"),"无"))</f>
        <v>无</v>
      </c>
      <c r="J4755" s="3" t="s">
        <v>4288</v>
      </c>
      <c r="K4755" s="3" t="s">
        <v>15746</v>
      </c>
      <c r="L4755" s="3" t="s">
        <v>6630</v>
      </c>
      <c r="M4755" s="3" t="s">
        <v>6631</v>
      </c>
      <c r="N4755" s="3" t="s">
        <v>6477</v>
      </c>
      <c r="O4755" s="3" t="s">
        <v>6478</v>
      </c>
      <c r="P4755" s="3" t="s">
        <v>15764</v>
      </c>
      <c r="Q4755" s="3" t="s">
        <v>15765</v>
      </c>
      <c r="R4755" s="3" t="s">
        <v>6490</v>
      </c>
      <c r="S4755" s="3" t="s">
        <v>6491</v>
      </c>
      <c r="T4755" s="3" t="s">
        <v>6510</v>
      </c>
      <c r="U4755" s="3" t="s">
        <v>154</v>
      </c>
      <c r="V4755" s="3" t="s">
        <v>154</v>
      </c>
      <c r="W4755" s="3" t="s">
        <v>6851</v>
      </c>
      <c r="X4755" s="3" t="s">
        <v>154</v>
      </c>
      <c r="Y4755" s="3" t="s">
        <v>154</v>
      </c>
      <c r="Z4755" s="3" t="s">
        <v>154</v>
      </c>
      <c r="AA4755" s="3" t="s">
        <v>154</v>
      </c>
      <c r="AB4755" s="3" t="s">
        <v>154</v>
      </c>
      <c r="AC4755" s="3" t="s">
        <v>154</v>
      </c>
      <c r="AD4755" s="3" t="s">
        <v>6151</v>
      </c>
      <c r="AE4755" s="3" t="s">
        <v>6151</v>
      </c>
      <c r="AF4755" s="3" t="s">
        <v>154</v>
      </c>
      <c r="AG4755" s="3" t="s">
        <v>154</v>
      </c>
      <c r="AH4755" s="3" t="s">
        <v>6478</v>
      </c>
      <c r="AI4755" s="3" t="s">
        <v>6482</v>
      </c>
      <c r="AJ4755" s="3" t="s">
        <v>6446</v>
      </c>
    </row>
    <row r="4756" spans="1:36" ht="15">
      <c r="A4756" s="10">
        <v>4859</v>
      </c>
      <c r="B4756" t="str">
        <f>IF(K4756="总计","",INDEX(主数据!A:AD,MATCH(J4756,主数据!A:A,0),9))</f>
        <v>华西大区公司</v>
      </c>
      <c r="C4756" t="str">
        <f>IF(K4756="","",INDEX(主数据!A:AD,MATCH(J4756,主数据!A:A,0),11))</f>
        <v>成都南区</v>
      </c>
      <c r="D4756" t="str">
        <f t="shared" si="296"/>
        <v>CD28电费标准方式0.86</v>
      </c>
      <c r="E4756" s="13" t="str">
        <f t="shared" si="298"/>
        <v>0.86</v>
      </c>
      <c r="F4756" s="13" t="str">
        <f>IF(E4756="","",IFERROR(IF(IF(K4756="","",INDEX(收费标合同信息维护!A:Q,MATCH(D4756,收费标合同信息维护!J:J,0),10))=D4756,"有","无"),"无"))</f>
        <v>无</v>
      </c>
      <c r="G4756" s="13" t="str">
        <f t="shared" si="297"/>
        <v/>
      </c>
      <c r="H4756" s="13" t="str">
        <f t="shared" si="299"/>
        <v/>
      </c>
      <c r="I4756" s="13" t="str">
        <f>IF(G4756="","",IFERROR(IF(IF(K4756="","",INDEX(收费标合同信息维护!A:Q,MATCH(G4756,收费标合同信息维护!M:M,0),13))=G4756,"有","无"),"无"))</f>
        <v/>
      </c>
      <c r="J4756" s="3" t="s">
        <v>4288</v>
      </c>
      <c r="K4756" s="3" t="s">
        <v>15746</v>
      </c>
      <c r="L4756" s="3" t="s">
        <v>6601</v>
      </c>
      <c r="M4756" s="3" t="s">
        <v>6602</v>
      </c>
      <c r="N4756" s="3" t="s">
        <v>6603</v>
      </c>
      <c r="O4756" s="3" t="s">
        <v>6478</v>
      </c>
      <c r="P4756" s="3" t="s">
        <v>6601</v>
      </c>
      <c r="Q4756" s="3" t="s">
        <v>8660</v>
      </c>
      <c r="R4756" s="3" t="s">
        <v>6484</v>
      </c>
      <c r="S4756" s="3" t="s">
        <v>6491</v>
      </c>
      <c r="T4756" s="3" t="s">
        <v>6915</v>
      </c>
      <c r="U4756" s="3" t="s">
        <v>154</v>
      </c>
      <c r="V4756" s="3" t="s">
        <v>8661</v>
      </c>
      <c r="W4756" s="3" t="s">
        <v>154</v>
      </c>
      <c r="X4756" s="3" t="s">
        <v>154</v>
      </c>
      <c r="Y4756" s="3" t="s">
        <v>154</v>
      </c>
      <c r="Z4756" s="3" t="s">
        <v>154</v>
      </c>
      <c r="AA4756" s="3" t="s">
        <v>154</v>
      </c>
      <c r="AB4756" s="3" t="s">
        <v>154</v>
      </c>
      <c r="AC4756" s="3" t="s">
        <v>154</v>
      </c>
      <c r="AD4756" s="3" t="s">
        <v>6151</v>
      </c>
      <c r="AE4756" s="3" t="s">
        <v>6151</v>
      </c>
      <c r="AF4756" s="3" t="s">
        <v>154</v>
      </c>
      <c r="AG4756" s="3" t="s">
        <v>154</v>
      </c>
      <c r="AH4756" s="3" t="s">
        <v>6478</v>
      </c>
      <c r="AI4756" s="3" t="s">
        <v>6482</v>
      </c>
      <c r="AJ4756" s="3" t="s">
        <v>6489</v>
      </c>
    </row>
    <row r="4757" spans="1:36" ht="15">
      <c r="A4757" s="10">
        <v>4860</v>
      </c>
      <c r="B4757" t="str">
        <f>IF(K4757="总计","",INDEX(主数据!A:AD,MATCH(J4757,主数据!A:A,0),9))</f>
        <v>华西大区公司</v>
      </c>
      <c r="C4757" t="str">
        <f>IF(K4757="","",INDEX(主数据!A:AD,MATCH(J4757,主数据!A:A,0),11))</f>
        <v>成都南区</v>
      </c>
      <c r="D4757" t="str">
        <f t="shared" si="296"/>
        <v>CD28电费标准方式1.00</v>
      </c>
      <c r="E4757" s="13" t="str">
        <f t="shared" si="298"/>
        <v>1.00</v>
      </c>
      <c r="F4757" s="13" t="str">
        <f>IF(E4757="","",IFERROR(IF(IF(K4757="","",INDEX(收费标合同信息维护!A:Q,MATCH(D4757,收费标合同信息维护!J:J,0),10))=D4757,"有","无"),"无"))</f>
        <v>无</v>
      </c>
      <c r="G4757" s="13" t="str">
        <f t="shared" si="297"/>
        <v/>
      </c>
      <c r="H4757" s="13" t="str">
        <f t="shared" si="299"/>
        <v/>
      </c>
      <c r="I4757" s="13" t="str">
        <f>IF(G4757="","",IFERROR(IF(IF(K4757="","",INDEX(收费标合同信息维护!A:Q,MATCH(G4757,收费标合同信息维护!M:M,0),13))=G4757,"有","无"),"无"))</f>
        <v/>
      </c>
      <c r="J4757" s="3" t="s">
        <v>4288</v>
      </c>
      <c r="K4757" s="3" t="s">
        <v>15746</v>
      </c>
      <c r="L4757" s="3" t="s">
        <v>6601</v>
      </c>
      <c r="M4757" s="3" t="s">
        <v>6602</v>
      </c>
      <c r="N4757" s="3" t="s">
        <v>6603</v>
      </c>
      <c r="O4757" s="3" t="s">
        <v>6478</v>
      </c>
      <c r="P4757" s="3" t="s">
        <v>15766</v>
      </c>
      <c r="Q4757" s="3" t="s">
        <v>15767</v>
      </c>
      <c r="R4757" s="3" t="s">
        <v>6484</v>
      </c>
      <c r="S4757" s="3" t="s">
        <v>6491</v>
      </c>
      <c r="T4757" s="3" t="s">
        <v>6481</v>
      </c>
      <c r="U4757" s="3" t="s">
        <v>154</v>
      </c>
      <c r="V4757" s="3" t="s">
        <v>6737</v>
      </c>
      <c r="W4757" s="3" t="s">
        <v>154</v>
      </c>
      <c r="X4757" s="3" t="s">
        <v>154</v>
      </c>
      <c r="Y4757" s="3" t="s">
        <v>154</v>
      </c>
      <c r="Z4757" s="3" t="s">
        <v>154</v>
      </c>
      <c r="AA4757" s="3" t="s">
        <v>154</v>
      </c>
      <c r="AB4757" s="3" t="s">
        <v>154</v>
      </c>
      <c r="AC4757" s="3" t="s">
        <v>154</v>
      </c>
      <c r="AD4757" s="3" t="s">
        <v>6151</v>
      </c>
      <c r="AE4757" s="3" t="s">
        <v>6151</v>
      </c>
      <c r="AF4757" s="3" t="s">
        <v>154</v>
      </c>
      <c r="AG4757" s="3" t="s">
        <v>154</v>
      </c>
      <c r="AH4757" s="3" t="s">
        <v>6478</v>
      </c>
      <c r="AI4757" s="3" t="s">
        <v>6482</v>
      </c>
      <c r="AJ4757" s="3" t="s">
        <v>6489</v>
      </c>
    </row>
    <row r="4758" spans="1:36" ht="15">
      <c r="A4758" s="10">
        <v>4861</v>
      </c>
      <c r="B4758" t="str">
        <f>IF(K4758="总计","",INDEX(主数据!A:AD,MATCH(J4758,主数据!A:A,0),9))</f>
        <v>华西大区公司</v>
      </c>
      <c r="C4758" t="str">
        <f>IF(K4758="","",INDEX(主数据!A:AD,MATCH(J4758,主数据!A:A,0),11))</f>
        <v>成都南区</v>
      </c>
      <c r="D4758" t="str">
        <f t="shared" si="296"/>
        <v>CD28电费标准方式1.30</v>
      </c>
      <c r="E4758" s="13" t="str">
        <f t="shared" si="298"/>
        <v>1.30</v>
      </c>
      <c r="F4758" s="13" t="str">
        <f>IF(E4758="","",IFERROR(IF(IF(K4758="","",INDEX(收费标合同信息维护!A:Q,MATCH(D4758,收费标合同信息维护!J:J,0),10))=D4758,"有","无"),"无"))</f>
        <v>无</v>
      </c>
      <c r="G4758" s="13" t="str">
        <f t="shared" si="297"/>
        <v/>
      </c>
      <c r="H4758" s="13" t="str">
        <f t="shared" si="299"/>
        <v/>
      </c>
      <c r="I4758" s="13" t="str">
        <f>IF(G4758="","",IFERROR(IF(IF(K4758="","",INDEX(收费标合同信息维护!A:Q,MATCH(G4758,收费标合同信息维护!M:M,0),13))=G4758,"有","无"),"无"))</f>
        <v/>
      </c>
      <c r="J4758" s="3" t="s">
        <v>4288</v>
      </c>
      <c r="K4758" s="3" t="s">
        <v>15746</v>
      </c>
      <c r="L4758" s="3" t="s">
        <v>6601</v>
      </c>
      <c r="M4758" s="3" t="s">
        <v>6602</v>
      </c>
      <c r="N4758" s="3" t="s">
        <v>6603</v>
      </c>
      <c r="O4758" s="3" t="s">
        <v>6478</v>
      </c>
      <c r="P4758" s="3" t="s">
        <v>15768</v>
      </c>
      <c r="Q4758" s="3" t="s">
        <v>15769</v>
      </c>
      <c r="R4758" s="3" t="s">
        <v>6484</v>
      </c>
      <c r="S4758" s="3" t="s">
        <v>6491</v>
      </c>
      <c r="T4758" s="3" t="s">
        <v>6481</v>
      </c>
      <c r="U4758" s="3" t="s">
        <v>154</v>
      </c>
      <c r="V4758" s="3" t="s">
        <v>6611</v>
      </c>
      <c r="W4758" s="3" t="s">
        <v>154</v>
      </c>
      <c r="X4758" s="3" t="s">
        <v>154</v>
      </c>
      <c r="Y4758" s="3" t="s">
        <v>154</v>
      </c>
      <c r="Z4758" s="3" t="s">
        <v>154</v>
      </c>
      <c r="AA4758" s="3" t="s">
        <v>154</v>
      </c>
      <c r="AB4758" s="3" t="s">
        <v>154</v>
      </c>
      <c r="AC4758" s="3" t="s">
        <v>154</v>
      </c>
      <c r="AD4758" s="3" t="s">
        <v>6151</v>
      </c>
      <c r="AE4758" s="3" t="s">
        <v>6151</v>
      </c>
      <c r="AF4758" s="3" t="s">
        <v>154</v>
      </c>
      <c r="AG4758" s="3" t="s">
        <v>154</v>
      </c>
      <c r="AH4758" s="3" t="s">
        <v>6597</v>
      </c>
      <c r="AI4758" s="3" t="s">
        <v>6482</v>
      </c>
      <c r="AJ4758" s="3" t="s">
        <v>6489</v>
      </c>
    </row>
    <row r="4759" spans="1:36" ht="15">
      <c r="A4759" s="10">
        <v>4862</v>
      </c>
      <c r="B4759" t="str">
        <f>IF(K4759="总计","",INDEX(主数据!A:AD,MATCH(J4759,主数据!A:A,0),9))</f>
        <v>华西大区公司</v>
      </c>
      <c r="C4759" t="str">
        <f>IF(K4759="","",INDEX(主数据!A:AD,MATCH(J4759,主数据!A:A,0),11))</f>
        <v>成都南区</v>
      </c>
      <c r="D4759" t="str">
        <f t="shared" si="296"/>
        <v>CD28电费标准方式1.50</v>
      </c>
      <c r="E4759" s="13" t="str">
        <f t="shared" si="298"/>
        <v>1.50</v>
      </c>
      <c r="F4759" s="13" t="str">
        <f>IF(E4759="","",IFERROR(IF(IF(K4759="","",INDEX(收费标合同信息维护!A:Q,MATCH(D4759,收费标合同信息维护!J:J,0),10))=D4759,"有","无"),"无"))</f>
        <v>无</v>
      </c>
      <c r="G4759" s="13" t="str">
        <f t="shared" si="297"/>
        <v/>
      </c>
      <c r="H4759" s="13" t="str">
        <f t="shared" si="299"/>
        <v/>
      </c>
      <c r="I4759" s="13" t="str">
        <f>IF(G4759="","",IFERROR(IF(IF(K4759="","",INDEX(收费标合同信息维护!A:Q,MATCH(G4759,收费标合同信息维护!M:M,0),13))=G4759,"有","无"),"无"))</f>
        <v/>
      </c>
      <c r="J4759" s="3" t="s">
        <v>4288</v>
      </c>
      <c r="K4759" s="3" t="s">
        <v>15746</v>
      </c>
      <c r="L4759" s="3" t="s">
        <v>6601</v>
      </c>
      <c r="M4759" s="3" t="s">
        <v>6602</v>
      </c>
      <c r="N4759" s="3" t="s">
        <v>6603</v>
      </c>
      <c r="O4759" s="3" t="s">
        <v>6478</v>
      </c>
      <c r="P4759" s="3" t="s">
        <v>15770</v>
      </c>
      <c r="Q4759" s="3" t="s">
        <v>15771</v>
      </c>
      <c r="R4759" s="3" t="s">
        <v>6484</v>
      </c>
      <c r="S4759" s="3" t="s">
        <v>6491</v>
      </c>
      <c r="T4759" s="3" t="s">
        <v>6481</v>
      </c>
      <c r="U4759" s="3" t="s">
        <v>154</v>
      </c>
      <c r="V4759" s="3" t="s">
        <v>6608</v>
      </c>
      <c r="W4759" s="3" t="s">
        <v>154</v>
      </c>
      <c r="X4759" s="3" t="s">
        <v>154</v>
      </c>
      <c r="Y4759" s="3" t="s">
        <v>154</v>
      </c>
      <c r="Z4759" s="3" t="s">
        <v>154</v>
      </c>
      <c r="AA4759" s="3" t="s">
        <v>154</v>
      </c>
      <c r="AB4759" s="3" t="s">
        <v>154</v>
      </c>
      <c r="AC4759" s="3" t="s">
        <v>154</v>
      </c>
      <c r="AD4759" s="3" t="s">
        <v>6151</v>
      </c>
      <c r="AE4759" s="3" t="s">
        <v>6151</v>
      </c>
      <c r="AF4759" s="3" t="s">
        <v>154</v>
      </c>
      <c r="AG4759" s="3" t="s">
        <v>154</v>
      </c>
      <c r="AH4759" s="3" t="s">
        <v>6597</v>
      </c>
      <c r="AI4759" s="3" t="s">
        <v>6482</v>
      </c>
      <c r="AJ4759" s="3" t="s">
        <v>6489</v>
      </c>
    </row>
    <row r="4760" spans="1:36" ht="15">
      <c r="A4760" s="10">
        <v>4863</v>
      </c>
      <c r="B4760" t="str">
        <f>IF(K4760="总计","",INDEX(主数据!A:AD,MATCH(J4760,主数据!A:A,0),9))</f>
        <v>华西大区公司</v>
      </c>
      <c r="C4760" t="str">
        <f>IF(K4760="","",INDEX(主数据!A:AD,MATCH(J4760,主数据!A:A,0),11))</f>
        <v>成都南区</v>
      </c>
      <c r="D4760" t="str">
        <f t="shared" si="296"/>
        <v>CD28自来水费（简易征收）标准方式4.60</v>
      </c>
      <c r="E4760" s="13" t="str">
        <f t="shared" si="298"/>
        <v>4.60</v>
      </c>
      <c r="F4760" s="13" t="str">
        <f>IF(E4760="","",IFERROR(IF(IF(K4760="","",INDEX(收费标合同信息维护!A:Q,MATCH(D4760,收费标合同信息维护!J:J,0),10))=D4760,"有","无"),"无"))</f>
        <v>无</v>
      </c>
      <c r="G4760" s="13" t="str">
        <f t="shared" si="297"/>
        <v/>
      </c>
      <c r="H4760" s="13" t="str">
        <f t="shared" si="299"/>
        <v/>
      </c>
      <c r="I4760" s="13" t="str">
        <f>IF(G4760="","",IFERROR(IF(IF(K4760="","",INDEX(收费标合同信息维护!A:Q,MATCH(G4760,收费标合同信息维护!M:M,0),13))=G4760,"有","无"),"无"))</f>
        <v/>
      </c>
      <c r="J4760" s="3" t="s">
        <v>4288</v>
      </c>
      <c r="K4760" s="3" t="s">
        <v>15746</v>
      </c>
      <c r="L4760" s="3" t="s">
        <v>6615</v>
      </c>
      <c r="M4760" s="3" t="s">
        <v>6616</v>
      </c>
      <c r="N4760" s="3" t="s">
        <v>6603</v>
      </c>
      <c r="O4760" s="3" t="s">
        <v>6478</v>
      </c>
      <c r="P4760" s="3" t="s">
        <v>15772</v>
      </c>
      <c r="Q4760" s="3" t="s">
        <v>15773</v>
      </c>
      <c r="R4760" s="3" t="s">
        <v>6484</v>
      </c>
      <c r="S4760" s="3" t="s">
        <v>6491</v>
      </c>
      <c r="T4760" s="3" t="s">
        <v>6481</v>
      </c>
      <c r="U4760" s="3" t="s">
        <v>154</v>
      </c>
      <c r="V4760" s="3" t="s">
        <v>6772</v>
      </c>
      <c r="W4760" s="3" t="s">
        <v>154</v>
      </c>
      <c r="X4760" s="3" t="s">
        <v>154</v>
      </c>
      <c r="Y4760" s="3" t="s">
        <v>154</v>
      </c>
      <c r="Z4760" s="3" t="s">
        <v>154</v>
      </c>
      <c r="AA4760" s="3" t="s">
        <v>154</v>
      </c>
      <c r="AB4760" s="3" t="s">
        <v>154</v>
      </c>
      <c r="AC4760" s="3" t="s">
        <v>154</v>
      </c>
      <c r="AD4760" s="3" t="s">
        <v>6151</v>
      </c>
      <c r="AE4760" s="3" t="s">
        <v>6151</v>
      </c>
      <c r="AF4760" s="3" t="s">
        <v>154</v>
      </c>
      <c r="AG4760" s="3" t="s">
        <v>154</v>
      </c>
      <c r="AH4760" s="3" t="s">
        <v>6478</v>
      </c>
      <c r="AI4760" s="3" t="s">
        <v>6482</v>
      </c>
      <c r="AJ4760" s="3" t="s">
        <v>6489</v>
      </c>
    </row>
    <row r="4761" spans="1:36" ht="15">
      <c r="A4761" s="10">
        <v>4864</v>
      </c>
      <c r="B4761" t="str">
        <f>IF(K4761="总计","",INDEX(主数据!A:AD,MATCH(J4761,主数据!A:A,0),9))</f>
        <v>华西大区公司</v>
      </c>
      <c r="C4761" t="str">
        <f>IF(K4761="","",INDEX(主数据!A:AD,MATCH(J4761,主数据!A:A,0),11))</f>
        <v>成都南区</v>
      </c>
      <c r="D4761" t="str">
        <f t="shared" si="296"/>
        <v>CD28自来水费（简易征收）标准方式7.49</v>
      </c>
      <c r="E4761" s="13" t="str">
        <f t="shared" si="298"/>
        <v>7.49</v>
      </c>
      <c r="F4761" s="13" t="str">
        <f>IF(E4761="","",IFERROR(IF(IF(K4761="","",INDEX(收费标合同信息维护!A:Q,MATCH(D4761,收费标合同信息维护!J:J,0),10))=D4761,"有","无"),"无"))</f>
        <v>无</v>
      </c>
      <c r="G4761" s="13" t="str">
        <f t="shared" si="297"/>
        <v/>
      </c>
      <c r="H4761" s="13" t="str">
        <f t="shared" si="299"/>
        <v/>
      </c>
      <c r="I4761" s="13" t="str">
        <f>IF(G4761="","",IFERROR(IF(IF(K4761="","",INDEX(收费标合同信息维护!A:Q,MATCH(G4761,收费标合同信息维护!M:M,0),13))=G4761,"有","无"),"无"))</f>
        <v/>
      </c>
      <c r="J4761" s="3" t="s">
        <v>4288</v>
      </c>
      <c r="K4761" s="3" t="s">
        <v>15746</v>
      </c>
      <c r="L4761" s="3" t="s">
        <v>6615</v>
      </c>
      <c r="M4761" s="3" t="s">
        <v>6616</v>
      </c>
      <c r="N4761" s="3" t="s">
        <v>6603</v>
      </c>
      <c r="O4761" s="3" t="s">
        <v>6478</v>
      </c>
      <c r="P4761" s="3" t="s">
        <v>15774</v>
      </c>
      <c r="Q4761" s="3" t="s">
        <v>15775</v>
      </c>
      <c r="R4761" s="3" t="s">
        <v>6484</v>
      </c>
      <c r="S4761" s="3" t="s">
        <v>6491</v>
      </c>
      <c r="T4761" s="3" t="s">
        <v>6481</v>
      </c>
      <c r="U4761" s="3" t="s">
        <v>154</v>
      </c>
      <c r="V4761" s="3" t="s">
        <v>15776</v>
      </c>
      <c r="W4761" s="3" t="s">
        <v>154</v>
      </c>
      <c r="X4761" s="3" t="s">
        <v>154</v>
      </c>
      <c r="Y4761" s="3" t="s">
        <v>154</v>
      </c>
      <c r="Z4761" s="3" t="s">
        <v>154</v>
      </c>
      <c r="AA4761" s="3" t="s">
        <v>154</v>
      </c>
      <c r="AB4761" s="3" t="s">
        <v>154</v>
      </c>
      <c r="AC4761" s="3" t="s">
        <v>154</v>
      </c>
      <c r="AD4761" s="3" t="s">
        <v>6151</v>
      </c>
      <c r="AE4761" s="3" t="s">
        <v>6151</v>
      </c>
      <c r="AF4761" s="3" t="s">
        <v>154</v>
      </c>
      <c r="AG4761" s="3" t="s">
        <v>154</v>
      </c>
      <c r="AH4761" s="3" t="s">
        <v>6478</v>
      </c>
      <c r="AI4761" s="3" t="s">
        <v>6482</v>
      </c>
      <c r="AJ4761" s="3" t="s">
        <v>6489</v>
      </c>
    </row>
    <row r="4762" spans="1:36" ht="15">
      <c r="A4762" s="10">
        <v>4865</v>
      </c>
      <c r="B4762" t="str">
        <f>IF(K4762="总计","",INDEX(主数据!A:AD,MATCH(J4762,主数据!A:A,0),9))</f>
        <v>华西大区公司</v>
      </c>
      <c r="C4762" t="str">
        <f>IF(K4762="","",INDEX(主数据!A:AD,MATCH(J4762,主数据!A:A,0),11))</f>
        <v>成都南区</v>
      </c>
      <c r="D4762" t="str">
        <f t="shared" si="296"/>
        <v>CD28自来水费（简易征收）标准方式4.43</v>
      </c>
      <c r="E4762" s="13" t="str">
        <f t="shared" si="298"/>
        <v>4.43</v>
      </c>
      <c r="F4762" s="13" t="str">
        <f>IF(E4762="","",IFERROR(IF(IF(K4762="","",INDEX(收费标合同信息维护!A:Q,MATCH(D4762,收费标合同信息维护!J:J,0),10))=D4762,"有","无"),"无"))</f>
        <v>无</v>
      </c>
      <c r="G4762" s="13" t="str">
        <f t="shared" si="297"/>
        <v/>
      </c>
      <c r="H4762" s="13" t="str">
        <f t="shared" si="299"/>
        <v/>
      </c>
      <c r="I4762" s="13" t="str">
        <f>IF(G4762="","",IFERROR(IF(IF(K4762="","",INDEX(收费标合同信息维护!A:Q,MATCH(G4762,收费标合同信息维护!M:M,0),13))=G4762,"有","无"),"无"))</f>
        <v/>
      </c>
      <c r="J4762" s="3" t="s">
        <v>4288</v>
      </c>
      <c r="K4762" s="3" t="s">
        <v>15746</v>
      </c>
      <c r="L4762" s="3" t="s">
        <v>6615</v>
      </c>
      <c r="M4762" s="3" t="s">
        <v>6616</v>
      </c>
      <c r="N4762" s="3" t="s">
        <v>6603</v>
      </c>
      <c r="O4762" s="3" t="s">
        <v>6478</v>
      </c>
      <c r="P4762" s="3" t="s">
        <v>15777</v>
      </c>
      <c r="Q4762" s="3" t="s">
        <v>15778</v>
      </c>
      <c r="R4762" s="3" t="s">
        <v>6484</v>
      </c>
      <c r="S4762" s="3" t="s">
        <v>6491</v>
      </c>
      <c r="T4762" s="3" t="s">
        <v>6481</v>
      </c>
      <c r="U4762" s="3" t="s">
        <v>154</v>
      </c>
      <c r="V4762" s="3" t="s">
        <v>8699</v>
      </c>
      <c r="W4762" s="3" t="s">
        <v>154</v>
      </c>
      <c r="X4762" s="3" t="s">
        <v>154</v>
      </c>
      <c r="Y4762" s="3" t="s">
        <v>154</v>
      </c>
      <c r="Z4762" s="3" t="s">
        <v>154</v>
      </c>
      <c r="AA4762" s="3" t="s">
        <v>154</v>
      </c>
      <c r="AB4762" s="3" t="s">
        <v>154</v>
      </c>
      <c r="AC4762" s="3" t="s">
        <v>154</v>
      </c>
      <c r="AD4762" s="3" t="s">
        <v>6151</v>
      </c>
      <c r="AE4762" s="3" t="s">
        <v>6151</v>
      </c>
      <c r="AF4762" s="3" t="s">
        <v>154</v>
      </c>
      <c r="AG4762" s="3" t="s">
        <v>154</v>
      </c>
      <c r="AH4762" s="3" t="s">
        <v>6478</v>
      </c>
      <c r="AI4762" s="3" t="s">
        <v>6482</v>
      </c>
      <c r="AJ4762" s="3" t="s">
        <v>6489</v>
      </c>
    </row>
    <row r="4763" spans="1:36" ht="30">
      <c r="A4763" s="10">
        <v>4866</v>
      </c>
      <c r="B4763" t="str">
        <f>IF(K4763="总计","",INDEX(主数据!A:AD,MATCH(J4763,主数据!A:A,0),9))</f>
        <v>华西大区公司</v>
      </c>
      <c r="C4763" t="str">
        <f>IF(K4763="","",INDEX(主数据!A:AD,MATCH(J4763,主数据!A:A,0),11))</f>
        <v>呼和浩特东区</v>
      </c>
      <c r="D4763" t="str">
        <f t="shared" si="296"/>
        <v>NM104物业服务费标准方式3.50</v>
      </c>
      <c r="E4763" s="13" t="str">
        <f t="shared" si="298"/>
        <v>3.50</v>
      </c>
      <c r="F4763" s="13" t="str">
        <f>IF(E4763="","",IFERROR(IF(IF(K4763="","",INDEX(收费标合同信息维护!A:Q,MATCH(D4763,收费标合同信息维护!J:J,0),10))=D4763,"有","无"),"无"))</f>
        <v>无</v>
      </c>
      <c r="G4763" s="13" t="str">
        <f t="shared" si="297"/>
        <v/>
      </c>
      <c r="H4763" s="13" t="str">
        <f t="shared" si="299"/>
        <v/>
      </c>
      <c r="I4763" s="13" t="str">
        <f>IF(G4763="","",IFERROR(IF(IF(K4763="","",INDEX(收费标合同信息维护!A:Q,MATCH(G4763,收费标合同信息维护!M:M,0),13))=G4763,"有","无"),"无"))</f>
        <v/>
      </c>
      <c r="J4763" s="3" t="s">
        <v>3814</v>
      </c>
      <c r="K4763" s="3" t="s">
        <v>15779</v>
      </c>
      <c r="L4763" s="3" t="s">
        <v>6025</v>
      </c>
      <c r="M4763" s="3" t="s">
        <v>6026</v>
      </c>
      <c r="N4763" s="3" t="s">
        <v>6477</v>
      </c>
      <c r="O4763" s="3" t="s">
        <v>6478</v>
      </c>
      <c r="P4763" s="3" t="s">
        <v>6025</v>
      </c>
      <c r="Q4763" s="3" t="s">
        <v>15780</v>
      </c>
      <c r="R4763" s="3" t="s">
        <v>6484</v>
      </c>
      <c r="S4763" s="3" t="s">
        <v>6491</v>
      </c>
      <c r="T4763" s="3" t="s">
        <v>6684</v>
      </c>
      <c r="U4763" s="3" t="s">
        <v>154</v>
      </c>
      <c r="V4763" s="3" t="s">
        <v>6869</v>
      </c>
      <c r="W4763" s="3" t="s">
        <v>154</v>
      </c>
      <c r="X4763" s="3" t="s">
        <v>154</v>
      </c>
      <c r="Y4763" s="3" t="s">
        <v>154</v>
      </c>
      <c r="Z4763" s="3" t="s">
        <v>154</v>
      </c>
      <c r="AA4763" s="3" t="s">
        <v>154</v>
      </c>
      <c r="AB4763" s="3" t="s">
        <v>154</v>
      </c>
      <c r="AC4763" s="3" t="s">
        <v>154</v>
      </c>
      <c r="AD4763" s="3" t="s">
        <v>6151</v>
      </c>
      <c r="AE4763" s="3" t="s">
        <v>6151</v>
      </c>
      <c r="AF4763" s="3" t="s">
        <v>154</v>
      </c>
      <c r="AG4763" s="3" t="s">
        <v>154</v>
      </c>
      <c r="AH4763" s="3" t="s">
        <v>6478</v>
      </c>
      <c r="AI4763" s="3" t="s">
        <v>6482</v>
      </c>
      <c r="AJ4763" s="3" t="s">
        <v>37</v>
      </c>
    </row>
    <row r="4764" spans="1:36" ht="30">
      <c r="A4764" s="10">
        <v>4867</v>
      </c>
      <c r="B4764" t="str">
        <f>IF(K4764="总计","",INDEX(主数据!A:AD,MATCH(J4764,主数据!A:A,0),9))</f>
        <v>华西大区公司</v>
      </c>
      <c r="C4764" t="str">
        <f>IF(K4764="","",INDEX(主数据!A:AD,MATCH(J4764,主数据!A:A,0),11))</f>
        <v>呼和浩特东区</v>
      </c>
      <c r="D4764" t="str">
        <f t="shared" si="296"/>
        <v>NM104物业服务费标准方式2.50</v>
      </c>
      <c r="E4764" s="13" t="str">
        <f t="shared" si="298"/>
        <v>2.50</v>
      </c>
      <c r="F4764" s="13" t="str">
        <f>IF(E4764="","",IFERROR(IF(IF(K4764="","",INDEX(收费标合同信息维护!A:Q,MATCH(D4764,收费标合同信息维护!J:J,0),10))=D4764,"有","无"),"无"))</f>
        <v>无</v>
      </c>
      <c r="G4764" s="13" t="str">
        <f t="shared" si="297"/>
        <v/>
      </c>
      <c r="H4764" s="13" t="str">
        <f t="shared" si="299"/>
        <v/>
      </c>
      <c r="I4764" s="13" t="str">
        <f>IF(G4764="","",IFERROR(IF(IF(K4764="","",INDEX(收费标合同信息维护!A:Q,MATCH(G4764,收费标合同信息维护!M:M,0),13))=G4764,"有","无"),"无"))</f>
        <v/>
      </c>
      <c r="J4764" s="3" t="s">
        <v>3814</v>
      </c>
      <c r="K4764" s="3" t="s">
        <v>15779</v>
      </c>
      <c r="L4764" s="3" t="s">
        <v>6025</v>
      </c>
      <c r="M4764" s="3" t="s">
        <v>6026</v>
      </c>
      <c r="N4764" s="3" t="s">
        <v>6477</v>
      </c>
      <c r="O4764" s="3" t="s">
        <v>6478</v>
      </c>
      <c r="P4764" s="3" t="s">
        <v>6646</v>
      </c>
      <c r="Q4764" s="3" t="s">
        <v>6026</v>
      </c>
      <c r="R4764" s="3" t="s">
        <v>6484</v>
      </c>
      <c r="S4764" s="3" t="s">
        <v>6491</v>
      </c>
      <c r="T4764" s="3" t="s">
        <v>6684</v>
      </c>
      <c r="U4764" s="3" t="s">
        <v>154</v>
      </c>
      <c r="V4764" s="3" t="s">
        <v>6675</v>
      </c>
      <c r="W4764" s="3" t="s">
        <v>154</v>
      </c>
      <c r="X4764" s="3" t="s">
        <v>154</v>
      </c>
      <c r="Y4764" s="3" t="s">
        <v>154</v>
      </c>
      <c r="Z4764" s="3" t="s">
        <v>154</v>
      </c>
      <c r="AA4764" s="3" t="s">
        <v>154</v>
      </c>
      <c r="AB4764" s="3" t="s">
        <v>154</v>
      </c>
      <c r="AC4764" s="3" t="s">
        <v>154</v>
      </c>
      <c r="AD4764" s="3" t="s">
        <v>6151</v>
      </c>
      <c r="AE4764" s="3" t="s">
        <v>6151</v>
      </c>
      <c r="AF4764" s="3" t="s">
        <v>154</v>
      </c>
      <c r="AG4764" s="3" t="s">
        <v>154</v>
      </c>
      <c r="AH4764" s="3" t="s">
        <v>6478</v>
      </c>
      <c r="AI4764" s="3" t="s">
        <v>6482</v>
      </c>
      <c r="AJ4764" s="3" t="s">
        <v>6137</v>
      </c>
    </row>
    <row r="4765" spans="1:36" ht="30">
      <c r="A4765" s="10">
        <v>4868</v>
      </c>
      <c r="B4765" t="str">
        <f>IF(K4765="总计","",INDEX(主数据!A:AD,MATCH(J4765,主数据!A:A,0),9))</f>
        <v>华西大区公司</v>
      </c>
      <c r="C4765" t="str">
        <f>IF(K4765="","",INDEX(主数据!A:AD,MATCH(J4765,主数据!A:A,0),11))</f>
        <v>呼和浩特东区</v>
      </c>
      <c r="D4765" t="str">
        <f t="shared" si="296"/>
        <v>NM104物业服务费标准方式8.50</v>
      </c>
      <c r="E4765" s="13" t="str">
        <f t="shared" si="298"/>
        <v>8.50</v>
      </c>
      <c r="F4765" s="13" t="str">
        <f>IF(E4765="","",IFERROR(IF(IF(K4765="","",INDEX(收费标合同信息维护!A:Q,MATCH(D4765,收费标合同信息维护!J:J,0),10))=D4765,"有","无"),"无"))</f>
        <v>无</v>
      </c>
      <c r="G4765" s="13" t="str">
        <f t="shared" si="297"/>
        <v/>
      </c>
      <c r="H4765" s="13" t="str">
        <f t="shared" si="299"/>
        <v/>
      </c>
      <c r="I4765" s="13" t="str">
        <f>IF(G4765="","",IFERROR(IF(IF(K4765="","",INDEX(收费标合同信息维护!A:Q,MATCH(G4765,收费标合同信息维护!M:M,0),13))=G4765,"有","无"),"无"))</f>
        <v/>
      </c>
      <c r="J4765" s="3" t="s">
        <v>3814</v>
      </c>
      <c r="K4765" s="3" t="s">
        <v>15779</v>
      </c>
      <c r="L4765" s="3" t="s">
        <v>6025</v>
      </c>
      <c r="M4765" s="3" t="s">
        <v>6026</v>
      </c>
      <c r="N4765" s="3" t="s">
        <v>6477</v>
      </c>
      <c r="O4765" s="3" t="s">
        <v>6478</v>
      </c>
      <c r="P4765" s="3" t="s">
        <v>6794</v>
      </c>
      <c r="Q4765" s="3" t="s">
        <v>15781</v>
      </c>
      <c r="R4765" s="3" t="s">
        <v>6484</v>
      </c>
      <c r="S4765" s="3" t="s">
        <v>6491</v>
      </c>
      <c r="T4765" s="3" t="s">
        <v>15782</v>
      </c>
      <c r="U4765" s="3" t="s">
        <v>154</v>
      </c>
      <c r="V4765" s="3" t="s">
        <v>6782</v>
      </c>
      <c r="W4765" s="3" t="s">
        <v>154</v>
      </c>
      <c r="X4765" s="3" t="s">
        <v>154</v>
      </c>
      <c r="Y4765" s="3" t="s">
        <v>154</v>
      </c>
      <c r="Z4765" s="3" t="s">
        <v>154</v>
      </c>
      <c r="AA4765" s="3" t="s">
        <v>154</v>
      </c>
      <c r="AB4765" s="3" t="s">
        <v>154</v>
      </c>
      <c r="AC4765" s="3" t="s">
        <v>154</v>
      </c>
      <c r="AD4765" s="3" t="s">
        <v>6151</v>
      </c>
      <c r="AE4765" s="3" t="s">
        <v>6151</v>
      </c>
      <c r="AF4765" s="3" t="s">
        <v>6040</v>
      </c>
      <c r="AG4765" s="3" t="s">
        <v>154</v>
      </c>
      <c r="AH4765" s="3" t="s">
        <v>6478</v>
      </c>
      <c r="AI4765" s="3" t="s">
        <v>6482</v>
      </c>
      <c r="AJ4765" s="3" t="s">
        <v>6184</v>
      </c>
    </row>
    <row r="4766" spans="1:36" ht="30">
      <c r="A4766" s="10">
        <v>4869</v>
      </c>
      <c r="B4766" t="str">
        <f>IF(K4766="总计","",INDEX(主数据!A:AD,MATCH(J4766,主数据!A:A,0),9))</f>
        <v>华西大区公司</v>
      </c>
      <c r="C4766" t="str">
        <f>IF(K4766="","",INDEX(主数据!A:AD,MATCH(J4766,主数据!A:A,0),11))</f>
        <v>呼和浩特东区</v>
      </c>
      <c r="D4766" t="str">
        <f t="shared" si="296"/>
        <v>NM104中央空调费标准方式2.92</v>
      </c>
      <c r="E4766" s="13" t="str">
        <f t="shared" si="298"/>
        <v>2.92</v>
      </c>
      <c r="F4766" s="13" t="str">
        <f>IF(E4766="","",IFERROR(IF(IF(K4766="","",INDEX(收费标合同信息维护!A:Q,MATCH(D4766,收费标合同信息维护!J:J,0),10))=D4766,"有","无"),"无"))</f>
        <v>无</v>
      </c>
      <c r="G4766" s="13" t="str">
        <f t="shared" si="297"/>
        <v/>
      </c>
      <c r="H4766" s="13" t="str">
        <f t="shared" si="299"/>
        <v/>
      </c>
      <c r="I4766" s="13" t="str">
        <f>IF(G4766="","",IFERROR(IF(IF(K4766="","",INDEX(收费标合同信息维护!A:Q,MATCH(G4766,收费标合同信息维护!M:M,0),13))=G4766,"有","无"),"无"))</f>
        <v/>
      </c>
      <c r="J4766" s="3" t="s">
        <v>3814</v>
      </c>
      <c r="K4766" s="3" t="s">
        <v>15779</v>
      </c>
      <c r="L4766" s="3" t="s">
        <v>6617</v>
      </c>
      <c r="M4766" s="3" t="s">
        <v>8841</v>
      </c>
      <c r="N4766" s="3" t="s">
        <v>6477</v>
      </c>
      <c r="O4766" s="3" t="s">
        <v>6478</v>
      </c>
      <c r="P4766" s="3" t="s">
        <v>6617</v>
      </c>
      <c r="Q4766" s="3" t="s">
        <v>8841</v>
      </c>
      <c r="R4766" s="3" t="s">
        <v>6484</v>
      </c>
      <c r="S4766" s="3" t="s">
        <v>6491</v>
      </c>
      <c r="T4766" s="3" t="s">
        <v>6492</v>
      </c>
      <c r="U4766" s="3" t="s">
        <v>6569</v>
      </c>
      <c r="V4766" s="3" t="s">
        <v>13544</v>
      </c>
      <c r="W4766" s="3" t="s">
        <v>154</v>
      </c>
      <c r="X4766" s="3" t="s">
        <v>154</v>
      </c>
      <c r="Y4766" s="3" t="s">
        <v>154</v>
      </c>
      <c r="Z4766" s="3" t="s">
        <v>154</v>
      </c>
      <c r="AA4766" s="3" t="s">
        <v>154</v>
      </c>
      <c r="AB4766" s="3" t="s">
        <v>154</v>
      </c>
      <c r="AC4766" s="3" t="s">
        <v>154</v>
      </c>
      <c r="AD4766" s="3" t="s">
        <v>6151</v>
      </c>
      <c r="AE4766" s="3" t="s">
        <v>6151</v>
      </c>
      <c r="AF4766" s="3" t="s">
        <v>154</v>
      </c>
      <c r="AG4766" s="3" t="s">
        <v>154</v>
      </c>
      <c r="AH4766" s="3" t="s">
        <v>6478</v>
      </c>
      <c r="AI4766" s="3" t="s">
        <v>6482</v>
      </c>
      <c r="AJ4766" s="3" t="s">
        <v>6410</v>
      </c>
    </row>
    <row r="4767" spans="1:36" ht="30">
      <c r="A4767" s="10">
        <v>4870</v>
      </c>
      <c r="B4767" t="str">
        <f>IF(K4767="总计","",INDEX(主数据!A:AD,MATCH(J4767,主数据!A:A,0),9))</f>
        <v>华西大区公司</v>
      </c>
      <c r="C4767" t="str">
        <f>IF(K4767="","",INDEX(主数据!A:AD,MATCH(J4767,主数据!A:A,0),11))</f>
        <v>呼和浩特东区</v>
      </c>
      <c r="D4767" t="str">
        <f t="shared" si="296"/>
        <v>NM104补贴款定额</v>
      </c>
      <c r="E4767" s="13" t="str">
        <f t="shared" si="298"/>
        <v/>
      </c>
      <c r="F4767" s="13" t="str">
        <f>IF(E4767="","",IFERROR(IF(IF(K4767="","",INDEX(收费标合同信息维护!A:Q,MATCH(D4767,收费标合同信息维护!J:J,0),10))=D4767,"有","无"),"无"))</f>
        <v/>
      </c>
      <c r="G4767" s="13" t="str">
        <f t="shared" si="297"/>
        <v>NM104补贴款定额150000.00</v>
      </c>
      <c r="H4767" s="13" t="str">
        <f t="shared" si="299"/>
        <v>150000.00</v>
      </c>
      <c r="I4767" s="13" t="str">
        <f>IF(G4767="","",IFERROR(IF(IF(K4767="","",INDEX(收费标合同信息维护!A:Q,MATCH(G4767,收费标合同信息维护!M:M,0),13))=G4767,"有","无"),"无"))</f>
        <v>无</v>
      </c>
      <c r="J4767" s="3" t="s">
        <v>3814</v>
      </c>
      <c r="K4767" s="3" t="s">
        <v>15779</v>
      </c>
      <c r="L4767" s="3" t="s">
        <v>6557</v>
      </c>
      <c r="M4767" s="3" t="s">
        <v>6558</v>
      </c>
      <c r="N4767" s="3" t="s">
        <v>6477</v>
      </c>
      <c r="O4767" s="3" t="s">
        <v>6478</v>
      </c>
      <c r="P4767" s="3" t="s">
        <v>6557</v>
      </c>
      <c r="Q4767" s="3" t="s">
        <v>6558</v>
      </c>
      <c r="R4767" s="3" t="s">
        <v>6490</v>
      </c>
      <c r="S4767" s="3" t="s">
        <v>6491</v>
      </c>
      <c r="T4767" s="3" t="s">
        <v>6902</v>
      </c>
      <c r="U4767" s="3" t="s">
        <v>154</v>
      </c>
      <c r="V4767" s="3" t="s">
        <v>154</v>
      </c>
      <c r="W4767" s="3" t="s">
        <v>15783</v>
      </c>
      <c r="X4767" s="3" t="s">
        <v>154</v>
      </c>
      <c r="Y4767" s="3" t="s">
        <v>154</v>
      </c>
      <c r="Z4767" s="3" t="s">
        <v>154</v>
      </c>
      <c r="AA4767" s="3" t="s">
        <v>154</v>
      </c>
      <c r="AB4767" s="3" t="s">
        <v>154</v>
      </c>
      <c r="AC4767" s="3" t="s">
        <v>154</v>
      </c>
      <c r="AD4767" s="3" t="s">
        <v>6151</v>
      </c>
      <c r="AE4767" s="3" t="s">
        <v>6151</v>
      </c>
      <c r="AF4767" s="3" t="s">
        <v>154</v>
      </c>
      <c r="AG4767" s="3" t="s">
        <v>154</v>
      </c>
      <c r="AH4767" s="3" t="s">
        <v>6597</v>
      </c>
      <c r="AI4767" s="3" t="s">
        <v>6482</v>
      </c>
      <c r="AJ4767" s="3" t="s">
        <v>6033</v>
      </c>
    </row>
    <row r="4768" spans="1:36" ht="15">
      <c r="A4768" s="10">
        <v>4871</v>
      </c>
      <c r="B4768" t="str">
        <f>IF(K4768="总计","",INDEX(主数据!A:AD,MATCH(J4768,主数据!A:A,0),9))</f>
        <v>环渤海大区公司</v>
      </c>
      <c r="C4768" t="str">
        <f>IF(K4768="","",INDEX(主数据!A:AD,MATCH(J4768,主数据!A:A,0),11))</f>
        <v>天津北区</v>
      </c>
      <c r="D4768" t="str">
        <f t="shared" si="296"/>
        <v>TJ65物业服务费标准方式2.08</v>
      </c>
      <c r="E4768" s="13" t="str">
        <f t="shared" si="298"/>
        <v>2.08</v>
      </c>
      <c r="F4768" s="13" t="str">
        <f>IF(E4768="","",IFERROR(IF(IF(K4768="","",INDEX(收费标合同信息维护!A:Q,MATCH(D4768,收费标合同信息维护!J:J,0),10))=D4768,"有","无"),"无"))</f>
        <v>无</v>
      </c>
      <c r="G4768" s="13" t="str">
        <f t="shared" si="297"/>
        <v/>
      </c>
      <c r="H4768" s="13" t="str">
        <f t="shared" si="299"/>
        <v/>
      </c>
      <c r="I4768" s="13" t="str">
        <f>IF(G4768="","",IFERROR(IF(IF(K4768="","",INDEX(收费标合同信息维护!A:Q,MATCH(G4768,收费标合同信息维护!M:M,0),13))=G4768,"有","无"),"无"))</f>
        <v/>
      </c>
      <c r="J4768" s="3" t="s">
        <v>2936</v>
      </c>
      <c r="K4768" s="3" t="s">
        <v>15784</v>
      </c>
      <c r="L4768" s="3" t="s">
        <v>6025</v>
      </c>
      <c r="M4768" s="3" t="s">
        <v>6026</v>
      </c>
      <c r="N4768" s="3" t="s">
        <v>6477</v>
      </c>
      <c r="O4768" s="3" t="s">
        <v>6478</v>
      </c>
      <c r="P4768" s="3" t="s">
        <v>15785</v>
      </c>
      <c r="Q4768" s="3" t="s">
        <v>15786</v>
      </c>
      <c r="R4768" s="3" t="s">
        <v>6484</v>
      </c>
      <c r="S4768" s="3" t="s">
        <v>6491</v>
      </c>
      <c r="T4768" s="3" t="s">
        <v>15787</v>
      </c>
      <c r="U4768" s="3" t="s">
        <v>154</v>
      </c>
      <c r="V4768" s="3" t="s">
        <v>15788</v>
      </c>
      <c r="W4768" s="3" t="s">
        <v>154</v>
      </c>
      <c r="X4768" s="3" t="s">
        <v>154</v>
      </c>
      <c r="Y4768" s="3" t="s">
        <v>154</v>
      </c>
      <c r="Z4768" s="3" t="s">
        <v>154</v>
      </c>
      <c r="AA4768" s="3" t="s">
        <v>154</v>
      </c>
      <c r="AB4768" s="3" t="s">
        <v>154</v>
      </c>
      <c r="AC4768" s="3" t="s">
        <v>154</v>
      </c>
      <c r="AD4768" s="3" t="s">
        <v>6151</v>
      </c>
      <c r="AE4768" s="3" t="s">
        <v>6151</v>
      </c>
      <c r="AF4768" s="3" t="s">
        <v>6040</v>
      </c>
      <c r="AG4768" s="3" t="s">
        <v>154</v>
      </c>
      <c r="AH4768" s="3" t="s">
        <v>6478</v>
      </c>
      <c r="AI4768" s="3" t="s">
        <v>6482</v>
      </c>
      <c r="AJ4768" s="3" t="s">
        <v>15789</v>
      </c>
    </row>
    <row r="4769" spans="1:36" ht="30">
      <c r="A4769" s="10">
        <v>4872</v>
      </c>
      <c r="B4769" t="str">
        <f>IF(K4769="总计","",INDEX(主数据!A:AD,MATCH(J4769,主数据!A:A,0),9))</f>
        <v>环渤海大区公司</v>
      </c>
      <c r="C4769" t="str">
        <f>IF(K4769="","",INDEX(主数据!A:AD,MATCH(J4769,主数据!A:A,0),11))</f>
        <v>天津北区</v>
      </c>
      <c r="D4769" t="str">
        <f t="shared" si="296"/>
        <v>TJ65物业服务费标准方式2.38</v>
      </c>
      <c r="E4769" s="13" t="str">
        <f t="shared" si="298"/>
        <v>2.38</v>
      </c>
      <c r="F4769" s="13" t="str">
        <f>IF(E4769="","",IFERROR(IF(IF(K4769="","",INDEX(收费标合同信息维护!A:Q,MATCH(D4769,收费标合同信息维护!J:J,0),10))=D4769,"有","无"),"无"))</f>
        <v>无</v>
      </c>
      <c r="G4769" s="13" t="str">
        <f t="shared" si="297"/>
        <v/>
      </c>
      <c r="H4769" s="13" t="str">
        <f t="shared" si="299"/>
        <v/>
      </c>
      <c r="I4769" s="13" t="str">
        <f>IF(G4769="","",IFERROR(IF(IF(K4769="","",INDEX(收费标合同信息维护!A:Q,MATCH(G4769,收费标合同信息维护!M:M,0),13))=G4769,"有","无"),"无"))</f>
        <v/>
      </c>
      <c r="J4769" s="3" t="s">
        <v>2936</v>
      </c>
      <c r="K4769" s="3" t="s">
        <v>15784</v>
      </c>
      <c r="L4769" s="3" t="s">
        <v>6025</v>
      </c>
      <c r="M4769" s="3" t="s">
        <v>6026</v>
      </c>
      <c r="N4769" s="3" t="s">
        <v>6477</v>
      </c>
      <c r="O4769" s="3" t="s">
        <v>6478</v>
      </c>
      <c r="P4769" s="3" t="s">
        <v>15790</v>
      </c>
      <c r="Q4769" s="3" t="s">
        <v>15791</v>
      </c>
      <c r="R4769" s="3" t="s">
        <v>6484</v>
      </c>
      <c r="S4769" s="3" t="s">
        <v>6491</v>
      </c>
      <c r="T4769" s="3" t="s">
        <v>15787</v>
      </c>
      <c r="U4769" s="3" t="s">
        <v>154</v>
      </c>
      <c r="V4769" s="3" t="s">
        <v>9900</v>
      </c>
      <c r="W4769" s="3" t="s">
        <v>154</v>
      </c>
      <c r="X4769" s="3" t="s">
        <v>154</v>
      </c>
      <c r="Y4769" s="3" t="s">
        <v>154</v>
      </c>
      <c r="Z4769" s="3" t="s">
        <v>154</v>
      </c>
      <c r="AA4769" s="3" t="s">
        <v>154</v>
      </c>
      <c r="AB4769" s="3" t="s">
        <v>154</v>
      </c>
      <c r="AC4769" s="3" t="s">
        <v>154</v>
      </c>
      <c r="AD4769" s="3" t="s">
        <v>6151</v>
      </c>
      <c r="AE4769" s="3" t="s">
        <v>6151</v>
      </c>
      <c r="AF4769" s="3" t="s">
        <v>154</v>
      </c>
      <c r="AG4769" s="3" t="s">
        <v>154</v>
      </c>
      <c r="AH4769" s="3" t="s">
        <v>6478</v>
      </c>
      <c r="AI4769" s="3" t="s">
        <v>6482</v>
      </c>
      <c r="AJ4769" s="3" t="s">
        <v>15792</v>
      </c>
    </row>
    <row r="4770" spans="1:36" ht="15">
      <c r="A4770" s="10">
        <v>4873</v>
      </c>
      <c r="B4770" t="str">
        <f>IF(K4770="总计","",INDEX(主数据!A:AD,MATCH(J4770,主数据!A:A,0),9))</f>
        <v>环渤海大区公司</v>
      </c>
      <c r="C4770" t="str">
        <f>IF(K4770="","",INDEX(主数据!A:AD,MATCH(J4770,主数据!A:A,0),11))</f>
        <v>天津北区</v>
      </c>
      <c r="D4770" t="str">
        <f t="shared" si="296"/>
        <v>TJ65物业服务费直接录入</v>
      </c>
      <c r="E4770" s="13" t="str">
        <f t="shared" si="298"/>
        <v/>
      </c>
      <c r="F4770" s="13" t="str">
        <f>IF(E4770="","",IFERROR(IF(IF(K4770="","",INDEX(收费标合同信息维护!A:Q,MATCH(D4770,收费标合同信息维护!J:J,0),10))=D4770,"有","无"),"无"))</f>
        <v/>
      </c>
      <c r="G4770" s="13" t="str">
        <f t="shared" si="297"/>
        <v/>
      </c>
      <c r="H4770" s="13" t="str">
        <f t="shared" si="299"/>
        <v/>
      </c>
      <c r="I4770" s="13" t="str">
        <f>IF(G4770="","",IFERROR(IF(IF(K4770="","",INDEX(收费标合同信息维护!A:Q,MATCH(G4770,收费标合同信息维护!M:M,0),13))=G4770,"有","无"),"无"))</f>
        <v/>
      </c>
      <c r="J4770" s="3" t="s">
        <v>2936</v>
      </c>
      <c r="K4770" s="3" t="s">
        <v>15784</v>
      </c>
      <c r="L4770" s="3" t="s">
        <v>6025</v>
      </c>
      <c r="M4770" s="3" t="s">
        <v>6026</v>
      </c>
      <c r="N4770" s="3" t="s">
        <v>6477</v>
      </c>
      <c r="O4770" s="3" t="s">
        <v>6478</v>
      </c>
      <c r="P4770" s="3" t="s">
        <v>15793</v>
      </c>
      <c r="Q4770" s="3" t="s">
        <v>15794</v>
      </c>
      <c r="R4770" s="3" t="s">
        <v>6479</v>
      </c>
      <c r="S4770" s="3" t="s">
        <v>6480</v>
      </c>
      <c r="T4770" s="3" t="s">
        <v>7025</v>
      </c>
      <c r="U4770" s="3" t="s">
        <v>154</v>
      </c>
      <c r="V4770" s="3" t="s">
        <v>154</v>
      </c>
      <c r="W4770" s="3" t="s">
        <v>154</v>
      </c>
      <c r="X4770" s="3" t="s">
        <v>154</v>
      </c>
      <c r="Y4770" s="3" t="s">
        <v>154</v>
      </c>
      <c r="Z4770" s="3" t="s">
        <v>154</v>
      </c>
      <c r="AA4770" s="3" t="s">
        <v>154</v>
      </c>
      <c r="AB4770" s="3" t="s">
        <v>154</v>
      </c>
      <c r="AC4770" s="3" t="s">
        <v>154</v>
      </c>
      <c r="AD4770" s="3" t="s">
        <v>6151</v>
      </c>
      <c r="AE4770" s="3" t="s">
        <v>6151</v>
      </c>
      <c r="AF4770" s="3" t="s">
        <v>154</v>
      </c>
      <c r="AG4770" s="3" t="s">
        <v>154</v>
      </c>
      <c r="AH4770" s="3" t="s">
        <v>6478</v>
      </c>
      <c r="AI4770" s="3" t="s">
        <v>6482</v>
      </c>
      <c r="AJ4770" s="3" t="s">
        <v>6030</v>
      </c>
    </row>
    <row r="4771" spans="1:36" ht="30">
      <c r="A4771" s="10">
        <v>4874</v>
      </c>
      <c r="B4771" t="str">
        <f>IF(K4771="总计","",INDEX(主数据!A:AD,MATCH(J4771,主数据!A:A,0),9))</f>
        <v>环渤海大区公司</v>
      </c>
      <c r="C4771" t="str">
        <f>IF(K4771="","",INDEX(主数据!A:AD,MATCH(J4771,主数据!A:A,0),11))</f>
        <v>天津北区</v>
      </c>
      <c r="D4771" t="str">
        <f t="shared" si="296"/>
        <v>TJ65物业服务费直接录入</v>
      </c>
      <c r="E4771" s="13" t="str">
        <f t="shared" si="298"/>
        <v/>
      </c>
      <c r="F4771" s="13" t="str">
        <f>IF(E4771="","",IFERROR(IF(IF(K4771="","",INDEX(收费标合同信息维护!A:Q,MATCH(D4771,收费标合同信息维护!J:J,0),10))=D4771,"有","无"),"无"))</f>
        <v/>
      </c>
      <c r="G4771" s="13" t="str">
        <f t="shared" si="297"/>
        <v/>
      </c>
      <c r="H4771" s="13" t="str">
        <f t="shared" si="299"/>
        <v/>
      </c>
      <c r="I4771" s="13" t="str">
        <f>IF(G4771="","",IFERROR(IF(IF(K4771="","",INDEX(收费标合同信息维护!A:Q,MATCH(G4771,收费标合同信息维护!M:M,0),13))=G4771,"有","无"),"无"))</f>
        <v/>
      </c>
      <c r="J4771" s="3" t="s">
        <v>2936</v>
      </c>
      <c r="K4771" s="3" t="s">
        <v>15784</v>
      </c>
      <c r="L4771" s="3" t="s">
        <v>6025</v>
      </c>
      <c r="M4771" s="3" t="s">
        <v>6026</v>
      </c>
      <c r="N4771" s="3" t="s">
        <v>6477</v>
      </c>
      <c r="O4771" s="3" t="s">
        <v>6478</v>
      </c>
      <c r="P4771" s="3" t="s">
        <v>15795</v>
      </c>
      <c r="Q4771" s="3" t="s">
        <v>15796</v>
      </c>
      <c r="R4771" s="3" t="s">
        <v>6479</v>
      </c>
      <c r="S4771" s="3" t="s">
        <v>6480</v>
      </c>
      <c r="T4771" s="3" t="s">
        <v>6704</v>
      </c>
      <c r="U4771" s="3" t="s">
        <v>154</v>
      </c>
      <c r="V4771" s="3" t="s">
        <v>154</v>
      </c>
      <c r="W4771" s="3" t="s">
        <v>154</v>
      </c>
      <c r="X4771" s="3" t="s">
        <v>154</v>
      </c>
      <c r="Y4771" s="3" t="s">
        <v>154</v>
      </c>
      <c r="Z4771" s="3" t="s">
        <v>154</v>
      </c>
      <c r="AA4771" s="3" t="s">
        <v>154</v>
      </c>
      <c r="AB4771" s="3" t="s">
        <v>154</v>
      </c>
      <c r="AC4771" s="3" t="s">
        <v>154</v>
      </c>
      <c r="AD4771" s="3" t="s">
        <v>6151</v>
      </c>
      <c r="AE4771" s="3" t="s">
        <v>6151</v>
      </c>
      <c r="AF4771" s="3" t="s">
        <v>154</v>
      </c>
      <c r="AG4771" s="3" t="s">
        <v>154</v>
      </c>
      <c r="AH4771" s="3" t="s">
        <v>6478</v>
      </c>
      <c r="AI4771" s="3" t="s">
        <v>6482</v>
      </c>
      <c r="AJ4771" s="3" t="s">
        <v>6270</v>
      </c>
    </row>
    <row r="4772" spans="1:36" ht="30">
      <c r="A4772" s="10">
        <v>4875</v>
      </c>
      <c r="B4772" t="str">
        <f>IF(K4772="总计","",INDEX(主数据!A:AD,MATCH(J4772,主数据!A:A,0),9))</f>
        <v>环渤海大区公司</v>
      </c>
      <c r="C4772" t="str">
        <f>IF(K4772="","",INDEX(主数据!A:AD,MATCH(J4772,主数据!A:A,0),11))</f>
        <v>天津北区</v>
      </c>
      <c r="D4772" t="str">
        <f t="shared" si="296"/>
        <v>TJ65小业主委托停车管理费（固定）定额</v>
      </c>
      <c r="E4772" s="13" t="str">
        <f t="shared" si="298"/>
        <v/>
      </c>
      <c r="F4772" s="13" t="str">
        <f>IF(E4772="","",IFERROR(IF(IF(K4772="","",INDEX(收费标合同信息维护!A:Q,MATCH(D4772,收费标合同信息维护!J:J,0),10))=D4772,"有","无"),"无"))</f>
        <v/>
      </c>
      <c r="G4772" s="13" t="str">
        <f t="shared" si="297"/>
        <v>TJ65小业主委托停车管理费（固定）定额100.00</v>
      </c>
      <c r="H4772" s="13" t="str">
        <f t="shared" si="299"/>
        <v>100.00</v>
      </c>
      <c r="I4772" s="13" t="str">
        <f>IF(G4772="","",IFERROR(IF(IF(K4772="","",INDEX(收费标合同信息维护!A:Q,MATCH(G4772,收费标合同信息维护!M:M,0),13))=G4772,"有","无"),"无"))</f>
        <v>无</v>
      </c>
      <c r="J4772" s="3" t="s">
        <v>2936</v>
      </c>
      <c r="K4772" s="3" t="s">
        <v>15784</v>
      </c>
      <c r="L4772" s="3" t="s">
        <v>7013</v>
      </c>
      <c r="M4772" s="3" t="s">
        <v>7014</v>
      </c>
      <c r="N4772" s="3" t="s">
        <v>6477</v>
      </c>
      <c r="O4772" s="3" t="s">
        <v>6478</v>
      </c>
      <c r="P4772" s="3" t="s">
        <v>15797</v>
      </c>
      <c r="Q4772" s="3" t="s">
        <v>15798</v>
      </c>
      <c r="R4772" s="3" t="s">
        <v>6490</v>
      </c>
      <c r="S4772" s="3" t="s">
        <v>6491</v>
      </c>
      <c r="T4772" s="3" t="s">
        <v>6800</v>
      </c>
      <c r="U4772" s="3" t="s">
        <v>154</v>
      </c>
      <c r="V4772" s="3" t="s">
        <v>154</v>
      </c>
      <c r="W4772" s="3" t="s">
        <v>6743</v>
      </c>
      <c r="X4772" s="3" t="s">
        <v>154</v>
      </c>
      <c r="Y4772" s="3" t="s">
        <v>154</v>
      </c>
      <c r="Z4772" s="3" t="s">
        <v>154</v>
      </c>
      <c r="AA4772" s="3" t="s">
        <v>154</v>
      </c>
      <c r="AB4772" s="3" t="s">
        <v>154</v>
      </c>
      <c r="AC4772" s="3" t="s">
        <v>154</v>
      </c>
      <c r="AD4772" s="3" t="s">
        <v>6151</v>
      </c>
      <c r="AE4772" s="3" t="s">
        <v>6151</v>
      </c>
      <c r="AF4772" s="3" t="s">
        <v>154</v>
      </c>
      <c r="AG4772" s="3" t="s">
        <v>154</v>
      </c>
      <c r="AH4772" s="3" t="s">
        <v>6478</v>
      </c>
      <c r="AI4772" s="3" t="s">
        <v>6482</v>
      </c>
      <c r="AJ4772" s="3" t="s">
        <v>6113</v>
      </c>
    </row>
    <row r="4773" spans="1:36" ht="15">
      <c r="A4773" s="10">
        <v>4876</v>
      </c>
      <c r="B4773" t="str">
        <f>IF(K4773="总计","",INDEX(主数据!A:AD,MATCH(J4773,主数据!A:A,0),9))</f>
        <v>环渤海大区公司</v>
      </c>
      <c r="C4773" t="str">
        <f>IF(K4773="","",INDEX(主数据!A:AD,MATCH(J4773,主数据!A:A,0),11))</f>
        <v>天津北区</v>
      </c>
      <c r="D4773" t="str">
        <f t="shared" si="296"/>
        <v>TJ65空置物业费定额</v>
      </c>
      <c r="E4773" s="13" t="str">
        <f t="shared" si="298"/>
        <v/>
      </c>
      <c r="F4773" s="13" t="str">
        <f>IF(E4773="","",IFERROR(IF(IF(K4773="","",INDEX(收费标合同信息维护!A:Q,MATCH(D4773,收费标合同信息维护!J:J,0),10))=D4773,"有","无"),"无"))</f>
        <v/>
      </c>
      <c r="G4773" s="13" t="str">
        <f t="shared" si="297"/>
        <v>TJ65空置物业费定额24752.00</v>
      </c>
      <c r="H4773" s="13" t="str">
        <f t="shared" si="299"/>
        <v>24752.00</v>
      </c>
      <c r="I4773" s="13" t="str">
        <f>IF(G4773="","",IFERROR(IF(IF(K4773="","",INDEX(收费标合同信息维护!A:Q,MATCH(G4773,收费标合同信息维护!M:M,0),13))=G4773,"有","无"),"无"))</f>
        <v>无</v>
      </c>
      <c r="J4773" s="3" t="s">
        <v>2936</v>
      </c>
      <c r="K4773" s="3" t="s">
        <v>15784</v>
      </c>
      <c r="L4773" s="3" t="s">
        <v>6580</v>
      </c>
      <c r="M4773" s="3" t="s">
        <v>6581</v>
      </c>
      <c r="N4773" s="3" t="s">
        <v>6477</v>
      </c>
      <c r="O4773" s="3" t="s">
        <v>6478</v>
      </c>
      <c r="P4773" s="3" t="s">
        <v>18342</v>
      </c>
      <c r="Q4773" s="3" t="s">
        <v>18343</v>
      </c>
      <c r="R4773" s="3" t="s">
        <v>6490</v>
      </c>
      <c r="S4773" s="3" t="s">
        <v>6491</v>
      </c>
      <c r="T4773" s="3" t="s">
        <v>6633</v>
      </c>
      <c r="U4773" s="3" t="s">
        <v>154</v>
      </c>
      <c r="V4773" s="3" t="s">
        <v>154</v>
      </c>
      <c r="W4773" s="3" t="s">
        <v>18344</v>
      </c>
      <c r="X4773" s="3" t="s">
        <v>154</v>
      </c>
      <c r="Y4773" s="3" t="s">
        <v>154</v>
      </c>
      <c r="Z4773" s="3" t="s">
        <v>154</v>
      </c>
      <c r="AA4773" s="3" t="s">
        <v>154</v>
      </c>
      <c r="AB4773" s="3" t="s">
        <v>154</v>
      </c>
      <c r="AC4773" s="3" t="s">
        <v>154</v>
      </c>
      <c r="AD4773" s="3" t="s">
        <v>6151</v>
      </c>
      <c r="AE4773" s="3" t="s">
        <v>6151</v>
      </c>
      <c r="AF4773" s="3" t="s">
        <v>154</v>
      </c>
      <c r="AG4773" s="3" t="s">
        <v>154</v>
      </c>
      <c r="AH4773" s="3" t="s">
        <v>6478</v>
      </c>
      <c r="AI4773" s="3" t="s">
        <v>6482</v>
      </c>
      <c r="AJ4773" s="3" t="s">
        <v>6489</v>
      </c>
    </row>
    <row r="4774" spans="1:36" ht="15">
      <c r="A4774" s="10">
        <v>4877</v>
      </c>
      <c r="B4774" t="str">
        <f>IF(K4774="总计","",INDEX(主数据!A:AD,MATCH(J4774,主数据!A:A,0),9))</f>
        <v>环渤海大区公司</v>
      </c>
      <c r="C4774" t="str">
        <f>IF(K4774="","",INDEX(主数据!A:AD,MATCH(J4774,主数据!A:A,0),11))</f>
        <v>天津开发区城区</v>
      </c>
      <c r="D4774" t="str">
        <f t="shared" si="296"/>
        <v>TJ86物业服务费标准方式2.05</v>
      </c>
      <c r="E4774" s="13" t="str">
        <f t="shared" si="298"/>
        <v>2.05</v>
      </c>
      <c r="F4774" s="13" t="str">
        <f>IF(E4774="","",IFERROR(IF(IF(K4774="","",INDEX(收费标合同信息维护!A:Q,MATCH(D4774,收费标合同信息维护!J:J,0),10))=D4774,"有","无"),"无"))</f>
        <v>无</v>
      </c>
      <c r="G4774" s="13" t="str">
        <f t="shared" si="297"/>
        <v/>
      </c>
      <c r="H4774" s="13" t="str">
        <f t="shared" si="299"/>
        <v/>
      </c>
      <c r="I4774" s="13" t="str">
        <f>IF(G4774="","",IFERROR(IF(IF(K4774="","",INDEX(收费标合同信息维护!A:Q,MATCH(G4774,收费标合同信息维护!M:M,0),13))=G4774,"有","无"),"无"))</f>
        <v/>
      </c>
      <c r="J4774" s="3" t="s">
        <v>3841</v>
      </c>
      <c r="K4774" s="3" t="s">
        <v>15799</v>
      </c>
      <c r="L4774" s="3" t="s">
        <v>6025</v>
      </c>
      <c r="M4774" s="3" t="s">
        <v>6026</v>
      </c>
      <c r="N4774" s="3" t="s">
        <v>6477</v>
      </c>
      <c r="O4774" s="3" t="s">
        <v>6478</v>
      </c>
      <c r="P4774" s="3" t="s">
        <v>6025</v>
      </c>
      <c r="Q4774" s="3" t="s">
        <v>7322</v>
      </c>
      <c r="R4774" s="3" t="s">
        <v>6484</v>
      </c>
      <c r="S4774" s="3" t="s">
        <v>6491</v>
      </c>
      <c r="T4774" s="3" t="s">
        <v>6902</v>
      </c>
      <c r="U4774" s="3" t="s">
        <v>154</v>
      </c>
      <c r="V4774" s="3" t="s">
        <v>15800</v>
      </c>
      <c r="W4774" s="3" t="s">
        <v>154</v>
      </c>
      <c r="X4774" s="3" t="s">
        <v>154</v>
      </c>
      <c r="Y4774" s="3" t="s">
        <v>154</v>
      </c>
      <c r="Z4774" s="3" t="s">
        <v>154</v>
      </c>
      <c r="AA4774" s="3" t="s">
        <v>154</v>
      </c>
      <c r="AB4774" s="3" t="s">
        <v>154</v>
      </c>
      <c r="AC4774" s="3" t="s">
        <v>154</v>
      </c>
      <c r="AD4774" s="3" t="s">
        <v>6151</v>
      </c>
      <c r="AE4774" s="3" t="s">
        <v>6151</v>
      </c>
      <c r="AF4774" s="3" t="s">
        <v>154</v>
      </c>
      <c r="AG4774" s="3" t="s">
        <v>154</v>
      </c>
      <c r="AH4774" s="3" t="s">
        <v>6478</v>
      </c>
      <c r="AI4774" s="3" t="s">
        <v>6482</v>
      </c>
      <c r="AJ4774" s="3" t="s">
        <v>6117</v>
      </c>
    </row>
    <row r="4775" spans="1:36" ht="15">
      <c r="A4775" s="10">
        <v>4878</v>
      </c>
      <c r="B4775" t="str">
        <f>IF(K4775="总计","",INDEX(主数据!A:AD,MATCH(J4775,主数据!A:A,0),9))</f>
        <v>环渤海大区公司</v>
      </c>
      <c r="C4775" t="str">
        <f>IF(K4775="","",INDEX(主数据!A:AD,MATCH(J4775,主数据!A:A,0),11))</f>
        <v>天津开发区城区</v>
      </c>
      <c r="D4775" t="str">
        <f t="shared" si="296"/>
        <v>TJ86物业服务费直接录入</v>
      </c>
      <c r="E4775" s="13" t="str">
        <f t="shared" si="298"/>
        <v/>
      </c>
      <c r="F4775" s="13" t="str">
        <f>IF(E4775="","",IFERROR(IF(IF(K4775="","",INDEX(收费标合同信息维护!A:Q,MATCH(D4775,收费标合同信息维护!J:J,0),10))=D4775,"有","无"),"无"))</f>
        <v/>
      </c>
      <c r="G4775" s="13" t="str">
        <f t="shared" si="297"/>
        <v/>
      </c>
      <c r="H4775" s="13" t="str">
        <f t="shared" si="299"/>
        <v/>
      </c>
      <c r="I4775" s="13" t="str">
        <f>IF(G4775="","",IFERROR(IF(IF(K4775="","",INDEX(收费标合同信息维护!A:Q,MATCH(G4775,收费标合同信息维护!M:M,0),13))=G4775,"有","无"),"无"))</f>
        <v/>
      </c>
      <c r="J4775" s="3" t="s">
        <v>3841</v>
      </c>
      <c r="K4775" s="3" t="s">
        <v>15799</v>
      </c>
      <c r="L4775" s="3" t="s">
        <v>6025</v>
      </c>
      <c r="M4775" s="3" t="s">
        <v>6026</v>
      </c>
      <c r="N4775" s="3" t="s">
        <v>6477</v>
      </c>
      <c r="O4775" s="3" t="s">
        <v>6478</v>
      </c>
      <c r="P4775" s="3" t="s">
        <v>6696</v>
      </c>
      <c r="Q4775" s="3" t="s">
        <v>6026</v>
      </c>
      <c r="R4775" s="3" t="s">
        <v>6479</v>
      </c>
      <c r="S4775" s="3" t="s">
        <v>6480</v>
      </c>
      <c r="T4775" s="3" t="s">
        <v>6902</v>
      </c>
      <c r="U4775" s="3" t="s">
        <v>154</v>
      </c>
      <c r="V4775" s="3" t="s">
        <v>154</v>
      </c>
      <c r="W4775" s="3" t="s">
        <v>154</v>
      </c>
      <c r="X4775" s="3" t="s">
        <v>154</v>
      </c>
      <c r="Y4775" s="3" t="s">
        <v>154</v>
      </c>
      <c r="Z4775" s="3" t="s">
        <v>154</v>
      </c>
      <c r="AA4775" s="3" t="s">
        <v>154</v>
      </c>
      <c r="AB4775" s="3" t="s">
        <v>154</v>
      </c>
      <c r="AC4775" s="3" t="s">
        <v>154</v>
      </c>
      <c r="AD4775" s="3" t="s">
        <v>6151</v>
      </c>
      <c r="AE4775" s="3" t="s">
        <v>6151</v>
      </c>
      <c r="AF4775" s="3" t="s">
        <v>154</v>
      </c>
      <c r="AG4775" s="3" t="s">
        <v>154</v>
      </c>
      <c r="AH4775" s="3" t="s">
        <v>6478</v>
      </c>
      <c r="AI4775" s="3" t="s">
        <v>6482</v>
      </c>
      <c r="AJ4775" s="3" t="s">
        <v>15801</v>
      </c>
    </row>
    <row r="4776" spans="1:36" ht="15">
      <c r="A4776" s="10">
        <v>4879</v>
      </c>
      <c r="B4776" t="str">
        <f>IF(K4776="总计","",INDEX(主数据!A:AD,MATCH(J4776,主数据!A:A,0),9))</f>
        <v>环渤海大区公司</v>
      </c>
      <c r="C4776" t="str">
        <f>IF(K4776="","",INDEX(主数据!A:AD,MATCH(J4776,主数据!A:A,0),11))</f>
        <v>天津开发区城区</v>
      </c>
      <c r="D4776" t="str">
        <f t="shared" si="296"/>
        <v>TJ86物业服务费标准方式1.65</v>
      </c>
      <c r="E4776" s="13" t="str">
        <f t="shared" si="298"/>
        <v>1.65</v>
      </c>
      <c r="F4776" s="13" t="str">
        <f>IF(E4776="","",IFERROR(IF(IF(K4776="","",INDEX(收费标合同信息维护!A:Q,MATCH(D4776,收费标合同信息维护!J:J,0),10))=D4776,"有","无"),"无"))</f>
        <v>无</v>
      </c>
      <c r="G4776" s="13" t="str">
        <f t="shared" si="297"/>
        <v/>
      </c>
      <c r="H4776" s="13" t="str">
        <f t="shared" si="299"/>
        <v/>
      </c>
      <c r="I4776" s="13" t="str">
        <f>IF(G4776="","",IFERROR(IF(IF(K4776="","",INDEX(收费标合同信息维护!A:Q,MATCH(G4776,收费标合同信息维护!M:M,0),13))=G4776,"有","无"),"无"))</f>
        <v/>
      </c>
      <c r="J4776" s="3" t="s">
        <v>3841</v>
      </c>
      <c r="K4776" s="3" t="s">
        <v>15799</v>
      </c>
      <c r="L4776" s="3" t="s">
        <v>6025</v>
      </c>
      <c r="M4776" s="3" t="s">
        <v>6026</v>
      </c>
      <c r="N4776" s="3" t="s">
        <v>6477</v>
      </c>
      <c r="O4776" s="3" t="s">
        <v>6478</v>
      </c>
      <c r="P4776" s="3" t="s">
        <v>6699</v>
      </c>
      <c r="Q4776" s="3" t="s">
        <v>15802</v>
      </c>
      <c r="R4776" s="3" t="s">
        <v>6484</v>
      </c>
      <c r="S4776" s="3" t="s">
        <v>6491</v>
      </c>
      <c r="T4776" s="3" t="s">
        <v>6690</v>
      </c>
      <c r="U4776" s="3" t="s">
        <v>154</v>
      </c>
      <c r="V4776" s="3" t="s">
        <v>9613</v>
      </c>
      <c r="W4776" s="3" t="s">
        <v>154</v>
      </c>
      <c r="X4776" s="3" t="s">
        <v>154</v>
      </c>
      <c r="Y4776" s="3" t="s">
        <v>154</v>
      </c>
      <c r="Z4776" s="3" t="s">
        <v>154</v>
      </c>
      <c r="AA4776" s="3" t="s">
        <v>154</v>
      </c>
      <c r="AB4776" s="3" t="s">
        <v>154</v>
      </c>
      <c r="AC4776" s="3" t="s">
        <v>154</v>
      </c>
      <c r="AD4776" s="3" t="s">
        <v>6151</v>
      </c>
      <c r="AE4776" s="3" t="s">
        <v>6151</v>
      </c>
      <c r="AF4776" s="3" t="s">
        <v>154</v>
      </c>
      <c r="AG4776" s="3" t="s">
        <v>154</v>
      </c>
      <c r="AH4776" s="3" t="s">
        <v>6478</v>
      </c>
      <c r="AI4776" s="3" t="s">
        <v>6482</v>
      </c>
      <c r="AJ4776" s="3" t="s">
        <v>6131</v>
      </c>
    </row>
    <row r="4777" spans="1:36" ht="15">
      <c r="A4777" s="10">
        <v>4880</v>
      </c>
      <c r="B4777" t="str">
        <f>IF(K4777="总计","",INDEX(主数据!A:AD,MATCH(J4777,主数据!A:A,0),9))</f>
        <v>环渤海大区公司</v>
      </c>
      <c r="C4777" t="str">
        <f>IF(K4777="","",INDEX(主数据!A:AD,MATCH(J4777,主数据!A:A,0),11))</f>
        <v>天津开发区城区</v>
      </c>
      <c r="D4777" t="str">
        <f t="shared" si="296"/>
        <v>TJ86物业服务费标准方式3.80</v>
      </c>
      <c r="E4777" s="13" t="str">
        <f t="shared" si="298"/>
        <v>3.80</v>
      </c>
      <c r="F4777" s="13" t="str">
        <f>IF(E4777="","",IFERROR(IF(IF(K4777="","",INDEX(收费标合同信息维护!A:Q,MATCH(D4777,收费标合同信息维护!J:J,0),10))=D4777,"有","无"),"无"))</f>
        <v>无</v>
      </c>
      <c r="G4777" s="13" t="str">
        <f t="shared" si="297"/>
        <v/>
      </c>
      <c r="H4777" s="13" t="str">
        <f t="shared" si="299"/>
        <v/>
      </c>
      <c r="I4777" s="13" t="str">
        <f>IF(G4777="","",IFERROR(IF(IF(K4777="","",INDEX(收费标合同信息维护!A:Q,MATCH(G4777,收费标合同信息维护!M:M,0),13))=G4777,"有","无"),"无"))</f>
        <v/>
      </c>
      <c r="J4777" s="3" t="s">
        <v>3841</v>
      </c>
      <c r="K4777" s="3" t="s">
        <v>15799</v>
      </c>
      <c r="L4777" s="3" t="s">
        <v>6025</v>
      </c>
      <c r="M4777" s="3" t="s">
        <v>6026</v>
      </c>
      <c r="N4777" s="3" t="s">
        <v>6477</v>
      </c>
      <c r="O4777" s="3" t="s">
        <v>6478</v>
      </c>
      <c r="P4777" s="3" t="s">
        <v>12950</v>
      </c>
      <c r="Q4777" s="3" t="s">
        <v>12950</v>
      </c>
      <c r="R4777" s="3" t="s">
        <v>6484</v>
      </c>
      <c r="S4777" s="3" t="s">
        <v>6491</v>
      </c>
      <c r="T4777" s="3" t="s">
        <v>6902</v>
      </c>
      <c r="U4777" s="3" t="s">
        <v>154</v>
      </c>
      <c r="V4777" s="3" t="s">
        <v>6991</v>
      </c>
      <c r="W4777" s="3" t="s">
        <v>154</v>
      </c>
      <c r="X4777" s="3" t="s">
        <v>154</v>
      </c>
      <c r="Y4777" s="3" t="s">
        <v>154</v>
      </c>
      <c r="Z4777" s="3" t="s">
        <v>154</v>
      </c>
      <c r="AA4777" s="3" t="s">
        <v>154</v>
      </c>
      <c r="AB4777" s="3" t="s">
        <v>154</v>
      </c>
      <c r="AC4777" s="3" t="s">
        <v>154</v>
      </c>
      <c r="AD4777" s="3" t="s">
        <v>6151</v>
      </c>
      <c r="AE4777" s="3" t="s">
        <v>6151</v>
      </c>
      <c r="AF4777" s="3" t="s">
        <v>154</v>
      </c>
      <c r="AG4777" s="3" t="s">
        <v>154</v>
      </c>
      <c r="AH4777" s="3" t="s">
        <v>6478</v>
      </c>
      <c r="AI4777" s="3" t="s">
        <v>6482</v>
      </c>
      <c r="AJ4777" s="3" t="s">
        <v>34</v>
      </c>
    </row>
    <row r="4778" spans="1:36" ht="30">
      <c r="A4778" s="10">
        <v>4881</v>
      </c>
      <c r="B4778" t="str">
        <f>IF(K4778="总计","",INDEX(主数据!A:AD,MATCH(J4778,主数据!A:A,0),9))</f>
        <v>环渤海大区公司</v>
      </c>
      <c r="C4778" t="str">
        <f>IF(K4778="","",INDEX(主数据!A:AD,MATCH(J4778,主数据!A:A,0),11))</f>
        <v>天津开发区城区</v>
      </c>
      <c r="D4778" t="str">
        <f t="shared" si="296"/>
        <v>TJ86业委会委托停车管理费（固定）标准方式50.00</v>
      </c>
      <c r="E4778" s="13" t="str">
        <f t="shared" si="298"/>
        <v>50.00</v>
      </c>
      <c r="F4778" s="13" t="str">
        <f>IF(E4778="","",IFERROR(IF(IF(K4778="","",INDEX(收费标合同信息维护!A:Q,MATCH(D4778,收费标合同信息维护!J:J,0),10))=D4778,"有","无"),"无"))</f>
        <v>无</v>
      </c>
      <c r="G4778" s="13" t="str">
        <f t="shared" si="297"/>
        <v/>
      </c>
      <c r="H4778" s="13" t="str">
        <f t="shared" si="299"/>
        <v/>
      </c>
      <c r="I4778" s="13" t="str">
        <f>IF(G4778="","",IFERROR(IF(IF(K4778="","",INDEX(收费标合同信息维护!A:Q,MATCH(G4778,收费标合同信息维护!M:M,0),13))=G4778,"有","无"),"无"))</f>
        <v/>
      </c>
      <c r="J4778" s="3" t="s">
        <v>3841</v>
      </c>
      <c r="K4778" s="3" t="s">
        <v>15799</v>
      </c>
      <c r="L4778" s="3" t="s">
        <v>7877</v>
      </c>
      <c r="M4778" s="3" t="s">
        <v>7878</v>
      </c>
      <c r="N4778" s="3" t="s">
        <v>6477</v>
      </c>
      <c r="O4778" s="3" t="s">
        <v>6478</v>
      </c>
      <c r="P4778" s="3" t="s">
        <v>7877</v>
      </c>
      <c r="Q4778" s="3" t="s">
        <v>7878</v>
      </c>
      <c r="R4778" s="3" t="s">
        <v>6484</v>
      </c>
      <c r="S4778" s="3" t="s">
        <v>6491</v>
      </c>
      <c r="T4778" s="3" t="s">
        <v>6590</v>
      </c>
      <c r="U4778" s="3" t="s">
        <v>154</v>
      </c>
      <c r="V4778" s="3" t="s">
        <v>6712</v>
      </c>
      <c r="W4778" s="3" t="s">
        <v>154</v>
      </c>
      <c r="X4778" s="3" t="s">
        <v>154</v>
      </c>
      <c r="Y4778" s="3" t="s">
        <v>154</v>
      </c>
      <c r="Z4778" s="3" t="s">
        <v>154</v>
      </c>
      <c r="AA4778" s="3" t="s">
        <v>154</v>
      </c>
      <c r="AB4778" s="3" t="s">
        <v>154</v>
      </c>
      <c r="AC4778" s="3" t="s">
        <v>154</v>
      </c>
      <c r="AD4778" s="3" t="s">
        <v>6151</v>
      </c>
      <c r="AE4778" s="3" t="s">
        <v>6151</v>
      </c>
      <c r="AF4778" s="3" t="s">
        <v>154</v>
      </c>
      <c r="AG4778" s="3" t="s">
        <v>154</v>
      </c>
      <c r="AH4778" s="3" t="s">
        <v>6478</v>
      </c>
      <c r="AI4778" s="3" t="s">
        <v>6482</v>
      </c>
      <c r="AJ4778" s="3" t="s">
        <v>14312</v>
      </c>
    </row>
    <row r="4779" spans="1:36" ht="30">
      <c r="A4779" s="10">
        <v>4882</v>
      </c>
      <c r="B4779" t="str">
        <f>IF(K4779="总计","",INDEX(主数据!A:AD,MATCH(J4779,主数据!A:A,0),9))</f>
        <v>环渤海大区公司</v>
      </c>
      <c r="C4779" t="str">
        <f>IF(K4779="","",INDEX(主数据!A:AD,MATCH(J4779,主数据!A:A,0),11))</f>
        <v>天津开发区城区</v>
      </c>
      <c r="D4779" t="str">
        <f t="shared" si="296"/>
        <v>TJ86业委会委托停车管理费（固定）标准方式100.00</v>
      </c>
      <c r="E4779" s="13" t="str">
        <f t="shared" si="298"/>
        <v>100.00</v>
      </c>
      <c r="F4779" s="13" t="str">
        <f>IF(E4779="","",IFERROR(IF(IF(K4779="","",INDEX(收费标合同信息维护!A:Q,MATCH(D4779,收费标合同信息维护!J:J,0),10))=D4779,"有","无"),"无"))</f>
        <v>无</v>
      </c>
      <c r="G4779" s="13" t="str">
        <f t="shared" si="297"/>
        <v/>
      </c>
      <c r="H4779" s="13" t="str">
        <f t="shared" si="299"/>
        <v/>
      </c>
      <c r="I4779" s="13" t="str">
        <f>IF(G4779="","",IFERROR(IF(IF(K4779="","",INDEX(收费标合同信息维护!A:Q,MATCH(G4779,收费标合同信息维护!M:M,0),13))=G4779,"有","无"),"无"))</f>
        <v/>
      </c>
      <c r="J4779" s="3" t="s">
        <v>3841</v>
      </c>
      <c r="K4779" s="3" t="s">
        <v>15799</v>
      </c>
      <c r="L4779" s="3" t="s">
        <v>7877</v>
      </c>
      <c r="M4779" s="3" t="s">
        <v>7878</v>
      </c>
      <c r="N4779" s="3" t="s">
        <v>6477</v>
      </c>
      <c r="O4779" s="3" t="s">
        <v>6478</v>
      </c>
      <c r="P4779" s="3" t="s">
        <v>15803</v>
      </c>
      <c r="Q4779" s="3" t="s">
        <v>15804</v>
      </c>
      <c r="R4779" s="3" t="s">
        <v>6484</v>
      </c>
      <c r="S4779" s="3" t="s">
        <v>6491</v>
      </c>
      <c r="T4779" s="3" t="s">
        <v>6590</v>
      </c>
      <c r="U4779" s="3" t="s">
        <v>154</v>
      </c>
      <c r="V4779" s="3" t="s">
        <v>6743</v>
      </c>
      <c r="W4779" s="3" t="s">
        <v>154</v>
      </c>
      <c r="X4779" s="3" t="s">
        <v>154</v>
      </c>
      <c r="Y4779" s="3" t="s">
        <v>154</v>
      </c>
      <c r="Z4779" s="3" t="s">
        <v>154</v>
      </c>
      <c r="AA4779" s="3" t="s">
        <v>154</v>
      </c>
      <c r="AB4779" s="3" t="s">
        <v>154</v>
      </c>
      <c r="AC4779" s="3" t="s">
        <v>154</v>
      </c>
      <c r="AD4779" s="3" t="s">
        <v>6151</v>
      </c>
      <c r="AE4779" s="3" t="s">
        <v>6151</v>
      </c>
      <c r="AF4779" s="3" t="s">
        <v>154</v>
      </c>
      <c r="AG4779" s="3" t="s">
        <v>154</v>
      </c>
      <c r="AH4779" s="3" t="s">
        <v>6478</v>
      </c>
      <c r="AI4779" s="3" t="s">
        <v>6482</v>
      </c>
      <c r="AJ4779" s="3" t="s">
        <v>15</v>
      </c>
    </row>
    <row r="4780" spans="1:36" ht="15">
      <c r="A4780" s="10">
        <v>4883</v>
      </c>
      <c r="B4780" t="str">
        <f>IF(K4780="总计","",INDEX(主数据!A:AD,MATCH(J4780,主数据!A:A,0),9))</f>
        <v>华西大区公司</v>
      </c>
      <c r="C4780" t="str">
        <f>IF(K4780="","",INDEX(主数据!A:AD,MATCH(J4780,主数据!A:A,0),11))</f>
        <v>重庆北区</v>
      </c>
      <c r="D4780" t="str">
        <f t="shared" si="296"/>
        <v>CQ30物业服务费标准方式2.30</v>
      </c>
      <c r="E4780" s="13" t="str">
        <f t="shared" si="298"/>
        <v>2.30</v>
      </c>
      <c r="F4780" s="13" t="str">
        <f>IF(E4780="","",IFERROR(IF(IF(K4780="","",INDEX(收费标合同信息维护!A:Q,MATCH(D4780,收费标合同信息维护!J:J,0),10))=D4780,"有","无"),"无"))</f>
        <v>无</v>
      </c>
      <c r="G4780" s="13" t="str">
        <f t="shared" si="297"/>
        <v/>
      </c>
      <c r="H4780" s="13" t="str">
        <f t="shared" si="299"/>
        <v/>
      </c>
      <c r="I4780" s="13" t="str">
        <f>IF(G4780="","",IFERROR(IF(IF(K4780="","",INDEX(收费标合同信息维护!A:Q,MATCH(G4780,收费标合同信息维护!M:M,0),13))=G4780,"有","无"),"无"))</f>
        <v/>
      </c>
      <c r="J4780" s="3" t="s">
        <v>3392</v>
      </c>
      <c r="K4780" s="3" t="s">
        <v>15805</v>
      </c>
      <c r="L4780" s="3" t="s">
        <v>6025</v>
      </c>
      <c r="M4780" s="3" t="s">
        <v>6026</v>
      </c>
      <c r="N4780" s="3" t="s">
        <v>6477</v>
      </c>
      <c r="O4780" s="3" t="s">
        <v>6478</v>
      </c>
      <c r="P4780" s="3" t="s">
        <v>7519</v>
      </c>
      <c r="Q4780" s="3" t="s">
        <v>15806</v>
      </c>
      <c r="R4780" s="3" t="s">
        <v>6484</v>
      </c>
      <c r="S4780" s="3" t="s">
        <v>6491</v>
      </c>
      <c r="T4780" s="3" t="s">
        <v>6704</v>
      </c>
      <c r="U4780" s="3" t="s">
        <v>154</v>
      </c>
      <c r="V4780" s="3" t="s">
        <v>7313</v>
      </c>
      <c r="W4780" s="3" t="s">
        <v>154</v>
      </c>
      <c r="X4780" s="3" t="s">
        <v>154</v>
      </c>
      <c r="Y4780" s="3" t="s">
        <v>154</v>
      </c>
      <c r="Z4780" s="3" t="s">
        <v>154</v>
      </c>
      <c r="AA4780" s="3" t="s">
        <v>154</v>
      </c>
      <c r="AB4780" s="3" t="s">
        <v>154</v>
      </c>
      <c r="AC4780" s="3" t="s">
        <v>154</v>
      </c>
      <c r="AD4780" s="3" t="s">
        <v>6151</v>
      </c>
      <c r="AE4780" s="3" t="s">
        <v>6151</v>
      </c>
      <c r="AF4780" s="3" t="s">
        <v>6040</v>
      </c>
      <c r="AG4780" s="3" t="s">
        <v>154</v>
      </c>
      <c r="AH4780" s="3" t="s">
        <v>6478</v>
      </c>
      <c r="AI4780" s="3" t="s">
        <v>6482</v>
      </c>
      <c r="AJ4780" s="3" t="s">
        <v>15807</v>
      </c>
    </row>
    <row r="4781" spans="1:36" ht="15">
      <c r="A4781" s="10">
        <v>4884</v>
      </c>
      <c r="B4781" t="str">
        <f>IF(K4781="总计","",INDEX(主数据!A:AD,MATCH(J4781,主数据!A:A,0),9))</f>
        <v>华西大区公司</v>
      </c>
      <c r="C4781" t="str">
        <f>IF(K4781="","",INDEX(主数据!A:AD,MATCH(J4781,主数据!A:A,0),11))</f>
        <v>重庆北区</v>
      </c>
      <c r="D4781" t="str">
        <f t="shared" si="296"/>
        <v>CQ30物业服务费标准方式1.15</v>
      </c>
      <c r="E4781" s="13" t="str">
        <f t="shared" si="298"/>
        <v>1.15</v>
      </c>
      <c r="F4781" s="13" t="str">
        <f>IF(E4781="","",IFERROR(IF(IF(K4781="","",INDEX(收费标合同信息维护!A:Q,MATCH(D4781,收费标合同信息维护!J:J,0),10))=D4781,"有","无"),"无"))</f>
        <v>无</v>
      </c>
      <c r="G4781" s="13" t="str">
        <f t="shared" si="297"/>
        <v/>
      </c>
      <c r="H4781" s="13" t="str">
        <f t="shared" si="299"/>
        <v/>
      </c>
      <c r="I4781" s="13" t="str">
        <f>IF(G4781="","",IFERROR(IF(IF(K4781="","",INDEX(收费标合同信息维护!A:Q,MATCH(G4781,收费标合同信息维护!M:M,0),13))=G4781,"有","无"),"无"))</f>
        <v/>
      </c>
      <c r="J4781" s="3" t="s">
        <v>3392</v>
      </c>
      <c r="K4781" s="3" t="s">
        <v>15805</v>
      </c>
      <c r="L4781" s="3" t="s">
        <v>6025</v>
      </c>
      <c r="M4781" s="3" t="s">
        <v>6026</v>
      </c>
      <c r="N4781" s="3" t="s">
        <v>6477</v>
      </c>
      <c r="O4781" s="3" t="s">
        <v>6478</v>
      </c>
      <c r="P4781" s="3" t="s">
        <v>7521</v>
      </c>
      <c r="Q4781" s="3" t="s">
        <v>15808</v>
      </c>
      <c r="R4781" s="3" t="s">
        <v>6484</v>
      </c>
      <c r="S4781" s="3" t="s">
        <v>6491</v>
      </c>
      <c r="T4781" s="3" t="s">
        <v>6704</v>
      </c>
      <c r="U4781" s="3" t="s">
        <v>154</v>
      </c>
      <c r="V4781" s="3" t="s">
        <v>7929</v>
      </c>
      <c r="W4781" s="3" t="s">
        <v>154</v>
      </c>
      <c r="X4781" s="3" t="s">
        <v>154</v>
      </c>
      <c r="Y4781" s="3" t="s">
        <v>154</v>
      </c>
      <c r="Z4781" s="3" t="s">
        <v>154</v>
      </c>
      <c r="AA4781" s="3" t="s">
        <v>154</v>
      </c>
      <c r="AB4781" s="3" t="s">
        <v>154</v>
      </c>
      <c r="AC4781" s="3" t="s">
        <v>154</v>
      </c>
      <c r="AD4781" s="3" t="s">
        <v>6151</v>
      </c>
      <c r="AE4781" s="3" t="s">
        <v>6151</v>
      </c>
      <c r="AF4781" s="3" t="s">
        <v>6040</v>
      </c>
      <c r="AG4781" s="3" t="s">
        <v>154</v>
      </c>
      <c r="AH4781" s="3" t="s">
        <v>6478</v>
      </c>
      <c r="AI4781" s="3" t="s">
        <v>6482</v>
      </c>
      <c r="AJ4781" s="3" t="s">
        <v>6149</v>
      </c>
    </row>
    <row r="4782" spans="1:36" ht="15">
      <c r="A4782" s="10">
        <v>4885</v>
      </c>
      <c r="B4782" t="str">
        <f>IF(K4782="总计","",INDEX(主数据!A:AD,MATCH(J4782,主数据!A:A,0),9))</f>
        <v>华西大区公司</v>
      </c>
      <c r="C4782" t="str">
        <f>IF(K4782="","",INDEX(主数据!A:AD,MATCH(J4782,主数据!A:A,0),11))</f>
        <v>重庆北区</v>
      </c>
      <c r="D4782" t="str">
        <f t="shared" si="296"/>
        <v>CQ30物业服务费标准方式4.00</v>
      </c>
      <c r="E4782" s="13" t="str">
        <f t="shared" si="298"/>
        <v>4.00</v>
      </c>
      <c r="F4782" s="13" t="str">
        <f>IF(E4782="","",IFERROR(IF(IF(K4782="","",INDEX(收费标合同信息维护!A:Q,MATCH(D4782,收费标合同信息维护!J:J,0),10))=D4782,"有","无"),"无"))</f>
        <v>无</v>
      </c>
      <c r="G4782" s="13" t="str">
        <f t="shared" si="297"/>
        <v/>
      </c>
      <c r="H4782" s="13" t="str">
        <f t="shared" si="299"/>
        <v/>
      </c>
      <c r="I4782" s="13" t="str">
        <f>IF(G4782="","",IFERROR(IF(IF(K4782="","",INDEX(收费标合同信息维护!A:Q,MATCH(G4782,收费标合同信息维护!M:M,0),13))=G4782,"有","无"),"无"))</f>
        <v/>
      </c>
      <c r="J4782" s="3" t="s">
        <v>3392</v>
      </c>
      <c r="K4782" s="3" t="s">
        <v>15805</v>
      </c>
      <c r="L4782" s="3" t="s">
        <v>6025</v>
      </c>
      <c r="M4782" s="3" t="s">
        <v>6026</v>
      </c>
      <c r="N4782" s="3" t="s">
        <v>6477</v>
      </c>
      <c r="O4782" s="3" t="s">
        <v>6478</v>
      </c>
      <c r="P4782" s="3" t="s">
        <v>8154</v>
      </c>
      <c r="Q4782" s="3" t="s">
        <v>6873</v>
      </c>
      <c r="R4782" s="3" t="s">
        <v>6484</v>
      </c>
      <c r="S4782" s="3" t="s">
        <v>6491</v>
      </c>
      <c r="T4782" s="3" t="s">
        <v>6704</v>
      </c>
      <c r="U4782" s="3" t="s">
        <v>154</v>
      </c>
      <c r="V4782" s="3" t="s">
        <v>6755</v>
      </c>
      <c r="W4782" s="3" t="s">
        <v>154</v>
      </c>
      <c r="X4782" s="3" t="s">
        <v>154</v>
      </c>
      <c r="Y4782" s="3" t="s">
        <v>154</v>
      </c>
      <c r="Z4782" s="3" t="s">
        <v>154</v>
      </c>
      <c r="AA4782" s="3" t="s">
        <v>154</v>
      </c>
      <c r="AB4782" s="3" t="s">
        <v>154</v>
      </c>
      <c r="AC4782" s="3" t="s">
        <v>154</v>
      </c>
      <c r="AD4782" s="3" t="s">
        <v>6151</v>
      </c>
      <c r="AE4782" s="3" t="s">
        <v>6151</v>
      </c>
      <c r="AF4782" s="3" t="s">
        <v>154</v>
      </c>
      <c r="AG4782" s="3" t="s">
        <v>154</v>
      </c>
      <c r="AH4782" s="3" t="s">
        <v>6478</v>
      </c>
      <c r="AI4782" s="3" t="s">
        <v>6482</v>
      </c>
      <c r="AJ4782" s="3" t="s">
        <v>6087</v>
      </c>
    </row>
    <row r="4783" spans="1:36" ht="15">
      <c r="A4783" s="10">
        <v>4886</v>
      </c>
      <c r="B4783" t="str">
        <f>IF(K4783="总计","",INDEX(主数据!A:AD,MATCH(J4783,主数据!A:A,0),9))</f>
        <v>华西大区公司</v>
      </c>
      <c r="C4783" t="str">
        <f>IF(K4783="","",INDEX(主数据!A:AD,MATCH(J4783,主数据!A:A,0),11))</f>
        <v>重庆北区</v>
      </c>
      <c r="D4783" t="str">
        <f t="shared" si="296"/>
        <v>CQ30物业服务费标准方式2.00</v>
      </c>
      <c r="E4783" s="13" t="str">
        <f t="shared" si="298"/>
        <v>2.00</v>
      </c>
      <c r="F4783" s="13" t="str">
        <f>IF(E4783="","",IFERROR(IF(IF(K4783="","",INDEX(收费标合同信息维护!A:Q,MATCH(D4783,收费标合同信息维护!J:J,0),10))=D4783,"有","无"),"无"))</f>
        <v>无</v>
      </c>
      <c r="G4783" s="13" t="str">
        <f t="shared" si="297"/>
        <v/>
      </c>
      <c r="H4783" s="13" t="str">
        <f t="shared" si="299"/>
        <v/>
      </c>
      <c r="I4783" s="13" t="str">
        <f>IF(G4783="","",IFERROR(IF(IF(K4783="","",INDEX(收费标合同信息维护!A:Q,MATCH(G4783,收费标合同信息维护!M:M,0),13))=G4783,"有","无"),"无"))</f>
        <v/>
      </c>
      <c r="J4783" s="3" t="s">
        <v>3392</v>
      </c>
      <c r="K4783" s="3" t="s">
        <v>15805</v>
      </c>
      <c r="L4783" s="3" t="s">
        <v>6025</v>
      </c>
      <c r="M4783" s="3" t="s">
        <v>6026</v>
      </c>
      <c r="N4783" s="3" t="s">
        <v>6477</v>
      </c>
      <c r="O4783" s="3" t="s">
        <v>6478</v>
      </c>
      <c r="P4783" s="3" t="s">
        <v>12608</v>
      </c>
      <c r="Q4783" s="3" t="s">
        <v>7895</v>
      </c>
      <c r="R4783" s="3" t="s">
        <v>6484</v>
      </c>
      <c r="S4783" s="3" t="s">
        <v>6491</v>
      </c>
      <c r="T4783" s="3" t="s">
        <v>6704</v>
      </c>
      <c r="U4783" s="3" t="s">
        <v>154</v>
      </c>
      <c r="V4783" s="3" t="s">
        <v>6686</v>
      </c>
      <c r="W4783" s="3" t="s">
        <v>154</v>
      </c>
      <c r="X4783" s="3" t="s">
        <v>154</v>
      </c>
      <c r="Y4783" s="3" t="s">
        <v>154</v>
      </c>
      <c r="Z4783" s="3" t="s">
        <v>154</v>
      </c>
      <c r="AA4783" s="3" t="s">
        <v>154</v>
      </c>
      <c r="AB4783" s="3" t="s">
        <v>154</v>
      </c>
      <c r="AC4783" s="3" t="s">
        <v>154</v>
      </c>
      <c r="AD4783" s="3" t="s">
        <v>6151</v>
      </c>
      <c r="AE4783" s="3" t="s">
        <v>6151</v>
      </c>
      <c r="AF4783" s="3" t="s">
        <v>154</v>
      </c>
      <c r="AG4783" s="3" t="s">
        <v>154</v>
      </c>
      <c r="AH4783" s="3" t="s">
        <v>6478</v>
      </c>
      <c r="AI4783" s="3" t="s">
        <v>6482</v>
      </c>
      <c r="AJ4783" s="3" t="s">
        <v>6489</v>
      </c>
    </row>
    <row r="4784" spans="1:36" ht="15">
      <c r="A4784" s="10">
        <v>4887</v>
      </c>
      <c r="B4784" t="str">
        <f>IF(K4784="总计","",INDEX(主数据!A:AD,MATCH(J4784,主数据!A:A,0),9))</f>
        <v>华西大区公司</v>
      </c>
      <c r="C4784" t="str">
        <f>IF(K4784="","",INDEX(主数据!A:AD,MATCH(J4784,主数据!A:A,0),11))</f>
        <v>重庆北区</v>
      </c>
      <c r="D4784" t="str">
        <f t="shared" si="296"/>
        <v>CQ30公共水费直接录入</v>
      </c>
      <c r="E4784" s="13" t="str">
        <f t="shared" si="298"/>
        <v/>
      </c>
      <c r="F4784" s="13" t="str">
        <f>IF(E4784="","",IFERROR(IF(IF(K4784="","",INDEX(收费标合同信息维护!A:Q,MATCH(D4784,收费标合同信息维护!J:J,0),10))=D4784,"有","无"),"无"))</f>
        <v/>
      </c>
      <c r="G4784" s="13" t="str">
        <f t="shared" si="297"/>
        <v/>
      </c>
      <c r="H4784" s="13" t="str">
        <f t="shared" si="299"/>
        <v/>
      </c>
      <c r="I4784" s="13" t="str">
        <f>IF(G4784="","",IFERROR(IF(IF(K4784="","",INDEX(收费标合同信息维护!A:Q,MATCH(G4784,收费标合同信息维护!M:M,0),13))=G4784,"有","无"),"无"))</f>
        <v/>
      </c>
      <c r="J4784" s="3" t="s">
        <v>3392</v>
      </c>
      <c r="K4784" s="3" t="s">
        <v>15805</v>
      </c>
      <c r="L4784" s="3" t="s">
        <v>6985</v>
      </c>
      <c r="M4784" s="3" t="s">
        <v>7158</v>
      </c>
      <c r="N4784" s="3" t="s">
        <v>6477</v>
      </c>
      <c r="O4784" s="3" t="s">
        <v>6478</v>
      </c>
      <c r="P4784" s="3" t="s">
        <v>15809</v>
      </c>
      <c r="Q4784" s="3" t="s">
        <v>7158</v>
      </c>
      <c r="R4784" s="3" t="s">
        <v>6479</v>
      </c>
      <c r="S4784" s="3" t="s">
        <v>6480</v>
      </c>
      <c r="T4784" s="3" t="s">
        <v>6704</v>
      </c>
      <c r="U4784" s="3" t="s">
        <v>154</v>
      </c>
      <c r="V4784" s="3" t="s">
        <v>154</v>
      </c>
      <c r="W4784" s="3" t="s">
        <v>154</v>
      </c>
      <c r="X4784" s="3" t="s">
        <v>154</v>
      </c>
      <c r="Y4784" s="3" t="s">
        <v>154</v>
      </c>
      <c r="Z4784" s="3" t="s">
        <v>154</v>
      </c>
      <c r="AA4784" s="3" t="s">
        <v>154</v>
      </c>
      <c r="AB4784" s="3" t="s">
        <v>154</v>
      </c>
      <c r="AC4784" s="3" t="s">
        <v>154</v>
      </c>
      <c r="AD4784" s="3" t="s">
        <v>6151</v>
      </c>
      <c r="AE4784" s="3" t="s">
        <v>6151</v>
      </c>
      <c r="AF4784" s="3" t="s">
        <v>154</v>
      </c>
      <c r="AG4784" s="3" t="s">
        <v>154</v>
      </c>
      <c r="AH4784" s="3" t="s">
        <v>6478</v>
      </c>
      <c r="AI4784" s="3" t="s">
        <v>6482</v>
      </c>
      <c r="AJ4784" s="3" t="s">
        <v>15810</v>
      </c>
    </row>
    <row r="4785" spans="1:36" ht="15">
      <c r="A4785" s="10">
        <v>4888</v>
      </c>
      <c r="B4785" t="str">
        <f>IF(K4785="总计","",INDEX(主数据!A:AD,MATCH(J4785,主数据!A:A,0),9))</f>
        <v>华西大区公司</v>
      </c>
      <c r="C4785" t="str">
        <f>IF(K4785="","",INDEX(主数据!A:AD,MATCH(J4785,主数据!A:A,0),11))</f>
        <v>重庆北区</v>
      </c>
      <c r="D4785" t="str">
        <f t="shared" si="296"/>
        <v>CQ30公共电费直接录入</v>
      </c>
      <c r="E4785" s="13" t="str">
        <f t="shared" si="298"/>
        <v/>
      </c>
      <c r="F4785" s="13" t="str">
        <f>IF(E4785="","",IFERROR(IF(IF(K4785="","",INDEX(收费标合同信息维护!A:Q,MATCH(D4785,收费标合同信息维护!J:J,0),10))=D4785,"有","无"),"无"))</f>
        <v/>
      </c>
      <c r="G4785" s="13" t="str">
        <f t="shared" si="297"/>
        <v/>
      </c>
      <c r="H4785" s="13" t="str">
        <f t="shared" si="299"/>
        <v/>
      </c>
      <c r="I4785" s="13" t="str">
        <f>IF(G4785="","",IFERROR(IF(IF(K4785="","",INDEX(收费标合同信息维护!A:Q,MATCH(G4785,收费标合同信息维护!M:M,0),13))=G4785,"有","无"),"无"))</f>
        <v/>
      </c>
      <c r="J4785" s="3" t="s">
        <v>3392</v>
      </c>
      <c r="K4785" s="3" t="s">
        <v>15805</v>
      </c>
      <c r="L4785" s="3" t="s">
        <v>6826</v>
      </c>
      <c r="M4785" s="3" t="s">
        <v>7076</v>
      </c>
      <c r="N4785" s="3" t="s">
        <v>6477</v>
      </c>
      <c r="O4785" s="3" t="s">
        <v>6478</v>
      </c>
      <c r="P4785" s="3" t="s">
        <v>15811</v>
      </c>
      <c r="Q4785" s="3" t="s">
        <v>12985</v>
      </c>
      <c r="R4785" s="3" t="s">
        <v>6479</v>
      </c>
      <c r="S4785" s="3" t="s">
        <v>6480</v>
      </c>
      <c r="T4785" s="3" t="s">
        <v>6704</v>
      </c>
      <c r="U4785" s="3" t="s">
        <v>154</v>
      </c>
      <c r="V4785" s="3" t="s">
        <v>154</v>
      </c>
      <c r="W4785" s="3" t="s">
        <v>154</v>
      </c>
      <c r="X4785" s="3" t="s">
        <v>154</v>
      </c>
      <c r="Y4785" s="3" t="s">
        <v>154</v>
      </c>
      <c r="Z4785" s="3" t="s">
        <v>154</v>
      </c>
      <c r="AA4785" s="3" t="s">
        <v>154</v>
      </c>
      <c r="AB4785" s="3" t="s">
        <v>154</v>
      </c>
      <c r="AC4785" s="3" t="s">
        <v>154</v>
      </c>
      <c r="AD4785" s="3" t="s">
        <v>6151</v>
      </c>
      <c r="AE4785" s="3" t="s">
        <v>6151</v>
      </c>
      <c r="AF4785" s="3" t="s">
        <v>154</v>
      </c>
      <c r="AG4785" s="3" t="s">
        <v>154</v>
      </c>
      <c r="AH4785" s="3" t="s">
        <v>6478</v>
      </c>
      <c r="AI4785" s="3" t="s">
        <v>6482</v>
      </c>
      <c r="AJ4785" s="3" t="s">
        <v>15810</v>
      </c>
    </row>
    <row r="4786" spans="1:36" ht="15">
      <c r="A4786" s="10">
        <v>4889</v>
      </c>
      <c r="B4786" t="str">
        <f>IF(K4786="总计","",INDEX(主数据!A:AD,MATCH(J4786,主数据!A:A,0),9))</f>
        <v>华西大区公司</v>
      </c>
      <c r="C4786" t="str">
        <f>IF(K4786="","",INDEX(主数据!A:AD,MATCH(J4786,主数据!A:A,0),11))</f>
        <v>重庆北区</v>
      </c>
      <c r="D4786" t="str">
        <f t="shared" si="296"/>
        <v>CQ30公共能耗费用及其他直接录入</v>
      </c>
      <c r="E4786" s="13" t="str">
        <f t="shared" si="298"/>
        <v/>
      </c>
      <c r="F4786" s="13" t="str">
        <f>IF(E4786="","",IFERROR(IF(IF(K4786="","",INDEX(收费标合同信息维护!A:Q,MATCH(D4786,收费标合同信息维护!J:J,0),10))=D4786,"有","无"),"无"))</f>
        <v/>
      </c>
      <c r="G4786" s="13" t="str">
        <f t="shared" si="297"/>
        <v/>
      </c>
      <c r="H4786" s="13" t="str">
        <f t="shared" si="299"/>
        <v/>
      </c>
      <c r="I4786" s="13" t="str">
        <f>IF(G4786="","",IFERROR(IF(IF(K4786="","",INDEX(收费标合同信息维护!A:Q,MATCH(G4786,收费标合同信息维护!M:M,0),13))=G4786,"有","无"),"无"))</f>
        <v/>
      </c>
      <c r="J4786" s="3" t="s">
        <v>3392</v>
      </c>
      <c r="K4786" s="3" t="s">
        <v>15805</v>
      </c>
      <c r="L4786" s="3" t="s">
        <v>6702</v>
      </c>
      <c r="M4786" s="3" t="s">
        <v>6703</v>
      </c>
      <c r="N4786" s="3" t="s">
        <v>6477</v>
      </c>
      <c r="O4786" s="3" t="s">
        <v>6478</v>
      </c>
      <c r="P4786" s="3" t="s">
        <v>15812</v>
      </c>
      <c r="Q4786" s="3" t="s">
        <v>6703</v>
      </c>
      <c r="R4786" s="3" t="s">
        <v>6479</v>
      </c>
      <c r="S4786" s="3" t="s">
        <v>6480</v>
      </c>
      <c r="T4786" s="3" t="s">
        <v>7029</v>
      </c>
      <c r="U4786" s="3" t="s">
        <v>154</v>
      </c>
      <c r="V4786" s="3" t="s">
        <v>154</v>
      </c>
      <c r="W4786" s="3" t="s">
        <v>154</v>
      </c>
      <c r="X4786" s="3" t="s">
        <v>154</v>
      </c>
      <c r="Y4786" s="3" t="s">
        <v>154</v>
      </c>
      <c r="Z4786" s="3" t="s">
        <v>154</v>
      </c>
      <c r="AA4786" s="3" t="s">
        <v>154</v>
      </c>
      <c r="AB4786" s="3" t="s">
        <v>154</v>
      </c>
      <c r="AC4786" s="3" t="s">
        <v>154</v>
      </c>
      <c r="AD4786" s="3" t="s">
        <v>6151</v>
      </c>
      <c r="AE4786" s="3" t="s">
        <v>6151</v>
      </c>
      <c r="AF4786" s="3" t="s">
        <v>154</v>
      </c>
      <c r="AG4786" s="3" t="s">
        <v>154</v>
      </c>
      <c r="AH4786" s="3" t="s">
        <v>6478</v>
      </c>
      <c r="AI4786" s="3" t="s">
        <v>6482</v>
      </c>
      <c r="AJ4786" s="3" t="s">
        <v>6489</v>
      </c>
    </row>
    <row r="4787" spans="1:36" ht="30">
      <c r="A4787" s="10">
        <v>4890</v>
      </c>
      <c r="B4787" t="str">
        <f>IF(K4787="总计","",INDEX(主数据!A:AD,MATCH(J4787,主数据!A:A,0),9))</f>
        <v>华西大区公司</v>
      </c>
      <c r="C4787" t="str">
        <f>IF(K4787="","",INDEX(主数据!A:AD,MATCH(J4787,主数据!A:A,0),11))</f>
        <v>重庆北区</v>
      </c>
      <c r="D4787" t="str">
        <f t="shared" si="296"/>
        <v>CQ30小业主委托停车管理费（固定）定额</v>
      </c>
      <c r="E4787" s="13" t="str">
        <f t="shared" si="298"/>
        <v/>
      </c>
      <c r="F4787" s="13" t="str">
        <f>IF(E4787="","",IFERROR(IF(IF(K4787="","",INDEX(收费标合同信息维护!A:Q,MATCH(D4787,收费标合同信息维护!J:J,0),10))=D4787,"有","无"),"无"))</f>
        <v/>
      </c>
      <c r="G4787" s="13" t="str">
        <f t="shared" si="297"/>
        <v>CQ30小业主委托停车管理费（固定）定额40.00</v>
      </c>
      <c r="H4787" s="13" t="str">
        <f t="shared" si="299"/>
        <v>40.00</v>
      </c>
      <c r="I4787" s="13" t="str">
        <f>IF(G4787="","",IFERROR(IF(IF(K4787="","",INDEX(收费标合同信息维护!A:Q,MATCH(G4787,收费标合同信息维护!M:M,0),13))=G4787,"有","无"),"无"))</f>
        <v>无</v>
      </c>
      <c r="J4787" s="3" t="s">
        <v>3392</v>
      </c>
      <c r="K4787" s="3" t="s">
        <v>15805</v>
      </c>
      <c r="L4787" s="3" t="s">
        <v>7013</v>
      </c>
      <c r="M4787" s="3" t="s">
        <v>7014</v>
      </c>
      <c r="N4787" s="3" t="s">
        <v>6477</v>
      </c>
      <c r="O4787" s="3" t="s">
        <v>6478</v>
      </c>
      <c r="P4787" s="3" t="s">
        <v>7164</v>
      </c>
      <c r="Q4787" s="3" t="s">
        <v>7014</v>
      </c>
      <c r="R4787" s="3" t="s">
        <v>6490</v>
      </c>
      <c r="S4787" s="3" t="s">
        <v>6491</v>
      </c>
      <c r="T4787" s="3" t="s">
        <v>6590</v>
      </c>
      <c r="U4787" s="3" t="s">
        <v>154</v>
      </c>
      <c r="V4787" s="3" t="s">
        <v>154</v>
      </c>
      <c r="W4787" s="3" t="s">
        <v>6729</v>
      </c>
      <c r="X4787" s="3" t="s">
        <v>154</v>
      </c>
      <c r="Y4787" s="3" t="s">
        <v>154</v>
      </c>
      <c r="Z4787" s="3" t="s">
        <v>154</v>
      </c>
      <c r="AA4787" s="3" t="s">
        <v>154</v>
      </c>
      <c r="AB4787" s="3" t="s">
        <v>154</v>
      </c>
      <c r="AC4787" s="3" t="s">
        <v>154</v>
      </c>
      <c r="AD4787" s="3" t="s">
        <v>6151</v>
      </c>
      <c r="AE4787" s="3" t="s">
        <v>6151</v>
      </c>
      <c r="AF4787" s="3" t="s">
        <v>6040</v>
      </c>
      <c r="AG4787" s="3" t="s">
        <v>154</v>
      </c>
      <c r="AH4787" s="3" t="s">
        <v>6478</v>
      </c>
      <c r="AI4787" s="3" t="s">
        <v>6482</v>
      </c>
      <c r="AJ4787" s="3" t="s">
        <v>6489</v>
      </c>
    </row>
    <row r="4788" spans="1:36" ht="30">
      <c r="A4788" s="10">
        <v>4891</v>
      </c>
      <c r="B4788" t="str">
        <f>IF(K4788="总计","",INDEX(主数据!A:AD,MATCH(J4788,主数据!A:A,0),9))</f>
        <v>华西大区公司</v>
      </c>
      <c r="C4788" t="str">
        <f>IF(K4788="","",INDEX(主数据!A:AD,MATCH(J4788,主数据!A:A,0),11))</f>
        <v>重庆北区</v>
      </c>
      <c r="D4788" t="str">
        <f t="shared" si="296"/>
        <v>CQ30小业主委托停车管理费（固定）定额</v>
      </c>
      <c r="E4788" s="13" t="str">
        <f t="shared" si="298"/>
        <v/>
      </c>
      <c r="F4788" s="13" t="str">
        <f>IF(E4788="","",IFERROR(IF(IF(K4788="","",INDEX(收费标合同信息维护!A:Q,MATCH(D4788,收费标合同信息维护!J:J,0),10))=D4788,"有","无"),"无"))</f>
        <v/>
      </c>
      <c r="G4788" s="13" t="str">
        <f t="shared" si="297"/>
        <v>CQ30小业主委托停车管理费（固定）定额80.00</v>
      </c>
      <c r="H4788" s="13" t="str">
        <f t="shared" si="299"/>
        <v>80.00</v>
      </c>
      <c r="I4788" s="13" t="str">
        <f>IF(G4788="","",IFERROR(IF(IF(K4788="","",INDEX(收费标合同信息维护!A:Q,MATCH(G4788,收费标合同信息维护!M:M,0),13))=G4788,"有","无"),"无"))</f>
        <v>无</v>
      </c>
      <c r="J4788" s="3" t="s">
        <v>3392</v>
      </c>
      <c r="K4788" s="3" t="s">
        <v>15805</v>
      </c>
      <c r="L4788" s="3" t="s">
        <v>7013</v>
      </c>
      <c r="M4788" s="3" t="s">
        <v>7014</v>
      </c>
      <c r="N4788" s="3" t="s">
        <v>6477</v>
      </c>
      <c r="O4788" s="3" t="s">
        <v>6478</v>
      </c>
      <c r="P4788" s="3" t="s">
        <v>15813</v>
      </c>
      <c r="Q4788" s="3" t="s">
        <v>15814</v>
      </c>
      <c r="R4788" s="3" t="s">
        <v>6490</v>
      </c>
      <c r="S4788" s="3" t="s">
        <v>6491</v>
      </c>
      <c r="T4788" s="3" t="s">
        <v>6800</v>
      </c>
      <c r="U4788" s="3" t="s">
        <v>154</v>
      </c>
      <c r="V4788" s="3" t="s">
        <v>154</v>
      </c>
      <c r="W4788" s="3" t="s">
        <v>6521</v>
      </c>
      <c r="X4788" s="3" t="s">
        <v>154</v>
      </c>
      <c r="Y4788" s="3" t="s">
        <v>154</v>
      </c>
      <c r="Z4788" s="3" t="s">
        <v>154</v>
      </c>
      <c r="AA4788" s="3" t="s">
        <v>154</v>
      </c>
      <c r="AB4788" s="3" t="s">
        <v>154</v>
      </c>
      <c r="AC4788" s="3" t="s">
        <v>154</v>
      </c>
      <c r="AD4788" s="3" t="s">
        <v>6151</v>
      </c>
      <c r="AE4788" s="3" t="s">
        <v>6151</v>
      </c>
      <c r="AF4788" s="3" t="s">
        <v>6040</v>
      </c>
      <c r="AG4788" s="3" t="s">
        <v>154</v>
      </c>
      <c r="AH4788" s="3" t="s">
        <v>6478</v>
      </c>
      <c r="AI4788" s="3" t="s">
        <v>6482</v>
      </c>
      <c r="AJ4788" s="3" t="s">
        <v>14712</v>
      </c>
    </row>
    <row r="4789" spans="1:36" ht="30">
      <c r="A4789" s="10">
        <v>4892</v>
      </c>
      <c r="B4789" t="str">
        <f>IF(K4789="总计","",INDEX(主数据!A:AD,MATCH(J4789,主数据!A:A,0),9))</f>
        <v>华西大区公司</v>
      </c>
      <c r="C4789" t="str">
        <f>IF(K4789="","",INDEX(主数据!A:AD,MATCH(J4789,主数据!A:A,0),11))</f>
        <v>重庆北区</v>
      </c>
      <c r="D4789" t="str">
        <f t="shared" si="296"/>
        <v>CQ30小业主委托停车管理费（固定）定额</v>
      </c>
      <c r="E4789" s="13" t="str">
        <f t="shared" si="298"/>
        <v/>
      </c>
      <c r="F4789" s="13" t="str">
        <f>IF(E4789="","",IFERROR(IF(IF(K4789="","",INDEX(收费标合同信息维护!A:Q,MATCH(D4789,收费标合同信息维护!J:J,0),10))=D4789,"有","无"),"无"))</f>
        <v/>
      </c>
      <c r="G4789" s="13" t="str">
        <f t="shared" si="297"/>
        <v>CQ30小业主委托停车管理费（固定）定额160.00</v>
      </c>
      <c r="H4789" s="13" t="str">
        <f t="shared" si="299"/>
        <v>160.00</v>
      </c>
      <c r="I4789" s="13" t="str">
        <f>IF(G4789="","",IFERROR(IF(IF(K4789="","",INDEX(收费标合同信息维护!A:Q,MATCH(G4789,收费标合同信息维护!M:M,0),13))=G4789,"有","无"),"无"))</f>
        <v>无</v>
      </c>
      <c r="J4789" s="3" t="s">
        <v>3392</v>
      </c>
      <c r="K4789" s="3" t="s">
        <v>15805</v>
      </c>
      <c r="L4789" s="3" t="s">
        <v>7013</v>
      </c>
      <c r="M4789" s="3" t="s">
        <v>7014</v>
      </c>
      <c r="N4789" s="3" t="s">
        <v>6477</v>
      </c>
      <c r="O4789" s="3" t="s">
        <v>6478</v>
      </c>
      <c r="P4789" s="3" t="s">
        <v>15815</v>
      </c>
      <c r="Q4789" s="3" t="s">
        <v>15816</v>
      </c>
      <c r="R4789" s="3" t="s">
        <v>6490</v>
      </c>
      <c r="S4789" s="3" t="s">
        <v>6491</v>
      </c>
      <c r="T4789" s="3" t="s">
        <v>6800</v>
      </c>
      <c r="U4789" s="3" t="s">
        <v>154</v>
      </c>
      <c r="V4789" s="3" t="s">
        <v>154</v>
      </c>
      <c r="W4789" s="3" t="s">
        <v>9895</v>
      </c>
      <c r="X4789" s="3" t="s">
        <v>154</v>
      </c>
      <c r="Y4789" s="3" t="s">
        <v>154</v>
      </c>
      <c r="Z4789" s="3" t="s">
        <v>154</v>
      </c>
      <c r="AA4789" s="3" t="s">
        <v>154</v>
      </c>
      <c r="AB4789" s="3" t="s">
        <v>154</v>
      </c>
      <c r="AC4789" s="3" t="s">
        <v>154</v>
      </c>
      <c r="AD4789" s="3" t="s">
        <v>6151</v>
      </c>
      <c r="AE4789" s="3" t="s">
        <v>6151</v>
      </c>
      <c r="AF4789" s="3" t="s">
        <v>6040</v>
      </c>
      <c r="AG4789" s="3" t="s">
        <v>154</v>
      </c>
      <c r="AH4789" s="3" t="s">
        <v>6478</v>
      </c>
      <c r="AI4789" s="3" t="s">
        <v>6482</v>
      </c>
      <c r="AJ4789" s="3" t="s">
        <v>6030</v>
      </c>
    </row>
    <row r="4790" spans="1:36" ht="15">
      <c r="A4790" s="10">
        <v>4893</v>
      </c>
      <c r="B4790" t="str">
        <f>IF(K4790="总计","",INDEX(主数据!A:AD,MATCH(J4790,主数据!A:A,0),9))</f>
        <v>华西大区公司</v>
      </c>
      <c r="C4790" t="str">
        <f>IF(K4790="","",INDEX(主数据!A:AD,MATCH(J4790,主数据!A:A,0),11))</f>
        <v>重庆北区</v>
      </c>
      <c r="D4790" t="str">
        <f t="shared" si="296"/>
        <v>CQ30电费标准方式0.91</v>
      </c>
      <c r="E4790" s="13" t="str">
        <f t="shared" si="298"/>
        <v>0.91</v>
      </c>
      <c r="F4790" s="13" t="str">
        <f>IF(E4790="","",IFERROR(IF(IF(K4790="","",INDEX(收费标合同信息维护!A:Q,MATCH(D4790,收费标合同信息维护!J:J,0),10))=D4790,"有","无"),"无"))</f>
        <v>无</v>
      </c>
      <c r="G4790" s="13" t="str">
        <f t="shared" si="297"/>
        <v/>
      </c>
      <c r="H4790" s="13" t="str">
        <f t="shared" si="299"/>
        <v/>
      </c>
      <c r="I4790" s="13" t="str">
        <f>IF(G4790="","",IFERROR(IF(IF(K4790="","",INDEX(收费标合同信息维护!A:Q,MATCH(G4790,收费标合同信息维护!M:M,0),13))=G4790,"有","无"),"无"))</f>
        <v/>
      </c>
      <c r="J4790" s="3" t="s">
        <v>3392</v>
      </c>
      <c r="K4790" s="3" t="s">
        <v>15805</v>
      </c>
      <c r="L4790" s="3" t="s">
        <v>6601</v>
      </c>
      <c r="M4790" s="3" t="s">
        <v>6602</v>
      </c>
      <c r="N4790" s="3" t="s">
        <v>6603</v>
      </c>
      <c r="O4790" s="3" t="s">
        <v>6478</v>
      </c>
      <c r="P4790" s="3" t="s">
        <v>7517</v>
      </c>
      <c r="Q4790" s="3" t="s">
        <v>15817</v>
      </c>
      <c r="R4790" s="3" t="s">
        <v>6484</v>
      </c>
      <c r="S4790" s="3" t="s">
        <v>6491</v>
      </c>
      <c r="T4790" s="3" t="s">
        <v>7423</v>
      </c>
      <c r="U4790" s="3" t="s">
        <v>154</v>
      </c>
      <c r="V4790" s="3" t="s">
        <v>15733</v>
      </c>
      <c r="W4790" s="3" t="s">
        <v>154</v>
      </c>
      <c r="X4790" s="3" t="s">
        <v>154</v>
      </c>
      <c r="Y4790" s="3" t="s">
        <v>154</v>
      </c>
      <c r="Z4790" s="3" t="s">
        <v>154</v>
      </c>
      <c r="AA4790" s="3" t="s">
        <v>154</v>
      </c>
      <c r="AB4790" s="3" t="s">
        <v>154</v>
      </c>
      <c r="AC4790" s="3" t="s">
        <v>154</v>
      </c>
      <c r="AD4790" s="3" t="s">
        <v>6151</v>
      </c>
      <c r="AE4790" s="3" t="s">
        <v>6151</v>
      </c>
      <c r="AF4790" s="3" t="s">
        <v>154</v>
      </c>
      <c r="AG4790" s="3" t="s">
        <v>154</v>
      </c>
      <c r="AH4790" s="3" t="s">
        <v>6478</v>
      </c>
      <c r="AI4790" s="3" t="s">
        <v>6482</v>
      </c>
      <c r="AJ4790" s="3" t="s">
        <v>6489</v>
      </c>
    </row>
    <row r="4791" spans="1:36" ht="15">
      <c r="A4791" s="10">
        <v>4894</v>
      </c>
      <c r="B4791" t="str">
        <f>IF(K4791="总计","",INDEX(主数据!A:AD,MATCH(J4791,主数据!A:A,0),9))</f>
        <v>华西大区公司</v>
      </c>
      <c r="C4791" t="str">
        <f>IF(K4791="","",INDEX(主数据!A:AD,MATCH(J4791,主数据!A:A,0),11))</f>
        <v>重庆北区</v>
      </c>
      <c r="D4791" t="str">
        <f t="shared" si="296"/>
        <v>CQ30电费标准方式0.83</v>
      </c>
      <c r="E4791" s="13" t="str">
        <f t="shared" si="298"/>
        <v>0.83</v>
      </c>
      <c r="F4791" s="13" t="str">
        <f>IF(E4791="","",IFERROR(IF(IF(K4791="","",INDEX(收费标合同信息维护!A:Q,MATCH(D4791,收费标合同信息维护!J:J,0),10))=D4791,"有","无"),"无"))</f>
        <v>无</v>
      </c>
      <c r="G4791" s="13" t="str">
        <f t="shared" si="297"/>
        <v/>
      </c>
      <c r="H4791" s="13" t="str">
        <f t="shared" si="299"/>
        <v/>
      </c>
      <c r="I4791" s="13" t="str">
        <f>IF(G4791="","",IFERROR(IF(IF(K4791="","",INDEX(收费标合同信息维护!A:Q,MATCH(G4791,收费标合同信息维护!M:M,0),13))=G4791,"有","无"),"无"))</f>
        <v/>
      </c>
      <c r="J4791" s="3" t="s">
        <v>3392</v>
      </c>
      <c r="K4791" s="3" t="s">
        <v>15805</v>
      </c>
      <c r="L4791" s="3" t="s">
        <v>6601</v>
      </c>
      <c r="M4791" s="3" t="s">
        <v>6602</v>
      </c>
      <c r="N4791" s="3" t="s">
        <v>6603</v>
      </c>
      <c r="O4791" s="3" t="s">
        <v>6478</v>
      </c>
      <c r="P4791" s="3" t="s">
        <v>15818</v>
      </c>
      <c r="Q4791" s="3" t="s">
        <v>15819</v>
      </c>
      <c r="R4791" s="3" t="s">
        <v>6484</v>
      </c>
      <c r="S4791" s="3" t="s">
        <v>6491</v>
      </c>
      <c r="T4791" s="3" t="s">
        <v>6514</v>
      </c>
      <c r="U4791" s="3" t="s">
        <v>154</v>
      </c>
      <c r="V4791" s="3" t="s">
        <v>15337</v>
      </c>
      <c r="W4791" s="3" t="s">
        <v>154</v>
      </c>
      <c r="X4791" s="3" t="s">
        <v>154</v>
      </c>
      <c r="Y4791" s="3" t="s">
        <v>154</v>
      </c>
      <c r="Z4791" s="3" t="s">
        <v>154</v>
      </c>
      <c r="AA4791" s="3" t="s">
        <v>154</v>
      </c>
      <c r="AB4791" s="3" t="s">
        <v>154</v>
      </c>
      <c r="AC4791" s="3" t="s">
        <v>154</v>
      </c>
      <c r="AD4791" s="3" t="s">
        <v>6151</v>
      </c>
      <c r="AE4791" s="3" t="s">
        <v>6151</v>
      </c>
      <c r="AF4791" s="3" t="s">
        <v>154</v>
      </c>
      <c r="AG4791" s="3" t="s">
        <v>154</v>
      </c>
      <c r="AH4791" s="3" t="s">
        <v>6478</v>
      </c>
      <c r="AI4791" s="3" t="s">
        <v>6482</v>
      </c>
      <c r="AJ4791" s="3" t="s">
        <v>6489</v>
      </c>
    </row>
    <row r="4792" spans="1:36" ht="15">
      <c r="A4792" s="10">
        <v>4895</v>
      </c>
      <c r="B4792" t="str">
        <f>IF(K4792="总计","",INDEX(主数据!A:AD,MATCH(J4792,主数据!A:A,0),9))</f>
        <v>华西大区公司</v>
      </c>
      <c r="C4792" t="str">
        <f>IF(K4792="","",INDEX(主数据!A:AD,MATCH(J4792,主数据!A:A,0),11))</f>
        <v>重庆北区</v>
      </c>
      <c r="D4792" t="str">
        <f t="shared" si="296"/>
        <v>CQ30电费标准方式0.70</v>
      </c>
      <c r="E4792" s="13" t="str">
        <f t="shared" si="298"/>
        <v>0.70</v>
      </c>
      <c r="F4792" s="13" t="str">
        <f>IF(E4792="","",IFERROR(IF(IF(K4792="","",INDEX(收费标合同信息维护!A:Q,MATCH(D4792,收费标合同信息维护!J:J,0),10))=D4792,"有","无"),"无"))</f>
        <v>无</v>
      </c>
      <c r="G4792" s="13" t="str">
        <f t="shared" si="297"/>
        <v/>
      </c>
      <c r="H4792" s="13" t="str">
        <f t="shared" si="299"/>
        <v/>
      </c>
      <c r="I4792" s="13" t="str">
        <f>IF(G4792="","",IFERROR(IF(IF(K4792="","",INDEX(收费标合同信息维护!A:Q,MATCH(G4792,收费标合同信息维护!M:M,0),13))=G4792,"有","无"),"无"))</f>
        <v/>
      </c>
      <c r="J4792" s="3" t="s">
        <v>3392</v>
      </c>
      <c r="K4792" s="3" t="s">
        <v>15805</v>
      </c>
      <c r="L4792" s="3" t="s">
        <v>6601</v>
      </c>
      <c r="M4792" s="3" t="s">
        <v>6602</v>
      </c>
      <c r="N4792" s="3" t="s">
        <v>6603</v>
      </c>
      <c r="O4792" s="3" t="s">
        <v>6478</v>
      </c>
      <c r="P4792" s="3" t="s">
        <v>15820</v>
      </c>
      <c r="Q4792" s="3" t="s">
        <v>15821</v>
      </c>
      <c r="R4792" s="3" t="s">
        <v>6484</v>
      </c>
      <c r="S4792" s="3" t="s">
        <v>6491</v>
      </c>
      <c r="T4792" s="3" t="s">
        <v>6514</v>
      </c>
      <c r="U4792" s="3" t="s">
        <v>154</v>
      </c>
      <c r="V4792" s="3" t="s">
        <v>6949</v>
      </c>
      <c r="W4792" s="3" t="s">
        <v>154</v>
      </c>
      <c r="X4792" s="3" t="s">
        <v>154</v>
      </c>
      <c r="Y4792" s="3" t="s">
        <v>154</v>
      </c>
      <c r="Z4792" s="3" t="s">
        <v>154</v>
      </c>
      <c r="AA4792" s="3" t="s">
        <v>154</v>
      </c>
      <c r="AB4792" s="3" t="s">
        <v>154</v>
      </c>
      <c r="AC4792" s="3" t="s">
        <v>154</v>
      </c>
      <c r="AD4792" s="3" t="s">
        <v>6151</v>
      </c>
      <c r="AE4792" s="3" t="s">
        <v>6151</v>
      </c>
      <c r="AF4792" s="3" t="s">
        <v>154</v>
      </c>
      <c r="AG4792" s="3" t="s">
        <v>154</v>
      </c>
      <c r="AH4792" s="3" t="s">
        <v>6478</v>
      </c>
      <c r="AI4792" s="3" t="s">
        <v>6482</v>
      </c>
      <c r="AJ4792" s="3" t="s">
        <v>6489</v>
      </c>
    </row>
    <row r="4793" spans="1:36" ht="15">
      <c r="A4793" s="10">
        <v>4896</v>
      </c>
      <c r="B4793" t="str">
        <f>IF(K4793="总计","",INDEX(主数据!A:AD,MATCH(J4793,主数据!A:A,0),9))</f>
        <v>华西大区公司</v>
      </c>
      <c r="C4793" t="str">
        <f>IF(K4793="","",INDEX(主数据!A:AD,MATCH(J4793,主数据!A:A,0),11))</f>
        <v>重庆北区</v>
      </c>
      <c r="D4793" t="str">
        <f t="shared" si="296"/>
        <v>CQ30电费标准方式0.84</v>
      </c>
      <c r="E4793" s="13" t="str">
        <f t="shared" si="298"/>
        <v>0.84</v>
      </c>
      <c r="F4793" s="13" t="str">
        <f>IF(E4793="","",IFERROR(IF(IF(K4793="","",INDEX(收费标合同信息维护!A:Q,MATCH(D4793,收费标合同信息维护!J:J,0),10))=D4793,"有","无"),"无"))</f>
        <v>无</v>
      </c>
      <c r="G4793" s="13" t="str">
        <f t="shared" si="297"/>
        <v/>
      </c>
      <c r="H4793" s="13" t="str">
        <f t="shared" si="299"/>
        <v/>
      </c>
      <c r="I4793" s="13" t="str">
        <f>IF(G4793="","",IFERROR(IF(IF(K4793="","",INDEX(收费标合同信息维护!A:Q,MATCH(G4793,收费标合同信息维护!M:M,0),13))=G4793,"有","无"),"无"))</f>
        <v/>
      </c>
      <c r="J4793" s="3" t="s">
        <v>3392</v>
      </c>
      <c r="K4793" s="3" t="s">
        <v>15805</v>
      </c>
      <c r="L4793" s="3" t="s">
        <v>6601</v>
      </c>
      <c r="M4793" s="3" t="s">
        <v>6602</v>
      </c>
      <c r="N4793" s="3" t="s">
        <v>6603</v>
      </c>
      <c r="O4793" s="3" t="s">
        <v>6478</v>
      </c>
      <c r="P4793" s="3" t="s">
        <v>6601</v>
      </c>
      <c r="Q4793" s="3" t="s">
        <v>15822</v>
      </c>
      <c r="R4793" s="3" t="s">
        <v>6484</v>
      </c>
      <c r="S4793" s="3" t="s">
        <v>6491</v>
      </c>
      <c r="T4793" s="3" t="s">
        <v>6633</v>
      </c>
      <c r="U4793" s="3" t="s">
        <v>154</v>
      </c>
      <c r="V4793" s="3" t="s">
        <v>14969</v>
      </c>
      <c r="W4793" s="3" t="s">
        <v>154</v>
      </c>
      <c r="X4793" s="3" t="s">
        <v>154</v>
      </c>
      <c r="Y4793" s="3" t="s">
        <v>154</v>
      </c>
      <c r="Z4793" s="3" t="s">
        <v>154</v>
      </c>
      <c r="AA4793" s="3" t="s">
        <v>154</v>
      </c>
      <c r="AB4793" s="3" t="s">
        <v>154</v>
      </c>
      <c r="AC4793" s="3" t="s">
        <v>154</v>
      </c>
      <c r="AD4793" s="3" t="s">
        <v>6151</v>
      </c>
      <c r="AE4793" s="3" t="s">
        <v>6151</v>
      </c>
      <c r="AF4793" s="3" t="s">
        <v>154</v>
      </c>
      <c r="AG4793" s="3" t="s">
        <v>154</v>
      </c>
      <c r="AH4793" s="3" t="s">
        <v>6597</v>
      </c>
      <c r="AI4793" s="3" t="s">
        <v>6482</v>
      </c>
      <c r="AJ4793" s="3" t="s">
        <v>6489</v>
      </c>
    </row>
    <row r="4794" spans="1:36" ht="15">
      <c r="A4794" s="10">
        <v>4897</v>
      </c>
      <c r="B4794" t="str">
        <f>IF(K4794="总计","",INDEX(主数据!A:AD,MATCH(J4794,主数据!A:A,0),9))</f>
        <v>华西大区公司</v>
      </c>
      <c r="C4794" t="str">
        <f>IF(K4794="","",INDEX(主数据!A:AD,MATCH(J4794,主数据!A:A,0),11))</f>
        <v>重庆南区</v>
      </c>
      <c r="D4794" t="str">
        <f t="shared" si="296"/>
        <v>CQ36物业服务费标准方式1.25</v>
      </c>
      <c r="E4794" s="13" t="str">
        <f t="shared" si="298"/>
        <v>1.25</v>
      </c>
      <c r="F4794" s="13" t="str">
        <f>IF(E4794="","",IFERROR(IF(IF(K4794="","",INDEX(收费标合同信息维护!A:Q,MATCH(D4794,收费标合同信息维护!J:J,0),10))=D4794,"有","无"),"无"))</f>
        <v>无</v>
      </c>
      <c r="G4794" s="13" t="str">
        <f t="shared" si="297"/>
        <v/>
      </c>
      <c r="H4794" s="13" t="str">
        <f t="shared" si="299"/>
        <v/>
      </c>
      <c r="I4794" s="13" t="str">
        <f>IF(G4794="","",IFERROR(IF(IF(K4794="","",INDEX(收费标合同信息维护!A:Q,MATCH(G4794,收费标合同信息维护!M:M,0),13))=G4794,"有","无"),"无"))</f>
        <v/>
      </c>
      <c r="J4794" s="3" t="s">
        <v>3671</v>
      </c>
      <c r="K4794" s="3" t="s">
        <v>15823</v>
      </c>
      <c r="L4794" s="3" t="s">
        <v>6025</v>
      </c>
      <c r="M4794" s="3" t="s">
        <v>6026</v>
      </c>
      <c r="N4794" s="3" t="s">
        <v>6477</v>
      </c>
      <c r="O4794" s="3" t="s">
        <v>6478</v>
      </c>
      <c r="P4794" s="3" t="s">
        <v>15824</v>
      </c>
      <c r="Q4794" s="3" t="s">
        <v>15825</v>
      </c>
      <c r="R4794" s="3" t="s">
        <v>6484</v>
      </c>
      <c r="S4794" s="3" t="s">
        <v>6491</v>
      </c>
      <c r="T4794" s="3" t="s">
        <v>7214</v>
      </c>
      <c r="U4794" s="3" t="s">
        <v>154</v>
      </c>
      <c r="V4794" s="3" t="s">
        <v>8581</v>
      </c>
      <c r="W4794" s="3" t="s">
        <v>154</v>
      </c>
      <c r="X4794" s="3" t="s">
        <v>154</v>
      </c>
      <c r="Y4794" s="3" t="s">
        <v>154</v>
      </c>
      <c r="Z4794" s="3" t="s">
        <v>154</v>
      </c>
      <c r="AA4794" s="3" t="s">
        <v>154</v>
      </c>
      <c r="AB4794" s="3" t="s">
        <v>154</v>
      </c>
      <c r="AC4794" s="3" t="s">
        <v>154</v>
      </c>
      <c r="AD4794" s="3" t="s">
        <v>6151</v>
      </c>
      <c r="AE4794" s="3" t="s">
        <v>6151</v>
      </c>
      <c r="AF4794" s="3" t="s">
        <v>154</v>
      </c>
      <c r="AG4794" s="3" t="s">
        <v>154</v>
      </c>
      <c r="AH4794" s="3" t="s">
        <v>6478</v>
      </c>
      <c r="AI4794" s="3" t="s">
        <v>6482</v>
      </c>
      <c r="AJ4794" s="3" t="s">
        <v>6409</v>
      </c>
    </row>
    <row r="4795" spans="1:36" ht="15">
      <c r="A4795" s="10">
        <v>4898</v>
      </c>
      <c r="B4795" t="str">
        <f>IF(K4795="总计","",INDEX(主数据!A:AD,MATCH(J4795,主数据!A:A,0),9))</f>
        <v>华西大区公司</v>
      </c>
      <c r="C4795" t="str">
        <f>IF(K4795="","",INDEX(主数据!A:AD,MATCH(J4795,主数据!A:A,0),11))</f>
        <v>重庆南区</v>
      </c>
      <c r="D4795" t="str">
        <f t="shared" si="296"/>
        <v>CQ36物业服务费标准方式2.50</v>
      </c>
      <c r="E4795" s="13" t="str">
        <f t="shared" si="298"/>
        <v>2.50</v>
      </c>
      <c r="F4795" s="13" t="str">
        <f>IF(E4795="","",IFERROR(IF(IF(K4795="","",INDEX(收费标合同信息维护!A:Q,MATCH(D4795,收费标合同信息维护!J:J,0),10))=D4795,"有","无"),"无"))</f>
        <v>无</v>
      </c>
      <c r="G4795" s="13" t="str">
        <f t="shared" si="297"/>
        <v/>
      </c>
      <c r="H4795" s="13" t="str">
        <f t="shared" si="299"/>
        <v/>
      </c>
      <c r="I4795" s="13" t="str">
        <f>IF(G4795="","",IFERROR(IF(IF(K4795="","",INDEX(收费标合同信息维护!A:Q,MATCH(G4795,收费标合同信息维护!M:M,0),13))=G4795,"有","无"),"无"))</f>
        <v/>
      </c>
      <c r="J4795" s="3" t="s">
        <v>3671</v>
      </c>
      <c r="K4795" s="3" t="s">
        <v>15823</v>
      </c>
      <c r="L4795" s="3" t="s">
        <v>6025</v>
      </c>
      <c r="M4795" s="3" t="s">
        <v>6026</v>
      </c>
      <c r="N4795" s="3" t="s">
        <v>6477</v>
      </c>
      <c r="O4795" s="3" t="s">
        <v>6478</v>
      </c>
      <c r="P4795" s="3" t="s">
        <v>15826</v>
      </c>
      <c r="Q4795" s="3" t="s">
        <v>11839</v>
      </c>
      <c r="R4795" s="3" t="s">
        <v>6484</v>
      </c>
      <c r="S4795" s="3" t="s">
        <v>6491</v>
      </c>
      <c r="T4795" s="3" t="s">
        <v>7214</v>
      </c>
      <c r="U4795" s="3" t="s">
        <v>154</v>
      </c>
      <c r="V4795" s="3" t="s">
        <v>6675</v>
      </c>
      <c r="W4795" s="3" t="s">
        <v>154</v>
      </c>
      <c r="X4795" s="3" t="s">
        <v>154</v>
      </c>
      <c r="Y4795" s="3" t="s">
        <v>154</v>
      </c>
      <c r="Z4795" s="3" t="s">
        <v>154</v>
      </c>
      <c r="AA4795" s="3" t="s">
        <v>154</v>
      </c>
      <c r="AB4795" s="3" t="s">
        <v>154</v>
      </c>
      <c r="AC4795" s="3" t="s">
        <v>154</v>
      </c>
      <c r="AD4795" s="3" t="s">
        <v>6151</v>
      </c>
      <c r="AE4795" s="3" t="s">
        <v>6151</v>
      </c>
      <c r="AF4795" s="3" t="s">
        <v>154</v>
      </c>
      <c r="AG4795" s="3" t="s">
        <v>154</v>
      </c>
      <c r="AH4795" s="3" t="s">
        <v>6478</v>
      </c>
      <c r="AI4795" s="3" t="s">
        <v>6482</v>
      </c>
      <c r="AJ4795" s="3" t="s">
        <v>18345</v>
      </c>
    </row>
    <row r="4796" spans="1:36" ht="15">
      <c r="A4796" s="10">
        <v>4899</v>
      </c>
      <c r="B4796" t="str">
        <f>IF(K4796="总计","",INDEX(主数据!A:AD,MATCH(J4796,主数据!A:A,0),9))</f>
        <v>华西大区公司</v>
      </c>
      <c r="C4796" t="str">
        <f>IF(K4796="","",INDEX(主数据!A:AD,MATCH(J4796,主数据!A:A,0),11))</f>
        <v>重庆南区</v>
      </c>
      <c r="D4796" t="str">
        <f t="shared" si="296"/>
        <v>CQ36物业服务费标准方式5.00</v>
      </c>
      <c r="E4796" s="13" t="str">
        <f t="shared" si="298"/>
        <v>5.00</v>
      </c>
      <c r="F4796" s="13" t="str">
        <f>IF(E4796="","",IFERROR(IF(IF(K4796="","",INDEX(收费标合同信息维护!A:Q,MATCH(D4796,收费标合同信息维护!J:J,0),10))=D4796,"有","无"),"无"))</f>
        <v>无</v>
      </c>
      <c r="G4796" s="13" t="str">
        <f t="shared" si="297"/>
        <v/>
      </c>
      <c r="H4796" s="13" t="str">
        <f t="shared" si="299"/>
        <v/>
      </c>
      <c r="I4796" s="13" t="str">
        <f>IF(G4796="","",IFERROR(IF(IF(K4796="","",INDEX(收费标合同信息维护!A:Q,MATCH(G4796,收费标合同信息维护!M:M,0),13))=G4796,"有","无"),"无"))</f>
        <v/>
      </c>
      <c r="J4796" s="3" t="s">
        <v>3671</v>
      </c>
      <c r="K4796" s="3" t="s">
        <v>15823</v>
      </c>
      <c r="L4796" s="3" t="s">
        <v>6025</v>
      </c>
      <c r="M4796" s="3" t="s">
        <v>6026</v>
      </c>
      <c r="N4796" s="3" t="s">
        <v>6477</v>
      </c>
      <c r="O4796" s="3" t="s">
        <v>6478</v>
      </c>
      <c r="P4796" s="3" t="s">
        <v>15827</v>
      </c>
      <c r="Q4796" s="3" t="s">
        <v>13846</v>
      </c>
      <c r="R4796" s="3" t="s">
        <v>6484</v>
      </c>
      <c r="S4796" s="3" t="s">
        <v>6491</v>
      </c>
      <c r="T4796" s="3" t="s">
        <v>6499</v>
      </c>
      <c r="U4796" s="3" t="s">
        <v>154</v>
      </c>
      <c r="V4796" s="3" t="s">
        <v>6744</v>
      </c>
      <c r="W4796" s="3" t="s">
        <v>154</v>
      </c>
      <c r="X4796" s="3" t="s">
        <v>154</v>
      </c>
      <c r="Y4796" s="3" t="s">
        <v>154</v>
      </c>
      <c r="Z4796" s="3" t="s">
        <v>154</v>
      </c>
      <c r="AA4796" s="3" t="s">
        <v>154</v>
      </c>
      <c r="AB4796" s="3" t="s">
        <v>154</v>
      </c>
      <c r="AC4796" s="3" t="s">
        <v>154</v>
      </c>
      <c r="AD4796" s="3" t="s">
        <v>6151</v>
      </c>
      <c r="AE4796" s="3" t="s">
        <v>6151</v>
      </c>
      <c r="AF4796" s="3" t="s">
        <v>154</v>
      </c>
      <c r="AG4796" s="3" t="s">
        <v>154</v>
      </c>
      <c r="AH4796" s="3" t="s">
        <v>6478</v>
      </c>
      <c r="AI4796" s="3" t="s">
        <v>6482</v>
      </c>
      <c r="AJ4796" s="3" t="s">
        <v>6058</v>
      </c>
    </row>
    <row r="4797" spans="1:36" ht="15">
      <c r="A4797" s="10">
        <v>4900</v>
      </c>
      <c r="B4797" t="str">
        <f>IF(K4797="总计","",INDEX(主数据!A:AD,MATCH(J4797,主数据!A:A,0),9))</f>
        <v>华西大区公司</v>
      </c>
      <c r="C4797" t="str">
        <f>IF(K4797="","",INDEX(主数据!A:AD,MATCH(J4797,主数据!A:A,0),11))</f>
        <v>重庆南区</v>
      </c>
      <c r="D4797" t="str">
        <f t="shared" si="296"/>
        <v>CQ36物业服务费定额</v>
      </c>
      <c r="E4797" s="13" t="str">
        <f t="shared" si="298"/>
        <v/>
      </c>
      <c r="F4797" s="13" t="str">
        <f>IF(E4797="","",IFERROR(IF(IF(K4797="","",INDEX(收费标合同信息维护!A:Q,MATCH(D4797,收费标合同信息维护!J:J,0),10))=D4797,"有","无"),"无"))</f>
        <v/>
      </c>
      <c r="G4797" s="13" t="str">
        <f t="shared" si="297"/>
        <v>CQ36物业服务费定额29364.48</v>
      </c>
      <c r="H4797" s="13" t="str">
        <f t="shared" si="299"/>
        <v>29364.48</v>
      </c>
      <c r="I4797" s="13" t="str">
        <f>IF(G4797="","",IFERROR(IF(IF(K4797="","",INDEX(收费标合同信息维护!A:Q,MATCH(G4797,收费标合同信息维护!M:M,0),13))=G4797,"有","无"),"无"))</f>
        <v>无</v>
      </c>
      <c r="J4797" s="3" t="s">
        <v>3671</v>
      </c>
      <c r="K4797" s="3" t="s">
        <v>15823</v>
      </c>
      <c r="L4797" s="3" t="s">
        <v>6025</v>
      </c>
      <c r="M4797" s="3" t="s">
        <v>6026</v>
      </c>
      <c r="N4797" s="3" t="s">
        <v>6477</v>
      </c>
      <c r="O4797" s="3" t="s">
        <v>6478</v>
      </c>
      <c r="P4797" s="3" t="s">
        <v>15828</v>
      </c>
      <c r="Q4797" s="3" t="s">
        <v>15829</v>
      </c>
      <c r="R4797" s="3" t="s">
        <v>6490</v>
      </c>
      <c r="S4797" s="3" t="s">
        <v>6491</v>
      </c>
      <c r="T4797" s="3" t="s">
        <v>6690</v>
      </c>
      <c r="U4797" s="3" t="s">
        <v>154</v>
      </c>
      <c r="V4797" s="3" t="s">
        <v>154</v>
      </c>
      <c r="W4797" s="3" t="s">
        <v>15830</v>
      </c>
      <c r="X4797" s="3" t="s">
        <v>154</v>
      </c>
      <c r="Y4797" s="3" t="s">
        <v>154</v>
      </c>
      <c r="Z4797" s="3" t="s">
        <v>154</v>
      </c>
      <c r="AA4797" s="3" t="s">
        <v>154</v>
      </c>
      <c r="AB4797" s="3" t="s">
        <v>154</v>
      </c>
      <c r="AC4797" s="3" t="s">
        <v>154</v>
      </c>
      <c r="AD4797" s="3" t="s">
        <v>6151</v>
      </c>
      <c r="AE4797" s="3" t="s">
        <v>6151</v>
      </c>
      <c r="AF4797" s="3" t="s">
        <v>154</v>
      </c>
      <c r="AG4797" s="3" t="s">
        <v>154</v>
      </c>
      <c r="AH4797" s="3" t="s">
        <v>6478</v>
      </c>
      <c r="AI4797" s="3" t="s">
        <v>6482</v>
      </c>
      <c r="AJ4797" s="3" t="s">
        <v>6033</v>
      </c>
    </row>
    <row r="4798" spans="1:36" ht="15">
      <c r="A4798" s="10">
        <v>4901</v>
      </c>
      <c r="B4798" t="str">
        <f>IF(K4798="总计","",INDEX(主数据!A:AD,MATCH(J4798,主数据!A:A,0),9))</f>
        <v>华西大区公司</v>
      </c>
      <c r="C4798" t="str">
        <f>IF(K4798="","",INDEX(主数据!A:AD,MATCH(J4798,主数据!A:A,0),11))</f>
        <v>重庆南区</v>
      </c>
      <c r="D4798" t="str">
        <f t="shared" si="296"/>
        <v>CQ36物业服务费定额</v>
      </c>
      <c r="E4798" s="13" t="str">
        <f t="shared" si="298"/>
        <v/>
      </c>
      <c r="F4798" s="13" t="str">
        <f>IF(E4798="","",IFERROR(IF(IF(K4798="","",INDEX(收费标合同信息维护!A:Q,MATCH(D4798,收费标合同信息维护!J:J,0),10))=D4798,"有","无"),"无"))</f>
        <v/>
      </c>
      <c r="G4798" s="13" t="str">
        <f t="shared" si="297"/>
        <v>CQ36物业服务费定额9111.68</v>
      </c>
      <c r="H4798" s="13" t="str">
        <f t="shared" si="299"/>
        <v>9111.68</v>
      </c>
      <c r="I4798" s="13" t="str">
        <f>IF(G4798="","",IFERROR(IF(IF(K4798="","",INDEX(收费标合同信息维护!A:Q,MATCH(G4798,收费标合同信息维护!M:M,0),13))=G4798,"有","无"),"无"))</f>
        <v>无</v>
      </c>
      <c r="J4798" s="3" t="s">
        <v>3671</v>
      </c>
      <c r="K4798" s="3" t="s">
        <v>15823</v>
      </c>
      <c r="L4798" s="3" t="s">
        <v>6025</v>
      </c>
      <c r="M4798" s="3" t="s">
        <v>6026</v>
      </c>
      <c r="N4798" s="3" t="s">
        <v>6477</v>
      </c>
      <c r="O4798" s="3" t="s">
        <v>6478</v>
      </c>
      <c r="P4798" s="3" t="s">
        <v>15831</v>
      </c>
      <c r="Q4798" s="3" t="s">
        <v>15832</v>
      </c>
      <c r="R4798" s="3" t="s">
        <v>6490</v>
      </c>
      <c r="S4798" s="3" t="s">
        <v>6491</v>
      </c>
      <c r="T4798" s="3" t="s">
        <v>6690</v>
      </c>
      <c r="U4798" s="3" t="s">
        <v>154</v>
      </c>
      <c r="V4798" s="3" t="s">
        <v>154</v>
      </c>
      <c r="W4798" s="3" t="s">
        <v>15833</v>
      </c>
      <c r="X4798" s="3" t="s">
        <v>154</v>
      </c>
      <c r="Y4798" s="3" t="s">
        <v>154</v>
      </c>
      <c r="Z4798" s="3" t="s">
        <v>154</v>
      </c>
      <c r="AA4798" s="3" t="s">
        <v>154</v>
      </c>
      <c r="AB4798" s="3" t="s">
        <v>154</v>
      </c>
      <c r="AC4798" s="3" t="s">
        <v>154</v>
      </c>
      <c r="AD4798" s="3" t="s">
        <v>6151</v>
      </c>
      <c r="AE4798" s="3" t="s">
        <v>6151</v>
      </c>
      <c r="AF4798" s="3" t="s">
        <v>154</v>
      </c>
      <c r="AG4798" s="3" t="s">
        <v>154</v>
      </c>
      <c r="AH4798" s="3" t="s">
        <v>6478</v>
      </c>
      <c r="AI4798" s="3" t="s">
        <v>6482</v>
      </c>
      <c r="AJ4798" s="3" t="s">
        <v>6033</v>
      </c>
    </row>
    <row r="4799" spans="1:36" ht="15">
      <c r="A4799" s="10">
        <v>4902</v>
      </c>
      <c r="B4799" t="str">
        <f>IF(K4799="总计","",INDEX(主数据!A:AD,MATCH(J4799,主数据!A:A,0),9))</f>
        <v>华西大区公司</v>
      </c>
      <c r="C4799" t="str">
        <f>IF(K4799="","",INDEX(主数据!A:AD,MATCH(J4799,主数据!A:A,0),11))</f>
        <v>重庆南区</v>
      </c>
      <c r="D4799" t="str">
        <f t="shared" si="296"/>
        <v>CQ36物业服务费定额</v>
      </c>
      <c r="E4799" s="13" t="str">
        <f t="shared" si="298"/>
        <v/>
      </c>
      <c r="F4799" s="13" t="str">
        <f>IF(E4799="","",IFERROR(IF(IF(K4799="","",INDEX(收费标合同信息维护!A:Q,MATCH(D4799,收费标合同信息维护!J:J,0),10))=D4799,"有","无"),"无"))</f>
        <v/>
      </c>
      <c r="G4799" s="13" t="str">
        <f t="shared" si="297"/>
        <v>CQ36物业服务费定额61093.84</v>
      </c>
      <c r="H4799" s="13" t="str">
        <f t="shared" si="299"/>
        <v>61093.84</v>
      </c>
      <c r="I4799" s="13" t="str">
        <f>IF(G4799="","",IFERROR(IF(IF(K4799="","",INDEX(收费标合同信息维护!A:Q,MATCH(G4799,收费标合同信息维护!M:M,0),13))=G4799,"有","无"),"无"))</f>
        <v>无</v>
      </c>
      <c r="J4799" s="3" t="s">
        <v>3671</v>
      </c>
      <c r="K4799" s="3" t="s">
        <v>15823</v>
      </c>
      <c r="L4799" s="3" t="s">
        <v>6025</v>
      </c>
      <c r="M4799" s="3" t="s">
        <v>6026</v>
      </c>
      <c r="N4799" s="3" t="s">
        <v>6477</v>
      </c>
      <c r="O4799" s="3" t="s">
        <v>6478</v>
      </c>
      <c r="P4799" s="3" t="s">
        <v>15834</v>
      </c>
      <c r="Q4799" s="3" t="s">
        <v>15835</v>
      </c>
      <c r="R4799" s="3" t="s">
        <v>6490</v>
      </c>
      <c r="S4799" s="3" t="s">
        <v>6491</v>
      </c>
      <c r="T4799" s="3" t="s">
        <v>6690</v>
      </c>
      <c r="U4799" s="3" t="s">
        <v>154</v>
      </c>
      <c r="V4799" s="3" t="s">
        <v>154</v>
      </c>
      <c r="W4799" s="3" t="s">
        <v>15836</v>
      </c>
      <c r="X4799" s="3" t="s">
        <v>154</v>
      </c>
      <c r="Y4799" s="3" t="s">
        <v>154</v>
      </c>
      <c r="Z4799" s="3" t="s">
        <v>154</v>
      </c>
      <c r="AA4799" s="3" t="s">
        <v>154</v>
      </c>
      <c r="AB4799" s="3" t="s">
        <v>154</v>
      </c>
      <c r="AC4799" s="3" t="s">
        <v>154</v>
      </c>
      <c r="AD4799" s="3" t="s">
        <v>6151</v>
      </c>
      <c r="AE4799" s="3" t="s">
        <v>6151</v>
      </c>
      <c r="AF4799" s="3" t="s">
        <v>154</v>
      </c>
      <c r="AG4799" s="3" t="s">
        <v>154</v>
      </c>
      <c r="AH4799" s="3" t="s">
        <v>6597</v>
      </c>
      <c r="AI4799" s="3" t="s">
        <v>6482</v>
      </c>
      <c r="AJ4799" s="3" t="s">
        <v>6489</v>
      </c>
    </row>
    <row r="4800" spans="1:36" ht="15">
      <c r="A4800" s="10">
        <v>4903</v>
      </c>
      <c r="B4800" t="str">
        <f>IF(K4800="总计","",INDEX(主数据!A:AD,MATCH(J4800,主数据!A:A,0),9))</f>
        <v>华西大区公司</v>
      </c>
      <c r="C4800" t="str">
        <f>IF(K4800="","",INDEX(主数据!A:AD,MATCH(J4800,主数据!A:A,0),11))</f>
        <v>重庆南区</v>
      </c>
      <c r="D4800" t="str">
        <f t="shared" si="296"/>
        <v>CQ36物业服务费标准方式2.00</v>
      </c>
      <c r="E4800" s="13" t="str">
        <f t="shared" si="298"/>
        <v>2.00</v>
      </c>
      <c r="F4800" s="13" t="str">
        <f>IF(E4800="","",IFERROR(IF(IF(K4800="","",INDEX(收费标合同信息维护!A:Q,MATCH(D4800,收费标合同信息维护!J:J,0),10))=D4800,"有","无"),"无"))</f>
        <v>无</v>
      </c>
      <c r="G4800" s="13" t="str">
        <f t="shared" si="297"/>
        <v/>
      </c>
      <c r="H4800" s="13" t="str">
        <f t="shared" si="299"/>
        <v/>
      </c>
      <c r="I4800" s="13" t="str">
        <f>IF(G4800="","",IFERROR(IF(IF(K4800="","",INDEX(收费标合同信息维护!A:Q,MATCH(G4800,收费标合同信息维护!M:M,0),13))=G4800,"有","无"),"无"))</f>
        <v/>
      </c>
      <c r="J4800" s="3" t="s">
        <v>3671</v>
      </c>
      <c r="K4800" s="3" t="s">
        <v>15823</v>
      </c>
      <c r="L4800" s="3" t="s">
        <v>6025</v>
      </c>
      <c r="M4800" s="3" t="s">
        <v>6026</v>
      </c>
      <c r="N4800" s="3" t="s">
        <v>6477</v>
      </c>
      <c r="O4800" s="3" t="s">
        <v>6478</v>
      </c>
      <c r="P4800" s="3" t="s">
        <v>15837</v>
      </c>
      <c r="Q4800" s="3" t="s">
        <v>15838</v>
      </c>
      <c r="R4800" s="3" t="s">
        <v>6484</v>
      </c>
      <c r="S4800" s="3" t="s">
        <v>6491</v>
      </c>
      <c r="T4800" s="3" t="s">
        <v>7127</v>
      </c>
      <c r="U4800" s="3" t="s">
        <v>154</v>
      </c>
      <c r="V4800" s="3" t="s">
        <v>6686</v>
      </c>
      <c r="W4800" s="3" t="s">
        <v>154</v>
      </c>
      <c r="X4800" s="3" t="s">
        <v>154</v>
      </c>
      <c r="Y4800" s="3" t="s">
        <v>154</v>
      </c>
      <c r="Z4800" s="3" t="s">
        <v>154</v>
      </c>
      <c r="AA4800" s="3" t="s">
        <v>154</v>
      </c>
      <c r="AB4800" s="3" t="s">
        <v>154</v>
      </c>
      <c r="AC4800" s="3" t="s">
        <v>154</v>
      </c>
      <c r="AD4800" s="3" t="s">
        <v>6151</v>
      </c>
      <c r="AE4800" s="3" t="s">
        <v>6151</v>
      </c>
      <c r="AF4800" s="3" t="s">
        <v>6040</v>
      </c>
      <c r="AG4800" s="3" t="s">
        <v>154</v>
      </c>
      <c r="AH4800" s="3" t="s">
        <v>6478</v>
      </c>
      <c r="AI4800" s="3" t="s">
        <v>6482</v>
      </c>
      <c r="AJ4800" s="3" t="s">
        <v>6258</v>
      </c>
    </row>
    <row r="4801" spans="1:36" ht="15">
      <c r="A4801" s="10">
        <v>4904</v>
      </c>
      <c r="B4801" t="str">
        <f>IF(K4801="总计","",INDEX(主数据!A:AD,MATCH(J4801,主数据!A:A,0),9))</f>
        <v>华西大区公司</v>
      </c>
      <c r="C4801" t="str">
        <f>IF(K4801="","",INDEX(主数据!A:AD,MATCH(J4801,主数据!A:A,0),11))</f>
        <v>重庆南区</v>
      </c>
      <c r="D4801" t="str">
        <f t="shared" si="296"/>
        <v>CQ36公共能耗费用及其他直接录入</v>
      </c>
      <c r="E4801" s="13" t="str">
        <f t="shared" si="298"/>
        <v/>
      </c>
      <c r="F4801" s="13" t="str">
        <f>IF(E4801="","",IFERROR(IF(IF(K4801="","",INDEX(收费标合同信息维护!A:Q,MATCH(D4801,收费标合同信息维护!J:J,0),10))=D4801,"有","无"),"无"))</f>
        <v/>
      </c>
      <c r="G4801" s="13" t="str">
        <f t="shared" si="297"/>
        <v/>
      </c>
      <c r="H4801" s="13" t="str">
        <f t="shared" si="299"/>
        <v/>
      </c>
      <c r="I4801" s="13" t="str">
        <f>IF(G4801="","",IFERROR(IF(IF(K4801="","",INDEX(收费标合同信息维护!A:Q,MATCH(G4801,收费标合同信息维护!M:M,0),13))=G4801,"有","无"),"无"))</f>
        <v/>
      </c>
      <c r="J4801" s="3" t="s">
        <v>3671</v>
      </c>
      <c r="K4801" s="3" t="s">
        <v>15823</v>
      </c>
      <c r="L4801" s="3" t="s">
        <v>6702</v>
      </c>
      <c r="M4801" s="3" t="s">
        <v>6703</v>
      </c>
      <c r="N4801" s="3" t="s">
        <v>6477</v>
      </c>
      <c r="O4801" s="3" t="s">
        <v>6478</v>
      </c>
      <c r="P4801" s="3" t="s">
        <v>15839</v>
      </c>
      <c r="Q4801" s="3" t="s">
        <v>6703</v>
      </c>
      <c r="R4801" s="3" t="s">
        <v>6479</v>
      </c>
      <c r="S4801" s="3" t="s">
        <v>6480</v>
      </c>
      <c r="T4801" s="3" t="s">
        <v>15840</v>
      </c>
      <c r="U4801" s="3" t="s">
        <v>154</v>
      </c>
      <c r="V4801" s="3" t="s">
        <v>154</v>
      </c>
      <c r="W4801" s="3" t="s">
        <v>154</v>
      </c>
      <c r="X4801" s="3" t="s">
        <v>154</v>
      </c>
      <c r="Y4801" s="3" t="s">
        <v>154</v>
      </c>
      <c r="Z4801" s="3" t="s">
        <v>154</v>
      </c>
      <c r="AA4801" s="3" t="s">
        <v>154</v>
      </c>
      <c r="AB4801" s="3" t="s">
        <v>154</v>
      </c>
      <c r="AC4801" s="3" t="s">
        <v>154</v>
      </c>
      <c r="AD4801" s="3" t="s">
        <v>6151</v>
      </c>
      <c r="AE4801" s="3" t="s">
        <v>6151</v>
      </c>
      <c r="AF4801" s="3" t="s">
        <v>154</v>
      </c>
      <c r="AG4801" s="3" t="s">
        <v>154</v>
      </c>
      <c r="AH4801" s="3" t="s">
        <v>6478</v>
      </c>
      <c r="AI4801" s="3" t="s">
        <v>6482</v>
      </c>
      <c r="AJ4801" s="3" t="s">
        <v>15841</v>
      </c>
    </row>
    <row r="4802" spans="1:36" ht="30">
      <c r="A4802" s="10">
        <v>4905</v>
      </c>
      <c r="B4802" t="str">
        <f>IF(K4802="总计","",INDEX(主数据!A:AD,MATCH(J4802,主数据!A:A,0),9))</f>
        <v>华西大区公司</v>
      </c>
      <c r="C4802" t="str">
        <f>IF(K4802="","",INDEX(主数据!A:AD,MATCH(J4802,主数据!A:A,0),11))</f>
        <v>重庆南区</v>
      </c>
      <c r="D4802" t="str">
        <f t="shared" ref="D4802:D4865" si="300">J4802&amp;M4802&amp;R4802&amp;E4802</f>
        <v>CQ36开发商委托停车租赁费（固定）直接录入</v>
      </c>
      <c r="E4802" s="13" t="str">
        <f t="shared" si="298"/>
        <v/>
      </c>
      <c r="F4802" s="13" t="str">
        <f>IF(E4802="","",IFERROR(IF(IF(K4802="","",INDEX(收费标合同信息维护!A:Q,MATCH(D4802,收费标合同信息维护!J:J,0),10))=D4802,"有","无"),"无"))</f>
        <v/>
      </c>
      <c r="G4802" s="13" t="str">
        <f t="shared" ref="G4802:G4865" si="301">IF(W4802="","",J4802&amp;M4802&amp;R4802&amp;H4802)</f>
        <v/>
      </c>
      <c r="H4802" s="13" t="str">
        <f t="shared" si="299"/>
        <v/>
      </c>
      <c r="I4802" s="13" t="str">
        <f>IF(G4802="","",IFERROR(IF(IF(K4802="","",INDEX(收费标合同信息维护!A:Q,MATCH(G4802,收费标合同信息维护!M:M,0),13))=G4802,"有","无"),"无"))</f>
        <v/>
      </c>
      <c r="J4802" s="3" t="s">
        <v>3671</v>
      </c>
      <c r="K4802" s="3" t="s">
        <v>15823</v>
      </c>
      <c r="L4802" s="3" t="s">
        <v>6818</v>
      </c>
      <c r="M4802" s="3" t="s">
        <v>6819</v>
      </c>
      <c r="N4802" s="3" t="s">
        <v>6477</v>
      </c>
      <c r="O4802" s="3" t="s">
        <v>6478</v>
      </c>
      <c r="P4802" s="3" t="s">
        <v>15842</v>
      </c>
      <c r="Q4802" s="3" t="s">
        <v>6819</v>
      </c>
      <c r="R4802" s="3" t="s">
        <v>6479</v>
      </c>
      <c r="S4802" s="3" t="s">
        <v>6480</v>
      </c>
      <c r="T4802" s="3" t="s">
        <v>6510</v>
      </c>
      <c r="U4802" s="3" t="s">
        <v>154</v>
      </c>
      <c r="V4802" s="3" t="s">
        <v>154</v>
      </c>
      <c r="W4802" s="3" t="s">
        <v>154</v>
      </c>
      <c r="X4802" s="3" t="s">
        <v>154</v>
      </c>
      <c r="Y4802" s="3" t="s">
        <v>154</v>
      </c>
      <c r="Z4802" s="3" t="s">
        <v>154</v>
      </c>
      <c r="AA4802" s="3" t="s">
        <v>154</v>
      </c>
      <c r="AB4802" s="3" t="s">
        <v>154</v>
      </c>
      <c r="AC4802" s="3" t="s">
        <v>154</v>
      </c>
      <c r="AD4802" s="3" t="s">
        <v>6151</v>
      </c>
      <c r="AE4802" s="3" t="s">
        <v>6151</v>
      </c>
      <c r="AF4802" s="3" t="s">
        <v>154</v>
      </c>
      <c r="AG4802" s="3" t="s">
        <v>154</v>
      </c>
      <c r="AH4802" s="3" t="s">
        <v>6597</v>
      </c>
      <c r="AI4802" s="3" t="s">
        <v>6482</v>
      </c>
      <c r="AJ4802" s="3" t="s">
        <v>29</v>
      </c>
    </row>
    <row r="4803" spans="1:36" ht="30">
      <c r="A4803" s="10">
        <v>4906</v>
      </c>
      <c r="B4803" t="str">
        <f>IF(K4803="总计","",INDEX(主数据!A:AD,MATCH(J4803,主数据!A:A,0),9))</f>
        <v>华西大区公司</v>
      </c>
      <c r="C4803" t="str">
        <f>IF(K4803="","",INDEX(主数据!A:AD,MATCH(J4803,主数据!A:A,0),11))</f>
        <v>重庆南区</v>
      </c>
      <c r="D4803" t="str">
        <f t="shared" si="300"/>
        <v>CQ36开发商委托停车租赁费（固定）定额</v>
      </c>
      <c r="E4803" s="13" t="str">
        <f t="shared" ref="E4803:E4866" si="302">TEXT(IF(V4803="","",--V4803),"0.00")</f>
        <v/>
      </c>
      <c r="F4803" s="13" t="str">
        <f>IF(E4803="","",IFERROR(IF(IF(K4803="","",INDEX(收费标合同信息维护!A:Q,MATCH(D4803,收费标合同信息维护!J:J,0),10))=D4803,"有","无"),"无"))</f>
        <v/>
      </c>
      <c r="G4803" s="13" t="str">
        <f t="shared" si="301"/>
        <v>CQ36开发商委托停车租赁费（固定）定额420.00</v>
      </c>
      <c r="H4803" s="13" t="str">
        <f t="shared" ref="H4803:H4866" si="303">TEXT(IF(W4803="","",--W4803),"0.00")</f>
        <v>420.00</v>
      </c>
      <c r="I4803" s="13" t="str">
        <f>IF(G4803="","",IFERROR(IF(IF(K4803="","",INDEX(收费标合同信息维护!A:Q,MATCH(G4803,收费标合同信息维护!M:M,0),13))=G4803,"有","无"),"无"))</f>
        <v>无</v>
      </c>
      <c r="J4803" s="3" t="s">
        <v>3671</v>
      </c>
      <c r="K4803" s="3" t="s">
        <v>15823</v>
      </c>
      <c r="L4803" s="3" t="s">
        <v>6818</v>
      </c>
      <c r="M4803" s="3" t="s">
        <v>6819</v>
      </c>
      <c r="N4803" s="3" t="s">
        <v>6477</v>
      </c>
      <c r="O4803" s="3" t="s">
        <v>6478</v>
      </c>
      <c r="P4803" s="3" t="s">
        <v>15843</v>
      </c>
      <c r="Q4803" s="3" t="s">
        <v>9257</v>
      </c>
      <c r="R4803" s="3" t="s">
        <v>6490</v>
      </c>
      <c r="S4803" s="3" t="s">
        <v>6491</v>
      </c>
      <c r="T4803" s="3" t="s">
        <v>6510</v>
      </c>
      <c r="U4803" s="3" t="s">
        <v>154</v>
      </c>
      <c r="V4803" s="3" t="s">
        <v>154</v>
      </c>
      <c r="W4803" s="3" t="s">
        <v>9258</v>
      </c>
      <c r="X4803" s="3" t="s">
        <v>154</v>
      </c>
      <c r="Y4803" s="3" t="s">
        <v>154</v>
      </c>
      <c r="Z4803" s="3" t="s">
        <v>154</v>
      </c>
      <c r="AA4803" s="3" t="s">
        <v>154</v>
      </c>
      <c r="AB4803" s="3" t="s">
        <v>154</v>
      </c>
      <c r="AC4803" s="3" t="s">
        <v>154</v>
      </c>
      <c r="AD4803" s="3" t="s">
        <v>6151</v>
      </c>
      <c r="AE4803" s="3" t="s">
        <v>6151</v>
      </c>
      <c r="AF4803" s="3" t="s">
        <v>154</v>
      </c>
      <c r="AG4803" s="3" t="s">
        <v>154</v>
      </c>
      <c r="AH4803" s="3" t="s">
        <v>6478</v>
      </c>
      <c r="AI4803" s="3" t="s">
        <v>6482</v>
      </c>
      <c r="AJ4803" s="3" t="s">
        <v>6036</v>
      </c>
    </row>
    <row r="4804" spans="1:36" ht="30">
      <c r="A4804" s="10">
        <v>4907</v>
      </c>
      <c r="B4804" t="str">
        <f>IF(K4804="总计","",INDEX(主数据!A:AD,MATCH(J4804,主数据!A:A,0),9))</f>
        <v>华西大区公司</v>
      </c>
      <c r="C4804" t="str">
        <f>IF(K4804="","",INDEX(主数据!A:AD,MATCH(J4804,主数据!A:A,0),11))</f>
        <v>重庆南区</v>
      </c>
      <c r="D4804" t="str">
        <f t="shared" si="300"/>
        <v>CQ36小业主委托停车管理费（固定）定额</v>
      </c>
      <c r="E4804" s="13" t="str">
        <f t="shared" si="302"/>
        <v/>
      </c>
      <c r="F4804" s="13" t="str">
        <f>IF(E4804="","",IFERROR(IF(IF(K4804="","",INDEX(收费标合同信息维护!A:Q,MATCH(D4804,收费标合同信息维护!J:J,0),10))=D4804,"有","无"),"无"))</f>
        <v/>
      </c>
      <c r="G4804" s="13" t="str">
        <f t="shared" si="301"/>
        <v>CQ36小业主委托停车管理费（固定）定额80.00</v>
      </c>
      <c r="H4804" s="13" t="str">
        <f t="shared" si="303"/>
        <v>80.00</v>
      </c>
      <c r="I4804" s="13" t="str">
        <f>IF(G4804="","",IFERROR(IF(IF(K4804="","",INDEX(收费标合同信息维护!A:Q,MATCH(G4804,收费标合同信息维护!M:M,0),13))=G4804,"有","无"),"无"))</f>
        <v>无</v>
      </c>
      <c r="J4804" s="3" t="s">
        <v>3671</v>
      </c>
      <c r="K4804" s="3" t="s">
        <v>15823</v>
      </c>
      <c r="L4804" s="3" t="s">
        <v>7013</v>
      </c>
      <c r="M4804" s="3" t="s">
        <v>7014</v>
      </c>
      <c r="N4804" s="3" t="s">
        <v>6477</v>
      </c>
      <c r="O4804" s="3" t="s">
        <v>6478</v>
      </c>
      <c r="P4804" s="3" t="s">
        <v>15844</v>
      </c>
      <c r="Q4804" s="3" t="s">
        <v>7014</v>
      </c>
      <c r="R4804" s="3" t="s">
        <v>6490</v>
      </c>
      <c r="S4804" s="3" t="s">
        <v>6491</v>
      </c>
      <c r="T4804" s="3" t="s">
        <v>6510</v>
      </c>
      <c r="U4804" s="3" t="s">
        <v>154</v>
      </c>
      <c r="V4804" s="3" t="s">
        <v>154</v>
      </c>
      <c r="W4804" s="3" t="s">
        <v>6521</v>
      </c>
      <c r="X4804" s="3" t="s">
        <v>154</v>
      </c>
      <c r="Y4804" s="3" t="s">
        <v>154</v>
      </c>
      <c r="Z4804" s="3" t="s">
        <v>154</v>
      </c>
      <c r="AA4804" s="3" t="s">
        <v>154</v>
      </c>
      <c r="AB4804" s="3" t="s">
        <v>154</v>
      </c>
      <c r="AC4804" s="3" t="s">
        <v>154</v>
      </c>
      <c r="AD4804" s="3" t="s">
        <v>6151</v>
      </c>
      <c r="AE4804" s="3" t="s">
        <v>6151</v>
      </c>
      <c r="AF4804" s="3" t="s">
        <v>154</v>
      </c>
      <c r="AG4804" s="3" t="s">
        <v>154</v>
      </c>
      <c r="AH4804" s="3" t="s">
        <v>6478</v>
      </c>
      <c r="AI4804" s="3" t="s">
        <v>6482</v>
      </c>
      <c r="AJ4804" s="3" t="s">
        <v>15845</v>
      </c>
    </row>
    <row r="4805" spans="1:36" ht="15">
      <c r="A4805" s="10">
        <v>4908</v>
      </c>
      <c r="B4805" t="str">
        <f>IF(K4805="总计","",INDEX(主数据!A:AD,MATCH(J4805,主数据!A:A,0),9))</f>
        <v>华西大区公司</v>
      </c>
      <c r="C4805" t="str">
        <f>IF(K4805="","",INDEX(主数据!A:AD,MATCH(J4805,主数据!A:A,0),11))</f>
        <v>重庆南区</v>
      </c>
      <c r="D4805" t="str">
        <f t="shared" si="300"/>
        <v>CQ36电费标准方式0.95</v>
      </c>
      <c r="E4805" s="13" t="str">
        <f t="shared" si="302"/>
        <v>0.95</v>
      </c>
      <c r="F4805" s="13" t="str">
        <f>IF(E4805="","",IFERROR(IF(IF(K4805="","",INDEX(收费标合同信息维护!A:Q,MATCH(D4805,收费标合同信息维护!J:J,0),10))=D4805,"有","无"),"无"))</f>
        <v>无</v>
      </c>
      <c r="G4805" s="13" t="str">
        <f t="shared" si="301"/>
        <v/>
      </c>
      <c r="H4805" s="13" t="str">
        <f t="shared" si="303"/>
        <v/>
      </c>
      <c r="I4805" s="13" t="str">
        <f>IF(G4805="","",IFERROR(IF(IF(K4805="","",INDEX(收费标合同信息维护!A:Q,MATCH(G4805,收费标合同信息维护!M:M,0),13))=G4805,"有","无"),"无"))</f>
        <v/>
      </c>
      <c r="J4805" s="3" t="s">
        <v>3671</v>
      </c>
      <c r="K4805" s="3" t="s">
        <v>15823</v>
      </c>
      <c r="L4805" s="3" t="s">
        <v>6601</v>
      </c>
      <c r="M4805" s="3" t="s">
        <v>6602</v>
      </c>
      <c r="N4805" s="3" t="s">
        <v>6603</v>
      </c>
      <c r="O4805" s="3" t="s">
        <v>6478</v>
      </c>
      <c r="P4805" s="3" t="s">
        <v>15846</v>
      </c>
      <c r="Q4805" s="3" t="s">
        <v>15847</v>
      </c>
      <c r="R4805" s="3" t="s">
        <v>6484</v>
      </c>
      <c r="S4805" s="3" t="s">
        <v>6491</v>
      </c>
      <c r="T4805" s="3" t="s">
        <v>6915</v>
      </c>
      <c r="U4805" s="3" t="s">
        <v>154</v>
      </c>
      <c r="V4805" s="3" t="s">
        <v>9078</v>
      </c>
      <c r="W4805" s="3" t="s">
        <v>154</v>
      </c>
      <c r="X4805" s="3" t="s">
        <v>154</v>
      </c>
      <c r="Y4805" s="3" t="s">
        <v>154</v>
      </c>
      <c r="Z4805" s="3" t="s">
        <v>154</v>
      </c>
      <c r="AA4805" s="3" t="s">
        <v>154</v>
      </c>
      <c r="AB4805" s="3" t="s">
        <v>154</v>
      </c>
      <c r="AC4805" s="3" t="s">
        <v>154</v>
      </c>
      <c r="AD4805" s="3" t="s">
        <v>6151</v>
      </c>
      <c r="AE4805" s="3" t="s">
        <v>6151</v>
      </c>
      <c r="AF4805" s="3" t="s">
        <v>154</v>
      </c>
      <c r="AG4805" s="3" t="s">
        <v>154</v>
      </c>
      <c r="AH4805" s="3" t="s">
        <v>6478</v>
      </c>
      <c r="AI4805" s="3" t="s">
        <v>6482</v>
      </c>
      <c r="AJ4805" s="3" t="s">
        <v>6489</v>
      </c>
    </row>
    <row r="4806" spans="1:36" ht="15">
      <c r="A4806" s="10">
        <v>4909</v>
      </c>
      <c r="B4806" t="str">
        <f>IF(K4806="总计","",INDEX(主数据!A:AD,MATCH(J4806,主数据!A:A,0),9))</f>
        <v>华西大区公司</v>
      </c>
      <c r="C4806" t="str">
        <f>IF(K4806="","",INDEX(主数据!A:AD,MATCH(J4806,主数据!A:A,0),11))</f>
        <v>重庆南区</v>
      </c>
      <c r="D4806" t="str">
        <f t="shared" si="300"/>
        <v>CQ36电费标准方式1.10</v>
      </c>
      <c r="E4806" s="13" t="str">
        <f t="shared" si="302"/>
        <v>1.10</v>
      </c>
      <c r="F4806" s="13" t="str">
        <f>IF(E4806="","",IFERROR(IF(IF(K4806="","",INDEX(收费标合同信息维护!A:Q,MATCH(D4806,收费标合同信息维护!J:J,0),10))=D4806,"有","无"),"无"))</f>
        <v>无</v>
      </c>
      <c r="G4806" s="13" t="str">
        <f t="shared" si="301"/>
        <v/>
      </c>
      <c r="H4806" s="13" t="str">
        <f t="shared" si="303"/>
        <v/>
      </c>
      <c r="I4806" s="13" t="str">
        <f>IF(G4806="","",IFERROR(IF(IF(K4806="","",INDEX(收费标合同信息维护!A:Q,MATCH(G4806,收费标合同信息维护!M:M,0),13))=G4806,"有","无"),"无"))</f>
        <v/>
      </c>
      <c r="J4806" s="3" t="s">
        <v>3671</v>
      </c>
      <c r="K4806" s="3" t="s">
        <v>15823</v>
      </c>
      <c r="L4806" s="3" t="s">
        <v>6601</v>
      </c>
      <c r="M4806" s="3" t="s">
        <v>6602</v>
      </c>
      <c r="N4806" s="3" t="s">
        <v>6603</v>
      </c>
      <c r="O4806" s="3" t="s">
        <v>6478</v>
      </c>
      <c r="P4806" s="3" t="s">
        <v>15848</v>
      </c>
      <c r="Q4806" s="3" t="s">
        <v>8464</v>
      </c>
      <c r="R4806" s="3" t="s">
        <v>6484</v>
      </c>
      <c r="S4806" s="3" t="s">
        <v>6491</v>
      </c>
      <c r="T4806" s="3" t="s">
        <v>6486</v>
      </c>
      <c r="U4806" s="3" t="s">
        <v>154</v>
      </c>
      <c r="V4806" s="3" t="s">
        <v>6488</v>
      </c>
      <c r="W4806" s="3" t="s">
        <v>154</v>
      </c>
      <c r="X4806" s="3" t="s">
        <v>154</v>
      </c>
      <c r="Y4806" s="3" t="s">
        <v>154</v>
      </c>
      <c r="Z4806" s="3" t="s">
        <v>154</v>
      </c>
      <c r="AA4806" s="3" t="s">
        <v>154</v>
      </c>
      <c r="AB4806" s="3" t="s">
        <v>154</v>
      </c>
      <c r="AC4806" s="3" t="s">
        <v>154</v>
      </c>
      <c r="AD4806" s="3" t="s">
        <v>6151</v>
      </c>
      <c r="AE4806" s="3" t="s">
        <v>6151</v>
      </c>
      <c r="AF4806" s="3" t="s">
        <v>154</v>
      </c>
      <c r="AG4806" s="3" t="s">
        <v>154</v>
      </c>
      <c r="AH4806" s="3" t="s">
        <v>6597</v>
      </c>
      <c r="AI4806" s="3" t="s">
        <v>6482</v>
      </c>
      <c r="AJ4806" s="3" t="s">
        <v>6489</v>
      </c>
    </row>
    <row r="4807" spans="1:36" ht="30">
      <c r="A4807" s="10">
        <v>4910</v>
      </c>
      <c r="B4807" t="str">
        <f>IF(K4807="总计","",INDEX(主数据!A:AD,MATCH(J4807,主数据!A:A,0),9))</f>
        <v>华西大区公司</v>
      </c>
      <c r="C4807" t="str">
        <f>IF(K4807="","",INDEX(主数据!A:AD,MATCH(J4807,主数据!A:A,0),11))</f>
        <v>重庆南区</v>
      </c>
      <c r="D4807" t="str">
        <f t="shared" si="300"/>
        <v>CQ36自来水费（非简易征收）标准方式4.60</v>
      </c>
      <c r="E4807" s="13" t="str">
        <f t="shared" si="302"/>
        <v>4.60</v>
      </c>
      <c r="F4807" s="13" t="str">
        <f>IF(E4807="","",IFERROR(IF(IF(K4807="","",INDEX(收费标合同信息维护!A:Q,MATCH(D4807,收费标合同信息维护!J:J,0),10))=D4807,"有","无"),"无"))</f>
        <v>无</v>
      </c>
      <c r="G4807" s="13" t="str">
        <f t="shared" si="301"/>
        <v/>
      </c>
      <c r="H4807" s="13" t="str">
        <f t="shared" si="303"/>
        <v/>
      </c>
      <c r="I4807" s="13" t="str">
        <f>IF(G4807="","",IFERROR(IF(IF(K4807="","",INDEX(收费标合同信息维护!A:Q,MATCH(G4807,收费标合同信息维护!M:M,0),13))=G4807,"有","无"),"无"))</f>
        <v/>
      </c>
      <c r="J4807" s="3" t="s">
        <v>3671</v>
      </c>
      <c r="K4807" s="3" t="s">
        <v>15823</v>
      </c>
      <c r="L4807" s="3" t="s">
        <v>6767</v>
      </c>
      <c r="M4807" s="3" t="s">
        <v>8347</v>
      </c>
      <c r="N4807" s="3" t="s">
        <v>6603</v>
      </c>
      <c r="O4807" s="3" t="s">
        <v>6478</v>
      </c>
      <c r="P4807" s="3" t="s">
        <v>15849</v>
      </c>
      <c r="Q4807" s="3" t="s">
        <v>14779</v>
      </c>
      <c r="R4807" s="3" t="s">
        <v>6484</v>
      </c>
      <c r="S4807" s="3" t="s">
        <v>6491</v>
      </c>
      <c r="T4807" s="3" t="s">
        <v>6936</v>
      </c>
      <c r="U4807" s="3" t="s">
        <v>154</v>
      </c>
      <c r="V4807" s="3" t="s">
        <v>6772</v>
      </c>
      <c r="W4807" s="3" t="s">
        <v>154</v>
      </c>
      <c r="X4807" s="3" t="s">
        <v>154</v>
      </c>
      <c r="Y4807" s="3" t="s">
        <v>154</v>
      </c>
      <c r="Z4807" s="3" t="s">
        <v>154</v>
      </c>
      <c r="AA4807" s="3" t="s">
        <v>154</v>
      </c>
      <c r="AB4807" s="3" t="s">
        <v>154</v>
      </c>
      <c r="AC4807" s="3" t="s">
        <v>154</v>
      </c>
      <c r="AD4807" s="3" t="s">
        <v>6151</v>
      </c>
      <c r="AE4807" s="3" t="s">
        <v>6151</v>
      </c>
      <c r="AF4807" s="3" t="s">
        <v>154</v>
      </c>
      <c r="AG4807" s="3" t="s">
        <v>154</v>
      </c>
      <c r="AH4807" s="3" t="s">
        <v>6478</v>
      </c>
      <c r="AI4807" s="3" t="s">
        <v>6482</v>
      </c>
      <c r="AJ4807" s="3" t="s">
        <v>6489</v>
      </c>
    </row>
    <row r="4808" spans="1:36" ht="30">
      <c r="A4808" s="10">
        <v>4911</v>
      </c>
      <c r="B4808" t="str">
        <f>IF(K4808="总计","",INDEX(主数据!A:AD,MATCH(J4808,主数据!A:A,0),9))</f>
        <v>华西大区公司</v>
      </c>
      <c r="C4808" t="str">
        <f>IF(K4808="","",INDEX(主数据!A:AD,MATCH(J4808,主数据!A:A,0),11))</f>
        <v>成都东区</v>
      </c>
      <c r="D4808" t="str">
        <f t="shared" si="300"/>
        <v>CD71物业服务费定额</v>
      </c>
      <c r="E4808" s="13" t="str">
        <f t="shared" si="302"/>
        <v/>
      </c>
      <c r="F4808" s="13" t="str">
        <f>IF(E4808="","",IFERROR(IF(IF(K4808="","",INDEX(收费标合同信息维护!A:Q,MATCH(D4808,收费标合同信息维护!J:J,0),10))=D4808,"有","无"),"无"))</f>
        <v/>
      </c>
      <c r="G4808" s="13" t="str">
        <f t="shared" si="301"/>
        <v>CD71物业服务费定额87175.97</v>
      </c>
      <c r="H4808" s="13" t="str">
        <f t="shared" si="303"/>
        <v>87175.97</v>
      </c>
      <c r="I4808" s="13" t="str">
        <f>IF(G4808="","",IFERROR(IF(IF(K4808="","",INDEX(收费标合同信息维护!A:Q,MATCH(G4808,收费标合同信息维护!M:M,0),13))=G4808,"有","无"),"无"))</f>
        <v>无</v>
      </c>
      <c r="J4808" s="3" t="s">
        <v>4119</v>
      </c>
      <c r="K4808" s="3" t="s">
        <v>4120</v>
      </c>
      <c r="L4808" s="3" t="s">
        <v>6025</v>
      </c>
      <c r="M4808" s="3" t="s">
        <v>6026</v>
      </c>
      <c r="N4808" s="3" t="s">
        <v>6477</v>
      </c>
      <c r="O4808" s="3" t="s">
        <v>6478</v>
      </c>
      <c r="P4808" s="3" t="s">
        <v>6025</v>
      </c>
      <c r="Q4808" s="3" t="s">
        <v>6026</v>
      </c>
      <c r="R4808" s="3" t="s">
        <v>6490</v>
      </c>
      <c r="S4808" s="3" t="s">
        <v>6491</v>
      </c>
      <c r="T4808" s="3" t="s">
        <v>6902</v>
      </c>
      <c r="U4808" s="3" t="s">
        <v>154</v>
      </c>
      <c r="V4808" s="3" t="s">
        <v>154</v>
      </c>
      <c r="W4808" s="3" t="s">
        <v>15850</v>
      </c>
      <c r="X4808" s="3" t="s">
        <v>154</v>
      </c>
      <c r="Y4808" s="3" t="s">
        <v>154</v>
      </c>
      <c r="Z4808" s="3" t="s">
        <v>154</v>
      </c>
      <c r="AA4808" s="3" t="s">
        <v>154</v>
      </c>
      <c r="AB4808" s="3" t="s">
        <v>154</v>
      </c>
      <c r="AC4808" s="3" t="s">
        <v>154</v>
      </c>
      <c r="AD4808" s="3" t="s">
        <v>6151</v>
      </c>
      <c r="AE4808" s="3" t="s">
        <v>6151</v>
      </c>
      <c r="AF4808" s="3" t="s">
        <v>154</v>
      </c>
      <c r="AG4808" s="3" t="s">
        <v>154</v>
      </c>
      <c r="AH4808" s="3" t="s">
        <v>6478</v>
      </c>
      <c r="AI4808" s="3" t="s">
        <v>6482</v>
      </c>
      <c r="AJ4808" s="3" t="s">
        <v>6033</v>
      </c>
    </row>
    <row r="4809" spans="1:36" ht="30">
      <c r="A4809" s="10">
        <v>4912</v>
      </c>
      <c r="B4809" t="str">
        <f>IF(K4809="总计","",INDEX(主数据!A:AD,MATCH(J4809,主数据!A:A,0),9))</f>
        <v>华西大区公司</v>
      </c>
      <c r="C4809" t="str">
        <f>IF(K4809="","",INDEX(主数据!A:AD,MATCH(J4809,主数据!A:A,0),11))</f>
        <v>成都东区</v>
      </c>
      <c r="D4809" t="str">
        <f t="shared" si="300"/>
        <v>CD71销售中心物业费定额</v>
      </c>
      <c r="E4809" s="13" t="str">
        <f t="shared" si="302"/>
        <v/>
      </c>
      <c r="F4809" s="13" t="str">
        <f>IF(E4809="","",IFERROR(IF(IF(K4809="","",INDEX(收费标合同信息维护!A:Q,MATCH(D4809,收费标合同信息维护!J:J,0),10))=D4809,"有","无"),"无"))</f>
        <v/>
      </c>
      <c r="G4809" s="13" t="str">
        <f t="shared" si="301"/>
        <v>CD71销售中心物业费定额85528.94</v>
      </c>
      <c r="H4809" s="13" t="str">
        <f t="shared" si="303"/>
        <v>85528.94</v>
      </c>
      <c r="I4809" s="13" t="str">
        <f>IF(G4809="","",IFERROR(IF(IF(K4809="","",INDEX(收费标合同信息维护!A:Q,MATCH(G4809,收费标合同信息维护!M:M,0),13))=G4809,"有","无"),"无"))</f>
        <v>无</v>
      </c>
      <c r="J4809" s="3" t="s">
        <v>4119</v>
      </c>
      <c r="K4809" s="3" t="s">
        <v>4120</v>
      </c>
      <c r="L4809" s="3" t="s">
        <v>6638</v>
      </c>
      <c r="M4809" s="3" t="s">
        <v>6639</v>
      </c>
      <c r="N4809" s="3" t="s">
        <v>6477</v>
      </c>
      <c r="O4809" s="3" t="s">
        <v>6478</v>
      </c>
      <c r="P4809" s="3" t="s">
        <v>6638</v>
      </c>
      <c r="Q4809" s="3" t="s">
        <v>7202</v>
      </c>
      <c r="R4809" s="3" t="s">
        <v>6490</v>
      </c>
      <c r="S4809" s="3" t="s">
        <v>6491</v>
      </c>
      <c r="T4809" s="3" t="s">
        <v>6902</v>
      </c>
      <c r="U4809" s="3" t="s">
        <v>154</v>
      </c>
      <c r="V4809" s="3" t="s">
        <v>154</v>
      </c>
      <c r="W4809" s="3" t="s">
        <v>15851</v>
      </c>
      <c r="X4809" s="3" t="s">
        <v>154</v>
      </c>
      <c r="Y4809" s="3" t="s">
        <v>154</v>
      </c>
      <c r="Z4809" s="3" t="s">
        <v>154</v>
      </c>
      <c r="AA4809" s="3" t="s">
        <v>154</v>
      </c>
      <c r="AB4809" s="3" t="s">
        <v>154</v>
      </c>
      <c r="AC4809" s="3" t="s">
        <v>154</v>
      </c>
      <c r="AD4809" s="3" t="s">
        <v>6151</v>
      </c>
      <c r="AE4809" s="3" t="s">
        <v>6151</v>
      </c>
      <c r="AF4809" s="3" t="s">
        <v>154</v>
      </c>
      <c r="AG4809" s="3" t="s">
        <v>154</v>
      </c>
      <c r="AH4809" s="3" t="s">
        <v>6597</v>
      </c>
      <c r="AI4809" s="3" t="s">
        <v>6482</v>
      </c>
      <c r="AJ4809" s="3" t="s">
        <v>6489</v>
      </c>
    </row>
    <row r="4810" spans="1:36" ht="15">
      <c r="A4810" s="10">
        <v>4913</v>
      </c>
      <c r="B4810" t="str">
        <f>IF(K4810="总计","",INDEX(主数据!A:AD,MATCH(J4810,主数据!A:A,0),9))</f>
        <v>华中大区公司</v>
      </c>
      <c r="C4810" t="str">
        <f>IF(K4810="","",INDEX(主数据!A:AD,MATCH(J4810,主数据!A:A,0),11))</f>
        <v>南昌西区</v>
      </c>
      <c r="D4810" t="str">
        <f t="shared" si="300"/>
        <v>NC41物业服务费标准方式2.58</v>
      </c>
      <c r="E4810" s="13" t="str">
        <f t="shared" si="302"/>
        <v>2.58</v>
      </c>
      <c r="F4810" s="13" t="str">
        <f>IF(E4810="","",IFERROR(IF(IF(K4810="","",INDEX(收费标合同信息维护!A:Q,MATCH(D4810,收费标合同信息维护!J:J,0),10))=D4810,"有","无"),"无"))</f>
        <v>无</v>
      </c>
      <c r="G4810" s="13" t="str">
        <f t="shared" si="301"/>
        <v/>
      </c>
      <c r="H4810" s="13" t="str">
        <f t="shared" si="303"/>
        <v/>
      </c>
      <c r="I4810" s="13" t="str">
        <f>IF(G4810="","",IFERROR(IF(IF(K4810="","",INDEX(收费标合同信息维护!A:Q,MATCH(G4810,收费标合同信息维护!M:M,0),13))=G4810,"有","无"),"无"))</f>
        <v/>
      </c>
      <c r="J4810" s="3" t="s">
        <v>3165</v>
      </c>
      <c r="K4810" s="3" t="s">
        <v>15852</v>
      </c>
      <c r="L4810" s="3" t="s">
        <v>6025</v>
      </c>
      <c r="M4810" s="3" t="s">
        <v>6026</v>
      </c>
      <c r="N4810" s="3" t="s">
        <v>6477</v>
      </c>
      <c r="O4810" s="3" t="s">
        <v>6478</v>
      </c>
      <c r="P4810" s="3" t="s">
        <v>15853</v>
      </c>
      <c r="Q4810" s="3" t="s">
        <v>6026</v>
      </c>
      <c r="R4810" s="3" t="s">
        <v>6484</v>
      </c>
      <c r="S4810" s="3" t="s">
        <v>6491</v>
      </c>
      <c r="T4810" s="3" t="s">
        <v>6936</v>
      </c>
      <c r="U4810" s="3" t="s">
        <v>154</v>
      </c>
      <c r="V4810" s="3" t="s">
        <v>8282</v>
      </c>
      <c r="W4810" s="3" t="s">
        <v>154</v>
      </c>
      <c r="X4810" s="3" t="s">
        <v>154</v>
      </c>
      <c r="Y4810" s="3" t="s">
        <v>154</v>
      </c>
      <c r="Z4810" s="3" t="s">
        <v>154</v>
      </c>
      <c r="AA4810" s="3" t="s">
        <v>154</v>
      </c>
      <c r="AB4810" s="3" t="s">
        <v>154</v>
      </c>
      <c r="AC4810" s="3" t="s">
        <v>154</v>
      </c>
      <c r="AD4810" s="3" t="s">
        <v>6151</v>
      </c>
      <c r="AE4810" s="3" t="s">
        <v>6151</v>
      </c>
      <c r="AF4810" s="3" t="s">
        <v>154</v>
      </c>
      <c r="AG4810" s="3" t="s">
        <v>154</v>
      </c>
      <c r="AH4810" s="3" t="s">
        <v>6478</v>
      </c>
      <c r="AI4810" s="3" t="s">
        <v>6482</v>
      </c>
      <c r="AJ4810" s="3" t="s">
        <v>9157</v>
      </c>
    </row>
    <row r="4811" spans="1:36" ht="15">
      <c r="A4811" s="10">
        <v>4914</v>
      </c>
      <c r="B4811" t="str">
        <f>IF(K4811="总计","",INDEX(主数据!A:AD,MATCH(J4811,主数据!A:A,0),9))</f>
        <v>华中大区公司</v>
      </c>
      <c r="C4811" t="str">
        <f>IF(K4811="","",INDEX(主数据!A:AD,MATCH(J4811,主数据!A:A,0),11))</f>
        <v>南昌西区</v>
      </c>
      <c r="D4811" t="str">
        <f t="shared" si="300"/>
        <v>NC41物业服务费标准方式3.38</v>
      </c>
      <c r="E4811" s="13" t="str">
        <f t="shared" si="302"/>
        <v>3.38</v>
      </c>
      <c r="F4811" s="13" t="str">
        <f>IF(E4811="","",IFERROR(IF(IF(K4811="","",INDEX(收费标合同信息维护!A:Q,MATCH(D4811,收费标合同信息维护!J:J,0),10))=D4811,"有","无"),"无"))</f>
        <v>无</v>
      </c>
      <c r="G4811" s="13" t="str">
        <f t="shared" si="301"/>
        <v/>
      </c>
      <c r="H4811" s="13" t="str">
        <f t="shared" si="303"/>
        <v/>
      </c>
      <c r="I4811" s="13" t="str">
        <f>IF(G4811="","",IFERROR(IF(IF(K4811="","",INDEX(收费标合同信息维护!A:Q,MATCH(G4811,收费标合同信息维护!M:M,0),13))=G4811,"有","无"),"无"))</f>
        <v/>
      </c>
      <c r="J4811" s="3" t="s">
        <v>3165</v>
      </c>
      <c r="K4811" s="3" t="s">
        <v>15852</v>
      </c>
      <c r="L4811" s="3" t="s">
        <v>6025</v>
      </c>
      <c r="M4811" s="3" t="s">
        <v>6026</v>
      </c>
      <c r="N4811" s="3" t="s">
        <v>6477</v>
      </c>
      <c r="O4811" s="3" t="s">
        <v>6478</v>
      </c>
      <c r="P4811" s="3" t="s">
        <v>15854</v>
      </c>
      <c r="Q4811" s="3" t="s">
        <v>10266</v>
      </c>
      <c r="R4811" s="3" t="s">
        <v>6484</v>
      </c>
      <c r="S4811" s="3" t="s">
        <v>6491</v>
      </c>
      <c r="T4811" s="3" t="s">
        <v>6936</v>
      </c>
      <c r="U4811" s="3" t="s">
        <v>154</v>
      </c>
      <c r="V4811" s="3" t="s">
        <v>14585</v>
      </c>
      <c r="W4811" s="3" t="s">
        <v>154</v>
      </c>
      <c r="X4811" s="3" t="s">
        <v>154</v>
      </c>
      <c r="Y4811" s="3" t="s">
        <v>154</v>
      </c>
      <c r="Z4811" s="3" t="s">
        <v>154</v>
      </c>
      <c r="AA4811" s="3" t="s">
        <v>154</v>
      </c>
      <c r="AB4811" s="3" t="s">
        <v>154</v>
      </c>
      <c r="AC4811" s="3" t="s">
        <v>154</v>
      </c>
      <c r="AD4811" s="3" t="s">
        <v>6151</v>
      </c>
      <c r="AE4811" s="3" t="s">
        <v>6151</v>
      </c>
      <c r="AF4811" s="3" t="s">
        <v>154</v>
      </c>
      <c r="AG4811" s="3" t="s">
        <v>154</v>
      </c>
      <c r="AH4811" s="3" t="s">
        <v>6478</v>
      </c>
      <c r="AI4811" s="3" t="s">
        <v>6482</v>
      </c>
      <c r="AJ4811" s="3" t="s">
        <v>6080</v>
      </c>
    </row>
    <row r="4812" spans="1:36" ht="15">
      <c r="A4812" s="10">
        <v>4915</v>
      </c>
      <c r="B4812" t="str">
        <f>IF(K4812="总计","",INDEX(主数据!A:AD,MATCH(J4812,主数据!A:A,0),9))</f>
        <v>华中大区公司</v>
      </c>
      <c r="C4812" t="str">
        <f>IF(K4812="","",INDEX(主数据!A:AD,MATCH(J4812,主数据!A:A,0),11))</f>
        <v>南昌西区</v>
      </c>
      <c r="D4812" t="str">
        <f t="shared" si="300"/>
        <v>NC41物业服务费标准方式6.20</v>
      </c>
      <c r="E4812" s="13" t="str">
        <f t="shared" si="302"/>
        <v>6.20</v>
      </c>
      <c r="F4812" s="13" t="str">
        <f>IF(E4812="","",IFERROR(IF(IF(K4812="","",INDEX(收费标合同信息维护!A:Q,MATCH(D4812,收费标合同信息维护!J:J,0),10))=D4812,"有","无"),"无"))</f>
        <v>无</v>
      </c>
      <c r="G4812" s="13" t="str">
        <f t="shared" si="301"/>
        <v/>
      </c>
      <c r="H4812" s="13" t="str">
        <f t="shared" si="303"/>
        <v/>
      </c>
      <c r="I4812" s="13" t="str">
        <f>IF(G4812="","",IFERROR(IF(IF(K4812="","",INDEX(收费标合同信息维护!A:Q,MATCH(G4812,收费标合同信息维护!M:M,0),13))=G4812,"有","无"),"无"))</f>
        <v/>
      </c>
      <c r="J4812" s="3" t="s">
        <v>3165</v>
      </c>
      <c r="K4812" s="3" t="s">
        <v>15852</v>
      </c>
      <c r="L4812" s="3" t="s">
        <v>6025</v>
      </c>
      <c r="M4812" s="3" t="s">
        <v>6026</v>
      </c>
      <c r="N4812" s="3" t="s">
        <v>6477</v>
      </c>
      <c r="O4812" s="3" t="s">
        <v>6478</v>
      </c>
      <c r="P4812" s="3" t="s">
        <v>15855</v>
      </c>
      <c r="Q4812" s="3" t="s">
        <v>8403</v>
      </c>
      <c r="R4812" s="3" t="s">
        <v>6484</v>
      </c>
      <c r="S4812" s="3" t="s">
        <v>6491</v>
      </c>
      <c r="T4812" s="3" t="s">
        <v>6936</v>
      </c>
      <c r="U4812" s="3" t="s">
        <v>154</v>
      </c>
      <c r="V4812" s="3" t="s">
        <v>15856</v>
      </c>
      <c r="W4812" s="3" t="s">
        <v>154</v>
      </c>
      <c r="X4812" s="3" t="s">
        <v>154</v>
      </c>
      <c r="Y4812" s="3" t="s">
        <v>154</v>
      </c>
      <c r="Z4812" s="3" t="s">
        <v>154</v>
      </c>
      <c r="AA4812" s="3" t="s">
        <v>154</v>
      </c>
      <c r="AB4812" s="3" t="s">
        <v>154</v>
      </c>
      <c r="AC4812" s="3" t="s">
        <v>154</v>
      </c>
      <c r="AD4812" s="3" t="s">
        <v>6151</v>
      </c>
      <c r="AE4812" s="3" t="s">
        <v>6151</v>
      </c>
      <c r="AF4812" s="3" t="s">
        <v>154</v>
      </c>
      <c r="AG4812" s="3" t="s">
        <v>154</v>
      </c>
      <c r="AH4812" s="3" t="s">
        <v>6478</v>
      </c>
      <c r="AI4812" s="3" t="s">
        <v>6482</v>
      </c>
      <c r="AJ4812" s="3" t="s">
        <v>6033</v>
      </c>
    </row>
    <row r="4813" spans="1:36" ht="15">
      <c r="A4813" s="10">
        <v>4916</v>
      </c>
      <c r="B4813" t="str">
        <f>IF(K4813="总计","",INDEX(主数据!A:AD,MATCH(J4813,主数据!A:A,0),9))</f>
        <v>环渤海大区公司</v>
      </c>
      <c r="C4813" t="str">
        <f>IF(K4813="","",INDEX(主数据!A:AD,MATCH(J4813,主数据!A:A,0),11))</f>
        <v>天津生态城城区</v>
      </c>
      <c r="D4813" t="str">
        <f t="shared" si="300"/>
        <v>TJ59物业服务费标准方式2.66</v>
      </c>
      <c r="E4813" s="13" t="str">
        <f t="shared" si="302"/>
        <v>2.66</v>
      </c>
      <c r="F4813" s="13" t="str">
        <f>IF(E4813="","",IFERROR(IF(IF(K4813="","",INDEX(收费标合同信息维护!A:Q,MATCH(D4813,收费标合同信息维护!J:J,0),10))=D4813,"有","无"),"无"))</f>
        <v>无</v>
      </c>
      <c r="G4813" s="13" t="str">
        <f t="shared" si="301"/>
        <v/>
      </c>
      <c r="H4813" s="13" t="str">
        <f t="shared" si="303"/>
        <v/>
      </c>
      <c r="I4813" s="13" t="str">
        <f>IF(G4813="","",IFERROR(IF(IF(K4813="","",INDEX(收费标合同信息维护!A:Q,MATCH(G4813,收费标合同信息维护!M:M,0),13))=G4813,"有","无"),"无"))</f>
        <v/>
      </c>
      <c r="J4813" s="3" t="s">
        <v>2327</v>
      </c>
      <c r="K4813" s="3" t="s">
        <v>15857</v>
      </c>
      <c r="L4813" s="3" t="s">
        <v>6025</v>
      </c>
      <c r="M4813" s="3" t="s">
        <v>6026</v>
      </c>
      <c r="N4813" s="3" t="s">
        <v>6477</v>
      </c>
      <c r="O4813" s="3" t="s">
        <v>6478</v>
      </c>
      <c r="P4813" s="3" t="s">
        <v>15858</v>
      </c>
      <c r="Q4813" s="3" t="s">
        <v>6685</v>
      </c>
      <c r="R4813" s="3" t="s">
        <v>6484</v>
      </c>
      <c r="S4813" s="3" t="s">
        <v>6491</v>
      </c>
      <c r="T4813" s="3" t="s">
        <v>6902</v>
      </c>
      <c r="U4813" s="3" t="s">
        <v>154</v>
      </c>
      <c r="V4813" s="3" t="s">
        <v>15859</v>
      </c>
      <c r="W4813" s="3" t="s">
        <v>154</v>
      </c>
      <c r="X4813" s="3" t="s">
        <v>154</v>
      </c>
      <c r="Y4813" s="3" t="s">
        <v>154</v>
      </c>
      <c r="Z4813" s="3" t="s">
        <v>154</v>
      </c>
      <c r="AA4813" s="3" t="s">
        <v>154</v>
      </c>
      <c r="AB4813" s="3" t="s">
        <v>154</v>
      </c>
      <c r="AC4813" s="3" t="s">
        <v>154</v>
      </c>
      <c r="AD4813" s="3" t="s">
        <v>6151</v>
      </c>
      <c r="AE4813" s="3" t="s">
        <v>6151</v>
      </c>
      <c r="AF4813" s="3" t="s">
        <v>154</v>
      </c>
      <c r="AG4813" s="3" t="s">
        <v>154</v>
      </c>
      <c r="AH4813" s="3" t="s">
        <v>6478</v>
      </c>
      <c r="AI4813" s="3" t="s">
        <v>6482</v>
      </c>
      <c r="AJ4813" s="3" t="s">
        <v>15860</v>
      </c>
    </row>
    <row r="4814" spans="1:36" ht="15">
      <c r="A4814" s="10">
        <v>4917</v>
      </c>
      <c r="B4814" t="str">
        <f>IF(K4814="总计","",INDEX(主数据!A:AD,MATCH(J4814,主数据!A:A,0),9))</f>
        <v>环渤海大区公司</v>
      </c>
      <c r="C4814" t="str">
        <f>IF(K4814="","",INDEX(主数据!A:AD,MATCH(J4814,主数据!A:A,0),11))</f>
        <v>天津生态城城区</v>
      </c>
      <c r="D4814" t="str">
        <f t="shared" si="300"/>
        <v>TJ59物业服务费定额</v>
      </c>
      <c r="E4814" s="13" t="str">
        <f t="shared" si="302"/>
        <v/>
      </c>
      <c r="F4814" s="13" t="str">
        <f>IF(E4814="","",IFERROR(IF(IF(K4814="","",INDEX(收费标合同信息维护!A:Q,MATCH(D4814,收费标合同信息维护!J:J,0),10))=D4814,"有","无"),"无"))</f>
        <v/>
      </c>
      <c r="G4814" s="13" t="str">
        <f t="shared" si="301"/>
        <v>TJ59物业服务费定额4522.75</v>
      </c>
      <c r="H4814" s="13" t="str">
        <f t="shared" si="303"/>
        <v>4522.75</v>
      </c>
      <c r="I4814" s="13" t="str">
        <f>IF(G4814="","",IFERROR(IF(IF(K4814="","",INDEX(收费标合同信息维护!A:Q,MATCH(G4814,收费标合同信息维护!M:M,0),13))=G4814,"有","无"),"无"))</f>
        <v>无</v>
      </c>
      <c r="J4814" s="3" t="s">
        <v>2327</v>
      </c>
      <c r="K4814" s="3" t="s">
        <v>15857</v>
      </c>
      <c r="L4814" s="3" t="s">
        <v>6025</v>
      </c>
      <c r="M4814" s="3" t="s">
        <v>6026</v>
      </c>
      <c r="N4814" s="3" t="s">
        <v>6477</v>
      </c>
      <c r="O4814" s="3" t="s">
        <v>6478</v>
      </c>
      <c r="P4814" s="3" t="s">
        <v>15861</v>
      </c>
      <c r="Q4814" s="3" t="s">
        <v>6026</v>
      </c>
      <c r="R4814" s="3" t="s">
        <v>6490</v>
      </c>
      <c r="S4814" s="3" t="s">
        <v>6491</v>
      </c>
      <c r="T4814" s="3" t="s">
        <v>15862</v>
      </c>
      <c r="U4814" s="3" t="s">
        <v>154</v>
      </c>
      <c r="V4814" s="3" t="s">
        <v>154</v>
      </c>
      <c r="W4814" s="3" t="s">
        <v>15863</v>
      </c>
      <c r="X4814" s="3" t="s">
        <v>154</v>
      </c>
      <c r="Y4814" s="3" t="s">
        <v>154</v>
      </c>
      <c r="Z4814" s="3" t="s">
        <v>154</v>
      </c>
      <c r="AA4814" s="3" t="s">
        <v>154</v>
      </c>
      <c r="AB4814" s="3" t="s">
        <v>154</v>
      </c>
      <c r="AC4814" s="3" t="s">
        <v>154</v>
      </c>
      <c r="AD4814" s="3" t="s">
        <v>6151</v>
      </c>
      <c r="AE4814" s="3" t="s">
        <v>6151</v>
      </c>
      <c r="AF4814" s="3" t="s">
        <v>6040</v>
      </c>
      <c r="AG4814" s="3" t="s">
        <v>154</v>
      </c>
      <c r="AH4814" s="3" t="s">
        <v>6597</v>
      </c>
      <c r="AI4814" s="3" t="s">
        <v>6482</v>
      </c>
      <c r="AJ4814" s="3" t="s">
        <v>6489</v>
      </c>
    </row>
    <row r="4815" spans="1:36" ht="30">
      <c r="A4815" s="10">
        <v>4918</v>
      </c>
      <c r="B4815" t="str">
        <f>IF(K4815="总计","",INDEX(主数据!A:AD,MATCH(J4815,主数据!A:A,0),9))</f>
        <v>环渤海大区公司</v>
      </c>
      <c r="C4815" t="str">
        <f>IF(K4815="","",INDEX(主数据!A:AD,MATCH(J4815,主数据!A:A,0),11))</f>
        <v>天津生态城城区</v>
      </c>
      <c r="D4815" t="str">
        <f t="shared" si="300"/>
        <v>TJ59委托停车管理费（固定）定额</v>
      </c>
      <c r="E4815" s="13" t="str">
        <f t="shared" si="302"/>
        <v/>
      </c>
      <c r="F4815" s="13" t="str">
        <f>IF(E4815="","",IFERROR(IF(IF(K4815="","",INDEX(收费标合同信息维护!A:Q,MATCH(D4815,收费标合同信息维护!J:J,0),10))=D4815,"有","无"),"无"))</f>
        <v/>
      </c>
      <c r="G4815" s="13" t="str">
        <f t="shared" si="301"/>
        <v>TJ59委托停车管理费（固定）定额120.00</v>
      </c>
      <c r="H4815" s="13" t="str">
        <f t="shared" si="303"/>
        <v>120.00</v>
      </c>
      <c r="I4815" s="13" t="str">
        <f>IF(G4815="","",IFERROR(IF(IF(K4815="","",INDEX(收费标合同信息维护!A:Q,MATCH(G4815,收费标合同信息维护!M:M,0),13))=G4815,"有","无"),"无"))</f>
        <v>无</v>
      </c>
      <c r="J4815" s="3" t="s">
        <v>2327</v>
      </c>
      <c r="K4815" s="3" t="s">
        <v>15857</v>
      </c>
      <c r="L4815" s="3" t="s">
        <v>6811</v>
      </c>
      <c r="M4815" s="3" t="s">
        <v>6812</v>
      </c>
      <c r="N4815" s="3" t="s">
        <v>6477</v>
      </c>
      <c r="O4815" s="3" t="s">
        <v>6597</v>
      </c>
      <c r="P4815" s="3" t="s">
        <v>15864</v>
      </c>
      <c r="Q4815" s="3" t="s">
        <v>15865</v>
      </c>
      <c r="R4815" s="3" t="s">
        <v>6490</v>
      </c>
      <c r="S4815" s="3" t="s">
        <v>6491</v>
      </c>
      <c r="T4815" s="3" t="s">
        <v>6537</v>
      </c>
      <c r="U4815" s="3" t="s">
        <v>6716</v>
      </c>
      <c r="V4815" s="3" t="s">
        <v>154</v>
      </c>
      <c r="W4815" s="3" t="s">
        <v>6518</v>
      </c>
      <c r="X4815" s="3" t="s">
        <v>154</v>
      </c>
      <c r="Y4815" s="3" t="s">
        <v>154</v>
      </c>
      <c r="Z4815" s="3" t="s">
        <v>154</v>
      </c>
      <c r="AA4815" s="3" t="s">
        <v>154</v>
      </c>
      <c r="AB4815" s="3" t="s">
        <v>154</v>
      </c>
      <c r="AC4815" s="3" t="s">
        <v>154</v>
      </c>
      <c r="AD4815" s="3" t="s">
        <v>6151</v>
      </c>
      <c r="AE4815" s="3" t="s">
        <v>6151</v>
      </c>
      <c r="AF4815" s="3" t="s">
        <v>154</v>
      </c>
      <c r="AG4815" s="3" t="s">
        <v>154</v>
      </c>
      <c r="AH4815" s="3" t="s">
        <v>6478</v>
      </c>
      <c r="AI4815" s="3" t="s">
        <v>6482</v>
      </c>
      <c r="AJ4815" s="3" t="s">
        <v>19</v>
      </c>
    </row>
    <row r="4816" spans="1:36" ht="30">
      <c r="A4816" s="10">
        <v>4919</v>
      </c>
      <c r="B4816" t="str">
        <f>IF(K4816="总计","",INDEX(主数据!A:AD,MATCH(J4816,主数据!A:A,0),9))</f>
        <v>环渤海大区公司</v>
      </c>
      <c r="C4816" t="str">
        <f>IF(K4816="","",INDEX(主数据!A:AD,MATCH(J4816,主数据!A:A,0),11))</f>
        <v>天津生态城城区</v>
      </c>
      <c r="D4816" t="str">
        <f t="shared" si="300"/>
        <v>TJ59委托停车管理费（固定）定额</v>
      </c>
      <c r="E4816" s="13" t="str">
        <f t="shared" si="302"/>
        <v/>
      </c>
      <c r="F4816" s="13" t="str">
        <f>IF(E4816="","",IFERROR(IF(IF(K4816="","",INDEX(收费标合同信息维护!A:Q,MATCH(D4816,收费标合同信息维护!J:J,0),10))=D4816,"有","无"),"无"))</f>
        <v/>
      </c>
      <c r="G4816" s="13" t="str">
        <f t="shared" si="301"/>
        <v>TJ59委托停车管理费（固定）定额80.00</v>
      </c>
      <c r="H4816" s="13" t="str">
        <f t="shared" si="303"/>
        <v>80.00</v>
      </c>
      <c r="I4816" s="13" t="str">
        <f>IF(G4816="","",IFERROR(IF(IF(K4816="","",INDEX(收费标合同信息维护!A:Q,MATCH(G4816,收费标合同信息维护!M:M,0),13))=G4816,"有","无"),"无"))</f>
        <v>无</v>
      </c>
      <c r="J4816" s="3" t="s">
        <v>2327</v>
      </c>
      <c r="K4816" s="3" t="s">
        <v>15857</v>
      </c>
      <c r="L4816" s="3" t="s">
        <v>6811</v>
      </c>
      <c r="M4816" s="3" t="s">
        <v>6812</v>
      </c>
      <c r="N4816" s="3" t="s">
        <v>6477</v>
      </c>
      <c r="O4816" s="3" t="s">
        <v>6597</v>
      </c>
      <c r="P4816" s="3" t="s">
        <v>15866</v>
      </c>
      <c r="Q4816" s="3" t="s">
        <v>15867</v>
      </c>
      <c r="R4816" s="3" t="s">
        <v>6490</v>
      </c>
      <c r="S4816" s="3" t="s">
        <v>6491</v>
      </c>
      <c r="T4816" s="3" t="s">
        <v>6537</v>
      </c>
      <c r="U4816" s="3" t="s">
        <v>6716</v>
      </c>
      <c r="V4816" s="3" t="s">
        <v>154</v>
      </c>
      <c r="W4816" s="3" t="s">
        <v>6521</v>
      </c>
      <c r="X4816" s="3" t="s">
        <v>154</v>
      </c>
      <c r="Y4816" s="3" t="s">
        <v>154</v>
      </c>
      <c r="Z4816" s="3" t="s">
        <v>154</v>
      </c>
      <c r="AA4816" s="3" t="s">
        <v>154</v>
      </c>
      <c r="AB4816" s="3" t="s">
        <v>154</v>
      </c>
      <c r="AC4816" s="3" t="s">
        <v>154</v>
      </c>
      <c r="AD4816" s="3" t="s">
        <v>6151</v>
      </c>
      <c r="AE4816" s="3" t="s">
        <v>6151</v>
      </c>
      <c r="AF4816" s="3" t="s">
        <v>154</v>
      </c>
      <c r="AG4816" s="3" t="s">
        <v>154</v>
      </c>
      <c r="AH4816" s="3" t="s">
        <v>6478</v>
      </c>
      <c r="AI4816" s="3" t="s">
        <v>6482</v>
      </c>
      <c r="AJ4816" s="3" t="s">
        <v>6098</v>
      </c>
    </row>
    <row r="4817" spans="1:36" ht="30">
      <c r="A4817" s="10">
        <v>4920</v>
      </c>
      <c r="B4817" t="str">
        <f>IF(K4817="总计","",INDEX(主数据!A:AD,MATCH(J4817,主数据!A:A,0),9))</f>
        <v>环渤海大区公司</v>
      </c>
      <c r="C4817" t="str">
        <f>IF(K4817="","",INDEX(主数据!A:AD,MATCH(J4817,主数据!A:A,0),11))</f>
        <v>天津生态城城区</v>
      </c>
      <c r="D4817" t="str">
        <f t="shared" si="300"/>
        <v>TJ59委托停车管理费（固定）定额</v>
      </c>
      <c r="E4817" s="13" t="str">
        <f t="shared" si="302"/>
        <v/>
      </c>
      <c r="F4817" s="13" t="str">
        <f>IF(E4817="","",IFERROR(IF(IF(K4817="","",INDEX(收费标合同信息维护!A:Q,MATCH(D4817,收费标合同信息维护!J:J,0),10))=D4817,"有","无"),"无"))</f>
        <v/>
      </c>
      <c r="G4817" s="13" t="str">
        <f t="shared" si="301"/>
        <v>TJ59委托停车管理费（固定）定额80.00</v>
      </c>
      <c r="H4817" s="13" t="str">
        <f t="shared" si="303"/>
        <v>80.00</v>
      </c>
      <c r="I4817" s="13" t="str">
        <f>IF(G4817="","",IFERROR(IF(IF(K4817="","",INDEX(收费标合同信息维护!A:Q,MATCH(G4817,收费标合同信息维护!M:M,0),13))=G4817,"有","无"),"无"))</f>
        <v>无</v>
      </c>
      <c r="J4817" s="3" t="s">
        <v>2327</v>
      </c>
      <c r="K4817" s="3" t="s">
        <v>15857</v>
      </c>
      <c r="L4817" s="3" t="s">
        <v>6811</v>
      </c>
      <c r="M4817" s="3" t="s">
        <v>6812</v>
      </c>
      <c r="N4817" s="3" t="s">
        <v>6477</v>
      </c>
      <c r="O4817" s="3" t="s">
        <v>6597</v>
      </c>
      <c r="P4817" s="3" t="s">
        <v>15868</v>
      </c>
      <c r="Q4817" s="3" t="s">
        <v>15869</v>
      </c>
      <c r="R4817" s="3" t="s">
        <v>6490</v>
      </c>
      <c r="S4817" s="3" t="s">
        <v>6491</v>
      </c>
      <c r="T4817" s="3" t="s">
        <v>6537</v>
      </c>
      <c r="U4817" s="3" t="s">
        <v>6716</v>
      </c>
      <c r="V4817" s="3" t="s">
        <v>154</v>
      </c>
      <c r="W4817" s="3" t="s">
        <v>6521</v>
      </c>
      <c r="X4817" s="3" t="s">
        <v>154</v>
      </c>
      <c r="Y4817" s="3" t="s">
        <v>154</v>
      </c>
      <c r="Z4817" s="3" t="s">
        <v>154</v>
      </c>
      <c r="AA4817" s="3" t="s">
        <v>154</v>
      </c>
      <c r="AB4817" s="3" t="s">
        <v>154</v>
      </c>
      <c r="AC4817" s="3" t="s">
        <v>154</v>
      </c>
      <c r="AD4817" s="3" t="s">
        <v>6151</v>
      </c>
      <c r="AE4817" s="3" t="s">
        <v>6151</v>
      </c>
      <c r="AF4817" s="3" t="s">
        <v>154</v>
      </c>
      <c r="AG4817" s="3" t="s">
        <v>154</v>
      </c>
      <c r="AH4817" s="3" t="s">
        <v>6478</v>
      </c>
      <c r="AI4817" s="3" t="s">
        <v>6482</v>
      </c>
      <c r="AJ4817" s="3" t="s">
        <v>6035</v>
      </c>
    </row>
    <row r="4818" spans="1:36" ht="30">
      <c r="A4818" s="10">
        <v>4921</v>
      </c>
      <c r="B4818" t="str">
        <f>IF(K4818="总计","",INDEX(主数据!A:AD,MATCH(J4818,主数据!A:A,0),9))</f>
        <v>环渤海大区公司</v>
      </c>
      <c r="C4818" t="str">
        <f>IF(K4818="","",INDEX(主数据!A:AD,MATCH(J4818,主数据!A:A,0),11))</f>
        <v>天津生态城城区</v>
      </c>
      <c r="D4818" t="str">
        <f t="shared" si="300"/>
        <v>TJ59小业主委托停车管理费（固定）定额</v>
      </c>
      <c r="E4818" s="13" t="str">
        <f t="shared" si="302"/>
        <v/>
      </c>
      <c r="F4818" s="13" t="str">
        <f>IF(E4818="","",IFERROR(IF(IF(K4818="","",INDEX(收费标合同信息维护!A:Q,MATCH(D4818,收费标合同信息维护!J:J,0),10))=D4818,"有","无"),"无"))</f>
        <v/>
      </c>
      <c r="G4818" s="13" t="str">
        <f t="shared" si="301"/>
        <v>TJ59小业主委托停车管理费（固定）定额80.00</v>
      </c>
      <c r="H4818" s="13" t="str">
        <f t="shared" si="303"/>
        <v>80.00</v>
      </c>
      <c r="I4818" s="13" t="str">
        <f>IF(G4818="","",IFERROR(IF(IF(K4818="","",INDEX(收费标合同信息维护!A:Q,MATCH(G4818,收费标合同信息维护!M:M,0),13))=G4818,"有","无"),"无"))</f>
        <v>无</v>
      </c>
      <c r="J4818" s="3" t="s">
        <v>2327</v>
      </c>
      <c r="K4818" s="3" t="s">
        <v>15857</v>
      </c>
      <c r="L4818" s="3" t="s">
        <v>7013</v>
      </c>
      <c r="M4818" s="3" t="s">
        <v>7014</v>
      </c>
      <c r="N4818" s="3" t="s">
        <v>6477</v>
      </c>
      <c r="O4818" s="3" t="s">
        <v>6478</v>
      </c>
      <c r="P4818" s="3" t="s">
        <v>15870</v>
      </c>
      <c r="Q4818" s="3" t="s">
        <v>15871</v>
      </c>
      <c r="R4818" s="3" t="s">
        <v>6490</v>
      </c>
      <c r="S4818" s="3" t="s">
        <v>6491</v>
      </c>
      <c r="T4818" s="3" t="s">
        <v>6800</v>
      </c>
      <c r="U4818" s="3" t="s">
        <v>154</v>
      </c>
      <c r="V4818" s="3" t="s">
        <v>154</v>
      </c>
      <c r="W4818" s="3" t="s">
        <v>6521</v>
      </c>
      <c r="X4818" s="3" t="s">
        <v>154</v>
      </c>
      <c r="Y4818" s="3" t="s">
        <v>154</v>
      </c>
      <c r="Z4818" s="3" t="s">
        <v>154</v>
      </c>
      <c r="AA4818" s="3" t="s">
        <v>154</v>
      </c>
      <c r="AB4818" s="3" t="s">
        <v>154</v>
      </c>
      <c r="AC4818" s="3" t="s">
        <v>154</v>
      </c>
      <c r="AD4818" s="3" t="s">
        <v>6151</v>
      </c>
      <c r="AE4818" s="3" t="s">
        <v>6151</v>
      </c>
      <c r="AF4818" s="3" t="s">
        <v>154</v>
      </c>
      <c r="AG4818" s="3" t="s">
        <v>154</v>
      </c>
      <c r="AH4818" s="3" t="s">
        <v>6478</v>
      </c>
      <c r="AI4818" s="3" t="s">
        <v>6482</v>
      </c>
      <c r="AJ4818" s="3" t="s">
        <v>6197</v>
      </c>
    </row>
    <row r="4819" spans="1:36" ht="30">
      <c r="A4819" s="10">
        <v>4922</v>
      </c>
      <c r="B4819" t="str">
        <f>IF(K4819="总计","",INDEX(主数据!A:AD,MATCH(J4819,主数据!A:A,0),9))</f>
        <v>环渤海大区公司</v>
      </c>
      <c r="C4819" t="str">
        <f>IF(K4819="","",INDEX(主数据!A:AD,MATCH(J4819,主数据!A:A,0),11))</f>
        <v>天津生态城城区</v>
      </c>
      <c r="D4819" t="str">
        <f t="shared" si="300"/>
        <v>TJ59小业主委托停车管理费（固定）定额</v>
      </c>
      <c r="E4819" s="13" t="str">
        <f t="shared" si="302"/>
        <v/>
      </c>
      <c r="F4819" s="13" t="str">
        <f>IF(E4819="","",IFERROR(IF(IF(K4819="","",INDEX(收费标合同信息维护!A:Q,MATCH(D4819,收费标合同信息维护!J:J,0),10))=D4819,"有","无"),"无"))</f>
        <v/>
      </c>
      <c r="G4819" s="13" t="str">
        <f t="shared" si="301"/>
        <v>TJ59小业主委托停车管理费（固定）定额120.00</v>
      </c>
      <c r="H4819" s="13" t="str">
        <f t="shared" si="303"/>
        <v>120.00</v>
      </c>
      <c r="I4819" s="13" t="str">
        <f>IF(G4819="","",IFERROR(IF(IF(K4819="","",INDEX(收费标合同信息维护!A:Q,MATCH(G4819,收费标合同信息维护!M:M,0),13))=G4819,"有","无"),"无"))</f>
        <v>无</v>
      </c>
      <c r="J4819" s="3" t="s">
        <v>2327</v>
      </c>
      <c r="K4819" s="3" t="s">
        <v>15857</v>
      </c>
      <c r="L4819" s="3" t="s">
        <v>7013</v>
      </c>
      <c r="M4819" s="3" t="s">
        <v>7014</v>
      </c>
      <c r="N4819" s="3" t="s">
        <v>6477</v>
      </c>
      <c r="O4819" s="3" t="s">
        <v>6478</v>
      </c>
      <c r="P4819" s="3" t="s">
        <v>15872</v>
      </c>
      <c r="Q4819" s="3" t="s">
        <v>15873</v>
      </c>
      <c r="R4819" s="3" t="s">
        <v>6490</v>
      </c>
      <c r="S4819" s="3" t="s">
        <v>6491</v>
      </c>
      <c r="T4819" s="3" t="s">
        <v>6800</v>
      </c>
      <c r="U4819" s="3" t="s">
        <v>154</v>
      </c>
      <c r="V4819" s="3" t="s">
        <v>154</v>
      </c>
      <c r="W4819" s="3" t="s">
        <v>6518</v>
      </c>
      <c r="X4819" s="3" t="s">
        <v>154</v>
      </c>
      <c r="Y4819" s="3" t="s">
        <v>154</v>
      </c>
      <c r="Z4819" s="3" t="s">
        <v>154</v>
      </c>
      <c r="AA4819" s="3" t="s">
        <v>154</v>
      </c>
      <c r="AB4819" s="3" t="s">
        <v>154</v>
      </c>
      <c r="AC4819" s="3" t="s">
        <v>154</v>
      </c>
      <c r="AD4819" s="3" t="s">
        <v>6151</v>
      </c>
      <c r="AE4819" s="3" t="s">
        <v>6151</v>
      </c>
      <c r="AF4819" s="3" t="s">
        <v>154</v>
      </c>
      <c r="AG4819" s="3" t="s">
        <v>154</v>
      </c>
      <c r="AH4819" s="3" t="s">
        <v>6478</v>
      </c>
      <c r="AI4819" s="3" t="s">
        <v>6482</v>
      </c>
      <c r="AJ4819" s="3" t="s">
        <v>19</v>
      </c>
    </row>
    <row r="4820" spans="1:36" ht="30">
      <c r="A4820" s="10">
        <v>4923</v>
      </c>
      <c r="B4820" t="str">
        <f>IF(K4820="总计","",INDEX(主数据!A:AD,MATCH(J4820,主数据!A:A,0),9))</f>
        <v>环渤海大区公司</v>
      </c>
      <c r="C4820" t="str">
        <f>IF(K4820="","",INDEX(主数据!A:AD,MATCH(J4820,主数据!A:A,0),11))</f>
        <v>天津生态城城区</v>
      </c>
      <c r="D4820" t="str">
        <f t="shared" si="300"/>
        <v>TJ59小业主委托停车管理费（固定）定额</v>
      </c>
      <c r="E4820" s="13" t="str">
        <f t="shared" si="302"/>
        <v/>
      </c>
      <c r="F4820" s="13" t="str">
        <f>IF(E4820="","",IFERROR(IF(IF(K4820="","",INDEX(收费标合同信息维护!A:Q,MATCH(D4820,收费标合同信息维护!J:J,0),10))=D4820,"有","无"),"无"))</f>
        <v/>
      </c>
      <c r="G4820" s="13" t="str">
        <f t="shared" si="301"/>
        <v>TJ59小业主委托停车管理费（固定）定额80.00</v>
      </c>
      <c r="H4820" s="13" t="str">
        <f t="shared" si="303"/>
        <v>80.00</v>
      </c>
      <c r="I4820" s="13" t="str">
        <f>IF(G4820="","",IFERROR(IF(IF(K4820="","",INDEX(收费标合同信息维护!A:Q,MATCH(G4820,收费标合同信息维护!M:M,0),13))=G4820,"有","无"),"无"))</f>
        <v>无</v>
      </c>
      <c r="J4820" s="3" t="s">
        <v>2327</v>
      </c>
      <c r="K4820" s="3" t="s">
        <v>15857</v>
      </c>
      <c r="L4820" s="3" t="s">
        <v>7013</v>
      </c>
      <c r="M4820" s="3" t="s">
        <v>7014</v>
      </c>
      <c r="N4820" s="3" t="s">
        <v>6477</v>
      </c>
      <c r="O4820" s="3" t="s">
        <v>6478</v>
      </c>
      <c r="P4820" s="3" t="s">
        <v>15874</v>
      </c>
      <c r="Q4820" s="3" t="s">
        <v>15875</v>
      </c>
      <c r="R4820" s="3" t="s">
        <v>6490</v>
      </c>
      <c r="S4820" s="3" t="s">
        <v>6491</v>
      </c>
      <c r="T4820" s="3" t="s">
        <v>6800</v>
      </c>
      <c r="U4820" s="3" t="s">
        <v>154</v>
      </c>
      <c r="V4820" s="3" t="s">
        <v>154</v>
      </c>
      <c r="W4820" s="3" t="s">
        <v>6521</v>
      </c>
      <c r="X4820" s="3" t="s">
        <v>154</v>
      </c>
      <c r="Y4820" s="3" t="s">
        <v>154</v>
      </c>
      <c r="Z4820" s="3" t="s">
        <v>154</v>
      </c>
      <c r="AA4820" s="3" t="s">
        <v>154</v>
      </c>
      <c r="AB4820" s="3" t="s">
        <v>154</v>
      </c>
      <c r="AC4820" s="3" t="s">
        <v>154</v>
      </c>
      <c r="AD4820" s="3" t="s">
        <v>6151</v>
      </c>
      <c r="AE4820" s="3" t="s">
        <v>6151</v>
      </c>
      <c r="AF4820" s="3" t="s">
        <v>154</v>
      </c>
      <c r="AG4820" s="3" t="s">
        <v>154</v>
      </c>
      <c r="AH4820" s="3" t="s">
        <v>6478</v>
      </c>
      <c r="AI4820" s="3" t="s">
        <v>6482</v>
      </c>
      <c r="AJ4820" s="3" t="s">
        <v>6030</v>
      </c>
    </row>
    <row r="4821" spans="1:36" ht="15">
      <c r="A4821" s="10">
        <v>4924</v>
      </c>
      <c r="B4821" t="str">
        <f>IF(K4821="总计","",INDEX(主数据!A:AD,MATCH(J4821,主数据!A:A,0),9))</f>
        <v>环渤海大区公司</v>
      </c>
      <c r="C4821" t="str">
        <f>IF(K4821="","",INDEX(主数据!A:AD,MATCH(J4821,主数据!A:A,0),11))</f>
        <v>天津生态城城区</v>
      </c>
      <c r="D4821" t="str">
        <f t="shared" si="300"/>
        <v>TJ59电费标准方式1.20</v>
      </c>
      <c r="E4821" s="13" t="str">
        <f t="shared" si="302"/>
        <v>1.20</v>
      </c>
      <c r="F4821" s="13" t="str">
        <f>IF(E4821="","",IFERROR(IF(IF(K4821="","",INDEX(收费标合同信息维护!A:Q,MATCH(D4821,收费标合同信息维护!J:J,0),10))=D4821,"有","无"),"无"))</f>
        <v>无</v>
      </c>
      <c r="G4821" s="13" t="str">
        <f t="shared" si="301"/>
        <v/>
      </c>
      <c r="H4821" s="13" t="str">
        <f t="shared" si="303"/>
        <v/>
      </c>
      <c r="I4821" s="13" t="str">
        <f>IF(G4821="","",IFERROR(IF(IF(K4821="","",INDEX(收费标合同信息维护!A:Q,MATCH(G4821,收费标合同信息维护!M:M,0),13))=G4821,"有","无"),"无"))</f>
        <v/>
      </c>
      <c r="J4821" s="3" t="s">
        <v>2327</v>
      </c>
      <c r="K4821" s="3" t="s">
        <v>15857</v>
      </c>
      <c r="L4821" s="3" t="s">
        <v>6601</v>
      </c>
      <c r="M4821" s="3" t="s">
        <v>6602</v>
      </c>
      <c r="N4821" s="3" t="s">
        <v>6603</v>
      </c>
      <c r="O4821" s="3" t="s">
        <v>6478</v>
      </c>
      <c r="P4821" s="3" t="s">
        <v>15876</v>
      </c>
      <c r="Q4821" s="3" t="s">
        <v>6602</v>
      </c>
      <c r="R4821" s="3" t="s">
        <v>6484</v>
      </c>
      <c r="S4821" s="3" t="s">
        <v>6491</v>
      </c>
      <c r="T4821" s="3" t="s">
        <v>6499</v>
      </c>
      <c r="U4821" s="3" t="s">
        <v>154</v>
      </c>
      <c r="V4821" s="3" t="s">
        <v>6614</v>
      </c>
      <c r="W4821" s="3" t="s">
        <v>154</v>
      </c>
      <c r="X4821" s="3" t="s">
        <v>154</v>
      </c>
      <c r="Y4821" s="3" t="s">
        <v>154</v>
      </c>
      <c r="Z4821" s="3" t="s">
        <v>154</v>
      </c>
      <c r="AA4821" s="3" t="s">
        <v>154</v>
      </c>
      <c r="AB4821" s="3" t="s">
        <v>154</v>
      </c>
      <c r="AC4821" s="3" t="s">
        <v>154</v>
      </c>
      <c r="AD4821" s="3" t="s">
        <v>6151</v>
      </c>
      <c r="AE4821" s="3" t="s">
        <v>6151</v>
      </c>
      <c r="AF4821" s="3" t="s">
        <v>154</v>
      </c>
      <c r="AG4821" s="3" t="s">
        <v>154</v>
      </c>
      <c r="AH4821" s="3" t="s">
        <v>6478</v>
      </c>
      <c r="AI4821" s="3" t="s">
        <v>6482</v>
      </c>
      <c r="AJ4821" s="3" t="s">
        <v>6489</v>
      </c>
    </row>
    <row r="4822" spans="1:36" ht="30">
      <c r="A4822" s="10">
        <v>4925</v>
      </c>
      <c r="B4822" t="str">
        <f>IF(K4822="总计","",INDEX(主数据!A:AD,MATCH(J4822,主数据!A:A,0),9))</f>
        <v>华南大区公司</v>
      </c>
      <c r="C4822" t="str">
        <f>IF(K4822="","",INDEX(主数据!A:AD,MATCH(J4822,主数据!A:A,0),11))</f>
        <v>长沙东区</v>
      </c>
      <c r="D4822" t="str">
        <f t="shared" si="300"/>
        <v>CS41物业服务费标准方式4.00</v>
      </c>
      <c r="E4822" s="13" t="str">
        <f t="shared" si="302"/>
        <v>4.00</v>
      </c>
      <c r="F4822" s="13" t="str">
        <f>IF(E4822="","",IFERROR(IF(IF(K4822="","",INDEX(收费标合同信息维护!A:Q,MATCH(D4822,收费标合同信息维护!J:J,0),10))=D4822,"有","无"),"无"))</f>
        <v>无</v>
      </c>
      <c r="G4822" s="13" t="str">
        <f t="shared" si="301"/>
        <v/>
      </c>
      <c r="H4822" s="13" t="str">
        <f t="shared" si="303"/>
        <v/>
      </c>
      <c r="I4822" s="13" t="str">
        <f>IF(G4822="","",IFERROR(IF(IF(K4822="","",INDEX(收费标合同信息维护!A:Q,MATCH(G4822,收费标合同信息维护!M:M,0),13))=G4822,"有","无"),"无"))</f>
        <v/>
      </c>
      <c r="J4822" s="3" t="s">
        <v>3252</v>
      </c>
      <c r="K4822" s="3" t="s">
        <v>15877</v>
      </c>
      <c r="L4822" s="3" t="s">
        <v>6025</v>
      </c>
      <c r="M4822" s="3" t="s">
        <v>6026</v>
      </c>
      <c r="N4822" s="3" t="s">
        <v>6477</v>
      </c>
      <c r="O4822" s="3" t="s">
        <v>6478</v>
      </c>
      <c r="P4822" s="3" t="s">
        <v>3252</v>
      </c>
      <c r="Q4822" s="3" t="s">
        <v>15878</v>
      </c>
      <c r="R4822" s="3" t="s">
        <v>6484</v>
      </c>
      <c r="S4822" s="3" t="s">
        <v>6491</v>
      </c>
      <c r="T4822" s="3" t="s">
        <v>6882</v>
      </c>
      <c r="U4822" s="3" t="s">
        <v>154</v>
      </c>
      <c r="V4822" s="3" t="s">
        <v>6755</v>
      </c>
      <c r="W4822" s="3" t="s">
        <v>154</v>
      </c>
      <c r="X4822" s="3" t="s">
        <v>154</v>
      </c>
      <c r="Y4822" s="3" t="s">
        <v>154</v>
      </c>
      <c r="Z4822" s="3" t="s">
        <v>154</v>
      </c>
      <c r="AA4822" s="3" t="s">
        <v>154</v>
      </c>
      <c r="AB4822" s="3" t="s">
        <v>154</v>
      </c>
      <c r="AC4822" s="3" t="s">
        <v>154</v>
      </c>
      <c r="AD4822" s="3" t="s">
        <v>6151</v>
      </c>
      <c r="AE4822" s="3" t="s">
        <v>6151</v>
      </c>
      <c r="AF4822" s="3" t="s">
        <v>154</v>
      </c>
      <c r="AG4822" s="3" t="s">
        <v>154</v>
      </c>
      <c r="AH4822" s="3" t="s">
        <v>6478</v>
      </c>
      <c r="AI4822" s="3" t="s">
        <v>6482</v>
      </c>
      <c r="AJ4822" s="3" t="s">
        <v>6033</v>
      </c>
    </row>
    <row r="4823" spans="1:36" ht="30">
      <c r="A4823" s="10">
        <v>4926</v>
      </c>
      <c r="B4823" t="str">
        <f>IF(K4823="总计","",INDEX(主数据!A:AD,MATCH(J4823,主数据!A:A,0),9))</f>
        <v>华南大区公司</v>
      </c>
      <c r="C4823" t="str">
        <f>IF(K4823="","",INDEX(主数据!A:AD,MATCH(J4823,主数据!A:A,0),11))</f>
        <v>长沙东区</v>
      </c>
      <c r="D4823" t="str">
        <f t="shared" si="300"/>
        <v>CS41物业服务费直接录入</v>
      </c>
      <c r="E4823" s="13" t="str">
        <f t="shared" si="302"/>
        <v/>
      </c>
      <c r="F4823" s="13" t="str">
        <f>IF(E4823="","",IFERROR(IF(IF(K4823="","",INDEX(收费标合同信息维护!A:Q,MATCH(D4823,收费标合同信息维护!J:J,0),10))=D4823,"有","无"),"无"))</f>
        <v/>
      </c>
      <c r="G4823" s="13" t="str">
        <f t="shared" si="301"/>
        <v/>
      </c>
      <c r="H4823" s="13" t="str">
        <f t="shared" si="303"/>
        <v/>
      </c>
      <c r="I4823" s="13" t="str">
        <f>IF(G4823="","",IFERROR(IF(IF(K4823="","",INDEX(收费标合同信息维护!A:Q,MATCH(G4823,收费标合同信息维护!M:M,0),13))=G4823,"有","无"),"无"))</f>
        <v/>
      </c>
      <c r="J4823" s="3" t="s">
        <v>3252</v>
      </c>
      <c r="K4823" s="3" t="s">
        <v>15877</v>
      </c>
      <c r="L4823" s="3" t="s">
        <v>6025</v>
      </c>
      <c r="M4823" s="3" t="s">
        <v>6026</v>
      </c>
      <c r="N4823" s="3" t="s">
        <v>6477</v>
      </c>
      <c r="O4823" s="3" t="s">
        <v>6478</v>
      </c>
      <c r="P4823" s="3" t="s">
        <v>15879</v>
      </c>
      <c r="Q4823" s="3" t="s">
        <v>6026</v>
      </c>
      <c r="R4823" s="3" t="s">
        <v>6479</v>
      </c>
      <c r="S4823" s="3" t="s">
        <v>6480</v>
      </c>
      <c r="T4823" s="3" t="s">
        <v>6751</v>
      </c>
      <c r="U4823" s="3" t="s">
        <v>154</v>
      </c>
      <c r="V4823" s="3" t="s">
        <v>154</v>
      </c>
      <c r="W4823" s="3" t="s">
        <v>154</v>
      </c>
      <c r="X4823" s="3" t="s">
        <v>154</v>
      </c>
      <c r="Y4823" s="3" t="s">
        <v>154</v>
      </c>
      <c r="Z4823" s="3" t="s">
        <v>154</v>
      </c>
      <c r="AA4823" s="3" t="s">
        <v>154</v>
      </c>
      <c r="AB4823" s="3" t="s">
        <v>154</v>
      </c>
      <c r="AC4823" s="3" t="s">
        <v>154</v>
      </c>
      <c r="AD4823" s="3" t="s">
        <v>6151</v>
      </c>
      <c r="AE4823" s="3" t="s">
        <v>6151</v>
      </c>
      <c r="AF4823" s="3" t="s">
        <v>154</v>
      </c>
      <c r="AG4823" s="3" t="s">
        <v>154</v>
      </c>
      <c r="AH4823" s="3" t="s">
        <v>6478</v>
      </c>
      <c r="AI4823" s="3" t="s">
        <v>6482</v>
      </c>
      <c r="AJ4823" s="3" t="s">
        <v>6251</v>
      </c>
    </row>
    <row r="4824" spans="1:36" ht="30">
      <c r="A4824" s="10">
        <v>4927</v>
      </c>
      <c r="B4824" t="str">
        <f>IF(K4824="总计","",INDEX(主数据!A:AD,MATCH(J4824,主数据!A:A,0),9))</f>
        <v>华南大区公司</v>
      </c>
      <c r="C4824" t="str">
        <f>IF(K4824="","",INDEX(主数据!A:AD,MATCH(J4824,主数据!A:A,0),11))</f>
        <v>长沙东区</v>
      </c>
      <c r="D4824" t="str">
        <f t="shared" si="300"/>
        <v>CS41物业服务费标准方式1.80</v>
      </c>
      <c r="E4824" s="13" t="str">
        <f t="shared" si="302"/>
        <v>1.80</v>
      </c>
      <c r="F4824" s="13" t="str">
        <f>IF(E4824="","",IFERROR(IF(IF(K4824="","",INDEX(收费标合同信息维护!A:Q,MATCH(D4824,收费标合同信息维护!J:J,0),10))=D4824,"有","无"),"无"))</f>
        <v>无</v>
      </c>
      <c r="G4824" s="13" t="str">
        <f t="shared" si="301"/>
        <v/>
      </c>
      <c r="H4824" s="13" t="str">
        <f t="shared" si="303"/>
        <v/>
      </c>
      <c r="I4824" s="13" t="str">
        <f>IF(G4824="","",IFERROR(IF(IF(K4824="","",INDEX(收费标合同信息维护!A:Q,MATCH(G4824,收费标合同信息维护!M:M,0),13))=G4824,"有","无"),"无"))</f>
        <v/>
      </c>
      <c r="J4824" s="3" t="s">
        <v>3252</v>
      </c>
      <c r="K4824" s="3" t="s">
        <v>15877</v>
      </c>
      <c r="L4824" s="3" t="s">
        <v>6025</v>
      </c>
      <c r="M4824" s="3" t="s">
        <v>6026</v>
      </c>
      <c r="N4824" s="3" t="s">
        <v>6477</v>
      </c>
      <c r="O4824" s="3" t="s">
        <v>6478</v>
      </c>
      <c r="P4824" s="3" t="s">
        <v>15880</v>
      </c>
      <c r="Q4824" s="3" t="s">
        <v>15881</v>
      </c>
      <c r="R4824" s="3" t="s">
        <v>6484</v>
      </c>
      <c r="S4824" s="3" t="s">
        <v>6491</v>
      </c>
      <c r="T4824" s="3" t="s">
        <v>6481</v>
      </c>
      <c r="U4824" s="3" t="s">
        <v>154</v>
      </c>
      <c r="V4824" s="3" t="s">
        <v>6759</v>
      </c>
      <c r="W4824" s="3" t="s">
        <v>154</v>
      </c>
      <c r="X4824" s="3" t="s">
        <v>154</v>
      </c>
      <c r="Y4824" s="3" t="s">
        <v>154</v>
      </c>
      <c r="Z4824" s="3" t="s">
        <v>154</v>
      </c>
      <c r="AA4824" s="3" t="s">
        <v>154</v>
      </c>
      <c r="AB4824" s="3" t="s">
        <v>154</v>
      </c>
      <c r="AC4824" s="3" t="s">
        <v>154</v>
      </c>
      <c r="AD4824" s="3" t="s">
        <v>6151</v>
      </c>
      <c r="AE4824" s="3" t="s">
        <v>6151</v>
      </c>
      <c r="AF4824" s="3" t="s">
        <v>154</v>
      </c>
      <c r="AG4824" s="3" t="s">
        <v>154</v>
      </c>
      <c r="AH4824" s="3" t="s">
        <v>6478</v>
      </c>
      <c r="AI4824" s="3" t="s">
        <v>6482</v>
      </c>
      <c r="AJ4824" s="3" t="s">
        <v>13125</v>
      </c>
    </row>
    <row r="4825" spans="1:36" ht="30">
      <c r="A4825" s="10">
        <v>4928</v>
      </c>
      <c r="B4825" t="str">
        <f>IF(K4825="总计","",INDEX(主数据!A:AD,MATCH(J4825,主数据!A:A,0),9))</f>
        <v>华南大区公司</v>
      </c>
      <c r="C4825" t="str">
        <f>IF(K4825="","",INDEX(主数据!A:AD,MATCH(J4825,主数据!A:A,0),11))</f>
        <v>长沙东区</v>
      </c>
      <c r="D4825" t="str">
        <f t="shared" si="300"/>
        <v>CS41物业服务费标准方式3.50</v>
      </c>
      <c r="E4825" s="13" t="str">
        <f t="shared" si="302"/>
        <v>3.50</v>
      </c>
      <c r="F4825" s="13" t="str">
        <f>IF(E4825="","",IFERROR(IF(IF(K4825="","",INDEX(收费标合同信息维护!A:Q,MATCH(D4825,收费标合同信息维护!J:J,0),10))=D4825,"有","无"),"无"))</f>
        <v>无</v>
      </c>
      <c r="G4825" s="13" t="str">
        <f t="shared" si="301"/>
        <v/>
      </c>
      <c r="H4825" s="13" t="str">
        <f t="shared" si="303"/>
        <v/>
      </c>
      <c r="I4825" s="13" t="str">
        <f>IF(G4825="","",IFERROR(IF(IF(K4825="","",INDEX(收费标合同信息维护!A:Q,MATCH(G4825,收费标合同信息维护!M:M,0),13))=G4825,"有","无"),"无"))</f>
        <v/>
      </c>
      <c r="J4825" s="3" t="s">
        <v>3252</v>
      </c>
      <c r="K4825" s="3" t="s">
        <v>15877</v>
      </c>
      <c r="L4825" s="3" t="s">
        <v>6025</v>
      </c>
      <c r="M4825" s="3" t="s">
        <v>6026</v>
      </c>
      <c r="N4825" s="3" t="s">
        <v>6477</v>
      </c>
      <c r="O4825" s="3" t="s">
        <v>6478</v>
      </c>
      <c r="P4825" s="3" t="s">
        <v>15882</v>
      </c>
      <c r="Q4825" s="3" t="s">
        <v>15883</v>
      </c>
      <c r="R4825" s="3" t="s">
        <v>6484</v>
      </c>
      <c r="S4825" s="3" t="s">
        <v>6491</v>
      </c>
      <c r="T4825" s="3" t="s">
        <v>6481</v>
      </c>
      <c r="U4825" s="3" t="s">
        <v>154</v>
      </c>
      <c r="V4825" s="3" t="s">
        <v>6869</v>
      </c>
      <c r="W4825" s="3" t="s">
        <v>154</v>
      </c>
      <c r="X4825" s="3" t="s">
        <v>154</v>
      </c>
      <c r="Y4825" s="3" t="s">
        <v>154</v>
      </c>
      <c r="Z4825" s="3" t="s">
        <v>154</v>
      </c>
      <c r="AA4825" s="3" t="s">
        <v>154</v>
      </c>
      <c r="AB4825" s="3" t="s">
        <v>154</v>
      </c>
      <c r="AC4825" s="3" t="s">
        <v>154</v>
      </c>
      <c r="AD4825" s="3" t="s">
        <v>6151</v>
      </c>
      <c r="AE4825" s="3" t="s">
        <v>6151</v>
      </c>
      <c r="AF4825" s="3" t="s">
        <v>6040</v>
      </c>
      <c r="AG4825" s="3" t="s">
        <v>154</v>
      </c>
      <c r="AH4825" s="3" t="s">
        <v>6478</v>
      </c>
      <c r="AI4825" s="3" t="s">
        <v>6482</v>
      </c>
      <c r="AJ4825" s="3" t="s">
        <v>41</v>
      </c>
    </row>
    <row r="4826" spans="1:36" ht="30">
      <c r="A4826" s="10">
        <v>4929</v>
      </c>
      <c r="B4826" t="str">
        <f>IF(K4826="总计","",INDEX(主数据!A:AD,MATCH(J4826,主数据!A:A,0),9))</f>
        <v>华南大区公司</v>
      </c>
      <c r="C4826" t="str">
        <f>IF(K4826="","",INDEX(主数据!A:AD,MATCH(J4826,主数据!A:A,0),11))</f>
        <v>长沙东区</v>
      </c>
      <c r="D4826" t="str">
        <f t="shared" si="300"/>
        <v>CS41物业服务费标准方式3.00</v>
      </c>
      <c r="E4826" s="13" t="str">
        <f t="shared" si="302"/>
        <v>3.00</v>
      </c>
      <c r="F4826" s="13" t="str">
        <f>IF(E4826="","",IFERROR(IF(IF(K4826="","",INDEX(收费标合同信息维护!A:Q,MATCH(D4826,收费标合同信息维护!J:J,0),10))=D4826,"有","无"),"无"))</f>
        <v>无</v>
      </c>
      <c r="G4826" s="13" t="str">
        <f t="shared" si="301"/>
        <v/>
      </c>
      <c r="H4826" s="13" t="str">
        <f t="shared" si="303"/>
        <v/>
      </c>
      <c r="I4826" s="13" t="str">
        <f>IF(G4826="","",IFERROR(IF(IF(K4826="","",INDEX(收费标合同信息维护!A:Q,MATCH(G4826,收费标合同信息维护!M:M,0),13))=G4826,"有","无"),"无"))</f>
        <v/>
      </c>
      <c r="J4826" s="3" t="s">
        <v>3252</v>
      </c>
      <c r="K4826" s="3" t="s">
        <v>15877</v>
      </c>
      <c r="L4826" s="3" t="s">
        <v>6025</v>
      </c>
      <c r="M4826" s="3" t="s">
        <v>6026</v>
      </c>
      <c r="N4826" s="3" t="s">
        <v>6477</v>
      </c>
      <c r="O4826" s="3" t="s">
        <v>6478</v>
      </c>
      <c r="P4826" s="3" t="s">
        <v>15884</v>
      </c>
      <c r="Q4826" s="3" t="s">
        <v>15885</v>
      </c>
      <c r="R4826" s="3" t="s">
        <v>6484</v>
      </c>
      <c r="S4826" s="3" t="s">
        <v>6491</v>
      </c>
      <c r="T4826" s="3" t="s">
        <v>6936</v>
      </c>
      <c r="U4826" s="3" t="s">
        <v>154</v>
      </c>
      <c r="V4826" s="3" t="s">
        <v>6672</v>
      </c>
      <c r="W4826" s="3" t="s">
        <v>154</v>
      </c>
      <c r="X4826" s="3" t="s">
        <v>154</v>
      </c>
      <c r="Y4826" s="3" t="s">
        <v>154</v>
      </c>
      <c r="Z4826" s="3" t="s">
        <v>154</v>
      </c>
      <c r="AA4826" s="3" t="s">
        <v>154</v>
      </c>
      <c r="AB4826" s="3" t="s">
        <v>154</v>
      </c>
      <c r="AC4826" s="3" t="s">
        <v>154</v>
      </c>
      <c r="AD4826" s="3" t="s">
        <v>6151</v>
      </c>
      <c r="AE4826" s="3" t="s">
        <v>6151</v>
      </c>
      <c r="AF4826" s="3" t="s">
        <v>6040</v>
      </c>
      <c r="AG4826" s="3" t="s">
        <v>154</v>
      </c>
      <c r="AH4826" s="3" t="s">
        <v>6478</v>
      </c>
      <c r="AI4826" s="3" t="s">
        <v>6482</v>
      </c>
      <c r="AJ4826" s="3" t="s">
        <v>6033</v>
      </c>
    </row>
    <row r="4827" spans="1:36" ht="30">
      <c r="A4827" s="10">
        <v>4930</v>
      </c>
      <c r="B4827" t="str">
        <f>IF(K4827="总计","",INDEX(主数据!A:AD,MATCH(J4827,主数据!A:A,0),9))</f>
        <v>华南大区公司</v>
      </c>
      <c r="C4827" t="str">
        <f>IF(K4827="","",INDEX(主数据!A:AD,MATCH(J4827,主数据!A:A,0),11))</f>
        <v>长沙东区</v>
      </c>
      <c r="D4827" t="str">
        <f t="shared" si="300"/>
        <v>CS41生活垃圾清运费-委托清运直接录入</v>
      </c>
      <c r="E4827" s="13" t="str">
        <f t="shared" si="302"/>
        <v/>
      </c>
      <c r="F4827" s="13" t="str">
        <f>IF(E4827="","",IFERROR(IF(IF(K4827="","",INDEX(收费标合同信息维护!A:Q,MATCH(D4827,收费标合同信息维护!J:J,0),10))=D4827,"有","无"),"无"))</f>
        <v/>
      </c>
      <c r="G4827" s="13" t="str">
        <f t="shared" si="301"/>
        <v/>
      </c>
      <c r="H4827" s="13" t="str">
        <f t="shared" si="303"/>
        <v/>
      </c>
      <c r="I4827" s="13" t="str">
        <f>IF(G4827="","",IFERROR(IF(IF(K4827="","",INDEX(收费标合同信息维护!A:Q,MATCH(G4827,收费标合同信息维护!M:M,0),13))=G4827,"有","无"),"无"))</f>
        <v/>
      </c>
      <c r="J4827" s="3" t="s">
        <v>3252</v>
      </c>
      <c r="K4827" s="3" t="s">
        <v>15877</v>
      </c>
      <c r="L4827" s="3" t="s">
        <v>6630</v>
      </c>
      <c r="M4827" s="3" t="s">
        <v>6631</v>
      </c>
      <c r="N4827" s="3" t="s">
        <v>6477</v>
      </c>
      <c r="O4827" s="3" t="s">
        <v>6478</v>
      </c>
      <c r="P4827" s="3" t="s">
        <v>15886</v>
      </c>
      <c r="Q4827" s="3" t="s">
        <v>8543</v>
      </c>
      <c r="R4827" s="3" t="s">
        <v>6479</v>
      </c>
      <c r="S4827" s="3" t="s">
        <v>6480</v>
      </c>
      <c r="T4827" s="3" t="s">
        <v>6690</v>
      </c>
      <c r="U4827" s="3" t="s">
        <v>154</v>
      </c>
      <c r="V4827" s="3" t="s">
        <v>154</v>
      </c>
      <c r="W4827" s="3" t="s">
        <v>154</v>
      </c>
      <c r="X4827" s="3" t="s">
        <v>154</v>
      </c>
      <c r="Y4827" s="3" t="s">
        <v>154</v>
      </c>
      <c r="Z4827" s="3" t="s">
        <v>154</v>
      </c>
      <c r="AA4827" s="3" t="s">
        <v>154</v>
      </c>
      <c r="AB4827" s="3" t="s">
        <v>154</v>
      </c>
      <c r="AC4827" s="3" t="s">
        <v>154</v>
      </c>
      <c r="AD4827" s="3" t="s">
        <v>6151</v>
      </c>
      <c r="AE4827" s="3" t="s">
        <v>6151</v>
      </c>
      <c r="AF4827" s="3" t="s">
        <v>154</v>
      </c>
      <c r="AG4827" s="3" t="s">
        <v>154</v>
      </c>
      <c r="AH4827" s="3" t="s">
        <v>6478</v>
      </c>
      <c r="AI4827" s="3" t="s">
        <v>6482</v>
      </c>
      <c r="AJ4827" s="3" t="s">
        <v>21</v>
      </c>
    </row>
    <row r="4828" spans="1:36" ht="15">
      <c r="A4828" s="10">
        <v>4931</v>
      </c>
      <c r="B4828" t="str">
        <f>IF(K4828="总计","",INDEX(主数据!A:AD,MATCH(J4828,主数据!A:A,0),9))</f>
        <v>华南大区公司</v>
      </c>
      <c r="C4828" t="str">
        <f>IF(K4828="","",INDEX(主数据!A:AD,MATCH(J4828,主数据!A:A,0),11))</f>
        <v>深圳东区</v>
      </c>
      <c r="D4828" t="str">
        <f t="shared" si="300"/>
        <v>SZ80物业服务费标准方式2.80</v>
      </c>
      <c r="E4828" s="13" t="str">
        <f t="shared" si="302"/>
        <v>2.80</v>
      </c>
      <c r="F4828" s="13" t="str">
        <f>IF(E4828="","",IFERROR(IF(IF(K4828="","",INDEX(收费标合同信息维护!A:Q,MATCH(D4828,收费标合同信息维护!J:J,0),10))=D4828,"有","无"),"无"))</f>
        <v>无</v>
      </c>
      <c r="G4828" s="13" t="str">
        <f t="shared" si="301"/>
        <v/>
      </c>
      <c r="H4828" s="13" t="str">
        <f t="shared" si="303"/>
        <v/>
      </c>
      <c r="I4828" s="13" t="str">
        <f>IF(G4828="","",IFERROR(IF(IF(K4828="","",INDEX(收费标合同信息维护!A:Q,MATCH(G4828,收费标合同信息维护!M:M,0),13))=G4828,"有","无"),"无"))</f>
        <v/>
      </c>
      <c r="J4828" s="3" t="s">
        <v>3559</v>
      </c>
      <c r="K4828" s="3" t="s">
        <v>15887</v>
      </c>
      <c r="L4828" s="3" t="s">
        <v>6025</v>
      </c>
      <c r="M4828" s="3" t="s">
        <v>6026</v>
      </c>
      <c r="N4828" s="3" t="s">
        <v>6477</v>
      </c>
      <c r="O4828" s="3" t="s">
        <v>6478</v>
      </c>
      <c r="P4828" s="3" t="s">
        <v>15888</v>
      </c>
      <c r="Q4828" s="3" t="s">
        <v>7355</v>
      </c>
      <c r="R4828" s="3" t="s">
        <v>6484</v>
      </c>
      <c r="S4828" s="3" t="s">
        <v>6491</v>
      </c>
      <c r="T4828" s="3" t="s">
        <v>15889</v>
      </c>
      <c r="U4828" s="3" t="s">
        <v>154</v>
      </c>
      <c r="V4828" s="3" t="s">
        <v>6543</v>
      </c>
      <c r="W4828" s="3" t="s">
        <v>154</v>
      </c>
      <c r="X4828" s="3" t="s">
        <v>154</v>
      </c>
      <c r="Y4828" s="3" t="s">
        <v>154</v>
      </c>
      <c r="Z4828" s="3" t="s">
        <v>154</v>
      </c>
      <c r="AA4828" s="3" t="s">
        <v>154</v>
      </c>
      <c r="AB4828" s="3" t="s">
        <v>154</v>
      </c>
      <c r="AC4828" s="3" t="s">
        <v>154</v>
      </c>
      <c r="AD4828" s="3" t="s">
        <v>6151</v>
      </c>
      <c r="AE4828" s="3" t="s">
        <v>6151</v>
      </c>
      <c r="AF4828" s="3" t="s">
        <v>154</v>
      </c>
      <c r="AG4828" s="3" t="s">
        <v>154</v>
      </c>
      <c r="AH4828" s="3" t="s">
        <v>6478</v>
      </c>
      <c r="AI4828" s="3" t="s">
        <v>6482</v>
      </c>
      <c r="AJ4828" s="3" t="s">
        <v>6266</v>
      </c>
    </row>
    <row r="4829" spans="1:36" ht="15">
      <c r="A4829" s="10">
        <v>4932</v>
      </c>
      <c r="B4829" t="str">
        <f>IF(K4829="总计","",INDEX(主数据!A:AD,MATCH(J4829,主数据!A:A,0),9))</f>
        <v>华南大区公司</v>
      </c>
      <c r="C4829" t="str">
        <f>IF(K4829="","",INDEX(主数据!A:AD,MATCH(J4829,主数据!A:A,0),11))</f>
        <v>深圳东区</v>
      </c>
      <c r="D4829" t="str">
        <f t="shared" si="300"/>
        <v>SZ80物业服务费标准方式5.00</v>
      </c>
      <c r="E4829" s="13" t="str">
        <f t="shared" si="302"/>
        <v>5.00</v>
      </c>
      <c r="F4829" s="13" t="str">
        <f>IF(E4829="","",IFERROR(IF(IF(K4829="","",INDEX(收费标合同信息维护!A:Q,MATCH(D4829,收费标合同信息维护!J:J,0),10))=D4829,"有","无"),"无"))</f>
        <v>无</v>
      </c>
      <c r="G4829" s="13" t="str">
        <f t="shared" si="301"/>
        <v/>
      </c>
      <c r="H4829" s="13" t="str">
        <f t="shared" si="303"/>
        <v/>
      </c>
      <c r="I4829" s="13" t="str">
        <f>IF(G4829="","",IFERROR(IF(IF(K4829="","",INDEX(收费标合同信息维护!A:Q,MATCH(G4829,收费标合同信息维护!M:M,0),13))=G4829,"有","无"),"无"))</f>
        <v/>
      </c>
      <c r="J4829" s="3" t="s">
        <v>3559</v>
      </c>
      <c r="K4829" s="3" t="s">
        <v>15887</v>
      </c>
      <c r="L4829" s="3" t="s">
        <v>6025</v>
      </c>
      <c r="M4829" s="3" t="s">
        <v>6026</v>
      </c>
      <c r="N4829" s="3" t="s">
        <v>6477</v>
      </c>
      <c r="O4829" s="3" t="s">
        <v>6478</v>
      </c>
      <c r="P4829" s="3" t="s">
        <v>15890</v>
      </c>
      <c r="Q4829" s="3" t="s">
        <v>15891</v>
      </c>
      <c r="R4829" s="3" t="s">
        <v>6484</v>
      </c>
      <c r="S4829" s="3" t="s">
        <v>6491</v>
      </c>
      <c r="T4829" s="3" t="s">
        <v>15892</v>
      </c>
      <c r="U4829" s="3" t="s">
        <v>15893</v>
      </c>
      <c r="V4829" s="3" t="s">
        <v>6744</v>
      </c>
      <c r="W4829" s="3" t="s">
        <v>154</v>
      </c>
      <c r="X4829" s="3" t="s">
        <v>154</v>
      </c>
      <c r="Y4829" s="3" t="s">
        <v>154</v>
      </c>
      <c r="Z4829" s="3" t="s">
        <v>154</v>
      </c>
      <c r="AA4829" s="3" t="s">
        <v>154</v>
      </c>
      <c r="AB4829" s="3" t="s">
        <v>154</v>
      </c>
      <c r="AC4829" s="3" t="s">
        <v>154</v>
      </c>
      <c r="AD4829" s="3" t="s">
        <v>6151</v>
      </c>
      <c r="AE4829" s="3" t="s">
        <v>6151</v>
      </c>
      <c r="AF4829" s="3" t="s">
        <v>154</v>
      </c>
      <c r="AG4829" s="3" t="s">
        <v>154</v>
      </c>
      <c r="AH4829" s="3" t="s">
        <v>6478</v>
      </c>
      <c r="AI4829" s="3" t="s">
        <v>6727</v>
      </c>
      <c r="AJ4829" s="3" t="s">
        <v>6489</v>
      </c>
    </row>
    <row r="4830" spans="1:36" ht="15">
      <c r="A4830" s="10">
        <v>4933</v>
      </c>
      <c r="B4830" t="str">
        <f>IF(K4830="总计","",INDEX(主数据!A:AD,MATCH(J4830,主数据!A:A,0),9))</f>
        <v>华南大区公司</v>
      </c>
      <c r="C4830" t="str">
        <f>IF(K4830="","",INDEX(主数据!A:AD,MATCH(J4830,主数据!A:A,0),11))</f>
        <v>深圳东区</v>
      </c>
      <c r="D4830" t="str">
        <f t="shared" si="300"/>
        <v>SZ80自营停车费（固定）直接录入</v>
      </c>
      <c r="E4830" s="13" t="str">
        <f t="shared" si="302"/>
        <v/>
      </c>
      <c r="F4830" s="13" t="str">
        <f>IF(E4830="","",IFERROR(IF(IF(K4830="","",INDEX(收费标合同信息维护!A:Q,MATCH(D4830,收费标合同信息维护!J:J,0),10))=D4830,"有","无"),"无"))</f>
        <v/>
      </c>
      <c r="G4830" s="13" t="str">
        <f t="shared" si="301"/>
        <v/>
      </c>
      <c r="H4830" s="13" t="str">
        <f t="shared" si="303"/>
        <v/>
      </c>
      <c r="I4830" s="13" t="str">
        <f>IF(G4830="","",IFERROR(IF(IF(K4830="","",INDEX(收费标合同信息维护!A:Q,MATCH(G4830,收费标合同信息维护!M:M,0),13))=G4830,"有","无"),"无"))</f>
        <v/>
      </c>
      <c r="J4830" s="3" t="s">
        <v>3559</v>
      </c>
      <c r="K4830" s="3" t="s">
        <v>15887</v>
      </c>
      <c r="L4830" s="3" t="s">
        <v>6714</v>
      </c>
      <c r="M4830" s="3" t="s">
        <v>6715</v>
      </c>
      <c r="N4830" s="3" t="s">
        <v>6477</v>
      </c>
      <c r="O4830" s="3" t="s">
        <v>6597</v>
      </c>
      <c r="P4830" s="3" t="s">
        <v>15894</v>
      </c>
      <c r="Q4830" s="3" t="s">
        <v>15895</v>
      </c>
      <c r="R4830" s="3" t="s">
        <v>6479</v>
      </c>
      <c r="S4830" s="3" t="s">
        <v>6480</v>
      </c>
      <c r="T4830" s="3" t="s">
        <v>15896</v>
      </c>
      <c r="U4830" s="3" t="s">
        <v>6716</v>
      </c>
      <c r="V4830" s="3" t="s">
        <v>154</v>
      </c>
      <c r="W4830" s="3" t="s">
        <v>154</v>
      </c>
      <c r="X4830" s="3" t="s">
        <v>154</v>
      </c>
      <c r="Y4830" s="3" t="s">
        <v>154</v>
      </c>
      <c r="Z4830" s="3" t="s">
        <v>154</v>
      </c>
      <c r="AA4830" s="3" t="s">
        <v>154</v>
      </c>
      <c r="AB4830" s="3" t="s">
        <v>154</v>
      </c>
      <c r="AC4830" s="3" t="s">
        <v>154</v>
      </c>
      <c r="AD4830" s="3" t="s">
        <v>6151</v>
      </c>
      <c r="AE4830" s="3" t="s">
        <v>6151</v>
      </c>
      <c r="AF4830" s="3" t="s">
        <v>154</v>
      </c>
      <c r="AG4830" s="3" t="s">
        <v>154</v>
      </c>
      <c r="AH4830" s="3" t="s">
        <v>6478</v>
      </c>
      <c r="AI4830" s="3" t="s">
        <v>6727</v>
      </c>
      <c r="AJ4830" s="3" t="s">
        <v>6489</v>
      </c>
    </row>
    <row r="4831" spans="1:36" ht="15">
      <c r="A4831" s="10">
        <v>4934</v>
      </c>
      <c r="B4831" t="str">
        <f>IF(K4831="总计","",INDEX(主数据!A:AD,MATCH(J4831,主数据!A:A,0),9))</f>
        <v>华南大区公司</v>
      </c>
      <c r="C4831" t="str">
        <f>IF(K4831="","",INDEX(主数据!A:AD,MATCH(J4831,主数据!A:A,0),11))</f>
        <v>深圳东区</v>
      </c>
      <c r="D4831" t="str">
        <f t="shared" si="300"/>
        <v>SZ80会所服务费直接录入</v>
      </c>
      <c r="E4831" s="13" t="str">
        <f t="shared" si="302"/>
        <v/>
      </c>
      <c r="F4831" s="13" t="str">
        <f>IF(E4831="","",IFERROR(IF(IF(K4831="","",INDEX(收费标合同信息维护!A:Q,MATCH(D4831,收费标合同信息维护!J:J,0),10))=D4831,"有","无"),"无"))</f>
        <v/>
      </c>
      <c r="G4831" s="13" t="str">
        <f t="shared" si="301"/>
        <v/>
      </c>
      <c r="H4831" s="13" t="str">
        <f t="shared" si="303"/>
        <v/>
      </c>
      <c r="I4831" s="13" t="str">
        <f>IF(G4831="","",IFERROR(IF(IF(K4831="","",INDEX(收费标合同信息维护!A:Q,MATCH(G4831,收费标合同信息维护!M:M,0),13))=G4831,"有","无"),"无"))</f>
        <v/>
      </c>
      <c r="J4831" s="3" t="s">
        <v>3559</v>
      </c>
      <c r="K4831" s="3" t="s">
        <v>15887</v>
      </c>
      <c r="L4831" s="3" t="s">
        <v>6717</v>
      </c>
      <c r="M4831" s="3" t="s">
        <v>6718</v>
      </c>
      <c r="N4831" s="3" t="s">
        <v>6477</v>
      </c>
      <c r="O4831" s="3" t="s">
        <v>6478</v>
      </c>
      <c r="P4831" s="3" t="s">
        <v>15897</v>
      </c>
      <c r="Q4831" s="3" t="s">
        <v>15898</v>
      </c>
      <c r="R4831" s="3" t="s">
        <v>6479</v>
      </c>
      <c r="S4831" s="3" t="s">
        <v>6480</v>
      </c>
      <c r="T4831" s="3" t="s">
        <v>15896</v>
      </c>
      <c r="U4831" s="3" t="s">
        <v>15899</v>
      </c>
      <c r="V4831" s="3" t="s">
        <v>154</v>
      </c>
      <c r="W4831" s="3" t="s">
        <v>154</v>
      </c>
      <c r="X4831" s="3" t="s">
        <v>154</v>
      </c>
      <c r="Y4831" s="3" t="s">
        <v>154</v>
      </c>
      <c r="Z4831" s="3" t="s">
        <v>154</v>
      </c>
      <c r="AA4831" s="3" t="s">
        <v>154</v>
      </c>
      <c r="AB4831" s="3" t="s">
        <v>154</v>
      </c>
      <c r="AC4831" s="3" t="s">
        <v>154</v>
      </c>
      <c r="AD4831" s="3" t="s">
        <v>6151</v>
      </c>
      <c r="AE4831" s="3" t="s">
        <v>6151</v>
      </c>
      <c r="AF4831" s="3" t="s">
        <v>154</v>
      </c>
      <c r="AG4831" s="3" t="s">
        <v>154</v>
      </c>
      <c r="AH4831" s="3" t="s">
        <v>6597</v>
      </c>
      <c r="AI4831" s="3" t="s">
        <v>6727</v>
      </c>
      <c r="AJ4831" s="3" t="s">
        <v>6489</v>
      </c>
    </row>
    <row r="4832" spans="1:36" ht="15">
      <c r="A4832" s="10">
        <v>4935</v>
      </c>
      <c r="B4832" t="str">
        <f>IF(K4832="总计","",INDEX(主数据!A:AD,MATCH(J4832,主数据!A:A,0),9))</f>
        <v>华南大区公司</v>
      </c>
      <c r="C4832" t="str">
        <f>IF(K4832="","",INDEX(主数据!A:AD,MATCH(J4832,主数据!A:A,0),11))</f>
        <v>深圳东区</v>
      </c>
      <c r="D4832" t="str">
        <f t="shared" si="300"/>
        <v>SZ80其他费用直接录入</v>
      </c>
      <c r="E4832" s="13" t="str">
        <f t="shared" si="302"/>
        <v/>
      </c>
      <c r="F4832" s="13" t="str">
        <f>IF(E4832="","",IFERROR(IF(IF(K4832="","",INDEX(收费标合同信息维护!A:Q,MATCH(D4832,收费标合同信息维护!J:J,0),10))=D4832,"有","无"),"无"))</f>
        <v/>
      </c>
      <c r="G4832" s="13" t="str">
        <f t="shared" si="301"/>
        <v/>
      </c>
      <c r="H4832" s="13" t="str">
        <f t="shared" si="303"/>
        <v/>
      </c>
      <c r="I4832" s="13" t="str">
        <f>IF(G4832="","",IFERROR(IF(IF(K4832="","",INDEX(收费标合同信息维护!A:Q,MATCH(G4832,收费标合同信息维护!M:M,0),13))=G4832,"有","无"),"无"))</f>
        <v/>
      </c>
      <c r="J4832" s="3" t="s">
        <v>3559</v>
      </c>
      <c r="K4832" s="3" t="s">
        <v>15887</v>
      </c>
      <c r="L4832" s="3" t="s">
        <v>6544</v>
      </c>
      <c r="M4832" s="3" t="s">
        <v>6545</v>
      </c>
      <c r="N4832" s="3" t="s">
        <v>6477</v>
      </c>
      <c r="O4832" s="3" t="s">
        <v>6478</v>
      </c>
      <c r="P4832" s="3" t="s">
        <v>15900</v>
      </c>
      <c r="Q4832" s="3" t="s">
        <v>15901</v>
      </c>
      <c r="R4832" s="3" t="s">
        <v>6479</v>
      </c>
      <c r="S4832" s="3" t="s">
        <v>6480</v>
      </c>
      <c r="T4832" s="3" t="s">
        <v>15902</v>
      </c>
      <c r="U4832" s="3" t="s">
        <v>15903</v>
      </c>
      <c r="V4832" s="3" t="s">
        <v>154</v>
      </c>
      <c r="W4832" s="3" t="s">
        <v>154</v>
      </c>
      <c r="X4832" s="3" t="s">
        <v>154</v>
      </c>
      <c r="Y4832" s="3" t="s">
        <v>154</v>
      </c>
      <c r="Z4832" s="3" t="s">
        <v>154</v>
      </c>
      <c r="AA4832" s="3" t="s">
        <v>154</v>
      </c>
      <c r="AB4832" s="3" t="s">
        <v>154</v>
      </c>
      <c r="AC4832" s="3" t="s">
        <v>154</v>
      </c>
      <c r="AD4832" s="3" t="s">
        <v>6151</v>
      </c>
      <c r="AE4832" s="3" t="s">
        <v>6151</v>
      </c>
      <c r="AF4832" s="3" t="s">
        <v>154</v>
      </c>
      <c r="AG4832" s="3" t="s">
        <v>154</v>
      </c>
      <c r="AH4832" s="3" t="s">
        <v>6478</v>
      </c>
      <c r="AI4832" s="3" t="s">
        <v>6727</v>
      </c>
      <c r="AJ4832" s="3" t="s">
        <v>6489</v>
      </c>
    </row>
    <row r="4833" spans="1:36" ht="15">
      <c r="A4833" s="10">
        <v>4936</v>
      </c>
      <c r="B4833" t="str">
        <f>IF(K4833="总计","",INDEX(主数据!A:AD,MATCH(J4833,主数据!A:A,0),9))</f>
        <v>华南大区公司</v>
      </c>
      <c r="C4833" t="str">
        <f>IF(K4833="","",INDEX(主数据!A:AD,MATCH(J4833,主数据!A:A,0),11))</f>
        <v>深圳东区</v>
      </c>
      <c r="D4833" t="str">
        <f t="shared" si="300"/>
        <v>SZ80其他费用直接录入</v>
      </c>
      <c r="E4833" s="13" t="str">
        <f t="shared" si="302"/>
        <v/>
      </c>
      <c r="F4833" s="13" t="str">
        <f>IF(E4833="","",IFERROR(IF(IF(K4833="","",INDEX(收费标合同信息维护!A:Q,MATCH(D4833,收费标合同信息维护!J:J,0),10))=D4833,"有","无"),"无"))</f>
        <v/>
      </c>
      <c r="G4833" s="13" t="str">
        <f t="shared" si="301"/>
        <v/>
      </c>
      <c r="H4833" s="13" t="str">
        <f t="shared" si="303"/>
        <v/>
      </c>
      <c r="I4833" s="13" t="str">
        <f>IF(G4833="","",IFERROR(IF(IF(K4833="","",INDEX(收费标合同信息维护!A:Q,MATCH(G4833,收费标合同信息维护!M:M,0),13))=G4833,"有","无"),"无"))</f>
        <v/>
      </c>
      <c r="J4833" s="3" t="s">
        <v>3559</v>
      </c>
      <c r="K4833" s="3" t="s">
        <v>15887</v>
      </c>
      <c r="L4833" s="3" t="s">
        <v>6544</v>
      </c>
      <c r="M4833" s="3" t="s">
        <v>6545</v>
      </c>
      <c r="N4833" s="3" t="s">
        <v>6477</v>
      </c>
      <c r="O4833" s="3" t="s">
        <v>6478</v>
      </c>
      <c r="P4833" s="3" t="s">
        <v>15904</v>
      </c>
      <c r="Q4833" s="3" t="s">
        <v>15905</v>
      </c>
      <c r="R4833" s="3" t="s">
        <v>6479</v>
      </c>
      <c r="S4833" s="3" t="s">
        <v>6480</v>
      </c>
      <c r="T4833" s="3" t="s">
        <v>15896</v>
      </c>
      <c r="U4833" s="3" t="s">
        <v>15893</v>
      </c>
      <c r="V4833" s="3" t="s">
        <v>154</v>
      </c>
      <c r="W4833" s="3" t="s">
        <v>154</v>
      </c>
      <c r="X4833" s="3" t="s">
        <v>154</v>
      </c>
      <c r="Y4833" s="3" t="s">
        <v>154</v>
      </c>
      <c r="Z4833" s="3" t="s">
        <v>154</v>
      </c>
      <c r="AA4833" s="3" t="s">
        <v>154</v>
      </c>
      <c r="AB4833" s="3" t="s">
        <v>154</v>
      </c>
      <c r="AC4833" s="3" t="s">
        <v>154</v>
      </c>
      <c r="AD4833" s="3" t="s">
        <v>6151</v>
      </c>
      <c r="AE4833" s="3" t="s">
        <v>6151</v>
      </c>
      <c r="AF4833" s="3" t="s">
        <v>154</v>
      </c>
      <c r="AG4833" s="3" t="s">
        <v>154</v>
      </c>
      <c r="AH4833" s="3" t="s">
        <v>6478</v>
      </c>
      <c r="AI4833" s="3" t="s">
        <v>6727</v>
      </c>
      <c r="AJ4833" s="3" t="s">
        <v>6489</v>
      </c>
    </row>
    <row r="4834" spans="1:36" ht="15">
      <c r="A4834" s="10">
        <v>4937</v>
      </c>
      <c r="B4834" t="str">
        <f>IF(K4834="总计","",INDEX(主数据!A:AD,MATCH(J4834,主数据!A:A,0),9))</f>
        <v>华南大区公司</v>
      </c>
      <c r="C4834" t="str">
        <f>IF(K4834="","",INDEX(主数据!A:AD,MATCH(J4834,主数据!A:A,0),11))</f>
        <v>深圳东区</v>
      </c>
      <c r="D4834" t="str">
        <f t="shared" si="300"/>
        <v>SZ80其他费用直接录入</v>
      </c>
      <c r="E4834" s="13" t="str">
        <f t="shared" si="302"/>
        <v/>
      </c>
      <c r="F4834" s="13" t="str">
        <f>IF(E4834="","",IFERROR(IF(IF(K4834="","",INDEX(收费标合同信息维护!A:Q,MATCH(D4834,收费标合同信息维护!J:J,0),10))=D4834,"有","无"),"无"))</f>
        <v/>
      </c>
      <c r="G4834" s="13" t="str">
        <f t="shared" si="301"/>
        <v/>
      </c>
      <c r="H4834" s="13" t="str">
        <f t="shared" si="303"/>
        <v/>
      </c>
      <c r="I4834" s="13" t="str">
        <f>IF(G4834="","",IFERROR(IF(IF(K4834="","",INDEX(收费标合同信息维护!A:Q,MATCH(G4834,收费标合同信息维护!M:M,0),13))=G4834,"有","无"),"无"))</f>
        <v/>
      </c>
      <c r="J4834" s="3" t="s">
        <v>3559</v>
      </c>
      <c r="K4834" s="3" t="s">
        <v>15887</v>
      </c>
      <c r="L4834" s="3" t="s">
        <v>6544</v>
      </c>
      <c r="M4834" s="3" t="s">
        <v>6545</v>
      </c>
      <c r="N4834" s="3" t="s">
        <v>6477</v>
      </c>
      <c r="O4834" s="3" t="s">
        <v>6478</v>
      </c>
      <c r="P4834" s="3" t="s">
        <v>15906</v>
      </c>
      <c r="Q4834" s="3" t="s">
        <v>15907</v>
      </c>
      <c r="R4834" s="3" t="s">
        <v>6479</v>
      </c>
      <c r="S4834" s="3" t="s">
        <v>6480</v>
      </c>
      <c r="T4834" s="3" t="s">
        <v>15896</v>
      </c>
      <c r="U4834" s="3" t="s">
        <v>15908</v>
      </c>
      <c r="V4834" s="3" t="s">
        <v>154</v>
      </c>
      <c r="W4834" s="3" t="s">
        <v>154</v>
      </c>
      <c r="X4834" s="3" t="s">
        <v>154</v>
      </c>
      <c r="Y4834" s="3" t="s">
        <v>154</v>
      </c>
      <c r="Z4834" s="3" t="s">
        <v>154</v>
      </c>
      <c r="AA4834" s="3" t="s">
        <v>154</v>
      </c>
      <c r="AB4834" s="3" t="s">
        <v>154</v>
      </c>
      <c r="AC4834" s="3" t="s">
        <v>154</v>
      </c>
      <c r="AD4834" s="3" t="s">
        <v>6151</v>
      </c>
      <c r="AE4834" s="3" t="s">
        <v>6151</v>
      </c>
      <c r="AF4834" s="3" t="s">
        <v>154</v>
      </c>
      <c r="AG4834" s="3" t="s">
        <v>154</v>
      </c>
      <c r="AH4834" s="3" t="s">
        <v>6478</v>
      </c>
      <c r="AI4834" s="3" t="s">
        <v>6727</v>
      </c>
      <c r="AJ4834" s="3" t="s">
        <v>6489</v>
      </c>
    </row>
    <row r="4835" spans="1:36" ht="15">
      <c r="A4835" s="10">
        <v>4938</v>
      </c>
      <c r="B4835" t="str">
        <f>IF(K4835="总计","",INDEX(主数据!A:AD,MATCH(J4835,主数据!A:A,0),9))</f>
        <v>华南大区公司</v>
      </c>
      <c r="C4835" t="str">
        <f>IF(K4835="","",INDEX(主数据!A:AD,MATCH(J4835,主数据!A:A,0),11))</f>
        <v>深圳东区</v>
      </c>
      <c r="D4835" t="str">
        <f t="shared" si="300"/>
        <v>SZ80代收代付其他费用标准方式2.65</v>
      </c>
      <c r="E4835" s="13" t="str">
        <f t="shared" si="302"/>
        <v>2.65</v>
      </c>
      <c r="F4835" s="13" t="str">
        <f>IF(E4835="","",IFERROR(IF(IF(K4835="","",INDEX(收费标合同信息维护!A:Q,MATCH(D4835,收费标合同信息维护!J:J,0),10))=D4835,"有","无"),"无"))</f>
        <v>无</v>
      </c>
      <c r="G4835" s="13" t="str">
        <f t="shared" si="301"/>
        <v/>
      </c>
      <c r="H4835" s="13" t="str">
        <f t="shared" si="303"/>
        <v/>
      </c>
      <c r="I4835" s="13" t="str">
        <f>IF(G4835="","",IFERROR(IF(IF(K4835="","",INDEX(收费标合同信息维护!A:Q,MATCH(G4835,收费标合同信息维护!M:M,0),13))=G4835,"有","无"),"无"))</f>
        <v/>
      </c>
      <c r="J4835" s="3" t="s">
        <v>3559</v>
      </c>
      <c r="K4835" s="3" t="s">
        <v>15887</v>
      </c>
      <c r="L4835" s="3" t="s">
        <v>6620</v>
      </c>
      <c r="M4835" s="3" t="s">
        <v>6621</v>
      </c>
      <c r="N4835" s="3" t="s">
        <v>6477</v>
      </c>
      <c r="O4835" s="3" t="s">
        <v>6597</v>
      </c>
      <c r="P4835" s="3" t="s">
        <v>15909</v>
      </c>
      <c r="Q4835" s="3" t="s">
        <v>6723</v>
      </c>
      <c r="R4835" s="3" t="s">
        <v>6484</v>
      </c>
      <c r="S4835" s="3" t="s">
        <v>6491</v>
      </c>
      <c r="T4835" s="3" t="s">
        <v>15889</v>
      </c>
      <c r="U4835" s="3" t="s">
        <v>6716</v>
      </c>
      <c r="V4835" s="3" t="s">
        <v>10763</v>
      </c>
      <c r="W4835" s="3" t="s">
        <v>154</v>
      </c>
      <c r="X4835" s="3" t="s">
        <v>154</v>
      </c>
      <c r="Y4835" s="3" t="s">
        <v>154</v>
      </c>
      <c r="Z4835" s="3" t="s">
        <v>154</v>
      </c>
      <c r="AA4835" s="3" t="s">
        <v>154</v>
      </c>
      <c r="AB4835" s="3" t="s">
        <v>154</v>
      </c>
      <c r="AC4835" s="3" t="s">
        <v>154</v>
      </c>
      <c r="AD4835" s="3" t="s">
        <v>6151</v>
      </c>
      <c r="AE4835" s="3" t="s">
        <v>6151</v>
      </c>
      <c r="AF4835" s="3" t="s">
        <v>154</v>
      </c>
      <c r="AG4835" s="3" t="s">
        <v>154</v>
      </c>
      <c r="AH4835" s="3" t="s">
        <v>6478</v>
      </c>
      <c r="AI4835" s="3" t="s">
        <v>6482</v>
      </c>
      <c r="AJ4835" s="3" t="s">
        <v>15910</v>
      </c>
    </row>
    <row r="4836" spans="1:36" ht="15">
      <c r="A4836" s="10">
        <v>4939</v>
      </c>
      <c r="B4836" t="str">
        <f>IF(K4836="总计","",INDEX(主数据!A:AD,MATCH(J4836,主数据!A:A,0),9))</f>
        <v>华南大区公司</v>
      </c>
      <c r="C4836" t="str">
        <f>IF(K4836="","",INDEX(主数据!A:AD,MATCH(J4836,主数据!A:A,0),11))</f>
        <v>深圳东区</v>
      </c>
      <c r="D4836" t="str">
        <f t="shared" si="300"/>
        <v>SZ80代收代付其他费用直接录入</v>
      </c>
      <c r="E4836" s="13" t="str">
        <f t="shared" si="302"/>
        <v/>
      </c>
      <c r="F4836" s="13" t="str">
        <f>IF(E4836="","",IFERROR(IF(IF(K4836="","",INDEX(收费标合同信息维护!A:Q,MATCH(D4836,收费标合同信息维护!J:J,0),10))=D4836,"有","无"),"无"))</f>
        <v/>
      </c>
      <c r="G4836" s="13" t="str">
        <f t="shared" si="301"/>
        <v/>
      </c>
      <c r="H4836" s="13" t="str">
        <f t="shared" si="303"/>
        <v/>
      </c>
      <c r="I4836" s="13" t="str">
        <f>IF(G4836="","",IFERROR(IF(IF(K4836="","",INDEX(收费标合同信息维护!A:Q,MATCH(G4836,收费标合同信息维护!M:M,0),13))=G4836,"有","无"),"无"))</f>
        <v/>
      </c>
      <c r="J4836" s="3" t="s">
        <v>3559</v>
      </c>
      <c r="K4836" s="3" t="s">
        <v>15887</v>
      </c>
      <c r="L4836" s="3" t="s">
        <v>6620</v>
      </c>
      <c r="M4836" s="3" t="s">
        <v>6621</v>
      </c>
      <c r="N4836" s="3" t="s">
        <v>6477</v>
      </c>
      <c r="O4836" s="3" t="s">
        <v>6597</v>
      </c>
      <c r="P4836" s="3" t="s">
        <v>15911</v>
      </c>
      <c r="Q4836" s="3" t="s">
        <v>6602</v>
      </c>
      <c r="R4836" s="3" t="s">
        <v>6479</v>
      </c>
      <c r="S4836" s="3" t="s">
        <v>6480</v>
      </c>
      <c r="T4836" s="3" t="s">
        <v>8151</v>
      </c>
      <c r="U4836" s="3" t="s">
        <v>6716</v>
      </c>
      <c r="V4836" s="3" t="s">
        <v>154</v>
      </c>
      <c r="W4836" s="3" t="s">
        <v>154</v>
      </c>
      <c r="X4836" s="3" t="s">
        <v>154</v>
      </c>
      <c r="Y4836" s="3" t="s">
        <v>154</v>
      </c>
      <c r="Z4836" s="3" t="s">
        <v>154</v>
      </c>
      <c r="AA4836" s="3" t="s">
        <v>154</v>
      </c>
      <c r="AB4836" s="3" t="s">
        <v>154</v>
      </c>
      <c r="AC4836" s="3" t="s">
        <v>154</v>
      </c>
      <c r="AD4836" s="3" t="s">
        <v>6151</v>
      </c>
      <c r="AE4836" s="3" t="s">
        <v>6151</v>
      </c>
      <c r="AF4836" s="3" t="s">
        <v>154</v>
      </c>
      <c r="AG4836" s="3" t="s">
        <v>154</v>
      </c>
      <c r="AH4836" s="3" t="s">
        <v>6478</v>
      </c>
      <c r="AI4836" s="3" t="s">
        <v>6482</v>
      </c>
      <c r="AJ4836" s="3" t="s">
        <v>15912</v>
      </c>
    </row>
    <row r="4837" spans="1:36" ht="30">
      <c r="A4837" s="10">
        <v>4940</v>
      </c>
      <c r="B4837" t="str">
        <f>IF(K4837="总计","",INDEX(主数据!A:AD,MATCH(J4837,主数据!A:A,0),9))</f>
        <v>华南大区公司</v>
      </c>
      <c r="C4837" t="str">
        <f>IF(K4837="","",INDEX(主数据!A:AD,MATCH(J4837,主数据!A:A,0),11))</f>
        <v>长沙西区</v>
      </c>
      <c r="D4837" t="str">
        <f t="shared" si="300"/>
        <v>CS53物业服务费直接录入</v>
      </c>
      <c r="E4837" s="13" t="str">
        <f t="shared" si="302"/>
        <v/>
      </c>
      <c r="F4837" s="13" t="str">
        <f>IF(E4837="","",IFERROR(IF(IF(K4837="","",INDEX(收费标合同信息维护!A:Q,MATCH(D4837,收费标合同信息维护!J:J,0),10))=D4837,"有","无"),"无"))</f>
        <v/>
      </c>
      <c r="G4837" s="13" t="str">
        <f t="shared" si="301"/>
        <v/>
      </c>
      <c r="H4837" s="13" t="str">
        <f t="shared" si="303"/>
        <v/>
      </c>
      <c r="I4837" s="13" t="str">
        <f>IF(G4837="","",IFERROR(IF(IF(K4837="","",INDEX(收费标合同信息维护!A:Q,MATCH(G4837,收费标合同信息维护!M:M,0),13))=G4837,"有","无"),"无"))</f>
        <v/>
      </c>
      <c r="J4837" s="3" t="s">
        <v>3726</v>
      </c>
      <c r="K4837" s="3" t="s">
        <v>15913</v>
      </c>
      <c r="L4837" s="3" t="s">
        <v>6025</v>
      </c>
      <c r="M4837" s="3" t="s">
        <v>6026</v>
      </c>
      <c r="N4837" s="3" t="s">
        <v>6477</v>
      </c>
      <c r="O4837" s="3" t="s">
        <v>6478</v>
      </c>
      <c r="P4837" s="3" t="s">
        <v>15914</v>
      </c>
      <c r="Q4837" s="3" t="s">
        <v>15915</v>
      </c>
      <c r="R4837" s="3" t="s">
        <v>6479</v>
      </c>
      <c r="S4837" s="3" t="s">
        <v>6480</v>
      </c>
      <c r="T4837" s="3" t="s">
        <v>6493</v>
      </c>
      <c r="U4837" s="3" t="s">
        <v>154</v>
      </c>
      <c r="V4837" s="3" t="s">
        <v>154</v>
      </c>
      <c r="W4837" s="3" t="s">
        <v>154</v>
      </c>
      <c r="X4837" s="3" t="s">
        <v>154</v>
      </c>
      <c r="Y4837" s="3" t="s">
        <v>154</v>
      </c>
      <c r="Z4837" s="3" t="s">
        <v>154</v>
      </c>
      <c r="AA4837" s="3" t="s">
        <v>154</v>
      </c>
      <c r="AB4837" s="3" t="s">
        <v>154</v>
      </c>
      <c r="AC4837" s="3" t="s">
        <v>154</v>
      </c>
      <c r="AD4837" s="3" t="s">
        <v>6151</v>
      </c>
      <c r="AE4837" s="3" t="s">
        <v>6151</v>
      </c>
      <c r="AF4837" s="3" t="s">
        <v>154</v>
      </c>
      <c r="AG4837" s="3" t="s">
        <v>154</v>
      </c>
      <c r="AH4837" s="3" t="s">
        <v>6478</v>
      </c>
      <c r="AI4837" s="3" t="s">
        <v>6482</v>
      </c>
      <c r="AJ4837" s="3" t="s">
        <v>15916</v>
      </c>
    </row>
    <row r="4838" spans="1:36" ht="15">
      <c r="A4838" s="10">
        <v>4941</v>
      </c>
      <c r="B4838" t="str">
        <f>IF(K4838="总计","",INDEX(主数据!A:AD,MATCH(J4838,主数据!A:A,0),9))</f>
        <v>华南大区公司</v>
      </c>
      <c r="C4838" t="str">
        <f>IF(K4838="","",INDEX(主数据!A:AD,MATCH(J4838,主数据!A:A,0),11))</f>
        <v>长沙西区</v>
      </c>
      <c r="D4838" t="str">
        <f t="shared" si="300"/>
        <v>CS53物业服务费标准方式2.00</v>
      </c>
      <c r="E4838" s="13" t="str">
        <f t="shared" si="302"/>
        <v>2.00</v>
      </c>
      <c r="F4838" s="13" t="str">
        <f>IF(E4838="","",IFERROR(IF(IF(K4838="","",INDEX(收费标合同信息维护!A:Q,MATCH(D4838,收费标合同信息维护!J:J,0),10))=D4838,"有","无"),"无"))</f>
        <v>无</v>
      </c>
      <c r="G4838" s="13" t="str">
        <f t="shared" si="301"/>
        <v/>
      </c>
      <c r="H4838" s="13" t="str">
        <f t="shared" si="303"/>
        <v/>
      </c>
      <c r="I4838" s="13" t="str">
        <f>IF(G4838="","",IFERROR(IF(IF(K4838="","",INDEX(收费标合同信息维护!A:Q,MATCH(G4838,收费标合同信息维护!M:M,0),13))=G4838,"有","无"),"无"))</f>
        <v/>
      </c>
      <c r="J4838" s="3" t="s">
        <v>3726</v>
      </c>
      <c r="K4838" s="3" t="s">
        <v>15913</v>
      </c>
      <c r="L4838" s="3" t="s">
        <v>6025</v>
      </c>
      <c r="M4838" s="3" t="s">
        <v>6026</v>
      </c>
      <c r="N4838" s="3" t="s">
        <v>6477</v>
      </c>
      <c r="O4838" s="3" t="s">
        <v>6478</v>
      </c>
      <c r="P4838" s="3" t="s">
        <v>7078</v>
      </c>
      <c r="Q4838" s="3" t="s">
        <v>7895</v>
      </c>
      <c r="R4838" s="3" t="s">
        <v>6484</v>
      </c>
      <c r="S4838" s="3" t="s">
        <v>6491</v>
      </c>
      <c r="T4838" s="3" t="s">
        <v>6493</v>
      </c>
      <c r="U4838" s="3" t="s">
        <v>154</v>
      </c>
      <c r="V4838" s="3" t="s">
        <v>6686</v>
      </c>
      <c r="W4838" s="3" t="s">
        <v>154</v>
      </c>
      <c r="X4838" s="3" t="s">
        <v>154</v>
      </c>
      <c r="Y4838" s="3" t="s">
        <v>154</v>
      </c>
      <c r="Z4838" s="3" t="s">
        <v>154</v>
      </c>
      <c r="AA4838" s="3" t="s">
        <v>154</v>
      </c>
      <c r="AB4838" s="3" t="s">
        <v>154</v>
      </c>
      <c r="AC4838" s="3" t="s">
        <v>154</v>
      </c>
      <c r="AD4838" s="3" t="s">
        <v>6151</v>
      </c>
      <c r="AE4838" s="3" t="s">
        <v>6151</v>
      </c>
      <c r="AF4838" s="3" t="s">
        <v>6040</v>
      </c>
      <c r="AG4838" s="3" t="s">
        <v>154</v>
      </c>
      <c r="AH4838" s="3" t="s">
        <v>6478</v>
      </c>
      <c r="AI4838" s="3" t="s">
        <v>6482</v>
      </c>
      <c r="AJ4838" s="3" t="s">
        <v>15917</v>
      </c>
    </row>
    <row r="4839" spans="1:36" ht="15">
      <c r="A4839" s="10">
        <v>4942</v>
      </c>
      <c r="B4839" t="str">
        <f>IF(K4839="总计","",INDEX(主数据!A:AD,MATCH(J4839,主数据!A:A,0),9))</f>
        <v>华南大区公司</v>
      </c>
      <c r="C4839" t="str">
        <f>IF(K4839="","",INDEX(主数据!A:AD,MATCH(J4839,主数据!A:A,0),11))</f>
        <v>长沙西区</v>
      </c>
      <c r="D4839" t="str">
        <f t="shared" si="300"/>
        <v>CS53物业服务费标准方式2.80</v>
      </c>
      <c r="E4839" s="13" t="str">
        <f t="shared" si="302"/>
        <v>2.80</v>
      </c>
      <c r="F4839" s="13" t="str">
        <f>IF(E4839="","",IFERROR(IF(IF(K4839="","",INDEX(收费标合同信息维护!A:Q,MATCH(D4839,收费标合同信息维护!J:J,0),10))=D4839,"有","无"),"无"))</f>
        <v>无</v>
      </c>
      <c r="G4839" s="13" t="str">
        <f t="shared" si="301"/>
        <v/>
      </c>
      <c r="H4839" s="13" t="str">
        <f t="shared" si="303"/>
        <v/>
      </c>
      <c r="I4839" s="13" t="str">
        <f>IF(G4839="","",IFERROR(IF(IF(K4839="","",INDEX(收费标合同信息维护!A:Q,MATCH(G4839,收费标合同信息维护!M:M,0),13))=G4839,"有","无"),"无"))</f>
        <v/>
      </c>
      <c r="J4839" s="3" t="s">
        <v>3726</v>
      </c>
      <c r="K4839" s="3" t="s">
        <v>15913</v>
      </c>
      <c r="L4839" s="3" t="s">
        <v>6025</v>
      </c>
      <c r="M4839" s="3" t="s">
        <v>6026</v>
      </c>
      <c r="N4839" s="3" t="s">
        <v>6477</v>
      </c>
      <c r="O4839" s="3" t="s">
        <v>6478</v>
      </c>
      <c r="P4839" s="3" t="s">
        <v>15918</v>
      </c>
      <c r="Q4839" s="3" t="s">
        <v>15919</v>
      </c>
      <c r="R4839" s="3" t="s">
        <v>6484</v>
      </c>
      <c r="S4839" s="3" t="s">
        <v>6491</v>
      </c>
      <c r="T4839" s="3" t="s">
        <v>6493</v>
      </c>
      <c r="U4839" s="3" t="s">
        <v>154</v>
      </c>
      <c r="V4839" s="3" t="s">
        <v>6543</v>
      </c>
      <c r="W4839" s="3" t="s">
        <v>154</v>
      </c>
      <c r="X4839" s="3" t="s">
        <v>154</v>
      </c>
      <c r="Y4839" s="3" t="s">
        <v>154</v>
      </c>
      <c r="Z4839" s="3" t="s">
        <v>154</v>
      </c>
      <c r="AA4839" s="3" t="s">
        <v>154</v>
      </c>
      <c r="AB4839" s="3" t="s">
        <v>154</v>
      </c>
      <c r="AC4839" s="3" t="s">
        <v>154</v>
      </c>
      <c r="AD4839" s="3" t="s">
        <v>6151</v>
      </c>
      <c r="AE4839" s="3" t="s">
        <v>6151</v>
      </c>
      <c r="AF4839" s="3" t="s">
        <v>6040</v>
      </c>
      <c r="AG4839" s="3" t="s">
        <v>154</v>
      </c>
      <c r="AH4839" s="3" t="s">
        <v>6478</v>
      </c>
      <c r="AI4839" s="3" t="s">
        <v>6482</v>
      </c>
      <c r="AJ4839" s="3" t="s">
        <v>15920</v>
      </c>
    </row>
    <row r="4840" spans="1:36" ht="15">
      <c r="A4840" s="10">
        <v>4943</v>
      </c>
      <c r="B4840" t="str">
        <f>IF(K4840="总计","",INDEX(主数据!A:AD,MATCH(J4840,主数据!A:A,0),9))</f>
        <v>华南大区公司</v>
      </c>
      <c r="C4840" t="str">
        <f>IF(K4840="","",INDEX(主数据!A:AD,MATCH(J4840,主数据!A:A,0),11))</f>
        <v>长沙西区</v>
      </c>
      <c r="D4840" t="str">
        <f t="shared" si="300"/>
        <v>CS53物业服务费标准方式4.00</v>
      </c>
      <c r="E4840" s="13" t="str">
        <f t="shared" si="302"/>
        <v>4.00</v>
      </c>
      <c r="F4840" s="13" t="str">
        <f>IF(E4840="","",IFERROR(IF(IF(K4840="","",INDEX(收费标合同信息维护!A:Q,MATCH(D4840,收费标合同信息维护!J:J,0),10))=D4840,"有","无"),"无"))</f>
        <v>无</v>
      </c>
      <c r="G4840" s="13" t="str">
        <f t="shared" si="301"/>
        <v/>
      </c>
      <c r="H4840" s="13" t="str">
        <f t="shared" si="303"/>
        <v/>
      </c>
      <c r="I4840" s="13" t="str">
        <f>IF(G4840="","",IFERROR(IF(IF(K4840="","",INDEX(收费标合同信息维护!A:Q,MATCH(G4840,收费标合同信息维护!M:M,0),13))=G4840,"有","无"),"无"))</f>
        <v/>
      </c>
      <c r="J4840" s="3" t="s">
        <v>3726</v>
      </c>
      <c r="K4840" s="3" t="s">
        <v>15913</v>
      </c>
      <c r="L4840" s="3" t="s">
        <v>6025</v>
      </c>
      <c r="M4840" s="3" t="s">
        <v>6026</v>
      </c>
      <c r="N4840" s="3" t="s">
        <v>6477</v>
      </c>
      <c r="O4840" s="3" t="s">
        <v>6478</v>
      </c>
      <c r="P4840" s="3" t="s">
        <v>15921</v>
      </c>
      <c r="Q4840" s="3" t="s">
        <v>6873</v>
      </c>
      <c r="R4840" s="3" t="s">
        <v>6484</v>
      </c>
      <c r="S4840" s="3" t="s">
        <v>6491</v>
      </c>
      <c r="T4840" s="3" t="s">
        <v>6493</v>
      </c>
      <c r="U4840" s="3" t="s">
        <v>154</v>
      </c>
      <c r="V4840" s="3" t="s">
        <v>6755</v>
      </c>
      <c r="W4840" s="3" t="s">
        <v>154</v>
      </c>
      <c r="X4840" s="3" t="s">
        <v>154</v>
      </c>
      <c r="Y4840" s="3" t="s">
        <v>154</v>
      </c>
      <c r="Z4840" s="3" t="s">
        <v>154</v>
      </c>
      <c r="AA4840" s="3" t="s">
        <v>154</v>
      </c>
      <c r="AB4840" s="3" t="s">
        <v>154</v>
      </c>
      <c r="AC4840" s="3" t="s">
        <v>154</v>
      </c>
      <c r="AD4840" s="3" t="s">
        <v>6151</v>
      </c>
      <c r="AE4840" s="3" t="s">
        <v>6151</v>
      </c>
      <c r="AF4840" s="3" t="s">
        <v>6040</v>
      </c>
      <c r="AG4840" s="3" t="s">
        <v>154</v>
      </c>
      <c r="AH4840" s="3" t="s">
        <v>6478</v>
      </c>
      <c r="AI4840" s="3" t="s">
        <v>6482</v>
      </c>
      <c r="AJ4840" s="3" t="s">
        <v>6061</v>
      </c>
    </row>
    <row r="4841" spans="1:36" ht="30">
      <c r="A4841" s="10">
        <v>4944</v>
      </c>
      <c r="B4841" t="str">
        <f>IF(K4841="总计","",INDEX(主数据!A:AD,MATCH(J4841,主数据!A:A,0),9))</f>
        <v>华南大区公司</v>
      </c>
      <c r="C4841" t="str">
        <f>IF(K4841="","",INDEX(主数据!A:AD,MATCH(J4841,主数据!A:A,0),11))</f>
        <v>长沙西区</v>
      </c>
      <c r="D4841" t="str">
        <f t="shared" si="300"/>
        <v>CS53生活垃圾清运费-委托清运直接录入</v>
      </c>
      <c r="E4841" s="13" t="str">
        <f t="shared" si="302"/>
        <v/>
      </c>
      <c r="F4841" s="13" t="str">
        <f>IF(E4841="","",IFERROR(IF(IF(K4841="","",INDEX(收费标合同信息维护!A:Q,MATCH(D4841,收费标合同信息维护!J:J,0),10))=D4841,"有","无"),"无"))</f>
        <v/>
      </c>
      <c r="G4841" s="13" t="str">
        <f t="shared" si="301"/>
        <v/>
      </c>
      <c r="H4841" s="13" t="str">
        <f t="shared" si="303"/>
        <v/>
      </c>
      <c r="I4841" s="13" t="str">
        <f>IF(G4841="","",IFERROR(IF(IF(K4841="","",INDEX(收费标合同信息维护!A:Q,MATCH(G4841,收费标合同信息维护!M:M,0),13))=G4841,"有","无"),"无"))</f>
        <v/>
      </c>
      <c r="J4841" s="3" t="s">
        <v>3726</v>
      </c>
      <c r="K4841" s="3" t="s">
        <v>15913</v>
      </c>
      <c r="L4841" s="3" t="s">
        <v>6630</v>
      </c>
      <c r="M4841" s="3" t="s">
        <v>6631</v>
      </c>
      <c r="N4841" s="3" t="s">
        <v>6477</v>
      </c>
      <c r="O4841" s="3" t="s">
        <v>6478</v>
      </c>
      <c r="P4841" s="3" t="s">
        <v>15922</v>
      </c>
      <c r="Q4841" s="3" t="s">
        <v>8543</v>
      </c>
      <c r="R4841" s="3" t="s">
        <v>6479</v>
      </c>
      <c r="S4841" s="3" t="s">
        <v>6480</v>
      </c>
      <c r="T4841" s="3" t="s">
        <v>15923</v>
      </c>
      <c r="U4841" s="3" t="s">
        <v>154</v>
      </c>
      <c r="V4841" s="3" t="s">
        <v>154</v>
      </c>
      <c r="W4841" s="3" t="s">
        <v>154</v>
      </c>
      <c r="X4841" s="3" t="s">
        <v>154</v>
      </c>
      <c r="Y4841" s="3" t="s">
        <v>154</v>
      </c>
      <c r="Z4841" s="3" t="s">
        <v>154</v>
      </c>
      <c r="AA4841" s="3" t="s">
        <v>154</v>
      </c>
      <c r="AB4841" s="3" t="s">
        <v>154</v>
      </c>
      <c r="AC4841" s="3" t="s">
        <v>154</v>
      </c>
      <c r="AD4841" s="3" t="s">
        <v>6151</v>
      </c>
      <c r="AE4841" s="3" t="s">
        <v>6151</v>
      </c>
      <c r="AF4841" s="3" t="s">
        <v>154</v>
      </c>
      <c r="AG4841" s="3" t="s">
        <v>154</v>
      </c>
      <c r="AH4841" s="3" t="s">
        <v>6478</v>
      </c>
      <c r="AI4841" s="3" t="s">
        <v>6482</v>
      </c>
      <c r="AJ4841" s="3" t="s">
        <v>6036</v>
      </c>
    </row>
    <row r="4842" spans="1:36" ht="15">
      <c r="A4842" s="10">
        <v>4945</v>
      </c>
      <c r="B4842" t="str">
        <f>IF(K4842="总计","",INDEX(主数据!A:AD,MATCH(J4842,主数据!A:A,0),9))</f>
        <v>华南大区公司</v>
      </c>
      <c r="C4842" t="str">
        <f>IF(K4842="","",INDEX(主数据!A:AD,MATCH(J4842,主数据!A:A,0),11))</f>
        <v>长沙东区</v>
      </c>
      <c r="D4842" t="str">
        <f t="shared" si="300"/>
        <v>CS58物业服务费标准方式2.50</v>
      </c>
      <c r="E4842" s="13" t="str">
        <f t="shared" si="302"/>
        <v>2.50</v>
      </c>
      <c r="F4842" s="13" t="str">
        <f>IF(E4842="","",IFERROR(IF(IF(K4842="","",INDEX(收费标合同信息维护!A:Q,MATCH(D4842,收费标合同信息维护!J:J,0),10))=D4842,"有","无"),"无"))</f>
        <v>无</v>
      </c>
      <c r="G4842" s="13" t="str">
        <f t="shared" si="301"/>
        <v/>
      </c>
      <c r="H4842" s="13" t="str">
        <f t="shared" si="303"/>
        <v/>
      </c>
      <c r="I4842" s="13" t="str">
        <f>IF(G4842="","",IFERROR(IF(IF(K4842="","",INDEX(收费标合同信息维护!A:Q,MATCH(G4842,收费标合同信息维护!M:M,0),13))=G4842,"有","无"),"无"))</f>
        <v/>
      </c>
      <c r="J4842" s="3" t="s">
        <v>4070</v>
      </c>
      <c r="K4842" s="3" t="s">
        <v>15924</v>
      </c>
      <c r="L4842" s="3" t="s">
        <v>6025</v>
      </c>
      <c r="M4842" s="3" t="s">
        <v>6026</v>
      </c>
      <c r="N4842" s="3" t="s">
        <v>6477</v>
      </c>
      <c r="O4842" s="3" t="s">
        <v>6478</v>
      </c>
      <c r="P4842" s="3" t="s">
        <v>15925</v>
      </c>
      <c r="Q4842" s="3" t="s">
        <v>13022</v>
      </c>
      <c r="R4842" s="3" t="s">
        <v>6484</v>
      </c>
      <c r="S4842" s="3" t="s">
        <v>6491</v>
      </c>
      <c r="T4842" s="3" t="s">
        <v>6506</v>
      </c>
      <c r="U4842" s="3" t="s">
        <v>154</v>
      </c>
      <c r="V4842" s="3" t="s">
        <v>6675</v>
      </c>
      <c r="W4842" s="3" t="s">
        <v>154</v>
      </c>
      <c r="X4842" s="3" t="s">
        <v>154</v>
      </c>
      <c r="Y4842" s="3" t="s">
        <v>154</v>
      </c>
      <c r="Z4842" s="3" t="s">
        <v>154</v>
      </c>
      <c r="AA4842" s="3" t="s">
        <v>154</v>
      </c>
      <c r="AB4842" s="3" t="s">
        <v>154</v>
      </c>
      <c r="AC4842" s="3" t="s">
        <v>154</v>
      </c>
      <c r="AD4842" s="3" t="s">
        <v>6151</v>
      </c>
      <c r="AE4842" s="3" t="s">
        <v>6151</v>
      </c>
      <c r="AF4842" s="3" t="s">
        <v>154</v>
      </c>
      <c r="AG4842" s="3" t="s">
        <v>154</v>
      </c>
      <c r="AH4842" s="3" t="s">
        <v>6478</v>
      </c>
      <c r="AI4842" s="3" t="s">
        <v>6482</v>
      </c>
      <c r="AJ4842" s="3" t="s">
        <v>6033</v>
      </c>
    </row>
    <row r="4843" spans="1:36" ht="15">
      <c r="A4843" s="10">
        <v>4946</v>
      </c>
      <c r="B4843" t="str">
        <f>IF(K4843="总计","",INDEX(主数据!A:AD,MATCH(J4843,主数据!A:A,0),9))</f>
        <v>华南大区公司</v>
      </c>
      <c r="C4843" t="str">
        <f>IF(K4843="","",INDEX(主数据!A:AD,MATCH(J4843,主数据!A:A,0),11))</f>
        <v>长沙东区</v>
      </c>
      <c r="D4843" t="str">
        <f t="shared" si="300"/>
        <v>CS58物业服务费标准方式2.10</v>
      </c>
      <c r="E4843" s="13" t="str">
        <f t="shared" si="302"/>
        <v>2.10</v>
      </c>
      <c r="F4843" s="13" t="str">
        <f>IF(E4843="","",IFERROR(IF(IF(K4843="","",INDEX(收费标合同信息维护!A:Q,MATCH(D4843,收费标合同信息维护!J:J,0),10))=D4843,"有","无"),"无"))</f>
        <v>无</v>
      </c>
      <c r="G4843" s="13" t="str">
        <f t="shared" si="301"/>
        <v/>
      </c>
      <c r="H4843" s="13" t="str">
        <f t="shared" si="303"/>
        <v/>
      </c>
      <c r="I4843" s="13" t="str">
        <f>IF(G4843="","",IFERROR(IF(IF(K4843="","",INDEX(收费标合同信息维护!A:Q,MATCH(G4843,收费标合同信息维护!M:M,0),13))=G4843,"有","无"),"无"))</f>
        <v/>
      </c>
      <c r="J4843" s="3" t="s">
        <v>4070</v>
      </c>
      <c r="K4843" s="3" t="s">
        <v>15924</v>
      </c>
      <c r="L4843" s="3" t="s">
        <v>6025</v>
      </c>
      <c r="M4843" s="3" t="s">
        <v>6026</v>
      </c>
      <c r="N4843" s="3" t="s">
        <v>6477</v>
      </c>
      <c r="O4843" s="3" t="s">
        <v>6478</v>
      </c>
      <c r="P4843" s="3" t="s">
        <v>15926</v>
      </c>
      <c r="Q4843" s="3" t="s">
        <v>15927</v>
      </c>
      <c r="R4843" s="3" t="s">
        <v>6484</v>
      </c>
      <c r="S4843" s="3" t="s">
        <v>6491</v>
      </c>
      <c r="T4843" s="3" t="s">
        <v>6537</v>
      </c>
      <c r="U4843" s="3" t="s">
        <v>154</v>
      </c>
      <c r="V4843" s="3" t="s">
        <v>8269</v>
      </c>
      <c r="W4843" s="3" t="s">
        <v>154</v>
      </c>
      <c r="X4843" s="3" t="s">
        <v>154</v>
      </c>
      <c r="Y4843" s="3" t="s">
        <v>154</v>
      </c>
      <c r="Z4843" s="3" t="s">
        <v>154</v>
      </c>
      <c r="AA4843" s="3" t="s">
        <v>154</v>
      </c>
      <c r="AB4843" s="3" t="s">
        <v>154</v>
      </c>
      <c r="AC4843" s="3" t="s">
        <v>154</v>
      </c>
      <c r="AD4843" s="3" t="s">
        <v>6151</v>
      </c>
      <c r="AE4843" s="3" t="s">
        <v>6151</v>
      </c>
      <c r="AF4843" s="3" t="s">
        <v>6040</v>
      </c>
      <c r="AG4843" s="3" t="s">
        <v>154</v>
      </c>
      <c r="AH4843" s="3" t="s">
        <v>6478</v>
      </c>
      <c r="AI4843" s="3" t="s">
        <v>6482</v>
      </c>
      <c r="AJ4843" s="3" t="s">
        <v>15928</v>
      </c>
    </row>
    <row r="4844" spans="1:36" ht="15">
      <c r="A4844" s="10">
        <v>4947</v>
      </c>
      <c r="B4844" t="str">
        <f>IF(K4844="总计","",INDEX(主数据!A:AD,MATCH(J4844,主数据!A:A,0),9))</f>
        <v>华南大区公司</v>
      </c>
      <c r="C4844" t="str">
        <f>IF(K4844="","",INDEX(主数据!A:AD,MATCH(J4844,主数据!A:A,0),11))</f>
        <v>长沙东区</v>
      </c>
      <c r="D4844" t="str">
        <f t="shared" si="300"/>
        <v>CS58物业服务费标准方式2.50</v>
      </c>
      <c r="E4844" s="13" t="str">
        <f t="shared" si="302"/>
        <v>2.50</v>
      </c>
      <c r="F4844" s="13" t="str">
        <f>IF(E4844="","",IFERROR(IF(IF(K4844="","",INDEX(收费标合同信息维护!A:Q,MATCH(D4844,收费标合同信息维护!J:J,0),10))=D4844,"有","无"),"无"))</f>
        <v>无</v>
      </c>
      <c r="G4844" s="13" t="str">
        <f t="shared" si="301"/>
        <v/>
      </c>
      <c r="H4844" s="13" t="str">
        <f t="shared" si="303"/>
        <v/>
      </c>
      <c r="I4844" s="13" t="str">
        <f>IF(G4844="","",IFERROR(IF(IF(K4844="","",INDEX(收费标合同信息维护!A:Q,MATCH(G4844,收费标合同信息维护!M:M,0),13))=G4844,"有","无"),"无"))</f>
        <v/>
      </c>
      <c r="J4844" s="3" t="s">
        <v>4070</v>
      </c>
      <c r="K4844" s="3" t="s">
        <v>15924</v>
      </c>
      <c r="L4844" s="3" t="s">
        <v>6025</v>
      </c>
      <c r="M4844" s="3" t="s">
        <v>6026</v>
      </c>
      <c r="N4844" s="3" t="s">
        <v>6477</v>
      </c>
      <c r="O4844" s="3" t="s">
        <v>6478</v>
      </c>
      <c r="P4844" s="3" t="s">
        <v>15929</v>
      </c>
      <c r="Q4844" s="3" t="s">
        <v>15930</v>
      </c>
      <c r="R4844" s="3" t="s">
        <v>6484</v>
      </c>
      <c r="S4844" s="3" t="s">
        <v>6491</v>
      </c>
      <c r="T4844" s="3" t="s">
        <v>7239</v>
      </c>
      <c r="U4844" s="3" t="s">
        <v>154</v>
      </c>
      <c r="V4844" s="3" t="s">
        <v>6675</v>
      </c>
      <c r="W4844" s="3" t="s">
        <v>154</v>
      </c>
      <c r="X4844" s="3" t="s">
        <v>154</v>
      </c>
      <c r="Y4844" s="3" t="s">
        <v>154</v>
      </c>
      <c r="Z4844" s="3" t="s">
        <v>154</v>
      </c>
      <c r="AA4844" s="3" t="s">
        <v>154</v>
      </c>
      <c r="AB4844" s="3" t="s">
        <v>154</v>
      </c>
      <c r="AC4844" s="3" t="s">
        <v>154</v>
      </c>
      <c r="AD4844" s="3" t="s">
        <v>6151</v>
      </c>
      <c r="AE4844" s="3" t="s">
        <v>6151</v>
      </c>
      <c r="AF4844" s="3" t="s">
        <v>6040</v>
      </c>
      <c r="AG4844" s="3" t="s">
        <v>154</v>
      </c>
      <c r="AH4844" s="3" t="s">
        <v>6478</v>
      </c>
      <c r="AI4844" s="3" t="s">
        <v>6482</v>
      </c>
      <c r="AJ4844" s="3" t="s">
        <v>6033</v>
      </c>
    </row>
    <row r="4845" spans="1:36" ht="30">
      <c r="A4845" s="10">
        <v>4948</v>
      </c>
      <c r="B4845" t="str">
        <f>IF(K4845="总计","",INDEX(主数据!A:AD,MATCH(J4845,主数据!A:A,0),9))</f>
        <v>华南大区公司</v>
      </c>
      <c r="C4845" t="str">
        <f>IF(K4845="","",INDEX(主数据!A:AD,MATCH(J4845,主数据!A:A,0),11))</f>
        <v>长沙东区</v>
      </c>
      <c r="D4845" t="str">
        <f t="shared" si="300"/>
        <v>CS58物业服务费标准方式4.00</v>
      </c>
      <c r="E4845" s="13" t="str">
        <f t="shared" si="302"/>
        <v>4.00</v>
      </c>
      <c r="F4845" s="13" t="str">
        <f>IF(E4845="","",IFERROR(IF(IF(K4845="","",INDEX(收费标合同信息维护!A:Q,MATCH(D4845,收费标合同信息维护!J:J,0),10))=D4845,"有","无"),"无"))</f>
        <v>无</v>
      </c>
      <c r="G4845" s="13" t="str">
        <f t="shared" si="301"/>
        <v/>
      </c>
      <c r="H4845" s="13" t="str">
        <f t="shared" si="303"/>
        <v/>
      </c>
      <c r="I4845" s="13" t="str">
        <f>IF(G4845="","",IFERROR(IF(IF(K4845="","",INDEX(收费标合同信息维护!A:Q,MATCH(G4845,收费标合同信息维护!M:M,0),13))=G4845,"有","无"),"无"))</f>
        <v/>
      </c>
      <c r="J4845" s="3" t="s">
        <v>4070</v>
      </c>
      <c r="K4845" s="3" t="s">
        <v>15924</v>
      </c>
      <c r="L4845" s="3" t="s">
        <v>6025</v>
      </c>
      <c r="M4845" s="3" t="s">
        <v>6026</v>
      </c>
      <c r="N4845" s="3" t="s">
        <v>6477</v>
      </c>
      <c r="O4845" s="3" t="s">
        <v>6478</v>
      </c>
      <c r="P4845" s="3" t="s">
        <v>15931</v>
      </c>
      <c r="Q4845" s="3" t="s">
        <v>15932</v>
      </c>
      <c r="R4845" s="3" t="s">
        <v>6484</v>
      </c>
      <c r="S4845" s="3" t="s">
        <v>6491</v>
      </c>
      <c r="T4845" s="3" t="s">
        <v>6537</v>
      </c>
      <c r="U4845" s="3" t="s">
        <v>154</v>
      </c>
      <c r="V4845" s="3" t="s">
        <v>6755</v>
      </c>
      <c r="W4845" s="3" t="s">
        <v>154</v>
      </c>
      <c r="X4845" s="3" t="s">
        <v>154</v>
      </c>
      <c r="Y4845" s="3" t="s">
        <v>154</v>
      </c>
      <c r="Z4845" s="3" t="s">
        <v>154</v>
      </c>
      <c r="AA4845" s="3" t="s">
        <v>154</v>
      </c>
      <c r="AB4845" s="3" t="s">
        <v>154</v>
      </c>
      <c r="AC4845" s="3" t="s">
        <v>154</v>
      </c>
      <c r="AD4845" s="3" t="s">
        <v>6151</v>
      </c>
      <c r="AE4845" s="3" t="s">
        <v>6151</v>
      </c>
      <c r="AF4845" s="3" t="s">
        <v>154</v>
      </c>
      <c r="AG4845" s="3" t="s">
        <v>154</v>
      </c>
      <c r="AH4845" s="3" t="s">
        <v>6478</v>
      </c>
      <c r="AI4845" s="3" t="s">
        <v>6482</v>
      </c>
      <c r="AJ4845" s="3" t="s">
        <v>12139</v>
      </c>
    </row>
    <row r="4846" spans="1:36" ht="15">
      <c r="A4846" s="10">
        <v>4949</v>
      </c>
      <c r="B4846" t="str">
        <f>IF(K4846="总计","",INDEX(主数据!A:AD,MATCH(J4846,主数据!A:A,0),9))</f>
        <v>华南大区公司</v>
      </c>
      <c r="C4846" t="str">
        <f>IF(K4846="","",INDEX(主数据!A:AD,MATCH(J4846,主数据!A:A,0),11))</f>
        <v>长沙东区</v>
      </c>
      <c r="D4846" t="str">
        <f t="shared" si="300"/>
        <v>CS58物业服务费标准方式2.30</v>
      </c>
      <c r="E4846" s="13" t="str">
        <f t="shared" si="302"/>
        <v>2.30</v>
      </c>
      <c r="F4846" s="13" t="str">
        <f>IF(E4846="","",IFERROR(IF(IF(K4846="","",INDEX(收费标合同信息维护!A:Q,MATCH(D4846,收费标合同信息维护!J:J,0),10))=D4846,"有","无"),"无"))</f>
        <v>无</v>
      </c>
      <c r="G4846" s="13" t="str">
        <f t="shared" si="301"/>
        <v/>
      </c>
      <c r="H4846" s="13" t="str">
        <f t="shared" si="303"/>
        <v/>
      </c>
      <c r="I4846" s="13" t="str">
        <f>IF(G4846="","",IFERROR(IF(IF(K4846="","",INDEX(收费标合同信息维护!A:Q,MATCH(G4846,收费标合同信息维护!M:M,0),13))=G4846,"有","无"),"无"))</f>
        <v/>
      </c>
      <c r="J4846" s="3" t="s">
        <v>4070</v>
      </c>
      <c r="K4846" s="3" t="s">
        <v>15924</v>
      </c>
      <c r="L4846" s="3" t="s">
        <v>6025</v>
      </c>
      <c r="M4846" s="3" t="s">
        <v>6026</v>
      </c>
      <c r="N4846" s="3" t="s">
        <v>6477</v>
      </c>
      <c r="O4846" s="3" t="s">
        <v>6478</v>
      </c>
      <c r="P4846" s="3" t="s">
        <v>15933</v>
      </c>
      <c r="Q4846" s="3" t="s">
        <v>15934</v>
      </c>
      <c r="R4846" s="3" t="s">
        <v>6484</v>
      </c>
      <c r="S4846" s="3" t="s">
        <v>6491</v>
      </c>
      <c r="T4846" s="3" t="s">
        <v>6537</v>
      </c>
      <c r="U4846" s="3" t="s">
        <v>154</v>
      </c>
      <c r="V4846" s="3" t="s">
        <v>7313</v>
      </c>
      <c r="W4846" s="3" t="s">
        <v>154</v>
      </c>
      <c r="X4846" s="3" t="s">
        <v>154</v>
      </c>
      <c r="Y4846" s="3" t="s">
        <v>154</v>
      </c>
      <c r="Z4846" s="3" t="s">
        <v>154</v>
      </c>
      <c r="AA4846" s="3" t="s">
        <v>154</v>
      </c>
      <c r="AB4846" s="3" t="s">
        <v>154</v>
      </c>
      <c r="AC4846" s="3" t="s">
        <v>154</v>
      </c>
      <c r="AD4846" s="3" t="s">
        <v>6151</v>
      </c>
      <c r="AE4846" s="3" t="s">
        <v>6151</v>
      </c>
      <c r="AF4846" s="3" t="s">
        <v>154</v>
      </c>
      <c r="AG4846" s="3" t="s">
        <v>154</v>
      </c>
      <c r="AH4846" s="3" t="s">
        <v>6478</v>
      </c>
      <c r="AI4846" s="3" t="s">
        <v>6482</v>
      </c>
      <c r="AJ4846" s="3" t="s">
        <v>6247</v>
      </c>
    </row>
    <row r="4847" spans="1:36" ht="15">
      <c r="A4847" s="10">
        <v>4950</v>
      </c>
      <c r="B4847" t="str">
        <f>IF(K4847="总计","",INDEX(主数据!A:AD,MATCH(J4847,主数据!A:A,0),9))</f>
        <v>华南大区公司</v>
      </c>
      <c r="C4847" t="str">
        <f>IF(K4847="","",INDEX(主数据!A:AD,MATCH(J4847,主数据!A:A,0),11))</f>
        <v>长沙东区</v>
      </c>
      <c r="D4847" t="str">
        <f t="shared" si="300"/>
        <v>CS58物业服务费标准方式2.50</v>
      </c>
      <c r="E4847" s="13" t="str">
        <f t="shared" si="302"/>
        <v>2.50</v>
      </c>
      <c r="F4847" s="13" t="str">
        <f>IF(E4847="","",IFERROR(IF(IF(K4847="","",INDEX(收费标合同信息维护!A:Q,MATCH(D4847,收费标合同信息维护!J:J,0),10))=D4847,"有","无"),"无"))</f>
        <v>无</v>
      </c>
      <c r="G4847" s="13" t="str">
        <f t="shared" si="301"/>
        <v/>
      </c>
      <c r="H4847" s="13" t="str">
        <f t="shared" si="303"/>
        <v/>
      </c>
      <c r="I4847" s="13" t="str">
        <f>IF(G4847="","",IFERROR(IF(IF(K4847="","",INDEX(收费标合同信息维护!A:Q,MATCH(G4847,收费标合同信息维护!M:M,0),13))=G4847,"有","无"),"无"))</f>
        <v/>
      </c>
      <c r="J4847" s="3" t="s">
        <v>4070</v>
      </c>
      <c r="K4847" s="3" t="s">
        <v>15924</v>
      </c>
      <c r="L4847" s="3" t="s">
        <v>6025</v>
      </c>
      <c r="M4847" s="3" t="s">
        <v>6026</v>
      </c>
      <c r="N4847" s="3" t="s">
        <v>6477</v>
      </c>
      <c r="O4847" s="3" t="s">
        <v>6478</v>
      </c>
      <c r="P4847" s="3" t="s">
        <v>15935</v>
      </c>
      <c r="Q4847" s="3" t="s">
        <v>15936</v>
      </c>
      <c r="R4847" s="3" t="s">
        <v>6484</v>
      </c>
      <c r="S4847" s="3" t="s">
        <v>6491</v>
      </c>
      <c r="T4847" s="3" t="s">
        <v>6537</v>
      </c>
      <c r="U4847" s="3" t="s">
        <v>154</v>
      </c>
      <c r="V4847" s="3" t="s">
        <v>6675</v>
      </c>
      <c r="W4847" s="3" t="s">
        <v>154</v>
      </c>
      <c r="X4847" s="3" t="s">
        <v>154</v>
      </c>
      <c r="Y4847" s="3" t="s">
        <v>154</v>
      </c>
      <c r="Z4847" s="3" t="s">
        <v>154</v>
      </c>
      <c r="AA4847" s="3" t="s">
        <v>154</v>
      </c>
      <c r="AB4847" s="3" t="s">
        <v>154</v>
      </c>
      <c r="AC4847" s="3" t="s">
        <v>154</v>
      </c>
      <c r="AD4847" s="3" t="s">
        <v>6151</v>
      </c>
      <c r="AE4847" s="3" t="s">
        <v>6151</v>
      </c>
      <c r="AF4847" s="3" t="s">
        <v>154</v>
      </c>
      <c r="AG4847" s="3" t="s">
        <v>154</v>
      </c>
      <c r="AH4847" s="3" t="s">
        <v>6478</v>
      </c>
      <c r="AI4847" s="3" t="s">
        <v>6482</v>
      </c>
      <c r="AJ4847" s="3" t="s">
        <v>11363</v>
      </c>
    </row>
    <row r="4848" spans="1:36" ht="15">
      <c r="A4848" s="10">
        <v>4951</v>
      </c>
      <c r="B4848" t="str">
        <f>IF(K4848="总计","",INDEX(主数据!A:AD,MATCH(J4848,主数据!A:A,0),9))</f>
        <v>华南大区公司</v>
      </c>
      <c r="C4848" t="str">
        <f>IF(K4848="","",INDEX(主数据!A:AD,MATCH(J4848,主数据!A:A,0),11))</f>
        <v>长沙东区</v>
      </c>
      <c r="D4848" t="str">
        <f t="shared" si="300"/>
        <v>CS58物业服务费标准方式2.10</v>
      </c>
      <c r="E4848" s="13" t="str">
        <f t="shared" si="302"/>
        <v>2.10</v>
      </c>
      <c r="F4848" s="13" t="str">
        <f>IF(E4848="","",IFERROR(IF(IF(K4848="","",INDEX(收费标合同信息维护!A:Q,MATCH(D4848,收费标合同信息维护!J:J,0),10))=D4848,"有","无"),"无"))</f>
        <v>无</v>
      </c>
      <c r="G4848" s="13" t="str">
        <f t="shared" si="301"/>
        <v/>
      </c>
      <c r="H4848" s="13" t="str">
        <f t="shared" si="303"/>
        <v/>
      </c>
      <c r="I4848" s="13" t="str">
        <f>IF(G4848="","",IFERROR(IF(IF(K4848="","",INDEX(收费标合同信息维护!A:Q,MATCH(G4848,收费标合同信息维护!M:M,0),13))=G4848,"有","无"),"无"))</f>
        <v/>
      </c>
      <c r="J4848" s="3" t="s">
        <v>4070</v>
      </c>
      <c r="K4848" s="3" t="s">
        <v>15924</v>
      </c>
      <c r="L4848" s="3" t="s">
        <v>6025</v>
      </c>
      <c r="M4848" s="3" t="s">
        <v>6026</v>
      </c>
      <c r="N4848" s="3" t="s">
        <v>6477</v>
      </c>
      <c r="O4848" s="3" t="s">
        <v>6478</v>
      </c>
      <c r="P4848" s="3" t="s">
        <v>15937</v>
      </c>
      <c r="Q4848" s="3" t="s">
        <v>15938</v>
      </c>
      <c r="R4848" s="3" t="s">
        <v>6484</v>
      </c>
      <c r="S4848" s="3" t="s">
        <v>6491</v>
      </c>
      <c r="T4848" s="3" t="s">
        <v>6587</v>
      </c>
      <c r="U4848" s="3" t="s">
        <v>154</v>
      </c>
      <c r="V4848" s="3" t="s">
        <v>8269</v>
      </c>
      <c r="W4848" s="3" t="s">
        <v>154</v>
      </c>
      <c r="X4848" s="3" t="s">
        <v>154</v>
      </c>
      <c r="Y4848" s="3" t="s">
        <v>154</v>
      </c>
      <c r="Z4848" s="3" t="s">
        <v>154</v>
      </c>
      <c r="AA4848" s="3" t="s">
        <v>154</v>
      </c>
      <c r="AB4848" s="3" t="s">
        <v>154</v>
      </c>
      <c r="AC4848" s="3" t="s">
        <v>154</v>
      </c>
      <c r="AD4848" s="3" t="s">
        <v>6151</v>
      </c>
      <c r="AE4848" s="3" t="s">
        <v>6151</v>
      </c>
      <c r="AF4848" s="3" t="s">
        <v>154</v>
      </c>
      <c r="AG4848" s="3" t="s">
        <v>154</v>
      </c>
      <c r="AH4848" s="3" t="s">
        <v>6478</v>
      </c>
      <c r="AI4848" s="3" t="s">
        <v>6482</v>
      </c>
      <c r="AJ4848" s="3" t="s">
        <v>6489</v>
      </c>
    </row>
    <row r="4849" spans="1:36" ht="30">
      <c r="A4849" s="10">
        <v>4952</v>
      </c>
      <c r="B4849" t="str">
        <f>IF(K4849="总计","",INDEX(主数据!A:AD,MATCH(J4849,主数据!A:A,0),9))</f>
        <v>华南大区公司</v>
      </c>
      <c r="C4849" t="str">
        <f>IF(K4849="","",INDEX(主数据!A:AD,MATCH(J4849,主数据!A:A,0),11))</f>
        <v>长沙东区</v>
      </c>
      <c r="D4849" t="str">
        <f t="shared" si="300"/>
        <v>CS58物业服务费标准方式2.50</v>
      </c>
      <c r="E4849" s="13" t="str">
        <f t="shared" si="302"/>
        <v>2.50</v>
      </c>
      <c r="F4849" s="13" t="str">
        <f>IF(E4849="","",IFERROR(IF(IF(K4849="","",INDEX(收费标合同信息维护!A:Q,MATCH(D4849,收费标合同信息维护!J:J,0),10))=D4849,"有","无"),"无"))</f>
        <v>无</v>
      </c>
      <c r="G4849" s="13" t="str">
        <f t="shared" si="301"/>
        <v/>
      </c>
      <c r="H4849" s="13" t="str">
        <f t="shared" si="303"/>
        <v/>
      </c>
      <c r="I4849" s="13" t="str">
        <f>IF(G4849="","",IFERROR(IF(IF(K4849="","",INDEX(收费标合同信息维护!A:Q,MATCH(G4849,收费标合同信息维护!M:M,0),13))=G4849,"有","无"),"无"))</f>
        <v/>
      </c>
      <c r="J4849" s="3" t="s">
        <v>4070</v>
      </c>
      <c r="K4849" s="3" t="s">
        <v>15924</v>
      </c>
      <c r="L4849" s="3" t="s">
        <v>6025</v>
      </c>
      <c r="M4849" s="3" t="s">
        <v>6026</v>
      </c>
      <c r="N4849" s="3" t="s">
        <v>6477</v>
      </c>
      <c r="O4849" s="3" t="s">
        <v>6478</v>
      </c>
      <c r="P4849" s="3" t="s">
        <v>15939</v>
      </c>
      <c r="Q4849" s="3" t="s">
        <v>15940</v>
      </c>
      <c r="R4849" s="3" t="s">
        <v>6484</v>
      </c>
      <c r="S4849" s="3" t="s">
        <v>6491</v>
      </c>
      <c r="T4849" s="3" t="s">
        <v>7483</v>
      </c>
      <c r="U4849" s="3" t="s">
        <v>154</v>
      </c>
      <c r="V4849" s="3" t="s">
        <v>6675</v>
      </c>
      <c r="W4849" s="3" t="s">
        <v>154</v>
      </c>
      <c r="X4849" s="3" t="s">
        <v>154</v>
      </c>
      <c r="Y4849" s="3" t="s">
        <v>154</v>
      </c>
      <c r="Z4849" s="3" t="s">
        <v>154</v>
      </c>
      <c r="AA4849" s="3" t="s">
        <v>154</v>
      </c>
      <c r="AB4849" s="3" t="s">
        <v>154</v>
      </c>
      <c r="AC4849" s="3" t="s">
        <v>154</v>
      </c>
      <c r="AD4849" s="3" t="s">
        <v>6151</v>
      </c>
      <c r="AE4849" s="3" t="s">
        <v>6151</v>
      </c>
      <c r="AF4849" s="3" t="s">
        <v>6040</v>
      </c>
      <c r="AG4849" s="3" t="s">
        <v>154</v>
      </c>
      <c r="AH4849" s="3" t="s">
        <v>6478</v>
      </c>
      <c r="AI4849" s="3" t="s">
        <v>6482</v>
      </c>
      <c r="AJ4849" s="3" t="s">
        <v>6033</v>
      </c>
    </row>
    <row r="4850" spans="1:36" ht="15">
      <c r="A4850" s="10">
        <v>4953</v>
      </c>
      <c r="B4850" t="str">
        <f>IF(K4850="总计","",INDEX(主数据!A:AD,MATCH(J4850,主数据!A:A,0),9))</f>
        <v>华南大区公司</v>
      </c>
      <c r="C4850" t="str">
        <f>IF(K4850="","",INDEX(主数据!A:AD,MATCH(J4850,主数据!A:A,0),11))</f>
        <v>长沙东区</v>
      </c>
      <c r="D4850" t="str">
        <f t="shared" si="300"/>
        <v>CS58物业服务费标准方式2.10</v>
      </c>
      <c r="E4850" s="13" t="str">
        <f t="shared" si="302"/>
        <v>2.10</v>
      </c>
      <c r="F4850" s="13" t="str">
        <f>IF(E4850="","",IFERROR(IF(IF(K4850="","",INDEX(收费标合同信息维护!A:Q,MATCH(D4850,收费标合同信息维护!J:J,0),10))=D4850,"有","无"),"无"))</f>
        <v>无</v>
      </c>
      <c r="G4850" s="13" t="str">
        <f t="shared" si="301"/>
        <v/>
      </c>
      <c r="H4850" s="13" t="str">
        <f t="shared" si="303"/>
        <v/>
      </c>
      <c r="I4850" s="13" t="str">
        <f>IF(G4850="","",IFERROR(IF(IF(K4850="","",INDEX(收费标合同信息维护!A:Q,MATCH(G4850,收费标合同信息维护!M:M,0),13))=G4850,"有","无"),"无"))</f>
        <v/>
      </c>
      <c r="J4850" s="3" t="s">
        <v>4070</v>
      </c>
      <c r="K4850" s="3" t="s">
        <v>15924</v>
      </c>
      <c r="L4850" s="3" t="s">
        <v>6025</v>
      </c>
      <c r="M4850" s="3" t="s">
        <v>6026</v>
      </c>
      <c r="N4850" s="3" t="s">
        <v>6477</v>
      </c>
      <c r="O4850" s="3" t="s">
        <v>6478</v>
      </c>
      <c r="P4850" s="3" t="s">
        <v>15941</v>
      </c>
      <c r="Q4850" s="3" t="s">
        <v>15942</v>
      </c>
      <c r="R4850" s="3" t="s">
        <v>6484</v>
      </c>
      <c r="S4850" s="3" t="s">
        <v>6491</v>
      </c>
      <c r="T4850" s="3" t="s">
        <v>7411</v>
      </c>
      <c r="U4850" s="3" t="s">
        <v>154</v>
      </c>
      <c r="V4850" s="3" t="s">
        <v>8269</v>
      </c>
      <c r="W4850" s="3" t="s">
        <v>154</v>
      </c>
      <c r="X4850" s="3" t="s">
        <v>154</v>
      </c>
      <c r="Y4850" s="3" t="s">
        <v>154</v>
      </c>
      <c r="Z4850" s="3" t="s">
        <v>154</v>
      </c>
      <c r="AA4850" s="3" t="s">
        <v>154</v>
      </c>
      <c r="AB4850" s="3" t="s">
        <v>154</v>
      </c>
      <c r="AC4850" s="3" t="s">
        <v>154</v>
      </c>
      <c r="AD4850" s="3" t="s">
        <v>6151</v>
      </c>
      <c r="AE4850" s="3" t="s">
        <v>6151</v>
      </c>
      <c r="AF4850" s="3" t="s">
        <v>6040</v>
      </c>
      <c r="AG4850" s="3" t="s">
        <v>154</v>
      </c>
      <c r="AH4850" s="3" t="s">
        <v>6478</v>
      </c>
      <c r="AI4850" s="3" t="s">
        <v>6482</v>
      </c>
      <c r="AJ4850" s="3" t="s">
        <v>6489</v>
      </c>
    </row>
    <row r="4851" spans="1:36" ht="15">
      <c r="A4851" s="10">
        <v>4954</v>
      </c>
      <c r="B4851" t="str">
        <f>IF(K4851="总计","",INDEX(主数据!A:AD,MATCH(J4851,主数据!A:A,0),9))</f>
        <v>华南大区公司</v>
      </c>
      <c r="C4851" t="str">
        <f>IF(K4851="","",INDEX(主数据!A:AD,MATCH(J4851,主数据!A:A,0),11))</f>
        <v>长沙东区</v>
      </c>
      <c r="D4851" t="str">
        <f t="shared" si="300"/>
        <v>CS58物业服务费标准方式2.50</v>
      </c>
      <c r="E4851" s="13" t="str">
        <f t="shared" si="302"/>
        <v>2.50</v>
      </c>
      <c r="F4851" s="13" t="str">
        <f>IF(E4851="","",IFERROR(IF(IF(K4851="","",INDEX(收费标合同信息维护!A:Q,MATCH(D4851,收费标合同信息维护!J:J,0),10))=D4851,"有","无"),"无"))</f>
        <v>无</v>
      </c>
      <c r="G4851" s="13" t="str">
        <f t="shared" si="301"/>
        <v/>
      </c>
      <c r="H4851" s="13" t="str">
        <f t="shared" si="303"/>
        <v/>
      </c>
      <c r="I4851" s="13" t="str">
        <f>IF(G4851="","",IFERROR(IF(IF(K4851="","",INDEX(收费标合同信息维护!A:Q,MATCH(G4851,收费标合同信息维护!M:M,0),13))=G4851,"有","无"),"无"))</f>
        <v/>
      </c>
      <c r="J4851" s="3" t="s">
        <v>4070</v>
      </c>
      <c r="K4851" s="3" t="s">
        <v>15924</v>
      </c>
      <c r="L4851" s="3" t="s">
        <v>6025</v>
      </c>
      <c r="M4851" s="3" t="s">
        <v>6026</v>
      </c>
      <c r="N4851" s="3" t="s">
        <v>6477</v>
      </c>
      <c r="O4851" s="3" t="s">
        <v>6478</v>
      </c>
      <c r="P4851" s="3" t="s">
        <v>15943</v>
      </c>
      <c r="Q4851" s="3" t="s">
        <v>15944</v>
      </c>
      <c r="R4851" s="3" t="s">
        <v>6484</v>
      </c>
      <c r="S4851" s="3" t="s">
        <v>6491</v>
      </c>
      <c r="T4851" s="3" t="s">
        <v>6481</v>
      </c>
      <c r="U4851" s="3" t="s">
        <v>154</v>
      </c>
      <c r="V4851" s="3" t="s">
        <v>6675</v>
      </c>
      <c r="W4851" s="3" t="s">
        <v>154</v>
      </c>
      <c r="X4851" s="3" t="s">
        <v>154</v>
      </c>
      <c r="Y4851" s="3" t="s">
        <v>154</v>
      </c>
      <c r="Z4851" s="3" t="s">
        <v>154</v>
      </c>
      <c r="AA4851" s="3" t="s">
        <v>154</v>
      </c>
      <c r="AB4851" s="3" t="s">
        <v>154</v>
      </c>
      <c r="AC4851" s="3" t="s">
        <v>154</v>
      </c>
      <c r="AD4851" s="3" t="s">
        <v>6151</v>
      </c>
      <c r="AE4851" s="3" t="s">
        <v>6151</v>
      </c>
      <c r="AF4851" s="3" t="s">
        <v>6040</v>
      </c>
      <c r="AG4851" s="3" t="s">
        <v>154</v>
      </c>
      <c r="AH4851" s="3" t="s">
        <v>6478</v>
      </c>
      <c r="AI4851" s="3" t="s">
        <v>6482</v>
      </c>
      <c r="AJ4851" s="3" t="s">
        <v>6489</v>
      </c>
    </row>
    <row r="4852" spans="1:36" ht="30">
      <c r="A4852" s="10">
        <v>4955</v>
      </c>
      <c r="B4852" t="str">
        <f>IF(K4852="总计","",INDEX(主数据!A:AD,MATCH(J4852,主数据!A:A,0),9))</f>
        <v>华南大区公司</v>
      </c>
      <c r="C4852" t="str">
        <f>IF(K4852="","",INDEX(主数据!A:AD,MATCH(J4852,主数据!A:A,0),11))</f>
        <v>长沙东区</v>
      </c>
      <c r="D4852" t="str">
        <f t="shared" si="300"/>
        <v>CS58开发商委托停车管理费（固定）标准方式30.00</v>
      </c>
      <c r="E4852" s="13" t="str">
        <f t="shared" si="302"/>
        <v>30.00</v>
      </c>
      <c r="F4852" s="13" t="str">
        <f>IF(E4852="","",IFERROR(IF(IF(K4852="","",INDEX(收费标合同信息维护!A:Q,MATCH(D4852,收费标合同信息维护!J:J,0),10))=D4852,"有","无"),"无"))</f>
        <v>无</v>
      </c>
      <c r="G4852" s="13" t="str">
        <f t="shared" si="301"/>
        <v/>
      </c>
      <c r="H4852" s="13" t="str">
        <f t="shared" si="303"/>
        <v/>
      </c>
      <c r="I4852" s="13" t="str">
        <f>IF(G4852="","",IFERROR(IF(IF(K4852="","",INDEX(收费标合同信息维护!A:Q,MATCH(G4852,收费标合同信息维护!M:M,0),13))=G4852,"有","无"),"无"))</f>
        <v/>
      </c>
      <c r="J4852" s="3" t="s">
        <v>4070</v>
      </c>
      <c r="K4852" s="3" t="s">
        <v>15924</v>
      </c>
      <c r="L4852" s="3" t="s">
        <v>6512</v>
      </c>
      <c r="M4852" s="3" t="s">
        <v>6513</v>
      </c>
      <c r="N4852" s="3" t="s">
        <v>6477</v>
      </c>
      <c r="O4852" s="3" t="s">
        <v>6478</v>
      </c>
      <c r="P4852" s="3" t="s">
        <v>15945</v>
      </c>
      <c r="Q4852" s="3" t="s">
        <v>6905</v>
      </c>
      <c r="R4852" s="3" t="s">
        <v>6484</v>
      </c>
      <c r="S4852" s="3" t="s">
        <v>6491</v>
      </c>
      <c r="T4852" s="3" t="s">
        <v>6690</v>
      </c>
      <c r="U4852" s="3" t="s">
        <v>154</v>
      </c>
      <c r="V4852" s="3" t="s">
        <v>6710</v>
      </c>
      <c r="W4852" s="3" t="s">
        <v>154</v>
      </c>
      <c r="X4852" s="3" t="s">
        <v>154</v>
      </c>
      <c r="Y4852" s="3" t="s">
        <v>154</v>
      </c>
      <c r="Z4852" s="3" t="s">
        <v>154</v>
      </c>
      <c r="AA4852" s="3" t="s">
        <v>154</v>
      </c>
      <c r="AB4852" s="3" t="s">
        <v>154</v>
      </c>
      <c r="AC4852" s="3" t="s">
        <v>154</v>
      </c>
      <c r="AD4852" s="3" t="s">
        <v>6151</v>
      </c>
      <c r="AE4852" s="3" t="s">
        <v>6151</v>
      </c>
      <c r="AF4852" s="3" t="s">
        <v>154</v>
      </c>
      <c r="AG4852" s="3" t="s">
        <v>154</v>
      </c>
      <c r="AH4852" s="3" t="s">
        <v>6478</v>
      </c>
      <c r="AI4852" s="3" t="s">
        <v>6727</v>
      </c>
      <c r="AJ4852" s="3" t="s">
        <v>6489</v>
      </c>
    </row>
    <row r="4853" spans="1:36" ht="15">
      <c r="A4853" s="10">
        <v>4956</v>
      </c>
      <c r="B4853" t="str">
        <f>IF(K4853="总计","",INDEX(主数据!A:AD,MATCH(J4853,主数据!A:A,0),9))</f>
        <v>华东大区公司</v>
      </c>
      <c r="C4853" t="str">
        <f>IF(K4853="","",INDEX(主数据!A:AD,MATCH(J4853,主数据!A:A,0),11))</f>
        <v>山东城区</v>
      </c>
      <c r="D4853" t="str">
        <f t="shared" si="300"/>
        <v>JN15物业服务费标准方式2.50</v>
      </c>
      <c r="E4853" s="13" t="str">
        <f t="shared" si="302"/>
        <v>2.50</v>
      </c>
      <c r="F4853" s="13" t="str">
        <f>IF(E4853="","",IFERROR(IF(IF(K4853="","",INDEX(收费标合同信息维护!A:Q,MATCH(D4853,收费标合同信息维护!J:J,0),10))=D4853,"有","无"),"无"))</f>
        <v>无</v>
      </c>
      <c r="G4853" s="13" t="str">
        <f t="shared" si="301"/>
        <v/>
      </c>
      <c r="H4853" s="13" t="str">
        <f t="shared" si="303"/>
        <v/>
      </c>
      <c r="I4853" s="13" t="str">
        <f>IF(G4853="","",IFERROR(IF(IF(K4853="","",INDEX(收费标合同信息维护!A:Q,MATCH(G4853,收费标合同信息维护!M:M,0),13))=G4853,"有","无"),"无"))</f>
        <v/>
      </c>
      <c r="J4853" s="3" t="s">
        <v>2156</v>
      </c>
      <c r="K4853" s="3" t="s">
        <v>15946</v>
      </c>
      <c r="L4853" s="3" t="s">
        <v>6025</v>
      </c>
      <c r="M4853" s="3" t="s">
        <v>6026</v>
      </c>
      <c r="N4853" s="3" t="s">
        <v>6477</v>
      </c>
      <c r="O4853" s="3" t="s">
        <v>6478</v>
      </c>
      <c r="P4853" s="3" t="s">
        <v>12553</v>
      </c>
      <c r="Q4853" s="3" t="s">
        <v>10939</v>
      </c>
      <c r="R4853" s="3" t="s">
        <v>6484</v>
      </c>
      <c r="S4853" s="3" t="s">
        <v>6491</v>
      </c>
      <c r="T4853" s="3" t="s">
        <v>7848</v>
      </c>
      <c r="U4853" s="3" t="s">
        <v>15947</v>
      </c>
      <c r="V4853" s="3" t="s">
        <v>6675</v>
      </c>
      <c r="W4853" s="3" t="s">
        <v>154</v>
      </c>
      <c r="X4853" s="3" t="s">
        <v>154</v>
      </c>
      <c r="Y4853" s="3" t="s">
        <v>154</v>
      </c>
      <c r="Z4853" s="3" t="s">
        <v>154</v>
      </c>
      <c r="AA4853" s="3" t="s">
        <v>154</v>
      </c>
      <c r="AB4853" s="3" t="s">
        <v>154</v>
      </c>
      <c r="AC4853" s="3" t="s">
        <v>154</v>
      </c>
      <c r="AD4853" s="3" t="s">
        <v>6151</v>
      </c>
      <c r="AE4853" s="3" t="s">
        <v>6151</v>
      </c>
      <c r="AF4853" s="3" t="s">
        <v>6040</v>
      </c>
      <c r="AG4853" s="3" t="s">
        <v>154</v>
      </c>
      <c r="AH4853" s="3" t="s">
        <v>6478</v>
      </c>
      <c r="AI4853" s="3" t="s">
        <v>6482</v>
      </c>
      <c r="AJ4853" s="3" t="s">
        <v>8933</v>
      </c>
    </row>
    <row r="4854" spans="1:36" ht="15">
      <c r="A4854" s="10">
        <v>4957</v>
      </c>
      <c r="B4854" t="str">
        <f>IF(K4854="总计","",INDEX(主数据!A:AD,MATCH(J4854,主数据!A:A,0),9))</f>
        <v>华东大区公司</v>
      </c>
      <c r="C4854" t="str">
        <f>IF(K4854="","",INDEX(主数据!A:AD,MATCH(J4854,主数据!A:A,0),11))</f>
        <v>山东城区</v>
      </c>
      <c r="D4854" t="str">
        <f t="shared" si="300"/>
        <v>JN15物业服务费标准方式1.50</v>
      </c>
      <c r="E4854" s="13" t="str">
        <f t="shared" si="302"/>
        <v>1.50</v>
      </c>
      <c r="F4854" s="13" t="str">
        <f>IF(E4854="","",IFERROR(IF(IF(K4854="","",INDEX(收费标合同信息维护!A:Q,MATCH(D4854,收费标合同信息维护!J:J,0),10))=D4854,"有","无"),"无"))</f>
        <v>无</v>
      </c>
      <c r="G4854" s="13" t="str">
        <f t="shared" si="301"/>
        <v/>
      </c>
      <c r="H4854" s="13" t="str">
        <f t="shared" si="303"/>
        <v/>
      </c>
      <c r="I4854" s="13" t="str">
        <f>IF(G4854="","",IFERROR(IF(IF(K4854="","",INDEX(收费标合同信息维护!A:Q,MATCH(G4854,收费标合同信息维护!M:M,0),13))=G4854,"有","无"),"无"))</f>
        <v/>
      </c>
      <c r="J4854" s="3" t="s">
        <v>2156</v>
      </c>
      <c r="K4854" s="3" t="s">
        <v>15946</v>
      </c>
      <c r="L4854" s="3" t="s">
        <v>6025</v>
      </c>
      <c r="M4854" s="3" t="s">
        <v>6026</v>
      </c>
      <c r="N4854" s="3" t="s">
        <v>6477</v>
      </c>
      <c r="O4854" s="3" t="s">
        <v>6478</v>
      </c>
      <c r="P4854" s="3" t="s">
        <v>7488</v>
      </c>
      <c r="Q4854" s="3" t="s">
        <v>12282</v>
      </c>
      <c r="R4854" s="3" t="s">
        <v>6484</v>
      </c>
      <c r="S4854" s="3" t="s">
        <v>6491</v>
      </c>
      <c r="T4854" s="3" t="s">
        <v>7848</v>
      </c>
      <c r="U4854" s="3" t="s">
        <v>15947</v>
      </c>
      <c r="V4854" s="3" t="s">
        <v>6608</v>
      </c>
      <c r="W4854" s="3" t="s">
        <v>154</v>
      </c>
      <c r="X4854" s="3" t="s">
        <v>154</v>
      </c>
      <c r="Y4854" s="3" t="s">
        <v>154</v>
      </c>
      <c r="Z4854" s="3" t="s">
        <v>154</v>
      </c>
      <c r="AA4854" s="3" t="s">
        <v>154</v>
      </c>
      <c r="AB4854" s="3" t="s">
        <v>154</v>
      </c>
      <c r="AC4854" s="3" t="s">
        <v>154</v>
      </c>
      <c r="AD4854" s="3" t="s">
        <v>6151</v>
      </c>
      <c r="AE4854" s="3" t="s">
        <v>6151</v>
      </c>
      <c r="AF4854" s="3" t="s">
        <v>6040</v>
      </c>
      <c r="AG4854" s="3" t="s">
        <v>154</v>
      </c>
      <c r="AH4854" s="3" t="s">
        <v>6478</v>
      </c>
      <c r="AI4854" s="3" t="s">
        <v>6482</v>
      </c>
      <c r="AJ4854" s="3" t="s">
        <v>15948</v>
      </c>
    </row>
    <row r="4855" spans="1:36" ht="15">
      <c r="A4855" s="10">
        <v>4958</v>
      </c>
      <c r="B4855" t="str">
        <f>IF(K4855="总计","",INDEX(主数据!A:AD,MATCH(J4855,主数据!A:A,0),9))</f>
        <v>华东大区公司</v>
      </c>
      <c r="C4855" t="str">
        <f>IF(K4855="","",INDEX(主数据!A:AD,MATCH(J4855,主数据!A:A,0),11))</f>
        <v>山东城区</v>
      </c>
      <c r="D4855" t="str">
        <f t="shared" si="300"/>
        <v>JN15非自有房屋租赁直接录入</v>
      </c>
      <c r="E4855" s="13" t="str">
        <f t="shared" si="302"/>
        <v/>
      </c>
      <c r="F4855" s="13" t="str">
        <f>IF(E4855="","",IFERROR(IF(IF(K4855="","",INDEX(收费标合同信息维护!A:Q,MATCH(D4855,收费标合同信息维护!J:J,0),10))=D4855,"有","无"),"无"))</f>
        <v/>
      </c>
      <c r="G4855" s="13" t="str">
        <f t="shared" si="301"/>
        <v/>
      </c>
      <c r="H4855" s="13" t="str">
        <f t="shared" si="303"/>
        <v/>
      </c>
      <c r="I4855" s="13" t="str">
        <f>IF(G4855="","",IFERROR(IF(IF(K4855="","",INDEX(收费标合同信息维护!A:Q,MATCH(G4855,收费标合同信息维护!M:M,0),13))=G4855,"有","无"),"无"))</f>
        <v/>
      </c>
      <c r="J4855" s="3" t="s">
        <v>2156</v>
      </c>
      <c r="K4855" s="3" t="s">
        <v>15946</v>
      </c>
      <c r="L4855" s="3" t="s">
        <v>6699</v>
      </c>
      <c r="M4855" s="3" t="s">
        <v>6700</v>
      </c>
      <c r="N4855" s="3" t="s">
        <v>6477</v>
      </c>
      <c r="O4855" s="3" t="s">
        <v>6478</v>
      </c>
      <c r="P4855" s="3" t="s">
        <v>15949</v>
      </c>
      <c r="Q4855" s="3" t="s">
        <v>10098</v>
      </c>
      <c r="R4855" s="3" t="s">
        <v>6479</v>
      </c>
      <c r="S4855" s="3" t="s">
        <v>6480</v>
      </c>
      <c r="T4855" s="3" t="s">
        <v>15950</v>
      </c>
      <c r="U4855" s="3" t="s">
        <v>7021</v>
      </c>
      <c r="V4855" s="3" t="s">
        <v>154</v>
      </c>
      <c r="W4855" s="3" t="s">
        <v>154</v>
      </c>
      <c r="X4855" s="3" t="s">
        <v>154</v>
      </c>
      <c r="Y4855" s="3" t="s">
        <v>154</v>
      </c>
      <c r="Z4855" s="3" t="s">
        <v>154</v>
      </c>
      <c r="AA4855" s="3" t="s">
        <v>154</v>
      </c>
      <c r="AB4855" s="3" t="s">
        <v>154</v>
      </c>
      <c r="AC4855" s="3" t="s">
        <v>154</v>
      </c>
      <c r="AD4855" s="3" t="s">
        <v>6151</v>
      </c>
      <c r="AE4855" s="3" t="s">
        <v>6151</v>
      </c>
      <c r="AF4855" s="3" t="s">
        <v>154</v>
      </c>
      <c r="AG4855" s="3" t="s">
        <v>154</v>
      </c>
      <c r="AH4855" s="3" t="s">
        <v>6478</v>
      </c>
      <c r="AI4855" s="3" t="s">
        <v>6482</v>
      </c>
      <c r="AJ4855" s="3" t="s">
        <v>6489</v>
      </c>
    </row>
    <row r="4856" spans="1:36" ht="15">
      <c r="A4856" s="10">
        <v>4959</v>
      </c>
      <c r="B4856" t="str">
        <f>IF(K4856="总计","",INDEX(主数据!A:AD,MATCH(J4856,主数据!A:A,0),9))</f>
        <v>华东大区公司</v>
      </c>
      <c r="C4856" t="str">
        <f>IF(K4856="","",INDEX(主数据!A:AD,MATCH(J4856,主数据!A:A,0),11))</f>
        <v>山东城区</v>
      </c>
      <c r="D4856" t="str">
        <f t="shared" si="300"/>
        <v>JN15委托停车费（临时）直接录入</v>
      </c>
      <c r="E4856" s="13" t="str">
        <f t="shared" si="302"/>
        <v/>
      </c>
      <c r="F4856" s="13" t="str">
        <f>IF(E4856="","",IFERROR(IF(IF(K4856="","",INDEX(收费标合同信息维护!A:Q,MATCH(D4856,收费标合同信息维护!J:J,0),10))=D4856,"有","无"),"无"))</f>
        <v/>
      </c>
      <c r="G4856" s="13" t="str">
        <f t="shared" si="301"/>
        <v/>
      </c>
      <c r="H4856" s="13" t="str">
        <f t="shared" si="303"/>
        <v/>
      </c>
      <c r="I4856" s="13" t="str">
        <f>IF(G4856="","",IFERROR(IF(IF(K4856="","",INDEX(收费标合同信息维护!A:Q,MATCH(G4856,收费标合同信息维护!M:M,0),13))=G4856,"有","无"),"无"))</f>
        <v/>
      </c>
      <c r="J4856" s="3" t="s">
        <v>2156</v>
      </c>
      <c r="K4856" s="3" t="s">
        <v>15946</v>
      </c>
      <c r="L4856" s="3" t="s">
        <v>8396</v>
      </c>
      <c r="M4856" s="3" t="s">
        <v>8397</v>
      </c>
      <c r="N4856" s="3" t="s">
        <v>6477</v>
      </c>
      <c r="O4856" s="3" t="s">
        <v>6597</v>
      </c>
      <c r="P4856" s="3" t="s">
        <v>8396</v>
      </c>
      <c r="Q4856" s="3" t="s">
        <v>15951</v>
      </c>
      <c r="R4856" s="3" t="s">
        <v>6479</v>
      </c>
      <c r="S4856" s="3" t="s">
        <v>6480</v>
      </c>
      <c r="T4856" s="3" t="s">
        <v>6688</v>
      </c>
      <c r="U4856" s="3" t="s">
        <v>7034</v>
      </c>
      <c r="V4856" s="3" t="s">
        <v>154</v>
      </c>
      <c r="W4856" s="3" t="s">
        <v>154</v>
      </c>
      <c r="X4856" s="3" t="s">
        <v>154</v>
      </c>
      <c r="Y4856" s="3" t="s">
        <v>154</v>
      </c>
      <c r="Z4856" s="3" t="s">
        <v>154</v>
      </c>
      <c r="AA4856" s="3" t="s">
        <v>154</v>
      </c>
      <c r="AB4856" s="3" t="s">
        <v>154</v>
      </c>
      <c r="AC4856" s="3" t="s">
        <v>154</v>
      </c>
      <c r="AD4856" s="3" t="s">
        <v>6151</v>
      </c>
      <c r="AE4856" s="3" t="s">
        <v>6151</v>
      </c>
      <c r="AF4856" s="3" t="s">
        <v>154</v>
      </c>
      <c r="AG4856" s="3" t="s">
        <v>154</v>
      </c>
      <c r="AH4856" s="3" t="s">
        <v>6478</v>
      </c>
      <c r="AI4856" s="3" t="s">
        <v>6482</v>
      </c>
      <c r="AJ4856" s="3" t="s">
        <v>6489</v>
      </c>
    </row>
    <row r="4857" spans="1:36" ht="15">
      <c r="A4857" s="10">
        <v>4960</v>
      </c>
      <c r="B4857" t="str">
        <f>IF(K4857="总计","",INDEX(主数据!A:AD,MATCH(J4857,主数据!A:A,0),9))</f>
        <v>华东大区公司</v>
      </c>
      <c r="C4857" t="str">
        <f>IF(K4857="","",INDEX(主数据!A:AD,MATCH(J4857,主数据!A:A,0),11))</f>
        <v>山东城区</v>
      </c>
      <c r="D4857" t="str">
        <f t="shared" si="300"/>
        <v>JN15其他费用直接录入</v>
      </c>
      <c r="E4857" s="13" t="str">
        <f t="shared" si="302"/>
        <v/>
      </c>
      <c r="F4857" s="13" t="str">
        <f>IF(E4857="","",IFERROR(IF(IF(K4857="","",INDEX(收费标合同信息维护!A:Q,MATCH(D4857,收费标合同信息维护!J:J,0),10))=D4857,"有","无"),"无"))</f>
        <v/>
      </c>
      <c r="G4857" s="13" t="str">
        <f t="shared" si="301"/>
        <v/>
      </c>
      <c r="H4857" s="13" t="str">
        <f t="shared" si="303"/>
        <v/>
      </c>
      <c r="I4857" s="13" t="str">
        <f>IF(G4857="","",IFERROR(IF(IF(K4857="","",INDEX(收费标合同信息维护!A:Q,MATCH(G4857,收费标合同信息维护!M:M,0),13))=G4857,"有","无"),"无"))</f>
        <v/>
      </c>
      <c r="J4857" s="3" t="s">
        <v>2156</v>
      </c>
      <c r="K4857" s="3" t="s">
        <v>15946</v>
      </c>
      <c r="L4857" s="3" t="s">
        <v>6544</v>
      </c>
      <c r="M4857" s="3" t="s">
        <v>6545</v>
      </c>
      <c r="N4857" s="3" t="s">
        <v>6477</v>
      </c>
      <c r="O4857" s="3" t="s">
        <v>6478</v>
      </c>
      <c r="P4857" s="3" t="s">
        <v>6544</v>
      </c>
      <c r="Q4857" s="3" t="s">
        <v>6545</v>
      </c>
      <c r="R4857" s="3" t="s">
        <v>6479</v>
      </c>
      <c r="S4857" s="3" t="s">
        <v>6480</v>
      </c>
      <c r="T4857" s="3" t="s">
        <v>15952</v>
      </c>
      <c r="U4857" s="3" t="s">
        <v>7021</v>
      </c>
      <c r="V4857" s="3" t="s">
        <v>154</v>
      </c>
      <c r="W4857" s="3" t="s">
        <v>154</v>
      </c>
      <c r="X4857" s="3" t="s">
        <v>154</v>
      </c>
      <c r="Y4857" s="3" t="s">
        <v>154</v>
      </c>
      <c r="Z4857" s="3" t="s">
        <v>154</v>
      </c>
      <c r="AA4857" s="3" t="s">
        <v>154</v>
      </c>
      <c r="AB4857" s="3" t="s">
        <v>154</v>
      </c>
      <c r="AC4857" s="3" t="s">
        <v>154</v>
      </c>
      <c r="AD4857" s="3" t="s">
        <v>6151</v>
      </c>
      <c r="AE4857" s="3" t="s">
        <v>6151</v>
      </c>
      <c r="AF4857" s="3" t="s">
        <v>154</v>
      </c>
      <c r="AG4857" s="3" t="s">
        <v>154</v>
      </c>
      <c r="AH4857" s="3" t="s">
        <v>6478</v>
      </c>
      <c r="AI4857" s="3" t="s">
        <v>6482</v>
      </c>
      <c r="AJ4857" s="3" t="s">
        <v>6489</v>
      </c>
    </row>
    <row r="4858" spans="1:36" ht="15">
      <c r="A4858" s="10">
        <v>4961</v>
      </c>
      <c r="B4858" t="str">
        <f>IF(K4858="总计","",INDEX(主数据!A:AD,MATCH(J4858,主数据!A:A,0),9))</f>
        <v>华东大区公司</v>
      </c>
      <c r="C4858" t="str">
        <f>IF(K4858="","",INDEX(主数据!A:AD,MATCH(J4858,主数据!A:A,0),11))</f>
        <v>山东城区</v>
      </c>
      <c r="D4858" t="str">
        <f t="shared" si="300"/>
        <v>JN15其他费用直接录入</v>
      </c>
      <c r="E4858" s="13" t="str">
        <f t="shared" si="302"/>
        <v/>
      </c>
      <c r="F4858" s="13" t="str">
        <f>IF(E4858="","",IFERROR(IF(IF(K4858="","",INDEX(收费标合同信息维护!A:Q,MATCH(D4858,收费标合同信息维护!J:J,0),10))=D4858,"有","无"),"无"))</f>
        <v/>
      </c>
      <c r="G4858" s="13" t="str">
        <f t="shared" si="301"/>
        <v/>
      </c>
      <c r="H4858" s="13" t="str">
        <f t="shared" si="303"/>
        <v/>
      </c>
      <c r="I4858" s="13" t="str">
        <f>IF(G4858="","",IFERROR(IF(IF(K4858="","",INDEX(收费标合同信息维护!A:Q,MATCH(G4858,收费标合同信息维护!M:M,0),13))=G4858,"有","无"),"无"))</f>
        <v/>
      </c>
      <c r="J4858" s="3" t="s">
        <v>2156</v>
      </c>
      <c r="K4858" s="3" t="s">
        <v>15946</v>
      </c>
      <c r="L4858" s="3" t="s">
        <v>6544</v>
      </c>
      <c r="M4858" s="3" t="s">
        <v>6545</v>
      </c>
      <c r="N4858" s="3" t="s">
        <v>6477</v>
      </c>
      <c r="O4858" s="3" t="s">
        <v>6478</v>
      </c>
      <c r="P4858" s="3" t="s">
        <v>15953</v>
      </c>
      <c r="Q4858" s="3" t="s">
        <v>11930</v>
      </c>
      <c r="R4858" s="3" t="s">
        <v>6479</v>
      </c>
      <c r="S4858" s="3" t="s">
        <v>6480</v>
      </c>
      <c r="T4858" s="3" t="s">
        <v>12445</v>
      </c>
      <c r="U4858" s="3" t="s">
        <v>15954</v>
      </c>
      <c r="V4858" s="3" t="s">
        <v>154</v>
      </c>
      <c r="W4858" s="3" t="s">
        <v>154</v>
      </c>
      <c r="X4858" s="3" t="s">
        <v>154</v>
      </c>
      <c r="Y4858" s="3" t="s">
        <v>154</v>
      </c>
      <c r="Z4858" s="3" t="s">
        <v>154</v>
      </c>
      <c r="AA4858" s="3" t="s">
        <v>154</v>
      </c>
      <c r="AB4858" s="3" t="s">
        <v>154</v>
      </c>
      <c r="AC4858" s="3" t="s">
        <v>154</v>
      </c>
      <c r="AD4858" s="3" t="s">
        <v>6151</v>
      </c>
      <c r="AE4858" s="3" t="s">
        <v>6151</v>
      </c>
      <c r="AF4858" s="3" t="s">
        <v>154</v>
      </c>
      <c r="AG4858" s="3" t="s">
        <v>154</v>
      </c>
      <c r="AH4858" s="3" t="s">
        <v>6478</v>
      </c>
      <c r="AI4858" s="3" t="s">
        <v>6482</v>
      </c>
      <c r="AJ4858" s="3" t="s">
        <v>6489</v>
      </c>
    </row>
    <row r="4859" spans="1:36" ht="15">
      <c r="A4859" s="10">
        <v>4962</v>
      </c>
      <c r="B4859" t="str">
        <f>IF(K4859="总计","",INDEX(主数据!A:AD,MATCH(J4859,主数据!A:A,0),9))</f>
        <v>华东大区公司</v>
      </c>
      <c r="C4859" t="str">
        <f>IF(K4859="","",INDEX(主数据!A:AD,MATCH(J4859,主数据!A:A,0),11))</f>
        <v>山东城区</v>
      </c>
      <c r="D4859" t="str">
        <f t="shared" si="300"/>
        <v>JN15电费标准方式0.89</v>
      </c>
      <c r="E4859" s="13" t="str">
        <f t="shared" si="302"/>
        <v>0.89</v>
      </c>
      <c r="F4859" s="13" t="str">
        <f>IF(E4859="","",IFERROR(IF(IF(K4859="","",INDEX(收费标合同信息维护!A:Q,MATCH(D4859,收费标合同信息维护!J:J,0),10))=D4859,"有","无"),"无"))</f>
        <v>无</v>
      </c>
      <c r="G4859" s="13" t="str">
        <f t="shared" si="301"/>
        <v/>
      </c>
      <c r="H4859" s="13" t="str">
        <f t="shared" si="303"/>
        <v/>
      </c>
      <c r="I4859" s="13" t="str">
        <f>IF(G4859="","",IFERROR(IF(IF(K4859="","",INDEX(收费标合同信息维护!A:Q,MATCH(G4859,收费标合同信息维护!M:M,0),13))=G4859,"有","无"),"无"))</f>
        <v/>
      </c>
      <c r="J4859" s="3" t="s">
        <v>2156</v>
      </c>
      <c r="K4859" s="3" t="s">
        <v>15946</v>
      </c>
      <c r="L4859" s="3" t="s">
        <v>6601</v>
      </c>
      <c r="M4859" s="3" t="s">
        <v>6602</v>
      </c>
      <c r="N4859" s="3" t="s">
        <v>6603</v>
      </c>
      <c r="O4859" s="3" t="s">
        <v>6478</v>
      </c>
      <c r="P4859" s="3" t="s">
        <v>15955</v>
      </c>
      <c r="Q4859" s="3" t="s">
        <v>6602</v>
      </c>
      <c r="R4859" s="3" t="s">
        <v>6484</v>
      </c>
      <c r="S4859" s="3" t="s">
        <v>6491</v>
      </c>
      <c r="T4859" s="3" t="s">
        <v>9428</v>
      </c>
      <c r="U4859" s="3" t="s">
        <v>154</v>
      </c>
      <c r="V4859" s="3" t="s">
        <v>15956</v>
      </c>
      <c r="W4859" s="3" t="s">
        <v>154</v>
      </c>
      <c r="X4859" s="3" t="s">
        <v>154</v>
      </c>
      <c r="Y4859" s="3" t="s">
        <v>154</v>
      </c>
      <c r="Z4859" s="3" t="s">
        <v>154</v>
      </c>
      <c r="AA4859" s="3" t="s">
        <v>154</v>
      </c>
      <c r="AB4859" s="3" t="s">
        <v>154</v>
      </c>
      <c r="AC4859" s="3" t="s">
        <v>154</v>
      </c>
      <c r="AD4859" s="3" t="s">
        <v>6151</v>
      </c>
      <c r="AE4859" s="3" t="s">
        <v>6151</v>
      </c>
      <c r="AF4859" s="3" t="s">
        <v>154</v>
      </c>
      <c r="AG4859" s="3" t="s">
        <v>154</v>
      </c>
      <c r="AH4859" s="3" t="s">
        <v>6478</v>
      </c>
      <c r="AI4859" s="3" t="s">
        <v>6482</v>
      </c>
      <c r="AJ4859" s="3" t="s">
        <v>6489</v>
      </c>
    </row>
    <row r="4860" spans="1:36" ht="15">
      <c r="A4860" s="10">
        <v>4963</v>
      </c>
      <c r="B4860" t="str">
        <f>IF(K4860="总计","",INDEX(主数据!A:AD,MATCH(J4860,主数据!A:A,0),9))</f>
        <v>华东大区公司</v>
      </c>
      <c r="C4860" t="str">
        <f>IF(K4860="","",INDEX(主数据!A:AD,MATCH(J4860,主数据!A:A,0),11))</f>
        <v>山东城区</v>
      </c>
      <c r="D4860" t="str">
        <f t="shared" si="300"/>
        <v>JN15自来水费（简易征收）标准方式4.20</v>
      </c>
      <c r="E4860" s="13" t="str">
        <f t="shared" si="302"/>
        <v>4.20</v>
      </c>
      <c r="F4860" s="13" t="str">
        <f>IF(E4860="","",IFERROR(IF(IF(K4860="","",INDEX(收费标合同信息维护!A:Q,MATCH(D4860,收费标合同信息维护!J:J,0),10))=D4860,"有","无"),"无"))</f>
        <v>无</v>
      </c>
      <c r="G4860" s="13" t="str">
        <f t="shared" si="301"/>
        <v/>
      </c>
      <c r="H4860" s="13" t="str">
        <f t="shared" si="303"/>
        <v/>
      </c>
      <c r="I4860" s="13" t="str">
        <f>IF(G4860="","",IFERROR(IF(IF(K4860="","",INDEX(收费标合同信息维护!A:Q,MATCH(G4860,收费标合同信息维护!M:M,0),13))=G4860,"有","无"),"无"))</f>
        <v/>
      </c>
      <c r="J4860" s="3" t="s">
        <v>2156</v>
      </c>
      <c r="K4860" s="3" t="s">
        <v>15946</v>
      </c>
      <c r="L4860" s="3" t="s">
        <v>6615</v>
      </c>
      <c r="M4860" s="3" t="s">
        <v>6616</v>
      </c>
      <c r="N4860" s="3" t="s">
        <v>6603</v>
      </c>
      <c r="O4860" s="3" t="s">
        <v>6478</v>
      </c>
      <c r="P4860" s="3" t="s">
        <v>15957</v>
      </c>
      <c r="Q4860" s="3" t="s">
        <v>6723</v>
      </c>
      <c r="R4860" s="3" t="s">
        <v>6484</v>
      </c>
      <c r="S4860" s="3" t="s">
        <v>6491</v>
      </c>
      <c r="T4860" s="3" t="s">
        <v>9428</v>
      </c>
      <c r="U4860" s="3" t="s">
        <v>154</v>
      </c>
      <c r="V4860" s="3" t="s">
        <v>6987</v>
      </c>
      <c r="W4860" s="3" t="s">
        <v>154</v>
      </c>
      <c r="X4860" s="3" t="s">
        <v>154</v>
      </c>
      <c r="Y4860" s="3" t="s">
        <v>154</v>
      </c>
      <c r="Z4860" s="3" t="s">
        <v>154</v>
      </c>
      <c r="AA4860" s="3" t="s">
        <v>154</v>
      </c>
      <c r="AB4860" s="3" t="s">
        <v>154</v>
      </c>
      <c r="AC4860" s="3" t="s">
        <v>154</v>
      </c>
      <c r="AD4860" s="3" t="s">
        <v>6151</v>
      </c>
      <c r="AE4860" s="3" t="s">
        <v>6151</v>
      </c>
      <c r="AF4860" s="3" t="s">
        <v>154</v>
      </c>
      <c r="AG4860" s="3" t="s">
        <v>154</v>
      </c>
      <c r="AH4860" s="3" t="s">
        <v>6478</v>
      </c>
      <c r="AI4860" s="3" t="s">
        <v>6482</v>
      </c>
      <c r="AJ4860" s="3" t="s">
        <v>6489</v>
      </c>
    </row>
    <row r="4861" spans="1:36" ht="15">
      <c r="A4861" s="10">
        <v>4964</v>
      </c>
      <c r="B4861" t="str">
        <f>IF(K4861="总计","",INDEX(主数据!A:AD,MATCH(J4861,主数据!A:A,0),9))</f>
        <v>华东大区公司</v>
      </c>
      <c r="C4861" t="str">
        <f>IF(K4861="","",INDEX(主数据!A:AD,MATCH(J4861,主数据!A:A,0),11))</f>
        <v>山东城区</v>
      </c>
      <c r="D4861" t="str">
        <f t="shared" si="300"/>
        <v>JN15自来水费（简易征收）标准方式5.95</v>
      </c>
      <c r="E4861" s="13" t="str">
        <f t="shared" si="302"/>
        <v>5.95</v>
      </c>
      <c r="F4861" s="13" t="str">
        <f>IF(E4861="","",IFERROR(IF(IF(K4861="","",INDEX(收费标合同信息维护!A:Q,MATCH(D4861,收费标合同信息维护!J:J,0),10))=D4861,"有","无"),"无"))</f>
        <v>无</v>
      </c>
      <c r="G4861" s="13" t="str">
        <f t="shared" si="301"/>
        <v/>
      </c>
      <c r="H4861" s="13" t="str">
        <f t="shared" si="303"/>
        <v/>
      </c>
      <c r="I4861" s="13" t="str">
        <f>IF(G4861="","",IFERROR(IF(IF(K4861="","",INDEX(收费标合同信息维护!A:Q,MATCH(G4861,收费标合同信息维护!M:M,0),13))=G4861,"有","无"),"无"))</f>
        <v/>
      </c>
      <c r="J4861" s="3" t="s">
        <v>2156</v>
      </c>
      <c r="K4861" s="3" t="s">
        <v>15946</v>
      </c>
      <c r="L4861" s="3" t="s">
        <v>6615</v>
      </c>
      <c r="M4861" s="3" t="s">
        <v>6616</v>
      </c>
      <c r="N4861" s="3" t="s">
        <v>6603</v>
      </c>
      <c r="O4861" s="3" t="s">
        <v>6478</v>
      </c>
      <c r="P4861" s="3" t="s">
        <v>15958</v>
      </c>
      <c r="Q4861" s="3" t="s">
        <v>15959</v>
      </c>
      <c r="R4861" s="3" t="s">
        <v>6484</v>
      </c>
      <c r="S4861" s="3" t="s">
        <v>6491</v>
      </c>
      <c r="T4861" s="3" t="s">
        <v>9428</v>
      </c>
      <c r="U4861" s="3" t="s">
        <v>154</v>
      </c>
      <c r="V4861" s="3" t="s">
        <v>8471</v>
      </c>
      <c r="W4861" s="3" t="s">
        <v>154</v>
      </c>
      <c r="X4861" s="3" t="s">
        <v>154</v>
      </c>
      <c r="Y4861" s="3" t="s">
        <v>154</v>
      </c>
      <c r="Z4861" s="3" t="s">
        <v>154</v>
      </c>
      <c r="AA4861" s="3" t="s">
        <v>154</v>
      </c>
      <c r="AB4861" s="3" t="s">
        <v>154</v>
      </c>
      <c r="AC4861" s="3" t="s">
        <v>154</v>
      </c>
      <c r="AD4861" s="3" t="s">
        <v>6151</v>
      </c>
      <c r="AE4861" s="3" t="s">
        <v>6151</v>
      </c>
      <c r="AF4861" s="3" t="s">
        <v>154</v>
      </c>
      <c r="AG4861" s="3" t="s">
        <v>154</v>
      </c>
      <c r="AH4861" s="3" t="s">
        <v>6478</v>
      </c>
      <c r="AI4861" s="3" t="s">
        <v>6482</v>
      </c>
      <c r="AJ4861" s="3" t="s">
        <v>6489</v>
      </c>
    </row>
    <row r="4862" spans="1:36" ht="15">
      <c r="A4862" s="10">
        <v>4965</v>
      </c>
      <c r="B4862" t="str">
        <f>IF(K4862="总计","",INDEX(主数据!A:AD,MATCH(J4862,主数据!A:A,0),9))</f>
        <v>华东大区公司</v>
      </c>
      <c r="C4862" t="str">
        <f>IF(K4862="","",INDEX(主数据!A:AD,MATCH(J4862,主数据!A:A,0),11))</f>
        <v>山东城区</v>
      </c>
      <c r="D4862" t="str">
        <f t="shared" si="300"/>
        <v>JN15代收代付其他费用标准方式0.70</v>
      </c>
      <c r="E4862" s="13" t="str">
        <f t="shared" si="302"/>
        <v>0.70</v>
      </c>
      <c r="F4862" s="13" t="str">
        <f>IF(E4862="","",IFERROR(IF(IF(K4862="","",INDEX(收费标合同信息维护!A:Q,MATCH(D4862,收费标合同信息维护!J:J,0),10))=D4862,"有","无"),"无"))</f>
        <v>无</v>
      </c>
      <c r="G4862" s="13" t="str">
        <f t="shared" si="301"/>
        <v/>
      </c>
      <c r="H4862" s="13" t="str">
        <f t="shared" si="303"/>
        <v/>
      </c>
      <c r="I4862" s="13" t="str">
        <f>IF(G4862="","",IFERROR(IF(IF(K4862="","",INDEX(收费标合同信息维护!A:Q,MATCH(G4862,收费标合同信息维护!M:M,0),13))=G4862,"有","无"),"无"))</f>
        <v/>
      </c>
      <c r="J4862" s="3" t="s">
        <v>2156</v>
      </c>
      <c r="K4862" s="3" t="s">
        <v>15946</v>
      </c>
      <c r="L4862" s="3" t="s">
        <v>6620</v>
      </c>
      <c r="M4862" s="3" t="s">
        <v>6621</v>
      </c>
      <c r="N4862" s="3" t="s">
        <v>6477</v>
      </c>
      <c r="O4862" s="3" t="s">
        <v>6597</v>
      </c>
      <c r="P4862" s="3" t="s">
        <v>15960</v>
      </c>
      <c r="Q4862" s="3" t="s">
        <v>15961</v>
      </c>
      <c r="R4862" s="3" t="s">
        <v>6484</v>
      </c>
      <c r="S4862" s="3" t="s">
        <v>6491</v>
      </c>
      <c r="T4862" s="3" t="s">
        <v>6644</v>
      </c>
      <c r="U4862" s="3" t="s">
        <v>6561</v>
      </c>
      <c r="V4862" s="3" t="s">
        <v>6949</v>
      </c>
      <c r="W4862" s="3" t="s">
        <v>154</v>
      </c>
      <c r="X4862" s="3" t="s">
        <v>154</v>
      </c>
      <c r="Y4862" s="3" t="s">
        <v>154</v>
      </c>
      <c r="Z4862" s="3" t="s">
        <v>154</v>
      </c>
      <c r="AA4862" s="3" t="s">
        <v>154</v>
      </c>
      <c r="AB4862" s="3" t="s">
        <v>154</v>
      </c>
      <c r="AC4862" s="3" t="s">
        <v>154</v>
      </c>
      <c r="AD4862" s="3" t="s">
        <v>6151</v>
      </c>
      <c r="AE4862" s="3" t="s">
        <v>6151</v>
      </c>
      <c r="AF4862" s="3" t="s">
        <v>154</v>
      </c>
      <c r="AG4862" s="3" t="s">
        <v>154</v>
      </c>
      <c r="AH4862" s="3" t="s">
        <v>6478</v>
      </c>
      <c r="AI4862" s="3" t="s">
        <v>6482</v>
      </c>
      <c r="AJ4862" s="3" t="s">
        <v>6489</v>
      </c>
    </row>
    <row r="4863" spans="1:36" ht="15">
      <c r="A4863" s="10">
        <v>4966</v>
      </c>
      <c r="B4863" t="str">
        <f>IF(K4863="总计","",INDEX(主数据!A:AD,MATCH(J4863,主数据!A:A,0),9))</f>
        <v>华东大区公司</v>
      </c>
      <c r="C4863" t="str">
        <f>IF(K4863="","",INDEX(主数据!A:AD,MATCH(J4863,主数据!A:A,0),11))</f>
        <v>上海西区</v>
      </c>
      <c r="D4863" t="str">
        <f t="shared" si="300"/>
        <v>SH89物业服务费标准方式2.60</v>
      </c>
      <c r="E4863" s="13" t="str">
        <f t="shared" si="302"/>
        <v>2.60</v>
      </c>
      <c r="F4863" s="13" t="str">
        <f>IF(E4863="","",IFERROR(IF(IF(K4863="","",INDEX(收费标合同信息维护!A:Q,MATCH(D4863,收费标合同信息维护!J:J,0),10))=D4863,"有","无"),"无"))</f>
        <v>无</v>
      </c>
      <c r="G4863" s="13" t="str">
        <f t="shared" si="301"/>
        <v/>
      </c>
      <c r="H4863" s="13" t="str">
        <f t="shared" si="303"/>
        <v/>
      </c>
      <c r="I4863" s="13" t="str">
        <f>IF(G4863="","",IFERROR(IF(IF(K4863="","",INDEX(收费标合同信息维护!A:Q,MATCH(G4863,收费标合同信息维护!M:M,0),13))=G4863,"有","无"),"无"))</f>
        <v/>
      </c>
      <c r="J4863" s="3" t="s">
        <v>3853</v>
      </c>
      <c r="K4863" s="3" t="s">
        <v>15962</v>
      </c>
      <c r="L4863" s="3" t="s">
        <v>6025</v>
      </c>
      <c r="M4863" s="3" t="s">
        <v>6026</v>
      </c>
      <c r="N4863" s="3" t="s">
        <v>6477</v>
      </c>
      <c r="O4863" s="3" t="s">
        <v>6478</v>
      </c>
      <c r="P4863" s="3" t="s">
        <v>15963</v>
      </c>
      <c r="Q4863" s="3" t="s">
        <v>15964</v>
      </c>
      <c r="R4863" s="3" t="s">
        <v>6484</v>
      </c>
      <c r="S4863" s="3" t="s">
        <v>6491</v>
      </c>
      <c r="T4863" s="3" t="s">
        <v>6936</v>
      </c>
      <c r="U4863" s="3" t="s">
        <v>7002</v>
      </c>
      <c r="V4863" s="3" t="s">
        <v>9155</v>
      </c>
      <c r="W4863" s="3" t="s">
        <v>154</v>
      </c>
      <c r="X4863" s="3" t="s">
        <v>154</v>
      </c>
      <c r="Y4863" s="3" t="s">
        <v>154</v>
      </c>
      <c r="Z4863" s="3" t="s">
        <v>154</v>
      </c>
      <c r="AA4863" s="3" t="s">
        <v>154</v>
      </c>
      <c r="AB4863" s="3" t="s">
        <v>154</v>
      </c>
      <c r="AC4863" s="3" t="s">
        <v>154</v>
      </c>
      <c r="AD4863" s="3" t="s">
        <v>6151</v>
      </c>
      <c r="AE4863" s="3" t="s">
        <v>6151</v>
      </c>
      <c r="AF4863" s="3" t="s">
        <v>6040</v>
      </c>
      <c r="AG4863" s="3" t="s">
        <v>154</v>
      </c>
      <c r="AH4863" s="3" t="s">
        <v>6478</v>
      </c>
      <c r="AI4863" s="3" t="s">
        <v>6482</v>
      </c>
      <c r="AJ4863" s="3" t="s">
        <v>12302</v>
      </c>
    </row>
    <row r="4864" spans="1:36" ht="30">
      <c r="A4864" s="10">
        <v>4967</v>
      </c>
      <c r="B4864" t="str">
        <f>IF(K4864="总计","",INDEX(主数据!A:AD,MATCH(J4864,主数据!A:A,0),9))</f>
        <v>华东大区公司</v>
      </c>
      <c r="C4864" t="str">
        <f>IF(K4864="","",INDEX(主数据!A:AD,MATCH(J4864,主数据!A:A,0),11))</f>
        <v>上海西区</v>
      </c>
      <c r="D4864" t="str">
        <f t="shared" si="300"/>
        <v>SH89物业服务费标准方式3.00</v>
      </c>
      <c r="E4864" s="13" t="str">
        <f t="shared" si="302"/>
        <v>3.00</v>
      </c>
      <c r="F4864" s="13" t="str">
        <f>IF(E4864="","",IFERROR(IF(IF(K4864="","",INDEX(收费标合同信息维护!A:Q,MATCH(D4864,收费标合同信息维护!J:J,0),10))=D4864,"有","无"),"无"))</f>
        <v>无</v>
      </c>
      <c r="G4864" s="13" t="str">
        <f t="shared" si="301"/>
        <v/>
      </c>
      <c r="H4864" s="13" t="str">
        <f t="shared" si="303"/>
        <v/>
      </c>
      <c r="I4864" s="13" t="str">
        <f>IF(G4864="","",IFERROR(IF(IF(K4864="","",INDEX(收费标合同信息维护!A:Q,MATCH(G4864,收费标合同信息维护!M:M,0),13))=G4864,"有","无"),"无"))</f>
        <v/>
      </c>
      <c r="J4864" s="3" t="s">
        <v>3853</v>
      </c>
      <c r="K4864" s="3" t="s">
        <v>15962</v>
      </c>
      <c r="L4864" s="3" t="s">
        <v>6025</v>
      </c>
      <c r="M4864" s="3" t="s">
        <v>6026</v>
      </c>
      <c r="N4864" s="3" t="s">
        <v>6477</v>
      </c>
      <c r="O4864" s="3" t="s">
        <v>6478</v>
      </c>
      <c r="P4864" s="3" t="s">
        <v>15965</v>
      </c>
      <c r="Q4864" s="3" t="s">
        <v>15966</v>
      </c>
      <c r="R4864" s="3" t="s">
        <v>6484</v>
      </c>
      <c r="S4864" s="3" t="s">
        <v>6491</v>
      </c>
      <c r="T4864" s="3" t="s">
        <v>6537</v>
      </c>
      <c r="U4864" s="3" t="s">
        <v>6555</v>
      </c>
      <c r="V4864" s="3" t="s">
        <v>6672</v>
      </c>
      <c r="W4864" s="3" t="s">
        <v>154</v>
      </c>
      <c r="X4864" s="3" t="s">
        <v>154</v>
      </c>
      <c r="Y4864" s="3" t="s">
        <v>154</v>
      </c>
      <c r="Z4864" s="3" t="s">
        <v>154</v>
      </c>
      <c r="AA4864" s="3" t="s">
        <v>154</v>
      </c>
      <c r="AB4864" s="3" t="s">
        <v>154</v>
      </c>
      <c r="AC4864" s="3" t="s">
        <v>154</v>
      </c>
      <c r="AD4864" s="3" t="s">
        <v>6151</v>
      </c>
      <c r="AE4864" s="3" t="s">
        <v>6151</v>
      </c>
      <c r="AF4864" s="3" t="s">
        <v>6040</v>
      </c>
      <c r="AG4864" s="3" t="s">
        <v>154</v>
      </c>
      <c r="AH4864" s="3" t="s">
        <v>6478</v>
      </c>
      <c r="AI4864" s="3" t="s">
        <v>6482</v>
      </c>
      <c r="AJ4864" s="3" t="s">
        <v>6809</v>
      </c>
    </row>
    <row r="4865" spans="1:36" ht="15">
      <c r="A4865" s="10">
        <v>4968</v>
      </c>
      <c r="B4865" t="str">
        <f>IF(K4865="总计","",INDEX(主数据!A:AD,MATCH(J4865,主数据!A:A,0),9))</f>
        <v>华东大区公司</v>
      </c>
      <c r="C4865" t="str">
        <f>IF(K4865="","",INDEX(主数据!A:AD,MATCH(J4865,主数据!A:A,0),11))</f>
        <v>上海西区</v>
      </c>
      <c r="D4865" t="str">
        <f t="shared" si="300"/>
        <v>SH89物业服务费标准方式3.40</v>
      </c>
      <c r="E4865" s="13" t="str">
        <f t="shared" si="302"/>
        <v>3.40</v>
      </c>
      <c r="F4865" s="13" t="str">
        <f>IF(E4865="","",IFERROR(IF(IF(K4865="","",INDEX(收费标合同信息维护!A:Q,MATCH(D4865,收费标合同信息维护!J:J,0),10))=D4865,"有","无"),"无"))</f>
        <v>无</v>
      </c>
      <c r="G4865" s="13" t="str">
        <f t="shared" si="301"/>
        <v/>
      </c>
      <c r="H4865" s="13" t="str">
        <f t="shared" si="303"/>
        <v/>
      </c>
      <c r="I4865" s="13" t="str">
        <f>IF(G4865="","",IFERROR(IF(IF(K4865="","",INDEX(收费标合同信息维护!A:Q,MATCH(G4865,收费标合同信息维护!M:M,0),13))=G4865,"有","无"),"无"))</f>
        <v/>
      </c>
      <c r="J4865" s="3" t="s">
        <v>3853</v>
      </c>
      <c r="K4865" s="3" t="s">
        <v>15962</v>
      </c>
      <c r="L4865" s="3" t="s">
        <v>6025</v>
      </c>
      <c r="M4865" s="3" t="s">
        <v>6026</v>
      </c>
      <c r="N4865" s="3" t="s">
        <v>6477</v>
      </c>
      <c r="O4865" s="3" t="s">
        <v>6478</v>
      </c>
      <c r="P4865" s="3" t="s">
        <v>15967</v>
      </c>
      <c r="Q4865" s="3" t="s">
        <v>15968</v>
      </c>
      <c r="R4865" s="3" t="s">
        <v>6484</v>
      </c>
      <c r="S4865" s="3" t="s">
        <v>6491</v>
      </c>
      <c r="T4865" s="3" t="s">
        <v>6537</v>
      </c>
      <c r="U4865" s="3" t="s">
        <v>6555</v>
      </c>
      <c r="V4865" s="3" t="s">
        <v>8847</v>
      </c>
      <c r="W4865" s="3" t="s">
        <v>154</v>
      </c>
      <c r="X4865" s="3" t="s">
        <v>154</v>
      </c>
      <c r="Y4865" s="3" t="s">
        <v>154</v>
      </c>
      <c r="Z4865" s="3" t="s">
        <v>154</v>
      </c>
      <c r="AA4865" s="3" t="s">
        <v>154</v>
      </c>
      <c r="AB4865" s="3" t="s">
        <v>154</v>
      </c>
      <c r="AC4865" s="3" t="s">
        <v>154</v>
      </c>
      <c r="AD4865" s="3" t="s">
        <v>6151</v>
      </c>
      <c r="AE4865" s="3" t="s">
        <v>6151</v>
      </c>
      <c r="AF4865" s="3" t="s">
        <v>6040</v>
      </c>
      <c r="AG4865" s="3" t="s">
        <v>154</v>
      </c>
      <c r="AH4865" s="3" t="s">
        <v>6478</v>
      </c>
      <c r="AI4865" s="3" t="s">
        <v>6482</v>
      </c>
      <c r="AJ4865" s="3" t="s">
        <v>11261</v>
      </c>
    </row>
    <row r="4866" spans="1:36" ht="15">
      <c r="A4866" s="10">
        <v>4969</v>
      </c>
      <c r="B4866" t="str">
        <f>IF(K4866="总计","",INDEX(主数据!A:AD,MATCH(J4866,主数据!A:A,0),9))</f>
        <v>华东大区公司</v>
      </c>
      <c r="C4866" t="str">
        <f>IF(K4866="","",INDEX(主数据!A:AD,MATCH(J4866,主数据!A:A,0),11))</f>
        <v>上海西区</v>
      </c>
      <c r="D4866" t="str">
        <f t="shared" ref="D4866:D4929" si="304">J4866&amp;M4866&amp;R4866&amp;E4866</f>
        <v>SH89物业服务费标准方式3.80</v>
      </c>
      <c r="E4866" s="13" t="str">
        <f t="shared" si="302"/>
        <v>3.80</v>
      </c>
      <c r="F4866" s="13" t="str">
        <f>IF(E4866="","",IFERROR(IF(IF(K4866="","",INDEX(收费标合同信息维护!A:Q,MATCH(D4866,收费标合同信息维护!J:J,0),10))=D4866,"有","无"),"无"))</f>
        <v>无</v>
      </c>
      <c r="G4866" s="13" t="str">
        <f t="shared" ref="G4866:G4929" si="305">IF(W4866="","",J4866&amp;M4866&amp;R4866&amp;H4866)</f>
        <v/>
      </c>
      <c r="H4866" s="13" t="str">
        <f t="shared" si="303"/>
        <v/>
      </c>
      <c r="I4866" s="13" t="str">
        <f>IF(G4866="","",IFERROR(IF(IF(K4866="","",INDEX(收费标合同信息维护!A:Q,MATCH(G4866,收费标合同信息维护!M:M,0),13))=G4866,"有","无"),"无"))</f>
        <v/>
      </c>
      <c r="J4866" s="3" t="s">
        <v>3853</v>
      </c>
      <c r="K4866" s="3" t="s">
        <v>15962</v>
      </c>
      <c r="L4866" s="3" t="s">
        <v>6025</v>
      </c>
      <c r="M4866" s="3" t="s">
        <v>6026</v>
      </c>
      <c r="N4866" s="3" t="s">
        <v>6477</v>
      </c>
      <c r="O4866" s="3" t="s">
        <v>6478</v>
      </c>
      <c r="P4866" s="3" t="s">
        <v>15969</v>
      </c>
      <c r="Q4866" s="3" t="s">
        <v>15970</v>
      </c>
      <c r="R4866" s="3" t="s">
        <v>6484</v>
      </c>
      <c r="S4866" s="3" t="s">
        <v>6491</v>
      </c>
      <c r="T4866" s="3" t="s">
        <v>6537</v>
      </c>
      <c r="U4866" s="3" t="s">
        <v>6555</v>
      </c>
      <c r="V4866" s="3" t="s">
        <v>6991</v>
      </c>
      <c r="W4866" s="3" t="s">
        <v>154</v>
      </c>
      <c r="X4866" s="3" t="s">
        <v>154</v>
      </c>
      <c r="Y4866" s="3" t="s">
        <v>154</v>
      </c>
      <c r="Z4866" s="3" t="s">
        <v>154</v>
      </c>
      <c r="AA4866" s="3" t="s">
        <v>154</v>
      </c>
      <c r="AB4866" s="3" t="s">
        <v>154</v>
      </c>
      <c r="AC4866" s="3" t="s">
        <v>154</v>
      </c>
      <c r="AD4866" s="3" t="s">
        <v>6151</v>
      </c>
      <c r="AE4866" s="3" t="s">
        <v>6151</v>
      </c>
      <c r="AF4866" s="3" t="s">
        <v>6040</v>
      </c>
      <c r="AG4866" s="3" t="s">
        <v>154</v>
      </c>
      <c r="AH4866" s="3" t="s">
        <v>6478</v>
      </c>
      <c r="AI4866" s="3" t="s">
        <v>6482</v>
      </c>
      <c r="AJ4866" s="3" t="s">
        <v>10328</v>
      </c>
    </row>
    <row r="4867" spans="1:36" ht="15">
      <c r="A4867" s="10">
        <v>4970</v>
      </c>
      <c r="B4867" t="str">
        <f>IF(K4867="总计","",INDEX(主数据!A:AD,MATCH(J4867,主数据!A:A,0),9))</f>
        <v>华东大区公司</v>
      </c>
      <c r="C4867" t="str">
        <f>IF(K4867="","",INDEX(主数据!A:AD,MATCH(J4867,主数据!A:A,0),11))</f>
        <v>上海西区</v>
      </c>
      <c r="D4867" t="str">
        <f t="shared" si="304"/>
        <v>SH89物业服务费标准方式3.80</v>
      </c>
      <c r="E4867" s="13" t="str">
        <f t="shared" ref="E4867:E4930" si="306">TEXT(IF(V4867="","",--V4867),"0.00")</f>
        <v>3.80</v>
      </c>
      <c r="F4867" s="13" t="str">
        <f>IF(E4867="","",IFERROR(IF(IF(K4867="","",INDEX(收费标合同信息维护!A:Q,MATCH(D4867,收费标合同信息维护!J:J,0),10))=D4867,"有","无"),"无"))</f>
        <v>无</v>
      </c>
      <c r="G4867" s="13" t="str">
        <f t="shared" si="305"/>
        <v/>
      </c>
      <c r="H4867" s="13" t="str">
        <f t="shared" ref="H4867:H4930" si="307">TEXT(IF(W4867="","",--W4867),"0.00")</f>
        <v/>
      </c>
      <c r="I4867" s="13" t="str">
        <f>IF(G4867="","",IFERROR(IF(IF(K4867="","",INDEX(收费标合同信息维护!A:Q,MATCH(G4867,收费标合同信息维护!M:M,0),13))=G4867,"有","无"),"无"))</f>
        <v/>
      </c>
      <c r="J4867" s="3" t="s">
        <v>3853</v>
      </c>
      <c r="K4867" s="3" t="s">
        <v>15962</v>
      </c>
      <c r="L4867" s="3" t="s">
        <v>6025</v>
      </c>
      <c r="M4867" s="3" t="s">
        <v>6026</v>
      </c>
      <c r="N4867" s="3" t="s">
        <v>6477</v>
      </c>
      <c r="O4867" s="3" t="s">
        <v>6478</v>
      </c>
      <c r="P4867" s="3" t="s">
        <v>15971</v>
      </c>
      <c r="Q4867" s="3" t="s">
        <v>15972</v>
      </c>
      <c r="R4867" s="3" t="s">
        <v>6484</v>
      </c>
      <c r="S4867" s="3" t="s">
        <v>6491</v>
      </c>
      <c r="T4867" s="3" t="s">
        <v>6537</v>
      </c>
      <c r="U4867" s="3" t="s">
        <v>7002</v>
      </c>
      <c r="V4867" s="3" t="s">
        <v>6991</v>
      </c>
      <c r="W4867" s="3" t="s">
        <v>154</v>
      </c>
      <c r="X4867" s="3" t="s">
        <v>154</v>
      </c>
      <c r="Y4867" s="3" t="s">
        <v>154</v>
      </c>
      <c r="Z4867" s="3" t="s">
        <v>154</v>
      </c>
      <c r="AA4867" s="3" t="s">
        <v>154</v>
      </c>
      <c r="AB4867" s="3" t="s">
        <v>154</v>
      </c>
      <c r="AC4867" s="3" t="s">
        <v>154</v>
      </c>
      <c r="AD4867" s="3" t="s">
        <v>6151</v>
      </c>
      <c r="AE4867" s="3" t="s">
        <v>6151</v>
      </c>
      <c r="AF4867" s="3" t="s">
        <v>6040</v>
      </c>
      <c r="AG4867" s="3" t="s">
        <v>154</v>
      </c>
      <c r="AH4867" s="3" t="s">
        <v>6478</v>
      </c>
      <c r="AI4867" s="3" t="s">
        <v>6482</v>
      </c>
      <c r="AJ4867" s="3" t="s">
        <v>6103</v>
      </c>
    </row>
    <row r="4868" spans="1:36" ht="15">
      <c r="A4868" s="10">
        <v>4971</v>
      </c>
      <c r="B4868" t="str">
        <f>IF(K4868="总计","",INDEX(主数据!A:AD,MATCH(J4868,主数据!A:A,0),9))</f>
        <v>华东大区公司</v>
      </c>
      <c r="C4868" t="str">
        <f>IF(K4868="","",INDEX(主数据!A:AD,MATCH(J4868,主数据!A:A,0),11))</f>
        <v>上海西区</v>
      </c>
      <c r="D4868" t="str">
        <f t="shared" si="304"/>
        <v>SH89物业服务费标准方式1.90</v>
      </c>
      <c r="E4868" s="13" t="str">
        <f t="shared" si="306"/>
        <v>1.90</v>
      </c>
      <c r="F4868" s="13" t="str">
        <f>IF(E4868="","",IFERROR(IF(IF(K4868="","",INDEX(收费标合同信息维护!A:Q,MATCH(D4868,收费标合同信息维护!J:J,0),10))=D4868,"有","无"),"无"))</f>
        <v>无</v>
      </c>
      <c r="G4868" s="13" t="str">
        <f t="shared" si="305"/>
        <v/>
      </c>
      <c r="H4868" s="13" t="str">
        <f t="shared" si="307"/>
        <v/>
      </c>
      <c r="I4868" s="13" t="str">
        <f>IF(G4868="","",IFERROR(IF(IF(K4868="","",INDEX(收费标合同信息维护!A:Q,MATCH(G4868,收费标合同信息维护!M:M,0),13))=G4868,"有","无"),"无"))</f>
        <v/>
      </c>
      <c r="J4868" s="3" t="s">
        <v>3853</v>
      </c>
      <c r="K4868" s="3" t="s">
        <v>15962</v>
      </c>
      <c r="L4868" s="3" t="s">
        <v>6025</v>
      </c>
      <c r="M4868" s="3" t="s">
        <v>6026</v>
      </c>
      <c r="N4868" s="3" t="s">
        <v>6477</v>
      </c>
      <c r="O4868" s="3" t="s">
        <v>6478</v>
      </c>
      <c r="P4868" s="3" t="s">
        <v>15973</v>
      </c>
      <c r="Q4868" s="3" t="s">
        <v>15974</v>
      </c>
      <c r="R4868" s="3" t="s">
        <v>6484</v>
      </c>
      <c r="S4868" s="3" t="s">
        <v>6491</v>
      </c>
      <c r="T4868" s="3" t="s">
        <v>6537</v>
      </c>
      <c r="U4868" s="3" t="s">
        <v>6555</v>
      </c>
      <c r="V4868" s="3" t="s">
        <v>7605</v>
      </c>
      <c r="W4868" s="3" t="s">
        <v>154</v>
      </c>
      <c r="X4868" s="3" t="s">
        <v>154</v>
      </c>
      <c r="Y4868" s="3" t="s">
        <v>154</v>
      </c>
      <c r="Z4868" s="3" t="s">
        <v>154</v>
      </c>
      <c r="AA4868" s="3" t="s">
        <v>154</v>
      </c>
      <c r="AB4868" s="3" t="s">
        <v>154</v>
      </c>
      <c r="AC4868" s="3" t="s">
        <v>154</v>
      </c>
      <c r="AD4868" s="3" t="s">
        <v>6151</v>
      </c>
      <c r="AE4868" s="3" t="s">
        <v>6151</v>
      </c>
      <c r="AF4868" s="3" t="s">
        <v>6040</v>
      </c>
      <c r="AG4868" s="3" t="s">
        <v>154</v>
      </c>
      <c r="AH4868" s="3" t="s">
        <v>6478</v>
      </c>
      <c r="AI4868" s="3" t="s">
        <v>6482</v>
      </c>
      <c r="AJ4868" s="3" t="s">
        <v>6193</v>
      </c>
    </row>
    <row r="4869" spans="1:36" ht="15">
      <c r="A4869" s="10">
        <v>4972</v>
      </c>
      <c r="B4869" t="str">
        <f>IF(K4869="总计","",INDEX(主数据!A:AD,MATCH(J4869,主数据!A:A,0),9))</f>
        <v>华东大区公司</v>
      </c>
      <c r="C4869" t="str">
        <f>IF(K4869="","",INDEX(主数据!A:AD,MATCH(J4869,主数据!A:A,0),11))</f>
        <v>上海西区</v>
      </c>
      <c r="D4869" t="str">
        <f t="shared" si="304"/>
        <v>SH89物业服务费标准方式6.00</v>
      </c>
      <c r="E4869" s="13" t="str">
        <f t="shared" si="306"/>
        <v>6.00</v>
      </c>
      <c r="F4869" s="13" t="str">
        <f>IF(E4869="","",IFERROR(IF(IF(K4869="","",INDEX(收费标合同信息维护!A:Q,MATCH(D4869,收费标合同信息维护!J:J,0),10))=D4869,"有","无"),"无"))</f>
        <v>无</v>
      </c>
      <c r="G4869" s="13" t="str">
        <f t="shared" si="305"/>
        <v/>
      </c>
      <c r="H4869" s="13" t="str">
        <f t="shared" si="307"/>
        <v/>
      </c>
      <c r="I4869" s="13" t="str">
        <f>IF(G4869="","",IFERROR(IF(IF(K4869="","",INDEX(收费标合同信息维护!A:Q,MATCH(G4869,收费标合同信息维护!M:M,0),13))=G4869,"有","无"),"无"))</f>
        <v/>
      </c>
      <c r="J4869" s="3" t="s">
        <v>3853</v>
      </c>
      <c r="K4869" s="3" t="s">
        <v>15962</v>
      </c>
      <c r="L4869" s="3" t="s">
        <v>6025</v>
      </c>
      <c r="M4869" s="3" t="s">
        <v>6026</v>
      </c>
      <c r="N4869" s="3" t="s">
        <v>6477</v>
      </c>
      <c r="O4869" s="3" t="s">
        <v>6478</v>
      </c>
      <c r="P4869" s="3" t="s">
        <v>15975</v>
      </c>
      <c r="Q4869" s="3" t="s">
        <v>15142</v>
      </c>
      <c r="R4869" s="3" t="s">
        <v>6484</v>
      </c>
      <c r="S4869" s="3" t="s">
        <v>6491</v>
      </c>
      <c r="T4869" s="3" t="s">
        <v>6537</v>
      </c>
      <c r="U4869" s="3" t="s">
        <v>7002</v>
      </c>
      <c r="V4869" s="3" t="s">
        <v>6634</v>
      </c>
      <c r="W4869" s="3" t="s">
        <v>154</v>
      </c>
      <c r="X4869" s="3" t="s">
        <v>154</v>
      </c>
      <c r="Y4869" s="3" t="s">
        <v>154</v>
      </c>
      <c r="Z4869" s="3" t="s">
        <v>154</v>
      </c>
      <c r="AA4869" s="3" t="s">
        <v>154</v>
      </c>
      <c r="AB4869" s="3" t="s">
        <v>154</v>
      </c>
      <c r="AC4869" s="3" t="s">
        <v>154</v>
      </c>
      <c r="AD4869" s="3" t="s">
        <v>6151</v>
      </c>
      <c r="AE4869" s="3" t="s">
        <v>6151</v>
      </c>
      <c r="AF4869" s="3" t="s">
        <v>6040</v>
      </c>
      <c r="AG4869" s="3" t="s">
        <v>154</v>
      </c>
      <c r="AH4869" s="3" t="s">
        <v>6478</v>
      </c>
      <c r="AI4869" s="3" t="s">
        <v>6482</v>
      </c>
      <c r="AJ4869" s="3" t="s">
        <v>6027</v>
      </c>
    </row>
    <row r="4870" spans="1:36" ht="30">
      <c r="A4870" s="10">
        <v>4973</v>
      </c>
      <c r="B4870" t="str">
        <f>IF(K4870="总计","",INDEX(主数据!A:AD,MATCH(J4870,主数据!A:A,0),9))</f>
        <v>华东大区公司</v>
      </c>
      <c r="C4870" t="str">
        <f>IF(K4870="","",INDEX(主数据!A:AD,MATCH(J4870,主数据!A:A,0),11))</f>
        <v>上海西区</v>
      </c>
      <c r="D4870" t="str">
        <f t="shared" si="304"/>
        <v>SH89物业服务费直接录入</v>
      </c>
      <c r="E4870" s="13" t="str">
        <f t="shared" si="306"/>
        <v/>
      </c>
      <c r="F4870" s="13" t="str">
        <f>IF(E4870="","",IFERROR(IF(IF(K4870="","",INDEX(收费标合同信息维护!A:Q,MATCH(D4870,收费标合同信息维护!J:J,0),10))=D4870,"有","无"),"无"))</f>
        <v/>
      </c>
      <c r="G4870" s="13" t="str">
        <f t="shared" si="305"/>
        <v/>
      </c>
      <c r="H4870" s="13" t="str">
        <f t="shared" si="307"/>
        <v/>
      </c>
      <c r="I4870" s="13" t="str">
        <f>IF(G4870="","",IFERROR(IF(IF(K4870="","",INDEX(收费标合同信息维护!A:Q,MATCH(G4870,收费标合同信息维护!M:M,0),13))=G4870,"有","无"),"无"))</f>
        <v/>
      </c>
      <c r="J4870" s="3" t="s">
        <v>3853</v>
      </c>
      <c r="K4870" s="3" t="s">
        <v>15962</v>
      </c>
      <c r="L4870" s="3" t="s">
        <v>6025</v>
      </c>
      <c r="M4870" s="3" t="s">
        <v>6026</v>
      </c>
      <c r="N4870" s="3" t="s">
        <v>6477</v>
      </c>
      <c r="O4870" s="3" t="s">
        <v>6478</v>
      </c>
      <c r="P4870" s="3" t="s">
        <v>15976</v>
      </c>
      <c r="Q4870" s="3" t="s">
        <v>15977</v>
      </c>
      <c r="R4870" s="3" t="s">
        <v>6479</v>
      </c>
      <c r="S4870" s="3" t="s">
        <v>6480</v>
      </c>
      <c r="T4870" s="3" t="s">
        <v>6537</v>
      </c>
      <c r="U4870" s="3" t="s">
        <v>6555</v>
      </c>
      <c r="V4870" s="3" t="s">
        <v>154</v>
      </c>
      <c r="W4870" s="3" t="s">
        <v>154</v>
      </c>
      <c r="X4870" s="3" t="s">
        <v>154</v>
      </c>
      <c r="Y4870" s="3" t="s">
        <v>154</v>
      </c>
      <c r="Z4870" s="3" t="s">
        <v>154</v>
      </c>
      <c r="AA4870" s="3" t="s">
        <v>154</v>
      </c>
      <c r="AB4870" s="3" t="s">
        <v>154</v>
      </c>
      <c r="AC4870" s="3" t="s">
        <v>154</v>
      </c>
      <c r="AD4870" s="3" t="s">
        <v>6151</v>
      </c>
      <c r="AE4870" s="3" t="s">
        <v>6151</v>
      </c>
      <c r="AF4870" s="3" t="s">
        <v>154</v>
      </c>
      <c r="AG4870" s="3" t="s">
        <v>154</v>
      </c>
      <c r="AH4870" s="3" t="s">
        <v>6478</v>
      </c>
      <c r="AI4870" s="3" t="s">
        <v>6482</v>
      </c>
      <c r="AJ4870" s="3" t="s">
        <v>12</v>
      </c>
    </row>
    <row r="4871" spans="1:36" ht="30">
      <c r="A4871" s="10">
        <v>4974</v>
      </c>
      <c r="B4871" t="str">
        <f>IF(K4871="总计","",INDEX(主数据!A:AD,MATCH(J4871,主数据!A:A,0),9))</f>
        <v>华东大区公司</v>
      </c>
      <c r="C4871" t="str">
        <f>IF(K4871="","",INDEX(主数据!A:AD,MATCH(J4871,主数据!A:A,0),11))</f>
        <v>上海西区</v>
      </c>
      <c r="D4871" t="str">
        <f t="shared" si="304"/>
        <v>SH89物业服务费直接录入</v>
      </c>
      <c r="E4871" s="13" t="str">
        <f t="shared" si="306"/>
        <v/>
      </c>
      <c r="F4871" s="13" t="str">
        <f>IF(E4871="","",IFERROR(IF(IF(K4871="","",INDEX(收费标合同信息维护!A:Q,MATCH(D4871,收费标合同信息维护!J:J,0),10))=D4871,"有","无"),"无"))</f>
        <v/>
      </c>
      <c r="G4871" s="13" t="str">
        <f t="shared" si="305"/>
        <v/>
      </c>
      <c r="H4871" s="13" t="str">
        <f t="shared" si="307"/>
        <v/>
      </c>
      <c r="I4871" s="13" t="str">
        <f>IF(G4871="","",IFERROR(IF(IF(K4871="","",INDEX(收费标合同信息维护!A:Q,MATCH(G4871,收费标合同信息维护!M:M,0),13))=G4871,"有","无"),"无"))</f>
        <v/>
      </c>
      <c r="J4871" s="3" t="s">
        <v>3853</v>
      </c>
      <c r="K4871" s="3" t="s">
        <v>15962</v>
      </c>
      <c r="L4871" s="3" t="s">
        <v>6025</v>
      </c>
      <c r="M4871" s="3" t="s">
        <v>6026</v>
      </c>
      <c r="N4871" s="3" t="s">
        <v>6477</v>
      </c>
      <c r="O4871" s="3" t="s">
        <v>6478</v>
      </c>
      <c r="P4871" s="3" t="s">
        <v>15978</v>
      </c>
      <c r="Q4871" s="3" t="s">
        <v>15979</v>
      </c>
      <c r="R4871" s="3" t="s">
        <v>6479</v>
      </c>
      <c r="S4871" s="3" t="s">
        <v>6480</v>
      </c>
      <c r="T4871" s="3" t="s">
        <v>6537</v>
      </c>
      <c r="U4871" s="3" t="s">
        <v>6555</v>
      </c>
      <c r="V4871" s="3" t="s">
        <v>154</v>
      </c>
      <c r="W4871" s="3" t="s">
        <v>154</v>
      </c>
      <c r="X4871" s="3" t="s">
        <v>154</v>
      </c>
      <c r="Y4871" s="3" t="s">
        <v>154</v>
      </c>
      <c r="Z4871" s="3" t="s">
        <v>154</v>
      </c>
      <c r="AA4871" s="3" t="s">
        <v>154</v>
      </c>
      <c r="AB4871" s="3" t="s">
        <v>154</v>
      </c>
      <c r="AC4871" s="3" t="s">
        <v>154</v>
      </c>
      <c r="AD4871" s="3" t="s">
        <v>6151</v>
      </c>
      <c r="AE4871" s="3" t="s">
        <v>6151</v>
      </c>
      <c r="AF4871" s="3" t="s">
        <v>154</v>
      </c>
      <c r="AG4871" s="3" t="s">
        <v>154</v>
      </c>
      <c r="AH4871" s="3" t="s">
        <v>6478</v>
      </c>
      <c r="AI4871" s="3" t="s">
        <v>6482</v>
      </c>
      <c r="AJ4871" s="3" t="s">
        <v>15980</v>
      </c>
    </row>
    <row r="4872" spans="1:36" ht="30">
      <c r="A4872" s="10">
        <v>4975</v>
      </c>
      <c r="B4872" t="str">
        <f>IF(K4872="总计","",INDEX(主数据!A:AD,MATCH(J4872,主数据!A:A,0),9))</f>
        <v>华东大区公司</v>
      </c>
      <c r="C4872" t="str">
        <f>IF(K4872="","",INDEX(主数据!A:AD,MATCH(J4872,主数据!A:A,0),11))</f>
        <v>上海西区</v>
      </c>
      <c r="D4872" t="str">
        <f t="shared" si="304"/>
        <v>SH89物业服务费直接录入</v>
      </c>
      <c r="E4872" s="13" t="str">
        <f t="shared" si="306"/>
        <v/>
      </c>
      <c r="F4872" s="13" t="str">
        <f>IF(E4872="","",IFERROR(IF(IF(K4872="","",INDEX(收费标合同信息维护!A:Q,MATCH(D4872,收费标合同信息维护!J:J,0),10))=D4872,"有","无"),"无"))</f>
        <v/>
      </c>
      <c r="G4872" s="13" t="str">
        <f t="shared" si="305"/>
        <v/>
      </c>
      <c r="H4872" s="13" t="str">
        <f t="shared" si="307"/>
        <v/>
      </c>
      <c r="I4872" s="13" t="str">
        <f>IF(G4872="","",IFERROR(IF(IF(K4872="","",INDEX(收费标合同信息维护!A:Q,MATCH(G4872,收费标合同信息维护!M:M,0),13))=G4872,"有","无"),"无"))</f>
        <v/>
      </c>
      <c r="J4872" s="3" t="s">
        <v>3853</v>
      </c>
      <c r="K4872" s="3" t="s">
        <v>15962</v>
      </c>
      <c r="L4872" s="3" t="s">
        <v>6025</v>
      </c>
      <c r="M4872" s="3" t="s">
        <v>6026</v>
      </c>
      <c r="N4872" s="3" t="s">
        <v>6477</v>
      </c>
      <c r="O4872" s="3" t="s">
        <v>6478</v>
      </c>
      <c r="P4872" s="3" t="s">
        <v>15981</v>
      </c>
      <c r="Q4872" s="3" t="s">
        <v>15982</v>
      </c>
      <c r="R4872" s="3" t="s">
        <v>6479</v>
      </c>
      <c r="S4872" s="3" t="s">
        <v>6480</v>
      </c>
      <c r="T4872" s="3" t="s">
        <v>6537</v>
      </c>
      <c r="U4872" s="3" t="s">
        <v>154</v>
      </c>
      <c r="V4872" s="3" t="s">
        <v>154</v>
      </c>
      <c r="W4872" s="3" t="s">
        <v>154</v>
      </c>
      <c r="X4872" s="3" t="s">
        <v>154</v>
      </c>
      <c r="Y4872" s="3" t="s">
        <v>154</v>
      </c>
      <c r="Z4872" s="3" t="s">
        <v>154</v>
      </c>
      <c r="AA4872" s="3" t="s">
        <v>154</v>
      </c>
      <c r="AB4872" s="3" t="s">
        <v>154</v>
      </c>
      <c r="AC4872" s="3" t="s">
        <v>154</v>
      </c>
      <c r="AD4872" s="3" t="s">
        <v>6151</v>
      </c>
      <c r="AE4872" s="3" t="s">
        <v>6151</v>
      </c>
      <c r="AF4872" s="3" t="s">
        <v>154</v>
      </c>
      <c r="AG4872" s="3" t="s">
        <v>154</v>
      </c>
      <c r="AH4872" s="3" t="s">
        <v>6478</v>
      </c>
      <c r="AI4872" s="3" t="s">
        <v>6482</v>
      </c>
      <c r="AJ4872" s="3" t="s">
        <v>6246</v>
      </c>
    </row>
    <row r="4873" spans="1:36" ht="30">
      <c r="A4873" s="10">
        <v>4976</v>
      </c>
      <c r="B4873" t="str">
        <f>IF(K4873="总计","",INDEX(主数据!A:AD,MATCH(J4873,主数据!A:A,0),9))</f>
        <v>华东大区公司</v>
      </c>
      <c r="C4873" t="str">
        <f>IF(K4873="","",INDEX(主数据!A:AD,MATCH(J4873,主数据!A:A,0),11))</f>
        <v>上海西区</v>
      </c>
      <c r="D4873" t="str">
        <f t="shared" si="304"/>
        <v>SH89物业服务费直接录入</v>
      </c>
      <c r="E4873" s="13" t="str">
        <f t="shared" si="306"/>
        <v/>
      </c>
      <c r="F4873" s="13" t="str">
        <f>IF(E4873="","",IFERROR(IF(IF(K4873="","",INDEX(收费标合同信息维护!A:Q,MATCH(D4873,收费标合同信息维护!J:J,0),10))=D4873,"有","无"),"无"))</f>
        <v/>
      </c>
      <c r="G4873" s="13" t="str">
        <f t="shared" si="305"/>
        <v/>
      </c>
      <c r="H4873" s="13" t="str">
        <f t="shared" si="307"/>
        <v/>
      </c>
      <c r="I4873" s="13" t="str">
        <f>IF(G4873="","",IFERROR(IF(IF(K4873="","",INDEX(收费标合同信息维护!A:Q,MATCH(G4873,收费标合同信息维护!M:M,0),13))=G4873,"有","无"),"无"))</f>
        <v/>
      </c>
      <c r="J4873" s="3" t="s">
        <v>3853</v>
      </c>
      <c r="K4873" s="3" t="s">
        <v>15962</v>
      </c>
      <c r="L4873" s="3" t="s">
        <v>6025</v>
      </c>
      <c r="M4873" s="3" t="s">
        <v>6026</v>
      </c>
      <c r="N4873" s="3" t="s">
        <v>6477</v>
      </c>
      <c r="O4873" s="3" t="s">
        <v>6478</v>
      </c>
      <c r="P4873" s="3" t="s">
        <v>15983</v>
      </c>
      <c r="Q4873" s="3" t="s">
        <v>15984</v>
      </c>
      <c r="R4873" s="3" t="s">
        <v>6479</v>
      </c>
      <c r="S4873" s="3" t="s">
        <v>6480</v>
      </c>
      <c r="T4873" s="3" t="s">
        <v>6537</v>
      </c>
      <c r="U4873" s="3" t="s">
        <v>154</v>
      </c>
      <c r="V4873" s="3" t="s">
        <v>154</v>
      </c>
      <c r="W4873" s="3" t="s">
        <v>154</v>
      </c>
      <c r="X4873" s="3" t="s">
        <v>154</v>
      </c>
      <c r="Y4873" s="3" t="s">
        <v>154</v>
      </c>
      <c r="Z4873" s="3" t="s">
        <v>154</v>
      </c>
      <c r="AA4873" s="3" t="s">
        <v>154</v>
      </c>
      <c r="AB4873" s="3" t="s">
        <v>154</v>
      </c>
      <c r="AC4873" s="3" t="s">
        <v>154</v>
      </c>
      <c r="AD4873" s="3" t="s">
        <v>6151</v>
      </c>
      <c r="AE4873" s="3" t="s">
        <v>6151</v>
      </c>
      <c r="AF4873" s="3" t="s">
        <v>154</v>
      </c>
      <c r="AG4873" s="3" t="s">
        <v>154</v>
      </c>
      <c r="AH4873" s="3" t="s">
        <v>6478</v>
      </c>
      <c r="AI4873" s="3" t="s">
        <v>6482</v>
      </c>
      <c r="AJ4873" s="3" t="s">
        <v>6192</v>
      </c>
    </row>
    <row r="4874" spans="1:36" ht="30">
      <c r="A4874" s="10">
        <v>4977</v>
      </c>
      <c r="B4874" t="str">
        <f>IF(K4874="总计","",INDEX(主数据!A:AD,MATCH(J4874,主数据!A:A,0),9))</f>
        <v>华东大区公司</v>
      </c>
      <c r="C4874" t="str">
        <f>IF(K4874="","",INDEX(主数据!A:AD,MATCH(J4874,主数据!A:A,0),11))</f>
        <v>上海西区</v>
      </c>
      <c r="D4874" t="str">
        <f t="shared" si="304"/>
        <v>SH89物业服务费直接录入</v>
      </c>
      <c r="E4874" s="13" t="str">
        <f t="shared" si="306"/>
        <v/>
      </c>
      <c r="F4874" s="13" t="str">
        <f>IF(E4874="","",IFERROR(IF(IF(K4874="","",INDEX(收费标合同信息维护!A:Q,MATCH(D4874,收费标合同信息维护!J:J,0),10))=D4874,"有","无"),"无"))</f>
        <v/>
      </c>
      <c r="G4874" s="13" t="str">
        <f t="shared" si="305"/>
        <v/>
      </c>
      <c r="H4874" s="13" t="str">
        <f t="shared" si="307"/>
        <v/>
      </c>
      <c r="I4874" s="13" t="str">
        <f>IF(G4874="","",IFERROR(IF(IF(K4874="","",INDEX(收费标合同信息维护!A:Q,MATCH(G4874,收费标合同信息维护!M:M,0),13))=G4874,"有","无"),"无"))</f>
        <v/>
      </c>
      <c r="J4874" s="3" t="s">
        <v>3853</v>
      </c>
      <c r="K4874" s="3" t="s">
        <v>15962</v>
      </c>
      <c r="L4874" s="3" t="s">
        <v>6025</v>
      </c>
      <c r="M4874" s="3" t="s">
        <v>6026</v>
      </c>
      <c r="N4874" s="3" t="s">
        <v>6477</v>
      </c>
      <c r="O4874" s="3" t="s">
        <v>6478</v>
      </c>
      <c r="P4874" s="3" t="s">
        <v>15985</v>
      </c>
      <c r="Q4874" s="3" t="s">
        <v>15986</v>
      </c>
      <c r="R4874" s="3" t="s">
        <v>6479</v>
      </c>
      <c r="S4874" s="3" t="s">
        <v>6480</v>
      </c>
      <c r="T4874" s="3" t="s">
        <v>6537</v>
      </c>
      <c r="U4874" s="3" t="s">
        <v>6549</v>
      </c>
      <c r="V4874" s="3" t="s">
        <v>154</v>
      </c>
      <c r="W4874" s="3" t="s">
        <v>154</v>
      </c>
      <c r="X4874" s="3" t="s">
        <v>154</v>
      </c>
      <c r="Y4874" s="3" t="s">
        <v>154</v>
      </c>
      <c r="Z4874" s="3" t="s">
        <v>154</v>
      </c>
      <c r="AA4874" s="3" t="s">
        <v>154</v>
      </c>
      <c r="AB4874" s="3" t="s">
        <v>154</v>
      </c>
      <c r="AC4874" s="3" t="s">
        <v>154</v>
      </c>
      <c r="AD4874" s="3" t="s">
        <v>6151</v>
      </c>
      <c r="AE4874" s="3" t="s">
        <v>6151</v>
      </c>
      <c r="AF4874" s="3" t="s">
        <v>154</v>
      </c>
      <c r="AG4874" s="3" t="s">
        <v>154</v>
      </c>
      <c r="AH4874" s="3" t="s">
        <v>6478</v>
      </c>
      <c r="AI4874" s="3" t="s">
        <v>6482</v>
      </c>
      <c r="AJ4874" s="3" t="s">
        <v>6061</v>
      </c>
    </row>
    <row r="4875" spans="1:36" ht="30">
      <c r="A4875" s="10">
        <v>4978</v>
      </c>
      <c r="B4875" t="str">
        <f>IF(K4875="总计","",INDEX(主数据!A:AD,MATCH(J4875,主数据!A:A,0),9))</f>
        <v>华东大区公司</v>
      </c>
      <c r="C4875" t="str">
        <f>IF(K4875="","",INDEX(主数据!A:AD,MATCH(J4875,主数据!A:A,0),11))</f>
        <v>上海西区</v>
      </c>
      <c r="D4875" t="str">
        <f t="shared" si="304"/>
        <v>SH89物业服务费直接录入</v>
      </c>
      <c r="E4875" s="13" t="str">
        <f t="shared" si="306"/>
        <v/>
      </c>
      <c r="F4875" s="13" t="str">
        <f>IF(E4875="","",IFERROR(IF(IF(K4875="","",INDEX(收费标合同信息维护!A:Q,MATCH(D4875,收费标合同信息维护!J:J,0),10))=D4875,"有","无"),"无"))</f>
        <v/>
      </c>
      <c r="G4875" s="13" t="str">
        <f t="shared" si="305"/>
        <v/>
      </c>
      <c r="H4875" s="13" t="str">
        <f t="shared" si="307"/>
        <v/>
      </c>
      <c r="I4875" s="13" t="str">
        <f>IF(G4875="","",IFERROR(IF(IF(K4875="","",INDEX(收费标合同信息维护!A:Q,MATCH(G4875,收费标合同信息维护!M:M,0),13))=G4875,"有","无"),"无"))</f>
        <v/>
      </c>
      <c r="J4875" s="3" t="s">
        <v>3853</v>
      </c>
      <c r="K4875" s="3" t="s">
        <v>15962</v>
      </c>
      <c r="L4875" s="3" t="s">
        <v>6025</v>
      </c>
      <c r="M4875" s="3" t="s">
        <v>6026</v>
      </c>
      <c r="N4875" s="3" t="s">
        <v>6477</v>
      </c>
      <c r="O4875" s="3" t="s">
        <v>6478</v>
      </c>
      <c r="P4875" s="3" t="s">
        <v>15987</v>
      </c>
      <c r="Q4875" s="3" t="s">
        <v>15988</v>
      </c>
      <c r="R4875" s="3" t="s">
        <v>6479</v>
      </c>
      <c r="S4875" s="3" t="s">
        <v>6480</v>
      </c>
      <c r="T4875" s="3" t="s">
        <v>6537</v>
      </c>
      <c r="U4875" s="3" t="s">
        <v>6555</v>
      </c>
      <c r="V4875" s="3" t="s">
        <v>154</v>
      </c>
      <c r="W4875" s="3" t="s">
        <v>154</v>
      </c>
      <c r="X4875" s="3" t="s">
        <v>154</v>
      </c>
      <c r="Y4875" s="3" t="s">
        <v>154</v>
      </c>
      <c r="Z4875" s="3" t="s">
        <v>154</v>
      </c>
      <c r="AA4875" s="3" t="s">
        <v>154</v>
      </c>
      <c r="AB4875" s="3" t="s">
        <v>154</v>
      </c>
      <c r="AC4875" s="3" t="s">
        <v>154</v>
      </c>
      <c r="AD4875" s="3" t="s">
        <v>6151</v>
      </c>
      <c r="AE4875" s="3" t="s">
        <v>6151</v>
      </c>
      <c r="AF4875" s="3" t="s">
        <v>154</v>
      </c>
      <c r="AG4875" s="3" t="s">
        <v>154</v>
      </c>
      <c r="AH4875" s="3" t="s">
        <v>6478</v>
      </c>
      <c r="AI4875" s="3" t="s">
        <v>6482</v>
      </c>
      <c r="AJ4875" s="3" t="s">
        <v>11336</v>
      </c>
    </row>
    <row r="4876" spans="1:36" ht="30">
      <c r="A4876" s="10">
        <v>4979</v>
      </c>
      <c r="B4876" t="str">
        <f>IF(K4876="总计","",INDEX(主数据!A:AD,MATCH(J4876,主数据!A:A,0),9))</f>
        <v>华东大区公司</v>
      </c>
      <c r="C4876" t="str">
        <f>IF(K4876="","",INDEX(主数据!A:AD,MATCH(J4876,主数据!A:A,0),11))</f>
        <v>上海西区</v>
      </c>
      <c r="D4876" t="str">
        <f t="shared" si="304"/>
        <v>SH89物业服务费直接录入</v>
      </c>
      <c r="E4876" s="13" t="str">
        <f t="shared" si="306"/>
        <v/>
      </c>
      <c r="F4876" s="13" t="str">
        <f>IF(E4876="","",IFERROR(IF(IF(K4876="","",INDEX(收费标合同信息维护!A:Q,MATCH(D4876,收费标合同信息维护!J:J,0),10))=D4876,"有","无"),"无"))</f>
        <v/>
      </c>
      <c r="G4876" s="13" t="str">
        <f t="shared" si="305"/>
        <v/>
      </c>
      <c r="H4876" s="13" t="str">
        <f t="shared" si="307"/>
        <v/>
      </c>
      <c r="I4876" s="13" t="str">
        <f>IF(G4876="","",IFERROR(IF(IF(K4876="","",INDEX(收费标合同信息维护!A:Q,MATCH(G4876,收费标合同信息维护!M:M,0),13))=G4876,"有","无"),"无"))</f>
        <v/>
      </c>
      <c r="J4876" s="3" t="s">
        <v>3853</v>
      </c>
      <c r="K4876" s="3" t="s">
        <v>15962</v>
      </c>
      <c r="L4876" s="3" t="s">
        <v>6025</v>
      </c>
      <c r="M4876" s="3" t="s">
        <v>6026</v>
      </c>
      <c r="N4876" s="3" t="s">
        <v>6477</v>
      </c>
      <c r="O4876" s="3" t="s">
        <v>6478</v>
      </c>
      <c r="P4876" s="3" t="s">
        <v>15989</v>
      </c>
      <c r="Q4876" s="3" t="s">
        <v>15990</v>
      </c>
      <c r="R4876" s="3" t="s">
        <v>6479</v>
      </c>
      <c r="S4876" s="3" t="s">
        <v>6480</v>
      </c>
      <c r="T4876" s="3" t="s">
        <v>7084</v>
      </c>
      <c r="U4876" s="3" t="s">
        <v>154</v>
      </c>
      <c r="V4876" s="3" t="s">
        <v>154</v>
      </c>
      <c r="W4876" s="3" t="s">
        <v>154</v>
      </c>
      <c r="X4876" s="3" t="s">
        <v>154</v>
      </c>
      <c r="Y4876" s="3" t="s">
        <v>154</v>
      </c>
      <c r="Z4876" s="3" t="s">
        <v>154</v>
      </c>
      <c r="AA4876" s="3" t="s">
        <v>154</v>
      </c>
      <c r="AB4876" s="3" t="s">
        <v>154</v>
      </c>
      <c r="AC4876" s="3" t="s">
        <v>154</v>
      </c>
      <c r="AD4876" s="3" t="s">
        <v>6151</v>
      </c>
      <c r="AE4876" s="3" t="s">
        <v>6151</v>
      </c>
      <c r="AF4876" s="3" t="s">
        <v>154</v>
      </c>
      <c r="AG4876" s="3" t="s">
        <v>154</v>
      </c>
      <c r="AH4876" s="3" t="s">
        <v>6478</v>
      </c>
      <c r="AI4876" s="3" t="s">
        <v>6482</v>
      </c>
      <c r="AJ4876" s="3" t="s">
        <v>21</v>
      </c>
    </row>
    <row r="4877" spans="1:36" ht="15">
      <c r="A4877" s="10">
        <v>4980</v>
      </c>
      <c r="B4877" t="str">
        <f>IF(K4877="总计","",INDEX(主数据!A:AD,MATCH(J4877,主数据!A:A,0),9))</f>
        <v>华北大区公司</v>
      </c>
      <c r="C4877" t="str">
        <f>IF(K4877="","",INDEX(主数据!A:AD,MATCH(J4877,主数据!A:A,0),11))</f>
        <v>北京五城区</v>
      </c>
      <c r="D4877" t="str">
        <f t="shared" si="304"/>
        <v>BJ69物业服务费标准方式3.38</v>
      </c>
      <c r="E4877" s="13" t="str">
        <f t="shared" si="306"/>
        <v>3.38</v>
      </c>
      <c r="F4877" s="13" t="str">
        <f>IF(E4877="","",IFERROR(IF(IF(K4877="","",INDEX(收费标合同信息维护!A:Q,MATCH(D4877,收费标合同信息维护!J:J,0),10))=D4877,"有","无"),"无"))</f>
        <v>无</v>
      </c>
      <c r="G4877" s="13" t="str">
        <f t="shared" si="305"/>
        <v/>
      </c>
      <c r="H4877" s="13" t="str">
        <f t="shared" si="307"/>
        <v/>
      </c>
      <c r="I4877" s="13" t="str">
        <f>IF(G4877="","",IFERROR(IF(IF(K4877="","",INDEX(收费标合同信息维护!A:Q,MATCH(G4877,收费标合同信息维护!M:M,0),13))=G4877,"有","无"),"无"))</f>
        <v/>
      </c>
      <c r="J4877" s="3" t="s">
        <v>2843</v>
      </c>
      <c r="K4877" s="3" t="s">
        <v>6355</v>
      </c>
      <c r="L4877" s="3" t="s">
        <v>6025</v>
      </c>
      <c r="M4877" s="3" t="s">
        <v>6026</v>
      </c>
      <c r="N4877" s="3" t="s">
        <v>6477</v>
      </c>
      <c r="O4877" s="3" t="s">
        <v>6478</v>
      </c>
      <c r="P4877" s="3" t="s">
        <v>15991</v>
      </c>
      <c r="Q4877" s="3" t="s">
        <v>6026</v>
      </c>
      <c r="R4877" s="3" t="s">
        <v>6484</v>
      </c>
      <c r="S4877" s="3" t="s">
        <v>6485</v>
      </c>
      <c r="T4877" s="3" t="s">
        <v>6493</v>
      </c>
      <c r="U4877" s="3" t="s">
        <v>154</v>
      </c>
      <c r="V4877" s="3" t="s">
        <v>14585</v>
      </c>
      <c r="W4877" s="3" t="s">
        <v>154</v>
      </c>
      <c r="X4877" s="3" t="s">
        <v>154</v>
      </c>
      <c r="Y4877" s="3" t="s">
        <v>154</v>
      </c>
      <c r="Z4877" s="3" t="s">
        <v>154</v>
      </c>
      <c r="AA4877" s="3" t="s">
        <v>154</v>
      </c>
      <c r="AB4877" s="3" t="s">
        <v>154</v>
      </c>
      <c r="AC4877" s="3" t="s">
        <v>154</v>
      </c>
      <c r="AD4877" s="3" t="s">
        <v>6151</v>
      </c>
      <c r="AE4877" s="3" t="s">
        <v>6151</v>
      </c>
      <c r="AF4877" s="3" t="s">
        <v>154</v>
      </c>
      <c r="AG4877" s="3" t="s">
        <v>154</v>
      </c>
      <c r="AH4877" s="3" t="s">
        <v>6478</v>
      </c>
      <c r="AI4877" s="3" t="s">
        <v>6482</v>
      </c>
      <c r="AJ4877" s="3" t="s">
        <v>6409</v>
      </c>
    </row>
    <row r="4878" spans="1:36" ht="30">
      <c r="A4878" s="10">
        <v>4981</v>
      </c>
      <c r="B4878" t="str">
        <f>IF(K4878="总计","",INDEX(主数据!A:AD,MATCH(J4878,主数据!A:A,0),9))</f>
        <v>华北大区公司</v>
      </c>
      <c r="C4878" t="str">
        <f>IF(K4878="","",INDEX(主数据!A:AD,MATCH(J4878,主数据!A:A,0),11))</f>
        <v>北京五城区</v>
      </c>
      <c r="D4878" t="str">
        <f t="shared" si="304"/>
        <v>BJ69生活垃圾清运费-委托清运直接录入</v>
      </c>
      <c r="E4878" s="13" t="str">
        <f t="shared" si="306"/>
        <v/>
      </c>
      <c r="F4878" s="13" t="str">
        <f>IF(E4878="","",IFERROR(IF(IF(K4878="","",INDEX(收费标合同信息维护!A:Q,MATCH(D4878,收费标合同信息维护!J:J,0),10))=D4878,"有","无"),"无"))</f>
        <v/>
      </c>
      <c r="G4878" s="13" t="str">
        <f t="shared" si="305"/>
        <v/>
      </c>
      <c r="H4878" s="13" t="str">
        <f t="shared" si="307"/>
        <v/>
      </c>
      <c r="I4878" s="13" t="str">
        <f>IF(G4878="","",IFERROR(IF(IF(K4878="","",INDEX(收费标合同信息维护!A:Q,MATCH(G4878,收费标合同信息维护!M:M,0),13))=G4878,"有","无"),"无"))</f>
        <v/>
      </c>
      <c r="J4878" s="3" t="s">
        <v>2843</v>
      </c>
      <c r="K4878" s="3" t="s">
        <v>6355</v>
      </c>
      <c r="L4878" s="3" t="s">
        <v>6630</v>
      </c>
      <c r="M4878" s="3" t="s">
        <v>6631</v>
      </c>
      <c r="N4878" s="3" t="s">
        <v>6477</v>
      </c>
      <c r="O4878" s="3" t="s">
        <v>6478</v>
      </c>
      <c r="P4878" s="3" t="s">
        <v>15992</v>
      </c>
      <c r="Q4878" s="3" t="s">
        <v>6632</v>
      </c>
      <c r="R4878" s="3" t="s">
        <v>6479</v>
      </c>
      <c r="S4878" s="3" t="s">
        <v>6480</v>
      </c>
      <c r="T4878" s="3" t="s">
        <v>15993</v>
      </c>
      <c r="U4878" s="3" t="s">
        <v>154</v>
      </c>
      <c r="V4878" s="3" t="s">
        <v>154</v>
      </c>
      <c r="W4878" s="3" t="s">
        <v>154</v>
      </c>
      <c r="X4878" s="3" t="s">
        <v>154</v>
      </c>
      <c r="Y4878" s="3" t="s">
        <v>154</v>
      </c>
      <c r="Z4878" s="3" t="s">
        <v>154</v>
      </c>
      <c r="AA4878" s="3" t="s">
        <v>154</v>
      </c>
      <c r="AB4878" s="3" t="s">
        <v>154</v>
      </c>
      <c r="AC4878" s="3" t="s">
        <v>154</v>
      </c>
      <c r="AD4878" s="3" t="s">
        <v>6151</v>
      </c>
      <c r="AE4878" s="3" t="s">
        <v>6151</v>
      </c>
      <c r="AF4878" s="3" t="s">
        <v>154</v>
      </c>
      <c r="AG4878" s="3" t="s">
        <v>154</v>
      </c>
      <c r="AH4878" s="3" t="s">
        <v>6478</v>
      </c>
      <c r="AI4878" s="3" t="s">
        <v>6482</v>
      </c>
      <c r="AJ4878" s="3" t="s">
        <v>8526</v>
      </c>
    </row>
    <row r="4879" spans="1:36" ht="15">
      <c r="A4879" s="10">
        <v>4982</v>
      </c>
      <c r="B4879" t="str">
        <f>IF(K4879="总计","",INDEX(主数据!A:AD,MATCH(J4879,主数据!A:A,0),9))</f>
        <v>华中大区公司</v>
      </c>
      <c r="C4879" t="str">
        <f>IF(K4879="","",INDEX(主数据!A:AD,MATCH(J4879,主数据!A:A,0),11))</f>
        <v>武汉南区</v>
      </c>
      <c r="D4879" t="str">
        <f t="shared" si="304"/>
        <v>WH42物业服务费定额</v>
      </c>
      <c r="E4879" s="13" t="str">
        <f t="shared" si="306"/>
        <v/>
      </c>
      <c r="F4879" s="13" t="str">
        <f>IF(E4879="","",IFERROR(IF(IF(K4879="","",INDEX(收费标合同信息维护!A:Q,MATCH(D4879,收费标合同信息维护!J:J,0),10))=D4879,"有","无"),"无"))</f>
        <v/>
      </c>
      <c r="G4879" s="13" t="str">
        <f t="shared" si="305"/>
        <v>WH42物业服务费定额246315.92</v>
      </c>
      <c r="H4879" s="13" t="str">
        <f t="shared" si="307"/>
        <v>246315.92</v>
      </c>
      <c r="I4879" s="13" t="str">
        <f>IF(G4879="","",IFERROR(IF(IF(K4879="","",INDEX(收费标合同信息维护!A:Q,MATCH(G4879,收费标合同信息维护!M:M,0),13))=G4879,"有","无"),"无"))</f>
        <v>无</v>
      </c>
      <c r="J4879" s="3" t="s">
        <v>3573</v>
      </c>
      <c r="K4879" s="3" t="s">
        <v>15994</v>
      </c>
      <c r="L4879" s="3" t="s">
        <v>6025</v>
      </c>
      <c r="M4879" s="3" t="s">
        <v>6026</v>
      </c>
      <c r="N4879" s="3" t="s">
        <v>6477</v>
      </c>
      <c r="O4879" s="3" t="s">
        <v>6478</v>
      </c>
      <c r="P4879" s="3" t="s">
        <v>6025</v>
      </c>
      <c r="Q4879" s="3" t="s">
        <v>6026</v>
      </c>
      <c r="R4879" s="3" t="s">
        <v>6490</v>
      </c>
      <c r="S4879" s="3" t="s">
        <v>6491</v>
      </c>
      <c r="T4879" s="3" t="s">
        <v>6496</v>
      </c>
      <c r="U4879" s="3" t="s">
        <v>6533</v>
      </c>
      <c r="V4879" s="3" t="s">
        <v>154</v>
      </c>
      <c r="W4879" s="3" t="s">
        <v>15995</v>
      </c>
      <c r="X4879" s="3" t="s">
        <v>154</v>
      </c>
      <c r="Y4879" s="3" t="s">
        <v>154</v>
      </c>
      <c r="Z4879" s="3" t="s">
        <v>154</v>
      </c>
      <c r="AA4879" s="3" t="s">
        <v>154</v>
      </c>
      <c r="AB4879" s="3" t="s">
        <v>154</v>
      </c>
      <c r="AC4879" s="3" t="s">
        <v>154</v>
      </c>
      <c r="AD4879" s="3" t="s">
        <v>6151</v>
      </c>
      <c r="AE4879" s="3" t="s">
        <v>6151</v>
      </c>
      <c r="AF4879" s="3" t="s">
        <v>154</v>
      </c>
      <c r="AG4879" s="3" t="s">
        <v>154</v>
      </c>
      <c r="AH4879" s="3" t="s">
        <v>6478</v>
      </c>
      <c r="AI4879" s="3" t="s">
        <v>6482</v>
      </c>
      <c r="AJ4879" s="3" t="s">
        <v>6033</v>
      </c>
    </row>
    <row r="4880" spans="1:36" ht="30">
      <c r="A4880" s="10">
        <v>4983</v>
      </c>
      <c r="B4880" t="str">
        <f>IF(K4880="总计","",INDEX(主数据!A:AD,MATCH(J4880,主数据!A:A,0),9))</f>
        <v>华中大区公司</v>
      </c>
      <c r="C4880" t="str">
        <f>IF(K4880="","",INDEX(主数据!A:AD,MATCH(J4880,主数据!A:A,0),11))</f>
        <v>武汉南区</v>
      </c>
      <c r="D4880" t="str">
        <f t="shared" si="304"/>
        <v>WH42自来水费（充值型-简易征收）直接录入</v>
      </c>
      <c r="E4880" s="13" t="str">
        <f t="shared" si="306"/>
        <v/>
      </c>
      <c r="F4880" s="13" t="str">
        <f>IF(E4880="","",IFERROR(IF(IF(K4880="","",INDEX(收费标合同信息维护!A:Q,MATCH(D4880,收费标合同信息维护!J:J,0),10))=D4880,"有","无"),"无"))</f>
        <v/>
      </c>
      <c r="G4880" s="13" t="str">
        <f t="shared" si="305"/>
        <v/>
      </c>
      <c r="H4880" s="13" t="str">
        <f t="shared" si="307"/>
        <v/>
      </c>
      <c r="I4880" s="13" t="str">
        <f>IF(G4880="","",IFERROR(IF(IF(K4880="","",INDEX(收费标合同信息维护!A:Q,MATCH(G4880,收费标合同信息维护!M:M,0),13))=G4880,"有","无"),"无"))</f>
        <v/>
      </c>
      <c r="J4880" s="3" t="s">
        <v>3573</v>
      </c>
      <c r="K4880" s="3" t="s">
        <v>15994</v>
      </c>
      <c r="L4880" s="3" t="s">
        <v>6966</v>
      </c>
      <c r="M4880" s="3" t="s">
        <v>6967</v>
      </c>
      <c r="N4880" s="3" t="s">
        <v>6477</v>
      </c>
      <c r="O4880" s="3" t="s">
        <v>6478</v>
      </c>
      <c r="P4880" s="3" t="s">
        <v>3573</v>
      </c>
      <c r="Q4880" s="3" t="s">
        <v>13188</v>
      </c>
      <c r="R4880" s="3" t="s">
        <v>6479</v>
      </c>
      <c r="S4880" s="3" t="s">
        <v>6480</v>
      </c>
      <c r="T4880" s="3" t="s">
        <v>15996</v>
      </c>
      <c r="U4880" s="3" t="s">
        <v>6533</v>
      </c>
      <c r="V4880" s="3" t="s">
        <v>154</v>
      </c>
      <c r="W4880" s="3" t="s">
        <v>154</v>
      </c>
      <c r="X4880" s="3" t="s">
        <v>154</v>
      </c>
      <c r="Y4880" s="3" t="s">
        <v>154</v>
      </c>
      <c r="Z4880" s="3" t="s">
        <v>154</v>
      </c>
      <c r="AA4880" s="3" t="s">
        <v>154</v>
      </c>
      <c r="AB4880" s="3" t="s">
        <v>154</v>
      </c>
      <c r="AC4880" s="3" t="s">
        <v>154</v>
      </c>
      <c r="AD4880" s="3" t="s">
        <v>6151</v>
      </c>
      <c r="AE4880" s="3" t="s">
        <v>6151</v>
      </c>
      <c r="AF4880" s="3" t="s">
        <v>154</v>
      </c>
      <c r="AG4880" s="3" t="s">
        <v>154</v>
      </c>
      <c r="AH4880" s="3" t="s">
        <v>6478</v>
      </c>
      <c r="AI4880" s="3" t="s">
        <v>6482</v>
      </c>
      <c r="AJ4880" s="3" t="s">
        <v>6489</v>
      </c>
    </row>
    <row r="4881" spans="1:36" ht="15">
      <c r="A4881" s="10">
        <v>4984</v>
      </c>
      <c r="B4881" t="str">
        <f>IF(K4881="总计","",INDEX(主数据!A:AD,MATCH(J4881,主数据!A:A,0),9))</f>
        <v>华南大区公司</v>
      </c>
      <c r="C4881" t="str">
        <f>IF(K4881="","",INDEX(主数据!A:AD,MATCH(J4881,主数据!A:A,0),11))</f>
        <v>福州西区</v>
      </c>
      <c r="D4881" t="str">
        <f t="shared" si="304"/>
        <v>FZ38物业服务费标准方式1.00</v>
      </c>
      <c r="E4881" s="13" t="str">
        <f t="shared" si="306"/>
        <v>1.00</v>
      </c>
      <c r="F4881" s="13" t="str">
        <f>IF(E4881="","",IFERROR(IF(IF(K4881="","",INDEX(收费标合同信息维护!A:Q,MATCH(D4881,收费标合同信息维护!J:J,0),10))=D4881,"有","无"),"无"))</f>
        <v>无</v>
      </c>
      <c r="G4881" s="13" t="str">
        <f t="shared" si="305"/>
        <v/>
      </c>
      <c r="H4881" s="13" t="str">
        <f t="shared" si="307"/>
        <v/>
      </c>
      <c r="I4881" s="13" t="str">
        <f>IF(G4881="","",IFERROR(IF(IF(K4881="","",INDEX(收费标合同信息维护!A:Q,MATCH(G4881,收费标合同信息维护!M:M,0),13))=G4881,"有","无"),"无"))</f>
        <v/>
      </c>
      <c r="J4881" s="3" t="s">
        <v>3428</v>
      </c>
      <c r="K4881" s="3" t="s">
        <v>15997</v>
      </c>
      <c r="L4881" s="3" t="s">
        <v>6025</v>
      </c>
      <c r="M4881" s="3" t="s">
        <v>6026</v>
      </c>
      <c r="N4881" s="3" t="s">
        <v>6477</v>
      </c>
      <c r="O4881" s="3" t="s">
        <v>6478</v>
      </c>
      <c r="P4881" s="3" t="s">
        <v>15998</v>
      </c>
      <c r="Q4881" s="3" t="s">
        <v>6026</v>
      </c>
      <c r="R4881" s="3" t="s">
        <v>6484</v>
      </c>
      <c r="S4881" s="3" t="s">
        <v>6491</v>
      </c>
      <c r="T4881" s="3" t="s">
        <v>6481</v>
      </c>
      <c r="U4881" s="3" t="s">
        <v>154</v>
      </c>
      <c r="V4881" s="3" t="s">
        <v>6737</v>
      </c>
      <c r="W4881" s="3" t="s">
        <v>154</v>
      </c>
      <c r="X4881" s="3" t="s">
        <v>154</v>
      </c>
      <c r="Y4881" s="3" t="s">
        <v>154</v>
      </c>
      <c r="Z4881" s="3" t="s">
        <v>154</v>
      </c>
      <c r="AA4881" s="3" t="s">
        <v>154</v>
      </c>
      <c r="AB4881" s="3" t="s">
        <v>154</v>
      </c>
      <c r="AC4881" s="3" t="s">
        <v>154</v>
      </c>
      <c r="AD4881" s="3" t="s">
        <v>6151</v>
      </c>
      <c r="AE4881" s="3" t="s">
        <v>6151</v>
      </c>
      <c r="AF4881" s="3" t="s">
        <v>154</v>
      </c>
      <c r="AG4881" s="3" t="s">
        <v>154</v>
      </c>
      <c r="AH4881" s="3" t="s">
        <v>6478</v>
      </c>
      <c r="AI4881" s="3" t="s">
        <v>6482</v>
      </c>
      <c r="AJ4881" s="3" t="s">
        <v>15999</v>
      </c>
    </row>
    <row r="4882" spans="1:36" ht="15">
      <c r="A4882" s="10">
        <v>4985</v>
      </c>
      <c r="B4882" t="str">
        <f>IF(K4882="总计","",INDEX(主数据!A:AD,MATCH(J4882,主数据!A:A,0),9))</f>
        <v>华南大区公司</v>
      </c>
      <c r="C4882" t="str">
        <f>IF(K4882="","",INDEX(主数据!A:AD,MATCH(J4882,主数据!A:A,0),11))</f>
        <v>福州西区</v>
      </c>
      <c r="D4882" t="str">
        <f t="shared" si="304"/>
        <v>FZ38物业服务费直接录入</v>
      </c>
      <c r="E4882" s="13" t="str">
        <f t="shared" si="306"/>
        <v/>
      </c>
      <c r="F4882" s="13" t="str">
        <f>IF(E4882="","",IFERROR(IF(IF(K4882="","",INDEX(收费标合同信息维护!A:Q,MATCH(D4882,收费标合同信息维护!J:J,0),10))=D4882,"有","无"),"无"))</f>
        <v/>
      </c>
      <c r="G4882" s="13" t="str">
        <f t="shared" si="305"/>
        <v/>
      </c>
      <c r="H4882" s="13" t="str">
        <f t="shared" si="307"/>
        <v/>
      </c>
      <c r="I4882" s="13" t="str">
        <f>IF(G4882="","",IFERROR(IF(IF(K4882="","",INDEX(收费标合同信息维护!A:Q,MATCH(G4882,收费标合同信息维护!M:M,0),13))=G4882,"有","无"),"无"))</f>
        <v/>
      </c>
      <c r="J4882" s="3" t="s">
        <v>3428</v>
      </c>
      <c r="K4882" s="3" t="s">
        <v>15997</v>
      </c>
      <c r="L4882" s="3" t="s">
        <v>6025</v>
      </c>
      <c r="M4882" s="3" t="s">
        <v>6026</v>
      </c>
      <c r="N4882" s="3" t="s">
        <v>6477</v>
      </c>
      <c r="O4882" s="3" t="s">
        <v>6478</v>
      </c>
      <c r="P4882" s="3" t="s">
        <v>16000</v>
      </c>
      <c r="Q4882" s="3" t="s">
        <v>16001</v>
      </c>
      <c r="R4882" s="3" t="s">
        <v>6479</v>
      </c>
      <c r="S4882" s="3" t="s">
        <v>6480</v>
      </c>
      <c r="T4882" s="3" t="s">
        <v>6506</v>
      </c>
      <c r="U4882" s="3" t="s">
        <v>154</v>
      </c>
      <c r="V4882" s="3" t="s">
        <v>154</v>
      </c>
      <c r="W4882" s="3" t="s">
        <v>154</v>
      </c>
      <c r="X4882" s="3" t="s">
        <v>154</v>
      </c>
      <c r="Y4882" s="3" t="s">
        <v>154</v>
      </c>
      <c r="Z4882" s="3" t="s">
        <v>154</v>
      </c>
      <c r="AA4882" s="3" t="s">
        <v>154</v>
      </c>
      <c r="AB4882" s="3" t="s">
        <v>154</v>
      </c>
      <c r="AC4882" s="3" t="s">
        <v>154</v>
      </c>
      <c r="AD4882" s="3" t="s">
        <v>6151</v>
      </c>
      <c r="AE4882" s="3" t="s">
        <v>6151</v>
      </c>
      <c r="AF4882" s="3" t="s">
        <v>154</v>
      </c>
      <c r="AG4882" s="3" t="s">
        <v>154</v>
      </c>
      <c r="AH4882" s="3" t="s">
        <v>6478</v>
      </c>
      <c r="AI4882" s="3" t="s">
        <v>6727</v>
      </c>
      <c r="AJ4882" s="3" t="s">
        <v>6489</v>
      </c>
    </row>
    <row r="4883" spans="1:36" ht="15">
      <c r="A4883" s="10">
        <v>4986</v>
      </c>
      <c r="B4883" t="str">
        <f>IF(K4883="总计","",INDEX(主数据!A:AD,MATCH(J4883,主数据!A:A,0),9))</f>
        <v>华南大区公司</v>
      </c>
      <c r="C4883" t="str">
        <f>IF(K4883="","",INDEX(主数据!A:AD,MATCH(J4883,主数据!A:A,0),11))</f>
        <v>福州西区</v>
      </c>
      <c r="D4883" t="str">
        <f t="shared" si="304"/>
        <v>FZ38公共水费直接录入</v>
      </c>
      <c r="E4883" s="13" t="str">
        <f t="shared" si="306"/>
        <v/>
      </c>
      <c r="F4883" s="13" t="str">
        <f>IF(E4883="","",IFERROR(IF(IF(K4883="","",INDEX(收费标合同信息维护!A:Q,MATCH(D4883,收费标合同信息维护!J:J,0),10))=D4883,"有","无"),"无"))</f>
        <v/>
      </c>
      <c r="G4883" s="13" t="str">
        <f t="shared" si="305"/>
        <v/>
      </c>
      <c r="H4883" s="13" t="str">
        <f t="shared" si="307"/>
        <v/>
      </c>
      <c r="I4883" s="13" t="str">
        <f>IF(G4883="","",IFERROR(IF(IF(K4883="","",INDEX(收费标合同信息维护!A:Q,MATCH(G4883,收费标合同信息维护!M:M,0),13))=G4883,"有","无"),"无"))</f>
        <v/>
      </c>
      <c r="J4883" s="3" t="s">
        <v>3428</v>
      </c>
      <c r="K4883" s="3" t="s">
        <v>15997</v>
      </c>
      <c r="L4883" s="3" t="s">
        <v>6985</v>
      </c>
      <c r="M4883" s="3" t="s">
        <v>7158</v>
      </c>
      <c r="N4883" s="3" t="s">
        <v>6477</v>
      </c>
      <c r="O4883" s="3" t="s">
        <v>6478</v>
      </c>
      <c r="P4883" s="3" t="s">
        <v>16002</v>
      </c>
      <c r="Q4883" s="3" t="s">
        <v>7158</v>
      </c>
      <c r="R4883" s="3" t="s">
        <v>6479</v>
      </c>
      <c r="S4883" s="3" t="s">
        <v>6480</v>
      </c>
      <c r="T4883" s="3" t="s">
        <v>6481</v>
      </c>
      <c r="U4883" s="3" t="s">
        <v>154</v>
      </c>
      <c r="V4883" s="3" t="s">
        <v>154</v>
      </c>
      <c r="W4883" s="3" t="s">
        <v>154</v>
      </c>
      <c r="X4883" s="3" t="s">
        <v>154</v>
      </c>
      <c r="Y4883" s="3" t="s">
        <v>154</v>
      </c>
      <c r="Z4883" s="3" t="s">
        <v>154</v>
      </c>
      <c r="AA4883" s="3" t="s">
        <v>154</v>
      </c>
      <c r="AB4883" s="3" t="s">
        <v>154</v>
      </c>
      <c r="AC4883" s="3" t="s">
        <v>154</v>
      </c>
      <c r="AD4883" s="3" t="s">
        <v>6151</v>
      </c>
      <c r="AE4883" s="3" t="s">
        <v>6151</v>
      </c>
      <c r="AF4883" s="3" t="s">
        <v>154</v>
      </c>
      <c r="AG4883" s="3" t="s">
        <v>154</v>
      </c>
      <c r="AH4883" s="3" t="s">
        <v>6478</v>
      </c>
      <c r="AI4883" s="3" t="s">
        <v>6482</v>
      </c>
      <c r="AJ4883" s="3" t="s">
        <v>15999</v>
      </c>
    </row>
    <row r="4884" spans="1:36" ht="15">
      <c r="A4884" s="10">
        <v>4987</v>
      </c>
      <c r="B4884" t="str">
        <f>IF(K4884="总计","",INDEX(主数据!A:AD,MATCH(J4884,主数据!A:A,0),9))</f>
        <v>华南大区公司</v>
      </c>
      <c r="C4884" t="str">
        <f>IF(K4884="","",INDEX(主数据!A:AD,MATCH(J4884,主数据!A:A,0),11))</f>
        <v>福州西区</v>
      </c>
      <c r="D4884" t="str">
        <f t="shared" si="304"/>
        <v>FZ38公共电费直接录入</v>
      </c>
      <c r="E4884" s="13" t="str">
        <f t="shared" si="306"/>
        <v/>
      </c>
      <c r="F4884" s="13" t="str">
        <f>IF(E4884="","",IFERROR(IF(IF(K4884="","",INDEX(收费标合同信息维护!A:Q,MATCH(D4884,收费标合同信息维护!J:J,0),10))=D4884,"有","无"),"无"))</f>
        <v/>
      </c>
      <c r="G4884" s="13" t="str">
        <f t="shared" si="305"/>
        <v/>
      </c>
      <c r="H4884" s="13" t="str">
        <f t="shared" si="307"/>
        <v/>
      </c>
      <c r="I4884" s="13" t="str">
        <f>IF(G4884="","",IFERROR(IF(IF(K4884="","",INDEX(收费标合同信息维护!A:Q,MATCH(G4884,收费标合同信息维护!M:M,0),13))=G4884,"有","无"),"无"))</f>
        <v/>
      </c>
      <c r="J4884" s="3" t="s">
        <v>3428</v>
      </c>
      <c r="K4884" s="3" t="s">
        <v>15997</v>
      </c>
      <c r="L4884" s="3" t="s">
        <v>6826</v>
      </c>
      <c r="M4884" s="3" t="s">
        <v>7076</v>
      </c>
      <c r="N4884" s="3" t="s">
        <v>6477</v>
      </c>
      <c r="O4884" s="3" t="s">
        <v>6478</v>
      </c>
      <c r="P4884" s="3" t="s">
        <v>16003</v>
      </c>
      <c r="Q4884" s="3" t="s">
        <v>7076</v>
      </c>
      <c r="R4884" s="3" t="s">
        <v>6479</v>
      </c>
      <c r="S4884" s="3" t="s">
        <v>6480</v>
      </c>
      <c r="T4884" s="3" t="s">
        <v>6481</v>
      </c>
      <c r="U4884" s="3" t="s">
        <v>154</v>
      </c>
      <c r="V4884" s="3" t="s">
        <v>154</v>
      </c>
      <c r="W4884" s="3" t="s">
        <v>154</v>
      </c>
      <c r="X4884" s="3" t="s">
        <v>154</v>
      </c>
      <c r="Y4884" s="3" t="s">
        <v>154</v>
      </c>
      <c r="Z4884" s="3" t="s">
        <v>154</v>
      </c>
      <c r="AA4884" s="3" t="s">
        <v>154</v>
      </c>
      <c r="AB4884" s="3" t="s">
        <v>154</v>
      </c>
      <c r="AC4884" s="3" t="s">
        <v>154</v>
      </c>
      <c r="AD4884" s="3" t="s">
        <v>6151</v>
      </c>
      <c r="AE4884" s="3" t="s">
        <v>6151</v>
      </c>
      <c r="AF4884" s="3" t="s">
        <v>154</v>
      </c>
      <c r="AG4884" s="3" t="s">
        <v>154</v>
      </c>
      <c r="AH4884" s="3" t="s">
        <v>6478</v>
      </c>
      <c r="AI4884" s="3" t="s">
        <v>6482</v>
      </c>
      <c r="AJ4884" s="3" t="s">
        <v>15999</v>
      </c>
    </row>
    <row r="4885" spans="1:36" ht="15">
      <c r="A4885" s="10">
        <v>4988</v>
      </c>
      <c r="B4885" t="str">
        <f>IF(K4885="总计","",INDEX(主数据!A:AD,MATCH(J4885,主数据!A:A,0),9))</f>
        <v>华南大区公司</v>
      </c>
      <c r="C4885" t="str">
        <f>IF(K4885="","",INDEX(主数据!A:AD,MATCH(J4885,主数据!A:A,0),11))</f>
        <v>福州西区</v>
      </c>
      <c r="D4885" t="str">
        <f t="shared" si="304"/>
        <v>FZ38公共能耗费用及其他直接录入</v>
      </c>
      <c r="E4885" s="13" t="str">
        <f t="shared" si="306"/>
        <v/>
      </c>
      <c r="F4885" s="13" t="str">
        <f>IF(E4885="","",IFERROR(IF(IF(K4885="","",INDEX(收费标合同信息维护!A:Q,MATCH(D4885,收费标合同信息维护!J:J,0),10))=D4885,"有","无"),"无"))</f>
        <v/>
      </c>
      <c r="G4885" s="13" t="str">
        <f t="shared" si="305"/>
        <v/>
      </c>
      <c r="H4885" s="13" t="str">
        <f t="shared" si="307"/>
        <v/>
      </c>
      <c r="I4885" s="13" t="str">
        <f>IF(G4885="","",IFERROR(IF(IF(K4885="","",INDEX(收费标合同信息维护!A:Q,MATCH(G4885,收费标合同信息维护!M:M,0),13))=G4885,"有","无"),"无"))</f>
        <v/>
      </c>
      <c r="J4885" s="3" t="s">
        <v>3428</v>
      </c>
      <c r="K4885" s="3" t="s">
        <v>15997</v>
      </c>
      <c r="L4885" s="3" t="s">
        <v>6702</v>
      </c>
      <c r="M4885" s="3" t="s">
        <v>6703</v>
      </c>
      <c r="N4885" s="3" t="s">
        <v>6477</v>
      </c>
      <c r="O4885" s="3" t="s">
        <v>6478</v>
      </c>
      <c r="P4885" s="3" t="s">
        <v>16004</v>
      </c>
      <c r="Q4885" s="3" t="s">
        <v>6602</v>
      </c>
      <c r="R4885" s="3" t="s">
        <v>6479</v>
      </c>
      <c r="S4885" s="3" t="s">
        <v>6480</v>
      </c>
      <c r="T4885" s="3" t="s">
        <v>6481</v>
      </c>
      <c r="U4885" s="3" t="s">
        <v>6487</v>
      </c>
      <c r="V4885" s="3" t="s">
        <v>154</v>
      </c>
      <c r="W4885" s="3" t="s">
        <v>154</v>
      </c>
      <c r="X4885" s="3" t="s">
        <v>154</v>
      </c>
      <c r="Y4885" s="3" t="s">
        <v>154</v>
      </c>
      <c r="Z4885" s="3" t="s">
        <v>154</v>
      </c>
      <c r="AA4885" s="3" t="s">
        <v>154</v>
      </c>
      <c r="AB4885" s="3" t="s">
        <v>154</v>
      </c>
      <c r="AC4885" s="3" t="s">
        <v>154</v>
      </c>
      <c r="AD4885" s="3" t="s">
        <v>6151</v>
      </c>
      <c r="AE4885" s="3" t="s">
        <v>6151</v>
      </c>
      <c r="AF4885" s="3" t="s">
        <v>154</v>
      </c>
      <c r="AG4885" s="3" t="s">
        <v>154</v>
      </c>
      <c r="AH4885" s="3" t="s">
        <v>6478</v>
      </c>
      <c r="AI4885" s="3" t="s">
        <v>6482</v>
      </c>
      <c r="AJ4885" s="3" t="s">
        <v>15999</v>
      </c>
    </row>
    <row r="4886" spans="1:36" ht="15">
      <c r="A4886" s="10">
        <v>4989</v>
      </c>
      <c r="B4886" t="str">
        <f>IF(K4886="总计","",INDEX(主数据!A:AD,MATCH(J4886,主数据!A:A,0),9))</f>
        <v>华南大区公司</v>
      </c>
      <c r="C4886" t="str">
        <f>IF(K4886="","",INDEX(主数据!A:AD,MATCH(J4886,主数据!A:A,0),11))</f>
        <v>福州西区</v>
      </c>
      <c r="D4886" t="str">
        <f t="shared" si="304"/>
        <v>FZ38公共能耗费用及其他直接录入</v>
      </c>
      <c r="E4886" s="13" t="str">
        <f t="shared" si="306"/>
        <v/>
      </c>
      <c r="F4886" s="13" t="str">
        <f>IF(E4886="","",IFERROR(IF(IF(K4886="","",INDEX(收费标合同信息维护!A:Q,MATCH(D4886,收费标合同信息维护!J:J,0),10))=D4886,"有","无"),"无"))</f>
        <v/>
      </c>
      <c r="G4886" s="13" t="str">
        <f t="shared" si="305"/>
        <v/>
      </c>
      <c r="H4886" s="13" t="str">
        <f t="shared" si="307"/>
        <v/>
      </c>
      <c r="I4886" s="13" t="str">
        <f>IF(G4886="","",IFERROR(IF(IF(K4886="","",INDEX(收费标合同信息维护!A:Q,MATCH(G4886,收费标合同信息维护!M:M,0),13))=G4886,"有","无"),"无"))</f>
        <v/>
      </c>
      <c r="J4886" s="3" t="s">
        <v>3428</v>
      </c>
      <c r="K4886" s="3" t="s">
        <v>15997</v>
      </c>
      <c r="L4886" s="3" t="s">
        <v>6702</v>
      </c>
      <c r="M4886" s="3" t="s">
        <v>6703</v>
      </c>
      <c r="N4886" s="3" t="s">
        <v>6477</v>
      </c>
      <c r="O4886" s="3" t="s">
        <v>6478</v>
      </c>
      <c r="P4886" s="3" t="s">
        <v>16005</v>
      </c>
      <c r="Q4886" s="3" t="s">
        <v>6723</v>
      </c>
      <c r="R4886" s="3" t="s">
        <v>6479</v>
      </c>
      <c r="S4886" s="3" t="s">
        <v>6480</v>
      </c>
      <c r="T4886" s="3" t="s">
        <v>6481</v>
      </c>
      <c r="U4886" s="3" t="s">
        <v>8616</v>
      </c>
      <c r="V4886" s="3" t="s">
        <v>154</v>
      </c>
      <c r="W4886" s="3" t="s">
        <v>154</v>
      </c>
      <c r="X4886" s="3" t="s">
        <v>154</v>
      </c>
      <c r="Y4886" s="3" t="s">
        <v>154</v>
      </c>
      <c r="Z4886" s="3" t="s">
        <v>154</v>
      </c>
      <c r="AA4886" s="3" t="s">
        <v>154</v>
      </c>
      <c r="AB4886" s="3" t="s">
        <v>154</v>
      </c>
      <c r="AC4886" s="3" t="s">
        <v>154</v>
      </c>
      <c r="AD4886" s="3" t="s">
        <v>6151</v>
      </c>
      <c r="AE4886" s="3" t="s">
        <v>6151</v>
      </c>
      <c r="AF4886" s="3" t="s">
        <v>154</v>
      </c>
      <c r="AG4886" s="3" t="s">
        <v>154</v>
      </c>
      <c r="AH4886" s="3" t="s">
        <v>6478</v>
      </c>
      <c r="AI4886" s="3" t="s">
        <v>6482</v>
      </c>
      <c r="AJ4886" s="3" t="s">
        <v>15999</v>
      </c>
    </row>
    <row r="4887" spans="1:36" ht="15">
      <c r="A4887" s="10">
        <v>4990</v>
      </c>
      <c r="B4887" t="str">
        <f>IF(K4887="总计","",INDEX(主数据!A:AD,MATCH(J4887,主数据!A:A,0),9))</f>
        <v>华南大区公司</v>
      </c>
      <c r="C4887" t="str">
        <f>IF(K4887="","",INDEX(主数据!A:AD,MATCH(J4887,主数据!A:A,0),11))</f>
        <v>福州西区</v>
      </c>
      <c r="D4887" t="str">
        <f t="shared" si="304"/>
        <v>FZ38公共能耗费用及其他直接录入</v>
      </c>
      <c r="E4887" s="13" t="str">
        <f t="shared" si="306"/>
        <v/>
      </c>
      <c r="F4887" s="13" t="str">
        <f>IF(E4887="","",IFERROR(IF(IF(K4887="","",INDEX(收费标合同信息维护!A:Q,MATCH(D4887,收费标合同信息维护!J:J,0),10))=D4887,"有","无"),"无"))</f>
        <v/>
      </c>
      <c r="G4887" s="13" t="str">
        <f t="shared" si="305"/>
        <v/>
      </c>
      <c r="H4887" s="13" t="str">
        <f t="shared" si="307"/>
        <v/>
      </c>
      <c r="I4887" s="13" t="str">
        <f>IF(G4887="","",IFERROR(IF(IF(K4887="","",INDEX(收费标合同信息维护!A:Q,MATCH(G4887,收费标合同信息维护!M:M,0),13))=G4887,"有","无"),"无"))</f>
        <v/>
      </c>
      <c r="J4887" s="3" t="s">
        <v>3428</v>
      </c>
      <c r="K4887" s="3" t="s">
        <v>15997</v>
      </c>
      <c r="L4887" s="3" t="s">
        <v>6702</v>
      </c>
      <c r="M4887" s="3" t="s">
        <v>6703</v>
      </c>
      <c r="N4887" s="3" t="s">
        <v>6477</v>
      </c>
      <c r="O4887" s="3" t="s">
        <v>6478</v>
      </c>
      <c r="P4887" s="3" t="s">
        <v>16006</v>
      </c>
      <c r="Q4887" s="3" t="s">
        <v>6739</v>
      </c>
      <c r="R4887" s="3" t="s">
        <v>6479</v>
      </c>
      <c r="S4887" s="3" t="s">
        <v>6480</v>
      </c>
      <c r="T4887" s="3" t="s">
        <v>6481</v>
      </c>
      <c r="U4887" s="3" t="s">
        <v>6487</v>
      </c>
      <c r="V4887" s="3" t="s">
        <v>154</v>
      </c>
      <c r="W4887" s="3" t="s">
        <v>154</v>
      </c>
      <c r="X4887" s="3" t="s">
        <v>154</v>
      </c>
      <c r="Y4887" s="3" t="s">
        <v>154</v>
      </c>
      <c r="Z4887" s="3" t="s">
        <v>154</v>
      </c>
      <c r="AA4887" s="3" t="s">
        <v>154</v>
      </c>
      <c r="AB4887" s="3" t="s">
        <v>154</v>
      </c>
      <c r="AC4887" s="3" t="s">
        <v>154</v>
      </c>
      <c r="AD4887" s="3" t="s">
        <v>6151</v>
      </c>
      <c r="AE4887" s="3" t="s">
        <v>6151</v>
      </c>
      <c r="AF4887" s="3" t="s">
        <v>154</v>
      </c>
      <c r="AG4887" s="3" t="s">
        <v>154</v>
      </c>
      <c r="AH4887" s="3" t="s">
        <v>6478</v>
      </c>
      <c r="AI4887" s="3" t="s">
        <v>6482</v>
      </c>
      <c r="AJ4887" s="3" t="s">
        <v>15999</v>
      </c>
    </row>
    <row r="4888" spans="1:36" ht="15">
      <c r="A4888" s="10">
        <v>4991</v>
      </c>
      <c r="B4888" t="str">
        <f>IF(K4888="总计","",INDEX(主数据!A:AD,MATCH(J4888,主数据!A:A,0),9))</f>
        <v>华南大区公司</v>
      </c>
      <c r="C4888" t="str">
        <f>IF(K4888="","",INDEX(主数据!A:AD,MATCH(J4888,主数据!A:A,0),11))</f>
        <v>福州西区</v>
      </c>
      <c r="D4888" t="str">
        <f t="shared" si="304"/>
        <v>FZ38自营停车费（固定）直接录入</v>
      </c>
      <c r="E4888" s="13" t="str">
        <f t="shared" si="306"/>
        <v/>
      </c>
      <c r="F4888" s="13" t="str">
        <f>IF(E4888="","",IFERROR(IF(IF(K4888="","",INDEX(收费标合同信息维护!A:Q,MATCH(D4888,收费标合同信息维护!J:J,0),10))=D4888,"有","无"),"无"))</f>
        <v/>
      </c>
      <c r="G4888" s="13" t="str">
        <f t="shared" si="305"/>
        <v/>
      </c>
      <c r="H4888" s="13" t="str">
        <f t="shared" si="307"/>
        <v/>
      </c>
      <c r="I4888" s="13" t="str">
        <f>IF(G4888="","",IFERROR(IF(IF(K4888="","",INDEX(收费标合同信息维护!A:Q,MATCH(G4888,收费标合同信息维护!M:M,0),13))=G4888,"有","无"),"无"))</f>
        <v/>
      </c>
      <c r="J4888" s="3" t="s">
        <v>3428</v>
      </c>
      <c r="K4888" s="3" t="s">
        <v>15997</v>
      </c>
      <c r="L4888" s="3" t="s">
        <v>6714</v>
      </c>
      <c r="M4888" s="3" t="s">
        <v>6715</v>
      </c>
      <c r="N4888" s="3" t="s">
        <v>6477</v>
      </c>
      <c r="O4888" s="3" t="s">
        <v>6597</v>
      </c>
      <c r="P4888" s="3" t="s">
        <v>16007</v>
      </c>
      <c r="Q4888" s="3" t="s">
        <v>6715</v>
      </c>
      <c r="R4888" s="3" t="s">
        <v>6479</v>
      </c>
      <c r="S4888" s="3" t="s">
        <v>6480</v>
      </c>
      <c r="T4888" s="3" t="s">
        <v>6481</v>
      </c>
      <c r="U4888" s="3" t="s">
        <v>6716</v>
      </c>
      <c r="V4888" s="3" t="s">
        <v>154</v>
      </c>
      <c r="W4888" s="3" t="s">
        <v>154</v>
      </c>
      <c r="X4888" s="3" t="s">
        <v>154</v>
      </c>
      <c r="Y4888" s="3" t="s">
        <v>154</v>
      </c>
      <c r="Z4888" s="3" t="s">
        <v>154</v>
      </c>
      <c r="AA4888" s="3" t="s">
        <v>154</v>
      </c>
      <c r="AB4888" s="3" t="s">
        <v>154</v>
      </c>
      <c r="AC4888" s="3" t="s">
        <v>154</v>
      </c>
      <c r="AD4888" s="3" t="s">
        <v>6151</v>
      </c>
      <c r="AE4888" s="3" t="s">
        <v>6151</v>
      </c>
      <c r="AF4888" s="3" t="s">
        <v>154</v>
      </c>
      <c r="AG4888" s="3" t="s">
        <v>154</v>
      </c>
      <c r="AH4888" s="3" t="s">
        <v>6478</v>
      </c>
      <c r="AI4888" s="3" t="s">
        <v>6482</v>
      </c>
      <c r="AJ4888" s="3" t="s">
        <v>6033</v>
      </c>
    </row>
    <row r="4889" spans="1:36" ht="15">
      <c r="A4889" s="10">
        <v>4992</v>
      </c>
      <c r="B4889" t="str">
        <f>IF(K4889="总计","",INDEX(主数据!A:AD,MATCH(J4889,主数据!A:A,0),9))</f>
        <v>华南大区公司</v>
      </c>
      <c r="C4889" t="str">
        <f>IF(K4889="","",INDEX(主数据!A:AD,MATCH(J4889,主数据!A:A,0),11))</f>
        <v>福州西区</v>
      </c>
      <c r="D4889" t="str">
        <f t="shared" si="304"/>
        <v>FZ38自营停车费（临时）直接录入</v>
      </c>
      <c r="E4889" s="13" t="str">
        <f t="shared" si="306"/>
        <v/>
      </c>
      <c r="F4889" s="13" t="str">
        <f>IF(E4889="","",IFERROR(IF(IF(K4889="","",INDEX(收费标合同信息维护!A:Q,MATCH(D4889,收费标合同信息维护!J:J,0),10))=D4889,"有","无"),"无"))</f>
        <v/>
      </c>
      <c r="G4889" s="13" t="str">
        <f t="shared" si="305"/>
        <v/>
      </c>
      <c r="H4889" s="13" t="str">
        <f t="shared" si="307"/>
        <v/>
      </c>
      <c r="I4889" s="13" t="str">
        <f>IF(G4889="","",IFERROR(IF(IF(K4889="","",INDEX(收费标合同信息维护!A:Q,MATCH(G4889,收费标合同信息维护!M:M,0),13))=G4889,"有","无"),"无"))</f>
        <v/>
      </c>
      <c r="J4889" s="3" t="s">
        <v>3428</v>
      </c>
      <c r="K4889" s="3" t="s">
        <v>15997</v>
      </c>
      <c r="L4889" s="3" t="s">
        <v>8898</v>
      </c>
      <c r="M4889" s="3" t="s">
        <v>8899</v>
      </c>
      <c r="N4889" s="3" t="s">
        <v>6477</v>
      </c>
      <c r="O4889" s="3" t="s">
        <v>6597</v>
      </c>
      <c r="P4889" s="3" t="s">
        <v>16008</v>
      </c>
      <c r="Q4889" s="3" t="s">
        <v>16009</v>
      </c>
      <c r="R4889" s="3" t="s">
        <v>6479</v>
      </c>
      <c r="S4889" s="3" t="s">
        <v>6480</v>
      </c>
      <c r="T4889" s="3" t="s">
        <v>6481</v>
      </c>
      <c r="U4889" s="3" t="s">
        <v>6716</v>
      </c>
      <c r="V4889" s="3" t="s">
        <v>154</v>
      </c>
      <c r="W4889" s="3" t="s">
        <v>154</v>
      </c>
      <c r="X4889" s="3" t="s">
        <v>154</v>
      </c>
      <c r="Y4889" s="3" t="s">
        <v>154</v>
      </c>
      <c r="Z4889" s="3" t="s">
        <v>154</v>
      </c>
      <c r="AA4889" s="3" t="s">
        <v>154</v>
      </c>
      <c r="AB4889" s="3" t="s">
        <v>154</v>
      </c>
      <c r="AC4889" s="3" t="s">
        <v>154</v>
      </c>
      <c r="AD4889" s="3" t="s">
        <v>6151</v>
      </c>
      <c r="AE4889" s="3" t="s">
        <v>6151</v>
      </c>
      <c r="AF4889" s="3" t="s">
        <v>154</v>
      </c>
      <c r="AG4889" s="3" t="s">
        <v>154</v>
      </c>
      <c r="AH4889" s="3" t="s">
        <v>6478</v>
      </c>
      <c r="AI4889" s="3" t="s">
        <v>6482</v>
      </c>
      <c r="AJ4889" s="3" t="s">
        <v>6489</v>
      </c>
    </row>
    <row r="4890" spans="1:36" ht="15">
      <c r="A4890" s="10">
        <v>4993</v>
      </c>
      <c r="B4890" t="str">
        <f>IF(K4890="总计","",INDEX(主数据!A:AD,MATCH(J4890,主数据!A:A,0),9))</f>
        <v>华南大区公司</v>
      </c>
      <c r="C4890" t="str">
        <f>IF(K4890="","",INDEX(主数据!A:AD,MATCH(J4890,主数据!A:A,0),11))</f>
        <v>福州西区</v>
      </c>
      <c r="D4890" t="str">
        <f t="shared" si="304"/>
        <v>FZ38其他费用直接录入</v>
      </c>
      <c r="E4890" s="13" t="str">
        <f t="shared" si="306"/>
        <v/>
      </c>
      <c r="F4890" s="13" t="str">
        <f>IF(E4890="","",IFERROR(IF(IF(K4890="","",INDEX(收费标合同信息维护!A:Q,MATCH(D4890,收费标合同信息维护!J:J,0),10))=D4890,"有","无"),"无"))</f>
        <v/>
      </c>
      <c r="G4890" s="13" t="str">
        <f t="shared" si="305"/>
        <v/>
      </c>
      <c r="H4890" s="13" t="str">
        <f t="shared" si="307"/>
        <v/>
      </c>
      <c r="I4890" s="13" t="str">
        <f>IF(G4890="","",IFERROR(IF(IF(K4890="","",INDEX(收费标合同信息维护!A:Q,MATCH(G4890,收费标合同信息维护!M:M,0),13))=G4890,"有","无"),"无"))</f>
        <v/>
      </c>
      <c r="J4890" s="3" t="s">
        <v>3428</v>
      </c>
      <c r="K4890" s="3" t="s">
        <v>15997</v>
      </c>
      <c r="L4890" s="3" t="s">
        <v>6544</v>
      </c>
      <c r="M4890" s="3" t="s">
        <v>6545</v>
      </c>
      <c r="N4890" s="3" t="s">
        <v>6477</v>
      </c>
      <c r="O4890" s="3" t="s">
        <v>6478</v>
      </c>
      <c r="P4890" s="3" t="s">
        <v>16010</v>
      </c>
      <c r="Q4890" s="3" t="s">
        <v>6836</v>
      </c>
      <c r="R4890" s="3" t="s">
        <v>6479</v>
      </c>
      <c r="S4890" s="3" t="s">
        <v>6480</v>
      </c>
      <c r="T4890" s="3" t="s">
        <v>6481</v>
      </c>
      <c r="U4890" s="3" t="s">
        <v>6487</v>
      </c>
      <c r="V4890" s="3" t="s">
        <v>154</v>
      </c>
      <c r="W4890" s="3" t="s">
        <v>154</v>
      </c>
      <c r="X4890" s="3" t="s">
        <v>154</v>
      </c>
      <c r="Y4890" s="3" t="s">
        <v>154</v>
      </c>
      <c r="Z4890" s="3" t="s">
        <v>154</v>
      </c>
      <c r="AA4890" s="3" t="s">
        <v>154</v>
      </c>
      <c r="AB4890" s="3" t="s">
        <v>154</v>
      </c>
      <c r="AC4890" s="3" t="s">
        <v>154</v>
      </c>
      <c r="AD4890" s="3" t="s">
        <v>6151</v>
      </c>
      <c r="AE4890" s="3" t="s">
        <v>6151</v>
      </c>
      <c r="AF4890" s="3" t="s">
        <v>154</v>
      </c>
      <c r="AG4890" s="3" t="s">
        <v>154</v>
      </c>
      <c r="AH4890" s="3" t="s">
        <v>6478</v>
      </c>
      <c r="AI4890" s="3" t="s">
        <v>6482</v>
      </c>
      <c r="AJ4890" s="3" t="s">
        <v>6489</v>
      </c>
    </row>
    <row r="4891" spans="1:36" ht="15">
      <c r="A4891" s="10">
        <v>4994</v>
      </c>
      <c r="B4891" t="str">
        <f>IF(K4891="总计","",INDEX(主数据!A:AD,MATCH(J4891,主数据!A:A,0),9))</f>
        <v>华南大区公司</v>
      </c>
      <c r="C4891" t="str">
        <f>IF(K4891="","",INDEX(主数据!A:AD,MATCH(J4891,主数据!A:A,0),11))</f>
        <v>福州西区</v>
      </c>
      <c r="D4891" t="str">
        <f t="shared" si="304"/>
        <v>FZ38其他费用直接录入</v>
      </c>
      <c r="E4891" s="13" t="str">
        <f t="shared" si="306"/>
        <v/>
      </c>
      <c r="F4891" s="13" t="str">
        <f>IF(E4891="","",IFERROR(IF(IF(K4891="","",INDEX(收费标合同信息维护!A:Q,MATCH(D4891,收费标合同信息维护!J:J,0),10))=D4891,"有","无"),"无"))</f>
        <v/>
      </c>
      <c r="G4891" s="13" t="str">
        <f t="shared" si="305"/>
        <v/>
      </c>
      <c r="H4891" s="13" t="str">
        <f t="shared" si="307"/>
        <v/>
      </c>
      <c r="I4891" s="13" t="str">
        <f>IF(G4891="","",IFERROR(IF(IF(K4891="","",INDEX(收费标合同信息维护!A:Q,MATCH(G4891,收费标合同信息维护!M:M,0),13))=G4891,"有","无"),"无"))</f>
        <v/>
      </c>
      <c r="J4891" s="3" t="s">
        <v>3428</v>
      </c>
      <c r="K4891" s="3" t="s">
        <v>15997</v>
      </c>
      <c r="L4891" s="3" t="s">
        <v>6544</v>
      </c>
      <c r="M4891" s="3" t="s">
        <v>6545</v>
      </c>
      <c r="N4891" s="3" t="s">
        <v>6477</v>
      </c>
      <c r="O4891" s="3" t="s">
        <v>6478</v>
      </c>
      <c r="P4891" s="3" t="s">
        <v>16011</v>
      </c>
      <c r="Q4891" s="3" t="s">
        <v>8211</v>
      </c>
      <c r="R4891" s="3" t="s">
        <v>6479</v>
      </c>
      <c r="S4891" s="3" t="s">
        <v>6480</v>
      </c>
      <c r="T4891" s="3" t="s">
        <v>6481</v>
      </c>
      <c r="U4891" s="3" t="s">
        <v>6487</v>
      </c>
      <c r="V4891" s="3" t="s">
        <v>154</v>
      </c>
      <c r="W4891" s="3" t="s">
        <v>154</v>
      </c>
      <c r="X4891" s="3" t="s">
        <v>154</v>
      </c>
      <c r="Y4891" s="3" t="s">
        <v>154</v>
      </c>
      <c r="Z4891" s="3" t="s">
        <v>154</v>
      </c>
      <c r="AA4891" s="3" t="s">
        <v>154</v>
      </c>
      <c r="AB4891" s="3" t="s">
        <v>154</v>
      </c>
      <c r="AC4891" s="3" t="s">
        <v>154</v>
      </c>
      <c r="AD4891" s="3" t="s">
        <v>6151</v>
      </c>
      <c r="AE4891" s="3" t="s">
        <v>6151</v>
      </c>
      <c r="AF4891" s="3" t="s">
        <v>154</v>
      </c>
      <c r="AG4891" s="3" t="s">
        <v>154</v>
      </c>
      <c r="AH4891" s="3" t="s">
        <v>6478</v>
      </c>
      <c r="AI4891" s="3" t="s">
        <v>6482</v>
      </c>
      <c r="AJ4891" s="3" t="s">
        <v>6489</v>
      </c>
    </row>
    <row r="4892" spans="1:36" ht="15">
      <c r="A4892" s="10">
        <v>4995</v>
      </c>
      <c r="B4892" t="str">
        <f>IF(K4892="总计","",INDEX(主数据!A:AD,MATCH(J4892,主数据!A:A,0),9))</f>
        <v>华南大区公司</v>
      </c>
      <c r="C4892" t="str">
        <f>IF(K4892="","",INDEX(主数据!A:AD,MATCH(J4892,主数据!A:A,0),11))</f>
        <v>福州西区</v>
      </c>
      <c r="D4892" t="str">
        <f t="shared" si="304"/>
        <v>FZ38代收代付其他费用直接录入</v>
      </c>
      <c r="E4892" s="13" t="str">
        <f t="shared" si="306"/>
        <v/>
      </c>
      <c r="F4892" s="13" t="str">
        <f>IF(E4892="","",IFERROR(IF(IF(K4892="","",INDEX(收费标合同信息维护!A:Q,MATCH(D4892,收费标合同信息维护!J:J,0),10))=D4892,"有","无"),"无"))</f>
        <v/>
      </c>
      <c r="G4892" s="13" t="str">
        <f t="shared" si="305"/>
        <v/>
      </c>
      <c r="H4892" s="13" t="str">
        <f t="shared" si="307"/>
        <v/>
      </c>
      <c r="I4892" s="13" t="str">
        <f>IF(G4892="","",IFERROR(IF(IF(K4892="","",INDEX(收费标合同信息维护!A:Q,MATCH(G4892,收费标合同信息维护!M:M,0),13))=G4892,"有","无"),"无"))</f>
        <v/>
      </c>
      <c r="J4892" s="3" t="s">
        <v>3428</v>
      </c>
      <c r="K4892" s="3" t="s">
        <v>15997</v>
      </c>
      <c r="L4892" s="3" t="s">
        <v>6620</v>
      </c>
      <c r="M4892" s="3" t="s">
        <v>6621</v>
      </c>
      <c r="N4892" s="3" t="s">
        <v>6477</v>
      </c>
      <c r="O4892" s="3" t="s">
        <v>6597</v>
      </c>
      <c r="P4892" s="3" t="s">
        <v>16012</v>
      </c>
      <c r="Q4892" s="3" t="s">
        <v>8543</v>
      </c>
      <c r="R4892" s="3" t="s">
        <v>6479</v>
      </c>
      <c r="S4892" s="3" t="s">
        <v>6480</v>
      </c>
      <c r="T4892" s="3" t="s">
        <v>6481</v>
      </c>
      <c r="U4892" s="3" t="s">
        <v>6716</v>
      </c>
      <c r="V4892" s="3" t="s">
        <v>154</v>
      </c>
      <c r="W4892" s="3" t="s">
        <v>154</v>
      </c>
      <c r="X4892" s="3" t="s">
        <v>154</v>
      </c>
      <c r="Y4892" s="3" t="s">
        <v>154</v>
      </c>
      <c r="Z4892" s="3" t="s">
        <v>154</v>
      </c>
      <c r="AA4892" s="3" t="s">
        <v>154</v>
      </c>
      <c r="AB4892" s="3" t="s">
        <v>154</v>
      </c>
      <c r="AC4892" s="3" t="s">
        <v>154</v>
      </c>
      <c r="AD4892" s="3" t="s">
        <v>6151</v>
      </c>
      <c r="AE4892" s="3" t="s">
        <v>6151</v>
      </c>
      <c r="AF4892" s="3" t="s">
        <v>154</v>
      </c>
      <c r="AG4892" s="3" t="s">
        <v>154</v>
      </c>
      <c r="AH4892" s="3" t="s">
        <v>6478</v>
      </c>
      <c r="AI4892" s="3" t="s">
        <v>6482</v>
      </c>
      <c r="AJ4892" s="3" t="s">
        <v>6489</v>
      </c>
    </row>
    <row r="4893" spans="1:36" ht="15">
      <c r="A4893" s="10">
        <v>4996</v>
      </c>
      <c r="B4893" t="str">
        <f>IF(K4893="总计","",INDEX(主数据!A:AD,MATCH(J4893,主数据!A:A,0),9))</f>
        <v>华南大区公司</v>
      </c>
      <c r="C4893" t="str">
        <f>IF(K4893="","",INDEX(主数据!A:AD,MATCH(J4893,主数据!A:A,0),11))</f>
        <v>深圳东区</v>
      </c>
      <c r="D4893" t="str">
        <f t="shared" si="304"/>
        <v>SZ66物业服务费标准方式0.50</v>
      </c>
      <c r="E4893" s="13" t="str">
        <f t="shared" si="306"/>
        <v>0.50</v>
      </c>
      <c r="F4893" s="13" t="str">
        <f>IF(E4893="","",IFERROR(IF(IF(K4893="","",INDEX(收费标合同信息维护!A:Q,MATCH(D4893,收费标合同信息维护!J:J,0),10))=D4893,"有","无"),"无"))</f>
        <v>无</v>
      </c>
      <c r="G4893" s="13" t="str">
        <f t="shared" si="305"/>
        <v/>
      </c>
      <c r="H4893" s="13" t="str">
        <f t="shared" si="307"/>
        <v/>
      </c>
      <c r="I4893" s="13" t="str">
        <f>IF(G4893="","",IFERROR(IF(IF(K4893="","",INDEX(收费标合同信息维护!A:Q,MATCH(G4893,收费标合同信息维护!M:M,0),13))=G4893,"有","无"),"无"))</f>
        <v/>
      </c>
      <c r="J4893" s="3" t="s">
        <v>2471</v>
      </c>
      <c r="K4893" s="3" t="s">
        <v>16013</v>
      </c>
      <c r="L4893" s="3" t="s">
        <v>6025</v>
      </c>
      <c r="M4893" s="3" t="s">
        <v>6026</v>
      </c>
      <c r="N4893" s="3" t="s">
        <v>6477</v>
      </c>
      <c r="O4893" s="3" t="s">
        <v>6478</v>
      </c>
      <c r="P4893" s="3" t="s">
        <v>16014</v>
      </c>
      <c r="Q4893" s="3" t="s">
        <v>16015</v>
      </c>
      <c r="R4893" s="3" t="s">
        <v>6484</v>
      </c>
      <c r="S4893" s="3" t="s">
        <v>6491</v>
      </c>
      <c r="T4893" s="3" t="s">
        <v>8151</v>
      </c>
      <c r="U4893" s="3" t="s">
        <v>154</v>
      </c>
      <c r="V4893" s="3" t="s">
        <v>9007</v>
      </c>
      <c r="W4893" s="3" t="s">
        <v>154</v>
      </c>
      <c r="X4893" s="3" t="s">
        <v>154</v>
      </c>
      <c r="Y4893" s="3" t="s">
        <v>154</v>
      </c>
      <c r="Z4893" s="3" t="s">
        <v>154</v>
      </c>
      <c r="AA4893" s="3" t="s">
        <v>154</v>
      </c>
      <c r="AB4893" s="3" t="s">
        <v>154</v>
      </c>
      <c r="AC4893" s="3" t="s">
        <v>154</v>
      </c>
      <c r="AD4893" s="3" t="s">
        <v>6151</v>
      </c>
      <c r="AE4893" s="3" t="s">
        <v>6151</v>
      </c>
      <c r="AF4893" s="3" t="s">
        <v>154</v>
      </c>
      <c r="AG4893" s="3" t="s">
        <v>154</v>
      </c>
      <c r="AH4893" s="3" t="s">
        <v>6597</v>
      </c>
      <c r="AI4893" s="3" t="s">
        <v>6482</v>
      </c>
      <c r="AJ4893" s="3" t="s">
        <v>16016</v>
      </c>
    </row>
    <row r="4894" spans="1:36" ht="15">
      <c r="A4894" s="10">
        <v>4997</v>
      </c>
      <c r="B4894" t="str">
        <f>IF(K4894="总计","",INDEX(主数据!A:AD,MATCH(J4894,主数据!A:A,0),9))</f>
        <v>华南大区公司</v>
      </c>
      <c r="C4894" t="str">
        <f>IF(K4894="","",INDEX(主数据!A:AD,MATCH(J4894,主数据!A:A,0),11))</f>
        <v>深圳东区</v>
      </c>
      <c r="D4894" t="str">
        <f t="shared" si="304"/>
        <v>SZ66物业服务费标准方式3.50</v>
      </c>
      <c r="E4894" s="13" t="str">
        <f t="shared" si="306"/>
        <v>3.50</v>
      </c>
      <c r="F4894" s="13" t="str">
        <f>IF(E4894="","",IFERROR(IF(IF(K4894="","",INDEX(收费标合同信息维护!A:Q,MATCH(D4894,收费标合同信息维护!J:J,0),10))=D4894,"有","无"),"无"))</f>
        <v>无</v>
      </c>
      <c r="G4894" s="13" t="str">
        <f t="shared" si="305"/>
        <v/>
      </c>
      <c r="H4894" s="13" t="str">
        <f t="shared" si="307"/>
        <v/>
      </c>
      <c r="I4894" s="13" t="str">
        <f>IF(G4894="","",IFERROR(IF(IF(K4894="","",INDEX(收费标合同信息维护!A:Q,MATCH(G4894,收费标合同信息维护!M:M,0),13))=G4894,"有","无"),"无"))</f>
        <v/>
      </c>
      <c r="J4894" s="3" t="s">
        <v>2471</v>
      </c>
      <c r="K4894" s="3" t="s">
        <v>16013</v>
      </c>
      <c r="L4894" s="3" t="s">
        <v>6025</v>
      </c>
      <c r="M4894" s="3" t="s">
        <v>6026</v>
      </c>
      <c r="N4894" s="3" t="s">
        <v>6477</v>
      </c>
      <c r="O4894" s="3" t="s">
        <v>6478</v>
      </c>
      <c r="P4894" s="3" t="s">
        <v>16017</v>
      </c>
      <c r="Q4894" s="3" t="s">
        <v>16018</v>
      </c>
      <c r="R4894" s="3" t="s">
        <v>6484</v>
      </c>
      <c r="S4894" s="3" t="s">
        <v>6491</v>
      </c>
      <c r="T4894" s="3" t="s">
        <v>8151</v>
      </c>
      <c r="U4894" s="3" t="s">
        <v>154</v>
      </c>
      <c r="V4894" s="3" t="s">
        <v>6869</v>
      </c>
      <c r="W4894" s="3" t="s">
        <v>154</v>
      </c>
      <c r="X4894" s="3" t="s">
        <v>154</v>
      </c>
      <c r="Y4894" s="3" t="s">
        <v>154</v>
      </c>
      <c r="Z4894" s="3" t="s">
        <v>154</v>
      </c>
      <c r="AA4894" s="3" t="s">
        <v>154</v>
      </c>
      <c r="AB4894" s="3" t="s">
        <v>154</v>
      </c>
      <c r="AC4894" s="3" t="s">
        <v>154</v>
      </c>
      <c r="AD4894" s="3" t="s">
        <v>6151</v>
      </c>
      <c r="AE4894" s="3" t="s">
        <v>6151</v>
      </c>
      <c r="AF4894" s="3" t="s">
        <v>154</v>
      </c>
      <c r="AG4894" s="3" t="s">
        <v>154</v>
      </c>
      <c r="AH4894" s="3" t="s">
        <v>6597</v>
      </c>
      <c r="AI4894" s="3" t="s">
        <v>6482</v>
      </c>
      <c r="AJ4894" s="3" t="s">
        <v>16016</v>
      </c>
    </row>
    <row r="4895" spans="1:36" ht="15">
      <c r="A4895" s="10">
        <v>4998</v>
      </c>
      <c r="B4895" t="str">
        <f>IF(K4895="总计","",INDEX(主数据!A:AD,MATCH(J4895,主数据!A:A,0),9))</f>
        <v>华南大区公司</v>
      </c>
      <c r="C4895" t="str">
        <f>IF(K4895="","",INDEX(主数据!A:AD,MATCH(J4895,主数据!A:A,0),11))</f>
        <v>深圳东区</v>
      </c>
      <c r="D4895" t="str">
        <f t="shared" si="304"/>
        <v>SZ66物业服务费标准方式2.80</v>
      </c>
      <c r="E4895" s="13" t="str">
        <f t="shared" si="306"/>
        <v>2.80</v>
      </c>
      <c r="F4895" s="13" t="str">
        <f>IF(E4895="","",IFERROR(IF(IF(K4895="","",INDEX(收费标合同信息维护!A:Q,MATCH(D4895,收费标合同信息维护!J:J,0),10))=D4895,"有","无"),"无"))</f>
        <v>无</v>
      </c>
      <c r="G4895" s="13" t="str">
        <f t="shared" si="305"/>
        <v/>
      </c>
      <c r="H4895" s="13" t="str">
        <f t="shared" si="307"/>
        <v/>
      </c>
      <c r="I4895" s="13" t="str">
        <f>IF(G4895="","",IFERROR(IF(IF(K4895="","",INDEX(收费标合同信息维护!A:Q,MATCH(G4895,收费标合同信息维护!M:M,0),13))=G4895,"有","无"),"无"))</f>
        <v/>
      </c>
      <c r="J4895" s="3" t="s">
        <v>2471</v>
      </c>
      <c r="K4895" s="3" t="s">
        <v>16013</v>
      </c>
      <c r="L4895" s="3" t="s">
        <v>6025</v>
      </c>
      <c r="M4895" s="3" t="s">
        <v>6026</v>
      </c>
      <c r="N4895" s="3" t="s">
        <v>6477</v>
      </c>
      <c r="O4895" s="3" t="s">
        <v>6478</v>
      </c>
      <c r="P4895" s="3" t="s">
        <v>16019</v>
      </c>
      <c r="Q4895" s="3" t="s">
        <v>16020</v>
      </c>
      <c r="R4895" s="3" t="s">
        <v>6484</v>
      </c>
      <c r="S4895" s="3" t="s">
        <v>6491</v>
      </c>
      <c r="T4895" s="3" t="s">
        <v>8151</v>
      </c>
      <c r="U4895" s="3" t="s">
        <v>154</v>
      </c>
      <c r="V4895" s="3" t="s">
        <v>6543</v>
      </c>
      <c r="W4895" s="3" t="s">
        <v>154</v>
      </c>
      <c r="X4895" s="3" t="s">
        <v>154</v>
      </c>
      <c r="Y4895" s="3" t="s">
        <v>154</v>
      </c>
      <c r="Z4895" s="3" t="s">
        <v>154</v>
      </c>
      <c r="AA4895" s="3" t="s">
        <v>154</v>
      </c>
      <c r="AB4895" s="3" t="s">
        <v>154</v>
      </c>
      <c r="AC4895" s="3" t="s">
        <v>154</v>
      </c>
      <c r="AD4895" s="3" t="s">
        <v>6151</v>
      </c>
      <c r="AE4895" s="3" t="s">
        <v>6151</v>
      </c>
      <c r="AF4895" s="3" t="s">
        <v>154</v>
      </c>
      <c r="AG4895" s="3" t="s">
        <v>154</v>
      </c>
      <c r="AH4895" s="3" t="s">
        <v>6597</v>
      </c>
      <c r="AI4895" s="3" t="s">
        <v>6482</v>
      </c>
      <c r="AJ4895" s="3" t="s">
        <v>16016</v>
      </c>
    </row>
    <row r="4896" spans="1:36" ht="15">
      <c r="A4896" s="10">
        <v>4999</v>
      </c>
      <c r="B4896" t="str">
        <f>IF(K4896="总计","",INDEX(主数据!A:AD,MATCH(J4896,主数据!A:A,0),9))</f>
        <v>华南大区公司</v>
      </c>
      <c r="C4896" t="str">
        <f>IF(K4896="","",INDEX(主数据!A:AD,MATCH(J4896,主数据!A:A,0),11))</f>
        <v>深圳东区</v>
      </c>
      <c r="D4896" t="str">
        <f t="shared" si="304"/>
        <v>SZ66物业服务费标准方式5.00</v>
      </c>
      <c r="E4896" s="13" t="str">
        <f t="shared" si="306"/>
        <v>5.00</v>
      </c>
      <c r="F4896" s="13" t="str">
        <f>IF(E4896="","",IFERROR(IF(IF(K4896="","",INDEX(收费标合同信息维护!A:Q,MATCH(D4896,收费标合同信息维护!J:J,0),10))=D4896,"有","无"),"无"))</f>
        <v>无</v>
      </c>
      <c r="G4896" s="13" t="str">
        <f t="shared" si="305"/>
        <v/>
      </c>
      <c r="H4896" s="13" t="str">
        <f t="shared" si="307"/>
        <v/>
      </c>
      <c r="I4896" s="13" t="str">
        <f>IF(G4896="","",IFERROR(IF(IF(K4896="","",INDEX(收费标合同信息维护!A:Q,MATCH(G4896,收费标合同信息维护!M:M,0),13))=G4896,"有","无"),"无"))</f>
        <v/>
      </c>
      <c r="J4896" s="3" t="s">
        <v>2471</v>
      </c>
      <c r="K4896" s="3" t="s">
        <v>16013</v>
      </c>
      <c r="L4896" s="3" t="s">
        <v>6025</v>
      </c>
      <c r="M4896" s="3" t="s">
        <v>6026</v>
      </c>
      <c r="N4896" s="3" t="s">
        <v>6477</v>
      </c>
      <c r="O4896" s="3" t="s">
        <v>6478</v>
      </c>
      <c r="P4896" s="3" t="s">
        <v>16021</v>
      </c>
      <c r="Q4896" s="3" t="s">
        <v>15891</v>
      </c>
      <c r="R4896" s="3" t="s">
        <v>6484</v>
      </c>
      <c r="S4896" s="3" t="s">
        <v>6491</v>
      </c>
      <c r="T4896" s="3" t="s">
        <v>16022</v>
      </c>
      <c r="U4896" s="3" t="s">
        <v>16023</v>
      </c>
      <c r="V4896" s="3" t="s">
        <v>6744</v>
      </c>
      <c r="W4896" s="3" t="s">
        <v>154</v>
      </c>
      <c r="X4896" s="3" t="s">
        <v>154</v>
      </c>
      <c r="Y4896" s="3" t="s">
        <v>154</v>
      </c>
      <c r="Z4896" s="3" t="s">
        <v>154</v>
      </c>
      <c r="AA4896" s="3" t="s">
        <v>154</v>
      </c>
      <c r="AB4896" s="3" t="s">
        <v>154</v>
      </c>
      <c r="AC4896" s="3" t="s">
        <v>154</v>
      </c>
      <c r="AD4896" s="3" t="s">
        <v>6151</v>
      </c>
      <c r="AE4896" s="3" t="s">
        <v>6151</v>
      </c>
      <c r="AF4896" s="3" t="s">
        <v>154</v>
      </c>
      <c r="AG4896" s="3" t="s">
        <v>154</v>
      </c>
      <c r="AH4896" s="3" t="s">
        <v>6597</v>
      </c>
      <c r="AI4896" s="3" t="s">
        <v>6482</v>
      </c>
      <c r="AJ4896" s="3" t="s">
        <v>6489</v>
      </c>
    </row>
    <row r="4897" spans="1:36" ht="15">
      <c r="A4897" s="10">
        <v>5000</v>
      </c>
      <c r="B4897" t="str">
        <f>IF(K4897="总计","",INDEX(主数据!A:AD,MATCH(J4897,主数据!A:A,0),9))</f>
        <v>华南大区公司</v>
      </c>
      <c r="C4897" t="str">
        <f>IF(K4897="","",INDEX(主数据!A:AD,MATCH(J4897,主数据!A:A,0),11))</f>
        <v>深圳东区</v>
      </c>
      <c r="D4897" t="str">
        <f t="shared" si="304"/>
        <v>SZ66自营停车费（固定）直接录入</v>
      </c>
      <c r="E4897" s="13" t="str">
        <f t="shared" si="306"/>
        <v/>
      </c>
      <c r="F4897" s="13" t="str">
        <f>IF(E4897="","",IFERROR(IF(IF(K4897="","",INDEX(收费标合同信息维护!A:Q,MATCH(D4897,收费标合同信息维护!J:J,0),10))=D4897,"有","无"),"无"))</f>
        <v/>
      </c>
      <c r="G4897" s="13" t="str">
        <f t="shared" si="305"/>
        <v>SZ66自营停车费（固定）直接录入150.00</v>
      </c>
      <c r="H4897" s="13" t="str">
        <f t="shared" si="307"/>
        <v>150.00</v>
      </c>
      <c r="I4897" s="13" t="str">
        <f>IF(G4897="","",IFERROR(IF(IF(K4897="","",INDEX(收费标合同信息维护!A:Q,MATCH(G4897,收费标合同信息维护!M:M,0),13))=G4897,"有","无"),"无"))</f>
        <v>无</v>
      </c>
      <c r="J4897" s="3" t="s">
        <v>2471</v>
      </c>
      <c r="K4897" s="3" t="s">
        <v>16013</v>
      </c>
      <c r="L4897" s="3" t="s">
        <v>6714</v>
      </c>
      <c r="M4897" s="3" t="s">
        <v>6715</v>
      </c>
      <c r="N4897" s="3" t="s">
        <v>6477</v>
      </c>
      <c r="O4897" s="3" t="s">
        <v>6597</v>
      </c>
      <c r="P4897" s="3" t="s">
        <v>16024</v>
      </c>
      <c r="Q4897" s="3" t="s">
        <v>15895</v>
      </c>
      <c r="R4897" s="3" t="s">
        <v>6479</v>
      </c>
      <c r="S4897" s="3" t="s">
        <v>6480</v>
      </c>
      <c r="T4897" s="3" t="s">
        <v>16025</v>
      </c>
      <c r="U4897" s="3" t="s">
        <v>6716</v>
      </c>
      <c r="V4897" s="3" t="s">
        <v>154</v>
      </c>
      <c r="W4897" s="3" t="s">
        <v>8442</v>
      </c>
      <c r="X4897" s="3" t="s">
        <v>154</v>
      </c>
      <c r="Y4897" s="3" t="s">
        <v>154</v>
      </c>
      <c r="Z4897" s="3" t="s">
        <v>154</v>
      </c>
      <c r="AA4897" s="3" t="s">
        <v>154</v>
      </c>
      <c r="AB4897" s="3" t="s">
        <v>154</v>
      </c>
      <c r="AC4897" s="3" t="s">
        <v>154</v>
      </c>
      <c r="AD4897" s="3" t="s">
        <v>6151</v>
      </c>
      <c r="AE4897" s="3" t="s">
        <v>6151</v>
      </c>
      <c r="AF4897" s="3" t="s">
        <v>154</v>
      </c>
      <c r="AG4897" s="3" t="s">
        <v>154</v>
      </c>
      <c r="AH4897" s="3" t="s">
        <v>6597</v>
      </c>
      <c r="AI4897" s="3" t="s">
        <v>6727</v>
      </c>
      <c r="AJ4897" s="3" t="s">
        <v>6489</v>
      </c>
    </row>
    <row r="4898" spans="1:36" ht="15">
      <c r="A4898" s="10">
        <v>5001</v>
      </c>
      <c r="B4898" t="str">
        <f>IF(K4898="总计","",INDEX(主数据!A:AD,MATCH(J4898,主数据!A:A,0),9))</f>
        <v>华南大区公司</v>
      </c>
      <c r="C4898" t="str">
        <f>IF(K4898="","",INDEX(主数据!A:AD,MATCH(J4898,主数据!A:A,0),11))</f>
        <v>深圳东区</v>
      </c>
      <c r="D4898" t="str">
        <f t="shared" si="304"/>
        <v>SZ66自营停车费（临时）直接录入</v>
      </c>
      <c r="E4898" s="13" t="str">
        <f t="shared" si="306"/>
        <v/>
      </c>
      <c r="F4898" s="13" t="str">
        <f>IF(E4898="","",IFERROR(IF(IF(K4898="","",INDEX(收费标合同信息维护!A:Q,MATCH(D4898,收费标合同信息维护!J:J,0),10))=D4898,"有","无"),"无"))</f>
        <v/>
      </c>
      <c r="G4898" s="13" t="str">
        <f t="shared" si="305"/>
        <v/>
      </c>
      <c r="H4898" s="13" t="str">
        <f t="shared" si="307"/>
        <v/>
      </c>
      <c r="I4898" s="13" t="str">
        <f>IF(G4898="","",IFERROR(IF(IF(K4898="","",INDEX(收费标合同信息维护!A:Q,MATCH(G4898,收费标合同信息维护!M:M,0),13))=G4898,"有","无"),"无"))</f>
        <v/>
      </c>
      <c r="J4898" s="3" t="s">
        <v>2471</v>
      </c>
      <c r="K4898" s="3" t="s">
        <v>16013</v>
      </c>
      <c r="L4898" s="3" t="s">
        <v>8898</v>
      </c>
      <c r="M4898" s="3" t="s">
        <v>8899</v>
      </c>
      <c r="N4898" s="3" t="s">
        <v>6477</v>
      </c>
      <c r="O4898" s="3" t="s">
        <v>6597</v>
      </c>
      <c r="P4898" s="3" t="s">
        <v>16026</v>
      </c>
      <c r="Q4898" s="3" t="s">
        <v>16027</v>
      </c>
      <c r="R4898" s="3" t="s">
        <v>6479</v>
      </c>
      <c r="S4898" s="3" t="s">
        <v>6480</v>
      </c>
      <c r="T4898" s="3" t="s">
        <v>16028</v>
      </c>
      <c r="U4898" s="3" t="s">
        <v>6716</v>
      </c>
      <c r="V4898" s="3" t="s">
        <v>154</v>
      </c>
      <c r="W4898" s="3" t="s">
        <v>154</v>
      </c>
      <c r="X4898" s="3" t="s">
        <v>154</v>
      </c>
      <c r="Y4898" s="3" t="s">
        <v>154</v>
      </c>
      <c r="Z4898" s="3" t="s">
        <v>154</v>
      </c>
      <c r="AA4898" s="3" t="s">
        <v>154</v>
      </c>
      <c r="AB4898" s="3" t="s">
        <v>154</v>
      </c>
      <c r="AC4898" s="3" t="s">
        <v>154</v>
      </c>
      <c r="AD4898" s="3" t="s">
        <v>6151</v>
      </c>
      <c r="AE4898" s="3" t="s">
        <v>6151</v>
      </c>
      <c r="AF4898" s="3" t="s">
        <v>154</v>
      </c>
      <c r="AG4898" s="3" t="s">
        <v>154</v>
      </c>
      <c r="AH4898" s="3" t="s">
        <v>6478</v>
      </c>
      <c r="AI4898" s="3" t="s">
        <v>6727</v>
      </c>
      <c r="AJ4898" s="3" t="s">
        <v>6489</v>
      </c>
    </row>
    <row r="4899" spans="1:36" ht="15">
      <c r="A4899" s="10">
        <v>5002</v>
      </c>
      <c r="B4899" t="str">
        <f>IF(K4899="总计","",INDEX(主数据!A:AD,MATCH(J4899,主数据!A:A,0),9))</f>
        <v>华南大区公司</v>
      </c>
      <c r="C4899" t="str">
        <f>IF(K4899="","",INDEX(主数据!A:AD,MATCH(J4899,主数据!A:A,0),11))</f>
        <v>深圳东区</v>
      </c>
      <c r="D4899" t="str">
        <f t="shared" si="304"/>
        <v>SZ66会所服务费直接录入</v>
      </c>
      <c r="E4899" s="13" t="str">
        <f t="shared" si="306"/>
        <v/>
      </c>
      <c r="F4899" s="13" t="str">
        <f>IF(E4899="","",IFERROR(IF(IF(K4899="","",INDEX(收费标合同信息维护!A:Q,MATCH(D4899,收费标合同信息维护!J:J,0),10))=D4899,"有","无"),"无"))</f>
        <v/>
      </c>
      <c r="G4899" s="13" t="str">
        <f t="shared" si="305"/>
        <v/>
      </c>
      <c r="H4899" s="13" t="str">
        <f t="shared" si="307"/>
        <v/>
      </c>
      <c r="I4899" s="13" t="str">
        <f>IF(G4899="","",IFERROR(IF(IF(K4899="","",INDEX(收费标合同信息维护!A:Q,MATCH(G4899,收费标合同信息维护!M:M,0),13))=G4899,"有","无"),"无"))</f>
        <v/>
      </c>
      <c r="J4899" s="3" t="s">
        <v>2471</v>
      </c>
      <c r="K4899" s="3" t="s">
        <v>16013</v>
      </c>
      <c r="L4899" s="3" t="s">
        <v>6717</v>
      </c>
      <c r="M4899" s="3" t="s">
        <v>6718</v>
      </c>
      <c r="N4899" s="3" t="s">
        <v>6477</v>
      </c>
      <c r="O4899" s="3" t="s">
        <v>6478</v>
      </c>
      <c r="P4899" s="3" t="s">
        <v>16029</v>
      </c>
      <c r="Q4899" s="3" t="s">
        <v>16030</v>
      </c>
      <c r="R4899" s="3" t="s">
        <v>6479</v>
      </c>
      <c r="S4899" s="3" t="s">
        <v>6480</v>
      </c>
      <c r="T4899" s="3" t="s">
        <v>16031</v>
      </c>
      <c r="U4899" s="3" t="s">
        <v>15893</v>
      </c>
      <c r="V4899" s="3" t="s">
        <v>154</v>
      </c>
      <c r="W4899" s="3" t="s">
        <v>154</v>
      </c>
      <c r="X4899" s="3" t="s">
        <v>154</v>
      </c>
      <c r="Y4899" s="3" t="s">
        <v>154</v>
      </c>
      <c r="Z4899" s="3" t="s">
        <v>154</v>
      </c>
      <c r="AA4899" s="3" t="s">
        <v>154</v>
      </c>
      <c r="AB4899" s="3" t="s">
        <v>154</v>
      </c>
      <c r="AC4899" s="3" t="s">
        <v>154</v>
      </c>
      <c r="AD4899" s="3" t="s">
        <v>6151</v>
      </c>
      <c r="AE4899" s="3" t="s">
        <v>6151</v>
      </c>
      <c r="AF4899" s="3" t="s">
        <v>154</v>
      </c>
      <c r="AG4899" s="3" t="s">
        <v>154</v>
      </c>
      <c r="AH4899" s="3" t="s">
        <v>6597</v>
      </c>
      <c r="AI4899" s="3" t="s">
        <v>6727</v>
      </c>
      <c r="AJ4899" s="3" t="s">
        <v>6489</v>
      </c>
    </row>
    <row r="4900" spans="1:36" ht="15">
      <c r="A4900" s="10">
        <v>5003</v>
      </c>
      <c r="B4900" t="str">
        <f>IF(K4900="总计","",INDEX(主数据!A:AD,MATCH(J4900,主数据!A:A,0),9))</f>
        <v>华南大区公司</v>
      </c>
      <c r="C4900" t="str">
        <f>IF(K4900="","",INDEX(主数据!A:AD,MATCH(J4900,主数据!A:A,0),11))</f>
        <v>深圳东区</v>
      </c>
      <c r="D4900" t="str">
        <f t="shared" si="304"/>
        <v>SZ66其他费用直接录入</v>
      </c>
      <c r="E4900" s="13" t="str">
        <f t="shared" si="306"/>
        <v/>
      </c>
      <c r="F4900" s="13" t="str">
        <f>IF(E4900="","",IFERROR(IF(IF(K4900="","",INDEX(收费标合同信息维护!A:Q,MATCH(D4900,收费标合同信息维护!J:J,0),10))=D4900,"有","无"),"无"))</f>
        <v/>
      </c>
      <c r="G4900" s="13" t="str">
        <f t="shared" si="305"/>
        <v/>
      </c>
      <c r="H4900" s="13" t="str">
        <f t="shared" si="307"/>
        <v/>
      </c>
      <c r="I4900" s="13" t="str">
        <f>IF(G4900="","",IFERROR(IF(IF(K4900="","",INDEX(收费标合同信息维护!A:Q,MATCH(G4900,收费标合同信息维护!M:M,0),13))=G4900,"有","无"),"无"))</f>
        <v/>
      </c>
      <c r="J4900" s="3" t="s">
        <v>2471</v>
      </c>
      <c r="K4900" s="3" t="s">
        <v>16013</v>
      </c>
      <c r="L4900" s="3" t="s">
        <v>6544</v>
      </c>
      <c r="M4900" s="3" t="s">
        <v>6545</v>
      </c>
      <c r="N4900" s="3" t="s">
        <v>6477</v>
      </c>
      <c r="O4900" s="3" t="s">
        <v>6478</v>
      </c>
      <c r="P4900" s="3" t="s">
        <v>16032</v>
      </c>
      <c r="Q4900" s="3" t="s">
        <v>16033</v>
      </c>
      <c r="R4900" s="3" t="s">
        <v>6479</v>
      </c>
      <c r="S4900" s="3" t="s">
        <v>6480</v>
      </c>
      <c r="T4900" s="3" t="s">
        <v>16025</v>
      </c>
      <c r="U4900" s="3" t="s">
        <v>16034</v>
      </c>
      <c r="V4900" s="3" t="s">
        <v>154</v>
      </c>
      <c r="W4900" s="3" t="s">
        <v>154</v>
      </c>
      <c r="X4900" s="3" t="s">
        <v>154</v>
      </c>
      <c r="Y4900" s="3" t="s">
        <v>154</v>
      </c>
      <c r="Z4900" s="3" t="s">
        <v>154</v>
      </c>
      <c r="AA4900" s="3" t="s">
        <v>154</v>
      </c>
      <c r="AB4900" s="3" t="s">
        <v>154</v>
      </c>
      <c r="AC4900" s="3" t="s">
        <v>154</v>
      </c>
      <c r="AD4900" s="3" t="s">
        <v>6151</v>
      </c>
      <c r="AE4900" s="3" t="s">
        <v>6151</v>
      </c>
      <c r="AF4900" s="3" t="s">
        <v>154</v>
      </c>
      <c r="AG4900" s="3" t="s">
        <v>154</v>
      </c>
      <c r="AH4900" s="3" t="s">
        <v>6597</v>
      </c>
      <c r="AI4900" s="3" t="s">
        <v>6727</v>
      </c>
      <c r="AJ4900" s="3" t="s">
        <v>6489</v>
      </c>
    </row>
    <row r="4901" spans="1:36" ht="15">
      <c r="A4901" s="10">
        <v>5004</v>
      </c>
      <c r="B4901" t="str">
        <f>IF(K4901="总计","",INDEX(主数据!A:AD,MATCH(J4901,主数据!A:A,0),9))</f>
        <v>华南大区公司</v>
      </c>
      <c r="C4901" t="str">
        <f>IF(K4901="","",INDEX(主数据!A:AD,MATCH(J4901,主数据!A:A,0),11))</f>
        <v>深圳东区</v>
      </c>
      <c r="D4901" t="str">
        <f t="shared" si="304"/>
        <v>SZ66其他费用直接录入</v>
      </c>
      <c r="E4901" s="13" t="str">
        <f t="shared" si="306"/>
        <v/>
      </c>
      <c r="F4901" s="13" t="str">
        <f>IF(E4901="","",IFERROR(IF(IF(K4901="","",INDEX(收费标合同信息维护!A:Q,MATCH(D4901,收费标合同信息维护!J:J,0),10))=D4901,"有","无"),"无"))</f>
        <v/>
      </c>
      <c r="G4901" s="13" t="str">
        <f t="shared" si="305"/>
        <v/>
      </c>
      <c r="H4901" s="13" t="str">
        <f t="shared" si="307"/>
        <v/>
      </c>
      <c r="I4901" s="13" t="str">
        <f>IF(G4901="","",IFERROR(IF(IF(K4901="","",INDEX(收费标合同信息维护!A:Q,MATCH(G4901,收费标合同信息维护!M:M,0),13))=G4901,"有","无"),"无"))</f>
        <v/>
      </c>
      <c r="J4901" s="3" t="s">
        <v>2471</v>
      </c>
      <c r="K4901" s="3" t="s">
        <v>16013</v>
      </c>
      <c r="L4901" s="3" t="s">
        <v>6544</v>
      </c>
      <c r="M4901" s="3" t="s">
        <v>6545</v>
      </c>
      <c r="N4901" s="3" t="s">
        <v>6477</v>
      </c>
      <c r="O4901" s="3" t="s">
        <v>6478</v>
      </c>
      <c r="P4901" s="3" t="s">
        <v>16035</v>
      </c>
      <c r="Q4901" s="3" t="s">
        <v>15905</v>
      </c>
      <c r="R4901" s="3" t="s">
        <v>6479</v>
      </c>
      <c r="S4901" s="3" t="s">
        <v>6480</v>
      </c>
      <c r="T4901" s="3" t="s">
        <v>16036</v>
      </c>
      <c r="U4901" s="3" t="s">
        <v>15893</v>
      </c>
      <c r="V4901" s="3" t="s">
        <v>154</v>
      </c>
      <c r="W4901" s="3" t="s">
        <v>154</v>
      </c>
      <c r="X4901" s="3" t="s">
        <v>154</v>
      </c>
      <c r="Y4901" s="3" t="s">
        <v>154</v>
      </c>
      <c r="Z4901" s="3" t="s">
        <v>154</v>
      </c>
      <c r="AA4901" s="3" t="s">
        <v>154</v>
      </c>
      <c r="AB4901" s="3" t="s">
        <v>154</v>
      </c>
      <c r="AC4901" s="3" t="s">
        <v>154</v>
      </c>
      <c r="AD4901" s="3" t="s">
        <v>6151</v>
      </c>
      <c r="AE4901" s="3" t="s">
        <v>6151</v>
      </c>
      <c r="AF4901" s="3" t="s">
        <v>154</v>
      </c>
      <c r="AG4901" s="3" t="s">
        <v>154</v>
      </c>
      <c r="AH4901" s="3" t="s">
        <v>6478</v>
      </c>
      <c r="AI4901" s="3" t="s">
        <v>6727</v>
      </c>
      <c r="AJ4901" s="3" t="s">
        <v>6489</v>
      </c>
    </row>
    <row r="4902" spans="1:36" ht="15">
      <c r="A4902" s="10">
        <v>5005</v>
      </c>
      <c r="B4902" t="str">
        <f>IF(K4902="总计","",INDEX(主数据!A:AD,MATCH(J4902,主数据!A:A,0),9))</f>
        <v>华南大区公司</v>
      </c>
      <c r="C4902" t="str">
        <f>IF(K4902="","",INDEX(主数据!A:AD,MATCH(J4902,主数据!A:A,0),11))</f>
        <v>深圳东区</v>
      </c>
      <c r="D4902" t="str">
        <f t="shared" si="304"/>
        <v>SZ66其他费用直接录入</v>
      </c>
      <c r="E4902" s="13" t="str">
        <f t="shared" si="306"/>
        <v/>
      </c>
      <c r="F4902" s="13" t="str">
        <f>IF(E4902="","",IFERROR(IF(IF(K4902="","",INDEX(收费标合同信息维护!A:Q,MATCH(D4902,收费标合同信息维护!J:J,0),10))=D4902,"有","无"),"无"))</f>
        <v/>
      </c>
      <c r="G4902" s="13" t="str">
        <f t="shared" si="305"/>
        <v/>
      </c>
      <c r="H4902" s="13" t="str">
        <f t="shared" si="307"/>
        <v/>
      </c>
      <c r="I4902" s="13" t="str">
        <f>IF(G4902="","",IFERROR(IF(IF(K4902="","",INDEX(收费标合同信息维护!A:Q,MATCH(G4902,收费标合同信息维护!M:M,0),13))=G4902,"有","无"),"无"))</f>
        <v/>
      </c>
      <c r="J4902" s="3" t="s">
        <v>2471</v>
      </c>
      <c r="K4902" s="3" t="s">
        <v>16013</v>
      </c>
      <c r="L4902" s="3" t="s">
        <v>6544</v>
      </c>
      <c r="M4902" s="3" t="s">
        <v>6545</v>
      </c>
      <c r="N4902" s="3" t="s">
        <v>6477</v>
      </c>
      <c r="O4902" s="3" t="s">
        <v>6478</v>
      </c>
      <c r="P4902" s="3" t="s">
        <v>16037</v>
      </c>
      <c r="Q4902" s="3" t="s">
        <v>15907</v>
      </c>
      <c r="R4902" s="3" t="s">
        <v>6479</v>
      </c>
      <c r="S4902" s="3" t="s">
        <v>6480</v>
      </c>
      <c r="T4902" s="3" t="s">
        <v>15892</v>
      </c>
      <c r="U4902" s="3" t="s">
        <v>15893</v>
      </c>
      <c r="V4902" s="3" t="s">
        <v>154</v>
      </c>
      <c r="W4902" s="3" t="s">
        <v>154</v>
      </c>
      <c r="X4902" s="3" t="s">
        <v>154</v>
      </c>
      <c r="Y4902" s="3" t="s">
        <v>154</v>
      </c>
      <c r="Z4902" s="3" t="s">
        <v>154</v>
      </c>
      <c r="AA4902" s="3" t="s">
        <v>154</v>
      </c>
      <c r="AB4902" s="3" t="s">
        <v>154</v>
      </c>
      <c r="AC4902" s="3" t="s">
        <v>154</v>
      </c>
      <c r="AD4902" s="3" t="s">
        <v>6151</v>
      </c>
      <c r="AE4902" s="3" t="s">
        <v>6151</v>
      </c>
      <c r="AF4902" s="3" t="s">
        <v>154</v>
      </c>
      <c r="AG4902" s="3" t="s">
        <v>154</v>
      </c>
      <c r="AH4902" s="3" t="s">
        <v>6478</v>
      </c>
      <c r="AI4902" s="3" t="s">
        <v>6727</v>
      </c>
      <c r="AJ4902" s="3" t="s">
        <v>6489</v>
      </c>
    </row>
    <row r="4903" spans="1:36" ht="15">
      <c r="A4903" s="10">
        <v>5006</v>
      </c>
      <c r="B4903" t="str">
        <f>IF(K4903="总计","",INDEX(主数据!A:AD,MATCH(J4903,主数据!A:A,0),9))</f>
        <v>华南大区公司</v>
      </c>
      <c r="C4903" t="str">
        <f>IF(K4903="","",INDEX(主数据!A:AD,MATCH(J4903,主数据!A:A,0),11))</f>
        <v>深圳东区</v>
      </c>
      <c r="D4903" t="str">
        <f t="shared" si="304"/>
        <v>SZ66其他费用直接录入</v>
      </c>
      <c r="E4903" s="13" t="str">
        <f t="shared" si="306"/>
        <v/>
      </c>
      <c r="F4903" s="13" t="str">
        <f>IF(E4903="","",IFERROR(IF(IF(K4903="","",INDEX(收费标合同信息维护!A:Q,MATCH(D4903,收费标合同信息维护!J:J,0),10))=D4903,"有","无"),"无"))</f>
        <v/>
      </c>
      <c r="G4903" s="13" t="str">
        <f t="shared" si="305"/>
        <v/>
      </c>
      <c r="H4903" s="13" t="str">
        <f t="shared" si="307"/>
        <v/>
      </c>
      <c r="I4903" s="13" t="str">
        <f>IF(G4903="","",IFERROR(IF(IF(K4903="","",INDEX(收费标合同信息维护!A:Q,MATCH(G4903,收费标合同信息维护!M:M,0),13))=G4903,"有","无"),"无"))</f>
        <v/>
      </c>
      <c r="J4903" s="3" t="s">
        <v>2471</v>
      </c>
      <c r="K4903" s="3" t="s">
        <v>16013</v>
      </c>
      <c r="L4903" s="3" t="s">
        <v>6544</v>
      </c>
      <c r="M4903" s="3" t="s">
        <v>6545</v>
      </c>
      <c r="N4903" s="3" t="s">
        <v>6477</v>
      </c>
      <c r="O4903" s="3" t="s">
        <v>6478</v>
      </c>
      <c r="P4903" s="3" t="s">
        <v>16038</v>
      </c>
      <c r="Q4903" s="3" t="s">
        <v>6545</v>
      </c>
      <c r="R4903" s="3" t="s">
        <v>6479</v>
      </c>
      <c r="S4903" s="3" t="s">
        <v>6480</v>
      </c>
      <c r="T4903" s="3" t="s">
        <v>16039</v>
      </c>
      <c r="U4903" s="3" t="s">
        <v>15893</v>
      </c>
      <c r="V4903" s="3" t="s">
        <v>154</v>
      </c>
      <c r="W4903" s="3" t="s">
        <v>154</v>
      </c>
      <c r="X4903" s="3" t="s">
        <v>154</v>
      </c>
      <c r="Y4903" s="3" t="s">
        <v>154</v>
      </c>
      <c r="Z4903" s="3" t="s">
        <v>154</v>
      </c>
      <c r="AA4903" s="3" t="s">
        <v>154</v>
      </c>
      <c r="AB4903" s="3" t="s">
        <v>154</v>
      </c>
      <c r="AC4903" s="3" t="s">
        <v>154</v>
      </c>
      <c r="AD4903" s="3" t="s">
        <v>6151</v>
      </c>
      <c r="AE4903" s="3" t="s">
        <v>6151</v>
      </c>
      <c r="AF4903" s="3" t="s">
        <v>154</v>
      </c>
      <c r="AG4903" s="3" t="s">
        <v>154</v>
      </c>
      <c r="AH4903" s="3" t="s">
        <v>6478</v>
      </c>
      <c r="AI4903" s="3" t="s">
        <v>6727</v>
      </c>
      <c r="AJ4903" s="3" t="s">
        <v>6489</v>
      </c>
    </row>
    <row r="4904" spans="1:36" ht="15">
      <c r="A4904" s="10">
        <v>5007</v>
      </c>
      <c r="B4904" t="str">
        <f>IF(K4904="总计","",INDEX(主数据!A:AD,MATCH(J4904,主数据!A:A,0),9))</f>
        <v>华南大区公司</v>
      </c>
      <c r="C4904" t="str">
        <f>IF(K4904="","",INDEX(主数据!A:AD,MATCH(J4904,主数据!A:A,0),11))</f>
        <v>深圳东区</v>
      </c>
      <c r="D4904" t="str">
        <f t="shared" si="304"/>
        <v>SZ66代收代付其他费用标准方式3.50</v>
      </c>
      <c r="E4904" s="13" t="str">
        <f t="shared" si="306"/>
        <v>3.50</v>
      </c>
      <c r="F4904" s="13" t="str">
        <f>IF(E4904="","",IFERROR(IF(IF(K4904="","",INDEX(收费标合同信息维护!A:Q,MATCH(D4904,收费标合同信息维护!J:J,0),10))=D4904,"有","无"),"无"))</f>
        <v>无</v>
      </c>
      <c r="G4904" s="13" t="str">
        <f t="shared" si="305"/>
        <v/>
      </c>
      <c r="H4904" s="13" t="str">
        <f t="shared" si="307"/>
        <v/>
      </c>
      <c r="I4904" s="13" t="str">
        <f>IF(G4904="","",IFERROR(IF(IF(K4904="","",INDEX(收费标合同信息维护!A:Q,MATCH(G4904,收费标合同信息维护!M:M,0),13))=G4904,"有","无"),"无"))</f>
        <v/>
      </c>
      <c r="J4904" s="3" t="s">
        <v>2471</v>
      </c>
      <c r="K4904" s="3" t="s">
        <v>16013</v>
      </c>
      <c r="L4904" s="3" t="s">
        <v>6620</v>
      </c>
      <c r="M4904" s="3" t="s">
        <v>6621</v>
      </c>
      <c r="N4904" s="3" t="s">
        <v>6477</v>
      </c>
      <c r="O4904" s="3" t="s">
        <v>6597</v>
      </c>
      <c r="P4904" s="3" t="s">
        <v>16040</v>
      </c>
      <c r="Q4904" s="3" t="s">
        <v>7355</v>
      </c>
      <c r="R4904" s="3" t="s">
        <v>6484</v>
      </c>
      <c r="S4904" s="3" t="s">
        <v>6491</v>
      </c>
      <c r="T4904" s="3" t="s">
        <v>8151</v>
      </c>
      <c r="U4904" s="3" t="s">
        <v>6716</v>
      </c>
      <c r="V4904" s="3" t="s">
        <v>6869</v>
      </c>
      <c r="W4904" s="3" t="s">
        <v>154</v>
      </c>
      <c r="X4904" s="3" t="s">
        <v>154</v>
      </c>
      <c r="Y4904" s="3" t="s">
        <v>154</v>
      </c>
      <c r="Z4904" s="3" t="s">
        <v>154</v>
      </c>
      <c r="AA4904" s="3" t="s">
        <v>154</v>
      </c>
      <c r="AB4904" s="3" t="s">
        <v>154</v>
      </c>
      <c r="AC4904" s="3" t="s">
        <v>154</v>
      </c>
      <c r="AD4904" s="3" t="s">
        <v>6151</v>
      </c>
      <c r="AE4904" s="3" t="s">
        <v>6151</v>
      </c>
      <c r="AF4904" s="3" t="s">
        <v>154</v>
      </c>
      <c r="AG4904" s="3" t="s">
        <v>154</v>
      </c>
      <c r="AH4904" s="3" t="s">
        <v>6597</v>
      </c>
      <c r="AI4904" s="3" t="s">
        <v>6727</v>
      </c>
      <c r="AJ4904" s="3" t="s">
        <v>6489</v>
      </c>
    </row>
    <row r="4905" spans="1:36" ht="15">
      <c r="A4905" s="10">
        <v>5008</v>
      </c>
      <c r="B4905" t="str">
        <f>IF(K4905="总计","",INDEX(主数据!A:AD,MATCH(J4905,主数据!A:A,0),9))</f>
        <v>华南大区公司</v>
      </c>
      <c r="C4905" t="str">
        <f>IF(K4905="","",INDEX(主数据!A:AD,MATCH(J4905,主数据!A:A,0),11))</f>
        <v>深圳东区</v>
      </c>
      <c r="D4905" t="str">
        <f t="shared" si="304"/>
        <v>SZ66代收代付其他费用标准方式2.65</v>
      </c>
      <c r="E4905" s="13" t="str">
        <f t="shared" si="306"/>
        <v>2.65</v>
      </c>
      <c r="F4905" s="13" t="str">
        <f>IF(E4905="","",IFERROR(IF(IF(K4905="","",INDEX(收费标合同信息维护!A:Q,MATCH(D4905,收费标合同信息维护!J:J,0),10))=D4905,"有","无"),"无"))</f>
        <v>无</v>
      </c>
      <c r="G4905" s="13" t="str">
        <f t="shared" si="305"/>
        <v/>
      </c>
      <c r="H4905" s="13" t="str">
        <f t="shared" si="307"/>
        <v/>
      </c>
      <c r="I4905" s="13" t="str">
        <f>IF(G4905="","",IFERROR(IF(IF(K4905="","",INDEX(收费标合同信息维护!A:Q,MATCH(G4905,收费标合同信息维护!M:M,0),13))=G4905,"有","无"),"无"))</f>
        <v/>
      </c>
      <c r="J4905" s="3" t="s">
        <v>2471</v>
      </c>
      <c r="K4905" s="3" t="s">
        <v>16013</v>
      </c>
      <c r="L4905" s="3" t="s">
        <v>6620</v>
      </c>
      <c r="M4905" s="3" t="s">
        <v>6621</v>
      </c>
      <c r="N4905" s="3" t="s">
        <v>6477</v>
      </c>
      <c r="O4905" s="3" t="s">
        <v>6597</v>
      </c>
      <c r="P4905" s="3" t="s">
        <v>16041</v>
      </c>
      <c r="Q4905" s="3" t="s">
        <v>6723</v>
      </c>
      <c r="R4905" s="3" t="s">
        <v>6484</v>
      </c>
      <c r="S4905" s="3" t="s">
        <v>6491</v>
      </c>
      <c r="T4905" s="3" t="s">
        <v>8151</v>
      </c>
      <c r="U4905" s="3" t="s">
        <v>6716</v>
      </c>
      <c r="V4905" s="3" t="s">
        <v>10763</v>
      </c>
      <c r="W4905" s="3" t="s">
        <v>154</v>
      </c>
      <c r="X4905" s="3" t="s">
        <v>154</v>
      </c>
      <c r="Y4905" s="3" t="s">
        <v>154</v>
      </c>
      <c r="Z4905" s="3" t="s">
        <v>154</v>
      </c>
      <c r="AA4905" s="3" t="s">
        <v>154</v>
      </c>
      <c r="AB4905" s="3" t="s">
        <v>154</v>
      </c>
      <c r="AC4905" s="3" t="s">
        <v>154</v>
      </c>
      <c r="AD4905" s="3" t="s">
        <v>6151</v>
      </c>
      <c r="AE4905" s="3" t="s">
        <v>6151</v>
      </c>
      <c r="AF4905" s="3" t="s">
        <v>154</v>
      </c>
      <c r="AG4905" s="3" t="s">
        <v>154</v>
      </c>
      <c r="AH4905" s="3" t="s">
        <v>6597</v>
      </c>
      <c r="AI4905" s="3" t="s">
        <v>6482</v>
      </c>
      <c r="AJ4905" s="3" t="s">
        <v>16016</v>
      </c>
    </row>
    <row r="4906" spans="1:36" ht="15">
      <c r="A4906" s="10">
        <v>5009</v>
      </c>
      <c r="B4906" t="str">
        <f>IF(K4906="总计","",INDEX(主数据!A:AD,MATCH(J4906,主数据!A:A,0),9))</f>
        <v>华南大区公司</v>
      </c>
      <c r="C4906" t="str">
        <f>IF(K4906="","",INDEX(主数据!A:AD,MATCH(J4906,主数据!A:A,0),11))</f>
        <v>深圳东区</v>
      </c>
      <c r="D4906" t="str">
        <f t="shared" si="304"/>
        <v>SZ66代收代付其他费用直接录入</v>
      </c>
      <c r="E4906" s="13" t="str">
        <f t="shared" si="306"/>
        <v/>
      </c>
      <c r="F4906" s="13" t="str">
        <f>IF(E4906="","",IFERROR(IF(IF(K4906="","",INDEX(收费标合同信息维护!A:Q,MATCH(D4906,收费标合同信息维护!J:J,0),10))=D4906,"有","无"),"无"))</f>
        <v/>
      </c>
      <c r="G4906" s="13" t="str">
        <f t="shared" si="305"/>
        <v/>
      </c>
      <c r="H4906" s="13" t="str">
        <f t="shared" si="307"/>
        <v/>
      </c>
      <c r="I4906" s="13" t="str">
        <f>IF(G4906="","",IFERROR(IF(IF(K4906="","",INDEX(收费标合同信息维护!A:Q,MATCH(G4906,收费标合同信息维护!M:M,0),13))=G4906,"有","无"),"无"))</f>
        <v/>
      </c>
      <c r="J4906" s="3" t="s">
        <v>2471</v>
      </c>
      <c r="K4906" s="3" t="s">
        <v>16013</v>
      </c>
      <c r="L4906" s="3" t="s">
        <v>6620</v>
      </c>
      <c r="M4906" s="3" t="s">
        <v>6621</v>
      </c>
      <c r="N4906" s="3" t="s">
        <v>6477</v>
      </c>
      <c r="O4906" s="3" t="s">
        <v>6597</v>
      </c>
      <c r="P4906" s="3" t="s">
        <v>16042</v>
      </c>
      <c r="Q4906" s="3" t="s">
        <v>6602</v>
      </c>
      <c r="R4906" s="3" t="s">
        <v>6479</v>
      </c>
      <c r="S4906" s="3" t="s">
        <v>6480</v>
      </c>
      <c r="T4906" s="3" t="s">
        <v>8151</v>
      </c>
      <c r="U4906" s="3" t="s">
        <v>6716</v>
      </c>
      <c r="V4906" s="3" t="s">
        <v>154</v>
      </c>
      <c r="W4906" s="3" t="s">
        <v>154</v>
      </c>
      <c r="X4906" s="3" t="s">
        <v>154</v>
      </c>
      <c r="Y4906" s="3" t="s">
        <v>154</v>
      </c>
      <c r="Z4906" s="3" t="s">
        <v>154</v>
      </c>
      <c r="AA4906" s="3" t="s">
        <v>154</v>
      </c>
      <c r="AB4906" s="3" t="s">
        <v>154</v>
      </c>
      <c r="AC4906" s="3" t="s">
        <v>154</v>
      </c>
      <c r="AD4906" s="3" t="s">
        <v>6151</v>
      </c>
      <c r="AE4906" s="3" t="s">
        <v>6151</v>
      </c>
      <c r="AF4906" s="3" t="s">
        <v>154</v>
      </c>
      <c r="AG4906" s="3" t="s">
        <v>154</v>
      </c>
      <c r="AH4906" s="3" t="s">
        <v>6597</v>
      </c>
      <c r="AI4906" s="3" t="s">
        <v>6482</v>
      </c>
      <c r="AJ4906" s="3" t="s">
        <v>6489</v>
      </c>
    </row>
    <row r="4907" spans="1:36" ht="15">
      <c r="A4907" s="10">
        <v>5010</v>
      </c>
      <c r="B4907" t="str">
        <f>IF(K4907="总计","",INDEX(主数据!A:AD,MATCH(J4907,主数据!A:A,0),9))</f>
        <v>华南大区公司</v>
      </c>
      <c r="C4907" t="str">
        <f>IF(K4907="","",INDEX(主数据!A:AD,MATCH(J4907,主数据!A:A,0),11))</f>
        <v>广州城区</v>
      </c>
      <c r="D4907" t="str">
        <f t="shared" si="304"/>
        <v>SZ84物业服务费标准方式3.95</v>
      </c>
      <c r="E4907" s="13" t="str">
        <f t="shared" si="306"/>
        <v>3.95</v>
      </c>
      <c r="F4907" s="13" t="str">
        <f>IF(E4907="","",IFERROR(IF(IF(K4907="","",INDEX(收费标合同信息维护!A:Q,MATCH(D4907,收费标合同信息维护!J:J,0),10))=D4907,"有","无"),"无"))</f>
        <v>无</v>
      </c>
      <c r="G4907" s="13" t="str">
        <f t="shared" si="305"/>
        <v/>
      </c>
      <c r="H4907" s="13" t="str">
        <f t="shared" si="307"/>
        <v/>
      </c>
      <c r="I4907" s="13" t="str">
        <f>IF(G4907="","",IFERROR(IF(IF(K4907="","",INDEX(收费标合同信息维护!A:Q,MATCH(G4907,收费标合同信息维护!M:M,0),13))=G4907,"有","无"),"无"))</f>
        <v/>
      </c>
      <c r="J4907" s="3" t="s">
        <v>3586</v>
      </c>
      <c r="K4907" s="3" t="s">
        <v>16043</v>
      </c>
      <c r="L4907" s="3" t="s">
        <v>6025</v>
      </c>
      <c r="M4907" s="3" t="s">
        <v>6026</v>
      </c>
      <c r="N4907" s="3" t="s">
        <v>6477</v>
      </c>
      <c r="O4907" s="3" t="s">
        <v>6478</v>
      </c>
      <c r="P4907" s="3" t="s">
        <v>16044</v>
      </c>
      <c r="Q4907" s="3" t="s">
        <v>6026</v>
      </c>
      <c r="R4907" s="3" t="s">
        <v>6484</v>
      </c>
      <c r="S4907" s="3" t="s">
        <v>6491</v>
      </c>
      <c r="T4907" s="3" t="s">
        <v>6800</v>
      </c>
      <c r="U4907" s="3" t="s">
        <v>154</v>
      </c>
      <c r="V4907" s="3" t="s">
        <v>16045</v>
      </c>
      <c r="W4907" s="3" t="s">
        <v>154</v>
      </c>
      <c r="X4907" s="3" t="s">
        <v>154</v>
      </c>
      <c r="Y4907" s="3" t="s">
        <v>154</v>
      </c>
      <c r="Z4907" s="3" t="s">
        <v>154</v>
      </c>
      <c r="AA4907" s="3" t="s">
        <v>154</v>
      </c>
      <c r="AB4907" s="3" t="s">
        <v>154</v>
      </c>
      <c r="AC4907" s="3" t="s">
        <v>154</v>
      </c>
      <c r="AD4907" s="3" t="s">
        <v>6151</v>
      </c>
      <c r="AE4907" s="3" t="s">
        <v>6151</v>
      </c>
      <c r="AF4907" s="3" t="s">
        <v>154</v>
      </c>
      <c r="AG4907" s="3" t="s">
        <v>154</v>
      </c>
      <c r="AH4907" s="3" t="s">
        <v>6478</v>
      </c>
      <c r="AI4907" s="3" t="s">
        <v>6482</v>
      </c>
      <c r="AJ4907" s="3" t="s">
        <v>16046</v>
      </c>
    </row>
    <row r="4908" spans="1:36" ht="15">
      <c r="A4908" s="10">
        <v>5011</v>
      </c>
      <c r="B4908" t="str">
        <f>IF(K4908="总计","",INDEX(主数据!A:AD,MATCH(J4908,主数据!A:A,0),9))</f>
        <v>华南大区公司</v>
      </c>
      <c r="C4908" t="str">
        <f>IF(K4908="","",INDEX(主数据!A:AD,MATCH(J4908,主数据!A:A,0),11))</f>
        <v>广州城区</v>
      </c>
      <c r="D4908" t="str">
        <f t="shared" si="304"/>
        <v>SZ84物业服务费标准方式4.50</v>
      </c>
      <c r="E4908" s="13" t="str">
        <f t="shared" si="306"/>
        <v>4.50</v>
      </c>
      <c r="F4908" s="13" t="str">
        <f>IF(E4908="","",IFERROR(IF(IF(K4908="","",INDEX(收费标合同信息维护!A:Q,MATCH(D4908,收费标合同信息维护!J:J,0),10))=D4908,"有","无"),"无"))</f>
        <v>无</v>
      </c>
      <c r="G4908" s="13" t="str">
        <f t="shared" si="305"/>
        <v/>
      </c>
      <c r="H4908" s="13" t="str">
        <f t="shared" si="307"/>
        <v/>
      </c>
      <c r="I4908" s="13" t="str">
        <f>IF(G4908="","",IFERROR(IF(IF(K4908="","",INDEX(收费标合同信息维护!A:Q,MATCH(G4908,收费标合同信息维护!M:M,0),13))=G4908,"有","无"),"无"))</f>
        <v/>
      </c>
      <c r="J4908" s="3" t="s">
        <v>3586</v>
      </c>
      <c r="K4908" s="3" t="s">
        <v>16043</v>
      </c>
      <c r="L4908" s="3" t="s">
        <v>6025</v>
      </c>
      <c r="M4908" s="3" t="s">
        <v>6026</v>
      </c>
      <c r="N4908" s="3" t="s">
        <v>6477</v>
      </c>
      <c r="O4908" s="3" t="s">
        <v>6478</v>
      </c>
      <c r="P4908" s="3" t="s">
        <v>16047</v>
      </c>
      <c r="Q4908" s="3" t="s">
        <v>7547</v>
      </c>
      <c r="R4908" s="3" t="s">
        <v>6484</v>
      </c>
      <c r="S4908" s="3" t="s">
        <v>6491</v>
      </c>
      <c r="T4908" s="3" t="s">
        <v>6800</v>
      </c>
      <c r="U4908" s="3" t="s">
        <v>154</v>
      </c>
      <c r="V4908" s="3" t="s">
        <v>6507</v>
      </c>
      <c r="W4908" s="3" t="s">
        <v>154</v>
      </c>
      <c r="X4908" s="3" t="s">
        <v>154</v>
      </c>
      <c r="Y4908" s="3" t="s">
        <v>154</v>
      </c>
      <c r="Z4908" s="3" t="s">
        <v>154</v>
      </c>
      <c r="AA4908" s="3" t="s">
        <v>154</v>
      </c>
      <c r="AB4908" s="3" t="s">
        <v>154</v>
      </c>
      <c r="AC4908" s="3" t="s">
        <v>154</v>
      </c>
      <c r="AD4908" s="3" t="s">
        <v>6151</v>
      </c>
      <c r="AE4908" s="3" t="s">
        <v>6151</v>
      </c>
      <c r="AF4908" s="3" t="s">
        <v>154</v>
      </c>
      <c r="AG4908" s="3" t="s">
        <v>154</v>
      </c>
      <c r="AH4908" s="3" t="s">
        <v>6478</v>
      </c>
      <c r="AI4908" s="3" t="s">
        <v>6482</v>
      </c>
      <c r="AJ4908" s="3" t="s">
        <v>16048</v>
      </c>
    </row>
    <row r="4909" spans="1:36" ht="15">
      <c r="A4909" s="10">
        <v>5012</v>
      </c>
      <c r="B4909" t="str">
        <f>IF(K4909="总计","",INDEX(主数据!A:AD,MATCH(J4909,主数据!A:A,0),9))</f>
        <v>华南大区公司</v>
      </c>
      <c r="C4909" t="str">
        <f>IF(K4909="","",INDEX(主数据!A:AD,MATCH(J4909,主数据!A:A,0),11))</f>
        <v>广州城区</v>
      </c>
      <c r="D4909" t="str">
        <f t="shared" si="304"/>
        <v>SZ84物业服务费标准方式6.00</v>
      </c>
      <c r="E4909" s="13" t="str">
        <f t="shared" si="306"/>
        <v>6.00</v>
      </c>
      <c r="F4909" s="13" t="str">
        <f>IF(E4909="","",IFERROR(IF(IF(K4909="","",INDEX(收费标合同信息维护!A:Q,MATCH(D4909,收费标合同信息维护!J:J,0),10))=D4909,"有","无"),"无"))</f>
        <v>无</v>
      </c>
      <c r="G4909" s="13" t="str">
        <f t="shared" si="305"/>
        <v/>
      </c>
      <c r="H4909" s="13" t="str">
        <f t="shared" si="307"/>
        <v/>
      </c>
      <c r="I4909" s="13" t="str">
        <f>IF(G4909="","",IFERROR(IF(IF(K4909="","",INDEX(收费标合同信息维护!A:Q,MATCH(G4909,收费标合同信息维护!M:M,0),13))=G4909,"有","无"),"无"))</f>
        <v/>
      </c>
      <c r="J4909" s="3" t="s">
        <v>3586</v>
      </c>
      <c r="K4909" s="3" t="s">
        <v>16043</v>
      </c>
      <c r="L4909" s="3" t="s">
        <v>6025</v>
      </c>
      <c r="M4909" s="3" t="s">
        <v>6026</v>
      </c>
      <c r="N4909" s="3" t="s">
        <v>6477</v>
      </c>
      <c r="O4909" s="3" t="s">
        <v>6478</v>
      </c>
      <c r="P4909" s="3" t="s">
        <v>16049</v>
      </c>
      <c r="Q4909" s="3" t="s">
        <v>7551</v>
      </c>
      <c r="R4909" s="3" t="s">
        <v>6484</v>
      </c>
      <c r="S4909" s="3" t="s">
        <v>6491</v>
      </c>
      <c r="T4909" s="3" t="s">
        <v>6800</v>
      </c>
      <c r="U4909" s="3" t="s">
        <v>154</v>
      </c>
      <c r="V4909" s="3" t="s">
        <v>6634</v>
      </c>
      <c r="W4909" s="3" t="s">
        <v>154</v>
      </c>
      <c r="X4909" s="3" t="s">
        <v>154</v>
      </c>
      <c r="Y4909" s="3" t="s">
        <v>154</v>
      </c>
      <c r="Z4909" s="3" t="s">
        <v>154</v>
      </c>
      <c r="AA4909" s="3" t="s">
        <v>154</v>
      </c>
      <c r="AB4909" s="3" t="s">
        <v>154</v>
      </c>
      <c r="AC4909" s="3" t="s">
        <v>154</v>
      </c>
      <c r="AD4909" s="3" t="s">
        <v>6151</v>
      </c>
      <c r="AE4909" s="3" t="s">
        <v>6151</v>
      </c>
      <c r="AF4909" s="3" t="s">
        <v>6040</v>
      </c>
      <c r="AG4909" s="3" t="s">
        <v>154</v>
      </c>
      <c r="AH4909" s="3" t="s">
        <v>6478</v>
      </c>
      <c r="AI4909" s="3" t="s">
        <v>6482</v>
      </c>
      <c r="AJ4909" s="3" t="s">
        <v>6218</v>
      </c>
    </row>
    <row r="4910" spans="1:36" ht="15">
      <c r="A4910" s="10">
        <v>5013</v>
      </c>
      <c r="B4910" t="str">
        <f>IF(K4910="总计","",INDEX(主数据!A:AD,MATCH(J4910,主数据!A:A,0),9))</f>
        <v>华南大区公司</v>
      </c>
      <c r="C4910" t="str">
        <f>IF(K4910="","",INDEX(主数据!A:AD,MATCH(J4910,主数据!A:A,0),11))</f>
        <v>广州城区</v>
      </c>
      <c r="D4910" t="str">
        <f t="shared" si="304"/>
        <v>SZ84物业服务费直接录入</v>
      </c>
      <c r="E4910" s="13" t="str">
        <f t="shared" si="306"/>
        <v/>
      </c>
      <c r="F4910" s="13" t="str">
        <f>IF(E4910="","",IFERROR(IF(IF(K4910="","",INDEX(收费标合同信息维护!A:Q,MATCH(D4910,收费标合同信息维护!J:J,0),10))=D4910,"有","无"),"无"))</f>
        <v/>
      </c>
      <c r="G4910" s="13" t="str">
        <f t="shared" si="305"/>
        <v/>
      </c>
      <c r="H4910" s="13" t="str">
        <f t="shared" si="307"/>
        <v/>
      </c>
      <c r="I4910" s="13" t="str">
        <f>IF(G4910="","",IFERROR(IF(IF(K4910="","",INDEX(收费标合同信息维护!A:Q,MATCH(G4910,收费标合同信息维护!M:M,0),13))=G4910,"有","无"),"无"))</f>
        <v/>
      </c>
      <c r="J4910" s="3" t="s">
        <v>3586</v>
      </c>
      <c r="K4910" s="3" t="s">
        <v>16043</v>
      </c>
      <c r="L4910" s="3" t="s">
        <v>6025</v>
      </c>
      <c r="M4910" s="3" t="s">
        <v>6026</v>
      </c>
      <c r="N4910" s="3" t="s">
        <v>6477</v>
      </c>
      <c r="O4910" s="3" t="s">
        <v>6478</v>
      </c>
      <c r="P4910" s="3" t="s">
        <v>16050</v>
      </c>
      <c r="Q4910" s="3" t="s">
        <v>9684</v>
      </c>
      <c r="R4910" s="3" t="s">
        <v>6479</v>
      </c>
      <c r="S4910" s="3" t="s">
        <v>6480</v>
      </c>
      <c r="T4910" s="3" t="s">
        <v>7025</v>
      </c>
      <c r="U4910" s="3" t="s">
        <v>6533</v>
      </c>
      <c r="V4910" s="3" t="s">
        <v>154</v>
      </c>
      <c r="W4910" s="3" t="s">
        <v>154</v>
      </c>
      <c r="X4910" s="3" t="s">
        <v>154</v>
      </c>
      <c r="Y4910" s="3" t="s">
        <v>154</v>
      </c>
      <c r="Z4910" s="3" t="s">
        <v>154</v>
      </c>
      <c r="AA4910" s="3" t="s">
        <v>154</v>
      </c>
      <c r="AB4910" s="3" t="s">
        <v>154</v>
      </c>
      <c r="AC4910" s="3" t="s">
        <v>154</v>
      </c>
      <c r="AD4910" s="3" t="s">
        <v>6151</v>
      </c>
      <c r="AE4910" s="3" t="s">
        <v>6151</v>
      </c>
      <c r="AF4910" s="3" t="s">
        <v>154</v>
      </c>
      <c r="AG4910" s="3" t="s">
        <v>154</v>
      </c>
      <c r="AH4910" s="3" t="s">
        <v>6478</v>
      </c>
      <c r="AI4910" s="3" t="s">
        <v>6482</v>
      </c>
      <c r="AJ4910" s="3" t="s">
        <v>16051</v>
      </c>
    </row>
    <row r="4911" spans="1:36" ht="15">
      <c r="A4911" s="10">
        <v>5014</v>
      </c>
      <c r="B4911" t="str">
        <f>IF(K4911="总计","",INDEX(主数据!A:AD,MATCH(J4911,主数据!A:A,0),9))</f>
        <v>华南大区公司</v>
      </c>
      <c r="C4911" t="str">
        <f>IF(K4911="","",INDEX(主数据!A:AD,MATCH(J4911,主数据!A:A,0),11))</f>
        <v>广州城区</v>
      </c>
      <c r="D4911" t="str">
        <f t="shared" si="304"/>
        <v>SZ84物业服务费标准方式5.00</v>
      </c>
      <c r="E4911" s="13" t="str">
        <f t="shared" si="306"/>
        <v>5.00</v>
      </c>
      <c r="F4911" s="13" t="str">
        <f>IF(E4911="","",IFERROR(IF(IF(K4911="","",INDEX(收费标合同信息维护!A:Q,MATCH(D4911,收费标合同信息维护!J:J,0),10))=D4911,"有","无"),"无"))</f>
        <v>无</v>
      </c>
      <c r="G4911" s="13" t="str">
        <f t="shared" si="305"/>
        <v/>
      </c>
      <c r="H4911" s="13" t="str">
        <f t="shared" si="307"/>
        <v/>
      </c>
      <c r="I4911" s="13" t="str">
        <f>IF(G4911="","",IFERROR(IF(IF(K4911="","",INDEX(收费标合同信息维护!A:Q,MATCH(G4911,收费标合同信息维护!M:M,0),13))=G4911,"有","无"),"无"))</f>
        <v/>
      </c>
      <c r="J4911" s="3" t="s">
        <v>3586</v>
      </c>
      <c r="K4911" s="3" t="s">
        <v>16043</v>
      </c>
      <c r="L4911" s="3" t="s">
        <v>6025</v>
      </c>
      <c r="M4911" s="3" t="s">
        <v>6026</v>
      </c>
      <c r="N4911" s="3" t="s">
        <v>6477</v>
      </c>
      <c r="O4911" s="3" t="s">
        <v>6478</v>
      </c>
      <c r="P4911" s="3" t="s">
        <v>16052</v>
      </c>
      <c r="Q4911" s="3" t="s">
        <v>16053</v>
      </c>
      <c r="R4911" s="3" t="s">
        <v>6484</v>
      </c>
      <c r="S4911" s="3" t="s">
        <v>6491</v>
      </c>
      <c r="T4911" s="3" t="s">
        <v>6499</v>
      </c>
      <c r="U4911" s="3" t="s">
        <v>154</v>
      </c>
      <c r="V4911" s="3" t="s">
        <v>6744</v>
      </c>
      <c r="W4911" s="3" t="s">
        <v>154</v>
      </c>
      <c r="X4911" s="3" t="s">
        <v>154</v>
      </c>
      <c r="Y4911" s="3" t="s">
        <v>154</v>
      </c>
      <c r="Z4911" s="3" t="s">
        <v>154</v>
      </c>
      <c r="AA4911" s="3" t="s">
        <v>154</v>
      </c>
      <c r="AB4911" s="3" t="s">
        <v>154</v>
      </c>
      <c r="AC4911" s="3" t="s">
        <v>154</v>
      </c>
      <c r="AD4911" s="3" t="s">
        <v>6151</v>
      </c>
      <c r="AE4911" s="3" t="s">
        <v>6151</v>
      </c>
      <c r="AF4911" s="3" t="s">
        <v>154</v>
      </c>
      <c r="AG4911" s="3" t="s">
        <v>154</v>
      </c>
      <c r="AH4911" s="3" t="s">
        <v>6478</v>
      </c>
      <c r="AI4911" s="3" t="s">
        <v>6482</v>
      </c>
      <c r="AJ4911" s="3" t="s">
        <v>10660</v>
      </c>
    </row>
    <row r="4912" spans="1:36" ht="15">
      <c r="A4912" s="10">
        <v>5015</v>
      </c>
      <c r="B4912" t="str">
        <f>IF(K4912="总计","",INDEX(主数据!A:AD,MATCH(J4912,主数据!A:A,0),9))</f>
        <v>华南大区公司</v>
      </c>
      <c r="C4912" t="str">
        <f>IF(K4912="","",INDEX(主数据!A:AD,MATCH(J4912,主数据!A:A,0),11))</f>
        <v>广州城区</v>
      </c>
      <c r="D4912" t="str">
        <f t="shared" si="304"/>
        <v>SZ84公共水费直接录入</v>
      </c>
      <c r="E4912" s="13" t="str">
        <f t="shared" si="306"/>
        <v/>
      </c>
      <c r="F4912" s="13" t="str">
        <f>IF(E4912="","",IFERROR(IF(IF(K4912="","",INDEX(收费标合同信息维护!A:Q,MATCH(D4912,收费标合同信息维护!J:J,0),10))=D4912,"有","无"),"无"))</f>
        <v/>
      </c>
      <c r="G4912" s="13" t="str">
        <f t="shared" si="305"/>
        <v/>
      </c>
      <c r="H4912" s="13" t="str">
        <f t="shared" si="307"/>
        <v/>
      </c>
      <c r="I4912" s="13" t="str">
        <f>IF(G4912="","",IFERROR(IF(IF(K4912="","",INDEX(收费标合同信息维护!A:Q,MATCH(G4912,收费标合同信息维护!M:M,0),13))=G4912,"有","无"),"无"))</f>
        <v/>
      </c>
      <c r="J4912" s="3" t="s">
        <v>3586</v>
      </c>
      <c r="K4912" s="3" t="s">
        <v>16043</v>
      </c>
      <c r="L4912" s="3" t="s">
        <v>6985</v>
      </c>
      <c r="M4912" s="3" t="s">
        <v>7158</v>
      </c>
      <c r="N4912" s="3" t="s">
        <v>6477</v>
      </c>
      <c r="O4912" s="3" t="s">
        <v>6478</v>
      </c>
      <c r="P4912" s="3" t="s">
        <v>16054</v>
      </c>
      <c r="Q4912" s="3" t="s">
        <v>7158</v>
      </c>
      <c r="R4912" s="3" t="s">
        <v>6479</v>
      </c>
      <c r="S4912" s="3" t="s">
        <v>6480</v>
      </c>
      <c r="T4912" s="3" t="s">
        <v>6915</v>
      </c>
      <c r="U4912" s="3" t="s">
        <v>154</v>
      </c>
      <c r="V4912" s="3" t="s">
        <v>154</v>
      </c>
      <c r="W4912" s="3" t="s">
        <v>154</v>
      </c>
      <c r="X4912" s="3" t="s">
        <v>154</v>
      </c>
      <c r="Y4912" s="3" t="s">
        <v>154</v>
      </c>
      <c r="Z4912" s="3" t="s">
        <v>154</v>
      </c>
      <c r="AA4912" s="3" t="s">
        <v>154</v>
      </c>
      <c r="AB4912" s="3" t="s">
        <v>154</v>
      </c>
      <c r="AC4912" s="3" t="s">
        <v>154</v>
      </c>
      <c r="AD4912" s="3" t="s">
        <v>6151</v>
      </c>
      <c r="AE4912" s="3" t="s">
        <v>6151</v>
      </c>
      <c r="AF4912" s="3" t="s">
        <v>154</v>
      </c>
      <c r="AG4912" s="3" t="s">
        <v>154</v>
      </c>
      <c r="AH4912" s="3" t="s">
        <v>6478</v>
      </c>
      <c r="AI4912" s="3" t="s">
        <v>6727</v>
      </c>
      <c r="AJ4912" s="3" t="s">
        <v>6489</v>
      </c>
    </row>
    <row r="4913" spans="1:36" ht="15">
      <c r="A4913" s="10">
        <v>5016</v>
      </c>
      <c r="B4913" t="str">
        <f>IF(K4913="总计","",INDEX(主数据!A:AD,MATCH(J4913,主数据!A:A,0),9))</f>
        <v>华南大区公司</v>
      </c>
      <c r="C4913" t="str">
        <f>IF(K4913="","",INDEX(主数据!A:AD,MATCH(J4913,主数据!A:A,0),11))</f>
        <v>广州城区</v>
      </c>
      <c r="D4913" t="str">
        <f t="shared" si="304"/>
        <v>SZ84公共电费直接录入</v>
      </c>
      <c r="E4913" s="13" t="str">
        <f t="shared" si="306"/>
        <v/>
      </c>
      <c r="F4913" s="13" t="str">
        <f>IF(E4913="","",IFERROR(IF(IF(K4913="","",INDEX(收费标合同信息维护!A:Q,MATCH(D4913,收费标合同信息维护!J:J,0),10))=D4913,"有","无"),"无"))</f>
        <v/>
      </c>
      <c r="G4913" s="13" t="str">
        <f t="shared" si="305"/>
        <v/>
      </c>
      <c r="H4913" s="13" t="str">
        <f t="shared" si="307"/>
        <v/>
      </c>
      <c r="I4913" s="13" t="str">
        <f>IF(G4913="","",IFERROR(IF(IF(K4913="","",INDEX(收费标合同信息维护!A:Q,MATCH(G4913,收费标合同信息维护!M:M,0),13))=G4913,"有","无"),"无"))</f>
        <v/>
      </c>
      <c r="J4913" s="3" t="s">
        <v>3586</v>
      </c>
      <c r="K4913" s="3" t="s">
        <v>16043</v>
      </c>
      <c r="L4913" s="3" t="s">
        <v>6826</v>
      </c>
      <c r="M4913" s="3" t="s">
        <v>7076</v>
      </c>
      <c r="N4913" s="3" t="s">
        <v>6477</v>
      </c>
      <c r="O4913" s="3" t="s">
        <v>6478</v>
      </c>
      <c r="P4913" s="3" t="s">
        <v>16055</v>
      </c>
      <c r="Q4913" s="3" t="s">
        <v>7076</v>
      </c>
      <c r="R4913" s="3" t="s">
        <v>6479</v>
      </c>
      <c r="S4913" s="3" t="s">
        <v>6480</v>
      </c>
      <c r="T4913" s="3" t="s">
        <v>6915</v>
      </c>
      <c r="U4913" s="3" t="s">
        <v>154</v>
      </c>
      <c r="V4913" s="3" t="s">
        <v>154</v>
      </c>
      <c r="W4913" s="3" t="s">
        <v>154</v>
      </c>
      <c r="X4913" s="3" t="s">
        <v>154</v>
      </c>
      <c r="Y4913" s="3" t="s">
        <v>154</v>
      </c>
      <c r="Z4913" s="3" t="s">
        <v>154</v>
      </c>
      <c r="AA4913" s="3" t="s">
        <v>154</v>
      </c>
      <c r="AB4913" s="3" t="s">
        <v>154</v>
      </c>
      <c r="AC4913" s="3" t="s">
        <v>154</v>
      </c>
      <c r="AD4913" s="3" t="s">
        <v>6151</v>
      </c>
      <c r="AE4913" s="3" t="s">
        <v>6151</v>
      </c>
      <c r="AF4913" s="3" t="s">
        <v>154</v>
      </c>
      <c r="AG4913" s="3" t="s">
        <v>154</v>
      </c>
      <c r="AH4913" s="3" t="s">
        <v>6478</v>
      </c>
      <c r="AI4913" s="3" t="s">
        <v>6727</v>
      </c>
      <c r="AJ4913" s="3" t="s">
        <v>6489</v>
      </c>
    </row>
    <row r="4914" spans="1:36" ht="15">
      <c r="A4914" s="10">
        <v>5017</v>
      </c>
      <c r="B4914" t="str">
        <f>IF(K4914="总计","",INDEX(主数据!A:AD,MATCH(J4914,主数据!A:A,0),9))</f>
        <v>华南大区公司</v>
      </c>
      <c r="C4914" t="str">
        <f>IF(K4914="","",INDEX(主数据!A:AD,MATCH(J4914,主数据!A:A,0),11))</f>
        <v>广州城区</v>
      </c>
      <c r="D4914" t="str">
        <f t="shared" si="304"/>
        <v>SZ84其他费用直接录入</v>
      </c>
      <c r="E4914" s="13" t="str">
        <f t="shared" si="306"/>
        <v/>
      </c>
      <c r="F4914" s="13" t="str">
        <f>IF(E4914="","",IFERROR(IF(IF(K4914="","",INDEX(收费标合同信息维护!A:Q,MATCH(D4914,收费标合同信息维护!J:J,0),10))=D4914,"有","无"),"无"))</f>
        <v/>
      </c>
      <c r="G4914" s="13" t="str">
        <f t="shared" si="305"/>
        <v/>
      </c>
      <c r="H4914" s="13" t="str">
        <f t="shared" si="307"/>
        <v/>
      </c>
      <c r="I4914" s="13" t="str">
        <f>IF(G4914="","",IFERROR(IF(IF(K4914="","",INDEX(收费标合同信息维护!A:Q,MATCH(G4914,收费标合同信息维护!M:M,0),13))=G4914,"有","无"),"无"))</f>
        <v/>
      </c>
      <c r="J4914" s="3" t="s">
        <v>3586</v>
      </c>
      <c r="K4914" s="3" t="s">
        <v>16043</v>
      </c>
      <c r="L4914" s="3" t="s">
        <v>6544</v>
      </c>
      <c r="M4914" s="3" t="s">
        <v>6545</v>
      </c>
      <c r="N4914" s="3" t="s">
        <v>6477</v>
      </c>
      <c r="O4914" s="3" t="s">
        <v>6478</v>
      </c>
      <c r="P4914" s="3" t="s">
        <v>16056</v>
      </c>
      <c r="Q4914" s="3" t="s">
        <v>16057</v>
      </c>
      <c r="R4914" s="3" t="s">
        <v>6479</v>
      </c>
      <c r="S4914" s="3" t="s">
        <v>6480</v>
      </c>
      <c r="T4914" s="3" t="s">
        <v>7025</v>
      </c>
      <c r="U4914" s="3" t="s">
        <v>154</v>
      </c>
      <c r="V4914" s="3" t="s">
        <v>154</v>
      </c>
      <c r="W4914" s="3" t="s">
        <v>154</v>
      </c>
      <c r="X4914" s="3" t="s">
        <v>154</v>
      </c>
      <c r="Y4914" s="3" t="s">
        <v>154</v>
      </c>
      <c r="Z4914" s="3" t="s">
        <v>154</v>
      </c>
      <c r="AA4914" s="3" t="s">
        <v>154</v>
      </c>
      <c r="AB4914" s="3" t="s">
        <v>154</v>
      </c>
      <c r="AC4914" s="3" t="s">
        <v>154</v>
      </c>
      <c r="AD4914" s="3" t="s">
        <v>6151</v>
      </c>
      <c r="AE4914" s="3" t="s">
        <v>6151</v>
      </c>
      <c r="AF4914" s="3" t="s">
        <v>154</v>
      </c>
      <c r="AG4914" s="3" t="s">
        <v>154</v>
      </c>
      <c r="AH4914" s="3" t="s">
        <v>6478</v>
      </c>
      <c r="AI4914" s="3" t="s">
        <v>6482</v>
      </c>
      <c r="AJ4914" s="3" t="s">
        <v>9730</v>
      </c>
    </row>
    <row r="4915" spans="1:36" ht="15">
      <c r="A4915" s="10">
        <v>5018</v>
      </c>
      <c r="B4915" t="str">
        <f>IF(K4915="总计","",INDEX(主数据!A:AD,MATCH(J4915,主数据!A:A,0),9))</f>
        <v>华南大区公司</v>
      </c>
      <c r="C4915" t="str">
        <f>IF(K4915="","",INDEX(主数据!A:AD,MATCH(J4915,主数据!A:A,0),11))</f>
        <v>广州城区</v>
      </c>
      <c r="D4915" t="str">
        <f t="shared" si="304"/>
        <v>SZ84其他费用直接录入</v>
      </c>
      <c r="E4915" s="13" t="str">
        <f t="shared" si="306"/>
        <v/>
      </c>
      <c r="F4915" s="13" t="str">
        <f>IF(E4915="","",IFERROR(IF(IF(K4915="","",INDEX(收费标合同信息维护!A:Q,MATCH(D4915,收费标合同信息维护!J:J,0),10))=D4915,"有","无"),"无"))</f>
        <v/>
      </c>
      <c r="G4915" s="13" t="str">
        <f t="shared" si="305"/>
        <v/>
      </c>
      <c r="H4915" s="13" t="str">
        <f t="shared" si="307"/>
        <v/>
      </c>
      <c r="I4915" s="13" t="str">
        <f>IF(G4915="","",IFERROR(IF(IF(K4915="","",INDEX(收费标合同信息维护!A:Q,MATCH(G4915,收费标合同信息维护!M:M,0),13))=G4915,"有","无"),"无"))</f>
        <v/>
      </c>
      <c r="J4915" s="3" t="s">
        <v>3586</v>
      </c>
      <c r="K4915" s="3" t="s">
        <v>16043</v>
      </c>
      <c r="L4915" s="3" t="s">
        <v>6544</v>
      </c>
      <c r="M4915" s="3" t="s">
        <v>6545</v>
      </c>
      <c r="N4915" s="3" t="s">
        <v>6477</v>
      </c>
      <c r="O4915" s="3" t="s">
        <v>6478</v>
      </c>
      <c r="P4915" s="3" t="s">
        <v>16058</v>
      </c>
      <c r="Q4915" s="3" t="s">
        <v>16059</v>
      </c>
      <c r="R4915" s="3" t="s">
        <v>6479</v>
      </c>
      <c r="S4915" s="3" t="s">
        <v>6480</v>
      </c>
      <c r="T4915" s="3" t="s">
        <v>7025</v>
      </c>
      <c r="U4915" s="3" t="s">
        <v>154</v>
      </c>
      <c r="V4915" s="3" t="s">
        <v>154</v>
      </c>
      <c r="W4915" s="3" t="s">
        <v>154</v>
      </c>
      <c r="X4915" s="3" t="s">
        <v>154</v>
      </c>
      <c r="Y4915" s="3" t="s">
        <v>154</v>
      </c>
      <c r="Z4915" s="3" t="s">
        <v>154</v>
      </c>
      <c r="AA4915" s="3" t="s">
        <v>154</v>
      </c>
      <c r="AB4915" s="3" t="s">
        <v>154</v>
      </c>
      <c r="AC4915" s="3" t="s">
        <v>154</v>
      </c>
      <c r="AD4915" s="3" t="s">
        <v>6151</v>
      </c>
      <c r="AE4915" s="3" t="s">
        <v>6151</v>
      </c>
      <c r="AF4915" s="3" t="s">
        <v>154</v>
      </c>
      <c r="AG4915" s="3" t="s">
        <v>154</v>
      </c>
      <c r="AH4915" s="3" t="s">
        <v>6478</v>
      </c>
      <c r="AI4915" s="3" t="s">
        <v>6482</v>
      </c>
      <c r="AJ4915" s="3" t="s">
        <v>6489</v>
      </c>
    </row>
    <row r="4916" spans="1:36" ht="15">
      <c r="A4916" s="10">
        <v>5019</v>
      </c>
      <c r="B4916" t="str">
        <f>IF(K4916="总计","",INDEX(主数据!A:AD,MATCH(J4916,主数据!A:A,0),9))</f>
        <v>华南大区公司</v>
      </c>
      <c r="C4916" t="str">
        <f>IF(K4916="","",INDEX(主数据!A:AD,MATCH(J4916,主数据!A:A,0),11))</f>
        <v>广州城区</v>
      </c>
      <c r="D4916" t="str">
        <f t="shared" si="304"/>
        <v>SZ84电费标准方式0.86</v>
      </c>
      <c r="E4916" s="13" t="str">
        <f t="shared" si="306"/>
        <v>0.86</v>
      </c>
      <c r="F4916" s="13" t="str">
        <f>IF(E4916="","",IFERROR(IF(IF(K4916="","",INDEX(收费标合同信息维护!A:Q,MATCH(D4916,收费标合同信息维护!J:J,0),10))=D4916,"有","无"),"无"))</f>
        <v>无</v>
      </c>
      <c r="G4916" s="13" t="str">
        <f t="shared" si="305"/>
        <v/>
      </c>
      <c r="H4916" s="13" t="str">
        <f t="shared" si="307"/>
        <v/>
      </c>
      <c r="I4916" s="13" t="str">
        <f>IF(G4916="","",IFERROR(IF(IF(K4916="","",INDEX(收费标合同信息维护!A:Q,MATCH(G4916,收费标合同信息维护!M:M,0),13))=G4916,"有","无"),"无"))</f>
        <v/>
      </c>
      <c r="J4916" s="3" t="s">
        <v>3586</v>
      </c>
      <c r="K4916" s="3" t="s">
        <v>16043</v>
      </c>
      <c r="L4916" s="3" t="s">
        <v>6601</v>
      </c>
      <c r="M4916" s="3" t="s">
        <v>6602</v>
      </c>
      <c r="N4916" s="3" t="s">
        <v>6603</v>
      </c>
      <c r="O4916" s="3" t="s">
        <v>6478</v>
      </c>
      <c r="P4916" s="3" t="s">
        <v>16060</v>
      </c>
      <c r="Q4916" s="3" t="s">
        <v>6602</v>
      </c>
      <c r="R4916" s="3" t="s">
        <v>6484</v>
      </c>
      <c r="S4916" s="3" t="s">
        <v>6491</v>
      </c>
      <c r="T4916" s="3" t="s">
        <v>6633</v>
      </c>
      <c r="U4916" s="3" t="s">
        <v>154</v>
      </c>
      <c r="V4916" s="3" t="s">
        <v>8661</v>
      </c>
      <c r="W4916" s="3" t="s">
        <v>154</v>
      </c>
      <c r="X4916" s="3" t="s">
        <v>154</v>
      </c>
      <c r="Y4916" s="3" t="s">
        <v>154</v>
      </c>
      <c r="Z4916" s="3" t="s">
        <v>154</v>
      </c>
      <c r="AA4916" s="3" t="s">
        <v>154</v>
      </c>
      <c r="AB4916" s="3" t="s">
        <v>154</v>
      </c>
      <c r="AC4916" s="3" t="s">
        <v>154</v>
      </c>
      <c r="AD4916" s="3" t="s">
        <v>6151</v>
      </c>
      <c r="AE4916" s="3" t="s">
        <v>6151</v>
      </c>
      <c r="AF4916" s="3" t="s">
        <v>154</v>
      </c>
      <c r="AG4916" s="3" t="s">
        <v>154</v>
      </c>
      <c r="AH4916" s="3" t="s">
        <v>6478</v>
      </c>
      <c r="AI4916" s="3" t="s">
        <v>6727</v>
      </c>
      <c r="AJ4916" s="3" t="s">
        <v>6489</v>
      </c>
    </row>
    <row r="4917" spans="1:36" ht="30">
      <c r="A4917" s="10">
        <v>5020</v>
      </c>
      <c r="B4917" t="str">
        <f>IF(K4917="总计","",INDEX(主数据!A:AD,MATCH(J4917,主数据!A:A,0),9))</f>
        <v>华南大区公司</v>
      </c>
      <c r="C4917" t="str">
        <f>IF(K4917="","",INDEX(主数据!A:AD,MATCH(J4917,主数据!A:A,0),11))</f>
        <v>广州城区</v>
      </c>
      <c r="D4917" t="str">
        <f t="shared" si="304"/>
        <v>SZ84自来水费（非简易征收）标准方式3.46</v>
      </c>
      <c r="E4917" s="13" t="str">
        <f t="shared" si="306"/>
        <v>3.46</v>
      </c>
      <c r="F4917" s="13" t="str">
        <f>IF(E4917="","",IFERROR(IF(IF(K4917="","",INDEX(收费标合同信息维护!A:Q,MATCH(D4917,收费标合同信息维护!J:J,0),10))=D4917,"有","无"),"无"))</f>
        <v>无</v>
      </c>
      <c r="G4917" s="13" t="str">
        <f t="shared" si="305"/>
        <v/>
      </c>
      <c r="H4917" s="13" t="str">
        <f t="shared" si="307"/>
        <v/>
      </c>
      <c r="I4917" s="13" t="str">
        <f>IF(G4917="","",IFERROR(IF(IF(K4917="","",INDEX(收费标合同信息维护!A:Q,MATCH(G4917,收费标合同信息维护!M:M,0),13))=G4917,"有","无"),"无"))</f>
        <v/>
      </c>
      <c r="J4917" s="3" t="s">
        <v>3586</v>
      </c>
      <c r="K4917" s="3" t="s">
        <v>16043</v>
      </c>
      <c r="L4917" s="3" t="s">
        <v>6767</v>
      </c>
      <c r="M4917" s="3" t="s">
        <v>8347</v>
      </c>
      <c r="N4917" s="3" t="s">
        <v>6603</v>
      </c>
      <c r="O4917" s="3" t="s">
        <v>6478</v>
      </c>
      <c r="P4917" s="3" t="s">
        <v>16061</v>
      </c>
      <c r="Q4917" s="3" t="s">
        <v>13132</v>
      </c>
      <c r="R4917" s="3" t="s">
        <v>6484</v>
      </c>
      <c r="S4917" s="3" t="s">
        <v>6491</v>
      </c>
      <c r="T4917" s="3" t="s">
        <v>6496</v>
      </c>
      <c r="U4917" s="3" t="s">
        <v>154</v>
      </c>
      <c r="V4917" s="3" t="s">
        <v>16062</v>
      </c>
      <c r="W4917" s="3" t="s">
        <v>154</v>
      </c>
      <c r="X4917" s="3" t="s">
        <v>154</v>
      </c>
      <c r="Y4917" s="3" t="s">
        <v>154</v>
      </c>
      <c r="Z4917" s="3" t="s">
        <v>154</v>
      </c>
      <c r="AA4917" s="3" t="s">
        <v>154</v>
      </c>
      <c r="AB4917" s="3" t="s">
        <v>154</v>
      </c>
      <c r="AC4917" s="3" t="s">
        <v>154</v>
      </c>
      <c r="AD4917" s="3" t="s">
        <v>6151</v>
      </c>
      <c r="AE4917" s="3" t="s">
        <v>6151</v>
      </c>
      <c r="AF4917" s="3" t="s">
        <v>154</v>
      </c>
      <c r="AG4917" s="3" t="s">
        <v>154</v>
      </c>
      <c r="AH4917" s="3" t="s">
        <v>6478</v>
      </c>
      <c r="AI4917" s="3" t="s">
        <v>6482</v>
      </c>
      <c r="AJ4917" s="3" t="s">
        <v>6489</v>
      </c>
    </row>
    <row r="4918" spans="1:36" ht="30">
      <c r="A4918" s="10">
        <v>5021</v>
      </c>
      <c r="B4918" t="str">
        <f>IF(K4918="总计","",INDEX(主数据!A:AD,MATCH(J4918,主数据!A:A,0),9))</f>
        <v>华南大区公司</v>
      </c>
      <c r="C4918" t="str">
        <f>IF(K4918="","",INDEX(主数据!A:AD,MATCH(J4918,主数据!A:A,0),11))</f>
        <v>广州城区</v>
      </c>
      <c r="D4918" t="str">
        <f t="shared" si="304"/>
        <v>SZ84自来水费（非简易征收）标准方式1.40</v>
      </c>
      <c r="E4918" s="13" t="str">
        <f t="shared" si="306"/>
        <v>1.40</v>
      </c>
      <c r="F4918" s="13" t="str">
        <f>IF(E4918="","",IFERROR(IF(IF(K4918="","",INDEX(收费标合同信息维护!A:Q,MATCH(D4918,收费标合同信息维护!J:J,0),10))=D4918,"有","无"),"无"))</f>
        <v>无</v>
      </c>
      <c r="G4918" s="13" t="str">
        <f t="shared" si="305"/>
        <v/>
      </c>
      <c r="H4918" s="13" t="str">
        <f t="shared" si="307"/>
        <v/>
      </c>
      <c r="I4918" s="13" t="str">
        <f>IF(G4918="","",IFERROR(IF(IF(K4918="","",INDEX(收费标合同信息维护!A:Q,MATCH(G4918,收费标合同信息维护!M:M,0),13))=G4918,"有","无"),"无"))</f>
        <v/>
      </c>
      <c r="J4918" s="3" t="s">
        <v>3586</v>
      </c>
      <c r="K4918" s="3" t="s">
        <v>16043</v>
      </c>
      <c r="L4918" s="3" t="s">
        <v>6767</v>
      </c>
      <c r="M4918" s="3" t="s">
        <v>8347</v>
      </c>
      <c r="N4918" s="3" t="s">
        <v>6603</v>
      </c>
      <c r="O4918" s="3" t="s">
        <v>6478</v>
      </c>
      <c r="P4918" s="3" t="s">
        <v>16063</v>
      </c>
      <c r="Q4918" s="3" t="s">
        <v>16064</v>
      </c>
      <c r="R4918" s="3" t="s">
        <v>6484</v>
      </c>
      <c r="S4918" s="3" t="s">
        <v>6491</v>
      </c>
      <c r="T4918" s="3" t="s">
        <v>6496</v>
      </c>
      <c r="U4918" s="3" t="s">
        <v>154</v>
      </c>
      <c r="V4918" s="3" t="s">
        <v>9083</v>
      </c>
      <c r="W4918" s="3" t="s">
        <v>154</v>
      </c>
      <c r="X4918" s="3" t="s">
        <v>154</v>
      </c>
      <c r="Y4918" s="3" t="s">
        <v>154</v>
      </c>
      <c r="Z4918" s="3" t="s">
        <v>154</v>
      </c>
      <c r="AA4918" s="3" t="s">
        <v>154</v>
      </c>
      <c r="AB4918" s="3" t="s">
        <v>154</v>
      </c>
      <c r="AC4918" s="3" t="s">
        <v>154</v>
      </c>
      <c r="AD4918" s="3" t="s">
        <v>6151</v>
      </c>
      <c r="AE4918" s="3" t="s">
        <v>6151</v>
      </c>
      <c r="AF4918" s="3" t="s">
        <v>154</v>
      </c>
      <c r="AG4918" s="3" t="s">
        <v>154</v>
      </c>
      <c r="AH4918" s="3" t="s">
        <v>6478</v>
      </c>
      <c r="AI4918" s="3" t="s">
        <v>6482</v>
      </c>
      <c r="AJ4918" s="3" t="s">
        <v>6489</v>
      </c>
    </row>
    <row r="4919" spans="1:36" ht="15">
      <c r="A4919" s="10">
        <v>5022</v>
      </c>
      <c r="B4919" t="str">
        <f>IF(K4919="总计","",INDEX(主数据!A:AD,MATCH(J4919,主数据!A:A,0),9))</f>
        <v>华南大区公司</v>
      </c>
      <c r="C4919" t="str">
        <f>IF(K4919="","",INDEX(主数据!A:AD,MATCH(J4919,主数据!A:A,0),11))</f>
        <v>广州城区</v>
      </c>
      <c r="D4919" t="str">
        <f t="shared" si="304"/>
        <v>SZ84代收代付其他费用直接录入</v>
      </c>
      <c r="E4919" s="13" t="str">
        <f t="shared" si="306"/>
        <v/>
      </c>
      <c r="F4919" s="13" t="str">
        <f>IF(E4919="","",IFERROR(IF(IF(K4919="","",INDEX(收费标合同信息维护!A:Q,MATCH(D4919,收费标合同信息维护!J:J,0),10))=D4919,"有","无"),"无"))</f>
        <v/>
      </c>
      <c r="G4919" s="13" t="str">
        <f t="shared" si="305"/>
        <v/>
      </c>
      <c r="H4919" s="13" t="str">
        <f t="shared" si="307"/>
        <v/>
      </c>
      <c r="I4919" s="13" t="str">
        <f>IF(G4919="","",IFERROR(IF(IF(K4919="","",INDEX(收费标合同信息维护!A:Q,MATCH(G4919,收费标合同信息维护!M:M,0),13))=G4919,"有","无"),"无"))</f>
        <v/>
      </c>
      <c r="J4919" s="3" t="s">
        <v>3586</v>
      </c>
      <c r="K4919" s="3" t="s">
        <v>16043</v>
      </c>
      <c r="L4919" s="3" t="s">
        <v>6620</v>
      </c>
      <c r="M4919" s="3" t="s">
        <v>6621</v>
      </c>
      <c r="N4919" s="3" t="s">
        <v>6477</v>
      </c>
      <c r="O4919" s="3" t="s">
        <v>6597</v>
      </c>
      <c r="P4919" s="3" t="s">
        <v>16065</v>
      </c>
      <c r="Q4919" s="3" t="s">
        <v>7387</v>
      </c>
      <c r="R4919" s="3" t="s">
        <v>6479</v>
      </c>
      <c r="S4919" s="3" t="s">
        <v>6480</v>
      </c>
      <c r="T4919" s="3" t="s">
        <v>7025</v>
      </c>
      <c r="U4919" s="3" t="s">
        <v>6716</v>
      </c>
      <c r="V4919" s="3" t="s">
        <v>154</v>
      </c>
      <c r="W4919" s="3" t="s">
        <v>154</v>
      </c>
      <c r="X4919" s="3" t="s">
        <v>154</v>
      </c>
      <c r="Y4919" s="3" t="s">
        <v>154</v>
      </c>
      <c r="Z4919" s="3" t="s">
        <v>154</v>
      </c>
      <c r="AA4919" s="3" t="s">
        <v>154</v>
      </c>
      <c r="AB4919" s="3" t="s">
        <v>154</v>
      </c>
      <c r="AC4919" s="3" t="s">
        <v>154</v>
      </c>
      <c r="AD4919" s="3" t="s">
        <v>6151</v>
      </c>
      <c r="AE4919" s="3" t="s">
        <v>6151</v>
      </c>
      <c r="AF4919" s="3" t="s">
        <v>154</v>
      </c>
      <c r="AG4919" s="3" t="s">
        <v>154</v>
      </c>
      <c r="AH4919" s="3" t="s">
        <v>6478</v>
      </c>
      <c r="AI4919" s="3" t="s">
        <v>6482</v>
      </c>
      <c r="AJ4919" s="3" t="s">
        <v>6033</v>
      </c>
    </row>
    <row r="4920" spans="1:36" ht="30">
      <c r="A4920" s="10">
        <v>5023</v>
      </c>
      <c r="B4920" t="str">
        <f>IF(K4920="总计","",INDEX(主数据!A:AD,MATCH(J4920,主数据!A:A,0),9))</f>
        <v>华中大区公司</v>
      </c>
      <c r="C4920" t="str">
        <f>IF(K4920="","",INDEX(主数据!A:AD,MATCH(J4920,主数据!A:A,0),11))</f>
        <v>武汉南区</v>
      </c>
      <c r="D4920" t="str">
        <f t="shared" si="304"/>
        <v>WH24物业服务费标准方式4.00</v>
      </c>
      <c r="E4920" s="13" t="str">
        <f t="shared" si="306"/>
        <v>4.00</v>
      </c>
      <c r="F4920" s="13" t="str">
        <f>IF(E4920="","",IFERROR(IF(IF(K4920="","",INDEX(收费标合同信息维护!A:Q,MATCH(D4920,收费标合同信息维护!J:J,0),10))=D4920,"有","无"),"无"))</f>
        <v>无</v>
      </c>
      <c r="G4920" s="13" t="str">
        <f t="shared" si="305"/>
        <v/>
      </c>
      <c r="H4920" s="13" t="str">
        <f t="shared" si="307"/>
        <v/>
      </c>
      <c r="I4920" s="13" t="str">
        <f>IF(G4920="","",IFERROR(IF(IF(K4920="","",INDEX(收费标合同信息维护!A:Q,MATCH(G4920,收费标合同信息维护!M:M,0),13))=G4920,"有","无"),"无"))</f>
        <v/>
      </c>
      <c r="J4920" s="3" t="s">
        <v>2933</v>
      </c>
      <c r="K4920" s="3" t="s">
        <v>16066</v>
      </c>
      <c r="L4920" s="3" t="s">
        <v>6025</v>
      </c>
      <c r="M4920" s="3" t="s">
        <v>6026</v>
      </c>
      <c r="N4920" s="3" t="s">
        <v>6477</v>
      </c>
      <c r="O4920" s="3" t="s">
        <v>6478</v>
      </c>
      <c r="P4920" s="3" t="s">
        <v>6025</v>
      </c>
      <c r="Q4920" s="3" t="s">
        <v>6685</v>
      </c>
      <c r="R4920" s="3" t="s">
        <v>6484</v>
      </c>
      <c r="S4920" s="3" t="s">
        <v>6491</v>
      </c>
      <c r="T4920" s="3" t="s">
        <v>10376</v>
      </c>
      <c r="U4920" s="3" t="s">
        <v>6538</v>
      </c>
      <c r="V4920" s="3" t="s">
        <v>6755</v>
      </c>
      <c r="W4920" s="3" t="s">
        <v>154</v>
      </c>
      <c r="X4920" s="3" t="s">
        <v>154</v>
      </c>
      <c r="Y4920" s="3" t="s">
        <v>154</v>
      </c>
      <c r="Z4920" s="3" t="s">
        <v>154</v>
      </c>
      <c r="AA4920" s="3" t="s">
        <v>154</v>
      </c>
      <c r="AB4920" s="3" t="s">
        <v>154</v>
      </c>
      <c r="AC4920" s="3" t="s">
        <v>154</v>
      </c>
      <c r="AD4920" s="3" t="s">
        <v>6151</v>
      </c>
      <c r="AE4920" s="3" t="s">
        <v>6151</v>
      </c>
      <c r="AF4920" s="3" t="s">
        <v>6040</v>
      </c>
      <c r="AG4920" s="3" t="s">
        <v>154</v>
      </c>
      <c r="AH4920" s="3" t="s">
        <v>6478</v>
      </c>
      <c r="AI4920" s="3" t="s">
        <v>6482</v>
      </c>
      <c r="AJ4920" s="3" t="s">
        <v>16067</v>
      </c>
    </row>
    <row r="4921" spans="1:36" ht="30">
      <c r="A4921" s="10">
        <v>5024</v>
      </c>
      <c r="B4921" t="str">
        <f>IF(K4921="总计","",INDEX(主数据!A:AD,MATCH(J4921,主数据!A:A,0),9))</f>
        <v>华中大区公司</v>
      </c>
      <c r="C4921" t="str">
        <f>IF(K4921="","",INDEX(主数据!A:AD,MATCH(J4921,主数据!A:A,0),11))</f>
        <v>武汉南区</v>
      </c>
      <c r="D4921" t="str">
        <f t="shared" si="304"/>
        <v>WH24物业服务费定额</v>
      </c>
      <c r="E4921" s="13" t="str">
        <f t="shared" si="306"/>
        <v/>
      </c>
      <c r="F4921" s="13" t="str">
        <f>IF(E4921="","",IFERROR(IF(IF(K4921="","",INDEX(收费标合同信息维护!A:Q,MATCH(D4921,收费标合同信息维护!J:J,0),10))=D4921,"有","无"),"无"))</f>
        <v/>
      </c>
      <c r="G4921" s="13" t="str">
        <f t="shared" si="305"/>
        <v>WH24物业服务费定额119261.00</v>
      </c>
      <c r="H4921" s="13" t="str">
        <f t="shared" si="307"/>
        <v>119261.00</v>
      </c>
      <c r="I4921" s="13" t="str">
        <f>IF(G4921="","",IFERROR(IF(IF(K4921="","",INDEX(收费标合同信息维护!A:Q,MATCH(G4921,收费标合同信息维护!M:M,0),13))=G4921,"有","无"),"无"))</f>
        <v>无</v>
      </c>
      <c r="J4921" s="3" t="s">
        <v>2933</v>
      </c>
      <c r="K4921" s="3" t="s">
        <v>16066</v>
      </c>
      <c r="L4921" s="3" t="s">
        <v>6025</v>
      </c>
      <c r="M4921" s="3" t="s">
        <v>6026</v>
      </c>
      <c r="N4921" s="3" t="s">
        <v>6477</v>
      </c>
      <c r="O4921" s="3" t="s">
        <v>6478</v>
      </c>
      <c r="P4921" s="3" t="s">
        <v>12135</v>
      </c>
      <c r="Q4921" s="3" t="s">
        <v>16068</v>
      </c>
      <c r="R4921" s="3" t="s">
        <v>6490</v>
      </c>
      <c r="S4921" s="3" t="s">
        <v>6491</v>
      </c>
      <c r="T4921" s="3" t="s">
        <v>6936</v>
      </c>
      <c r="U4921" s="3" t="s">
        <v>16069</v>
      </c>
      <c r="V4921" s="3" t="s">
        <v>154</v>
      </c>
      <c r="W4921" s="3" t="s">
        <v>16070</v>
      </c>
      <c r="X4921" s="3" t="s">
        <v>154</v>
      </c>
      <c r="Y4921" s="3" t="s">
        <v>154</v>
      </c>
      <c r="Z4921" s="3" t="s">
        <v>154</v>
      </c>
      <c r="AA4921" s="3" t="s">
        <v>154</v>
      </c>
      <c r="AB4921" s="3" t="s">
        <v>154</v>
      </c>
      <c r="AC4921" s="3" t="s">
        <v>154</v>
      </c>
      <c r="AD4921" s="3" t="s">
        <v>6151</v>
      </c>
      <c r="AE4921" s="3" t="s">
        <v>6151</v>
      </c>
      <c r="AF4921" s="3" t="s">
        <v>6040</v>
      </c>
      <c r="AG4921" s="3" t="s">
        <v>154</v>
      </c>
      <c r="AH4921" s="3" t="s">
        <v>6478</v>
      </c>
      <c r="AI4921" s="3" t="s">
        <v>6482</v>
      </c>
      <c r="AJ4921" s="3" t="s">
        <v>6033</v>
      </c>
    </row>
    <row r="4922" spans="1:36" ht="30">
      <c r="A4922" s="10">
        <v>5025</v>
      </c>
      <c r="B4922" t="str">
        <f>IF(K4922="总计","",INDEX(主数据!A:AD,MATCH(J4922,主数据!A:A,0),9))</f>
        <v>华中大区公司</v>
      </c>
      <c r="C4922" t="str">
        <f>IF(K4922="","",INDEX(主数据!A:AD,MATCH(J4922,主数据!A:A,0),11))</f>
        <v>武汉南区</v>
      </c>
      <c r="D4922" t="str">
        <f t="shared" si="304"/>
        <v>WH24公共能耗费用及其他标准方式1.00</v>
      </c>
      <c r="E4922" s="13" t="str">
        <f t="shared" si="306"/>
        <v>1.00</v>
      </c>
      <c r="F4922" s="13" t="str">
        <f>IF(E4922="","",IFERROR(IF(IF(K4922="","",INDEX(收费标合同信息维护!A:Q,MATCH(D4922,收费标合同信息维护!J:J,0),10))=D4922,"有","无"),"无"))</f>
        <v>无</v>
      </c>
      <c r="G4922" s="13" t="str">
        <f t="shared" si="305"/>
        <v/>
      </c>
      <c r="H4922" s="13" t="str">
        <f t="shared" si="307"/>
        <v/>
      </c>
      <c r="I4922" s="13" t="str">
        <f>IF(G4922="","",IFERROR(IF(IF(K4922="","",INDEX(收费标合同信息维护!A:Q,MATCH(G4922,收费标合同信息维护!M:M,0),13))=G4922,"有","无"),"无"))</f>
        <v/>
      </c>
      <c r="J4922" s="3" t="s">
        <v>2933</v>
      </c>
      <c r="K4922" s="3" t="s">
        <v>16066</v>
      </c>
      <c r="L4922" s="3" t="s">
        <v>6702</v>
      </c>
      <c r="M4922" s="3" t="s">
        <v>6703</v>
      </c>
      <c r="N4922" s="3" t="s">
        <v>6477</v>
      </c>
      <c r="O4922" s="3" t="s">
        <v>6478</v>
      </c>
      <c r="P4922" s="3" t="s">
        <v>6702</v>
      </c>
      <c r="Q4922" s="3" t="s">
        <v>12985</v>
      </c>
      <c r="R4922" s="3" t="s">
        <v>6484</v>
      </c>
      <c r="S4922" s="3" t="s">
        <v>6491</v>
      </c>
      <c r="T4922" s="3" t="s">
        <v>6537</v>
      </c>
      <c r="U4922" s="3" t="s">
        <v>6538</v>
      </c>
      <c r="V4922" s="3" t="s">
        <v>6737</v>
      </c>
      <c r="W4922" s="3" t="s">
        <v>154</v>
      </c>
      <c r="X4922" s="3" t="s">
        <v>154</v>
      </c>
      <c r="Y4922" s="3" t="s">
        <v>154</v>
      </c>
      <c r="Z4922" s="3" t="s">
        <v>154</v>
      </c>
      <c r="AA4922" s="3" t="s">
        <v>154</v>
      </c>
      <c r="AB4922" s="3" t="s">
        <v>154</v>
      </c>
      <c r="AC4922" s="3" t="s">
        <v>154</v>
      </c>
      <c r="AD4922" s="3" t="s">
        <v>6151</v>
      </c>
      <c r="AE4922" s="3" t="s">
        <v>6151</v>
      </c>
      <c r="AF4922" s="3" t="s">
        <v>6040</v>
      </c>
      <c r="AG4922" s="3" t="s">
        <v>154</v>
      </c>
      <c r="AH4922" s="3" t="s">
        <v>6478</v>
      </c>
      <c r="AI4922" s="3" t="s">
        <v>6482</v>
      </c>
      <c r="AJ4922" s="3" t="s">
        <v>16071</v>
      </c>
    </row>
    <row r="4923" spans="1:36" ht="30">
      <c r="A4923" s="10">
        <v>5026</v>
      </c>
      <c r="B4923" t="str">
        <f>IF(K4923="总计","",INDEX(主数据!A:AD,MATCH(J4923,主数据!A:A,0),9))</f>
        <v>华中大区公司</v>
      </c>
      <c r="C4923" t="str">
        <f>IF(K4923="","",INDEX(主数据!A:AD,MATCH(J4923,主数据!A:A,0),11))</f>
        <v>武汉南区</v>
      </c>
      <c r="D4923" t="str">
        <f t="shared" si="304"/>
        <v>WH24空置物业费定额</v>
      </c>
      <c r="E4923" s="13" t="str">
        <f t="shared" si="306"/>
        <v/>
      </c>
      <c r="F4923" s="13" t="str">
        <f>IF(E4923="","",IFERROR(IF(IF(K4923="","",INDEX(收费标合同信息维护!A:Q,MATCH(D4923,收费标合同信息维护!J:J,0),10))=D4923,"有","无"),"无"))</f>
        <v/>
      </c>
      <c r="G4923" s="13" t="str">
        <f t="shared" si="305"/>
        <v>WH24空置物业费定额17994.90</v>
      </c>
      <c r="H4923" s="13" t="str">
        <f t="shared" si="307"/>
        <v>17994.90</v>
      </c>
      <c r="I4923" s="13" t="str">
        <f>IF(G4923="","",IFERROR(IF(IF(K4923="","",INDEX(收费标合同信息维护!A:Q,MATCH(G4923,收费标合同信息维护!M:M,0),13))=G4923,"有","无"),"无"))</f>
        <v>无</v>
      </c>
      <c r="J4923" s="3" t="s">
        <v>2933</v>
      </c>
      <c r="K4923" s="3" t="s">
        <v>16066</v>
      </c>
      <c r="L4923" s="3" t="s">
        <v>6580</v>
      </c>
      <c r="M4923" s="3" t="s">
        <v>6581</v>
      </c>
      <c r="N4923" s="3" t="s">
        <v>6477</v>
      </c>
      <c r="O4923" s="3" t="s">
        <v>6478</v>
      </c>
      <c r="P4923" s="3" t="s">
        <v>6580</v>
      </c>
      <c r="Q4923" s="3" t="s">
        <v>6589</v>
      </c>
      <c r="R4923" s="3" t="s">
        <v>6490</v>
      </c>
      <c r="S4923" s="3" t="s">
        <v>6491</v>
      </c>
      <c r="T4923" s="3" t="s">
        <v>6510</v>
      </c>
      <c r="U4923" s="3" t="s">
        <v>6511</v>
      </c>
      <c r="V4923" s="3" t="s">
        <v>154</v>
      </c>
      <c r="W4923" s="3" t="s">
        <v>16072</v>
      </c>
      <c r="X4923" s="3" t="s">
        <v>154</v>
      </c>
      <c r="Y4923" s="3" t="s">
        <v>154</v>
      </c>
      <c r="Z4923" s="3" t="s">
        <v>154</v>
      </c>
      <c r="AA4923" s="3" t="s">
        <v>154</v>
      </c>
      <c r="AB4923" s="3" t="s">
        <v>154</v>
      </c>
      <c r="AC4923" s="3" t="s">
        <v>154</v>
      </c>
      <c r="AD4923" s="3" t="s">
        <v>6151</v>
      </c>
      <c r="AE4923" s="3" t="s">
        <v>6151</v>
      </c>
      <c r="AF4923" s="3" t="s">
        <v>6040</v>
      </c>
      <c r="AG4923" s="3" t="s">
        <v>154</v>
      </c>
      <c r="AH4923" s="3" t="s">
        <v>6478</v>
      </c>
      <c r="AI4923" s="3" t="s">
        <v>6482</v>
      </c>
      <c r="AJ4923" s="3" t="s">
        <v>6033</v>
      </c>
    </row>
    <row r="4924" spans="1:36" ht="15">
      <c r="A4924" s="10">
        <v>5027</v>
      </c>
      <c r="B4924" t="str">
        <f>IF(K4924="总计","",INDEX(主数据!A:AD,MATCH(J4924,主数据!A:A,0),9))</f>
        <v>华中大区公司</v>
      </c>
      <c r="C4924" t="str">
        <f>IF(K4924="","",INDEX(主数据!A:AD,MATCH(J4924,主数据!A:A,0),11))</f>
        <v>武汉北区</v>
      </c>
      <c r="D4924" t="str">
        <f t="shared" si="304"/>
        <v>WH47物业服务费定额</v>
      </c>
      <c r="E4924" s="13" t="str">
        <f t="shared" si="306"/>
        <v/>
      </c>
      <c r="F4924" s="13" t="str">
        <f>IF(E4924="","",IFERROR(IF(IF(K4924="","",INDEX(收费标合同信息维护!A:Q,MATCH(D4924,收费标合同信息维护!J:J,0),10))=D4924,"有","无"),"无"))</f>
        <v/>
      </c>
      <c r="G4924" s="13" t="str">
        <f t="shared" si="305"/>
        <v>WH47物业服务费定额0.15</v>
      </c>
      <c r="H4924" s="13" t="str">
        <f t="shared" si="307"/>
        <v>0.15</v>
      </c>
      <c r="I4924" s="13" t="str">
        <f>IF(G4924="","",IFERROR(IF(IF(K4924="","",INDEX(收费标合同信息维护!A:Q,MATCH(G4924,收费标合同信息维护!M:M,0),13))=G4924,"有","无"),"无"))</f>
        <v>无</v>
      </c>
      <c r="J4924" s="3" t="s">
        <v>3849</v>
      </c>
      <c r="K4924" s="3" t="s">
        <v>16073</v>
      </c>
      <c r="L4924" s="3" t="s">
        <v>6025</v>
      </c>
      <c r="M4924" s="3" t="s">
        <v>6026</v>
      </c>
      <c r="N4924" s="3" t="s">
        <v>6477</v>
      </c>
      <c r="O4924" s="3" t="s">
        <v>6478</v>
      </c>
      <c r="P4924" s="3" t="s">
        <v>47</v>
      </c>
      <c r="Q4924" s="3" t="s">
        <v>47</v>
      </c>
      <c r="R4924" s="3" t="s">
        <v>6490</v>
      </c>
      <c r="S4924" s="3" t="s">
        <v>6491</v>
      </c>
      <c r="T4924" s="3" t="s">
        <v>6691</v>
      </c>
      <c r="U4924" s="3" t="s">
        <v>6692</v>
      </c>
      <c r="V4924" s="3" t="s">
        <v>154</v>
      </c>
      <c r="W4924" s="3" t="s">
        <v>6891</v>
      </c>
      <c r="X4924" s="3" t="s">
        <v>154</v>
      </c>
      <c r="Y4924" s="3" t="s">
        <v>154</v>
      </c>
      <c r="Z4924" s="3" t="s">
        <v>154</v>
      </c>
      <c r="AA4924" s="3" t="s">
        <v>154</v>
      </c>
      <c r="AB4924" s="3" t="s">
        <v>154</v>
      </c>
      <c r="AC4924" s="3" t="s">
        <v>154</v>
      </c>
      <c r="AD4924" s="3" t="s">
        <v>6151</v>
      </c>
      <c r="AE4924" s="3" t="s">
        <v>6151</v>
      </c>
      <c r="AF4924" s="3" t="s">
        <v>154</v>
      </c>
      <c r="AG4924" s="3" t="s">
        <v>154</v>
      </c>
      <c r="AH4924" s="3" t="s">
        <v>6478</v>
      </c>
      <c r="AI4924" s="3" t="s">
        <v>6727</v>
      </c>
      <c r="AJ4924" s="3" t="s">
        <v>6489</v>
      </c>
    </row>
    <row r="4925" spans="1:36" ht="15">
      <c r="A4925" s="10">
        <v>5028</v>
      </c>
      <c r="B4925" t="str">
        <f>IF(K4925="总计","",INDEX(主数据!A:AD,MATCH(J4925,主数据!A:A,0),9))</f>
        <v>华中大区公司</v>
      </c>
      <c r="C4925" t="str">
        <f>IF(K4925="","",INDEX(主数据!A:AD,MATCH(J4925,主数据!A:A,0),11))</f>
        <v>武汉北区</v>
      </c>
      <c r="D4925" t="str">
        <f t="shared" si="304"/>
        <v>WH47物业服务费标准方式2.00</v>
      </c>
      <c r="E4925" s="13" t="str">
        <f t="shared" si="306"/>
        <v>2.00</v>
      </c>
      <c r="F4925" s="13" t="str">
        <f>IF(E4925="","",IFERROR(IF(IF(K4925="","",INDEX(收费标合同信息维护!A:Q,MATCH(D4925,收费标合同信息维护!J:J,0),10))=D4925,"有","无"),"无"))</f>
        <v>无</v>
      </c>
      <c r="G4925" s="13" t="str">
        <f t="shared" si="305"/>
        <v/>
      </c>
      <c r="H4925" s="13" t="str">
        <f t="shared" si="307"/>
        <v/>
      </c>
      <c r="I4925" s="13" t="str">
        <f>IF(G4925="","",IFERROR(IF(IF(K4925="","",INDEX(收费标合同信息维护!A:Q,MATCH(G4925,收费标合同信息维护!M:M,0),13))=G4925,"有","无"),"无"))</f>
        <v/>
      </c>
      <c r="J4925" s="3" t="s">
        <v>3849</v>
      </c>
      <c r="K4925" s="3" t="s">
        <v>16073</v>
      </c>
      <c r="L4925" s="3" t="s">
        <v>6025</v>
      </c>
      <c r="M4925" s="3" t="s">
        <v>6026</v>
      </c>
      <c r="N4925" s="3" t="s">
        <v>6477</v>
      </c>
      <c r="O4925" s="3" t="s">
        <v>6478</v>
      </c>
      <c r="P4925" s="3" t="s">
        <v>16074</v>
      </c>
      <c r="Q4925" s="3" t="s">
        <v>16075</v>
      </c>
      <c r="R4925" s="3" t="s">
        <v>6484</v>
      </c>
      <c r="S4925" s="3" t="s">
        <v>6491</v>
      </c>
      <c r="T4925" s="3" t="s">
        <v>7075</v>
      </c>
      <c r="U4925" s="3" t="s">
        <v>6692</v>
      </c>
      <c r="V4925" s="3" t="s">
        <v>6686</v>
      </c>
      <c r="W4925" s="3" t="s">
        <v>154</v>
      </c>
      <c r="X4925" s="3" t="s">
        <v>154</v>
      </c>
      <c r="Y4925" s="3" t="s">
        <v>154</v>
      </c>
      <c r="Z4925" s="3" t="s">
        <v>154</v>
      </c>
      <c r="AA4925" s="3" t="s">
        <v>154</v>
      </c>
      <c r="AB4925" s="3" t="s">
        <v>154</v>
      </c>
      <c r="AC4925" s="3" t="s">
        <v>154</v>
      </c>
      <c r="AD4925" s="3" t="s">
        <v>6151</v>
      </c>
      <c r="AE4925" s="3" t="s">
        <v>6151</v>
      </c>
      <c r="AF4925" s="3" t="s">
        <v>154</v>
      </c>
      <c r="AG4925" s="3" t="s">
        <v>154</v>
      </c>
      <c r="AH4925" s="3" t="s">
        <v>6478</v>
      </c>
      <c r="AI4925" s="3" t="s">
        <v>6482</v>
      </c>
      <c r="AJ4925" s="3" t="s">
        <v>6037</v>
      </c>
    </row>
    <row r="4926" spans="1:36" ht="15">
      <c r="A4926" s="10">
        <v>5029</v>
      </c>
      <c r="B4926" t="str">
        <f>IF(K4926="总计","",INDEX(主数据!A:AD,MATCH(J4926,主数据!A:A,0),9))</f>
        <v>华中大区公司</v>
      </c>
      <c r="C4926" t="str">
        <f>IF(K4926="","",INDEX(主数据!A:AD,MATCH(J4926,主数据!A:A,0),11))</f>
        <v>武汉北区</v>
      </c>
      <c r="D4926" t="str">
        <f t="shared" si="304"/>
        <v>WH47物业服务费标准方式3.98</v>
      </c>
      <c r="E4926" s="13" t="str">
        <f t="shared" si="306"/>
        <v>3.98</v>
      </c>
      <c r="F4926" s="13" t="str">
        <f>IF(E4926="","",IFERROR(IF(IF(K4926="","",INDEX(收费标合同信息维护!A:Q,MATCH(D4926,收费标合同信息维护!J:J,0),10))=D4926,"有","无"),"无"))</f>
        <v>无</v>
      </c>
      <c r="G4926" s="13" t="str">
        <f t="shared" si="305"/>
        <v/>
      </c>
      <c r="H4926" s="13" t="str">
        <f t="shared" si="307"/>
        <v/>
      </c>
      <c r="I4926" s="13" t="str">
        <f>IF(G4926="","",IFERROR(IF(IF(K4926="","",INDEX(收费标合同信息维护!A:Q,MATCH(G4926,收费标合同信息维护!M:M,0),13))=G4926,"有","无"),"无"))</f>
        <v/>
      </c>
      <c r="J4926" s="3" t="s">
        <v>3849</v>
      </c>
      <c r="K4926" s="3" t="s">
        <v>16073</v>
      </c>
      <c r="L4926" s="3" t="s">
        <v>6025</v>
      </c>
      <c r="M4926" s="3" t="s">
        <v>6026</v>
      </c>
      <c r="N4926" s="3" t="s">
        <v>6477</v>
      </c>
      <c r="O4926" s="3" t="s">
        <v>6478</v>
      </c>
      <c r="P4926" s="3" t="s">
        <v>16076</v>
      </c>
      <c r="Q4926" s="3" t="s">
        <v>16077</v>
      </c>
      <c r="R4926" s="3" t="s">
        <v>6484</v>
      </c>
      <c r="S4926" s="3" t="s">
        <v>6491</v>
      </c>
      <c r="T4926" s="3" t="s">
        <v>6496</v>
      </c>
      <c r="U4926" s="3" t="s">
        <v>6692</v>
      </c>
      <c r="V4926" s="3" t="s">
        <v>12580</v>
      </c>
      <c r="W4926" s="3" t="s">
        <v>154</v>
      </c>
      <c r="X4926" s="3" t="s">
        <v>154</v>
      </c>
      <c r="Y4926" s="3" t="s">
        <v>154</v>
      </c>
      <c r="Z4926" s="3" t="s">
        <v>154</v>
      </c>
      <c r="AA4926" s="3" t="s">
        <v>154</v>
      </c>
      <c r="AB4926" s="3" t="s">
        <v>154</v>
      </c>
      <c r="AC4926" s="3" t="s">
        <v>154</v>
      </c>
      <c r="AD4926" s="3" t="s">
        <v>6151</v>
      </c>
      <c r="AE4926" s="3" t="s">
        <v>6151</v>
      </c>
      <c r="AF4926" s="3" t="s">
        <v>154</v>
      </c>
      <c r="AG4926" s="3" t="s">
        <v>154</v>
      </c>
      <c r="AH4926" s="3" t="s">
        <v>6478</v>
      </c>
      <c r="AI4926" s="3" t="s">
        <v>6482</v>
      </c>
      <c r="AJ4926" s="3" t="s">
        <v>6399</v>
      </c>
    </row>
    <row r="4927" spans="1:36" ht="15">
      <c r="A4927" s="10">
        <v>5030</v>
      </c>
      <c r="B4927" t="str">
        <f>IF(K4927="总计","",INDEX(主数据!A:AD,MATCH(J4927,主数据!A:A,0),9))</f>
        <v>华中大区公司</v>
      </c>
      <c r="C4927" t="str">
        <f>IF(K4927="","",INDEX(主数据!A:AD,MATCH(J4927,主数据!A:A,0),11))</f>
        <v>武汉北区</v>
      </c>
      <c r="D4927" t="str">
        <f t="shared" si="304"/>
        <v>WH47物业服务费标准方式5.98</v>
      </c>
      <c r="E4927" s="13" t="str">
        <f t="shared" si="306"/>
        <v>5.98</v>
      </c>
      <c r="F4927" s="13" t="str">
        <f>IF(E4927="","",IFERROR(IF(IF(K4927="","",INDEX(收费标合同信息维护!A:Q,MATCH(D4927,收费标合同信息维护!J:J,0),10))=D4927,"有","无"),"无"))</f>
        <v>无</v>
      </c>
      <c r="G4927" s="13" t="str">
        <f t="shared" si="305"/>
        <v/>
      </c>
      <c r="H4927" s="13" t="str">
        <f t="shared" si="307"/>
        <v/>
      </c>
      <c r="I4927" s="13" t="str">
        <f>IF(G4927="","",IFERROR(IF(IF(K4927="","",INDEX(收费标合同信息维护!A:Q,MATCH(G4927,收费标合同信息维护!M:M,0),13))=G4927,"有","无"),"无"))</f>
        <v/>
      </c>
      <c r="J4927" s="3" t="s">
        <v>3849</v>
      </c>
      <c r="K4927" s="3" t="s">
        <v>16073</v>
      </c>
      <c r="L4927" s="3" t="s">
        <v>6025</v>
      </c>
      <c r="M4927" s="3" t="s">
        <v>6026</v>
      </c>
      <c r="N4927" s="3" t="s">
        <v>6477</v>
      </c>
      <c r="O4927" s="3" t="s">
        <v>6478</v>
      </c>
      <c r="P4927" s="3" t="s">
        <v>16078</v>
      </c>
      <c r="Q4927" s="3" t="s">
        <v>16079</v>
      </c>
      <c r="R4927" s="3" t="s">
        <v>6484</v>
      </c>
      <c r="S4927" s="3" t="s">
        <v>6491</v>
      </c>
      <c r="T4927" s="3" t="s">
        <v>6496</v>
      </c>
      <c r="U4927" s="3" t="s">
        <v>6692</v>
      </c>
      <c r="V4927" s="3" t="s">
        <v>12797</v>
      </c>
      <c r="W4927" s="3" t="s">
        <v>154</v>
      </c>
      <c r="X4927" s="3" t="s">
        <v>154</v>
      </c>
      <c r="Y4927" s="3" t="s">
        <v>154</v>
      </c>
      <c r="Z4927" s="3" t="s">
        <v>154</v>
      </c>
      <c r="AA4927" s="3" t="s">
        <v>154</v>
      </c>
      <c r="AB4927" s="3" t="s">
        <v>154</v>
      </c>
      <c r="AC4927" s="3" t="s">
        <v>154</v>
      </c>
      <c r="AD4927" s="3" t="s">
        <v>6151</v>
      </c>
      <c r="AE4927" s="3" t="s">
        <v>6151</v>
      </c>
      <c r="AF4927" s="3" t="s">
        <v>154</v>
      </c>
      <c r="AG4927" s="3" t="s">
        <v>154</v>
      </c>
      <c r="AH4927" s="3" t="s">
        <v>6478</v>
      </c>
      <c r="AI4927" s="3" t="s">
        <v>6482</v>
      </c>
      <c r="AJ4927" s="3" t="s">
        <v>25</v>
      </c>
    </row>
    <row r="4928" spans="1:36" ht="30">
      <c r="A4928" s="10">
        <v>5031</v>
      </c>
      <c r="B4928" t="str">
        <f>IF(K4928="总计","",INDEX(主数据!A:AD,MATCH(J4928,主数据!A:A,0),9))</f>
        <v>华中大区公司</v>
      </c>
      <c r="C4928" t="str">
        <f>IF(K4928="","",INDEX(主数据!A:AD,MATCH(J4928,主数据!A:A,0),11))</f>
        <v>武汉北区</v>
      </c>
      <c r="D4928" t="str">
        <f t="shared" si="304"/>
        <v>WH47物业服务费标准方式3.58</v>
      </c>
      <c r="E4928" s="13" t="str">
        <f t="shared" si="306"/>
        <v>3.58</v>
      </c>
      <c r="F4928" s="13" t="str">
        <f>IF(E4928="","",IFERROR(IF(IF(K4928="","",INDEX(收费标合同信息维护!A:Q,MATCH(D4928,收费标合同信息维护!J:J,0),10))=D4928,"有","无"),"无"))</f>
        <v>无</v>
      </c>
      <c r="G4928" s="13" t="str">
        <f t="shared" si="305"/>
        <v/>
      </c>
      <c r="H4928" s="13" t="str">
        <f t="shared" si="307"/>
        <v/>
      </c>
      <c r="I4928" s="13" t="str">
        <f>IF(G4928="","",IFERROR(IF(IF(K4928="","",INDEX(收费标合同信息维护!A:Q,MATCH(G4928,收费标合同信息维护!M:M,0),13))=G4928,"有","无"),"无"))</f>
        <v/>
      </c>
      <c r="J4928" s="3" t="s">
        <v>3849</v>
      </c>
      <c r="K4928" s="3" t="s">
        <v>16073</v>
      </c>
      <c r="L4928" s="3" t="s">
        <v>6025</v>
      </c>
      <c r="M4928" s="3" t="s">
        <v>6026</v>
      </c>
      <c r="N4928" s="3" t="s">
        <v>6477</v>
      </c>
      <c r="O4928" s="3" t="s">
        <v>6478</v>
      </c>
      <c r="P4928" s="3" t="s">
        <v>16080</v>
      </c>
      <c r="Q4928" s="3" t="s">
        <v>16081</v>
      </c>
      <c r="R4928" s="3" t="s">
        <v>6484</v>
      </c>
      <c r="S4928" s="3" t="s">
        <v>6491</v>
      </c>
      <c r="T4928" s="3" t="s">
        <v>6496</v>
      </c>
      <c r="U4928" s="3" t="s">
        <v>6692</v>
      </c>
      <c r="V4928" s="3" t="s">
        <v>16082</v>
      </c>
      <c r="W4928" s="3" t="s">
        <v>154</v>
      </c>
      <c r="X4928" s="3" t="s">
        <v>154</v>
      </c>
      <c r="Y4928" s="3" t="s">
        <v>154</v>
      </c>
      <c r="Z4928" s="3" t="s">
        <v>154</v>
      </c>
      <c r="AA4928" s="3" t="s">
        <v>154</v>
      </c>
      <c r="AB4928" s="3" t="s">
        <v>154</v>
      </c>
      <c r="AC4928" s="3" t="s">
        <v>154</v>
      </c>
      <c r="AD4928" s="3" t="s">
        <v>6151</v>
      </c>
      <c r="AE4928" s="3" t="s">
        <v>6151</v>
      </c>
      <c r="AF4928" s="3" t="s">
        <v>154</v>
      </c>
      <c r="AG4928" s="3" t="s">
        <v>154</v>
      </c>
      <c r="AH4928" s="3" t="s">
        <v>6478</v>
      </c>
      <c r="AI4928" s="3" t="s">
        <v>6482</v>
      </c>
      <c r="AJ4928" s="3" t="s">
        <v>6489</v>
      </c>
    </row>
    <row r="4929" spans="1:36" ht="15">
      <c r="A4929" s="10">
        <v>5032</v>
      </c>
      <c r="B4929" t="str">
        <f>IF(K4929="总计","",INDEX(主数据!A:AD,MATCH(J4929,主数据!A:A,0),9))</f>
        <v>华中大区公司</v>
      </c>
      <c r="C4929" t="str">
        <f>IF(K4929="","",INDEX(主数据!A:AD,MATCH(J4929,主数据!A:A,0),11))</f>
        <v>武汉北区</v>
      </c>
      <c r="D4929" t="str">
        <f t="shared" si="304"/>
        <v>WH47物业服务费标准方式2.85</v>
      </c>
      <c r="E4929" s="13" t="str">
        <f t="shared" si="306"/>
        <v>2.85</v>
      </c>
      <c r="F4929" s="13" t="str">
        <f>IF(E4929="","",IFERROR(IF(IF(K4929="","",INDEX(收费标合同信息维护!A:Q,MATCH(D4929,收费标合同信息维护!J:J,0),10))=D4929,"有","无"),"无"))</f>
        <v>无</v>
      </c>
      <c r="G4929" s="13" t="str">
        <f t="shared" si="305"/>
        <v/>
      </c>
      <c r="H4929" s="13" t="str">
        <f t="shared" si="307"/>
        <v/>
      </c>
      <c r="I4929" s="13" t="str">
        <f>IF(G4929="","",IFERROR(IF(IF(K4929="","",INDEX(收费标合同信息维护!A:Q,MATCH(G4929,收费标合同信息维护!M:M,0),13))=G4929,"有","无"),"无"))</f>
        <v/>
      </c>
      <c r="J4929" s="3" t="s">
        <v>3849</v>
      </c>
      <c r="K4929" s="3" t="s">
        <v>16073</v>
      </c>
      <c r="L4929" s="3" t="s">
        <v>6025</v>
      </c>
      <c r="M4929" s="3" t="s">
        <v>6026</v>
      </c>
      <c r="N4929" s="3" t="s">
        <v>6477</v>
      </c>
      <c r="O4929" s="3" t="s">
        <v>6478</v>
      </c>
      <c r="P4929" s="3" t="s">
        <v>16083</v>
      </c>
      <c r="Q4929" s="3" t="s">
        <v>6026</v>
      </c>
      <c r="R4929" s="3" t="s">
        <v>6484</v>
      </c>
      <c r="S4929" s="3" t="s">
        <v>6491</v>
      </c>
      <c r="T4929" s="3" t="s">
        <v>7075</v>
      </c>
      <c r="U4929" s="3" t="s">
        <v>6692</v>
      </c>
      <c r="V4929" s="3" t="s">
        <v>8629</v>
      </c>
      <c r="W4929" s="3" t="s">
        <v>154</v>
      </c>
      <c r="X4929" s="3" t="s">
        <v>154</v>
      </c>
      <c r="Y4929" s="3" t="s">
        <v>154</v>
      </c>
      <c r="Z4929" s="3" t="s">
        <v>154</v>
      </c>
      <c r="AA4929" s="3" t="s">
        <v>154</v>
      </c>
      <c r="AB4929" s="3" t="s">
        <v>154</v>
      </c>
      <c r="AC4929" s="3" t="s">
        <v>154</v>
      </c>
      <c r="AD4929" s="3" t="s">
        <v>6151</v>
      </c>
      <c r="AE4929" s="3" t="s">
        <v>6151</v>
      </c>
      <c r="AF4929" s="3" t="s">
        <v>154</v>
      </c>
      <c r="AG4929" s="3" t="s">
        <v>154</v>
      </c>
      <c r="AH4929" s="3" t="s">
        <v>6478</v>
      </c>
      <c r="AI4929" s="3" t="s">
        <v>6482</v>
      </c>
      <c r="AJ4929" s="3" t="s">
        <v>6443</v>
      </c>
    </row>
    <row r="4930" spans="1:36" ht="15">
      <c r="A4930" s="10">
        <v>5033</v>
      </c>
      <c r="B4930" t="str">
        <f>IF(K4930="总计","",INDEX(主数据!A:AD,MATCH(J4930,主数据!A:A,0),9))</f>
        <v>华中大区公司</v>
      </c>
      <c r="C4930" t="str">
        <f>IF(K4930="","",INDEX(主数据!A:AD,MATCH(J4930,主数据!A:A,0),11))</f>
        <v>武汉北区</v>
      </c>
      <c r="D4930" t="str">
        <f t="shared" ref="D4930:D4993" si="308">J4930&amp;M4930&amp;R4930&amp;E4930</f>
        <v>WH47物业服务费标准方式1.44</v>
      </c>
      <c r="E4930" s="13" t="str">
        <f t="shared" si="306"/>
        <v>1.44</v>
      </c>
      <c r="F4930" s="13" t="str">
        <f>IF(E4930="","",IFERROR(IF(IF(K4930="","",INDEX(收费标合同信息维护!A:Q,MATCH(D4930,收费标合同信息维护!J:J,0),10))=D4930,"有","无"),"无"))</f>
        <v>无</v>
      </c>
      <c r="G4930" s="13" t="str">
        <f t="shared" ref="G4930:G4993" si="309">IF(W4930="","",J4930&amp;M4930&amp;R4930&amp;H4930)</f>
        <v/>
      </c>
      <c r="H4930" s="13" t="str">
        <f t="shared" si="307"/>
        <v/>
      </c>
      <c r="I4930" s="13" t="str">
        <f>IF(G4930="","",IFERROR(IF(IF(K4930="","",INDEX(收费标合同信息维护!A:Q,MATCH(G4930,收费标合同信息维护!M:M,0),13))=G4930,"有","无"),"无"))</f>
        <v/>
      </c>
      <c r="J4930" s="3" t="s">
        <v>3849</v>
      </c>
      <c r="K4930" s="3" t="s">
        <v>16073</v>
      </c>
      <c r="L4930" s="3" t="s">
        <v>6025</v>
      </c>
      <c r="M4930" s="3" t="s">
        <v>6026</v>
      </c>
      <c r="N4930" s="3" t="s">
        <v>6477</v>
      </c>
      <c r="O4930" s="3" t="s">
        <v>6478</v>
      </c>
      <c r="P4930" s="3" t="s">
        <v>16084</v>
      </c>
      <c r="Q4930" s="3" t="s">
        <v>16085</v>
      </c>
      <c r="R4930" s="3" t="s">
        <v>6484</v>
      </c>
      <c r="S4930" s="3" t="s">
        <v>6491</v>
      </c>
      <c r="T4930" s="3" t="s">
        <v>7075</v>
      </c>
      <c r="U4930" s="3" t="s">
        <v>6692</v>
      </c>
      <c r="V4930" s="3" t="s">
        <v>6668</v>
      </c>
      <c r="W4930" s="3" t="s">
        <v>154</v>
      </c>
      <c r="X4930" s="3" t="s">
        <v>154</v>
      </c>
      <c r="Y4930" s="3" t="s">
        <v>154</v>
      </c>
      <c r="Z4930" s="3" t="s">
        <v>154</v>
      </c>
      <c r="AA4930" s="3" t="s">
        <v>154</v>
      </c>
      <c r="AB4930" s="3" t="s">
        <v>154</v>
      </c>
      <c r="AC4930" s="3" t="s">
        <v>154</v>
      </c>
      <c r="AD4930" s="3" t="s">
        <v>6151</v>
      </c>
      <c r="AE4930" s="3" t="s">
        <v>6151</v>
      </c>
      <c r="AF4930" s="3" t="s">
        <v>154</v>
      </c>
      <c r="AG4930" s="3" t="s">
        <v>154</v>
      </c>
      <c r="AH4930" s="3" t="s">
        <v>6478</v>
      </c>
      <c r="AI4930" s="3" t="s">
        <v>6482</v>
      </c>
      <c r="AJ4930" s="3" t="s">
        <v>35</v>
      </c>
    </row>
    <row r="4931" spans="1:36" ht="15">
      <c r="A4931" s="10">
        <v>5034</v>
      </c>
      <c r="B4931" t="str">
        <f>IF(K4931="总计","",INDEX(主数据!A:AD,MATCH(J4931,主数据!A:A,0),9))</f>
        <v>华中大区公司</v>
      </c>
      <c r="C4931" t="str">
        <f>IF(K4931="","",INDEX(主数据!A:AD,MATCH(J4931,主数据!A:A,0),11))</f>
        <v>武汉北区</v>
      </c>
      <c r="D4931" t="str">
        <f t="shared" si="308"/>
        <v>WH47场地管理费定额</v>
      </c>
      <c r="E4931" s="13" t="str">
        <f t="shared" ref="E4931:E4994" si="310">TEXT(IF(V4931="","",--V4931),"0.00")</f>
        <v/>
      </c>
      <c r="F4931" s="13" t="str">
        <f>IF(E4931="","",IFERROR(IF(IF(K4931="","",INDEX(收费标合同信息维护!A:Q,MATCH(D4931,收费标合同信息维护!J:J,0),10))=D4931,"有","无"),"无"))</f>
        <v/>
      </c>
      <c r="G4931" s="13" t="str">
        <f t="shared" si="309"/>
        <v>WH47场地管理费定额0.15</v>
      </c>
      <c r="H4931" s="13" t="str">
        <f t="shared" ref="H4931:H4994" si="311">TEXT(IF(W4931="","",--W4931),"0.00")</f>
        <v>0.15</v>
      </c>
      <c r="I4931" s="13" t="str">
        <f>IF(G4931="","",IFERROR(IF(IF(K4931="","",INDEX(收费标合同信息维护!A:Q,MATCH(G4931,收费标合同信息维护!M:M,0),13))=G4931,"有","无"),"无"))</f>
        <v>无</v>
      </c>
      <c r="J4931" s="3" t="s">
        <v>3849</v>
      </c>
      <c r="K4931" s="3" t="s">
        <v>16073</v>
      </c>
      <c r="L4931" s="3" t="s">
        <v>6832</v>
      </c>
      <c r="M4931" s="3" t="s">
        <v>6833</v>
      </c>
      <c r="N4931" s="3" t="s">
        <v>6477</v>
      </c>
      <c r="O4931" s="3" t="s">
        <v>6478</v>
      </c>
      <c r="P4931" s="3" t="s">
        <v>12</v>
      </c>
      <c r="Q4931" s="3" t="s">
        <v>12</v>
      </c>
      <c r="R4931" s="3" t="s">
        <v>6490</v>
      </c>
      <c r="S4931" s="3" t="s">
        <v>6491</v>
      </c>
      <c r="T4931" s="3" t="s">
        <v>6691</v>
      </c>
      <c r="U4931" s="3" t="s">
        <v>6692</v>
      </c>
      <c r="V4931" s="3" t="s">
        <v>154</v>
      </c>
      <c r="W4931" s="3" t="s">
        <v>6891</v>
      </c>
      <c r="X4931" s="3" t="s">
        <v>154</v>
      </c>
      <c r="Y4931" s="3" t="s">
        <v>154</v>
      </c>
      <c r="Z4931" s="3" t="s">
        <v>154</v>
      </c>
      <c r="AA4931" s="3" t="s">
        <v>154</v>
      </c>
      <c r="AB4931" s="3" t="s">
        <v>154</v>
      </c>
      <c r="AC4931" s="3" t="s">
        <v>154</v>
      </c>
      <c r="AD4931" s="3" t="s">
        <v>6151</v>
      </c>
      <c r="AE4931" s="3" t="s">
        <v>6151</v>
      </c>
      <c r="AF4931" s="3" t="s">
        <v>154</v>
      </c>
      <c r="AG4931" s="3" t="s">
        <v>154</v>
      </c>
      <c r="AH4931" s="3" t="s">
        <v>6478</v>
      </c>
      <c r="AI4931" s="3" t="s">
        <v>6727</v>
      </c>
      <c r="AJ4931" s="3" t="s">
        <v>6489</v>
      </c>
    </row>
    <row r="4932" spans="1:36" ht="15">
      <c r="A4932" s="10">
        <v>5035</v>
      </c>
      <c r="B4932" t="str">
        <f>IF(K4932="总计","",INDEX(主数据!A:AD,MATCH(J4932,主数据!A:A,0),9))</f>
        <v>华中大区公司</v>
      </c>
      <c r="C4932" t="str">
        <f>IF(K4932="","",INDEX(主数据!A:AD,MATCH(J4932,主数据!A:A,0),11))</f>
        <v>襄阳城区</v>
      </c>
      <c r="D4932" t="str">
        <f t="shared" si="308"/>
        <v>WH49物业服务费定额</v>
      </c>
      <c r="E4932" s="13" t="str">
        <f t="shared" si="310"/>
        <v/>
      </c>
      <c r="F4932" s="13" t="str">
        <f>IF(E4932="","",IFERROR(IF(IF(K4932="","",INDEX(收费标合同信息维护!A:Q,MATCH(D4932,收费标合同信息维护!J:J,0),10))=D4932,"有","无"),"无"))</f>
        <v/>
      </c>
      <c r="G4932" s="13" t="str">
        <f t="shared" si="309"/>
        <v>WH49物业服务费定额145353.30</v>
      </c>
      <c r="H4932" s="13" t="str">
        <f t="shared" si="311"/>
        <v>145353.30</v>
      </c>
      <c r="I4932" s="13" t="str">
        <f>IF(G4932="","",IFERROR(IF(IF(K4932="","",INDEX(收费标合同信息维护!A:Q,MATCH(G4932,收费标合同信息维护!M:M,0),13))=G4932,"有","无"),"无"))</f>
        <v>无</v>
      </c>
      <c r="J4932" s="3" t="s">
        <v>3935</v>
      </c>
      <c r="K4932" s="3" t="s">
        <v>16086</v>
      </c>
      <c r="L4932" s="3" t="s">
        <v>6025</v>
      </c>
      <c r="M4932" s="3" t="s">
        <v>6026</v>
      </c>
      <c r="N4932" s="3" t="s">
        <v>6477</v>
      </c>
      <c r="O4932" s="3" t="s">
        <v>6478</v>
      </c>
      <c r="P4932" s="3" t="s">
        <v>6025</v>
      </c>
      <c r="Q4932" s="3" t="s">
        <v>6026</v>
      </c>
      <c r="R4932" s="3" t="s">
        <v>6490</v>
      </c>
      <c r="S4932" s="3" t="s">
        <v>6491</v>
      </c>
      <c r="T4932" s="3" t="s">
        <v>6690</v>
      </c>
      <c r="U4932" s="3" t="s">
        <v>154</v>
      </c>
      <c r="V4932" s="3" t="s">
        <v>154</v>
      </c>
      <c r="W4932" s="3" t="s">
        <v>16087</v>
      </c>
      <c r="X4932" s="3" t="s">
        <v>154</v>
      </c>
      <c r="Y4932" s="3" t="s">
        <v>154</v>
      </c>
      <c r="Z4932" s="3" t="s">
        <v>154</v>
      </c>
      <c r="AA4932" s="3" t="s">
        <v>154</v>
      </c>
      <c r="AB4932" s="3" t="s">
        <v>154</v>
      </c>
      <c r="AC4932" s="3" t="s">
        <v>154</v>
      </c>
      <c r="AD4932" s="3" t="s">
        <v>6151</v>
      </c>
      <c r="AE4932" s="3" t="s">
        <v>6151</v>
      </c>
      <c r="AF4932" s="3" t="s">
        <v>6040</v>
      </c>
      <c r="AG4932" s="3" t="s">
        <v>154</v>
      </c>
      <c r="AH4932" s="3" t="s">
        <v>6478</v>
      </c>
      <c r="AI4932" s="3" t="s">
        <v>6482</v>
      </c>
      <c r="AJ4932" s="3" t="s">
        <v>6489</v>
      </c>
    </row>
    <row r="4933" spans="1:36" ht="15">
      <c r="A4933" s="10">
        <v>5036</v>
      </c>
      <c r="B4933" t="str">
        <f>IF(K4933="总计","",INDEX(主数据!A:AD,MATCH(J4933,主数据!A:A,0),9))</f>
        <v>华中大区公司</v>
      </c>
      <c r="C4933" t="str">
        <f>IF(K4933="","",INDEX(主数据!A:AD,MATCH(J4933,主数据!A:A,0),11))</f>
        <v>襄阳城区</v>
      </c>
      <c r="D4933" t="str">
        <f t="shared" si="308"/>
        <v>WH49物业服务费标准方式1.40</v>
      </c>
      <c r="E4933" s="13" t="str">
        <f t="shared" si="310"/>
        <v>1.40</v>
      </c>
      <c r="F4933" s="13" t="str">
        <f>IF(E4933="","",IFERROR(IF(IF(K4933="","",INDEX(收费标合同信息维护!A:Q,MATCH(D4933,收费标合同信息维护!J:J,0),10))=D4933,"有","无"),"无"))</f>
        <v>无</v>
      </c>
      <c r="G4933" s="13" t="str">
        <f t="shared" si="309"/>
        <v/>
      </c>
      <c r="H4933" s="13" t="str">
        <f t="shared" si="311"/>
        <v/>
      </c>
      <c r="I4933" s="13" t="str">
        <f>IF(G4933="","",IFERROR(IF(IF(K4933="","",INDEX(收费标合同信息维护!A:Q,MATCH(G4933,收费标合同信息维护!M:M,0),13))=G4933,"有","无"),"无"))</f>
        <v/>
      </c>
      <c r="J4933" s="3" t="s">
        <v>3935</v>
      </c>
      <c r="K4933" s="3" t="s">
        <v>16086</v>
      </c>
      <c r="L4933" s="3" t="s">
        <v>6025</v>
      </c>
      <c r="M4933" s="3" t="s">
        <v>6026</v>
      </c>
      <c r="N4933" s="3" t="s">
        <v>6477</v>
      </c>
      <c r="O4933" s="3" t="s">
        <v>6478</v>
      </c>
      <c r="P4933" s="3" t="s">
        <v>11204</v>
      </c>
      <c r="Q4933" s="3" t="s">
        <v>11205</v>
      </c>
      <c r="R4933" s="3" t="s">
        <v>6484</v>
      </c>
      <c r="S4933" s="3" t="s">
        <v>6491</v>
      </c>
      <c r="T4933" s="3" t="s">
        <v>6561</v>
      </c>
      <c r="U4933" s="3" t="s">
        <v>154</v>
      </c>
      <c r="V4933" s="3" t="s">
        <v>9083</v>
      </c>
      <c r="W4933" s="3" t="s">
        <v>154</v>
      </c>
      <c r="X4933" s="3" t="s">
        <v>154</v>
      </c>
      <c r="Y4933" s="3" t="s">
        <v>154</v>
      </c>
      <c r="Z4933" s="3" t="s">
        <v>154</v>
      </c>
      <c r="AA4933" s="3" t="s">
        <v>154</v>
      </c>
      <c r="AB4933" s="3" t="s">
        <v>154</v>
      </c>
      <c r="AC4933" s="3" t="s">
        <v>154</v>
      </c>
      <c r="AD4933" s="3" t="s">
        <v>6151</v>
      </c>
      <c r="AE4933" s="3" t="s">
        <v>6151</v>
      </c>
      <c r="AF4933" s="3" t="s">
        <v>6040</v>
      </c>
      <c r="AG4933" s="3" t="s">
        <v>154</v>
      </c>
      <c r="AH4933" s="3" t="s">
        <v>6478</v>
      </c>
      <c r="AI4933" s="3" t="s">
        <v>6482</v>
      </c>
      <c r="AJ4933" s="3" t="s">
        <v>18346</v>
      </c>
    </row>
    <row r="4934" spans="1:36" ht="15">
      <c r="A4934" s="10">
        <v>5037</v>
      </c>
      <c r="B4934" t="str">
        <f>IF(K4934="总计","",INDEX(主数据!A:AD,MATCH(J4934,主数据!A:A,0),9))</f>
        <v>华中大区公司</v>
      </c>
      <c r="C4934" t="str">
        <f>IF(K4934="","",INDEX(主数据!A:AD,MATCH(J4934,主数据!A:A,0),11))</f>
        <v>襄阳城区</v>
      </c>
      <c r="D4934" t="str">
        <f t="shared" si="308"/>
        <v>WH49物业服务费标准方式5.40</v>
      </c>
      <c r="E4934" s="13" t="str">
        <f t="shared" si="310"/>
        <v>5.40</v>
      </c>
      <c r="F4934" s="13" t="str">
        <f>IF(E4934="","",IFERROR(IF(IF(K4934="","",INDEX(收费标合同信息维护!A:Q,MATCH(D4934,收费标合同信息维护!J:J,0),10))=D4934,"有","无"),"无"))</f>
        <v>无</v>
      </c>
      <c r="G4934" s="13" t="str">
        <f t="shared" si="309"/>
        <v/>
      </c>
      <c r="H4934" s="13" t="str">
        <f t="shared" si="311"/>
        <v/>
      </c>
      <c r="I4934" s="13" t="str">
        <f>IF(G4934="","",IFERROR(IF(IF(K4934="","",INDEX(收费标合同信息维护!A:Q,MATCH(G4934,收费标合同信息维护!M:M,0),13))=G4934,"有","无"),"无"))</f>
        <v/>
      </c>
      <c r="J4934" s="3" t="s">
        <v>3935</v>
      </c>
      <c r="K4934" s="3" t="s">
        <v>16086</v>
      </c>
      <c r="L4934" s="3" t="s">
        <v>6025</v>
      </c>
      <c r="M4934" s="3" t="s">
        <v>6026</v>
      </c>
      <c r="N4934" s="3" t="s">
        <v>6477</v>
      </c>
      <c r="O4934" s="3" t="s">
        <v>6478</v>
      </c>
      <c r="P4934" s="3" t="s">
        <v>11175</v>
      </c>
      <c r="Q4934" s="3" t="s">
        <v>6677</v>
      </c>
      <c r="R4934" s="3" t="s">
        <v>6484</v>
      </c>
      <c r="S4934" s="3" t="s">
        <v>6491</v>
      </c>
      <c r="T4934" s="3" t="s">
        <v>6496</v>
      </c>
      <c r="U4934" s="3" t="s">
        <v>154</v>
      </c>
      <c r="V4934" s="3" t="s">
        <v>11209</v>
      </c>
      <c r="W4934" s="3" t="s">
        <v>154</v>
      </c>
      <c r="X4934" s="3" t="s">
        <v>154</v>
      </c>
      <c r="Y4934" s="3" t="s">
        <v>154</v>
      </c>
      <c r="Z4934" s="3" t="s">
        <v>154</v>
      </c>
      <c r="AA4934" s="3" t="s">
        <v>154</v>
      </c>
      <c r="AB4934" s="3" t="s">
        <v>154</v>
      </c>
      <c r="AC4934" s="3" t="s">
        <v>154</v>
      </c>
      <c r="AD4934" s="3" t="s">
        <v>6151</v>
      </c>
      <c r="AE4934" s="3" t="s">
        <v>6151</v>
      </c>
      <c r="AF4934" s="3" t="s">
        <v>6040</v>
      </c>
      <c r="AG4934" s="3" t="s">
        <v>154</v>
      </c>
      <c r="AH4934" s="3" t="s">
        <v>6478</v>
      </c>
      <c r="AI4934" s="3" t="s">
        <v>6482</v>
      </c>
      <c r="AJ4934" s="3" t="s">
        <v>6123</v>
      </c>
    </row>
    <row r="4935" spans="1:36" ht="30">
      <c r="A4935" s="10">
        <v>5038</v>
      </c>
      <c r="B4935" t="str">
        <f>IF(K4935="总计","",INDEX(主数据!A:AD,MATCH(J4935,主数据!A:A,0),9))</f>
        <v>华中大区公司</v>
      </c>
      <c r="C4935" t="str">
        <f>IF(K4935="","",INDEX(主数据!A:AD,MATCH(J4935,主数据!A:A,0),11))</f>
        <v>襄阳城区</v>
      </c>
      <c r="D4935" t="str">
        <f t="shared" si="308"/>
        <v>WH49开发商委托停车管理费（固定）定额</v>
      </c>
      <c r="E4935" s="13" t="str">
        <f t="shared" si="310"/>
        <v/>
      </c>
      <c r="F4935" s="13" t="str">
        <f>IF(E4935="","",IFERROR(IF(IF(K4935="","",INDEX(收费标合同信息维护!A:Q,MATCH(D4935,收费标合同信息维护!J:J,0),10))=D4935,"有","无"),"无"))</f>
        <v/>
      </c>
      <c r="G4935" s="13" t="str">
        <f t="shared" si="309"/>
        <v>WH49开发商委托停车管理费（固定）定额60.00</v>
      </c>
      <c r="H4935" s="13" t="str">
        <f t="shared" si="311"/>
        <v>60.00</v>
      </c>
      <c r="I4935" s="13" t="str">
        <f>IF(G4935="","",IFERROR(IF(IF(K4935="","",INDEX(收费标合同信息维护!A:Q,MATCH(G4935,收费标合同信息维护!M:M,0),13))=G4935,"有","无"),"无"))</f>
        <v>无</v>
      </c>
      <c r="J4935" s="3" t="s">
        <v>3935</v>
      </c>
      <c r="K4935" s="3" t="s">
        <v>16086</v>
      </c>
      <c r="L4935" s="3" t="s">
        <v>6512</v>
      </c>
      <c r="M4935" s="3" t="s">
        <v>6513</v>
      </c>
      <c r="N4935" s="3" t="s">
        <v>6477</v>
      </c>
      <c r="O4935" s="3" t="s">
        <v>6478</v>
      </c>
      <c r="P4935" s="3" t="s">
        <v>6512</v>
      </c>
      <c r="Q4935" s="3" t="s">
        <v>6513</v>
      </c>
      <c r="R4935" s="3" t="s">
        <v>6490</v>
      </c>
      <c r="S4935" s="3" t="s">
        <v>6491</v>
      </c>
      <c r="T4935" s="3" t="s">
        <v>6514</v>
      </c>
      <c r="U4935" s="3" t="s">
        <v>154</v>
      </c>
      <c r="V4935" s="3" t="s">
        <v>154</v>
      </c>
      <c r="W4935" s="3" t="s">
        <v>7016</v>
      </c>
      <c r="X4935" s="3" t="s">
        <v>154</v>
      </c>
      <c r="Y4935" s="3" t="s">
        <v>154</v>
      </c>
      <c r="Z4935" s="3" t="s">
        <v>154</v>
      </c>
      <c r="AA4935" s="3" t="s">
        <v>154</v>
      </c>
      <c r="AB4935" s="3" t="s">
        <v>154</v>
      </c>
      <c r="AC4935" s="3" t="s">
        <v>154</v>
      </c>
      <c r="AD4935" s="3" t="s">
        <v>6151</v>
      </c>
      <c r="AE4935" s="3" t="s">
        <v>6151</v>
      </c>
      <c r="AF4935" s="3" t="s">
        <v>6040</v>
      </c>
      <c r="AG4935" s="3" t="s">
        <v>154</v>
      </c>
      <c r="AH4935" s="3" t="s">
        <v>6478</v>
      </c>
      <c r="AI4935" s="3" t="s">
        <v>6482</v>
      </c>
      <c r="AJ4935" s="3" t="s">
        <v>18347</v>
      </c>
    </row>
    <row r="4936" spans="1:36" ht="30">
      <c r="A4936" s="10">
        <v>5039</v>
      </c>
      <c r="B4936" t="str">
        <f>IF(K4936="总计","",INDEX(主数据!A:AD,MATCH(J4936,主数据!A:A,0),9))</f>
        <v>华中大区公司</v>
      </c>
      <c r="C4936" t="str">
        <f>IF(K4936="","",INDEX(主数据!A:AD,MATCH(J4936,主数据!A:A,0),11))</f>
        <v>襄阳城区</v>
      </c>
      <c r="D4936" t="str">
        <f t="shared" si="308"/>
        <v>WH49开发商委托停车管理费（固定）定额</v>
      </c>
      <c r="E4936" s="13" t="str">
        <f t="shared" si="310"/>
        <v/>
      </c>
      <c r="F4936" s="13" t="str">
        <f>IF(E4936="","",IFERROR(IF(IF(K4936="","",INDEX(收费标合同信息维护!A:Q,MATCH(D4936,收费标合同信息维护!J:J,0),10))=D4936,"有","无"),"无"))</f>
        <v/>
      </c>
      <c r="G4936" s="13" t="str">
        <f t="shared" si="309"/>
        <v>WH49开发商委托停车管理费（固定）定额60.00</v>
      </c>
      <c r="H4936" s="13" t="str">
        <f t="shared" si="311"/>
        <v>60.00</v>
      </c>
      <c r="I4936" s="13" t="str">
        <f>IF(G4936="","",IFERROR(IF(IF(K4936="","",INDEX(收费标合同信息维护!A:Q,MATCH(G4936,收费标合同信息维护!M:M,0),13))=G4936,"有","无"),"无"))</f>
        <v>无</v>
      </c>
      <c r="J4936" s="3" t="s">
        <v>3935</v>
      </c>
      <c r="K4936" s="3" t="s">
        <v>16086</v>
      </c>
      <c r="L4936" s="3" t="s">
        <v>6512</v>
      </c>
      <c r="M4936" s="3" t="s">
        <v>6513</v>
      </c>
      <c r="N4936" s="3" t="s">
        <v>6477</v>
      </c>
      <c r="O4936" s="3" t="s">
        <v>6478</v>
      </c>
      <c r="P4936" s="3" t="s">
        <v>16088</v>
      </c>
      <c r="Q4936" s="3" t="s">
        <v>9543</v>
      </c>
      <c r="R4936" s="3" t="s">
        <v>6490</v>
      </c>
      <c r="S4936" s="3" t="s">
        <v>6491</v>
      </c>
      <c r="T4936" s="3" t="s">
        <v>6684</v>
      </c>
      <c r="U4936" s="3" t="s">
        <v>6533</v>
      </c>
      <c r="V4936" s="3" t="s">
        <v>154</v>
      </c>
      <c r="W4936" s="3" t="s">
        <v>7016</v>
      </c>
      <c r="X4936" s="3" t="s">
        <v>154</v>
      </c>
      <c r="Y4936" s="3" t="s">
        <v>154</v>
      </c>
      <c r="Z4936" s="3" t="s">
        <v>154</v>
      </c>
      <c r="AA4936" s="3" t="s">
        <v>154</v>
      </c>
      <c r="AB4936" s="3" t="s">
        <v>154</v>
      </c>
      <c r="AC4936" s="3" t="s">
        <v>154</v>
      </c>
      <c r="AD4936" s="3" t="s">
        <v>6151</v>
      </c>
      <c r="AE4936" s="3" t="s">
        <v>6151</v>
      </c>
      <c r="AF4936" s="3" t="s">
        <v>6040</v>
      </c>
      <c r="AG4936" s="3" t="s">
        <v>154</v>
      </c>
      <c r="AH4936" s="3" t="s">
        <v>6597</v>
      </c>
      <c r="AI4936" s="3" t="s">
        <v>6482</v>
      </c>
      <c r="AJ4936" s="3" t="s">
        <v>6032</v>
      </c>
    </row>
    <row r="4937" spans="1:36" ht="15">
      <c r="A4937" s="10">
        <v>5040</v>
      </c>
      <c r="B4937" t="str">
        <f>IF(K4937="总计","",INDEX(主数据!A:AD,MATCH(J4937,主数据!A:A,0),9))</f>
        <v>华中大区公司</v>
      </c>
      <c r="C4937" t="str">
        <f>IF(K4937="","",INDEX(主数据!A:AD,MATCH(J4937,主数据!A:A,0),11))</f>
        <v>襄阳城区</v>
      </c>
      <c r="D4937" t="str">
        <f t="shared" si="308"/>
        <v>WH49自来水费（简易征收）标准方式3.50</v>
      </c>
      <c r="E4937" s="13" t="str">
        <f t="shared" si="310"/>
        <v>3.50</v>
      </c>
      <c r="F4937" s="13" t="str">
        <f>IF(E4937="","",IFERROR(IF(IF(K4937="","",INDEX(收费标合同信息维护!A:Q,MATCH(D4937,收费标合同信息维护!J:J,0),10))=D4937,"有","无"),"无"))</f>
        <v>无</v>
      </c>
      <c r="G4937" s="13" t="str">
        <f t="shared" si="309"/>
        <v/>
      </c>
      <c r="H4937" s="13" t="str">
        <f t="shared" si="311"/>
        <v/>
      </c>
      <c r="I4937" s="13" t="str">
        <f>IF(G4937="","",IFERROR(IF(IF(K4937="","",INDEX(收费标合同信息维护!A:Q,MATCH(G4937,收费标合同信息维护!M:M,0),13))=G4937,"有","无"),"无"))</f>
        <v/>
      </c>
      <c r="J4937" s="3" t="s">
        <v>3935</v>
      </c>
      <c r="K4937" s="3" t="s">
        <v>16086</v>
      </c>
      <c r="L4937" s="3" t="s">
        <v>6615</v>
      </c>
      <c r="M4937" s="3" t="s">
        <v>6616</v>
      </c>
      <c r="N4937" s="3" t="s">
        <v>6603</v>
      </c>
      <c r="O4937" s="3" t="s">
        <v>6478</v>
      </c>
      <c r="P4937" s="3" t="s">
        <v>16089</v>
      </c>
      <c r="Q4937" s="3" t="s">
        <v>8470</v>
      </c>
      <c r="R4937" s="3" t="s">
        <v>6484</v>
      </c>
      <c r="S4937" s="3" t="s">
        <v>6491</v>
      </c>
      <c r="T4937" s="3" t="s">
        <v>16090</v>
      </c>
      <c r="U4937" s="3" t="s">
        <v>154</v>
      </c>
      <c r="V4937" s="3" t="s">
        <v>6869</v>
      </c>
      <c r="W4937" s="3" t="s">
        <v>154</v>
      </c>
      <c r="X4937" s="3" t="s">
        <v>154</v>
      </c>
      <c r="Y4937" s="3" t="s">
        <v>154</v>
      </c>
      <c r="Z4937" s="3" t="s">
        <v>154</v>
      </c>
      <c r="AA4937" s="3" t="s">
        <v>154</v>
      </c>
      <c r="AB4937" s="3" t="s">
        <v>154</v>
      </c>
      <c r="AC4937" s="3" t="s">
        <v>154</v>
      </c>
      <c r="AD4937" s="3" t="s">
        <v>6151</v>
      </c>
      <c r="AE4937" s="3" t="s">
        <v>6151</v>
      </c>
      <c r="AF4937" s="3" t="s">
        <v>154</v>
      </c>
      <c r="AG4937" s="3" t="s">
        <v>154</v>
      </c>
      <c r="AH4937" s="3" t="s">
        <v>6478</v>
      </c>
      <c r="AI4937" s="3" t="s">
        <v>6482</v>
      </c>
      <c r="AJ4937" s="3" t="s">
        <v>6489</v>
      </c>
    </row>
    <row r="4938" spans="1:36" ht="15">
      <c r="A4938" s="10">
        <v>5041</v>
      </c>
      <c r="B4938" t="str">
        <f>IF(K4938="总计","",INDEX(主数据!A:AD,MATCH(J4938,主数据!A:A,0),9))</f>
        <v>华中大区公司</v>
      </c>
      <c r="C4938" t="str">
        <f>IF(K4938="","",INDEX(主数据!A:AD,MATCH(J4938,主数据!A:A,0),11))</f>
        <v>襄阳城区</v>
      </c>
      <c r="D4938" t="str">
        <f t="shared" si="308"/>
        <v>WH49空置物业费定额</v>
      </c>
      <c r="E4938" s="13" t="str">
        <f t="shared" si="310"/>
        <v/>
      </c>
      <c r="F4938" s="13" t="str">
        <f>IF(E4938="","",IFERROR(IF(IF(K4938="","",INDEX(收费标合同信息维护!A:Q,MATCH(D4938,收费标合同信息维护!J:J,0),10))=D4938,"有","无"),"无"))</f>
        <v/>
      </c>
      <c r="G4938" s="13" t="str">
        <f t="shared" si="309"/>
        <v>WH49空置物业费定额148600.00</v>
      </c>
      <c r="H4938" s="13" t="str">
        <f t="shared" si="311"/>
        <v>148600.00</v>
      </c>
      <c r="I4938" s="13" t="str">
        <f>IF(G4938="","",IFERROR(IF(IF(K4938="","",INDEX(收费标合同信息维护!A:Q,MATCH(G4938,收费标合同信息维护!M:M,0),13))=G4938,"有","无"),"无"))</f>
        <v>无</v>
      </c>
      <c r="J4938" s="3" t="s">
        <v>3935</v>
      </c>
      <c r="K4938" s="3" t="s">
        <v>16086</v>
      </c>
      <c r="L4938" s="3" t="s">
        <v>6580</v>
      </c>
      <c r="M4938" s="3" t="s">
        <v>6581</v>
      </c>
      <c r="N4938" s="3" t="s">
        <v>6477</v>
      </c>
      <c r="O4938" s="3" t="s">
        <v>6478</v>
      </c>
      <c r="P4938" s="3" t="s">
        <v>6580</v>
      </c>
      <c r="Q4938" s="3" t="s">
        <v>6581</v>
      </c>
      <c r="R4938" s="3" t="s">
        <v>6490</v>
      </c>
      <c r="S4938" s="3" t="s">
        <v>6491</v>
      </c>
      <c r="T4938" s="3" t="s">
        <v>6510</v>
      </c>
      <c r="U4938" s="3" t="s">
        <v>154</v>
      </c>
      <c r="V4938" s="3" t="s">
        <v>154</v>
      </c>
      <c r="W4938" s="3" t="s">
        <v>16091</v>
      </c>
      <c r="X4938" s="3" t="s">
        <v>154</v>
      </c>
      <c r="Y4938" s="3" t="s">
        <v>154</v>
      </c>
      <c r="Z4938" s="3" t="s">
        <v>154</v>
      </c>
      <c r="AA4938" s="3" t="s">
        <v>154</v>
      </c>
      <c r="AB4938" s="3" t="s">
        <v>154</v>
      </c>
      <c r="AC4938" s="3" t="s">
        <v>154</v>
      </c>
      <c r="AD4938" s="3" t="s">
        <v>6151</v>
      </c>
      <c r="AE4938" s="3" t="s">
        <v>6151</v>
      </c>
      <c r="AF4938" s="3" t="s">
        <v>6040</v>
      </c>
      <c r="AG4938" s="3" t="s">
        <v>154</v>
      </c>
      <c r="AH4938" s="3" t="s">
        <v>6478</v>
      </c>
      <c r="AI4938" s="3" t="s">
        <v>6482</v>
      </c>
      <c r="AJ4938" s="3" t="s">
        <v>6033</v>
      </c>
    </row>
    <row r="4939" spans="1:36" ht="30">
      <c r="A4939" s="10">
        <v>5042</v>
      </c>
      <c r="B4939" t="str">
        <f>IF(K4939="总计","",INDEX(主数据!A:AD,MATCH(J4939,主数据!A:A,0),9))</f>
        <v>华东大区公司</v>
      </c>
      <c r="C4939" t="str">
        <f>IF(K4939="","",INDEX(主数据!A:AD,MATCH(J4939,主数据!A:A,0),11))</f>
        <v>徐州城区</v>
      </c>
      <c r="D4939" t="str">
        <f t="shared" si="308"/>
        <v>WX16物业服务费标准方式1.50</v>
      </c>
      <c r="E4939" s="13" t="str">
        <f t="shared" si="310"/>
        <v>1.50</v>
      </c>
      <c r="F4939" s="13" t="str">
        <f>IF(E4939="","",IFERROR(IF(IF(K4939="","",INDEX(收费标合同信息维护!A:Q,MATCH(D4939,收费标合同信息维护!J:J,0),10))=D4939,"有","无"),"无"))</f>
        <v>无</v>
      </c>
      <c r="G4939" s="13" t="str">
        <f t="shared" si="309"/>
        <v/>
      </c>
      <c r="H4939" s="13" t="str">
        <f t="shared" si="311"/>
        <v/>
      </c>
      <c r="I4939" s="13" t="str">
        <f>IF(G4939="","",IFERROR(IF(IF(K4939="","",INDEX(收费标合同信息维护!A:Q,MATCH(G4939,收费标合同信息维护!M:M,0),13))=G4939,"有","无"),"无"))</f>
        <v/>
      </c>
      <c r="J4939" s="3" t="s">
        <v>2280</v>
      </c>
      <c r="K4939" s="3" t="s">
        <v>16092</v>
      </c>
      <c r="L4939" s="3" t="s">
        <v>6025</v>
      </c>
      <c r="M4939" s="3" t="s">
        <v>6026</v>
      </c>
      <c r="N4939" s="3" t="s">
        <v>6477</v>
      </c>
      <c r="O4939" s="3" t="s">
        <v>6478</v>
      </c>
      <c r="P4939" s="3" t="s">
        <v>16093</v>
      </c>
      <c r="Q4939" s="3" t="s">
        <v>16094</v>
      </c>
      <c r="R4939" s="3" t="s">
        <v>6484</v>
      </c>
      <c r="S4939" s="3" t="s">
        <v>6485</v>
      </c>
      <c r="T4939" s="3" t="s">
        <v>13121</v>
      </c>
      <c r="U4939" s="3" t="s">
        <v>154</v>
      </c>
      <c r="V4939" s="3" t="s">
        <v>6608</v>
      </c>
      <c r="W4939" s="3" t="s">
        <v>154</v>
      </c>
      <c r="X4939" s="3" t="s">
        <v>154</v>
      </c>
      <c r="Y4939" s="3" t="s">
        <v>154</v>
      </c>
      <c r="Z4939" s="3" t="s">
        <v>154</v>
      </c>
      <c r="AA4939" s="3" t="s">
        <v>154</v>
      </c>
      <c r="AB4939" s="3" t="s">
        <v>154</v>
      </c>
      <c r="AC4939" s="3" t="s">
        <v>154</v>
      </c>
      <c r="AD4939" s="3" t="s">
        <v>6151</v>
      </c>
      <c r="AE4939" s="3" t="s">
        <v>6151</v>
      </c>
      <c r="AF4939" s="3" t="s">
        <v>154</v>
      </c>
      <c r="AG4939" s="3" t="s">
        <v>154</v>
      </c>
      <c r="AH4939" s="3" t="s">
        <v>6478</v>
      </c>
      <c r="AI4939" s="3" t="s">
        <v>6482</v>
      </c>
      <c r="AJ4939" s="3" t="s">
        <v>6036</v>
      </c>
    </row>
    <row r="4940" spans="1:36" ht="30">
      <c r="A4940" s="10">
        <v>5043</v>
      </c>
      <c r="B4940" t="str">
        <f>IF(K4940="总计","",INDEX(主数据!A:AD,MATCH(J4940,主数据!A:A,0),9))</f>
        <v>华东大区公司</v>
      </c>
      <c r="C4940" t="str">
        <f>IF(K4940="","",INDEX(主数据!A:AD,MATCH(J4940,主数据!A:A,0),11))</f>
        <v>徐州城区</v>
      </c>
      <c r="D4940" t="str">
        <f t="shared" si="308"/>
        <v>WX16物业服务费标准方式3.20</v>
      </c>
      <c r="E4940" s="13" t="str">
        <f t="shared" si="310"/>
        <v>3.20</v>
      </c>
      <c r="F4940" s="13" t="str">
        <f>IF(E4940="","",IFERROR(IF(IF(K4940="","",INDEX(收费标合同信息维护!A:Q,MATCH(D4940,收费标合同信息维护!J:J,0),10))=D4940,"有","无"),"无"))</f>
        <v>无</v>
      </c>
      <c r="G4940" s="13" t="str">
        <f t="shared" si="309"/>
        <v/>
      </c>
      <c r="H4940" s="13" t="str">
        <f t="shared" si="311"/>
        <v/>
      </c>
      <c r="I4940" s="13" t="str">
        <f>IF(G4940="","",IFERROR(IF(IF(K4940="","",INDEX(收费标合同信息维护!A:Q,MATCH(G4940,收费标合同信息维护!M:M,0),13))=G4940,"有","无"),"无"))</f>
        <v/>
      </c>
      <c r="J4940" s="3" t="s">
        <v>2280</v>
      </c>
      <c r="K4940" s="3" t="s">
        <v>16092</v>
      </c>
      <c r="L4940" s="3" t="s">
        <v>6025</v>
      </c>
      <c r="M4940" s="3" t="s">
        <v>6026</v>
      </c>
      <c r="N4940" s="3" t="s">
        <v>6477</v>
      </c>
      <c r="O4940" s="3" t="s">
        <v>6478</v>
      </c>
      <c r="P4940" s="3" t="s">
        <v>16095</v>
      </c>
      <c r="Q4940" s="3" t="s">
        <v>7157</v>
      </c>
      <c r="R4940" s="3" t="s">
        <v>6484</v>
      </c>
      <c r="S4940" s="3" t="s">
        <v>6485</v>
      </c>
      <c r="T4940" s="3" t="s">
        <v>16096</v>
      </c>
      <c r="U4940" s="3" t="s">
        <v>154</v>
      </c>
      <c r="V4940" s="3" t="s">
        <v>6857</v>
      </c>
      <c r="W4940" s="3" t="s">
        <v>154</v>
      </c>
      <c r="X4940" s="3" t="s">
        <v>154</v>
      </c>
      <c r="Y4940" s="3" t="s">
        <v>154</v>
      </c>
      <c r="Z4940" s="3" t="s">
        <v>154</v>
      </c>
      <c r="AA4940" s="3" t="s">
        <v>154</v>
      </c>
      <c r="AB4940" s="3" t="s">
        <v>154</v>
      </c>
      <c r="AC4940" s="3" t="s">
        <v>154</v>
      </c>
      <c r="AD4940" s="3" t="s">
        <v>6151</v>
      </c>
      <c r="AE4940" s="3" t="s">
        <v>6151</v>
      </c>
      <c r="AF4940" s="3" t="s">
        <v>154</v>
      </c>
      <c r="AG4940" s="3" t="s">
        <v>154</v>
      </c>
      <c r="AH4940" s="3" t="s">
        <v>6478</v>
      </c>
      <c r="AI4940" s="3" t="s">
        <v>6482</v>
      </c>
      <c r="AJ4940" s="3" t="s">
        <v>6270</v>
      </c>
    </row>
    <row r="4941" spans="1:36" ht="30">
      <c r="A4941" s="10">
        <v>5044</v>
      </c>
      <c r="B4941" t="str">
        <f>IF(K4941="总计","",INDEX(主数据!A:AD,MATCH(J4941,主数据!A:A,0),9))</f>
        <v>华东大区公司</v>
      </c>
      <c r="C4941" t="str">
        <f>IF(K4941="","",INDEX(主数据!A:AD,MATCH(J4941,主数据!A:A,0),11))</f>
        <v>徐州城区</v>
      </c>
      <c r="D4941" t="str">
        <f t="shared" si="308"/>
        <v>WX16物业服务费标准方式1.50</v>
      </c>
      <c r="E4941" s="13" t="str">
        <f t="shared" si="310"/>
        <v>1.50</v>
      </c>
      <c r="F4941" s="13" t="str">
        <f>IF(E4941="","",IFERROR(IF(IF(K4941="","",INDEX(收费标合同信息维护!A:Q,MATCH(D4941,收费标合同信息维护!J:J,0),10))=D4941,"有","无"),"无"))</f>
        <v>无</v>
      </c>
      <c r="G4941" s="13" t="str">
        <f t="shared" si="309"/>
        <v/>
      </c>
      <c r="H4941" s="13" t="str">
        <f t="shared" si="311"/>
        <v/>
      </c>
      <c r="I4941" s="13" t="str">
        <f>IF(G4941="","",IFERROR(IF(IF(K4941="","",INDEX(收费标合同信息维护!A:Q,MATCH(G4941,收费标合同信息维护!M:M,0),13))=G4941,"有","无"),"无"))</f>
        <v/>
      </c>
      <c r="J4941" s="3" t="s">
        <v>2280</v>
      </c>
      <c r="K4941" s="3" t="s">
        <v>16092</v>
      </c>
      <c r="L4941" s="3" t="s">
        <v>6025</v>
      </c>
      <c r="M4941" s="3" t="s">
        <v>6026</v>
      </c>
      <c r="N4941" s="3" t="s">
        <v>6477</v>
      </c>
      <c r="O4941" s="3" t="s">
        <v>6478</v>
      </c>
      <c r="P4941" s="3" t="s">
        <v>16097</v>
      </c>
      <c r="Q4941" s="3" t="s">
        <v>6626</v>
      </c>
      <c r="R4941" s="3" t="s">
        <v>6484</v>
      </c>
      <c r="S4941" s="3" t="s">
        <v>6491</v>
      </c>
      <c r="T4941" s="3" t="s">
        <v>13121</v>
      </c>
      <c r="U4941" s="3" t="s">
        <v>154</v>
      </c>
      <c r="V4941" s="3" t="s">
        <v>6608</v>
      </c>
      <c r="W4941" s="3" t="s">
        <v>154</v>
      </c>
      <c r="X4941" s="3" t="s">
        <v>154</v>
      </c>
      <c r="Y4941" s="3" t="s">
        <v>154</v>
      </c>
      <c r="Z4941" s="3" t="s">
        <v>154</v>
      </c>
      <c r="AA4941" s="3" t="s">
        <v>154</v>
      </c>
      <c r="AB4941" s="3" t="s">
        <v>154</v>
      </c>
      <c r="AC4941" s="3" t="s">
        <v>154</v>
      </c>
      <c r="AD4941" s="3" t="s">
        <v>6151</v>
      </c>
      <c r="AE4941" s="3" t="s">
        <v>6151</v>
      </c>
      <c r="AF4941" s="3" t="s">
        <v>154</v>
      </c>
      <c r="AG4941" s="3" t="s">
        <v>154</v>
      </c>
      <c r="AH4941" s="3" t="s">
        <v>6478</v>
      </c>
      <c r="AI4941" s="3" t="s">
        <v>6482</v>
      </c>
      <c r="AJ4941" s="3" t="s">
        <v>16098</v>
      </c>
    </row>
    <row r="4942" spans="1:36" ht="30">
      <c r="A4942" s="10">
        <v>5045</v>
      </c>
      <c r="B4942" t="str">
        <f>IF(K4942="总计","",INDEX(主数据!A:AD,MATCH(J4942,主数据!A:A,0),9))</f>
        <v>华东大区公司</v>
      </c>
      <c r="C4942" t="str">
        <f>IF(K4942="","",INDEX(主数据!A:AD,MATCH(J4942,主数据!A:A,0),11))</f>
        <v>徐州城区</v>
      </c>
      <c r="D4942" t="str">
        <f t="shared" si="308"/>
        <v>WX16物业服务费标准方式3.20</v>
      </c>
      <c r="E4942" s="13" t="str">
        <f t="shared" si="310"/>
        <v>3.20</v>
      </c>
      <c r="F4942" s="13" t="str">
        <f>IF(E4942="","",IFERROR(IF(IF(K4942="","",INDEX(收费标合同信息维护!A:Q,MATCH(D4942,收费标合同信息维护!J:J,0),10))=D4942,"有","无"),"无"))</f>
        <v>无</v>
      </c>
      <c r="G4942" s="13" t="str">
        <f t="shared" si="309"/>
        <v/>
      </c>
      <c r="H4942" s="13" t="str">
        <f t="shared" si="311"/>
        <v/>
      </c>
      <c r="I4942" s="13" t="str">
        <f>IF(G4942="","",IFERROR(IF(IF(K4942="","",INDEX(收费标合同信息维护!A:Q,MATCH(G4942,收费标合同信息维护!M:M,0),13))=G4942,"有","无"),"无"))</f>
        <v/>
      </c>
      <c r="J4942" s="3" t="s">
        <v>2280</v>
      </c>
      <c r="K4942" s="3" t="s">
        <v>16092</v>
      </c>
      <c r="L4942" s="3" t="s">
        <v>6025</v>
      </c>
      <c r="M4942" s="3" t="s">
        <v>6026</v>
      </c>
      <c r="N4942" s="3" t="s">
        <v>6477</v>
      </c>
      <c r="O4942" s="3" t="s">
        <v>6478</v>
      </c>
      <c r="P4942" s="3" t="s">
        <v>16099</v>
      </c>
      <c r="Q4942" s="3" t="s">
        <v>7908</v>
      </c>
      <c r="R4942" s="3" t="s">
        <v>6484</v>
      </c>
      <c r="S4942" s="3" t="s">
        <v>6491</v>
      </c>
      <c r="T4942" s="3" t="s">
        <v>13121</v>
      </c>
      <c r="U4942" s="3" t="s">
        <v>154</v>
      </c>
      <c r="V4942" s="3" t="s">
        <v>6857</v>
      </c>
      <c r="W4942" s="3" t="s">
        <v>154</v>
      </c>
      <c r="X4942" s="3" t="s">
        <v>154</v>
      </c>
      <c r="Y4942" s="3" t="s">
        <v>154</v>
      </c>
      <c r="Z4942" s="3" t="s">
        <v>154</v>
      </c>
      <c r="AA4942" s="3" t="s">
        <v>154</v>
      </c>
      <c r="AB4942" s="3" t="s">
        <v>154</v>
      </c>
      <c r="AC4942" s="3" t="s">
        <v>154</v>
      </c>
      <c r="AD4942" s="3" t="s">
        <v>6151</v>
      </c>
      <c r="AE4942" s="3" t="s">
        <v>6151</v>
      </c>
      <c r="AF4942" s="3" t="s">
        <v>154</v>
      </c>
      <c r="AG4942" s="3" t="s">
        <v>154</v>
      </c>
      <c r="AH4942" s="3" t="s">
        <v>6478</v>
      </c>
      <c r="AI4942" s="3" t="s">
        <v>6482</v>
      </c>
      <c r="AJ4942" s="3" t="s">
        <v>6069</v>
      </c>
    </row>
    <row r="4943" spans="1:36" ht="30">
      <c r="A4943" s="10">
        <v>5046</v>
      </c>
      <c r="B4943" t="str">
        <f>IF(K4943="总计","",INDEX(主数据!A:AD,MATCH(J4943,主数据!A:A,0),9))</f>
        <v>华东大区公司</v>
      </c>
      <c r="C4943" t="str">
        <f>IF(K4943="","",INDEX(主数据!A:AD,MATCH(J4943,主数据!A:A,0),11))</f>
        <v>徐州城区</v>
      </c>
      <c r="D4943" t="str">
        <f t="shared" si="308"/>
        <v>WX16公共能耗费用及其他标准方式0.30</v>
      </c>
      <c r="E4943" s="13" t="str">
        <f t="shared" si="310"/>
        <v>0.30</v>
      </c>
      <c r="F4943" s="13" t="str">
        <f>IF(E4943="","",IFERROR(IF(IF(K4943="","",INDEX(收费标合同信息维护!A:Q,MATCH(D4943,收费标合同信息维护!J:J,0),10))=D4943,"有","无"),"无"))</f>
        <v>无</v>
      </c>
      <c r="G4943" s="13" t="str">
        <f t="shared" si="309"/>
        <v/>
      </c>
      <c r="H4943" s="13" t="str">
        <f t="shared" si="311"/>
        <v/>
      </c>
      <c r="I4943" s="13" t="str">
        <f>IF(G4943="","",IFERROR(IF(IF(K4943="","",INDEX(收费标合同信息维护!A:Q,MATCH(G4943,收费标合同信息维护!M:M,0),13))=G4943,"有","无"),"无"))</f>
        <v/>
      </c>
      <c r="J4943" s="3" t="s">
        <v>2280</v>
      </c>
      <c r="K4943" s="3" t="s">
        <v>16092</v>
      </c>
      <c r="L4943" s="3" t="s">
        <v>6702</v>
      </c>
      <c r="M4943" s="3" t="s">
        <v>6703</v>
      </c>
      <c r="N4943" s="3" t="s">
        <v>6477</v>
      </c>
      <c r="O4943" s="3" t="s">
        <v>6478</v>
      </c>
      <c r="P4943" s="3" t="s">
        <v>16100</v>
      </c>
      <c r="Q4943" s="3" t="s">
        <v>16101</v>
      </c>
      <c r="R4943" s="3" t="s">
        <v>6484</v>
      </c>
      <c r="S4943" s="3" t="s">
        <v>6485</v>
      </c>
      <c r="T4943" s="3" t="s">
        <v>13121</v>
      </c>
      <c r="U4943" s="3" t="s">
        <v>154</v>
      </c>
      <c r="V4943" s="3" t="s">
        <v>8956</v>
      </c>
      <c r="W4943" s="3" t="s">
        <v>154</v>
      </c>
      <c r="X4943" s="3" t="s">
        <v>154</v>
      </c>
      <c r="Y4943" s="3" t="s">
        <v>154</v>
      </c>
      <c r="Z4943" s="3" t="s">
        <v>154</v>
      </c>
      <c r="AA4943" s="3" t="s">
        <v>154</v>
      </c>
      <c r="AB4943" s="3" t="s">
        <v>154</v>
      </c>
      <c r="AC4943" s="3" t="s">
        <v>154</v>
      </c>
      <c r="AD4943" s="3" t="s">
        <v>6151</v>
      </c>
      <c r="AE4943" s="3" t="s">
        <v>6151</v>
      </c>
      <c r="AF4943" s="3" t="s">
        <v>154</v>
      </c>
      <c r="AG4943" s="3" t="s">
        <v>154</v>
      </c>
      <c r="AH4943" s="3" t="s">
        <v>6478</v>
      </c>
      <c r="AI4943" s="3" t="s">
        <v>6482</v>
      </c>
      <c r="AJ4943" s="3" t="s">
        <v>17</v>
      </c>
    </row>
    <row r="4944" spans="1:36" ht="30">
      <c r="A4944" s="10">
        <v>5047</v>
      </c>
      <c r="B4944" t="str">
        <f>IF(K4944="总计","",INDEX(主数据!A:AD,MATCH(J4944,主数据!A:A,0),9))</f>
        <v>华东大区公司</v>
      </c>
      <c r="C4944" t="str">
        <f>IF(K4944="","",INDEX(主数据!A:AD,MATCH(J4944,主数据!A:A,0),11))</f>
        <v>徐州城区</v>
      </c>
      <c r="D4944" t="str">
        <f t="shared" si="308"/>
        <v>WX16公共能耗费用及其他标准方式0.30</v>
      </c>
      <c r="E4944" s="13" t="str">
        <f t="shared" si="310"/>
        <v>0.30</v>
      </c>
      <c r="F4944" s="13" t="str">
        <f>IF(E4944="","",IFERROR(IF(IF(K4944="","",INDEX(收费标合同信息维护!A:Q,MATCH(D4944,收费标合同信息维护!J:J,0),10))=D4944,"有","无"),"无"))</f>
        <v>无</v>
      </c>
      <c r="G4944" s="13" t="str">
        <f t="shared" si="309"/>
        <v/>
      </c>
      <c r="H4944" s="13" t="str">
        <f t="shared" si="311"/>
        <v/>
      </c>
      <c r="I4944" s="13" t="str">
        <f>IF(G4944="","",IFERROR(IF(IF(K4944="","",INDEX(收费标合同信息维护!A:Q,MATCH(G4944,收费标合同信息维护!M:M,0),13))=G4944,"有","无"),"无"))</f>
        <v/>
      </c>
      <c r="J4944" s="3" t="s">
        <v>2280</v>
      </c>
      <c r="K4944" s="3" t="s">
        <v>16092</v>
      </c>
      <c r="L4944" s="3" t="s">
        <v>6702</v>
      </c>
      <c r="M4944" s="3" t="s">
        <v>6703</v>
      </c>
      <c r="N4944" s="3" t="s">
        <v>6477</v>
      </c>
      <c r="O4944" s="3" t="s">
        <v>6478</v>
      </c>
      <c r="P4944" s="3" t="s">
        <v>16102</v>
      </c>
      <c r="Q4944" s="3" t="s">
        <v>12981</v>
      </c>
      <c r="R4944" s="3" t="s">
        <v>6484</v>
      </c>
      <c r="S4944" s="3" t="s">
        <v>6491</v>
      </c>
      <c r="T4944" s="3" t="s">
        <v>13121</v>
      </c>
      <c r="U4944" s="3" t="s">
        <v>154</v>
      </c>
      <c r="V4944" s="3" t="s">
        <v>8956</v>
      </c>
      <c r="W4944" s="3" t="s">
        <v>154</v>
      </c>
      <c r="X4944" s="3" t="s">
        <v>154</v>
      </c>
      <c r="Y4944" s="3" t="s">
        <v>154</v>
      </c>
      <c r="Z4944" s="3" t="s">
        <v>154</v>
      </c>
      <c r="AA4944" s="3" t="s">
        <v>154</v>
      </c>
      <c r="AB4944" s="3" t="s">
        <v>154</v>
      </c>
      <c r="AC4944" s="3" t="s">
        <v>154</v>
      </c>
      <c r="AD4944" s="3" t="s">
        <v>6151</v>
      </c>
      <c r="AE4944" s="3" t="s">
        <v>6151</v>
      </c>
      <c r="AF4944" s="3" t="s">
        <v>154</v>
      </c>
      <c r="AG4944" s="3" t="s">
        <v>154</v>
      </c>
      <c r="AH4944" s="3" t="s">
        <v>6478</v>
      </c>
      <c r="AI4944" s="3" t="s">
        <v>6482</v>
      </c>
      <c r="AJ4944" s="3" t="s">
        <v>8988</v>
      </c>
    </row>
    <row r="4945" spans="1:36" ht="30">
      <c r="A4945" s="10">
        <v>5048</v>
      </c>
      <c r="B4945" t="str">
        <f>IF(K4945="总计","",INDEX(主数据!A:AD,MATCH(J4945,主数据!A:A,0),9))</f>
        <v>华东大区公司</v>
      </c>
      <c r="C4945" t="str">
        <f>IF(K4945="","",INDEX(主数据!A:AD,MATCH(J4945,主数据!A:A,0),11))</f>
        <v>徐州城区</v>
      </c>
      <c r="D4945" t="str">
        <f t="shared" si="308"/>
        <v>WX16公共能耗费用及其他标准方式0.30</v>
      </c>
      <c r="E4945" s="13" t="str">
        <f t="shared" si="310"/>
        <v>0.30</v>
      </c>
      <c r="F4945" s="13" t="str">
        <f>IF(E4945="","",IFERROR(IF(IF(K4945="","",INDEX(收费标合同信息维护!A:Q,MATCH(D4945,收费标合同信息维护!J:J,0),10))=D4945,"有","无"),"无"))</f>
        <v>无</v>
      </c>
      <c r="G4945" s="13" t="str">
        <f t="shared" si="309"/>
        <v/>
      </c>
      <c r="H4945" s="13" t="str">
        <f t="shared" si="311"/>
        <v/>
      </c>
      <c r="I4945" s="13" t="str">
        <f>IF(G4945="","",IFERROR(IF(IF(K4945="","",INDEX(收费标合同信息维护!A:Q,MATCH(G4945,收费标合同信息维护!M:M,0),13))=G4945,"有","无"),"无"))</f>
        <v/>
      </c>
      <c r="J4945" s="3" t="s">
        <v>2280</v>
      </c>
      <c r="K4945" s="3" t="s">
        <v>16092</v>
      </c>
      <c r="L4945" s="3" t="s">
        <v>6702</v>
      </c>
      <c r="M4945" s="3" t="s">
        <v>6703</v>
      </c>
      <c r="N4945" s="3" t="s">
        <v>6477</v>
      </c>
      <c r="O4945" s="3" t="s">
        <v>6478</v>
      </c>
      <c r="P4945" s="3" t="s">
        <v>16103</v>
      </c>
      <c r="Q4945" s="3" t="s">
        <v>9352</v>
      </c>
      <c r="R4945" s="3" t="s">
        <v>6484</v>
      </c>
      <c r="S4945" s="3" t="s">
        <v>6485</v>
      </c>
      <c r="T4945" s="3" t="s">
        <v>13121</v>
      </c>
      <c r="U4945" s="3" t="s">
        <v>154</v>
      </c>
      <c r="V4945" s="3" t="s">
        <v>8956</v>
      </c>
      <c r="W4945" s="3" t="s">
        <v>154</v>
      </c>
      <c r="X4945" s="3" t="s">
        <v>154</v>
      </c>
      <c r="Y4945" s="3" t="s">
        <v>154</v>
      </c>
      <c r="Z4945" s="3" t="s">
        <v>154</v>
      </c>
      <c r="AA4945" s="3" t="s">
        <v>154</v>
      </c>
      <c r="AB4945" s="3" t="s">
        <v>154</v>
      </c>
      <c r="AC4945" s="3" t="s">
        <v>154</v>
      </c>
      <c r="AD4945" s="3" t="s">
        <v>6151</v>
      </c>
      <c r="AE4945" s="3" t="s">
        <v>6151</v>
      </c>
      <c r="AF4945" s="3" t="s">
        <v>154</v>
      </c>
      <c r="AG4945" s="3" t="s">
        <v>154</v>
      </c>
      <c r="AH4945" s="3" t="s">
        <v>6478</v>
      </c>
      <c r="AI4945" s="3" t="s">
        <v>6482</v>
      </c>
      <c r="AJ4945" s="3" t="s">
        <v>6027</v>
      </c>
    </row>
    <row r="4946" spans="1:36" ht="30">
      <c r="A4946" s="10">
        <v>5049</v>
      </c>
      <c r="B4946" t="str">
        <f>IF(K4946="总计","",INDEX(主数据!A:AD,MATCH(J4946,主数据!A:A,0),9))</f>
        <v>华东大区公司</v>
      </c>
      <c r="C4946" t="str">
        <f>IF(K4946="","",INDEX(主数据!A:AD,MATCH(J4946,主数据!A:A,0),11))</f>
        <v>徐州城区</v>
      </c>
      <c r="D4946" t="str">
        <f t="shared" si="308"/>
        <v>WX19物业服务费标准方式8.00</v>
      </c>
      <c r="E4946" s="13" t="str">
        <f t="shared" si="310"/>
        <v>8.00</v>
      </c>
      <c r="F4946" s="13" t="str">
        <f>IF(E4946="","",IFERROR(IF(IF(K4946="","",INDEX(收费标合同信息维护!A:Q,MATCH(D4946,收费标合同信息维护!J:J,0),10))=D4946,"有","无"),"无"))</f>
        <v>无</v>
      </c>
      <c r="G4946" s="13" t="str">
        <f t="shared" si="309"/>
        <v/>
      </c>
      <c r="H4946" s="13" t="str">
        <f t="shared" si="311"/>
        <v/>
      </c>
      <c r="I4946" s="13" t="str">
        <f>IF(G4946="","",IFERROR(IF(IF(K4946="","",INDEX(收费标合同信息维护!A:Q,MATCH(G4946,收费标合同信息维护!M:M,0),13))=G4946,"有","无"),"无"))</f>
        <v/>
      </c>
      <c r="J4946" s="3" t="s">
        <v>2583</v>
      </c>
      <c r="K4946" s="3" t="s">
        <v>16104</v>
      </c>
      <c r="L4946" s="3" t="s">
        <v>6025</v>
      </c>
      <c r="M4946" s="3" t="s">
        <v>6026</v>
      </c>
      <c r="N4946" s="3" t="s">
        <v>6477</v>
      </c>
      <c r="O4946" s="3" t="s">
        <v>6478</v>
      </c>
      <c r="P4946" s="3" t="s">
        <v>16105</v>
      </c>
      <c r="Q4946" s="3" t="s">
        <v>16106</v>
      </c>
      <c r="R4946" s="3" t="s">
        <v>6484</v>
      </c>
      <c r="S4946" s="3" t="s">
        <v>6491</v>
      </c>
      <c r="T4946" s="3" t="s">
        <v>6882</v>
      </c>
      <c r="U4946" s="3" t="s">
        <v>154</v>
      </c>
      <c r="V4946" s="3" t="s">
        <v>6851</v>
      </c>
      <c r="W4946" s="3" t="s">
        <v>154</v>
      </c>
      <c r="X4946" s="3" t="s">
        <v>154</v>
      </c>
      <c r="Y4946" s="3" t="s">
        <v>154</v>
      </c>
      <c r="Z4946" s="3" t="s">
        <v>154</v>
      </c>
      <c r="AA4946" s="3" t="s">
        <v>154</v>
      </c>
      <c r="AB4946" s="3" t="s">
        <v>154</v>
      </c>
      <c r="AC4946" s="3" t="s">
        <v>154</v>
      </c>
      <c r="AD4946" s="3" t="s">
        <v>6151</v>
      </c>
      <c r="AE4946" s="3" t="s">
        <v>6151</v>
      </c>
      <c r="AF4946" s="3" t="s">
        <v>154</v>
      </c>
      <c r="AG4946" s="3" t="s">
        <v>154</v>
      </c>
      <c r="AH4946" s="3" t="s">
        <v>6478</v>
      </c>
      <c r="AI4946" s="3" t="s">
        <v>6482</v>
      </c>
      <c r="AJ4946" s="3" t="s">
        <v>16107</v>
      </c>
    </row>
    <row r="4947" spans="1:36" ht="30">
      <c r="A4947" s="10">
        <v>5050</v>
      </c>
      <c r="B4947" t="str">
        <f>IF(K4947="总计","",INDEX(主数据!A:AD,MATCH(J4947,主数据!A:A,0),9))</f>
        <v>华东大区公司</v>
      </c>
      <c r="C4947" t="str">
        <f>IF(K4947="","",INDEX(主数据!A:AD,MATCH(J4947,主数据!A:A,0),11))</f>
        <v>徐州城区</v>
      </c>
      <c r="D4947" t="str">
        <f t="shared" si="308"/>
        <v>WX19物业服务费标准方式2.50</v>
      </c>
      <c r="E4947" s="13" t="str">
        <f t="shared" si="310"/>
        <v>2.50</v>
      </c>
      <c r="F4947" s="13" t="str">
        <f>IF(E4947="","",IFERROR(IF(IF(K4947="","",INDEX(收费标合同信息维护!A:Q,MATCH(D4947,收费标合同信息维护!J:J,0),10))=D4947,"有","无"),"无"))</f>
        <v>无</v>
      </c>
      <c r="G4947" s="13" t="str">
        <f t="shared" si="309"/>
        <v/>
      </c>
      <c r="H4947" s="13" t="str">
        <f t="shared" si="311"/>
        <v/>
      </c>
      <c r="I4947" s="13" t="str">
        <f>IF(G4947="","",IFERROR(IF(IF(K4947="","",INDEX(收费标合同信息维护!A:Q,MATCH(G4947,收费标合同信息维护!M:M,0),13))=G4947,"有","无"),"无"))</f>
        <v/>
      </c>
      <c r="J4947" s="3" t="s">
        <v>2583</v>
      </c>
      <c r="K4947" s="3" t="s">
        <v>16104</v>
      </c>
      <c r="L4947" s="3" t="s">
        <v>6025</v>
      </c>
      <c r="M4947" s="3" t="s">
        <v>6026</v>
      </c>
      <c r="N4947" s="3" t="s">
        <v>6477</v>
      </c>
      <c r="O4947" s="3" t="s">
        <v>6478</v>
      </c>
      <c r="P4947" s="3" t="s">
        <v>16108</v>
      </c>
      <c r="Q4947" s="3" t="s">
        <v>16109</v>
      </c>
      <c r="R4947" s="3" t="s">
        <v>6484</v>
      </c>
      <c r="S4947" s="3" t="s">
        <v>6491</v>
      </c>
      <c r="T4947" s="3" t="s">
        <v>6882</v>
      </c>
      <c r="U4947" s="3" t="s">
        <v>154</v>
      </c>
      <c r="V4947" s="3" t="s">
        <v>6675</v>
      </c>
      <c r="W4947" s="3" t="s">
        <v>154</v>
      </c>
      <c r="X4947" s="3" t="s">
        <v>154</v>
      </c>
      <c r="Y4947" s="3" t="s">
        <v>154</v>
      </c>
      <c r="Z4947" s="3" t="s">
        <v>154</v>
      </c>
      <c r="AA4947" s="3" t="s">
        <v>154</v>
      </c>
      <c r="AB4947" s="3" t="s">
        <v>154</v>
      </c>
      <c r="AC4947" s="3" t="s">
        <v>154</v>
      </c>
      <c r="AD4947" s="3" t="s">
        <v>6151</v>
      </c>
      <c r="AE4947" s="3" t="s">
        <v>6151</v>
      </c>
      <c r="AF4947" s="3" t="s">
        <v>154</v>
      </c>
      <c r="AG4947" s="3" t="s">
        <v>154</v>
      </c>
      <c r="AH4947" s="3" t="s">
        <v>6478</v>
      </c>
      <c r="AI4947" s="3" t="s">
        <v>6482</v>
      </c>
      <c r="AJ4947" s="3" t="s">
        <v>6046</v>
      </c>
    </row>
    <row r="4948" spans="1:36" ht="30">
      <c r="A4948" s="10">
        <v>5051</v>
      </c>
      <c r="B4948" t="str">
        <f>IF(K4948="总计","",INDEX(主数据!A:AD,MATCH(J4948,主数据!A:A,0),9))</f>
        <v>华东大区公司</v>
      </c>
      <c r="C4948" t="str">
        <f>IF(K4948="","",INDEX(主数据!A:AD,MATCH(J4948,主数据!A:A,0),11))</f>
        <v>徐州城区</v>
      </c>
      <c r="D4948" t="str">
        <f t="shared" si="308"/>
        <v>WX19物业服务费定额</v>
      </c>
      <c r="E4948" s="13" t="str">
        <f t="shared" si="310"/>
        <v/>
      </c>
      <c r="F4948" s="13" t="str">
        <f>IF(E4948="","",IFERROR(IF(IF(K4948="","",INDEX(收费标合同信息维护!A:Q,MATCH(D4948,收费标合同信息维护!J:J,0),10))=D4948,"有","无"),"无"))</f>
        <v/>
      </c>
      <c r="G4948" s="13" t="str">
        <f t="shared" si="309"/>
        <v>WX19物业服务费定额1.75</v>
      </c>
      <c r="H4948" s="13" t="str">
        <f t="shared" si="311"/>
        <v>1.75</v>
      </c>
      <c r="I4948" s="13" t="str">
        <f>IF(G4948="","",IFERROR(IF(IF(K4948="","",INDEX(收费标合同信息维护!A:Q,MATCH(G4948,收费标合同信息维护!M:M,0),13))=G4948,"有","无"),"无"))</f>
        <v>无</v>
      </c>
      <c r="J4948" s="3" t="s">
        <v>2583</v>
      </c>
      <c r="K4948" s="3" t="s">
        <v>16104</v>
      </c>
      <c r="L4948" s="3" t="s">
        <v>6025</v>
      </c>
      <c r="M4948" s="3" t="s">
        <v>6026</v>
      </c>
      <c r="N4948" s="3" t="s">
        <v>6477</v>
      </c>
      <c r="O4948" s="3" t="s">
        <v>6478</v>
      </c>
      <c r="P4948" s="3" t="s">
        <v>16110</v>
      </c>
      <c r="Q4948" s="3" t="s">
        <v>16111</v>
      </c>
      <c r="R4948" s="3" t="s">
        <v>6490</v>
      </c>
      <c r="S4948" s="3" t="s">
        <v>6491</v>
      </c>
      <c r="T4948" s="3" t="s">
        <v>6537</v>
      </c>
      <c r="U4948" s="3" t="s">
        <v>6538</v>
      </c>
      <c r="V4948" s="3" t="s">
        <v>154</v>
      </c>
      <c r="W4948" s="3" t="s">
        <v>9692</v>
      </c>
      <c r="X4948" s="3" t="s">
        <v>154</v>
      </c>
      <c r="Y4948" s="3" t="s">
        <v>154</v>
      </c>
      <c r="Z4948" s="3" t="s">
        <v>154</v>
      </c>
      <c r="AA4948" s="3" t="s">
        <v>154</v>
      </c>
      <c r="AB4948" s="3" t="s">
        <v>154</v>
      </c>
      <c r="AC4948" s="3" t="s">
        <v>154</v>
      </c>
      <c r="AD4948" s="3" t="s">
        <v>6151</v>
      </c>
      <c r="AE4948" s="3" t="s">
        <v>6151</v>
      </c>
      <c r="AF4948" s="3" t="s">
        <v>154</v>
      </c>
      <c r="AG4948" s="3" t="s">
        <v>154</v>
      </c>
      <c r="AH4948" s="3" t="s">
        <v>6597</v>
      </c>
      <c r="AI4948" s="3" t="s">
        <v>6727</v>
      </c>
      <c r="AJ4948" s="3" t="s">
        <v>6489</v>
      </c>
    </row>
    <row r="4949" spans="1:36" ht="30">
      <c r="A4949" s="10">
        <v>5052</v>
      </c>
      <c r="B4949" t="str">
        <f>IF(K4949="总计","",INDEX(主数据!A:AD,MATCH(J4949,主数据!A:A,0),9))</f>
        <v>华东大区公司</v>
      </c>
      <c r="C4949" t="str">
        <f>IF(K4949="","",INDEX(主数据!A:AD,MATCH(J4949,主数据!A:A,0),11))</f>
        <v>徐州城区</v>
      </c>
      <c r="D4949" t="str">
        <f t="shared" si="308"/>
        <v>WX19物业服务费标准方式2.50</v>
      </c>
      <c r="E4949" s="13" t="str">
        <f t="shared" si="310"/>
        <v>2.50</v>
      </c>
      <c r="F4949" s="13" t="str">
        <f>IF(E4949="","",IFERROR(IF(IF(K4949="","",INDEX(收费标合同信息维护!A:Q,MATCH(D4949,收费标合同信息维护!J:J,0),10))=D4949,"有","无"),"无"))</f>
        <v>无</v>
      </c>
      <c r="G4949" s="13" t="str">
        <f t="shared" si="309"/>
        <v/>
      </c>
      <c r="H4949" s="13" t="str">
        <f t="shared" si="311"/>
        <v/>
      </c>
      <c r="I4949" s="13" t="str">
        <f>IF(G4949="","",IFERROR(IF(IF(K4949="","",INDEX(收费标合同信息维护!A:Q,MATCH(G4949,收费标合同信息维护!M:M,0),13))=G4949,"有","无"),"无"))</f>
        <v/>
      </c>
      <c r="J4949" s="3" t="s">
        <v>2583</v>
      </c>
      <c r="K4949" s="3" t="s">
        <v>16104</v>
      </c>
      <c r="L4949" s="3" t="s">
        <v>6025</v>
      </c>
      <c r="M4949" s="3" t="s">
        <v>6026</v>
      </c>
      <c r="N4949" s="3" t="s">
        <v>6477</v>
      </c>
      <c r="O4949" s="3" t="s">
        <v>6478</v>
      </c>
      <c r="P4949" s="3" t="s">
        <v>16112</v>
      </c>
      <c r="Q4949" s="3" t="s">
        <v>6685</v>
      </c>
      <c r="R4949" s="3" t="s">
        <v>6484</v>
      </c>
      <c r="S4949" s="3" t="s">
        <v>6491</v>
      </c>
      <c r="T4949" s="3" t="s">
        <v>10376</v>
      </c>
      <c r="U4949" s="3" t="s">
        <v>154</v>
      </c>
      <c r="V4949" s="3" t="s">
        <v>6675</v>
      </c>
      <c r="W4949" s="3" t="s">
        <v>154</v>
      </c>
      <c r="X4949" s="3" t="s">
        <v>154</v>
      </c>
      <c r="Y4949" s="3" t="s">
        <v>154</v>
      </c>
      <c r="Z4949" s="3" t="s">
        <v>154</v>
      </c>
      <c r="AA4949" s="3" t="s">
        <v>154</v>
      </c>
      <c r="AB4949" s="3" t="s">
        <v>154</v>
      </c>
      <c r="AC4949" s="3" t="s">
        <v>154</v>
      </c>
      <c r="AD4949" s="3" t="s">
        <v>6151</v>
      </c>
      <c r="AE4949" s="3" t="s">
        <v>6151</v>
      </c>
      <c r="AF4949" s="3" t="s">
        <v>154</v>
      </c>
      <c r="AG4949" s="3" t="s">
        <v>154</v>
      </c>
      <c r="AH4949" s="3" t="s">
        <v>6478</v>
      </c>
      <c r="AI4949" s="3" t="s">
        <v>6482</v>
      </c>
      <c r="AJ4949" s="3" t="s">
        <v>6190</v>
      </c>
    </row>
    <row r="4950" spans="1:36" ht="30">
      <c r="A4950" s="10">
        <v>5053</v>
      </c>
      <c r="B4950" t="str">
        <f>IF(K4950="总计","",INDEX(主数据!A:AD,MATCH(J4950,主数据!A:A,0),9))</f>
        <v>华东大区公司</v>
      </c>
      <c r="C4950" t="str">
        <f>IF(K4950="","",INDEX(主数据!A:AD,MATCH(J4950,主数据!A:A,0),11))</f>
        <v>徐州城区</v>
      </c>
      <c r="D4950" t="str">
        <f t="shared" si="308"/>
        <v>WX19公共能耗费用及其他标准方式1.00</v>
      </c>
      <c r="E4950" s="13" t="str">
        <f t="shared" si="310"/>
        <v>1.00</v>
      </c>
      <c r="F4950" s="13" t="str">
        <f>IF(E4950="","",IFERROR(IF(IF(K4950="","",INDEX(收费标合同信息维护!A:Q,MATCH(D4950,收费标合同信息维护!J:J,0),10))=D4950,"有","无"),"无"))</f>
        <v>无</v>
      </c>
      <c r="G4950" s="13" t="str">
        <f t="shared" si="309"/>
        <v/>
      </c>
      <c r="H4950" s="13" t="str">
        <f t="shared" si="311"/>
        <v/>
      </c>
      <c r="I4950" s="13" t="str">
        <f>IF(G4950="","",IFERROR(IF(IF(K4950="","",INDEX(收费标合同信息维护!A:Q,MATCH(G4950,收费标合同信息维护!M:M,0),13))=G4950,"有","无"),"无"))</f>
        <v/>
      </c>
      <c r="J4950" s="3" t="s">
        <v>2583</v>
      </c>
      <c r="K4950" s="3" t="s">
        <v>16104</v>
      </c>
      <c r="L4950" s="3" t="s">
        <v>6702</v>
      </c>
      <c r="M4950" s="3" t="s">
        <v>6703</v>
      </c>
      <c r="N4950" s="3" t="s">
        <v>6477</v>
      </c>
      <c r="O4950" s="3" t="s">
        <v>6478</v>
      </c>
      <c r="P4950" s="3" t="s">
        <v>16113</v>
      </c>
      <c r="Q4950" s="3" t="s">
        <v>16114</v>
      </c>
      <c r="R4950" s="3" t="s">
        <v>6484</v>
      </c>
      <c r="S4950" s="3" t="s">
        <v>6491</v>
      </c>
      <c r="T4950" s="3" t="s">
        <v>6882</v>
      </c>
      <c r="U4950" s="3" t="s">
        <v>154</v>
      </c>
      <c r="V4950" s="3" t="s">
        <v>6737</v>
      </c>
      <c r="W4950" s="3" t="s">
        <v>154</v>
      </c>
      <c r="X4950" s="3" t="s">
        <v>154</v>
      </c>
      <c r="Y4950" s="3" t="s">
        <v>154</v>
      </c>
      <c r="Z4950" s="3" t="s">
        <v>154</v>
      </c>
      <c r="AA4950" s="3" t="s">
        <v>154</v>
      </c>
      <c r="AB4950" s="3" t="s">
        <v>154</v>
      </c>
      <c r="AC4950" s="3" t="s">
        <v>154</v>
      </c>
      <c r="AD4950" s="3" t="s">
        <v>6151</v>
      </c>
      <c r="AE4950" s="3" t="s">
        <v>6151</v>
      </c>
      <c r="AF4950" s="3" t="s">
        <v>154</v>
      </c>
      <c r="AG4950" s="3" t="s">
        <v>154</v>
      </c>
      <c r="AH4950" s="3" t="s">
        <v>6478</v>
      </c>
      <c r="AI4950" s="3" t="s">
        <v>6482</v>
      </c>
      <c r="AJ4950" s="3" t="s">
        <v>16107</v>
      </c>
    </row>
    <row r="4951" spans="1:36" ht="30">
      <c r="A4951" s="10">
        <v>5054</v>
      </c>
      <c r="B4951" t="str">
        <f>IF(K4951="总计","",INDEX(主数据!A:AD,MATCH(J4951,主数据!A:A,0),9))</f>
        <v>华东大区公司</v>
      </c>
      <c r="C4951" t="str">
        <f>IF(K4951="","",INDEX(主数据!A:AD,MATCH(J4951,主数据!A:A,0),11))</f>
        <v>徐州城区</v>
      </c>
      <c r="D4951" t="str">
        <f t="shared" si="308"/>
        <v>WX19公共能耗费用及其他定额</v>
      </c>
      <c r="E4951" s="13" t="str">
        <f t="shared" si="310"/>
        <v/>
      </c>
      <c r="F4951" s="13" t="str">
        <f>IF(E4951="","",IFERROR(IF(IF(K4951="","",INDEX(收费标合同信息维护!A:Q,MATCH(D4951,收费标合同信息维护!J:J,0),10))=D4951,"有","无"),"无"))</f>
        <v/>
      </c>
      <c r="G4951" s="13" t="str">
        <f t="shared" si="309"/>
        <v>WX19公共能耗费用及其他定额0.70</v>
      </c>
      <c r="H4951" s="13" t="str">
        <f t="shared" si="311"/>
        <v>0.70</v>
      </c>
      <c r="I4951" s="13" t="str">
        <f>IF(G4951="","",IFERROR(IF(IF(K4951="","",INDEX(收费标合同信息维护!A:Q,MATCH(G4951,收费标合同信息维护!M:M,0),13))=G4951,"有","无"),"无"))</f>
        <v>无</v>
      </c>
      <c r="J4951" s="3" t="s">
        <v>2583</v>
      </c>
      <c r="K4951" s="3" t="s">
        <v>16104</v>
      </c>
      <c r="L4951" s="3" t="s">
        <v>6702</v>
      </c>
      <c r="M4951" s="3" t="s">
        <v>6703</v>
      </c>
      <c r="N4951" s="3" t="s">
        <v>6477</v>
      </c>
      <c r="O4951" s="3" t="s">
        <v>6478</v>
      </c>
      <c r="P4951" s="3" t="s">
        <v>16115</v>
      </c>
      <c r="Q4951" s="3" t="s">
        <v>16116</v>
      </c>
      <c r="R4951" s="3" t="s">
        <v>6490</v>
      </c>
      <c r="S4951" s="3" t="s">
        <v>6491</v>
      </c>
      <c r="T4951" s="3" t="s">
        <v>6537</v>
      </c>
      <c r="U4951" s="3" t="s">
        <v>6538</v>
      </c>
      <c r="V4951" s="3" t="s">
        <v>154</v>
      </c>
      <c r="W4951" s="3" t="s">
        <v>6949</v>
      </c>
      <c r="X4951" s="3" t="s">
        <v>154</v>
      </c>
      <c r="Y4951" s="3" t="s">
        <v>154</v>
      </c>
      <c r="Z4951" s="3" t="s">
        <v>154</v>
      </c>
      <c r="AA4951" s="3" t="s">
        <v>154</v>
      </c>
      <c r="AB4951" s="3" t="s">
        <v>154</v>
      </c>
      <c r="AC4951" s="3" t="s">
        <v>154</v>
      </c>
      <c r="AD4951" s="3" t="s">
        <v>6151</v>
      </c>
      <c r="AE4951" s="3" t="s">
        <v>6151</v>
      </c>
      <c r="AF4951" s="3" t="s">
        <v>154</v>
      </c>
      <c r="AG4951" s="3" t="s">
        <v>154</v>
      </c>
      <c r="AH4951" s="3" t="s">
        <v>6478</v>
      </c>
      <c r="AI4951" s="3" t="s">
        <v>6727</v>
      </c>
      <c r="AJ4951" s="3" t="s">
        <v>6489</v>
      </c>
    </row>
    <row r="4952" spans="1:36" ht="30">
      <c r="A4952" s="10">
        <v>5055</v>
      </c>
      <c r="B4952" t="str">
        <f>IF(K4952="总计","",INDEX(主数据!A:AD,MATCH(J4952,主数据!A:A,0),9))</f>
        <v>华东大区公司</v>
      </c>
      <c r="C4952" t="str">
        <f>IF(K4952="","",INDEX(主数据!A:AD,MATCH(J4952,主数据!A:A,0),11))</f>
        <v>徐州城区</v>
      </c>
      <c r="D4952" t="str">
        <f t="shared" si="308"/>
        <v>WX19公共能耗费用及其他标准方式0.70</v>
      </c>
      <c r="E4952" s="13" t="str">
        <f t="shared" si="310"/>
        <v>0.70</v>
      </c>
      <c r="F4952" s="13" t="str">
        <f>IF(E4952="","",IFERROR(IF(IF(K4952="","",INDEX(收费标合同信息维护!A:Q,MATCH(D4952,收费标合同信息维护!J:J,0),10))=D4952,"有","无"),"无"))</f>
        <v>无</v>
      </c>
      <c r="G4952" s="13" t="str">
        <f t="shared" si="309"/>
        <v/>
      </c>
      <c r="H4952" s="13" t="str">
        <f t="shared" si="311"/>
        <v/>
      </c>
      <c r="I4952" s="13" t="str">
        <f>IF(G4952="","",IFERROR(IF(IF(K4952="","",INDEX(收费标合同信息维护!A:Q,MATCH(G4952,收费标合同信息维护!M:M,0),13))=G4952,"有","无"),"无"))</f>
        <v/>
      </c>
      <c r="J4952" s="3" t="s">
        <v>2583</v>
      </c>
      <c r="K4952" s="3" t="s">
        <v>16104</v>
      </c>
      <c r="L4952" s="3" t="s">
        <v>6702</v>
      </c>
      <c r="M4952" s="3" t="s">
        <v>6703</v>
      </c>
      <c r="N4952" s="3" t="s">
        <v>6477</v>
      </c>
      <c r="O4952" s="3" t="s">
        <v>6478</v>
      </c>
      <c r="P4952" s="3" t="s">
        <v>16117</v>
      </c>
      <c r="Q4952" s="3" t="s">
        <v>16118</v>
      </c>
      <c r="R4952" s="3" t="s">
        <v>6484</v>
      </c>
      <c r="S4952" s="3" t="s">
        <v>6491</v>
      </c>
      <c r="T4952" s="3" t="s">
        <v>6882</v>
      </c>
      <c r="U4952" s="3" t="s">
        <v>154</v>
      </c>
      <c r="V4952" s="3" t="s">
        <v>6949</v>
      </c>
      <c r="W4952" s="3" t="s">
        <v>154</v>
      </c>
      <c r="X4952" s="3" t="s">
        <v>154</v>
      </c>
      <c r="Y4952" s="3" t="s">
        <v>154</v>
      </c>
      <c r="Z4952" s="3" t="s">
        <v>154</v>
      </c>
      <c r="AA4952" s="3" t="s">
        <v>154</v>
      </c>
      <c r="AB4952" s="3" t="s">
        <v>154</v>
      </c>
      <c r="AC4952" s="3" t="s">
        <v>154</v>
      </c>
      <c r="AD4952" s="3" t="s">
        <v>6151</v>
      </c>
      <c r="AE4952" s="3" t="s">
        <v>6151</v>
      </c>
      <c r="AF4952" s="3" t="s">
        <v>154</v>
      </c>
      <c r="AG4952" s="3" t="s">
        <v>154</v>
      </c>
      <c r="AH4952" s="3" t="s">
        <v>6478</v>
      </c>
      <c r="AI4952" s="3" t="s">
        <v>6482</v>
      </c>
      <c r="AJ4952" s="3" t="s">
        <v>6046</v>
      </c>
    </row>
    <row r="4953" spans="1:36" ht="30">
      <c r="A4953" s="10">
        <v>5056</v>
      </c>
      <c r="B4953" t="str">
        <f>IF(K4953="总计","",INDEX(主数据!A:AD,MATCH(J4953,主数据!A:A,0),9))</f>
        <v>华东大区公司</v>
      </c>
      <c r="C4953" t="str">
        <f>IF(K4953="","",INDEX(主数据!A:AD,MATCH(J4953,主数据!A:A,0),11))</f>
        <v>徐州城区</v>
      </c>
      <c r="D4953" t="str">
        <f t="shared" si="308"/>
        <v>WX19公共能耗费用及其他定额</v>
      </c>
      <c r="E4953" s="13" t="str">
        <f t="shared" si="310"/>
        <v/>
      </c>
      <c r="F4953" s="13" t="str">
        <f>IF(E4953="","",IFERROR(IF(IF(K4953="","",INDEX(收费标合同信息维护!A:Q,MATCH(D4953,收费标合同信息维护!J:J,0),10))=D4953,"有","无"),"无"))</f>
        <v/>
      </c>
      <c r="G4953" s="13" t="str">
        <f t="shared" si="309"/>
        <v>WX19公共能耗费用及其他定额389.23</v>
      </c>
      <c r="H4953" s="13" t="str">
        <f t="shared" si="311"/>
        <v>389.23</v>
      </c>
      <c r="I4953" s="13" t="str">
        <f>IF(G4953="","",IFERROR(IF(IF(K4953="","",INDEX(收费标合同信息维护!A:Q,MATCH(G4953,收费标合同信息维护!M:M,0),13))=G4953,"有","无"),"无"))</f>
        <v>无</v>
      </c>
      <c r="J4953" s="3" t="s">
        <v>2583</v>
      </c>
      <c r="K4953" s="3" t="s">
        <v>16104</v>
      </c>
      <c r="L4953" s="3" t="s">
        <v>6702</v>
      </c>
      <c r="M4953" s="3" t="s">
        <v>6703</v>
      </c>
      <c r="N4953" s="3" t="s">
        <v>6477</v>
      </c>
      <c r="O4953" s="3" t="s">
        <v>6478</v>
      </c>
      <c r="P4953" s="3" t="s">
        <v>16119</v>
      </c>
      <c r="Q4953" s="3" t="s">
        <v>16120</v>
      </c>
      <c r="R4953" s="3" t="s">
        <v>6490</v>
      </c>
      <c r="S4953" s="3" t="s">
        <v>6491</v>
      </c>
      <c r="T4953" s="3" t="s">
        <v>6537</v>
      </c>
      <c r="U4953" s="3" t="s">
        <v>6538</v>
      </c>
      <c r="V4953" s="3" t="s">
        <v>154</v>
      </c>
      <c r="W4953" s="3" t="s">
        <v>16121</v>
      </c>
      <c r="X4953" s="3" t="s">
        <v>154</v>
      </c>
      <c r="Y4953" s="3" t="s">
        <v>154</v>
      </c>
      <c r="Z4953" s="3" t="s">
        <v>154</v>
      </c>
      <c r="AA4953" s="3" t="s">
        <v>154</v>
      </c>
      <c r="AB4953" s="3" t="s">
        <v>154</v>
      </c>
      <c r="AC4953" s="3" t="s">
        <v>154</v>
      </c>
      <c r="AD4953" s="3" t="s">
        <v>6151</v>
      </c>
      <c r="AE4953" s="3" t="s">
        <v>6151</v>
      </c>
      <c r="AF4953" s="3" t="s">
        <v>154</v>
      </c>
      <c r="AG4953" s="3" t="s">
        <v>154</v>
      </c>
      <c r="AH4953" s="3" t="s">
        <v>6478</v>
      </c>
      <c r="AI4953" s="3" t="s">
        <v>6727</v>
      </c>
      <c r="AJ4953" s="3" t="s">
        <v>6489</v>
      </c>
    </row>
    <row r="4954" spans="1:36" ht="30">
      <c r="A4954" s="10">
        <v>5057</v>
      </c>
      <c r="B4954" t="str">
        <f>IF(K4954="总计","",INDEX(主数据!A:AD,MATCH(J4954,主数据!A:A,0),9))</f>
        <v>华东大区公司</v>
      </c>
      <c r="C4954" t="str">
        <f>IF(K4954="","",INDEX(主数据!A:AD,MATCH(J4954,主数据!A:A,0),11))</f>
        <v>徐州城区</v>
      </c>
      <c r="D4954" t="str">
        <f t="shared" si="308"/>
        <v>WX19公共能耗费用及其他标准方式0.70</v>
      </c>
      <c r="E4954" s="13" t="str">
        <f t="shared" si="310"/>
        <v>0.70</v>
      </c>
      <c r="F4954" s="13" t="str">
        <f>IF(E4954="","",IFERROR(IF(IF(K4954="","",INDEX(收费标合同信息维护!A:Q,MATCH(D4954,收费标合同信息维护!J:J,0),10))=D4954,"有","无"),"无"))</f>
        <v>无</v>
      </c>
      <c r="G4954" s="13" t="str">
        <f t="shared" si="309"/>
        <v/>
      </c>
      <c r="H4954" s="13" t="str">
        <f t="shared" si="311"/>
        <v/>
      </c>
      <c r="I4954" s="13" t="str">
        <f>IF(G4954="","",IFERROR(IF(IF(K4954="","",INDEX(收费标合同信息维护!A:Q,MATCH(G4954,收费标合同信息维护!M:M,0),13))=G4954,"有","无"),"无"))</f>
        <v/>
      </c>
      <c r="J4954" s="3" t="s">
        <v>2583</v>
      </c>
      <c r="K4954" s="3" t="s">
        <v>16104</v>
      </c>
      <c r="L4954" s="3" t="s">
        <v>6702</v>
      </c>
      <c r="M4954" s="3" t="s">
        <v>6703</v>
      </c>
      <c r="N4954" s="3" t="s">
        <v>6477</v>
      </c>
      <c r="O4954" s="3" t="s">
        <v>6478</v>
      </c>
      <c r="P4954" s="3" t="s">
        <v>16122</v>
      </c>
      <c r="Q4954" s="3" t="s">
        <v>9352</v>
      </c>
      <c r="R4954" s="3" t="s">
        <v>6484</v>
      </c>
      <c r="S4954" s="3" t="s">
        <v>6491</v>
      </c>
      <c r="T4954" s="3" t="s">
        <v>10376</v>
      </c>
      <c r="U4954" s="3" t="s">
        <v>154</v>
      </c>
      <c r="V4954" s="3" t="s">
        <v>6949</v>
      </c>
      <c r="W4954" s="3" t="s">
        <v>154</v>
      </c>
      <c r="X4954" s="3" t="s">
        <v>154</v>
      </c>
      <c r="Y4954" s="3" t="s">
        <v>154</v>
      </c>
      <c r="Z4954" s="3" t="s">
        <v>154</v>
      </c>
      <c r="AA4954" s="3" t="s">
        <v>154</v>
      </c>
      <c r="AB4954" s="3" t="s">
        <v>154</v>
      </c>
      <c r="AC4954" s="3" t="s">
        <v>154</v>
      </c>
      <c r="AD4954" s="3" t="s">
        <v>6151</v>
      </c>
      <c r="AE4954" s="3" t="s">
        <v>6151</v>
      </c>
      <c r="AF4954" s="3" t="s">
        <v>154</v>
      </c>
      <c r="AG4954" s="3" t="s">
        <v>154</v>
      </c>
      <c r="AH4954" s="3" t="s">
        <v>6478</v>
      </c>
      <c r="AI4954" s="3" t="s">
        <v>6482</v>
      </c>
      <c r="AJ4954" s="3" t="s">
        <v>6190</v>
      </c>
    </row>
    <row r="4955" spans="1:36" ht="30">
      <c r="A4955" s="10">
        <v>5058</v>
      </c>
      <c r="B4955" t="str">
        <f>IF(K4955="总计","",INDEX(主数据!A:AD,MATCH(J4955,主数据!A:A,0),9))</f>
        <v>华东大区公司</v>
      </c>
      <c r="C4955" t="str">
        <f>IF(K4955="","",INDEX(主数据!A:AD,MATCH(J4955,主数据!A:A,0),11))</f>
        <v>徐州城区</v>
      </c>
      <c r="D4955" t="str">
        <f t="shared" si="308"/>
        <v>WX19小业主委托停车租赁费（固定）定额</v>
      </c>
      <c r="E4955" s="13" t="str">
        <f t="shared" si="310"/>
        <v/>
      </c>
      <c r="F4955" s="13" t="str">
        <f>IF(E4955="","",IFERROR(IF(IF(K4955="","",INDEX(收费标合同信息维护!A:Q,MATCH(D4955,收费标合同信息维护!J:J,0),10))=D4955,"有","无"),"无"))</f>
        <v/>
      </c>
      <c r="G4955" s="13" t="str">
        <f t="shared" si="309"/>
        <v>WX19小业主委托停车租赁费（固定）定额0.70</v>
      </c>
      <c r="H4955" s="13" t="str">
        <f t="shared" si="311"/>
        <v>0.70</v>
      </c>
      <c r="I4955" s="13" t="str">
        <f>IF(G4955="","",IFERROR(IF(IF(K4955="","",INDEX(收费标合同信息维护!A:Q,MATCH(G4955,收费标合同信息维护!M:M,0),13))=G4955,"有","无"),"无"))</f>
        <v>无</v>
      </c>
      <c r="J4955" s="3" t="s">
        <v>2583</v>
      </c>
      <c r="K4955" s="3" t="s">
        <v>16104</v>
      </c>
      <c r="L4955" s="3" t="s">
        <v>7164</v>
      </c>
      <c r="M4955" s="3" t="s">
        <v>11515</v>
      </c>
      <c r="N4955" s="3" t="s">
        <v>6477</v>
      </c>
      <c r="O4955" s="3" t="s">
        <v>6478</v>
      </c>
      <c r="P4955" s="3" t="s">
        <v>16123</v>
      </c>
      <c r="Q4955" s="3" t="s">
        <v>16124</v>
      </c>
      <c r="R4955" s="3" t="s">
        <v>6490</v>
      </c>
      <c r="S4955" s="3" t="s">
        <v>6491</v>
      </c>
      <c r="T4955" s="3" t="s">
        <v>6537</v>
      </c>
      <c r="U4955" s="3" t="s">
        <v>6538</v>
      </c>
      <c r="V4955" s="3" t="s">
        <v>154</v>
      </c>
      <c r="W4955" s="3" t="s">
        <v>6949</v>
      </c>
      <c r="X4955" s="3" t="s">
        <v>154</v>
      </c>
      <c r="Y4955" s="3" t="s">
        <v>154</v>
      </c>
      <c r="Z4955" s="3" t="s">
        <v>154</v>
      </c>
      <c r="AA4955" s="3" t="s">
        <v>154</v>
      </c>
      <c r="AB4955" s="3" t="s">
        <v>154</v>
      </c>
      <c r="AC4955" s="3" t="s">
        <v>154</v>
      </c>
      <c r="AD4955" s="3" t="s">
        <v>6151</v>
      </c>
      <c r="AE4955" s="3" t="s">
        <v>6151</v>
      </c>
      <c r="AF4955" s="3" t="s">
        <v>154</v>
      </c>
      <c r="AG4955" s="3" t="s">
        <v>154</v>
      </c>
      <c r="AH4955" s="3" t="s">
        <v>6597</v>
      </c>
      <c r="AI4955" s="3" t="s">
        <v>6727</v>
      </c>
      <c r="AJ4955" s="3" t="s">
        <v>6489</v>
      </c>
    </row>
    <row r="4956" spans="1:36" ht="30">
      <c r="A4956" s="10">
        <v>5059</v>
      </c>
      <c r="B4956" t="str">
        <f>IF(K4956="总计","",INDEX(主数据!A:AD,MATCH(J4956,主数据!A:A,0),9))</f>
        <v>华东大区公司</v>
      </c>
      <c r="C4956" t="str">
        <f>IF(K4956="","",INDEX(主数据!A:AD,MATCH(J4956,主数据!A:A,0),11))</f>
        <v>徐州城区</v>
      </c>
      <c r="D4956" t="str">
        <f t="shared" si="308"/>
        <v>WX19空置物业费定额</v>
      </c>
      <c r="E4956" s="13" t="str">
        <f t="shared" si="310"/>
        <v/>
      </c>
      <c r="F4956" s="13" t="str">
        <f>IF(E4956="","",IFERROR(IF(IF(K4956="","",INDEX(收费标合同信息维护!A:Q,MATCH(D4956,收费标合同信息维护!J:J,0),10))=D4956,"有","无"),"无"))</f>
        <v/>
      </c>
      <c r="G4956" s="13" t="str">
        <f t="shared" si="309"/>
        <v>WX19空置物业费定额5.60</v>
      </c>
      <c r="H4956" s="13" t="str">
        <f t="shared" si="311"/>
        <v>5.60</v>
      </c>
      <c r="I4956" s="13" t="str">
        <f>IF(G4956="","",IFERROR(IF(IF(K4956="","",INDEX(收费标合同信息维护!A:Q,MATCH(G4956,收费标合同信息维护!M:M,0),13))=G4956,"有","无"),"无"))</f>
        <v>无</v>
      </c>
      <c r="J4956" s="3" t="s">
        <v>2583</v>
      </c>
      <c r="K4956" s="3" t="s">
        <v>16104</v>
      </c>
      <c r="L4956" s="3" t="s">
        <v>6580</v>
      </c>
      <c r="M4956" s="3" t="s">
        <v>6581</v>
      </c>
      <c r="N4956" s="3" t="s">
        <v>6477</v>
      </c>
      <c r="O4956" s="3" t="s">
        <v>6478</v>
      </c>
      <c r="P4956" s="3" t="s">
        <v>16125</v>
      </c>
      <c r="Q4956" s="3" t="s">
        <v>16126</v>
      </c>
      <c r="R4956" s="3" t="s">
        <v>6490</v>
      </c>
      <c r="S4956" s="3" t="s">
        <v>6491</v>
      </c>
      <c r="T4956" s="3" t="s">
        <v>6537</v>
      </c>
      <c r="U4956" s="3" t="s">
        <v>6538</v>
      </c>
      <c r="V4956" s="3" t="s">
        <v>154</v>
      </c>
      <c r="W4956" s="3" t="s">
        <v>9681</v>
      </c>
      <c r="X4956" s="3" t="s">
        <v>154</v>
      </c>
      <c r="Y4956" s="3" t="s">
        <v>154</v>
      </c>
      <c r="Z4956" s="3" t="s">
        <v>154</v>
      </c>
      <c r="AA4956" s="3" t="s">
        <v>154</v>
      </c>
      <c r="AB4956" s="3" t="s">
        <v>154</v>
      </c>
      <c r="AC4956" s="3" t="s">
        <v>154</v>
      </c>
      <c r="AD4956" s="3" t="s">
        <v>6151</v>
      </c>
      <c r="AE4956" s="3" t="s">
        <v>6151</v>
      </c>
      <c r="AF4956" s="3" t="s">
        <v>154</v>
      </c>
      <c r="AG4956" s="3" t="s">
        <v>154</v>
      </c>
      <c r="AH4956" s="3" t="s">
        <v>6478</v>
      </c>
      <c r="AI4956" s="3" t="s">
        <v>6727</v>
      </c>
      <c r="AJ4956" s="3" t="s">
        <v>6489</v>
      </c>
    </row>
    <row r="4957" spans="1:36" ht="30">
      <c r="A4957" s="10">
        <v>5060</v>
      </c>
      <c r="B4957" t="str">
        <f>IF(K4957="总计","",INDEX(主数据!A:AD,MATCH(J4957,主数据!A:A,0),9))</f>
        <v>华东大区公司</v>
      </c>
      <c r="C4957" t="str">
        <f>IF(K4957="","",INDEX(主数据!A:AD,MATCH(J4957,主数据!A:A,0),11))</f>
        <v>徐州城区</v>
      </c>
      <c r="D4957" t="str">
        <f t="shared" si="308"/>
        <v>WX19空置物业费定额</v>
      </c>
      <c r="E4957" s="13" t="str">
        <f t="shared" si="310"/>
        <v/>
      </c>
      <c r="F4957" s="13" t="str">
        <f>IF(E4957="","",IFERROR(IF(IF(K4957="","",INDEX(收费标合同信息维护!A:Q,MATCH(D4957,收费标合同信息维护!J:J,0),10))=D4957,"有","无"),"无"))</f>
        <v/>
      </c>
      <c r="G4957" s="13" t="str">
        <f t="shared" si="309"/>
        <v>WX19空置物业费定额1390.13</v>
      </c>
      <c r="H4957" s="13" t="str">
        <f t="shared" si="311"/>
        <v>1390.13</v>
      </c>
      <c r="I4957" s="13" t="str">
        <f>IF(G4957="","",IFERROR(IF(IF(K4957="","",INDEX(收费标合同信息维护!A:Q,MATCH(G4957,收费标合同信息维护!M:M,0),13))=G4957,"有","无"),"无"))</f>
        <v>无</v>
      </c>
      <c r="J4957" s="3" t="s">
        <v>2583</v>
      </c>
      <c r="K4957" s="3" t="s">
        <v>16104</v>
      </c>
      <c r="L4957" s="3" t="s">
        <v>6580</v>
      </c>
      <c r="M4957" s="3" t="s">
        <v>6581</v>
      </c>
      <c r="N4957" s="3" t="s">
        <v>6477</v>
      </c>
      <c r="O4957" s="3" t="s">
        <v>6478</v>
      </c>
      <c r="P4957" s="3" t="s">
        <v>16127</v>
      </c>
      <c r="Q4957" s="3" t="s">
        <v>16128</v>
      </c>
      <c r="R4957" s="3" t="s">
        <v>6490</v>
      </c>
      <c r="S4957" s="3" t="s">
        <v>6491</v>
      </c>
      <c r="T4957" s="3" t="s">
        <v>6537</v>
      </c>
      <c r="U4957" s="3" t="s">
        <v>6538</v>
      </c>
      <c r="V4957" s="3" t="s">
        <v>154</v>
      </c>
      <c r="W4957" s="3" t="s">
        <v>16129</v>
      </c>
      <c r="X4957" s="3" t="s">
        <v>154</v>
      </c>
      <c r="Y4957" s="3" t="s">
        <v>154</v>
      </c>
      <c r="Z4957" s="3" t="s">
        <v>154</v>
      </c>
      <c r="AA4957" s="3" t="s">
        <v>154</v>
      </c>
      <c r="AB4957" s="3" t="s">
        <v>154</v>
      </c>
      <c r="AC4957" s="3" t="s">
        <v>154</v>
      </c>
      <c r="AD4957" s="3" t="s">
        <v>6151</v>
      </c>
      <c r="AE4957" s="3" t="s">
        <v>6151</v>
      </c>
      <c r="AF4957" s="3" t="s">
        <v>154</v>
      </c>
      <c r="AG4957" s="3" t="s">
        <v>154</v>
      </c>
      <c r="AH4957" s="3" t="s">
        <v>6478</v>
      </c>
      <c r="AI4957" s="3" t="s">
        <v>6727</v>
      </c>
      <c r="AJ4957" s="3" t="s">
        <v>6489</v>
      </c>
    </row>
    <row r="4958" spans="1:36" ht="15">
      <c r="A4958" s="10">
        <v>5061</v>
      </c>
      <c r="B4958" t="str">
        <f>IF(K4958="总计","",INDEX(主数据!A:AD,MATCH(J4958,主数据!A:A,0),9))</f>
        <v>华北大区公司</v>
      </c>
      <c r="C4958" t="str">
        <f>IF(K4958="","",INDEX(主数据!A:AD,MATCH(J4958,主数据!A:A,0),11))</f>
        <v>北京五城区</v>
      </c>
      <c r="D4958" t="str">
        <f t="shared" si="308"/>
        <v>BJ39物业服务费标准方式2.80</v>
      </c>
      <c r="E4958" s="13" t="str">
        <f t="shared" si="310"/>
        <v>2.80</v>
      </c>
      <c r="F4958" s="13" t="str">
        <f>IF(E4958="","",IFERROR(IF(IF(K4958="","",INDEX(收费标合同信息维护!A:Q,MATCH(D4958,收费标合同信息维护!J:J,0),10))=D4958,"有","无"),"无"))</f>
        <v>无</v>
      </c>
      <c r="G4958" s="13" t="str">
        <f t="shared" si="309"/>
        <v/>
      </c>
      <c r="H4958" s="13" t="str">
        <f t="shared" si="311"/>
        <v/>
      </c>
      <c r="I4958" s="13" t="str">
        <f>IF(G4958="","",IFERROR(IF(IF(K4958="","",INDEX(收费标合同信息维护!A:Q,MATCH(G4958,收费标合同信息维护!M:M,0),13))=G4958,"有","无"),"无"))</f>
        <v/>
      </c>
      <c r="J4958" s="3" t="s">
        <v>2361</v>
      </c>
      <c r="K4958" s="3" t="s">
        <v>6356</v>
      </c>
      <c r="L4958" s="3" t="s">
        <v>6025</v>
      </c>
      <c r="M4958" s="3" t="s">
        <v>6026</v>
      </c>
      <c r="N4958" s="3" t="s">
        <v>6477</v>
      </c>
      <c r="O4958" s="3" t="s">
        <v>6478</v>
      </c>
      <c r="P4958" s="3" t="s">
        <v>16130</v>
      </c>
      <c r="Q4958" s="3" t="s">
        <v>7246</v>
      </c>
      <c r="R4958" s="3" t="s">
        <v>6484</v>
      </c>
      <c r="S4958" s="3" t="s">
        <v>6485</v>
      </c>
      <c r="T4958" s="3" t="s">
        <v>6751</v>
      </c>
      <c r="U4958" s="3" t="s">
        <v>154</v>
      </c>
      <c r="V4958" s="3" t="s">
        <v>6543</v>
      </c>
      <c r="W4958" s="3" t="s">
        <v>154</v>
      </c>
      <c r="X4958" s="3" t="s">
        <v>154</v>
      </c>
      <c r="Y4958" s="3" t="s">
        <v>154</v>
      </c>
      <c r="Z4958" s="3" t="s">
        <v>154</v>
      </c>
      <c r="AA4958" s="3" t="s">
        <v>154</v>
      </c>
      <c r="AB4958" s="3" t="s">
        <v>154</v>
      </c>
      <c r="AC4958" s="3" t="s">
        <v>154</v>
      </c>
      <c r="AD4958" s="3" t="s">
        <v>6151</v>
      </c>
      <c r="AE4958" s="3" t="s">
        <v>6151</v>
      </c>
      <c r="AF4958" s="3" t="s">
        <v>154</v>
      </c>
      <c r="AG4958" s="3" t="s">
        <v>154</v>
      </c>
      <c r="AH4958" s="3" t="s">
        <v>6478</v>
      </c>
      <c r="AI4958" s="3" t="s">
        <v>6482</v>
      </c>
      <c r="AJ4958" s="3" t="s">
        <v>16131</v>
      </c>
    </row>
    <row r="4959" spans="1:36" ht="15">
      <c r="A4959" s="10">
        <v>5062</v>
      </c>
      <c r="B4959" t="str">
        <f>IF(K4959="总计","",INDEX(主数据!A:AD,MATCH(J4959,主数据!A:A,0),9))</f>
        <v>华北大区公司</v>
      </c>
      <c r="C4959" t="str">
        <f>IF(K4959="","",INDEX(主数据!A:AD,MATCH(J4959,主数据!A:A,0),11))</f>
        <v>北京五城区</v>
      </c>
      <c r="D4959" t="str">
        <f t="shared" si="308"/>
        <v>BJ39物业服务费直接录入</v>
      </c>
      <c r="E4959" s="13" t="str">
        <f t="shared" si="310"/>
        <v/>
      </c>
      <c r="F4959" s="13" t="str">
        <f>IF(E4959="","",IFERROR(IF(IF(K4959="","",INDEX(收费标合同信息维护!A:Q,MATCH(D4959,收费标合同信息维护!J:J,0),10))=D4959,"有","无"),"无"))</f>
        <v/>
      </c>
      <c r="G4959" s="13" t="str">
        <f t="shared" si="309"/>
        <v/>
      </c>
      <c r="H4959" s="13" t="str">
        <f t="shared" si="311"/>
        <v/>
      </c>
      <c r="I4959" s="13" t="str">
        <f>IF(G4959="","",IFERROR(IF(IF(K4959="","",INDEX(收费标合同信息维护!A:Q,MATCH(G4959,收费标合同信息维护!M:M,0),13))=G4959,"有","无"),"无"))</f>
        <v/>
      </c>
      <c r="J4959" s="3" t="s">
        <v>2361</v>
      </c>
      <c r="K4959" s="3" t="s">
        <v>6356</v>
      </c>
      <c r="L4959" s="3" t="s">
        <v>6025</v>
      </c>
      <c r="M4959" s="3" t="s">
        <v>6026</v>
      </c>
      <c r="N4959" s="3" t="s">
        <v>6477</v>
      </c>
      <c r="O4959" s="3" t="s">
        <v>6478</v>
      </c>
      <c r="P4959" s="3" t="s">
        <v>16132</v>
      </c>
      <c r="Q4959" s="3" t="s">
        <v>8971</v>
      </c>
      <c r="R4959" s="3" t="s">
        <v>6479</v>
      </c>
      <c r="S4959" s="3" t="s">
        <v>6480</v>
      </c>
      <c r="T4959" s="3" t="s">
        <v>6751</v>
      </c>
      <c r="U4959" s="3" t="s">
        <v>154</v>
      </c>
      <c r="V4959" s="3" t="s">
        <v>154</v>
      </c>
      <c r="W4959" s="3" t="s">
        <v>154</v>
      </c>
      <c r="X4959" s="3" t="s">
        <v>154</v>
      </c>
      <c r="Y4959" s="3" t="s">
        <v>154</v>
      </c>
      <c r="Z4959" s="3" t="s">
        <v>154</v>
      </c>
      <c r="AA4959" s="3" t="s">
        <v>154</v>
      </c>
      <c r="AB4959" s="3" t="s">
        <v>154</v>
      </c>
      <c r="AC4959" s="3" t="s">
        <v>154</v>
      </c>
      <c r="AD4959" s="3" t="s">
        <v>6151</v>
      </c>
      <c r="AE4959" s="3" t="s">
        <v>6151</v>
      </c>
      <c r="AF4959" s="3" t="s">
        <v>154</v>
      </c>
      <c r="AG4959" s="3" t="s">
        <v>154</v>
      </c>
      <c r="AH4959" s="3" t="s">
        <v>6478</v>
      </c>
      <c r="AI4959" s="3" t="s">
        <v>6482</v>
      </c>
      <c r="AJ4959" s="3" t="s">
        <v>45</v>
      </c>
    </row>
    <row r="4960" spans="1:36" ht="15">
      <c r="A4960" s="10">
        <v>5063</v>
      </c>
      <c r="B4960" t="str">
        <f>IF(K4960="总计","",INDEX(主数据!A:AD,MATCH(J4960,主数据!A:A,0),9))</f>
        <v>华北大区公司</v>
      </c>
      <c r="C4960" t="str">
        <f>IF(K4960="","",INDEX(主数据!A:AD,MATCH(J4960,主数据!A:A,0),11))</f>
        <v>北京五城区</v>
      </c>
      <c r="D4960" t="str">
        <f t="shared" si="308"/>
        <v>BJ39物业服务费标准方式3.00</v>
      </c>
      <c r="E4960" s="13" t="str">
        <f t="shared" si="310"/>
        <v>3.00</v>
      </c>
      <c r="F4960" s="13" t="str">
        <f>IF(E4960="","",IFERROR(IF(IF(K4960="","",INDEX(收费标合同信息维护!A:Q,MATCH(D4960,收费标合同信息维护!J:J,0),10))=D4960,"有","无"),"无"))</f>
        <v>无</v>
      </c>
      <c r="G4960" s="13" t="str">
        <f t="shared" si="309"/>
        <v/>
      </c>
      <c r="H4960" s="13" t="str">
        <f t="shared" si="311"/>
        <v/>
      </c>
      <c r="I4960" s="13" t="str">
        <f>IF(G4960="","",IFERROR(IF(IF(K4960="","",INDEX(收费标合同信息维护!A:Q,MATCH(G4960,收费标合同信息维护!M:M,0),13))=G4960,"有","无"),"无"))</f>
        <v/>
      </c>
      <c r="J4960" s="3" t="s">
        <v>2361</v>
      </c>
      <c r="K4960" s="3" t="s">
        <v>6356</v>
      </c>
      <c r="L4960" s="3" t="s">
        <v>6025</v>
      </c>
      <c r="M4960" s="3" t="s">
        <v>6026</v>
      </c>
      <c r="N4960" s="3" t="s">
        <v>6477</v>
      </c>
      <c r="O4960" s="3" t="s">
        <v>6478</v>
      </c>
      <c r="P4960" s="3" t="s">
        <v>16133</v>
      </c>
      <c r="Q4960" s="3" t="s">
        <v>16134</v>
      </c>
      <c r="R4960" s="3" t="s">
        <v>6484</v>
      </c>
      <c r="S4960" s="3" t="s">
        <v>6485</v>
      </c>
      <c r="T4960" s="3" t="s">
        <v>6537</v>
      </c>
      <c r="U4960" s="3" t="s">
        <v>154</v>
      </c>
      <c r="V4960" s="3" t="s">
        <v>6672</v>
      </c>
      <c r="W4960" s="3" t="s">
        <v>154</v>
      </c>
      <c r="X4960" s="3" t="s">
        <v>154</v>
      </c>
      <c r="Y4960" s="3" t="s">
        <v>154</v>
      </c>
      <c r="Z4960" s="3" t="s">
        <v>154</v>
      </c>
      <c r="AA4960" s="3" t="s">
        <v>154</v>
      </c>
      <c r="AB4960" s="3" t="s">
        <v>154</v>
      </c>
      <c r="AC4960" s="3" t="s">
        <v>154</v>
      </c>
      <c r="AD4960" s="3" t="s">
        <v>6151</v>
      </c>
      <c r="AE4960" s="3" t="s">
        <v>6151</v>
      </c>
      <c r="AF4960" s="3" t="s">
        <v>154</v>
      </c>
      <c r="AG4960" s="3" t="s">
        <v>154</v>
      </c>
      <c r="AH4960" s="3" t="s">
        <v>6478</v>
      </c>
      <c r="AI4960" s="3" t="s">
        <v>6482</v>
      </c>
      <c r="AJ4960" s="3" t="s">
        <v>6030</v>
      </c>
    </row>
    <row r="4961" spans="1:36" ht="15">
      <c r="A4961" s="10">
        <v>5064</v>
      </c>
      <c r="B4961" t="str">
        <f>IF(K4961="总计","",INDEX(主数据!A:AD,MATCH(J4961,主数据!A:A,0),9))</f>
        <v>华北大区公司</v>
      </c>
      <c r="C4961" t="str">
        <f>IF(K4961="","",INDEX(主数据!A:AD,MATCH(J4961,主数据!A:A,0),11))</f>
        <v>北京五城区</v>
      </c>
      <c r="D4961" t="str">
        <f t="shared" si="308"/>
        <v>BJ39物业服务费标准方式5.60</v>
      </c>
      <c r="E4961" s="13" t="str">
        <f t="shared" si="310"/>
        <v>5.60</v>
      </c>
      <c r="F4961" s="13" t="str">
        <f>IF(E4961="","",IFERROR(IF(IF(K4961="","",INDEX(收费标合同信息维护!A:Q,MATCH(D4961,收费标合同信息维护!J:J,0),10))=D4961,"有","无"),"无"))</f>
        <v>无</v>
      </c>
      <c r="G4961" s="13" t="str">
        <f t="shared" si="309"/>
        <v/>
      </c>
      <c r="H4961" s="13" t="str">
        <f t="shared" si="311"/>
        <v/>
      </c>
      <c r="I4961" s="13" t="str">
        <f>IF(G4961="","",IFERROR(IF(IF(K4961="","",INDEX(收费标合同信息维护!A:Q,MATCH(G4961,收费标合同信息维护!M:M,0),13))=G4961,"有","无"),"无"))</f>
        <v/>
      </c>
      <c r="J4961" s="3" t="s">
        <v>2361</v>
      </c>
      <c r="K4961" s="3" t="s">
        <v>6356</v>
      </c>
      <c r="L4961" s="3" t="s">
        <v>6025</v>
      </c>
      <c r="M4961" s="3" t="s">
        <v>6026</v>
      </c>
      <c r="N4961" s="3" t="s">
        <v>6477</v>
      </c>
      <c r="O4961" s="3" t="s">
        <v>6478</v>
      </c>
      <c r="P4961" s="3" t="s">
        <v>16135</v>
      </c>
      <c r="Q4961" s="3" t="s">
        <v>16136</v>
      </c>
      <c r="R4961" s="3" t="s">
        <v>6484</v>
      </c>
      <c r="S4961" s="3" t="s">
        <v>6485</v>
      </c>
      <c r="T4961" s="3" t="s">
        <v>6537</v>
      </c>
      <c r="U4961" s="3" t="s">
        <v>154</v>
      </c>
      <c r="V4961" s="3" t="s">
        <v>9681</v>
      </c>
      <c r="W4961" s="3" t="s">
        <v>154</v>
      </c>
      <c r="X4961" s="3" t="s">
        <v>154</v>
      </c>
      <c r="Y4961" s="3" t="s">
        <v>154</v>
      </c>
      <c r="Z4961" s="3" t="s">
        <v>154</v>
      </c>
      <c r="AA4961" s="3" t="s">
        <v>154</v>
      </c>
      <c r="AB4961" s="3" t="s">
        <v>154</v>
      </c>
      <c r="AC4961" s="3" t="s">
        <v>154</v>
      </c>
      <c r="AD4961" s="3" t="s">
        <v>6151</v>
      </c>
      <c r="AE4961" s="3" t="s">
        <v>6151</v>
      </c>
      <c r="AF4961" s="3" t="s">
        <v>154</v>
      </c>
      <c r="AG4961" s="3" t="s">
        <v>154</v>
      </c>
      <c r="AH4961" s="3" t="s">
        <v>6478</v>
      </c>
      <c r="AI4961" s="3" t="s">
        <v>6482</v>
      </c>
      <c r="AJ4961" s="3" t="s">
        <v>6033</v>
      </c>
    </row>
    <row r="4962" spans="1:36" ht="15">
      <c r="A4962" s="10">
        <v>5065</v>
      </c>
      <c r="B4962" t="str">
        <f>IF(K4962="总计","",INDEX(主数据!A:AD,MATCH(J4962,主数据!A:A,0),9))</f>
        <v>华北大区公司</v>
      </c>
      <c r="C4962" t="str">
        <f>IF(K4962="","",INDEX(主数据!A:AD,MATCH(J4962,主数据!A:A,0),11))</f>
        <v>北京五城区</v>
      </c>
      <c r="D4962" t="str">
        <f t="shared" si="308"/>
        <v>BJ39物业服务费标准方式6.00</v>
      </c>
      <c r="E4962" s="13" t="str">
        <f t="shared" si="310"/>
        <v>6.00</v>
      </c>
      <c r="F4962" s="13" t="str">
        <f>IF(E4962="","",IFERROR(IF(IF(K4962="","",INDEX(收费标合同信息维护!A:Q,MATCH(D4962,收费标合同信息维护!J:J,0),10))=D4962,"有","无"),"无"))</f>
        <v>无</v>
      </c>
      <c r="G4962" s="13" t="str">
        <f t="shared" si="309"/>
        <v/>
      </c>
      <c r="H4962" s="13" t="str">
        <f t="shared" si="311"/>
        <v/>
      </c>
      <c r="I4962" s="13" t="str">
        <f>IF(G4962="","",IFERROR(IF(IF(K4962="","",INDEX(收费标合同信息维护!A:Q,MATCH(G4962,收费标合同信息维护!M:M,0),13))=G4962,"有","无"),"无"))</f>
        <v/>
      </c>
      <c r="J4962" s="3" t="s">
        <v>2361</v>
      </c>
      <c r="K4962" s="3" t="s">
        <v>6356</v>
      </c>
      <c r="L4962" s="3" t="s">
        <v>6025</v>
      </c>
      <c r="M4962" s="3" t="s">
        <v>6026</v>
      </c>
      <c r="N4962" s="3" t="s">
        <v>6477</v>
      </c>
      <c r="O4962" s="3" t="s">
        <v>6478</v>
      </c>
      <c r="P4962" s="3" t="s">
        <v>16137</v>
      </c>
      <c r="Q4962" s="3" t="s">
        <v>12671</v>
      </c>
      <c r="R4962" s="3" t="s">
        <v>6484</v>
      </c>
      <c r="S4962" s="3" t="s">
        <v>6485</v>
      </c>
      <c r="T4962" s="3" t="s">
        <v>6537</v>
      </c>
      <c r="U4962" s="3" t="s">
        <v>154</v>
      </c>
      <c r="V4962" s="3" t="s">
        <v>6634</v>
      </c>
      <c r="W4962" s="3" t="s">
        <v>154</v>
      </c>
      <c r="X4962" s="3" t="s">
        <v>154</v>
      </c>
      <c r="Y4962" s="3" t="s">
        <v>154</v>
      </c>
      <c r="Z4962" s="3" t="s">
        <v>154</v>
      </c>
      <c r="AA4962" s="3" t="s">
        <v>154</v>
      </c>
      <c r="AB4962" s="3" t="s">
        <v>154</v>
      </c>
      <c r="AC4962" s="3" t="s">
        <v>154</v>
      </c>
      <c r="AD4962" s="3" t="s">
        <v>6151</v>
      </c>
      <c r="AE4962" s="3" t="s">
        <v>6151</v>
      </c>
      <c r="AF4962" s="3" t="s">
        <v>154</v>
      </c>
      <c r="AG4962" s="3" t="s">
        <v>154</v>
      </c>
      <c r="AH4962" s="3" t="s">
        <v>6478</v>
      </c>
      <c r="AI4962" s="3" t="s">
        <v>6482</v>
      </c>
      <c r="AJ4962" s="3" t="s">
        <v>6033</v>
      </c>
    </row>
    <row r="4963" spans="1:36" ht="15">
      <c r="A4963" s="10">
        <v>5066</v>
      </c>
      <c r="B4963" t="str">
        <f>IF(K4963="总计","",INDEX(主数据!A:AD,MATCH(J4963,主数据!A:A,0),9))</f>
        <v>华北大区公司</v>
      </c>
      <c r="C4963" t="str">
        <f>IF(K4963="","",INDEX(主数据!A:AD,MATCH(J4963,主数据!A:A,0),11))</f>
        <v>北京五城区</v>
      </c>
      <c r="D4963" t="str">
        <f t="shared" si="308"/>
        <v>BJ39物业服务费标准方式2.80</v>
      </c>
      <c r="E4963" s="13" t="str">
        <f t="shared" si="310"/>
        <v>2.80</v>
      </c>
      <c r="F4963" s="13" t="str">
        <f>IF(E4963="","",IFERROR(IF(IF(K4963="","",INDEX(收费标合同信息维护!A:Q,MATCH(D4963,收费标合同信息维护!J:J,0),10))=D4963,"有","无"),"无"))</f>
        <v>无</v>
      </c>
      <c r="G4963" s="13" t="str">
        <f t="shared" si="309"/>
        <v/>
      </c>
      <c r="H4963" s="13" t="str">
        <f t="shared" si="311"/>
        <v/>
      </c>
      <c r="I4963" s="13" t="str">
        <f>IF(G4963="","",IFERROR(IF(IF(K4963="","",INDEX(收费标合同信息维护!A:Q,MATCH(G4963,收费标合同信息维护!M:M,0),13))=G4963,"有","无"),"无"))</f>
        <v/>
      </c>
      <c r="J4963" s="3" t="s">
        <v>2361</v>
      </c>
      <c r="K4963" s="3" t="s">
        <v>6356</v>
      </c>
      <c r="L4963" s="3" t="s">
        <v>6025</v>
      </c>
      <c r="M4963" s="3" t="s">
        <v>6026</v>
      </c>
      <c r="N4963" s="3" t="s">
        <v>6477</v>
      </c>
      <c r="O4963" s="3" t="s">
        <v>6478</v>
      </c>
      <c r="P4963" s="3" t="s">
        <v>16138</v>
      </c>
      <c r="Q4963" s="3" t="s">
        <v>12670</v>
      </c>
      <c r="R4963" s="3" t="s">
        <v>6484</v>
      </c>
      <c r="S4963" s="3" t="s">
        <v>6485</v>
      </c>
      <c r="T4963" s="3" t="s">
        <v>6537</v>
      </c>
      <c r="U4963" s="3" t="s">
        <v>6511</v>
      </c>
      <c r="V4963" s="3" t="s">
        <v>6543</v>
      </c>
      <c r="W4963" s="3" t="s">
        <v>154</v>
      </c>
      <c r="X4963" s="3" t="s">
        <v>154</v>
      </c>
      <c r="Y4963" s="3" t="s">
        <v>154</v>
      </c>
      <c r="Z4963" s="3" t="s">
        <v>154</v>
      </c>
      <c r="AA4963" s="3" t="s">
        <v>154</v>
      </c>
      <c r="AB4963" s="3" t="s">
        <v>154</v>
      </c>
      <c r="AC4963" s="3" t="s">
        <v>154</v>
      </c>
      <c r="AD4963" s="3" t="s">
        <v>6151</v>
      </c>
      <c r="AE4963" s="3" t="s">
        <v>6151</v>
      </c>
      <c r="AF4963" s="3" t="s">
        <v>6040</v>
      </c>
      <c r="AG4963" s="3" t="s">
        <v>154</v>
      </c>
      <c r="AH4963" s="3" t="s">
        <v>6478</v>
      </c>
      <c r="AI4963" s="3" t="s">
        <v>6482</v>
      </c>
      <c r="AJ4963" s="3" t="s">
        <v>6027</v>
      </c>
    </row>
    <row r="4964" spans="1:36" ht="30">
      <c r="A4964" s="10">
        <v>5067</v>
      </c>
      <c r="B4964" t="str">
        <f>IF(K4964="总计","",INDEX(主数据!A:AD,MATCH(J4964,主数据!A:A,0),9))</f>
        <v>华北大区公司</v>
      </c>
      <c r="C4964" t="str">
        <f>IF(K4964="","",INDEX(主数据!A:AD,MATCH(J4964,主数据!A:A,0),11))</f>
        <v>北京五城区</v>
      </c>
      <c r="D4964" t="str">
        <f t="shared" si="308"/>
        <v>BJ39开发商委托停车管理费（固定）定额</v>
      </c>
      <c r="E4964" s="13" t="str">
        <f t="shared" si="310"/>
        <v/>
      </c>
      <c r="F4964" s="13" t="str">
        <f>IF(E4964="","",IFERROR(IF(IF(K4964="","",INDEX(收费标合同信息维护!A:Q,MATCH(D4964,收费标合同信息维护!J:J,0),10))=D4964,"有","无"),"无"))</f>
        <v/>
      </c>
      <c r="G4964" s="13" t="str">
        <f t="shared" si="309"/>
        <v>BJ39开发商委托停车管理费（固定）定额100.00</v>
      </c>
      <c r="H4964" s="13" t="str">
        <f t="shared" si="311"/>
        <v>100.00</v>
      </c>
      <c r="I4964" s="13" t="str">
        <f>IF(G4964="","",IFERROR(IF(IF(K4964="","",INDEX(收费标合同信息维护!A:Q,MATCH(G4964,收费标合同信息维护!M:M,0),13))=G4964,"有","无"),"无"))</f>
        <v>无</v>
      </c>
      <c r="J4964" s="3" t="s">
        <v>2361</v>
      </c>
      <c r="K4964" s="3" t="s">
        <v>6356</v>
      </c>
      <c r="L4964" s="3" t="s">
        <v>6512</v>
      </c>
      <c r="M4964" s="3" t="s">
        <v>6513</v>
      </c>
      <c r="N4964" s="3" t="s">
        <v>6477</v>
      </c>
      <c r="O4964" s="3" t="s">
        <v>6478</v>
      </c>
      <c r="P4964" s="3" t="s">
        <v>16139</v>
      </c>
      <c r="Q4964" s="3" t="s">
        <v>16140</v>
      </c>
      <c r="R4964" s="3" t="s">
        <v>6490</v>
      </c>
      <c r="S4964" s="3" t="s">
        <v>6485</v>
      </c>
      <c r="T4964" s="3" t="s">
        <v>6537</v>
      </c>
      <c r="U4964" s="3" t="s">
        <v>154</v>
      </c>
      <c r="V4964" s="3" t="s">
        <v>154</v>
      </c>
      <c r="W4964" s="3" t="s">
        <v>6743</v>
      </c>
      <c r="X4964" s="3" t="s">
        <v>154</v>
      </c>
      <c r="Y4964" s="3" t="s">
        <v>154</v>
      </c>
      <c r="Z4964" s="3" t="s">
        <v>154</v>
      </c>
      <c r="AA4964" s="3" t="s">
        <v>154</v>
      </c>
      <c r="AB4964" s="3" t="s">
        <v>154</v>
      </c>
      <c r="AC4964" s="3" t="s">
        <v>154</v>
      </c>
      <c r="AD4964" s="3" t="s">
        <v>6151</v>
      </c>
      <c r="AE4964" s="3" t="s">
        <v>6151</v>
      </c>
      <c r="AF4964" s="3" t="s">
        <v>6040</v>
      </c>
      <c r="AG4964" s="3" t="s">
        <v>154</v>
      </c>
      <c r="AH4964" s="3" t="s">
        <v>6478</v>
      </c>
      <c r="AI4964" s="3" t="s">
        <v>6482</v>
      </c>
      <c r="AJ4964" s="3" t="s">
        <v>6215</v>
      </c>
    </row>
    <row r="4965" spans="1:36" ht="15">
      <c r="A4965" s="10">
        <v>5068</v>
      </c>
      <c r="B4965" t="str">
        <f>IF(K4965="总计","",INDEX(主数据!A:AD,MATCH(J4965,主数据!A:A,0),9))</f>
        <v>华北大区公司</v>
      </c>
      <c r="C4965" t="str">
        <f>IF(K4965="","",INDEX(主数据!A:AD,MATCH(J4965,主数据!A:A,0),11))</f>
        <v>北京五城区</v>
      </c>
      <c r="D4965" t="str">
        <f t="shared" si="308"/>
        <v>BJ39电费标准方式1.19</v>
      </c>
      <c r="E4965" s="13" t="str">
        <f t="shared" si="310"/>
        <v>1.19</v>
      </c>
      <c r="F4965" s="13" t="str">
        <f>IF(E4965="","",IFERROR(IF(IF(K4965="","",INDEX(收费标合同信息维护!A:Q,MATCH(D4965,收费标合同信息维护!J:J,0),10))=D4965,"有","无"),"无"))</f>
        <v>无</v>
      </c>
      <c r="G4965" s="13" t="str">
        <f t="shared" si="309"/>
        <v/>
      </c>
      <c r="H4965" s="13" t="str">
        <f t="shared" si="311"/>
        <v/>
      </c>
      <c r="I4965" s="13" t="str">
        <f>IF(G4965="","",IFERROR(IF(IF(K4965="","",INDEX(收费标合同信息维护!A:Q,MATCH(G4965,收费标合同信息维护!M:M,0),13))=G4965,"有","无"),"无"))</f>
        <v/>
      </c>
      <c r="J4965" s="3" t="s">
        <v>2361</v>
      </c>
      <c r="K4965" s="3" t="s">
        <v>6356</v>
      </c>
      <c r="L4965" s="3" t="s">
        <v>6601</v>
      </c>
      <c r="M4965" s="3" t="s">
        <v>6602</v>
      </c>
      <c r="N4965" s="3" t="s">
        <v>6603</v>
      </c>
      <c r="O4965" s="3" t="s">
        <v>6478</v>
      </c>
      <c r="P4965" s="3" t="s">
        <v>16141</v>
      </c>
      <c r="Q4965" s="3" t="s">
        <v>16142</v>
      </c>
      <c r="R4965" s="3" t="s">
        <v>6484</v>
      </c>
      <c r="S4965" s="3" t="s">
        <v>6491</v>
      </c>
      <c r="T4965" s="3" t="s">
        <v>7001</v>
      </c>
      <c r="U4965" s="3" t="s">
        <v>154</v>
      </c>
      <c r="V4965" s="3" t="s">
        <v>8879</v>
      </c>
      <c r="W4965" s="3" t="s">
        <v>154</v>
      </c>
      <c r="X4965" s="3" t="s">
        <v>154</v>
      </c>
      <c r="Y4965" s="3" t="s">
        <v>154</v>
      </c>
      <c r="Z4965" s="3" t="s">
        <v>154</v>
      </c>
      <c r="AA4965" s="3" t="s">
        <v>154</v>
      </c>
      <c r="AB4965" s="3" t="s">
        <v>154</v>
      </c>
      <c r="AC4965" s="3" t="s">
        <v>154</v>
      </c>
      <c r="AD4965" s="3" t="s">
        <v>6151</v>
      </c>
      <c r="AE4965" s="3" t="s">
        <v>6151</v>
      </c>
      <c r="AF4965" s="3" t="s">
        <v>154</v>
      </c>
      <c r="AG4965" s="3" t="s">
        <v>154</v>
      </c>
      <c r="AH4965" s="3" t="s">
        <v>6478</v>
      </c>
      <c r="AI4965" s="3" t="s">
        <v>6482</v>
      </c>
      <c r="AJ4965" s="3" t="s">
        <v>6489</v>
      </c>
    </row>
    <row r="4966" spans="1:36" ht="15">
      <c r="A4966" s="10">
        <v>5069</v>
      </c>
      <c r="B4966" t="str">
        <f>IF(K4966="总计","",INDEX(主数据!A:AD,MATCH(J4966,主数据!A:A,0),9))</f>
        <v>华北大区公司</v>
      </c>
      <c r="C4966" t="str">
        <f>IF(K4966="","",INDEX(主数据!A:AD,MATCH(J4966,主数据!A:A,0),11))</f>
        <v>北京五城区</v>
      </c>
      <c r="D4966" t="str">
        <f t="shared" si="308"/>
        <v>BJ39电费标准方式1.20</v>
      </c>
      <c r="E4966" s="13" t="str">
        <f t="shared" si="310"/>
        <v>1.20</v>
      </c>
      <c r="F4966" s="13" t="str">
        <f>IF(E4966="","",IFERROR(IF(IF(K4966="","",INDEX(收费标合同信息维护!A:Q,MATCH(D4966,收费标合同信息维护!J:J,0),10))=D4966,"有","无"),"无"))</f>
        <v>无</v>
      </c>
      <c r="G4966" s="13" t="str">
        <f t="shared" si="309"/>
        <v/>
      </c>
      <c r="H4966" s="13" t="str">
        <f t="shared" si="311"/>
        <v/>
      </c>
      <c r="I4966" s="13" t="str">
        <f>IF(G4966="","",IFERROR(IF(IF(K4966="","",INDEX(收费标合同信息维护!A:Q,MATCH(G4966,收费标合同信息维护!M:M,0),13))=G4966,"有","无"),"无"))</f>
        <v/>
      </c>
      <c r="J4966" s="3" t="s">
        <v>2361</v>
      </c>
      <c r="K4966" s="3" t="s">
        <v>6356</v>
      </c>
      <c r="L4966" s="3" t="s">
        <v>6601</v>
      </c>
      <c r="M4966" s="3" t="s">
        <v>6602</v>
      </c>
      <c r="N4966" s="3" t="s">
        <v>6603</v>
      </c>
      <c r="O4966" s="3" t="s">
        <v>6478</v>
      </c>
      <c r="P4966" s="3" t="s">
        <v>16143</v>
      </c>
      <c r="Q4966" s="3" t="s">
        <v>16144</v>
      </c>
      <c r="R4966" s="3" t="s">
        <v>6484</v>
      </c>
      <c r="S4966" s="3" t="s">
        <v>6491</v>
      </c>
      <c r="T4966" s="3" t="s">
        <v>6548</v>
      </c>
      <c r="U4966" s="3" t="s">
        <v>154</v>
      </c>
      <c r="V4966" s="3" t="s">
        <v>6614</v>
      </c>
      <c r="W4966" s="3" t="s">
        <v>154</v>
      </c>
      <c r="X4966" s="3" t="s">
        <v>154</v>
      </c>
      <c r="Y4966" s="3" t="s">
        <v>154</v>
      </c>
      <c r="Z4966" s="3" t="s">
        <v>154</v>
      </c>
      <c r="AA4966" s="3" t="s">
        <v>154</v>
      </c>
      <c r="AB4966" s="3" t="s">
        <v>154</v>
      </c>
      <c r="AC4966" s="3" t="s">
        <v>154</v>
      </c>
      <c r="AD4966" s="3" t="s">
        <v>6151</v>
      </c>
      <c r="AE4966" s="3" t="s">
        <v>6151</v>
      </c>
      <c r="AF4966" s="3" t="s">
        <v>154</v>
      </c>
      <c r="AG4966" s="3" t="s">
        <v>154</v>
      </c>
      <c r="AH4966" s="3" t="s">
        <v>6478</v>
      </c>
      <c r="AI4966" s="3" t="s">
        <v>6482</v>
      </c>
      <c r="AJ4966" s="3" t="s">
        <v>6489</v>
      </c>
    </row>
    <row r="4967" spans="1:36" ht="15">
      <c r="A4967" s="10">
        <v>5070</v>
      </c>
      <c r="B4967" t="str">
        <f>IF(K4967="总计","",INDEX(主数据!A:AD,MATCH(J4967,主数据!A:A,0),9))</f>
        <v>华北大区公司</v>
      </c>
      <c r="C4967" t="str">
        <f>IF(K4967="","",INDEX(主数据!A:AD,MATCH(J4967,主数据!A:A,0),11))</f>
        <v>北京五城区</v>
      </c>
      <c r="D4967" t="str">
        <f t="shared" si="308"/>
        <v>BJ39电费标准方式1.11</v>
      </c>
      <c r="E4967" s="13" t="str">
        <f t="shared" si="310"/>
        <v>1.11</v>
      </c>
      <c r="F4967" s="13" t="str">
        <f>IF(E4967="","",IFERROR(IF(IF(K4967="","",INDEX(收费标合同信息维护!A:Q,MATCH(D4967,收费标合同信息维护!J:J,0),10))=D4967,"有","无"),"无"))</f>
        <v>无</v>
      </c>
      <c r="G4967" s="13" t="str">
        <f t="shared" si="309"/>
        <v/>
      </c>
      <c r="H4967" s="13" t="str">
        <f t="shared" si="311"/>
        <v/>
      </c>
      <c r="I4967" s="13" t="str">
        <f>IF(G4967="","",IFERROR(IF(IF(K4967="","",INDEX(收费标合同信息维护!A:Q,MATCH(G4967,收费标合同信息维护!M:M,0),13))=G4967,"有","无"),"无"))</f>
        <v/>
      </c>
      <c r="J4967" s="3" t="s">
        <v>2361</v>
      </c>
      <c r="K4967" s="3" t="s">
        <v>6356</v>
      </c>
      <c r="L4967" s="3" t="s">
        <v>6601</v>
      </c>
      <c r="M4967" s="3" t="s">
        <v>6602</v>
      </c>
      <c r="N4967" s="3" t="s">
        <v>6603</v>
      </c>
      <c r="O4967" s="3" t="s">
        <v>6478</v>
      </c>
      <c r="P4967" s="3" t="s">
        <v>16145</v>
      </c>
      <c r="Q4967" s="3" t="s">
        <v>16146</v>
      </c>
      <c r="R4967" s="3" t="s">
        <v>6484</v>
      </c>
      <c r="S4967" s="3" t="s">
        <v>6491</v>
      </c>
      <c r="T4967" s="3" t="s">
        <v>6548</v>
      </c>
      <c r="U4967" s="3" t="s">
        <v>154</v>
      </c>
      <c r="V4967" s="3" t="s">
        <v>12052</v>
      </c>
      <c r="W4967" s="3" t="s">
        <v>154</v>
      </c>
      <c r="X4967" s="3" t="s">
        <v>154</v>
      </c>
      <c r="Y4967" s="3" t="s">
        <v>154</v>
      </c>
      <c r="Z4967" s="3" t="s">
        <v>154</v>
      </c>
      <c r="AA4967" s="3" t="s">
        <v>154</v>
      </c>
      <c r="AB4967" s="3" t="s">
        <v>154</v>
      </c>
      <c r="AC4967" s="3" t="s">
        <v>154</v>
      </c>
      <c r="AD4967" s="3" t="s">
        <v>6151</v>
      </c>
      <c r="AE4967" s="3" t="s">
        <v>6151</v>
      </c>
      <c r="AF4967" s="3" t="s">
        <v>154</v>
      </c>
      <c r="AG4967" s="3" t="s">
        <v>154</v>
      </c>
      <c r="AH4967" s="3" t="s">
        <v>6478</v>
      </c>
      <c r="AI4967" s="3" t="s">
        <v>6482</v>
      </c>
      <c r="AJ4967" s="3" t="s">
        <v>6489</v>
      </c>
    </row>
    <row r="4968" spans="1:36" ht="15">
      <c r="A4968" s="10">
        <v>5071</v>
      </c>
      <c r="B4968" t="str">
        <f>IF(K4968="总计","",INDEX(主数据!A:AD,MATCH(J4968,主数据!A:A,0),9))</f>
        <v>华北大区公司</v>
      </c>
      <c r="C4968" t="str">
        <f>IF(K4968="","",INDEX(主数据!A:AD,MATCH(J4968,主数据!A:A,0),11))</f>
        <v>北京五城区</v>
      </c>
      <c r="D4968" t="str">
        <f t="shared" si="308"/>
        <v>BJ39自来水费（简易征收）标准方式9.50</v>
      </c>
      <c r="E4968" s="13" t="str">
        <f t="shared" si="310"/>
        <v>9.50</v>
      </c>
      <c r="F4968" s="13" t="str">
        <f>IF(E4968="","",IFERROR(IF(IF(K4968="","",INDEX(收费标合同信息维护!A:Q,MATCH(D4968,收费标合同信息维护!J:J,0),10))=D4968,"有","无"),"无"))</f>
        <v>无</v>
      </c>
      <c r="G4968" s="13" t="str">
        <f t="shared" si="309"/>
        <v/>
      </c>
      <c r="H4968" s="13" t="str">
        <f t="shared" si="311"/>
        <v/>
      </c>
      <c r="I4968" s="13" t="str">
        <f>IF(G4968="","",IFERROR(IF(IF(K4968="","",INDEX(收费标合同信息维护!A:Q,MATCH(G4968,收费标合同信息维护!M:M,0),13))=G4968,"有","无"),"无"))</f>
        <v/>
      </c>
      <c r="J4968" s="3" t="s">
        <v>2361</v>
      </c>
      <c r="K4968" s="3" t="s">
        <v>6356</v>
      </c>
      <c r="L4968" s="3" t="s">
        <v>6615</v>
      </c>
      <c r="M4968" s="3" t="s">
        <v>6616</v>
      </c>
      <c r="N4968" s="3" t="s">
        <v>6603</v>
      </c>
      <c r="O4968" s="3" t="s">
        <v>6478</v>
      </c>
      <c r="P4968" s="3" t="s">
        <v>16147</v>
      </c>
      <c r="Q4968" s="3" t="s">
        <v>16148</v>
      </c>
      <c r="R4968" s="3" t="s">
        <v>6484</v>
      </c>
      <c r="S4968" s="3" t="s">
        <v>6491</v>
      </c>
      <c r="T4968" s="3" t="s">
        <v>6492</v>
      </c>
      <c r="U4968" s="3" t="s">
        <v>154</v>
      </c>
      <c r="V4968" s="3" t="s">
        <v>6619</v>
      </c>
      <c r="W4968" s="3" t="s">
        <v>154</v>
      </c>
      <c r="X4968" s="3" t="s">
        <v>154</v>
      </c>
      <c r="Y4968" s="3" t="s">
        <v>154</v>
      </c>
      <c r="Z4968" s="3" t="s">
        <v>154</v>
      </c>
      <c r="AA4968" s="3" t="s">
        <v>154</v>
      </c>
      <c r="AB4968" s="3" t="s">
        <v>154</v>
      </c>
      <c r="AC4968" s="3" t="s">
        <v>154</v>
      </c>
      <c r="AD4968" s="3" t="s">
        <v>6151</v>
      </c>
      <c r="AE4968" s="3" t="s">
        <v>6151</v>
      </c>
      <c r="AF4968" s="3" t="s">
        <v>154</v>
      </c>
      <c r="AG4968" s="3" t="s">
        <v>154</v>
      </c>
      <c r="AH4968" s="3" t="s">
        <v>6478</v>
      </c>
      <c r="AI4968" s="3" t="s">
        <v>6482</v>
      </c>
      <c r="AJ4968" s="3" t="s">
        <v>6489</v>
      </c>
    </row>
    <row r="4969" spans="1:36" ht="30">
      <c r="A4969" s="10">
        <v>5072</v>
      </c>
      <c r="B4969" t="str">
        <f>IF(K4969="总计","",INDEX(主数据!A:AD,MATCH(J4969,主数据!A:A,0),9))</f>
        <v>华北大区公司</v>
      </c>
      <c r="C4969" t="str">
        <f>IF(K4969="","",INDEX(主数据!A:AD,MATCH(J4969,主数据!A:A,0),11))</f>
        <v>北京五城区</v>
      </c>
      <c r="D4969" t="str">
        <f t="shared" si="308"/>
        <v>BJ39自来水费（非简易征收）标准方式9.50</v>
      </c>
      <c r="E4969" s="13" t="str">
        <f t="shared" si="310"/>
        <v>9.50</v>
      </c>
      <c r="F4969" s="13" t="str">
        <f>IF(E4969="","",IFERROR(IF(IF(K4969="","",INDEX(收费标合同信息维护!A:Q,MATCH(D4969,收费标合同信息维护!J:J,0),10))=D4969,"有","无"),"无"))</f>
        <v>无</v>
      </c>
      <c r="G4969" s="13" t="str">
        <f t="shared" si="309"/>
        <v/>
      </c>
      <c r="H4969" s="13" t="str">
        <f t="shared" si="311"/>
        <v/>
      </c>
      <c r="I4969" s="13" t="str">
        <f>IF(G4969="","",IFERROR(IF(IF(K4969="","",INDEX(收费标合同信息维护!A:Q,MATCH(G4969,收费标合同信息维护!M:M,0),13))=G4969,"有","无"),"无"))</f>
        <v/>
      </c>
      <c r="J4969" s="3" t="s">
        <v>2361</v>
      </c>
      <c r="K4969" s="3" t="s">
        <v>6356</v>
      </c>
      <c r="L4969" s="3" t="s">
        <v>6767</v>
      </c>
      <c r="M4969" s="3" t="s">
        <v>8347</v>
      </c>
      <c r="N4969" s="3" t="s">
        <v>6603</v>
      </c>
      <c r="O4969" s="3" t="s">
        <v>6478</v>
      </c>
      <c r="P4969" s="3" t="s">
        <v>16149</v>
      </c>
      <c r="Q4969" s="3" t="s">
        <v>16150</v>
      </c>
      <c r="R4969" s="3" t="s">
        <v>6484</v>
      </c>
      <c r="S4969" s="3" t="s">
        <v>6491</v>
      </c>
      <c r="T4969" s="3" t="s">
        <v>7001</v>
      </c>
      <c r="U4969" s="3" t="s">
        <v>154</v>
      </c>
      <c r="V4969" s="3" t="s">
        <v>6619</v>
      </c>
      <c r="W4969" s="3" t="s">
        <v>154</v>
      </c>
      <c r="X4969" s="3" t="s">
        <v>154</v>
      </c>
      <c r="Y4969" s="3" t="s">
        <v>154</v>
      </c>
      <c r="Z4969" s="3" t="s">
        <v>154</v>
      </c>
      <c r="AA4969" s="3" t="s">
        <v>154</v>
      </c>
      <c r="AB4969" s="3" t="s">
        <v>154</v>
      </c>
      <c r="AC4969" s="3" t="s">
        <v>154</v>
      </c>
      <c r="AD4969" s="3" t="s">
        <v>6151</v>
      </c>
      <c r="AE4969" s="3" t="s">
        <v>6151</v>
      </c>
      <c r="AF4969" s="3" t="s">
        <v>154</v>
      </c>
      <c r="AG4969" s="3" t="s">
        <v>154</v>
      </c>
      <c r="AH4969" s="3" t="s">
        <v>6478</v>
      </c>
      <c r="AI4969" s="3" t="s">
        <v>6482</v>
      </c>
      <c r="AJ4969" s="3" t="s">
        <v>6489</v>
      </c>
    </row>
    <row r="4970" spans="1:36" ht="30">
      <c r="A4970" s="10">
        <v>5073</v>
      </c>
      <c r="B4970" t="str">
        <f>IF(K4970="总计","",INDEX(主数据!A:AD,MATCH(J4970,主数据!A:A,0),9))</f>
        <v>华北大区公司</v>
      </c>
      <c r="C4970" t="str">
        <f>IF(K4970="","",INDEX(主数据!A:AD,MATCH(J4970,主数据!A:A,0),11))</f>
        <v>北京五城区</v>
      </c>
      <c r="D4970" t="str">
        <f t="shared" si="308"/>
        <v>BJ39自来水费（非简易征收）标准方式9.50</v>
      </c>
      <c r="E4970" s="13" t="str">
        <f t="shared" si="310"/>
        <v>9.50</v>
      </c>
      <c r="F4970" s="13" t="str">
        <f>IF(E4970="","",IFERROR(IF(IF(K4970="","",INDEX(收费标合同信息维护!A:Q,MATCH(D4970,收费标合同信息维护!J:J,0),10))=D4970,"有","无"),"无"))</f>
        <v>无</v>
      </c>
      <c r="G4970" s="13" t="str">
        <f t="shared" si="309"/>
        <v/>
      </c>
      <c r="H4970" s="13" t="str">
        <f t="shared" si="311"/>
        <v/>
      </c>
      <c r="I4970" s="13" t="str">
        <f>IF(G4970="","",IFERROR(IF(IF(K4970="","",INDEX(收费标合同信息维护!A:Q,MATCH(G4970,收费标合同信息维护!M:M,0),13))=G4970,"有","无"),"无"))</f>
        <v/>
      </c>
      <c r="J4970" s="3" t="s">
        <v>2361</v>
      </c>
      <c r="K4970" s="3" t="s">
        <v>6356</v>
      </c>
      <c r="L4970" s="3" t="s">
        <v>6767</v>
      </c>
      <c r="M4970" s="3" t="s">
        <v>8347</v>
      </c>
      <c r="N4970" s="3" t="s">
        <v>6603</v>
      </c>
      <c r="O4970" s="3" t="s">
        <v>6478</v>
      </c>
      <c r="P4970" s="3" t="s">
        <v>16151</v>
      </c>
      <c r="Q4970" s="3" t="s">
        <v>16152</v>
      </c>
      <c r="R4970" s="3" t="s">
        <v>6484</v>
      </c>
      <c r="S4970" s="3" t="s">
        <v>6491</v>
      </c>
      <c r="T4970" s="3" t="s">
        <v>7001</v>
      </c>
      <c r="U4970" s="3" t="s">
        <v>154</v>
      </c>
      <c r="V4970" s="3" t="s">
        <v>6619</v>
      </c>
      <c r="W4970" s="3" t="s">
        <v>154</v>
      </c>
      <c r="X4970" s="3" t="s">
        <v>154</v>
      </c>
      <c r="Y4970" s="3" t="s">
        <v>154</v>
      </c>
      <c r="Z4970" s="3" t="s">
        <v>154</v>
      </c>
      <c r="AA4970" s="3" t="s">
        <v>154</v>
      </c>
      <c r="AB4970" s="3" t="s">
        <v>154</v>
      </c>
      <c r="AC4970" s="3" t="s">
        <v>154</v>
      </c>
      <c r="AD4970" s="3" t="s">
        <v>6151</v>
      </c>
      <c r="AE4970" s="3" t="s">
        <v>6151</v>
      </c>
      <c r="AF4970" s="3" t="s">
        <v>154</v>
      </c>
      <c r="AG4970" s="3" t="s">
        <v>154</v>
      </c>
      <c r="AH4970" s="3" t="s">
        <v>6478</v>
      </c>
      <c r="AI4970" s="3" t="s">
        <v>6482</v>
      </c>
      <c r="AJ4970" s="3" t="s">
        <v>6489</v>
      </c>
    </row>
    <row r="4971" spans="1:36" ht="15">
      <c r="A4971" s="10">
        <v>5074</v>
      </c>
      <c r="B4971" t="str">
        <f>IF(K4971="总计","",INDEX(主数据!A:AD,MATCH(J4971,主数据!A:A,0),9))</f>
        <v>华南大区公司</v>
      </c>
      <c r="C4971" t="str">
        <f>IF(K4971="","",INDEX(主数据!A:AD,MATCH(J4971,主数据!A:A,0),11))</f>
        <v>深圳中区</v>
      </c>
      <c r="D4971" t="str">
        <f t="shared" si="308"/>
        <v>SZ86物业服务费直接录入</v>
      </c>
      <c r="E4971" s="13" t="str">
        <f t="shared" si="310"/>
        <v/>
      </c>
      <c r="F4971" s="13" t="str">
        <f>IF(E4971="","",IFERROR(IF(IF(K4971="","",INDEX(收费标合同信息维护!A:Q,MATCH(D4971,收费标合同信息维护!J:J,0),10))=D4971,"有","无"),"无"))</f>
        <v/>
      </c>
      <c r="G4971" s="13" t="str">
        <f t="shared" si="309"/>
        <v/>
      </c>
      <c r="H4971" s="13" t="str">
        <f t="shared" si="311"/>
        <v/>
      </c>
      <c r="I4971" s="13" t="str">
        <f>IF(G4971="","",IFERROR(IF(IF(K4971="","",INDEX(收费标合同信息维护!A:Q,MATCH(G4971,收费标合同信息维护!M:M,0),13))=G4971,"有","无"),"无"))</f>
        <v/>
      </c>
      <c r="J4971" s="3" t="s">
        <v>3650</v>
      </c>
      <c r="K4971" s="3" t="s">
        <v>16153</v>
      </c>
      <c r="L4971" s="3" t="s">
        <v>6025</v>
      </c>
      <c r="M4971" s="3" t="s">
        <v>6026</v>
      </c>
      <c r="N4971" s="3" t="s">
        <v>6477</v>
      </c>
      <c r="O4971" s="3" t="s">
        <v>6478</v>
      </c>
      <c r="P4971" s="3" t="s">
        <v>16154</v>
      </c>
      <c r="Q4971" s="3" t="s">
        <v>6026</v>
      </c>
      <c r="R4971" s="3" t="s">
        <v>6479</v>
      </c>
      <c r="S4971" s="3" t="s">
        <v>6480</v>
      </c>
      <c r="T4971" s="3" t="s">
        <v>6481</v>
      </c>
      <c r="U4971" s="3" t="s">
        <v>154</v>
      </c>
      <c r="V4971" s="3" t="s">
        <v>154</v>
      </c>
      <c r="W4971" s="3" t="s">
        <v>154</v>
      </c>
      <c r="X4971" s="3" t="s">
        <v>154</v>
      </c>
      <c r="Y4971" s="3" t="s">
        <v>154</v>
      </c>
      <c r="Z4971" s="3" t="s">
        <v>154</v>
      </c>
      <c r="AA4971" s="3" t="s">
        <v>154</v>
      </c>
      <c r="AB4971" s="3" t="s">
        <v>154</v>
      </c>
      <c r="AC4971" s="3" t="s">
        <v>154</v>
      </c>
      <c r="AD4971" s="3" t="s">
        <v>6151</v>
      </c>
      <c r="AE4971" s="3" t="s">
        <v>6151</v>
      </c>
      <c r="AF4971" s="3" t="s">
        <v>154</v>
      </c>
      <c r="AG4971" s="3" t="s">
        <v>154</v>
      </c>
      <c r="AH4971" s="3" t="s">
        <v>6478</v>
      </c>
      <c r="AI4971" s="3" t="s">
        <v>6482</v>
      </c>
      <c r="AJ4971" s="3" t="s">
        <v>6033</v>
      </c>
    </row>
    <row r="4972" spans="1:36" ht="15">
      <c r="A4972" s="10">
        <v>5075</v>
      </c>
      <c r="B4972" t="str">
        <f>IF(K4972="总计","",INDEX(主数据!A:AD,MATCH(J4972,主数据!A:A,0),9))</f>
        <v>华中大区公司</v>
      </c>
      <c r="C4972" t="str">
        <f>IF(K4972="","",INDEX(主数据!A:AD,MATCH(J4972,主数据!A:A,0),11))</f>
        <v>上饶城区</v>
      </c>
      <c r="D4972" t="str">
        <f t="shared" si="308"/>
        <v>NC15物业服务费定额</v>
      </c>
      <c r="E4972" s="13" t="str">
        <f t="shared" si="310"/>
        <v/>
      </c>
      <c r="F4972" s="13" t="str">
        <f>IF(E4972="","",IFERROR(IF(IF(K4972="","",INDEX(收费标合同信息维护!A:Q,MATCH(D4972,收费标合同信息维护!J:J,0),10))=D4972,"有","无"),"无"))</f>
        <v/>
      </c>
      <c r="G4972" s="13" t="str">
        <f t="shared" si="309"/>
        <v>NC15物业服务费定额532026.00</v>
      </c>
      <c r="H4972" s="13" t="str">
        <f t="shared" si="311"/>
        <v>532026.00</v>
      </c>
      <c r="I4972" s="13" t="str">
        <f>IF(G4972="","",IFERROR(IF(IF(K4972="","",INDEX(收费标合同信息维护!A:Q,MATCH(G4972,收费标合同信息维护!M:M,0),13))=G4972,"有","无"),"无"))</f>
        <v>无</v>
      </c>
      <c r="J4972" s="3" t="s">
        <v>4277</v>
      </c>
      <c r="K4972" s="3" t="s">
        <v>16155</v>
      </c>
      <c r="L4972" s="3" t="s">
        <v>6025</v>
      </c>
      <c r="M4972" s="3" t="s">
        <v>6026</v>
      </c>
      <c r="N4972" s="3" t="s">
        <v>6477</v>
      </c>
      <c r="O4972" s="3" t="s">
        <v>6478</v>
      </c>
      <c r="P4972" s="3" t="s">
        <v>16156</v>
      </c>
      <c r="Q4972" s="3" t="s">
        <v>16157</v>
      </c>
      <c r="R4972" s="3" t="s">
        <v>6490</v>
      </c>
      <c r="S4972" s="3" t="s">
        <v>6491</v>
      </c>
      <c r="T4972" s="3" t="s">
        <v>6537</v>
      </c>
      <c r="U4972" s="3" t="s">
        <v>154</v>
      </c>
      <c r="V4972" s="3" t="s">
        <v>154</v>
      </c>
      <c r="W4972" s="3" t="s">
        <v>16158</v>
      </c>
      <c r="X4972" s="3" t="s">
        <v>154</v>
      </c>
      <c r="Y4972" s="3" t="s">
        <v>154</v>
      </c>
      <c r="Z4972" s="3" t="s">
        <v>154</v>
      </c>
      <c r="AA4972" s="3" t="s">
        <v>154</v>
      </c>
      <c r="AB4972" s="3" t="s">
        <v>154</v>
      </c>
      <c r="AC4972" s="3" t="s">
        <v>154</v>
      </c>
      <c r="AD4972" s="3" t="s">
        <v>6151</v>
      </c>
      <c r="AE4972" s="3" t="s">
        <v>6151</v>
      </c>
      <c r="AF4972" s="3" t="s">
        <v>6040</v>
      </c>
      <c r="AG4972" s="3" t="s">
        <v>154</v>
      </c>
      <c r="AH4972" s="3" t="s">
        <v>6478</v>
      </c>
      <c r="AI4972" s="3" t="s">
        <v>6482</v>
      </c>
      <c r="AJ4972" s="3" t="s">
        <v>6033</v>
      </c>
    </row>
    <row r="4973" spans="1:36" ht="30">
      <c r="A4973" s="10">
        <v>5076</v>
      </c>
      <c r="B4973" t="str">
        <f>IF(K4973="总计","",INDEX(主数据!A:AD,MATCH(J4973,主数据!A:A,0),9))</f>
        <v>华中大区公司</v>
      </c>
      <c r="C4973" t="str">
        <f>IF(K4973="","",INDEX(主数据!A:AD,MATCH(J4973,主数据!A:A,0),11))</f>
        <v>上饶城区</v>
      </c>
      <c r="D4973" t="str">
        <f t="shared" si="308"/>
        <v>NC15物业服务费定额</v>
      </c>
      <c r="E4973" s="13" t="str">
        <f t="shared" si="310"/>
        <v/>
      </c>
      <c r="F4973" s="13" t="str">
        <f>IF(E4973="","",IFERROR(IF(IF(K4973="","",INDEX(收费标合同信息维护!A:Q,MATCH(D4973,收费标合同信息维护!J:J,0),10))=D4973,"有","无"),"无"))</f>
        <v/>
      </c>
      <c r="G4973" s="13" t="str">
        <f t="shared" si="309"/>
        <v>NC15物业服务费定额4000.00</v>
      </c>
      <c r="H4973" s="13" t="str">
        <f t="shared" si="311"/>
        <v>4000.00</v>
      </c>
      <c r="I4973" s="13" t="str">
        <f>IF(G4973="","",IFERROR(IF(IF(K4973="","",INDEX(收费标合同信息维护!A:Q,MATCH(G4973,收费标合同信息维护!M:M,0),13))=G4973,"有","无"),"无"))</f>
        <v>无</v>
      </c>
      <c r="J4973" s="3" t="s">
        <v>4277</v>
      </c>
      <c r="K4973" s="3" t="s">
        <v>16155</v>
      </c>
      <c r="L4973" s="3" t="s">
        <v>6025</v>
      </c>
      <c r="M4973" s="3" t="s">
        <v>6026</v>
      </c>
      <c r="N4973" s="3" t="s">
        <v>6477</v>
      </c>
      <c r="O4973" s="3" t="s">
        <v>6478</v>
      </c>
      <c r="P4973" s="3" t="s">
        <v>16159</v>
      </c>
      <c r="Q4973" s="3" t="s">
        <v>16160</v>
      </c>
      <c r="R4973" s="3" t="s">
        <v>6490</v>
      </c>
      <c r="S4973" s="3" t="s">
        <v>6491</v>
      </c>
      <c r="T4973" s="3" t="s">
        <v>6915</v>
      </c>
      <c r="U4973" s="3" t="s">
        <v>6538</v>
      </c>
      <c r="V4973" s="3" t="s">
        <v>154</v>
      </c>
      <c r="W4973" s="3" t="s">
        <v>10519</v>
      </c>
      <c r="X4973" s="3" t="s">
        <v>154</v>
      </c>
      <c r="Y4973" s="3" t="s">
        <v>154</v>
      </c>
      <c r="Z4973" s="3" t="s">
        <v>154</v>
      </c>
      <c r="AA4973" s="3" t="s">
        <v>154</v>
      </c>
      <c r="AB4973" s="3" t="s">
        <v>154</v>
      </c>
      <c r="AC4973" s="3" t="s">
        <v>154</v>
      </c>
      <c r="AD4973" s="3" t="s">
        <v>6151</v>
      </c>
      <c r="AE4973" s="3" t="s">
        <v>6151</v>
      </c>
      <c r="AF4973" s="3" t="s">
        <v>154</v>
      </c>
      <c r="AG4973" s="3" t="s">
        <v>154</v>
      </c>
      <c r="AH4973" s="3" t="s">
        <v>6597</v>
      </c>
      <c r="AI4973" s="3" t="s">
        <v>6482</v>
      </c>
      <c r="AJ4973" s="3" t="s">
        <v>6489</v>
      </c>
    </row>
    <row r="4974" spans="1:36" ht="15">
      <c r="A4974" s="10">
        <v>5077</v>
      </c>
      <c r="B4974" t="str">
        <f>IF(K4974="总计","",INDEX(主数据!A:AD,MATCH(J4974,主数据!A:A,0),9))</f>
        <v>华中大区公司</v>
      </c>
      <c r="C4974" t="str">
        <f>IF(K4974="","",INDEX(主数据!A:AD,MATCH(J4974,主数据!A:A,0),11))</f>
        <v>上饶城区</v>
      </c>
      <c r="D4974" t="str">
        <f t="shared" si="308"/>
        <v>NC15物业服务费定额</v>
      </c>
      <c r="E4974" s="13" t="str">
        <f t="shared" si="310"/>
        <v/>
      </c>
      <c r="F4974" s="13" t="str">
        <f>IF(E4974="","",IFERROR(IF(IF(K4974="","",INDEX(收费标合同信息维护!A:Q,MATCH(D4974,收费标合同信息维护!J:J,0),10))=D4974,"有","无"),"无"))</f>
        <v/>
      </c>
      <c r="G4974" s="13" t="str">
        <f t="shared" si="309"/>
        <v>NC15物业服务费定额2400.00</v>
      </c>
      <c r="H4974" s="13" t="str">
        <f t="shared" si="311"/>
        <v>2400.00</v>
      </c>
      <c r="I4974" s="13" t="str">
        <f>IF(G4974="","",IFERROR(IF(IF(K4974="","",INDEX(收费标合同信息维护!A:Q,MATCH(G4974,收费标合同信息维护!M:M,0),13))=G4974,"有","无"),"无"))</f>
        <v>无</v>
      </c>
      <c r="J4974" s="3" t="s">
        <v>4277</v>
      </c>
      <c r="K4974" s="3" t="s">
        <v>16155</v>
      </c>
      <c r="L4974" s="3" t="s">
        <v>6025</v>
      </c>
      <c r="M4974" s="3" t="s">
        <v>6026</v>
      </c>
      <c r="N4974" s="3" t="s">
        <v>6477</v>
      </c>
      <c r="O4974" s="3" t="s">
        <v>6478</v>
      </c>
      <c r="P4974" s="3" t="s">
        <v>16161</v>
      </c>
      <c r="Q4974" s="3" t="s">
        <v>16162</v>
      </c>
      <c r="R4974" s="3" t="s">
        <v>6490</v>
      </c>
      <c r="S4974" s="3" t="s">
        <v>6491</v>
      </c>
      <c r="T4974" s="3" t="s">
        <v>6915</v>
      </c>
      <c r="U4974" s="3" t="s">
        <v>6538</v>
      </c>
      <c r="V4974" s="3" t="s">
        <v>154</v>
      </c>
      <c r="W4974" s="3" t="s">
        <v>16163</v>
      </c>
      <c r="X4974" s="3" t="s">
        <v>154</v>
      </c>
      <c r="Y4974" s="3" t="s">
        <v>154</v>
      </c>
      <c r="Z4974" s="3" t="s">
        <v>154</v>
      </c>
      <c r="AA4974" s="3" t="s">
        <v>154</v>
      </c>
      <c r="AB4974" s="3" t="s">
        <v>154</v>
      </c>
      <c r="AC4974" s="3" t="s">
        <v>154</v>
      </c>
      <c r="AD4974" s="3" t="s">
        <v>6151</v>
      </c>
      <c r="AE4974" s="3" t="s">
        <v>6151</v>
      </c>
      <c r="AF4974" s="3" t="s">
        <v>154</v>
      </c>
      <c r="AG4974" s="3" t="s">
        <v>154</v>
      </c>
      <c r="AH4974" s="3" t="s">
        <v>6597</v>
      </c>
      <c r="AI4974" s="3" t="s">
        <v>6482</v>
      </c>
      <c r="AJ4974" s="3" t="s">
        <v>6033</v>
      </c>
    </row>
    <row r="4975" spans="1:36" ht="30">
      <c r="A4975" s="10">
        <v>5078</v>
      </c>
      <c r="B4975" t="str">
        <f>IF(K4975="总计","",INDEX(主数据!A:AD,MATCH(J4975,主数据!A:A,0),9))</f>
        <v>华中大区公司</v>
      </c>
      <c r="C4975" t="str">
        <f>IF(K4975="","",INDEX(主数据!A:AD,MATCH(J4975,主数据!A:A,0),11))</f>
        <v>上饶城区</v>
      </c>
      <c r="D4975" t="str">
        <f t="shared" si="308"/>
        <v>NC15物业服务费定额</v>
      </c>
      <c r="E4975" s="13" t="str">
        <f t="shared" si="310"/>
        <v/>
      </c>
      <c r="F4975" s="13" t="str">
        <f>IF(E4975="","",IFERROR(IF(IF(K4975="","",INDEX(收费标合同信息维护!A:Q,MATCH(D4975,收费标合同信息维护!J:J,0),10))=D4975,"有","无"),"无"))</f>
        <v/>
      </c>
      <c r="G4975" s="13" t="str">
        <f t="shared" si="309"/>
        <v>NC15物业服务费定额200.00</v>
      </c>
      <c r="H4975" s="13" t="str">
        <f t="shared" si="311"/>
        <v>200.00</v>
      </c>
      <c r="I4975" s="13" t="str">
        <f>IF(G4975="","",IFERROR(IF(IF(K4975="","",INDEX(收费标合同信息维护!A:Q,MATCH(G4975,收费标合同信息维护!M:M,0),13))=G4975,"有","无"),"无"))</f>
        <v>无</v>
      </c>
      <c r="J4975" s="3" t="s">
        <v>4277</v>
      </c>
      <c r="K4975" s="3" t="s">
        <v>16155</v>
      </c>
      <c r="L4975" s="3" t="s">
        <v>6025</v>
      </c>
      <c r="M4975" s="3" t="s">
        <v>6026</v>
      </c>
      <c r="N4975" s="3" t="s">
        <v>6477</v>
      </c>
      <c r="O4975" s="3" t="s">
        <v>6478</v>
      </c>
      <c r="P4975" s="3" t="s">
        <v>16164</v>
      </c>
      <c r="Q4975" s="3" t="s">
        <v>16165</v>
      </c>
      <c r="R4975" s="3" t="s">
        <v>6490</v>
      </c>
      <c r="S4975" s="3" t="s">
        <v>6491</v>
      </c>
      <c r="T4975" s="3" t="s">
        <v>6915</v>
      </c>
      <c r="U4975" s="3" t="s">
        <v>6538</v>
      </c>
      <c r="V4975" s="3" t="s">
        <v>154</v>
      </c>
      <c r="W4975" s="3" t="s">
        <v>6698</v>
      </c>
      <c r="X4975" s="3" t="s">
        <v>154</v>
      </c>
      <c r="Y4975" s="3" t="s">
        <v>154</v>
      </c>
      <c r="Z4975" s="3" t="s">
        <v>154</v>
      </c>
      <c r="AA4975" s="3" t="s">
        <v>154</v>
      </c>
      <c r="AB4975" s="3" t="s">
        <v>154</v>
      </c>
      <c r="AC4975" s="3" t="s">
        <v>154</v>
      </c>
      <c r="AD4975" s="3" t="s">
        <v>6151</v>
      </c>
      <c r="AE4975" s="3" t="s">
        <v>6151</v>
      </c>
      <c r="AF4975" s="3" t="s">
        <v>154</v>
      </c>
      <c r="AG4975" s="3" t="s">
        <v>154</v>
      </c>
      <c r="AH4975" s="3" t="s">
        <v>6597</v>
      </c>
      <c r="AI4975" s="3" t="s">
        <v>6482</v>
      </c>
      <c r="AJ4975" s="3" t="s">
        <v>6033</v>
      </c>
    </row>
    <row r="4976" spans="1:36" ht="30">
      <c r="A4976" s="10">
        <v>5079</v>
      </c>
      <c r="B4976" t="str">
        <f>IF(K4976="总计","",INDEX(主数据!A:AD,MATCH(J4976,主数据!A:A,0),9))</f>
        <v>华中大区公司</v>
      </c>
      <c r="C4976" t="str">
        <f>IF(K4976="","",INDEX(主数据!A:AD,MATCH(J4976,主数据!A:A,0),11))</f>
        <v>上饶城区</v>
      </c>
      <c r="D4976" t="str">
        <f t="shared" si="308"/>
        <v>NC15物业服务费定额</v>
      </c>
      <c r="E4976" s="13" t="str">
        <f t="shared" si="310"/>
        <v/>
      </c>
      <c r="F4976" s="13" t="str">
        <f>IF(E4976="","",IFERROR(IF(IF(K4976="","",INDEX(收费标合同信息维护!A:Q,MATCH(D4976,收费标合同信息维护!J:J,0),10))=D4976,"有","无"),"无"))</f>
        <v/>
      </c>
      <c r="G4976" s="13" t="str">
        <f t="shared" si="309"/>
        <v>NC15物业服务费定额400.00</v>
      </c>
      <c r="H4976" s="13" t="str">
        <f t="shared" si="311"/>
        <v>400.00</v>
      </c>
      <c r="I4976" s="13" t="str">
        <f>IF(G4976="","",IFERROR(IF(IF(K4976="","",INDEX(收费标合同信息维护!A:Q,MATCH(G4976,收费标合同信息维护!M:M,0),13))=G4976,"有","无"),"无"))</f>
        <v>无</v>
      </c>
      <c r="J4976" s="3" t="s">
        <v>4277</v>
      </c>
      <c r="K4976" s="3" t="s">
        <v>16155</v>
      </c>
      <c r="L4976" s="3" t="s">
        <v>6025</v>
      </c>
      <c r="M4976" s="3" t="s">
        <v>6026</v>
      </c>
      <c r="N4976" s="3" t="s">
        <v>6477</v>
      </c>
      <c r="O4976" s="3" t="s">
        <v>6478</v>
      </c>
      <c r="P4976" s="3" t="s">
        <v>16166</v>
      </c>
      <c r="Q4976" s="3" t="s">
        <v>16167</v>
      </c>
      <c r="R4976" s="3" t="s">
        <v>6490</v>
      </c>
      <c r="S4976" s="3" t="s">
        <v>6491</v>
      </c>
      <c r="T4976" s="3" t="s">
        <v>6537</v>
      </c>
      <c r="U4976" s="3" t="s">
        <v>6538</v>
      </c>
      <c r="V4976" s="3" t="s">
        <v>154</v>
      </c>
      <c r="W4976" s="3" t="s">
        <v>7012</v>
      </c>
      <c r="X4976" s="3" t="s">
        <v>154</v>
      </c>
      <c r="Y4976" s="3" t="s">
        <v>154</v>
      </c>
      <c r="Z4976" s="3" t="s">
        <v>154</v>
      </c>
      <c r="AA4976" s="3" t="s">
        <v>154</v>
      </c>
      <c r="AB4976" s="3" t="s">
        <v>154</v>
      </c>
      <c r="AC4976" s="3" t="s">
        <v>154</v>
      </c>
      <c r="AD4976" s="3" t="s">
        <v>6151</v>
      </c>
      <c r="AE4976" s="3" t="s">
        <v>6151</v>
      </c>
      <c r="AF4976" s="3" t="s">
        <v>6040</v>
      </c>
      <c r="AG4976" s="3" t="s">
        <v>154</v>
      </c>
      <c r="AH4976" s="3" t="s">
        <v>6597</v>
      </c>
      <c r="AI4976" s="3" t="s">
        <v>6482</v>
      </c>
      <c r="AJ4976" s="3" t="s">
        <v>6033</v>
      </c>
    </row>
    <row r="4977" spans="1:36" ht="30">
      <c r="A4977" s="10">
        <v>5080</v>
      </c>
      <c r="B4977" t="str">
        <f>IF(K4977="总计","",INDEX(主数据!A:AD,MATCH(J4977,主数据!A:A,0),9))</f>
        <v>华中大区公司</v>
      </c>
      <c r="C4977" t="str">
        <f>IF(K4977="","",INDEX(主数据!A:AD,MATCH(J4977,主数据!A:A,0),11))</f>
        <v>上饶城区</v>
      </c>
      <c r="D4977" t="str">
        <f t="shared" si="308"/>
        <v>NC15物业服务费定额</v>
      </c>
      <c r="E4977" s="13" t="str">
        <f t="shared" si="310"/>
        <v/>
      </c>
      <c r="F4977" s="13" t="str">
        <f>IF(E4977="","",IFERROR(IF(IF(K4977="","",INDEX(收费标合同信息维护!A:Q,MATCH(D4977,收费标合同信息维护!J:J,0),10))=D4977,"有","无"),"无"))</f>
        <v/>
      </c>
      <c r="G4977" s="13" t="str">
        <f t="shared" si="309"/>
        <v>NC15物业服务费定额1000.00</v>
      </c>
      <c r="H4977" s="13" t="str">
        <f t="shared" si="311"/>
        <v>1000.00</v>
      </c>
      <c r="I4977" s="13" t="str">
        <f>IF(G4977="","",IFERROR(IF(IF(K4977="","",INDEX(收费标合同信息维护!A:Q,MATCH(G4977,收费标合同信息维护!M:M,0),13))=G4977,"有","无"),"无"))</f>
        <v>无</v>
      </c>
      <c r="J4977" s="3" t="s">
        <v>4277</v>
      </c>
      <c r="K4977" s="3" t="s">
        <v>16155</v>
      </c>
      <c r="L4977" s="3" t="s">
        <v>6025</v>
      </c>
      <c r="M4977" s="3" t="s">
        <v>6026</v>
      </c>
      <c r="N4977" s="3" t="s">
        <v>6477</v>
      </c>
      <c r="O4977" s="3" t="s">
        <v>6478</v>
      </c>
      <c r="P4977" s="3" t="s">
        <v>16168</v>
      </c>
      <c r="Q4977" s="3" t="s">
        <v>16169</v>
      </c>
      <c r="R4977" s="3" t="s">
        <v>6490</v>
      </c>
      <c r="S4977" s="3" t="s">
        <v>6491</v>
      </c>
      <c r="T4977" s="3" t="s">
        <v>6915</v>
      </c>
      <c r="U4977" s="3" t="s">
        <v>6538</v>
      </c>
      <c r="V4977" s="3" t="s">
        <v>154</v>
      </c>
      <c r="W4977" s="3" t="s">
        <v>7552</v>
      </c>
      <c r="X4977" s="3" t="s">
        <v>154</v>
      </c>
      <c r="Y4977" s="3" t="s">
        <v>154</v>
      </c>
      <c r="Z4977" s="3" t="s">
        <v>154</v>
      </c>
      <c r="AA4977" s="3" t="s">
        <v>154</v>
      </c>
      <c r="AB4977" s="3" t="s">
        <v>154</v>
      </c>
      <c r="AC4977" s="3" t="s">
        <v>154</v>
      </c>
      <c r="AD4977" s="3" t="s">
        <v>6151</v>
      </c>
      <c r="AE4977" s="3" t="s">
        <v>6151</v>
      </c>
      <c r="AF4977" s="3" t="s">
        <v>6040</v>
      </c>
      <c r="AG4977" s="3" t="s">
        <v>154</v>
      </c>
      <c r="AH4977" s="3" t="s">
        <v>6597</v>
      </c>
      <c r="AI4977" s="3" t="s">
        <v>6482</v>
      </c>
      <c r="AJ4977" s="3" t="s">
        <v>6033</v>
      </c>
    </row>
    <row r="4978" spans="1:36" ht="15">
      <c r="A4978" s="10">
        <v>5081</v>
      </c>
      <c r="B4978" t="str">
        <f>IF(K4978="总计","",INDEX(主数据!A:AD,MATCH(J4978,主数据!A:A,0),9))</f>
        <v>华中大区公司</v>
      </c>
      <c r="C4978" t="str">
        <f>IF(K4978="","",INDEX(主数据!A:AD,MATCH(J4978,主数据!A:A,0),11))</f>
        <v>上饶城区</v>
      </c>
      <c r="D4978" t="str">
        <f t="shared" si="308"/>
        <v>NC15物业服务费定额</v>
      </c>
      <c r="E4978" s="13" t="str">
        <f t="shared" si="310"/>
        <v/>
      </c>
      <c r="F4978" s="13" t="str">
        <f>IF(E4978="","",IFERROR(IF(IF(K4978="","",INDEX(收费标合同信息维护!A:Q,MATCH(D4978,收费标合同信息维护!J:J,0),10))=D4978,"有","无"),"无"))</f>
        <v/>
      </c>
      <c r="G4978" s="13" t="str">
        <f t="shared" si="309"/>
        <v>NC15物业服务费定额2600.00</v>
      </c>
      <c r="H4978" s="13" t="str">
        <f t="shared" si="311"/>
        <v>2600.00</v>
      </c>
      <c r="I4978" s="13" t="str">
        <f>IF(G4978="","",IFERROR(IF(IF(K4978="","",INDEX(收费标合同信息维护!A:Q,MATCH(G4978,收费标合同信息维护!M:M,0),13))=G4978,"有","无"),"无"))</f>
        <v>无</v>
      </c>
      <c r="J4978" s="3" t="s">
        <v>4277</v>
      </c>
      <c r="K4978" s="3" t="s">
        <v>16155</v>
      </c>
      <c r="L4978" s="3" t="s">
        <v>6025</v>
      </c>
      <c r="M4978" s="3" t="s">
        <v>6026</v>
      </c>
      <c r="N4978" s="3" t="s">
        <v>6477</v>
      </c>
      <c r="O4978" s="3" t="s">
        <v>6478</v>
      </c>
      <c r="P4978" s="3" t="s">
        <v>16170</v>
      </c>
      <c r="Q4978" s="3" t="s">
        <v>16171</v>
      </c>
      <c r="R4978" s="3" t="s">
        <v>6490</v>
      </c>
      <c r="S4978" s="3" t="s">
        <v>6491</v>
      </c>
      <c r="T4978" s="3" t="s">
        <v>6587</v>
      </c>
      <c r="U4978" s="3" t="s">
        <v>6538</v>
      </c>
      <c r="V4978" s="3" t="s">
        <v>154</v>
      </c>
      <c r="W4978" s="3" t="s">
        <v>16172</v>
      </c>
      <c r="X4978" s="3" t="s">
        <v>154</v>
      </c>
      <c r="Y4978" s="3" t="s">
        <v>154</v>
      </c>
      <c r="Z4978" s="3" t="s">
        <v>154</v>
      </c>
      <c r="AA4978" s="3" t="s">
        <v>154</v>
      </c>
      <c r="AB4978" s="3" t="s">
        <v>154</v>
      </c>
      <c r="AC4978" s="3" t="s">
        <v>154</v>
      </c>
      <c r="AD4978" s="3" t="s">
        <v>6151</v>
      </c>
      <c r="AE4978" s="3" t="s">
        <v>6151</v>
      </c>
      <c r="AF4978" s="3" t="s">
        <v>154</v>
      </c>
      <c r="AG4978" s="3" t="s">
        <v>154</v>
      </c>
      <c r="AH4978" s="3" t="s">
        <v>6597</v>
      </c>
      <c r="AI4978" s="3" t="s">
        <v>6482</v>
      </c>
      <c r="AJ4978" s="3" t="s">
        <v>6033</v>
      </c>
    </row>
    <row r="4979" spans="1:36" ht="30">
      <c r="A4979" s="10">
        <v>5082</v>
      </c>
      <c r="B4979" t="str">
        <f>IF(K4979="总计","",INDEX(主数据!A:AD,MATCH(J4979,主数据!A:A,0),9))</f>
        <v>华中大区公司</v>
      </c>
      <c r="C4979" t="str">
        <f>IF(K4979="","",INDEX(主数据!A:AD,MATCH(J4979,主数据!A:A,0),11))</f>
        <v>上饶城区</v>
      </c>
      <c r="D4979" t="str">
        <f t="shared" si="308"/>
        <v>NC15物业服务费定额</v>
      </c>
      <c r="E4979" s="13" t="str">
        <f t="shared" si="310"/>
        <v/>
      </c>
      <c r="F4979" s="13" t="str">
        <f>IF(E4979="","",IFERROR(IF(IF(K4979="","",INDEX(收费标合同信息维护!A:Q,MATCH(D4979,收费标合同信息维护!J:J,0),10))=D4979,"有","无"),"无"))</f>
        <v/>
      </c>
      <c r="G4979" s="13" t="str">
        <f t="shared" si="309"/>
        <v>NC15物业服务费定额200.00</v>
      </c>
      <c r="H4979" s="13" t="str">
        <f t="shared" si="311"/>
        <v>200.00</v>
      </c>
      <c r="I4979" s="13" t="str">
        <f>IF(G4979="","",IFERROR(IF(IF(K4979="","",INDEX(收费标合同信息维护!A:Q,MATCH(G4979,收费标合同信息维护!M:M,0),13))=G4979,"有","无"),"无"))</f>
        <v>无</v>
      </c>
      <c r="J4979" s="3" t="s">
        <v>4277</v>
      </c>
      <c r="K4979" s="3" t="s">
        <v>16155</v>
      </c>
      <c r="L4979" s="3" t="s">
        <v>6025</v>
      </c>
      <c r="M4979" s="3" t="s">
        <v>6026</v>
      </c>
      <c r="N4979" s="3" t="s">
        <v>6477</v>
      </c>
      <c r="O4979" s="3" t="s">
        <v>6478</v>
      </c>
      <c r="P4979" s="3" t="s">
        <v>16173</v>
      </c>
      <c r="Q4979" s="3" t="s">
        <v>16174</v>
      </c>
      <c r="R4979" s="3" t="s">
        <v>6490</v>
      </c>
      <c r="S4979" s="3" t="s">
        <v>6491</v>
      </c>
      <c r="T4979" s="3" t="s">
        <v>6590</v>
      </c>
      <c r="U4979" s="3" t="s">
        <v>6538</v>
      </c>
      <c r="V4979" s="3" t="s">
        <v>154</v>
      </c>
      <c r="W4979" s="3" t="s">
        <v>6698</v>
      </c>
      <c r="X4979" s="3" t="s">
        <v>154</v>
      </c>
      <c r="Y4979" s="3" t="s">
        <v>154</v>
      </c>
      <c r="Z4979" s="3" t="s">
        <v>154</v>
      </c>
      <c r="AA4979" s="3" t="s">
        <v>154</v>
      </c>
      <c r="AB4979" s="3" t="s">
        <v>154</v>
      </c>
      <c r="AC4979" s="3" t="s">
        <v>154</v>
      </c>
      <c r="AD4979" s="3" t="s">
        <v>6151</v>
      </c>
      <c r="AE4979" s="3" t="s">
        <v>6151</v>
      </c>
      <c r="AF4979" s="3" t="s">
        <v>6040</v>
      </c>
      <c r="AG4979" s="3" t="s">
        <v>154</v>
      </c>
      <c r="AH4979" s="3" t="s">
        <v>6597</v>
      </c>
      <c r="AI4979" s="3" t="s">
        <v>6482</v>
      </c>
      <c r="AJ4979" s="3" t="s">
        <v>6033</v>
      </c>
    </row>
    <row r="4980" spans="1:36" ht="15">
      <c r="A4980" s="10">
        <v>5083</v>
      </c>
      <c r="B4980" t="str">
        <f>IF(K4980="总计","",INDEX(主数据!A:AD,MATCH(J4980,主数据!A:A,0),9))</f>
        <v>华中大区公司</v>
      </c>
      <c r="C4980" t="str">
        <f>IF(K4980="","",INDEX(主数据!A:AD,MATCH(J4980,主数据!A:A,0),11))</f>
        <v>上饶城区</v>
      </c>
      <c r="D4980" t="str">
        <f t="shared" si="308"/>
        <v>NC15物业服务费定额</v>
      </c>
      <c r="E4980" s="13" t="str">
        <f t="shared" si="310"/>
        <v/>
      </c>
      <c r="F4980" s="13" t="str">
        <f>IF(E4980="","",IFERROR(IF(IF(K4980="","",INDEX(收费标合同信息维护!A:Q,MATCH(D4980,收费标合同信息维护!J:J,0),10))=D4980,"有","无"),"无"))</f>
        <v/>
      </c>
      <c r="G4980" s="13" t="str">
        <f t="shared" si="309"/>
        <v>NC15物业服务费定额1000.00</v>
      </c>
      <c r="H4980" s="13" t="str">
        <f t="shared" si="311"/>
        <v>1000.00</v>
      </c>
      <c r="I4980" s="13" t="str">
        <f>IF(G4980="","",IFERROR(IF(IF(K4980="","",INDEX(收费标合同信息维护!A:Q,MATCH(G4980,收费标合同信息维护!M:M,0),13))=G4980,"有","无"),"无"))</f>
        <v>无</v>
      </c>
      <c r="J4980" s="3" t="s">
        <v>4277</v>
      </c>
      <c r="K4980" s="3" t="s">
        <v>16155</v>
      </c>
      <c r="L4980" s="3" t="s">
        <v>6025</v>
      </c>
      <c r="M4980" s="3" t="s">
        <v>6026</v>
      </c>
      <c r="N4980" s="3" t="s">
        <v>6477</v>
      </c>
      <c r="O4980" s="3" t="s">
        <v>6478</v>
      </c>
      <c r="P4980" s="3" t="s">
        <v>16175</v>
      </c>
      <c r="Q4980" s="3" t="s">
        <v>16176</v>
      </c>
      <c r="R4980" s="3" t="s">
        <v>6490</v>
      </c>
      <c r="S4980" s="3" t="s">
        <v>6491</v>
      </c>
      <c r="T4980" s="3" t="s">
        <v>6537</v>
      </c>
      <c r="U4980" s="3" t="s">
        <v>6538</v>
      </c>
      <c r="V4980" s="3" t="s">
        <v>154</v>
      </c>
      <c r="W4980" s="3" t="s">
        <v>7552</v>
      </c>
      <c r="X4980" s="3" t="s">
        <v>154</v>
      </c>
      <c r="Y4980" s="3" t="s">
        <v>154</v>
      </c>
      <c r="Z4980" s="3" t="s">
        <v>154</v>
      </c>
      <c r="AA4980" s="3" t="s">
        <v>154</v>
      </c>
      <c r="AB4980" s="3" t="s">
        <v>154</v>
      </c>
      <c r="AC4980" s="3" t="s">
        <v>154</v>
      </c>
      <c r="AD4980" s="3" t="s">
        <v>6151</v>
      </c>
      <c r="AE4980" s="3" t="s">
        <v>6151</v>
      </c>
      <c r="AF4980" s="3" t="s">
        <v>154</v>
      </c>
      <c r="AG4980" s="3" t="s">
        <v>154</v>
      </c>
      <c r="AH4980" s="3" t="s">
        <v>6597</v>
      </c>
      <c r="AI4980" s="3" t="s">
        <v>6482</v>
      </c>
      <c r="AJ4980" s="3" t="s">
        <v>6033</v>
      </c>
    </row>
    <row r="4981" spans="1:36" ht="30">
      <c r="A4981" s="10">
        <v>5084</v>
      </c>
      <c r="B4981" t="str">
        <f>IF(K4981="总计","",INDEX(主数据!A:AD,MATCH(J4981,主数据!A:A,0),9))</f>
        <v>华中大区公司</v>
      </c>
      <c r="C4981" t="str">
        <f>IF(K4981="","",INDEX(主数据!A:AD,MATCH(J4981,主数据!A:A,0),11))</f>
        <v>上饶城区</v>
      </c>
      <c r="D4981" t="str">
        <f t="shared" si="308"/>
        <v>NC15物业服务费定额</v>
      </c>
      <c r="E4981" s="13" t="str">
        <f t="shared" si="310"/>
        <v/>
      </c>
      <c r="F4981" s="13" t="str">
        <f>IF(E4981="","",IFERROR(IF(IF(K4981="","",INDEX(收费标合同信息维护!A:Q,MATCH(D4981,收费标合同信息维护!J:J,0),10))=D4981,"有","无"),"无"))</f>
        <v/>
      </c>
      <c r="G4981" s="13" t="str">
        <f t="shared" si="309"/>
        <v>NC15物业服务费定额6666.67</v>
      </c>
      <c r="H4981" s="13" t="str">
        <f t="shared" si="311"/>
        <v>6666.67</v>
      </c>
      <c r="I4981" s="13" t="str">
        <f>IF(G4981="","",IFERROR(IF(IF(K4981="","",INDEX(收费标合同信息维护!A:Q,MATCH(G4981,收费标合同信息维护!M:M,0),13))=G4981,"有","无"),"无"))</f>
        <v>无</v>
      </c>
      <c r="J4981" s="3" t="s">
        <v>4277</v>
      </c>
      <c r="K4981" s="3" t="s">
        <v>16155</v>
      </c>
      <c r="L4981" s="3" t="s">
        <v>6025</v>
      </c>
      <c r="M4981" s="3" t="s">
        <v>6026</v>
      </c>
      <c r="N4981" s="3" t="s">
        <v>6477</v>
      </c>
      <c r="O4981" s="3" t="s">
        <v>6478</v>
      </c>
      <c r="P4981" s="3" t="s">
        <v>16177</v>
      </c>
      <c r="Q4981" s="3" t="s">
        <v>16178</v>
      </c>
      <c r="R4981" s="3" t="s">
        <v>6490</v>
      </c>
      <c r="S4981" s="3" t="s">
        <v>6491</v>
      </c>
      <c r="T4981" s="3" t="s">
        <v>6633</v>
      </c>
      <c r="U4981" s="3" t="s">
        <v>16179</v>
      </c>
      <c r="V4981" s="3" t="s">
        <v>154</v>
      </c>
      <c r="W4981" s="3" t="s">
        <v>16180</v>
      </c>
      <c r="X4981" s="3" t="s">
        <v>154</v>
      </c>
      <c r="Y4981" s="3" t="s">
        <v>154</v>
      </c>
      <c r="Z4981" s="3" t="s">
        <v>154</v>
      </c>
      <c r="AA4981" s="3" t="s">
        <v>154</v>
      </c>
      <c r="AB4981" s="3" t="s">
        <v>154</v>
      </c>
      <c r="AC4981" s="3" t="s">
        <v>154</v>
      </c>
      <c r="AD4981" s="3" t="s">
        <v>6151</v>
      </c>
      <c r="AE4981" s="3" t="s">
        <v>6151</v>
      </c>
      <c r="AF4981" s="3" t="s">
        <v>154</v>
      </c>
      <c r="AG4981" s="3" t="s">
        <v>154</v>
      </c>
      <c r="AH4981" s="3" t="s">
        <v>6597</v>
      </c>
      <c r="AI4981" s="3" t="s">
        <v>6482</v>
      </c>
      <c r="AJ4981" s="3" t="s">
        <v>6033</v>
      </c>
    </row>
    <row r="4982" spans="1:36" ht="15">
      <c r="A4982" s="10">
        <v>5085</v>
      </c>
      <c r="B4982" t="str">
        <f>IF(K4982="总计","",INDEX(主数据!A:AD,MATCH(J4982,主数据!A:A,0),9))</f>
        <v>华南大区公司</v>
      </c>
      <c r="C4982" t="str">
        <f>IF(K4982="","",INDEX(主数据!A:AD,MATCH(J4982,主数据!A:A,0),11))</f>
        <v>长沙东区</v>
      </c>
      <c r="D4982" t="str">
        <f t="shared" si="308"/>
        <v>CS35物业服务费标准方式1.88</v>
      </c>
      <c r="E4982" s="13" t="str">
        <f t="shared" si="310"/>
        <v>1.88</v>
      </c>
      <c r="F4982" s="13" t="str">
        <f>IF(E4982="","",IFERROR(IF(IF(K4982="","",INDEX(收费标合同信息维护!A:Q,MATCH(D4982,收费标合同信息维护!J:J,0),10))=D4982,"有","无"),"无"))</f>
        <v>无</v>
      </c>
      <c r="G4982" s="13" t="str">
        <f t="shared" si="309"/>
        <v/>
      </c>
      <c r="H4982" s="13" t="str">
        <f t="shared" si="311"/>
        <v/>
      </c>
      <c r="I4982" s="13" t="str">
        <f>IF(G4982="","",IFERROR(IF(IF(K4982="","",INDEX(收费标合同信息维护!A:Q,MATCH(G4982,收费标合同信息维护!M:M,0),13))=G4982,"有","无"),"无"))</f>
        <v/>
      </c>
      <c r="J4982" s="3" t="s">
        <v>4471</v>
      </c>
      <c r="K4982" s="3" t="s">
        <v>16181</v>
      </c>
      <c r="L4982" s="3" t="s">
        <v>6025</v>
      </c>
      <c r="M4982" s="3" t="s">
        <v>6026</v>
      </c>
      <c r="N4982" s="3" t="s">
        <v>6477</v>
      </c>
      <c r="O4982" s="3" t="s">
        <v>6478</v>
      </c>
      <c r="P4982" s="3" t="s">
        <v>16182</v>
      </c>
      <c r="Q4982" s="3" t="s">
        <v>16183</v>
      </c>
      <c r="R4982" s="3" t="s">
        <v>6484</v>
      </c>
      <c r="S4982" s="3" t="s">
        <v>6491</v>
      </c>
      <c r="T4982" s="3" t="s">
        <v>7411</v>
      </c>
      <c r="U4982" s="3" t="s">
        <v>154</v>
      </c>
      <c r="V4982" s="3" t="s">
        <v>11260</v>
      </c>
      <c r="W4982" s="3" t="s">
        <v>154</v>
      </c>
      <c r="X4982" s="3" t="s">
        <v>154</v>
      </c>
      <c r="Y4982" s="3" t="s">
        <v>154</v>
      </c>
      <c r="Z4982" s="3" t="s">
        <v>154</v>
      </c>
      <c r="AA4982" s="3" t="s">
        <v>154</v>
      </c>
      <c r="AB4982" s="3" t="s">
        <v>154</v>
      </c>
      <c r="AC4982" s="3" t="s">
        <v>154</v>
      </c>
      <c r="AD4982" s="3" t="s">
        <v>6151</v>
      </c>
      <c r="AE4982" s="3" t="s">
        <v>6151</v>
      </c>
      <c r="AF4982" s="3" t="s">
        <v>154</v>
      </c>
      <c r="AG4982" s="3" t="s">
        <v>154</v>
      </c>
      <c r="AH4982" s="3" t="s">
        <v>6478</v>
      </c>
      <c r="AI4982" s="3" t="s">
        <v>6482</v>
      </c>
      <c r="AJ4982" s="3" t="s">
        <v>6489</v>
      </c>
    </row>
    <row r="4983" spans="1:36" ht="15">
      <c r="A4983" s="10">
        <v>5086</v>
      </c>
      <c r="B4983" t="str">
        <f>IF(K4983="总计","",INDEX(主数据!A:AD,MATCH(J4983,主数据!A:A,0),9))</f>
        <v>华南大区公司</v>
      </c>
      <c r="C4983" t="str">
        <f>IF(K4983="","",INDEX(主数据!A:AD,MATCH(J4983,主数据!A:A,0),11))</f>
        <v>长沙东区</v>
      </c>
      <c r="D4983" t="str">
        <f t="shared" si="308"/>
        <v>CS35物业服务费标准方式1.68</v>
      </c>
      <c r="E4983" s="13" t="str">
        <f t="shared" si="310"/>
        <v>1.68</v>
      </c>
      <c r="F4983" s="13" t="str">
        <f>IF(E4983="","",IFERROR(IF(IF(K4983="","",INDEX(收费标合同信息维护!A:Q,MATCH(D4983,收费标合同信息维护!J:J,0),10))=D4983,"有","无"),"无"))</f>
        <v>无</v>
      </c>
      <c r="G4983" s="13" t="str">
        <f t="shared" si="309"/>
        <v/>
      </c>
      <c r="H4983" s="13" t="str">
        <f t="shared" si="311"/>
        <v/>
      </c>
      <c r="I4983" s="13" t="str">
        <f>IF(G4983="","",IFERROR(IF(IF(K4983="","",INDEX(收费标合同信息维护!A:Q,MATCH(G4983,收费标合同信息维护!M:M,0),13))=G4983,"有","无"),"无"))</f>
        <v/>
      </c>
      <c r="J4983" s="3" t="s">
        <v>4471</v>
      </c>
      <c r="K4983" s="3" t="s">
        <v>16181</v>
      </c>
      <c r="L4983" s="3" t="s">
        <v>6025</v>
      </c>
      <c r="M4983" s="3" t="s">
        <v>6026</v>
      </c>
      <c r="N4983" s="3" t="s">
        <v>6477</v>
      </c>
      <c r="O4983" s="3" t="s">
        <v>6478</v>
      </c>
      <c r="P4983" s="3" t="s">
        <v>16184</v>
      </c>
      <c r="Q4983" s="3" t="s">
        <v>16185</v>
      </c>
      <c r="R4983" s="3" t="s">
        <v>6484</v>
      </c>
      <c r="S4983" s="3" t="s">
        <v>6491</v>
      </c>
      <c r="T4983" s="3" t="s">
        <v>6633</v>
      </c>
      <c r="U4983" s="3" t="s">
        <v>154</v>
      </c>
      <c r="V4983" s="3" t="s">
        <v>8480</v>
      </c>
      <c r="W4983" s="3" t="s">
        <v>154</v>
      </c>
      <c r="X4983" s="3" t="s">
        <v>154</v>
      </c>
      <c r="Y4983" s="3" t="s">
        <v>154</v>
      </c>
      <c r="Z4983" s="3" t="s">
        <v>154</v>
      </c>
      <c r="AA4983" s="3" t="s">
        <v>154</v>
      </c>
      <c r="AB4983" s="3" t="s">
        <v>154</v>
      </c>
      <c r="AC4983" s="3" t="s">
        <v>154</v>
      </c>
      <c r="AD4983" s="3" t="s">
        <v>6151</v>
      </c>
      <c r="AE4983" s="3" t="s">
        <v>6151</v>
      </c>
      <c r="AF4983" s="3" t="s">
        <v>6040</v>
      </c>
      <c r="AG4983" s="3" t="s">
        <v>154</v>
      </c>
      <c r="AH4983" s="3" t="s">
        <v>6478</v>
      </c>
      <c r="AI4983" s="3" t="s">
        <v>6482</v>
      </c>
      <c r="AJ4983" s="3" t="s">
        <v>6033</v>
      </c>
    </row>
    <row r="4984" spans="1:36" ht="15">
      <c r="A4984" s="10">
        <v>5087</v>
      </c>
      <c r="B4984" t="str">
        <f>IF(K4984="总计","",INDEX(主数据!A:AD,MATCH(J4984,主数据!A:A,0),9))</f>
        <v>华南大区公司</v>
      </c>
      <c r="C4984" t="str">
        <f>IF(K4984="","",INDEX(主数据!A:AD,MATCH(J4984,主数据!A:A,0),11))</f>
        <v>长沙东区</v>
      </c>
      <c r="D4984" t="str">
        <f t="shared" si="308"/>
        <v>CS35物业服务费标准方式2.10</v>
      </c>
      <c r="E4984" s="13" t="str">
        <f t="shared" si="310"/>
        <v>2.10</v>
      </c>
      <c r="F4984" s="13" t="str">
        <f>IF(E4984="","",IFERROR(IF(IF(K4984="","",INDEX(收费标合同信息维护!A:Q,MATCH(D4984,收费标合同信息维护!J:J,0),10))=D4984,"有","无"),"无"))</f>
        <v>无</v>
      </c>
      <c r="G4984" s="13" t="str">
        <f t="shared" si="309"/>
        <v/>
      </c>
      <c r="H4984" s="13" t="str">
        <f t="shared" si="311"/>
        <v/>
      </c>
      <c r="I4984" s="13" t="str">
        <f>IF(G4984="","",IFERROR(IF(IF(K4984="","",INDEX(收费标合同信息维护!A:Q,MATCH(G4984,收费标合同信息维护!M:M,0),13))=G4984,"有","无"),"无"))</f>
        <v/>
      </c>
      <c r="J4984" s="3" t="s">
        <v>4471</v>
      </c>
      <c r="K4984" s="3" t="s">
        <v>16181</v>
      </c>
      <c r="L4984" s="3" t="s">
        <v>6025</v>
      </c>
      <c r="M4984" s="3" t="s">
        <v>6026</v>
      </c>
      <c r="N4984" s="3" t="s">
        <v>6477</v>
      </c>
      <c r="O4984" s="3" t="s">
        <v>6478</v>
      </c>
      <c r="P4984" s="3" t="s">
        <v>16186</v>
      </c>
      <c r="Q4984" s="3" t="s">
        <v>16187</v>
      </c>
      <c r="R4984" s="3" t="s">
        <v>6484</v>
      </c>
      <c r="S4984" s="3" t="s">
        <v>6491</v>
      </c>
      <c r="T4984" s="3" t="s">
        <v>6537</v>
      </c>
      <c r="U4984" s="3" t="s">
        <v>154</v>
      </c>
      <c r="V4984" s="3" t="s">
        <v>8269</v>
      </c>
      <c r="W4984" s="3" t="s">
        <v>154</v>
      </c>
      <c r="X4984" s="3" t="s">
        <v>154</v>
      </c>
      <c r="Y4984" s="3" t="s">
        <v>154</v>
      </c>
      <c r="Z4984" s="3" t="s">
        <v>154</v>
      </c>
      <c r="AA4984" s="3" t="s">
        <v>154</v>
      </c>
      <c r="AB4984" s="3" t="s">
        <v>154</v>
      </c>
      <c r="AC4984" s="3" t="s">
        <v>154</v>
      </c>
      <c r="AD4984" s="3" t="s">
        <v>6151</v>
      </c>
      <c r="AE4984" s="3" t="s">
        <v>6151</v>
      </c>
      <c r="AF4984" s="3" t="s">
        <v>6040</v>
      </c>
      <c r="AG4984" s="3" t="s">
        <v>154</v>
      </c>
      <c r="AH4984" s="3" t="s">
        <v>6478</v>
      </c>
      <c r="AI4984" s="3" t="s">
        <v>6482</v>
      </c>
      <c r="AJ4984" s="3" t="s">
        <v>6263</v>
      </c>
    </row>
    <row r="4985" spans="1:36" ht="15">
      <c r="A4985" s="10">
        <v>5088</v>
      </c>
      <c r="B4985" t="str">
        <f>IF(K4985="总计","",INDEX(主数据!A:AD,MATCH(J4985,主数据!A:A,0),9))</f>
        <v>华南大区公司</v>
      </c>
      <c r="C4985" t="str">
        <f>IF(K4985="","",INDEX(主数据!A:AD,MATCH(J4985,主数据!A:A,0),11))</f>
        <v>长沙东区</v>
      </c>
      <c r="D4985" t="str">
        <f t="shared" si="308"/>
        <v>CS35物业服务费标准方式4.00</v>
      </c>
      <c r="E4985" s="13" t="str">
        <f t="shared" si="310"/>
        <v>4.00</v>
      </c>
      <c r="F4985" s="13" t="str">
        <f>IF(E4985="","",IFERROR(IF(IF(K4985="","",INDEX(收费标合同信息维护!A:Q,MATCH(D4985,收费标合同信息维护!J:J,0),10))=D4985,"有","无"),"无"))</f>
        <v>无</v>
      </c>
      <c r="G4985" s="13" t="str">
        <f t="shared" si="309"/>
        <v/>
      </c>
      <c r="H4985" s="13" t="str">
        <f t="shared" si="311"/>
        <v/>
      </c>
      <c r="I4985" s="13" t="str">
        <f>IF(G4985="","",IFERROR(IF(IF(K4985="","",INDEX(收费标合同信息维护!A:Q,MATCH(G4985,收费标合同信息维护!M:M,0),13))=G4985,"有","无"),"无"))</f>
        <v/>
      </c>
      <c r="J4985" s="3" t="s">
        <v>4471</v>
      </c>
      <c r="K4985" s="3" t="s">
        <v>16181</v>
      </c>
      <c r="L4985" s="3" t="s">
        <v>6025</v>
      </c>
      <c r="M4985" s="3" t="s">
        <v>6026</v>
      </c>
      <c r="N4985" s="3" t="s">
        <v>6477</v>
      </c>
      <c r="O4985" s="3" t="s">
        <v>6478</v>
      </c>
      <c r="P4985" s="3" t="s">
        <v>16188</v>
      </c>
      <c r="Q4985" s="3" t="s">
        <v>16189</v>
      </c>
      <c r="R4985" s="3" t="s">
        <v>6484</v>
      </c>
      <c r="S4985" s="3" t="s">
        <v>6491</v>
      </c>
      <c r="T4985" s="3" t="s">
        <v>6537</v>
      </c>
      <c r="U4985" s="3" t="s">
        <v>154</v>
      </c>
      <c r="V4985" s="3" t="s">
        <v>6755</v>
      </c>
      <c r="W4985" s="3" t="s">
        <v>154</v>
      </c>
      <c r="X4985" s="3" t="s">
        <v>154</v>
      </c>
      <c r="Y4985" s="3" t="s">
        <v>154</v>
      </c>
      <c r="Z4985" s="3" t="s">
        <v>154</v>
      </c>
      <c r="AA4985" s="3" t="s">
        <v>154</v>
      </c>
      <c r="AB4985" s="3" t="s">
        <v>154</v>
      </c>
      <c r="AC4985" s="3" t="s">
        <v>154</v>
      </c>
      <c r="AD4985" s="3" t="s">
        <v>6151</v>
      </c>
      <c r="AE4985" s="3" t="s">
        <v>6151</v>
      </c>
      <c r="AF4985" s="3" t="s">
        <v>154</v>
      </c>
      <c r="AG4985" s="3" t="s">
        <v>154</v>
      </c>
      <c r="AH4985" s="3" t="s">
        <v>6478</v>
      </c>
      <c r="AI4985" s="3" t="s">
        <v>6482</v>
      </c>
      <c r="AJ4985" s="3" t="s">
        <v>38</v>
      </c>
    </row>
    <row r="4986" spans="1:36" ht="30">
      <c r="A4986" s="10">
        <v>5089</v>
      </c>
      <c r="B4986" t="str">
        <f>IF(K4986="总计","",INDEX(主数据!A:AD,MATCH(J4986,主数据!A:A,0),9))</f>
        <v>华南大区公司</v>
      </c>
      <c r="C4986" t="str">
        <f>IF(K4986="","",INDEX(主数据!A:AD,MATCH(J4986,主数据!A:A,0),11))</f>
        <v>长沙东区</v>
      </c>
      <c r="D4986" t="str">
        <f t="shared" si="308"/>
        <v>CS35物业服务费标准方式1.47</v>
      </c>
      <c r="E4986" s="13" t="str">
        <f t="shared" si="310"/>
        <v>1.47</v>
      </c>
      <c r="F4986" s="13" t="str">
        <f>IF(E4986="","",IFERROR(IF(IF(K4986="","",INDEX(收费标合同信息维护!A:Q,MATCH(D4986,收费标合同信息维护!J:J,0),10))=D4986,"有","无"),"无"))</f>
        <v>无</v>
      </c>
      <c r="G4986" s="13" t="str">
        <f t="shared" si="309"/>
        <v/>
      </c>
      <c r="H4986" s="13" t="str">
        <f t="shared" si="311"/>
        <v/>
      </c>
      <c r="I4986" s="13" t="str">
        <f>IF(G4986="","",IFERROR(IF(IF(K4986="","",INDEX(收费标合同信息维护!A:Q,MATCH(G4986,收费标合同信息维护!M:M,0),13))=G4986,"有","无"),"无"))</f>
        <v/>
      </c>
      <c r="J4986" s="3" t="s">
        <v>4471</v>
      </c>
      <c r="K4986" s="3" t="s">
        <v>16181</v>
      </c>
      <c r="L4986" s="3" t="s">
        <v>6025</v>
      </c>
      <c r="M4986" s="3" t="s">
        <v>6026</v>
      </c>
      <c r="N4986" s="3" t="s">
        <v>6477</v>
      </c>
      <c r="O4986" s="3" t="s">
        <v>6478</v>
      </c>
      <c r="P4986" s="3" t="s">
        <v>16190</v>
      </c>
      <c r="Q4986" s="3" t="s">
        <v>16191</v>
      </c>
      <c r="R4986" s="3" t="s">
        <v>6484</v>
      </c>
      <c r="S4986" s="3" t="s">
        <v>6491</v>
      </c>
      <c r="T4986" s="3" t="s">
        <v>6537</v>
      </c>
      <c r="U4986" s="3" t="s">
        <v>154</v>
      </c>
      <c r="V4986" s="3" t="s">
        <v>16192</v>
      </c>
      <c r="W4986" s="3" t="s">
        <v>154</v>
      </c>
      <c r="X4986" s="3" t="s">
        <v>154</v>
      </c>
      <c r="Y4986" s="3" t="s">
        <v>154</v>
      </c>
      <c r="Z4986" s="3" t="s">
        <v>154</v>
      </c>
      <c r="AA4986" s="3" t="s">
        <v>154</v>
      </c>
      <c r="AB4986" s="3" t="s">
        <v>154</v>
      </c>
      <c r="AC4986" s="3" t="s">
        <v>154</v>
      </c>
      <c r="AD4986" s="3" t="s">
        <v>6151</v>
      </c>
      <c r="AE4986" s="3" t="s">
        <v>6151</v>
      </c>
      <c r="AF4986" s="3" t="s">
        <v>154</v>
      </c>
      <c r="AG4986" s="3" t="s">
        <v>154</v>
      </c>
      <c r="AH4986" s="3" t="s">
        <v>6478</v>
      </c>
      <c r="AI4986" s="3" t="s">
        <v>6482</v>
      </c>
      <c r="AJ4986" s="3" t="s">
        <v>6031</v>
      </c>
    </row>
    <row r="4987" spans="1:36" ht="15">
      <c r="A4987" s="10">
        <v>5090</v>
      </c>
      <c r="B4987" t="str">
        <f>IF(K4987="总计","",INDEX(主数据!A:AD,MATCH(J4987,主数据!A:A,0),9))</f>
        <v>华南大区公司</v>
      </c>
      <c r="C4987" t="str">
        <f>IF(K4987="","",INDEX(主数据!A:AD,MATCH(J4987,主数据!A:A,0),11))</f>
        <v>长沙东区</v>
      </c>
      <c r="D4987" t="str">
        <f t="shared" si="308"/>
        <v>CS35物业服务费直接录入</v>
      </c>
      <c r="E4987" s="13" t="str">
        <f t="shared" si="310"/>
        <v/>
      </c>
      <c r="F4987" s="13" t="str">
        <f>IF(E4987="","",IFERROR(IF(IF(K4987="","",INDEX(收费标合同信息维护!A:Q,MATCH(D4987,收费标合同信息维护!J:J,0),10))=D4987,"有","无"),"无"))</f>
        <v/>
      </c>
      <c r="G4987" s="13" t="str">
        <f t="shared" si="309"/>
        <v/>
      </c>
      <c r="H4987" s="13" t="str">
        <f t="shared" si="311"/>
        <v/>
      </c>
      <c r="I4987" s="13" t="str">
        <f>IF(G4987="","",IFERROR(IF(IF(K4987="","",INDEX(收费标合同信息维护!A:Q,MATCH(G4987,收费标合同信息维护!M:M,0),13))=G4987,"有","无"),"无"))</f>
        <v/>
      </c>
      <c r="J4987" s="3" t="s">
        <v>4471</v>
      </c>
      <c r="K4987" s="3" t="s">
        <v>16181</v>
      </c>
      <c r="L4987" s="3" t="s">
        <v>6025</v>
      </c>
      <c r="M4987" s="3" t="s">
        <v>6026</v>
      </c>
      <c r="N4987" s="3" t="s">
        <v>6477</v>
      </c>
      <c r="O4987" s="3" t="s">
        <v>6478</v>
      </c>
      <c r="P4987" s="3" t="s">
        <v>16193</v>
      </c>
      <c r="Q4987" s="3" t="s">
        <v>16194</v>
      </c>
      <c r="R4987" s="3" t="s">
        <v>6479</v>
      </c>
      <c r="S4987" s="3" t="s">
        <v>6480</v>
      </c>
      <c r="T4987" s="3" t="s">
        <v>7075</v>
      </c>
      <c r="U4987" s="3" t="s">
        <v>154</v>
      </c>
      <c r="V4987" s="3" t="s">
        <v>154</v>
      </c>
      <c r="W4987" s="3" t="s">
        <v>154</v>
      </c>
      <c r="X4987" s="3" t="s">
        <v>154</v>
      </c>
      <c r="Y4987" s="3" t="s">
        <v>154</v>
      </c>
      <c r="Z4987" s="3" t="s">
        <v>154</v>
      </c>
      <c r="AA4987" s="3" t="s">
        <v>154</v>
      </c>
      <c r="AB4987" s="3" t="s">
        <v>154</v>
      </c>
      <c r="AC4987" s="3" t="s">
        <v>154</v>
      </c>
      <c r="AD4987" s="3" t="s">
        <v>6151</v>
      </c>
      <c r="AE4987" s="3" t="s">
        <v>6151</v>
      </c>
      <c r="AF4987" s="3" t="s">
        <v>154</v>
      </c>
      <c r="AG4987" s="3" t="s">
        <v>154</v>
      </c>
      <c r="AH4987" s="3" t="s">
        <v>6478</v>
      </c>
      <c r="AI4987" s="3" t="s">
        <v>6482</v>
      </c>
      <c r="AJ4987" s="3" t="s">
        <v>6087</v>
      </c>
    </row>
    <row r="4988" spans="1:36" ht="30">
      <c r="A4988" s="10">
        <v>5091</v>
      </c>
      <c r="B4988" t="str">
        <f>IF(K4988="总计","",INDEX(主数据!A:AD,MATCH(J4988,主数据!A:A,0),9))</f>
        <v>华南大区公司</v>
      </c>
      <c r="C4988" t="str">
        <f>IF(K4988="","",INDEX(主数据!A:AD,MATCH(J4988,主数据!A:A,0),11))</f>
        <v>长沙东区</v>
      </c>
      <c r="D4988" t="str">
        <f t="shared" si="308"/>
        <v>CS35开发商委托停车租赁费（临时）直接录入</v>
      </c>
      <c r="E4988" s="13" t="str">
        <f t="shared" si="310"/>
        <v/>
      </c>
      <c r="F4988" s="13" t="str">
        <f>IF(E4988="","",IFERROR(IF(IF(K4988="","",INDEX(收费标合同信息维护!A:Q,MATCH(D4988,收费标合同信息维护!J:J,0),10))=D4988,"有","无"),"无"))</f>
        <v/>
      </c>
      <c r="G4988" s="13" t="str">
        <f t="shared" si="309"/>
        <v/>
      </c>
      <c r="H4988" s="13" t="str">
        <f t="shared" si="311"/>
        <v/>
      </c>
      <c r="I4988" s="13" t="str">
        <f>IF(G4988="","",IFERROR(IF(IF(K4988="","",INDEX(收费标合同信息维护!A:Q,MATCH(G4988,收费标合同信息维护!M:M,0),13))=G4988,"有","无"),"无"))</f>
        <v/>
      </c>
      <c r="J4988" s="3" t="s">
        <v>4471</v>
      </c>
      <c r="K4988" s="3" t="s">
        <v>16181</v>
      </c>
      <c r="L4988" s="3" t="s">
        <v>6919</v>
      </c>
      <c r="M4988" s="3" t="s">
        <v>6920</v>
      </c>
      <c r="N4988" s="3" t="s">
        <v>6477</v>
      </c>
      <c r="O4988" s="3" t="s">
        <v>6478</v>
      </c>
      <c r="P4988" s="3" t="s">
        <v>16195</v>
      </c>
      <c r="Q4988" s="3" t="s">
        <v>6920</v>
      </c>
      <c r="R4988" s="3" t="s">
        <v>6479</v>
      </c>
      <c r="S4988" s="3" t="s">
        <v>6480</v>
      </c>
      <c r="T4988" s="3" t="s">
        <v>6492</v>
      </c>
      <c r="U4988" s="3" t="s">
        <v>154</v>
      </c>
      <c r="V4988" s="3" t="s">
        <v>154</v>
      </c>
      <c r="W4988" s="3" t="s">
        <v>154</v>
      </c>
      <c r="X4988" s="3" t="s">
        <v>154</v>
      </c>
      <c r="Y4988" s="3" t="s">
        <v>154</v>
      </c>
      <c r="Z4988" s="3" t="s">
        <v>154</v>
      </c>
      <c r="AA4988" s="3" t="s">
        <v>154</v>
      </c>
      <c r="AB4988" s="3" t="s">
        <v>154</v>
      </c>
      <c r="AC4988" s="3" t="s">
        <v>154</v>
      </c>
      <c r="AD4988" s="3" t="s">
        <v>6151</v>
      </c>
      <c r="AE4988" s="3" t="s">
        <v>6151</v>
      </c>
      <c r="AF4988" s="3" t="s">
        <v>154</v>
      </c>
      <c r="AG4988" s="3" t="s">
        <v>154</v>
      </c>
      <c r="AH4988" s="3" t="s">
        <v>6478</v>
      </c>
      <c r="AI4988" s="3" t="s">
        <v>6482</v>
      </c>
      <c r="AJ4988" s="3" t="s">
        <v>6033</v>
      </c>
    </row>
    <row r="4989" spans="1:36" ht="15">
      <c r="A4989" s="10">
        <v>5092</v>
      </c>
      <c r="B4989" t="str">
        <f>IF(K4989="总计","",INDEX(主数据!A:AD,MATCH(J4989,主数据!A:A,0),9))</f>
        <v>华西大区公司</v>
      </c>
      <c r="C4989" t="str">
        <f>IF(K4989="","",INDEX(主数据!A:AD,MATCH(J4989,主数据!A:A,0),11))</f>
        <v>成都南区</v>
      </c>
      <c r="D4989" t="str">
        <f t="shared" si="308"/>
        <v>CD15物业服务费标准方式2.80</v>
      </c>
      <c r="E4989" s="13" t="str">
        <f t="shared" si="310"/>
        <v>2.80</v>
      </c>
      <c r="F4989" s="13" t="str">
        <f>IF(E4989="","",IFERROR(IF(IF(K4989="","",INDEX(收费标合同信息维护!A:Q,MATCH(D4989,收费标合同信息维护!J:J,0),10))=D4989,"有","无"),"无"))</f>
        <v>无</v>
      </c>
      <c r="G4989" s="13" t="str">
        <f t="shared" si="309"/>
        <v/>
      </c>
      <c r="H4989" s="13" t="str">
        <f t="shared" si="311"/>
        <v/>
      </c>
      <c r="I4989" s="13" t="str">
        <f>IF(G4989="","",IFERROR(IF(IF(K4989="","",INDEX(收费标合同信息维护!A:Q,MATCH(G4989,收费标合同信息维护!M:M,0),13))=G4989,"有","无"),"无"))</f>
        <v/>
      </c>
      <c r="J4989" s="3" t="s">
        <v>2576</v>
      </c>
      <c r="K4989" s="3" t="s">
        <v>16196</v>
      </c>
      <c r="L4989" s="3" t="s">
        <v>6025</v>
      </c>
      <c r="M4989" s="3" t="s">
        <v>6026</v>
      </c>
      <c r="N4989" s="3" t="s">
        <v>6477</v>
      </c>
      <c r="O4989" s="3" t="s">
        <v>6478</v>
      </c>
      <c r="P4989" s="3" t="s">
        <v>16197</v>
      </c>
      <c r="Q4989" s="3" t="s">
        <v>9054</v>
      </c>
      <c r="R4989" s="3" t="s">
        <v>6484</v>
      </c>
      <c r="S4989" s="3" t="s">
        <v>6627</v>
      </c>
      <c r="T4989" s="3" t="s">
        <v>7411</v>
      </c>
      <c r="U4989" s="3" t="s">
        <v>154</v>
      </c>
      <c r="V4989" s="3" t="s">
        <v>6543</v>
      </c>
      <c r="W4989" s="3" t="s">
        <v>154</v>
      </c>
      <c r="X4989" s="3" t="s">
        <v>154</v>
      </c>
      <c r="Y4989" s="3" t="s">
        <v>154</v>
      </c>
      <c r="Z4989" s="3" t="s">
        <v>154</v>
      </c>
      <c r="AA4989" s="3" t="s">
        <v>154</v>
      </c>
      <c r="AB4989" s="3" t="s">
        <v>154</v>
      </c>
      <c r="AC4989" s="3" t="s">
        <v>154</v>
      </c>
      <c r="AD4989" s="3" t="s">
        <v>6151</v>
      </c>
      <c r="AE4989" s="3" t="s">
        <v>6151</v>
      </c>
      <c r="AF4989" s="3" t="s">
        <v>154</v>
      </c>
      <c r="AG4989" s="3" t="s">
        <v>154</v>
      </c>
      <c r="AH4989" s="3" t="s">
        <v>6478</v>
      </c>
      <c r="AI4989" s="3" t="s">
        <v>6482</v>
      </c>
      <c r="AJ4989" s="3" t="s">
        <v>6091</v>
      </c>
    </row>
    <row r="4990" spans="1:36" ht="15">
      <c r="A4990" s="10">
        <v>5093</v>
      </c>
      <c r="B4990" t="str">
        <f>IF(K4990="总计","",INDEX(主数据!A:AD,MATCH(J4990,主数据!A:A,0),9))</f>
        <v>华西大区公司</v>
      </c>
      <c r="C4990" t="str">
        <f>IF(K4990="","",INDEX(主数据!A:AD,MATCH(J4990,主数据!A:A,0),11))</f>
        <v>成都南区</v>
      </c>
      <c r="D4990" t="str">
        <f t="shared" si="308"/>
        <v>CD15物业服务费标准方式1.50</v>
      </c>
      <c r="E4990" s="13" t="str">
        <f t="shared" si="310"/>
        <v>1.50</v>
      </c>
      <c r="F4990" s="13" t="str">
        <f>IF(E4990="","",IFERROR(IF(IF(K4990="","",INDEX(收费标合同信息维护!A:Q,MATCH(D4990,收费标合同信息维护!J:J,0),10))=D4990,"有","无"),"无"))</f>
        <v>无</v>
      </c>
      <c r="G4990" s="13" t="str">
        <f t="shared" si="309"/>
        <v/>
      </c>
      <c r="H4990" s="13" t="str">
        <f t="shared" si="311"/>
        <v/>
      </c>
      <c r="I4990" s="13" t="str">
        <f>IF(G4990="","",IFERROR(IF(IF(K4990="","",INDEX(收费标合同信息维护!A:Q,MATCH(G4990,收费标合同信息维护!M:M,0),13))=G4990,"有","无"),"无"))</f>
        <v/>
      </c>
      <c r="J4990" s="3" t="s">
        <v>2576</v>
      </c>
      <c r="K4990" s="3" t="s">
        <v>16196</v>
      </c>
      <c r="L4990" s="3" t="s">
        <v>6025</v>
      </c>
      <c r="M4990" s="3" t="s">
        <v>6026</v>
      </c>
      <c r="N4990" s="3" t="s">
        <v>6477</v>
      </c>
      <c r="O4990" s="3" t="s">
        <v>6478</v>
      </c>
      <c r="P4990" s="3" t="s">
        <v>16198</v>
      </c>
      <c r="Q4990" s="3" t="s">
        <v>6483</v>
      </c>
      <c r="R4990" s="3" t="s">
        <v>6484</v>
      </c>
      <c r="S4990" s="3" t="s">
        <v>6627</v>
      </c>
      <c r="T4990" s="3" t="s">
        <v>6481</v>
      </c>
      <c r="U4990" s="3" t="s">
        <v>154</v>
      </c>
      <c r="V4990" s="3" t="s">
        <v>6608</v>
      </c>
      <c r="W4990" s="3" t="s">
        <v>154</v>
      </c>
      <c r="X4990" s="3" t="s">
        <v>154</v>
      </c>
      <c r="Y4990" s="3" t="s">
        <v>154</v>
      </c>
      <c r="Z4990" s="3" t="s">
        <v>154</v>
      </c>
      <c r="AA4990" s="3" t="s">
        <v>154</v>
      </c>
      <c r="AB4990" s="3" t="s">
        <v>154</v>
      </c>
      <c r="AC4990" s="3" t="s">
        <v>154</v>
      </c>
      <c r="AD4990" s="3" t="s">
        <v>6151</v>
      </c>
      <c r="AE4990" s="3" t="s">
        <v>6151</v>
      </c>
      <c r="AF4990" s="3" t="s">
        <v>154</v>
      </c>
      <c r="AG4990" s="3" t="s">
        <v>154</v>
      </c>
      <c r="AH4990" s="3" t="s">
        <v>6478</v>
      </c>
      <c r="AI4990" s="3" t="s">
        <v>6482</v>
      </c>
      <c r="AJ4990" s="3" t="s">
        <v>16199</v>
      </c>
    </row>
    <row r="4991" spans="1:36" ht="30">
      <c r="A4991" s="10">
        <v>5094</v>
      </c>
      <c r="B4991" t="str">
        <f>IF(K4991="总计","",INDEX(主数据!A:AD,MATCH(J4991,主数据!A:A,0),9))</f>
        <v>华西大区公司</v>
      </c>
      <c r="C4991" t="str">
        <f>IF(K4991="","",INDEX(主数据!A:AD,MATCH(J4991,主数据!A:A,0),11))</f>
        <v>成都南区</v>
      </c>
      <c r="D4991" t="str">
        <f t="shared" si="308"/>
        <v>CD15生活垃圾清运费-委托清运定额</v>
      </c>
      <c r="E4991" s="13" t="str">
        <f t="shared" si="310"/>
        <v/>
      </c>
      <c r="F4991" s="13" t="str">
        <f>IF(E4991="","",IFERROR(IF(IF(K4991="","",INDEX(收费标合同信息维护!A:Q,MATCH(D4991,收费标合同信息维护!J:J,0),10))=D4991,"有","无"),"无"))</f>
        <v/>
      </c>
      <c r="G4991" s="13" t="str">
        <f t="shared" si="309"/>
        <v>CD15生活垃圾清运费-委托清运定额144.00</v>
      </c>
      <c r="H4991" s="13" t="str">
        <f t="shared" si="311"/>
        <v>144.00</v>
      </c>
      <c r="I4991" s="13" t="str">
        <f>IF(G4991="","",IFERROR(IF(IF(K4991="","",INDEX(收费标合同信息维护!A:Q,MATCH(G4991,收费标合同信息维护!M:M,0),13))=G4991,"有","无"),"无"))</f>
        <v>无</v>
      </c>
      <c r="J4991" s="3" t="s">
        <v>2576</v>
      </c>
      <c r="K4991" s="3" t="s">
        <v>16196</v>
      </c>
      <c r="L4991" s="3" t="s">
        <v>6630</v>
      </c>
      <c r="M4991" s="3" t="s">
        <v>6631</v>
      </c>
      <c r="N4991" s="3" t="s">
        <v>6477</v>
      </c>
      <c r="O4991" s="3" t="s">
        <v>6478</v>
      </c>
      <c r="P4991" s="3" t="s">
        <v>16200</v>
      </c>
      <c r="Q4991" s="3" t="s">
        <v>16201</v>
      </c>
      <c r="R4991" s="3" t="s">
        <v>6490</v>
      </c>
      <c r="S4991" s="3" t="s">
        <v>6491</v>
      </c>
      <c r="T4991" s="3" t="s">
        <v>6510</v>
      </c>
      <c r="U4991" s="3" t="s">
        <v>154</v>
      </c>
      <c r="V4991" s="3" t="s">
        <v>154</v>
      </c>
      <c r="W4991" s="3" t="s">
        <v>13301</v>
      </c>
      <c r="X4991" s="3" t="s">
        <v>154</v>
      </c>
      <c r="Y4991" s="3" t="s">
        <v>154</v>
      </c>
      <c r="Z4991" s="3" t="s">
        <v>154</v>
      </c>
      <c r="AA4991" s="3" t="s">
        <v>154</v>
      </c>
      <c r="AB4991" s="3" t="s">
        <v>154</v>
      </c>
      <c r="AC4991" s="3" t="s">
        <v>154</v>
      </c>
      <c r="AD4991" s="3" t="s">
        <v>6151</v>
      </c>
      <c r="AE4991" s="3" t="s">
        <v>6151</v>
      </c>
      <c r="AF4991" s="3" t="s">
        <v>154</v>
      </c>
      <c r="AG4991" s="3" t="s">
        <v>154</v>
      </c>
      <c r="AH4991" s="3" t="s">
        <v>6478</v>
      </c>
      <c r="AI4991" s="3" t="s">
        <v>6482</v>
      </c>
      <c r="AJ4991" s="3" t="s">
        <v>6033</v>
      </c>
    </row>
    <row r="4992" spans="1:36" ht="30">
      <c r="A4992" s="10">
        <v>5095</v>
      </c>
      <c r="B4992" t="str">
        <f>IF(K4992="总计","",INDEX(主数据!A:AD,MATCH(J4992,主数据!A:A,0),9))</f>
        <v>华西大区公司</v>
      </c>
      <c r="C4992" t="str">
        <f>IF(K4992="","",INDEX(主数据!A:AD,MATCH(J4992,主数据!A:A,0),11))</f>
        <v>成都南区</v>
      </c>
      <c r="D4992" t="str">
        <f t="shared" si="308"/>
        <v>CD15生活垃圾清运费-委托清运定额</v>
      </c>
      <c r="E4992" s="13" t="str">
        <f t="shared" si="310"/>
        <v/>
      </c>
      <c r="F4992" s="13" t="str">
        <f>IF(E4992="","",IFERROR(IF(IF(K4992="","",INDEX(收费标合同信息维护!A:Q,MATCH(D4992,收费标合同信息维护!J:J,0),10))=D4992,"有","无"),"无"))</f>
        <v/>
      </c>
      <c r="G4992" s="13" t="str">
        <f t="shared" si="309"/>
        <v>CD15生活垃圾清运费-委托清运定额18.00</v>
      </c>
      <c r="H4992" s="13" t="str">
        <f t="shared" si="311"/>
        <v>18.00</v>
      </c>
      <c r="I4992" s="13" t="str">
        <f>IF(G4992="","",IFERROR(IF(IF(K4992="","",INDEX(收费标合同信息维护!A:Q,MATCH(G4992,收费标合同信息维护!M:M,0),13))=G4992,"有","无"),"无"))</f>
        <v>无</v>
      </c>
      <c r="J4992" s="3" t="s">
        <v>2576</v>
      </c>
      <c r="K4992" s="3" t="s">
        <v>16196</v>
      </c>
      <c r="L4992" s="3" t="s">
        <v>6630</v>
      </c>
      <c r="M4992" s="3" t="s">
        <v>6631</v>
      </c>
      <c r="N4992" s="3" t="s">
        <v>6477</v>
      </c>
      <c r="O4992" s="3" t="s">
        <v>6478</v>
      </c>
      <c r="P4992" s="3" t="s">
        <v>16202</v>
      </c>
      <c r="Q4992" s="3" t="s">
        <v>16203</v>
      </c>
      <c r="R4992" s="3" t="s">
        <v>6490</v>
      </c>
      <c r="S4992" s="3" t="s">
        <v>6491</v>
      </c>
      <c r="T4992" s="3" t="s">
        <v>6510</v>
      </c>
      <c r="U4992" s="3" t="s">
        <v>154</v>
      </c>
      <c r="V4992" s="3" t="s">
        <v>154</v>
      </c>
      <c r="W4992" s="3" t="s">
        <v>8650</v>
      </c>
      <c r="X4992" s="3" t="s">
        <v>154</v>
      </c>
      <c r="Y4992" s="3" t="s">
        <v>154</v>
      </c>
      <c r="Z4992" s="3" t="s">
        <v>154</v>
      </c>
      <c r="AA4992" s="3" t="s">
        <v>154</v>
      </c>
      <c r="AB4992" s="3" t="s">
        <v>154</v>
      </c>
      <c r="AC4992" s="3" t="s">
        <v>154</v>
      </c>
      <c r="AD4992" s="3" t="s">
        <v>6151</v>
      </c>
      <c r="AE4992" s="3" t="s">
        <v>6151</v>
      </c>
      <c r="AF4992" s="3" t="s">
        <v>154</v>
      </c>
      <c r="AG4992" s="3" t="s">
        <v>154</v>
      </c>
      <c r="AH4992" s="3" t="s">
        <v>6478</v>
      </c>
      <c r="AI4992" s="3" t="s">
        <v>6482</v>
      </c>
      <c r="AJ4992" s="3" t="s">
        <v>30</v>
      </c>
    </row>
    <row r="4993" spans="1:36" ht="30">
      <c r="A4993" s="10">
        <v>5096</v>
      </c>
      <c r="B4993" t="str">
        <f>IF(K4993="总计","",INDEX(主数据!A:AD,MATCH(J4993,主数据!A:A,0),9))</f>
        <v>华西大区公司</v>
      </c>
      <c r="C4993" t="str">
        <f>IF(K4993="","",INDEX(主数据!A:AD,MATCH(J4993,主数据!A:A,0),11))</f>
        <v>成都南区</v>
      </c>
      <c r="D4993" t="str">
        <f t="shared" si="308"/>
        <v>CD15生活垃圾清运费-委托清运定额</v>
      </c>
      <c r="E4993" s="13" t="str">
        <f t="shared" si="310"/>
        <v/>
      </c>
      <c r="F4993" s="13" t="str">
        <f>IF(E4993="","",IFERROR(IF(IF(K4993="","",INDEX(收费标合同信息维护!A:Q,MATCH(D4993,收费标合同信息维护!J:J,0),10))=D4993,"有","无"),"无"))</f>
        <v/>
      </c>
      <c r="G4993" s="13" t="str">
        <f t="shared" si="309"/>
        <v>CD15生活垃圾清运费-委托清运定额36.00</v>
      </c>
      <c r="H4993" s="13" t="str">
        <f t="shared" si="311"/>
        <v>36.00</v>
      </c>
      <c r="I4993" s="13" t="str">
        <f>IF(G4993="","",IFERROR(IF(IF(K4993="","",INDEX(收费标合同信息维护!A:Q,MATCH(G4993,收费标合同信息维护!M:M,0),13))=G4993,"有","无"),"无"))</f>
        <v>无</v>
      </c>
      <c r="J4993" s="3" t="s">
        <v>2576</v>
      </c>
      <c r="K4993" s="3" t="s">
        <v>16196</v>
      </c>
      <c r="L4993" s="3" t="s">
        <v>6630</v>
      </c>
      <c r="M4993" s="3" t="s">
        <v>6631</v>
      </c>
      <c r="N4993" s="3" t="s">
        <v>6477</v>
      </c>
      <c r="O4993" s="3" t="s">
        <v>6478</v>
      </c>
      <c r="P4993" s="3" t="s">
        <v>16204</v>
      </c>
      <c r="Q4993" s="3" t="s">
        <v>16205</v>
      </c>
      <c r="R4993" s="3" t="s">
        <v>6490</v>
      </c>
      <c r="S4993" s="3" t="s">
        <v>6491</v>
      </c>
      <c r="T4993" s="3" t="s">
        <v>6510</v>
      </c>
      <c r="U4993" s="3" t="s">
        <v>154</v>
      </c>
      <c r="V4993" s="3" t="s">
        <v>154</v>
      </c>
      <c r="W4993" s="3" t="s">
        <v>8653</v>
      </c>
      <c r="X4993" s="3" t="s">
        <v>154</v>
      </c>
      <c r="Y4993" s="3" t="s">
        <v>154</v>
      </c>
      <c r="Z4993" s="3" t="s">
        <v>154</v>
      </c>
      <c r="AA4993" s="3" t="s">
        <v>154</v>
      </c>
      <c r="AB4993" s="3" t="s">
        <v>154</v>
      </c>
      <c r="AC4993" s="3" t="s">
        <v>154</v>
      </c>
      <c r="AD4993" s="3" t="s">
        <v>6151</v>
      </c>
      <c r="AE4993" s="3" t="s">
        <v>6151</v>
      </c>
      <c r="AF4993" s="3" t="s">
        <v>154</v>
      </c>
      <c r="AG4993" s="3" t="s">
        <v>154</v>
      </c>
      <c r="AH4993" s="3" t="s">
        <v>6478</v>
      </c>
      <c r="AI4993" s="3" t="s">
        <v>6482</v>
      </c>
      <c r="AJ4993" s="3" t="s">
        <v>26</v>
      </c>
    </row>
    <row r="4994" spans="1:36" ht="30">
      <c r="A4994" s="10">
        <v>5097</v>
      </c>
      <c r="B4994" t="str">
        <f>IF(K4994="总计","",INDEX(主数据!A:AD,MATCH(J4994,主数据!A:A,0),9))</f>
        <v>华西大区公司</v>
      </c>
      <c r="C4994" t="str">
        <f>IF(K4994="","",INDEX(主数据!A:AD,MATCH(J4994,主数据!A:A,0),11))</f>
        <v>成都南区</v>
      </c>
      <c r="D4994" t="str">
        <f t="shared" ref="D4994:D5057" si="312">J4994&amp;M4994&amp;R4994&amp;E4994</f>
        <v>CD15生活垃圾清运费-委托清运定额</v>
      </c>
      <c r="E4994" s="13" t="str">
        <f t="shared" si="310"/>
        <v/>
      </c>
      <c r="F4994" s="13" t="str">
        <f>IF(E4994="","",IFERROR(IF(IF(K4994="","",INDEX(收费标合同信息维护!A:Q,MATCH(D4994,收费标合同信息维护!J:J,0),10))=D4994,"有","无"),"无"))</f>
        <v/>
      </c>
      <c r="G4994" s="13" t="str">
        <f t="shared" ref="G4994:G5057" si="313">IF(W4994="","",J4994&amp;M4994&amp;R4994&amp;H4994)</f>
        <v>CD15生活垃圾清运费-委托清运定额8.00</v>
      </c>
      <c r="H4994" s="13" t="str">
        <f t="shared" si="311"/>
        <v>8.00</v>
      </c>
      <c r="I4994" s="13" t="str">
        <f>IF(G4994="","",IFERROR(IF(IF(K4994="","",INDEX(收费标合同信息维护!A:Q,MATCH(G4994,收费标合同信息维护!M:M,0),13))=G4994,"有","无"),"无"))</f>
        <v>无</v>
      </c>
      <c r="J4994" s="3" t="s">
        <v>2576</v>
      </c>
      <c r="K4994" s="3" t="s">
        <v>16196</v>
      </c>
      <c r="L4994" s="3" t="s">
        <v>6630</v>
      </c>
      <c r="M4994" s="3" t="s">
        <v>6631</v>
      </c>
      <c r="N4994" s="3" t="s">
        <v>6477</v>
      </c>
      <c r="O4994" s="3" t="s">
        <v>6478</v>
      </c>
      <c r="P4994" s="3" t="s">
        <v>16206</v>
      </c>
      <c r="Q4994" s="3" t="s">
        <v>16207</v>
      </c>
      <c r="R4994" s="3" t="s">
        <v>6490</v>
      </c>
      <c r="S4994" s="3" t="s">
        <v>6491</v>
      </c>
      <c r="T4994" s="3" t="s">
        <v>6510</v>
      </c>
      <c r="U4994" s="3" t="s">
        <v>154</v>
      </c>
      <c r="V4994" s="3" t="s">
        <v>154</v>
      </c>
      <c r="W4994" s="3" t="s">
        <v>6851</v>
      </c>
      <c r="X4994" s="3" t="s">
        <v>154</v>
      </c>
      <c r="Y4994" s="3" t="s">
        <v>154</v>
      </c>
      <c r="Z4994" s="3" t="s">
        <v>154</v>
      </c>
      <c r="AA4994" s="3" t="s">
        <v>154</v>
      </c>
      <c r="AB4994" s="3" t="s">
        <v>154</v>
      </c>
      <c r="AC4994" s="3" t="s">
        <v>154</v>
      </c>
      <c r="AD4994" s="3" t="s">
        <v>6151</v>
      </c>
      <c r="AE4994" s="3" t="s">
        <v>6151</v>
      </c>
      <c r="AF4994" s="3" t="s">
        <v>154</v>
      </c>
      <c r="AG4994" s="3" t="s">
        <v>154</v>
      </c>
      <c r="AH4994" s="3" t="s">
        <v>6478</v>
      </c>
      <c r="AI4994" s="3" t="s">
        <v>6482</v>
      </c>
      <c r="AJ4994" s="3" t="s">
        <v>16208</v>
      </c>
    </row>
    <row r="4995" spans="1:36" ht="30">
      <c r="A4995" s="10">
        <v>5098</v>
      </c>
      <c r="B4995" t="str">
        <f>IF(K4995="总计","",INDEX(主数据!A:AD,MATCH(J4995,主数据!A:A,0),9))</f>
        <v>华西大区公司</v>
      </c>
      <c r="C4995" t="str">
        <f>IF(K4995="","",INDEX(主数据!A:AD,MATCH(J4995,主数据!A:A,0),11))</f>
        <v>成都南区</v>
      </c>
      <c r="D4995" t="str">
        <f t="shared" si="312"/>
        <v>CD15生活垃圾清运费-委托清运定额</v>
      </c>
      <c r="E4995" s="13" t="str">
        <f t="shared" ref="E4995:E5058" si="314">TEXT(IF(V4995="","",--V4995),"0.00")</f>
        <v/>
      </c>
      <c r="F4995" s="13" t="str">
        <f>IF(E4995="","",IFERROR(IF(IF(K4995="","",INDEX(收费标合同信息维护!A:Q,MATCH(D4995,收费标合同信息维护!J:J,0),10))=D4995,"有","无"),"无"))</f>
        <v/>
      </c>
      <c r="G4995" s="13" t="str">
        <f t="shared" si="313"/>
        <v>CD15生活垃圾清运费-委托清运定额90.00</v>
      </c>
      <c r="H4995" s="13" t="str">
        <f t="shared" ref="H4995:H5058" si="315">TEXT(IF(W4995="","",--W4995),"0.00")</f>
        <v>90.00</v>
      </c>
      <c r="I4995" s="13" t="str">
        <f>IF(G4995="","",IFERROR(IF(IF(K4995="","",INDEX(收费标合同信息维护!A:Q,MATCH(G4995,收费标合同信息维护!M:M,0),13))=G4995,"有","无"),"无"))</f>
        <v>无</v>
      </c>
      <c r="J4995" s="3" t="s">
        <v>2576</v>
      </c>
      <c r="K4995" s="3" t="s">
        <v>16196</v>
      </c>
      <c r="L4995" s="3" t="s">
        <v>6630</v>
      </c>
      <c r="M4995" s="3" t="s">
        <v>6631</v>
      </c>
      <c r="N4995" s="3" t="s">
        <v>6477</v>
      </c>
      <c r="O4995" s="3" t="s">
        <v>6478</v>
      </c>
      <c r="P4995" s="3" t="s">
        <v>16209</v>
      </c>
      <c r="Q4995" s="3" t="s">
        <v>16210</v>
      </c>
      <c r="R4995" s="3" t="s">
        <v>6490</v>
      </c>
      <c r="S4995" s="3" t="s">
        <v>6491</v>
      </c>
      <c r="T4995" s="3" t="s">
        <v>6510</v>
      </c>
      <c r="U4995" s="3" t="s">
        <v>154</v>
      </c>
      <c r="V4995" s="3" t="s">
        <v>154</v>
      </c>
      <c r="W4995" s="3" t="s">
        <v>7163</v>
      </c>
      <c r="X4995" s="3" t="s">
        <v>154</v>
      </c>
      <c r="Y4995" s="3" t="s">
        <v>154</v>
      </c>
      <c r="Z4995" s="3" t="s">
        <v>154</v>
      </c>
      <c r="AA4995" s="3" t="s">
        <v>154</v>
      </c>
      <c r="AB4995" s="3" t="s">
        <v>154</v>
      </c>
      <c r="AC4995" s="3" t="s">
        <v>154</v>
      </c>
      <c r="AD4995" s="3" t="s">
        <v>6151</v>
      </c>
      <c r="AE4995" s="3" t="s">
        <v>6151</v>
      </c>
      <c r="AF4995" s="3" t="s">
        <v>154</v>
      </c>
      <c r="AG4995" s="3" t="s">
        <v>154</v>
      </c>
      <c r="AH4995" s="3" t="s">
        <v>6478</v>
      </c>
      <c r="AI4995" s="3" t="s">
        <v>6482</v>
      </c>
      <c r="AJ4995" s="3" t="s">
        <v>6030</v>
      </c>
    </row>
    <row r="4996" spans="1:36" ht="30">
      <c r="A4996" s="10">
        <v>5099</v>
      </c>
      <c r="B4996" t="str">
        <f>IF(K4996="总计","",INDEX(主数据!A:AD,MATCH(J4996,主数据!A:A,0),9))</f>
        <v>华西大区公司</v>
      </c>
      <c r="C4996" t="str">
        <f>IF(K4996="","",INDEX(主数据!A:AD,MATCH(J4996,主数据!A:A,0),11))</f>
        <v>成都南区</v>
      </c>
      <c r="D4996" t="str">
        <f t="shared" si="312"/>
        <v>CD15业委会委托停车租赁费（固定）定额</v>
      </c>
      <c r="E4996" s="13" t="str">
        <f t="shared" si="314"/>
        <v/>
      </c>
      <c r="F4996" s="13" t="str">
        <f>IF(E4996="","",IFERROR(IF(IF(K4996="","",INDEX(收费标合同信息维护!A:Q,MATCH(D4996,收费标合同信息维护!J:J,0),10))=D4996,"有","无"),"无"))</f>
        <v/>
      </c>
      <c r="G4996" s="13" t="str">
        <f t="shared" si="313"/>
        <v>CD15业委会委托停车租赁费（固定）定额200.00</v>
      </c>
      <c r="H4996" s="13" t="str">
        <f t="shared" si="315"/>
        <v>200.00</v>
      </c>
      <c r="I4996" s="13" t="str">
        <f>IF(G4996="","",IFERROR(IF(IF(K4996="","",INDEX(收费标合同信息维护!A:Q,MATCH(G4996,收费标合同信息维护!M:M,0),13))=G4996,"有","无"),"无"))</f>
        <v>无</v>
      </c>
      <c r="J4996" s="3" t="s">
        <v>2576</v>
      </c>
      <c r="K4996" s="3" t="s">
        <v>16196</v>
      </c>
      <c r="L4996" s="3" t="s">
        <v>9718</v>
      </c>
      <c r="M4996" s="3" t="s">
        <v>9719</v>
      </c>
      <c r="N4996" s="3" t="s">
        <v>6477</v>
      </c>
      <c r="O4996" s="3" t="s">
        <v>6478</v>
      </c>
      <c r="P4996" s="3" t="s">
        <v>16211</v>
      </c>
      <c r="Q4996" s="3" t="s">
        <v>16212</v>
      </c>
      <c r="R4996" s="3" t="s">
        <v>6490</v>
      </c>
      <c r="S4996" s="3" t="s">
        <v>6491</v>
      </c>
      <c r="T4996" s="3" t="s">
        <v>7084</v>
      </c>
      <c r="U4996" s="3" t="s">
        <v>154</v>
      </c>
      <c r="V4996" s="3" t="s">
        <v>154</v>
      </c>
      <c r="W4996" s="3" t="s">
        <v>6698</v>
      </c>
      <c r="X4996" s="3" t="s">
        <v>154</v>
      </c>
      <c r="Y4996" s="3" t="s">
        <v>154</v>
      </c>
      <c r="Z4996" s="3" t="s">
        <v>154</v>
      </c>
      <c r="AA4996" s="3" t="s">
        <v>154</v>
      </c>
      <c r="AB4996" s="3" t="s">
        <v>154</v>
      </c>
      <c r="AC4996" s="3" t="s">
        <v>154</v>
      </c>
      <c r="AD4996" s="3" t="s">
        <v>6151</v>
      </c>
      <c r="AE4996" s="3" t="s">
        <v>6151</v>
      </c>
      <c r="AF4996" s="3" t="s">
        <v>154</v>
      </c>
      <c r="AG4996" s="3" t="s">
        <v>154</v>
      </c>
      <c r="AH4996" s="3" t="s">
        <v>6478</v>
      </c>
      <c r="AI4996" s="3" t="s">
        <v>6482</v>
      </c>
      <c r="AJ4996" s="3" t="s">
        <v>6031</v>
      </c>
    </row>
    <row r="4997" spans="1:36" ht="30">
      <c r="A4997" s="10">
        <v>5100</v>
      </c>
      <c r="B4997" t="str">
        <f>IF(K4997="总计","",INDEX(主数据!A:AD,MATCH(J4997,主数据!A:A,0),9))</f>
        <v>华西大区公司</v>
      </c>
      <c r="C4997" t="str">
        <f>IF(K4997="","",INDEX(主数据!A:AD,MATCH(J4997,主数据!A:A,0),11))</f>
        <v>成都南区</v>
      </c>
      <c r="D4997" t="str">
        <f t="shared" si="312"/>
        <v>CD15小业主委托停车管理费（固定）定额</v>
      </c>
      <c r="E4997" s="13" t="str">
        <f t="shared" si="314"/>
        <v/>
      </c>
      <c r="F4997" s="13" t="str">
        <f>IF(E4997="","",IFERROR(IF(IF(K4997="","",INDEX(收费标合同信息维护!A:Q,MATCH(D4997,收费标合同信息维护!J:J,0),10))=D4997,"有","无"),"无"))</f>
        <v/>
      </c>
      <c r="G4997" s="13" t="str">
        <f t="shared" si="313"/>
        <v>CD15小业主委托停车管理费（固定）定额120.00</v>
      </c>
      <c r="H4997" s="13" t="str">
        <f t="shared" si="315"/>
        <v>120.00</v>
      </c>
      <c r="I4997" s="13" t="str">
        <f>IF(G4997="","",IFERROR(IF(IF(K4997="","",INDEX(收费标合同信息维护!A:Q,MATCH(G4997,收费标合同信息维护!M:M,0),13))=G4997,"有","无"),"无"))</f>
        <v>无</v>
      </c>
      <c r="J4997" s="3" t="s">
        <v>2576</v>
      </c>
      <c r="K4997" s="3" t="s">
        <v>16196</v>
      </c>
      <c r="L4997" s="3" t="s">
        <v>7013</v>
      </c>
      <c r="M4997" s="3" t="s">
        <v>7014</v>
      </c>
      <c r="N4997" s="3" t="s">
        <v>6477</v>
      </c>
      <c r="O4997" s="3" t="s">
        <v>6478</v>
      </c>
      <c r="P4997" s="3" t="s">
        <v>16213</v>
      </c>
      <c r="Q4997" s="3" t="s">
        <v>14721</v>
      </c>
      <c r="R4997" s="3" t="s">
        <v>6490</v>
      </c>
      <c r="S4997" s="3" t="s">
        <v>6491</v>
      </c>
      <c r="T4997" s="3" t="s">
        <v>6537</v>
      </c>
      <c r="U4997" s="3" t="s">
        <v>154</v>
      </c>
      <c r="V4997" s="3" t="s">
        <v>154</v>
      </c>
      <c r="W4997" s="3" t="s">
        <v>6518</v>
      </c>
      <c r="X4997" s="3" t="s">
        <v>154</v>
      </c>
      <c r="Y4997" s="3" t="s">
        <v>154</v>
      </c>
      <c r="Z4997" s="3" t="s">
        <v>154</v>
      </c>
      <c r="AA4997" s="3" t="s">
        <v>154</v>
      </c>
      <c r="AB4997" s="3" t="s">
        <v>154</v>
      </c>
      <c r="AC4997" s="3" t="s">
        <v>154</v>
      </c>
      <c r="AD4997" s="3" t="s">
        <v>6151</v>
      </c>
      <c r="AE4997" s="3" t="s">
        <v>6151</v>
      </c>
      <c r="AF4997" s="3" t="s">
        <v>154</v>
      </c>
      <c r="AG4997" s="3" t="s">
        <v>154</v>
      </c>
      <c r="AH4997" s="3" t="s">
        <v>6478</v>
      </c>
      <c r="AI4997" s="3" t="s">
        <v>6482</v>
      </c>
      <c r="AJ4997" s="3" t="s">
        <v>34</v>
      </c>
    </row>
    <row r="4998" spans="1:36" ht="30">
      <c r="A4998" s="10">
        <v>5101</v>
      </c>
      <c r="B4998" t="str">
        <f>IF(K4998="总计","",INDEX(主数据!A:AD,MATCH(J4998,主数据!A:A,0),9))</f>
        <v>华西大区公司</v>
      </c>
      <c r="C4998" t="str">
        <f>IF(K4998="","",INDEX(主数据!A:AD,MATCH(J4998,主数据!A:A,0),11))</f>
        <v>成都南区</v>
      </c>
      <c r="D4998" t="str">
        <f t="shared" si="312"/>
        <v>CD15小业主委托停车管理费（固定）定额</v>
      </c>
      <c r="E4998" s="13" t="str">
        <f t="shared" si="314"/>
        <v/>
      </c>
      <c r="F4998" s="13" t="str">
        <f>IF(E4998="","",IFERROR(IF(IF(K4998="","",INDEX(收费标合同信息维护!A:Q,MATCH(D4998,收费标合同信息维护!J:J,0),10))=D4998,"有","无"),"无"))</f>
        <v/>
      </c>
      <c r="G4998" s="13" t="str">
        <f t="shared" si="313"/>
        <v>CD15小业主委托停车管理费（固定）定额180.00</v>
      </c>
      <c r="H4998" s="13" t="str">
        <f t="shared" si="315"/>
        <v>180.00</v>
      </c>
      <c r="I4998" s="13" t="str">
        <f>IF(G4998="","",IFERROR(IF(IF(K4998="","",INDEX(收费标合同信息维护!A:Q,MATCH(G4998,收费标合同信息维护!M:M,0),13))=G4998,"有","无"),"无"))</f>
        <v>无</v>
      </c>
      <c r="J4998" s="3" t="s">
        <v>2576</v>
      </c>
      <c r="K4998" s="3" t="s">
        <v>16196</v>
      </c>
      <c r="L4998" s="3" t="s">
        <v>7013</v>
      </c>
      <c r="M4998" s="3" t="s">
        <v>7014</v>
      </c>
      <c r="N4998" s="3" t="s">
        <v>6477</v>
      </c>
      <c r="O4998" s="3" t="s">
        <v>6478</v>
      </c>
      <c r="P4998" s="3" t="s">
        <v>16214</v>
      </c>
      <c r="Q4998" s="3" t="s">
        <v>16215</v>
      </c>
      <c r="R4998" s="3" t="s">
        <v>6490</v>
      </c>
      <c r="S4998" s="3" t="s">
        <v>6491</v>
      </c>
      <c r="T4998" s="3" t="s">
        <v>6537</v>
      </c>
      <c r="U4998" s="3" t="s">
        <v>154</v>
      </c>
      <c r="V4998" s="3" t="s">
        <v>154</v>
      </c>
      <c r="W4998" s="3" t="s">
        <v>6515</v>
      </c>
      <c r="X4998" s="3" t="s">
        <v>154</v>
      </c>
      <c r="Y4998" s="3" t="s">
        <v>154</v>
      </c>
      <c r="Z4998" s="3" t="s">
        <v>154</v>
      </c>
      <c r="AA4998" s="3" t="s">
        <v>154</v>
      </c>
      <c r="AB4998" s="3" t="s">
        <v>154</v>
      </c>
      <c r="AC4998" s="3" t="s">
        <v>154</v>
      </c>
      <c r="AD4998" s="3" t="s">
        <v>6151</v>
      </c>
      <c r="AE4998" s="3" t="s">
        <v>6151</v>
      </c>
      <c r="AF4998" s="3" t="s">
        <v>154</v>
      </c>
      <c r="AG4998" s="3" t="s">
        <v>154</v>
      </c>
      <c r="AH4998" s="3" t="s">
        <v>6478</v>
      </c>
      <c r="AI4998" s="3" t="s">
        <v>6482</v>
      </c>
      <c r="AJ4998" s="3" t="s">
        <v>48</v>
      </c>
    </row>
    <row r="4999" spans="1:36" ht="30">
      <c r="A4999" s="10">
        <v>5102</v>
      </c>
      <c r="B4999" t="str">
        <f>IF(K4999="总计","",INDEX(主数据!A:AD,MATCH(J4999,主数据!A:A,0),9))</f>
        <v>华西大区公司</v>
      </c>
      <c r="C4999" t="str">
        <f>IF(K4999="","",INDEX(主数据!A:AD,MATCH(J4999,主数据!A:A,0),11))</f>
        <v>成都南区</v>
      </c>
      <c r="D4999" t="str">
        <f t="shared" si="312"/>
        <v>CD15小业主委托停车管理费（固定）定额</v>
      </c>
      <c r="E4999" s="13" t="str">
        <f t="shared" si="314"/>
        <v/>
      </c>
      <c r="F4999" s="13" t="str">
        <f>IF(E4999="","",IFERROR(IF(IF(K4999="","",INDEX(收费标合同信息维护!A:Q,MATCH(D4999,收费标合同信息维护!J:J,0),10))=D4999,"有","无"),"无"))</f>
        <v/>
      </c>
      <c r="G4999" s="13" t="str">
        <f t="shared" si="313"/>
        <v>CD15小业主委托停车管理费（固定）定额60.00</v>
      </c>
      <c r="H4999" s="13" t="str">
        <f t="shared" si="315"/>
        <v>60.00</v>
      </c>
      <c r="I4999" s="13" t="str">
        <f>IF(G4999="","",IFERROR(IF(IF(K4999="","",INDEX(收费标合同信息维护!A:Q,MATCH(G4999,收费标合同信息维护!M:M,0),13))=G4999,"有","无"),"无"))</f>
        <v>无</v>
      </c>
      <c r="J4999" s="3" t="s">
        <v>2576</v>
      </c>
      <c r="K4999" s="3" t="s">
        <v>16196</v>
      </c>
      <c r="L4999" s="3" t="s">
        <v>7013</v>
      </c>
      <c r="M4999" s="3" t="s">
        <v>7014</v>
      </c>
      <c r="N4999" s="3" t="s">
        <v>6477</v>
      </c>
      <c r="O4999" s="3" t="s">
        <v>6478</v>
      </c>
      <c r="P4999" s="3" t="s">
        <v>16216</v>
      </c>
      <c r="Q4999" s="3" t="s">
        <v>7014</v>
      </c>
      <c r="R4999" s="3" t="s">
        <v>6490</v>
      </c>
      <c r="S4999" s="3" t="s">
        <v>6491</v>
      </c>
      <c r="T4999" s="3" t="s">
        <v>6537</v>
      </c>
      <c r="U4999" s="3" t="s">
        <v>154</v>
      </c>
      <c r="V4999" s="3" t="s">
        <v>154</v>
      </c>
      <c r="W4999" s="3" t="s">
        <v>7016</v>
      </c>
      <c r="X4999" s="3" t="s">
        <v>154</v>
      </c>
      <c r="Y4999" s="3" t="s">
        <v>154</v>
      </c>
      <c r="Z4999" s="3" t="s">
        <v>154</v>
      </c>
      <c r="AA4999" s="3" t="s">
        <v>154</v>
      </c>
      <c r="AB4999" s="3" t="s">
        <v>154</v>
      </c>
      <c r="AC4999" s="3" t="s">
        <v>154</v>
      </c>
      <c r="AD4999" s="3" t="s">
        <v>6151</v>
      </c>
      <c r="AE4999" s="3" t="s">
        <v>6151</v>
      </c>
      <c r="AF4999" s="3" t="s">
        <v>154</v>
      </c>
      <c r="AG4999" s="3" t="s">
        <v>154</v>
      </c>
      <c r="AH4999" s="3" t="s">
        <v>6478</v>
      </c>
      <c r="AI4999" s="3" t="s">
        <v>6482</v>
      </c>
      <c r="AJ4999" s="3" t="s">
        <v>16217</v>
      </c>
    </row>
    <row r="5000" spans="1:36" ht="15">
      <c r="A5000" s="10">
        <v>5103</v>
      </c>
      <c r="B5000" t="str">
        <f>IF(K5000="总计","",INDEX(主数据!A:AD,MATCH(J5000,主数据!A:A,0),9))</f>
        <v>华西大区公司</v>
      </c>
      <c r="C5000" t="str">
        <f>IF(K5000="","",INDEX(主数据!A:AD,MATCH(J5000,主数据!A:A,0),11))</f>
        <v>成都南区</v>
      </c>
      <c r="D5000" t="str">
        <f t="shared" si="312"/>
        <v>CD15电费标准方式0.86</v>
      </c>
      <c r="E5000" s="13" t="str">
        <f t="shared" si="314"/>
        <v>0.86</v>
      </c>
      <c r="F5000" s="13" t="str">
        <f>IF(E5000="","",IFERROR(IF(IF(K5000="","",INDEX(收费标合同信息维护!A:Q,MATCH(D5000,收费标合同信息维护!J:J,0),10))=D5000,"有","无"),"无"))</f>
        <v>无</v>
      </c>
      <c r="G5000" s="13" t="str">
        <f t="shared" si="313"/>
        <v/>
      </c>
      <c r="H5000" s="13" t="str">
        <f t="shared" si="315"/>
        <v/>
      </c>
      <c r="I5000" s="13" t="str">
        <f>IF(G5000="","",IFERROR(IF(IF(K5000="","",INDEX(收费标合同信息维护!A:Q,MATCH(G5000,收费标合同信息维护!M:M,0),13))=G5000,"有","无"),"无"))</f>
        <v/>
      </c>
      <c r="J5000" s="3" t="s">
        <v>2576</v>
      </c>
      <c r="K5000" s="3" t="s">
        <v>16196</v>
      </c>
      <c r="L5000" s="3" t="s">
        <v>6601</v>
      </c>
      <c r="M5000" s="3" t="s">
        <v>6602</v>
      </c>
      <c r="N5000" s="3" t="s">
        <v>6603</v>
      </c>
      <c r="O5000" s="3" t="s">
        <v>6478</v>
      </c>
      <c r="P5000" s="3" t="s">
        <v>6601</v>
      </c>
      <c r="Q5000" s="3" t="s">
        <v>8660</v>
      </c>
      <c r="R5000" s="3" t="s">
        <v>6484</v>
      </c>
      <c r="S5000" s="3" t="s">
        <v>6491</v>
      </c>
      <c r="T5000" s="3" t="s">
        <v>6915</v>
      </c>
      <c r="U5000" s="3" t="s">
        <v>154</v>
      </c>
      <c r="V5000" s="3" t="s">
        <v>8661</v>
      </c>
      <c r="W5000" s="3" t="s">
        <v>154</v>
      </c>
      <c r="X5000" s="3" t="s">
        <v>154</v>
      </c>
      <c r="Y5000" s="3" t="s">
        <v>154</v>
      </c>
      <c r="Z5000" s="3" t="s">
        <v>154</v>
      </c>
      <c r="AA5000" s="3" t="s">
        <v>154</v>
      </c>
      <c r="AB5000" s="3" t="s">
        <v>154</v>
      </c>
      <c r="AC5000" s="3" t="s">
        <v>154</v>
      </c>
      <c r="AD5000" s="3" t="s">
        <v>6151</v>
      </c>
      <c r="AE5000" s="3" t="s">
        <v>6151</v>
      </c>
      <c r="AF5000" s="3" t="s">
        <v>154</v>
      </c>
      <c r="AG5000" s="3" t="s">
        <v>154</v>
      </c>
      <c r="AH5000" s="3" t="s">
        <v>6478</v>
      </c>
      <c r="AI5000" s="3" t="s">
        <v>6482</v>
      </c>
      <c r="AJ5000" s="3" t="s">
        <v>6489</v>
      </c>
    </row>
    <row r="5001" spans="1:36" ht="15">
      <c r="A5001" s="10">
        <v>5104</v>
      </c>
      <c r="B5001" t="str">
        <f>IF(K5001="总计","",INDEX(主数据!A:AD,MATCH(J5001,主数据!A:A,0),9))</f>
        <v>华西大区公司</v>
      </c>
      <c r="C5001" t="str">
        <f>IF(K5001="","",INDEX(主数据!A:AD,MATCH(J5001,主数据!A:A,0),11))</f>
        <v>成都南区</v>
      </c>
      <c r="D5001" t="str">
        <f t="shared" si="312"/>
        <v>CD15电费标准方式0.55</v>
      </c>
      <c r="E5001" s="13" t="str">
        <f t="shared" si="314"/>
        <v>0.55</v>
      </c>
      <c r="F5001" s="13" t="str">
        <f>IF(E5001="","",IFERROR(IF(IF(K5001="","",INDEX(收费标合同信息维护!A:Q,MATCH(D5001,收费标合同信息维护!J:J,0),10))=D5001,"有","无"),"无"))</f>
        <v>无</v>
      </c>
      <c r="G5001" s="13" t="str">
        <f t="shared" si="313"/>
        <v/>
      </c>
      <c r="H5001" s="13" t="str">
        <f t="shared" si="315"/>
        <v/>
      </c>
      <c r="I5001" s="13" t="str">
        <f>IF(G5001="","",IFERROR(IF(IF(K5001="","",INDEX(收费标合同信息维护!A:Q,MATCH(G5001,收费标合同信息维护!M:M,0),13))=G5001,"有","无"),"无"))</f>
        <v/>
      </c>
      <c r="J5001" s="3" t="s">
        <v>2576</v>
      </c>
      <c r="K5001" s="3" t="s">
        <v>16196</v>
      </c>
      <c r="L5001" s="3" t="s">
        <v>6601</v>
      </c>
      <c r="M5001" s="3" t="s">
        <v>6602</v>
      </c>
      <c r="N5001" s="3" t="s">
        <v>6603</v>
      </c>
      <c r="O5001" s="3" t="s">
        <v>6478</v>
      </c>
      <c r="P5001" s="3" t="s">
        <v>16218</v>
      </c>
      <c r="Q5001" s="3" t="s">
        <v>14367</v>
      </c>
      <c r="R5001" s="3" t="s">
        <v>6484</v>
      </c>
      <c r="S5001" s="3" t="s">
        <v>6491</v>
      </c>
      <c r="T5001" s="3" t="s">
        <v>6704</v>
      </c>
      <c r="U5001" s="3" t="s">
        <v>154</v>
      </c>
      <c r="V5001" s="3" t="s">
        <v>14661</v>
      </c>
      <c r="W5001" s="3" t="s">
        <v>154</v>
      </c>
      <c r="X5001" s="3" t="s">
        <v>154</v>
      </c>
      <c r="Y5001" s="3" t="s">
        <v>154</v>
      </c>
      <c r="Z5001" s="3" t="s">
        <v>154</v>
      </c>
      <c r="AA5001" s="3" t="s">
        <v>154</v>
      </c>
      <c r="AB5001" s="3" t="s">
        <v>154</v>
      </c>
      <c r="AC5001" s="3" t="s">
        <v>154</v>
      </c>
      <c r="AD5001" s="3" t="s">
        <v>6151</v>
      </c>
      <c r="AE5001" s="3" t="s">
        <v>6151</v>
      </c>
      <c r="AF5001" s="3" t="s">
        <v>154</v>
      </c>
      <c r="AG5001" s="3" t="s">
        <v>154</v>
      </c>
      <c r="AH5001" s="3" t="s">
        <v>6478</v>
      </c>
      <c r="AI5001" s="3" t="s">
        <v>6482</v>
      </c>
      <c r="AJ5001" s="3" t="s">
        <v>6489</v>
      </c>
    </row>
    <row r="5002" spans="1:36" ht="15">
      <c r="A5002" s="10">
        <v>5105</v>
      </c>
      <c r="B5002" t="str">
        <f>IF(K5002="总计","",INDEX(主数据!A:AD,MATCH(J5002,主数据!A:A,0),9))</f>
        <v>华西大区公司</v>
      </c>
      <c r="C5002" t="str">
        <f>IF(K5002="","",INDEX(主数据!A:AD,MATCH(J5002,主数据!A:A,0),11))</f>
        <v>成都南区</v>
      </c>
      <c r="D5002" t="str">
        <f t="shared" si="312"/>
        <v>CD15自来水费（简易征收）标准方式3.03</v>
      </c>
      <c r="E5002" s="13" t="str">
        <f t="shared" si="314"/>
        <v>3.03</v>
      </c>
      <c r="F5002" s="13" t="str">
        <f>IF(E5002="","",IFERROR(IF(IF(K5002="","",INDEX(收费标合同信息维护!A:Q,MATCH(D5002,收费标合同信息维护!J:J,0),10))=D5002,"有","无"),"无"))</f>
        <v>无</v>
      </c>
      <c r="G5002" s="13" t="str">
        <f t="shared" si="313"/>
        <v/>
      </c>
      <c r="H5002" s="13" t="str">
        <f t="shared" si="315"/>
        <v/>
      </c>
      <c r="I5002" s="13" t="str">
        <f>IF(G5002="","",IFERROR(IF(IF(K5002="","",INDEX(收费标合同信息维护!A:Q,MATCH(G5002,收费标合同信息维护!M:M,0),13))=G5002,"有","无"),"无"))</f>
        <v/>
      </c>
      <c r="J5002" s="3" t="s">
        <v>2576</v>
      </c>
      <c r="K5002" s="3" t="s">
        <v>16196</v>
      </c>
      <c r="L5002" s="3" t="s">
        <v>6615</v>
      </c>
      <c r="M5002" s="3" t="s">
        <v>6616</v>
      </c>
      <c r="N5002" s="3" t="s">
        <v>6603</v>
      </c>
      <c r="O5002" s="3" t="s">
        <v>6478</v>
      </c>
      <c r="P5002" s="3" t="s">
        <v>16219</v>
      </c>
      <c r="Q5002" s="3" t="s">
        <v>16220</v>
      </c>
      <c r="R5002" s="3" t="s">
        <v>6484</v>
      </c>
      <c r="S5002" s="3" t="s">
        <v>6491</v>
      </c>
      <c r="T5002" s="3" t="s">
        <v>6493</v>
      </c>
      <c r="U5002" s="3" t="s">
        <v>154</v>
      </c>
      <c r="V5002" s="3" t="s">
        <v>6769</v>
      </c>
      <c r="W5002" s="3" t="s">
        <v>154</v>
      </c>
      <c r="X5002" s="3" t="s">
        <v>154</v>
      </c>
      <c r="Y5002" s="3" t="s">
        <v>154</v>
      </c>
      <c r="Z5002" s="3" t="s">
        <v>154</v>
      </c>
      <c r="AA5002" s="3" t="s">
        <v>154</v>
      </c>
      <c r="AB5002" s="3" t="s">
        <v>154</v>
      </c>
      <c r="AC5002" s="3" t="s">
        <v>154</v>
      </c>
      <c r="AD5002" s="3" t="s">
        <v>6151</v>
      </c>
      <c r="AE5002" s="3" t="s">
        <v>6151</v>
      </c>
      <c r="AF5002" s="3" t="s">
        <v>154</v>
      </c>
      <c r="AG5002" s="3" t="s">
        <v>154</v>
      </c>
      <c r="AH5002" s="3" t="s">
        <v>6478</v>
      </c>
      <c r="AI5002" s="3" t="s">
        <v>6482</v>
      </c>
      <c r="AJ5002" s="3" t="s">
        <v>6489</v>
      </c>
    </row>
    <row r="5003" spans="1:36" ht="15">
      <c r="A5003" s="10">
        <v>5106</v>
      </c>
      <c r="B5003" t="str">
        <f>IF(K5003="总计","",INDEX(主数据!A:AD,MATCH(J5003,主数据!A:A,0),9))</f>
        <v>华西大区公司</v>
      </c>
      <c r="C5003" t="str">
        <f>IF(K5003="","",INDEX(主数据!A:AD,MATCH(J5003,主数据!A:A,0),11))</f>
        <v>成都南区</v>
      </c>
      <c r="D5003" t="str">
        <f t="shared" si="312"/>
        <v>CD15自来水费（简易征收）标准方式4.60</v>
      </c>
      <c r="E5003" s="13" t="str">
        <f t="shared" si="314"/>
        <v>4.60</v>
      </c>
      <c r="F5003" s="13" t="str">
        <f>IF(E5003="","",IFERROR(IF(IF(K5003="","",INDEX(收费标合同信息维护!A:Q,MATCH(D5003,收费标合同信息维护!J:J,0),10))=D5003,"有","无"),"无"))</f>
        <v>无</v>
      </c>
      <c r="G5003" s="13" t="str">
        <f t="shared" si="313"/>
        <v/>
      </c>
      <c r="H5003" s="13" t="str">
        <f t="shared" si="315"/>
        <v/>
      </c>
      <c r="I5003" s="13" t="str">
        <f>IF(G5003="","",IFERROR(IF(IF(K5003="","",INDEX(收费标合同信息维护!A:Q,MATCH(G5003,收费标合同信息维护!M:M,0),13))=G5003,"有","无"),"无"))</f>
        <v/>
      </c>
      <c r="J5003" s="3" t="s">
        <v>2576</v>
      </c>
      <c r="K5003" s="3" t="s">
        <v>16196</v>
      </c>
      <c r="L5003" s="3" t="s">
        <v>6615</v>
      </c>
      <c r="M5003" s="3" t="s">
        <v>6616</v>
      </c>
      <c r="N5003" s="3" t="s">
        <v>6603</v>
      </c>
      <c r="O5003" s="3" t="s">
        <v>6478</v>
      </c>
      <c r="P5003" s="3" t="s">
        <v>16221</v>
      </c>
      <c r="Q5003" s="3" t="s">
        <v>8698</v>
      </c>
      <c r="R5003" s="3" t="s">
        <v>6484</v>
      </c>
      <c r="S5003" s="3" t="s">
        <v>6491</v>
      </c>
      <c r="T5003" s="3" t="s">
        <v>6704</v>
      </c>
      <c r="U5003" s="3" t="s">
        <v>154</v>
      </c>
      <c r="V5003" s="3" t="s">
        <v>6772</v>
      </c>
      <c r="W5003" s="3" t="s">
        <v>154</v>
      </c>
      <c r="X5003" s="3" t="s">
        <v>154</v>
      </c>
      <c r="Y5003" s="3" t="s">
        <v>154</v>
      </c>
      <c r="Z5003" s="3" t="s">
        <v>154</v>
      </c>
      <c r="AA5003" s="3" t="s">
        <v>154</v>
      </c>
      <c r="AB5003" s="3" t="s">
        <v>154</v>
      </c>
      <c r="AC5003" s="3" t="s">
        <v>154</v>
      </c>
      <c r="AD5003" s="3" t="s">
        <v>6151</v>
      </c>
      <c r="AE5003" s="3" t="s">
        <v>6151</v>
      </c>
      <c r="AF5003" s="3" t="s">
        <v>154</v>
      </c>
      <c r="AG5003" s="3" t="s">
        <v>154</v>
      </c>
      <c r="AH5003" s="3" t="s">
        <v>6478</v>
      </c>
      <c r="AI5003" s="3" t="s">
        <v>6482</v>
      </c>
      <c r="AJ5003" s="3" t="s">
        <v>6489</v>
      </c>
    </row>
    <row r="5004" spans="1:36" ht="15">
      <c r="A5004" s="10">
        <v>5107</v>
      </c>
      <c r="B5004" t="str">
        <f>IF(K5004="总计","",INDEX(主数据!A:AD,MATCH(J5004,主数据!A:A,0),9))</f>
        <v>华南大区公司</v>
      </c>
      <c r="C5004" t="str">
        <f>IF(K5004="","",INDEX(主数据!A:AD,MATCH(J5004,主数据!A:A,0),11))</f>
        <v>福州东区</v>
      </c>
      <c r="D5004" t="str">
        <f t="shared" si="312"/>
        <v>FZ31物业服务费标准方式2.00</v>
      </c>
      <c r="E5004" s="13" t="str">
        <f t="shared" si="314"/>
        <v>2.00</v>
      </c>
      <c r="F5004" s="13" t="str">
        <f>IF(E5004="","",IFERROR(IF(IF(K5004="","",INDEX(收费标合同信息维护!A:Q,MATCH(D5004,收费标合同信息维护!J:J,0),10))=D5004,"有","无"),"无"))</f>
        <v>无</v>
      </c>
      <c r="G5004" s="13" t="str">
        <f t="shared" si="313"/>
        <v/>
      </c>
      <c r="H5004" s="13" t="str">
        <f t="shared" si="315"/>
        <v/>
      </c>
      <c r="I5004" s="13" t="str">
        <f>IF(G5004="","",IFERROR(IF(IF(K5004="","",INDEX(收费标合同信息维护!A:Q,MATCH(G5004,收费标合同信息维护!M:M,0),13))=G5004,"有","无"),"无"))</f>
        <v/>
      </c>
      <c r="J5004" s="3" t="s">
        <v>4286</v>
      </c>
      <c r="K5004" s="3" t="s">
        <v>16222</v>
      </c>
      <c r="L5004" s="3" t="s">
        <v>6025</v>
      </c>
      <c r="M5004" s="3" t="s">
        <v>6026</v>
      </c>
      <c r="N5004" s="3" t="s">
        <v>6477</v>
      </c>
      <c r="O5004" s="3" t="s">
        <v>6478</v>
      </c>
      <c r="P5004" s="3" t="s">
        <v>16223</v>
      </c>
      <c r="Q5004" s="3" t="s">
        <v>6026</v>
      </c>
      <c r="R5004" s="3" t="s">
        <v>6484</v>
      </c>
      <c r="S5004" s="3" t="s">
        <v>6491</v>
      </c>
      <c r="T5004" s="3" t="s">
        <v>6684</v>
      </c>
      <c r="U5004" s="3" t="s">
        <v>154</v>
      </c>
      <c r="V5004" s="3" t="s">
        <v>6686</v>
      </c>
      <c r="W5004" s="3" t="s">
        <v>154</v>
      </c>
      <c r="X5004" s="3" t="s">
        <v>154</v>
      </c>
      <c r="Y5004" s="3" t="s">
        <v>154</v>
      </c>
      <c r="Z5004" s="3" t="s">
        <v>154</v>
      </c>
      <c r="AA5004" s="3" t="s">
        <v>154</v>
      </c>
      <c r="AB5004" s="3" t="s">
        <v>154</v>
      </c>
      <c r="AC5004" s="3" t="s">
        <v>154</v>
      </c>
      <c r="AD5004" s="3" t="s">
        <v>6151</v>
      </c>
      <c r="AE5004" s="3" t="s">
        <v>6151</v>
      </c>
      <c r="AF5004" s="3" t="s">
        <v>6040</v>
      </c>
      <c r="AG5004" s="3" t="s">
        <v>154</v>
      </c>
      <c r="AH5004" s="3" t="s">
        <v>6478</v>
      </c>
      <c r="AI5004" s="3" t="s">
        <v>6482</v>
      </c>
      <c r="AJ5004" s="3" t="s">
        <v>16224</v>
      </c>
    </row>
    <row r="5005" spans="1:36" ht="15">
      <c r="A5005" s="10">
        <v>5108</v>
      </c>
      <c r="B5005" t="str">
        <f>IF(K5005="总计","",INDEX(主数据!A:AD,MATCH(J5005,主数据!A:A,0),9))</f>
        <v>华南大区公司</v>
      </c>
      <c r="C5005" t="str">
        <f>IF(K5005="","",INDEX(主数据!A:AD,MATCH(J5005,主数据!A:A,0),11))</f>
        <v>福州东区</v>
      </c>
      <c r="D5005" t="str">
        <f t="shared" si="312"/>
        <v>FZ31物业服务费标准方式3.00</v>
      </c>
      <c r="E5005" s="13" t="str">
        <f t="shared" si="314"/>
        <v>3.00</v>
      </c>
      <c r="F5005" s="13" t="str">
        <f>IF(E5005="","",IFERROR(IF(IF(K5005="","",INDEX(收费标合同信息维护!A:Q,MATCH(D5005,收费标合同信息维护!J:J,0),10))=D5005,"有","无"),"无"))</f>
        <v>无</v>
      </c>
      <c r="G5005" s="13" t="str">
        <f t="shared" si="313"/>
        <v/>
      </c>
      <c r="H5005" s="13" t="str">
        <f t="shared" si="315"/>
        <v/>
      </c>
      <c r="I5005" s="13" t="str">
        <f>IF(G5005="","",IFERROR(IF(IF(K5005="","",INDEX(收费标合同信息维护!A:Q,MATCH(G5005,收费标合同信息维护!M:M,0),13))=G5005,"有","无"),"无"))</f>
        <v/>
      </c>
      <c r="J5005" s="3" t="s">
        <v>4286</v>
      </c>
      <c r="K5005" s="3" t="s">
        <v>16222</v>
      </c>
      <c r="L5005" s="3" t="s">
        <v>6025</v>
      </c>
      <c r="M5005" s="3" t="s">
        <v>6026</v>
      </c>
      <c r="N5005" s="3" t="s">
        <v>6477</v>
      </c>
      <c r="O5005" s="3" t="s">
        <v>6478</v>
      </c>
      <c r="P5005" s="3" t="s">
        <v>16225</v>
      </c>
      <c r="Q5005" s="3" t="s">
        <v>16226</v>
      </c>
      <c r="R5005" s="3" t="s">
        <v>6484</v>
      </c>
      <c r="S5005" s="3" t="s">
        <v>6491</v>
      </c>
      <c r="T5005" s="3" t="s">
        <v>7025</v>
      </c>
      <c r="U5005" s="3" t="s">
        <v>154</v>
      </c>
      <c r="V5005" s="3" t="s">
        <v>6672</v>
      </c>
      <c r="W5005" s="3" t="s">
        <v>154</v>
      </c>
      <c r="X5005" s="3" t="s">
        <v>154</v>
      </c>
      <c r="Y5005" s="3" t="s">
        <v>154</v>
      </c>
      <c r="Z5005" s="3" t="s">
        <v>154</v>
      </c>
      <c r="AA5005" s="3" t="s">
        <v>154</v>
      </c>
      <c r="AB5005" s="3" t="s">
        <v>154</v>
      </c>
      <c r="AC5005" s="3" t="s">
        <v>154</v>
      </c>
      <c r="AD5005" s="3" t="s">
        <v>6151</v>
      </c>
      <c r="AE5005" s="3" t="s">
        <v>6151</v>
      </c>
      <c r="AF5005" s="3" t="s">
        <v>6040</v>
      </c>
      <c r="AG5005" s="3" t="s">
        <v>154</v>
      </c>
      <c r="AH5005" s="3" t="s">
        <v>6478</v>
      </c>
      <c r="AI5005" s="3" t="s">
        <v>6482</v>
      </c>
      <c r="AJ5005" s="3" t="s">
        <v>6067</v>
      </c>
    </row>
    <row r="5006" spans="1:36" ht="15">
      <c r="A5006" s="10">
        <v>5109</v>
      </c>
      <c r="B5006" t="str">
        <f>IF(K5006="总计","",INDEX(主数据!A:AD,MATCH(J5006,主数据!A:A,0),9))</f>
        <v>华南大区公司</v>
      </c>
      <c r="C5006" t="str">
        <f>IF(K5006="","",INDEX(主数据!A:AD,MATCH(J5006,主数据!A:A,0),11))</f>
        <v>福州东区</v>
      </c>
      <c r="D5006" t="str">
        <f t="shared" si="312"/>
        <v>FZ31物业服务费直接录入</v>
      </c>
      <c r="E5006" s="13" t="str">
        <f t="shared" si="314"/>
        <v/>
      </c>
      <c r="F5006" s="13" t="str">
        <f>IF(E5006="","",IFERROR(IF(IF(K5006="","",INDEX(收费标合同信息维护!A:Q,MATCH(D5006,收费标合同信息维护!J:J,0),10))=D5006,"有","无"),"无"))</f>
        <v/>
      </c>
      <c r="G5006" s="13" t="str">
        <f t="shared" si="313"/>
        <v/>
      </c>
      <c r="H5006" s="13" t="str">
        <f t="shared" si="315"/>
        <v/>
      </c>
      <c r="I5006" s="13" t="str">
        <f>IF(G5006="","",IFERROR(IF(IF(K5006="","",INDEX(收费标合同信息维护!A:Q,MATCH(G5006,收费标合同信息维护!M:M,0),13))=G5006,"有","无"),"无"))</f>
        <v/>
      </c>
      <c r="J5006" s="3" t="s">
        <v>4286</v>
      </c>
      <c r="K5006" s="3" t="s">
        <v>16222</v>
      </c>
      <c r="L5006" s="3" t="s">
        <v>6025</v>
      </c>
      <c r="M5006" s="3" t="s">
        <v>6026</v>
      </c>
      <c r="N5006" s="3" t="s">
        <v>6477</v>
      </c>
      <c r="O5006" s="3" t="s">
        <v>6478</v>
      </c>
      <c r="P5006" s="3" t="s">
        <v>16227</v>
      </c>
      <c r="Q5006" s="3" t="s">
        <v>8637</v>
      </c>
      <c r="R5006" s="3" t="s">
        <v>6479</v>
      </c>
      <c r="S5006" s="3" t="s">
        <v>6480</v>
      </c>
      <c r="T5006" s="3" t="s">
        <v>6481</v>
      </c>
      <c r="U5006" s="3" t="s">
        <v>154</v>
      </c>
      <c r="V5006" s="3" t="s">
        <v>154</v>
      </c>
      <c r="W5006" s="3" t="s">
        <v>154</v>
      </c>
      <c r="X5006" s="3" t="s">
        <v>154</v>
      </c>
      <c r="Y5006" s="3" t="s">
        <v>154</v>
      </c>
      <c r="Z5006" s="3" t="s">
        <v>154</v>
      </c>
      <c r="AA5006" s="3" t="s">
        <v>154</v>
      </c>
      <c r="AB5006" s="3" t="s">
        <v>154</v>
      </c>
      <c r="AC5006" s="3" t="s">
        <v>154</v>
      </c>
      <c r="AD5006" s="3" t="s">
        <v>6151</v>
      </c>
      <c r="AE5006" s="3" t="s">
        <v>6151</v>
      </c>
      <c r="AF5006" s="3" t="s">
        <v>154</v>
      </c>
      <c r="AG5006" s="3" t="s">
        <v>154</v>
      </c>
      <c r="AH5006" s="3" t="s">
        <v>6478</v>
      </c>
      <c r="AI5006" s="3" t="s">
        <v>6482</v>
      </c>
      <c r="AJ5006" s="3" t="s">
        <v>32</v>
      </c>
    </row>
    <row r="5007" spans="1:36" ht="15">
      <c r="A5007" s="10">
        <v>5110</v>
      </c>
      <c r="B5007" t="str">
        <f>IF(K5007="总计","",INDEX(主数据!A:AD,MATCH(J5007,主数据!A:A,0),9))</f>
        <v>华南大区公司</v>
      </c>
      <c r="C5007" t="str">
        <f>IF(K5007="","",INDEX(主数据!A:AD,MATCH(J5007,主数据!A:A,0),11))</f>
        <v>福州东区</v>
      </c>
      <c r="D5007" t="str">
        <f t="shared" si="312"/>
        <v>FZ31自营停车费（固定）直接录入</v>
      </c>
      <c r="E5007" s="13" t="str">
        <f t="shared" si="314"/>
        <v/>
      </c>
      <c r="F5007" s="13" t="str">
        <f>IF(E5007="","",IFERROR(IF(IF(K5007="","",INDEX(收费标合同信息维护!A:Q,MATCH(D5007,收费标合同信息维护!J:J,0),10))=D5007,"有","无"),"无"))</f>
        <v/>
      </c>
      <c r="G5007" s="13" t="str">
        <f t="shared" si="313"/>
        <v/>
      </c>
      <c r="H5007" s="13" t="str">
        <f t="shared" si="315"/>
        <v/>
      </c>
      <c r="I5007" s="13" t="str">
        <f>IF(G5007="","",IFERROR(IF(IF(K5007="","",INDEX(收费标合同信息维护!A:Q,MATCH(G5007,收费标合同信息维护!M:M,0),13))=G5007,"有","无"),"无"))</f>
        <v/>
      </c>
      <c r="J5007" s="3" t="s">
        <v>4286</v>
      </c>
      <c r="K5007" s="3" t="s">
        <v>16222</v>
      </c>
      <c r="L5007" s="3" t="s">
        <v>6714</v>
      </c>
      <c r="M5007" s="3" t="s">
        <v>6715</v>
      </c>
      <c r="N5007" s="3" t="s">
        <v>6477</v>
      </c>
      <c r="O5007" s="3" t="s">
        <v>6597</v>
      </c>
      <c r="P5007" s="3" t="s">
        <v>16228</v>
      </c>
      <c r="Q5007" s="3" t="s">
        <v>6715</v>
      </c>
      <c r="R5007" s="3" t="s">
        <v>6479</v>
      </c>
      <c r="S5007" s="3" t="s">
        <v>6480</v>
      </c>
      <c r="T5007" s="3" t="s">
        <v>6481</v>
      </c>
      <c r="U5007" s="3" t="s">
        <v>6716</v>
      </c>
      <c r="V5007" s="3" t="s">
        <v>154</v>
      </c>
      <c r="W5007" s="3" t="s">
        <v>154</v>
      </c>
      <c r="X5007" s="3" t="s">
        <v>154</v>
      </c>
      <c r="Y5007" s="3" t="s">
        <v>154</v>
      </c>
      <c r="Z5007" s="3" t="s">
        <v>154</v>
      </c>
      <c r="AA5007" s="3" t="s">
        <v>154</v>
      </c>
      <c r="AB5007" s="3" t="s">
        <v>154</v>
      </c>
      <c r="AC5007" s="3" t="s">
        <v>154</v>
      </c>
      <c r="AD5007" s="3" t="s">
        <v>6151</v>
      </c>
      <c r="AE5007" s="3" t="s">
        <v>6151</v>
      </c>
      <c r="AF5007" s="3" t="s">
        <v>154</v>
      </c>
      <c r="AG5007" s="3" t="s">
        <v>154</v>
      </c>
      <c r="AH5007" s="3" t="s">
        <v>6478</v>
      </c>
      <c r="AI5007" s="3" t="s">
        <v>6482</v>
      </c>
      <c r="AJ5007" s="3" t="s">
        <v>16229</v>
      </c>
    </row>
    <row r="5008" spans="1:36" ht="15">
      <c r="A5008" s="10">
        <v>5111</v>
      </c>
      <c r="B5008" t="str">
        <f>IF(K5008="总计","",INDEX(主数据!A:AD,MATCH(J5008,主数据!A:A,0),9))</f>
        <v>华南大区公司</v>
      </c>
      <c r="C5008" t="str">
        <f>IF(K5008="","",INDEX(主数据!A:AD,MATCH(J5008,主数据!A:A,0),11))</f>
        <v>福州东区</v>
      </c>
      <c r="D5008" t="str">
        <f t="shared" si="312"/>
        <v>FZ31自营停车费（临时）直接录入</v>
      </c>
      <c r="E5008" s="13" t="str">
        <f t="shared" si="314"/>
        <v/>
      </c>
      <c r="F5008" s="13" t="str">
        <f>IF(E5008="","",IFERROR(IF(IF(K5008="","",INDEX(收费标合同信息维护!A:Q,MATCH(D5008,收费标合同信息维护!J:J,0),10))=D5008,"有","无"),"无"))</f>
        <v/>
      </c>
      <c r="G5008" s="13" t="str">
        <f t="shared" si="313"/>
        <v/>
      </c>
      <c r="H5008" s="13" t="str">
        <f t="shared" si="315"/>
        <v/>
      </c>
      <c r="I5008" s="13" t="str">
        <f>IF(G5008="","",IFERROR(IF(IF(K5008="","",INDEX(收费标合同信息维护!A:Q,MATCH(G5008,收费标合同信息维护!M:M,0),13))=G5008,"有","无"),"无"))</f>
        <v/>
      </c>
      <c r="J5008" s="3" t="s">
        <v>4286</v>
      </c>
      <c r="K5008" s="3" t="s">
        <v>16222</v>
      </c>
      <c r="L5008" s="3" t="s">
        <v>8898</v>
      </c>
      <c r="M5008" s="3" t="s">
        <v>8899</v>
      </c>
      <c r="N5008" s="3" t="s">
        <v>6477</v>
      </c>
      <c r="O5008" s="3" t="s">
        <v>6597</v>
      </c>
      <c r="P5008" s="3" t="s">
        <v>16230</v>
      </c>
      <c r="Q5008" s="3" t="s">
        <v>8899</v>
      </c>
      <c r="R5008" s="3" t="s">
        <v>6479</v>
      </c>
      <c r="S5008" s="3" t="s">
        <v>6480</v>
      </c>
      <c r="T5008" s="3" t="s">
        <v>6481</v>
      </c>
      <c r="U5008" s="3" t="s">
        <v>6716</v>
      </c>
      <c r="V5008" s="3" t="s">
        <v>154</v>
      </c>
      <c r="W5008" s="3" t="s">
        <v>154</v>
      </c>
      <c r="X5008" s="3" t="s">
        <v>154</v>
      </c>
      <c r="Y5008" s="3" t="s">
        <v>154</v>
      </c>
      <c r="Z5008" s="3" t="s">
        <v>154</v>
      </c>
      <c r="AA5008" s="3" t="s">
        <v>154</v>
      </c>
      <c r="AB5008" s="3" t="s">
        <v>154</v>
      </c>
      <c r="AC5008" s="3" t="s">
        <v>154</v>
      </c>
      <c r="AD5008" s="3" t="s">
        <v>6151</v>
      </c>
      <c r="AE5008" s="3" t="s">
        <v>6151</v>
      </c>
      <c r="AF5008" s="3" t="s">
        <v>154</v>
      </c>
      <c r="AG5008" s="3" t="s">
        <v>154</v>
      </c>
      <c r="AH5008" s="3" t="s">
        <v>6478</v>
      </c>
      <c r="AI5008" s="3" t="s">
        <v>6482</v>
      </c>
      <c r="AJ5008" s="3" t="s">
        <v>16229</v>
      </c>
    </row>
    <row r="5009" spans="1:36" ht="15">
      <c r="A5009" s="10">
        <v>5112</v>
      </c>
      <c r="B5009" t="str">
        <f>IF(K5009="总计","",INDEX(主数据!A:AD,MATCH(J5009,主数据!A:A,0),9))</f>
        <v>华南大区公司</v>
      </c>
      <c r="C5009" t="str">
        <f>IF(K5009="","",INDEX(主数据!A:AD,MATCH(J5009,主数据!A:A,0),11))</f>
        <v>福州东区</v>
      </c>
      <c r="D5009" t="str">
        <f t="shared" si="312"/>
        <v>FZ31场地管理费直接录入</v>
      </c>
      <c r="E5009" s="13" t="str">
        <f t="shared" si="314"/>
        <v/>
      </c>
      <c r="F5009" s="13" t="str">
        <f>IF(E5009="","",IFERROR(IF(IF(K5009="","",INDEX(收费标合同信息维护!A:Q,MATCH(D5009,收费标合同信息维护!J:J,0),10))=D5009,"有","无"),"无"))</f>
        <v/>
      </c>
      <c r="G5009" s="13" t="str">
        <f t="shared" si="313"/>
        <v/>
      </c>
      <c r="H5009" s="13" t="str">
        <f t="shared" si="315"/>
        <v/>
      </c>
      <c r="I5009" s="13" t="str">
        <f>IF(G5009="","",IFERROR(IF(IF(K5009="","",INDEX(收费标合同信息维护!A:Q,MATCH(G5009,收费标合同信息维护!M:M,0),13))=G5009,"有","无"),"无"))</f>
        <v/>
      </c>
      <c r="J5009" s="3" t="s">
        <v>4286</v>
      </c>
      <c r="K5009" s="3" t="s">
        <v>16222</v>
      </c>
      <c r="L5009" s="3" t="s">
        <v>6832</v>
      </c>
      <c r="M5009" s="3" t="s">
        <v>6833</v>
      </c>
      <c r="N5009" s="3" t="s">
        <v>6477</v>
      </c>
      <c r="O5009" s="3" t="s">
        <v>6478</v>
      </c>
      <c r="P5009" s="3" t="s">
        <v>16231</v>
      </c>
      <c r="Q5009" s="3" t="s">
        <v>6833</v>
      </c>
      <c r="R5009" s="3" t="s">
        <v>6479</v>
      </c>
      <c r="S5009" s="3" t="s">
        <v>6480</v>
      </c>
      <c r="T5009" s="3" t="s">
        <v>6481</v>
      </c>
      <c r="U5009" s="3" t="s">
        <v>154</v>
      </c>
      <c r="V5009" s="3" t="s">
        <v>154</v>
      </c>
      <c r="W5009" s="3" t="s">
        <v>154</v>
      </c>
      <c r="X5009" s="3" t="s">
        <v>154</v>
      </c>
      <c r="Y5009" s="3" t="s">
        <v>154</v>
      </c>
      <c r="Z5009" s="3" t="s">
        <v>154</v>
      </c>
      <c r="AA5009" s="3" t="s">
        <v>154</v>
      </c>
      <c r="AB5009" s="3" t="s">
        <v>154</v>
      </c>
      <c r="AC5009" s="3" t="s">
        <v>154</v>
      </c>
      <c r="AD5009" s="3" t="s">
        <v>6151</v>
      </c>
      <c r="AE5009" s="3" t="s">
        <v>6151</v>
      </c>
      <c r="AF5009" s="3" t="s">
        <v>154</v>
      </c>
      <c r="AG5009" s="3" t="s">
        <v>154</v>
      </c>
      <c r="AH5009" s="3" t="s">
        <v>6478</v>
      </c>
      <c r="AI5009" s="3" t="s">
        <v>6482</v>
      </c>
      <c r="AJ5009" s="3" t="s">
        <v>16232</v>
      </c>
    </row>
    <row r="5010" spans="1:36" ht="15">
      <c r="A5010" s="10">
        <v>5113</v>
      </c>
      <c r="B5010" t="str">
        <f>IF(K5010="总计","",INDEX(主数据!A:AD,MATCH(J5010,主数据!A:A,0),9))</f>
        <v>华南大区公司</v>
      </c>
      <c r="C5010" t="str">
        <f>IF(K5010="","",INDEX(主数据!A:AD,MATCH(J5010,主数据!A:A,0),11))</f>
        <v>福州东区</v>
      </c>
      <c r="D5010" t="str">
        <f t="shared" si="312"/>
        <v>FZ31其他费用直接录入</v>
      </c>
      <c r="E5010" s="13" t="str">
        <f t="shared" si="314"/>
        <v/>
      </c>
      <c r="F5010" s="13" t="str">
        <f>IF(E5010="","",IFERROR(IF(IF(K5010="","",INDEX(收费标合同信息维护!A:Q,MATCH(D5010,收费标合同信息维护!J:J,0),10))=D5010,"有","无"),"无"))</f>
        <v/>
      </c>
      <c r="G5010" s="13" t="str">
        <f t="shared" si="313"/>
        <v/>
      </c>
      <c r="H5010" s="13" t="str">
        <f t="shared" si="315"/>
        <v/>
      </c>
      <c r="I5010" s="13" t="str">
        <f>IF(G5010="","",IFERROR(IF(IF(K5010="","",INDEX(收费标合同信息维护!A:Q,MATCH(G5010,收费标合同信息维护!M:M,0),13))=G5010,"有","无"),"无"))</f>
        <v/>
      </c>
      <c r="J5010" s="3" t="s">
        <v>4286</v>
      </c>
      <c r="K5010" s="3" t="s">
        <v>16222</v>
      </c>
      <c r="L5010" s="3" t="s">
        <v>6544</v>
      </c>
      <c r="M5010" s="3" t="s">
        <v>6545</v>
      </c>
      <c r="N5010" s="3" t="s">
        <v>6477</v>
      </c>
      <c r="O5010" s="3" t="s">
        <v>6478</v>
      </c>
      <c r="P5010" s="3" t="s">
        <v>16233</v>
      </c>
      <c r="Q5010" s="3" t="s">
        <v>8993</v>
      </c>
      <c r="R5010" s="3" t="s">
        <v>6479</v>
      </c>
      <c r="S5010" s="3" t="s">
        <v>6480</v>
      </c>
      <c r="T5010" s="3" t="s">
        <v>6481</v>
      </c>
      <c r="U5010" s="3" t="s">
        <v>154</v>
      </c>
      <c r="V5010" s="3" t="s">
        <v>154</v>
      </c>
      <c r="W5010" s="3" t="s">
        <v>154</v>
      </c>
      <c r="X5010" s="3" t="s">
        <v>154</v>
      </c>
      <c r="Y5010" s="3" t="s">
        <v>154</v>
      </c>
      <c r="Z5010" s="3" t="s">
        <v>154</v>
      </c>
      <c r="AA5010" s="3" t="s">
        <v>154</v>
      </c>
      <c r="AB5010" s="3" t="s">
        <v>154</v>
      </c>
      <c r="AC5010" s="3" t="s">
        <v>154</v>
      </c>
      <c r="AD5010" s="3" t="s">
        <v>6151</v>
      </c>
      <c r="AE5010" s="3" t="s">
        <v>6151</v>
      </c>
      <c r="AF5010" s="3" t="s">
        <v>154</v>
      </c>
      <c r="AG5010" s="3" t="s">
        <v>154</v>
      </c>
      <c r="AH5010" s="3" t="s">
        <v>6478</v>
      </c>
      <c r="AI5010" s="3" t="s">
        <v>6482</v>
      </c>
      <c r="AJ5010" s="3" t="s">
        <v>16232</v>
      </c>
    </row>
    <row r="5011" spans="1:36" ht="15">
      <c r="A5011" s="10">
        <v>5114</v>
      </c>
      <c r="B5011" t="str">
        <f>IF(K5011="总计","",INDEX(主数据!A:AD,MATCH(J5011,主数据!A:A,0),9))</f>
        <v>华南大区公司</v>
      </c>
      <c r="C5011" t="str">
        <f>IF(K5011="","",INDEX(主数据!A:AD,MATCH(J5011,主数据!A:A,0),11))</f>
        <v>福州东区</v>
      </c>
      <c r="D5011" t="str">
        <f t="shared" si="312"/>
        <v>FZ31其他费用直接录入</v>
      </c>
      <c r="E5011" s="13" t="str">
        <f t="shared" si="314"/>
        <v/>
      </c>
      <c r="F5011" s="13" t="str">
        <f>IF(E5011="","",IFERROR(IF(IF(K5011="","",INDEX(收费标合同信息维护!A:Q,MATCH(D5011,收费标合同信息维护!J:J,0),10))=D5011,"有","无"),"无"))</f>
        <v/>
      </c>
      <c r="G5011" s="13" t="str">
        <f t="shared" si="313"/>
        <v/>
      </c>
      <c r="H5011" s="13" t="str">
        <f t="shared" si="315"/>
        <v/>
      </c>
      <c r="I5011" s="13" t="str">
        <f>IF(G5011="","",IFERROR(IF(IF(K5011="","",INDEX(收费标合同信息维护!A:Q,MATCH(G5011,收费标合同信息维护!M:M,0),13))=G5011,"有","无"),"无"))</f>
        <v/>
      </c>
      <c r="J5011" s="3" t="s">
        <v>4286</v>
      </c>
      <c r="K5011" s="3" t="s">
        <v>16222</v>
      </c>
      <c r="L5011" s="3" t="s">
        <v>6544</v>
      </c>
      <c r="M5011" s="3" t="s">
        <v>6545</v>
      </c>
      <c r="N5011" s="3" t="s">
        <v>6477</v>
      </c>
      <c r="O5011" s="3" t="s">
        <v>6478</v>
      </c>
      <c r="P5011" s="3" t="s">
        <v>16234</v>
      </c>
      <c r="Q5011" s="3" t="s">
        <v>8211</v>
      </c>
      <c r="R5011" s="3" t="s">
        <v>6479</v>
      </c>
      <c r="S5011" s="3" t="s">
        <v>6480</v>
      </c>
      <c r="T5011" s="3" t="s">
        <v>6481</v>
      </c>
      <c r="U5011" s="3" t="s">
        <v>154</v>
      </c>
      <c r="V5011" s="3" t="s">
        <v>154</v>
      </c>
      <c r="W5011" s="3" t="s">
        <v>154</v>
      </c>
      <c r="X5011" s="3" t="s">
        <v>154</v>
      </c>
      <c r="Y5011" s="3" t="s">
        <v>154</v>
      </c>
      <c r="Z5011" s="3" t="s">
        <v>154</v>
      </c>
      <c r="AA5011" s="3" t="s">
        <v>154</v>
      </c>
      <c r="AB5011" s="3" t="s">
        <v>154</v>
      </c>
      <c r="AC5011" s="3" t="s">
        <v>154</v>
      </c>
      <c r="AD5011" s="3" t="s">
        <v>6151</v>
      </c>
      <c r="AE5011" s="3" t="s">
        <v>6151</v>
      </c>
      <c r="AF5011" s="3" t="s">
        <v>154</v>
      </c>
      <c r="AG5011" s="3" t="s">
        <v>154</v>
      </c>
      <c r="AH5011" s="3" t="s">
        <v>6478</v>
      </c>
      <c r="AI5011" s="3" t="s">
        <v>6482</v>
      </c>
      <c r="AJ5011" s="3" t="s">
        <v>16235</v>
      </c>
    </row>
    <row r="5012" spans="1:36" ht="15">
      <c r="A5012" s="10">
        <v>5115</v>
      </c>
      <c r="B5012" t="str">
        <f>IF(K5012="总计","",INDEX(主数据!A:AD,MATCH(J5012,主数据!A:A,0),9))</f>
        <v>华南大区公司</v>
      </c>
      <c r="C5012" t="str">
        <f>IF(K5012="","",INDEX(主数据!A:AD,MATCH(J5012,主数据!A:A,0),11))</f>
        <v>福州东区</v>
      </c>
      <c r="D5012" t="str">
        <f t="shared" si="312"/>
        <v>FZ31其他费用直接录入</v>
      </c>
      <c r="E5012" s="13" t="str">
        <f t="shared" si="314"/>
        <v/>
      </c>
      <c r="F5012" s="13" t="str">
        <f>IF(E5012="","",IFERROR(IF(IF(K5012="","",INDEX(收费标合同信息维护!A:Q,MATCH(D5012,收费标合同信息维护!J:J,0),10))=D5012,"有","无"),"无"))</f>
        <v/>
      </c>
      <c r="G5012" s="13" t="str">
        <f t="shared" si="313"/>
        <v/>
      </c>
      <c r="H5012" s="13" t="str">
        <f t="shared" si="315"/>
        <v/>
      </c>
      <c r="I5012" s="13" t="str">
        <f>IF(G5012="","",IFERROR(IF(IF(K5012="","",INDEX(收费标合同信息维护!A:Q,MATCH(G5012,收费标合同信息维护!M:M,0),13))=G5012,"有","无"),"无"))</f>
        <v/>
      </c>
      <c r="J5012" s="3" t="s">
        <v>4286</v>
      </c>
      <c r="K5012" s="3" t="s">
        <v>16222</v>
      </c>
      <c r="L5012" s="3" t="s">
        <v>6544</v>
      </c>
      <c r="M5012" s="3" t="s">
        <v>6545</v>
      </c>
      <c r="N5012" s="3" t="s">
        <v>6477</v>
      </c>
      <c r="O5012" s="3" t="s">
        <v>6478</v>
      </c>
      <c r="P5012" s="3" t="s">
        <v>16236</v>
      </c>
      <c r="Q5012" s="3" t="s">
        <v>8412</v>
      </c>
      <c r="R5012" s="3" t="s">
        <v>6479</v>
      </c>
      <c r="S5012" s="3" t="s">
        <v>6480</v>
      </c>
      <c r="T5012" s="3" t="s">
        <v>6481</v>
      </c>
      <c r="U5012" s="3" t="s">
        <v>154</v>
      </c>
      <c r="V5012" s="3" t="s">
        <v>154</v>
      </c>
      <c r="W5012" s="3" t="s">
        <v>154</v>
      </c>
      <c r="X5012" s="3" t="s">
        <v>154</v>
      </c>
      <c r="Y5012" s="3" t="s">
        <v>154</v>
      </c>
      <c r="Z5012" s="3" t="s">
        <v>154</v>
      </c>
      <c r="AA5012" s="3" t="s">
        <v>154</v>
      </c>
      <c r="AB5012" s="3" t="s">
        <v>154</v>
      </c>
      <c r="AC5012" s="3" t="s">
        <v>154</v>
      </c>
      <c r="AD5012" s="3" t="s">
        <v>6151</v>
      </c>
      <c r="AE5012" s="3" t="s">
        <v>6151</v>
      </c>
      <c r="AF5012" s="3" t="s">
        <v>154</v>
      </c>
      <c r="AG5012" s="3" t="s">
        <v>154</v>
      </c>
      <c r="AH5012" s="3" t="s">
        <v>6478</v>
      </c>
      <c r="AI5012" s="3" t="s">
        <v>6482</v>
      </c>
      <c r="AJ5012" s="3" t="s">
        <v>16235</v>
      </c>
    </row>
    <row r="5013" spans="1:36" ht="15">
      <c r="A5013" s="10">
        <v>5116</v>
      </c>
      <c r="B5013" t="str">
        <f>IF(K5013="总计","",INDEX(主数据!A:AD,MATCH(J5013,主数据!A:A,0),9))</f>
        <v>华南大区公司</v>
      </c>
      <c r="C5013" t="str">
        <f>IF(K5013="","",INDEX(主数据!A:AD,MATCH(J5013,主数据!A:A,0),11))</f>
        <v>福州东区</v>
      </c>
      <c r="D5013" t="str">
        <f t="shared" si="312"/>
        <v>FZ31电费（充值型）直接录入</v>
      </c>
      <c r="E5013" s="13" t="str">
        <f t="shared" si="314"/>
        <v/>
      </c>
      <c r="F5013" s="13" t="str">
        <f>IF(E5013="","",IFERROR(IF(IF(K5013="","",INDEX(收费标合同信息维护!A:Q,MATCH(D5013,收费标合同信息维护!J:J,0),10))=D5013,"有","无"),"无"))</f>
        <v/>
      </c>
      <c r="G5013" s="13" t="str">
        <f t="shared" si="313"/>
        <v/>
      </c>
      <c r="H5013" s="13" t="str">
        <f t="shared" si="315"/>
        <v/>
      </c>
      <c r="I5013" s="13" t="str">
        <f>IF(G5013="","",IFERROR(IF(IF(K5013="","",INDEX(收费标合同信息维护!A:Q,MATCH(G5013,收费标合同信息维护!M:M,0),13))=G5013,"有","无"),"无"))</f>
        <v/>
      </c>
      <c r="J5013" s="3" t="s">
        <v>4286</v>
      </c>
      <c r="K5013" s="3" t="s">
        <v>16222</v>
      </c>
      <c r="L5013" s="3" t="s">
        <v>6733</v>
      </c>
      <c r="M5013" s="3" t="s">
        <v>6734</v>
      </c>
      <c r="N5013" s="3" t="s">
        <v>6477</v>
      </c>
      <c r="O5013" s="3" t="s">
        <v>6478</v>
      </c>
      <c r="P5013" s="3" t="s">
        <v>16237</v>
      </c>
      <c r="Q5013" s="3" t="s">
        <v>6602</v>
      </c>
      <c r="R5013" s="3" t="s">
        <v>6479</v>
      </c>
      <c r="S5013" s="3" t="s">
        <v>6480</v>
      </c>
      <c r="T5013" s="3" t="s">
        <v>6493</v>
      </c>
      <c r="U5013" s="3" t="s">
        <v>154</v>
      </c>
      <c r="V5013" s="3" t="s">
        <v>154</v>
      </c>
      <c r="W5013" s="3" t="s">
        <v>154</v>
      </c>
      <c r="X5013" s="3" t="s">
        <v>154</v>
      </c>
      <c r="Y5013" s="3" t="s">
        <v>154</v>
      </c>
      <c r="Z5013" s="3" t="s">
        <v>154</v>
      </c>
      <c r="AA5013" s="3" t="s">
        <v>154</v>
      </c>
      <c r="AB5013" s="3" t="s">
        <v>154</v>
      </c>
      <c r="AC5013" s="3" t="s">
        <v>154</v>
      </c>
      <c r="AD5013" s="3" t="s">
        <v>6151</v>
      </c>
      <c r="AE5013" s="3" t="s">
        <v>6151</v>
      </c>
      <c r="AF5013" s="3" t="s">
        <v>154</v>
      </c>
      <c r="AG5013" s="3" t="s">
        <v>154</v>
      </c>
      <c r="AH5013" s="3" t="s">
        <v>6478</v>
      </c>
      <c r="AI5013" s="3" t="s">
        <v>6482</v>
      </c>
      <c r="AJ5013" s="3" t="s">
        <v>6063</v>
      </c>
    </row>
    <row r="5014" spans="1:36" ht="30">
      <c r="A5014" s="10">
        <v>5117</v>
      </c>
      <c r="B5014" t="str">
        <f>IF(K5014="总计","",INDEX(主数据!A:AD,MATCH(J5014,主数据!A:A,0),9))</f>
        <v>华南大区公司</v>
      </c>
      <c r="C5014" t="str">
        <f>IF(K5014="","",INDEX(主数据!A:AD,MATCH(J5014,主数据!A:A,0),11))</f>
        <v>福州东区</v>
      </c>
      <c r="D5014" t="str">
        <f t="shared" si="312"/>
        <v>FZ31自来水费（充值型-简易征收）直接录入</v>
      </c>
      <c r="E5014" s="13" t="str">
        <f t="shared" si="314"/>
        <v/>
      </c>
      <c r="F5014" s="13" t="str">
        <f>IF(E5014="","",IFERROR(IF(IF(K5014="","",INDEX(收费标合同信息维护!A:Q,MATCH(D5014,收费标合同信息维护!J:J,0),10))=D5014,"有","无"),"无"))</f>
        <v/>
      </c>
      <c r="G5014" s="13" t="str">
        <f t="shared" si="313"/>
        <v/>
      </c>
      <c r="H5014" s="13" t="str">
        <f t="shared" si="315"/>
        <v/>
      </c>
      <c r="I5014" s="13" t="str">
        <f>IF(G5014="","",IFERROR(IF(IF(K5014="","",INDEX(收费标合同信息维护!A:Q,MATCH(G5014,收费标合同信息维护!M:M,0),13))=G5014,"有","无"),"无"))</f>
        <v/>
      </c>
      <c r="J5014" s="3" t="s">
        <v>4286</v>
      </c>
      <c r="K5014" s="3" t="s">
        <v>16222</v>
      </c>
      <c r="L5014" s="3" t="s">
        <v>6966</v>
      </c>
      <c r="M5014" s="3" t="s">
        <v>6967</v>
      </c>
      <c r="N5014" s="3" t="s">
        <v>6477</v>
      </c>
      <c r="O5014" s="3" t="s">
        <v>6478</v>
      </c>
      <c r="P5014" s="3" t="s">
        <v>16238</v>
      </c>
      <c r="Q5014" s="3" t="s">
        <v>6723</v>
      </c>
      <c r="R5014" s="3" t="s">
        <v>6479</v>
      </c>
      <c r="S5014" s="3" t="s">
        <v>6480</v>
      </c>
      <c r="T5014" s="3" t="s">
        <v>7025</v>
      </c>
      <c r="U5014" s="3" t="s">
        <v>154</v>
      </c>
      <c r="V5014" s="3" t="s">
        <v>154</v>
      </c>
      <c r="W5014" s="3" t="s">
        <v>154</v>
      </c>
      <c r="X5014" s="3" t="s">
        <v>154</v>
      </c>
      <c r="Y5014" s="3" t="s">
        <v>154</v>
      </c>
      <c r="Z5014" s="3" t="s">
        <v>154</v>
      </c>
      <c r="AA5014" s="3" t="s">
        <v>154</v>
      </c>
      <c r="AB5014" s="3" t="s">
        <v>154</v>
      </c>
      <c r="AC5014" s="3" t="s">
        <v>154</v>
      </c>
      <c r="AD5014" s="3" t="s">
        <v>6151</v>
      </c>
      <c r="AE5014" s="3" t="s">
        <v>6151</v>
      </c>
      <c r="AF5014" s="3" t="s">
        <v>154</v>
      </c>
      <c r="AG5014" s="3" t="s">
        <v>154</v>
      </c>
      <c r="AH5014" s="3" t="s">
        <v>6478</v>
      </c>
      <c r="AI5014" s="3" t="s">
        <v>6482</v>
      </c>
      <c r="AJ5014" s="3" t="s">
        <v>16239</v>
      </c>
    </row>
    <row r="5015" spans="1:36" ht="15">
      <c r="A5015" s="10">
        <v>5118</v>
      </c>
      <c r="B5015" t="str">
        <f>IF(K5015="总计","",INDEX(主数据!A:AD,MATCH(J5015,主数据!A:A,0),9))</f>
        <v>华南大区公司</v>
      </c>
      <c r="C5015" t="str">
        <f>IF(K5015="","",INDEX(主数据!A:AD,MATCH(J5015,主数据!A:A,0),11))</f>
        <v>福州东区</v>
      </c>
      <c r="D5015" t="str">
        <f t="shared" si="312"/>
        <v>FZ31公摊费直接录入</v>
      </c>
      <c r="E5015" s="13" t="str">
        <f t="shared" si="314"/>
        <v/>
      </c>
      <c r="F5015" s="13" t="str">
        <f>IF(E5015="","",IFERROR(IF(IF(K5015="","",INDEX(收费标合同信息维护!A:Q,MATCH(D5015,收费标合同信息维护!J:J,0),10))=D5015,"有","无"),"无"))</f>
        <v/>
      </c>
      <c r="G5015" s="13" t="str">
        <f t="shared" si="313"/>
        <v/>
      </c>
      <c r="H5015" s="13" t="str">
        <f t="shared" si="315"/>
        <v/>
      </c>
      <c r="I5015" s="13" t="str">
        <f>IF(G5015="","",IFERROR(IF(IF(K5015="","",INDEX(收费标合同信息维护!A:Q,MATCH(G5015,收费标合同信息维护!M:M,0),13))=G5015,"有","无"),"无"))</f>
        <v/>
      </c>
      <c r="J5015" s="3" t="s">
        <v>4286</v>
      </c>
      <c r="K5015" s="3" t="s">
        <v>16222</v>
      </c>
      <c r="L5015" s="3" t="s">
        <v>6738</v>
      </c>
      <c r="M5015" s="3" t="s">
        <v>6739</v>
      </c>
      <c r="N5015" s="3" t="s">
        <v>6477</v>
      </c>
      <c r="O5015" s="3" t="s">
        <v>6597</v>
      </c>
      <c r="P5015" s="3" t="s">
        <v>16240</v>
      </c>
      <c r="Q5015" s="3" t="s">
        <v>6739</v>
      </c>
      <c r="R5015" s="3" t="s">
        <v>6479</v>
      </c>
      <c r="S5015" s="3" t="s">
        <v>6480</v>
      </c>
      <c r="T5015" s="3" t="s">
        <v>6704</v>
      </c>
      <c r="U5015" s="3" t="s">
        <v>6716</v>
      </c>
      <c r="V5015" s="3" t="s">
        <v>154</v>
      </c>
      <c r="W5015" s="3" t="s">
        <v>154</v>
      </c>
      <c r="X5015" s="3" t="s">
        <v>154</v>
      </c>
      <c r="Y5015" s="3" t="s">
        <v>154</v>
      </c>
      <c r="Z5015" s="3" t="s">
        <v>154</v>
      </c>
      <c r="AA5015" s="3" t="s">
        <v>154</v>
      </c>
      <c r="AB5015" s="3" t="s">
        <v>154</v>
      </c>
      <c r="AC5015" s="3" t="s">
        <v>154</v>
      </c>
      <c r="AD5015" s="3" t="s">
        <v>6151</v>
      </c>
      <c r="AE5015" s="3" t="s">
        <v>6151</v>
      </c>
      <c r="AF5015" s="3" t="s">
        <v>154</v>
      </c>
      <c r="AG5015" s="3" t="s">
        <v>154</v>
      </c>
      <c r="AH5015" s="3" t="s">
        <v>6478</v>
      </c>
      <c r="AI5015" s="3" t="s">
        <v>6482</v>
      </c>
      <c r="AJ5015" s="3" t="s">
        <v>16229</v>
      </c>
    </row>
    <row r="5016" spans="1:36" ht="15">
      <c r="A5016" s="10">
        <v>5119</v>
      </c>
      <c r="B5016" t="str">
        <f>IF(K5016="总计","",INDEX(主数据!A:AD,MATCH(J5016,主数据!A:A,0),9))</f>
        <v>华南大区公司</v>
      </c>
      <c r="C5016" t="str">
        <f>IF(K5016="","",INDEX(主数据!A:AD,MATCH(J5016,主数据!A:A,0),11))</f>
        <v>福州东区</v>
      </c>
      <c r="D5016" t="str">
        <f t="shared" si="312"/>
        <v>FZ31代收代付其他费用直接录入</v>
      </c>
      <c r="E5016" s="13" t="str">
        <f t="shared" si="314"/>
        <v/>
      </c>
      <c r="F5016" s="13" t="str">
        <f>IF(E5016="","",IFERROR(IF(IF(K5016="","",INDEX(收费标合同信息维护!A:Q,MATCH(D5016,收费标合同信息维护!J:J,0),10))=D5016,"有","无"),"无"))</f>
        <v/>
      </c>
      <c r="G5016" s="13" t="str">
        <f t="shared" si="313"/>
        <v/>
      </c>
      <c r="H5016" s="13" t="str">
        <f t="shared" si="315"/>
        <v/>
      </c>
      <c r="I5016" s="13" t="str">
        <f>IF(G5016="","",IFERROR(IF(IF(K5016="","",INDEX(收费标合同信息维护!A:Q,MATCH(G5016,收费标合同信息维护!M:M,0),13))=G5016,"有","无"),"无"))</f>
        <v/>
      </c>
      <c r="J5016" s="3" t="s">
        <v>4286</v>
      </c>
      <c r="K5016" s="3" t="s">
        <v>16222</v>
      </c>
      <c r="L5016" s="3" t="s">
        <v>6620</v>
      </c>
      <c r="M5016" s="3" t="s">
        <v>6621</v>
      </c>
      <c r="N5016" s="3" t="s">
        <v>6477</v>
      </c>
      <c r="O5016" s="3" t="s">
        <v>6478</v>
      </c>
      <c r="P5016" s="3" t="s">
        <v>16241</v>
      </c>
      <c r="Q5016" s="3" t="s">
        <v>8543</v>
      </c>
      <c r="R5016" s="3" t="s">
        <v>6479</v>
      </c>
      <c r="S5016" s="3" t="s">
        <v>6480</v>
      </c>
      <c r="T5016" s="3" t="s">
        <v>6644</v>
      </c>
      <c r="U5016" s="3" t="s">
        <v>7021</v>
      </c>
      <c r="V5016" s="3" t="s">
        <v>154</v>
      </c>
      <c r="W5016" s="3" t="s">
        <v>154</v>
      </c>
      <c r="X5016" s="3" t="s">
        <v>154</v>
      </c>
      <c r="Y5016" s="3" t="s">
        <v>154</v>
      </c>
      <c r="Z5016" s="3" t="s">
        <v>154</v>
      </c>
      <c r="AA5016" s="3" t="s">
        <v>154</v>
      </c>
      <c r="AB5016" s="3" t="s">
        <v>154</v>
      </c>
      <c r="AC5016" s="3" t="s">
        <v>154</v>
      </c>
      <c r="AD5016" s="3" t="s">
        <v>6151</v>
      </c>
      <c r="AE5016" s="3" t="s">
        <v>6151</v>
      </c>
      <c r="AF5016" s="3" t="s">
        <v>154</v>
      </c>
      <c r="AG5016" s="3" t="s">
        <v>154</v>
      </c>
      <c r="AH5016" s="3" t="s">
        <v>6478</v>
      </c>
      <c r="AI5016" s="3" t="s">
        <v>6482</v>
      </c>
      <c r="AJ5016" s="3" t="s">
        <v>6117</v>
      </c>
    </row>
    <row r="5017" spans="1:36" ht="15">
      <c r="A5017" s="10">
        <v>5120</v>
      </c>
      <c r="B5017" t="str">
        <f>IF(K5017="总计","",INDEX(主数据!A:AD,MATCH(J5017,主数据!A:A,0),9))</f>
        <v>华东大区公司</v>
      </c>
      <c r="C5017" t="str">
        <f>IF(K5017="","",INDEX(主数据!A:AD,MATCH(J5017,主数据!A:A,0),11))</f>
        <v>上海东区</v>
      </c>
      <c r="D5017" t="str">
        <f t="shared" si="312"/>
        <v>SH26物业服务费标准方式1.80</v>
      </c>
      <c r="E5017" s="13" t="str">
        <f t="shared" si="314"/>
        <v>1.80</v>
      </c>
      <c r="F5017" s="13" t="str">
        <f>IF(E5017="","",IFERROR(IF(IF(K5017="","",INDEX(收费标合同信息维护!A:Q,MATCH(D5017,收费标合同信息维护!J:J,0),10))=D5017,"有","无"),"无"))</f>
        <v>无</v>
      </c>
      <c r="G5017" s="13" t="str">
        <f t="shared" si="313"/>
        <v/>
      </c>
      <c r="H5017" s="13" t="str">
        <f t="shared" si="315"/>
        <v/>
      </c>
      <c r="I5017" s="13" t="str">
        <f>IF(G5017="","",IFERROR(IF(IF(K5017="","",INDEX(收费标合同信息维护!A:Q,MATCH(G5017,收费标合同信息维护!M:M,0),13))=G5017,"有","无"),"无"))</f>
        <v/>
      </c>
      <c r="J5017" s="3" t="s">
        <v>2252</v>
      </c>
      <c r="K5017" s="3" t="s">
        <v>16242</v>
      </c>
      <c r="L5017" s="3" t="s">
        <v>6025</v>
      </c>
      <c r="M5017" s="3" t="s">
        <v>6026</v>
      </c>
      <c r="N5017" s="3" t="s">
        <v>6477</v>
      </c>
      <c r="O5017" s="3" t="s">
        <v>6478</v>
      </c>
      <c r="P5017" s="3" t="s">
        <v>16243</v>
      </c>
      <c r="Q5017" s="3" t="s">
        <v>8395</v>
      </c>
      <c r="R5017" s="3" t="s">
        <v>6484</v>
      </c>
      <c r="S5017" s="3" t="s">
        <v>6491</v>
      </c>
      <c r="T5017" s="3" t="s">
        <v>16244</v>
      </c>
      <c r="U5017" s="3" t="s">
        <v>16245</v>
      </c>
      <c r="V5017" s="3" t="s">
        <v>6759</v>
      </c>
      <c r="W5017" s="3" t="s">
        <v>154</v>
      </c>
      <c r="X5017" s="3" t="s">
        <v>154</v>
      </c>
      <c r="Y5017" s="3" t="s">
        <v>154</v>
      </c>
      <c r="Z5017" s="3" t="s">
        <v>154</v>
      </c>
      <c r="AA5017" s="3" t="s">
        <v>154</v>
      </c>
      <c r="AB5017" s="3" t="s">
        <v>154</v>
      </c>
      <c r="AC5017" s="3" t="s">
        <v>154</v>
      </c>
      <c r="AD5017" s="3" t="s">
        <v>6151</v>
      </c>
      <c r="AE5017" s="3" t="s">
        <v>6151</v>
      </c>
      <c r="AF5017" s="3" t="s">
        <v>6040</v>
      </c>
      <c r="AG5017" s="3" t="s">
        <v>154</v>
      </c>
      <c r="AH5017" s="3" t="s">
        <v>6478</v>
      </c>
      <c r="AI5017" s="3" t="s">
        <v>6482</v>
      </c>
      <c r="AJ5017" s="3" t="s">
        <v>6041</v>
      </c>
    </row>
    <row r="5018" spans="1:36" ht="15">
      <c r="A5018" s="10">
        <v>5121</v>
      </c>
      <c r="B5018" t="str">
        <f>IF(K5018="总计","",INDEX(主数据!A:AD,MATCH(J5018,主数据!A:A,0),9))</f>
        <v>华东大区公司</v>
      </c>
      <c r="C5018" t="str">
        <f>IF(K5018="","",INDEX(主数据!A:AD,MATCH(J5018,主数据!A:A,0),11))</f>
        <v>上海东区</v>
      </c>
      <c r="D5018" t="str">
        <f t="shared" si="312"/>
        <v>SH26物业服务费标准方式2.20</v>
      </c>
      <c r="E5018" s="13" t="str">
        <f t="shared" si="314"/>
        <v>2.20</v>
      </c>
      <c r="F5018" s="13" t="str">
        <f>IF(E5018="","",IFERROR(IF(IF(K5018="","",INDEX(收费标合同信息维护!A:Q,MATCH(D5018,收费标合同信息维护!J:J,0),10))=D5018,"有","无"),"无"))</f>
        <v>无</v>
      </c>
      <c r="G5018" s="13" t="str">
        <f t="shared" si="313"/>
        <v/>
      </c>
      <c r="H5018" s="13" t="str">
        <f t="shared" si="315"/>
        <v/>
      </c>
      <c r="I5018" s="13" t="str">
        <f>IF(G5018="","",IFERROR(IF(IF(K5018="","",INDEX(收费标合同信息维护!A:Q,MATCH(G5018,收费标合同信息维护!M:M,0),13))=G5018,"有","无"),"无"))</f>
        <v/>
      </c>
      <c r="J5018" s="3" t="s">
        <v>2252</v>
      </c>
      <c r="K5018" s="3" t="s">
        <v>16242</v>
      </c>
      <c r="L5018" s="3" t="s">
        <v>6025</v>
      </c>
      <c r="M5018" s="3" t="s">
        <v>6026</v>
      </c>
      <c r="N5018" s="3" t="s">
        <v>6477</v>
      </c>
      <c r="O5018" s="3" t="s">
        <v>6478</v>
      </c>
      <c r="P5018" s="3" t="s">
        <v>16246</v>
      </c>
      <c r="Q5018" s="3" t="s">
        <v>6862</v>
      </c>
      <c r="R5018" s="3" t="s">
        <v>6484</v>
      </c>
      <c r="S5018" s="3" t="s">
        <v>6491</v>
      </c>
      <c r="T5018" s="3" t="s">
        <v>6481</v>
      </c>
      <c r="U5018" s="3" t="s">
        <v>154</v>
      </c>
      <c r="V5018" s="3" t="s">
        <v>6863</v>
      </c>
      <c r="W5018" s="3" t="s">
        <v>154</v>
      </c>
      <c r="X5018" s="3" t="s">
        <v>154</v>
      </c>
      <c r="Y5018" s="3" t="s">
        <v>154</v>
      </c>
      <c r="Z5018" s="3" t="s">
        <v>154</v>
      </c>
      <c r="AA5018" s="3" t="s">
        <v>154</v>
      </c>
      <c r="AB5018" s="3" t="s">
        <v>154</v>
      </c>
      <c r="AC5018" s="3" t="s">
        <v>154</v>
      </c>
      <c r="AD5018" s="3" t="s">
        <v>6151</v>
      </c>
      <c r="AE5018" s="3" t="s">
        <v>6151</v>
      </c>
      <c r="AF5018" s="3" t="s">
        <v>6040</v>
      </c>
      <c r="AG5018" s="3" t="s">
        <v>154</v>
      </c>
      <c r="AH5018" s="3" t="s">
        <v>6478</v>
      </c>
      <c r="AI5018" s="3" t="s">
        <v>6482</v>
      </c>
      <c r="AJ5018" s="3" t="s">
        <v>12660</v>
      </c>
    </row>
    <row r="5019" spans="1:36" ht="30">
      <c r="A5019" s="10">
        <v>5122</v>
      </c>
      <c r="B5019" t="str">
        <f>IF(K5019="总计","",INDEX(主数据!A:AD,MATCH(J5019,主数据!A:A,0),9))</f>
        <v>华东大区公司</v>
      </c>
      <c r="C5019" t="str">
        <f>IF(K5019="","",INDEX(主数据!A:AD,MATCH(J5019,主数据!A:A,0),11))</f>
        <v>上海东区</v>
      </c>
      <c r="D5019" t="str">
        <f t="shared" si="312"/>
        <v>SH26物业服务费定额</v>
      </c>
      <c r="E5019" s="13" t="str">
        <f t="shared" si="314"/>
        <v/>
      </c>
      <c r="F5019" s="13" t="str">
        <f>IF(E5019="","",IFERROR(IF(IF(K5019="","",INDEX(收费标合同信息维护!A:Q,MATCH(D5019,收费标合同信息维护!J:J,0),10))=D5019,"有","无"),"无"))</f>
        <v/>
      </c>
      <c r="G5019" s="13" t="str">
        <f t="shared" si="313"/>
        <v>SH26物业服务费定额1065.54</v>
      </c>
      <c r="H5019" s="13" t="str">
        <f t="shared" si="315"/>
        <v>1065.54</v>
      </c>
      <c r="I5019" s="13" t="str">
        <f>IF(G5019="","",IFERROR(IF(IF(K5019="","",INDEX(收费标合同信息维护!A:Q,MATCH(G5019,收费标合同信息维护!M:M,0),13))=G5019,"有","无"),"无"))</f>
        <v>无</v>
      </c>
      <c r="J5019" s="3" t="s">
        <v>2252</v>
      </c>
      <c r="K5019" s="3" t="s">
        <v>16242</v>
      </c>
      <c r="L5019" s="3" t="s">
        <v>6025</v>
      </c>
      <c r="M5019" s="3" t="s">
        <v>6026</v>
      </c>
      <c r="N5019" s="3" t="s">
        <v>6477</v>
      </c>
      <c r="O5019" s="3" t="s">
        <v>6478</v>
      </c>
      <c r="P5019" s="3" t="s">
        <v>16247</v>
      </c>
      <c r="Q5019" s="3" t="s">
        <v>16248</v>
      </c>
      <c r="R5019" s="3" t="s">
        <v>6490</v>
      </c>
      <c r="S5019" s="3" t="s">
        <v>6491</v>
      </c>
      <c r="T5019" s="3" t="s">
        <v>16244</v>
      </c>
      <c r="U5019" s="3" t="s">
        <v>16245</v>
      </c>
      <c r="V5019" s="3" t="s">
        <v>154</v>
      </c>
      <c r="W5019" s="3" t="s">
        <v>16249</v>
      </c>
      <c r="X5019" s="3" t="s">
        <v>154</v>
      </c>
      <c r="Y5019" s="3" t="s">
        <v>154</v>
      </c>
      <c r="Z5019" s="3" t="s">
        <v>154</v>
      </c>
      <c r="AA5019" s="3" t="s">
        <v>154</v>
      </c>
      <c r="AB5019" s="3" t="s">
        <v>154</v>
      </c>
      <c r="AC5019" s="3" t="s">
        <v>154</v>
      </c>
      <c r="AD5019" s="3" t="s">
        <v>6151</v>
      </c>
      <c r="AE5019" s="3" t="s">
        <v>6151</v>
      </c>
      <c r="AF5019" s="3" t="s">
        <v>154</v>
      </c>
      <c r="AG5019" s="3" t="s">
        <v>154</v>
      </c>
      <c r="AH5019" s="3" t="s">
        <v>6478</v>
      </c>
      <c r="AI5019" s="3" t="s">
        <v>6482</v>
      </c>
      <c r="AJ5019" s="3" t="s">
        <v>25</v>
      </c>
    </row>
    <row r="5020" spans="1:36" ht="30">
      <c r="A5020" s="10">
        <v>5123</v>
      </c>
      <c r="B5020" t="str">
        <f>IF(K5020="总计","",INDEX(主数据!A:AD,MATCH(J5020,主数据!A:A,0),9))</f>
        <v>华东大区公司</v>
      </c>
      <c r="C5020" t="str">
        <f>IF(K5020="","",INDEX(主数据!A:AD,MATCH(J5020,主数据!A:A,0),11))</f>
        <v>上海东区</v>
      </c>
      <c r="D5020" t="str">
        <f t="shared" si="312"/>
        <v>SH26物业服务费定额</v>
      </c>
      <c r="E5020" s="13" t="str">
        <f t="shared" si="314"/>
        <v/>
      </c>
      <c r="F5020" s="13" t="str">
        <f>IF(E5020="","",IFERROR(IF(IF(K5020="","",INDEX(收费标合同信息维护!A:Q,MATCH(D5020,收费标合同信息维护!J:J,0),10))=D5020,"有","无"),"无"))</f>
        <v/>
      </c>
      <c r="G5020" s="13" t="str">
        <f t="shared" si="313"/>
        <v>SH26物业服务费定额1062.43</v>
      </c>
      <c r="H5020" s="13" t="str">
        <f t="shared" si="315"/>
        <v>1062.43</v>
      </c>
      <c r="I5020" s="13" t="str">
        <f>IF(G5020="","",IFERROR(IF(IF(K5020="","",INDEX(收费标合同信息维护!A:Q,MATCH(G5020,收费标合同信息维护!M:M,0),13))=G5020,"有","无"),"无"))</f>
        <v>无</v>
      </c>
      <c r="J5020" s="3" t="s">
        <v>2252</v>
      </c>
      <c r="K5020" s="3" t="s">
        <v>16242</v>
      </c>
      <c r="L5020" s="3" t="s">
        <v>6025</v>
      </c>
      <c r="M5020" s="3" t="s">
        <v>6026</v>
      </c>
      <c r="N5020" s="3" t="s">
        <v>6477</v>
      </c>
      <c r="O5020" s="3" t="s">
        <v>6478</v>
      </c>
      <c r="P5020" s="3" t="s">
        <v>16250</v>
      </c>
      <c r="Q5020" s="3" t="s">
        <v>16251</v>
      </c>
      <c r="R5020" s="3" t="s">
        <v>6490</v>
      </c>
      <c r="S5020" s="3" t="s">
        <v>6491</v>
      </c>
      <c r="T5020" s="3" t="s">
        <v>16244</v>
      </c>
      <c r="U5020" s="3" t="s">
        <v>16245</v>
      </c>
      <c r="V5020" s="3" t="s">
        <v>154</v>
      </c>
      <c r="W5020" s="3" t="s">
        <v>16252</v>
      </c>
      <c r="X5020" s="3" t="s">
        <v>154</v>
      </c>
      <c r="Y5020" s="3" t="s">
        <v>154</v>
      </c>
      <c r="Z5020" s="3" t="s">
        <v>154</v>
      </c>
      <c r="AA5020" s="3" t="s">
        <v>154</v>
      </c>
      <c r="AB5020" s="3" t="s">
        <v>154</v>
      </c>
      <c r="AC5020" s="3" t="s">
        <v>154</v>
      </c>
      <c r="AD5020" s="3" t="s">
        <v>6151</v>
      </c>
      <c r="AE5020" s="3" t="s">
        <v>6151</v>
      </c>
      <c r="AF5020" s="3" t="s">
        <v>154</v>
      </c>
      <c r="AG5020" s="3" t="s">
        <v>154</v>
      </c>
      <c r="AH5020" s="3" t="s">
        <v>6478</v>
      </c>
      <c r="AI5020" s="3" t="s">
        <v>6482</v>
      </c>
      <c r="AJ5020" s="3" t="s">
        <v>28</v>
      </c>
    </row>
    <row r="5021" spans="1:36" ht="30">
      <c r="A5021" s="10">
        <v>5124</v>
      </c>
      <c r="B5021" t="str">
        <f>IF(K5021="总计","",INDEX(主数据!A:AD,MATCH(J5021,主数据!A:A,0),9))</f>
        <v>华东大区公司</v>
      </c>
      <c r="C5021" t="str">
        <f>IF(K5021="","",INDEX(主数据!A:AD,MATCH(J5021,主数据!A:A,0),11))</f>
        <v>上海东区</v>
      </c>
      <c r="D5021" t="str">
        <f t="shared" si="312"/>
        <v>SH26物业服务费定额</v>
      </c>
      <c r="E5021" s="13" t="str">
        <f t="shared" si="314"/>
        <v/>
      </c>
      <c r="F5021" s="13" t="str">
        <f>IF(E5021="","",IFERROR(IF(IF(K5021="","",INDEX(收费标合同信息维护!A:Q,MATCH(D5021,收费标合同信息维护!J:J,0),10))=D5021,"有","无"),"无"))</f>
        <v/>
      </c>
      <c r="G5021" s="13" t="str">
        <f t="shared" si="313"/>
        <v>SH26物业服务费定额871.95</v>
      </c>
      <c r="H5021" s="13" t="str">
        <f t="shared" si="315"/>
        <v>871.95</v>
      </c>
      <c r="I5021" s="13" t="str">
        <f>IF(G5021="","",IFERROR(IF(IF(K5021="","",INDEX(收费标合同信息维护!A:Q,MATCH(G5021,收费标合同信息维护!M:M,0),13))=G5021,"有","无"),"无"))</f>
        <v>无</v>
      </c>
      <c r="J5021" s="3" t="s">
        <v>2252</v>
      </c>
      <c r="K5021" s="3" t="s">
        <v>16242</v>
      </c>
      <c r="L5021" s="3" t="s">
        <v>6025</v>
      </c>
      <c r="M5021" s="3" t="s">
        <v>6026</v>
      </c>
      <c r="N5021" s="3" t="s">
        <v>6477</v>
      </c>
      <c r="O5021" s="3" t="s">
        <v>6478</v>
      </c>
      <c r="P5021" s="3" t="s">
        <v>16253</v>
      </c>
      <c r="Q5021" s="3" t="s">
        <v>16254</v>
      </c>
      <c r="R5021" s="3" t="s">
        <v>6490</v>
      </c>
      <c r="S5021" s="3" t="s">
        <v>6491</v>
      </c>
      <c r="T5021" s="3" t="s">
        <v>16244</v>
      </c>
      <c r="U5021" s="3" t="s">
        <v>16245</v>
      </c>
      <c r="V5021" s="3" t="s">
        <v>154</v>
      </c>
      <c r="W5021" s="3" t="s">
        <v>16255</v>
      </c>
      <c r="X5021" s="3" t="s">
        <v>154</v>
      </c>
      <c r="Y5021" s="3" t="s">
        <v>154</v>
      </c>
      <c r="Z5021" s="3" t="s">
        <v>154</v>
      </c>
      <c r="AA5021" s="3" t="s">
        <v>154</v>
      </c>
      <c r="AB5021" s="3" t="s">
        <v>154</v>
      </c>
      <c r="AC5021" s="3" t="s">
        <v>154</v>
      </c>
      <c r="AD5021" s="3" t="s">
        <v>6151</v>
      </c>
      <c r="AE5021" s="3" t="s">
        <v>6151</v>
      </c>
      <c r="AF5021" s="3" t="s">
        <v>154</v>
      </c>
      <c r="AG5021" s="3" t="s">
        <v>154</v>
      </c>
      <c r="AH5021" s="3" t="s">
        <v>6478</v>
      </c>
      <c r="AI5021" s="3" t="s">
        <v>6482</v>
      </c>
      <c r="AJ5021" s="3" t="s">
        <v>26</v>
      </c>
    </row>
    <row r="5022" spans="1:36" ht="30">
      <c r="A5022" s="10">
        <v>5125</v>
      </c>
      <c r="B5022" t="str">
        <f>IF(K5022="总计","",INDEX(主数据!A:AD,MATCH(J5022,主数据!A:A,0),9))</f>
        <v>华东大区公司</v>
      </c>
      <c r="C5022" t="str">
        <f>IF(K5022="","",INDEX(主数据!A:AD,MATCH(J5022,主数据!A:A,0),11))</f>
        <v>上海东区</v>
      </c>
      <c r="D5022" t="str">
        <f t="shared" si="312"/>
        <v>SH26物业服务费定额</v>
      </c>
      <c r="E5022" s="13" t="str">
        <f t="shared" si="314"/>
        <v/>
      </c>
      <c r="F5022" s="13" t="str">
        <f>IF(E5022="","",IFERROR(IF(IF(K5022="","",INDEX(收费标合同信息维护!A:Q,MATCH(D5022,收费标合同信息维护!J:J,0),10))=D5022,"有","无"),"无"))</f>
        <v/>
      </c>
      <c r="G5022" s="13" t="str">
        <f t="shared" si="313"/>
        <v>SH26物业服务费定额855.76</v>
      </c>
      <c r="H5022" s="13" t="str">
        <f t="shared" si="315"/>
        <v>855.76</v>
      </c>
      <c r="I5022" s="13" t="str">
        <f>IF(G5022="","",IFERROR(IF(IF(K5022="","",INDEX(收费标合同信息维护!A:Q,MATCH(G5022,收费标合同信息维护!M:M,0),13))=G5022,"有","无"),"无"))</f>
        <v>无</v>
      </c>
      <c r="J5022" s="3" t="s">
        <v>2252</v>
      </c>
      <c r="K5022" s="3" t="s">
        <v>16242</v>
      </c>
      <c r="L5022" s="3" t="s">
        <v>6025</v>
      </c>
      <c r="M5022" s="3" t="s">
        <v>6026</v>
      </c>
      <c r="N5022" s="3" t="s">
        <v>6477</v>
      </c>
      <c r="O5022" s="3" t="s">
        <v>6478</v>
      </c>
      <c r="P5022" s="3" t="s">
        <v>16256</v>
      </c>
      <c r="Q5022" s="3" t="s">
        <v>16257</v>
      </c>
      <c r="R5022" s="3" t="s">
        <v>6490</v>
      </c>
      <c r="S5022" s="3" t="s">
        <v>6491</v>
      </c>
      <c r="T5022" s="3" t="s">
        <v>16244</v>
      </c>
      <c r="U5022" s="3" t="s">
        <v>16245</v>
      </c>
      <c r="V5022" s="3" t="s">
        <v>154</v>
      </c>
      <c r="W5022" s="3" t="s">
        <v>16258</v>
      </c>
      <c r="X5022" s="3" t="s">
        <v>154</v>
      </c>
      <c r="Y5022" s="3" t="s">
        <v>154</v>
      </c>
      <c r="Z5022" s="3" t="s">
        <v>154</v>
      </c>
      <c r="AA5022" s="3" t="s">
        <v>154</v>
      </c>
      <c r="AB5022" s="3" t="s">
        <v>154</v>
      </c>
      <c r="AC5022" s="3" t="s">
        <v>154</v>
      </c>
      <c r="AD5022" s="3" t="s">
        <v>6151</v>
      </c>
      <c r="AE5022" s="3" t="s">
        <v>6151</v>
      </c>
      <c r="AF5022" s="3" t="s">
        <v>154</v>
      </c>
      <c r="AG5022" s="3" t="s">
        <v>154</v>
      </c>
      <c r="AH5022" s="3" t="s">
        <v>6478</v>
      </c>
      <c r="AI5022" s="3" t="s">
        <v>6482</v>
      </c>
      <c r="AJ5022" s="3" t="s">
        <v>28</v>
      </c>
    </row>
    <row r="5023" spans="1:36" ht="30">
      <c r="A5023" s="10">
        <v>5126</v>
      </c>
      <c r="B5023" t="str">
        <f>IF(K5023="总计","",INDEX(主数据!A:AD,MATCH(J5023,主数据!A:A,0),9))</f>
        <v>华东大区公司</v>
      </c>
      <c r="C5023" t="str">
        <f>IF(K5023="","",INDEX(主数据!A:AD,MATCH(J5023,主数据!A:A,0),11))</f>
        <v>上海东区</v>
      </c>
      <c r="D5023" t="str">
        <f t="shared" si="312"/>
        <v>SH26物业服务费定额</v>
      </c>
      <c r="E5023" s="13" t="str">
        <f t="shared" si="314"/>
        <v/>
      </c>
      <c r="F5023" s="13" t="str">
        <f>IF(E5023="","",IFERROR(IF(IF(K5023="","",INDEX(收费标合同信息维护!A:Q,MATCH(D5023,收费标合同信息维护!J:J,0),10))=D5023,"有","无"),"无"))</f>
        <v/>
      </c>
      <c r="G5023" s="13" t="str">
        <f t="shared" si="313"/>
        <v>SH26物业服务费定额871.68</v>
      </c>
      <c r="H5023" s="13" t="str">
        <f t="shared" si="315"/>
        <v>871.68</v>
      </c>
      <c r="I5023" s="13" t="str">
        <f>IF(G5023="","",IFERROR(IF(IF(K5023="","",INDEX(收费标合同信息维护!A:Q,MATCH(G5023,收费标合同信息维护!M:M,0),13))=G5023,"有","无"),"无"))</f>
        <v>无</v>
      </c>
      <c r="J5023" s="3" t="s">
        <v>2252</v>
      </c>
      <c r="K5023" s="3" t="s">
        <v>16242</v>
      </c>
      <c r="L5023" s="3" t="s">
        <v>6025</v>
      </c>
      <c r="M5023" s="3" t="s">
        <v>6026</v>
      </c>
      <c r="N5023" s="3" t="s">
        <v>6477</v>
      </c>
      <c r="O5023" s="3" t="s">
        <v>6478</v>
      </c>
      <c r="P5023" s="3" t="s">
        <v>16259</v>
      </c>
      <c r="Q5023" s="3" t="s">
        <v>16260</v>
      </c>
      <c r="R5023" s="3" t="s">
        <v>6490</v>
      </c>
      <c r="S5023" s="3" t="s">
        <v>6491</v>
      </c>
      <c r="T5023" s="3" t="s">
        <v>7100</v>
      </c>
      <c r="U5023" s="3" t="s">
        <v>12257</v>
      </c>
      <c r="V5023" s="3" t="s">
        <v>154</v>
      </c>
      <c r="W5023" s="3" t="s">
        <v>16261</v>
      </c>
      <c r="X5023" s="3" t="s">
        <v>154</v>
      </c>
      <c r="Y5023" s="3" t="s">
        <v>154</v>
      </c>
      <c r="Z5023" s="3" t="s">
        <v>154</v>
      </c>
      <c r="AA5023" s="3" t="s">
        <v>154</v>
      </c>
      <c r="AB5023" s="3" t="s">
        <v>154</v>
      </c>
      <c r="AC5023" s="3" t="s">
        <v>154</v>
      </c>
      <c r="AD5023" s="3" t="s">
        <v>6151</v>
      </c>
      <c r="AE5023" s="3" t="s">
        <v>6151</v>
      </c>
      <c r="AF5023" s="3" t="s">
        <v>6040</v>
      </c>
      <c r="AG5023" s="3" t="s">
        <v>154</v>
      </c>
      <c r="AH5023" s="3" t="s">
        <v>6478</v>
      </c>
      <c r="AI5023" s="3" t="s">
        <v>6482</v>
      </c>
      <c r="AJ5023" s="3" t="s">
        <v>6031</v>
      </c>
    </row>
    <row r="5024" spans="1:36" ht="30">
      <c r="A5024" s="10">
        <v>5127</v>
      </c>
      <c r="B5024" t="str">
        <f>IF(K5024="总计","",INDEX(主数据!A:AD,MATCH(J5024,主数据!A:A,0),9))</f>
        <v>华东大区公司</v>
      </c>
      <c r="C5024" t="str">
        <f>IF(K5024="","",INDEX(主数据!A:AD,MATCH(J5024,主数据!A:A,0),11))</f>
        <v>上海东区</v>
      </c>
      <c r="D5024" t="str">
        <f t="shared" si="312"/>
        <v>SH26物业服务费定额</v>
      </c>
      <c r="E5024" s="13" t="str">
        <f t="shared" si="314"/>
        <v/>
      </c>
      <c r="F5024" s="13" t="str">
        <f>IF(E5024="","",IFERROR(IF(IF(K5024="","",INDEX(收费标合同信息维护!A:Q,MATCH(D5024,收费标合同信息维护!J:J,0),10))=D5024,"有","无"),"无"))</f>
        <v/>
      </c>
      <c r="G5024" s="13" t="str">
        <f t="shared" si="313"/>
        <v>SH26物业服务费定额849.25</v>
      </c>
      <c r="H5024" s="13" t="str">
        <f t="shared" si="315"/>
        <v>849.25</v>
      </c>
      <c r="I5024" s="13" t="str">
        <f>IF(G5024="","",IFERROR(IF(IF(K5024="","",INDEX(收费标合同信息维护!A:Q,MATCH(G5024,收费标合同信息维护!M:M,0),13))=G5024,"有","无"),"无"))</f>
        <v>无</v>
      </c>
      <c r="J5024" s="3" t="s">
        <v>2252</v>
      </c>
      <c r="K5024" s="3" t="s">
        <v>16242</v>
      </c>
      <c r="L5024" s="3" t="s">
        <v>6025</v>
      </c>
      <c r="M5024" s="3" t="s">
        <v>6026</v>
      </c>
      <c r="N5024" s="3" t="s">
        <v>6477</v>
      </c>
      <c r="O5024" s="3" t="s">
        <v>6478</v>
      </c>
      <c r="P5024" s="3" t="s">
        <v>16262</v>
      </c>
      <c r="Q5024" s="3" t="s">
        <v>16263</v>
      </c>
      <c r="R5024" s="3" t="s">
        <v>6490</v>
      </c>
      <c r="S5024" s="3" t="s">
        <v>6491</v>
      </c>
      <c r="T5024" s="3" t="s">
        <v>16244</v>
      </c>
      <c r="U5024" s="3" t="s">
        <v>16245</v>
      </c>
      <c r="V5024" s="3" t="s">
        <v>154</v>
      </c>
      <c r="W5024" s="3" t="s">
        <v>16264</v>
      </c>
      <c r="X5024" s="3" t="s">
        <v>154</v>
      </c>
      <c r="Y5024" s="3" t="s">
        <v>154</v>
      </c>
      <c r="Z5024" s="3" t="s">
        <v>154</v>
      </c>
      <c r="AA5024" s="3" t="s">
        <v>154</v>
      </c>
      <c r="AB5024" s="3" t="s">
        <v>154</v>
      </c>
      <c r="AC5024" s="3" t="s">
        <v>154</v>
      </c>
      <c r="AD5024" s="3" t="s">
        <v>6151</v>
      </c>
      <c r="AE5024" s="3" t="s">
        <v>6151</v>
      </c>
      <c r="AF5024" s="3" t="s">
        <v>154</v>
      </c>
      <c r="AG5024" s="3" t="s">
        <v>154</v>
      </c>
      <c r="AH5024" s="3" t="s">
        <v>6478</v>
      </c>
      <c r="AI5024" s="3" t="s">
        <v>6482</v>
      </c>
      <c r="AJ5024" s="3" t="s">
        <v>6031</v>
      </c>
    </row>
    <row r="5025" spans="1:36" ht="30">
      <c r="A5025" s="10">
        <v>5128</v>
      </c>
      <c r="B5025" t="str">
        <f>IF(K5025="总计","",INDEX(主数据!A:AD,MATCH(J5025,主数据!A:A,0),9))</f>
        <v>华东大区公司</v>
      </c>
      <c r="C5025" t="str">
        <f>IF(K5025="","",INDEX(主数据!A:AD,MATCH(J5025,主数据!A:A,0),11))</f>
        <v>上海东区</v>
      </c>
      <c r="D5025" t="str">
        <f t="shared" si="312"/>
        <v>SH26物业服务费定额</v>
      </c>
      <c r="E5025" s="13" t="str">
        <f t="shared" si="314"/>
        <v/>
      </c>
      <c r="F5025" s="13" t="str">
        <f>IF(E5025="","",IFERROR(IF(IF(K5025="","",INDEX(收费标合同信息维护!A:Q,MATCH(D5025,收费标合同信息维护!J:J,0),10))=D5025,"有","无"),"无"))</f>
        <v/>
      </c>
      <c r="G5025" s="13" t="str">
        <f t="shared" si="313"/>
        <v>SH26物业服务费定额850.77</v>
      </c>
      <c r="H5025" s="13" t="str">
        <f t="shared" si="315"/>
        <v>850.77</v>
      </c>
      <c r="I5025" s="13" t="str">
        <f>IF(G5025="","",IFERROR(IF(IF(K5025="","",INDEX(收费标合同信息维护!A:Q,MATCH(G5025,收费标合同信息维护!M:M,0),13))=G5025,"有","无"),"无"))</f>
        <v>无</v>
      </c>
      <c r="J5025" s="3" t="s">
        <v>2252</v>
      </c>
      <c r="K5025" s="3" t="s">
        <v>16242</v>
      </c>
      <c r="L5025" s="3" t="s">
        <v>6025</v>
      </c>
      <c r="M5025" s="3" t="s">
        <v>6026</v>
      </c>
      <c r="N5025" s="3" t="s">
        <v>6477</v>
      </c>
      <c r="O5025" s="3" t="s">
        <v>6478</v>
      </c>
      <c r="P5025" s="3" t="s">
        <v>16265</v>
      </c>
      <c r="Q5025" s="3" t="s">
        <v>16266</v>
      </c>
      <c r="R5025" s="3" t="s">
        <v>6490</v>
      </c>
      <c r="S5025" s="3" t="s">
        <v>6491</v>
      </c>
      <c r="T5025" s="3" t="s">
        <v>16244</v>
      </c>
      <c r="U5025" s="3" t="s">
        <v>16245</v>
      </c>
      <c r="V5025" s="3" t="s">
        <v>154</v>
      </c>
      <c r="W5025" s="3" t="s">
        <v>16267</v>
      </c>
      <c r="X5025" s="3" t="s">
        <v>154</v>
      </c>
      <c r="Y5025" s="3" t="s">
        <v>154</v>
      </c>
      <c r="Z5025" s="3" t="s">
        <v>154</v>
      </c>
      <c r="AA5025" s="3" t="s">
        <v>154</v>
      </c>
      <c r="AB5025" s="3" t="s">
        <v>154</v>
      </c>
      <c r="AC5025" s="3" t="s">
        <v>154</v>
      </c>
      <c r="AD5025" s="3" t="s">
        <v>6151</v>
      </c>
      <c r="AE5025" s="3" t="s">
        <v>6151</v>
      </c>
      <c r="AF5025" s="3" t="s">
        <v>154</v>
      </c>
      <c r="AG5025" s="3" t="s">
        <v>154</v>
      </c>
      <c r="AH5025" s="3" t="s">
        <v>6478</v>
      </c>
      <c r="AI5025" s="3" t="s">
        <v>6482</v>
      </c>
      <c r="AJ5025" s="3" t="s">
        <v>6027</v>
      </c>
    </row>
    <row r="5026" spans="1:36" ht="30">
      <c r="A5026" s="10">
        <v>5129</v>
      </c>
      <c r="B5026" t="str">
        <f>IF(K5026="总计","",INDEX(主数据!A:AD,MATCH(J5026,主数据!A:A,0),9))</f>
        <v>华东大区公司</v>
      </c>
      <c r="C5026" t="str">
        <f>IF(K5026="","",INDEX(主数据!A:AD,MATCH(J5026,主数据!A:A,0),11))</f>
        <v>上海东区</v>
      </c>
      <c r="D5026" t="str">
        <f t="shared" si="312"/>
        <v>SH26物业服务费定额</v>
      </c>
      <c r="E5026" s="13" t="str">
        <f t="shared" si="314"/>
        <v/>
      </c>
      <c r="F5026" s="13" t="str">
        <f>IF(E5026="","",IFERROR(IF(IF(K5026="","",INDEX(收费标合同信息维护!A:Q,MATCH(D5026,收费标合同信息维护!J:J,0),10))=D5026,"有","无"),"无"))</f>
        <v/>
      </c>
      <c r="G5026" s="13" t="str">
        <f t="shared" si="313"/>
        <v>SH26物业服务费定额855.89</v>
      </c>
      <c r="H5026" s="13" t="str">
        <f t="shared" si="315"/>
        <v>855.89</v>
      </c>
      <c r="I5026" s="13" t="str">
        <f>IF(G5026="","",IFERROR(IF(IF(K5026="","",INDEX(收费标合同信息维护!A:Q,MATCH(G5026,收费标合同信息维护!M:M,0),13))=G5026,"有","无"),"无"))</f>
        <v>无</v>
      </c>
      <c r="J5026" s="3" t="s">
        <v>2252</v>
      </c>
      <c r="K5026" s="3" t="s">
        <v>16242</v>
      </c>
      <c r="L5026" s="3" t="s">
        <v>6025</v>
      </c>
      <c r="M5026" s="3" t="s">
        <v>6026</v>
      </c>
      <c r="N5026" s="3" t="s">
        <v>6477</v>
      </c>
      <c r="O5026" s="3" t="s">
        <v>6478</v>
      </c>
      <c r="P5026" s="3" t="s">
        <v>16268</v>
      </c>
      <c r="Q5026" s="3" t="s">
        <v>16269</v>
      </c>
      <c r="R5026" s="3" t="s">
        <v>6490</v>
      </c>
      <c r="S5026" s="3" t="s">
        <v>6491</v>
      </c>
      <c r="T5026" s="3" t="s">
        <v>16244</v>
      </c>
      <c r="U5026" s="3" t="s">
        <v>16245</v>
      </c>
      <c r="V5026" s="3" t="s">
        <v>154</v>
      </c>
      <c r="W5026" s="3" t="s">
        <v>16270</v>
      </c>
      <c r="X5026" s="3" t="s">
        <v>154</v>
      </c>
      <c r="Y5026" s="3" t="s">
        <v>154</v>
      </c>
      <c r="Z5026" s="3" t="s">
        <v>154</v>
      </c>
      <c r="AA5026" s="3" t="s">
        <v>154</v>
      </c>
      <c r="AB5026" s="3" t="s">
        <v>154</v>
      </c>
      <c r="AC5026" s="3" t="s">
        <v>154</v>
      </c>
      <c r="AD5026" s="3" t="s">
        <v>6151</v>
      </c>
      <c r="AE5026" s="3" t="s">
        <v>6151</v>
      </c>
      <c r="AF5026" s="3" t="s">
        <v>154</v>
      </c>
      <c r="AG5026" s="3" t="s">
        <v>154</v>
      </c>
      <c r="AH5026" s="3" t="s">
        <v>6478</v>
      </c>
      <c r="AI5026" s="3" t="s">
        <v>6482</v>
      </c>
      <c r="AJ5026" s="3" t="s">
        <v>6027</v>
      </c>
    </row>
    <row r="5027" spans="1:36" ht="15">
      <c r="A5027" s="10">
        <v>5130</v>
      </c>
      <c r="B5027" t="str">
        <f>IF(K5027="总计","",INDEX(主数据!A:AD,MATCH(J5027,主数据!A:A,0),9))</f>
        <v>华东大区公司</v>
      </c>
      <c r="C5027" t="str">
        <f>IF(K5027="","",INDEX(主数据!A:AD,MATCH(J5027,主数据!A:A,0),11))</f>
        <v>上海东区</v>
      </c>
      <c r="D5027" t="str">
        <f t="shared" si="312"/>
        <v>SH26委托停车费（固定）直接录入</v>
      </c>
      <c r="E5027" s="13" t="str">
        <f t="shared" si="314"/>
        <v/>
      </c>
      <c r="F5027" s="13" t="str">
        <f>IF(E5027="","",IFERROR(IF(IF(K5027="","",INDEX(收费标合同信息维护!A:Q,MATCH(D5027,收费标合同信息维护!J:J,0),10))=D5027,"有","无"),"无"))</f>
        <v/>
      </c>
      <c r="G5027" s="13" t="str">
        <f t="shared" si="313"/>
        <v/>
      </c>
      <c r="H5027" s="13" t="str">
        <f t="shared" si="315"/>
        <v/>
      </c>
      <c r="I5027" s="13" t="str">
        <f>IF(G5027="","",IFERROR(IF(IF(K5027="","",INDEX(收费标合同信息维护!A:Q,MATCH(G5027,收费标合同信息维护!M:M,0),13))=G5027,"有","无"),"无"))</f>
        <v/>
      </c>
      <c r="J5027" s="3" t="s">
        <v>2252</v>
      </c>
      <c r="K5027" s="3" t="s">
        <v>16242</v>
      </c>
      <c r="L5027" s="3" t="s">
        <v>7341</v>
      </c>
      <c r="M5027" s="3" t="s">
        <v>7342</v>
      </c>
      <c r="N5027" s="3" t="s">
        <v>6477</v>
      </c>
      <c r="O5027" s="3" t="s">
        <v>6597</v>
      </c>
      <c r="P5027" s="3" t="s">
        <v>16271</v>
      </c>
      <c r="Q5027" s="3" t="s">
        <v>6905</v>
      </c>
      <c r="R5027" s="3" t="s">
        <v>6479</v>
      </c>
      <c r="S5027" s="3" t="s">
        <v>6480</v>
      </c>
      <c r="T5027" s="3" t="s">
        <v>16272</v>
      </c>
      <c r="U5027" s="3" t="s">
        <v>6716</v>
      </c>
      <c r="V5027" s="3" t="s">
        <v>154</v>
      </c>
      <c r="W5027" s="3" t="s">
        <v>154</v>
      </c>
      <c r="X5027" s="3" t="s">
        <v>154</v>
      </c>
      <c r="Y5027" s="3" t="s">
        <v>154</v>
      </c>
      <c r="Z5027" s="3" t="s">
        <v>154</v>
      </c>
      <c r="AA5027" s="3" t="s">
        <v>154</v>
      </c>
      <c r="AB5027" s="3" t="s">
        <v>154</v>
      </c>
      <c r="AC5027" s="3" t="s">
        <v>154</v>
      </c>
      <c r="AD5027" s="3" t="s">
        <v>6151</v>
      </c>
      <c r="AE5027" s="3" t="s">
        <v>6151</v>
      </c>
      <c r="AF5027" s="3" t="s">
        <v>154</v>
      </c>
      <c r="AG5027" s="3" t="s">
        <v>154</v>
      </c>
      <c r="AH5027" s="3" t="s">
        <v>6478</v>
      </c>
      <c r="AI5027" s="3" t="s">
        <v>6482</v>
      </c>
      <c r="AJ5027" s="3" t="s">
        <v>6489</v>
      </c>
    </row>
    <row r="5028" spans="1:36" ht="15">
      <c r="A5028" s="10">
        <v>5131</v>
      </c>
      <c r="B5028" t="str">
        <f>IF(K5028="总计","",INDEX(主数据!A:AD,MATCH(J5028,主数据!A:A,0),9))</f>
        <v>华东大区公司</v>
      </c>
      <c r="C5028" t="str">
        <f>IF(K5028="","",INDEX(主数据!A:AD,MATCH(J5028,主数据!A:A,0),11))</f>
        <v>上海东区</v>
      </c>
      <c r="D5028" t="str">
        <f t="shared" si="312"/>
        <v>SH26委托停车费（临时）直接录入</v>
      </c>
      <c r="E5028" s="13" t="str">
        <f t="shared" si="314"/>
        <v/>
      </c>
      <c r="F5028" s="13" t="str">
        <f>IF(E5028="","",IFERROR(IF(IF(K5028="","",INDEX(收费标合同信息维护!A:Q,MATCH(D5028,收费标合同信息维护!J:J,0),10))=D5028,"有","无"),"无"))</f>
        <v/>
      </c>
      <c r="G5028" s="13" t="str">
        <f t="shared" si="313"/>
        <v/>
      </c>
      <c r="H5028" s="13" t="str">
        <f t="shared" si="315"/>
        <v/>
      </c>
      <c r="I5028" s="13" t="str">
        <f>IF(G5028="","",IFERROR(IF(IF(K5028="","",INDEX(收费标合同信息维护!A:Q,MATCH(G5028,收费标合同信息维护!M:M,0),13))=G5028,"有","无"),"无"))</f>
        <v/>
      </c>
      <c r="J5028" s="3" t="s">
        <v>2252</v>
      </c>
      <c r="K5028" s="3" t="s">
        <v>16242</v>
      </c>
      <c r="L5028" s="3" t="s">
        <v>8396</v>
      </c>
      <c r="M5028" s="3" t="s">
        <v>8397</v>
      </c>
      <c r="N5028" s="3" t="s">
        <v>6477</v>
      </c>
      <c r="O5028" s="3" t="s">
        <v>6597</v>
      </c>
      <c r="P5028" s="3" t="s">
        <v>16273</v>
      </c>
      <c r="Q5028" s="3" t="s">
        <v>10853</v>
      </c>
      <c r="R5028" s="3" t="s">
        <v>6479</v>
      </c>
      <c r="S5028" s="3" t="s">
        <v>6480</v>
      </c>
      <c r="T5028" s="3" t="s">
        <v>16274</v>
      </c>
      <c r="U5028" s="3" t="s">
        <v>6716</v>
      </c>
      <c r="V5028" s="3" t="s">
        <v>154</v>
      </c>
      <c r="W5028" s="3" t="s">
        <v>154</v>
      </c>
      <c r="X5028" s="3" t="s">
        <v>154</v>
      </c>
      <c r="Y5028" s="3" t="s">
        <v>154</v>
      </c>
      <c r="Z5028" s="3" t="s">
        <v>154</v>
      </c>
      <c r="AA5028" s="3" t="s">
        <v>154</v>
      </c>
      <c r="AB5028" s="3" t="s">
        <v>154</v>
      </c>
      <c r="AC5028" s="3" t="s">
        <v>154</v>
      </c>
      <c r="AD5028" s="3" t="s">
        <v>6151</v>
      </c>
      <c r="AE5028" s="3" t="s">
        <v>6151</v>
      </c>
      <c r="AF5028" s="3" t="s">
        <v>154</v>
      </c>
      <c r="AG5028" s="3" t="s">
        <v>154</v>
      </c>
      <c r="AH5028" s="3" t="s">
        <v>6478</v>
      </c>
      <c r="AI5028" s="3" t="s">
        <v>6482</v>
      </c>
      <c r="AJ5028" s="3" t="s">
        <v>6489</v>
      </c>
    </row>
    <row r="5029" spans="1:36" ht="15">
      <c r="A5029" s="10">
        <v>5132</v>
      </c>
      <c r="B5029" t="str">
        <f>IF(K5029="总计","",INDEX(主数据!A:AD,MATCH(J5029,主数据!A:A,0),9))</f>
        <v>华北大区公司</v>
      </c>
      <c r="C5029" t="str">
        <f>IF(K5029="","",INDEX(主数据!A:AD,MATCH(J5029,主数据!A:A,0),11))</f>
        <v>北京一城区</v>
      </c>
      <c r="D5029" t="str">
        <f t="shared" si="312"/>
        <v>BJ40物业服务费直接录入</v>
      </c>
      <c r="E5029" s="13" t="str">
        <f t="shared" si="314"/>
        <v/>
      </c>
      <c r="F5029" s="13" t="str">
        <f>IF(E5029="","",IFERROR(IF(IF(K5029="","",INDEX(收费标合同信息维护!A:Q,MATCH(D5029,收费标合同信息维护!J:J,0),10))=D5029,"有","无"),"无"))</f>
        <v/>
      </c>
      <c r="G5029" s="13" t="str">
        <f t="shared" si="313"/>
        <v/>
      </c>
      <c r="H5029" s="13" t="str">
        <f t="shared" si="315"/>
        <v/>
      </c>
      <c r="I5029" s="13" t="str">
        <f>IF(G5029="","",IFERROR(IF(IF(K5029="","",INDEX(收费标合同信息维护!A:Q,MATCH(G5029,收费标合同信息维护!M:M,0),13))=G5029,"有","无"),"无"))</f>
        <v/>
      </c>
      <c r="J5029" s="3" t="s">
        <v>2882</v>
      </c>
      <c r="K5029" s="3" t="s">
        <v>6398</v>
      </c>
      <c r="L5029" s="3" t="s">
        <v>6025</v>
      </c>
      <c r="M5029" s="3" t="s">
        <v>6026</v>
      </c>
      <c r="N5029" s="3" t="s">
        <v>6477</v>
      </c>
      <c r="O5029" s="3" t="s">
        <v>6478</v>
      </c>
      <c r="P5029" s="3" t="s">
        <v>16275</v>
      </c>
      <c r="Q5029" s="3" t="s">
        <v>16276</v>
      </c>
      <c r="R5029" s="3" t="s">
        <v>6479</v>
      </c>
      <c r="S5029" s="3" t="s">
        <v>6480</v>
      </c>
      <c r="T5029" s="3" t="s">
        <v>7367</v>
      </c>
      <c r="U5029" s="3" t="s">
        <v>7364</v>
      </c>
      <c r="V5029" s="3" t="s">
        <v>154</v>
      </c>
      <c r="W5029" s="3" t="s">
        <v>154</v>
      </c>
      <c r="X5029" s="3" t="s">
        <v>154</v>
      </c>
      <c r="Y5029" s="3" t="s">
        <v>154</v>
      </c>
      <c r="Z5029" s="3" t="s">
        <v>154</v>
      </c>
      <c r="AA5029" s="3" t="s">
        <v>154</v>
      </c>
      <c r="AB5029" s="3" t="s">
        <v>154</v>
      </c>
      <c r="AC5029" s="3" t="s">
        <v>154</v>
      </c>
      <c r="AD5029" s="3" t="s">
        <v>6151</v>
      </c>
      <c r="AE5029" s="3" t="s">
        <v>6151</v>
      </c>
      <c r="AF5029" s="3" t="s">
        <v>154</v>
      </c>
      <c r="AG5029" s="3" t="s">
        <v>154</v>
      </c>
      <c r="AH5029" s="3" t="s">
        <v>6597</v>
      </c>
      <c r="AI5029" s="3" t="s">
        <v>6482</v>
      </c>
      <c r="AJ5029" s="3" t="s">
        <v>6489</v>
      </c>
    </row>
    <row r="5030" spans="1:36" ht="15">
      <c r="A5030" s="10">
        <v>5133</v>
      </c>
      <c r="B5030" t="str">
        <f>IF(K5030="总计","",INDEX(主数据!A:AD,MATCH(J5030,主数据!A:A,0),9))</f>
        <v>华北大区公司</v>
      </c>
      <c r="C5030" t="str">
        <f>IF(K5030="","",INDEX(主数据!A:AD,MATCH(J5030,主数据!A:A,0),11))</f>
        <v>北京一城区</v>
      </c>
      <c r="D5030" t="str">
        <f t="shared" si="312"/>
        <v>BJ40物业服务费标准方式1.78</v>
      </c>
      <c r="E5030" s="13" t="str">
        <f t="shared" si="314"/>
        <v>1.78</v>
      </c>
      <c r="F5030" s="13" t="str">
        <f>IF(E5030="","",IFERROR(IF(IF(K5030="","",INDEX(收费标合同信息维护!A:Q,MATCH(D5030,收费标合同信息维护!J:J,0),10))=D5030,"有","无"),"无"))</f>
        <v>无</v>
      </c>
      <c r="G5030" s="13" t="str">
        <f t="shared" si="313"/>
        <v/>
      </c>
      <c r="H5030" s="13" t="str">
        <f t="shared" si="315"/>
        <v/>
      </c>
      <c r="I5030" s="13" t="str">
        <f>IF(G5030="","",IFERROR(IF(IF(K5030="","",INDEX(收费标合同信息维护!A:Q,MATCH(G5030,收费标合同信息维护!M:M,0),13))=G5030,"有","无"),"无"))</f>
        <v/>
      </c>
      <c r="J5030" s="3" t="s">
        <v>2882</v>
      </c>
      <c r="K5030" s="3" t="s">
        <v>6398</v>
      </c>
      <c r="L5030" s="3" t="s">
        <v>6025</v>
      </c>
      <c r="M5030" s="3" t="s">
        <v>6026</v>
      </c>
      <c r="N5030" s="3" t="s">
        <v>6477</v>
      </c>
      <c r="O5030" s="3" t="s">
        <v>6478</v>
      </c>
      <c r="P5030" s="3" t="s">
        <v>16277</v>
      </c>
      <c r="Q5030" s="3" t="s">
        <v>16278</v>
      </c>
      <c r="R5030" s="3" t="s">
        <v>6484</v>
      </c>
      <c r="S5030" s="3" t="s">
        <v>6485</v>
      </c>
      <c r="T5030" s="3" t="s">
        <v>6493</v>
      </c>
      <c r="U5030" s="3" t="s">
        <v>7034</v>
      </c>
      <c r="V5030" s="3" t="s">
        <v>13667</v>
      </c>
      <c r="W5030" s="3" t="s">
        <v>154</v>
      </c>
      <c r="X5030" s="3" t="s">
        <v>154</v>
      </c>
      <c r="Y5030" s="3" t="s">
        <v>154</v>
      </c>
      <c r="Z5030" s="3" t="s">
        <v>154</v>
      </c>
      <c r="AA5030" s="3" t="s">
        <v>154</v>
      </c>
      <c r="AB5030" s="3" t="s">
        <v>154</v>
      </c>
      <c r="AC5030" s="3" t="s">
        <v>154</v>
      </c>
      <c r="AD5030" s="3" t="s">
        <v>6151</v>
      </c>
      <c r="AE5030" s="3" t="s">
        <v>6151</v>
      </c>
      <c r="AF5030" s="3" t="s">
        <v>154</v>
      </c>
      <c r="AG5030" s="3" t="s">
        <v>154</v>
      </c>
      <c r="AH5030" s="3" t="s">
        <v>6478</v>
      </c>
      <c r="AI5030" s="3" t="s">
        <v>6482</v>
      </c>
      <c r="AJ5030" s="3" t="s">
        <v>16279</v>
      </c>
    </row>
    <row r="5031" spans="1:36" ht="15">
      <c r="A5031" s="10">
        <v>5134</v>
      </c>
      <c r="B5031" t="str">
        <f>IF(K5031="总计","",INDEX(主数据!A:AD,MATCH(J5031,主数据!A:A,0),9))</f>
        <v>华北大区公司</v>
      </c>
      <c r="C5031" t="str">
        <f>IF(K5031="","",INDEX(主数据!A:AD,MATCH(J5031,主数据!A:A,0),11))</f>
        <v>北京一城区</v>
      </c>
      <c r="D5031" t="str">
        <f t="shared" si="312"/>
        <v>BJ40物业服务费标准方式4.20</v>
      </c>
      <c r="E5031" s="13" t="str">
        <f t="shared" si="314"/>
        <v>4.20</v>
      </c>
      <c r="F5031" s="13" t="str">
        <f>IF(E5031="","",IFERROR(IF(IF(K5031="","",INDEX(收费标合同信息维护!A:Q,MATCH(D5031,收费标合同信息维护!J:J,0),10))=D5031,"有","无"),"无"))</f>
        <v>无</v>
      </c>
      <c r="G5031" s="13" t="str">
        <f t="shared" si="313"/>
        <v/>
      </c>
      <c r="H5031" s="13" t="str">
        <f t="shared" si="315"/>
        <v/>
      </c>
      <c r="I5031" s="13" t="str">
        <f>IF(G5031="","",IFERROR(IF(IF(K5031="","",INDEX(收费标合同信息维护!A:Q,MATCH(G5031,收费标合同信息维护!M:M,0),13))=G5031,"有","无"),"无"))</f>
        <v/>
      </c>
      <c r="J5031" s="3" t="s">
        <v>2882</v>
      </c>
      <c r="K5031" s="3" t="s">
        <v>6398</v>
      </c>
      <c r="L5031" s="3" t="s">
        <v>6025</v>
      </c>
      <c r="M5031" s="3" t="s">
        <v>6026</v>
      </c>
      <c r="N5031" s="3" t="s">
        <v>6477</v>
      </c>
      <c r="O5031" s="3" t="s">
        <v>6478</v>
      </c>
      <c r="P5031" s="3" t="s">
        <v>16280</v>
      </c>
      <c r="Q5031" s="3" t="s">
        <v>16281</v>
      </c>
      <c r="R5031" s="3" t="s">
        <v>6484</v>
      </c>
      <c r="S5031" s="3" t="s">
        <v>6485</v>
      </c>
      <c r="T5031" s="3" t="s">
        <v>6493</v>
      </c>
      <c r="U5031" s="3" t="s">
        <v>7034</v>
      </c>
      <c r="V5031" s="3" t="s">
        <v>6987</v>
      </c>
      <c r="W5031" s="3" t="s">
        <v>154</v>
      </c>
      <c r="X5031" s="3" t="s">
        <v>154</v>
      </c>
      <c r="Y5031" s="3" t="s">
        <v>154</v>
      </c>
      <c r="Z5031" s="3" t="s">
        <v>154</v>
      </c>
      <c r="AA5031" s="3" t="s">
        <v>154</v>
      </c>
      <c r="AB5031" s="3" t="s">
        <v>154</v>
      </c>
      <c r="AC5031" s="3" t="s">
        <v>154</v>
      </c>
      <c r="AD5031" s="3" t="s">
        <v>6151</v>
      </c>
      <c r="AE5031" s="3" t="s">
        <v>6151</v>
      </c>
      <c r="AF5031" s="3" t="s">
        <v>154</v>
      </c>
      <c r="AG5031" s="3" t="s">
        <v>154</v>
      </c>
      <c r="AH5031" s="3" t="s">
        <v>6478</v>
      </c>
      <c r="AI5031" s="3" t="s">
        <v>6482</v>
      </c>
      <c r="AJ5031" s="3" t="s">
        <v>6041</v>
      </c>
    </row>
    <row r="5032" spans="1:36" ht="15">
      <c r="A5032" s="10">
        <v>5135</v>
      </c>
      <c r="B5032" t="str">
        <f>IF(K5032="总计","",INDEX(主数据!A:AD,MATCH(J5032,主数据!A:A,0),9))</f>
        <v>华北大区公司</v>
      </c>
      <c r="C5032" t="str">
        <f>IF(K5032="","",INDEX(主数据!A:AD,MATCH(J5032,主数据!A:A,0),11))</f>
        <v>北京一城区</v>
      </c>
      <c r="D5032" t="str">
        <f t="shared" si="312"/>
        <v>BJ40物业服务费标准方式1.78</v>
      </c>
      <c r="E5032" s="13" t="str">
        <f t="shared" si="314"/>
        <v>1.78</v>
      </c>
      <c r="F5032" s="13" t="str">
        <f>IF(E5032="","",IFERROR(IF(IF(K5032="","",INDEX(收费标合同信息维护!A:Q,MATCH(D5032,收费标合同信息维护!J:J,0),10))=D5032,"有","无"),"无"))</f>
        <v>无</v>
      </c>
      <c r="G5032" s="13" t="str">
        <f t="shared" si="313"/>
        <v/>
      </c>
      <c r="H5032" s="13" t="str">
        <f t="shared" si="315"/>
        <v/>
      </c>
      <c r="I5032" s="13" t="str">
        <f>IF(G5032="","",IFERROR(IF(IF(K5032="","",INDEX(收费标合同信息维护!A:Q,MATCH(G5032,收费标合同信息维护!M:M,0),13))=G5032,"有","无"),"无"))</f>
        <v/>
      </c>
      <c r="J5032" s="3" t="s">
        <v>2882</v>
      </c>
      <c r="K5032" s="3" t="s">
        <v>6398</v>
      </c>
      <c r="L5032" s="3" t="s">
        <v>6025</v>
      </c>
      <c r="M5032" s="3" t="s">
        <v>6026</v>
      </c>
      <c r="N5032" s="3" t="s">
        <v>6477</v>
      </c>
      <c r="O5032" s="3" t="s">
        <v>6478</v>
      </c>
      <c r="P5032" s="3" t="s">
        <v>16282</v>
      </c>
      <c r="Q5032" s="3" t="s">
        <v>16283</v>
      </c>
      <c r="R5032" s="3" t="s">
        <v>6484</v>
      </c>
      <c r="S5032" s="3" t="s">
        <v>6485</v>
      </c>
      <c r="T5032" s="3" t="s">
        <v>6493</v>
      </c>
      <c r="U5032" s="3" t="s">
        <v>7034</v>
      </c>
      <c r="V5032" s="3" t="s">
        <v>13667</v>
      </c>
      <c r="W5032" s="3" t="s">
        <v>154</v>
      </c>
      <c r="X5032" s="3" t="s">
        <v>154</v>
      </c>
      <c r="Y5032" s="3" t="s">
        <v>154</v>
      </c>
      <c r="Z5032" s="3" t="s">
        <v>154</v>
      </c>
      <c r="AA5032" s="3" t="s">
        <v>154</v>
      </c>
      <c r="AB5032" s="3" t="s">
        <v>154</v>
      </c>
      <c r="AC5032" s="3" t="s">
        <v>154</v>
      </c>
      <c r="AD5032" s="3" t="s">
        <v>6151</v>
      </c>
      <c r="AE5032" s="3" t="s">
        <v>6151</v>
      </c>
      <c r="AF5032" s="3" t="s">
        <v>154</v>
      </c>
      <c r="AG5032" s="3" t="s">
        <v>154</v>
      </c>
      <c r="AH5032" s="3" t="s">
        <v>6478</v>
      </c>
      <c r="AI5032" s="3" t="s">
        <v>6482</v>
      </c>
      <c r="AJ5032" s="3" t="s">
        <v>6033</v>
      </c>
    </row>
    <row r="5033" spans="1:36" ht="15">
      <c r="A5033" s="10">
        <v>5136</v>
      </c>
      <c r="B5033" t="str">
        <f>IF(K5033="总计","",INDEX(主数据!A:AD,MATCH(J5033,主数据!A:A,0),9))</f>
        <v>华北大区公司</v>
      </c>
      <c r="C5033" t="str">
        <f>IF(K5033="","",INDEX(主数据!A:AD,MATCH(J5033,主数据!A:A,0),11))</f>
        <v>北京一城区</v>
      </c>
      <c r="D5033" t="str">
        <f t="shared" si="312"/>
        <v>BJ40物业服务费标准方式1.78</v>
      </c>
      <c r="E5033" s="13" t="str">
        <f t="shared" si="314"/>
        <v>1.78</v>
      </c>
      <c r="F5033" s="13" t="str">
        <f>IF(E5033="","",IFERROR(IF(IF(K5033="","",INDEX(收费标合同信息维护!A:Q,MATCH(D5033,收费标合同信息维护!J:J,0),10))=D5033,"有","无"),"无"))</f>
        <v>无</v>
      </c>
      <c r="G5033" s="13" t="str">
        <f t="shared" si="313"/>
        <v/>
      </c>
      <c r="H5033" s="13" t="str">
        <f t="shared" si="315"/>
        <v/>
      </c>
      <c r="I5033" s="13" t="str">
        <f>IF(G5033="","",IFERROR(IF(IF(K5033="","",INDEX(收费标合同信息维护!A:Q,MATCH(G5033,收费标合同信息维护!M:M,0),13))=G5033,"有","无"),"无"))</f>
        <v/>
      </c>
      <c r="J5033" s="3" t="s">
        <v>2882</v>
      </c>
      <c r="K5033" s="3" t="s">
        <v>6398</v>
      </c>
      <c r="L5033" s="3" t="s">
        <v>6025</v>
      </c>
      <c r="M5033" s="3" t="s">
        <v>6026</v>
      </c>
      <c r="N5033" s="3" t="s">
        <v>6477</v>
      </c>
      <c r="O5033" s="3" t="s">
        <v>6478</v>
      </c>
      <c r="P5033" s="3" t="s">
        <v>16284</v>
      </c>
      <c r="Q5033" s="3" t="s">
        <v>16285</v>
      </c>
      <c r="R5033" s="3" t="s">
        <v>6484</v>
      </c>
      <c r="S5033" s="3" t="s">
        <v>6485</v>
      </c>
      <c r="T5033" s="3" t="s">
        <v>6493</v>
      </c>
      <c r="U5033" s="3" t="s">
        <v>7034</v>
      </c>
      <c r="V5033" s="3" t="s">
        <v>13667</v>
      </c>
      <c r="W5033" s="3" t="s">
        <v>154</v>
      </c>
      <c r="X5033" s="3" t="s">
        <v>154</v>
      </c>
      <c r="Y5033" s="3" t="s">
        <v>154</v>
      </c>
      <c r="Z5033" s="3" t="s">
        <v>154</v>
      </c>
      <c r="AA5033" s="3" t="s">
        <v>154</v>
      </c>
      <c r="AB5033" s="3" t="s">
        <v>154</v>
      </c>
      <c r="AC5033" s="3" t="s">
        <v>154</v>
      </c>
      <c r="AD5033" s="3" t="s">
        <v>6151</v>
      </c>
      <c r="AE5033" s="3" t="s">
        <v>6151</v>
      </c>
      <c r="AF5033" s="3" t="s">
        <v>154</v>
      </c>
      <c r="AG5033" s="3" t="s">
        <v>154</v>
      </c>
      <c r="AH5033" s="3" t="s">
        <v>6478</v>
      </c>
      <c r="AI5033" s="3" t="s">
        <v>6482</v>
      </c>
      <c r="AJ5033" s="3" t="s">
        <v>6033</v>
      </c>
    </row>
    <row r="5034" spans="1:36" ht="15">
      <c r="A5034" s="10">
        <v>5137</v>
      </c>
      <c r="B5034" t="str">
        <f>IF(K5034="总计","",INDEX(主数据!A:AD,MATCH(J5034,主数据!A:A,0),9))</f>
        <v>华北大区公司</v>
      </c>
      <c r="C5034" t="str">
        <f>IF(K5034="","",INDEX(主数据!A:AD,MATCH(J5034,主数据!A:A,0),11))</f>
        <v>北京一城区</v>
      </c>
      <c r="D5034" t="str">
        <f t="shared" si="312"/>
        <v>BJ40物业服务费直接录入</v>
      </c>
      <c r="E5034" s="13" t="str">
        <f t="shared" si="314"/>
        <v/>
      </c>
      <c r="F5034" s="13" t="str">
        <f>IF(E5034="","",IFERROR(IF(IF(K5034="","",INDEX(收费标合同信息维护!A:Q,MATCH(D5034,收费标合同信息维护!J:J,0),10))=D5034,"有","无"),"无"))</f>
        <v/>
      </c>
      <c r="G5034" s="13" t="str">
        <f t="shared" si="313"/>
        <v/>
      </c>
      <c r="H5034" s="13" t="str">
        <f t="shared" si="315"/>
        <v/>
      </c>
      <c r="I5034" s="13" t="str">
        <f>IF(G5034="","",IFERROR(IF(IF(K5034="","",INDEX(收费标合同信息维护!A:Q,MATCH(G5034,收费标合同信息维护!M:M,0),13))=G5034,"有","无"),"无"))</f>
        <v/>
      </c>
      <c r="J5034" s="3" t="s">
        <v>2882</v>
      </c>
      <c r="K5034" s="3" t="s">
        <v>6398</v>
      </c>
      <c r="L5034" s="3" t="s">
        <v>6025</v>
      </c>
      <c r="M5034" s="3" t="s">
        <v>6026</v>
      </c>
      <c r="N5034" s="3" t="s">
        <v>6477</v>
      </c>
      <c r="O5034" s="3" t="s">
        <v>6478</v>
      </c>
      <c r="P5034" s="3" t="s">
        <v>16286</v>
      </c>
      <c r="Q5034" s="3" t="s">
        <v>6026</v>
      </c>
      <c r="R5034" s="3" t="s">
        <v>6479</v>
      </c>
      <c r="S5034" s="3" t="s">
        <v>6480</v>
      </c>
      <c r="T5034" s="3" t="s">
        <v>7319</v>
      </c>
      <c r="U5034" s="3" t="s">
        <v>154</v>
      </c>
      <c r="V5034" s="3" t="s">
        <v>154</v>
      </c>
      <c r="W5034" s="3" t="s">
        <v>154</v>
      </c>
      <c r="X5034" s="3" t="s">
        <v>154</v>
      </c>
      <c r="Y5034" s="3" t="s">
        <v>154</v>
      </c>
      <c r="Z5034" s="3" t="s">
        <v>154</v>
      </c>
      <c r="AA5034" s="3" t="s">
        <v>154</v>
      </c>
      <c r="AB5034" s="3" t="s">
        <v>154</v>
      </c>
      <c r="AC5034" s="3" t="s">
        <v>154</v>
      </c>
      <c r="AD5034" s="3" t="s">
        <v>6151</v>
      </c>
      <c r="AE5034" s="3" t="s">
        <v>6151</v>
      </c>
      <c r="AF5034" s="3" t="s">
        <v>154</v>
      </c>
      <c r="AG5034" s="3" t="s">
        <v>154</v>
      </c>
      <c r="AH5034" s="3" t="s">
        <v>6478</v>
      </c>
      <c r="AI5034" s="3" t="s">
        <v>6482</v>
      </c>
      <c r="AJ5034" s="3" t="s">
        <v>6489</v>
      </c>
    </row>
    <row r="5035" spans="1:36" ht="15">
      <c r="A5035" s="10">
        <v>5138</v>
      </c>
      <c r="B5035" t="str">
        <f>IF(K5035="总计","",INDEX(主数据!A:AD,MATCH(J5035,主数据!A:A,0),9))</f>
        <v>华北大区公司</v>
      </c>
      <c r="C5035" t="str">
        <f>IF(K5035="","",INDEX(主数据!A:AD,MATCH(J5035,主数据!A:A,0),11))</f>
        <v>北京一城区</v>
      </c>
      <c r="D5035" t="str">
        <f t="shared" si="312"/>
        <v>BJ40自营停车费（固定）直接录入</v>
      </c>
      <c r="E5035" s="13" t="str">
        <f t="shared" si="314"/>
        <v/>
      </c>
      <c r="F5035" s="13" t="str">
        <f>IF(E5035="","",IFERROR(IF(IF(K5035="","",INDEX(收费标合同信息维护!A:Q,MATCH(D5035,收费标合同信息维护!J:J,0),10))=D5035,"有","无"),"无"))</f>
        <v/>
      </c>
      <c r="G5035" s="13" t="str">
        <f t="shared" si="313"/>
        <v/>
      </c>
      <c r="H5035" s="13" t="str">
        <f t="shared" si="315"/>
        <v/>
      </c>
      <c r="I5035" s="13" t="str">
        <f>IF(G5035="","",IFERROR(IF(IF(K5035="","",INDEX(收费标合同信息维护!A:Q,MATCH(G5035,收费标合同信息维护!M:M,0),13))=G5035,"有","无"),"无"))</f>
        <v/>
      </c>
      <c r="J5035" s="3" t="s">
        <v>2882</v>
      </c>
      <c r="K5035" s="3" t="s">
        <v>6398</v>
      </c>
      <c r="L5035" s="3" t="s">
        <v>6714</v>
      </c>
      <c r="M5035" s="3" t="s">
        <v>6715</v>
      </c>
      <c r="N5035" s="3" t="s">
        <v>6477</v>
      </c>
      <c r="O5035" s="3" t="s">
        <v>6597</v>
      </c>
      <c r="P5035" s="3" t="s">
        <v>16287</v>
      </c>
      <c r="Q5035" s="3" t="s">
        <v>8889</v>
      </c>
      <c r="R5035" s="3" t="s">
        <v>6479</v>
      </c>
      <c r="S5035" s="3" t="s">
        <v>6480</v>
      </c>
      <c r="T5035" s="3" t="s">
        <v>7100</v>
      </c>
      <c r="U5035" s="3" t="s">
        <v>6716</v>
      </c>
      <c r="V5035" s="3" t="s">
        <v>154</v>
      </c>
      <c r="W5035" s="3" t="s">
        <v>154</v>
      </c>
      <c r="X5035" s="3" t="s">
        <v>154</v>
      </c>
      <c r="Y5035" s="3" t="s">
        <v>154</v>
      </c>
      <c r="Z5035" s="3" t="s">
        <v>154</v>
      </c>
      <c r="AA5035" s="3" t="s">
        <v>154</v>
      </c>
      <c r="AB5035" s="3" t="s">
        <v>154</v>
      </c>
      <c r="AC5035" s="3" t="s">
        <v>154</v>
      </c>
      <c r="AD5035" s="3" t="s">
        <v>6151</v>
      </c>
      <c r="AE5035" s="3" t="s">
        <v>6151</v>
      </c>
      <c r="AF5035" s="3" t="s">
        <v>154</v>
      </c>
      <c r="AG5035" s="3" t="s">
        <v>154</v>
      </c>
      <c r="AH5035" s="3" t="s">
        <v>6478</v>
      </c>
      <c r="AI5035" s="3" t="s">
        <v>6482</v>
      </c>
      <c r="AJ5035" s="3" t="s">
        <v>6489</v>
      </c>
    </row>
    <row r="5036" spans="1:36" ht="15">
      <c r="A5036" s="10">
        <v>5139</v>
      </c>
      <c r="B5036" t="str">
        <f>IF(K5036="总计","",INDEX(主数据!A:AD,MATCH(J5036,主数据!A:A,0),9))</f>
        <v>华北大区公司</v>
      </c>
      <c r="C5036" t="str">
        <f>IF(K5036="","",INDEX(主数据!A:AD,MATCH(J5036,主数据!A:A,0),11))</f>
        <v>北京一城区</v>
      </c>
      <c r="D5036" t="str">
        <f t="shared" si="312"/>
        <v>BJ40自营停车费（临时）直接录入</v>
      </c>
      <c r="E5036" s="13" t="str">
        <f t="shared" si="314"/>
        <v/>
      </c>
      <c r="F5036" s="13" t="str">
        <f>IF(E5036="","",IFERROR(IF(IF(K5036="","",INDEX(收费标合同信息维护!A:Q,MATCH(D5036,收费标合同信息维护!J:J,0),10))=D5036,"有","无"),"无"))</f>
        <v/>
      </c>
      <c r="G5036" s="13" t="str">
        <f t="shared" si="313"/>
        <v/>
      </c>
      <c r="H5036" s="13" t="str">
        <f t="shared" si="315"/>
        <v/>
      </c>
      <c r="I5036" s="13" t="str">
        <f>IF(G5036="","",IFERROR(IF(IF(K5036="","",INDEX(收费标合同信息维护!A:Q,MATCH(G5036,收费标合同信息维护!M:M,0),13))=G5036,"有","无"),"无"))</f>
        <v/>
      </c>
      <c r="J5036" s="3" t="s">
        <v>2882</v>
      </c>
      <c r="K5036" s="3" t="s">
        <v>6398</v>
      </c>
      <c r="L5036" s="3" t="s">
        <v>8898</v>
      </c>
      <c r="M5036" s="3" t="s">
        <v>8899</v>
      </c>
      <c r="N5036" s="3" t="s">
        <v>6477</v>
      </c>
      <c r="O5036" s="3" t="s">
        <v>6597</v>
      </c>
      <c r="P5036" s="3" t="s">
        <v>16288</v>
      </c>
      <c r="Q5036" s="3" t="s">
        <v>12663</v>
      </c>
      <c r="R5036" s="3" t="s">
        <v>6479</v>
      </c>
      <c r="S5036" s="3" t="s">
        <v>6480</v>
      </c>
      <c r="T5036" s="3" t="s">
        <v>7100</v>
      </c>
      <c r="U5036" s="3" t="s">
        <v>6716</v>
      </c>
      <c r="V5036" s="3" t="s">
        <v>154</v>
      </c>
      <c r="W5036" s="3" t="s">
        <v>154</v>
      </c>
      <c r="X5036" s="3" t="s">
        <v>154</v>
      </c>
      <c r="Y5036" s="3" t="s">
        <v>154</v>
      </c>
      <c r="Z5036" s="3" t="s">
        <v>154</v>
      </c>
      <c r="AA5036" s="3" t="s">
        <v>154</v>
      </c>
      <c r="AB5036" s="3" t="s">
        <v>154</v>
      </c>
      <c r="AC5036" s="3" t="s">
        <v>154</v>
      </c>
      <c r="AD5036" s="3" t="s">
        <v>6151</v>
      </c>
      <c r="AE5036" s="3" t="s">
        <v>6151</v>
      </c>
      <c r="AF5036" s="3" t="s">
        <v>154</v>
      </c>
      <c r="AG5036" s="3" t="s">
        <v>154</v>
      </c>
      <c r="AH5036" s="3" t="s">
        <v>6478</v>
      </c>
      <c r="AI5036" s="3" t="s">
        <v>6482</v>
      </c>
      <c r="AJ5036" s="3" t="s">
        <v>6489</v>
      </c>
    </row>
    <row r="5037" spans="1:36" ht="30">
      <c r="A5037" s="10">
        <v>5140</v>
      </c>
      <c r="B5037" t="str">
        <f>IF(K5037="总计","",INDEX(主数据!A:AD,MATCH(J5037,主数据!A:A,0),9))</f>
        <v>华北大区公司</v>
      </c>
      <c r="C5037" t="str">
        <f>IF(K5037="","",INDEX(主数据!A:AD,MATCH(J5037,主数据!A:A,0),11))</f>
        <v>北京一城区</v>
      </c>
      <c r="D5037" t="str">
        <f t="shared" si="312"/>
        <v>BJ40生活垃圾消纳费（非仪表）直接录入</v>
      </c>
      <c r="E5037" s="13" t="str">
        <f t="shared" si="314"/>
        <v/>
      </c>
      <c r="F5037" s="13" t="str">
        <f>IF(E5037="","",IFERROR(IF(IF(K5037="","",INDEX(收费标合同信息维护!A:Q,MATCH(D5037,收费标合同信息维护!J:J,0),10))=D5037,"有","无"),"无"))</f>
        <v/>
      </c>
      <c r="G5037" s="13" t="str">
        <f t="shared" si="313"/>
        <v/>
      </c>
      <c r="H5037" s="13" t="str">
        <f t="shared" si="315"/>
        <v/>
      </c>
      <c r="I5037" s="13" t="str">
        <f>IF(G5037="","",IFERROR(IF(IF(K5037="","",INDEX(收费标合同信息维护!A:Q,MATCH(G5037,收费标合同信息维护!M:M,0),13))=G5037,"有","无"),"无"))</f>
        <v/>
      </c>
      <c r="J5037" s="3" t="s">
        <v>2882</v>
      </c>
      <c r="K5037" s="3" t="s">
        <v>6398</v>
      </c>
      <c r="L5037" s="3" t="s">
        <v>6906</v>
      </c>
      <c r="M5037" s="3" t="s">
        <v>6907</v>
      </c>
      <c r="N5037" s="3" t="s">
        <v>6477</v>
      </c>
      <c r="O5037" s="3" t="s">
        <v>6478</v>
      </c>
      <c r="P5037" s="3" t="s">
        <v>16289</v>
      </c>
      <c r="Q5037" s="3" t="s">
        <v>16290</v>
      </c>
      <c r="R5037" s="3" t="s">
        <v>6479</v>
      </c>
      <c r="S5037" s="3" t="s">
        <v>6480</v>
      </c>
      <c r="T5037" s="3" t="s">
        <v>7100</v>
      </c>
      <c r="U5037" s="3" t="s">
        <v>154</v>
      </c>
      <c r="V5037" s="3" t="s">
        <v>154</v>
      </c>
      <c r="W5037" s="3" t="s">
        <v>154</v>
      </c>
      <c r="X5037" s="3" t="s">
        <v>154</v>
      </c>
      <c r="Y5037" s="3" t="s">
        <v>154</v>
      </c>
      <c r="Z5037" s="3" t="s">
        <v>154</v>
      </c>
      <c r="AA5037" s="3" t="s">
        <v>154</v>
      </c>
      <c r="AB5037" s="3" t="s">
        <v>154</v>
      </c>
      <c r="AC5037" s="3" t="s">
        <v>154</v>
      </c>
      <c r="AD5037" s="3" t="s">
        <v>6151</v>
      </c>
      <c r="AE5037" s="3" t="s">
        <v>6151</v>
      </c>
      <c r="AF5037" s="3" t="s">
        <v>154</v>
      </c>
      <c r="AG5037" s="3" t="s">
        <v>154</v>
      </c>
      <c r="AH5037" s="3" t="s">
        <v>6478</v>
      </c>
      <c r="AI5037" s="3" t="s">
        <v>6482</v>
      </c>
      <c r="AJ5037" s="3" t="s">
        <v>16291</v>
      </c>
    </row>
    <row r="5038" spans="1:36" ht="15">
      <c r="A5038" s="10">
        <v>5141</v>
      </c>
      <c r="B5038" t="str">
        <f>IF(K5038="总计","",INDEX(主数据!A:AD,MATCH(J5038,主数据!A:A,0),9))</f>
        <v>华北大区公司</v>
      </c>
      <c r="C5038" t="str">
        <f>IF(K5038="","",INDEX(主数据!A:AD,MATCH(J5038,主数据!A:A,0),11))</f>
        <v>北京一城区</v>
      </c>
      <c r="D5038" t="str">
        <f t="shared" si="312"/>
        <v>BJ40场地管理费直接录入</v>
      </c>
      <c r="E5038" s="13" t="str">
        <f t="shared" si="314"/>
        <v/>
      </c>
      <c r="F5038" s="13" t="str">
        <f>IF(E5038="","",IFERROR(IF(IF(K5038="","",INDEX(收费标合同信息维护!A:Q,MATCH(D5038,收费标合同信息维护!J:J,0),10))=D5038,"有","无"),"无"))</f>
        <v/>
      </c>
      <c r="G5038" s="13" t="str">
        <f t="shared" si="313"/>
        <v/>
      </c>
      <c r="H5038" s="13" t="str">
        <f t="shared" si="315"/>
        <v/>
      </c>
      <c r="I5038" s="13" t="str">
        <f>IF(G5038="","",IFERROR(IF(IF(K5038="","",INDEX(收费标合同信息维护!A:Q,MATCH(G5038,收费标合同信息维护!M:M,0),13))=G5038,"有","无"),"无"))</f>
        <v/>
      </c>
      <c r="J5038" s="3" t="s">
        <v>2882</v>
      </c>
      <c r="K5038" s="3" t="s">
        <v>6398</v>
      </c>
      <c r="L5038" s="3" t="s">
        <v>6832</v>
      </c>
      <c r="M5038" s="3" t="s">
        <v>6833</v>
      </c>
      <c r="N5038" s="3" t="s">
        <v>6477</v>
      </c>
      <c r="O5038" s="3" t="s">
        <v>6478</v>
      </c>
      <c r="P5038" s="3" t="s">
        <v>16292</v>
      </c>
      <c r="Q5038" s="3" t="s">
        <v>6833</v>
      </c>
      <c r="R5038" s="3" t="s">
        <v>6479</v>
      </c>
      <c r="S5038" s="3" t="s">
        <v>6480</v>
      </c>
      <c r="T5038" s="3" t="s">
        <v>7100</v>
      </c>
      <c r="U5038" s="3" t="s">
        <v>154</v>
      </c>
      <c r="V5038" s="3" t="s">
        <v>154</v>
      </c>
      <c r="W5038" s="3" t="s">
        <v>154</v>
      </c>
      <c r="X5038" s="3" t="s">
        <v>154</v>
      </c>
      <c r="Y5038" s="3" t="s">
        <v>154</v>
      </c>
      <c r="Z5038" s="3" t="s">
        <v>154</v>
      </c>
      <c r="AA5038" s="3" t="s">
        <v>154</v>
      </c>
      <c r="AB5038" s="3" t="s">
        <v>154</v>
      </c>
      <c r="AC5038" s="3" t="s">
        <v>154</v>
      </c>
      <c r="AD5038" s="3" t="s">
        <v>6151</v>
      </c>
      <c r="AE5038" s="3" t="s">
        <v>6151</v>
      </c>
      <c r="AF5038" s="3" t="s">
        <v>154</v>
      </c>
      <c r="AG5038" s="3" t="s">
        <v>154</v>
      </c>
      <c r="AH5038" s="3" t="s">
        <v>6478</v>
      </c>
      <c r="AI5038" s="3" t="s">
        <v>6482</v>
      </c>
      <c r="AJ5038" s="3" t="s">
        <v>6489</v>
      </c>
    </row>
    <row r="5039" spans="1:36" ht="15">
      <c r="A5039" s="10">
        <v>5142</v>
      </c>
      <c r="B5039" t="str">
        <f>IF(K5039="总计","",INDEX(主数据!A:AD,MATCH(J5039,主数据!A:A,0),9))</f>
        <v>华北大区公司</v>
      </c>
      <c r="C5039" t="str">
        <f>IF(K5039="","",INDEX(主数据!A:AD,MATCH(J5039,主数据!A:A,0),11))</f>
        <v>北京一城区</v>
      </c>
      <c r="D5039" t="str">
        <f t="shared" si="312"/>
        <v>BJ40其他费用直接录入</v>
      </c>
      <c r="E5039" s="13" t="str">
        <f t="shared" si="314"/>
        <v/>
      </c>
      <c r="F5039" s="13" t="str">
        <f>IF(E5039="","",IFERROR(IF(IF(K5039="","",INDEX(收费标合同信息维护!A:Q,MATCH(D5039,收费标合同信息维护!J:J,0),10))=D5039,"有","无"),"无"))</f>
        <v/>
      </c>
      <c r="G5039" s="13" t="str">
        <f t="shared" si="313"/>
        <v/>
      </c>
      <c r="H5039" s="13" t="str">
        <f t="shared" si="315"/>
        <v/>
      </c>
      <c r="I5039" s="13" t="str">
        <f>IF(G5039="","",IFERROR(IF(IF(K5039="","",INDEX(收费标合同信息维护!A:Q,MATCH(G5039,收费标合同信息维护!M:M,0),13))=G5039,"有","无"),"无"))</f>
        <v/>
      </c>
      <c r="J5039" s="3" t="s">
        <v>2882</v>
      </c>
      <c r="K5039" s="3" t="s">
        <v>6398</v>
      </c>
      <c r="L5039" s="3" t="s">
        <v>6544</v>
      </c>
      <c r="M5039" s="3" t="s">
        <v>6545</v>
      </c>
      <c r="N5039" s="3" t="s">
        <v>6477</v>
      </c>
      <c r="O5039" s="3" t="s">
        <v>6478</v>
      </c>
      <c r="P5039" s="3" t="s">
        <v>16293</v>
      </c>
      <c r="Q5039" s="3" t="s">
        <v>16294</v>
      </c>
      <c r="R5039" s="3" t="s">
        <v>6479</v>
      </c>
      <c r="S5039" s="3" t="s">
        <v>6480</v>
      </c>
      <c r="T5039" s="3" t="s">
        <v>7100</v>
      </c>
      <c r="U5039" s="3" t="s">
        <v>154</v>
      </c>
      <c r="V5039" s="3" t="s">
        <v>154</v>
      </c>
      <c r="W5039" s="3" t="s">
        <v>154</v>
      </c>
      <c r="X5039" s="3" t="s">
        <v>154</v>
      </c>
      <c r="Y5039" s="3" t="s">
        <v>154</v>
      </c>
      <c r="Z5039" s="3" t="s">
        <v>154</v>
      </c>
      <c r="AA5039" s="3" t="s">
        <v>154</v>
      </c>
      <c r="AB5039" s="3" t="s">
        <v>154</v>
      </c>
      <c r="AC5039" s="3" t="s">
        <v>154</v>
      </c>
      <c r="AD5039" s="3" t="s">
        <v>6151</v>
      </c>
      <c r="AE5039" s="3" t="s">
        <v>6151</v>
      </c>
      <c r="AF5039" s="3" t="s">
        <v>154</v>
      </c>
      <c r="AG5039" s="3" t="s">
        <v>154</v>
      </c>
      <c r="AH5039" s="3" t="s">
        <v>6478</v>
      </c>
      <c r="AI5039" s="3" t="s">
        <v>6482</v>
      </c>
      <c r="AJ5039" s="3" t="s">
        <v>6489</v>
      </c>
    </row>
    <row r="5040" spans="1:36" ht="15">
      <c r="A5040" s="10">
        <v>5143</v>
      </c>
      <c r="B5040" t="str">
        <f>IF(K5040="总计","",INDEX(主数据!A:AD,MATCH(J5040,主数据!A:A,0),9))</f>
        <v>华北大区公司</v>
      </c>
      <c r="C5040" t="str">
        <f>IF(K5040="","",INDEX(主数据!A:AD,MATCH(J5040,主数据!A:A,0),11))</f>
        <v>北京一城区</v>
      </c>
      <c r="D5040" t="str">
        <f t="shared" si="312"/>
        <v>BJ40电费标准方式1.23</v>
      </c>
      <c r="E5040" s="13" t="str">
        <f t="shared" si="314"/>
        <v>1.23</v>
      </c>
      <c r="F5040" s="13" t="str">
        <f>IF(E5040="","",IFERROR(IF(IF(K5040="","",INDEX(收费标合同信息维护!A:Q,MATCH(D5040,收费标合同信息维护!J:J,0),10))=D5040,"有","无"),"无"))</f>
        <v>无</v>
      </c>
      <c r="G5040" s="13" t="str">
        <f t="shared" si="313"/>
        <v/>
      </c>
      <c r="H5040" s="13" t="str">
        <f t="shared" si="315"/>
        <v/>
      </c>
      <c r="I5040" s="13" t="str">
        <f>IF(G5040="","",IFERROR(IF(IF(K5040="","",INDEX(收费标合同信息维护!A:Q,MATCH(G5040,收费标合同信息维护!M:M,0),13))=G5040,"有","无"),"无"))</f>
        <v/>
      </c>
      <c r="J5040" s="3" t="s">
        <v>2882</v>
      </c>
      <c r="K5040" s="3" t="s">
        <v>6398</v>
      </c>
      <c r="L5040" s="3" t="s">
        <v>6601</v>
      </c>
      <c r="M5040" s="3" t="s">
        <v>6602</v>
      </c>
      <c r="N5040" s="3" t="s">
        <v>6603</v>
      </c>
      <c r="O5040" s="3" t="s">
        <v>6478</v>
      </c>
      <c r="P5040" s="3" t="s">
        <v>16295</v>
      </c>
      <c r="Q5040" s="3" t="s">
        <v>16296</v>
      </c>
      <c r="R5040" s="3" t="s">
        <v>6484</v>
      </c>
      <c r="S5040" s="3" t="s">
        <v>6491</v>
      </c>
      <c r="T5040" s="3" t="s">
        <v>6548</v>
      </c>
      <c r="U5040" s="3" t="s">
        <v>6511</v>
      </c>
      <c r="V5040" s="3" t="s">
        <v>10259</v>
      </c>
      <c r="W5040" s="3" t="s">
        <v>154</v>
      </c>
      <c r="X5040" s="3" t="s">
        <v>154</v>
      </c>
      <c r="Y5040" s="3" t="s">
        <v>154</v>
      </c>
      <c r="Z5040" s="3" t="s">
        <v>154</v>
      </c>
      <c r="AA5040" s="3" t="s">
        <v>154</v>
      </c>
      <c r="AB5040" s="3" t="s">
        <v>154</v>
      </c>
      <c r="AC5040" s="3" t="s">
        <v>154</v>
      </c>
      <c r="AD5040" s="3" t="s">
        <v>6151</v>
      </c>
      <c r="AE5040" s="3" t="s">
        <v>6151</v>
      </c>
      <c r="AF5040" s="3" t="s">
        <v>154</v>
      </c>
      <c r="AG5040" s="3" t="s">
        <v>154</v>
      </c>
      <c r="AH5040" s="3" t="s">
        <v>6478</v>
      </c>
      <c r="AI5040" s="3" t="s">
        <v>6482</v>
      </c>
      <c r="AJ5040" s="3" t="s">
        <v>6489</v>
      </c>
    </row>
    <row r="5041" spans="1:36" ht="15">
      <c r="A5041" s="10">
        <v>5144</v>
      </c>
      <c r="B5041" t="str">
        <f>IF(K5041="总计","",INDEX(主数据!A:AD,MATCH(J5041,主数据!A:A,0),9))</f>
        <v>华北大区公司</v>
      </c>
      <c r="C5041" t="str">
        <f>IF(K5041="","",INDEX(主数据!A:AD,MATCH(J5041,主数据!A:A,0),11))</f>
        <v>北京一城区</v>
      </c>
      <c r="D5041" t="str">
        <f t="shared" si="312"/>
        <v>BJ40自来水费（简易征收）标准方式9.00</v>
      </c>
      <c r="E5041" s="13" t="str">
        <f t="shared" si="314"/>
        <v>9.00</v>
      </c>
      <c r="F5041" s="13" t="str">
        <f>IF(E5041="","",IFERROR(IF(IF(K5041="","",INDEX(收费标合同信息维护!A:Q,MATCH(D5041,收费标合同信息维护!J:J,0),10))=D5041,"有","无"),"无"))</f>
        <v>无</v>
      </c>
      <c r="G5041" s="13" t="str">
        <f t="shared" si="313"/>
        <v/>
      </c>
      <c r="H5041" s="13" t="str">
        <f t="shared" si="315"/>
        <v/>
      </c>
      <c r="I5041" s="13" t="str">
        <f>IF(G5041="","",IFERROR(IF(IF(K5041="","",INDEX(收费标合同信息维护!A:Q,MATCH(G5041,收费标合同信息维护!M:M,0),13))=G5041,"有","无"),"无"))</f>
        <v/>
      </c>
      <c r="J5041" s="3" t="s">
        <v>2882</v>
      </c>
      <c r="K5041" s="3" t="s">
        <v>6398</v>
      </c>
      <c r="L5041" s="3" t="s">
        <v>6615</v>
      </c>
      <c r="M5041" s="3" t="s">
        <v>6616</v>
      </c>
      <c r="N5041" s="3" t="s">
        <v>6603</v>
      </c>
      <c r="O5041" s="3" t="s">
        <v>6478</v>
      </c>
      <c r="P5041" s="3" t="s">
        <v>16297</v>
      </c>
      <c r="Q5041" s="3" t="s">
        <v>16298</v>
      </c>
      <c r="R5041" s="3" t="s">
        <v>6484</v>
      </c>
      <c r="S5041" s="3" t="s">
        <v>6491</v>
      </c>
      <c r="T5041" s="3" t="s">
        <v>6548</v>
      </c>
      <c r="U5041" s="3" t="s">
        <v>6511</v>
      </c>
      <c r="V5041" s="3" t="s">
        <v>9120</v>
      </c>
      <c r="W5041" s="3" t="s">
        <v>154</v>
      </c>
      <c r="X5041" s="3" t="s">
        <v>154</v>
      </c>
      <c r="Y5041" s="3" t="s">
        <v>154</v>
      </c>
      <c r="Z5041" s="3" t="s">
        <v>154</v>
      </c>
      <c r="AA5041" s="3" t="s">
        <v>154</v>
      </c>
      <c r="AB5041" s="3" t="s">
        <v>154</v>
      </c>
      <c r="AC5041" s="3" t="s">
        <v>154</v>
      </c>
      <c r="AD5041" s="3" t="s">
        <v>6151</v>
      </c>
      <c r="AE5041" s="3" t="s">
        <v>6151</v>
      </c>
      <c r="AF5041" s="3" t="s">
        <v>154</v>
      </c>
      <c r="AG5041" s="3" t="s">
        <v>154</v>
      </c>
      <c r="AH5041" s="3" t="s">
        <v>6478</v>
      </c>
      <c r="AI5041" s="3" t="s">
        <v>6482</v>
      </c>
      <c r="AJ5041" s="3" t="s">
        <v>6489</v>
      </c>
    </row>
    <row r="5042" spans="1:36" ht="15">
      <c r="A5042" s="10">
        <v>5145</v>
      </c>
      <c r="B5042" t="str">
        <f>IF(K5042="总计","",INDEX(主数据!A:AD,MATCH(J5042,主数据!A:A,0),9))</f>
        <v>华北大区公司</v>
      </c>
      <c r="C5042" t="str">
        <f>IF(K5042="","",INDEX(主数据!A:AD,MATCH(J5042,主数据!A:A,0),11))</f>
        <v>北京一城区</v>
      </c>
      <c r="D5042" t="str">
        <f t="shared" si="312"/>
        <v>BJ40代收代付其他费用直接录入</v>
      </c>
      <c r="E5042" s="13" t="str">
        <f t="shared" si="314"/>
        <v/>
      </c>
      <c r="F5042" s="13" t="str">
        <f>IF(E5042="","",IFERROR(IF(IF(K5042="","",INDEX(收费标合同信息维护!A:Q,MATCH(D5042,收费标合同信息维护!J:J,0),10))=D5042,"有","无"),"无"))</f>
        <v/>
      </c>
      <c r="G5042" s="13" t="str">
        <f t="shared" si="313"/>
        <v/>
      </c>
      <c r="H5042" s="13" t="str">
        <f t="shared" si="315"/>
        <v/>
      </c>
      <c r="I5042" s="13" t="str">
        <f>IF(G5042="","",IFERROR(IF(IF(K5042="","",INDEX(收费标合同信息维护!A:Q,MATCH(G5042,收费标合同信息维护!M:M,0),13))=G5042,"有","无"),"无"))</f>
        <v/>
      </c>
      <c r="J5042" s="3" t="s">
        <v>2882</v>
      </c>
      <c r="K5042" s="3" t="s">
        <v>6398</v>
      </c>
      <c r="L5042" s="3" t="s">
        <v>6620</v>
      </c>
      <c r="M5042" s="3" t="s">
        <v>6621</v>
      </c>
      <c r="N5042" s="3" t="s">
        <v>6477</v>
      </c>
      <c r="O5042" s="3" t="s">
        <v>6478</v>
      </c>
      <c r="P5042" s="3" t="s">
        <v>16299</v>
      </c>
      <c r="Q5042" s="3" t="s">
        <v>6602</v>
      </c>
      <c r="R5042" s="3" t="s">
        <v>6479</v>
      </c>
      <c r="S5042" s="3" t="s">
        <v>6480</v>
      </c>
      <c r="T5042" s="3" t="s">
        <v>7100</v>
      </c>
      <c r="U5042" s="3" t="s">
        <v>6716</v>
      </c>
      <c r="V5042" s="3" t="s">
        <v>154</v>
      </c>
      <c r="W5042" s="3" t="s">
        <v>154</v>
      </c>
      <c r="X5042" s="3" t="s">
        <v>154</v>
      </c>
      <c r="Y5042" s="3" t="s">
        <v>154</v>
      </c>
      <c r="Z5042" s="3" t="s">
        <v>154</v>
      </c>
      <c r="AA5042" s="3" t="s">
        <v>154</v>
      </c>
      <c r="AB5042" s="3" t="s">
        <v>154</v>
      </c>
      <c r="AC5042" s="3" t="s">
        <v>154</v>
      </c>
      <c r="AD5042" s="3" t="s">
        <v>6151</v>
      </c>
      <c r="AE5042" s="3" t="s">
        <v>6151</v>
      </c>
      <c r="AF5042" s="3" t="s">
        <v>154</v>
      </c>
      <c r="AG5042" s="3" t="s">
        <v>154</v>
      </c>
      <c r="AH5042" s="3" t="s">
        <v>6478</v>
      </c>
      <c r="AI5042" s="3" t="s">
        <v>6482</v>
      </c>
      <c r="AJ5042" s="3" t="s">
        <v>6489</v>
      </c>
    </row>
    <row r="5043" spans="1:36" ht="15">
      <c r="A5043" s="10">
        <v>5146</v>
      </c>
      <c r="B5043" t="str">
        <f>IF(K5043="总计","",INDEX(主数据!A:AD,MATCH(J5043,主数据!A:A,0),9))</f>
        <v>华北大区公司</v>
      </c>
      <c r="C5043" t="str">
        <f>IF(K5043="","",INDEX(主数据!A:AD,MATCH(J5043,主数据!A:A,0),11))</f>
        <v>北京一城区</v>
      </c>
      <c r="D5043" t="str">
        <f t="shared" si="312"/>
        <v>BJ40代收代付其他费用直接录入</v>
      </c>
      <c r="E5043" s="13" t="str">
        <f t="shared" si="314"/>
        <v/>
      </c>
      <c r="F5043" s="13" t="str">
        <f>IF(E5043="","",IFERROR(IF(IF(K5043="","",INDEX(收费标合同信息维护!A:Q,MATCH(D5043,收费标合同信息维护!J:J,0),10))=D5043,"有","无"),"无"))</f>
        <v/>
      </c>
      <c r="G5043" s="13" t="str">
        <f t="shared" si="313"/>
        <v/>
      </c>
      <c r="H5043" s="13" t="str">
        <f t="shared" si="315"/>
        <v/>
      </c>
      <c r="I5043" s="13" t="str">
        <f>IF(G5043="","",IFERROR(IF(IF(K5043="","",INDEX(收费标合同信息维护!A:Q,MATCH(G5043,收费标合同信息维护!M:M,0),13))=G5043,"有","无"),"无"))</f>
        <v/>
      </c>
      <c r="J5043" s="3" t="s">
        <v>2882</v>
      </c>
      <c r="K5043" s="3" t="s">
        <v>6398</v>
      </c>
      <c r="L5043" s="3" t="s">
        <v>6620</v>
      </c>
      <c r="M5043" s="3" t="s">
        <v>6621</v>
      </c>
      <c r="N5043" s="3" t="s">
        <v>6477</v>
      </c>
      <c r="O5043" s="3" t="s">
        <v>6478</v>
      </c>
      <c r="P5043" s="3" t="s">
        <v>16300</v>
      </c>
      <c r="Q5043" s="3" t="s">
        <v>6723</v>
      </c>
      <c r="R5043" s="3" t="s">
        <v>6479</v>
      </c>
      <c r="S5043" s="3" t="s">
        <v>6480</v>
      </c>
      <c r="T5043" s="3" t="s">
        <v>7100</v>
      </c>
      <c r="U5043" s="3" t="s">
        <v>6716</v>
      </c>
      <c r="V5043" s="3" t="s">
        <v>154</v>
      </c>
      <c r="W5043" s="3" t="s">
        <v>154</v>
      </c>
      <c r="X5043" s="3" t="s">
        <v>154</v>
      </c>
      <c r="Y5043" s="3" t="s">
        <v>154</v>
      </c>
      <c r="Z5043" s="3" t="s">
        <v>154</v>
      </c>
      <c r="AA5043" s="3" t="s">
        <v>154</v>
      </c>
      <c r="AB5043" s="3" t="s">
        <v>154</v>
      </c>
      <c r="AC5043" s="3" t="s">
        <v>154</v>
      </c>
      <c r="AD5043" s="3" t="s">
        <v>6151</v>
      </c>
      <c r="AE5043" s="3" t="s">
        <v>6151</v>
      </c>
      <c r="AF5043" s="3" t="s">
        <v>154</v>
      </c>
      <c r="AG5043" s="3" t="s">
        <v>154</v>
      </c>
      <c r="AH5043" s="3" t="s">
        <v>6478</v>
      </c>
      <c r="AI5043" s="3" t="s">
        <v>6482</v>
      </c>
      <c r="AJ5043" s="3" t="s">
        <v>6489</v>
      </c>
    </row>
    <row r="5044" spans="1:36" ht="15">
      <c r="A5044" s="10">
        <v>5147</v>
      </c>
      <c r="B5044" t="str">
        <f>IF(K5044="总计","",INDEX(主数据!A:AD,MATCH(J5044,主数据!A:A,0),9))</f>
        <v>华北大区公司</v>
      </c>
      <c r="C5044" t="str">
        <f>IF(K5044="","",INDEX(主数据!A:AD,MATCH(J5044,主数据!A:A,0),11))</f>
        <v>北京一城区</v>
      </c>
      <c r="D5044" t="str">
        <f t="shared" si="312"/>
        <v>BJ40代收代付其他费用直接录入</v>
      </c>
      <c r="E5044" s="13" t="str">
        <f t="shared" si="314"/>
        <v/>
      </c>
      <c r="F5044" s="13" t="str">
        <f>IF(E5044="","",IFERROR(IF(IF(K5044="","",INDEX(收费标合同信息维护!A:Q,MATCH(D5044,收费标合同信息维护!J:J,0),10))=D5044,"有","无"),"无"))</f>
        <v/>
      </c>
      <c r="G5044" s="13" t="str">
        <f t="shared" si="313"/>
        <v/>
      </c>
      <c r="H5044" s="13" t="str">
        <f t="shared" si="315"/>
        <v/>
      </c>
      <c r="I5044" s="13" t="str">
        <f>IF(G5044="","",IFERROR(IF(IF(K5044="","",INDEX(收费标合同信息维护!A:Q,MATCH(G5044,收费标合同信息维护!M:M,0),13))=G5044,"有","无"),"无"))</f>
        <v/>
      </c>
      <c r="J5044" s="3" t="s">
        <v>2882</v>
      </c>
      <c r="K5044" s="3" t="s">
        <v>6398</v>
      </c>
      <c r="L5044" s="3" t="s">
        <v>6620</v>
      </c>
      <c r="M5044" s="3" t="s">
        <v>6621</v>
      </c>
      <c r="N5044" s="3" t="s">
        <v>6477</v>
      </c>
      <c r="O5044" s="3" t="s">
        <v>6478</v>
      </c>
      <c r="P5044" s="3" t="s">
        <v>16301</v>
      </c>
      <c r="Q5044" s="3" t="s">
        <v>6731</v>
      </c>
      <c r="R5044" s="3" t="s">
        <v>6479</v>
      </c>
      <c r="S5044" s="3" t="s">
        <v>6480</v>
      </c>
      <c r="T5044" s="3" t="s">
        <v>7100</v>
      </c>
      <c r="U5044" s="3" t="s">
        <v>6716</v>
      </c>
      <c r="V5044" s="3" t="s">
        <v>154</v>
      </c>
      <c r="W5044" s="3" t="s">
        <v>154</v>
      </c>
      <c r="X5044" s="3" t="s">
        <v>154</v>
      </c>
      <c r="Y5044" s="3" t="s">
        <v>154</v>
      </c>
      <c r="Z5044" s="3" t="s">
        <v>154</v>
      </c>
      <c r="AA5044" s="3" t="s">
        <v>154</v>
      </c>
      <c r="AB5044" s="3" t="s">
        <v>154</v>
      </c>
      <c r="AC5044" s="3" t="s">
        <v>154</v>
      </c>
      <c r="AD5044" s="3" t="s">
        <v>6151</v>
      </c>
      <c r="AE5044" s="3" t="s">
        <v>6151</v>
      </c>
      <c r="AF5044" s="3" t="s">
        <v>154</v>
      </c>
      <c r="AG5044" s="3" t="s">
        <v>154</v>
      </c>
      <c r="AH5044" s="3" t="s">
        <v>6478</v>
      </c>
      <c r="AI5044" s="3" t="s">
        <v>6482</v>
      </c>
      <c r="AJ5044" s="3" t="s">
        <v>6489</v>
      </c>
    </row>
    <row r="5045" spans="1:36" ht="15">
      <c r="A5045" s="10">
        <v>5148</v>
      </c>
      <c r="B5045" t="str">
        <f>IF(K5045="总计","",INDEX(主数据!A:AD,MATCH(J5045,主数据!A:A,0),9))</f>
        <v>华南大区公司</v>
      </c>
      <c r="C5045" t="str">
        <f>IF(K5045="","",INDEX(主数据!A:AD,MATCH(J5045,主数据!A:A,0),11))</f>
        <v>长沙东区</v>
      </c>
      <c r="D5045" t="str">
        <f t="shared" si="312"/>
        <v>CS59物业服务费标准方式3.60</v>
      </c>
      <c r="E5045" s="13" t="str">
        <f t="shared" si="314"/>
        <v>3.60</v>
      </c>
      <c r="F5045" s="13" t="str">
        <f>IF(E5045="","",IFERROR(IF(IF(K5045="","",INDEX(收费标合同信息维护!A:Q,MATCH(D5045,收费标合同信息维护!J:J,0),10))=D5045,"有","无"),"无"))</f>
        <v>无</v>
      </c>
      <c r="G5045" s="13" t="str">
        <f t="shared" si="313"/>
        <v/>
      </c>
      <c r="H5045" s="13" t="str">
        <f t="shared" si="315"/>
        <v/>
      </c>
      <c r="I5045" s="13" t="str">
        <f>IF(G5045="","",IFERROR(IF(IF(K5045="","",INDEX(收费标合同信息维护!A:Q,MATCH(G5045,收费标合同信息维护!M:M,0),13))=G5045,"有","无"),"无"))</f>
        <v/>
      </c>
      <c r="J5045" s="3" t="s">
        <v>4082</v>
      </c>
      <c r="K5045" s="3" t="s">
        <v>16302</v>
      </c>
      <c r="L5045" s="3" t="s">
        <v>6025</v>
      </c>
      <c r="M5045" s="3" t="s">
        <v>6026</v>
      </c>
      <c r="N5045" s="3" t="s">
        <v>6477</v>
      </c>
      <c r="O5045" s="3" t="s">
        <v>6478</v>
      </c>
      <c r="P5045" s="3" t="s">
        <v>16303</v>
      </c>
      <c r="Q5045" s="3" t="s">
        <v>16304</v>
      </c>
      <c r="R5045" s="3" t="s">
        <v>6484</v>
      </c>
      <c r="S5045" s="3" t="s">
        <v>6485</v>
      </c>
      <c r="T5045" s="3" t="s">
        <v>6537</v>
      </c>
      <c r="U5045" s="3" t="s">
        <v>154</v>
      </c>
      <c r="V5045" s="3" t="s">
        <v>6876</v>
      </c>
      <c r="W5045" s="3" t="s">
        <v>154</v>
      </c>
      <c r="X5045" s="3" t="s">
        <v>154</v>
      </c>
      <c r="Y5045" s="3" t="s">
        <v>154</v>
      </c>
      <c r="Z5045" s="3" t="s">
        <v>154</v>
      </c>
      <c r="AA5045" s="3" t="s">
        <v>154</v>
      </c>
      <c r="AB5045" s="3" t="s">
        <v>154</v>
      </c>
      <c r="AC5045" s="3" t="s">
        <v>154</v>
      </c>
      <c r="AD5045" s="3" t="s">
        <v>6151</v>
      </c>
      <c r="AE5045" s="3" t="s">
        <v>6151</v>
      </c>
      <c r="AF5045" s="3" t="s">
        <v>154</v>
      </c>
      <c r="AG5045" s="3" t="s">
        <v>154</v>
      </c>
      <c r="AH5045" s="3" t="s">
        <v>6597</v>
      </c>
      <c r="AI5045" s="3" t="s">
        <v>6482</v>
      </c>
      <c r="AJ5045" s="3" t="s">
        <v>6237</v>
      </c>
    </row>
    <row r="5046" spans="1:36" ht="15">
      <c r="A5046" s="10">
        <v>5149</v>
      </c>
      <c r="B5046" t="str">
        <f>IF(K5046="总计","",INDEX(主数据!A:AD,MATCH(J5046,主数据!A:A,0),9))</f>
        <v>华南大区公司</v>
      </c>
      <c r="C5046" t="str">
        <f>IF(K5046="","",INDEX(主数据!A:AD,MATCH(J5046,主数据!A:A,0),11))</f>
        <v>长沙东区</v>
      </c>
      <c r="D5046" t="str">
        <f t="shared" si="312"/>
        <v>CS59物业服务费标准方式2.60</v>
      </c>
      <c r="E5046" s="13" t="str">
        <f t="shared" si="314"/>
        <v>2.60</v>
      </c>
      <c r="F5046" s="13" t="str">
        <f>IF(E5046="","",IFERROR(IF(IF(K5046="","",INDEX(收费标合同信息维护!A:Q,MATCH(D5046,收费标合同信息维护!J:J,0),10))=D5046,"有","无"),"无"))</f>
        <v>无</v>
      </c>
      <c r="G5046" s="13" t="str">
        <f t="shared" si="313"/>
        <v/>
      </c>
      <c r="H5046" s="13" t="str">
        <f t="shared" si="315"/>
        <v/>
      </c>
      <c r="I5046" s="13" t="str">
        <f>IF(G5046="","",IFERROR(IF(IF(K5046="","",INDEX(收费标合同信息维护!A:Q,MATCH(G5046,收费标合同信息维护!M:M,0),13))=G5046,"有","无"),"无"))</f>
        <v/>
      </c>
      <c r="J5046" s="3" t="s">
        <v>4082</v>
      </c>
      <c r="K5046" s="3" t="s">
        <v>16302</v>
      </c>
      <c r="L5046" s="3" t="s">
        <v>6025</v>
      </c>
      <c r="M5046" s="3" t="s">
        <v>6026</v>
      </c>
      <c r="N5046" s="3" t="s">
        <v>6477</v>
      </c>
      <c r="O5046" s="3" t="s">
        <v>6478</v>
      </c>
      <c r="P5046" s="3" t="s">
        <v>16305</v>
      </c>
      <c r="Q5046" s="3" t="s">
        <v>16306</v>
      </c>
      <c r="R5046" s="3" t="s">
        <v>6484</v>
      </c>
      <c r="S5046" s="3" t="s">
        <v>6491</v>
      </c>
      <c r="T5046" s="3" t="s">
        <v>6661</v>
      </c>
      <c r="U5046" s="3" t="s">
        <v>6533</v>
      </c>
      <c r="V5046" s="3" t="s">
        <v>9155</v>
      </c>
      <c r="W5046" s="3" t="s">
        <v>154</v>
      </c>
      <c r="X5046" s="3" t="s">
        <v>154</v>
      </c>
      <c r="Y5046" s="3" t="s">
        <v>154</v>
      </c>
      <c r="Z5046" s="3" t="s">
        <v>154</v>
      </c>
      <c r="AA5046" s="3" t="s">
        <v>154</v>
      </c>
      <c r="AB5046" s="3" t="s">
        <v>154</v>
      </c>
      <c r="AC5046" s="3" t="s">
        <v>154</v>
      </c>
      <c r="AD5046" s="3" t="s">
        <v>6151</v>
      </c>
      <c r="AE5046" s="3" t="s">
        <v>6151</v>
      </c>
      <c r="AF5046" s="3" t="s">
        <v>6040</v>
      </c>
      <c r="AG5046" s="3" t="s">
        <v>154</v>
      </c>
      <c r="AH5046" s="3" t="s">
        <v>6478</v>
      </c>
      <c r="AI5046" s="3" t="s">
        <v>6482</v>
      </c>
      <c r="AJ5046" s="3" t="s">
        <v>6489</v>
      </c>
    </row>
    <row r="5047" spans="1:36" ht="15">
      <c r="A5047" s="10">
        <v>5150</v>
      </c>
      <c r="B5047" t="str">
        <f>IF(K5047="总计","",INDEX(主数据!A:AD,MATCH(J5047,主数据!A:A,0),9))</f>
        <v>华南大区公司</v>
      </c>
      <c r="C5047" t="str">
        <f>IF(K5047="","",INDEX(主数据!A:AD,MATCH(J5047,主数据!A:A,0),11))</f>
        <v>长沙东区</v>
      </c>
      <c r="D5047" t="str">
        <f t="shared" si="312"/>
        <v>CS59物业服务费标准方式2.60</v>
      </c>
      <c r="E5047" s="13" t="str">
        <f t="shared" si="314"/>
        <v>2.60</v>
      </c>
      <c r="F5047" s="13" t="str">
        <f>IF(E5047="","",IFERROR(IF(IF(K5047="","",INDEX(收费标合同信息维护!A:Q,MATCH(D5047,收费标合同信息维护!J:J,0),10))=D5047,"有","无"),"无"))</f>
        <v>无</v>
      </c>
      <c r="G5047" s="13" t="str">
        <f t="shared" si="313"/>
        <v/>
      </c>
      <c r="H5047" s="13" t="str">
        <f t="shared" si="315"/>
        <v/>
      </c>
      <c r="I5047" s="13" t="str">
        <f>IF(G5047="","",IFERROR(IF(IF(K5047="","",INDEX(收费标合同信息维护!A:Q,MATCH(G5047,收费标合同信息维护!M:M,0),13))=G5047,"有","无"),"无"))</f>
        <v/>
      </c>
      <c r="J5047" s="3" t="s">
        <v>4082</v>
      </c>
      <c r="K5047" s="3" t="s">
        <v>16302</v>
      </c>
      <c r="L5047" s="3" t="s">
        <v>6025</v>
      </c>
      <c r="M5047" s="3" t="s">
        <v>6026</v>
      </c>
      <c r="N5047" s="3" t="s">
        <v>6477</v>
      </c>
      <c r="O5047" s="3" t="s">
        <v>6478</v>
      </c>
      <c r="P5047" s="3" t="s">
        <v>16307</v>
      </c>
      <c r="Q5047" s="3" t="s">
        <v>16308</v>
      </c>
      <c r="R5047" s="3" t="s">
        <v>6484</v>
      </c>
      <c r="S5047" s="3" t="s">
        <v>6491</v>
      </c>
      <c r="T5047" s="3" t="s">
        <v>6548</v>
      </c>
      <c r="U5047" s="3" t="s">
        <v>154</v>
      </c>
      <c r="V5047" s="3" t="s">
        <v>9155</v>
      </c>
      <c r="W5047" s="3" t="s">
        <v>154</v>
      </c>
      <c r="X5047" s="3" t="s">
        <v>154</v>
      </c>
      <c r="Y5047" s="3" t="s">
        <v>154</v>
      </c>
      <c r="Z5047" s="3" t="s">
        <v>154</v>
      </c>
      <c r="AA5047" s="3" t="s">
        <v>154</v>
      </c>
      <c r="AB5047" s="3" t="s">
        <v>154</v>
      </c>
      <c r="AC5047" s="3" t="s">
        <v>154</v>
      </c>
      <c r="AD5047" s="3" t="s">
        <v>6151</v>
      </c>
      <c r="AE5047" s="3" t="s">
        <v>6151</v>
      </c>
      <c r="AF5047" s="3" t="s">
        <v>6040</v>
      </c>
      <c r="AG5047" s="3" t="s">
        <v>154</v>
      </c>
      <c r="AH5047" s="3" t="s">
        <v>6478</v>
      </c>
      <c r="AI5047" s="3" t="s">
        <v>6482</v>
      </c>
      <c r="AJ5047" s="3" t="s">
        <v>6033</v>
      </c>
    </row>
    <row r="5048" spans="1:36" ht="15">
      <c r="A5048" s="10">
        <v>5151</v>
      </c>
      <c r="B5048" t="str">
        <f>IF(K5048="总计","",INDEX(主数据!A:AD,MATCH(J5048,主数据!A:A,0),9))</f>
        <v>华南大区公司</v>
      </c>
      <c r="C5048" t="str">
        <f>IF(K5048="","",INDEX(主数据!A:AD,MATCH(J5048,主数据!A:A,0),11))</f>
        <v>长沙东区</v>
      </c>
      <c r="D5048" t="str">
        <f t="shared" si="312"/>
        <v>CS59物业服务费标准方式2.00</v>
      </c>
      <c r="E5048" s="13" t="str">
        <f t="shared" si="314"/>
        <v>2.00</v>
      </c>
      <c r="F5048" s="13" t="str">
        <f>IF(E5048="","",IFERROR(IF(IF(K5048="","",INDEX(收费标合同信息维护!A:Q,MATCH(D5048,收费标合同信息维护!J:J,0),10))=D5048,"有","无"),"无"))</f>
        <v>无</v>
      </c>
      <c r="G5048" s="13" t="str">
        <f t="shared" si="313"/>
        <v/>
      </c>
      <c r="H5048" s="13" t="str">
        <f t="shared" si="315"/>
        <v/>
      </c>
      <c r="I5048" s="13" t="str">
        <f>IF(G5048="","",IFERROR(IF(IF(K5048="","",INDEX(收费标合同信息维护!A:Q,MATCH(G5048,收费标合同信息维护!M:M,0),13))=G5048,"有","无"),"无"))</f>
        <v/>
      </c>
      <c r="J5048" s="3" t="s">
        <v>4082</v>
      </c>
      <c r="K5048" s="3" t="s">
        <v>16302</v>
      </c>
      <c r="L5048" s="3" t="s">
        <v>6025</v>
      </c>
      <c r="M5048" s="3" t="s">
        <v>6026</v>
      </c>
      <c r="N5048" s="3" t="s">
        <v>6477</v>
      </c>
      <c r="O5048" s="3" t="s">
        <v>6478</v>
      </c>
      <c r="P5048" s="3" t="s">
        <v>16309</v>
      </c>
      <c r="Q5048" s="3" t="s">
        <v>16310</v>
      </c>
      <c r="R5048" s="3" t="s">
        <v>6484</v>
      </c>
      <c r="S5048" s="3" t="s">
        <v>6491</v>
      </c>
      <c r="T5048" s="3" t="s">
        <v>6548</v>
      </c>
      <c r="U5048" s="3" t="s">
        <v>154</v>
      </c>
      <c r="V5048" s="3" t="s">
        <v>6686</v>
      </c>
      <c r="W5048" s="3" t="s">
        <v>154</v>
      </c>
      <c r="X5048" s="3" t="s">
        <v>154</v>
      </c>
      <c r="Y5048" s="3" t="s">
        <v>154</v>
      </c>
      <c r="Z5048" s="3" t="s">
        <v>154</v>
      </c>
      <c r="AA5048" s="3" t="s">
        <v>154</v>
      </c>
      <c r="AB5048" s="3" t="s">
        <v>154</v>
      </c>
      <c r="AC5048" s="3" t="s">
        <v>154</v>
      </c>
      <c r="AD5048" s="3" t="s">
        <v>6151</v>
      </c>
      <c r="AE5048" s="3" t="s">
        <v>6151</v>
      </c>
      <c r="AF5048" s="3" t="s">
        <v>6040</v>
      </c>
      <c r="AG5048" s="3" t="s">
        <v>154</v>
      </c>
      <c r="AH5048" s="3" t="s">
        <v>6478</v>
      </c>
      <c r="AI5048" s="3" t="s">
        <v>6482</v>
      </c>
      <c r="AJ5048" s="3" t="s">
        <v>6489</v>
      </c>
    </row>
    <row r="5049" spans="1:36" ht="15">
      <c r="A5049" s="10">
        <v>5152</v>
      </c>
      <c r="B5049" t="str">
        <f>IF(K5049="总计","",INDEX(主数据!A:AD,MATCH(J5049,主数据!A:A,0),9))</f>
        <v>华南大区公司</v>
      </c>
      <c r="C5049" t="str">
        <f>IF(K5049="","",INDEX(主数据!A:AD,MATCH(J5049,主数据!A:A,0),11))</f>
        <v>长沙东区</v>
      </c>
      <c r="D5049" t="str">
        <f t="shared" si="312"/>
        <v>CS59物业服务费标准方式2.00</v>
      </c>
      <c r="E5049" s="13" t="str">
        <f t="shared" si="314"/>
        <v>2.00</v>
      </c>
      <c r="F5049" s="13" t="str">
        <f>IF(E5049="","",IFERROR(IF(IF(K5049="","",INDEX(收费标合同信息维护!A:Q,MATCH(D5049,收费标合同信息维护!J:J,0),10))=D5049,"有","无"),"无"))</f>
        <v>无</v>
      </c>
      <c r="G5049" s="13" t="str">
        <f t="shared" si="313"/>
        <v/>
      </c>
      <c r="H5049" s="13" t="str">
        <f t="shared" si="315"/>
        <v/>
      </c>
      <c r="I5049" s="13" t="str">
        <f>IF(G5049="","",IFERROR(IF(IF(K5049="","",INDEX(收费标合同信息维护!A:Q,MATCH(G5049,收费标合同信息维护!M:M,0),13))=G5049,"有","无"),"无"))</f>
        <v/>
      </c>
      <c r="J5049" s="3" t="s">
        <v>4082</v>
      </c>
      <c r="K5049" s="3" t="s">
        <v>16302</v>
      </c>
      <c r="L5049" s="3" t="s">
        <v>6025</v>
      </c>
      <c r="M5049" s="3" t="s">
        <v>6026</v>
      </c>
      <c r="N5049" s="3" t="s">
        <v>6477</v>
      </c>
      <c r="O5049" s="3" t="s">
        <v>6478</v>
      </c>
      <c r="P5049" s="3" t="s">
        <v>16311</v>
      </c>
      <c r="Q5049" s="3" t="s">
        <v>16312</v>
      </c>
      <c r="R5049" s="3" t="s">
        <v>6484</v>
      </c>
      <c r="S5049" s="3" t="s">
        <v>6491</v>
      </c>
      <c r="T5049" s="3" t="s">
        <v>7127</v>
      </c>
      <c r="U5049" s="3" t="s">
        <v>154</v>
      </c>
      <c r="V5049" s="3" t="s">
        <v>6686</v>
      </c>
      <c r="W5049" s="3" t="s">
        <v>154</v>
      </c>
      <c r="X5049" s="3" t="s">
        <v>154</v>
      </c>
      <c r="Y5049" s="3" t="s">
        <v>154</v>
      </c>
      <c r="Z5049" s="3" t="s">
        <v>154</v>
      </c>
      <c r="AA5049" s="3" t="s">
        <v>154</v>
      </c>
      <c r="AB5049" s="3" t="s">
        <v>154</v>
      </c>
      <c r="AC5049" s="3" t="s">
        <v>154</v>
      </c>
      <c r="AD5049" s="3" t="s">
        <v>6151</v>
      </c>
      <c r="AE5049" s="3" t="s">
        <v>6151</v>
      </c>
      <c r="AF5049" s="3" t="s">
        <v>6040</v>
      </c>
      <c r="AG5049" s="3" t="s">
        <v>154</v>
      </c>
      <c r="AH5049" s="3" t="s">
        <v>6478</v>
      </c>
      <c r="AI5049" s="3" t="s">
        <v>6482</v>
      </c>
      <c r="AJ5049" s="3" t="s">
        <v>6489</v>
      </c>
    </row>
    <row r="5050" spans="1:36" ht="15">
      <c r="A5050" s="10">
        <v>5153</v>
      </c>
      <c r="B5050" t="str">
        <f>IF(K5050="总计","",INDEX(主数据!A:AD,MATCH(J5050,主数据!A:A,0),9))</f>
        <v>华南大区公司</v>
      </c>
      <c r="C5050" t="str">
        <f>IF(K5050="","",INDEX(主数据!A:AD,MATCH(J5050,主数据!A:A,0),11))</f>
        <v>长沙东区</v>
      </c>
      <c r="D5050" t="str">
        <f t="shared" si="312"/>
        <v>CS59物业服务费标准方式2.00</v>
      </c>
      <c r="E5050" s="13" t="str">
        <f t="shared" si="314"/>
        <v>2.00</v>
      </c>
      <c r="F5050" s="13" t="str">
        <f>IF(E5050="","",IFERROR(IF(IF(K5050="","",INDEX(收费标合同信息维护!A:Q,MATCH(D5050,收费标合同信息维护!J:J,0),10))=D5050,"有","无"),"无"))</f>
        <v>无</v>
      </c>
      <c r="G5050" s="13" t="str">
        <f t="shared" si="313"/>
        <v/>
      </c>
      <c r="H5050" s="13" t="str">
        <f t="shared" si="315"/>
        <v/>
      </c>
      <c r="I5050" s="13" t="str">
        <f>IF(G5050="","",IFERROR(IF(IF(K5050="","",INDEX(收费标合同信息维护!A:Q,MATCH(G5050,收费标合同信息维护!M:M,0),13))=G5050,"有","无"),"无"))</f>
        <v/>
      </c>
      <c r="J5050" s="3" t="s">
        <v>4082</v>
      </c>
      <c r="K5050" s="3" t="s">
        <v>16302</v>
      </c>
      <c r="L5050" s="3" t="s">
        <v>6025</v>
      </c>
      <c r="M5050" s="3" t="s">
        <v>6026</v>
      </c>
      <c r="N5050" s="3" t="s">
        <v>6477</v>
      </c>
      <c r="O5050" s="3" t="s">
        <v>6478</v>
      </c>
      <c r="P5050" s="3" t="s">
        <v>16313</v>
      </c>
      <c r="Q5050" s="3" t="s">
        <v>16314</v>
      </c>
      <c r="R5050" s="3" t="s">
        <v>6484</v>
      </c>
      <c r="S5050" s="3" t="s">
        <v>6491</v>
      </c>
      <c r="T5050" s="3" t="s">
        <v>7084</v>
      </c>
      <c r="U5050" s="3" t="s">
        <v>154</v>
      </c>
      <c r="V5050" s="3" t="s">
        <v>6686</v>
      </c>
      <c r="W5050" s="3" t="s">
        <v>154</v>
      </c>
      <c r="X5050" s="3" t="s">
        <v>154</v>
      </c>
      <c r="Y5050" s="3" t="s">
        <v>154</v>
      </c>
      <c r="Z5050" s="3" t="s">
        <v>154</v>
      </c>
      <c r="AA5050" s="3" t="s">
        <v>154</v>
      </c>
      <c r="AB5050" s="3" t="s">
        <v>154</v>
      </c>
      <c r="AC5050" s="3" t="s">
        <v>154</v>
      </c>
      <c r="AD5050" s="3" t="s">
        <v>6151</v>
      </c>
      <c r="AE5050" s="3" t="s">
        <v>6151</v>
      </c>
      <c r="AF5050" s="3" t="s">
        <v>6040</v>
      </c>
      <c r="AG5050" s="3" t="s">
        <v>154</v>
      </c>
      <c r="AH5050" s="3" t="s">
        <v>6478</v>
      </c>
      <c r="AI5050" s="3" t="s">
        <v>6482</v>
      </c>
      <c r="AJ5050" s="3" t="s">
        <v>6031</v>
      </c>
    </row>
    <row r="5051" spans="1:36" ht="15">
      <c r="A5051" s="10">
        <v>5154</v>
      </c>
      <c r="B5051" t="str">
        <f>IF(K5051="总计","",INDEX(主数据!A:AD,MATCH(J5051,主数据!A:A,0),9))</f>
        <v>华南大区公司</v>
      </c>
      <c r="C5051" t="str">
        <f>IF(K5051="","",INDEX(主数据!A:AD,MATCH(J5051,主数据!A:A,0),11))</f>
        <v>长沙东区</v>
      </c>
      <c r="D5051" t="str">
        <f t="shared" si="312"/>
        <v>CS59物业服务费标准方式2.00</v>
      </c>
      <c r="E5051" s="13" t="str">
        <f t="shared" si="314"/>
        <v>2.00</v>
      </c>
      <c r="F5051" s="13" t="str">
        <f>IF(E5051="","",IFERROR(IF(IF(K5051="","",INDEX(收费标合同信息维护!A:Q,MATCH(D5051,收费标合同信息维护!J:J,0),10))=D5051,"有","无"),"无"))</f>
        <v>无</v>
      </c>
      <c r="G5051" s="13" t="str">
        <f t="shared" si="313"/>
        <v/>
      </c>
      <c r="H5051" s="13" t="str">
        <f t="shared" si="315"/>
        <v/>
      </c>
      <c r="I5051" s="13" t="str">
        <f>IF(G5051="","",IFERROR(IF(IF(K5051="","",INDEX(收费标合同信息维护!A:Q,MATCH(G5051,收费标合同信息维护!M:M,0),13))=G5051,"有","无"),"无"))</f>
        <v/>
      </c>
      <c r="J5051" s="3" t="s">
        <v>4082</v>
      </c>
      <c r="K5051" s="3" t="s">
        <v>16302</v>
      </c>
      <c r="L5051" s="3" t="s">
        <v>6025</v>
      </c>
      <c r="M5051" s="3" t="s">
        <v>6026</v>
      </c>
      <c r="N5051" s="3" t="s">
        <v>6477</v>
      </c>
      <c r="O5051" s="3" t="s">
        <v>6478</v>
      </c>
      <c r="P5051" s="3" t="s">
        <v>16315</v>
      </c>
      <c r="Q5051" s="3" t="s">
        <v>16316</v>
      </c>
      <c r="R5051" s="3" t="s">
        <v>6484</v>
      </c>
      <c r="S5051" s="3" t="s">
        <v>6491</v>
      </c>
      <c r="T5051" s="3" t="s">
        <v>6936</v>
      </c>
      <c r="U5051" s="3" t="s">
        <v>154</v>
      </c>
      <c r="V5051" s="3" t="s">
        <v>6686</v>
      </c>
      <c r="W5051" s="3" t="s">
        <v>154</v>
      </c>
      <c r="X5051" s="3" t="s">
        <v>154</v>
      </c>
      <c r="Y5051" s="3" t="s">
        <v>154</v>
      </c>
      <c r="Z5051" s="3" t="s">
        <v>154</v>
      </c>
      <c r="AA5051" s="3" t="s">
        <v>154</v>
      </c>
      <c r="AB5051" s="3" t="s">
        <v>154</v>
      </c>
      <c r="AC5051" s="3" t="s">
        <v>154</v>
      </c>
      <c r="AD5051" s="3" t="s">
        <v>6151</v>
      </c>
      <c r="AE5051" s="3" t="s">
        <v>6151</v>
      </c>
      <c r="AF5051" s="3" t="s">
        <v>6040</v>
      </c>
      <c r="AG5051" s="3" t="s">
        <v>154</v>
      </c>
      <c r="AH5051" s="3" t="s">
        <v>6478</v>
      </c>
      <c r="AI5051" s="3" t="s">
        <v>6482</v>
      </c>
      <c r="AJ5051" s="3" t="s">
        <v>6489</v>
      </c>
    </row>
    <row r="5052" spans="1:36" ht="15">
      <c r="A5052" s="10">
        <v>5155</v>
      </c>
      <c r="B5052" t="str">
        <f>IF(K5052="总计","",INDEX(主数据!A:AD,MATCH(J5052,主数据!A:A,0),9))</f>
        <v>华南大区公司</v>
      </c>
      <c r="C5052" t="str">
        <f>IF(K5052="","",INDEX(主数据!A:AD,MATCH(J5052,主数据!A:A,0),11))</f>
        <v>长沙东区</v>
      </c>
      <c r="D5052" t="str">
        <f t="shared" si="312"/>
        <v>CS59物业服务费标准方式2.60</v>
      </c>
      <c r="E5052" s="13" t="str">
        <f t="shared" si="314"/>
        <v>2.60</v>
      </c>
      <c r="F5052" s="13" t="str">
        <f>IF(E5052="","",IFERROR(IF(IF(K5052="","",INDEX(收费标合同信息维护!A:Q,MATCH(D5052,收费标合同信息维护!J:J,0),10))=D5052,"有","无"),"无"))</f>
        <v>无</v>
      </c>
      <c r="G5052" s="13" t="str">
        <f t="shared" si="313"/>
        <v/>
      </c>
      <c r="H5052" s="13" t="str">
        <f t="shared" si="315"/>
        <v/>
      </c>
      <c r="I5052" s="13" t="str">
        <f>IF(G5052="","",IFERROR(IF(IF(K5052="","",INDEX(收费标合同信息维护!A:Q,MATCH(G5052,收费标合同信息维护!M:M,0),13))=G5052,"有","无"),"无"))</f>
        <v/>
      </c>
      <c r="J5052" s="3" t="s">
        <v>4082</v>
      </c>
      <c r="K5052" s="3" t="s">
        <v>16302</v>
      </c>
      <c r="L5052" s="3" t="s">
        <v>6025</v>
      </c>
      <c r="M5052" s="3" t="s">
        <v>6026</v>
      </c>
      <c r="N5052" s="3" t="s">
        <v>6477</v>
      </c>
      <c r="O5052" s="3" t="s">
        <v>6478</v>
      </c>
      <c r="P5052" s="3" t="s">
        <v>16317</v>
      </c>
      <c r="Q5052" s="3" t="s">
        <v>16318</v>
      </c>
      <c r="R5052" s="3" t="s">
        <v>6484</v>
      </c>
      <c r="S5052" s="3" t="s">
        <v>6491</v>
      </c>
      <c r="T5052" s="3" t="s">
        <v>7084</v>
      </c>
      <c r="U5052" s="3" t="s">
        <v>154</v>
      </c>
      <c r="V5052" s="3" t="s">
        <v>9155</v>
      </c>
      <c r="W5052" s="3" t="s">
        <v>154</v>
      </c>
      <c r="X5052" s="3" t="s">
        <v>154</v>
      </c>
      <c r="Y5052" s="3" t="s">
        <v>154</v>
      </c>
      <c r="Z5052" s="3" t="s">
        <v>154</v>
      </c>
      <c r="AA5052" s="3" t="s">
        <v>154</v>
      </c>
      <c r="AB5052" s="3" t="s">
        <v>154</v>
      </c>
      <c r="AC5052" s="3" t="s">
        <v>154</v>
      </c>
      <c r="AD5052" s="3" t="s">
        <v>6151</v>
      </c>
      <c r="AE5052" s="3" t="s">
        <v>6151</v>
      </c>
      <c r="AF5052" s="3" t="s">
        <v>6040</v>
      </c>
      <c r="AG5052" s="3" t="s">
        <v>154</v>
      </c>
      <c r="AH5052" s="3" t="s">
        <v>6478</v>
      </c>
      <c r="AI5052" s="3" t="s">
        <v>6482</v>
      </c>
      <c r="AJ5052" s="3" t="s">
        <v>6033</v>
      </c>
    </row>
    <row r="5053" spans="1:36" ht="15">
      <c r="A5053" s="10">
        <v>5156</v>
      </c>
      <c r="B5053" t="str">
        <f>IF(K5053="总计","",INDEX(主数据!A:AD,MATCH(J5053,主数据!A:A,0),9))</f>
        <v>华南大区公司</v>
      </c>
      <c r="C5053" t="str">
        <f>IF(K5053="","",INDEX(主数据!A:AD,MATCH(J5053,主数据!A:A,0),11))</f>
        <v>长沙东区</v>
      </c>
      <c r="D5053" t="str">
        <f t="shared" si="312"/>
        <v>CS59物业服务费标准方式2.00</v>
      </c>
      <c r="E5053" s="13" t="str">
        <f t="shared" si="314"/>
        <v>2.00</v>
      </c>
      <c r="F5053" s="13" t="str">
        <f>IF(E5053="","",IFERROR(IF(IF(K5053="","",INDEX(收费标合同信息维护!A:Q,MATCH(D5053,收费标合同信息维护!J:J,0),10))=D5053,"有","无"),"无"))</f>
        <v>无</v>
      </c>
      <c r="G5053" s="13" t="str">
        <f t="shared" si="313"/>
        <v/>
      </c>
      <c r="H5053" s="13" t="str">
        <f t="shared" si="315"/>
        <v/>
      </c>
      <c r="I5053" s="13" t="str">
        <f>IF(G5053="","",IFERROR(IF(IF(K5053="","",INDEX(收费标合同信息维护!A:Q,MATCH(G5053,收费标合同信息维护!M:M,0),13))=G5053,"有","无"),"无"))</f>
        <v/>
      </c>
      <c r="J5053" s="3" t="s">
        <v>4082</v>
      </c>
      <c r="K5053" s="3" t="s">
        <v>16302</v>
      </c>
      <c r="L5053" s="3" t="s">
        <v>6025</v>
      </c>
      <c r="M5053" s="3" t="s">
        <v>6026</v>
      </c>
      <c r="N5053" s="3" t="s">
        <v>6477</v>
      </c>
      <c r="O5053" s="3" t="s">
        <v>6478</v>
      </c>
      <c r="P5053" s="3" t="s">
        <v>16319</v>
      </c>
      <c r="Q5053" s="3" t="s">
        <v>16320</v>
      </c>
      <c r="R5053" s="3" t="s">
        <v>6484</v>
      </c>
      <c r="S5053" s="3" t="s">
        <v>6491</v>
      </c>
      <c r="T5053" s="3" t="s">
        <v>7001</v>
      </c>
      <c r="U5053" s="3" t="s">
        <v>154</v>
      </c>
      <c r="V5053" s="3" t="s">
        <v>6686</v>
      </c>
      <c r="W5053" s="3" t="s">
        <v>154</v>
      </c>
      <c r="X5053" s="3" t="s">
        <v>154</v>
      </c>
      <c r="Y5053" s="3" t="s">
        <v>154</v>
      </c>
      <c r="Z5053" s="3" t="s">
        <v>154</v>
      </c>
      <c r="AA5053" s="3" t="s">
        <v>154</v>
      </c>
      <c r="AB5053" s="3" t="s">
        <v>154</v>
      </c>
      <c r="AC5053" s="3" t="s">
        <v>154</v>
      </c>
      <c r="AD5053" s="3" t="s">
        <v>6151</v>
      </c>
      <c r="AE5053" s="3" t="s">
        <v>6151</v>
      </c>
      <c r="AF5053" s="3" t="s">
        <v>6040</v>
      </c>
      <c r="AG5053" s="3" t="s">
        <v>154</v>
      </c>
      <c r="AH5053" s="3" t="s">
        <v>6478</v>
      </c>
      <c r="AI5053" s="3" t="s">
        <v>6482</v>
      </c>
      <c r="AJ5053" s="3" t="s">
        <v>6027</v>
      </c>
    </row>
    <row r="5054" spans="1:36" ht="30">
      <c r="A5054" s="10">
        <v>5157</v>
      </c>
      <c r="B5054" t="str">
        <f>IF(K5054="总计","",INDEX(主数据!A:AD,MATCH(J5054,主数据!A:A,0),9))</f>
        <v>华南大区公司</v>
      </c>
      <c r="C5054" t="str">
        <f>IF(K5054="","",INDEX(主数据!A:AD,MATCH(J5054,主数据!A:A,0),11))</f>
        <v>长沙东区</v>
      </c>
      <c r="D5054" t="str">
        <f t="shared" si="312"/>
        <v>CS59物业服务费标准方式2.00</v>
      </c>
      <c r="E5054" s="13" t="str">
        <f t="shared" si="314"/>
        <v>2.00</v>
      </c>
      <c r="F5054" s="13" t="str">
        <f>IF(E5054="","",IFERROR(IF(IF(K5054="","",INDEX(收费标合同信息维护!A:Q,MATCH(D5054,收费标合同信息维护!J:J,0),10))=D5054,"有","无"),"无"))</f>
        <v>无</v>
      </c>
      <c r="G5054" s="13" t="str">
        <f t="shared" si="313"/>
        <v/>
      </c>
      <c r="H5054" s="13" t="str">
        <f t="shared" si="315"/>
        <v/>
      </c>
      <c r="I5054" s="13" t="str">
        <f>IF(G5054="","",IFERROR(IF(IF(K5054="","",INDEX(收费标合同信息维护!A:Q,MATCH(G5054,收费标合同信息维护!M:M,0),13))=G5054,"有","无"),"无"))</f>
        <v/>
      </c>
      <c r="J5054" s="3" t="s">
        <v>4082</v>
      </c>
      <c r="K5054" s="3" t="s">
        <v>16302</v>
      </c>
      <c r="L5054" s="3" t="s">
        <v>6025</v>
      </c>
      <c r="M5054" s="3" t="s">
        <v>6026</v>
      </c>
      <c r="N5054" s="3" t="s">
        <v>6477</v>
      </c>
      <c r="O5054" s="3" t="s">
        <v>6478</v>
      </c>
      <c r="P5054" s="3" t="s">
        <v>16321</v>
      </c>
      <c r="Q5054" s="3" t="s">
        <v>16322</v>
      </c>
      <c r="R5054" s="3" t="s">
        <v>6484</v>
      </c>
      <c r="S5054" s="3" t="s">
        <v>6491</v>
      </c>
      <c r="T5054" s="3" t="s">
        <v>6510</v>
      </c>
      <c r="U5054" s="3" t="s">
        <v>6511</v>
      </c>
      <c r="V5054" s="3" t="s">
        <v>6686</v>
      </c>
      <c r="W5054" s="3" t="s">
        <v>154</v>
      </c>
      <c r="X5054" s="3" t="s">
        <v>154</v>
      </c>
      <c r="Y5054" s="3" t="s">
        <v>154</v>
      </c>
      <c r="Z5054" s="3" t="s">
        <v>154</v>
      </c>
      <c r="AA5054" s="3" t="s">
        <v>154</v>
      </c>
      <c r="AB5054" s="3" t="s">
        <v>154</v>
      </c>
      <c r="AC5054" s="3" t="s">
        <v>154</v>
      </c>
      <c r="AD5054" s="3" t="s">
        <v>6151</v>
      </c>
      <c r="AE5054" s="3" t="s">
        <v>6151</v>
      </c>
      <c r="AF5054" s="3" t="s">
        <v>6040</v>
      </c>
      <c r="AG5054" s="3" t="s">
        <v>154</v>
      </c>
      <c r="AH5054" s="3" t="s">
        <v>6478</v>
      </c>
      <c r="AI5054" s="3" t="s">
        <v>6482</v>
      </c>
      <c r="AJ5054" s="3" t="s">
        <v>6038</v>
      </c>
    </row>
    <row r="5055" spans="1:36" ht="15">
      <c r="A5055" s="10">
        <v>5158</v>
      </c>
      <c r="B5055" t="str">
        <f>IF(K5055="总计","",INDEX(主数据!A:AD,MATCH(J5055,主数据!A:A,0),9))</f>
        <v>华南大区公司</v>
      </c>
      <c r="C5055" t="str">
        <f>IF(K5055="","",INDEX(主数据!A:AD,MATCH(J5055,主数据!A:A,0),11))</f>
        <v>长沙东区</v>
      </c>
      <c r="D5055" t="str">
        <f t="shared" si="312"/>
        <v>CS59物业服务费标准方式3.60</v>
      </c>
      <c r="E5055" s="13" t="str">
        <f t="shared" si="314"/>
        <v>3.60</v>
      </c>
      <c r="F5055" s="13" t="str">
        <f>IF(E5055="","",IFERROR(IF(IF(K5055="","",INDEX(收费标合同信息维护!A:Q,MATCH(D5055,收费标合同信息维护!J:J,0),10))=D5055,"有","无"),"无"))</f>
        <v>无</v>
      </c>
      <c r="G5055" s="13" t="str">
        <f t="shared" si="313"/>
        <v/>
      </c>
      <c r="H5055" s="13" t="str">
        <f t="shared" si="315"/>
        <v/>
      </c>
      <c r="I5055" s="13" t="str">
        <f>IF(G5055="","",IFERROR(IF(IF(K5055="","",INDEX(收费标合同信息维护!A:Q,MATCH(G5055,收费标合同信息维护!M:M,0),13))=G5055,"有","无"),"无"))</f>
        <v/>
      </c>
      <c r="J5055" s="3" t="s">
        <v>4082</v>
      </c>
      <c r="K5055" s="3" t="s">
        <v>16302</v>
      </c>
      <c r="L5055" s="3" t="s">
        <v>6025</v>
      </c>
      <c r="M5055" s="3" t="s">
        <v>6026</v>
      </c>
      <c r="N5055" s="3" t="s">
        <v>6477</v>
      </c>
      <c r="O5055" s="3" t="s">
        <v>6478</v>
      </c>
      <c r="P5055" s="3" t="s">
        <v>16323</v>
      </c>
      <c r="Q5055" s="3" t="s">
        <v>16324</v>
      </c>
      <c r="R5055" s="3" t="s">
        <v>6484</v>
      </c>
      <c r="S5055" s="3" t="s">
        <v>6491</v>
      </c>
      <c r="T5055" s="3" t="s">
        <v>6506</v>
      </c>
      <c r="U5055" s="3" t="s">
        <v>154</v>
      </c>
      <c r="V5055" s="3" t="s">
        <v>6876</v>
      </c>
      <c r="W5055" s="3" t="s">
        <v>154</v>
      </c>
      <c r="X5055" s="3" t="s">
        <v>154</v>
      </c>
      <c r="Y5055" s="3" t="s">
        <v>154</v>
      </c>
      <c r="Z5055" s="3" t="s">
        <v>154</v>
      </c>
      <c r="AA5055" s="3" t="s">
        <v>154</v>
      </c>
      <c r="AB5055" s="3" t="s">
        <v>154</v>
      </c>
      <c r="AC5055" s="3" t="s">
        <v>154</v>
      </c>
      <c r="AD5055" s="3" t="s">
        <v>6151</v>
      </c>
      <c r="AE5055" s="3" t="s">
        <v>6151</v>
      </c>
      <c r="AF5055" s="3" t="s">
        <v>154</v>
      </c>
      <c r="AG5055" s="3" t="s">
        <v>154</v>
      </c>
      <c r="AH5055" s="3" t="s">
        <v>6478</v>
      </c>
      <c r="AI5055" s="3" t="s">
        <v>6482</v>
      </c>
      <c r="AJ5055" s="3" t="s">
        <v>6032</v>
      </c>
    </row>
    <row r="5056" spans="1:36" ht="15">
      <c r="A5056" s="10">
        <v>5159</v>
      </c>
      <c r="B5056" t="str">
        <f>IF(K5056="总计","",INDEX(主数据!A:AD,MATCH(J5056,主数据!A:A,0),9))</f>
        <v>华南大区公司</v>
      </c>
      <c r="C5056" t="str">
        <f>IF(K5056="","",INDEX(主数据!A:AD,MATCH(J5056,主数据!A:A,0),11))</f>
        <v>长沙东区</v>
      </c>
      <c r="D5056" t="str">
        <f t="shared" si="312"/>
        <v>CS59物业服务费标准方式2.00</v>
      </c>
      <c r="E5056" s="13" t="str">
        <f t="shared" si="314"/>
        <v>2.00</v>
      </c>
      <c r="F5056" s="13" t="str">
        <f>IF(E5056="","",IFERROR(IF(IF(K5056="","",INDEX(收费标合同信息维护!A:Q,MATCH(D5056,收费标合同信息维护!J:J,0),10))=D5056,"有","无"),"无"))</f>
        <v>无</v>
      </c>
      <c r="G5056" s="13" t="str">
        <f t="shared" si="313"/>
        <v/>
      </c>
      <c r="H5056" s="13" t="str">
        <f t="shared" si="315"/>
        <v/>
      </c>
      <c r="I5056" s="13" t="str">
        <f>IF(G5056="","",IFERROR(IF(IF(K5056="","",INDEX(收费标合同信息维护!A:Q,MATCH(G5056,收费标合同信息维护!M:M,0),13))=G5056,"有","无"),"无"))</f>
        <v/>
      </c>
      <c r="J5056" s="3" t="s">
        <v>4082</v>
      </c>
      <c r="K5056" s="3" t="s">
        <v>16302</v>
      </c>
      <c r="L5056" s="3" t="s">
        <v>6025</v>
      </c>
      <c r="M5056" s="3" t="s">
        <v>6026</v>
      </c>
      <c r="N5056" s="3" t="s">
        <v>6477</v>
      </c>
      <c r="O5056" s="3" t="s">
        <v>6478</v>
      </c>
      <c r="P5056" s="3" t="s">
        <v>16325</v>
      </c>
      <c r="Q5056" s="3" t="s">
        <v>9385</v>
      </c>
      <c r="R5056" s="3" t="s">
        <v>6484</v>
      </c>
      <c r="S5056" s="3" t="s">
        <v>6491</v>
      </c>
      <c r="T5056" s="3" t="s">
        <v>6506</v>
      </c>
      <c r="U5056" s="3" t="s">
        <v>154</v>
      </c>
      <c r="V5056" s="3" t="s">
        <v>6686</v>
      </c>
      <c r="W5056" s="3" t="s">
        <v>154</v>
      </c>
      <c r="X5056" s="3" t="s">
        <v>154</v>
      </c>
      <c r="Y5056" s="3" t="s">
        <v>154</v>
      </c>
      <c r="Z5056" s="3" t="s">
        <v>154</v>
      </c>
      <c r="AA5056" s="3" t="s">
        <v>154</v>
      </c>
      <c r="AB5056" s="3" t="s">
        <v>154</v>
      </c>
      <c r="AC5056" s="3" t="s">
        <v>154</v>
      </c>
      <c r="AD5056" s="3" t="s">
        <v>6151</v>
      </c>
      <c r="AE5056" s="3" t="s">
        <v>6151</v>
      </c>
      <c r="AF5056" s="3" t="s">
        <v>154</v>
      </c>
      <c r="AG5056" s="3" t="s">
        <v>154</v>
      </c>
      <c r="AH5056" s="3" t="s">
        <v>6478</v>
      </c>
      <c r="AI5056" s="3" t="s">
        <v>6482</v>
      </c>
      <c r="AJ5056" s="3" t="s">
        <v>18348</v>
      </c>
    </row>
    <row r="5057" spans="1:36" ht="15">
      <c r="A5057" s="10">
        <v>5160</v>
      </c>
      <c r="B5057" t="str">
        <f>IF(K5057="总计","",INDEX(主数据!A:AD,MATCH(J5057,主数据!A:A,0),9))</f>
        <v>华南大区公司</v>
      </c>
      <c r="C5057" t="str">
        <f>IF(K5057="","",INDEX(主数据!A:AD,MATCH(J5057,主数据!A:A,0),11))</f>
        <v>长沙东区</v>
      </c>
      <c r="D5057" t="str">
        <f t="shared" si="312"/>
        <v>CS59物业服务费标准方式2.60</v>
      </c>
      <c r="E5057" s="13" t="str">
        <f t="shared" si="314"/>
        <v>2.60</v>
      </c>
      <c r="F5057" s="13" t="str">
        <f>IF(E5057="","",IFERROR(IF(IF(K5057="","",INDEX(收费标合同信息维护!A:Q,MATCH(D5057,收费标合同信息维护!J:J,0),10))=D5057,"有","无"),"无"))</f>
        <v>无</v>
      </c>
      <c r="G5057" s="13" t="str">
        <f t="shared" si="313"/>
        <v/>
      </c>
      <c r="H5057" s="13" t="str">
        <f t="shared" si="315"/>
        <v/>
      </c>
      <c r="I5057" s="13" t="str">
        <f>IF(G5057="","",IFERROR(IF(IF(K5057="","",INDEX(收费标合同信息维护!A:Q,MATCH(G5057,收费标合同信息维护!M:M,0),13))=G5057,"有","无"),"无"))</f>
        <v/>
      </c>
      <c r="J5057" s="3" t="s">
        <v>4082</v>
      </c>
      <c r="K5057" s="3" t="s">
        <v>16302</v>
      </c>
      <c r="L5057" s="3" t="s">
        <v>6025</v>
      </c>
      <c r="M5057" s="3" t="s">
        <v>6026</v>
      </c>
      <c r="N5057" s="3" t="s">
        <v>6477</v>
      </c>
      <c r="O5057" s="3" t="s">
        <v>6478</v>
      </c>
      <c r="P5057" s="3" t="s">
        <v>16327</v>
      </c>
      <c r="Q5057" s="3" t="s">
        <v>9379</v>
      </c>
      <c r="R5057" s="3" t="s">
        <v>6484</v>
      </c>
      <c r="S5057" s="3" t="s">
        <v>6491</v>
      </c>
      <c r="T5057" s="3" t="s">
        <v>6506</v>
      </c>
      <c r="U5057" s="3" t="s">
        <v>154</v>
      </c>
      <c r="V5057" s="3" t="s">
        <v>9155</v>
      </c>
      <c r="W5057" s="3" t="s">
        <v>154</v>
      </c>
      <c r="X5057" s="3" t="s">
        <v>154</v>
      </c>
      <c r="Y5057" s="3" t="s">
        <v>154</v>
      </c>
      <c r="Z5057" s="3" t="s">
        <v>154</v>
      </c>
      <c r="AA5057" s="3" t="s">
        <v>154</v>
      </c>
      <c r="AB5057" s="3" t="s">
        <v>154</v>
      </c>
      <c r="AC5057" s="3" t="s">
        <v>154</v>
      </c>
      <c r="AD5057" s="3" t="s">
        <v>6151</v>
      </c>
      <c r="AE5057" s="3" t="s">
        <v>6151</v>
      </c>
      <c r="AF5057" s="3" t="s">
        <v>154</v>
      </c>
      <c r="AG5057" s="3" t="s">
        <v>154</v>
      </c>
      <c r="AH5057" s="3" t="s">
        <v>6478</v>
      </c>
      <c r="AI5057" s="3" t="s">
        <v>6482</v>
      </c>
      <c r="AJ5057" s="3" t="s">
        <v>6196</v>
      </c>
    </row>
    <row r="5058" spans="1:36" ht="30">
      <c r="A5058" s="10">
        <v>5161</v>
      </c>
      <c r="B5058" t="str">
        <f>IF(K5058="总计","",INDEX(主数据!A:AD,MATCH(J5058,主数据!A:A,0),9))</f>
        <v>华南大区公司</v>
      </c>
      <c r="C5058" t="str">
        <f>IF(K5058="","",INDEX(主数据!A:AD,MATCH(J5058,主数据!A:A,0),11))</f>
        <v>长沙东区</v>
      </c>
      <c r="D5058" t="str">
        <f t="shared" ref="D5058:D5121" si="316">J5058&amp;M5058&amp;R5058&amp;E5058</f>
        <v>CS59自来水费（简易征收）标准方式4.89</v>
      </c>
      <c r="E5058" s="13" t="str">
        <f t="shared" si="314"/>
        <v>4.89</v>
      </c>
      <c r="F5058" s="13" t="str">
        <f>IF(E5058="","",IFERROR(IF(IF(K5058="","",INDEX(收费标合同信息维护!A:Q,MATCH(D5058,收费标合同信息维护!J:J,0),10))=D5058,"有","无"),"无"))</f>
        <v>无</v>
      </c>
      <c r="G5058" s="13" t="str">
        <f t="shared" ref="G5058:G5121" si="317">IF(W5058="","",J5058&amp;M5058&amp;R5058&amp;H5058)</f>
        <v/>
      </c>
      <c r="H5058" s="13" t="str">
        <f t="shared" si="315"/>
        <v/>
      </c>
      <c r="I5058" s="13" t="str">
        <f>IF(G5058="","",IFERROR(IF(IF(K5058="","",INDEX(收费标合同信息维护!A:Q,MATCH(G5058,收费标合同信息维护!M:M,0),13))=G5058,"有","无"),"无"))</f>
        <v/>
      </c>
      <c r="J5058" s="3" t="s">
        <v>4082</v>
      </c>
      <c r="K5058" s="3" t="s">
        <v>16302</v>
      </c>
      <c r="L5058" s="3" t="s">
        <v>6615</v>
      </c>
      <c r="M5058" s="3" t="s">
        <v>6616</v>
      </c>
      <c r="N5058" s="3" t="s">
        <v>6603</v>
      </c>
      <c r="O5058" s="3" t="s">
        <v>6478</v>
      </c>
      <c r="P5058" s="3" t="s">
        <v>16328</v>
      </c>
      <c r="Q5058" s="3" t="s">
        <v>16329</v>
      </c>
      <c r="R5058" s="3" t="s">
        <v>6484</v>
      </c>
      <c r="S5058" s="3" t="s">
        <v>6491</v>
      </c>
      <c r="T5058" s="3" t="s">
        <v>6661</v>
      </c>
      <c r="U5058" s="3" t="s">
        <v>154</v>
      </c>
      <c r="V5058" s="3" t="s">
        <v>13156</v>
      </c>
      <c r="W5058" s="3" t="s">
        <v>154</v>
      </c>
      <c r="X5058" s="3" t="s">
        <v>154</v>
      </c>
      <c r="Y5058" s="3" t="s">
        <v>154</v>
      </c>
      <c r="Z5058" s="3" t="s">
        <v>154</v>
      </c>
      <c r="AA5058" s="3" t="s">
        <v>154</v>
      </c>
      <c r="AB5058" s="3" t="s">
        <v>154</v>
      </c>
      <c r="AC5058" s="3" t="s">
        <v>154</v>
      </c>
      <c r="AD5058" s="3" t="s">
        <v>6151</v>
      </c>
      <c r="AE5058" s="3" t="s">
        <v>6151</v>
      </c>
      <c r="AF5058" s="3" t="s">
        <v>154</v>
      </c>
      <c r="AG5058" s="3" t="s">
        <v>154</v>
      </c>
      <c r="AH5058" s="3" t="s">
        <v>6478</v>
      </c>
      <c r="AI5058" s="3" t="s">
        <v>6482</v>
      </c>
      <c r="AJ5058" s="3" t="s">
        <v>6489</v>
      </c>
    </row>
    <row r="5059" spans="1:36" ht="30">
      <c r="A5059" s="10">
        <v>5162</v>
      </c>
      <c r="B5059" t="str">
        <f>IF(K5059="总计","",INDEX(主数据!A:AD,MATCH(J5059,主数据!A:A,0),9))</f>
        <v>华南大区公司</v>
      </c>
      <c r="C5059" t="str">
        <f>IF(K5059="","",INDEX(主数据!A:AD,MATCH(J5059,主数据!A:A,0),11))</f>
        <v>长沙东区</v>
      </c>
      <c r="D5059" t="str">
        <f t="shared" si="316"/>
        <v>CS59自来水费（简易征收）标准方式5.49</v>
      </c>
      <c r="E5059" s="13" t="str">
        <f t="shared" ref="E5059:E5122" si="318">TEXT(IF(V5059="","",--V5059),"0.00")</f>
        <v>5.49</v>
      </c>
      <c r="F5059" s="13" t="str">
        <f>IF(E5059="","",IFERROR(IF(IF(K5059="","",INDEX(收费标合同信息维护!A:Q,MATCH(D5059,收费标合同信息维护!J:J,0),10))=D5059,"有","无"),"无"))</f>
        <v>无</v>
      </c>
      <c r="G5059" s="13" t="str">
        <f t="shared" si="317"/>
        <v/>
      </c>
      <c r="H5059" s="13" t="str">
        <f t="shared" ref="H5059:H5122" si="319">TEXT(IF(W5059="","",--W5059),"0.00")</f>
        <v/>
      </c>
      <c r="I5059" s="13" t="str">
        <f>IF(G5059="","",IFERROR(IF(IF(K5059="","",INDEX(收费标合同信息维护!A:Q,MATCH(G5059,收费标合同信息维护!M:M,0),13))=G5059,"有","无"),"无"))</f>
        <v/>
      </c>
      <c r="J5059" s="3" t="s">
        <v>4082</v>
      </c>
      <c r="K5059" s="3" t="s">
        <v>16302</v>
      </c>
      <c r="L5059" s="3" t="s">
        <v>6615</v>
      </c>
      <c r="M5059" s="3" t="s">
        <v>6616</v>
      </c>
      <c r="N5059" s="3" t="s">
        <v>6603</v>
      </c>
      <c r="O5059" s="3" t="s">
        <v>6478</v>
      </c>
      <c r="P5059" s="3" t="s">
        <v>16330</v>
      </c>
      <c r="Q5059" s="3" t="s">
        <v>16331</v>
      </c>
      <c r="R5059" s="3" t="s">
        <v>6484</v>
      </c>
      <c r="S5059" s="3" t="s">
        <v>6491</v>
      </c>
      <c r="T5059" s="3" t="s">
        <v>6661</v>
      </c>
      <c r="U5059" s="3" t="s">
        <v>154</v>
      </c>
      <c r="V5059" s="3" t="s">
        <v>16332</v>
      </c>
      <c r="W5059" s="3" t="s">
        <v>154</v>
      </c>
      <c r="X5059" s="3" t="s">
        <v>154</v>
      </c>
      <c r="Y5059" s="3" t="s">
        <v>154</v>
      </c>
      <c r="Z5059" s="3" t="s">
        <v>154</v>
      </c>
      <c r="AA5059" s="3" t="s">
        <v>154</v>
      </c>
      <c r="AB5059" s="3" t="s">
        <v>154</v>
      </c>
      <c r="AC5059" s="3" t="s">
        <v>154</v>
      </c>
      <c r="AD5059" s="3" t="s">
        <v>6151</v>
      </c>
      <c r="AE5059" s="3" t="s">
        <v>6151</v>
      </c>
      <c r="AF5059" s="3" t="s">
        <v>154</v>
      </c>
      <c r="AG5059" s="3" t="s">
        <v>154</v>
      </c>
      <c r="AH5059" s="3" t="s">
        <v>6478</v>
      </c>
      <c r="AI5059" s="3" t="s">
        <v>6482</v>
      </c>
      <c r="AJ5059" s="3" t="s">
        <v>6489</v>
      </c>
    </row>
    <row r="5060" spans="1:36" ht="15">
      <c r="A5060" s="10">
        <v>5163</v>
      </c>
      <c r="B5060" t="str">
        <f>IF(K5060="总计","",INDEX(主数据!A:AD,MATCH(J5060,主数据!A:A,0),9))</f>
        <v>华南大区公司</v>
      </c>
      <c r="C5060" t="str">
        <f>IF(K5060="","",INDEX(主数据!A:AD,MATCH(J5060,主数据!A:A,0),11))</f>
        <v>长沙东区</v>
      </c>
      <c r="D5060" t="str">
        <f t="shared" si="316"/>
        <v>CS59自来水费（简易征收）标准方式4.89</v>
      </c>
      <c r="E5060" s="13" t="str">
        <f t="shared" si="318"/>
        <v>4.89</v>
      </c>
      <c r="F5060" s="13" t="str">
        <f>IF(E5060="","",IFERROR(IF(IF(K5060="","",INDEX(收费标合同信息维护!A:Q,MATCH(D5060,收费标合同信息维护!J:J,0),10))=D5060,"有","无"),"无"))</f>
        <v>无</v>
      </c>
      <c r="G5060" s="13" t="str">
        <f t="shared" si="317"/>
        <v/>
      </c>
      <c r="H5060" s="13" t="str">
        <f t="shared" si="319"/>
        <v/>
      </c>
      <c r="I5060" s="13" t="str">
        <f>IF(G5060="","",IFERROR(IF(IF(K5060="","",INDEX(收费标合同信息维护!A:Q,MATCH(G5060,收费标合同信息维护!M:M,0),13))=G5060,"有","无"),"无"))</f>
        <v/>
      </c>
      <c r="J5060" s="3" t="s">
        <v>4082</v>
      </c>
      <c r="K5060" s="3" t="s">
        <v>16302</v>
      </c>
      <c r="L5060" s="3" t="s">
        <v>6615</v>
      </c>
      <c r="M5060" s="3" t="s">
        <v>6616</v>
      </c>
      <c r="N5060" s="3" t="s">
        <v>6603</v>
      </c>
      <c r="O5060" s="3" t="s">
        <v>6478</v>
      </c>
      <c r="P5060" s="3" t="s">
        <v>16333</v>
      </c>
      <c r="Q5060" s="3" t="s">
        <v>16334</v>
      </c>
      <c r="R5060" s="3" t="s">
        <v>6484</v>
      </c>
      <c r="S5060" s="3" t="s">
        <v>6491</v>
      </c>
      <c r="T5060" s="3" t="s">
        <v>6661</v>
      </c>
      <c r="U5060" s="3" t="s">
        <v>154</v>
      </c>
      <c r="V5060" s="3" t="s">
        <v>13156</v>
      </c>
      <c r="W5060" s="3" t="s">
        <v>154</v>
      </c>
      <c r="X5060" s="3" t="s">
        <v>154</v>
      </c>
      <c r="Y5060" s="3" t="s">
        <v>154</v>
      </c>
      <c r="Z5060" s="3" t="s">
        <v>154</v>
      </c>
      <c r="AA5060" s="3" t="s">
        <v>154</v>
      </c>
      <c r="AB5060" s="3" t="s">
        <v>154</v>
      </c>
      <c r="AC5060" s="3" t="s">
        <v>154</v>
      </c>
      <c r="AD5060" s="3" t="s">
        <v>6151</v>
      </c>
      <c r="AE5060" s="3" t="s">
        <v>6151</v>
      </c>
      <c r="AF5060" s="3" t="s">
        <v>154</v>
      </c>
      <c r="AG5060" s="3" t="s">
        <v>154</v>
      </c>
      <c r="AH5060" s="3" t="s">
        <v>6478</v>
      </c>
      <c r="AI5060" s="3" t="s">
        <v>6482</v>
      </c>
      <c r="AJ5060" s="3" t="s">
        <v>6489</v>
      </c>
    </row>
    <row r="5061" spans="1:36" ht="15">
      <c r="A5061" s="10">
        <v>5164</v>
      </c>
      <c r="B5061" t="str">
        <f>IF(K5061="总计","",INDEX(主数据!A:AD,MATCH(J5061,主数据!A:A,0),9))</f>
        <v>华东大区公司</v>
      </c>
      <c r="C5061" t="str">
        <f>IF(K5061="","",INDEX(主数据!A:AD,MATCH(J5061,主数据!A:A,0),11))</f>
        <v>南京城区</v>
      </c>
      <c r="D5061" t="str">
        <f t="shared" si="316"/>
        <v>NJ12物业服务费定额</v>
      </c>
      <c r="E5061" s="13" t="str">
        <f t="shared" si="318"/>
        <v/>
      </c>
      <c r="F5061" s="13" t="str">
        <f>IF(E5061="","",IFERROR(IF(IF(K5061="","",INDEX(收费标合同信息维护!A:Q,MATCH(D5061,收费标合同信息维护!J:J,0),10))=D5061,"有","无"),"无"))</f>
        <v/>
      </c>
      <c r="G5061" s="13" t="str">
        <f t="shared" si="317"/>
        <v>NJ12物业服务费定额278657.54</v>
      </c>
      <c r="H5061" s="13" t="str">
        <f t="shared" si="319"/>
        <v>278657.54</v>
      </c>
      <c r="I5061" s="13" t="str">
        <f>IF(G5061="","",IFERROR(IF(IF(K5061="","",INDEX(收费标合同信息维护!A:Q,MATCH(G5061,收费标合同信息维护!M:M,0),13))=G5061,"有","无"),"无"))</f>
        <v>无</v>
      </c>
      <c r="J5061" s="3" t="s">
        <v>2609</v>
      </c>
      <c r="K5061" s="3" t="s">
        <v>16335</v>
      </c>
      <c r="L5061" s="3" t="s">
        <v>6025</v>
      </c>
      <c r="M5061" s="3" t="s">
        <v>6026</v>
      </c>
      <c r="N5061" s="3" t="s">
        <v>6477</v>
      </c>
      <c r="O5061" s="3" t="s">
        <v>6478</v>
      </c>
      <c r="P5061" s="3" t="s">
        <v>16336</v>
      </c>
      <c r="Q5061" s="3" t="s">
        <v>16337</v>
      </c>
      <c r="R5061" s="3" t="s">
        <v>6490</v>
      </c>
      <c r="S5061" s="3" t="s">
        <v>6491</v>
      </c>
      <c r="T5061" s="3" t="s">
        <v>16338</v>
      </c>
      <c r="U5061" s="3" t="s">
        <v>7085</v>
      </c>
      <c r="V5061" s="3" t="s">
        <v>154</v>
      </c>
      <c r="W5061" s="3" t="s">
        <v>16339</v>
      </c>
      <c r="X5061" s="3" t="s">
        <v>154</v>
      </c>
      <c r="Y5061" s="3" t="s">
        <v>154</v>
      </c>
      <c r="Z5061" s="3" t="s">
        <v>154</v>
      </c>
      <c r="AA5061" s="3" t="s">
        <v>154</v>
      </c>
      <c r="AB5061" s="3" t="s">
        <v>154</v>
      </c>
      <c r="AC5061" s="3" t="s">
        <v>154</v>
      </c>
      <c r="AD5061" s="3" t="s">
        <v>6151</v>
      </c>
      <c r="AE5061" s="3" t="s">
        <v>6151</v>
      </c>
      <c r="AF5061" s="3" t="s">
        <v>6040</v>
      </c>
      <c r="AG5061" s="3" t="s">
        <v>154</v>
      </c>
      <c r="AH5061" s="3" t="s">
        <v>6478</v>
      </c>
      <c r="AI5061" s="3" t="s">
        <v>6482</v>
      </c>
      <c r="AJ5061" s="3" t="s">
        <v>6033</v>
      </c>
    </row>
    <row r="5062" spans="1:36" ht="15">
      <c r="A5062" s="10">
        <v>5165</v>
      </c>
      <c r="B5062" t="str">
        <f>IF(K5062="总计","",INDEX(主数据!A:AD,MATCH(J5062,主数据!A:A,0),9))</f>
        <v>华东大区公司</v>
      </c>
      <c r="C5062" t="str">
        <f>IF(K5062="","",INDEX(主数据!A:AD,MATCH(J5062,主数据!A:A,0),11))</f>
        <v>南京城区</v>
      </c>
      <c r="D5062" t="str">
        <f t="shared" si="316"/>
        <v>NJ12物业服务费标准方式1.90</v>
      </c>
      <c r="E5062" s="13" t="str">
        <f t="shared" si="318"/>
        <v>1.90</v>
      </c>
      <c r="F5062" s="13" t="str">
        <f>IF(E5062="","",IFERROR(IF(IF(K5062="","",INDEX(收费标合同信息维护!A:Q,MATCH(D5062,收费标合同信息维护!J:J,0),10))=D5062,"有","无"),"无"))</f>
        <v>无</v>
      </c>
      <c r="G5062" s="13" t="str">
        <f t="shared" si="317"/>
        <v/>
      </c>
      <c r="H5062" s="13" t="str">
        <f t="shared" si="319"/>
        <v/>
      </c>
      <c r="I5062" s="13" t="str">
        <f>IF(G5062="","",IFERROR(IF(IF(K5062="","",INDEX(收费标合同信息维护!A:Q,MATCH(G5062,收费标合同信息维护!M:M,0),13))=G5062,"有","无"),"无"))</f>
        <v/>
      </c>
      <c r="J5062" s="3" t="s">
        <v>2609</v>
      </c>
      <c r="K5062" s="3" t="s">
        <v>16335</v>
      </c>
      <c r="L5062" s="3" t="s">
        <v>6025</v>
      </c>
      <c r="M5062" s="3" t="s">
        <v>6026</v>
      </c>
      <c r="N5062" s="3" t="s">
        <v>6477</v>
      </c>
      <c r="O5062" s="3" t="s">
        <v>6478</v>
      </c>
      <c r="P5062" s="3" t="s">
        <v>6685</v>
      </c>
      <c r="Q5062" s="3" t="s">
        <v>16340</v>
      </c>
      <c r="R5062" s="3" t="s">
        <v>6484</v>
      </c>
      <c r="S5062" s="3" t="s">
        <v>6491</v>
      </c>
      <c r="T5062" s="3" t="s">
        <v>6848</v>
      </c>
      <c r="U5062" s="3" t="s">
        <v>154</v>
      </c>
      <c r="V5062" s="3" t="s">
        <v>7605</v>
      </c>
      <c r="W5062" s="3" t="s">
        <v>154</v>
      </c>
      <c r="X5062" s="3" t="s">
        <v>154</v>
      </c>
      <c r="Y5062" s="3" t="s">
        <v>154</v>
      </c>
      <c r="Z5062" s="3" t="s">
        <v>154</v>
      </c>
      <c r="AA5062" s="3" t="s">
        <v>154</v>
      </c>
      <c r="AB5062" s="3" t="s">
        <v>154</v>
      </c>
      <c r="AC5062" s="3" t="s">
        <v>154</v>
      </c>
      <c r="AD5062" s="3" t="s">
        <v>6151</v>
      </c>
      <c r="AE5062" s="3" t="s">
        <v>6151</v>
      </c>
      <c r="AF5062" s="3" t="s">
        <v>154</v>
      </c>
      <c r="AG5062" s="3" t="s">
        <v>154</v>
      </c>
      <c r="AH5062" s="3" t="s">
        <v>6478</v>
      </c>
      <c r="AI5062" s="3" t="s">
        <v>6482</v>
      </c>
      <c r="AJ5062" s="3" t="s">
        <v>16341</v>
      </c>
    </row>
    <row r="5063" spans="1:36" ht="15">
      <c r="A5063" s="10">
        <v>5166</v>
      </c>
      <c r="B5063" t="str">
        <f>IF(K5063="总计","",INDEX(主数据!A:AD,MATCH(J5063,主数据!A:A,0),9))</f>
        <v>华东大区公司</v>
      </c>
      <c r="C5063" t="str">
        <f>IF(K5063="","",INDEX(主数据!A:AD,MATCH(J5063,主数据!A:A,0),11))</f>
        <v>南京城区</v>
      </c>
      <c r="D5063" t="str">
        <f t="shared" si="316"/>
        <v>NJ12公共能耗费用及其他标准方式0.50</v>
      </c>
      <c r="E5063" s="13" t="str">
        <f t="shared" si="318"/>
        <v>0.50</v>
      </c>
      <c r="F5063" s="13" t="str">
        <f>IF(E5063="","",IFERROR(IF(IF(K5063="","",INDEX(收费标合同信息维护!A:Q,MATCH(D5063,收费标合同信息维护!J:J,0),10))=D5063,"有","无"),"无"))</f>
        <v>无</v>
      </c>
      <c r="G5063" s="13" t="str">
        <f t="shared" si="317"/>
        <v/>
      </c>
      <c r="H5063" s="13" t="str">
        <f t="shared" si="319"/>
        <v/>
      </c>
      <c r="I5063" s="13" t="str">
        <f>IF(G5063="","",IFERROR(IF(IF(K5063="","",INDEX(收费标合同信息维护!A:Q,MATCH(G5063,收费标合同信息维护!M:M,0),13))=G5063,"有","无"),"无"))</f>
        <v/>
      </c>
      <c r="J5063" s="3" t="s">
        <v>2609</v>
      </c>
      <c r="K5063" s="3" t="s">
        <v>16335</v>
      </c>
      <c r="L5063" s="3" t="s">
        <v>6702</v>
      </c>
      <c r="M5063" s="3" t="s">
        <v>6703</v>
      </c>
      <c r="N5063" s="3" t="s">
        <v>6477</v>
      </c>
      <c r="O5063" s="3" t="s">
        <v>6478</v>
      </c>
      <c r="P5063" s="3" t="s">
        <v>12985</v>
      </c>
      <c r="Q5063" s="3" t="s">
        <v>16342</v>
      </c>
      <c r="R5063" s="3" t="s">
        <v>6484</v>
      </c>
      <c r="S5063" s="3" t="s">
        <v>6491</v>
      </c>
      <c r="T5063" s="3" t="s">
        <v>6848</v>
      </c>
      <c r="U5063" s="3" t="s">
        <v>154</v>
      </c>
      <c r="V5063" s="3" t="s">
        <v>9007</v>
      </c>
      <c r="W5063" s="3" t="s">
        <v>154</v>
      </c>
      <c r="X5063" s="3" t="s">
        <v>154</v>
      </c>
      <c r="Y5063" s="3" t="s">
        <v>154</v>
      </c>
      <c r="Z5063" s="3" t="s">
        <v>154</v>
      </c>
      <c r="AA5063" s="3" t="s">
        <v>154</v>
      </c>
      <c r="AB5063" s="3" t="s">
        <v>154</v>
      </c>
      <c r="AC5063" s="3" t="s">
        <v>154</v>
      </c>
      <c r="AD5063" s="3" t="s">
        <v>6151</v>
      </c>
      <c r="AE5063" s="3" t="s">
        <v>6151</v>
      </c>
      <c r="AF5063" s="3" t="s">
        <v>154</v>
      </c>
      <c r="AG5063" s="3" t="s">
        <v>154</v>
      </c>
      <c r="AH5063" s="3" t="s">
        <v>6478</v>
      </c>
      <c r="AI5063" s="3" t="s">
        <v>6482</v>
      </c>
      <c r="AJ5063" s="3" t="s">
        <v>16341</v>
      </c>
    </row>
    <row r="5064" spans="1:36" ht="15">
      <c r="A5064" s="10">
        <v>5167</v>
      </c>
      <c r="B5064" t="str">
        <f>IF(K5064="总计","",INDEX(主数据!A:AD,MATCH(J5064,主数据!A:A,0),9))</f>
        <v>华东大区公司</v>
      </c>
      <c r="C5064" t="str">
        <f>IF(K5064="","",INDEX(主数据!A:AD,MATCH(J5064,主数据!A:A,0),11))</f>
        <v>南京城区</v>
      </c>
      <c r="D5064" t="str">
        <f t="shared" si="316"/>
        <v>NJ12公共能耗费用及其他定额</v>
      </c>
      <c r="E5064" s="13" t="str">
        <f t="shared" si="318"/>
        <v/>
      </c>
      <c r="F5064" s="13" t="str">
        <f>IF(E5064="","",IFERROR(IF(IF(K5064="","",INDEX(收费标合同信息维护!A:Q,MATCH(D5064,收费标合同信息维护!J:J,0),10))=D5064,"有","无"),"无"))</f>
        <v/>
      </c>
      <c r="G5064" s="13" t="str">
        <f t="shared" si="317"/>
        <v>NJ12公共能耗费用及其他定额63120.60</v>
      </c>
      <c r="H5064" s="13" t="str">
        <f t="shared" si="319"/>
        <v>63120.60</v>
      </c>
      <c r="I5064" s="13" t="str">
        <f>IF(G5064="","",IFERROR(IF(IF(K5064="","",INDEX(收费标合同信息维护!A:Q,MATCH(G5064,收费标合同信息维护!M:M,0),13))=G5064,"有","无"),"无"))</f>
        <v>无</v>
      </c>
      <c r="J5064" s="3" t="s">
        <v>2609</v>
      </c>
      <c r="K5064" s="3" t="s">
        <v>16335</v>
      </c>
      <c r="L5064" s="3" t="s">
        <v>6702</v>
      </c>
      <c r="M5064" s="3" t="s">
        <v>6703</v>
      </c>
      <c r="N5064" s="3" t="s">
        <v>6477</v>
      </c>
      <c r="O5064" s="3" t="s">
        <v>6478</v>
      </c>
      <c r="P5064" s="3" t="s">
        <v>16343</v>
      </c>
      <c r="Q5064" s="3" t="s">
        <v>16343</v>
      </c>
      <c r="R5064" s="3" t="s">
        <v>6490</v>
      </c>
      <c r="S5064" s="3" t="s">
        <v>6491</v>
      </c>
      <c r="T5064" s="3" t="s">
        <v>16338</v>
      </c>
      <c r="U5064" s="3" t="s">
        <v>8601</v>
      </c>
      <c r="V5064" s="3" t="s">
        <v>154</v>
      </c>
      <c r="W5064" s="3" t="s">
        <v>16344</v>
      </c>
      <c r="X5064" s="3" t="s">
        <v>154</v>
      </c>
      <c r="Y5064" s="3" t="s">
        <v>154</v>
      </c>
      <c r="Z5064" s="3" t="s">
        <v>154</v>
      </c>
      <c r="AA5064" s="3" t="s">
        <v>154</v>
      </c>
      <c r="AB5064" s="3" t="s">
        <v>154</v>
      </c>
      <c r="AC5064" s="3" t="s">
        <v>154</v>
      </c>
      <c r="AD5064" s="3" t="s">
        <v>6151</v>
      </c>
      <c r="AE5064" s="3" t="s">
        <v>6151</v>
      </c>
      <c r="AF5064" s="3" t="s">
        <v>6040</v>
      </c>
      <c r="AG5064" s="3" t="s">
        <v>154</v>
      </c>
      <c r="AH5064" s="3" t="s">
        <v>6478</v>
      </c>
      <c r="AI5064" s="3" t="s">
        <v>6482</v>
      </c>
      <c r="AJ5064" s="3" t="s">
        <v>6033</v>
      </c>
    </row>
    <row r="5065" spans="1:36" ht="30">
      <c r="A5065" s="10">
        <v>5168</v>
      </c>
      <c r="B5065" t="str">
        <f>IF(K5065="总计","",INDEX(主数据!A:AD,MATCH(J5065,主数据!A:A,0),9))</f>
        <v>华东大区公司</v>
      </c>
      <c r="C5065" t="str">
        <f>IF(K5065="","",INDEX(主数据!A:AD,MATCH(J5065,主数据!A:A,0),11))</f>
        <v>南京城区</v>
      </c>
      <c r="D5065" t="str">
        <f t="shared" si="316"/>
        <v>NJ12自营停车费（固定）直接录入</v>
      </c>
      <c r="E5065" s="13" t="str">
        <f t="shared" si="318"/>
        <v/>
      </c>
      <c r="F5065" s="13" t="str">
        <f>IF(E5065="","",IFERROR(IF(IF(K5065="","",INDEX(收费标合同信息维护!A:Q,MATCH(D5065,收费标合同信息维护!J:J,0),10))=D5065,"有","无"),"无"))</f>
        <v/>
      </c>
      <c r="G5065" s="13" t="str">
        <f t="shared" si="317"/>
        <v/>
      </c>
      <c r="H5065" s="13" t="str">
        <f t="shared" si="319"/>
        <v/>
      </c>
      <c r="I5065" s="13" t="str">
        <f>IF(G5065="","",IFERROR(IF(IF(K5065="","",INDEX(收费标合同信息维护!A:Q,MATCH(G5065,收费标合同信息维护!M:M,0),13))=G5065,"有","无"),"无"))</f>
        <v/>
      </c>
      <c r="J5065" s="3" t="s">
        <v>2609</v>
      </c>
      <c r="K5065" s="3" t="s">
        <v>16335</v>
      </c>
      <c r="L5065" s="3" t="s">
        <v>6714</v>
      </c>
      <c r="M5065" s="3" t="s">
        <v>6715</v>
      </c>
      <c r="N5065" s="3" t="s">
        <v>6477</v>
      </c>
      <c r="O5065" s="3" t="s">
        <v>6597</v>
      </c>
      <c r="P5065" s="3" t="s">
        <v>16345</v>
      </c>
      <c r="Q5065" s="3" t="s">
        <v>16346</v>
      </c>
      <c r="R5065" s="3" t="s">
        <v>6479</v>
      </c>
      <c r="S5065" s="3" t="s">
        <v>6480</v>
      </c>
      <c r="T5065" s="3" t="s">
        <v>6848</v>
      </c>
      <c r="U5065" s="3" t="s">
        <v>6716</v>
      </c>
      <c r="V5065" s="3" t="s">
        <v>154</v>
      </c>
      <c r="W5065" s="3" t="s">
        <v>154</v>
      </c>
      <c r="X5065" s="3" t="s">
        <v>154</v>
      </c>
      <c r="Y5065" s="3" t="s">
        <v>154</v>
      </c>
      <c r="Z5065" s="3" t="s">
        <v>154</v>
      </c>
      <c r="AA5065" s="3" t="s">
        <v>154</v>
      </c>
      <c r="AB5065" s="3" t="s">
        <v>154</v>
      </c>
      <c r="AC5065" s="3" t="s">
        <v>154</v>
      </c>
      <c r="AD5065" s="3" t="s">
        <v>6151</v>
      </c>
      <c r="AE5065" s="3" t="s">
        <v>6151</v>
      </c>
      <c r="AF5065" s="3" t="s">
        <v>154</v>
      </c>
      <c r="AG5065" s="3" t="s">
        <v>154</v>
      </c>
      <c r="AH5065" s="3" t="s">
        <v>6478</v>
      </c>
      <c r="AI5065" s="3" t="s">
        <v>6482</v>
      </c>
      <c r="AJ5065" s="3" t="s">
        <v>16341</v>
      </c>
    </row>
    <row r="5066" spans="1:36" ht="30">
      <c r="A5066" s="10">
        <v>5169</v>
      </c>
      <c r="B5066" t="str">
        <f>IF(K5066="总计","",INDEX(主数据!A:AD,MATCH(J5066,主数据!A:A,0),9))</f>
        <v>华东大区公司</v>
      </c>
      <c r="C5066" t="str">
        <f>IF(K5066="","",INDEX(主数据!A:AD,MATCH(J5066,主数据!A:A,0),11))</f>
        <v>南京城区</v>
      </c>
      <c r="D5066" t="str">
        <f t="shared" si="316"/>
        <v>NJ12自营停车费（固定）直接录入</v>
      </c>
      <c r="E5066" s="13" t="str">
        <f t="shared" si="318"/>
        <v/>
      </c>
      <c r="F5066" s="13" t="str">
        <f>IF(E5066="","",IFERROR(IF(IF(K5066="","",INDEX(收费标合同信息维护!A:Q,MATCH(D5066,收费标合同信息维护!J:J,0),10))=D5066,"有","无"),"无"))</f>
        <v/>
      </c>
      <c r="G5066" s="13" t="str">
        <f t="shared" si="317"/>
        <v/>
      </c>
      <c r="H5066" s="13" t="str">
        <f t="shared" si="319"/>
        <v/>
      </c>
      <c r="I5066" s="13" t="str">
        <f>IF(G5066="","",IFERROR(IF(IF(K5066="","",INDEX(收费标合同信息维护!A:Q,MATCH(G5066,收费标合同信息维护!M:M,0),13))=G5066,"有","无"),"无"))</f>
        <v/>
      </c>
      <c r="J5066" s="3" t="s">
        <v>2609</v>
      </c>
      <c r="K5066" s="3" t="s">
        <v>16335</v>
      </c>
      <c r="L5066" s="3" t="s">
        <v>6714</v>
      </c>
      <c r="M5066" s="3" t="s">
        <v>6715</v>
      </c>
      <c r="N5066" s="3" t="s">
        <v>6477</v>
      </c>
      <c r="O5066" s="3" t="s">
        <v>6597</v>
      </c>
      <c r="P5066" s="3" t="s">
        <v>16347</v>
      </c>
      <c r="Q5066" s="3" t="s">
        <v>16348</v>
      </c>
      <c r="R5066" s="3" t="s">
        <v>6479</v>
      </c>
      <c r="S5066" s="3" t="s">
        <v>6480</v>
      </c>
      <c r="T5066" s="3" t="s">
        <v>6848</v>
      </c>
      <c r="U5066" s="3" t="s">
        <v>6716</v>
      </c>
      <c r="V5066" s="3" t="s">
        <v>154</v>
      </c>
      <c r="W5066" s="3" t="s">
        <v>154</v>
      </c>
      <c r="X5066" s="3" t="s">
        <v>154</v>
      </c>
      <c r="Y5066" s="3" t="s">
        <v>154</v>
      </c>
      <c r="Z5066" s="3" t="s">
        <v>154</v>
      </c>
      <c r="AA5066" s="3" t="s">
        <v>154</v>
      </c>
      <c r="AB5066" s="3" t="s">
        <v>154</v>
      </c>
      <c r="AC5066" s="3" t="s">
        <v>154</v>
      </c>
      <c r="AD5066" s="3" t="s">
        <v>6151</v>
      </c>
      <c r="AE5066" s="3" t="s">
        <v>6151</v>
      </c>
      <c r="AF5066" s="3" t="s">
        <v>154</v>
      </c>
      <c r="AG5066" s="3" t="s">
        <v>154</v>
      </c>
      <c r="AH5066" s="3" t="s">
        <v>6478</v>
      </c>
      <c r="AI5066" s="3" t="s">
        <v>6482</v>
      </c>
      <c r="AJ5066" s="3" t="s">
        <v>16341</v>
      </c>
    </row>
    <row r="5067" spans="1:36" ht="30">
      <c r="A5067" s="10">
        <v>5170</v>
      </c>
      <c r="B5067" t="str">
        <f>IF(K5067="总计","",INDEX(主数据!A:AD,MATCH(J5067,主数据!A:A,0),9))</f>
        <v>华东大区公司</v>
      </c>
      <c r="C5067" t="str">
        <f>IF(K5067="","",INDEX(主数据!A:AD,MATCH(J5067,主数据!A:A,0),11))</f>
        <v>南京城区</v>
      </c>
      <c r="D5067" t="str">
        <f t="shared" si="316"/>
        <v>NJ12自营停车费（临时）直接录入</v>
      </c>
      <c r="E5067" s="13" t="str">
        <f t="shared" si="318"/>
        <v/>
      </c>
      <c r="F5067" s="13" t="str">
        <f>IF(E5067="","",IFERROR(IF(IF(K5067="","",INDEX(收费标合同信息维护!A:Q,MATCH(D5067,收费标合同信息维护!J:J,0),10))=D5067,"有","无"),"无"))</f>
        <v/>
      </c>
      <c r="G5067" s="13" t="str">
        <f t="shared" si="317"/>
        <v/>
      </c>
      <c r="H5067" s="13" t="str">
        <f t="shared" si="319"/>
        <v/>
      </c>
      <c r="I5067" s="13" t="str">
        <f>IF(G5067="","",IFERROR(IF(IF(K5067="","",INDEX(收费标合同信息维护!A:Q,MATCH(G5067,收费标合同信息维护!M:M,0),13))=G5067,"有","无"),"无"))</f>
        <v/>
      </c>
      <c r="J5067" s="3" t="s">
        <v>2609</v>
      </c>
      <c r="K5067" s="3" t="s">
        <v>16335</v>
      </c>
      <c r="L5067" s="3" t="s">
        <v>8898</v>
      </c>
      <c r="M5067" s="3" t="s">
        <v>8899</v>
      </c>
      <c r="N5067" s="3" t="s">
        <v>6477</v>
      </c>
      <c r="O5067" s="3" t="s">
        <v>6597</v>
      </c>
      <c r="P5067" s="3" t="s">
        <v>16349</v>
      </c>
      <c r="Q5067" s="3" t="s">
        <v>16350</v>
      </c>
      <c r="R5067" s="3" t="s">
        <v>6479</v>
      </c>
      <c r="S5067" s="3" t="s">
        <v>6480</v>
      </c>
      <c r="T5067" s="3" t="s">
        <v>6848</v>
      </c>
      <c r="U5067" s="3" t="s">
        <v>6716</v>
      </c>
      <c r="V5067" s="3" t="s">
        <v>154</v>
      </c>
      <c r="W5067" s="3" t="s">
        <v>154</v>
      </c>
      <c r="X5067" s="3" t="s">
        <v>154</v>
      </c>
      <c r="Y5067" s="3" t="s">
        <v>154</v>
      </c>
      <c r="Z5067" s="3" t="s">
        <v>154</v>
      </c>
      <c r="AA5067" s="3" t="s">
        <v>154</v>
      </c>
      <c r="AB5067" s="3" t="s">
        <v>154</v>
      </c>
      <c r="AC5067" s="3" t="s">
        <v>154</v>
      </c>
      <c r="AD5067" s="3" t="s">
        <v>6151</v>
      </c>
      <c r="AE5067" s="3" t="s">
        <v>6151</v>
      </c>
      <c r="AF5067" s="3" t="s">
        <v>154</v>
      </c>
      <c r="AG5067" s="3" t="s">
        <v>154</v>
      </c>
      <c r="AH5067" s="3" t="s">
        <v>6478</v>
      </c>
      <c r="AI5067" s="3" t="s">
        <v>6482</v>
      </c>
      <c r="AJ5067" s="3" t="s">
        <v>16341</v>
      </c>
    </row>
    <row r="5068" spans="1:36" ht="30">
      <c r="A5068" s="10">
        <v>5171</v>
      </c>
      <c r="B5068" t="str">
        <f>IF(K5068="总计","",INDEX(主数据!A:AD,MATCH(J5068,主数据!A:A,0),9))</f>
        <v>华东大区公司</v>
      </c>
      <c r="C5068" t="str">
        <f>IF(K5068="","",INDEX(主数据!A:AD,MATCH(J5068,主数据!A:A,0),11))</f>
        <v>南京城区</v>
      </c>
      <c r="D5068" t="str">
        <f t="shared" si="316"/>
        <v>NJ12自营停车费（临时）直接录入</v>
      </c>
      <c r="E5068" s="13" t="str">
        <f t="shared" si="318"/>
        <v/>
      </c>
      <c r="F5068" s="13" t="str">
        <f>IF(E5068="","",IFERROR(IF(IF(K5068="","",INDEX(收费标合同信息维护!A:Q,MATCH(D5068,收费标合同信息维护!J:J,0),10))=D5068,"有","无"),"无"))</f>
        <v/>
      </c>
      <c r="G5068" s="13" t="str">
        <f t="shared" si="317"/>
        <v/>
      </c>
      <c r="H5068" s="13" t="str">
        <f t="shared" si="319"/>
        <v/>
      </c>
      <c r="I5068" s="13" t="str">
        <f>IF(G5068="","",IFERROR(IF(IF(K5068="","",INDEX(收费标合同信息维护!A:Q,MATCH(G5068,收费标合同信息维护!M:M,0),13))=G5068,"有","无"),"无"))</f>
        <v/>
      </c>
      <c r="J5068" s="3" t="s">
        <v>2609</v>
      </c>
      <c r="K5068" s="3" t="s">
        <v>16335</v>
      </c>
      <c r="L5068" s="3" t="s">
        <v>8898</v>
      </c>
      <c r="M5068" s="3" t="s">
        <v>8899</v>
      </c>
      <c r="N5068" s="3" t="s">
        <v>6477</v>
      </c>
      <c r="O5068" s="3" t="s">
        <v>6597</v>
      </c>
      <c r="P5068" s="3" t="s">
        <v>16351</v>
      </c>
      <c r="Q5068" s="3" t="s">
        <v>16352</v>
      </c>
      <c r="R5068" s="3" t="s">
        <v>6479</v>
      </c>
      <c r="S5068" s="3" t="s">
        <v>6480</v>
      </c>
      <c r="T5068" s="3" t="s">
        <v>6848</v>
      </c>
      <c r="U5068" s="3" t="s">
        <v>6716</v>
      </c>
      <c r="V5068" s="3" t="s">
        <v>154</v>
      </c>
      <c r="W5068" s="3" t="s">
        <v>154</v>
      </c>
      <c r="X5068" s="3" t="s">
        <v>154</v>
      </c>
      <c r="Y5068" s="3" t="s">
        <v>154</v>
      </c>
      <c r="Z5068" s="3" t="s">
        <v>154</v>
      </c>
      <c r="AA5068" s="3" t="s">
        <v>154</v>
      </c>
      <c r="AB5068" s="3" t="s">
        <v>154</v>
      </c>
      <c r="AC5068" s="3" t="s">
        <v>154</v>
      </c>
      <c r="AD5068" s="3" t="s">
        <v>6151</v>
      </c>
      <c r="AE5068" s="3" t="s">
        <v>6151</v>
      </c>
      <c r="AF5068" s="3" t="s">
        <v>154</v>
      </c>
      <c r="AG5068" s="3" t="s">
        <v>154</v>
      </c>
      <c r="AH5068" s="3" t="s">
        <v>6478</v>
      </c>
      <c r="AI5068" s="3" t="s">
        <v>6482</v>
      </c>
      <c r="AJ5068" s="3" t="s">
        <v>16353</v>
      </c>
    </row>
    <row r="5069" spans="1:36" ht="30">
      <c r="A5069" s="10">
        <v>5172</v>
      </c>
      <c r="B5069" t="str">
        <f>IF(K5069="总计","",INDEX(主数据!A:AD,MATCH(J5069,主数据!A:A,0),9))</f>
        <v>华东大区公司</v>
      </c>
      <c r="C5069" t="str">
        <f>IF(K5069="","",INDEX(主数据!A:AD,MATCH(J5069,主数据!A:A,0),11))</f>
        <v>南京城区</v>
      </c>
      <c r="D5069" t="str">
        <f t="shared" si="316"/>
        <v>NJ12生活垃圾消纳费（非仪表）直接录入</v>
      </c>
      <c r="E5069" s="13" t="str">
        <f t="shared" si="318"/>
        <v/>
      </c>
      <c r="F5069" s="13" t="str">
        <f>IF(E5069="","",IFERROR(IF(IF(K5069="","",INDEX(收费标合同信息维护!A:Q,MATCH(D5069,收费标合同信息维护!J:J,0),10))=D5069,"有","无"),"无"))</f>
        <v/>
      </c>
      <c r="G5069" s="13" t="str">
        <f t="shared" si="317"/>
        <v/>
      </c>
      <c r="H5069" s="13" t="str">
        <f t="shared" si="319"/>
        <v/>
      </c>
      <c r="I5069" s="13" t="str">
        <f>IF(G5069="","",IFERROR(IF(IF(K5069="","",INDEX(收费标合同信息维护!A:Q,MATCH(G5069,收费标合同信息维护!M:M,0),13))=G5069,"有","无"),"无"))</f>
        <v/>
      </c>
      <c r="J5069" s="3" t="s">
        <v>2609</v>
      </c>
      <c r="K5069" s="3" t="s">
        <v>16335</v>
      </c>
      <c r="L5069" s="3" t="s">
        <v>6906</v>
      </c>
      <c r="M5069" s="3" t="s">
        <v>6907</v>
      </c>
      <c r="N5069" s="3" t="s">
        <v>6477</v>
      </c>
      <c r="O5069" s="3" t="s">
        <v>6478</v>
      </c>
      <c r="P5069" s="3" t="s">
        <v>16354</v>
      </c>
      <c r="Q5069" s="3" t="s">
        <v>16355</v>
      </c>
      <c r="R5069" s="3" t="s">
        <v>6479</v>
      </c>
      <c r="S5069" s="3" t="s">
        <v>6480</v>
      </c>
      <c r="T5069" s="3" t="s">
        <v>7084</v>
      </c>
      <c r="U5069" s="3" t="s">
        <v>154</v>
      </c>
      <c r="V5069" s="3" t="s">
        <v>154</v>
      </c>
      <c r="W5069" s="3" t="s">
        <v>154</v>
      </c>
      <c r="X5069" s="3" t="s">
        <v>154</v>
      </c>
      <c r="Y5069" s="3" t="s">
        <v>154</v>
      </c>
      <c r="Z5069" s="3" t="s">
        <v>154</v>
      </c>
      <c r="AA5069" s="3" t="s">
        <v>154</v>
      </c>
      <c r="AB5069" s="3" t="s">
        <v>154</v>
      </c>
      <c r="AC5069" s="3" t="s">
        <v>154</v>
      </c>
      <c r="AD5069" s="3" t="s">
        <v>6151</v>
      </c>
      <c r="AE5069" s="3" t="s">
        <v>6151</v>
      </c>
      <c r="AF5069" s="3" t="s">
        <v>154</v>
      </c>
      <c r="AG5069" s="3" t="s">
        <v>154</v>
      </c>
      <c r="AH5069" s="3" t="s">
        <v>6478</v>
      </c>
      <c r="AI5069" s="3" t="s">
        <v>6727</v>
      </c>
      <c r="AJ5069" s="3" t="s">
        <v>6489</v>
      </c>
    </row>
    <row r="5070" spans="1:36" ht="15">
      <c r="A5070" s="10">
        <v>5173</v>
      </c>
      <c r="B5070" t="str">
        <f>IF(K5070="总计","",INDEX(主数据!A:AD,MATCH(J5070,主数据!A:A,0),9))</f>
        <v>华东大区公司</v>
      </c>
      <c r="C5070" t="str">
        <f>IF(K5070="","",INDEX(主数据!A:AD,MATCH(J5070,主数据!A:A,0),11))</f>
        <v>南京城区</v>
      </c>
      <c r="D5070" t="str">
        <f t="shared" si="316"/>
        <v>NJ12场地管理费直接录入</v>
      </c>
      <c r="E5070" s="13" t="str">
        <f t="shared" si="318"/>
        <v/>
      </c>
      <c r="F5070" s="13" t="str">
        <f>IF(E5070="","",IFERROR(IF(IF(K5070="","",INDEX(收费标合同信息维护!A:Q,MATCH(D5070,收费标合同信息维护!J:J,0),10))=D5070,"有","无"),"无"))</f>
        <v/>
      </c>
      <c r="G5070" s="13" t="str">
        <f t="shared" si="317"/>
        <v/>
      </c>
      <c r="H5070" s="13" t="str">
        <f t="shared" si="319"/>
        <v/>
      </c>
      <c r="I5070" s="13" t="str">
        <f>IF(G5070="","",IFERROR(IF(IF(K5070="","",INDEX(收费标合同信息维护!A:Q,MATCH(G5070,收费标合同信息维护!M:M,0),13))=G5070,"有","无"),"无"))</f>
        <v/>
      </c>
      <c r="J5070" s="3" t="s">
        <v>2609</v>
      </c>
      <c r="K5070" s="3" t="s">
        <v>16335</v>
      </c>
      <c r="L5070" s="3" t="s">
        <v>6832</v>
      </c>
      <c r="M5070" s="3" t="s">
        <v>6833</v>
      </c>
      <c r="N5070" s="3" t="s">
        <v>6477</v>
      </c>
      <c r="O5070" s="3" t="s">
        <v>6478</v>
      </c>
      <c r="P5070" s="3" t="s">
        <v>8816</v>
      </c>
      <c r="Q5070" s="3" t="s">
        <v>16356</v>
      </c>
      <c r="R5070" s="3" t="s">
        <v>6479</v>
      </c>
      <c r="S5070" s="3" t="s">
        <v>6480</v>
      </c>
      <c r="T5070" s="3" t="s">
        <v>6644</v>
      </c>
      <c r="U5070" s="3" t="s">
        <v>154</v>
      </c>
      <c r="V5070" s="3" t="s">
        <v>154</v>
      </c>
      <c r="W5070" s="3" t="s">
        <v>154</v>
      </c>
      <c r="X5070" s="3" t="s">
        <v>154</v>
      </c>
      <c r="Y5070" s="3" t="s">
        <v>154</v>
      </c>
      <c r="Z5070" s="3" t="s">
        <v>154</v>
      </c>
      <c r="AA5070" s="3" t="s">
        <v>154</v>
      </c>
      <c r="AB5070" s="3" t="s">
        <v>154</v>
      </c>
      <c r="AC5070" s="3" t="s">
        <v>154</v>
      </c>
      <c r="AD5070" s="3" t="s">
        <v>6151</v>
      </c>
      <c r="AE5070" s="3" t="s">
        <v>6151</v>
      </c>
      <c r="AF5070" s="3" t="s">
        <v>154</v>
      </c>
      <c r="AG5070" s="3" t="s">
        <v>154</v>
      </c>
      <c r="AH5070" s="3" t="s">
        <v>6478</v>
      </c>
      <c r="AI5070" s="3" t="s">
        <v>6482</v>
      </c>
      <c r="AJ5070" s="3" t="s">
        <v>6033</v>
      </c>
    </row>
    <row r="5071" spans="1:36" ht="15">
      <c r="A5071" s="10">
        <v>5174</v>
      </c>
      <c r="B5071" t="str">
        <f>IF(K5071="总计","",INDEX(主数据!A:AD,MATCH(J5071,主数据!A:A,0),9))</f>
        <v>华东大区公司</v>
      </c>
      <c r="C5071" t="str">
        <f>IF(K5071="","",INDEX(主数据!A:AD,MATCH(J5071,主数据!A:A,0),11))</f>
        <v>南京城区</v>
      </c>
      <c r="D5071" t="str">
        <f t="shared" si="316"/>
        <v>NJ12代收代付其他费用直接录入</v>
      </c>
      <c r="E5071" s="13" t="str">
        <f t="shared" si="318"/>
        <v/>
      </c>
      <c r="F5071" s="13" t="str">
        <f>IF(E5071="","",IFERROR(IF(IF(K5071="","",INDEX(收费标合同信息维护!A:Q,MATCH(D5071,收费标合同信息维护!J:J,0),10))=D5071,"有","无"),"无"))</f>
        <v/>
      </c>
      <c r="G5071" s="13" t="str">
        <f t="shared" si="317"/>
        <v/>
      </c>
      <c r="H5071" s="13" t="str">
        <f t="shared" si="319"/>
        <v/>
      </c>
      <c r="I5071" s="13" t="str">
        <f>IF(G5071="","",IFERROR(IF(IF(K5071="","",INDEX(收费标合同信息维护!A:Q,MATCH(G5071,收费标合同信息维护!M:M,0),13))=G5071,"有","无"),"无"))</f>
        <v/>
      </c>
      <c r="J5071" s="3" t="s">
        <v>2609</v>
      </c>
      <c r="K5071" s="3" t="s">
        <v>16335</v>
      </c>
      <c r="L5071" s="3" t="s">
        <v>6620</v>
      </c>
      <c r="M5071" s="3" t="s">
        <v>6621</v>
      </c>
      <c r="N5071" s="3" t="s">
        <v>6477</v>
      </c>
      <c r="O5071" s="3" t="s">
        <v>6478</v>
      </c>
      <c r="P5071" s="3" t="s">
        <v>11079</v>
      </c>
      <c r="Q5071" s="3" t="s">
        <v>16357</v>
      </c>
      <c r="R5071" s="3" t="s">
        <v>6479</v>
      </c>
      <c r="S5071" s="3" t="s">
        <v>6480</v>
      </c>
      <c r="T5071" s="3" t="s">
        <v>6848</v>
      </c>
      <c r="U5071" s="3" t="s">
        <v>6716</v>
      </c>
      <c r="V5071" s="3" t="s">
        <v>154</v>
      </c>
      <c r="W5071" s="3" t="s">
        <v>154</v>
      </c>
      <c r="X5071" s="3" t="s">
        <v>154</v>
      </c>
      <c r="Y5071" s="3" t="s">
        <v>154</v>
      </c>
      <c r="Z5071" s="3" t="s">
        <v>154</v>
      </c>
      <c r="AA5071" s="3" t="s">
        <v>154</v>
      </c>
      <c r="AB5071" s="3" t="s">
        <v>154</v>
      </c>
      <c r="AC5071" s="3" t="s">
        <v>154</v>
      </c>
      <c r="AD5071" s="3" t="s">
        <v>6151</v>
      </c>
      <c r="AE5071" s="3" t="s">
        <v>6151</v>
      </c>
      <c r="AF5071" s="3" t="s">
        <v>154</v>
      </c>
      <c r="AG5071" s="3" t="s">
        <v>154</v>
      </c>
      <c r="AH5071" s="3" t="s">
        <v>6478</v>
      </c>
      <c r="AI5071" s="3" t="s">
        <v>6482</v>
      </c>
      <c r="AJ5071" s="3" t="s">
        <v>16353</v>
      </c>
    </row>
    <row r="5072" spans="1:36" ht="15">
      <c r="A5072" s="10">
        <v>5175</v>
      </c>
      <c r="B5072" t="str">
        <f>IF(K5072="总计","",INDEX(主数据!A:AD,MATCH(J5072,主数据!A:A,0),9))</f>
        <v>华中大区公司</v>
      </c>
      <c r="C5072" t="str">
        <f>IF(K5072="","",INDEX(主数据!A:AD,MATCH(J5072,主数据!A:A,0),11))</f>
        <v>西安南区</v>
      </c>
      <c r="D5072" t="str">
        <f t="shared" si="316"/>
        <v>XA37物业服务费标准方式1.50</v>
      </c>
      <c r="E5072" s="13" t="str">
        <f t="shared" si="318"/>
        <v>1.50</v>
      </c>
      <c r="F5072" s="13" t="str">
        <f>IF(E5072="","",IFERROR(IF(IF(K5072="","",INDEX(收费标合同信息维护!A:Q,MATCH(D5072,收费标合同信息维护!J:J,0),10))=D5072,"有","无"),"无"))</f>
        <v>无</v>
      </c>
      <c r="G5072" s="13" t="str">
        <f t="shared" si="317"/>
        <v/>
      </c>
      <c r="H5072" s="13" t="str">
        <f t="shared" si="319"/>
        <v/>
      </c>
      <c r="I5072" s="13" t="str">
        <f>IF(G5072="","",IFERROR(IF(IF(K5072="","",INDEX(收费标合同信息维护!A:Q,MATCH(G5072,收费标合同信息维护!M:M,0),13))=G5072,"有","无"),"无"))</f>
        <v/>
      </c>
      <c r="J5072" s="3" t="s">
        <v>3501</v>
      </c>
      <c r="K5072" s="3" t="s">
        <v>16358</v>
      </c>
      <c r="L5072" s="3" t="s">
        <v>6025</v>
      </c>
      <c r="M5072" s="3" t="s">
        <v>6026</v>
      </c>
      <c r="N5072" s="3" t="s">
        <v>6477</v>
      </c>
      <c r="O5072" s="3" t="s">
        <v>6478</v>
      </c>
      <c r="P5072" s="3" t="s">
        <v>6025</v>
      </c>
      <c r="Q5072" s="3" t="s">
        <v>6026</v>
      </c>
      <c r="R5072" s="3" t="s">
        <v>6484</v>
      </c>
      <c r="S5072" s="3" t="s">
        <v>6491</v>
      </c>
      <c r="T5072" s="3" t="s">
        <v>7025</v>
      </c>
      <c r="U5072" s="3" t="s">
        <v>154</v>
      </c>
      <c r="V5072" s="3" t="s">
        <v>6608</v>
      </c>
      <c r="W5072" s="3" t="s">
        <v>154</v>
      </c>
      <c r="X5072" s="3" t="s">
        <v>154</v>
      </c>
      <c r="Y5072" s="3" t="s">
        <v>154</v>
      </c>
      <c r="Z5072" s="3" t="s">
        <v>154</v>
      </c>
      <c r="AA5072" s="3" t="s">
        <v>154</v>
      </c>
      <c r="AB5072" s="3" t="s">
        <v>154</v>
      </c>
      <c r="AC5072" s="3" t="s">
        <v>154</v>
      </c>
      <c r="AD5072" s="3" t="s">
        <v>6151</v>
      </c>
      <c r="AE5072" s="3" t="s">
        <v>6151</v>
      </c>
      <c r="AF5072" s="3" t="s">
        <v>6040</v>
      </c>
      <c r="AG5072" s="3" t="s">
        <v>154</v>
      </c>
      <c r="AH5072" s="3" t="s">
        <v>6478</v>
      </c>
      <c r="AI5072" s="3" t="s">
        <v>6482</v>
      </c>
      <c r="AJ5072" s="3" t="s">
        <v>16359</v>
      </c>
    </row>
    <row r="5073" spans="1:36" ht="15">
      <c r="A5073" s="10">
        <v>5176</v>
      </c>
      <c r="B5073" t="str">
        <f>IF(K5073="总计","",INDEX(主数据!A:AD,MATCH(J5073,主数据!A:A,0),9))</f>
        <v>华中大区公司</v>
      </c>
      <c r="C5073" t="str">
        <f>IF(K5073="","",INDEX(主数据!A:AD,MATCH(J5073,主数据!A:A,0),11))</f>
        <v>西安南区</v>
      </c>
      <c r="D5073" t="str">
        <f t="shared" si="316"/>
        <v>XA37公共能耗费用及其他标准方式0.30</v>
      </c>
      <c r="E5073" s="13" t="str">
        <f t="shared" si="318"/>
        <v>0.30</v>
      </c>
      <c r="F5073" s="13" t="str">
        <f>IF(E5073="","",IFERROR(IF(IF(K5073="","",INDEX(收费标合同信息维护!A:Q,MATCH(D5073,收费标合同信息维护!J:J,0),10))=D5073,"有","无"),"无"))</f>
        <v>无</v>
      </c>
      <c r="G5073" s="13" t="str">
        <f t="shared" si="317"/>
        <v/>
      </c>
      <c r="H5073" s="13" t="str">
        <f t="shared" si="319"/>
        <v/>
      </c>
      <c r="I5073" s="13" t="str">
        <f>IF(G5073="","",IFERROR(IF(IF(K5073="","",INDEX(收费标合同信息维护!A:Q,MATCH(G5073,收费标合同信息维护!M:M,0),13))=G5073,"有","无"),"无"))</f>
        <v/>
      </c>
      <c r="J5073" s="3" t="s">
        <v>3501</v>
      </c>
      <c r="K5073" s="3" t="s">
        <v>16358</v>
      </c>
      <c r="L5073" s="3" t="s">
        <v>6702</v>
      </c>
      <c r="M5073" s="3" t="s">
        <v>6703</v>
      </c>
      <c r="N5073" s="3" t="s">
        <v>6477</v>
      </c>
      <c r="O5073" s="3" t="s">
        <v>6478</v>
      </c>
      <c r="P5073" s="3" t="s">
        <v>6702</v>
      </c>
      <c r="Q5073" s="3" t="s">
        <v>6703</v>
      </c>
      <c r="R5073" s="3" t="s">
        <v>6484</v>
      </c>
      <c r="S5073" s="3" t="s">
        <v>6491</v>
      </c>
      <c r="T5073" s="3" t="s">
        <v>7025</v>
      </c>
      <c r="U5073" s="3" t="s">
        <v>154</v>
      </c>
      <c r="V5073" s="3" t="s">
        <v>8956</v>
      </c>
      <c r="W5073" s="3" t="s">
        <v>154</v>
      </c>
      <c r="X5073" s="3" t="s">
        <v>154</v>
      </c>
      <c r="Y5073" s="3" t="s">
        <v>154</v>
      </c>
      <c r="Z5073" s="3" t="s">
        <v>154</v>
      </c>
      <c r="AA5073" s="3" t="s">
        <v>154</v>
      </c>
      <c r="AB5073" s="3" t="s">
        <v>154</v>
      </c>
      <c r="AC5073" s="3" t="s">
        <v>154</v>
      </c>
      <c r="AD5073" s="3" t="s">
        <v>6151</v>
      </c>
      <c r="AE5073" s="3" t="s">
        <v>6151</v>
      </c>
      <c r="AF5073" s="3" t="s">
        <v>6040</v>
      </c>
      <c r="AG5073" s="3" t="s">
        <v>154</v>
      </c>
      <c r="AH5073" s="3" t="s">
        <v>6478</v>
      </c>
      <c r="AI5073" s="3" t="s">
        <v>6482</v>
      </c>
      <c r="AJ5073" s="3" t="s">
        <v>16359</v>
      </c>
    </row>
    <row r="5074" spans="1:36" ht="30">
      <c r="A5074" s="10">
        <v>5177</v>
      </c>
      <c r="B5074" t="str">
        <f>IF(K5074="总计","",INDEX(主数据!A:AD,MATCH(J5074,主数据!A:A,0),9))</f>
        <v>华中大区公司</v>
      </c>
      <c r="C5074" t="str">
        <f>IF(K5074="","",INDEX(主数据!A:AD,MATCH(J5074,主数据!A:A,0),11))</f>
        <v>西安南区</v>
      </c>
      <c r="D5074" t="str">
        <f t="shared" si="316"/>
        <v>XA37生活垃圾清运费-委托清运定额</v>
      </c>
      <c r="E5074" s="13" t="str">
        <f t="shared" si="318"/>
        <v/>
      </c>
      <c r="F5074" s="13" t="str">
        <f>IF(E5074="","",IFERROR(IF(IF(K5074="","",INDEX(收费标合同信息维护!A:Q,MATCH(D5074,收费标合同信息维护!J:J,0),10))=D5074,"有","无"),"无"))</f>
        <v/>
      </c>
      <c r="G5074" s="13" t="str">
        <f t="shared" si="317"/>
        <v>XA37生活垃圾清运费-委托清运定额6.00</v>
      </c>
      <c r="H5074" s="13" t="str">
        <f t="shared" si="319"/>
        <v>6.00</v>
      </c>
      <c r="I5074" s="13" t="str">
        <f>IF(G5074="","",IFERROR(IF(IF(K5074="","",INDEX(收费标合同信息维护!A:Q,MATCH(G5074,收费标合同信息维护!M:M,0),13))=G5074,"有","无"),"无"))</f>
        <v>无</v>
      </c>
      <c r="J5074" s="3" t="s">
        <v>3501</v>
      </c>
      <c r="K5074" s="3" t="s">
        <v>16358</v>
      </c>
      <c r="L5074" s="3" t="s">
        <v>6630</v>
      </c>
      <c r="M5074" s="3" t="s">
        <v>6631</v>
      </c>
      <c r="N5074" s="3" t="s">
        <v>6477</v>
      </c>
      <c r="O5074" s="3" t="s">
        <v>6478</v>
      </c>
      <c r="P5074" s="3" t="s">
        <v>6630</v>
      </c>
      <c r="Q5074" s="3" t="s">
        <v>6631</v>
      </c>
      <c r="R5074" s="3" t="s">
        <v>6490</v>
      </c>
      <c r="S5074" s="3" t="s">
        <v>6491</v>
      </c>
      <c r="T5074" s="3" t="s">
        <v>7025</v>
      </c>
      <c r="U5074" s="3" t="s">
        <v>154</v>
      </c>
      <c r="V5074" s="3" t="s">
        <v>154</v>
      </c>
      <c r="W5074" s="3" t="s">
        <v>6634</v>
      </c>
      <c r="X5074" s="3" t="s">
        <v>154</v>
      </c>
      <c r="Y5074" s="3" t="s">
        <v>154</v>
      </c>
      <c r="Z5074" s="3" t="s">
        <v>154</v>
      </c>
      <c r="AA5074" s="3" t="s">
        <v>154</v>
      </c>
      <c r="AB5074" s="3" t="s">
        <v>154</v>
      </c>
      <c r="AC5074" s="3" t="s">
        <v>154</v>
      </c>
      <c r="AD5074" s="3" t="s">
        <v>6151</v>
      </c>
      <c r="AE5074" s="3" t="s">
        <v>6151</v>
      </c>
      <c r="AF5074" s="3" t="s">
        <v>6040</v>
      </c>
      <c r="AG5074" s="3" t="s">
        <v>154</v>
      </c>
      <c r="AH5074" s="3" t="s">
        <v>6478</v>
      </c>
      <c r="AI5074" s="3" t="s">
        <v>6482</v>
      </c>
      <c r="AJ5074" s="3" t="s">
        <v>16359</v>
      </c>
    </row>
    <row r="5075" spans="1:36" ht="15">
      <c r="A5075" s="10">
        <v>5178</v>
      </c>
      <c r="B5075" t="str">
        <f>IF(K5075="总计","",INDEX(主数据!A:AD,MATCH(J5075,主数据!A:A,0),9))</f>
        <v>华中大区公司</v>
      </c>
      <c r="C5075" t="str">
        <f>IF(K5075="","",INDEX(主数据!A:AD,MATCH(J5075,主数据!A:A,0),11))</f>
        <v>西安南区</v>
      </c>
      <c r="D5075" t="str">
        <f t="shared" si="316"/>
        <v>XA37电梯费标准方式0.45</v>
      </c>
      <c r="E5075" s="13" t="str">
        <f t="shared" si="318"/>
        <v>0.45</v>
      </c>
      <c r="F5075" s="13" t="str">
        <f>IF(E5075="","",IFERROR(IF(IF(K5075="","",INDEX(收费标合同信息维护!A:Q,MATCH(D5075,收费标合同信息维护!J:J,0),10))=D5075,"有","无"),"无"))</f>
        <v>无</v>
      </c>
      <c r="G5075" s="13" t="str">
        <f t="shared" si="317"/>
        <v/>
      </c>
      <c r="H5075" s="13" t="str">
        <f t="shared" si="319"/>
        <v/>
      </c>
      <c r="I5075" s="13" t="str">
        <f>IF(G5075="","",IFERROR(IF(IF(K5075="","",INDEX(收费标合同信息维护!A:Q,MATCH(G5075,收费标合同信息维护!M:M,0),13))=G5075,"有","无"),"无"))</f>
        <v/>
      </c>
      <c r="J5075" s="3" t="s">
        <v>3501</v>
      </c>
      <c r="K5075" s="3" t="s">
        <v>16358</v>
      </c>
      <c r="L5075" s="3" t="s">
        <v>7063</v>
      </c>
      <c r="M5075" s="3" t="s">
        <v>7064</v>
      </c>
      <c r="N5075" s="3" t="s">
        <v>6477</v>
      </c>
      <c r="O5075" s="3" t="s">
        <v>6478</v>
      </c>
      <c r="P5075" s="3" t="s">
        <v>7063</v>
      </c>
      <c r="Q5075" s="3" t="s">
        <v>7064</v>
      </c>
      <c r="R5075" s="3" t="s">
        <v>6484</v>
      </c>
      <c r="S5075" s="3" t="s">
        <v>6491</v>
      </c>
      <c r="T5075" s="3" t="s">
        <v>7025</v>
      </c>
      <c r="U5075" s="3" t="s">
        <v>154</v>
      </c>
      <c r="V5075" s="3" t="s">
        <v>8947</v>
      </c>
      <c r="W5075" s="3" t="s">
        <v>154</v>
      </c>
      <c r="X5075" s="3" t="s">
        <v>154</v>
      </c>
      <c r="Y5075" s="3" t="s">
        <v>154</v>
      </c>
      <c r="Z5075" s="3" t="s">
        <v>154</v>
      </c>
      <c r="AA5075" s="3" t="s">
        <v>154</v>
      </c>
      <c r="AB5075" s="3" t="s">
        <v>154</v>
      </c>
      <c r="AC5075" s="3" t="s">
        <v>154</v>
      </c>
      <c r="AD5075" s="3" t="s">
        <v>6151</v>
      </c>
      <c r="AE5075" s="3" t="s">
        <v>6151</v>
      </c>
      <c r="AF5075" s="3" t="s">
        <v>6040</v>
      </c>
      <c r="AG5075" s="3" t="s">
        <v>154</v>
      </c>
      <c r="AH5075" s="3" t="s">
        <v>6478</v>
      </c>
      <c r="AI5075" s="3" t="s">
        <v>6482</v>
      </c>
      <c r="AJ5075" s="3" t="s">
        <v>16360</v>
      </c>
    </row>
    <row r="5076" spans="1:36" ht="30">
      <c r="A5076" s="10">
        <v>5179</v>
      </c>
      <c r="B5076" t="str">
        <f>IF(K5076="总计","",INDEX(主数据!A:AD,MATCH(J5076,主数据!A:A,0),9))</f>
        <v>华中大区公司</v>
      </c>
      <c r="C5076" t="str">
        <f>IF(K5076="","",INDEX(主数据!A:AD,MATCH(J5076,主数据!A:A,0),11))</f>
        <v>西安南区</v>
      </c>
      <c r="D5076" t="str">
        <f t="shared" si="316"/>
        <v>XA37开发商委托停车管理费（固定）定额</v>
      </c>
      <c r="E5076" s="13" t="str">
        <f t="shared" si="318"/>
        <v/>
      </c>
      <c r="F5076" s="13" t="str">
        <f>IF(E5076="","",IFERROR(IF(IF(K5076="","",INDEX(收费标合同信息维护!A:Q,MATCH(D5076,收费标合同信息维护!J:J,0),10))=D5076,"有","无"),"无"))</f>
        <v/>
      </c>
      <c r="G5076" s="13" t="str">
        <f t="shared" si="317"/>
        <v>XA37开发商委托停车管理费（固定）定额150.00</v>
      </c>
      <c r="H5076" s="13" t="str">
        <f t="shared" si="319"/>
        <v>150.00</v>
      </c>
      <c r="I5076" s="13" t="str">
        <f>IF(G5076="","",IFERROR(IF(IF(K5076="","",INDEX(收费标合同信息维护!A:Q,MATCH(G5076,收费标合同信息维护!M:M,0),13))=G5076,"有","无"),"无"))</f>
        <v>无</v>
      </c>
      <c r="J5076" s="3" t="s">
        <v>3501</v>
      </c>
      <c r="K5076" s="3" t="s">
        <v>16358</v>
      </c>
      <c r="L5076" s="3" t="s">
        <v>6512</v>
      </c>
      <c r="M5076" s="3" t="s">
        <v>6513</v>
      </c>
      <c r="N5076" s="3" t="s">
        <v>6477</v>
      </c>
      <c r="O5076" s="3" t="s">
        <v>6478</v>
      </c>
      <c r="P5076" s="3" t="s">
        <v>6512</v>
      </c>
      <c r="Q5076" s="3" t="s">
        <v>6513</v>
      </c>
      <c r="R5076" s="3" t="s">
        <v>6490</v>
      </c>
      <c r="S5076" s="3" t="s">
        <v>6491</v>
      </c>
      <c r="T5076" s="3" t="s">
        <v>7367</v>
      </c>
      <c r="U5076" s="3" t="s">
        <v>154</v>
      </c>
      <c r="V5076" s="3" t="s">
        <v>154</v>
      </c>
      <c r="W5076" s="3" t="s">
        <v>8442</v>
      </c>
      <c r="X5076" s="3" t="s">
        <v>154</v>
      </c>
      <c r="Y5076" s="3" t="s">
        <v>154</v>
      </c>
      <c r="Z5076" s="3" t="s">
        <v>154</v>
      </c>
      <c r="AA5076" s="3" t="s">
        <v>154</v>
      </c>
      <c r="AB5076" s="3" t="s">
        <v>154</v>
      </c>
      <c r="AC5076" s="3" t="s">
        <v>154</v>
      </c>
      <c r="AD5076" s="3" t="s">
        <v>6151</v>
      </c>
      <c r="AE5076" s="3" t="s">
        <v>6151</v>
      </c>
      <c r="AF5076" s="3" t="s">
        <v>6040</v>
      </c>
      <c r="AG5076" s="3" t="s">
        <v>154</v>
      </c>
      <c r="AH5076" s="3" t="s">
        <v>6478</v>
      </c>
      <c r="AI5076" s="3" t="s">
        <v>6482</v>
      </c>
      <c r="AJ5076" s="3" t="s">
        <v>27</v>
      </c>
    </row>
    <row r="5077" spans="1:36" ht="30">
      <c r="A5077" s="10">
        <v>5180</v>
      </c>
      <c r="B5077" t="str">
        <f>IF(K5077="总计","",INDEX(主数据!A:AD,MATCH(J5077,主数据!A:A,0),9))</f>
        <v>华中大区公司</v>
      </c>
      <c r="C5077" t="str">
        <f>IF(K5077="","",INDEX(主数据!A:AD,MATCH(J5077,主数据!A:A,0),11))</f>
        <v>西安南区</v>
      </c>
      <c r="D5077" t="str">
        <f t="shared" si="316"/>
        <v>XA37开发商委托停车管理费（固定）定额</v>
      </c>
      <c r="E5077" s="13" t="str">
        <f t="shared" si="318"/>
        <v/>
      </c>
      <c r="F5077" s="13" t="str">
        <f>IF(E5077="","",IFERROR(IF(IF(K5077="","",INDEX(收费标合同信息维护!A:Q,MATCH(D5077,收费标合同信息维护!J:J,0),10))=D5077,"有","无"),"无"))</f>
        <v/>
      </c>
      <c r="G5077" s="13" t="str">
        <f t="shared" si="317"/>
        <v>XA37开发商委托停车管理费（固定）定额70.00</v>
      </c>
      <c r="H5077" s="13" t="str">
        <f t="shared" si="319"/>
        <v>70.00</v>
      </c>
      <c r="I5077" s="13" t="str">
        <f>IF(G5077="","",IFERROR(IF(IF(K5077="","",INDEX(收费标合同信息维护!A:Q,MATCH(G5077,收费标合同信息维护!M:M,0),13))=G5077,"有","无"),"无"))</f>
        <v>无</v>
      </c>
      <c r="J5077" s="3" t="s">
        <v>3501</v>
      </c>
      <c r="K5077" s="3" t="s">
        <v>16358</v>
      </c>
      <c r="L5077" s="3" t="s">
        <v>6512</v>
      </c>
      <c r="M5077" s="3" t="s">
        <v>6513</v>
      </c>
      <c r="N5077" s="3" t="s">
        <v>6477</v>
      </c>
      <c r="O5077" s="3" t="s">
        <v>6478</v>
      </c>
      <c r="P5077" s="3" t="s">
        <v>8961</v>
      </c>
      <c r="Q5077" s="3" t="s">
        <v>16361</v>
      </c>
      <c r="R5077" s="3" t="s">
        <v>6490</v>
      </c>
      <c r="S5077" s="3" t="s">
        <v>6491</v>
      </c>
      <c r="T5077" s="3" t="s">
        <v>7367</v>
      </c>
      <c r="U5077" s="3" t="s">
        <v>154</v>
      </c>
      <c r="V5077" s="3" t="s">
        <v>154</v>
      </c>
      <c r="W5077" s="3" t="s">
        <v>7194</v>
      </c>
      <c r="X5077" s="3" t="s">
        <v>154</v>
      </c>
      <c r="Y5077" s="3" t="s">
        <v>154</v>
      </c>
      <c r="Z5077" s="3" t="s">
        <v>154</v>
      </c>
      <c r="AA5077" s="3" t="s">
        <v>154</v>
      </c>
      <c r="AB5077" s="3" t="s">
        <v>154</v>
      </c>
      <c r="AC5077" s="3" t="s">
        <v>154</v>
      </c>
      <c r="AD5077" s="3" t="s">
        <v>6151</v>
      </c>
      <c r="AE5077" s="3" t="s">
        <v>6151</v>
      </c>
      <c r="AF5077" s="3" t="s">
        <v>6040</v>
      </c>
      <c r="AG5077" s="3" t="s">
        <v>154</v>
      </c>
      <c r="AH5077" s="3" t="s">
        <v>6478</v>
      </c>
      <c r="AI5077" s="3" t="s">
        <v>6482</v>
      </c>
      <c r="AJ5077" s="3" t="s">
        <v>9730</v>
      </c>
    </row>
    <row r="5078" spans="1:36" ht="30">
      <c r="A5078" s="10">
        <v>5181</v>
      </c>
      <c r="B5078" t="str">
        <f>IF(K5078="总计","",INDEX(主数据!A:AD,MATCH(J5078,主数据!A:A,0),9))</f>
        <v>华中大区公司</v>
      </c>
      <c r="C5078" t="str">
        <f>IF(K5078="","",INDEX(主数据!A:AD,MATCH(J5078,主数据!A:A,0),11))</f>
        <v>西安南区</v>
      </c>
      <c r="D5078" t="str">
        <f t="shared" si="316"/>
        <v>XA37开发商委托停车管理费（固定）定额180.00</v>
      </c>
      <c r="E5078" s="13" t="str">
        <f t="shared" si="318"/>
        <v>180.00</v>
      </c>
      <c r="F5078" s="13" t="str">
        <f>IF(E5078="","",IFERROR(IF(IF(K5078="","",INDEX(收费标合同信息维护!A:Q,MATCH(D5078,收费标合同信息维护!J:J,0),10))=D5078,"有","无"),"无"))</f>
        <v>无</v>
      </c>
      <c r="G5078" s="13" t="str">
        <f t="shared" si="317"/>
        <v>XA37开发商委托停车管理费（固定）定额180.00</v>
      </c>
      <c r="H5078" s="13" t="str">
        <f t="shared" si="319"/>
        <v>180.00</v>
      </c>
      <c r="I5078" s="13" t="str">
        <f>IF(G5078="","",IFERROR(IF(IF(K5078="","",INDEX(收费标合同信息维护!A:Q,MATCH(G5078,收费标合同信息维护!M:M,0),13))=G5078,"有","无"),"无"))</f>
        <v>无</v>
      </c>
      <c r="J5078" s="3" t="s">
        <v>3501</v>
      </c>
      <c r="K5078" s="3" t="s">
        <v>16358</v>
      </c>
      <c r="L5078" s="3" t="s">
        <v>6512</v>
      </c>
      <c r="M5078" s="3" t="s">
        <v>6513</v>
      </c>
      <c r="N5078" s="3" t="s">
        <v>6477</v>
      </c>
      <c r="O5078" s="3" t="s">
        <v>6478</v>
      </c>
      <c r="P5078" s="3" t="s">
        <v>16088</v>
      </c>
      <c r="Q5078" s="3" t="s">
        <v>16362</v>
      </c>
      <c r="R5078" s="3" t="s">
        <v>6490</v>
      </c>
      <c r="S5078" s="3" t="s">
        <v>6491</v>
      </c>
      <c r="T5078" s="3" t="s">
        <v>7367</v>
      </c>
      <c r="U5078" s="3" t="s">
        <v>154</v>
      </c>
      <c r="V5078" s="3" t="s">
        <v>6515</v>
      </c>
      <c r="W5078" s="3" t="s">
        <v>6515</v>
      </c>
      <c r="X5078" s="3" t="s">
        <v>154</v>
      </c>
      <c r="Y5078" s="3" t="s">
        <v>154</v>
      </c>
      <c r="Z5078" s="3" t="s">
        <v>154</v>
      </c>
      <c r="AA5078" s="3" t="s">
        <v>154</v>
      </c>
      <c r="AB5078" s="3" t="s">
        <v>154</v>
      </c>
      <c r="AC5078" s="3" t="s">
        <v>154</v>
      </c>
      <c r="AD5078" s="3" t="s">
        <v>6151</v>
      </c>
      <c r="AE5078" s="3" t="s">
        <v>6151</v>
      </c>
      <c r="AF5078" s="3" t="s">
        <v>6040</v>
      </c>
      <c r="AG5078" s="3" t="s">
        <v>154</v>
      </c>
      <c r="AH5078" s="3" t="s">
        <v>6478</v>
      </c>
      <c r="AI5078" s="3" t="s">
        <v>6482</v>
      </c>
      <c r="AJ5078" s="3" t="s">
        <v>10065</v>
      </c>
    </row>
    <row r="5079" spans="1:36" ht="30">
      <c r="A5079" s="10">
        <v>5182</v>
      </c>
      <c r="B5079" t="str">
        <f>IF(K5079="总计","",INDEX(主数据!A:AD,MATCH(J5079,主数据!A:A,0),9))</f>
        <v>华西大区公司</v>
      </c>
      <c r="C5079" t="str">
        <f>IF(K5079="","",INDEX(主数据!A:AD,MATCH(J5079,主数据!A:A,0),11))</f>
        <v>乌鲁木齐城区</v>
      </c>
      <c r="D5079" t="str">
        <f t="shared" si="316"/>
        <v>XA52物业服务费标准方式2.46</v>
      </c>
      <c r="E5079" s="13" t="str">
        <f t="shared" si="318"/>
        <v>2.46</v>
      </c>
      <c r="F5079" s="13" t="str">
        <f>IF(E5079="","",IFERROR(IF(IF(K5079="","",INDEX(收费标合同信息维护!A:Q,MATCH(D5079,收费标合同信息维护!J:J,0),10))=D5079,"有","无"),"无"))</f>
        <v>无</v>
      </c>
      <c r="G5079" s="13" t="str">
        <f t="shared" si="317"/>
        <v/>
      </c>
      <c r="H5079" s="13" t="str">
        <f t="shared" si="319"/>
        <v/>
      </c>
      <c r="I5079" s="13" t="str">
        <f>IF(G5079="","",IFERROR(IF(IF(K5079="","",INDEX(收费标合同信息维护!A:Q,MATCH(G5079,收费标合同信息维护!M:M,0),13))=G5079,"有","无"),"无"))</f>
        <v/>
      </c>
      <c r="J5079" s="3" t="s">
        <v>3818</v>
      </c>
      <c r="K5079" s="3" t="s">
        <v>16363</v>
      </c>
      <c r="L5079" s="3" t="s">
        <v>6025</v>
      </c>
      <c r="M5079" s="3" t="s">
        <v>6026</v>
      </c>
      <c r="N5079" s="3" t="s">
        <v>6477</v>
      </c>
      <c r="O5079" s="3" t="s">
        <v>6478</v>
      </c>
      <c r="P5079" s="3" t="s">
        <v>16364</v>
      </c>
      <c r="Q5079" s="3" t="s">
        <v>16365</v>
      </c>
      <c r="R5079" s="3" t="s">
        <v>6484</v>
      </c>
      <c r="S5079" s="3" t="s">
        <v>6485</v>
      </c>
      <c r="T5079" s="3" t="s">
        <v>6781</v>
      </c>
      <c r="U5079" s="3" t="s">
        <v>154</v>
      </c>
      <c r="V5079" s="3" t="s">
        <v>11078</v>
      </c>
      <c r="W5079" s="3" t="s">
        <v>154</v>
      </c>
      <c r="X5079" s="3" t="s">
        <v>154</v>
      </c>
      <c r="Y5079" s="3" t="s">
        <v>154</v>
      </c>
      <c r="Z5079" s="3" t="s">
        <v>154</v>
      </c>
      <c r="AA5079" s="3" t="s">
        <v>154</v>
      </c>
      <c r="AB5079" s="3" t="s">
        <v>154</v>
      </c>
      <c r="AC5079" s="3" t="s">
        <v>154</v>
      </c>
      <c r="AD5079" s="3" t="s">
        <v>6151</v>
      </c>
      <c r="AE5079" s="3" t="s">
        <v>6151</v>
      </c>
      <c r="AF5079" s="3" t="s">
        <v>6040</v>
      </c>
      <c r="AG5079" s="3" t="s">
        <v>154</v>
      </c>
      <c r="AH5079" s="3" t="s">
        <v>6597</v>
      </c>
      <c r="AI5079" s="3" t="s">
        <v>6482</v>
      </c>
      <c r="AJ5079" s="3" t="s">
        <v>16366</v>
      </c>
    </row>
    <row r="5080" spans="1:36" ht="30">
      <c r="A5080" s="10">
        <v>5183</v>
      </c>
      <c r="B5080" t="str">
        <f>IF(K5080="总计","",INDEX(主数据!A:AD,MATCH(J5080,主数据!A:A,0),9))</f>
        <v>华西大区公司</v>
      </c>
      <c r="C5080" t="str">
        <f>IF(K5080="","",INDEX(主数据!A:AD,MATCH(J5080,主数据!A:A,0),11))</f>
        <v>乌鲁木齐城区</v>
      </c>
      <c r="D5080" t="str">
        <f t="shared" si="316"/>
        <v>XA52物业服务费标准方式2.46</v>
      </c>
      <c r="E5080" s="13" t="str">
        <f t="shared" si="318"/>
        <v>2.46</v>
      </c>
      <c r="F5080" s="13" t="str">
        <f>IF(E5080="","",IFERROR(IF(IF(K5080="","",INDEX(收费标合同信息维护!A:Q,MATCH(D5080,收费标合同信息维护!J:J,0),10))=D5080,"有","无"),"无"))</f>
        <v>无</v>
      </c>
      <c r="G5080" s="13" t="str">
        <f t="shared" si="317"/>
        <v/>
      </c>
      <c r="H5080" s="13" t="str">
        <f t="shared" si="319"/>
        <v/>
      </c>
      <c r="I5080" s="13" t="str">
        <f>IF(G5080="","",IFERROR(IF(IF(K5080="","",INDEX(收费标合同信息维护!A:Q,MATCH(G5080,收费标合同信息维护!M:M,0),13))=G5080,"有","无"),"无"))</f>
        <v/>
      </c>
      <c r="J5080" s="3" t="s">
        <v>3818</v>
      </c>
      <c r="K5080" s="3" t="s">
        <v>16363</v>
      </c>
      <c r="L5080" s="3" t="s">
        <v>6025</v>
      </c>
      <c r="M5080" s="3" t="s">
        <v>6026</v>
      </c>
      <c r="N5080" s="3" t="s">
        <v>6477</v>
      </c>
      <c r="O5080" s="3" t="s">
        <v>6478</v>
      </c>
      <c r="P5080" s="3" t="s">
        <v>18349</v>
      </c>
      <c r="Q5080" s="3" t="s">
        <v>18350</v>
      </c>
      <c r="R5080" s="3" t="s">
        <v>6484</v>
      </c>
      <c r="S5080" s="3" t="s">
        <v>6491</v>
      </c>
      <c r="T5080" s="3" t="s">
        <v>6506</v>
      </c>
      <c r="U5080" s="3" t="s">
        <v>154</v>
      </c>
      <c r="V5080" s="3" t="s">
        <v>11078</v>
      </c>
      <c r="W5080" s="3" t="s">
        <v>154</v>
      </c>
      <c r="X5080" s="3" t="s">
        <v>154</v>
      </c>
      <c r="Y5080" s="3" t="s">
        <v>154</v>
      </c>
      <c r="Z5080" s="3" t="s">
        <v>154</v>
      </c>
      <c r="AA5080" s="3" t="s">
        <v>154</v>
      </c>
      <c r="AB5080" s="3" t="s">
        <v>154</v>
      </c>
      <c r="AC5080" s="3" t="s">
        <v>154</v>
      </c>
      <c r="AD5080" s="3" t="s">
        <v>6151</v>
      </c>
      <c r="AE5080" s="3" t="s">
        <v>6151</v>
      </c>
      <c r="AF5080" s="3" t="s">
        <v>154</v>
      </c>
      <c r="AG5080" s="3" t="s">
        <v>154</v>
      </c>
      <c r="AH5080" s="3" t="s">
        <v>6478</v>
      </c>
      <c r="AI5080" s="3" t="s">
        <v>6482</v>
      </c>
      <c r="AJ5080" s="3" t="s">
        <v>18351</v>
      </c>
    </row>
    <row r="5081" spans="1:36" ht="30">
      <c r="A5081" s="10">
        <v>5184</v>
      </c>
      <c r="B5081" t="str">
        <f>IF(K5081="总计","",INDEX(主数据!A:AD,MATCH(J5081,主数据!A:A,0),9))</f>
        <v>华西大区公司</v>
      </c>
      <c r="C5081" t="str">
        <f>IF(K5081="","",INDEX(主数据!A:AD,MATCH(J5081,主数据!A:A,0),11))</f>
        <v>乌鲁木齐城区</v>
      </c>
      <c r="D5081" t="str">
        <f t="shared" si="316"/>
        <v>XA52物业服务费标准方式4.46</v>
      </c>
      <c r="E5081" s="13" t="str">
        <f t="shared" si="318"/>
        <v>4.46</v>
      </c>
      <c r="F5081" s="13" t="str">
        <f>IF(E5081="","",IFERROR(IF(IF(K5081="","",INDEX(收费标合同信息维护!A:Q,MATCH(D5081,收费标合同信息维护!J:J,0),10))=D5081,"有","无"),"无"))</f>
        <v>无</v>
      </c>
      <c r="G5081" s="13" t="str">
        <f t="shared" si="317"/>
        <v/>
      </c>
      <c r="H5081" s="13" t="str">
        <f t="shared" si="319"/>
        <v/>
      </c>
      <c r="I5081" s="13" t="str">
        <f>IF(G5081="","",IFERROR(IF(IF(K5081="","",INDEX(收费标合同信息维护!A:Q,MATCH(G5081,收费标合同信息维护!M:M,0),13))=G5081,"有","无"),"无"))</f>
        <v/>
      </c>
      <c r="J5081" s="3" t="s">
        <v>3818</v>
      </c>
      <c r="K5081" s="3" t="s">
        <v>16363</v>
      </c>
      <c r="L5081" s="3" t="s">
        <v>6025</v>
      </c>
      <c r="M5081" s="3" t="s">
        <v>6026</v>
      </c>
      <c r="N5081" s="3" t="s">
        <v>6477</v>
      </c>
      <c r="O5081" s="3" t="s">
        <v>6478</v>
      </c>
      <c r="P5081" s="3" t="s">
        <v>16367</v>
      </c>
      <c r="Q5081" s="3" t="s">
        <v>16368</v>
      </c>
      <c r="R5081" s="3" t="s">
        <v>6484</v>
      </c>
      <c r="S5081" s="3" t="s">
        <v>6485</v>
      </c>
      <c r="T5081" s="3" t="s">
        <v>16369</v>
      </c>
      <c r="U5081" s="3" t="s">
        <v>154</v>
      </c>
      <c r="V5081" s="3" t="s">
        <v>14330</v>
      </c>
      <c r="W5081" s="3" t="s">
        <v>154</v>
      </c>
      <c r="X5081" s="3" t="s">
        <v>154</v>
      </c>
      <c r="Y5081" s="3" t="s">
        <v>154</v>
      </c>
      <c r="Z5081" s="3" t="s">
        <v>154</v>
      </c>
      <c r="AA5081" s="3" t="s">
        <v>154</v>
      </c>
      <c r="AB5081" s="3" t="s">
        <v>154</v>
      </c>
      <c r="AC5081" s="3" t="s">
        <v>154</v>
      </c>
      <c r="AD5081" s="3" t="s">
        <v>6151</v>
      </c>
      <c r="AE5081" s="3" t="s">
        <v>6151</v>
      </c>
      <c r="AF5081" s="3" t="s">
        <v>6040</v>
      </c>
      <c r="AG5081" s="3" t="s">
        <v>154</v>
      </c>
      <c r="AH5081" s="3" t="s">
        <v>6597</v>
      </c>
      <c r="AI5081" s="3" t="s">
        <v>6482</v>
      </c>
      <c r="AJ5081" s="3" t="s">
        <v>6262</v>
      </c>
    </row>
    <row r="5082" spans="1:36" ht="30">
      <c r="A5082" s="10">
        <v>5185</v>
      </c>
      <c r="B5082" t="str">
        <f>IF(K5082="总计","",INDEX(主数据!A:AD,MATCH(J5082,主数据!A:A,0),9))</f>
        <v>华西大区公司</v>
      </c>
      <c r="C5082" t="str">
        <f>IF(K5082="","",INDEX(主数据!A:AD,MATCH(J5082,主数据!A:A,0),11))</f>
        <v>乌鲁木齐城区</v>
      </c>
      <c r="D5082" t="str">
        <f t="shared" si="316"/>
        <v>XA52物业服务费标准方式4.46</v>
      </c>
      <c r="E5082" s="13" t="str">
        <f t="shared" si="318"/>
        <v>4.46</v>
      </c>
      <c r="F5082" s="13" t="str">
        <f>IF(E5082="","",IFERROR(IF(IF(K5082="","",INDEX(收费标合同信息维护!A:Q,MATCH(D5082,收费标合同信息维护!J:J,0),10))=D5082,"有","无"),"无"))</f>
        <v>无</v>
      </c>
      <c r="G5082" s="13" t="str">
        <f t="shared" si="317"/>
        <v/>
      </c>
      <c r="H5082" s="13" t="str">
        <f t="shared" si="319"/>
        <v/>
      </c>
      <c r="I5082" s="13" t="str">
        <f>IF(G5082="","",IFERROR(IF(IF(K5082="","",INDEX(收费标合同信息维护!A:Q,MATCH(G5082,收费标合同信息维护!M:M,0),13))=G5082,"有","无"),"无"))</f>
        <v/>
      </c>
      <c r="J5082" s="3" t="s">
        <v>3818</v>
      </c>
      <c r="K5082" s="3" t="s">
        <v>16363</v>
      </c>
      <c r="L5082" s="3" t="s">
        <v>6025</v>
      </c>
      <c r="M5082" s="3" t="s">
        <v>6026</v>
      </c>
      <c r="N5082" s="3" t="s">
        <v>6477</v>
      </c>
      <c r="O5082" s="3" t="s">
        <v>6478</v>
      </c>
      <c r="P5082" s="3" t="s">
        <v>18352</v>
      </c>
      <c r="Q5082" s="3" t="s">
        <v>18353</v>
      </c>
      <c r="R5082" s="3" t="s">
        <v>6484</v>
      </c>
      <c r="S5082" s="3" t="s">
        <v>6491</v>
      </c>
      <c r="T5082" s="3" t="s">
        <v>6506</v>
      </c>
      <c r="U5082" s="3" t="s">
        <v>154</v>
      </c>
      <c r="V5082" s="3" t="s">
        <v>14330</v>
      </c>
      <c r="W5082" s="3" t="s">
        <v>154</v>
      </c>
      <c r="X5082" s="3" t="s">
        <v>154</v>
      </c>
      <c r="Y5082" s="3" t="s">
        <v>154</v>
      </c>
      <c r="Z5082" s="3" t="s">
        <v>154</v>
      </c>
      <c r="AA5082" s="3" t="s">
        <v>154</v>
      </c>
      <c r="AB5082" s="3" t="s">
        <v>154</v>
      </c>
      <c r="AC5082" s="3" t="s">
        <v>154</v>
      </c>
      <c r="AD5082" s="3" t="s">
        <v>6151</v>
      </c>
      <c r="AE5082" s="3" t="s">
        <v>6151</v>
      </c>
      <c r="AF5082" s="3" t="s">
        <v>154</v>
      </c>
      <c r="AG5082" s="3" t="s">
        <v>154</v>
      </c>
      <c r="AH5082" s="3" t="s">
        <v>6478</v>
      </c>
      <c r="AI5082" s="3" t="s">
        <v>6482</v>
      </c>
      <c r="AJ5082" s="3" t="s">
        <v>18185</v>
      </c>
    </row>
    <row r="5083" spans="1:36" ht="30">
      <c r="A5083" s="10">
        <v>5186</v>
      </c>
      <c r="B5083" t="str">
        <f>IF(K5083="总计","",INDEX(主数据!A:AD,MATCH(J5083,主数据!A:A,0),9))</f>
        <v>华西大区公司</v>
      </c>
      <c r="C5083" t="str">
        <f>IF(K5083="","",INDEX(主数据!A:AD,MATCH(J5083,主数据!A:A,0),11))</f>
        <v>乌鲁木齐城区</v>
      </c>
      <c r="D5083" t="str">
        <f t="shared" si="316"/>
        <v>XA52物业服务费标准方式11.50</v>
      </c>
      <c r="E5083" s="13" t="str">
        <f t="shared" si="318"/>
        <v>11.50</v>
      </c>
      <c r="F5083" s="13" t="str">
        <f>IF(E5083="","",IFERROR(IF(IF(K5083="","",INDEX(收费标合同信息维护!A:Q,MATCH(D5083,收费标合同信息维护!J:J,0),10))=D5083,"有","无"),"无"))</f>
        <v>无</v>
      </c>
      <c r="G5083" s="13" t="str">
        <f t="shared" si="317"/>
        <v/>
      </c>
      <c r="H5083" s="13" t="str">
        <f t="shared" si="319"/>
        <v/>
      </c>
      <c r="I5083" s="13" t="str">
        <f>IF(G5083="","",IFERROR(IF(IF(K5083="","",INDEX(收费标合同信息维护!A:Q,MATCH(G5083,收费标合同信息维护!M:M,0),13))=G5083,"有","无"),"无"))</f>
        <v/>
      </c>
      <c r="J5083" s="3" t="s">
        <v>3818</v>
      </c>
      <c r="K5083" s="3" t="s">
        <v>16363</v>
      </c>
      <c r="L5083" s="3" t="s">
        <v>6025</v>
      </c>
      <c r="M5083" s="3" t="s">
        <v>6026</v>
      </c>
      <c r="N5083" s="3" t="s">
        <v>6477</v>
      </c>
      <c r="O5083" s="3" t="s">
        <v>6478</v>
      </c>
      <c r="P5083" s="3" t="s">
        <v>16370</v>
      </c>
      <c r="Q5083" s="3" t="s">
        <v>16371</v>
      </c>
      <c r="R5083" s="3" t="s">
        <v>6484</v>
      </c>
      <c r="S5083" s="3" t="s">
        <v>6485</v>
      </c>
      <c r="T5083" s="3" t="s">
        <v>6493</v>
      </c>
      <c r="U5083" s="3" t="s">
        <v>154</v>
      </c>
      <c r="V5083" s="3" t="s">
        <v>16372</v>
      </c>
      <c r="W5083" s="3" t="s">
        <v>154</v>
      </c>
      <c r="X5083" s="3" t="s">
        <v>154</v>
      </c>
      <c r="Y5083" s="3" t="s">
        <v>154</v>
      </c>
      <c r="Z5083" s="3" t="s">
        <v>154</v>
      </c>
      <c r="AA5083" s="3" t="s">
        <v>154</v>
      </c>
      <c r="AB5083" s="3" t="s">
        <v>154</v>
      </c>
      <c r="AC5083" s="3" t="s">
        <v>154</v>
      </c>
      <c r="AD5083" s="3" t="s">
        <v>6151</v>
      </c>
      <c r="AE5083" s="3" t="s">
        <v>6151</v>
      </c>
      <c r="AF5083" s="3" t="s">
        <v>6040</v>
      </c>
      <c r="AG5083" s="3" t="s">
        <v>154</v>
      </c>
      <c r="AH5083" s="3" t="s">
        <v>6597</v>
      </c>
      <c r="AI5083" s="3" t="s">
        <v>6482</v>
      </c>
      <c r="AJ5083" s="3" t="s">
        <v>7356</v>
      </c>
    </row>
    <row r="5084" spans="1:36" ht="30">
      <c r="A5084" s="10">
        <v>5187</v>
      </c>
      <c r="B5084" t="str">
        <f>IF(K5084="总计","",INDEX(主数据!A:AD,MATCH(J5084,主数据!A:A,0),9))</f>
        <v>华西大区公司</v>
      </c>
      <c r="C5084" t="str">
        <f>IF(K5084="","",INDEX(主数据!A:AD,MATCH(J5084,主数据!A:A,0),11))</f>
        <v>乌鲁木齐城区</v>
      </c>
      <c r="D5084" t="str">
        <f t="shared" si="316"/>
        <v>XA52物业服务费标准方式11.50</v>
      </c>
      <c r="E5084" s="13" t="str">
        <f t="shared" si="318"/>
        <v>11.50</v>
      </c>
      <c r="F5084" s="13" t="str">
        <f>IF(E5084="","",IFERROR(IF(IF(K5084="","",INDEX(收费标合同信息维护!A:Q,MATCH(D5084,收费标合同信息维护!J:J,0),10))=D5084,"有","无"),"无"))</f>
        <v>无</v>
      </c>
      <c r="G5084" s="13" t="str">
        <f t="shared" si="317"/>
        <v/>
      </c>
      <c r="H5084" s="13" t="str">
        <f t="shared" si="319"/>
        <v/>
      </c>
      <c r="I5084" s="13" t="str">
        <f>IF(G5084="","",IFERROR(IF(IF(K5084="","",INDEX(收费标合同信息维护!A:Q,MATCH(G5084,收费标合同信息维护!M:M,0),13))=G5084,"有","无"),"无"))</f>
        <v/>
      </c>
      <c r="J5084" s="3" t="s">
        <v>3818</v>
      </c>
      <c r="K5084" s="3" t="s">
        <v>16363</v>
      </c>
      <c r="L5084" s="3" t="s">
        <v>6025</v>
      </c>
      <c r="M5084" s="3" t="s">
        <v>6026</v>
      </c>
      <c r="N5084" s="3" t="s">
        <v>6477</v>
      </c>
      <c r="O5084" s="3" t="s">
        <v>6478</v>
      </c>
      <c r="P5084" s="3" t="s">
        <v>18354</v>
      </c>
      <c r="Q5084" s="3" t="s">
        <v>18355</v>
      </c>
      <c r="R5084" s="3" t="s">
        <v>6484</v>
      </c>
      <c r="S5084" s="3" t="s">
        <v>6491</v>
      </c>
      <c r="T5084" s="3" t="s">
        <v>6506</v>
      </c>
      <c r="U5084" s="3" t="s">
        <v>154</v>
      </c>
      <c r="V5084" s="3" t="s">
        <v>16372</v>
      </c>
      <c r="W5084" s="3" t="s">
        <v>154</v>
      </c>
      <c r="X5084" s="3" t="s">
        <v>154</v>
      </c>
      <c r="Y5084" s="3" t="s">
        <v>154</v>
      </c>
      <c r="Z5084" s="3" t="s">
        <v>154</v>
      </c>
      <c r="AA5084" s="3" t="s">
        <v>154</v>
      </c>
      <c r="AB5084" s="3" t="s">
        <v>154</v>
      </c>
      <c r="AC5084" s="3" t="s">
        <v>154</v>
      </c>
      <c r="AD5084" s="3" t="s">
        <v>6151</v>
      </c>
      <c r="AE5084" s="3" t="s">
        <v>6151</v>
      </c>
      <c r="AF5084" s="3" t="s">
        <v>154</v>
      </c>
      <c r="AG5084" s="3" t="s">
        <v>154</v>
      </c>
      <c r="AH5084" s="3" t="s">
        <v>6478</v>
      </c>
      <c r="AI5084" s="3" t="s">
        <v>6482</v>
      </c>
      <c r="AJ5084" s="3" t="s">
        <v>15028</v>
      </c>
    </row>
    <row r="5085" spans="1:36" ht="30">
      <c r="A5085" s="10">
        <v>5188</v>
      </c>
      <c r="B5085" t="str">
        <f>IF(K5085="总计","",INDEX(主数据!A:AD,MATCH(J5085,主数据!A:A,0),9))</f>
        <v>华西大区公司</v>
      </c>
      <c r="C5085" t="str">
        <f>IF(K5085="","",INDEX(主数据!A:AD,MATCH(J5085,主数据!A:A,0),11))</f>
        <v>乌鲁木齐城区</v>
      </c>
      <c r="D5085" t="str">
        <f t="shared" si="316"/>
        <v>XA52小业主委托停车管理费（固定）标准方式2.20</v>
      </c>
      <c r="E5085" s="13" t="str">
        <f t="shared" si="318"/>
        <v>2.20</v>
      </c>
      <c r="F5085" s="13" t="str">
        <f>IF(E5085="","",IFERROR(IF(IF(K5085="","",INDEX(收费标合同信息维护!A:Q,MATCH(D5085,收费标合同信息维护!J:J,0),10))=D5085,"有","无"),"无"))</f>
        <v>无</v>
      </c>
      <c r="G5085" s="13" t="str">
        <f t="shared" si="317"/>
        <v/>
      </c>
      <c r="H5085" s="13" t="str">
        <f t="shared" si="319"/>
        <v/>
      </c>
      <c r="I5085" s="13" t="str">
        <f>IF(G5085="","",IFERROR(IF(IF(K5085="","",INDEX(收费标合同信息维护!A:Q,MATCH(G5085,收费标合同信息维护!M:M,0),13))=G5085,"有","无"),"无"))</f>
        <v/>
      </c>
      <c r="J5085" s="3" t="s">
        <v>3818</v>
      </c>
      <c r="K5085" s="3" t="s">
        <v>16363</v>
      </c>
      <c r="L5085" s="3" t="s">
        <v>7013</v>
      </c>
      <c r="M5085" s="3" t="s">
        <v>7014</v>
      </c>
      <c r="N5085" s="3" t="s">
        <v>6477</v>
      </c>
      <c r="O5085" s="3" t="s">
        <v>6478</v>
      </c>
      <c r="P5085" s="3" t="s">
        <v>16373</v>
      </c>
      <c r="Q5085" s="3" t="s">
        <v>7014</v>
      </c>
      <c r="R5085" s="3" t="s">
        <v>6484</v>
      </c>
      <c r="S5085" s="3" t="s">
        <v>6485</v>
      </c>
      <c r="T5085" s="3" t="s">
        <v>6781</v>
      </c>
      <c r="U5085" s="3" t="s">
        <v>154</v>
      </c>
      <c r="V5085" s="3" t="s">
        <v>6863</v>
      </c>
      <c r="W5085" s="3" t="s">
        <v>154</v>
      </c>
      <c r="X5085" s="3" t="s">
        <v>154</v>
      </c>
      <c r="Y5085" s="3" t="s">
        <v>154</v>
      </c>
      <c r="Z5085" s="3" t="s">
        <v>154</v>
      </c>
      <c r="AA5085" s="3" t="s">
        <v>154</v>
      </c>
      <c r="AB5085" s="3" t="s">
        <v>154</v>
      </c>
      <c r="AC5085" s="3" t="s">
        <v>154</v>
      </c>
      <c r="AD5085" s="3" t="s">
        <v>6151</v>
      </c>
      <c r="AE5085" s="3" t="s">
        <v>6151</v>
      </c>
      <c r="AF5085" s="3" t="s">
        <v>6040</v>
      </c>
      <c r="AG5085" s="3" t="s">
        <v>154</v>
      </c>
      <c r="AH5085" s="3" t="s">
        <v>6597</v>
      </c>
      <c r="AI5085" s="3" t="s">
        <v>6482</v>
      </c>
      <c r="AJ5085" s="3" t="s">
        <v>6120</v>
      </c>
    </row>
    <row r="5086" spans="1:36" ht="30">
      <c r="A5086" s="10">
        <v>5189</v>
      </c>
      <c r="B5086" t="str">
        <f>IF(K5086="总计","",INDEX(主数据!A:AD,MATCH(J5086,主数据!A:A,0),9))</f>
        <v>华西大区公司</v>
      </c>
      <c r="C5086" t="str">
        <f>IF(K5086="","",INDEX(主数据!A:AD,MATCH(J5086,主数据!A:A,0),11))</f>
        <v>乌鲁木齐城区</v>
      </c>
      <c r="D5086" t="str">
        <f t="shared" si="316"/>
        <v>XA52小业主委托停车管理费（固定）标准方式2.20</v>
      </c>
      <c r="E5086" s="13" t="str">
        <f t="shared" si="318"/>
        <v>2.20</v>
      </c>
      <c r="F5086" s="13" t="str">
        <f>IF(E5086="","",IFERROR(IF(IF(K5086="","",INDEX(收费标合同信息维护!A:Q,MATCH(D5086,收费标合同信息维护!J:J,0),10))=D5086,"有","无"),"无"))</f>
        <v>无</v>
      </c>
      <c r="G5086" s="13" t="str">
        <f t="shared" si="317"/>
        <v/>
      </c>
      <c r="H5086" s="13" t="str">
        <f t="shared" si="319"/>
        <v/>
      </c>
      <c r="I5086" s="13" t="str">
        <f>IF(G5086="","",IFERROR(IF(IF(K5086="","",INDEX(收费标合同信息维护!A:Q,MATCH(G5086,收费标合同信息维护!M:M,0),13))=G5086,"有","无"),"无"))</f>
        <v/>
      </c>
      <c r="J5086" s="3" t="s">
        <v>3818</v>
      </c>
      <c r="K5086" s="3" t="s">
        <v>16363</v>
      </c>
      <c r="L5086" s="3" t="s">
        <v>7013</v>
      </c>
      <c r="M5086" s="3" t="s">
        <v>7014</v>
      </c>
      <c r="N5086" s="3" t="s">
        <v>6477</v>
      </c>
      <c r="O5086" s="3" t="s">
        <v>6478</v>
      </c>
      <c r="P5086" s="3" t="s">
        <v>18356</v>
      </c>
      <c r="Q5086" s="3" t="s">
        <v>18357</v>
      </c>
      <c r="R5086" s="3" t="s">
        <v>6484</v>
      </c>
      <c r="S5086" s="3" t="s">
        <v>6491</v>
      </c>
      <c r="T5086" s="3" t="s">
        <v>6506</v>
      </c>
      <c r="U5086" s="3" t="s">
        <v>154</v>
      </c>
      <c r="V5086" s="3" t="s">
        <v>6863</v>
      </c>
      <c r="W5086" s="3" t="s">
        <v>154</v>
      </c>
      <c r="X5086" s="3" t="s">
        <v>154</v>
      </c>
      <c r="Y5086" s="3" t="s">
        <v>154</v>
      </c>
      <c r="Z5086" s="3" t="s">
        <v>154</v>
      </c>
      <c r="AA5086" s="3" t="s">
        <v>154</v>
      </c>
      <c r="AB5086" s="3" t="s">
        <v>154</v>
      </c>
      <c r="AC5086" s="3" t="s">
        <v>154</v>
      </c>
      <c r="AD5086" s="3" t="s">
        <v>6151</v>
      </c>
      <c r="AE5086" s="3" t="s">
        <v>6151</v>
      </c>
      <c r="AF5086" s="3" t="s">
        <v>154</v>
      </c>
      <c r="AG5086" s="3" t="s">
        <v>154</v>
      </c>
      <c r="AH5086" s="3" t="s">
        <v>6478</v>
      </c>
      <c r="AI5086" s="3" t="s">
        <v>6482</v>
      </c>
      <c r="AJ5086" s="3" t="s">
        <v>6120</v>
      </c>
    </row>
    <row r="5087" spans="1:36" ht="30">
      <c r="A5087" s="10">
        <v>5190</v>
      </c>
      <c r="B5087" t="str">
        <f>IF(K5087="总计","",INDEX(主数据!A:AD,MATCH(J5087,主数据!A:A,0),9))</f>
        <v>华西大区公司</v>
      </c>
      <c r="C5087" t="str">
        <f>IF(K5087="","",INDEX(主数据!A:AD,MATCH(J5087,主数据!A:A,0),11))</f>
        <v>乌鲁木齐城区</v>
      </c>
      <c r="D5087" t="str">
        <f t="shared" si="316"/>
        <v>XJ14物业服务费标准方式2.20</v>
      </c>
      <c r="E5087" s="13" t="str">
        <f t="shared" si="318"/>
        <v>2.20</v>
      </c>
      <c r="F5087" s="13" t="str">
        <f>IF(E5087="","",IFERROR(IF(IF(K5087="","",INDEX(收费标合同信息维护!A:Q,MATCH(D5087,收费标合同信息维护!J:J,0),10))=D5087,"有","无"),"无"))</f>
        <v>无</v>
      </c>
      <c r="G5087" s="13" t="str">
        <f t="shared" si="317"/>
        <v/>
      </c>
      <c r="H5087" s="13" t="str">
        <f t="shared" si="319"/>
        <v/>
      </c>
      <c r="I5087" s="13" t="str">
        <f>IF(G5087="","",IFERROR(IF(IF(K5087="","",INDEX(收费标合同信息维护!A:Q,MATCH(G5087,收费标合同信息维护!M:M,0),13))=G5087,"有","无"),"无"))</f>
        <v/>
      </c>
      <c r="J5087" s="3" t="s">
        <v>4142</v>
      </c>
      <c r="K5087" s="3" t="s">
        <v>16374</v>
      </c>
      <c r="L5087" s="3" t="s">
        <v>6025</v>
      </c>
      <c r="M5087" s="3" t="s">
        <v>6026</v>
      </c>
      <c r="N5087" s="3" t="s">
        <v>6477</v>
      </c>
      <c r="O5087" s="3" t="s">
        <v>6478</v>
      </c>
      <c r="P5087" s="3" t="s">
        <v>6794</v>
      </c>
      <c r="Q5087" s="3" t="s">
        <v>18358</v>
      </c>
      <c r="R5087" s="3" t="s">
        <v>6484</v>
      </c>
      <c r="S5087" s="3" t="s">
        <v>6491</v>
      </c>
      <c r="T5087" s="3" t="s">
        <v>6506</v>
      </c>
      <c r="U5087" s="3" t="s">
        <v>154</v>
      </c>
      <c r="V5087" s="3" t="s">
        <v>6863</v>
      </c>
      <c r="W5087" s="3" t="s">
        <v>154</v>
      </c>
      <c r="X5087" s="3" t="s">
        <v>154</v>
      </c>
      <c r="Y5087" s="3" t="s">
        <v>154</v>
      </c>
      <c r="Z5087" s="3" t="s">
        <v>154</v>
      </c>
      <c r="AA5087" s="3" t="s">
        <v>154</v>
      </c>
      <c r="AB5087" s="3" t="s">
        <v>154</v>
      </c>
      <c r="AC5087" s="3" t="s">
        <v>154</v>
      </c>
      <c r="AD5087" s="3" t="s">
        <v>6151</v>
      </c>
      <c r="AE5087" s="3" t="s">
        <v>6151</v>
      </c>
      <c r="AF5087" s="3" t="s">
        <v>154</v>
      </c>
      <c r="AG5087" s="3" t="s">
        <v>154</v>
      </c>
      <c r="AH5087" s="3" t="s">
        <v>6478</v>
      </c>
      <c r="AI5087" s="3" t="s">
        <v>6482</v>
      </c>
      <c r="AJ5087" s="3" t="s">
        <v>18359</v>
      </c>
    </row>
    <row r="5088" spans="1:36" ht="30">
      <c r="A5088" s="10">
        <v>5191</v>
      </c>
      <c r="B5088" t="str">
        <f>IF(K5088="总计","",INDEX(主数据!A:AD,MATCH(J5088,主数据!A:A,0),9))</f>
        <v>华西大区公司</v>
      </c>
      <c r="C5088" t="str">
        <f>IF(K5088="","",INDEX(主数据!A:AD,MATCH(J5088,主数据!A:A,0),11))</f>
        <v>乌鲁木齐城区</v>
      </c>
      <c r="D5088" t="str">
        <f t="shared" si="316"/>
        <v>XJ14物业服务费标准方式4.46</v>
      </c>
      <c r="E5088" s="13" t="str">
        <f t="shared" si="318"/>
        <v>4.46</v>
      </c>
      <c r="F5088" s="13" t="str">
        <f>IF(E5088="","",IFERROR(IF(IF(K5088="","",INDEX(收费标合同信息维护!A:Q,MATCH(D5088,收费标合同信息维护!J:J,0),10))=D5088,"有","无"),"无"))</f>
        <v>无</v>
      </c>
      <c r="G5088" s="13" t="str">
        <f t="shared" si="317"/>
        <v/>
      </c>
      <c r="H5088" s="13" t="str">
        <f t="shared" si="319"/>
        <v/>
      </c>
      <c r="I5088" s="13" t="str">
        <f>IF(G5088="","",IFERROR(IF(IF(K5088="","",INDEX(收费标合同信息维护!A:Q,MATCH(G5088,收费标合同信息维护!M:M,0),13))=G5088,"有","无"),"无"))</f>
        <v/>
      </c>
      <c r="J5088" s="3" t="s">
        <v>4142</v>
      </c>
      <c r="K5088" s="3" t="s">
        <v>16374</v>
      </c>
      <c r="L5088" s="3" t="s">
        <v>6025</v>
      </c>
      <c r="M5088" s="3" t="s">
        <v>6026</v>
      </c>
      <c r="N5088" s="3" t="s">
        <v>6477</v>
      </c>
      <c r="O5088" s="3" t="s">
        <v>6478</v>
      </c>
      <c r="P5088" s="3" t="s">
        <v>7406</v>
      </c>
      <c r="Q5088" s="3" t="s">
        <v>17406</v>
      </c>
      <c r="R5088" s="3" t="s">
        <v>6484</v>
      </c>
      <c r="S5088" s="3" t="s">
        <v>6491</v>
      </c>
      <c r="T5088" s="3" t="s">
        <v>6506</v>
      </c>
      <c r="U5088" s="3" t="s">
        <v>154</v>
      </c>
      <c r="V5088" s="3" t="s">
        <v>14330</v>
      </c>
      <c r="W5088" s="3" t="s">
        <v>154</v>
      </c>
      <c r="X5088" s="3" t="s">
        <v>154</v>
      </c>
      <c r="Y5088" s="3" t="s">
        <v>154</v>
      </c>
      <c r="Z5088" s="3" t="s">
        <v>154</v>
      </c>
      <c r="AA5088" s="3" t="s">
        <v>154</v>
      </c>
      <c r="AB5088" s="3" t="s">
        <v>154</v>
      </c>
      <c r="AC5088" s="3" t="s">
        <v>154</v>
      </c>
      <c r="AD5088" s="3" t="s">
        <v>6151</v>
      </c>
      <c r="AE5088" s="3" t="s">
        <v>6151</v>
      </c>
      <c r="AF5088" s="3" t="s">
        <v>154</v>
      </c>
      <c r="AG5088" s="3" t="s">
        <v>154</v>
      </c>
      <c r="AH5088" s="3" t="s">
        <v>6478</v>
      </c>
      <c r="AI5088" s="3" t="s">
        <v>6482</v>
      </c>
      <c r="AJ5088" s="3" t="s">
        <v>6110</v>
      </c>
    </row>
    <row r="5089" spans="1:36" ht="30">
      <c r="A5089" s="10">
        <v>5192</v>
      </c>
      <c r="B5089" t="str">
        <f>IF(K5089="总计","",INDEX(主数据!A:AD,MATCH(J5089,主数据!A:A,0),9))</f>
        <v>华西大区公司</v>
      </c>
      <c r="C5089" t="str">
        <f>IF(K5089="","",INDEX(主数据!A:AD,MATCH(J5089,主数据!A:A,0),11))</f>
        <v>乌鲁木齐城区</v>
      </c>
      <c r="D5089" t="str">
        <f t="shared" si="316"/>
        <v>XJ14小业主委托停车管理费（固定）标准方式2.20</v>
      </c>
      <c r="E5089" s="13" t="str">
        <f t="shared" si="318"/>
        <v>2.20</v>
      </c>
      <c r="F5089" s="13" t="str">
        <f>IF(E5089="","",IFERROR(IF(IF(K5089="","",INDEX(收费标合同信息维护!A:Q,MATCH(D5089,收费标合同信息维护!J:J,0),10))=D5089,"有","无"),"无"))</f>
        <v>无</v>
      </c>
      <c r="G5089" s="13" t="str">
        <f t="shared" si="317"/>
        <v/>
      </c>
      <c r="H5089" s="13" t="str">
        <f t="shared" si="319"/>
        <v/>
      </c>
      <c r="I5089" s="13" t="str">
        <f>IF(G5089="","",IFERROR(IF(IF(K5089="","",INDEX(收费标合同信息维护!A:Q,MATCH(G5089,收费标合同信息维护!M:M,0),13))=G5089,"有","无"),"无"))</f>
        <v/>
      </c>
      <c r="J5089" s="3" t="s">
        <v>4142</v>
      </c>
      <c r="K5089" s="3" t="s">
        <v>16374</v>
      </c>
      <c r="L5089" s="3" t="s">
        <v>7013</v>
      </c>
      <c r="M5089" s="3" t="s">
        <v>7014</v>
      </c>
      <c r="N5089" s="3" t="s">
        <v>6477</v>
      </c>
      <c r="O5089" s="3" t="s">
        <v>6478</v>
      </c>
      <c r="P5089" s="3" t="s">
        <v>9701</v>
      </c>
      <c r="Q5089" s="3" t="s">
        <v>7162</v>
      </c>
      <c r="R5089" s="3" t="s">
        <v>6484</v>
      </c>
      <c r="S5089" s="3" t="s">
        <v>6491</v>
      </c>
      <c r="T5089" s="3" t="s">
        <v>6506</v>
      </c>
      <c r="U5089" s="3" t="s">
        <v>154</v>
      </c>
      <c r="V5089" s="3" t="s">
        <v>6863</v>
      </c>
      <c r="W5089" s="3" t="s">
        <v>154</v>
      </c>
      <c r="X5089" s="3" t="s">
        <v>154</v>
      </c>
      <c r="Y5089" s="3" t="s">
        <v>154</v>
      </c>
      <c r="Z5089" s="3" t="s">
        <v>154</v>
      </c>
      <c r="AA5089" s="3" t="s">
        <v>154</v>
      </c>
      <c r="AB5089" s="3" t="s">
        <v>154</v>
      </c>
      <c r="AC5089" s="3" t="s">
        <v>154</v>
      </c>
      <c r="AD5089" s="3" t="s">
        <v>6151</v>
      </c>
      <c r="AE5089" s="3" t="s">
        <v>6151</v>
      </c>
      <c r="AF5089" s="3" t="s">
        <v>154</v>
      </c>
      <c r="AG5089" s="3" t="s">
        <v>154</v>
      </c>
      <c r="AH5089" s="3" t="s">
        <v>6478</v>
      </c>
      <c r="AI5089" s="3" t="s">
        <v>6482</v>
      </c>
      <c r="AJ5089" s="3" t="s">
        <v>6288</v>
      </c>
    </row>
    <row r="5090" spans="1:36" ht="15">
      <c r="A5090" s="10">
        <v>5193</v>
      </c>
      <c r="B5090" t="str">
        <f>IF(K5090="总计","",INDEX(主数据!A:AD,MATCH(J5090,主数据!A:A,0),9))</f>
        <v>华北大区公司</v>
      </c>
      <c r="C5090" t="str">
        <f>IF(K5090="","",INDEX(主数据!A:AD,MATCH(J5090,主数据!A:A,0),11))</f>
        <v>银川城区</v>
      </c>
      <c r="D5090" t="str">
        <f t="shared" si="316"/>
        <v>YC32物业服务费标准方式1.80</v>
      </c>
      <c r="E5090" s="13" t="str">
        <f t="shared" si="318"/>
        <v>1.80</v>
      </c>
      <c r="F5090" s="13" t="str">
        <f>IF(E5090="","",IFERROR(IF(IF(K5090="","",INDEX(收费标合同信息维护!A:Q,MATCH(D5090,收费标合同信息维护!J:J,0),10))=D5090,"有","无"),"无"))</f>
        <v>无</v>
      </c>
      <c r="G5090" s="13" t="str">
        <f t="shared" si="317"/>
        <v/>
      </c>
      <c r="H5090" s="13" t="str">
        <f t="shared" si="319"/>
        <v/>
      </c>
      <c r="I5090" s="13" t="str">
        <f>IF(G5090="","",IFERROR(IF(IF(K5090="","",INDEX(收费标合同信息维护!A:Q,MATCH(G5090,收费标合同信息维护!M:M,0),13))=G5090,"有","无"),"无"))</f>
        <v/>
      </c>
      <c r="J5090" s="3" t="s">
        <v>3333</v>
      </c>
      <c r="K5090" s="3" t="s">
        <v>6367</v>
      </c>
      <c r="L5090" s="3" t="s">
        <v>6025</v>
      </c>
      <c r="M5090" s="3" t="s">
        <v>6026</v>
      </c>
      <c r="N5090" s="3" t="s">
        <v>6477</v>
      </c>
      <c r="O5090" s="3" t="s">
        <v>6478</v>
      </c>
      <c r="P5090" s="3" t="s">
        <v>16375</v>
      </c>
      <c r="Q5090" s="3" t="s">
        <v>16376</v>
      </c>
      <c r="R5090" s="3" t="s">
        <v>6484</v>
      </c>
      <c r="S5090" s="3" t="s">
        <v>6491</v>
      </c>
      <c r="T5090" s="3" t="s">
        <v>7214</v>
      </c>
      <c r="U5090" s="3" t="s">
        <v>154</v>
      </c>
      <c r="V5090" s="3" t="s">
        <v>6759</v>
      </c>
      <c r="W5090" s="3" t="s">
        <v>154</v>
      </c>
      <c r="X5090" s="3" t="s">
        <v>154</v>
      </c>
      <c r="Y5090" s="3" t="s">
        <v>154</v>
      </c>
      <c r="Z5090" s="3" t="s">
        <v>154</v>
      </c>
      <c r="AA5090" s="3" t="s">
        <v>154</v>
      </c>
      <c r="AB5090" s="3" t="s">
        <v>154</v>
      </c>
      <c r="AC5090" s="3" t="s">
        <v>154</v>
      </c>
      <c r="AD5090" s="3" t="s">
        <v>6151</v>
      </c>
      <c r="AE5090" s="3" t="s">
        <v>6151</v>
      </c>
      <c r="AF5090" s="3" t="s">
        <v>6040</v>
      </c>
      <c r="AG5090" s="3" t="s">
        <v>154</v>
      </c>
      <c r="AH5090" s="3" t="s">
        <v>6478</v>
      </c>
      <c r="AI5090" s="3" t="s">
        <v>6482</v>
      </c>
      <c r="AJ5090" s="3" t="s">
        <v>18360</v>
      </c>
    </row>
    <row r="5091" spans="1:36" ht="15">
      <c r="A5091" s="10">
        <v>5194</v>
      </c>
      <c r="B5091" t="str">
        <f>IF(K5091="总计","",INDEX(主数据!A:AD,MATCH(J5091,主数据!A:A,0),9))</f>
        <v>华北大区公司</v>
      </c>
      <c r="C5091" t="str">
        <f>IF(K5091="","",INDEX(主数据!A:AD,MATCH(J5091,主数据!A:A,0),11))</f>
        <v>银川城区</v>
      </c>
      <c r="D5091" t="str">
        <f t="shared" si="316"/>
        <v>YC32物业服务费标准方式1.80</v>
      </c>
      <c r="E5091" s="13" t="str">
        <f t="shared" si="318"/>
        <v>1.80</v>
      </c>
      <c r="F5091" s="13" t="str">
        <f>IF(E5091="","",IFERROR(IF(IF(K5091="","",INDEX(收费标合同信息维护!A:Q,MATCH(D5091,收费标合同信息维护!J:J,0),10))=D5091,"有","无"),"无"))</f>
        <v>无</v>
      </c>
      <c r="G5091" s="13" t="str">
        <f t="shared" si="317"/>
        <v/>
      </c>
      <c r="H5091" s="13" t="str">
        <f t="shared" si="319"/>
        <v/>
      </c>
      <c r="I5091" s="13" t="str">
        <f>IF(G5091="","",IFERROR(IF(IF(K5091="","",INDEX(收费标合同信息维护!A:Q,MATCH(G5091,收费标合同信息维护!M:M,0),13))=G5091,"有","无"),"无"))</f>
        <v/>
      </c>
      <c r="J5091" s="3" t="s">
        <v>3333</v>
      </c>
      <c r="K5091" s="3" t="s">
        <v>6367</v>
      </c>
      <c r="L5091" s="3" t="s">
        <v>6025</v>
      </c>
      <c r="M5091" s="3" t="s">
        <v>6026</v>
      </c>
      <c r="N5091" s="3" t="s">
        <v>6477</v>
      </c>
      <c r="O5091" s="3" t="s">
        <v>6478</v>
      </c>
      <c r="P5091" s="3" t="s">
        <v>16377</v>
      </c>
      <c r="Q5091" s="3" t="s">
        <v>16378</v>
      </c>
      <c r="R5091" s="3" t="s">
        <v>6484</v>
      </c>
      <c r="S5091" s="3" t="s">
        <v>6485</v>
      </c>
      <c r="T5091" s="3" t="s">
        <v>6537</v>
      </c>
      <c r="U5091" s="3" t="s">
        <v>154</v>
      </c>
      <c r="V5091" s="3" t="s">
        <v>6759</v>
      </c>
      <c r="W5091" s="3" t="s">
        <v>154</v>
      </c>
      <c r="X5091" s="3" t="s">
        <v>154</v>
      </c>
      <c r="Y5091" s="3" t="s">
        <v>154</v>
      </c>
      <c r="Z5091" s="3" t="s">
        <v>154</v>
      </c>
      <c r="AA5091" s="3" t="s">
        <v>154</v>
      </c>
      <c r="AB5091" s="3" t="s">
        <v>154</v>
      </c>
      <c r="AC5091" s="3" t="s">
        <v>154</v>
      </c>
      <c r="AD5091" s="3" t="s">
        <v>6151</v>
      </c>
      <c r="AE5091" s="3" t="s">
        <v>6151</v>
      </c>
      <c r="AF5091" s="3" t="s">
        <v>6040</v>
      </c>
      <c r="AG5091" s="3" t="s">
        <v>154</v>
      </c>
      <c r="AH5091" s="3" t="s">
        <v>6478</v>
      </c>
      <c r="AI5091" s="3" t="s">
        <v>6482</v>
      </c>
      <c r="AJ5091" s="3" t="s">
        <v>6283</v>
      </c>
    </row>
    <row r="5092" spans="1:36" ht="30">
      <c r="A5092" s="10">
        <v>5195</v>
      </c>
      <c r="B5092" t="str">
        <f>IF(K5092="总计","",INDEX(主数据!A:AD,MATCH(J5092,主数据!A:A,0),9))</f>
        <v>华北大区公司</v>
      </c>
      <c r="C5092" t="str">
        <f>IF(K5092="","",INDEX(主数据!A:AD,MATCH(J5092,主数据!A:A,0),11))</f>
        <v>银川城区</v>
      </c>
      <c r="D5092" t="str">
        <f t="shared" si="316"/>
        <v>YC32物业服务费标准方式1.80</v>
      </c>
      <c r="E5092" s="13" t="str">
        <f t="shared" si="318"/>
        <v>1.80</v>
      </c>
      <c r="F5092" s="13" t="str">
        <f>IF(E5092="","",IFERROR(IF(IF(K5092="","",INDEX(收费标合同信息维护!A:Q,MATCH(D5092,收费标合同信息维护!J:J,0),10))=D5092,"有","无"),"无"))</f>
        <v>无</v>
      </c>
      <c r="G5092" s="13" t="str">
        <f t="shared" si="317"/>
        <v/>
      </c>
      <c r="H5092" s="13" t="str">
        <f t="shared" si="319"/>
        <v/>
      </c>
      <c r="I5092" s="13" t="str">
        <f>IF(G5092="","",IFERROR(IF(IF(K5092="","",INDEX(收费标合同信息维护!A:Q,MATCH(G5092,收费标合同信息维护!M:M,0),13))=G5092,"有","无"),"无"))</f>
        <v/>
      </c>
      <c r="J5092" s="3" t="s">
        <v>3333</v>
      </c>
      <c r="K5092" s="3" t="s">
        <v>6367</v>
      </c>
      <c r="L5092" s="3" t="s">
        <v>6025</v>
      </c>
      <c r="M5092" s="3" t="s">
        <v>6026</v>
      </c>
      <c r="N5092" s="3" t="s">
        <v>6477</v>
      </c>
      <c r="O5092" s="3" t="s">
        <v>6478</v>
      </c>
      <c r="P5092" s="3" t="s">
        <v>16379</v>
      </c>
      <c r="Q5092" s="3" t="s">
        <v>16380</v>
      </c>
      <c r="R5092" s="3" t="s">
        <v>6484</v>
      </c>
      <c r="S5092" s="3" t="s">
        <v>6485</v>
      </c>
      <c r="T5092" s="3" t="s">
        <v>6537</v>
      </c>
      <c r="U5092" s="3" t="s">
        <v>6511</v>
      </c>
      <c r="V5092" s="3" t="s">
        <v>6759</v>
      </c>
      <c r="W5092" s="3" t="s">
        <v>154</v>
      </c>
      <c r="X5092" s="3" t="s">
        <v>154</v>
      </c>
      <c r="Y5092" s="3" t="s">
        <v>154</v>
      </c>
      <c r="Z5092" s="3" t="s">
        <v>154</v>
      </c>
      <c r="AA5092" s="3" t="s">
        <v>154</v>
      </c>
      <c r="AB5092" s="3" t="s">
        <v>154</v>
      </c>
      <c r="AC5092" s="3" t="s">
        <v>154</v>
      </c>
      <c r="AD5092" s="3" t="s">
        <v>6151</v>
      </c>
      <c r="AE5092" s="3" t="s">
        <v>6151</v>
      </c>
      <c r="AF5092" s="3" t="s">
        <v>6040</v>
      </c>
      <c r="AG5092" s="3" t="s">
        <v>154</v>
      </c>
      <c r="AH5092" s="3" t="s">
        <v>6478</v>
      </c>
      <c r="AI5092" s="3" t="s">
        <v>6482</v>
      </c>
      <c r="AJ5092" s="3" t="s">
        <v>6489</v>
      </c>
    </row>
    <row r="5093" spans="1:36" ht="15">
      <c r="A5093" s="10">
        <v>5196</v>
      </c>
      <c r="B5093" t="str">
        <f>IF(K5093="总计","",INDEX(主数据!A:AD,MATCH(J5093,主数据!A:A,0),9))</f>
        <v>华北大区公司</v>
      </c>
      <c r="C5093" t="str">
        <f>IF(K5093="","",INDEX(主数据!A:AD,MATCH(J5093,主数据!A:A,0),11))</f>
        <v>银川城区</v>
      </c>
      <c r="D5093" t="str">
        <f t="shared" si="316"/>
        <v>YC32非自有房屋租赁直接录入</v>
      </c>
      <c r="E5093" s="13" t="str">
        <f t="shared" si="318"/>
        <v/>
      </c>
      <c r="F5093" s="13" t="str">
        <f>IF(E5093="","",IFERROR(IF(IF(K5093="","",INDEX(收费标合同信息维护!A:Q,MATCH(D5093,收费标合同信息维护!J:J,0),10))=D5093,"有","无"),"无"))</f>
        <v/>
      </c>
      <c r="G5093" s="13" t="str">
        <f t="shared" si="317"/>
        <v/>
      </c>
      <c r="H5093" s="13" t="str">
        <f t="shared" si="319"/>
        <v/>
      </c>
      <c r="I5093" s="13" t="str">
        <f>IF(G5093="","",IFERROR(IF(IF(K5093="","",INDEX(收费标合同信息维护!A:Q,MATCH(G5093,收费标合同信息维护!M:M,0),13))=G5093,"有","无"),"无"))</f>
        <v/>
      </c>
      <c r="J5093" s="3" t="s">
        <v>3333</v>
      </c>
      <c r="K5093" s="3" t="s">
        <v>6367</v>
      </c>
      <c r="L5093" s="3" t="s">
        <v>6699</v>
      </c>
      <c r="M5093" s="3" t="s">
        <v>6700</v>
      </c>
      <c r="N5093" s="3" t="s">
        <v>6477</v>
      </c>
      <c r="O5093" s="3" t="s">
        <v>6478</v>
      </c>
      <c r="P5093" s="3" t="s">
        <v>16381</v>
      </c>
      <c r="Q5093" s="3" t="s">
        <v>13680</v>
      </c>
      <c r="R5093" s="3" t="s">
        <v>6479</v>
      </c>
      <c r="S5093" s="3" t="s">
        <v>6480</v>
      </c>
      <c r="T5093" s="3" t="s">
        <v>7214</v>
      </c>
      <c r="U5093" s="3" t="s">
        <v>154</v>
      </c>
      <c r="V5093" s="3" t="s">
        <v>154</v>
      </c>
      <c r="W5093" s="3" t="s">
        <v>154</v>
      </c>
      <c r="X5093" s="3" t="s">
        <v>154</v>
      </c>
      <c r="Y5093" s="3" t="s">
        <v>154</v>
      </c>
      <c r="Z5093" s="3" t="s">
        <v>154</v>
      </c>
      <c r="AA5093" s="3" t="s">
        <v>154</v>
      </c>
      <c r="AB5093" s="3" t="s">
        <v>154</v>
      </c>
      <c r="AC5093" s="3" t="s">
        <v>154</v>
      </c>
      <c r="AD5093" s="3" t="s">
        <v>6151</v>
      </c>
      <c r="AE5093" s="3" t="s">
        <v>6151</v>
      </c>
      <c r="AF5093" s="3" t="s">
        <v>154</v>
      </c>
      <c r="AG5093" s="3" t="s">
        <v>154</v>
      </c>
      <c r="AH5093" s="3" t="s">
        <v>6478</v>
      </c>
      <c r="AI5093" s="3" t="s">
        <v>6482</v>
      </c>
      <c r="AJ5093" s="3" t="s">
        <v>6489</v>
      </c>
    </row>
    <row r="5094" spans="1:36" ht="15">
      <c r="A5094" s="10">
        <v>5197</v>
      </c>
      <c r="B5094" t="str">
        <f>IF(K5094="总计","",INDEX(主数据!A:AD,MATCH(J5094,主数据!A:A,0),9))</f>
        <v>华北大区公司</v>
      </c>
      <c r="C5094" t="str">
        <f>IF(K5094="","",INDEX(主数据!A:AD,MATCH(J5094,主数据!A:A,0),11))</f>
        <v>银川城区</v>
      </c>
      <c r="D5094" t="str">
        <f t="shared" si="316"/>
        <v>YC32公共电费直接录入</v>
      </c>
      <c r="E5094" s="13" t="str">
        <f t="shared" si="318"/>
        <v/>
      </c>
      <c r="F5094" s="13" t="str">
        <f>IF(E5094="","",IFERROR(IF(IF(K5094="","",INDEX(收费标合同信息维护!A:Q,MATCH(D5094,收费标合同信息维护!J:J,0),10))=D5094,"有","无"),"无"))</f>
        <v/>
      </c>
      <c r="G5094" s="13" t="str">
        <f t="shared" si="317"/>
        <v/>
      </c>
      <c r="H5094" s="13" t="str">
        <f t="shared" si="319"/>
        <v/>
      </c>
      <c r="I5094" s="13" t="str">
        <f>IF(G5094="","",IFERROR(IF(IF(K5094="","",INDEX(收费标合同信息维护!A:Q,MATCH(G5094,收费标合同信息维护!M:M,0),13))=G5094,"有","无"),"无"))</f>
        <v/>
      </c>
      <c r="J5094" s="3" t="s">
        <v>3333</v>
      </c>
      <c r="K5094" s="3" t="s">
        <v>6367</v>
      </c>
      <c r="L5094" s="3" t="s">
        <v>6826</v>
      </c>
      <c r="M5094" s="3" t="s">
        <v>7076</v>
      </c>
      <c r="N5094" s="3" t="s">
        <v>6477</v>
      </c>
      <c r="O5094" s="3" t="s">
        <v>6478</v>
      </c>
      <c r="P5094" s="3" t="s">
        <v>16382</v>
      </c>
      <c r="Q5094" s="3" t="s">
        <v>12034</v>
      </c>
      <c r="R5094" s="3" t="s">
        <v>6479</v>
      </c>
      <c r="S5094" s="3" t="s">
        <v>6480</v>
      </c>
      <c r="T5094" s="3" t="s">
        <v>7214</v>
      </c>
      <c r="U5094" s="3" t="s">
        <v>154</v>
      </c>
      <c r="V5094" s="3" t="s">
        <v>154</v>
      </c>
      <c r="W5094" s="3" t="s">
        <v>154</v>
      </c>
      <c r="X5094" s="3" t="s">
        <v>154</v>
      </c>
      <c r="Y5094" s="3" t="s">
        <v>154</v>
      </c>
      <c r="Z5094" s="3" t="s">
        <v>154</v>
      </c>
      <c r="AA5094" s="3" t="s">
        <v>154</v>
      </c>
      <c r="AB5094" s="3" t="s">
        <v>154</v>
      </c>
      <c r="AC5094" s="3" t="s">
        <v>154</v>
      </c>
      <c r="AD5094" s="3" t="s">
        <v>6151</v>
      </c>
      <c r="AE5094" s="3" t="s">
        <v>6151</v>
      </c>
      <c r="AF5094" s="3" t="s">
        <v>154</v>
      </c>
      <c r="AG5094" s="3" t="s">
        <v>154</v>
      </c>
      <c r="AH5094" s="3" t="s">
        <v>6478</v>
      </c>
      <c r="AI5094" s="3" t="s">
        <v>6482</v>
      </c>
      <c r="AJ5094" s="3" t="s">
        <v>6489</v>
      </c>
    </row>
    <row r="5095" spans="1:36" ht="15">
      <c r="A5095" s="10">
        <v>5198</v>
      </c>
      <c r="B5095" t="str">
        <f>IF(K5095="总计","",INDEX(主数据!A:AD,MATCH(J5095,主数据!A:A,0),9))</f>
        <v>华北大区公司</v>
      </c>
      <c r="C5095" t="str">
        <f>IF(K5095="","",INDEX(主数据!A:AD,MATCH(J5095,主数据!A:A,0),11))</f>
        <v>银川城区</v>
      </c>
      <c r="D5095" t="str">
        <f t="shared" si="316"/>
        <v>YC32委托停车费（固定）直接录入</v>
      </c>
      <c r="E5095" s="13" t="str">
        <f t="shared" si="318"/>
        <v/>
      </c>
      <c r="F5095" s="13" t="str">
        <f>IF(E5095="","",IFERROR(IF(IF(K5095="","",INDEX(收费标合同信息维护!A:Q,MATCH(D5095,收费标合同信息维护!J:J,0),10))=D5095,"有","无"),"无"))</f>
        <v/>
      </c>
      <c r="G5095" s="13" t="str">
        <f t="shared" si="317"/>
        <v/>
      </c>
      <c r="H5095" s="13" t="str">
        <f t="shared" si="319"/>
        <v/>
      </c>
      <c r="I5095" s="13" t="str">
        <f>IF(G5095="","",IFERROR(IF(IF(K5095="","",INDEX(收费标合同信息维护!A:Q,MATCH(G5095,收费标合同信息维护!M:M,0),13))=G5095,"有","无"),"无"))</f>
        <v/>
      </c>
      <c r="J5095" s="3" t="s">
        <v>3333</v>
      </c>
      <c r="K5095" s="3" t="s">
        <v>6367</v>
      </c>
      <c r="L5095" s="3" t="s">
        <v>7341</v>
      </c>
      <c r="M5095" s="3" t="s">
        <v>7342</v>
      </c>
      <c r="N5095" s="3" t="s">
        <v>6477</v>
      </c>
      <c r="O5095" s="3" t="s">
        <v>6597</v>
      </c>
      <c r="P5095" s="3" t="s">
        <v>16383</v>
      </c>
      <c r="Q5095" s="3" t="s">
        <v>16384</v>
      </c>
      <c r="R5095" s="3" t="s">
        <v>6479</v>
      </c>
      <c r="S5095" s="3" t="s">
        <v>6480</v>
      </c>
      <c r="T5095" s="3" t="s">
        <v>7214</v>
      </c>
      <c r="U5095" s="3" t="s">
        <v>6716</v>
      </c>
      <c r="V5095" s="3" t="s">
        <v>154</v>
      </c>
      <c r="W5095" s="3" t="s">
        <v>154</v>
      </c>
      <c r="X5095" s="3" t="s">
        <v>154</v>
      </c>
      <c r="Y5095" s="3" t="s">
        <v>154</v>
      </c>
      <c r="Z5095" s="3" t="s">
        <v>154</v>
      </c>
      <c r="AA5095" s="3" t="s">
        <v>154</v>
      </c>
      <c r="AB5095" s="3" t="s">
        <v>154</v>
      </c>
      <c r="AC5095" s="3" t="s">
        <v>154</v>
      </c>
      <c r="AD5095" s="3" t="s">
        <v>6151</v>
      </c>
      <c r="AE5095" s="3" t="s">
        <v>6151</v>
      </c>
      <c r="AF5095" s="3" t="s">
        <v>154</v>
      </c>
      <c r="AG5095" s="3" t="s">
        <v>154</v>
      </c>
      <c r="AH5095" s="3" t="s">
        <v>6478</v>
      </c>
      <c r="AI5095" s="3" t="s">
        <v>6482</v>
      </c>
      <c r="AJ5095" s="3" t="s">
        <v>6489</v>
      </c>
    </row>
    <row r="5096" spans="1:36" ht="15">
      <c r="A5096" s="10">
        <v>5199</v>
      </c>
      <c r="B5096" t="str">
        <f>IF(K5096="总计","",INDEX(主数据!A:AD,MATCH(J5096,主数据!A:A,0),9))</f>
        <v>华北大区公司</v>
      </c>
      <c r="C5096" t="str">
        <f>IF(K5096="","",INDEX(主数据!A:AD,MATCH(J5096,主数据!A:A,0),11))</f>
        <v>银川城区</v>
      </c>
      <c r="D5096" t="str">
        <f t="shared" si="316"/>
        <v>YC32其他费用直接录入</v>
      </c>
      <c r="E5096" s="13" t="str">
        <f t="shared" si="318"/>
        <v/>
      </c>
      <c r="F5096" s="13" t="str">
        <f>IF(E5096="","",IFERROR(IF(IF(K5096="","",INDEX(收费标合同信息维护!A:Q,MATCH(D5096,收费标合同信息维护!J:J,0),10))=D5096,"有","无"),"无"))</f>
        <v/>
      </c>
      <c r="G5096" s="13" t="str">
        <f t="shared" si="317"/>
        <v/>
      </c>
      <c r="H5096" s="13" t="str">
        <f t="shared" si="319"/>
        <v/>
      </c>
      <c r="I5096" s="13" t="str">
        <f>IF(G5096="","",IFERROR(IF(IF(K5096="","",INDEX(收费标合同信息维护!A:Q,MATCH(G5096,收费标合同信息维护!M:M,0),13))=G5096,"有","无"),"无"))</f>
        <v/>
      </c>
      <c r="J5096" s="3" t="s">
        <v>3333</v>
      </c>
      <c r="K5096" s="3" t="s">
        <v>6367</v>
      </c>
      <c r="L5096" s="3" t="s">
        <v>6544</v>
      </c>
      <c r="M5096" s="3" t="s">
        <v>6545</v>
      </c>
      <c r="N5096" s="3" t="s">
        <v>6477</v>
      </c>
      <c r="O5096" s="3" t="s">
        <v>6478</v>
      </c>
      <c r="P5096" s="3" t="s">
        <v>16385</v>
      </c>
      <c r="Q5096" s="3" t="s">
        <v>11079</v>
      </c>
      <c r="R5096" s="3" t="s">
        <v>6479</v>
      </c>
      <c r="S5096" s="3" t="s">
        <v>6480</v>
      </c>
      <c r="T5096" s="3" t="s">
        <v>7214</v>
      </c>
      <c r="U5096" s="3" t="s">
        <v>154</v>
      </c>
      <c r="V5096" s="3" t="s">
        <v>154</v>
      </c>
      <c r="W5096" s="3" t="s">
        <v>154</v>
      </c>
      <c r="X5096" s="3" t="s">
        <v>154</v>
      </c>
      <c r="Y5096" s="3" t="s">
        <v>154</v>
      </c>
      <c r="Z5096" s="3" t="s">
        <v>154</v>
      </c>
      <c r="AA5096" s="3" t="s">
        <v>154</v>
      </c>
      <c r="AB5096" s="3" t="s">
        <v>154</v>
      </c>
      <c r="AC5096" s="3" t="s">
        <v>154</v>
      </c>
      <c r="AD5096" s="3" t="s">
        <v>6151</v>
      </c>
      <c r="AE5096" s="3" t="s">
        <v>6151</v>
      </c>
      <c r="AF5096" s="3" t="s">
        <v>154</v>
      </c>
      <c r="AG5096" s="3" t="s">
        <v>154</v>
      </c>
      <c r="AH5096" s="3" t="s">
        <v>6478</v>
      </c>
      <c r="AI5096" s="3" t="s">
        <v>6482</v>
      </c>
      <c r="AJ5096" s="3" t="s">
        <v>6489</v>
      </c>
    </row>
    <row r="5097" spans="1:36" ht="15">
      <c r="A5097" s="10">
        <v>5200</v>
      </c>
      <c r="B5097" t="str">
        <f>IF(K5097="总计","",INDEX(主数据!A:AD,MATCH(J5097,主数据!A:A,0),9))</f>
        <v>华北大区公司</v>
      </c>
      <c r="C5097" t="str">
        <f>IF(K5097="","",INDEX(主数据!A:AD,MATCH(J5097,主数据!A:A,0),11))</f>
        <v>银川城区</v>
      </c>
      <c r="D5097" t="str">
        <f t="shared" si="316"/>
        <v>YC32其他费用直接录入</v>
      </c>
      <c r="E5097" s="13" t="str">
        <f t="shared" si="318"/>
        <v/>
      </c>
      <c r="F5097" s="13" t="str">
        <f>IF(E5097="","",IFERROR(IF(IF(K5097="","",INDEX(收费标合同信息维护!A:Q,MATCH(D5097,收费标合同信息维护!J:J,0),10))=D5097,"有","无"),"无"))</f>
        <v/>
      </c>
      <c r="G5097" s="13" t="str">
        <f t="shared" si="317"/>
        <v/>
      </c>
      <c r="H5097" s="13" t="str">
        <f t="shared" si="319"/>
        <v/>
      </c>
      <c r="I5097" s="13" t="str">
        <f>IF(G5097="","",IFERROR(IF(IF(K5097="","",INDEX(收费标合同信息维护!A:Q,MATCH(G5097,收费标合同信息维护!M:M,0),13))=G5097,"有","无"),"无"))</f>
        <v/>
      </c>
      <c r="J5097" s="3" t="s">
        <v>3333</v>
      </c>
      <c r="K5097" s="3" t="s">
        <v>6367</v>
      </c>
      <c r="L5097" s="3" t="s">
        <v>6544</v>
      </c>
      <c r="M5097" s="3" t="s">
        <v>6545</v>
      </c>
      <c r="N5097" s="3" t="s">
        <v>6477</v>
      </c>
      <c r="O5097" s="3" t="s">
        <v>6478</v>
      </c>
      <c r="P5097" s="3" t="s">
        <v>16386</v>
      </c>
      <c r="Q5097" s="3" t="s">
        <v>8993</v>
      </c>
      <c r="R5097" s="3" t="s">
        <v>6479</v>
      </c>
      <c r="S5097" s="3" t="s">
        <v>6480</v>
      </c>
      <c r="T5097" s="3" t="s">
        <v>7214</v>
      </c>
      <c r="U5097" s="3" t="s">
        <v>154</v>
      </c>
      <c r="V5097" s="3" t="s">
        <v>154</v>
      </c>
      <c r="W5097" s="3" t="s">
        <v>154</v>
      </c>
      <c r="X5097" s="3" t="s">
        <v>154</v>
      </c>
      <c r="Y5097" s="3" t="s">
        <v>154</v>
      </c>
      <c r="Z5097" s="3" t="s">
        <v>154</v>
      </c>
      <c r="AA5097" s="3" t="s">
        <v>154</v>
      </c>
      <c r="AB5097" s="3" t="s">
        <v>154</v>
      </c>
      <c r="AC5097" s="3" t="s">
        <v>154</v>
      </c>
      <c r="AD5097" s="3" t="s">
        <v>6151</v>
      </c>
      <c r="AE5097" s="3" t="s">
        <v>6151</v>
      </c>
      <c r="AF5097" s="3" t="s">
        <v>154</v>
      </c>
      <c r="AG5097" s="3" t="s">
        <v>154</v>
      </c>
      <c r="AH5097" s="3" t="s">
        <v>6478</v>
      </c>
      <c r="AI5097" s="3" t="s">
        <v>6482</v>
      </c>
      <c r="AJ5097" s="3" t="s">
        <v>6489</v>
      </c>
    </row>
    <row r="5098" spans="1:36" ht="30">
      <c r="A5098" s="10">
        <v>5201</v>
      </c>
      <c r="B5098" t="str">
        <f>IF(K5098="总计","",INDEX(主数据!A:AD,MATCH(J5098,主数据!A:A,0),9))</f>
        <v>华北大区公司</v>
      </c>
      <c r="C5098" t="str">
        <f>IF(K5098="","",INDEX(主数据!A:AD,MATCH(J5098,主数据!A:A,0),11))</f>
        <v>银川城区</v>
      </c>
      <c r="D5098" t="str">
        <f t="shared" si="316"/>
        <v>YC32自来水费（充值型-简易征收）直接录入</v>
      </c>
      <c r="E5098" s="13" t="str">
        <f t="shared" si="318"/>
        <v/>
      </c>
      <c r="F5098" s="13" t="str">
        <f>IF(E5098="","",IFERROR(IF(IF(K5098="","",INDEX(收费标合同信息维护!A:Q,MATCH(D5098,收费标合同信息维护!J:J,0),10))=D5098,"有","无"),"无"))</f>
        <v/>
      </c>
      <c r="G5098" s="13" t="str">
        <f t="shared" si="317"/>
        <v/>
      </c>
      <c r="H5098" s="13" t="str">
        <f t="shared" si="319"/>
        <v/>
      </c>
      <c r="I5098" s="13" t="str">
        <f>IF(G5098="","",IFERROR(IF(IF(K5098="","",INDEX(收费标合同信息维护!A:Q,MATCH(G5098,收费标合同信息维护!M:M,0),13))=G5098,"有","无"),"无"))</f>
        <v/>
      </c>
      <c r="J5098" s="3" t="s">
        <v>3333</v>
      </c>
      <c r="K5098" s="3" t="s">
        <v>6367</v>
      </c>
      <c r="L5098" s="3" t="s">
        <v>6966</v>
      </c>
      <c r="M5098" s="3" t="s">
        <v>6967</v>
      </c>
      <c r="N5098" s="3" t="s">
        <v>6477</v>
      </c>
      <c r="O5098" s="3" t="s">
        <v>6478</v>
      </c>
      <c r="P5098" s="3" t="s">
        <v>16387</v>
      </c>
      <c r="Q5098" s="3" t="s">
        <v>13188</v>
      </c>
      <c r="R5098" s="3" t="s">
        <v>6479</v>
      </c>
      <c r="S5098" s="3" t="s">
        <v>6480</v>
      </c>
      <c r="T5098" s="3" t="s">
        <v>7214</v>
      </c>
      <c r="U5098" s="3" t="s">
        <v>154</v>
      </c>
      <c r="V5098" s="3" t="s">
        <v>154</v>
      </c>
      <c r="W5098" s="3" t="s">
        <v>154</v>
      </c>
      <c r="X5098" s="3" t="s">
        <v>154</v>
      </c>
      <c r="Y5098" s="3" t="s">
        <v>154</v>
      </c>
      <c r="Z5098" s="3" t="s">
        <v>154</v>
      </c>
      <c r="AA5098" s="3" t="s">
        <v>154</v>
      </c>
      <c r="AB5098" s="3" t="s">
        <v>154</v>
      </c>
      <c r="AC5098" s="3" t="s">
        <v>154</v>
      </c>
      <c r="AD5098" s="3" t="s">
        <v>6151</v>
      </c>
      <c r="AE5098" s="3" t="s">
        <v>6151</v>
      </c>
      <c r="AF5098" s="3" t="s">
        <v>154</v>
      </c>
      <c r="AG5098" s="3" t="s">
        <v>154</v>
      </c>
      <c r="AH5098" s="3" t="s">
        <v>6478</v>
      </c>
      <c r="AI5098" s="3" t="s">
        <v>6482</v>
      </c>
      <c r="AJ5098" s="3" t="s">
        <v>6489</v>
      </c>
    </row>
    <row r="5099" spans="1:36" ht="15">
      <c r="A5099" s="10">
        <v>5202</v>
      </c>
      <c r="B5099" t="str">
        <f>IF(K5099="总计","",INDEX(主数据!A:AD,MATCH(J5099,主数据!A:A,0),9))</f>
        <v>华北大区公司</v>
      </c>
      <c r="C5099" t="str">
        <f>IF(K5099="","",INDEX(主数据!A:AD,MATCH(J5099,主数据!A:A,0),11))</f>
        <v>银川城区</v>
      </c>
      <c r="D5099" t="str">
        <f t="shared" si="316"/>
        <v>YC32代收代付其他费用直接录入</v>
      </c>
      <c r="E5099" s="13" t="str">
        <f t="shared" si="318"/>
        <v/>
      </c>
      <c r="F5099" s="13" t="str">
        <f>IF(E5099="","",IFERROR(IF(IF(K5099="","",INDEX(收费标合同信息维护!A:Q,MATCH(D5099,收费标合同信息维护!J:J,0),10))=D5099,"有","无"),"无"))</f>
        <v/>
      </c>
      <c r="G5099" s="13" t="str">
        <f t="shared" si="317"/>
        <v/>
      </c>
      <c r="H5099" s="13" t="str">
        <f t="shared" si="319"/>
        <v/>
      </c>
      <c r="I5099" s="13" t="str">
        <f>IF(G5099="","",IFERROR(IF(IF(K5099="","",INDEX(收费标合同信息维护!A:Q,MATCH(G5099,收费标合同信息维护!M:M,0),13))=G5099,"有","无"),"无"))</f>
        <v/>
      </c>
      <c r="J5099" s="3" t="s">
        <v>3333</v>
      </c>
      <c r="K5099" s="3" t="s">
        <v>6367</v>
      </c>
      <c r="L5099" s="3" t="s">
        <v>6620</v>
      </c>
      <c r="M5099" s="3" t="s">
        <v>6621</v>
      </c>
      <c r="N5099" s="3" t="s">
        <v>6477</v>
      </c>
      <c r="O5099" s="3" t="s">
        <v>6478</v>
      </c>
      <c r="P5099" s="3" t="s">
        <v>16388</v>
      </c>
      <c r="Q5099" s="3" t="s">
        <v>8543</v>
      </c>
      <c r="R5099" s="3" t="s">
        <v>6479</v>
      </c>
      <c r="S5099" s="3" t="s">
        <v>6480</v>
      </c>
      <c r="T5099" s="3" t="s">
        <v>7214</v>
      </c>
      <c r="U5099" s="3" t="s">
        <v>6716</v>
      </c>
      <c r="V5099" s="3" t="s">
        <v>154</v>
      </c>
      <c r="W5099" s="3" t="s">
        <v>154</v>
      </c>
      <c r="X5099" s="3" t="s">
        <v>154</v>
      </c>
      <c r="Y5099" s="3" t="s">
        <v>154</v>
      </c>
      <c r="Z5099" s="3" t="s">
        <v>154</v>
      </c>
      <c r="AA5099" s="3" t="s">
        <v>154</v>
      </c>
      <c r="AB5099" s="3" t="s">
        <v>154</v>
      </c>
      <c r="AC5099" s="3" t="s">
        <v>154</v>
      </c>
      <c r="AD5099" s="3" t="s">
        <v>6151</v>
      </c>
      <c r="AE5099" s="3" t="s">
        <v>6151</v>
      </c>
      <c r="AF5099" s="3" t="s">
        <v>154</v>
      </c>
      <c r="AG5099" s="3" t="s">
        <v>154</v>
      </c>
      <c r="AH5099" s="3" t="s">
        <v>6478</v>
      </c>
      <c r="AI5099" s="3" t="s">
        <v>6482</v>
      </c>
      <c r="AJ5099" s="3" t="s">
        <v>6489</v>
      </c>
    </row>
    <row r="5100" spans="1:36" ht="30">
      <c r="A5100" s="10">
        <v>5203</v>
      </c>
      <c r="B5100" t="str">
        <f>IF(K5100="总计","",INDEX(主数据!A:AD,MATCH(J5100,主数据!A:A,0),9))</f>
        <v>华东大区公司</v>
      </c>
      <c r="C5100" t="str">
        <f>IF(K5100="","",INDEX(主数据!A:AD,MATCH(J5100,主数据!A:A,0),11))</f>
        <v>华东大区公司本部</v>
      </c>
      <c r="D5100" t="str">
        <f t="shared" si="316"/>
        <v>ZG002物业服务费标准方式25.00</v>
      </c>
      <c r="E5100" s="13" t="str">
        <f t="shared" si="318"/>
        <v>25.00</v>
      </c>
      <c r="F5100" s="13" t="str">
        <f>IF(E5100="","",IFERROR(IF(IF(K5100="","",INDEX(收费标合同信息维护!A:Q,MATCH(D5100,收费标合同信息维护!J:J,0),10))=D5100,"有","无"),"无"))</f>
        <v>无</v>
      </c>
      <c r="G5100" s="13" t="str">
        <f t="shared" si="317"/>
        <v/>
      </c>
      <c r="H5100" s="13" t="str">
        <f t="shared" si="319"/>
        <v/>
      </c>
      <c r="I5100" s="13" t="str">
        <f>IF(G5100="","",IFERROR(IF(IF(K5100="","",INDEX(收费标合同信息维护!A:Q,MATCH(G5100,收费标合同信息维护!M:M,0),13))=G5100,"有","无"),"无"))</f>
        <v/>
      </c>
      <c r="J5100" s="3" t="s">
        <v>1831</v>
      </c>
      <c r="K5100" s="3" t="s">
        <v>16389</v>
      </c>
      <c r="L5100" s="3" t="s">
        <v>6025</v>
      </c>
      <c r="M5100" s="3" t="s">
        <v>6026</v>
      </c>
      <c r="N5100" s="3" t="s">
        <v>6477</v>
      </c>
      <c r="O5100" s="3" t="s">
        <v>6478</v>
      </c>
      <c r="P5100" s="3" t="s">
        <v>16390</v>
      </c>
      <c r="Q5100" s="3" t="s">
        <v>6871</v>
      </c>
      <c r="R5100" s="3" t="s">
        <v>6484</v>
      </c>
      <c r="S5100" s="3" t="s">
        <v>6491</v>
      </c>
      <c r="T5100" s="3" t="s">
        <v>7025</v>
      </c>
      <c r="U5100" s="3" t="s">
        <v>154</v>
      </c>
      <c r="V5100" s="3" t="s">
        <v>8066</v>
      </c>
      <c r="W5100" s="3" t="s">
        <v>154</v>
      </c>
      <c r="X5100" s="3" t="s">
        <v>154</v>
      </c>
      <c r="Y5100" s="3" t="s">
        <v>154</v>
      </c>
      <c r="Z5100" s="3" t="s">
        <v>154</v>
      </c>
      <c r="AA5100" s="3" t="s">
        <v>154</v>
      </c>
      <c r="AB5100" s="3" t="s">
        <v>154</v>
      </c>
      <c r="AC5100" s="3" t="s">
        <v>154</v>
      </c>
      <c r="AD5100" s="3" t="s">
        <v>6151</v>
      </c>
      <c r="AE5100" s="3" t="s">
        <v>6151</v>
      </c>
      <c r="AF5100" s="3" t="s">
        <v>6040</v>
      </c>
      <c r="AG5100" s="3" t="s">
        <v>154</v>
      </c>
      <c r="AH5100" s="3" t="s">
        <v>6478</v>
      </c>
      <c r="AI5100" s="3" t="s">
        <v>6482</v>
      </c>
      <c r="AJ5100" s="3" t="s">
        <v>18361</v>
      </c>
    </row>
    <row r="5101" spans="1:36" ht="30">
      <c r="A5101" s="10">
        <v>5204</v>
      </c>
      <c r="B5101" t="str">
        <f>IF(K5101="总计","",INDEX(主数据!A:AD,MATCH(J5101,主数据!A:A,0),9))</f>
        <v>华东大区公司</v>
      </c>
      <c r="C5101" t="str">
        <f>IF(K5101="","",INDEX(主数据!A:AD,MATCH(J5101,主数据!A:A,0),11))</f>
        <v>华东大区公司本部</v>
      </c>
      <c r="D5101" t="str">
        <f t="shared" si="316"/>
        <v>ZG002物业服务费标准方式10.00</v>
      </c>
      <c r="E5101" s="13" t="str">
        <f t="shared" si="318"/>
        <v>10.00</v>
      </c>
      <c r="F5101" s="13" t="str">
        <f>IF(E5101="","",IFERROR(IF(IF(K5101="","",INDEX(收费标合同信息维护!A:Q,MATCH(D5101,收费标合同信息维护!J:J,0),10))=D5101,"有","无"),"无"))</f>
        <v>无</v>
      </c>
      <c r="G5101" s="13" t="str">
        <f t="shared" si="317"/>
        <v/>
      </c>
      <c r="H5101" s="13" t="str">
        <f t="shared" si="319"/>
        <v/>
      </c>
      <c r="I5101" s="13" t="str">
        <f>IF(G5101="","",IFERROR(IF(IF(K5101="","",INDEX(收费标合同信息维护!A:Q,MATCH(G5101,收费标合同信息维护!M:M,0),13))=G5101,"有","无"),"无"))</f>
        <v/>
      </c>
      <c r="J5101" s="3" t="s">
        <v>1831</v>
      </c>
      <c r="K5101" s="3" t="s">
        <v>16389</v>
      </c>
      <c r="L5101" s="3" t="s">
        <v>6025</v>
      </c>
      <c r="M5101" s="3" t="s">
        <v>6026</v>
      </c>
      <c r="N5101" s="3" t="s">
        <v>6477</v>
      </c>
      <c r="O5101" s="3" t="s">
        <v>6478</v>
      </c>
      <c r="P5101" s="3" t="s">
        <v>16391</v>
      </c>
      <c r="Q5101" s="3" t="s">
        <v>7094</v>
      </c>
      <c r="R5101" s="3" t="s">
        <v>6484</v>
      </c>
      <c r="S5101" s="3" t="s">
        <v>6491</v>
      </c>
      <c r="T5101" s="3" t="s">
        <v>7025</v>
      </c>
      <c r="U5101" s="3" t="s">
        <v>154</v>
      </c>
      <c r="V5101" s="3" t="s">
        <v>6708</v>
      </c>
      <c r="W5101" s="3" t="s">
        <v>154</v>
      </c>
      <c r="X5101" s="3" t="s">
        <v>154</v>
      </c>
      <c r="Y5101" s="3" t="s">
        <v>154</v>
      </c>
      <c r="Z5101" s="3" t="s">
        <v>154</v>
      </c>
      <c r="AA5101" s="3" t="s">
        <v>154</v>
      </c>
      <c r="AB5101" s="3" t="s">
        <v>154</v>
      </c>
      <c r="AC5101" s="3" t="s">
        <v>154</v>
      </c>
      <c r="AD5101" s="3" t="s">
        <v>6151</v>
      </c>
      <c r="AE5101" s="3" t="s">
        <v>6151</v>
      </c>
      <c r="AF5101" s="3" t="s">
        <v>6040</v>
      </c>
      <c r="AG5101" s="3" t="s">
        <v>154</v>
      </c>
      <c r="AH5101" s="3" t="s">
        <v>6478</v>
      </c>
      <c r="AI5101" s="3" t="s">
        <v>6482</v>
      </c>
      <c r="AJ5101" s="3" t="s">
        <v>16392</v>
      </c>
    </row>
    <row r="5102" spans="1:36" ht="30">
      <c r="A5102" s="10">
        <v>5205</v>
      </c>
      <c r="B5102" t="str">
        <f>IF(K5102="总计","",INDEX(主数据!A:AD,MATCH(J5102,主数据!A:A,0),9))</f>
        <v>华东大区公司</v>
      </c>
      <c r="C5102" t="str">
        <f>IF(K5102="","",INDEX(主数据!A:AD,MATCH(J5102,主数据!A:A,0),11))</f>
        <v>华东大区公司本部</v>
      </c>
      <c r="D5102" t="str">
        <f t="shared" si="316"/>
        <v>ZG002物业服务费标准方式18.00</v>
      </c>
      <c r="E5102" s="13" t="str">
        <f t="shared" si="318"/>
        <v>18.00</v>
      </c>
      <c r="F5102" s="13" t="str">
        <f>IF(E5102="","",IFERROR(IF(IF(K5102="","",INDEX(收费标合同信息维护!A:Q,MATCH(D5102,收费标合同信息维护!J:J,0),10))=D5102,"有","无"),"无"))</f>
        <v>无</v>
      </c>
      <c r="G5102" s="13" t="str">
        <f t="shared" si="317"/>
        <v/>
      </c>
      <c r="H5102" s="13" t="str">
        <f t="shared" si="319"/>
        <v/>
      </c>
      <c r="I5102" s="13" t="str">
        <f>IF(G5102="","",IFERROR(IF(IF(K5102="","",INDEX(收费标合同信息维护!A:Q,MATCH(G5102,收费标合同信息维护!M:M,0),13))=G5102,"有","无"),"无"))</f>
        <v/>
      </c>
      <c r="J5102" s="3" t="s">
        <v>1831</v>
      </c>
      <c r="K5102" s="3" t="s">
        <v>16389</v>
      </c>
      <c r="L5102" s="3" t="s">
        <v>6025</v>
      </c>
      <c r="M5102" s="3" t="s">
        <v>6026</v>
      </c>
      <c r="N5102" s="3" t="s">
        <v>6477</v>
      </c>
      <c r="O5102" s="3" t="s">
        <v>6478</v>
      </c>
      <c r="P5102" s="3" t="s">
        <v>16393</v>
      </c>
      <c r="Q5102" s="3" t="s">
        <v>7895</v>
      </c>
      <c r="R5102" s="3" t="s">
        <v>6484</v>
      </c>
      <c r="S5102" s="3" t="s">
        <v>6491</v>
      </c>
      <c r="T5102" s="3" t="s">
        <v>7025</v>
      </c>
      <c r="U5102" s="3" t="s">
        <v>154</v>
      </c>
      <c r="V5102" s="3" t="s">
        <v>8650</v>
      </c>
      <c r="W5102" s="3" t="s">
        <v>154</v>
      </c>
      <c r="X5102" s="3" t="s">
        <v>154</v>
      </c>
      <c r="Y5102" s="3" t="s">
        <v>154</v>
      </c>
      <c r="Z5102" s="3" t="s">
        <v>154</v>
      </c>
      <c r="AA5102" s="3" t="s">
        <v>154</v>
      </c>
      <c r="AB5102" s="3" t="s">
        <v>154</v>
      </c>
      <c r="AC5102" s="3" t="s">
        <v>154</v>
      </c>
      <c r="AD5102" s="3" t="s">
        <v>6151</v>
      </c>
      <c r="AE5102" s="3" t="s">
        <v>6151</v>
      </c>
      <c r="AF5102" s="3" t="s">
        <v>6040</v>
      </c>
      <c r="AG5102" s="3" t="s">
        <v>154</v>
      </c>
      <c r="AH5102" s="3" t="s">
        <v>6478</v>
      </c>
      <c r="AI5102" s="3" t="s">
        <v>6482</v>
      </c>
      <c r="AJ5102" s="3" t="s">
        <v>6489</v>
      </c>
    </row>
    <row r="5103" spans="1:36" ht="30">
      <c r="A5103" s="10">
        <v>5206</v>
      </c>
      <c r="B5103" t="str">
        <f>IF(K5103="总计","",INDEX(主数据!A:AD,MATCH(J5103,主数据!A:A,0),9))</f>
        <v>华东大区公司</v>
      </c>
      <c r="C5103" t="str">
        <f>IF(K5103="","",INDEX(主数据!A:AD,MATCH(J5103,主数据!A:A,0),11))</f>
        <v>华东大区公司本部</v>
      </c>
      <c r="D5103" t="str">
        <f t="shared" si="316"/>
        <v>ZG002物业服务费标准方式30.00</v>
      </c>
      <c r="E5103" s="13" t="str">
        <f t="shared" si="318"/>
        <v>30.00</v>
      </c>
      <c r="F5103" s="13" t="str">
        <f>IF(E5103="","",IFERROR(IF(IF(K5103="","",INDEX(收费标合同信息维护!A:Q,MATCH(D5103,收费标合同信息维护!J:J,0),10))=D5103,"有","无"),"无"))</f>
        <v>无</v>
      </c>
      <c r="G5103" s="13" t="str">
        <f t="shared" si="317"/>
        <v/>
      </c>
      <c r="H5103" s="13" t="str">
        <f t="shared" si="319"/>
        <v/>
      </c>
      <c r="I5103" s="13" t="str">
        <f>IF(G5103="","",IFERROR(IF(IF(K5103="","",INDEX(收费标合同信息维护!A:Q,MATCH(G5103,收费标合同信息维护!M:M,0),13))=G5103,"有","无"),"无"))</f>
        <v/>
      </c>
      <c r="J5103" s="3" t="s">
        <v>1831</v>
      </c>
      <c r="K5103" s="3" t="s">
        <v>16389</v>
      </c>
      <c r="L5103" s="3" t="s">
        <v>6025</v>
      </c>
      <c r="M5103" s="3" t="s">
        <v>6026</v>
      </c>
      <c r="N5103" s="3" t="s">
        <v>6477</v>
      </c>
      <c r="O5103" s="3" t="s">
        <v>6478</v>
      </c>
      <c r="P5103" s="3" t="s">
        <v>16394</v>
      </c>
      <c r="Q5103" s="3" t="s">
        <v>6026</v>
      </c>
      <c r="R5103" s="3" t="s">
        <v>6484</v>
      </c>
      <c r="S5103" s="3" t="s">
        <v>6491</v>
      </c>
      <c r="T5103" s="3" t="s">
        <v>6493</v>
      </c>
      <c r="U5103" s="3" t="s">
        <v>154</v>
      </c>
      <c r="V5103" s="3" t="s">
        <v>6710</v>
      </c>
      <c r="W5103" s="3" t="s">
        <v>154</v>
      </c>
      <c r="X5103" s="3" t="s">
        <v>154</v>
      </c>
      <c r="Y5103" s="3" t="s">
        <v>154</v>
      </c>
      <c r="Z5103" s="3" t="s">
        <v>154</v>
      </c>
      <c r="AA5103" s="3" t="s">
        <v>154</v>
      </c>
      <c r="AB5103" s="3" t="s">
        <v>154</v>
      </c>
      <c r="AC5103" s="3" t="s">
        <v>154</v>
      </c>
      <c r="AD5103" s="3" t="s">
        <v>6151</v>
      </c>
      <c r="AE5103" s="3" t="s">
        <v>6151</v>
      </c>
      <c r="AF5103" s="3" t="s">
        <v>6040</v>
      </c>
      <c r="AG5103" s="3" t="s">
        <v>154</v>
      </c>
      <c r="AH5103" s="3" t="s">
        <v>6478</v>
      </c>
      <c r="AI5103" s="3" t="s">
        <v>6482</v>
      </c>
      <c r="AJ5103" s="3" t="s">
        <v>48</v>
      </c>
    </row>
    <row r="5104" spans="1:36" ht="30">
      <c r="A5104" s="10">
        <v>5207</v>
      </c>
      <c r="B5104" t="str">
        <f>IF(K5104="总计","",INDEX(主数据!A:AD,MATCH(J5104,主数据!A:A,0),9))</f>
        <v>华东大区公司</v>
      </c>
      <c r="C5104" t="str">
        <f>IF(K5104="","",INDEX(主数据!A:AD,MATCH(J5104,主数据!A:A,0),11))</f>
        <v>华东大区公司本部</v>
      </c>
      <c r="D5104" t="str">
        <f t="shared" si="316"/>
        <v>ZG002物业服务费标准方式15.00</v>
      </c>
      <c r="E5104" s="13" t="str">
        <f t="shared" si="318"/>
        <v>15.00</v>
      </c>
      <c r="F5104" s="13" t="str">
        <f>IF(E5104="","",IFERROR(IF(IF(K5104="","",INDEX(收费标合同信息维护!A:Q,MATCH(D5104,收费标合同信息维护!J:J,0),10))=D5104,"有","无"),"无"))</f>
        <v>无</v>
      </c>
      <c r="G5104" s="13" t="str">
        <f t="shared" si="317"/>
        <v/>
      </c>
      <c r="H5104" s="13" t="str">
        <f t="shared" si="319"/>
        <v/>
      </c>
      <c r="I5104" s="13" t="str">
        <f>IF(G5104="","",IFERROR(IF(IF(K5104="","",INDEX(收费标合同信息维护!A:Q,MATCH(G5104,收费标合同信息维护!M:M,0),13))=G5104,"有","无"),"无"))</f>
        <v/>
      </c>
      <c r="J5104" s="3" t="s">
        <v>1831</v>
      </c>
      <c r="K5104" s="3" t="s">
        <v>16389</v>
      </c>
      <c r="L5104" s="3" t="s">
        <v>6025</v>
      </c>
      <c r="M5104" s="3" t="s">
        <v>6026</v>
      </c>
      <c r="N5104" s="3" t="s">
        <v>6477</v>
      </c>
      <c r="O5104" s="3" t="s">
        <v>6478</v>
      </c>
      <c r="P5104" s="3" t="s">
        <v>16395</v>
      </c>
      <c r="Q5104" s="3" t="s">
        <v>6847</v>
      </c>
      <c r="R5104" s="3" t="s">
        <v>6484</v>
      </c>
      <c r="S5104" s="3" t="s">
        <v>6491</v>
      </c>
      <c r="T5104" s="3" t="s">
        <v>6690</v>
      </c>
      <c r="U5104" s="3" t="s">
        <v>16396</v>
      </c>
      <c r="V5104" s="3" t="s">
        <v>6709</v>
      </c>
      <c r="W5104" s="3" t="s">
        <v>154</v>
      </c>
      <c r="X5104" s="3" t="s">
        <v>154</v>
      </c>
      <c r="Y5104" s="3" t="s">
        <v>154</v>
      </c>
      <c r="Z5104" s="3" t="s">
        <v>154</v>
      </c>
      <c r="AA5104" s="3" t="s">
        <v>154</v>
      </c>
      <c r="AB5104" s="3" t="s">
        <v>154</v>
      </c>
      <c r="AC5104" s="3" t="s">
        <v>154</v>
      </c>
      <c r="AD5104" s="3" t="s">
        <v>6151</v>
      </c>
      <c r="AE5104" s="3" t="s">
        <v>6151</v>
      </c>
      <c r="AF5104" s="3" t="s">
        <v>6040</v>
      </c>
      <c r="AG5104" s="3" t="s">
        <v>154</v>
      </c>
      <c r="AH5104" s="3" t="s">
        <v>6478</v>
      </c>
      <c r="AI5104" s="3" t="s">
        <v>6482</v>
      </c>
      <c r="AJ5104" s="3" t="s">
        <v>29</v>
      </c>
    </row>
    <row r="5105" spans="1:36" ht="30">
      <c r="A5105" s="10">
        <v>5208</v>
      </c>
      <c r="B5105" t="str">
        <f>IF(K5105="总计","",INDEX(主数据!A:AD,MATCH(J5105,主数据!A:A,0),9))</f>
        <v>华东大区公司</v>
      </c>
      <c r="C5105" t="str">
        <f>IF(K5105="","",INDEX(主数据!A:AD,MATCH(J5105,主数据!A:A,0),11))</f>
        <v>华东大区公司本部</v>
      </c>
      <c r="D5105" t="str">
        <f t="shared" si="316"/>
        <v>ZG002物业服务费标准方式34.00</v>
      </c>
      <c r="E5105" s="13" t="str">
        <f t="shared" si="318"/>
        <v>34.00</v>
      </c>
      <c r="F5105" s="13" t="str">
        <f>IF(E5105="","",IFERROR(IF(IF(K5105="","",INDEX(收费标合同信息维护!A:Q,MATCH(D5105,收费标合同信息维护!J:J,0),10))=D5105,"有","无"),"无"))</f>
        <v>无</v>
      </c>
      <c r="G5105" s="13" t="str">
        <f t="shared" si="317"/>
        <v/>
      </c>
      <c r="H5105" s="13" t="str">
        <f t="shared" si="319"/>
        <v/>
      </c>
      <c r="I5105" s="13" t="str">
        <f>IF(G5105="","",IFERROR(IF(IF(K5105="","",INDEX(收费标合同信息维护!A:Q,MATCH(G5105,收费标合同信息维护!M:M,0),13))=G5105,"有","无"),"无"))</f>
        <v/>
      </c>
      <c r="J5105" s="3" t="s">
        <v>1831</v>
      </c>
      <c r="K5105" s="3" t="s">
        <v>16389</v>
      </c>
      <c r="L5105" s="3" t="s">
        <v>6025</v>
      </c>
      <c r="M5105" s="3" t="s">
        <v>6026</v>
      </c>
      <c r="N5105" s="3" t="s">
        <v>6477</v>
      </c>
      <c r="O5105" s="3" t="s">
        <v>6478</v>
      </c>
      <c r="P5105" s="3" t="s">
        <v>16397</v>
      </c>
      <c r="Q5105" s="3" t="s">
        <v>6885</v>
      </c>
      <c r="R5105" s="3" t="s">
        <v>6484</v>
      </c>
      <c r="S5105" s="3" t="s">
        <v>6491</v>
      </c>
      <c r="T5105" s="3" t="s">
        <v>6595</v>
      </c>
      <c r="U5105" s="3" t="s">
        <v>154</v>
      </c>
      <c r="V5105" s="3" t="s">
        <v>13878</v>
      </c>
      <c r="W5105" s="3" t="s">
        <v>154</v>
      </c>
      <c r="X5105" s="3" t="s">
        <v>154</v>
      </c>
      <c r="Y5105" s="3" t="s">
        <v>154</v>
      </c>
      <c r="Z5105" s="3" t="s">
        <v>154</v>
      </c>
      <c r="AA5105" s="3" t="s">
        <v>154</v>
      </c>
      <c r="AB5105" s="3" t="s">
        <v>154</v>
      </c>
      <c r="AC5105" s="3" t="s">
        <v>154</v>
      </c>
      <c r="AD5105" s="3" t="s">
        <v>6151</v>
      </c>
      <c r="AE5105" s="3" t="s">
        <v>6151</v>
      </c>
      <c r="AF5105" s="3" t="s">
        <v>154</v>
      </c>
      <c r="AG5105" s="3" t="s">
        <v>154</v>
      </c>
      <c r="AH5105" s="3" t="s">
        <v>6478</v>
      </c>
      <c r="AI5105" s="3" t="s">
        <v>6482</v>
      </c>
      <c r="AJ5105" s="3" t="s">
        <v>6033</v>
      </c>
    </row>
    <row r="5106" spans="1:36" ht="30">
      <c r="A5106" s="10">
        <v>5209</v>
      </c>
      <c r="B5106" t="str">
        <f>IF(K5106="总计","",INDEX(主数据!A:AD,MATCH(J5106,主数据!A:A,0),9))</f>
        <v>华东大区公司</v>
      </c>
      <c r="C5106" t="str">
        <f>IF(K5106="","",INDEX(主数据!A:AD,MATCH(J5106,主数据!A:A,0),11))</f>
        <v>华东大区公司本部</v>
      </c>
      <c r="D5106" t="str">
        <f t="shared" si="316"/>
        <v>ZG002物业服务费标准方式26.60</v>
      </c>
      <c r="E5106" s="13" t="str">
        <f t="shared" si="318"/>
        <v>26.60</v>
      </c>
      <c r="F5106" s="13" t="str">
        <f>IF(E5106="","",IFERROR(IF(IF(K5106="","",INDEX(收费标合同信息维护!A:Q,MATCH(D5106,收费标合同信息维护!J:J,0),10))=D5106,"有","无"),"无"))</f>
        <v>无</v>
      </c>
      <c r="G5106" s="13" t="str">
        <f t="shared" si="317"/>
        <v/>
      </c>
      <c r="H5106" s="13" t="str">
        <f t="shared" si="319"/>
        <v/>
      </c>
      <c r="I5106" s="13" t="str">
        <f>IF(G5106="","",IFERROR(IF(IF(K5106="","",INDEX(收费标合同信息维护!A:Q,MATCH(G5106,收费标合同信息维护!M:M,0),13))=G5106,"有","无"),"无"))</f>
        <v/>
      </c>
      <c r="J5106" s="3" t="s">
        <v>1831</v>
      </c>
      <c r="K5106" s="3" t="s">
        <v>16389</v>
      </c>
      <c r="L5106" s="3" t="s">
        <v>6025</v>
      </c>
      <c r="M5106" s="3" t="s">
        <v>6026</v>
      </c>
      <c r="N5106" s="3" t="s">
        <v>6477</v>
      </c>
      <c r="O5106" s="3" t="s">
        <v>6478</v>
      </c>
      <c r="P5106" s="3" t="s">
        <v>16398</v>
      </c>
      <c r="Q5106" s="3" t="s">
        <v>6850</v>
      </c>
      <c r="R5106" s="3" t="s">
        <v>6484</v>
      </c>
      <c r="S5106" s="3" t="s">
        <v>6491</v>
      </c>
      <c r="T5106" s="3" t="s">
        <v>6537</v>
      </c>
      <c r="U5106" s="3" t="s">
        <v>8755</v>
      </c>
      <c r="V5106" s="3" t="s">
        <v>16399</v>
      </c>
      <c r="W5106" s="3" t="s">
        <v>154</v>
      </c>
      <c r="X5106" s="3" t="s">
        <v>154</v>
      </c>
      <c r="Y5106" s="3" t="s">
        <v>154</v>
      </c>
      <c r="Z5106" s="3" t="s">
        <v>154</v>
      </c>
      <c r="AA5106" s="3" t="s">
        <v>154</v>
      </c>
      <c r="AB5106" s="3" t="s">
        <v>154</v>
      </c>
      <c r="AC5106" s="3" t="s">
        <v>154</v>
      </c>
      <c r="AD5106" s="3" t="s">
        <v>6151</v>
      </c>
      <c r="AE5106" s="3" t="s">
        <v>6151</v>
      </c>
      <c r="AF5106" s="3" t="s">
        <v>6040</v>
      </c>
      <c r="AG5106" s="3" t="s">
        <v>154</v>
      </c>
      <c r="AH5106" s="3" t="s">
        <v>6478</v>
      </c>
      <c r="AI5106" s="3" t="s">
        <v>6482</v>
      </c>
      <c r="AJ5106" s="3" t="s">
        <v>6036</v>
      </c>
    </row>
    <row r="5107" spans="1:36" ht="30">
      <c r="A5107" s="10">
        <v>5210</v>
      </c>
      <c r="B5107" t="str">
        <f>IF(K5107="总计","",INDEX(主数据!A:AD,MATCH(J5107,主数据!A:A,0),9))</f>
        <v>华东大区公司</v>
      </c>
      <c r="C5107" t="str">
        <f>IF(K5107="","",INDEX(主数据!A:AD,MATCH(J5107,主数据!A:A,0),11))</f>
        <v>华东大区公司本部</v>
      </c>
      <c r="D5107" t="str">
        <f t="shared" si="316"/>
        <v>ZG002物业服务费标准方式13.80</v>
      </c>
      <c r="E5107" s="13" t="str">
        <f t="shared" si="318"/>
        <v>13.80</v>
      </c>
      <c r="F5107" s="13" t="str">
        <f>IF(E5107="","",IFERROR(IF(IF(K5107="","",INDEX(收费标合同信息维护!A:Q,MATCH(D5107,收费标合同信息维护!J:J,0),10))=D5107,"有","无"),"无"))</f>
        <v>无</v>
      </c>
      <c r="G5107" s="13" t="str">
        <f t="shared" si="317"/>
        <v/>
      </c>
      <c r="H5107" s="13" t="str">
        <f t="shared" si="319"/>
        <v/>
      </c>
      <c r="I5107" s="13" t="str">
        <f>IF(G5107="","",IFERROR(IF(IF(K5107="","",INDEX(收费标合同信息维护!A:Q,MATCH(G5107,收费标合同信息维护!M:M,0),13))=G5107,"有","无"),"无"))</f>
        <v/>
      </c>
      <c r="J5107" s="3" t="s">
        <v>1831</v>
      </c>
      <c r="K5107" s="3" t="s">
        <v>16389</v>
      </c>
      <c r="L5107" s="3" t="s">
        <v>6025</v>
      </c>
      <c r="M5107" s="3" t="s">
        <v>6026</v>
      </c>
      <c r="N5107" s="3" t="s">
        <v>6477</v>
      </c>
      <c r="O5107" s="3" t="s">
        <v>6478</v>
      </c>
      <c r="P5107" s="3" t="s">
        <v>16400</v>
      </c>
      <c r="Q5107" s="3" t="s">
        <v>16401</v>
      </c>
      <c r="R5107" s="3" t="s">
        <v>6484</v>
      </c>
      <c r="S5107" s="3" t="s">
        <v>6491</v>
      </c>
      <c r="T5107" s="3" t="s">
        <v>6537</v>
      </c>
      <c r="U5107" s="3" t="s">
        <v>16396</v>
      </c>
      <c r="V5107" s="3" t="s">
        <v>9317</v>
      </c>
      <c r="W5107" s="3" t="s">
        <v>154</v>
      </c>
      <c r="X5107" s="3" t="s">
        <v>154</v>
      </c>
      <c r="Y5107" s="3" t="s">
        <v>154</v>
      </c>
      <c r="Z5107" s="3" t="s">
        <v>154</v>
      </c>
      <c r="AA5107" s="3" t="s">
        <v>154</v>
      </c>
      <c r="AB5107" s="3" t="s">
        <v>154</v>
      </c>
      <c r="AC5107" s="3" t="s">
        <v>154</v>
      </c>
      <c r="AD5107" s="3" t="s">
        <v>6151</v>
      </c>
      <c r="AE5107" s="3" t="s">
        <v>6151</v>
      </c>
      <c r="AF5107" s="3" t="s">
        <v>6040</v>
      </c>
      <c r="AG5107" s="3" t="s">
        <v>154</v>
      </c>
      <c r="AH5107" s="3" t="s">
        <v>6478</v>
      </c>
      <c r="AI5107" s="3" t="s">
        <v>6482</v>
      </c>
      <c r="AJ5107" s="3" t="s">
        <v>6182</v>
      </c>
    </row>
    <row r="5108" spans="1:36" ht="30">
      <c r="A5108" s="10">
        <v>5211</v>
      </c>
      <c r="B5108" t="str">
        <f>IF(K5108="总计","",INDEX(主数据!A:AD,MATCH(J5108,主数据!A:A,0),9))</f>
        <v>华东大区公司</v>
      </c>
      <c r="C5108" t="str">
        <f>IF(K5108="","",INDEX(主数据!A:AD,MATCH(J5108,主数据!A:A,0),11))</f>
        <v>华东大区公司本部</v>
      </c>
      <c r="D5108" t="str">
        <f t="shared" si="316"/>
        <v>ZG002前期介入费直接录入</v>
      </c>
      <c r="E5108" s="13" t="str">
        <f t="shared" si="318"/>
        <v/>
      </c>
      <c r="F5108" s="13" t="str">
        <f>IF(E5108="","",IFERROR(IF(IF(K5108="","",INDEX(收费标合同信息维护!A:Q,MATCH(D5108,收费标合同信息维护!J:J,0),10))=D5108,"有","无"),"无"))</f>
        <v/>
      </c>
      <c r="G5108" s="13" t="str">
        <f t="shared" si="317"/>
        <v/>
      </c>
      <c r="H5108" s="13" t="str">
        <f t="shared" si="319"/>
        <v/>
      </c>
      <c r="I5108" s="13" t="str">
        <f>IF(G5108="","",IFERROR(IF(IF(K5108="","",INDEX(收费标合同信息维护!A:Q,MATCH(G5108,收费标合同信息维护!M:M,0),13))=G5108,"有","无"),"无"))</f>
        <v/>
      </c>
      <c r="J5108" s="3" t="s">
        <v>1831</v>
      </c>
      <c r="K5108" s="3" t="s">
        <v>16389</v>
      </c>
      <c r="L5108" s="3" t="s">
        <v>6551</v>
      </c>
      <c r="M5108" s="3" t="s">
        <v>6552</v>
      </c>
      <c r="N5108" s="3" t="s">
        <v>6477</v>
      </c>
      <c r="O5108" s="3" t="s">
        <v>6478</v>
      </c>
      <c r="P5108" s="3" t="s">
        <v>16402</v>
      </c>
      <c r="Q5108" s="3" t="s">
        <v>6552</v>
      </c>
      <c r="R5108" s="3" t="s">
        <v>6479</v>
      </c>
      <c r="S5108" s="3" t="s">
        <v>6480</v>
      </c>
      <c r="T5108" s="3" t="s">
        <v>6481</v>
      </c>
      <c r="U5108" s="3" t="s">
        <v>154</v>
      </c>
      <c r="V5108" s="3" t="s">
        <v>154</v>
      </c>
      <c r="W5108" s="3" t="s">
        <v>154</v>
      </c>
      <c r="X5108" s="3" t="s">
        <v>154</v>
      </c>
      <c r="Y5108" s="3" t="s">
        <v>154</v>
      </c>
      <c r="Z5108" s="3" t="s">
        <v>154</v>
      </c>
      <c r="AA5108" s="3" t="s">
        <v>154</v>
      </c>
      <c r="AB5108" s="3" t="s">
        <v>154</v>
      </c>
      <c r="AC5108" s="3" t="s">
        <v>154</v>
      </c>
      <c r="AD5108" s="3" t="s">
        <v>6151</v>
      </c>
      <c r="AE5108" s="3" t="s">
        <v>6151</v>
      </c>
      <c r="AF5108" s="3" t="s">
        <v>154</v>
      </c>
      <c r="AG5108" s="3" t="s">
        <v>154</v>
      </c>
      <c r="AH5108" s="3" t="s">
        <v>6478</v>
      </c>
      <c r="AI5108" s="3" t="s">
        <v>6482</v>
      </c>
      <c r="AJ5108" s="3" t="s">
        <v>6489</v>
      </c>
    </row>
    <row r="5109" spans="1:36" ht="30">
      <c r="A5109" s="10">
        <v>5212</v>
      </c>
      <c r="B5109" t="str">
        <f>IF(K5109="总计","",INDEX(主数据!A:AD,MATCH(J5109,主数据!A:A,0),9))</f>
        <v>华东大区公司</v>
      </c>
      <c r="C5109" t="str">
        <f>IF(K5109="","",INDEX(主数据!A:AD,MATCH(J5109,主数据!A:A,0),11))</f>
        <v>华东大区公司本部</v>
      </c>
      <c r="D5109" t="str">
        <f t="shared" si="316"/>
        <v>ZG002空置物业费定额</v>
      </c>
      <c r="E5109" s="13" t="str">
        <f t="shared" si="318"/>
        <v/>
      </c>
      <c r="F5109" s="13" t="str">
        <f>IF(E5109="","",IFERROR(IF(IF(K5109="","",INDEX(收费标合同信息维护!A:Q,MATCH(D5109,收费标合同信息维护!J:J,0),10))=D5109,"有","无"),"无"))</f>
        <v/>
      </c>
      <c r="G5109" s="13" t="str">
        <f t="shared" si="317"/>
        <v>ZG002空置物业费定额617977.29</v>
      </c>
      <c r="H5109" s="13" t="str">
        <f t="shared" si="319"/>
        <v>617977.29</v>
      </c>
      <c r="I5109" s="13" t="str">
        <f>IF(G5109="","",IFERROR(IF(IF(K5109="","",INDEX(收费标合同信息维护!A:Q,MATCH(G5109,收费标合同信息维护!M:M,0),13))=G5109,"有","无"),"无"))</f>
        <v>无</v>
      </c>
      <c r="J5109" s="3" t="s">
        <v>1831</v>
      </c>
      <c r="K5109" s="3" t="s">
        <v>16389</v>
      </c>
      <c r="L5109" s="3" t="s">
        <v>6580</v>
      </c>
      <c r="M5109" s="3" t="s">
        <v>6581</v>
      </c>
      <c r="N5109" s="3" t="s">
        <v>6477</v>
      </c>
      <c r="O5109" s="3" t="s">
        <v>6478</v>
      </c>
      <c r="P5109" s="3" t="s">
        <v>16403</v>
      </c>
      <c r="Q5109" s="3" t="s">
        <v>16404</v>
      </c>
      <c r="R5109" s="3" t="s">
        <v>6490</v>
      </c>
      <c r="S5109" s="3" t="s">
        <v>6491</v>
      </c>
      <c r="T5109" s="3" t="s">
        <v>6537</v>
      </c>
      <c r="U5109" s="3" t="s">
        <v>6569</v>
      </c>
      <c r="V5109" s="3" t="s">
        <v>154</v>
      </c>
      <c r="W5109" s="3" t="s">
        <v>16405</v>
      </c>
      <c r="X5109" s="3" t="s">
        <v>154</v>
      </c>
      <c r="Y5109" s="3" t="s">
        <v>154</v>
      </c>
      <c r="Z5109" s="3" t="s">
        <v>154</v>
      </c>
      <c r="AA5109" s="3" t="s">
        <v>154</v>
      </c>
      <c r="AB5109" s="3" t="s">
        <v>154</v>
      </c>
      <c r="AC5109" s="3" t="s">
        <v>154</v>
      </c>
      <c r="AD5109" s="3" t="s">
        <v>6151</v>
      </c>
      <c r="AE5109" s="3" t="s">
        <v>6151</v>
      </c>
      <c r="AF5109" s="3" t="s">
        <v>6040</v>
      </c>
      <c r="AG5109" s="3" t="s">
        <v>154</v>
      </c>
      <c r="AH5109" s="3" t="s">
        <v>6478</v>
      </c>
      <c r="AI5109" s="3" t="s">
        <v>6482</v>
      </c>
      <c r="AJ5109" s="3" t="s">
        <v>6033</v>
      </c>
    </row>
    <row r="5110" spans="1:36" ht="30">
      <c r="A5110" s="10">
        <v>5213</v>
      </c>
      <c r="B5110" t="str">
        <f>IF(K5110="总计","",INDEX(主数据!A:AD,MATCH(J5110,主数据!A:A,0),9))</f>
        <v>华东大区公司</v>
      </c>
      <c r="C5110" t="str">
        <f>IF(K5110="","",INDEX(主数据!A:AD,MATCH(J5110,主数据!A:A,0),11))</f>
        <v>华东大区公司本部</v>
      </c>
      <c r="D5110" t="str">
        <f t="shared" si="316"/>
        <v>ZG002空置物业费直接录入</v>
      </c>
      <c r="E5110" s="13" t="str">
        <f t="shared" si="318"/>
        <v/>
      </c>
      <c r="F5110" s="13" t="str">
        <f>IF(E5110="","",IFERROR(IF(IF(K5110="","",INDEX(收费标合同信息维护!A:Q,MATCH(D5110,收费标合同信息维护!J:J,0),10))=D5110,"有","无"),"无"))</f>
        <v/>
      </c>
      <c r="G5110" s="13" t="str">
        <f t="shared" si="317"/>
        <v/>
      </c>
      <c r="H5110" s="13" t="str">
        <f t="shared" si="319"/>
        <v/>
      </c>
      <c r="I5110" s="13" t="str">
        <f>IF(G5110="","",IFERROR(IF(IF(K5110="","",INDEX(收费标合同信息维护!A:Q,MATCH(G5110,收费标合同信息维护!M:M,0),13))=G5110,"有","无"),"无"))</f>
        <v/>
      </c>
      <c r="J5110" s="3" t="s">
        <v>1831</v>
      </c>
      <c r="K5110" s="3" t="s">
        <v>16389</v>
      </c>
      <c r="L5110" s="3" t="s">
        <v>6580</v>
      </c>
      <c r="M5110" s="3" t="s">
        <v>6581</v>
      </c>
      <c r="N5110" s="3" t="s">
        <v>6477</v>
      </c>
      <c r="O5110" s="3" t="s">
        <v>6478</v>
      </c>
      <c r="P5110" s="3" t="s">
        <v>16406</v>
      </c>
      <c r="Q5110" s="3" t="s">
        <v>6581</v>
      </c>
      <c r="R5110" s="3" t="s">
        <v>6479</v>
      </c>
      <c r="S5110" s="3" t="s">
        <v>6480</v>
      </c>
      <c r="T5110" s="3" t="s">
        <v>6882</v>
      </c>
      <c r="U5110" s="3" t="s">
        <v>154</v>
      </c>
      <c r="V5110" s="3" t="s">
        <v>154</v>
      </c>
      <c r="W5110" s="3" t="s">
        <v>154</v>
      </c>
      <c r="X5110" s="3" t="s">
        <v>154</v>
      </c>
      <c r="Y5110" s="3" t="s">
        <v>154</v>
      </c>
      <c r="Z5110" s="3" t="s">
        <v>154</v>
      </c>
      <c r="AA5110" s="3" t="s">
        <v>154</v>
      </c>
      <c r="AB5110" s="3" t="s">
        <v>154</v>
      </c>
      <c r="AC5110" s="3" t="s">
        <v>154</v>
      </c>
      <c r="AD5110" s="3" t="s">
        <v>6151</v>
      </c>
      <c r="AE5110" s="3" t="s">
        <v>6151</v>
      </c>
      <c r="AF5110" s="3" t="s">
        <v>154</v>
      </c>
      <c r="AG5110" s="3" t="s">
        <v>154</v>
      </c>
      <c r="AH5110" s="3" t="s">
        <v>6478</v>
      </c>
      <c r="AI5110" s="3" t="s">
        <v>6482</v>
      </c>
      <c r="AJ5110" s="3" t="s">
        <v>6033</v>
      </c>
    </row>
    <row r="5111" spans="1:36" ht="30">
      <c r="A5111" s="10">
        <v>5214</v>
      </c>
      <c r="B5111" t="str">
        <f>IF(K5111="总计","",INDEX(主数据!A:AD,MATCH(J5111,主数据!A:A,0),9))</f>
        <v>华中大区公司</v>
      </c>
      <c r="C5111" t="str">
        <f>IF(K5111="","",INDEX(主数据!A:AD,MATCH(J5111,主数据!A:A,0),11))</f>
        <v>上饶城区</v>
      </c>
      <c r="D5111" t="str">
        <f t="shared" si="316"/>
        <v>NC52物业服务费标准方式1.70</v>
      </c>
      <c r="E5111" s="13" t="str">
        <f t="shared" si="318"/>
        <v>1.70</v>
      </c>
      <c r="F5111" s="13" t="str">
        <f>IF(E5111="","",IFERROR(IF(IF(K5111="","",INDEX(收费标合同信息维护!A:Q,MATCH(D5111,收费标合同信息维护!J:J,0),10))=D5111,"有","无"),"无"))</f>
        <v>无</v>
      </c>
      <c r="G5111" s="13" t="str">
        <f t="shared" si="317"/>
        <v/>
      </c>
      <c r="H5111" s="13" t="str">
        <f t="shared" si="319"/>
        <v/>
      </c>
      <c r="I5111" s="13" t="str">
        <f>IF(G5111="","",IFERROR(IF(IF(K5111="","",INDEX(收费标合同信息维护!A:Q,MATCH(G5111,收费标合同信息维护!M:M,0),13))=G5111,"有","无"),"无"))</f>
        <v/>
      </c>
      <c r="J5111" s="3" t="s">
        <v>3588</v>
      </c>
      <c r="K5111" s="3" t="s">
        <v>16407</v>
      </c>
      <c r="L5111" s="3" t="s">
        <v>6025</v>
      </c>
      <c r="M5111" s="3" t="s">
        <v>6026</v>
      </c>
      <c r="N5111" s="3" t="s">
        <v>6477</v>
      </c>
      <c r="O5111" s="3" t="s">
        <v>6478</v>
      </c>
      <c r="P5111" s="3" t="s">
        <v>16408</v>
      </c>
      <c r="Q5111" s="3" t="s">
        <v>16409</v>
      </c>
      <c r="R5111" s="3" t="s">
        <v>6484</v>
      </c>
      <c r="S5111" s="3" t="s">
        <v>6627</v>
      </c>
      <c r="T5111" s="3" t="s">
        <v>6882</v>
      </c>
      <c r="U5111" s="3" t="s">
        <v>154</v>
      </c>
      <c r="V5111" s="3" t="s">
        <v>9710</v>
      </c>
      <c r="W5111" s="3" t="s">
        <v>154</v>
      </c>
      <c r="X5111" s="3" t="s">
        <v>154</v>
      </c>
      <c r="Y5111" s="3" t="s">
        <v>154</v>
      </c>
      <c r="Z5111" s="3" t="s">
        <v>154</v>
      </c>
      <c r="AA5111" s="3" t="s">
        <v>154</v>
      </c>
      <c r="AB5111" s="3" t="s">
        <v>154</v>
      </c>
      <c r="AC5111" s="3" t="s">
        <v>154</v>
      </c>
      <c r="AD5111" s="3" t="s">
        <v>6151</v>
      </c>
      <c r="AE5111" s="3" t="s">
        <v>6151</v>
      </c>
      <c r="AF5111" s="3" t="s">
        <v>154</v>
      </c>
      <c r="AG5111" s="3" t="s">
        <v>154</v>
      </c>
      <c r="AH5111" s="3" t="s">
        <v>6478</v>
      </c>
      <c r="AI5111" s="3" t="s">
        <v>6482</v>
      </c>
      <c r="AJ5111" s="3" t="s">
        <v>16410</v>
      </c>
    </row>
    <row r="5112" spans="1:36" ht="30">
      <c r="A5112" s="10">
        <v>5215</v>
      </c>
      <c r="B5112" t="str">
        <f>IF(K5112="总计","",INDEX(主数据!A:AD,MATCH(J5112,主数据!A:A,0),9))</f>
        <v>华中大区公司</v>
      </c>
      <c r="C5112" t="str">
        <f>IF(K5112="","",INDEX(主数据!A:AD,MATCH(J5112,主数据!A:A,0),11))</f>
        <v>上饶城区</v>
      </c>
      <c r="D5112" t="str">
        <f t="shared" si="316"/>
        <v>NC52自营停车管理费（固定）定额</v>
      </c>
      <c r="E5112" s="13" t="str">
        <f t="shared" si="318"/>
        <v/>
      </c>
      <c r="F5112" s="13" t="str">
        <f>IF(E5112="","",IFERROR(IF(IF(K5112="","",INDEX(收费标合同信息维护!A:Q,MATCH(D5112,收费标合同信息维护!J:J,0),10))=D5112,"有","无"),"无"))</f>
        <v/>
      </c>
      <c r="G5112" s="13" t="str">
        <f t="shared" si="317"/>
        <v>NC52自营停车管理费（固定）定额100.00</v>
      </c>
      <c r="H5112" s="13" t="str">
        <f t="shared" si="319"/>
        <v>100.00</v>
      </c>
      <c r="I5112" s="13" t="str">
        <f>IF(G5112="","",IFERROR(IF(IF(K5112="","",INDEX(收费标合同信息维护!A:Q,MATCH(G5112,收费标合同信息维护!M:M,0),13))=G5112,"有","无"),"无"))</f>
        <v>无</v>
      </c>
      <c r="J5112" s="3" t="s">
        <v>3588</v>
      </c>
      <c r="K5112" s="3" t="s">
        <v>16407</v>
      </c>
      <c r="L5112" s="3" t="s">
        <v>6815</v>
      </c>
      <c r="M5112" s="3" t="s">
        <v>6816</v>
      </c>
      <c r="N5112" s="3" t="s">
        <v>6477</v>
      </c>
      <c r="O5112" s="3" t="s">
        <v>6478</v>
      </c>
      <c r="P5112" s="3" t="s">
        <v>16411</v>
      </c>
      <c r="Q5112" s="3" t="s">
        <v>6816</v>
      </c>
      <c r="R5112" s="3" t="s">
        <v>6490</v>
      </c>
      <c r="S5112" s="3" t="s">
        <v>6491</v>
      </c>
      <c r="T5112" s="3" t="s">
        <v>6496</v>
      </c>
      <c r="U5112" s="3" t="s">
        <v>154</v>
      </c>
      <c r="V5112" s="3" t="s">
        <v>154</v>
      </c>
      <c r="W5112" s="3" t="s">
        <v>6743</v>
      </c>
      <c r="X5112" s="3" t="s">
        <v>154</v>
      </c>
      <c r="Y5112" s="3" t="s">
        <v>154</v>
      </c>
      <c r="Z5112" s="3" t="s">
        <v>154</v>
      </c>
      <c r="AA5112" s="3" t="s">
        <v>154</v>
      </c>
      <c r="AB5112" s="3" t="s">
        <v>154</v>
      </c>
      <c r="AC5112" s="3" t="s">
        <v>154</v>
      </c>
      <c r="AD5112" s="3" t="s">
        <v>6151</v>
      </c>
      <c r="AE5112" s="3" t="s">
        <v>6151</v>
      </c>
      <c r="AF5112" s="3" t="s">
        <v>154</v>
      </c>
      <c r="AG5112" s="3" t="s">
        <v>154</v>
      </c>
      <c r="AH5112" s="3" t="s">
        <v>6478</v>
      </c>
      <c r="AI5112" s="3" t="s">
        <v>6482</v>
      </c>
      <c r="AJ5112" s="3" t="s">
        <v>16412</v>
      </c>
    </row>
    <row r="5113" spans="1:36" ht="30">
      <c r="A5113" s="10">
        <v>5216</v>
      </c>
      <c r="B5113" t="str">
        <f>IF(K5113="总计","",INDEX(主数据!A:AD,MATCH(J5113,主数据!A:A,0),9))</f>
        <v>华中大区公司</v>
      </c>
      <c r="C5113" t="str">
        <f>IF(K5113="","",INDEX(主数据!A:AD,MATCH(J5113,主数据!A:A,0),11))</f>
        <v>上饶城区</v>
      </c>
      <c r="D5113" t="str">
        <f t="shared" si="316"/>
        <v>NC52电费（充值型）直接录入</v>
      </c>
      <c r="E5113" s="13" t="str">
        <f t="shared" si="318"/>
        <v/>
      </c>
      <c r="F5113" s="13" t="str">
        <f>IF(E5113="","",IFERROR(IF(IF(K5113="","",INDEX(收费标合同信息维护!A:Q,MATCH(D5113,收费标合同信息维护!J:J,0),10))=D5113,"有","无"),"无"))</f>
        <v/>
      </c>
      <c r="G5113" s="13" t="str">
        <f t="shared" si="317"/>
        <v/>
      </c>
      <c r="H5113" s="13" t="str">
        <f t="shared" si="319"/>
        <v/>
      </c>
      <c r="I5113" s="13" t="str">
        <f>IF(G5113="","",IFERROR(IF(IF(K5113="","",INDEX(收费标合同信息维护!A:Q,MATCH(G5113,收费标合同信息维护!M:M,0),13))=G5113,"有","无"),"无"))</f>
        <v/>
      </c>
      <c r="J5113" s="3" t="s">
        <v>3588</v>
      </c>
      <c r="K5113" s="3" t="s">
        <v>16407</v>
      </c>
      <c r="L5113" s="3" t="s">
        <v>6733</v>
      </c>
      <c r="M5113" s="3" t="s">
        <v>6734</v>
      </c>
      <c r="N5113" s="3" t="s">
        <v>6477</v>
      </c>
      <c r="O5113" s="3" t="s">
        <v>6478</v>
      </c>
      <c r="P5113" s="3" t="s">
        <v>16413</v>
      </c>
      <c r="Q5113" s="3" t="s">
        <v>16414</v>
      </c>
      <c r="R5113" s="3" t="s">
        <v>6479</v>
      </c>
      <c r="S5113" s="3" t="s">
        <v>6480</v>
      </c>
      <c r="T5113" s="3" t="s">
        <v>7239</v>
      </c>
      <c r="U5113" s="3" t="s">
        <v>154</v>
      </c>
      <c r="V5113" s="3" t="s">
        <v>154</v>
      </c>
      <c r="W5113" s="3" t="s">
        <v>154</v>
      </c>
      <c r="X5113" s="3" t="s">
        <v>154</v>
      </c>
      <c r="Y5113" s="3" t="s">
        <v>154</v>
      </c>
      <c r="Z5113" s="3" t="s">
        <v>154</v>
      </c>
      <c r="AA5113" s="3" t="s">
        <v>154</v>
      </c>
      <c r="AB5113" s="3" t="s">
        <v>154</v>
      </c>
      <c r="AC5113" s="3" t="s">
        <v>154</v>
      </c>
      <c r="AD5113" s="3" t="s">
        <v>6151</v>
      </c>
      <c r="AE5113" s="3" t="s">
        <v>6151</v>
      </c>
      <c r="AF5113" s="3" t="s">
        <v>154</v>
      </c>
      <c r="AG5113" s="3" t="s">
        <v>154</v>
      </c>
      <c r="AH5113" s="3" t="s">
        <v>6478</v>
      </c>
      <c r="AI5113" s="3" t="s">
        <v>6482</v>
      </c>
      <c r="AJ5113" s="3" t="s">
        <v>6033</v>
      </c>
    </row>
    <row r="5114" spans="1:36" ht="15">
      <c r="A5114" s="10">
        <v>5217</v>
      </c>
      <c r="B5114" t="str">
        <f>IF(K5114="总计","",INDEX(主数据!A:AD,MATCH(J5114,主数据!A:A,0),9))</f>
        <v>华南大区公司</v>
      </c>
      <c r="C5114" t="str">
        <f>IF(K5114="","",INDEX(主数据!A:AD,MATCH(J5114,主数据!A:A,0),11))</f>
        <v>深圳中区</v>
      </c>
      <c r="D5114" t="str">
        <f t="shared" si="316"/>
        <v>SZ65物业服务费标准方式3.50</v>
      </c>
      <c r="E5114" s="13" t="str">
        <f t="shared" si="318"/>
        <v>3.50</v>
      </c>
      <c r="F5114" s="13" t="str">
        <f>IF(E5114="","",IFERROR(IF(IF(K5114="","",INDEX(收费标合同信息维护!A:Q,MATCH(D5114,收费标合同信息维护!J:J,0),10))=D5114,"有","无"),"无"))</f>
        <v>无</v>
      </c>
      <c r="G5114" s="13" t="str">
        <f t="shared" si="317"/>
        <v/>
      </c>
      <c r="H5114" s="13" t="str">
        <f t="shared" si="319"/>
        <v/>
      </c>
      <c r="I5114" s="13" t="str">
        <f>IF(G5114="","",IFERROR(IF(IF(K5114="","",INDEX(收费标合同信息维护!A:Q,MATCH(G5114,收费标合同信息维护!M:M,0),13))=G5114,"有","无"),"无"))</f>
        <v/>
      </c>
      <c r="J5114" s="3" t="s">
        <v>2356</v>
      </c>
      <c r="K5114" s="3" t="s">
        <v>16415</v>
      </c>
      <c r="L5114" s="3" t="s">
        <v>6025</v>
      </c>
      <c r="M5114" s="3" t="s">
        <v>6026</v>
      </c>
      <c r="N5114" s="3" t="s">
        <v>6477</v>
      </c>
      <c r="O5114" s="3" t="s">
        <v>6478</v>
      </c>
      <c r="P5114" s="3" t="s">
        <v>16416</v>
      </c>
      <c r="Q5114" s="3" t="s">
        <v>16417</v>
      </c>
      <c r="R5114" s="3" t="s">
        <v>6484</v>
      </c>
      <c r="S5114" s="3" t="s">
        <v>6491</v>
      </c>
      <c r="T5114" s="3" t="s">
        <v>8156</v>
      </c>
      <c r="U5114" s="3" t="s">
        <v>154</v>
      </c>
      <c r="V5114" s="3" t="s">
        <v>6869</v>
      </c>
      <c r="W5114" s="3" t="s">
        <v>154</v>
      </c>
      <c r="X5114" s="3" t="s">
        <v>154</v>
      </c>
      <c r="Y5114" s="3" t="s">
        <v>154</v>
      </c>
      <c r="Z5114" s="3" t="s">
        <v>154</v>
      </c>
      <c r="AA5114" s="3" t="s">
        <v>154</v>
      </c>
      <c r="AB5114" s="3" t="s">
        <v>154</v>
      </c>
      <c r="AC5114" s="3" t="s">
        <v>154</v>
      </c>
      <c r="AD5114" s="3" t="s">
        <v>6151</v>
      </c>
      <c r="AE5114" s="3" t="s">
        <v>6151</v>
      </c>
      <c r="AF5114" s="3" t="s">
        <v>154</v>
      </c>
      <c r="AG5114" s="3" t="s">
        <v>154</v>
      </c>
      <c r="AH5114" s="3" t="s">
        <v>6478</v>
      </c>
      <c r="AI5114" s="3" t="s">
        <v>6482</v>
      </c>
      <c r="AJ5114" s="3" t="s">
        <v>38</v>
      </c>
    </row>
    <row r="5115" spans="1:36" ht="15">
      <c r="A5115" s="10">
        <v>5218</v>
      </c>
      <c r="B5115" t="str">
        <f>IF(K5115="总计","",INDEX(主数据!A:AD,MATCH(J5115,主数据!A:A,0),9))</f>
        <v>华南大区公司</v>
      </c>
      <c r="C5115" t="str">
        <f>IF(K5115="","",INDEX(主数据!A:AD,MATCH(J5115,主数据!A:A,0),11))</f>
        <v>深圳中区</v>
      </c>
      <c r="D5115" t="str">
        <f t="shared" si="316"/>
        <v>SZ65物业服务费标准方式4.20</v>
      </c>
      <c r="E5115" s="13" t="str">
        <f t="shared" si="318"/>
        <v>4.20</v>
      </c>
      <c r="F5115" s="13" t="str">
        <f>IF(E5115="","",IFERROR(IF(IF(K5115="","",INDEX(收费标合同信息维护!A:Q,MATCH(D5115,收费标合同信息维护!J:J,0),10))=D5115,"有","无"),"无"))</f>
        <v>无</v>
      </c>
      <c r="G5115" s="13" t="str">
        <f t="shared" si="317"/>
        <v/>
      </c>
      <c r="H5115" s="13" t="str">
        <f t="shared" si="319"/>
        <v/>
      </c>
      <c r="I5115" s="13" t="str">
        <f>IF(G5115="","",IFERROR(IF(IF(K5115="","",INDEX(收费标合同信息维护!A:Q,MATCH(G5115,收费标合同信息维护!M:M,0),13))=G5115,"有","无"),"无"))</f>
        <v/>
      </c>
      <c r="J5115" s="3" t="s">
        <v>2356</v>
      </c>
      <c r="K5115" s="3" t="s">
        <v>16415</v>
      </c>
      <c r="L5115" s="3" t="s">
        <v>6025</v>
      </c>
      <c r="M5115" s="3" t="s">
        <v>6026</v>
      </c>
      <c r="N5115" s="3" t="s">
        <v>6477</v>
      </c>
      <c r="O5115" s="3" t="s">
        <v>6478</v>
      </c>
      <c r="P5115" s="3" t="s">
        <v>16418</v>
      </c>
      <c r="Q5115" s="3" t="s">
        <v>16419</v>
      </c>
      <c r="R5115" s="3" t="s">
        <v>6484</v>
      </c>
      <c r="S5115" s="3" t="s">
        <v>6491</v>
      </c>
      <c r="T5115" s="3" t="s">
        <v>8156</v>
      </c>
      <c r="U5115" s="3" t="s">
        <v>154</v>
      </c>
      <c r="V5115" s="3" t="s">
        <v>6987</v>
      </c>
      <c r="W5115" s="3" t="s">
        <v>154</v>
      </c>
      <c r="X5115" s="3" t="s">
        <v>154</v>
      </c>
      <c r="Y5115" s="3" t="s">
        <v>154</v>
      </c>
      <c r="Z5115" s="3" t="s">
        <v>154</v>
      </c>
      <c r="AA5115" s="3" t="s">
        <v>154</v>
      </c>
      <c r="AB5115" s="3" t="s">
        <v>154</v>
      </c>
      <c r="AC5115" s="3" t="s">
        <v>154</v>
      </c>
      <c r="AD5115" s="3" t="s">
        <v>6151</v>
      </c>
      <c r="AE5115" s="3" t="s">
        <v>6151</v>
      </c>
      <c r="AF5115" s="3" t="s">
        <v>154</v>
      </c>
      <c r="AG5115" s="3" t="s">
        <v>154</v>
      </c>
      <c r="AH5115" s="3" t="s">
        <v>6478</v>
      </c>
      <c r="AI5115" s="3" t="s">
        <v>6482</v>
      </c>
      <c r="AJ5115" s="3" t="s">
        <v>6425</v>
      </c>
    </row>
    <row r="5116" spans="1:36" ht="15">
      <c r="A5116" s="10">
        <v>5219</v>
      </c>
      <c r="B5116" t="str">
        <f>IF(K5116="总计","",INDEX(主数据!A:AD,MATCH(J5116,主数据!A:A,0),9))</f>
        <v>华南大区公司</v>
      </c>
      <c r="C5116" t="str">
        <f>IF(K5116="","",INDEX(主数据!A:AD,MATCH(J5116,主数据!A:A,0),11))</f>
        <v>深圳中区</v>
      </c>
      <c r="D5116" t="str">
        <f t="shared" si="316"/>
        <v>SZ65物业服务费标准方式2.90</v>
      </c>
      <c r="E5116" s="13" t="str">
        <f t="shared" si="318"/>
        <v>2.90</v>
      </c>
      <c r="F5116" s="13" t="str">
        <f>IF(E5116="","",IFERROR(IF(IF(K5116="","",INDEX(收费标合同信息维护!A:Q,MATCH(D5116,收费标合同信息维护!J:J,0),10))=D5116,"有","无"),"无"))</f>
        <v>无</v>
      </c>
      <c r="G5116" s="13" t="str">
        <f t="shared" si="317"/>
        <v/>
      </c>
      <c r="H5116" s="13" t="str">
        <f t="shared" si="319"/>
        <v/>
      </c>
      <c r="I5116" s="13" t="str">
        <f>IF(G5116="","",IFERROR(IF(IF(K5116="","",INDEX(收费标合同信息维护!A:Q,MATCH(G5116,收费标合同信息维护!M:M,0),13))=G5116,"有","无"),"无"))</f>
        <v/>
      </c>
      <c r="J5116" s="3" t="s">
        <v>2356</v>
      </c>
      <c r="K5116" s="3" t="s">
        <v>16415</v>
      </c>
      <c r="L5116" s="3" t="s">
        <v>6025</v>
      </c>
      <c r="M5116" s="3" t="s">
        <v>6026</v>
      </c>
      <c r="N5116" s="3" t="s">
        <v>6477</v>
      </c>
      <c r="O5116" s="3" t="s">
        <v>6478</v>
      </c>
      <c r="P5116" s="3" t="s">
        <v>16420</v>
      </c>
      <c r="Q5116" s="3" t="s">
        <v>16421</v>
      </c>
      <c r="R5116" s="3" t="s">
        <v>6484</v>
      </c>
      <c r="S5116" s="3" t="s">
        <v>6491</v>
      </c>
      <c r="T5116" s="3" t="s">
        <v>8156</v>
      </c>
      <c r="U5116" s="3" t="s">
        <v>154</v>
      </c>
      <c r="V5116" s="3" t="s">
        <v>8666</v>
      </c>
      <c r="W5116" s="3" t="s">
        <v>154</v>
      </c>
      <c r="X5116" s="3" t="s">
        <v>154</v>
      </c>
      <c r="Y5116" s="3" t="s">
        <v>154</v>
      </c>
      <c r="Z5116" s="3" t="s">
        <v>154</v>
      </c>
      <c r="AA5116" s="3" t="s">
        <v>154</v>
      </c>
      <c r="AB5116" s="3" t="s">
        <v>154</v>
      </c>
      <c r="AC5116" s="3" t="s">
        <v>154</v>
      </c>
      <c r="AD5116" s="3" t="s">
        <v>6151</v>
      </c>
      <c r="AE5116" s="3" t="s">
        <v>6151</v>
      </c>
      <c r="AF5116" s="3" t="s">
        <v>6040</v>
      </c>
      <c r="AG5116" s="3" t="s">
        <v>154</v>
      </c>
      <c r="AH5116" s="3" t="s">
        <v>6478</v>
      </c>
      <c r="AI5116" s="3" t="s">
        <v>6482</v>
      </c>
      <c r="AJ5116" s="3" t="s">
        <v>16422</v>
      </c>
    </row>
    <row r="5117" spans="1:36" ht="15">
      <c r="A5117" s="10">
        <v>5220</v>
      </c>
      <c r="B5117" t="str">
        <f>IF(K5117="总计","",INDEX(主数据!A:AD,MATCH(J5117,主数据!A:A,0),9))</f>
        <v>华南大区公司</v>
      </c>
      <c r="C5117" t="str">
        <f>IF(K5117="","",INDEX(主数据!A:AD,MATCH(J5117,主数据!A:A,0),11))</f>
        <v>深圳中区</v>
      </c>
      <c r="D5117" t="str">
        <f t="shared" si="316"/>
        <v>SZ65物业服务费直接录入</v>
      </c>
      <c r="E5117" s="13" t="str">
        <f t="shared" si="318"/>
        <v/>
      </c>
      <c r="F5117" s="13" t="str">
        <f>IF(E5117="","",IFERROR(IF(IF(K5117="","",INDEX(收费标合同信息维护!A:Q,MATCH(D5117,收费标合同信息维护!J:J,0),10))=D5117,"有","无"),"无"))</f>
        <v/>
      </c>
      <c r="G5117" s="13" t="str">
        <f t="shared" si="317"/>
        <v/>
      </c>
      <c r="H5117" s="13" t="str">
        <f t="shared" si="319"/>
        <v/>
      </c>
      <c r="I5117" s="13" t="str">
        <f>IF(G5117="","",IFERROR(IF(IF(K5117="","",INDEX(收费标合同信息维护!A:Q,MATCH(G5117,收费标合同信息维护!M:M,0),13))=G5117,"有","无"),"无"))</f>
        <v/>
      </c>
      <c r="J5117" s="3" t="s">
        <v>2356</v>
      </c>
      <c r="K5117" s="3" t="s">
        <v>16415</v>
      </c>
      <c r="L5117" s="3" t="s">
        <v>6025</v>
      </c>
      <c r="M5117" s="3" t="s">
        <v>6026</v>
      </c>
      <c r="N5117" s="3" t="s">
        <v>6477</v>
      </c>
      <c r="O5117" s="3" t="s">
        <v>6478</v>
      </c>
      <c r="P5117" s="3" t="s">
        <v>16423</v>
      </c>
      <c r="Q5117" s="3" t="s">
        <v>16424</v>
      </c>
      <c r="R5117" s="3" t="s">
        <v>6479</v>
      </c>
      <c r="S5117" s="3" t="s">
        <v>6480</v>
      </c>
      <c r="T5117" s="3" t="s">
        <v>10376</v>
      </c>
      <c r="U5117" s="3" t="s">
        <v>154</v>
      </c>
      <c r="V5117" s="3" t="s">
        <v>154</v>
      </c>
      <c r="W5117" s="3" t="s">
        <v>154</v>
      </c>
      <c r="X5117" s="3" t="s">
        <v>154</v>
      </c>
      <c r="Y5117" s="3" t="s">
        <v>154</v>
      </c>
      <c r="Z5117" s="3" t="s">
        <v>154</v>
      </c>
      <c r="AA5117" s="3" t="s">
        <v>154</v>
      </c>
      <c r="AB5117" s="3" t="s">
        <v>154</v>
      </c>
      <c r="AC5117" s="3" t="s">
        <v>154</v>
      </c>
      <c r="AD5117" s="3" t="s">
        <v>6151</v>
      </c>
      <c r="AE5117" s="3" t="s">
        <v>6151</v>
      </c>
      <c r="AF5117" s="3" t="s">
        <v>154</v>
      </c>
      <c r="AG5117" s="3" t="s">
        <v>154</v>
      </c>
      <c r="AH5117" s="3" t="s">
        <v>6478</v>
      </c>
      <c r="AI5117" s="3" t="s">
        <v>6482</v>
      </c>
      <c r="AJ5117" s="3" t="s">
        <v>16425</v>
      </c>
    </row>
    <row r="5118" spans="1:36" ht="15">
      <c r="A5118" s="10">
        <v>5221</v>
      </c>
      <c r="B5118" t="str">
        <f>IF(K5118="总计","",INDEX(主数据!A:AD,MATCH(J5118,主数据!A:A,0),9))</f>
        <v>华南大区公司</v>
      </c>
      <c r="C5118" t="str">
        <f>IF(K5118="","",INDEX(主数据!A:AD,MATCH(J5118,主数据!A:A,0),11))</f>
        <v>深圳中区</v>
      </c>
      <c r="D5118" t="str">
        <f t="shared" si="316"/>
        <v>SZ65维修基金标准方式0.25</v>
      </c>
      <c r="E5118" s="13" t="str">
        <f t="shared" si="318"/>
        <v>0.25</v>
      </c>
      <c r="F5118" s="13" t="str">
        <f>IF(E5118="","",IFERROR(IF(IF(K5118="","",INDEX(收费标合同信息维护!A:Q,MATCH(D5118,收费标合同信息维护!J:J,0),10))=D5118,"有","无"),"无"))</f>
        <v>无</v>
      </c>
      <c r="G5118" s="13" t="str">
        <f t="shared" si="317"/>
        <v/>
      </c>
      <c r="H5118" s="13" t="str">
        <f t="shared" si="319"/>
        <v/>
      </c>
      <c r="I5118" s="13" t="str">
        <f>IF(G5118="","",IFERROR(IF(IF(K5118="","",INDEX(收费标合同信息维护!A:Q,MATCH(G5118,收费标合同信息维护!M:M,0),13))=G5118,"有","无"),"无"))</f>
        <v/>
      </c>
      <c r="J5118" s="3" t="s">
        <v>2356</v>
      </c>
      <c r="K5118" s="3" t="s">
        <v>16415</v>
      </c>
      <c r="L5118" s="3" t="s">
        <v>6696</v>
      </c>
      <c r="M5118" s="3" t="s">
        <v>6697</v>
      </c>
      <c r="N5118" s="3" t="s">
        <v>6477</v>
      </c>
      <c r="O5118" s="3" t="s">
        <v>6478</v>
      </c>
      <c r="P5118" s="3" t="s">
        <v>16426</v>
      </c>
      <c r="Q5118" s="3" t="s">
        <v>6697</v>
      </c>
      <c r="R5118" s="3" t="s">
        <v>6484</v>
      </c>
      <c r="S5118" s="3" t="s">
        <v>6491</v>
      </c>
      <c r="T5118" s="3" t="s">
        <v>8156</v>
      </c>
      <c r="U5118" s="3" t="s">
        <v>154</v>
      </c>
      <c r="V5118" s="3" t="s">
        <v>6766</v>
      </c>
      <c r="W5118" s="3" t="s">
        <v>154</v>
      </c>
      <c r="X5118" s="3" t="s">
        <v>154</v>
      </c>
      <c r="Y5118" s="3" t="s">
        <v>154</v>
      </c>
      <c r="Z5118" s="3" t="s">
        <v>154</v>
      </c>
      <c r="AA5118" s="3" t="s">
        <v>154</v>
      </c>
      <c r="AB5118" s="3" t="s">
        <v>154</v>
      </c>
      <c r="AC5118" s="3" t="s">
        <v>154</v>
      </c>
      <c r="AD5118" s="3" t="s">
        <v>6151</v>
      </c>
      <c r="AE5118" s="3" t="s">
        <v>6151</v>
      </c>
      <c r="AF5118" s="3" t="s">
        <v>6040</v>
      </c>
      <c r="AG5118" s="3" t="s">
        <v>154</v>
      </c>
      <c r="AH5118" s="3" t="s">
        <v>6478</v>
      </c>
      <c r="AI5118" s="3" t="s">
        <v>6482</v>
      </c>
      <c r="AJ5118" s="3" t="s">
        <v>16427</v>
      </c>
    </row>
    <row r="5119" spans="1:36" ht="15">
      <c r="A5119" s="10">
        <v>5222</v>
      </c>
      <c r="B5119" t="str">
        <f>IF(K5119="总计","",INDEX(主数据!A:AD,MATCH(J5119,主数据!A:A,0),9))</f>
        <v>华南大区公司</v>
      </c>
      <c r="C5119" t="str">
        <f>IF(K5119="","",INDEX(主数据!A:AD,MATCH(J5119,主数据!A:A,0),11))</f>
        <v>深圳中区</v>
      </c>
      <c r="D5119" t="str">
        <f t="shared" si="316"/>
        <v>SZ65维修基金标准方式0.15</v>
      </c>
      <c r="E5119" s="13" t="str">
        <f t="shared" si="318"/>
        <v>0.15</v>
      </c>
      <c r="F5119" s="13" t="str">
        <f>IF(E5119="","",IFERROR(IF(IF(K5119="","",INDEX(收费标合同信息维护!A:Q,MATCH(D5119,收费标合同信息维护!J:J,0),10))=D5119,"有","无"),"无"))</f>
        <v>无</v>
      </c>
      <c r="G5119" s="13" t="str">
        <f t="shared" si="317"/>
        <v/>
      </c>
      <c r="H5119" s="13" t="str">
        <f t="shared" si="319"/>
        <v/>
      </c>
      <c r="I5119" s="13" t="str">
        <f>IF(G5119="","",IFERROR(IF(IF(K5119="","",INDEX(收费标合同信息维护!A:Q,MATCH(G5119,收费标合同信息维护!M:M,0),13))=G5119,"有","无"),"无"))</f>
        <v/>
      </c>
      <c r="J5119" s="3" t="s">
        <v>2356</v>
      </c>
      <c r="K5119" s="3" t="s">
        <v>16415</v>
      </c>
      <c r="L5119" s="3" t="s">
        <v>6696</v>
      </c>
      <c r="M5119" s="3" t="s">
        <v>6697</v>
      </c>
      <c r="N5119" s="3" t="s">
        <v>6477</v>
      </c>
      <c r="O5119" s="3" t="s">
        <v>6478</v>
      </c>
      <c r="P5119" s="3" t="s">
        <v>16428</v>
      </c>
      <c r="Q5119" s="3" t="s">
        <v>16429</v>
      </c>
      <c r="R5119" s="3" t="s">
        <v>6484</v>
      </c>
      <c r="S5119" s="3" t="s">
        <v>6491</v>
      </c>
      <c r="T5119" s="3" t="s">
        <v>8156</v>
      </c>
      <c r="U5119" s="3" t="s">
        <v>154</v>
      </c>
      <c r="V5119" s="3" t="s">
        <v>6891</v>
      </c>
      <c r="W5119" s="3" t="s">
        <v>154</v>
      </c>
      <c r="X5119" s="3" t="s">
        <v>154</v>
      </c>
      <c r="Y5119" s="3" t="s">
        <v>154</v>
      </c>
      <c r="Z5119" s="3" t="s">
        <v>154</v>
      </c>
      <c r="AA5119" s="3" t="s">
        <v>154</v>
      </c>
      <c r="AB5119" s="3" t="s">
        <v>154</v>
      </c>
      <c r="AC5119" s="3" t="s">
        <v>154</v>
      </c>
      <c r="AD5119" s="3" t="s">
        <v>6151</v>
      </c>
      <c r="AE5119" s="3" t="s">
        <v>6151</v>
      </c>
      <c r="AF5119" s="3" t="s">
        <v>154</v>
      </c>
      <c r="AG5119" s="3" t="s">
        <v>154</v>
      </c>
      <c r="AH5119" s="3" t="s">
        <v>6478</v>
      </c>
      <c r="AI5119" s="3" t="s">
        <v>6482</v>
      </c>
      <c r="AJ5119" s="3" t="s">
        <v>39</v>
      </c>
    </row>
    <row r="5120" spans="1:36" ht="15">
      <c r="A5120" s="10">
        <v>5223</v>
      </c>
      <c r="B5120" t="str">
        <f>IF(K5120="总计","",INDEX(主数据!A:AD,MATCH(J5120,主数据!A:A,0),9))</f>
        <v>华南大区公司</v>
      </c>
      <c r="C5120" t="str">
        <f>IF(K5120="","",INDEX(主数据!A:AD,MATCH(J5120,主数据!A:A,0),11))</f>
        <v>深圳中区</v>
      </c>
      <c r="D5120" t="str">
        <f t="shared" si="316"/>
        <v>SZ65维修基金直接录入</v>
      </c>
      <c r="E5120" s="13" t="str">
        <f t="shared" si="318"/>
        <v/>
      </c>
      <c r="F5120" s="13" t="str">
        <f>IF(E5120="","",IFERROR(IF(IF(K5120="","",INDEX(收费标合同信息维护!A:Q,MATCH(D5120,收费标合同信息维护!J:J,0),10))=D5120,"有","无"),"无"))</f>
        <v/>
      </c>
      <c r="G5120" s="13" t="str">
        <f t="shared" si="317"/>
        <v/>
      </c>
      <c r="H5120" s="13" t="str">
        <f t="shared" si="319"/>
        <v/>
      </c>
      <c r="I5120" s="13" t="str">
        <f>IF(G5120="","",IFERROR(IF(IF(K5120="","",INDEX(收费标合同信息维护!A:Q,MATCH(G5120,收费标合同信息维护!M:M,0),13))=G5120,"有","无"),"无"))</f>
        <v/>
      </c>
      <c r="J5120" s="3" t="s">
        <v>2356</v>
      </c>
      <c r="K5120" s="3" t="s">
        <v>16415</v>
      </c>
      <c r="L5120" s="3" t="s">
        <v>6696</v>
      </c>
      <c r="M5120" s="3" t="s">
        <v>6697</v>
      </c>
      <c r="N5120" s="3" t="s">
        <v>6477</v>
      </c>
      <c r="O5120" s="3" t="s">
        <v>6478</v>
      </c>
      <c r="P5120" s="3" t="s">
        <v>16430</v>
      </c>
      <c r="Q5120" s="3" t="s">
        <v>16431</v>
      </c>
      <c r="R5120" s="3" t="s">
        <v>6479</v>
      </c>
      <c r="S5120" s="3" t="s">
        <v>6480</v>
      </c>
      <c r="T5120" s="3" t="s">
        <v>16432</v>
      </c>
      <c r="U5120" s="3" t="s">
        <v>154</v>
      </c>
      <c r="V5120" s="3" t="s">
        <v>154</v>
      </c>
      <c r="W5120" s="3" t="s">
        <v>154</v>
      </c>
      <c r="X5120" s="3" t="s">
        <v>154</v>
      </c>
      <c r="Y5120" s="3" t="s">
        <v>154</v>
      </c>
      <c r="Z5120" s="3" t="s">
        <v>154</v>
      </c>
      <c r="AA5120" s="3" t="s">
        <v>154</v>
      </c>
      <c r="AB5120" s="3" t="s">
        <v>154</v>
      </c>
      <c r="AC5120" s="3" t="s">
        <v>154</v>
      </c>
      <c r="AD5120" s="3" t="s">
        <v>6151</v>
      </c>
      <c r="AE5120" s="3" t="s">
        <v>6151</v>
      </c>
      <c r="AF5120" s="3" t="s">
        <v>154</v>
      </c>
      <c r="AG5120" s="3" t="s">
        <v>154</v>
      </c>
      <c r="AH5120" s="3" t="s">
        <v>6478</v>
      </c>
      <c r="AI5120" s="3" t="s">
        <v>6482</v>
      </c>
      <c r="AJ5120" s="3" t="s">
        <v>16425</v>
      </c>
    </row>
    <row r="5121" spans="1:36" ht="30">
      <c r="A5121" s="10">
        <v>5224</v>
      </c>
      <c r="B5121" t="str">
        <f>IF(K5121="总计","",INDEX(主数据!A:AD,MATCH(J5121,主数据!A:A,0),9))</f>
        <v>华南大区公司</v>
      </c>
      <c r="C5121" t="str">
        <f>IF(K5121="","",INDEX(主数据!A:AD,MATCH(J5121,主数据!A:A,0),11))</f>
        <v>深圳中区</v>
      </c>
      <c r="D5121" t="str">
        <f t="shared" si="316"/>
        <v>SZ65生活垃圾消纳费（仪表）标准方式0.53</v>
      </c>
      <c r="E5121" s="13" t="str">
        <f t="shared" si="318"/>
        <v>0.53</v>
      </c>
      <c r="F5121" s="13" t="str">
        <f>IF(E5121="","",IFERROR(IF(IF(K5121="","",INDEX(收费标合同信息维护!A:Q,MATCH(D5121,收费标合同信息维护!J:J,0),10))=D5121,"有","无"),"无"))</f>
        <v>无</v>
      </c>
      <c r="G5121" s="13" t="str">
        <f t="shared" si="317"/>
        <v/>
      </c>
      <c r="H5121" s="13" t="str">
        <f t="shared" si="319"/>
        <v/>
      </c>
      <c r="I5121" s="13" t="str">
        <f>IF(G5121="","",IFERROR(IF(IF(K5121="","",INDEX(收费标合同信息维护!A:Q,MATCH(G5121,收费标合同信息维护!M:M,0),13))=G5121,"有","无"),"无"))</f>
        <v/>
      </c>
      <c r="J5121" s="3" t="s">
        <v>2356</v>
      </c>
      <c r="K5121" s="3" t="s">
        <v>16415</v>
      </c>
      <c r="L5121" s="3" t="s">
        <v>6705</v>
      </c>
      <c r="M5121" s="3" t="s">
        <v>6706</v>
      </c>
      <c r="N5121" s="3" t="s">
        <v>6603</v>
      </c>
      <c r="O5121" s="3" t="s">
        <v>6478</v>
      </c>
      <c r="P5121" s="3" t="s">
        <v>16433</v>
      </c>
      <c r="Q5121" s="3" t="s">
        <v>16434</v>
      </c>
      <c r="R5121" s="3" t="s">
        <v>6484</v>
      </c>
      <c r="S5121" s="3" t="s">
        <v>6491</v>
      </c>
      <c r="T5121" s="3" t="s">
        <v>8156</v>
      </c>
      <c r="U5121" s="3" t="s">
        <v>154</v>
      </c>
      <c r="V5121" s="3" t="s">
        <v>6903</v>
      </c>
      <c r="W5121" s="3" t="s">
        <v>154</v>
      </c>
      <c r="X5121" s="3" t="s">
        <v>154</v>
      </c>
      <c r="Y5121" s="3" t="s">
        <v>154</v>
      </c>
      <c r="Z5121" s="3" t="s">
        <v>154</v>
      </c>
      <c r="AA5121" s="3" t="s">
        <v>154</v>
      </c>
      <c r="AB5121" s="3" t="s">
        <v>154</v>
      </c>
      <c r="AC5121" s="3" t="s">
        <v>154</v>
      </c>
      <c r="AD5121" s="3" t="s">
        <v>6151</v>
      </c>
      <c r="AE5121" s="3" t="s">
        <v>6151</v>
      </c>
      <c r="AF5121" s="3" t="s">
        <v>154</v>
      </c>
      <c r="AG5121" s="3" t="s">
        <v>154</v>
      </c>
      <c r="AH5121" s="3" t="s">
        <v>6478</v>
      </c>
      <c r="AI5121" s="3" t="s">
        <v>6482</v>
      </c>
      <c r="AJ5121" s="3" t="s">
        <v>6489</v>
      </c>
    </row>
    <row r="5122" spans="1:36" ht="30">
      <c r="A5122" s="10">
        <v>5225</v>
      </c>
      <c r="B5122" t="str">
        <f>IF(K5122="总计","",INDEX(主数据!A:AD,MATCH(J5122,主数据!A:A,0),9))</f>
        <v>华南大区公司</v>
      </c>
      <c r="C5122" t="str">
        <f>IF(K5122="","",INDEX(主数据!A:AD,MATCH(J5122,主数据!A:A,0),11))</f>
        <v>深圳中区</v>
      </c>
      <c r="D5122" t="str">
        <f t="shared" ref="D5122:D5185" si="320">J5122&amp;M5122&amp;R5122&amp;E5122</f>
        <v>SZ65生活垃圾消纳费（仪表）标准方式0.24</v>
      </c>
      <c r="E5122" s="13" t="str">
        <f t="shared" si="318"/>
        <v>0.24</v>
      </c>
      <c r="F5122" s="13" t="str">
        <f>IF(E5122="","",IFERROR(IF(IF(K5122="","",INDEX(收费标合同信息维护!A:Q,MATCH(D5122,收费标合同信息维护!J:J,0),10))=D5122,"有","无"),"无"))</f>
        <v>无</v>
      </c>
      <c r="G5122" s="13" t="str">
        <f t="shared" ref="G5122:G5185" si="321">IF(W5122="","",J5122&amp;M5122&amp;R5122&amp;H5122)</f>
        <v/>
      </c>
      <c r="H5122" s="13" t="str">
        <f t="shared" si="319"/>
        <v/>
      </c>
      <c r="I5122" s="13" t="str">
        <f>IF(G5122="","",IFERROR(IF(IF(K5122="","",INDEX(收费标合同信息维护!A:Q,MATCH(G5122,收费标合同信息维护!M:M,0),13))=G5122,"有","无"),"无"))</f>
        <v/>
      </c>
      <c r="J5122" s="3" t="s">
        <v>2356</v>
      </c>
      <c r="K5122" s="3" t="s">
        <v>16415</v>
      </c>
      <c r="L5122" s="3" t="s">
        <v>6705</v>
      </c>
      <c r="M5122" s="3" t="s">
        <v>6706</v>
      </c>
      <c r="N5122" s="3" t="s">
        <v>6603</v>
      </c>
      <c r="O5122" s="3" t="s">
        <v>6478</v>
      </c>
      <c r="P5122" s="3" t="s">
        <v>16435</v>
      </c>
      <c r="Q5122" s="3" t="s">
        <v>16436</v>
      </c>
      <c r="R5122" s="3" t="s">
        <v>6484</v>
      </c>
      <c r="S5122" s="3" t="s">
        <v>6491</v>
      </c>
      <c r="T5122" s="3" t="s">
        <v>8156</v>
      </c>
      <c r="U5122" s="3" t="s">
        <v>154</v>
      </c>
      <c r="V5122" s="3" t="s">
        <v>6899</v>
      </c>
      <c r="W5122" s="3" t="s">
        <v>154</v>
      </c>
      <c r="X5122" s="3" t="s">
        <v>154</v>
      </c>
      <c r="Y5122" s="3" t="s">
        <v>154</v>
      </c>
      <c r="Z5122" s="3" t="s">
        <v>154</v>
      </c>
      <c r="AA5122" s="3" t="s">
        <v>154</v>
      </c>
      <c r="AB5122" s="3" t="s">
        <v>154</v>
      </c>
      <c r="AC5122" s="3" t="s">
        <v>154</v>
      </c>
      <c r="AD5122" s="3" t="s">
        <v>6151</v>
      </c>
      <c r="AE5122" s="3" t="s">
        <v>6151</v>
      </c>
      <c r="AF5122" s="3" t="s">
        <v>154</v>
      </c>
      <c r="AG5122" s="3" t="s">
        <v>154</v>
      </c>
      <c r="AH5122" s="3" t="s">
        <v>6478</v>
      </c>
      <c r="AI5122" s="3" t="s">
        <v>6482</v>
      </c>
      <c r="AJ5122" s="3" t="s">
        <v>6489</v>
      </c>
    </row>
    <row r="5123" spans="1:36" ht="15">
      <c r="A5123" s="10">
        <v>5226</v>
      </c>
      <c r="B5123" t="str">
        <f>IF(K5123="总计","",INDEX(主数据!A:AD,MATCH(J5123,主数据!A:A,0),9))</f>
        <v>华南大区公司</v>
      </c>
      <c r="C5123" t="str">
        <f>IF(K5123="","",INDEX(主数据!A:AD,MATCH(J5123,主数据!A:A,0),11))</f>
        <v>深圳中区</v>
      </c>
      <c r="D5123" t="str">
        <f t="shared" si="320"/>
        <v>SZ65委托停车费（固定）直接录入</v>
      </c>
      <c r="E5123" s="13" t="str">
        <f t="shared" ref="E5123:E5186" si="322">TEXT(IF(V5123="","",--V5123),"0.00")</f>
        <v/>
      </c>
      <c r="F5123" s="13" t="str">
        <f>IF(E5123="","",IFERROR(IF(IF(K5123="","",INDEX(收费标合同信息维护!A:Q,MATCH(D5123,收费标合同信息维护!J:J,0),10))=D5123,"有","无"),"无"))</f>
        <v/>
      </c>
      <c r="G5123" s="13" t="str">
        <f t="shared" si="321"/>
        <v/>
      </c>
      <c r="H5123" s="13" t="str">
        <f t="shared" ref="H5123:H5186" si="323">TEXT(IF(W5123="","",--W5123),"0.00")</f>
        <v/>
      </c>
      <c r="I5123" s="13" t="str">
        <f>IF(G5123="","",IFERROR(IF(IF(K5123="","",INDEX(收费标合同信息维护!A:Q,MATCH(G5123,收费标合同信息维护!M:M,0),13))=G5123,"有","无"),"无"))</f>
        <v/>
      </c>
      <c r="J5123" s="3" t="s">
        <v>2356</v>
      </c>
      <c r="K5123" s="3" t="s">
        <v>16415</v>
      </c>
      <c r="L5123" s="3" t="s">
        <v>7341</v>
      </c>
      <c r="M5123" s="3" t="s">
        <v>7342</v>
      </c>
      <c r="N5123" s="3" t="s">
        <v>6477</v>
      </c>
      <c r="O5123" s="3" t="s">
        <v>6597</v>
      </c>
      <c r="P5123" s="3" t="s">
        <v>16437</v>
      </c>
      <c r="Q5123" s="3" t="s">
        <v>16384</v>
      </c>
      <c r="R5123" s="3" t="s">
        <v>6479</v>
      </c>
      <c r="S5123" s="3" t="s">
        <v>6480</v>
      </c>
      <c r="T5123" s="3" t="s">
        <v>8156</v>
      </c>
      <c r="U5123" s="3" t="s">
        <v>6716</v>
      </c>
      <c r="V5123" s="3" t="s">
        <v>154</v>
      </c>
      <c r="W5123" s="3" t="s">
        <v>154</v>
      </c>
      <c r="X5123" s="3" t="s">
        <v>154</v>
      </c>
      <c r="Y5123" s="3" t="s">
        <v>154</v>
      </c>
      <c r="Z5123" s="3" t="s">
        <v>154</v>
      </c>
      <c r="AA5123" s="3" t="s">
        <v>154</v>
      </c>
      <c r="AB5123" s="3" t="s">
        <v>154</v>
      </c>
      <c r="AC5123" s="3" t="s">
        <v>154</v>
      </c>
      <c r="AD5123" s="3" t="s">
        <v>6151</v>
      </c>
      <c r="AE5123" s="3" t="s">
        <v>6151</v>
      </c>
      <c r="AF5123" s="3" t="s">
        <v>154</v>
      </c>
      <c r="AG5123" s="3" t="s">
        <v>154</v>
      </c>
      <c r="AH5123" s="3" t="s">
        <v>6478</v>
      </c>
      <c r="AI5123" s="3" t="s">
        <v>6482</v>
      </c>
      <c r="AJ5123" s="3" t="s">
        <v>6033</v>
      </c>
    </row>
    <row r="5124" spans="1:36" ht="15">
      <c r="A5124" s="10">
        <v>5227</v>
      </c>
      <c r="B5124" t="str">
        <f>IF(K5124="总计","",INDEX(主数据!A:AD,MATCH(J5124,主数据!A:A,0),9))</f>
        <v>华南大区公司</v>
      </c>
      <c r="C5124" t="str">
        <f>IF(K5124="","",INDEX(主数据!A:AD,MATCH(J5124,主数据!A:A,0),11))</f>
        <v>深圳中区</v>
      </c>
      <c r="D5124" t="str">
        <f t="shared" si="320"/>
        <v>SZ65委托停车费（临时）直接录入</v>
      </c>
      <c r="E5124" s="13" t="str">
        <f t="shared" si="322"/>
        <v/>
      </c>
      <c r="F5124" s="13" t="str">
        <f>IF(E5124="","",IFERROR(IF(IF(K5124="","",INDEX(收费标合同信息维护!A:Q,MATCH(D5124,收费标合同信息维护!J:J,0),10))=D5124,"有","无"),"无"))</f>
        <v/>
      </c>
      <c r="G5124" s="13" t="str">
        <f t="shared" si="321"/>
        <v/>
      </c>
      <c r="H5124" s="13" t="str">
        <f t="shared" si="323"/>
        <v/>
      </c>
      <c r="I5124" s="13" t="str">
        <f>IF(G5124="","",IFERROR(IF(IF(K5124="","",INDEX(收费标合同信息维护!A:Q,MATCH(G5124,收费标合同信息维护!M:M,0),13))=G5124,"有","无"),"无"))</f>
        <v/>
      </c>
      <c r="J5124" s="3" t="s">
        <v>2356</v>
      </c>
      <c r="K5124" s="3" t="s">
        <v>16415</v>
      </c>
      <c r="L5124" s="3" t="s">
        <v>8396</v>
      </c>
      <c r="M5124" s="3" t="s">
        <v>8397</v>
      </c>
      <c r="N5124" s="3" t="s">
        <v>6477</v>
      </c>
      <c r="O5124" s="3" t="s">
        <v>6597</v>
      </c>
      <c r="P5124" s="3" t="s">
        <v>16438</v>
      </c>
      <c r="Q5124" s="3" t="s">
        <v>8397</v>
      </c>
      <c r="R5124" s="3" t="s">
        <v>6479</v>
      </c>
      <c r="S5124" s="3" t="s">
        <v>6480</v>
      </c>
      <c r="T5124" s="3" t="s">
        <v>8156</v>
      </c>
      <c r="U5124" s="3" t="s">
        <v>6716</v>
      </c>
      <c r="V5124" s="3" t="s">
        <v>154</v>
      </c>
      <c r="W5124" s="3" t="s">
        <v>154</v>
      </c>
      <c r="X5124" s="3" t="s">
        <v>154</v>
      </c>
      <c r="Y5124" s="3" t="s">
        <v>154</v>
      </c>
      <c r="Z5124" s="3" t="s">
        <v>154</v>
      </c>
      <c r="AA5124" s="3" t="s">
        <v>154</v>
      </c>
      <c r="AB5124" s="3" t="s">
        <v>154</v>
      </c>
      <c r="AC5124" s="3" t="s">
        <v>154</v>
      </c>
      <c r="AD5124" s="3" t="s">
        <v>6151</v>
      </c>
      <c r="AE5124" s="3" t="s">
        <v>6151</v>
      </c>
      <c r="AF5124" s="3" t="s">
        <v>154</v>
      </c>
      <c r="AG5124" s="3" t="s">
        <v>154</v>
      </c>
      <c r="AH5124" s="3" t="s">
        <v>6478</v>
      </c>
      <c r="AI5124" s="3" t="s">
        <v>6482</v>
      </c>
      <c r="AJ5124" s="3" t="s">
        <v>6033</v>
      </c>
    </row>
    <row r="5125" spans="1:36" ht="15">
      <c r="A5125" s="10">
        <v>5228</v>
      </c>
      <c r="B5125" t="str">
        <f>IF(K5125="总计","",INDEX(主数据!A:AD,MATCH(J5125,主数据!A:A,0),9))</f>
        <v>华南大区公司</v>
      </c>
      <c r="C5125" t="str">
        <f>IF(K5125="","",INDEX(主数据!A:AD,MATCH(J5125,主数据!A:A,0),11))</f>
        <v>深圳中区</v>
      </c>
      <c r="D5125" t="str">
        <f t="shared" si="320"/>
        <v>SZ65电费阶梯方式0.68</v>
      </c>
      <c r="E5125" s="13" t="str">
        <f t="shared" si="322"/>
        <v>0.68</v>
      </c>
      <c r="F5125" s="13" t="str">
        <f>IF(E5125="","",IFERROR(IF(IF(K5125="","",INDEX(收费标合同信息维护!A:Q,MATCH(D5125,收费标合同信息维护!J:J,0),10))=D5125,"有","无"),"无"))</f>
        <v>无</v>
      </c>
      <c r="G5125" s="13" t="str">
        <f t="shared" si="321"/>
        <v/>
      </c>
      <c r="H5125" s="13" t="str">
        <f t="shared" si="323"/>
        <v/>
      </c>
      <c r="I5125" s="13" t="str">
        <f>IF(G5125="","",IFERROR(IF(IF(K5125="","",INDEX(收费标合同信息维护!A:Q,MATCH(G5125,收费标合同信息维护!M:M,0),13))=G5125,"有","无"),"无"))</f>
        <v/>
      </c>
      <c r="J5125" s="3" t="s">
        <v>2356</v>
      </c>
      <c r="K5125" s="3" t="s">
        <v>16415</v>
      </c>
      <c r="L5125" s="3" t="s">
        <v>6601</v>
      </c>
      <c r="M5125" s="3" t="s">
        <v>6602</v>
      </c>
      <c r="N5125" s="3" t="s">
        <v>6603</v>
      </c>
      <c r="O5125" s="3" t="s">
        <v>6478</v>
      </c>
      <c r="P5125" s="3" t="s">
        <v>16439</v>
      </c>
      <c r="Q5125" s="3" t="s">
        <v>6602</v>
      </c>
      <c r="R5125" s="3" t="s">
        <v>6720</v>
      </c>
      <c r="S5125" s="3" t="s">
        <v>6491</v>
      </c>
      <c r="T5125" s="3" t="s">
        <v>7189</v>
      </c>
      <c r="U5125" s="3" t="s">
        <v>154</v>
      </c>
      <c r="V5125" s="3" t="s">
        <v>10321</v>
      </c>
      <c r="W5125" s="3" t="s">
        <v>154</v>
      </c>
      <c r="X5125" s="3" t="s">
        <v>6946</v>
      </c>
      <c r="Y5125" s="3" t="s">
        <v>12556</v>
      </c>
      <c r="Z5125" s="3" t="s">
        <v>6303</v>
      </c>
      <c r="AA5125" s="3" t="s">
        <v>8369</v>
      </c>
      <c r="AB5125" s="3" t="s">
        <v>154</v>
      </c>
      <c r="AC5125" s="3" t="s">
        <v>154</v>
      </c>
      <c r="AD5125" s="3" t="s">
        <v>6151</v>
      </c>
      <c r="AE5125" s="3" t="s">
        <v>6151</v>
      </c>
      <c r="AF5125" s="3" t="s">
        <v>154</v>
      </c>
      <c r="AG5125" s="3" t="s">
        <v>154</v>
      </c>
      <c r="AH5125" s="3" t="s">
        <v>6478</v>
      </c>
      <c r="AI5125" s="3" t="s">
        <v>6482</v>
      </c>
      <c r="AJ5125" s="3" t="s">
        <v>6489</v>
      </c>
    </row>
    <row r="5126" spans="1:36" ht="15">
      <c r="A5126" s="10">
        <v>5229</v>
      </c>
      <c r="B5126" t="str">
        <f>IF(K5126="总计","",INDEX(主数据!A:AD,MATCH(J5126,主数据!A:A,0),9))</f>
        <v>华南大区公司</v>
      </c>
      <c r="C5126" t="str">
        <f>IF(K5126="","",INDEX(主数据!A:AD,MATCH(J5126,主数据!A:A,0),11))</f>
        <v>深圳中区</v>
      </c>
      <c r="D5126" t="str">
        <f t="shared" si="320"/>
        <v>SZ65电费标准方式1.20</v>
      </c>
      <c r="E5126" s="13" t="str">
        <f t="shared" si="322"/>
        <v>1.20</v>
      </c>
      <c r="F5126" s="13" t="str">
        <f>IF(E5126="","",IFERROR(IF(IF(K5126="","",INDEX(收费标合同信息维护!A:Q,MATCH(D5126,收费标合同信息维护!J:J,0),10))=D5126,"有","无"),"无"))</f>
        <v>无</v>
      </c>
      <c r="G5126" s="13" t="str">
        <f t="shared" si="321"/>
        <v/>
      </c>
      <c r="H5126" s="13" t="str">
        <f t="shared" si="323"/>
        <v/>
      </c>
      <c r="I5126" s="13" t="str">
        <f>IF(G5126="","",IFERROR(IF(IF(K5126="","",INDEX(收费标合同信息维护!A:Q,MATCH(G5126,收费标合同信息维护!M:M,0),13))=G5126,"有","无"),"无"))</f>
        <v/>
      </c>
      <c r="J5126" s="3" t="s">
        <v>2356</v>
      </c>
      <c r="K5126" s="3" t="s">
        <v>16415</v>
      </c>
      <c r="L5126" s="3" t="s">
        <v>6601</v>
      </c>
      <c r="M5126" s="3" t="s">
        <v>6602</v>
      </c>
      <c r="N5126" s="3" t="s">
        <v>6603</v>
      </c>
      <c r="O5126" s="3" t="s">
        <v>6478</v>
      </c>
      <c r="P5126" s="3" t="s">
        <v>16440</v>
      </c>
      <c r="Q5126" s="3" t="s">
        <v>14365</v>
      </c>
      <c r="R5126" s="3" t="s">
        <v>6484</v>
      </c>
      <c r="S5126" s="3" t="s">
        <v>6491</v>
      </c>
      <c r="T5126" s="3" t="s">
        <v>16441</v>
      </c>
      <c r="U5126" s="3" t="s">
        <v>154</v>
      </c>
      <c r="V5126" s="3" t="s">
        <v>6614</v>
      </c>
      <c r="W5126" s="3" t="s">
        <v>154</v>
      </c>
      <c r="X5126" s="3" t="s">
        <v>154</v>
      </c>
      <c r="Y5126" s="3" t="s">
        <v>154</v>
      </c>
      <c r="Z5126" s="3" t="s">
        <v>154</v>
      </c>
      <c r="AA5126" s="3" t="s">
        <v>154</v>
      </c>
      <c r="AB5126" s="3" t="s">
        <v>154</v>
      </c>
      <c r="AC5126" s="3" t="s">
        <v>154</v>
      </c>
      <c r="AD5126" s="3" t="s">
        <v>6151</v>
      </c>
      <c r="AE5126" s="3" t="s">
        <v>6151</v>
      </c>
      <c r="AF5126" s="3" t="s">
        <v>154</v>
      </c>
      <c r="AG5126" s="3" t="s">
        <v>154</v>
      </c>
      <c r="AH5126" s="3" t="s">
        <v>6478</v>
      </c>
      <c r="AI5126" s="3" t="s">
        <v>6482</v>
      </c>
      <c r="AJ5126" s="3" t="s">
        <v>6489</v>
      </c>
    </row>
    <row r="5127" spans="1:36" ht="15">
      <c r="A5127" s="10">
        <v>5230</v>
      </c>
      <c r="B5127" t="str">
        <f>IF(K5127="总计","",INDEX(主数据!A:AD,MATCH(J5127,主数据!A:A,0),9))</f>
        <v>华南大区公司</v>
      </c>
      <c r="C5127" t="str">
        <f>IF(K5127="","",INDEX(主数据!A:AD,MATCH(J5127,主数据!A:A,0),11))</f>
        <v>深圳中区</v>
      </c>
      <c r="D5127" t="str">
        <f t="shared" si="320"/>
        <v>SZ65电费标准方式0.68</v>
      </c>
      <c r="E5127" s="13" t="str">
        <f t="shared" si="322"/>
        <v>0.68</v>
      </c>
      <c r="F5127" s="13" t="str">
        <f>IF(E5127="","",IFERROR(IF(IF(K5127="","",INDEX(收费标合同信息维护!A:Q,MATCH(D5127,收费标合同信息维护!J:J,0),10))=D5127,"有","无"),"无"))</f>
        <v>无</v>
      </c>
      <c r="G5127" s="13" t="str">
        <f t="shared" si="321"/>
        <v/>
      </c>
      <c r="H5127" s="13" t="str">
        <f t="shared" si="323"/>
        <v/>
      </c>
      <c r="I5127" s="13" t="str">
        <f>IF(G5127="","",IFERROR(IF(IF(K5127="","",INDEX(收费标合同信息维护!A:Q,MATCH(G5127,收费标合同信息维护!M:M,0),13))=G5127,"有","无"),"无"))</f>
        <v/>
      </c>
      <c r="J5127" s="3" t="s">
        <v>2356</v>
      </c>
      <c r="K5127" s="3" t="s">
        <v>16415</v>
      </c>
      <c r="L5127" s="3" t="s">
        <v>6601</v>
      </c>
      <c r="M5127" s="3" t="s">
        <v>6602</v>
      </c>
      <c r="N5127" s="3" t="s">
        <v>6603</v>
      </c>
      <c r="O5127" s="3" t="s">
        <v>6478</v>
      </c>
      <c r="P5127" s="3" t="s">
        <v>16442</v>
      </c>
      <c r="Q5127" s="3" t="s">
        <v>14367</v>
      </c>
      <c r="R5127" s="3" t="s">
        <v>6484</v>
      </c>
      <c r="S5127" s="3" t="s">
        <v>6491</v>
      </c>
      <c r="T5127" s="3" t="s">
        <v>16441</v>
      </c>
      <c r="U5127" s="3" t="s">
        <v>154</v>
      </c>
      <c r="V5127" s="3" t="s">
        <v>10321</v>
      </c>
      <c r="W5127" s="3" t="s">
        <v>154</v>
      </c>
      <c r="X5127" s="3" t="s">
        <v>154</v>
      </c>
      <c r="Y5127" s="3" t="s">
        <v>154</v>
      </c>
      <c r="Z5127" s="3" t="s">
        <v>154</v>
      </c>
      <c r="AA5127" s="3" t="s">
        <v>154</v>
      </c>
      <c r="AB5127" s="3" t="s">
        <v>154</v>
      </c>
      <c r="AC5127" s="3" t="s">
        <v>154</v>
      </c>
      <c r="AD5127" s="3" t="s">
        <v>6151</v>
      </c>
      <c r="AE5127" s="3" t="s">
        <v>6151</v>
      </c>
      <c r="AF5127" s="3" t="s">
        <v>154</v>
      </c>
      <c r="AG5127" s="3" t="s">
        <v>154</v>
      </c>
      <c r="AH5127" s="3" t="s">
        <v>6478</v>
      </c>
      <c r="AI5127" s="3" t="s">
        <v>6482</v>
      </c>
      <c r="AJ5127" s="3" t="s">
        <v>6489</v>
      </c>
    </row>
    <row r="5128" spans="1:36" ht="15">
      <c r="A5128" s="10">
        <v>5231</v>
      </c>
      <c r="B5128" t="str">
        <f>IF(K5128="总计","",INDEX(主数据!A:AD,MATCH(J5128,主数据!A:A,0),9))</f>
        <v>华南大区公司</v>
      </c>
      <c r="C5128" t="str">
        <f>IF(K5128="","",INDEX(主数据!A:AD,MATCH(J5128,主数据!A:A,0),11))</f>
        <v>深圳中区</v>
      </c>
      <c r="D5128" t="str">
        <f t="shared" si="320"/>
        <v>SZ65自来水费（简易征收）阶梯方式2.67</v>
      </c>
      <c r="E5128" s="13" t="str">
        <f t="shared" si="322"/>
        <v>2.67</v>
      </c>
      <c r="F5128" s="13" t="str">
        <f>IF(E5128="","",IFERROR(IF(IF(K5128="","",INDEX(收费标合同信息维护!A:Q,MATCH(D5128,收费标合同信息维护!J:J,0),10))=D5128,"有","无"),"无"))</f>
        <v>无</v>
      </c>
      <c r="G5128" s="13" t="str">
        <f t="shared" si="321"/>
        <v/>
      </c>
      <c r="H5128" s="13" t="str">
        <f t="shared" si="323"/>
        <v/>
      </c>
      <c r="I5128" s="13" t="str">
        <f>IF(G5128="","",IFERROR(IF(IF(K5128="","",INDEX(收费标合同信息维护!A:Q,MATCH(G5128,收费标合同信息维护!M:M,0),13))=G5128,"有","无"),"无"))</f>
        <v/>
      </c>
      <c r="J5128" s="3" t="s">
        <v>2356</v>
      </c>
      <c r="K5128" s="3" t="s">
        <v>16415</v>
      </c>
      <c r="L5128" s="3" t="s">
        <v>6615</v>
      </c>
      <c r="M5128" s="3" t="s">
        <v>6616</v>
      </c>
      <c r="N5128" s="3" t="s">
        <v>6603</v>
      </c>
      <c r="O5128" s="3" t="s">
        <v>6478</v>
      </c>
      <c r="P5128" s="3" t="s">
        <v>16443</v>
      </c>
      <c r="Q5128" s="3" t="s">
        <v>6723</v>
      </c>
      <c r="R5128" s="3" t="s">
        <v>6720</v>
      </c>
      <c r="S5128" s="3" t="s">
        <v>6491</v>
      </c>
      <c r="T5128" s="3" t="s">
        <v>6751</v>
      </c>
      <c r="U5128" s="3" t="s">
        <v>154</v>
      </c>
      <c r="V5128" s="3" t="s">
        <v>6724</v>
      </c>
      <c r="W5128" s="3" t="s">
        <v>154</v>
      </c>
      <c r="X5128" s="3" t="s">
        <v>6725</v>
      </c>
      <c r="Y5128" s="3" t="s">
        <v>6954</v>
      </c>
      <c r="Z5128" s="3" t="s">
        <v>6049</v>
      </c>
      <c r="AA5128" s="3" t="s">
        <v>6955</v>
      </c>
      <c r="AB5128" s="3" t="s">
        <v>154</v>
      </c>
      <c r="AC5128" s="3" t="s">
        <v>154</v>
      </c>
      <c r="AD5128" s="3" t="s">
        <v>6151</v>
      </c>
      <c r="AE5128" s="3" t="s">
        <v>6151</v>
      </c>
      <c r="AF5128" s="3" t="s">
        <v>154</v>
      </c>
      <c r="AG5128" s="3" t="s">
        <v>154</v>
      </c>
      <c r="AH5128" s="3" t="s">
        <v>6478</v>
      </c>
      <c r="AI5128" s="3" t="s">
        <v>6482</v>
      </c>
      <c r="AJ5128" s="3" t="s">
        <v>6489</v>
      </c>
    </row>
    <row r="5129" spans="1:36" ht="15">
      <c r="A5129" s="10">
        <v>5232</v>
      </c>
      <c r="B5129" t="str">
        <f>IF(K5129="总计","",INDEX(主数据!A:AD,MATCH(J5129,主数据!A:A,0),9))</f>
        <v>华南大区公司</v>
      </c>
      <c r="C5129" t="str">
        <f>IF(K5129="","",INDEX(主数据!A:AD,MATCH(J5129,主数据!A:A,0),11))</f>
        <v>深圳中区</v>
      </c>
      <c r="D5129" t="str">
        <f t="shared" si="320"/>
        <v>SZ65自来水费（简易征收）标准方式3.77</v>
      </c>
      <c r="E5129" s="13" t="str">
        <f t="shared" si="322"/>
        <v>3.77</v>
      </c>
      <c r="F5129" s="13" t="str">
        <f>IF(E5129="","",IFERROR(IF(IF(K5129="","",INDEX(收费标合同信息维护!A:Q,MATCH(D5129,收费标合同信息维护!J:J,0),10))=D5129,"有","无"),"无"))</f>
        <v>无</v>
      </c>
      <c r="G5129" s="13" t="str">
        <f t="shared" si="321"/>
        <v/>
      </c>
      <c r="H5129" s="13" t="str">
        <f t="shared" si="323"/>
        <v/>
      </c>
      <c r="I5129" s="13" t="str">
        <f>IF(G5129="","",IFERROR(IF(IF(K5129="","",INDEX(收费标合同信息维护!A:Q,MATCH(G5129,收费标合同信息维护!M:M,0),13))=G5129,"有","无"),"无"))</f>
        <v/>
      </c>
      <c r="J5129" s="3" t="s">
        <v>2356</v>
      </c>
      <c r="K5129" s="3" t="s">
        <v>16415</v>
      </c>
      <c r="L5129" s="3" t="s">
        <v>6615</v>
      </c>
      <c r="M5129" s="3" t="s">
        <v>6616</v>
      </c>
      <c r="N5129" s="3" t="s">
        <v>6603</v>
      </c>
      <c r="O5129" s="3" t="s">
        <v>6478</v>
      </c>
      <c r="P5129" s="3" t="s">
        <v>16444</v>
      </c>
      <c r="Q5129" s="3" t="s">
        <v>14369</v>
      </c>
      <c r="R5129" s="3" t="s">
        <v>6484</v>
      </c>
      <c r="S5129" s="3" t="s">
        <v>6491</v>
      </c>
      <c r="T5129" s="3" t="s">
        <v>16445</v>
      </c>
      <c r="U5129" s="3" t="s">
        <v>154</v>
      </c>
      <c r="V5129" s="3" t="s">
        <v>6958</v>
      </c>
      <c r="W5129" s="3" t="s">
        <v>154</v>
      </c>
      <c r="X5129" s="3" t="s">
        <v>154</v>
      </c>
      <c r="Y5129" s="3" t="s">
        <v>154</v>
      </c>
      <c r="Z5129" s="3" t="s">
        <v>154</v>
      </c>
      <c r="AA5129" s="3" t="s">
        <v>154</v>
      </c>
      <c r="AB5129" s="3" t="s">
        <v>154</v>
      </c>
      <c r="AC5129" s="3" t="s">
        <v>154</v>
      </c>
      <c r="AD5129" s="3" t="s">
        <v>6151</v>
      </c>
      <c r="AE5129" s="3" t="s">
        <v>6151</v>
      </c>
      <c r="AF5129" s="3" t="s">
        <v>154</v>
      </c>
      <c r="AG5129" s="3" t="s">
        <v>154</v>
      </c>
      <c r="AH5129" s="3" t="s">
        <v>6478</v>
      </c>
      <c r="AI5129" s="3" t="s">
        <v>6482</v>
      </c>
      <c r="AJ5129" s="3" t="s">
        <v>6489</v>
      </c>
    </row>
    <row r="5130" spans="1:36" ht="15">
      <c r="A5130" s="10">
        <v>5233</v>
      </c>
      <c r="B5130" t="str">
        <f>IF(K5130="总计","",INDEX(主数据!A:AD,MATCH(J5130,主数据!A:A,0),9))</f>
        <v>华南大区公司</v>
      </c>
      <c r="C5130" t="str">
        <f>IF(K5130="","",INDEX(主数据!A:AD,MATCH(J5130,主数据!A:A,0),11))</f>
        <v>深圳中区</v>
      </c>
      <c r="D5130" t="str">
        <f t="shared" si="320"/>
        <v>SZ65排水费标准方式1.08</v>
      </c>
      <c r="E5130" s="13" t="str">
        <f t="shared" si="322"/>
        <v>1.08</v>
      </c>
      <c r="F5130" s="13" t="str">
        <f>IF(E5130="","",IFERROR(IF(IF(K5130="","",INDEX(收费标合同信息维护!A:Q,MATCH(D5130,收费标合同信息维护!J:J,0),10))=D5130,"有","无"),"无"))</f>
        <v>无</v>
      </c>
      <c r="G5130" s="13" t="str">
        <f t="shared" si="321"/>
        <v/>
      </c>
      <c r="H5130" s="13" t="str">
        <f t="shared" si="323"/>
        <v/>
      </c>
      <c r="I5130" s="13" t="str">
        <f>IF(G5130="","",IFERROR(IF(IF(K5130="","",INDEX(收费标合同信息维护!A:Q,MATCH(G5130,收费标合同信息维护!M:M,0),13))=G5130,"有","无"),"无"))</f>
        <v/>
      </c>
      <c r="J5130" s="3" t="s">
        <v>2356</v>
      </c>
      <c r="K5130" s="3" t="s">
        <v>16415</v>
      </c>
      <c r="L5130" s="3" t="s">
        <v>6959</v>
      </c>
      <c r="M5130" s="3" t="s">
        <v>6960</v>
      </c>
      <c r="N5130" s="3" t="s">
        <v>6477</v>
      </c>
      <c r="O5130" s="3" t="s">
        <v>6478</v>
      </c>
      <c r="P5130" s="3" t="s">
        <v>16446</v>
      </c>
      <c r="Q5130" s="3" t="s">
        <v>16447</v>
      </c>
      <c r="R5130" s="3" t="s">
        <v>6484</v>
      </c>
      <c r="S5130" s="3" t="s">
        <v>6491</v>
      </c>
      <c r="T5130" s="3" t="s">
        <v>8156</v>
      </c>
      <c r="U5130" s="3" t="s">
        <v>154</v>
      </c>
      <c r="V5130" s="3" t="s">
        <v>6975</v>
      </c>
      <c r="W5130" s="3" t="s">
        <v>154</v>
      </c>
      <c r="X5130" s="3" t="s">
        <v>154</v>
      </c>
      <c r="Y5130" s="3" t="s">
        <v>154</v>
      </c>
      <c r="Z5130" s="3" t="s">
        <v>154</v>
      </c>
      <c r="AA5130" s="3" t="s">
        <v>154</v>
      </c>
      <c r="AB5130" s="3" t="s">
        <v>154</v>
      </c>
      <c r="AC5130" s="3" t="s">
        <v>154</v>
      </c>
      <c r="AD5130" s="3" t="s">
        <v>6151</v>
      </c>
      <c r="AE5130" s="3" t="s">
        <v>6151</v>
      </c>
      <c r="AF5130" s="3" t="s">
        <v>154</v>
      </c>
      <c r="AG5130" s="3" t="s">
        <v>154</v>
      </c>
      <c r="AH5130" s="3" t="s">
        <v>6478</v>
      </c>
      <c r="AI5130" s="3" t="s">
        <v>6482</v>
      </c>
      <c r="AJ5130" s="3" t="s">
        <v>6489</v>
      </c>
    </row>
    <row r="5131" spans="1:36" ht="15">
      <c r="A5131" s="10">
        <v>5234</v>
      </c>
      <c r="B5131" t="str">
        <f>IF(K5131="总计","",INDEX(主数据!A:AD,MATCH(J5131,主数据!A:A,0),9))</f>
        <v>华南大区公司</v>
      </c>
      <c r="C5131" t="str">
        <f>IF(K5131="","",INDEX(主数据!A:AD,MATCH(J5131,主数据!A:A,0),11))</f>
        <v>深圳中区</v>
      </c>
      <c r="D5131" t="str">
        <f t="shared" si="320"/>
        <v>SZ65排水费（仪表）标准方式1.08</v>
      </c>
      <c r="E5131" s="13" t="str">
        <f t="shared" si="322"/>
        <v>1.08</v>
      </c>
      <c r="F5131" s="13" t="str">
        <f>IF(E5131="","",IFERROR(IF(IF(K5131="","",INDEX(收费标合同信息维护!A:Q,MATCH(D5131,收费标合同信息维护!J:J,0),10))=D5131,"有","无"),"无"))</f>
        <v>无</v>
      </c>
      <c r="G5131" s="13" t="str">
        <f t="shared" si="321"/>
        <v/>
      </c>
      <c r="H5131" s="13" t="str">
        <f t="shared" si="323"/>
        <v/>
      </c>
      <c r="I5131" s="13" t="str">
        <f>IF(G5131="","",IFERROR(IF(IF(K5131="","",INDEX(收费标合同信息维护!A:Q,MATCH(G5131,收费标合同信息维护!M:M,0),13))=G5131,"有","无"),"无"))</f>
        <v/>
      </c>
      <c r="J5131" s="3" t="s">
        <v>2356</v>
      </c>
      <c r="K5131" s="3" t="s">
        <v>16415</v>
      </c>
      <c r="L5131" s="3" t="s">
        <v>6971</v>
      </c>
      <c r="M5131" s="3" t="s">
        <v>6972</v>
      </c>
      <c r="N5131" s="3" t="s">
        <v>6603</v>
      </c>
      <c r="O5131" s="3" t="s">
        <v>6478</v>
      </c>
      <c r="P5131" s="3" t="s">
        <v>16448</v>
      </c>
      <c r="Q5131" s="3" t="s">
        <v>16449</v>
      </c>
      <c r="R5131" s="3" t="s">
        <v>6484</v>
      </c>
      <c r="S5131" s="3" t="s">
        <v>6491</v>
      </c>
      <c r="T5131" s="3" t="s">
        <v>7075</v>
      </c>
      <c r="U5131" s="3" t="s">
        <v>154</v>
      </c>
      <c r="V5131" s="3" t="s">
        <v>6975</v>
      </c>
      <c r="W5131" s="3" t="s">
        <v>154</v>
      </c>
      <c r="X5131" s="3" t="s">
        <v>154</v>
      </c>
      <c r="Y5131" s="3" t="s">
        <v>154</v>
      </c>
      <c r="Z5131" s="3" t="s">
        <v>154</v>
      </c>
      <c r="AA5131" s="3" t="s">
        <v>154</v>
      </c>
      <c r="AB5131" s="3" t="s">
        <v>154</v>
      </c>
      <c r="AC5131" s="3" t="s">
        <v>154</v>
      </c>
      <c r="AD5131" s="3" t="s">
        <v>6151</v>
      </c>
      <c r="AE5131" s="3" t="s">
        <v>6151</v>
      </c>
      <c r="AF5131" s="3" t="s">
        <v>154</v>
      </c>
      <c r="AG5131" s="3" t="s">
        <v>154</v>
      </c>
      <c r="AH5131" s="3" t="s">
        <v>6478</v>
      </c>
      <c r="AI5131" s="3" t="s">
        <v>6482</v>
      </c>
      <c r="AJ5131" s="3" t="s">
        <v>6489</v>
      </c>
    </row>
    <row r="5132" spans="1:36" ht="15">
      <c r="A5132" s="10">
        <v>5235</v>
      </c>
      <c r="B5132" t="str">
        <f>IF(K5132="总计","",INDEX(主数据!A:AD,MATCH(J5132,主数据!A:A,0),9))</f>
        <v>华南大区公司</v>
      </c>
      <c r="C5132" t="str">
        <f>IF(K5132="","",INDEX(主数据!A:AD,MATCH(J5132,主数据!A:A,0),11))</f>
        <v>深圳中区</v>
      </c>
      <c r="D5132" t="str">
        <f t="shared" si="320"/>
        <v>SZ65排水费（仪表）阶梯方式0.81</v>
      </c>
      <c r="E5132" s="13" t="str">
        <f t="shared" si="322"/>
        <v>0.81</v>
      </c>
      <c r="F5132" s="13" t="str">
        <f>IF(E5132="","",IFERROR(IF(IF(K5132="","",INDEX(收费标合同信息维护!A:Q,MATCH(D5132,收费标合同信息维护!J:J,0),10))=D5132,"有","无"),"无"))</f>
        <v>无</v>
      </c>
      <c r="G5132" s="13" t="str">
        <f t="shared" si="321"/>
        <v/>
      </c>
      <c r="H5132" s="13" t="str">
        <f t="shared" si="323"/>
        <v/>
      </c>
      <c r="I5132" s="13" t="str">
        <f>IF(G5132="","",IFERROR(IF(IF(K5132="","",INDEX(收费标合同信息维护!A:Q,MATCH(G5132,收费标合同信息维护!M:M,0),13))=G5132,"有","无"),"无"))</f>
        <v/>
      </c>
      <c r="J5132" s="3" t="s">
        <v>2356</v>
      </c>
      <c r="K5132" s="3" t="s">
        <v>16415</v>
      </c>
      <c r="L5132" s="3" t="s">
        <v>6971</v>
      </c>
      <c r="M5132" s="3" t="s">
        <v>6972</v>
      </c>
      <c r="N5132" s="3" t="s">
        <v>6603</v>
      </c>
      <c r="O5132" s="3" t="s">
        <v>6478</v>
      </c>
      <c r="P5132" s="3" t="s">
        <v>16450</v>
      </c>
      <c r="Q5132" s="3" t="s">
        <v>6960</v>
      </c>
      <c r="R5132" s="3" t="s">
        <v>6720</v>
      </c>
      <c r="S5132" s="3" t="s">
        <v>6491</v>
      </c>
      <c r="T5132" s="3" t="s">
        <v>16451</v>
      </c>
      <c r="U5132" s="3" t="s">
        <v>154</v>
      </c>
      <c r="V5132" s="3" t="s">
        <v>6978</v>
      </c>
      <c r="W5132" s="3" t="s">
        <v>154</v>
      </c>
      <c r="X5132" s="3" t="s">
        <v>6725</v>
      </c>
      <c r="Y5132" s="3" t="s">
        <v>6979</v>
      </c>
      <c r="Z5132" s="3" t="s">
        <v>6049</v>
      </c>
      <c r="AA5132" s="3" t="s">
        <v>6980</v>
      </c>
      <c r="AB5132" s="3" t="s">
        <v>154</v>
      </c>
      <c r="AC5132" s="3" t="s">
        <v>154</v>
      </c>
      <c r="AD5132" s="3" t="s">
        <v>6151</v>
      </c>
      <c r="AE5132" s="3" t="s">
        <v>6151</v>
      </c>
      <c r="AF5132" s="3" t="s">
        <v>154</v>
      </c>
      <c r="AG5132" s="3" t="s">
        <v>154</v>
      </c>
      <c r="AH5132" s="3" t="s">
        <v>6478</v>
      </c>
      <c r="AI5132" s="3" t="s">
        <v>6482</v>
      </c>
      <c r="AJ5132" s="3" t="s">
        <v>6489</v>
      </c>
    </row>
    <row r="5133" spans="1:36" ht="15">
      <c r="A5133" s="10">
        <v>5236</v>
      </c>
      <c r="B5133" t="str">
        <f>IF(K5133="总计","",INDEX(主数据!A:AD,MATCH(J5133,主数据!A:A,0),9))</f>
        <v>华南大区公司</v>
      </c>
      <c r="C5133" t="str">
        <f>IF(K5133="","",INDEX(主数据!A:AD,MATCH(J5133,主数据!A:A,0),11))</f>
        <v>深圳中区</v>
      </c>
      <c r="D5133" t="str">
        <f t="shared" si="320"/>
        <v>SZ65排水费（仪表）标准方式1.20</v>
      </c>
      <c r="E5133" s="13" t="str">
        <f t="shared" si="322"/>
        <v>1.20</v>
      </c>
      <c r="F5133" s="13" t="str">
        <f>IF(E5133="","",IFERROR(IF(IF(K5133="","",INDEX(收费标合同信息维护!A:Q,MATCH(D5133,收费标合同信息维护!J:J,0),10))=D5133,"有","无"),"无"))</f>
        <v>无</v>
      </c>
      <c r="G5133" s="13" t="str">
        <f t="shared" si="321"/>
        <v/>
      </c>
      <c r="H5133" s="13" t="str">
        <f t="shared" si="323"/>
        <v/>
      </c>
      <c r="I5133" s="13" t="str">
        <f>IF(G5133="","",IFERROR(IF(IF(K5133="","",INDEX(收费标合同信息维护!A:Q,MATCH(G5133,收费标合同信息维护!M:M,0),13))=G5133,"有","无"),"无"))</f>
        <v/>
      </c>
      <c r="J5133" s="3" t="s">
        <v>2356</v>
      </c>
      <c r="K5133" s="3" t="s">
        <v>16415</v>
      </c>
      <c r="L5133" s="3" t="s">
        <v>6971</v>
      </c>
      <c r="M5133" s="3" t="s">
        <v>6972</v>
      </c>
      <c r="N5133" s="3" t="s">
        <v>6603</v>
      </c>
      <c r="O5133" s="3" t="s">
        <v>6478</v>
      </c>
      <c r="P5133" s="3" t="s">
        <v>16452</v>
      </c>
      <c r="Q5133" s="3" t="s">
        <v>16453</v>
      </c>
      <c r="R5133" s="3" t="s">
        <v>6484</v>
      </c>
      <c r="S5133" s="3" t="s">
        <v>6491</v>
      </c>
      <c r="T5133" s="3" t="s">
        <v>8156</v>
      </c>
      <c r="U5133" s="3" t="s">
        <v>154</v>
      </c>
      <c r="V5133" s="3" t="s">
        <v>6614</v>
      </c>
      <c r="W5133" s="3" t="s">
        <v>154</v>
      </c>
      <c r="X5133" s="3" t="s">
        <v>154</v>
      </c>
      <c r="Y5133" s="3" t="s">
        <v>154</v>
      </c>
      <c r="Z5133" s="3" t="s">
        <v>154</v>
      </c>
      <c r="AA5133" s="3" t="s">
        <v>154</v>
      </c>
      <c r="AB5133" s="3" t="s">
        <v>154</v>
      </c>
      <c r="AC5133" s="3" t="s">
        <v>154</v>
      </c>
      <c r="AD5133" s="3" t="s">
        <v>6151</v>
      </c>
      <c r="AE5133" s="3" t="s">
        <v>6151</v>
      </c>
      <c r="AF5133" s="3" t="s">
        <v>154</v>
      </c>
      <c r="AG5133" s="3" t="s">
        <v>154</v>
      </c>
      <c r="AH5133" s="3" t="s">
        <v>6478</v>
      </c>
      <c r="AI5133" s="3" t="s">
        <v>6482</v>
      </c>
      <c r="AJ5133" s="3" t="s">
        <v>6489</v>
      </c>
    </row>
    <row r="5134" spans="1:36" ht="15">
      <c r="A5134" s="10">
        <v>5237</v>
      </c>
      <c r="B5134" t="str">
        <f>IF(K5134="总计","",INDEX(主数据!A:AD,MATCH(J5134,主数据!A:A,0),9))</f>
        <v>华南大区公司</v>
      </c>
      <c r="C5134" t="str">
        <f>IF(K5134="","",INDEX(主数据!A:AD,MATCH(J5134,主数据!A:A,0),11))</f>
        <v>深圳中区</v>
      </c>
      <c r="D5134" t="str">
        <f t="shared" si="320"/>
        <v>SZ65代收代付其他费用直接录入</v>
      </c>
      <c r="E5134" s="13" t="str">
        <f t="shared" si="322"/>
        <v/>
      </c>
      <c r="F5134" s="13" t="str">
        <f>IF(E5134="","",IFERROR(IF(IF(K5134="","",INDEX(收费标合同信息维护!A:Q,MATCH(D5134,收费标合同信息维护!J:J,0),10))=D5134,"有","无"),"无"))</f>
        <v/>
      </c>
      <c r="G5134" s="13" t="str">
        <f t="shared" si="321"/>
        <v/>
      </c>
      <c r="H5134" s="13" t="str">
        <f t="shared" si="323"/>
        <v/>
      </c>
      <c r="I5134" s="13" t="str">
        <f>IF(G5134="","",IFERROR(IF(IF(K5134="","",INDEX(收费标合同信息维护!A:Q,MATCH(G5134,收费标合同信息维护!M:M,0),13))=G5134,"有","无"),"无"))</f>
        <v/>
      </c>
      <c r="J5134" s="3" t="s">
        <v>2356</v>
      </c>
      <c r="K5134" s="3" t="s">
        <v>16415</v>
      </c>
      <c r="L5134" s="3" t="s">
        <v>6620</v>
      </c>
      <c r="M5134" s="3" t="s">
        <v>6621</v>
      </c>
      <c r="N5134" s="3" t="s">
        <v>6477</v>
      </c>
      <c r="O5134" s="3" t="s">
        <v>6478</v>
      </c>
      <c r="P5134" s="3" t="s">
        <v>16454</v>
      </c>
      <c r="Q5134" s="3" t="s">
        <v>16455</v>
      </c>
      <c r="R5134" s="3" t="s">
        <v>6479</v>
      </c>
      <c r="S5134" s="3" t="s">
        <v>6480</v>
      </c>
      <c r="T5134" s="3" t="s">
        <v>16441</v>
      </c>
      <c r="U5134" s="3" t="s">
        <v>6716</v>
      </c>
      <c r="V5134" s="3" t="s">
        <v>154</v>
      </c>
      <c r="W5134" s="3" t="s">
        <v>154</v>
      </c>
      <c r="X5134" s="3" t="s">
        <v>154</v>
      </c>
      <c r="Y5134" s="3" t="s">
        <v>154</v>
      </c>
      <c r="Z5134" s="3" t="s">
        <v>154</v>
      </c>
      <c r="AA5134" s="3" t="s">
        <v>154</v>
      </c>
      <c r="AB5134" s="3" t="s">
        <v>154</v>
      </c>
      <c r="AC5134" s="3" t="s">
        <v>154</v>
      </c>
      <c r="AD5134" s="3" t="s">
        <v>6151</v>
      </c>
      <c r="AE5134" s="3" t="s">
        <v>6151</v>
      </c>
      <c r="AF5134" s="3" t="s">
        <v>154</v>
      </c>
      <c r="AG5134" s="3" t="s">
        <v>154</v>
      </c>
      <c r="AH5134" s="3" t="s">
        <v>6478</v>
      </c>
      <c r="AI5134" s="3" t="s">
        <v>6727</v>
      </c>
      <c r="AJ5134" s="3" t="s">
        <v>6489</v>
      </c>
    </row>
    <row r="5135" spans="1:36" ht="15">
      <c r="A5135" s="10">
        <v>5238</v>
      </c>
      <c r="B5135" t="str">
        <f>IF(K5135="总计","",INDEX(主数据!A:AD,MATCH(J5135,主数据!A:A,0),9))</f>
        <v>华南大区公司</v>
      </c>
      <c r="C5135" t="str">
        <f>IF(K5135="","",INDEX(主数据!A:AD,MATCH(J5135,主数据!A:A,0),11))</f>
        <v>深圳中区</v>
      </c>
      <c r="D5135" t="str">
        <f t="shared" si="320"/>
        <v>SZ65代收代付其他费用直接录入</v>
      </c>
      <c r="E5135" s="13" t="str">
        <f t="shared" si="322"/>
        <v/>
      </c>
      <c r="F5135" s="13" t="str">
        <f>IF(E5135="","",IFERROR(IF(IF(K5135="","",INDEX(收费标合同信息维护!A:Q,MATCH(D5135,收费标合同信息维护!J:J,0),10))=D5135,"有","无"),"无"))</f>
        <v/>
      </c>
      <c r="G5135" s="13" t="str">
        <f t="shared" si="321"/>
        <v/>
      </c>
      <c r="H5135" s="13" t="str">
        <f t="shared" si="323"/>
        <v/>
      </c>
      <c r="I5135" s="13" t="str">
        <f>IF(G5135="","",IFERROR(IF(IF(K5135="","",INDEX(收费标合同信息维护!A:Q,MATCH(G5135,收费标合同信息维护!M:M,0),13))=G5135,"有","无"),"无"))</f>
        <v/>
      </c>
      <c r="J5135" s="3" t="s">
        <v>2356</v>
      </c>
      <c r="K5135" s="3" t="s">
        <v>16415</v>
      </c>
      <c r="L5135" s="3" t="s">
        <v>6620</v>
      </c>
      <c r="M5135" s="3" t="s">
        <v>6621</v>
      </c>
      <c r="N5135" s="3" t="s">
        <v>6477</v>
      </c>
      <c r="O5135" s="3" t="s">
        <v>6478</v>
      </c>
      <c r="P5135" s="3" t="s">
        <v>16456</v>
      </c>
      <c r="Q5135" s="3" t="s">
        <v>15907</v>
      </c>
      <c r="R5135" s="3" t="s">
        <v>6479</v>
      </c>
      <c r="S5135" s="3" t="s">
        <v>6480</v>
      </c>
      <c r="T5135" s="3" t="s">
        <v>16441</v>
      </c>
      <c r="U5135" s="3" t="s">
        <v>6716</v>
      </c>
      <c r="V5135" s="3" t="s">
        <v>154</v>
      </c>
      <c r="W5135" s="3" t="s">
        <v>154</v>
      </c>
      <c r="X5135" s="3" t="s">
        <v>154</v>
      </c>
      <c r="Y5135" s="3" t="s">
        <v>154</v>
      </c>
      <c r="Z5135" s="3" t="s">
        <v>154</v>
      </c>
      <c r="AA5135" s="3" t="s">
        <v>154</v>
      </c>
      <c r="AB5135" s="3" t="s">
        <v>154</v>
      </c>
      <c r="AC5135" s="3" t="s">
        <v>154</v>
      </c>
      <c r="AD5135" s="3" t="s">
        <v>6151</v>
      </c>
      <c r="AE5135" s="3" t="s">
        <v>6151</v>
      </c>
      <c r="AF5135" s="3" t="s">
        <v>154</v>
      </c>
      <c r="AG5135" s="3" t="s">
        <v>154</v>
      </c>
      <c r="AH5135" s="3" t="s">
        <v>6478</v>
      </c>
      <c r="AI5135" s="3" t="s">
        <v>6727</v>
      </c>
      <c r="AJ5135" s="3" t="s">
        <v>6489</v>
      </c>
    </row>
    <row r="5136" spans="1:36" ht="15">
      <c r="A5136" s="10">
        <v>5239</v>
      </c>
      <c r="B5136" t="str">
        <f>IF(K5136="总计","",INDEX(主数据!A:AD,MATCH(J5136,主数据!A:A,0),9))</f>
        <v>华南大区公司</v>
      </c>
      <c r="C5136" t="str">
        <f>IF(K5136="","",INDEX(主数据!A:AD,MATCH(J5136,主数据!A:A,0),11))</f>
        <v>深圳中区</v>
      </c>
      <c r="D5136" t="str">
        <f t="shared" si="320"/>
        <v>SZ65代收代付其他费用直接录入</v>
      </c>
      <c r="E5136" s="13" t="str">
        <f t="shared" si="322"/>
        <v/>
      </c>
      <c r="F5136" s="13" t="str">
        <f>IF(E5136="","",IFERROR(IF(IF(K5136="","",INDEX(收费标合同信息维护!A:Q,MATCH(D5136,收费标合同信息维护!J:J,0),10))=D5136,"有","无"),"无"))</f>
        <v/>
      </c>
      <c r="G5136" s="13" t="str">
        <f t="shared" si="321"/>
        <v/>
      </c>
      <c r="H5136" s="13" t="str">
        <f t="shared" si="323"/>
        <v/>
      </c>
      <c r="I5136" s="13" t="str">
        <f>IF(G5136="","",IFERROR(IF(IF(K5136="","",INDEX(收费标合同信息维护!A:Q,MATCH(G5136,收费标合同信息维护!M:M,0),13))=G5136,"有","无"),"无"))</f>
        <v/>
      </c>
      <c r="J5136" s="3" t="s">
        <v>2356</v>
      </c>
      <c r="K5136" s="3" t="s">
        <v>16415</v>
      </c>
      <c r="L5136" s="3" t="s">
        <v>6620</v>
      </c>
      <c r="M5136" s="3" t="s">
        <v>6621</v>
      </c>
      <c r="N5136" s="3" t="s">
        <v>6477</v>
      </c>
      <c r="O5136" s="3" t="s">
        <v>6478</v>
      </c>
      <c r="P5136" s="3" t="s">
        <v>16457</v>
      </c>
      <c r="Q5136" s="3" t="s">
        <v>15905</v>
      </c>
      <c r="R5136" s="3" t="s">
        <v>6479</v>
      </c>
      <c r="S5136" s="3" t="s">
        <v>6480</v>
      </c>
      <c r="T5136" s="3" t="s">
        <v>16441</v>
      </c>
      <c r="U5136" s="3" t="s">
        <v>6716</v>
      </c>
      <c r="V5136" s="3" t="s">
        <v>154</v>
      </c>
      <c r="W5136" s="3" t="s">
        <v>154</v>
      </c>
      <c r="X5136" s="3" t="s">
        <v>154</v>
      </c>
      <c r="Y5136" s="3" t="s">
        <v>154</v>
      </c>
      <c r="Z5136" s="3" t="s">
        <v>154</v>
      </c>
      <c r="AA5136" s="3" t="s">
        <v>154</v>
      </c>
      <c r="AB5136" s="3" t="s">
        <v>154</v>
      </c>
      <c r="AC5136" s="3" t="s">
        <v>154</v>
      </c>
      <c r="AD5136" s="3" t="s">
        <v>6151</v>
      </c>
      <c r="AE5136" s="3" t="s">
        <v>6151</v>
      </c>
      <c r="AF5136" s="3" t="s">
        <v>154</v>
      </c>
      <c r="AG5136" s="3" t="s">
        <v>154</v>
      </c>
      <c r="AH5136" s="3" t="s">
        <v>6478</v>
      </c>
      <c r="AI5136" s="3" t="s">
        <v>6727</v>
      </c>
      <c r="AJ5136" s="3" t="s">
        <v>6489</v>
      </c>
    </row>
    <row r="5137" spans="1:36" ht="15">
      <c r="A5137" s="10">
        <v>5240</v>
      </c>
      <c r="B5137" t="str">
        <f>IF(K5137="总计","",INDEX(主数据!A:AD,MATCH(J5137,主数据!A:A,0),9))</f>
        <v>环渤海大区公司</v>
      </c>
      <c r="C5137" t="str">
        <f>IF(K5137="","",INDEX(主数据!A:AD,MATCH(J5137,主数据!A:A,0),11))</f>
        <v>天津西区</v>
      </c>
      <c r="D5137" t="str">
        <f t="shared" si="320"/>
        <v>TJ89物业服务费标准方式2.58</v>
      </c>
      <c r="E5137" s="13" t="str">
        <f t="shared" si="322"/>
        <v>2.58</v>
      </c>
      <c r="F5137" s="13" t="str">
        <f>IF(E5137="","",IFERROR(IF(IF(K5137="","",INDEX(收费标合同信息维护!A:Q,MATCH(D5137,收费标合同信息维护!J:J,0),10))=D5137,"有","无"),"无"))</f>
        <v>无</v>
      </c>
      <c r="G5137" s="13" t="str">
        <f t="shared" si="321"/>
        <v/>
      </c>
      <c r="H5137" s="13" t="str">
        <f t="shared" si="323"/>
        <v/>
      </c>
      <c r="I5137" s="13" t="str">
        <f>IF(G5137="","",IFERROR(IF(IF(K5137="","",INDEX(收费标合同信息维护!A:Q,MATCH(G5137,收费标合同信息维护!M:M,0),13))=G5137,"有","无"),"无"))</f>
        <v/>
      </c>
      <c r="J5137" s="3" t="s">
        <v>3882</v>
      </c>
      <c r="K5137" s="3" t="s">
        <v>16458</v>
      </c>
      <c r="L5137" s="3" t="s">
        <v>6025</v>
      </c>
      <c r="M5137" s="3" t="s">
        <v>6026</v>
      </c>
      <c r="N5137" s="3" t="s">
        <v>6477</v>
      </c>
      <c r="O5137" s="3" t="s">
        <v>6478</v>
      </c>
      <c r="P5137" s="3" t="s">
        <v>16459</v>
      </c>
      <c r="Q5137" s="3" t="s">
        <v>8886</v>
      </c>
      <c r="R5137" s="3" t="s">
        <v>6484</v>
      </c>
      <c r="S5137" s="3" t="s">
        <v>6491</v>
      </c>
      <c r="T5137" s="3" t="s">
        <v>6915</v>
      </c>
      <c r="U5137" s="3" t="s">
        <v>154</v>
      </c>
      <c r="V5137" s="3" t="s">
        <v>8282</v>
      </c>
      <c r="W5137" s="3" t="s">
        <v>154</v>
      </c>
      <c r="X5137" s="3" t="s">
        <v>154</v>
      </c>
      <c r="Y5137" s="3" t="s">
        <v>154</v>
      </c>
      <c r="Z5137" s="3" t="s">
        <v>154</v>
      </c>
      <c r="AA5137" s="3" t="s">
        <v>154</v>
      </c>
      <c r="AB5137" s="3" t="s">
        <v>154</v>
      </c>
      <c r="AC5137" s="3" t="s">
        <v>154</v>
      </c>
      <c r="AD5137" s="3" t="s">
        <v>6151</v>
      </c>
      <c r="AE5137" s="3" t="s">
        <v>6151</v>
      </c>
      <c r="AF5137" s="3" t="s">
        <v>154</v>
      </c>
      <c r="AG5137" s="3" t="s">
        <v>154</v>
      </c>
      <c r="AH5137" s="3" t="s">
        <v>6478</v>
      </c>
      <c r="AI5137" s="3" t="s">
        <v>6482</v>
      </c>
      <c r="AJ5137" s="3" t="s">
        <v>16460</v>
      </c>
    </row>
    <row r="5138" spans="1:36" ht="15">
      <c r="A5138" s="10">
        <v>5241</v>
      </c>
      <c r="B5138" t="str">
        <f>IF(K5138="总计","",INDEX(主数据!A:AD,MATCH(J5138,主数据!A:A,0),9))</f>
        <v>环渤海大区公司</v>
      </c>
      <c r="C5138" t="str">
        <f>IF(K5138="","",INDEX(主数据!A:AD,MATCH(J5138,主数据!A:A,0),11))</f>
        <v>天津西区</v>
      </c>
      <c r="D5138" t="str">
        <f t="shared" si="320"/>
        <v>TJ89物业服务费标准方式2.68</v>
      </c>
      <c r="E5138" s="13" t="str">
        <f t="shared" si="322"/>
        <v>2.68</v>
      </c>
      <c r="F5138" s="13" t="str">
        <f>IF(E5138="","",IFERROR(IF(IF(K5138="","",INDEX(收费标合同信息维护!A:Q,MATCH(D5138,收费标合同信息维护!J:J,0),10))=D5138,"有","无"),"无"))</f>
        <v>无</v>
      </c>
      <c r="G5138" s="13" t="str">
        <f t="shared" si="321"/>
        <v/>
      </c>
      <c r="H5138" s="13" t="str">
        <f t="shared" si="323"/>
        <v/>
      </c>
      <c r="I5138" s="13" t="str">
        <f>IF(G5138="","",IFERROR(IF(IF(K5138="","",INDEX(收费标合同信息维护!A:Q,MATCH(G5138,收费标合同信息维护!M:M,0),13))=G5138,"有","无"),"无"))</f>
        <v/>
      </c>
      <c r="J5138" s="3" t="s">
        <v>3882</v>
      </c>
      <c r="K5138" s="3" t="s">
        <v>16458</v>
      </c>
      <c r="L5138" s="3" t="s">
        <v>6025</v>
      </c>
      <c r="M5138" s="3" t="s">
        <v>6026</v>
      </c>
      <c r="N5138" s="3" t="s">
        <v>6477</v>
      </c>
      <c r="O5138" s="3" t="s">
        <v>6478</v>
      </c>
      <c r="P5138" s="3" t="s">
        <v>16461</v>
      </c>
      <c r="Q5138" s="3" t="s">
        <v>8881</v>
      </c>
      <c r="R5138" s="3" t="s">
        <v>6484</v>
      </c>
      <c r="S5138" s="3" t="s">
        <v>6491</v>
      </c>
      <c r="T5138" s="3" t="s">
        <v>6915</v>
      </c>
      <c r="U5138" s="3" t="s">
        <v>154</v>
      </c>
      <c r="V5138" s="3" t="s">
        <v>8248</v>
      </c>
      <c r="W5138" s="3" t="s">
        <v>154</v>
      </c>
      <c r="X5138" s="3" t="s">
        <v>154</v>
      </c>
      <c r="Y5138" s="3" t="s">
        <v>154</v>
      </c>
      <c r="Z5138" s="3" t="s">
        <v>154</v>
      </c>
      <c r="AA5138" s="3" t="s">
        <v>154</v>
      </c>
      <c r="AB5138" s="3" t="s">
        <v>154</v>
      </c>
      <c r="AC5138" s="3" t="s">
        <v>154</v>
      </c>
      <c r="AD5138" s="3" t="s">
        <v>6151</v>
      </c>
      <c r="AE5138" s="3" t="s">
        <v>6151</v>
      </c>
      <c r="AF5138" s="3" t="s">
        <v>154</v>
      </c>
      <c r="AG5138" s="3" t="s">
        <v>154</v>
      </c>
      <c r="AH5138" s="3" t="s">
        <v>6478</v>
      </c>
      <c r="AI5138" s="3" t="s">
        <v>6482</v>
      </c>
      <c r="AJ5138" s="3" t="s">
        <v>6119</v>
      </c>
    </row>
    <row r="5139" spans="1:36" ht="15">
      <c r="A5139" s="10">
        <v>5242</v>
      </c>
      <c r="B5139" t="str">
        <f>IF(K5139="总计","",INDEX(主数据!A:AD,MATCH(J5139,主数据!A:A,0),9))</f>
        <v>环渤海大区公司</v>
      </c>
      <c r="C5139" t="str">
        <f>IF(K5139="","",INDEX(主数据!A:AD,MATCH(J5139,主数据!A:A,0),11))</f>
        <v>天津西区</v>
      </c>
      <c r="D5139" t="str">
        <f t="shared" si="320"/>
        <v>TJ89物业服务费标准方式3.38</v>
      </c>
      <c r="E5139" s="13" t="str">
        <f t="shared" si="322"/>
        <v>3.38</v>
      </c>
      <c r="F5139" s="13" t="str">
        <f>IF(E5139="","",IFERROR(IF(IF(K5139="","",INDEX(收费标合同信息维护!A:Q,MATCH(D5139,收费标合同信息维护!J:J,0),10))=D5139,"有","无"),"无"))</f>
        <v>无</v>
      </c>
      <c r="G5139" s="13" t="str">
        <f t="shared" si="321"/>
        <v/>
      </c>
      <c r="H5139" s="13" t="str">
        <f t="shared" si="323"/>
        <v/>
      </c>
      <c r="I5139" s="13" t="str">
        <f>IF(G5139="","",IFERROR(IF(IF(K5139="","",INDEX(收费标合同信息维护!A:Q,MATCH(G5139,收费标合同信息维护!M:M,0),13))=G5139,"有","无"),"无"))</f>
        <v/>
      </c>
      <c r="J5139" s="3" t="s">
        <v>3882</v>
      </c>
      <c r="K5139" s="3" t="s">
        <v>16458</v>
      </c>
      <c r="L5139" s="3" t="s">
        <v>6025</v>
      </c>
      <c r="M5139" s="3" t="s">
        <v>6026</v>
      </c>
      <c r="N5139" s="3" t="s">
        <v>6477</v>
      </c>
      <c r="O5139" s="3" t="s">
        <v>6478</v>
      </c>
      <c r="P5139" s="3" t="s">
        <v>16462</v>
      </c>
      <c r="Q5139" s="3" t="s">
        <v>16463</v>
      </c>
      <c r="R5139" s="3" t="s">
        <v>6484</v>
      </c>
      <c r="S5139" s="3" t="s">
        <v>6491</v>
      </c>
      <c r="T5139" s="3" t="s">
        <v>6915</v>
      </c>
      <c r="U5139" s="3" t="s">
        <v>154</v>
      </c>
      <c r="V5139" s="3" t="s">
        <v>14585</v>
      </c>
      <c r="W5139" s="3" t="s">
        <v>154</v>
      </c>
      <c r="X5139" s="3" t="s">
        <v>154</v>
      </c>
      <c r="Y5139" s="3" t="s">
        <v>154</v>
      </c>
      <c r="Z5139" s="3" t="s">
        <v>154</v>
      </c>
      <c r="AA5139" s="3" t="s">
        <v>154</v>
      </c>
      <c r="AB5139" s="3" t="s">
        <v>154</v>
      </c>
      <c r="AC5139" s="3" t="s">
        <v>154</v>
      </c>
      <c r="AD5139" s="3" t="s">
        <v>6151</v>
      </c>
      <c r="AE5139" s="3" t="s">
        <v>6151</v>
      </c>
      <c r="AF5139" s="3" t="s">
        <v>6040</v>
      </c>
      <c r="AG5139" s="3" t="s">
        <v>154</v>
      </c>
      <c r="AH5139" s="3" t="s">
        <v>6478</v>
      </c>
      <c r="AI5139" s="3" t="s">
        <v>6482</v>
      </c>
      <c r="AJ5139" s="3" t="s">
        <v>6081</v>
      </c>
    </row>
    <row r="5140" spans="1:36" ht="15">
      <c r="A5140" s="10">
        <v>5243</v>
      </c>
      <c r="B5140" t="str">
        <f>IF(K5140="总计","",INDEX(主数据!A:AD,MATCH(J5140,主数据!A:A,0),9))</f>
        <v>环渤海大区公司</v>
      </c>
      <c r="C5140" t="str">
        <f>IF(K5140="","",INDEX(主数据!A:AD,MATCH(J5140,主数据!A:A,0),11))</f>
        <v>天津西区</v>
      </c>
      <c r="D5140" t="str">
        <f t="shared" si="320"/>
        <v>TJ89物业服务费标准方式5.48</v>
      </c>
      <c r="E5140" s="13" t="str">
        <f t="shared" si="322"/>
        <v>5.48</v>
      </c>
      <c r="F5140" s="13" t="str">
        <f>IF(E5140="","",IFERROR(IF(IF(K5140="","",INDEX(收费标合同信息维护!A:Q,MATCH(D5140,收费标合同信息维护!J:J,0),10))=D5140,"有","无"),"无"))</f>
        <v>无</v>
      </c>
      <c r="G5140" s="13" t="str">
        <f t="shared" si="321"/>
        <v/>
      </c>
      <c r="H5140" s="13" t="str">
        <f t="shared" si="323"/>
        <v/>
      </c>
      <c r="I5140" s="13" t="str">
        <f>IF(G5140="","",IFERROR(IF(IF(K5140="","",INDEX(收费标合同信息维护!A:Q,MATCH(G5140,收费标合同信息维护!M:M,0),13))=G5140,"有","无"),"无"))</f>
        <v/>
      </c>
      <c r="J5140" s="3" t="s">
        <v>3882</v>
      </c>
      <c r="K5140" s="3" t="s">
        <v>16458</v>
      </c>
      <c r="L5140" s="3" t="s">
        <v>6025</v>
      </c>
      <c r="M5140" s="3" t="s">
        <v>6026</v>
      </c>
      <c r="N5140" s="3" t="s">
        <v>6477</v>
      </c>
      <c r="O5140" s="3" t="s">
        <v>6478</v>
      </c>
      <c r="P5140" s="3" t="s">
        <v>16464</v>
      </c>
      <c r="Q5140" s="3" t="s">
        <v>16465</v>
      </c>
      <c r="R5140" s="3" t="s">
        <v>6484</v>
      </c>
      <c r="S5140" s="3" t="s">
        <v>6491</v>
      </c>
      <c r="T5140" s="3" t="s">
        <v>6915</v>
      </c>
      <c r="U5140" s="3" t="s">
        <v>154</v>
      </c>
      <c r="V5140" s="3" t="s">
        <v>14588</v>
      </c>
      <c r="W5140" s="3" t="s">
        <v>154</v>
      </c>
      <c r="X5140" s="3" t="s">
        <v>154</v>
      </c>
      <c r="Y5140" s="3" t="s">
        <v>154</v>
      </c>
      <c r="Z5140" s="3" t="s">
        <v>154</v>
      </c>
      <c r="AA5140" s="3" t="s">
        <v>154</v>
      </c>
      <c r="AB5140" s="3" t="s">
        <v>154</v>
      </c>
      <c r="AC5140" s="3" t="s">
        <v>154</v>
      </c>
      <c r="AD5140" s="3" t="s">
        <v>6151</v>
      </c>
      <c r="AE5140" s="3" t="s">
        <v>6151</v>
      </c>
      <c r="AF5140" s="3" t="s">
        <v>154</v>
      </c>
      <c r="AG5140" s="3" t="s">
        <v>154</v>
      </c>
      <c r="AH5140" s="3" t="s">
        <v>6478</v>
      </c>
      <c r="AI5140" s="3" t="s">
        <v>6482</v>
      </c>
      <c r="AJ5140" s="3" t="s">
        <v>45</v>
      </c>
    </row>
    <row r="5141" spans="1:36" ht="15">
      <c r="A5141" s="10">
        <v>5244</v>
      </c>
      <c r="B5141" t="str">
        <f>IF(K5141="总计","",INDEX(主数据!A:AD,MATCH(J5141,主数据!A:A,0),9))</f>
        <v>环渤海大区公司</v>
      </c>
      <c r="C5141" t="str">
        <f>IF(K5141="","",INDEX(主数据!A:AD,MATCH(J5141,主数据!A:A,0),11))</f>
        <v>天津西区</v>
      </c>
      <c r="D5141" t="str">
        <f t="shared" si="320"/>
        <v>TJ89物业服务费直接录入</v>
      </c>
      <c r="E5141" s="13" t="str">
        <f t="shared" si="322"/>
        <v/>
      </c>
      <c r="F5141" s="13" t="str">
        <f>IF(E5141="","",IFERROR(IF(IF(K5141="","",INDEX(收费标合同信息维护!A:Q,MATCH(D5141,收费标合同信息维护!J:J,0),10))=D5141,"有","无"),"无"))</f>
        <v/>
      </c>
      <c r="G5141" s="13" t="str">
        <f t="shared" si="321"/>
        <v/>
      </c>
      <c r="H5141" s="13" t="str">
        <f t="shared" si="323"/>
        <v/>
      </c>
      <c r="I5141" s="13" t="str">
        <f>IF(G5141="","",IFERROR(IF(IF(K5141="","",INDEX(收费标合同信息维护!A:Q,MATCH(G5141,收费标合同信息维护!M:M,0),13))=G5141,"有","无"),"无"))</f>
        <v/>
      </c>
      <c r="J5141" s="3" t="s">
        <v>3882</v>
      </c>
      <c r="K5141" s="3" t="s">
        <v>16458</v>
      </c>
      <c r="L5141" s="3" t="s">
        <v>6025</v>
      </c>
      <c r="M5141" s="3" t="s">
        <v>6026</v>
      </c>
      <c r="N5141" s="3" t="s">
        <v>6477</v>
      </c>
      <c r="O5141" s="3" t="s">
        <v>6478</v>
      </c>
      <c r="P5141" s="3" t="s">
        <v>16466</v>
      </c>
      <c r="Q5141" s="3" t="s">
        <v>14590</v>
      </c>
      <c r="R5141" s="3" t="s">
        <v>6479</v>
      </c>
      <c r="S5141" s="3" t="s">
        <v>6480</v>
      </c>
      <c r="T5141" s="3" t="s">
        <v>6882</v>
      </c>
      <c r="U5141" s="3" t="s">
        <v>154</v>
      </c>
      <c r="V5141" s="3" t="s">
        <v>154</v>
      </c>
      <c r="W5141" s="3" t="s">
        <v>154</v>
      </c>
      <c r="X5141" s="3" t="s">
        <v>154</v>
      </c>
      <c r="Y5141" s="3" t="s">
        <v>154</v>
      </c>
      <c r="Z5141" s="3" t="s">
        <v>154</v>
      </c>
      <c r="AA5141" s="3" t="s">
        <v>154</v>
      </c>
      <c r="AB5141" s="3" t="s">
        <v>154</v>
      </c>
      <c r="AC5141" s="3" t="s">
        <v>154</v>
      </c>
      <c r="AD5141" s="3" t="s">
        <v>6151</v>
      </c>
      <c r="AE5141" s="3" t="s">
        <v>6151</v>
      </c>
      <c r="AF5141" s="3" t="s">
        <v>154</v>
      </c>
      <c r="AG5141" s="3" t="s">
        <v>154</v>
      </c>
      <c r="AH5141" s="3" t="s">
        <v>6478</v>
      </c>
      <c r="AI5141" s="3" t="s">
        <v>6482</v>
      </c>
      <c r="AJ5141" s="3" t="s">
        <v>6129</v>
      </c>
    </row>
    <row r="5142" spans="1:36" ht="15">
      <c r="A5142" s="10">
        <v>5245</v>
      </c>
      <c r="B5142" t="str">
        <f>IF(K5142="总计","",INDEX(主数据!A:AD,MATCH(J5142,主数据!A:A,0),9))</f>
        <v>环渤海大区公司</v>
      </c>
      <c r="C5142" t="str">
        <f>IF(K5142="","",INDEX(主数据!A:AD,MATCH(J5142,主数据!A:A,0),11))</f>
        <v>天津西区</v>
      </c>
      <c r="D5142" t="str">
        <f t="shared" si="320"/>
        <v>TJ89物业服务费定额</v>
      </c>
      <c r="E5142" s="13" t="str">
        <f t="shared" si="322"/>
        <v/>
      </c>
      <c r="F5142" s="13" t="str">
        <f>IF(E5142="","",IFERROR(IF(IF(K5142="","",INDEX(收费标合同信息维护!A:Q,MATCH(D5142,收费标合同信息维护!J:J,0),10))=D5142,"有","无"),"无"))</f>
        <v/>
      </c>
      <c r="G5142" s="13" t="str">
        <f t="shared" si="321"/>
        <v>TJ89物业服务费定额6080.00</v>
      </c>
      <c r="H5142" s="13" t="str">
        <f t="shared" si="323"/>
        <v>6080.00</v>
      </c>
      <c r="I5142" s="13" t="str">
        <f>IF(G5142="","",IFERROR(IF(IF(K5142="","",INDEX(收费标合同信息维护!A:Q,MATCH(G5142,收费标合同信息维护!M:M,0),13))=G5142,"有","无"),"无"))</f>
        <v>无</v>
      </c>
      <c r="J5142" s="3" t="s">
        <v>3882</v>
      </c>
      <c r="K5142" s="3" t="s">
        <v>16458</v>
      </c>
      <c r="L5142" s="3" t="s">
        <v>6025</v>
      </c>
      <c r="M5142" s="3" t="s">
        <v>6026</v>
      </c>
      <c r="N5142" s="3" t="s">
        <v>6477</v>
      </c>
      <c r="O5142" s="3" t="s">
        <v>6478</v>
      </c>
      <c r="P5142" s="3" t="s">
        <v>16467</v>
      </c>
      <c r="Q5142" s="3" t="s">
        <v>8263</v>
      </c>
      <c r="R5142" s="3" t="s">
        <v>6490</v>
      </c>
      <c r="S5142" s="3" t="s">
        <v>6491</v>
      </c>
      <c r="T5142" s="3" t="s">
        <v>16468</v>
      </c>
      <c r="U5142" s="3" t="s">
        <v>154</v>
      </c>
      <c r="V5142" s="3" t="s">
        <v>154</v>
      </c>
      <c r="W5142" s="3" t="s">
        <v>16469</v>
      </c>
      <c r="X5142" s="3" t="s">
        <v>154</v>
      </c>
      <c r="Y5142" s="3" t="s">
        <v>154</v>
      </c>
      <c r="Z5142" s="3" t="s">
        <v>154</v>
      </c>
      <c r="AA5142" s="3" t="s">
        <v>154</v>
      </c>
      <c r="AB5142" s="3" t="s">
        <v>154</v>
      </c>
      <c r="AC5142" s="3" t="s">
        <v>154</v>
      </c>
      <c r="AD5142" s="3" t="s">
        <v>6151</v>
      </c>
      <c r="AE5142" s="3" t="s">
        <v>6151</v>
      </c>
      <c r="AF5142" s="3" t="s">
        <v>6040</v>
      </c>
      <c r="AG5142" s="3" t="s">
        <v>154</v>
      </c>
      <c r="AH5142" s="3" t="s">
        <v>6478</v>
      </c>
      <c r="AI5142" s="3" t="s">
        <v>6482</v>
      </c>
      <c r="AJ5142" s="3" t="s">
        <v>6033</v>
      </c>
    </row>
    <row r="5143" spans="1:36" ht="30">
      <c r="A5143" s="10">
        <v>5246</v>
      </c>
      <c r="B5143" t="str">
        <f>IF(K5143="总计","",INDEX(主数据!A:AD,MATCH(J5143,主数据!A:A,0),9))</f>
        <v>环渤海大区公司</v>
      </c>
      <c r="C5143" t="str">
        <f>IF(K5143="","",INDEX(主数据!A:AD,MATCH(J5143,主数据!A:A,0),11))</f>
        <v>天津西区</v>
      </c>
      <c r="D5143" t="str">
        <f t="shared" si="320"/>
        <v>TJ89小业主委托停车管理费（固定）定额</v>
      </c>
      <c r="E5143" s="13" t="str">
        <f t="shared" si="322"/>
        <v/>
      </c>
      <c r="F5143" s="13" t="str">
        <f>IF(E5143="","",IFERROR(IF(IF(K5143="","",INDEX(收费标合同信息维护!A:Q,MATCH(D5143,收费标合同信息维护!J:J,0),10))=D5143,"有","无"),"无"))</f>
        <v/>
      </c>
      <c r="G5143" s="13" t="str">
        <f t="shared" si="321"/>
        <v>TJ89小业主委托停车管理费（固定）定额90.00</v>
      </c>
      <c r="H5143" s="13" t="str">
        <f t="shared" si="323"/>
        <v>90.00</v>
      </c>
      <c r="I5143" s="13" t="str">
        <f>IF(G5143="","",IFERROR(IF(IF(K5143="","",INDEX(收费标合同信息维护!A:Q,MATCH(G5143,收费标合同信息维护!M:M,0),13))=G5143,"有","无"),"无"))</f>
        <v>无</v>
      </c>
      <c r="J5143" s="3" t="s">
        <v>3882</v>
      </c>
      <c r="K5143" s="3" t="s">
        <v>16458</v>
      </c>
      <c r="L5143" s="3" t="s">
        <v>7013</v>
      </c>
      <c r="M5143" s="3" t="s">
        <v>7014</v>
      </c>
      <c r="N5143" s="3" t="s">
        <v>6477</v>
      </c>
      <c r="O5143" s="3" t="s">
        <v>6478</v>
      </c>
      <c r="P5143" s="3" t="s">
        <v>16470</v>
      </c>
      <c r="Q5143" s="3" t="s">
        <v>7014</v>
      </c>
      <c r="R5143" s="3" t="s">
        <v>6490</v>
      </c>
      <c r="S5143" s="3" t="s">
        <v>6491</v>
      </c>
      <c r="T5143" s="3" t="s">
        <v>6800</v>
      </c>
      <c r="U5143" s="3" t="s">
        <v>154</v>
      </c>
      <c r="V5143" s="3" t="s">
        <v>154</v>
      </c>
      <c r="W5143" s="3" t="s">
        <v>7163</v>
      </c>
      <c r="X5143" s="3" t="s">
        <v>154</v>
      </c>
      <c r="Y5143" s="3" t="s">
        <v>154</v>
      </c>
      <c r="Z5143" s="3" t="s">
        <v>154</v>
      </c>
      <c r="AA5143" s="3" t="s">
        <v>154</v>
      </c>
      <c r="AB5143" s="3" t="s">
        <v>154</v>
      </c>
      <c r="AC5143" s="3" t="s">
        <v>154</v>
      </c>
      <c r="AD5143" s="3" t="s">
        <v>6151</v>
      </c>
      <c r="AE5143" s="3" t="s">
        <v>6151</v>
      </c>
      <c r="AF5143" s="3" t="s">
        <v>6040</v>
      </c>
      <c r="AG5143" s="3" t="s">
        <v>154</v>
      </c>
      <c r="AH5143" s="3" t="s">
        <v>6478</v>
      </c>
      <c r="AI5143" s="3" t="s">
        <v>6482</v>
      </c>
      <c r="AJ5143" s="3" t="s">
        <v>17428</v>
      </c>
    </row>
    <row r="5144" spans="1:36" ht="15">
      <c r="A5144" s="10">
        <v>5247</v>
      </c>
      <c r="B5144" t="str">
        <f>IF(K5144="总计","",INDEX(主数据!A:AD,MATCH(J5144,主数据!A:A,0),9))</f>
        <v>环渤海大区公司</v>
      </c>
      <c r="C5144" t="str">
        <f>IF(K5144="","",INDEX(主数据!A:AD,MATCH(J5144,主数据!A:A,0),11))</f>
        <v>天津西区</v>
      </c>
      <c r="D5144" t="str">
        <f t="shared" si="320"/>
        <v>TJ89空置物业费定额50002.49</v>
      </c>
      <c r="E5144" s="13" t="str">
        <f t="shared" si="322"/>
        <v>50002.49</v>
      </c>
      <c r="F5144" s="13" t="str">
        <f>IF(E5144="","",IFERROR(IF(IF(K5144="","",INDEX(收费标合同信息维护!A:Q,MATCH(D5144,收费标合同信息维护!J:J,0),10))=D5144,"有","无"),"无"))</f>
        <v>无</v>
      </c>
      <c r="G5144" s="13" t="str">
        <f t="shared" si="321"/>
        <v>TJ89空置物业费定额50002.49</v>
      </c>
      <c r="H5144" s="13" t="str">
        <f t="shared" si="323"/>
        <v>50002.49</v>
      </c>
      <c r="I5144" s="13" t="str">
        <f>IF(G5144="","",IFERROR(IF(IF(K5144="","",INDEX(收费标合同信息维护!A:Q,MATCH(G5144,收费标合同信息维护!M:M,0),13))=G5144,"有","无"),"无"))</f>
        <v>无</v>
      </c>
      <c r="J5144" s="3" t="s">
        <v>3882</v>
      </c>
      <c r="K5144" s="3" t="s">
        <v>16458</v>
      </c>
      <c r="L5144" s="3" t="s">
        <v>6580</v>
      </c>
      <c r="M5144" s="3" t="s">
        <v>6581</v>
      </c>
      <c r="N5144" s="3" t="s">
        <v>6477</v>
      </c>
      <c r="O5144" s="3" t="s">
        <v>6478</v>
      </c>
      <c r="P5144" s="3" t="s">
        <v>16471</v>
      </c>
      <c r="Q5144" s="3" t="s">
        <v>9546</v>
      </c>
      <c r="R5144" s="3" t="s">
        <v>6490</v>
      </c>
      <c r="S5144" s="3" t="s">
        <v>6491</v>
      </c>
      <c r="T5144" s="3" t="s">
        <v>6537</v>
      </c>
      <c r="U5144" s="3" t="s">
        <v>6569</v>
      </c>
      <c r="V5144" s="3" t="s">
        <v>16472</v>
      </c>
      <c r="W5144" s="3" t="s">
        <v>16472</v>
      </c>
      <c r="X5144" s="3" t="s">
        <v>154</v>
      </c>
      <c r="Y5144" s="3" t="s">
        <v>154</v>
      </c>
      <c r="Z5144" s="3" t="s">
        <v>154</v>
      </c>
      <c r="AA5144" s="3" t="s">
        <v>154</v>
      </c>
      <c r="AB5144" s="3" t="s">
        <v>154</v>
      </c>
      <c r="AC5144" s="3" t="s">
        <v>154</v>
      </c>
      <c r="AD5144" s="3" t="s">
        <v>6151</v>
      </c>
      <c r="AE5144" s="3" t="s">
        <v>6151</v>
      </c>
      <c r="AF5144" s="3" t="s">
        <v>154</v>
      </c>
      <c r="AG5144" s="3" t="s">
        <v>154</v>
      </c>
      <c r="AH5144" s="3" t="s">
        <v>6478</v>
      </c>
      <c r="AI5144" s="3" t="s">
        <v>6482</v>
      </c>
      <c r="AJ5144" s="3" t="s">
        <v>6033</v>
      </c>
    </row>
    <row r="5145" spans="1:36" ht="15">
      <c r="A5145" s="10">
        <v>5248</v>
      </c>
      <c r="B5145" t="str">
        <f>IF(K5145="总计","",INDEX(主数据!A:AD,MATCH(J5145,主数据!A:A,0),9))</f>
        <v>环渤海大区公司</v>
      </c>
      <c r="C5145" t="str">
        <f>IF(K5145="","",INDEX(主数据!A:AD,MATCH(J5145,主数据!A:A,0),11))</f>
        <v>天津西区</v>
      </c>
      <c r="D5145" t="str">
        <f t="shared" si="320"/>
        <v>TJ89空置物业费定额45000.00</v>
      </c>
      <c r="E5145" s="13" t="str">
        <f t="shared" si="322"/>
        <v>45000.00</v>
      </c>
      <c r="F5145" s="13" t="str">
        <f>IF(E5145="","",IFERROR(IF(IF(K5145="","",INDEX(收费标合同信息维护!A:Q,MATCH(D5145,收费标合同信息维护!J:J,0),10))=D5145,"有","无"),"无"))</f>
        <v>无</v>
      </c>
      <c r="G5145" s="13" t="str">
        <f t="shared" si="321"/>
        <v>TJ89空置物业费定额45000.00</v>
      </c>
      <c r="H5145" s="13" t="str">
        <f t="shared" si="323"/>
        <v>45000.00</v>
      </c>
      <c r="I5145" s="13" t="str">
        <f>IF(G5145="","",IFERROR(IF(IF(K5145="","",INDEX(收费标合同信息维护!A:Q,MATCH(G5145,收费标合同信息维护!M:M,0),13))=G5145,"有","无"),"无"))</f>
        <v>无</v>
      </c>
      <c r="J5145" s="3" t="s">
        <v>3882</v>
      </c>
      <c r="K5145" s="3" t="s">
        <v>16458</v>
      </c>
      <c r="L5145" s="3" t="s">
        <v>6580</v>
      </c>
      <c r="M5145" s="3" t="s">
        <v>6581</v>
      </c>
      <c r="N5145" s="3" t="s">
        <v>6477</v>
      </c>
      <c r="O5145" s="3" t="s">
        <v>6478</v>
      </c>
      <c r="P5145" s="3" t="s">
        <v>16473</v>
      </c>
      <c r="Q5145" s="3" t="s">
        <v>14351</v>
      </c>
      <c r="R5145" s="3" t="s">
        <v>6490</v>
      </c>
      <c r="S5145" s="3" t="s">
        <v>6491</v>
      </c>
      <c r="T5145" s="3" t="s">
        <v>6548</v>
      </c>
      <c r="U5145" s="3" t="s">
        <v>6511</v>
      </c>
      <c r="V5145" s="3" t="s">
        <v>7282</v>
      </c>
      <c r="W5145" s="3" t="s">
        <v>7282</v>
      </c>
      <c r="X5145" s="3" t="s">
        <v>154</v>
      </c>
      <c r="Y5145" s="3" t="s">
        <v>154</v>
      </c>
      <c r="Z5145" s="3" t="s">
        <v>154</v>
      </c>
      <c r="AA5145" s="3" t="s">
        <v>154</v>
      </c>
      <c r="AB5145" s="3" t="s">
        <v>154</v>
      </c>
      <c r="AC5145" s="3" t="s">
        <v>154</v>
      </c>
      <c r="AD5145" s="3" t="s">
        <v>6151</v>
      </c>
      <c r="AE5145" s="3" t="s">
        <v>6151</v>
      </c>
      <c r="AF5145" s="3" t="s">
        <v>154</v>
      </c>
      <c r="AG5145" s="3" t="s">
        <v>154</v>
      </c>
      <c r="AH5145" s="3" t="s">
        <v>6478</v>
      </c>
      <c r="AI5145" s="3" t="s">
        <v>6727</v>
      </c>
      <c r="AJ5145" s="3" t="s">
        <v>6489</v>
      </c>
    </row>
    <row r="5146" spans="1:36" ht="15">
      <c r="A5146" s="10">
        <v>5249</v>
      </c>
      <c r="B5146" t="str">
        <f>IF(K5146="总计","",INDEX(主数据!A:AD,MATCH(J5146,主数据!A:A,0),9))</f>
        <v>环渤海大区公司</v>
      </c>
      <c r="C5146" t="str">
        <f>IF(K5146="","",INDEX(主数据!A:AD,MATCH(J5146,主数据!A:A,0),11))</f>
        <v>天津东区</v>
      </c>
      <c r="D5146" t="str">
        <f t="shared" si="320"/>
        <v>TJ41物业服务费标准方式1.82</v>
      </c>
      <c r="E5146" s="13" t="str">
        <f t="shared" si="322"/>
        <v>1.82</v>
      </c>
      <c r="F5146" s="13" t="str">
        <f>IF(E5146="","",IFERROR(IF(IF(K5146="","",INDEX(收费标合同信息维护!A:Q,MATCH(D5146,收费标合同信息维护!J:J,0),10))=D5146,"有","无"),"无"))</f>
        <v>无</v>
      </c>
      <c r="G5146" s="13" t="str">
        <f t="shared" si="321"/>
        <v/>
      </c>
      <c r="H5146" s="13" t="str">
        <f t="shared" si="323"/>
        <v/>
      </c>
      <c r="I5146" s="13" t="str">
        <f>IF(G5146="","",IFERROR(IF(IF(K5146="","",INDEX(收费标合同信息维护!A:Q,MATCH(G5146,收费标合同信息维护!M:M,0),13))=G5146,"有","无"),"无"))</f>
        <v/>
      </c>
      <c r="J5146" s="3" t="s">
        <v>2550</v>
      </c>
      <c r="K5146" s="3" t="s">
        <v>16474</v>
      </c>
      <c r="L5146" s="3" t="s">
        <v>6025</v>
      </c>
      <c r="M5146" s="3" t="s">
        <v>6026</v>
      </c>
      <c r="N5146" s="3" t="s">
        <v>6477</v>
      </c>
      <c r="O5146" s="3" t="s">
        <v>6478</v>
      </c>
      <c r="P5146" s="3" t="s">
        <v>16475</v>
      </c>
      <c r="Q5146" s="3" t="s">
        <v>16476</v>
      </c>
      <c r="R5146" s="3" t="s">
        <v>6484</v>
      </c>
      <c r="S5146" s="3" t="s">
        <v>6491</v>
      </c>
      <c r="T5146" s="3" t="s">
        <v>16477</v>
      </c>
      <c r="U5146" s="3" t="s">
        <v>154</v>
      </c>
      <c r="V5146" s="3" t="s">
        <v>16478</v>
      </c>
      <c r="W5146" s="3" t="s">
        <v>154</v>
      </c>
      <c r="X5146" s="3" t="s">
        <v>154</v>
      </c>
      <c r="Y5146" s="3" t="s">
        <v>154</v>
      </c>
      <c r="Z5146" s="3" t="s">
        <v>154</v>
      </c>
      <c r="AA5146" s="3" t="s">
        <v>154</v>
      </c>
      <c r="AB5146" s="3" t="s">
        <v>154</v>
      </c>
      <c r="AC5146" s="3" t="s">
        <v>154</v>
      </c>
      <c r="AD5146" s="3" t="s">
        <v>6151</v>
      </c>
      <c r="AE5146" s="3" t="s">
        <v>6151</v>
      </c>
      <c r="AF5146" s="3" t="s">
        <v>154</v>
      </c>
      <c r="AG5146" s="3" t="s">
        <v>154</v>
      </c>
      <c r="AH5146" s="3" t="s">
        <v>6478</v>
      </c>
      <c r="AI5146" s="3" t="s">
        <v>6482</v>
      </c>
      <c r="AJ5146" s="3" t="s">
        <v>16479</v>
      </c>
    </row>
    <row r="5147" spans="1:36" ht="15">
      <c r="A5147" s="10">
        <v>5250</v>
      </c>
      <c r="B5147" t="str">
        <f>IF(K5147="总计","",INDEX(主数据!A:AD,MATCH(J5147,主数据!A:A,0),9))</f>
        <v>环渤海大区公司</v>
      </c>
      <c r="C5147" t="str">
        <f>IF(K5147="","",INDEX(主数据!A:AD,MATCH(J5147,主数据!A:A,0),11))</f>
        <v>天津东区</v>
      </c>
      <c r="D5147" t="str">
        <f t="shared" si="320"/>
        <v>TJ41物业服务费标准方式2.00</v>
      </c>
      <c r="E5147" s="13" t="str">
        <f t="shared" si="322"/>
        <v>2.00</v>
      </c>
      <c r="F5147" s="13" t="str">
        <f>IF(E5147="","",IFERROR(IF(IF(K5147="","",INDEX(收费标合同信息维护!A:Q,MATCH(D5147,收费标合同信息维护!J:J,0),10))=D5147,"有","无"),"无"))</f>
        <v>无</v>
      </c>
      <c r="G5147" s="13" t="str">
        <f t="shared" si="321"/>
        <v/>
      </c>
      <c r="H5147" s="13" t="str">
        <f t="shared" si="323"/>
        <v/>
      </c>
      <c r="I5147" s="13" t="str">
        <f>IF(G5147="","",IFERROR(IF(IF(K5147="","",INDEX(收费标合同信息维护!A:Q,MATCH(G5147,收费标合同信息维护!M:M,0),13))=G5147,"有","无"),"无"))</f>
        <v/>
      </c>
      <c r="J5147" s="3" t="s">
        <v>2550</v>
      </c>
      <c r="K5147" s="3" t="s">
        <v>16474</v>
      </c>
      <c r="L5147" s="3" t="s">
        <v>6025</v>
      </c>
      <c r="M5147" s="3" t="s">
        <v>6026</v>
      </c>
      <c r="N5147" s="3" t="s">
        <v>6477</v>
      </c>
      <c r="O5147" s="3" t="s">
        <v>6478</v>
      </c>
      <c r="P5147" s="3" t="s">
        <v>16480</v>
      </c>
      <c r="Q5147" s="3" t="s">
        <v>16481</v>
      </c>
      <c r="R5147" s="3" t="s">
        <v>6484</v>
      </c>
      <c r="S5147" s="3" t="s">
        <v>6491</v>
      </c>
      <c r="T5147" s="3" t="s">
        <v>7311</v>
      </c>
      <c r="U5147" s="3" t="s">
        <v>154</v>
      </c>
      <c r="V5147" s="3" t="s">
        <v>6686</v>
      </c>
      <c r="W5147" s="3" t="s">
        <v>154</v>
      </c>
      <c r="X5147" s="3" t="s">
        <v>154</v>
      </c>
      <c r="Y5147" s="3" t="s">
        <v>154</v>
      </c>
      <c r="Z5147" s="3" t="s">
        <v>154</v>
      </c>
      <c r="AA5147" s="3" t="s">
        <v>154</v>
      </c>
      <c r="AB5147" s="3" t="s">
        <v>154</v>
      </c>
      <c r="AC5147" s="3" t="s">
        <v>154</v>
      </c>
      <c r="AD5147" s="3" t="s">
        <v>6151</v>
      </c>
      <c r="AE5147" s="3" t="s">
        <v>6151</v>
      </c>
      <c r="AF5147" s="3" t="s">
        <v>6040</v>
      </c>
      <c r="AG5147" s="3" t="s">
        <v>154</v>
      </c>
      <c r="AH5147" s="3" t="s">
        <v>6478</v>
      </c>
      <c r="AI5147" s="3" t="s">
        <v>6482</v>
      </c>
      <c r="AJ5147" s="3" t="s">
        <v>15654</v>
      </c>
    </row>
    <row r="5148" spans="1:36" ht="15">
      <c r="A5148" s="10">
        <v>5251</v>
      </c>
      <c r="B5148" t="str">
        <f>IF(K5148="总计","",INDEX(主数据!A:AD,MATCH(J5148,主数据!A:A,0),9))</f>
        <v>环渤海大区公司</v>
      </c>
      <c r="C5148" t="str">
        <f>IF(K5148="","",INDEX(主数据!A:AD,MATCH(J5148,主数据!A:A,0),11))</f>
        <v>天津东区</v>
      </c>
      <c r="D5148" t="str">
        <f t="shared" si="320"/>
        <v>TJ41物业服务费标准方式2.52</v>
      </c>
      <c r="E5148" s="13" t="str">
        <f t="shared" si="322"/>
        <v>2.52</v>
      </c>
      <c r="F5148" s="13" t="str">
        <f>IF(E5148="","",IFERROR(IF(IF(K5148="","",INDEX(收费标合同信息维护!A:Q,MATCH(D5148,收费标合同信息维护!J:J,0),10))=D5148,"有","无"),"无"))</f>
        <v>无</v>
      </c>
      <c r="G5148" s="13" t="str">
        <f t="shared" si="321"/>
        <v/>
      </c>
      <c r="H5148" s="13" t="str">
        <f t="shared" si="323"/>
        <v/>
      </c>
      <c r="I5148" s="13" t="str">
        <f>IF(G5148="","",IFERROR(IF(IF(K5148="","",INDEX(收费标合同信息维护!A:Q,MATCH(G5148,收费标合同信息维护!M:M,0),13))=G5148,"有","无"),"无"))</f>
        <v/>
      </c>
      <c r="J5148" s="3" t="s">
        <v>2550</v>
      </c>
      <c r="K5148" s="3" t="s">
        <v>16474</v>
      </c>
      <c r="L5148" s="3" t="s">
        <v>6025</v>
      </c>
      <c r="M5148" s="3" t="s">
        <v>6026</v>
      </c>
      <c r="N5148" s="3" t="s">
        <v>6477</v>
      </c>
      <c r="O5148" s="3" t="s">
        <v>6478</v>
      </c>
      <c r="P5148" s="3" t="s">
        <v>16482</v>
      </c>
      <c r="Q5148" s="3" t="s">
        <v>16483</v>
      </c>
      <c r="R5148" s="3" t="s">
        <v>6484</v>
      </c>
      <c r="S5148" s="3" t="s">
        <v>6491</v>
      </c>
      <c r="T5148" s="3" t="s">
        <v>7030</v>
      </c>
      <c r="U5148" s="3" t="s">
        <v>154</v>
      </c>
      <c r="V5148" s="3" t="s">
        <v>16484</v>
      </c>
      <c r="W5148" s="3" t="s">
        <v>154</v>
      </c>
      <c r="X5148" s="3" t="s">
        <v>154</v>
      </c>
      <c r="Y5148" s="3" t="s">
        <v>154</v>
      </c>
      <c r="Z5148" s="3" t="s">
        <v>154</v>
      </c>
      <c r="AA5148" s="3" t="s">
        <v>154</v>
      </c>
      <c r="AB5148" s="3" t="s">
        <v>154</v>
      </c>
      <c r="AC5148" s="3" t="s">
        <v>154</v>
      </c>
      <c r="AD5148" s="3" t="s">
        <v>6151</v>
      </c>
      <c r="AE5148" s="3" t="s">
        <v>6151</v>
      </c>
      <c r="AF5148" s="3" t="s">
        <v>154</v>
      </c>
      <c r="AG5148" s="3" t="s">
        <v>154</v>
      </c>
      <c r="AH5148" s="3" t="s">
        <v>6478</v>
      </c>
      <c r="AI5148" s="3" t="s">
        <v>6482</v>
      </c>
      <c r="AJ5148" s="3" t="s">
        <v>48</v>
      </c>
    </row>
    <row r="5149" spans="1:36" ht="15">
      <c r="A5149" s="10">
        <v>5252</v>
      </c>
      <c r="B5149" t="str">
        <f>IF(K5149="总计","",INDEX(主数据!A:AD,MATCH(J5149,主数据!A:A,0),9))</f>
        <v>环渤海大区公司</v>
      </c>
      <c r="C5149" t="str">
        <f>IF(K5149="","",INDEX(主数据!A:AD,MATCH(J5149,主数据!A:A,0),11))</f>
        <v>天津东区</v>
      </c>
      <c r="D5149" t="str">
        <f t="shared" si="320"/>
        <v>TJ41物业服务费直接录入</v>
      </c>
      <c r="E5149" s="13" t="str">
        <f t="shared" si="322"/>
        <v/>
      </c>
      <c r="F5149" s="13" t="str">
        <f>IF(E5149="","",IFERROR(IF(IF(K5149="","",INDEX(收费标合同信息维护!A:Q,MATCH(D5149,收费标合同信息维护!J:J,0),10))=D5149,"有","无"),"无"))</f>
        <v/>
      </c>
      <c r="G5149" s="13" t="str">
        <f t="shared" si="321"/>
        <v/>
      </c>
      <c r="H5149" s="13" t="str">
        <f t="shared" si="323"/>
        <v/>
      </c>
      <c r="I5149" s="13" t="str">
        <f>IF(G5149="","",IFERROR(IF(IF(K5149="","",INDEX(收费标合同信息维护!A:Q,MATCH(G5149,收费标合同信息维护!M:M,0),13))=G5149,"有","无"),"无"))</f>
        <v/>
      </c>
      <c r="J5149" s="3" t="s">
        <v>2550</v>
      </c>
      <c r="K5149" s="3" t="s">
        <v>16474</v>
      </c>
      <c r="L5149" s="3" t="s">
        <v>6025</v>
      </c>
      <c r="M5149" s="3" t="s">
        <v>6026</v>
      </c>
      <c r="N5149" s="3" t="s">
        <v>6477</v>
      </c>
      <c r="O5149" s="3" t="s">
        <v>6478</v>
      </c>
      <c r="P5149" s="3" t="s">
        <v>16485</v>
      </c>
      <c r="Q5149" s="3" t="s">
        <v>16486</v>
      </c>
      <c r="R5149" s="3" t="s">
        <v>6479</v>
      </c>
      <c r="S5149" s="3" t="s">
        <v>6480</v>
      </c>
      <c r="T5149" s="3" t="s">
        <v>16487</v>
      </c>
      <c r="U5149" s="3" t="s">
        <v>154</v>
      </c>
      <c r="V5149" s="3" t="s">
        <v>154</v>
      </c>
      <c r="W5149" s="3" t="s">
        <v>154</v>
      </c>
      <c r="X5149" s="3" t="s">
        <v>154</v>
      </c>
      <c r="Y5149" s="3" t="s">
        <v>154</v>
      </c>
      <c r="Z5149" s="3" t="s">
        <v>154</v>
      </c>
      <c r="AA5149" s="3" t="s">
        <v>154</v>
      </c>
      <c r="AB5149" s="3" t="s">
        <v>154</v>
      </c>
      <c r="AC5149" s="3" t="s">
        <v>154</v>
      </c>
      <c r="AD5149" s="3" t="s">
        <v>6151</v>
      </c>
      <c r="AE5149" s="3" t="s">
        <v>6151</v>
      </c>
      <c r="AF5149" s="3" t="s">
        <v>154</v>
      </c>
      <c r="AG5149" s="3" t="s">
        <v>154</v>
      </c>
      <c r="AH5149" s="3" t="s">
        <v>6478</v>
      </c>
      <c r="AI5149" s="3" t="s">
        <v>6727</v>
      </c>
      <c r="AJ5149" s="3" t="s">
        <v>6489</v>
      </c>
    </row>
    <row r="5150" spans="1:36" ht="15">
      <c r="A5150" s="10">
        <v>5253</v>
      </c>
      <c r="B5150" t="str">
        <f>IF(K5150="总计","",INDEX(主数据!A:AD,MATCH(J5150,主数据!A:A,0),9))</f>
        <v>环渤海大区公司</v>
      </c>
      <c r="C5150" t="str">
        <f>IF(K5150="","",INDEX(主数据!A:AD,MATCH(J5150,主数据!A:A,0),11))</f>
        <v>天津东区</v>
      </c>
      <c r="D5150" t="str">
        <f t="shared" si="320"/>
        <v>TJ41物业服务费直接录入</v>
      </c>
      <c r="E5150" s="13" t="str">
        <f t="shared" si="322"/>
        <v/>
      </c>
      <c r="F5150" s="13" t="str">
        <f>IF(E5150="","",IFERROR(IF(IF(K5150="","",INDEX(收费标合同信息维护!A:Q,MATCH(D5150,收费标合同信息维护!J:J,0),10))=D5150,"有","无"),"无"))</f>
        <v/>
      </c>
      <c r="G5150" s="13" t="str">
        <f t="shared" si="321"/>
        <v/>
      </c>
      <c r="H5150" s="13" t="str">
        <f t="shared" si="323"/>
        <v/>
      </c>
      <c r="I5150" s="13" t="str">
        <f>IF(G5150="","",IFERROR(IF(IF(K5150="","",INDEX(收费标合同信息维护!A:Q,MATCH(G5150,收费标合同信息维护!M:M,0),13))=G5150,"有","无"),"无"))</f>
        <v/>
      </c>
      <c r="J5150" s="3" t="s">
        <v>2550</v>
      </c>
      <c r="K5150" s="3" t="s">
        <v>16474</v>
      </c>
      <c r="L5150" s="3" t="s">
        <v>6025</v>
      </c>
      <c r="M5150" s="3" t="s">
        <v>6026</v>
      </c>
      <c r="N5150" s="3" t="s">
        <v>6477</v>
      </c>
      <c r="O5150" s="3" t="s">
        <v>6478</v>
      </c>
      <c r="P5150" s="3" t="s">
        <v>16488</v>
      </c>
      <c r="Q5150" s="3" t="s">
        <v>6026</v>
      </c>
      <c r="R5150" s="3" t="s">
        <v>6479</v>
      </c>
      <c r="S5150" s="3" t="s">
        <v>6480</v>
      </c>
      <c r="T5150" s="3" t="s">
        <v>6493</v>
      </c>
      <c r="U5150" s="3" t="s">
        <v>154</v>
      </c>
      <c r="V5150" s="3" t="s">
        <v>154</v>
      </c>
      <c r="W5150" s="3" t="s">
        <v>154</v>
      </c>
      <c r="X5150" s="3" t="s">
        <v>154</v>
      </c>
      <c r="Y5150" s="3" t="s">
        <v>154</v>
      </c>
      <c r="Z5150" s="3" t="s">
        <v>154</v>
      </c>
      <c r="AA5150" s="3" t="s">
        <v>154</v>
      </c>
      <c r="AB5150" s="3" t="s">
        <v>154</v>
      </c>
      <c r="AC5150" s="3" t="s">
        <v>154</v>
      </c>
      <c r="AD5150" s="3" t="s">
        <v>6151</v>
      </c>
      <c r="AE5150" s="3" t="s">
        <v>6151</v>
      </c>
      <c r="AF5150" s="3" t="s">
        <v>154</v>
      </c>
      <c r="AG5150" s="3" t="s">
        <v>154</v>
      </c>
      <c r="AH5150" s="3" t="s">
        <v>6478</v>
      </c>
      <c r="AI5150" s="3" t="s">
        <v>6482</v>
      </c>
      <c r="AJ5150" s="3" t="s">
        <v>16489</v>
      </c>
    </row>
    <row r="5151" spans="1:36" ht="15">
      <c r="A5151" s="10">
        <v>5254</v>
      </c>
      <c r="B5151" t="str">
        <f>IF(K5151="总计","",INDEX(主数据!A:AD,MATCH(J5151,主数据!A:A,0),9))</f>
        <v>环渤海大区公司</v>
      </c>
      <c r="C5151" t="str">
        <f>IF(K5151="","",INDEX(主数据!A:AD,MATCH(J5151,主数据!A:A,0),11))</f>
        <v>天津东区</v>
      </c>
      <c r="D5151" t="str">
        <f t="shared" si="320"/>
        <v>TJ41空置物业费定额</v>
      </c>
      <c r="E5151" s="13" t="str">
        <f t="shared" si="322"/>
        <v/>
      </c>
      <c r="F5151" s="13" t="str">
        <f>IF(E5151="","",IFERROR(IF(IF(K5151="","",INDEX(收费标合同信息维护!A:Q,MATCH(D5151,收费标合同信息维护!J:J,0),10))=D5151,"有","无"),"无"))</f>
        <v/>
      </c>
      <c r="G5151" s="13" t="str">
        <f t="shared" si="321"/>
        <v>TJ41空置物业费定额10727.73</v>
      </c>
      <c r="H5151" s="13" t="str">
        <f t="shared" si="323"/>
        <v>10727.73</v>
      </c>
      <c r="I5151" s="13" t="str">
        <f>IF(G5151="","",IFERROR(IF(IF(K5151="","",INDEX(收费标合同信息维护!A:Q,MATCH(G5151,收费标合同信息维护!M:M,0),13))=G5151,"有","无"),"无"))</f>
        <v>无</v>
      </c>
      <c r="J5151" s="3" t="s">
        <v>2550</v>
      </c>
      <c r="K5151" s="3" t="s">
        <v>16474</v>
      </c>
      <c r="L5151" s="3" t="s">
        <v>6580</v>
      </c>
      <c r="M5151" s="3" t="s">
        <v>6581</v>
      </c>
      <c r="N5151" s="3" t="s">
        <v>6477</v>
      </c>
      <c r="O5151" s="3" t="s">
        <v>6478</v>
      </c>
      <c r="P5151" s="3" t="s">
        <v>16490</v>
      </c>
      <c r="Q5151" s="3" t="s">
        <v>16491</v>
      </c>
      <c r="R5151" s="3" t="s">
        <v>6490</v>
      </c>
      <c r="S5151" s="3" t="s">
        <v>6491</v>
      </c>
      <c r="T5151" s="3" t="s">
        <v>6902</v>
      </c>
      <c r="U5151" s="3" t="s">
        <v>154</v>
      </c>
      <c r="V5151" s="3" t="s">
        <v>154</v>
      </c>
      <c r="W5151" s="3" t="s">
        <v>16492</v>
      </c>
      <c r="X5151" s="3" t="s">
        <v>154</v>
      </c>
      <c r="Y5151" s="3" t="s">
        <v>154</v>
      </c>
      <c r="Z5151" s="3" t="s">
        <v>154</v>
      </c>
      <c r="AA5151" s="3" t="s">
        <v>154</v>
      </c>
      <c r="AB5151" s="3" t="s">
        <v>154</v>
      </c>
      <c r="AC5151" s="3" t="s">
        <v>154</v>
      </c>
      <c r="AD5151" s="3" t="s">
        <v>6151</v>
      </c>
      <c r="AE5151" s="3" t="s">
        <v>6151</v>
      </c>
      <c r="AF5151" s="3" t="s">
        <v>154</v>
      </c>
      <c r="AG5151" s="3" t="s">
        <v>154</v>
      </c>
      <c r="AH5151" s="3" t="s">
        <v>6597</v>
      </c>
      <c r="AI5151" s="3" t="s">
        <v>6482</v>
      </c>
      <c r="AJ5151" s="3" t="s">
        <v>6489</v>
      </c>
    </row>
    <row r="5152" spans="1:36" ht="15">
      <c r="A5152" s="10">
        <v>5255</v>
      </c>
      <c r="B5152" t="str">
        <f>IF(K5152="总计","",INDEX(主数据!A:AD,MATCH(J5152,主数据!A:A,0),9))</f>
        <v>环渤海大区公司</v>
      </c>
      <c r="C5152" t="str">
        <f>IF(K5152="","",INDEX(主数据!A:AD,MATCH(J5152,主数据!A:A,0),11))</f>
        <v>天津东区</v>
      </c>
      <c r="D5152" t="str">
        <f t="shared" si="320"/>
        <v>TJ41空置物业费定额</v>
      </c>
      <c r="E5152" s="13" t="str">
        <f t="shared" si="322"/>
        <v/>
      </c>
      <c r="F5152" s="13" t="str">
        <f>IF(E5152="","",IFERROR(IF(IF(K5152="","",INDEX(收费标合同信息维护!A:Q,MATCH(D5152,收费标合同信息维护!J:J,0),10))=D5152,"有","无"),"无"))</f>
        <v/>
      </c>
      <c r="G5152" s="13" t="str">
        <f t="shared" si="321"/>
        <v>TJ41空置物业费定额90540.00</v>
      </c>
      <c r="H5152" s="13" t="str">
        <f t="shared" si="323"/>
        <v>90540.00</v>
      </c>
      <c r="I5152" s="13" t="str">
        <f>IF(G5152="","",IFERROR(IF(IF(K5152="","",INDEX(收费标合同信息维护!A:Q,MATCH(G5152,收费标合同信息维护!M:M,0),13))=G5152,"有","无"),"无"))</f>
        <v>无</v>
      </c>
      <c r="J5152" s="3" t="s">
        <v>2550</v>
      </c>
      <c r="K5152" s="3" t="s">
        <v>16474</v>
      </c>
      <c r="L5152" s="3" t="s">
        <v>6580</v>
      </c>
      <c r="M5152" s="3" t="s">
        <v>6581</v>
      </c>
      <c r="N5152" s="3" t="s">
        <v>6477</v>
      </c>
      <c r="O5152" s="3" t="s">
        <v>6478</v>
      </c>
      <c r="P5152" s="3" t="s">
        <v>16493</v>
      </c>
      <c r="Q5152" s="3" t="s">
        <v>16494</v>
      </c>
      <c r="R5152" s="3" t="s">
        <v>6490</v>
      </c>
      <c r="S5152" s="3" t="s">
        <v>6491</v>
      </c>
      <c r="T5152" s="3" t="s">
        <v>6510</v>
      </c>
      <c r="U5152" s="3" t="s">
        <v>6511</v>
      </c>
      <c r="V5152" s="3" t="s">
        <v>154</v>
      </c>
      <c r="W5152" s="3" t="s">
        <v>18362</v>
      </c>
      <c r="X5152" s="3" t="s">
        <v>154</v>
      </c>
      <c r="Y5152" s="3" t="s">
        <v>154</v>
      </c>
      <c r="Z5152" s="3" t="s">
        <v>154</v>
      </c>
      <c r="AA5152" s="3" t="s">
        <v>154</v>
      </c>
      <c r="AB5152" s="3" t="s">
        <v>154</v>
      </c>
      <c r="AC5152" s="3" t="s">
        <v>154</v>
      </c>
      <c r="AD5152" s="3" t="s">
        <v>6151</v>
      </c>
      <c r="AE5152" s="3" t="s">
        <v>6151</v>
      </c>
      <c r="AF5152" s="3" t="s">
        <v>154</v>
      </c>
      <c r="AG5152" s="3" t="s">
        <v>154</v>
      </c>
      <c r="AH5152" s="3" t="s">
        <v>6478</v>
      </c>
      <c r="AI5152" s="3" t="s">
        <v>6482</v>
      </c>
      <c r="AJ5152" s="3" t="s">
        <v>6033</v>
      </c>
    </row>
    <row r="5153" spans="1:36" ht="15">
      <c r="A5153" s="10">
        <v>5256</v>
      </c>
      <c r="B5153" t="str">
        <f>IF(K5153="总计","",INDEX(主数据!A:AD,MATCH(J5153,主数据!A:A,0),9))</f>
        <v>环渤海大区公司</v>
      </c>
      <c r="C5153" t="str">
        <f>IF(K5153="","",INDEX(主数据!A:AD,MATCH(J5153,主数据!A:A,0),11))</f>
        <v>天津东区</v>
      </c>
      <c r="D5153" t="str">
        <f t="shared" si="320"/>
        <v>TJ41空置物业费定额</v>
      </c>
      <c r="E5153" s="13" t="str">
        <f t="shared" si="322"/>
        <v/>
      </c>
      <c r="F5153" s="13" t="str">
        <f>IF(E5153="","",IFERROR(IF(IF(K5153="","",INDEX(收费标合同信息维护!A:Q,MATCH(D5153,收费标合同信息维护!J:J,0),10))=D5153,"有","无"),"无"))</f>
        <v/>
      </c>
      <c r="G5153" s="13" t="str">
        <f t="shared" si="321"/>
        <v>TJ41空置物业费定额8473.60</v>
      </c>
      <c r="H5153" s="13" t="str">
        <f t="shared" si="323"/>
        <v>8473.60</v>
      </c>
      <c r="I5153" s="13" t="str">
        <f>IF(G5153="","",IFERROR(IF(IF(K5153="","",INDEX(收费标合同信息维护!A:Q,MATCH(G5153,收费标合同信息维护!M:M,0),13))=G5153,"有","无"),"无"))</f>
        <v>无</v>
      </c>
      <c r="J5153" s="3" t="s">
        <v>2550</v>
      </c>
      <c r="K5153" s="3" t="s">
        <v>16474</v>
      </c>
      <c r="L5153" s="3" t="s">
        <v>6580</v>
      </c>
      <c r="M5153" s="3" t="s">
        <v>6581</v>
      </c>
      <c r="N5153" s="3" t="s">
        <v>6477</v>
      </c>
      <c r="O5153" s="3" t="s">
        <v>6478</v>
      </c>
      <c r="P5153" s="3" t="s">
        <v>16495</v>
      </c>
      <c r="Q5153" s="3" t="s">
        <v>16496</v>
      </c>
      <c r="R5153" s="3" t="s">
        <v>6490</v>
      </c>
      <c r="S5153" s="3" t="s">
        <v>6491</v>
      </c>
      <c r="T5153" s="3" t="s">
        <v>7001</v>
      </c>
      <c r="U5153" s="3" t="s">
        <v>154</v>
      </c>
      <c r="V5153" s="3" t="s">
        <v>154</v>
      </c>
      <c r="W5153" s="3" t="s">
        <v>16497</v>
      </c>
      <c r="X5153" s="3" t="s">
        <v>154</v>
      </c>
      <c r="Y5153" s="3" t="s">
        <v>154</v>
      </c>
      <c r="Z5153" s="3" t="s">
        <v>154</v>
      </c>
      <c r="AA5153" s="3" t="s">
        <v>154</v>
      </c>
      <c r="AB5153" s="3" t="s">
        <v>154</v>
      </c>
      <c r="AC5153" s="3" t="s">
        <v>154</v>
      </c>
      <c r="AD5153" s="3" t="s">
        <v>6151</v>
      </c>
      <c r="AE5153" s="3" t="s">
        <v>6151</v>
      </c>
      <c r="AF5153" s="3" t="s">
        <v>154</v>
      </c>
      <c r="AG5153" s="3" t="s">
        <v>154</v>
      </c>
      <c r="AH5153" s="3" t="s">
        <v>6478</v>
      </c>
      <c r="AI5153" s="3" t="s">
        <v>6482</v>
      </c>
      <c r="AJ5153" s="3" t="s">
        <v>6033</v>
      </c>
    </row>
    <row r="5154" spans="1:36" ht="15">
      <c r="A5154" s="10">
        <v>5257</v>
      </c>
      <c r="B5154" t="str">
        <f>IF(K5154="总计","",INDEX(主数据!A:AD,MATCH(J5154,主数据!A:A,0),9))</f>
        <v>华北大区公司</v>
      </c>
      <c r="C5154" t="str">
        <f>IF(K5154="","",INDEX(主数据!A:AD,MATCH(J5154,主数据!A:A,0),11))</f>
        <v>北京二城区</v>
      </c>
      <c r="D5154" t="str">
        <f t="shared" si="320"/>
        <v>BJ106物业服务费定额</v>
      </c>
      <c r="E5154" s="13" t="str">
        <f t="shared" si="322"/>
        <v/>
      </c>
      <c r="F5154" s="13" t="str">
        <f>IF(E5154="","",IFERROR(IF(IF(K5154="","",INDEX(收费标合同信息维护!A:Q,MATCH(D5154,收费标合同信息维护!J:J,0),10))=D5154,"有","无"),"无"))</f>
        <v/>
      </c>
      <c r="G5154" s="13" t="str">
        <f t="shared" si="321"/>
        <v>BJ106物业服务费定额244800.00</v>
      </c>
      <c r="H5154" s="13" t="str">
        <f t="shared" si="323"/>
        <v>244800.00</v>
      </c>
      <c r="I5154" s="13" t="str">
        <f>IF(G5154="","",IFERROR(IF(IF(K5154="","",INDEX(收费标合同信息维护!A:Q,MATCH(G5154,收费标合同信息维护!M:M,0),13))=G5154,"有","无"),"无"))</f>
        <v>无</v>
      </c>
      <c r="J5154" s="3" t="s">
        <v>2949</v>
      </c>
      <c r="K5154" s="3" t="s">
        <v>6358</v>
      </c>
      <c r="L5154" s="3" t="s">
        <v>6025</v>
      </c>
      <c r="M5154" s="3" t="s">
        <v>6026</v>
      </c>
      <c r="N5154" s="3" t="s">
        <v>6477</v>
      </c>
      <c r="O5154" s="3" t="s">
        <v>6478</v>
      </c>
      <c r="P5154" s="3" t="s">
        <v>2949</v>
      </c>
      <c r="Q5154" s="3" t="s">
        <v>6026</v>
      </c>
      <c r="R5154" s="3" t="s">
        <v>6490</v>
      </c>
      <c r="S5154" s="3" t="s">
        <v>6485</v>
      </c>
      <c r="T5154" s="3" t="s">
        <v>6537</v>
      </c>
      <c r="U5154" s="3" t="s">
        <v>11035</v>
      </c>
      <c r="V5154" s="3" t="s">
        <v>154</v>
      </c>
      <c r="W5154" s="3" t="s">
        <v>16498</v>
      </c>
      <c r="X5154" s="3" t="s">
        <v>154</v>
      </c>
      <c r="Y5154" s="3" t="s">
        <v>154</v>
      </c>
      <c r="Z5154" s="3" t="s">
        <v>154</v>
      </c>
      <c r="AA5154" s="3" t="s">
        <v>154</v>
      </c>
      <c r="AB5154" s="3" t="s">
        <v>154</v>
      </c>
      <c r="AC5154" s="3" t="s">
        <v>154</v>
      </c>
      <c r="AD5154" s="3" t="s">
        <v>6151</v>
      </c>
      <c r="AE5154" s="3" t="s">
        <v>6151</v>
      </c>
      <c r="AF5154" s="3" t="s">
        <v>6040</v>
      </c>
      <c r="AG5154" s="3" t="s">
        <v>154</v>
      </c>
      <c r="AH5154" s="3" t="s">
        <v>6597</v>
      </c>
      <c r="AI5154" s="3" t="s">
        <v>6482</v>
      </c>
      <c r="AJ5154" s="3" t="s">
        <v>6033</v>
      </c>
    </row>
    <row r="5155" spans="1:36" ht="15">
      <c r="A5155" s="10">
        <v>5258</v>
      </c>
      <c r="B5155" t="str">
        <f>IF(K5155="总计","",INDEX(主数据!A:AD,MATCH(J5155,主数据!A:A,0),9))</f>
        <v>华北大区公司</v>
      </c>
      <c r="C5155" t="str">
        <f>IF(K5155="","",INDEX(主数据!A:AD,MATCH(J5155,主数据!A:A,0),11))</f>
        <v>北京二城区</v>
      </c>
      <c r="D5155" t="str">
        <f t="shared" si="320"/>
        <v>BJ106物业服务费直接录入</v>
      </c>
      <c r="E5155" s="13" t="str">
        <f t="shared" si="322"/>
        <v/>
      </c>
      <c r="F5155" s="13" t="str">
        <f>IF(E5155="","",IFERROR(IF(IF(K5155="","",INDEX(收费标合同信息维护!A:Q,MATCH(D5155,收费标合同信息维护!J:J,0),10))=D5155,"有","无"),"无"))</f>
        <v/>
      </c>
      <c r="G5155" s="13" t="str">
        <f t="shared" si="321"/>
        <v/>
      </c>
      <c r="H5155" s="13" t="str">
        <f t="shared" si="323"/>
        <v/>
      </c>
      <c r="I5155" s="13" t="str">
        <f>IF(G5155="","",IFERROR(IF(IF(K5155="","",INDEX(收费标合同信息维护!A:Q,MATCH(G5155,收费标合同信息维护!M:M,0),13))=G5155,"有","无"),"无"))</f>
        <v/>
      </c>
      <c r="J5155" s="3" t="s">
        <v>2949</v>
      </c>
      <c r="K5155" s="3" t="s">
        <v>6358</v>
      </c>
      <c r="L5155" s="3" t="s">
        <v>6025</v>
      </c>
      <c r="M5155" s="3" t="s">
        <v>6026</v>
      </c>
      <c r="N5155" s="3" t="s">
        <v>6477</v>
      </c>
      <c r="O5155" s="3" t="s">
        <v>6478</v>
      </c>
      <c r="P5155" s="3" t="s">
        <v>16499</v>
      </c>
      <c r="Q5155" s="3" t="s">
        <v>6845</v>
      </c>
      <c r="R5155" s="3" t="s">
        <v>6479</v>
      </c>
      <c r="S5155" s="3" t="s">
        <v>6480</v>
      </c>
      <c r="T5155" s="3" t="s">
        <v>6493</v>
      </c>
      <c r="U5155" s="3" t="s">
        <v>154</v>
      </c>
      <c r="V5155" s="3" t="s">
        <v>154</v>
      </c>
      <c r="W5155" s="3" t="s">
        <v>154</v>
      </c>
      <c r="X5155" s="3" t="s">
        <v>154</v>
      </c>
      <c r="Y5155" s="3" t="s">
        <v>154</v>
      </c>
      <c r="Z5155" s="3" t="s">
        <v>154</v>
      </c>
      <c r="AA5155" s="3" t="s">
        <v>154</v>
      </c>
      <c r="AB5155" s="3" t="s">
        <v>154</v>
      </c>
      <c r="AC5155" s="3" t="s">
        <v>154</v>
      </c>
      <c r="AD5155" s="3" t="s">
        <v>6151</v>
      </c>
      <c r="AE5155" s="3" t="s">
        <v>6151</v>
      </c>
      <c r="AF5155" s="3" t="s">
        <v>154</v>
      </c>
      <c r="AG5155" s="3" t="s">
        <v>154</v>
      </c>
      <c r="AH5155" s="3" t="s">
        <v>6478</v>
      </c>
      <c r="AI5155" s="3" t="s">
        <v>6482</v>
      </c>
      <c r="AJ5155" s="3" t="s">
        <v>16500</v>
      </c>
    </row>
    <row r="5156" spans="1:36" ht="15">
      <c r="A5156" s="10">
        <v>5259</v>
      </c>
      <c r="B5156" t="str">
        <f>IF(K5156="总计","",INDEX(主数据!A:AD,MATCH(J5156,主数据!A:A,0),9))</f>
        <v>华北大区公司</v>
      </c>
      <c r="C5156" t="str">
        <f>IF(K5156="","",INDEX(主数据!A:AD,MATCH(J5156,主数据!A:A,0),11))</f>
        <v>北京二城区</v>
      </c>
      <c r="D5156" t="str">
        <f t="shared" si="320"/>
        <v>BJ106物业服务费标准方式2.95</v>
      </c>
      <c r="E5156" s="13" t="str">
        <f t="shared" si="322"/>
        <v>2.95</v>
      </c>
      <c r="F5156" s="13" t="str">
        <f>IF(E5156="","",IFERROR(IF(IF(K5156="","",INDEX(收费标合同信息维护!A:Q,MATCH(D5156,收费标合同信息维护!J:J,0),10))=D5156,"有","无"),"无"))</f>
        <v>无</v>
      </c>
      <c r="G5156" s="13" t="str">
        <f t="shared" si="321"/>
        <v/>
      </c>
      <c r="H5156" s="13" t="str">
        <f t="shared" si="323"/>
        <v/>
      </c>
      <c r="I5156" s="13" t="str">
        <f>IF(G5156="","",IFERROR(IF(IF(K5156="","",INDEX(收费标合同信息维护!A:Q,MATCH(G5156,收费标合同信息维护!M:M,0),13))=G5156,"有","无"),"无"))</f>
        <v/>
      </c>
      <c r="J5156" s="3" t="s">
        <v>2949</v>
      </c>
      <c r="K5156" s="3" t="s">
        <v>6358</v>
      </c>
      <c r="L5156" s="3" t="s">
        <v>6025</v>
      </c>
      <c r="M5156" s="3" t="s">
        <v>6026</v>
      </c>
      <c r="N5156" s="3" t="s">
        <v>6477</v>
      </c>
      <c r="O5156" s="3" t="s">
        <v>6478</v>
      </c>
      <c r="P5156" s="3" t="s">
        <v>16501</v>
      </c>
      <c r="Q5156" s="3" t="s">
        <v>16502</v>
      </c>
      <c r="R5156" s="3" t="s">
        <v>6484</v>
      </c>
      <c r="S5156" s="3" t="s">
        <v>6485</v>
      </c>
      <c r="T5156" s="3" t="s">
        <v>6496</v>
      </c>
      <c r="U5156" s="3" t="s">
        <v>154</v>
      </c>
      <c r="V5156" s="3" t="s">
        <v>15220</v>
      </c>
      <c r="W5156" s="3" t="s">
        <v>154</v>
      </c>
      <c r="X5156" s="3" t="s">
        <v>154</v>
      </c>
      <c r="Y5156" s="3" t="s">
        <v>154</v>
      </c>
      <c r="Z5156" s="3" t="s">
        <v>154</v>
      </c>
      <c r="AA5156" s="3" t="s">
        <v>154</v>
      </c>
      <c r="AB5156" s="3" t="s">
        <v>154</v>
      </c>
      <c r="AC5156" s="3" t="s">
        <v>154</v>
      </c>
      <c r="AD5156" s="3" t="s">
        <v>6151</v>
      </c>
      <c r="AE5156" s="3" t="s">
        <v>6151</v>
      </c>
      <c r="AF5156" s="3" t="s">
        <v>154</v>
      </c>
      <c r="AG5156" s="3" t="s">
        <v>154</v>
      </c>
      <c r="AH5156" s="3" t="s">
        <v>6478</v>
      </c>
      <c r="AI5156" s="3" t="s">
        <v>6482</v>
      </c>
      <c r="AJ5156" s="3" t="s">
        <v>16503</v>
      </c>
    </row>
    <row r="5157" spans="1:36" ht="15">
      <c r="A5157" s="10">
        <v>5260</v>
      </c>
      <c r="B5157" t="str">
        <f>IF(K5157="总计","",INDEX(主数据!A:AD,MATCH(J5157,主数据!A:A,0),9))</f>
        <v>华北大区公司</v>
      </c>
      <c r="C5157" t="str">
        <f>IF(K5157="","",INDEX(主数据!A:AD,MATCH(J5157,主数据!A:A,0),11))</f>
        <v>北京二城区</v>
      </c>
      <c r="D5157" t="str">
        <f t="shared" si="320"/>
        <v>BJ106物业服务费定额</v>
      </c>
      <c r="E5157" s="13" t="str">
        <f t="shared" si="322"/>
        <v/>
      </c>
      <c r="F5157" s="13" t="str">
        <f>IF(E5157="","",IFERROR(IF(IF(K5157="","",INDEX(收费标合同信息维护!A:Q,MATCH(D5157,收费标合同信息维护!J:J,0),10))=D5157,"有","无"),"无"))</f>
        <v/>
      </c>
      <c r="G5157" s="13" t="str">
        <f t="shared" si="321"/>
        <v>BJ106物业服务费定额20400.00</v>
      </c>
      <c r="H5157" s="13" t="str">
        <f t="shared" si="323"/>
        <v>20400.00</v>
      </c>
      <c r="I5157" s="13" t="str">
        <f>IF(G5157="","",IFERROR(IF(IF(K5157="","",INDEX(收费标合同信息维护!A:Q,MATCH(G5157,收费标合同信息维护!M:M,0),13))=G5157,"有","无"),"无"))</f>
        <v>无</v>
      </c>
      <c r="J5157" s="3" t="s">
        <v>2949</v>
      </c>
      <c r="K5157" s="3" t="s">
        <v>6358</v>
      </c>
      <c r="L5157" s="3" t="s">
        <v>6025</v>
      </c>
      <c r="M5157" s="3" t="s">
        <v>6026</v>
      </c>
      <c r="N5157" s="3" t="s">
        <v>6477</v>
      </c>
      <c r="O5157" s="3" t="s">
        <v>6478</v>
      </c>
      <c r="P5157" s="3" t="s">
        <v>16504</v>
      </c>
      <c r="Q5157" s="3" t="s">
        <v>16505</v>
      </c>
      <c r="R5157" s="3" t="s">
        <v>6490</v>
      </c>
      <c r="S5157" s="3" t="s">
        <v>6485</v>
      </c>
      <c r="T5157" s="3" t="s">
        <v>6537</v>
      </c>
      <c r="U5157" s="3" t="s">
        <v>154</v>
      </c>
      <c r="V5157" s="3" t="s">
        <v>154</v>
      </c>
      <c r="W5157" s="3" t="s">
        <v>16506</v>
      </c>
      <c r="X5157" s="3" t="s">
        <v>154</v>
      </c>
      <c r="Y5157" s="3" t="s">
        <v>154</v>
      </c>
      <c r="Z5157" s="3" t="s">
        <v>154</v>
      </c>
      <c r="AA5157" s="3" t="s">
        <v>154</v>
      </c>
      <c r="AB5157" s="3" t="s">
        <v>154</v>
      </c>
      <c r="AC5157" s="3" t="s">
        <v>154</v>
      </c>
      <c r="AD5157" s="3" t="s">
        <v>6151</v>
      </c>
      <c r="AE5157" s="3" t="s">
        <v>6151</v>
      </c>
      <c r="AF5157" s="3" t="s">
        <v>6040</v>
      </c>
      <c r="AG5157" s="3" t="s">
        <v>154</v>
      </c>
      <c r="AH5157" s="3" t="s">
        <v>6478</v>
      </c>
      <c r="AI5157" s="3" t="s">
        <v>6482</v>
      </c>
      <c r="AJ5157" s="3" t="s">
        <v>6033</v>
      </c>
    </row>
    <row r="5158" spans="1:36" ht="30">
      <c r="A5158" s="10">
        <v>5261</v>
      </c>
      <c r="B5158" t="str">
        <f>IF(K5158="总计","",INDEX(主数据!A:AD,MATCH(J5158,主数据!A:A,0),9))</f>
        <v>华北大区公司</v>
      </c>
      <c r="C5158" t="str">
        <f>IF(K5158="","",INDEX(主数据!A:AD,MATCH(J5158,主数据!A:A,0),11))</f>
        <v>北京二城区</v>
      </c>
      <c r="D5158" t="str">
        <f t="shared" si="320"/>
        <v>BJ106业委会委托停车管理费（固定）定额</v>
      </c>
      <c r="E5158" s="13" t="str">
        <f t="shared" si="322"/>
        <v/>
      </c>
      <c r="F5158" s="13" t="str">
        <f>IF(E5158="","",IFERROR(IF(IF(K5158="","",INDEX(收费标合同信息维护!A:Q,MATCH(D5158,收费标合同信息维护!J:J,0),10))=D5158,"有","无"),"无"))</f>
        <v/>
      </c>
      <c r="G5158" s="13" t="str">
        <f t="shared" si="321"/>
        <v>BJ106业委会委托停车管理费（固定）定额150.00</v>
      </c>
      <c r="H5158" s="13" t="str">
        <f t="shared" si="323"/>
        <v>150.00</v>
      </c>
      <c r="I5158" s="13" t="str">
        <f>IF(G5158="","",IFERROR(IF(IF(K5158="","",INDEX(收费标合同信息维护!A:Q,MATCH(G5158,收费标合同信息维护!M:M,0),13))=G5158,"有","无"),"无"))</f>
        <v>无</v>
      </c>
      <c r="J5158" s="3" t="s">
        <v>2949</v>
      </c>
      <c r="K5158" s="3" t="s">
        <v>6358</v>
      </c>
      <c r="L5158" s="3" t="s">
        <v>7877</v>
      </c>
      <c r="M5158" s="3" t="s">
        <v>7878</v>
      </c>
      <c r="N5158" s="3" t="s">
        <v>6477</v>
      </c>
      <c r="O5158" s="3" t="s">
        <v>6478</v>
      </c>
      <c r="P5158" s="3" t="s">
        <v>18363</v>
      </c>
      <c r="Q5158" s="3" t="s">
        <v>7162</v>
      </c>
      <c r="R5158" s="3" t="s">
        <v>6490</v>
      </c>
      <c r="S5158" s="3" t="s">
        <v>6485</v>
      </c>
      <c r="T5158" s="3" t="s">
        <v>6506</v>
      </c>
      <c r="U5158" s="3" t="s">
        <v>154</v>
      </c>
      <c r="V5158" s="3" t="s">
        <v>154</v>
      </c>
      <c r="W5158" s="3" t="s">
        <v>8442</v>
      </c>
      <c r="X5158" s="3" t="s">
        <v>154</v>
      </c>
      <c r="Y5158" s="3" t="s">
        <v>154</v>
      </c>
      <c r="Z5158" s="3" t="s">
        <v>154</v>
      </c>
      <c r="AA5158" s="3" t="s">
        <v>154</v>
      </c>
      <c r="AB5158" s="3" t="s">
        <v>154</v>
      </c>
      <c r="AC5158" s="3" t="s">
        <v>154</v>
      </c>
      <c r="AD5158" s="3" t="s">
        <v>6151</v>
      </c>
      <c r="AE5158" s="3" t="s">
        <v>6151</v>
      </c>
      <c r="AF5158" s="3" t="s">
        <v>154</v>
      </c>
      <c r="AG5158" s="3" t="s">
        <v>154</v>
      </c>
      <c r="AH5158" s="3" t="s">
        <v>6478</v>
      </c>
      <c r="AI5158" s="3" t="s">
        <v>6727</v>
      </c>
      <c r="AJ5158" s="3" t="s">
        <v>6489</v>
      </c>
    </row>
    <row r="5159" spans="1:36" ht="15">
      <c r="A5159" s="10">
        <v>5262</v>
      </c>
      <c r="B5159" t="str">
        <f>IF(K5159="总计","",INDEX(主数据!A:AD,MATCH(J5159,主数据!A:A,0),9))</f>
        <v>华北大区公司</v>
      </c>
      <c r="C5159" t="str">
        <f>IF(K5159="","",INDEX(主数据!A:AD,MATCH(J5159,主数据!A:A,0),11))</f>
        <v>北京二城区</v>
      </c>
      <c r="D5159" t="str">
        <f t="shared" si="320"/>
        <v>BJ153物业服务费标准方式2.50</v>
      </c>
      <c r="E5159" s="13" t="str">
        <f t="shared" si="322"/>
        <v>2.50</v>
      </c>
      <c r="F5159" s="13" t="str">
        <f>IF(E5159="","",IFERROR(IF(IF(K5159="","",INDEX(收费标合同信息维护!A:Q,MATCH(D5159,收费标合同信息维护!J:J,0),10))=D5159,"有","无"),"无"))</f>
        <v>无</v>
      </c>
      <c r="G5159" s="13" t="str">
        <f t="shared" si="321"/>
        <v/>
      </c>
      <c r="H5159" s="13" t="str">
        <f t="shared" si="323"/>
        <v/>
      </c>
      <c r="I5159" s="13" t="str">
        <f>IF(G5159="","",IFERROR(IF(IF(K5159="","",INDEX(收费标合同信息维护!A:Q,MATCH(G5159,收费标合同信息维护!M:M,0),13))=G5159,"有","无"),"无"))</f>
        <v/>
      </c>
      <c r="J5159" s="3" t="s">
        <v>3413</v>
      </c>
      <c r="K5159" s="3" t="s">
        <v>6395</v>
      </c>
      <c r="L5159" s="3" t="s">
        <v>6025</v>
      </c>
      <c r="M5159" s="3" t="s">
        <v>6026</v>
      </c>
      <c r="N5159" s="3" t="s">
        <v>6477</v>
      </c>
      <c r="O5159" s="3" t="s">
        <v>6478</v>
      </c>
      <c r="P5159" s="3" t="s">
        <v>16507</v>
      </c>
      <c r="Q5159" s="3" t="s">
        <v>16513</v>
      </c>
      <c r="R5159" s="3" t="s">
        <v>6484</v>
      </c>
      <c r="S5159" s="3" t="s">
        <v>6491</v>
      </c>
      <c r="T5159" s="3" t="s">
        <v>6506</v>
      </c>
      <c r="U5159" s="3" t="s">
        <v>154</v>
      </c>
      <c r="V5159" s="3" t="s">
        <v>6675</v>
      </c>
      <c r="W5159" s="3" t="s">
        <v>154</v>
      </c>
      <c r="X5159" s="3" t="s">
        <v>154</v>
      </c>
      <c r="Y5159" s="3" t="s">
        <v>154</v>
      </c>
      <c r="Z5159" s="3" t="s">
        <v>154</v>
      </c>
      <c r="AA5159" s="3" t="s">
        <v>154</v>
      </c>
      <c r="AB5159" s="3" t="s">
        <v>154</v>
      </c>
      <c r="AC5159" s="3" t="s">
        <v>154</v>
      </c>
      <c r="AD5159" s="3" t="s">
        <v>6151</v>
      </c>
      <c r="AE5159" s="3" t="s">
        <v>6151</v>
      </c>
      <c r="AF5159" s="3" t="s">
        <v>154</v>
      </c>
      <c r="AG5159" s="3" t="s">
        <v>154</v>
      </c>
      <c r="AH5159" s="3" t="s">
        <v>6478</v>
      </c>
      <c r="AI5159" s="3" t="s">
        <v>6482</v>
      </c>
      <c r="AJ5159" s="3" t="s">
        <v>18364</v>
      </c>
    </row>
    <row r="5160" spans="1:36" ht="15">
      <c r="A5160" s="10">
        <v>5263</v>
      </c>
      <c r="B5160" t="str">
        <f>IF(K5160="总计","",INDEX(主数据!A:AD,MATCH(J5160,主数据!A:A,0),9))</f>
        <v>华北大区公司</v>
      </c>
      <c r="C5160" t="str">
        <f>IF(K5160="","",INDEX(主数据!A:AD,MATCH(J5160,主数据!A:A,0),11))</f>
        <v>北京二城区</v>
      </c>
      <c r="D5160" t="str">
        <f t="shared" si="320"/>
        <v>BJ153物业服务费标准方式2.90</v>
      </c>
      <c r="E5160" s="13" t="str">
        <f t="shared" si="322"/>
        <v>2.90</v>
      </c>
      <c r="F5160" s="13" t="str">
        <f>IF(E5160="","",IFERROR(IF(IF(K5160="","",INDEX(收费标合同信息维护!A:Q,MATCH(D5160,收费标合同信息维护!J:J,0),10))=D5160,"有","无"),"无"))</f>
        <v>无</v>
      </c>
      <c r="G5160" s="13" t="str">
        <f t="shared" si="321"/>
        <v/>
      </c>
      <c r="H5160" s="13" t="str">
        <f t="shared" si="323"/>
        <v/>
      </c>
      <c r="I5160" s="13" t="str">
        <f>IF(G5160="","",IFERROR(IF(IF(K5160="","",INDEX(收费标合同信息维护!A:Q,MATCH(G5160,收费标合同信息维护!M:M,0),13))=G5160,"有","无"),"无"))</f>
        <v/>
      </c>
      <c r="J5160" s="3" t="s">
        <v>3413</v>
      </c>
      <c r="K5160" s="3" t="s">
        <v>6395</v>
      </c>
      <c r="L5160" s="3" t="s">
        <v>6025</v>
      </c>
      <c r="M5160" s="3" t="s">
        <v>6026</v>
      </c>
      <c r="N5160" s="3" t="s">
        <v>6477</v>
      </c>
      <c r="O5160" s="3" t="s">
        <v>6478</v>
      </c>
      <c r="P5160" s="3" t="s">
        <v>16509</v>
      </c>
      <c r="Q5160" s="3" t="s">
        <v>16508</v>
      </c>
      <c r="R5160" s="3" t="s">
        <v>6484</v>
      </c>
      <c r="S5160" s="3" t="s">
        <v>6491</v>
      </c>
      <c r="T5160" s="3" t="s">
        <v>6506</v>
      </c>
      <c r="U5160" s="3" t="s">
        <v>154</v>
      </c>
      <c r="V5160" s="3" t="s">
        <v>8666</v>
      </c>
      <c r="W5160" s="3" t="s">
        <v>154</v>
      </c>
      <c r="X5160" s="3" t="s">
        <v>154</v>
      </c>
      <c r="Y5160" s="3" t="s">
        <v>154</v>
      </c>
      <c r="Z5160" s="3" t="s">
        <v>154</v>
      </c>
      <c r="AA5160" s="3" t="s">
        <v>154</v>
      </c>
      <c r="AB5160" s="3" t="s">
        <v>154</v>
      </c>
      <c r="AC5160" s="3" t="s">
        <v>154</v>
      </c>
      <c r="AD5160" s="3" t="s">
        <v>6151</v>
      </c>
      <c r="AE5160" s="3" t="s">
        <v>6151</v>
      </c>
      <c r="AF5160" s="3" t="s">
        <v>154</v>
      </c>
      <c r="AG5160" s="3" t="s">
        <v>154</v>
      </c>
      <c r="AH5160" s="3" t="s">
        <v>6478</v>
      </c>
      <c r="AI5160" s="3" t="s">
        <v>6482</v>
      </c>
      <c r="AJ5160" s="3" t="s">
        <v>14401</v>
      </c>
    </row>
    <row r="5161" spans="1:36" ht="15">
      <c r="A5161" s="10">
        <v>5264</v>
      </c>
      <c r="B5161" t="str">
        <f>IF(K5161="总计","",INDEX(主数据!A:AD,MATCH(J5161,主数据!A:A,0),9))</f>
        <v>华北大区公司</v>
      </c>
      <c r="C5161" t="str">
        <f>IF(K5161="","",INDEX(主数据!A:AD,MATCH(J5161,主数据!A:A,0),11))</f>
        <v>北京二城区</v>
      </c>
      <c r="D5161" t="str">
        <f t="shared" si="320"/>
        <v>BJ153物业服务费标准方式2.60</v>
      </c>
      <c r="E5161" s="13" t="str">
        <f t="shared" si="322"/>
        <v>2.60</v>
      </c>
      <c r="F5161" s="13" t="str">
        <f>IF(E5161="","",IFERROR(IF(IF(K5161="","",INDEX(收费标合同信息维护!A:Q,MATCH(D5161,收费标合同信息维护!J:J,0),10))=D5161,"有","无"),"无"))</f>
        <v>无</v>
      </c>
      <c r="G5161" s="13" t="str">
        <f t="shared" si="321"/>
        <v/>
      </c>
      <c r="H5161" s="13" t="str">
        <f t="shared" si="323"/>
        <v/>
      </c>
      <c r="I5161" s="13" t="str">
        <f>IF(G5161="","",IFERROR(IF(IF(K5161="","",INDEX(收费标合同信息维护!A:Q,MATCH(G5161,收费标合同信息维护!M:M,0),13))=G5161,"有","无"),"无"))</f>
        <v/>
      </c>
      <c r="J5161" s="3" t="s">
        <v>3413</v>
      </c>
      <c r="K5161" s="3" t="s">
        <v>6395</v>
      </c>
      <c r="L5161" s="3" t="s">
        <v>6025</v>
      </c>
      <c r="M5161" s="3" t="s">
        <v>6026</v>
      </c>
      <c r="N5161" s="3" t="s">
        <v>6477</v>
      </c>
      <c r="O5161" s="3" t="s">
        <v>6478</v>
      </c>
      <c r="P5161" s="3" t="s">
        <v>16512</v>
      </c>
      <c r="Q5161" s="3" t="s">
        <v>16517</v>
      </c>
      <c r="R5161" s="3" t="s">
        <v>6484</v>
      </c>
      <c r="S5161" s="3" t="s">
        <v>6491</v>
      </c>
      <c r="T5161" s="3" t="s">
        <v>6506</v>
      </c>
      <c r="U5161" s="3" t="s">
        <v>154</v>
      </c>
      <c r="V5161" s="3" t="s">
        <v>9155</v>
      </c>
      <c r="W5161" s="3" t="s">
        <v>154</v>
      </c>
      <c r="X5161" s="3" t="s">
        <v>154</v>
      </c>
      <c r="Y5161" s="3" t="s">
        <v>154</v>
      </c>
      <c r="Z5161" s="3" t="s">
        <v>154</v>
      </c>
      <c r="AA5161" s="3" t="s">
        <v>154</v>
      </c>
      <c r="AB5161" s="3" t="s">
        <v>154</v>
      </c>
      <c r="AC5161" s="3" t="s">
        <v>154</v>
      </c>
      <c r="AD5161" s="3" t="s">
        <v>6151</v>
      </c>
      <c r="AE5161" s="3" t="s">
        <v>6151</v>
      </c>
      <c r="AF5161" s="3" t="s">
        <v>154</v>
      </c>
      <c r="AG5161" s="3" t="s">
        <v>154</v>
      </c>
      <c r="AH5161" s="3" t="s">
        <v>6478</v>
      </c>
      <c r="AI5161" s="3" t="s">
        <v>6482</v>
      </c>
      <c r="AJ5161" s="3" t="s">
        <v>6095</v>
      </c>
    </row>
    <row r="5162" spans="1:36" ht="15">
      <c r="A5162" s="10">
        <v>5265</v>
      </c>
      <c r="B5162" t="str">
        <f>IF(K5162="总计","",INDEX(主数据!A:AD,MATCH(J5162,主数据!A:A,0),9))</f>
        <v>华北大区公司</v>
      </c>
      <c r="C5162" t="str">
        <f>IF(K5162="","",INDEX(主数据!A:AD,MATCH(J5162,主数据!A:A,0),11))</f>
        <v>北京二城区</v>
      </c>
      <c r="D5162" t="str">
        <f t="shared" si="320"/>
        <v>BJ153物业服务费标准方式3.75</v>
      </c>
      <c r="E5162" s="13" t="str">
        <f t="shared" si="322"/>
        <v>3.75</v>
      </c>
      <c r="F5162" s="13" t="str">
        <f>IF(E5162="","",IFERROR(IF(IF(K5162="","",INDEX(收费标合同信息维护!A:Q,MATCH(D5162,收费标合同信息维护!J:J,0),10))=D5162,"有","无"),"无"))</f>
        <v>无</v>
      </c>
      <c r="G5162" s="13" t="str">
        <f t="shared" si="321"/>
        <v/>
      </c>
      <c r="H5162" s="13" t="str">
        <f t="shared" si="323"/>
        <v/>
      </c>
      <c r="I5162" s="13" t="str">
        <f>IF(G5162="","",IFERROR(IF(IF(K5162="","",INDEX(收费标合同信息维护!A:Q,MATCH(G5162,收费标合同信息维护!M:M,0),13))=G5162,"有","无"),"无"))</f>
        <v/>
      </c>
      <c r="J5162" s="3" t="s">
        <v>3413</v>
      </c>
      <c r="K5162" s="3" t="s">
        <v>6395</v>
      </c>
      <c r="L5162" s="3" t="s">
        <v>6025</v>
      </c>
      <c r="M5162" s="3" t="s">
        <v>6026</v>
      </c>
      <c r="N5162" s="3" t="s">
        <v>6477</v>
      </c>
      <c r="O5162" s="3" t="s">
        <v>6478</v>
      </c>
      <c r="P5162" s="3" t="s">
        <v>16514</v>
      </c>
      <c r="Q5162" s="3" t="s">
        <v>16515</v>
      </c>
      <c r="R5162" s="3" t="s">
        <v>6484</v>
      </c>
      <c r="S5162" s="3" t="s">
        <v>6491</v>
      </c>
      <c r="T5162" s="3" t="s">
        <v>6506</v>
      </c>
      <c r="U5162" s="3" t="s">
        <v>154</v>
      </c>
      <c r="V5162" s="3" t="s">
        <v>8167</v>
      </c>
      <c r="W5162" s="3" t="s">
        <v>154</v>
      </c>
      <c r="X5162" s="3" t="s">
        <v>154</v>
      </c>
      <c r="Y5162" s="3" t="s">
        <v>154</v>
      </c>
      <c r="Z5162" s="3" t="s">
        <v>154</v>
      </c>
      <c r="AA5162" s="3" t="s">
        <v>154</v>
      </c>
      <c r="AB5162" s="3" t="s">
        <v>154</v>
      </c>
      <c r="AC5162" s="3" t="s">
        <v>154</v>
      </c>
      <c r="AD5162" s="3" t="s">
        <v>6151</v>
      </c>
      <c r="AE5162" s="3" t="s">
        <v>6151</v>
      </c>
      <c r="AF5162" s="3" t="s">
        <v>154</v>
      </c>
      <c r="AG5162" s="3" t="s">
        <v>154</v>
      </c>
      <c r="AH5162" s="3" t="s">
        <v>6478</v>
      </c>
      <c r="AI5162" s="3" t="s">
        <v>6482</v>
      </c>
      <c r="AJ5162" s="3" t="s">
        <v>35</v>
      </c>
    </row>
    <row r="5163" spans="1:36" ht="15">
      <c r="A5163" s="10">
        <v>5266</v>
      </c>
      <c r="B5163" t="str">
        <f>IF(K5163="总计","",INDEX(主数据!A:AD,MATCH(J5163,主数据!A:A,0),9))</f>
        <v>华北大区公司</v>
      </c>
      <c r="C5163" t="str">
        <f>IF(K5163="","",INDEX(主数据!A:AD,MATCH(J5163,主数据!A:A,0),11))</f>
        <v>北京二城区</v>
      </c>
      <c r="D5163" t="str">
        <f t="shared" si="320"/>
        <v>BJ153物业服务费标准方式4.35</v>
      </c>
      <c r="E5163" s="13" t="str">
        <f t="shared" si="322"/>
        <v>4.35</v>
      </c>
      <c r="F5163" s="13" t="str">
        <f>IF(E5163="","",IFERROR(IF(IF(K5163="","",INDEX(收费标合同信息维护!A:Q,MATCH(D5163,收费标合同信息维护!J:J,0),10))=D5163,"有","无"),"无"))</f>
        <v>无</v>
      </c>
      <c r="G5163" s="13" t="str">
        <f t="shared" si="321"/>
        <v/>
      </c>
      <c r="H5163" s="13" t="str">
        <f t="shared" si="323"/>
        <v/>
      </c>
      <c r="I5163" s="13" t="str">
        <f>IF(G5163="","",IFERROR(IF(IF(K5163="","",INDEX(收费标合同信息维护!A:Q,MATCH(G5163,收费标合同信息维护!M:M,0),13))=G5163,"有","无"),"无"))</f>
        <v/>
      </c>
      <c r="J5163" s="3" t="s">
        <v>3413</v>
      </c>
      <c r="K5163" s="3" t="s">
        <v>6395</v>
      </c>
      <c r="L5163" s="3" t="s">
        <v>6025</v>
      </c>
      <c r="M5163" s="3" t="s">
        <v>6026</v>
      </c>
      <c r="N5163" s="3" t="s">
        <v>6477</v>
      </c>
      <c r="O5163" s="3" t="s">
        <v>6478</v>
      </c>
      <c r="P5163" s="3" t="s">
        <v>16516</v>
      </c>
      <c r="Q5163" s="3" t="s">
        <v>16510</v>
      </c>
      <c r="R5163" s="3" t="s">
        <v>6484</v>
      </c>
      <c r="S5163" s="3" t="s">
        <v>6491</v>
      </c>
      <c r="T5163" s="3" t="s">
        <v>6506</v>
      </c>
      <c r="U5163" s="3" t="s">
        <v>154</v>
      </c>
      <c r="V5163" s="3" t="s">
        <v>16511</v>
      </c>
      <c r="W5163" s="3" t="s">
        <v>154</v>
      </c>
      <c r="X5163" s="3" t="s">
        <v>154</v>
      </c>
      <c r="Y5163" s="3" t="s">
        <v>154</v>
      </c>
      <c r="Z5163" s="3" t="s">
        <v>154</v>
      </c>
      <c r="AA5163" s="3" t="s">
        <v>154</v>
      </c>
      <c r="AB5163" s="3" t="s">
        <v>154</v>
      </c>
      <c r="AC5163" s="3" t="s">
        <v>154</v>
      </c>
      <c r="AD5163" s="3" t="s">
        <v>6151</v>
      </c>
      <c r="AE5163" s="3" t="s">
        <v>6151</v>
      </c>
      <c r="AF5163" s="3" t="s">
        <v>154</v>
      </c>
      <c r="AG5163" s="3" t="s">
        <v>154</v>
      </c>
      <c r="AH5163" s="3" t="s">
        <v>6478</v>
      </c>
      <c r="AI5163" s="3" t="s">
        <v>6482</v>
      </c>
      <c r="AJ5163" s="3" t="s">
        <v>12</v>
      </c>
    </row>
    <row r="5164" spans="1:36" ht="15">
      <c r="A5164" s="10">
        <v>5267</v>
      </c>
      <c r="B5164" t="str">
        <f>IF(K5164="总计","",INDEX(主数据!A:AD,MATCH(J5164,主数据!A:A,0),9))</f>
        <v>华北大区公司</v>
      </c>
      <c r="C5164" t="str">
        <f>IF(K5164="","",INDEX(主数据!A:AD,MATCH(J5164,主数据!A:A,0),11))</f>
        <v>北京二城区</v>
      </c>
      <c r="D5164" t="str">
        <f t="shared" si="320"/>
        <v>BJ153物业服务费标准方式3.90</v>
      </c>
      <c r="E5164" s="13" t="str">
        <f t="shared" si="322"/>
        <v>3.90</v>
      </c>
      <c r="F5164" s="13" t="str">
        <f>IF(E5164="","",IFERROR(IF(IF(K5164="","",INDEX(收费标合同信息维护!A:Q,MATCH(D5164,收费标合同信息维护!J:J,0),10))=D5164,"有","无"),"无"))</f>
        <v>无</v>
      </c>
      <c r="G5164" s="13" t="str">
        <f t="shared" si="321"/>
        <v/>
      </c>
      <c r="H5164" s="13" t="str">
        <f t="shared" si="323"/>
        <v/>
      </c>
      <c r="I5164" s="13" t="str">
        <f>IF(G5164="","",IFERROR(IF(IF(K5164="","",INDEX(收费标合同信息维护!A:Q,MATCH(G5164,收费标合同信息维护!M:M,0),13))=G5164,"有","无"),"无"))</f>
        <v/>
      </c>
      <c r="J5164" s="3" t="s">
        <v>3413</v>
      </c>
      <c r="K5164" s="3" t="s">
        <v>6395</v>
      </c>
      <c r="L5164" s="3" t="s">
        <v>6025</v>
      </c>
      <c r="M5164" s="3" t="s">
        <v>6026</v>
      </c>
      <c r="N5164" s="3" t="s">
        <v>6477</v>
      </c>
      <c r="O5164" s="3" t="s">
        <v>6478</v>
      </c>
      <c r="P5164" s="3" t="s">
        <v>16518</v>
      </c>
      <c r="Q5164" s="3" t="s">
        <v>16519</v>
      </c>
      <c r="R5164" s="3" t="s">
        <v>6484</v>
      </c>
      <c r="S5164" s="3" t="s">
        <v>6491</v>
      </c>
      <c r="T5164" s="3" t="s">
        <v>6506</v>
      </c>
      <c r="U5164" s="3" t="s">
        <v>154</v>
      </c>
      <c r="V5164" s="3" t="s">
        <v>8642</v>
      </c>
      <c r="W5164" s="3" t="s">
        <v>154</v>
      </c>
      <c r="X5164" s="3" t="s">
        <v>154</v>
      </c>
      <c r="Y5164" s="3" t="s">
        <v>154</v>
      </c>
      <c r="Z5164" s="3" t="s">
        <v>154</v>
      </c>
      <c r="AA5164" s="3" t="s">
        <v>154</v>
      </c>
      <c r="AB5164" s="3" t="s">
        <v>154</v>
      </c>
      <c r="AC5164" s="3" t="s">
        <v>154</v>
      </c>
      <c r="AD5164" s="3" t="s">
        <v>6151</v>
      </c>
      <c r="AE5164" s="3" t="s">
        <v>6151</v>
      </c>
      <c r="AF5164" s="3" t="s">
        <v>154</v>
      </c>
      <c r="AG5164" s="3" t="s">
        <v>154</v>
      </c>
      <c r="AH5164" s="3" t="s">
        <v>6478</v>
      </c>
      <c r="AI5164" s="3" t="s">
        <v>6482</v>
      </c>
      <c r="AJ5164" s="3" t="s">
        <v>6030</v>
      </c>
    </row>
    <row r="5165" spans="1:36" ht="15">
      <c r="A5165" s="10">
        <v>5268</v>
      </c>
      <c r="B5165" t="str">
        <f>IF(K5165="总计","",INDEX(主数据!A:AD,MATCH(J5165,主数据!A:A,0),9))</f>
        <v>华北大区公司</v>
      </c>
      <c r="C5165" t="str">
        <f>IF(K5165="","",INDEX(主数据!A:AD,MATCH(J5165,主数据!A:A,0),11))</f>
        <v>北京二城区</v>
      </c>
      <c r="D5165" t="str">
        <f t="shared" si="320"/>
        <v>BJ153电费标准方式1.30</v>
      </c>
      <c r="E5165" s="13" t="str">
        <f t="shared" si="322"/>
        <v>1.30</v>
      </c>
      <c r="F5165" s="13" t="str">
        <f>IF(E5165="","",IFERROR(IF(IF(K5165="","",INDEX(收费标合同信息维护!A:Q,MATCH(D5165,收费标合同信息维护!J:J,0),10))=D5165,"有","无"),"无"))</f>
        <v>无</v>
      </c>
      <c r="G5165" s="13" t="str">
        <f t="shared" si="321"/>
        <v/>
      </c>
      <c r="H5165" s="13" t="str">
        <f t="shared" si="323"/>
        <v/>
      </c>
      <c r="I5165" s="13" t="str">
        <f>IF(G5165="","",IFERROR(IF(IF(K5165="","",INDEX(收费标合同信息维护!A:Q,MATCH(G5165,收费标合同信息维护!M:M,0),13))=G5165,"有","无"),"无"))</f>
        <v/>
      </c>
      <c r="J5165" s="3" t="s">
        <v>3413</v>
      </c>
      <c r="K5165" s="3" t="s">
        <v>6395</v>
      </c>
      <c r="L5165" s="3" t="s">
        <v>6601</v>
      </c>
      <c r="M5165" s="3" t="s">
        <v>6602</v>
      </c>
      <c r="N5165" s="3" t="s">
        <v>6603</v>
      </c>
      <c r="O5165" s="3" t="s">
        <v>6478</v>
      </c>
      <c r="P5165" s="3" t="s">
        <v>16520</v>
      </c>
      <c r="Q5165" s="3" t="s">
        <v>11431</v>
      </c>
      <c r="R5165" s="3" t="s">
        <v>6484</v>
      </c>
      <c r="S5165" s="3" t="s">
        <v>6491</v>
      </c>
      <c r="T5165" s="3" t="s">
        <v>6537</v>
      </c>
      <c r="U5165" s="3" t="s">
        <v>154</v>
      </c>
      <c r="V5165" s="3" t="s">
        <v>6611</v>
      </c>
      <c r="W5165" s="3" t="s">
        <v>154</v>
      </c>
      <c r="X5165" s="3" t="s">
        <v>154</v>
      </c>
      <c r="Y5165" s="3" t="s">
        <v>154</v>
      </c>
      <c r="Z5165" s="3" t="s">
        <v>154</v>
      </c>
      <c r="AA5165" s="3" t="s">
        <v>154</v>
      </c>
      <c r="AB5165" s="3" t="s">
        <v>154</v>
      </c>
      <c r="AC5165" s="3" t="s">
        <v>154</v>
      </c>
      <c r="AD5165" s="3" t="s">
        <v>6151</v>
      </c>
      <c r="AE5165" s="3" t="s">
        <v>6151</v>
      </c>
      <c r="AF5165" s="3" t="s">
        <v>154</v>
      </c>
      <c r="AG5165" s="3" t="s">
        <v>154</v>
      </c>
      <c r="AH5165" s="3" t="s">
        <v>6478</v>
      </c>
      <c r="AI5165" s="3" t="s">
        <v>6482</v>
      </c>
      <c r="AJ5165" s="3" t="s">
        <v>6489</v>
      </c>
    </row>
    <row r="5166" spans="1:36" ht="15">
      <c r="A5166" s="10">
        <v>5269</v>
      </c>
      <c r="B5166" t="str">
        <f>IF(K5166="总计","",INDEX(主数据!A:AD,MATCH(J5166,主数据!A:A,0),9))</f>
        <v>华北大区公司</v>
      </c>
      <c r="C5166" t="str">
        <f>IF(K5166="","",INDEX(主数据!A:AD,MATCH(J5166,主数据!A:A,0),11))</f>
        <v>唐山城区</v>
      </c>
      <c r="D5166" t="str">
        <f t="shared" si="320"/>
        <v>BJ157物业服务费标准方式2.80</v>
      </c>
      <c r="E5166" s="13" t="str">
        <f t="shared" si="322"/>
        <v>2.80</v>
      </c>
      <c r="F5166" s="13" t="str">
        <f>IF(E5166="","",IFERROR(IF(IF(K5166="","",INDEX(收费标合同信息维护!A:Q,MATCH(D5166,收费标合同信息维护!J:J,0),10))=D5166,"有","无"),"无"))</f>
        <v>无</v>
      </c>
      <c r="G5166" s="13" t="str">
        <f t="shared" si="321"/>
        <v/>
      </c>
      <c r="H5166" s="13" t="str">
        <f t="shared" si="323"/>
        <v/>
      </c>
      <c r="I5166" s="13" t="str">
        <f>IF(G5166="","",IFERROR(IF(IF(K5166="","",INDEX(收费标合同信息维护!A:Q,MATCH(G5166,收费标合同信息维护!M:M,0),13))=G5166,"有","无"),"无"))</f>
        <v/>
      </c>
      <c r="J5166" s="3" t="s">
        <v>3451</v>
      </c>
      <c r="K5166" s="3" t="s">
        <v>6359</v>
      </c>
      <c r="L5166" s="3" t="s">
        <v>6025</v>
      </c>
      <c r="M5166" s="3" t="s">
        <v>6026</v>
      </c>
      <c r="N5166" s="3" t="s">
        <v>6477</v>
      </c>
      <c r="O5166" s="3" t="s">
        <v>6478</v>
      </c>
      <c r="P5166" s="3" t="s">
        <v>12135</v>
      </c>
      <c r="Q5166" s="3" t="s">
        <v>6026</v>
      </c>
      <c r="R5166" s="3" t="s">
        <v>6484</v>
      </c>
      <c r="S5166" s="3" t="s">
        <v>6485</v>
      </c>
      <c r="T5166" s="3" t="s">
        <v>8198</v>
      </c>
      <c r="U5166" s="3" t="s">
        <v>154</v>
      </c>
      <c r="V5166" s="3" t="s">
        <v>6543</v>
      </c>
      <c r="W5166" s="3" t="s">
        <v>154</v>
      </c>
      <c r="X5166" s="3" t="s">
        <v>154</v>
      </c>
      <c r="Y5166" s="3" t="s">
        <v>154</v>
      </c>
      <c r="Z5166" s="3" t="s">
        <v>154</v>
      </c>
      <c r="AA5166" s="3" t="s">
        <v>154</v>
      </c>
      <c r="AB5166" s="3" t="s">
        <v>154</v>
      </c>
      <c r="AC5166" s="3" t="s">
        <v>154</v>
      </c>
      <c r="AD5166" s="3" t="s">
        <v>6151</v>
      </c>
      <c r="AE5166" s="3" t="s">
        <v>6151</v>
      </c>
      <c r="AF5166" s="3" t="s">
        <v>6040</v>
      </c>
      <c r="AG5166" s="3" t="s">
        <v>154</v>
      </c>
      <c r="AH5166" s="3" t="s">
        <v>6597</v>
      </c>
      <c r="AI5166" s="3" t="s">
        <v>6482</v>
      </c>
      <c r="AJ5166" s="3" t="s">
        <v>6033</v>
      </c>
    </row>
    <row r="5167" spans="1:36" ht="15">
      <c r="A5167" s="10">
        <v>5270</v>
      </c>
      <c r="B5167" t="str">
        <f>IF(K5167="总计","",INDEX(主数据!A:AD,MATCH(J5167,主数据!A:A,0),9))</f>
        <v>华北大区公司</v>
      </c>
      <c r="C5167" t="str">
        <f>IF(K5167="","",INDEX(主数据!A:AD,MATCH(J5167,主数据!A:A,0),11))</f>
        <v>唐山城区</v>
      </c>
      <c r="D5167" t="str">
        <f t="shared" si="320"/>
        <v>BJ157物业服务费标准方式3.80</v>
      </c>
      <c r="E5167" s="13" t="str">
        <f t="shared" si="322"/>
        <v>3.80</v>
      </c>
      <c r="F5167" s="13" t="str">
        <f>IF(E5167="","",IFERROR(IF(IF(K5167="","",INDEX(收费标合同信息维护!A:Q,MATCH(D5167,收费标合同信息维护!J:J,0),10))=D5167,"有","无"),"无"))</f>
        <v>无</v>
      </c>
      <c r="G5167" s="13" t="str">
        <f t="shared" si="321"/>
        <v/>
      </c>
      <c r="H5167" s="13" t="str">
        <f t="shared" si="323"/>
        <v/>
      </c>
      <c r="I5167" s="13" t="str">
        <f>IF(G5167="","",IFERROR(IF(IF(K5167="","",INDEX(收费标合同信息维护!A:Q,MATCH(G5167,收费标合同信息维护!M:M,0),13))=G5167,"有","无"),"无"))</f>
        <v/>
      </c>
      <c r="J5167" s="3" t="s">
        <v>3451</v>
      </c>
      <c r="K5167" s="3" t="s">
        <v>6359</v>
      </c>
      <c r="L5167" s="3" t="s">
        <v>6025</v>
      </c>
      <c r="M5167" s="3" t="s">
        <v>6026</v>
      </c>
      <c r="N5167" s="3" t="s">
        <v>6477</v>
      </c>
      <c r="O5167" s="3" t="s">
        <v>6478</v>
      </c>
      <c r="P5167" s="3" t="s">
        <v>12136</v>
      </c>
      <c r="Q5167" s="3" t="s">
        <v>14333</v>
      </c>
      <c r="R5167" s="3" t="s">
        <v>6484</v>
      </c>
      <c r="S5167" s="3" t="s">
        <v>6485</v>
      </c>
      <c r="T5167" s="3" t="s">
        <v>8198</v>
      </c>
      <c r="U5167" s="3" t="s">
        <v>154</v>
      </c>
      <c r="V5167" s="3" t="s">
        <v>6991</v>
      </c>
      <c r="W5167" s="3" t="s">
        <v>154</v>
      </c>
      <c r="X5167" s="3" t="s">
        <v>154</v>
      </c>
      <c r="Y5167" s="3" t="s">
        <v>154</v>
      </c>
      <c r="Z5167" s="3" t="s">
        <v>154</v>
      </c>
      <c r="AA5167" s="3" t="s">
        <v>154</v>
      </c>
      <c r="AB5167" s="3" t="s">
        <v>154</v>
      </c>
      <c r="AC5167" s="3" t="s">
        <v>154</v>
      </c>
      <c r="AD5167" s="3" t="s">
        <v>6151</v>
      </c>
      <c r="AE5167" s="3" t="s">
        <v>6151</v>
      </c>
      <c r="AF5167" s="3" t="s">
        <v>154</v>
      </c>
      <c r="AG5167" s="3" t="s">
        <v>154</v>
      </c>
      <c r="AH5167" s="3" t="s">
        <v>6597</v>
      </c>
      <c r="AI5167" s="3" t="s">
        <v>6482</v>
      </c>
      <c r="AJ5167" s="3" t="s">
        <v>6489</v>
      </c>
    </row>
    <row r="5168" spans="1:36" ht="15">
      <c r="A5168" s="10">
        <v>5271</v>
      </c>
      <c r="B5168" t="str">
        <f>IF(K5168="总计","",INDEX(主数据!A:AD,MATCH(J5168,主数据!A:A,0),9))</f>
        <v>华北大区公司</v>
      </c>
      <c r="C5168" t="str">
        <f>IF(K5168="","",INDEX(主数据!A:AD,MATCH(J5168,主数据!A:A,0),11))</f>
        <v>唐山城区</v>
      </c>
      <c r="D5168" t="str">
        <f t="shared" si="320"/>
        <v>BJ157物业服务费标准方式4.80</v>
      </c>
      <c r="E5168" s="13" t="str">
        <f t="shared" si="322"/>
        <v>4.80</v>
      </c>
      <c r="F5168" s="13" t="str">
        <f>IF(E5168="","",IFERROR(IF(IF(K5168="","",INDEX(收费标合同信息维护!A:Q,MATCH(D5168,收费标合同信息维护!J:J,0),10))=D5168,"有","无"),"无"))</f>
        <v>无</v>
      </c>
      <c r="G5168" s="13" t="str">
        <f t="shared" si="321"/>
        <v/>
      </c>
      <c r="H5168" s="13" t="str">
        <f t="shared" si="323"/>
        <v/>
      </c>
      <c r="I5168" s="13" t="str">
        <f>IF(G5168="","",IFERROR(IF(IF(K5168="","",INDEX(收费标合同信息维护!A:Q,MATCH(G5168,收费标合同信息维护!M:M,0),13))=G5168,"有","无"),"无"))</f>
        <v/>
      </c>
      <c r="J5168" s="3" t="s">
        <v>3451</v>
      </c>
      <c r="K5168" s="3" t="s">
        <v>6359</v>
      </c>
      <c r="L5168" s="3" t="s">
        <v>6025</v>
      </c>
      <c r="M5168" s="3" t="s">
        <v>6026</v>
      </c>
      <c r="N5168" s="3" t="s">
        <v>6477</v>
      </c>
      <c r="O5168" s="3" t="s">
        <v>6478</v>
      </c>
      <c r="P5168" s="3" t="s">
        <v>12137</v>
      </c>
      <c r="Q5168" s="3" t="s">
        <v>16521</v>
      </c>
      <c r="R5168" s="3" t="s">
        <v>6484</v>
      </c>
      <c r="S5168" s="3" t="s">
        <v>6485</v>
      </c>
      <c r="T5168" s="3" t="s">
        <v>8198</v>
      </c>
      <c r="U5168" s="3" t="s">
        <v>154</v>
      </c>
      <c r="V5168" s="3" t="s">
        <v>6883</v>
      </c>
      <c r="W5168" s="3" t="s">
        <v>154</v>
      </c>
      <c r="X5168" s="3" t="s">
        <v>154</v>
      </c>
      <c r="Y5168" s="3" t="s">
        <v>154</v>
      </c>
      <c r="Z5168" s="3" t="s">
        <v>154</v>
      </c>
      <c r="AA5168" s="3" t="s">
        <v>154</v>
      </c>
      <c r="AB5168" s="3" t="s">
        <v>154</v>
      </c>
      <c r="AC5168" s="3" t="s">
        <v>154</v>
      </c>
      <c r="AD5168" s="3" t="s">
        <v>6151</v>
      </c>
      <c r="AE5168" s="3" t="s">
        <v>6151</v>
      </c>
      <c r="AF5168" s="3" t="s">
        <v>154</v>
      </c>
      <c r="AG5168" s="3" t="s">
        <v>154</v>
      </c>
      <c r="AH5168" s="3" t="s">
        <v>6597</v>
      </c>
      <c r="AI5168" s="3" t="s">
        <v>6482</v>
      </c>
      <c r="AJ5168" s="3" t="s">
        <v>6489</v>
      </c>
    </row>
    <row r="5169" spans="1:36" ht="15">
      <c r="A5169" s="10">
        <v>5272</v>
      </c>
      <c r="B5169" t="str">
        <f>IF(K5169="总计","",INDEX(主数据!A:AD,MATCH(J5169,主数据!A:A,0),9))</f>
        <v>华北大区公司</v>
      </c>
      <c r="C5169" t="str">
        <f>IF(K5169="","",INDEX(主数据!A:AD,MATCH(J5169,主数据!A:A,0),11))</f>
        <v>唐山城区</v>
      </c>
      <c r="D5169" t="str">
        <f t="shared" si="320"/>
        <v>BJ157物业服务费直接录入</v>
      </c>
      <c r="E5169" s="13" t="str">
        <f t="shared" si="322"/>
        <v/>
      </c>
      <c r="F5169" s="13" t="str">
        <f>IF(E5169="","",IFERROR(IF(IF(K5169="","",INDEX(收费标合同信息维护!A:Q,MATCH(D5169,收费标合同信息维护!J:J,0),10))=D5169,"有","无"),"无"))</f>
        <v/>
      </c>
      <c r="G5169" s="13" t="str">
        <f t="shared" si="321"/>
        <v/>
      </c>
      <c r="H5169" s="13" t="str">
        <f t="shared" si="323"/>
        <v/>
      </c>
      <c r="I5169" s="13" t="str">
        <f>IF(G5169="","",IFERROR(IF(IF(K5169="","",INDEX(收费标合同信息维护!A:Q,MATCH(G5169,收费标合同信息维护!M:M,0),13))=G5169,"有","无"),"无"))</f>
        <v/>
      </c>
      <c r="J5169" s="3" t="s">
        <v>3451</v>
      </c>
      <c r="K5169" s="3" t="s">
        <v>6359</v>
      </c>
      <c r="L5169" s="3" t="s">
        <v>6025</v>
      </c>
      <c r="M5169" s="3" t="s">
        <v>6026</v>
      </c>
      <c r="N5169" s="3" t="s">
        <v>6477</v>
      </c>
      <c r="O5169" s="3" t="s">
        <v>6478</v>
      </c>
      <c r="P5169" s="3" t="s">
        <v>16522</v>
      </c>
      <c r="Q5169" s="3" t="s">
        <v>6685</v>
      </c>
      <c r="R5169" s="3" t="s">
        <v>6479</v>
      </c>
      <c r="S5169" s="3" t="s">
        <v>6480</v>
      </c>
      <c r="T5169" s="3" t="s">
        <v>8157</v>
      </c>
      <c r="U5169" s="3" t="s">
        <v>154</v>
      </c>
      <c r="V5169" s="3" t="s">
        <v>154</v>
      </c>
      <c r="W5169" s="3" t="s">
        <v>154</v>
      </c>
      <c r="X5169" s="3" t="s">
        <v>154</v>
      </c>
      <c r="Y5169" s="3" t="s">
        <v>154</v>
      </c>
      <c r="Z5169" s="3" t="s">
        <v>154</v>
      </c>
      <c r="AA5169" s="3" t="s">
        <v>154</v>
      </c>
      <c r="AB5169" s="3" t="s">
        <v>154</v>
      </c>
      <c r="AC5169" s="3" t="s">
        <v>154</v>
      </c>
      <c r="AD5169" s="3" t="s">
        <v>6151</v>
      </c>
      <c r="AE5169" s="3" t="s">
        <v>6151</v>
      </c>
      <c r="AF5169" s="3" t="s">
        <v>154</v>
      </c>
      <c r="AG5169" s="3" t="s">
        <v>154</v>
      </c>
      <c r="AH5169" s="3" t="s">
        <v>6597</v>
      </c>
      <c r="AI5169" s="3" t="s">
        <v>6482</v>
      </c>
      <c r="AJ5169" s="3" t="s">
        <v>6489</v>
      </c>
    </row>
    <row r="5170" spans="1:36" ht="15">
      <c r="A5170" s="10">
        <v>5273</v>
      </c>
      <c r="B5170" t="str">
        <f>IF(K5170="总计","",INDEX(主数据!A:AD,MATCH(J5170,主数据!A:A,0),9))</f>
        <v>华北大区公司</v>
      </c>
      <c r="C5170" t="str">
        <f>IF(K5170="","",INDEX(主数据!A:AD,MATCH(J5170,主数据!A:A,0),11))</f>
        <v>唐山城区</v>
      </c>
      <c r="D5170" t="str">
        <f t="shared" si="320"/>
        <v>BJ157物业服务费标准方式2.80</v>
      </c>
      <c r="E5170" s="13" t="str">
        <f t="shared" si="322"/>
        <v>2.80</v>
      </c>
      <c r="F5170" s="13" t="str">
        <f>IF(E5170="","",IFERROR(IF(IF(K5170="","",INDEX(收费标合同信息维护!A:Q,MATCH(D5170,收费标合同信息维护!J:J,0),10))=D5170,"有","无"),"无"))</f>
        <v>无</v>
      </c>
      <c r="G5170" s="13" t="str">
        <f t="shared" si="321"/>
        <v/>
      </c>
      <c r="H5170" s="13" t="str">
        <f t="shared" si="323"/>
        <v/>
      </c>
      <c r="I5170" s="13" t="str">
        <f>IF(G5170="","",IFERROR(IF(IF(K5170="","",INDEX(收费标合同信息维护!A:Q,MATCH(G5170,收费标合同信息维护!M:M,0),13))=G5170,"有","无"),"无"))</f>
        <v/>
      </c>
      <c r="J5170" s="3" t="s">
        <v>3451</v>
      </c>
      <c r="K5170" s="3" t="s">
        <v>6359</v>
      </c>
      <c r="L5170" s="3" t="s">
        <v>6025</v>
      </c>
      <c r="M5170" s="3" t="s">
        <v>6026</v>
      </c>
      <c r="N5170" s="3" t="s">
        <v>6477</v>
      </c>
      <c r="O5170" s="3" t="s">
        <v>6478</v>
      </c>
      <c r="P5170" s="3" t="s">
        <v>16523</v>
      </c>
      <c r="Q5170" s="3" t="s">
        <v>10969</v>
      </c>
      <c r="R5170" s="3" t="s">
        <v>6484</v>
      </c>
      <c r="S5170" s="3" t="s">
        <v>8214</v>
      </c>
      <c r="T5170" s="3" t="s">
        <v>6800</v>
      </c>
      <c r="U5170" s="3" t="s">
        <v>6511</v>
      </c>
      <c r="V5170" s="3" t="s">
        <v>6543</v>
      </c>
      <c r="W5170" s="3" t="s">
        <v>154</v>
      </c>
      <c r="X5170" s="3" t="s">
        <v>154</v>
      </c>
      <c r="Y5170" s="3" t="s">
        <v>154</v>
      </c>
      <c r="Z5170" s="3" t="s">
        <v>154</v>
      </c>
      <c r="AA5170" s="3" t="s">
        <v>154</v>
      </c>
      <c r="AB5170" s="3" t="s">
        <v>154</v>
      </c>
      <c r="AC5170" s="3" t="s">
        <v>154</v>
      </c>
      <c r="AD5170" s="3" t="s">
        <v>6151</v>
      </c>
      <c r="AE5170" s="3" t="s">
        <v>6151</v>
      </c>
      <c r="AF5170" s="3" t="s">
        <v>154</v>
      </c>
      <c r="AG5170" s="3" t="s">
        <v>154</v>
      </c>
      <c r="AH5170" s="3" t="s">
        <v>6597</v>
      </c>
      <c r="AI5170" s="3" t="s">
        <v>6482</v>
      </c>
      <c r="AJ5170" s="3" t="s">
        <v>6489</v>
      </c>
    </row>
    <row r="5171" spans="1:36" ht="15">
      <c r="A5171" s="10">
        <v>5274</v>
      </c>
      <c r="B5171" t="str">
        <f>IF(K5171="总计","",INDEX(主数据!A:AD,MATCH(J5171,主数据!A:A,0),9))</f>
        <v>华北大区公司</v>
      </c>
      <c r="C5171" t="str">
        <f>IF(K5171="","",INDEX(主数据!A:AD,MATCH(J5171,主数据!A:A,0),11))</f>
        <v>唐山城区</v>
      </c>
      <c r="D5171" t="str">
        <f t="shared" si="320"/>
        <v>BJ157物业服务费标准方式2.80</v>
      </c>
      <c r="E5171" s="13" t="str">
        <f t="shared" si="322"/>
        <v>2.80</v>
      </c>
      <c r="F5171" s="13" t="str">
        <f>IF(E5171="","",IFERROR(IF(IF(K5171="","",INDEX(收费标合同信息维护!A:Q,MATCH(D5171,收费标合同信息维护!J:J,0),10))=D5171,"有","无"),"无"))</f>
        <v>无</v>
      </c>
      <c r="G5171" s="13" t="str">
        <f t="shared" si="321"/>
        <v/>
      </c>
      <c r="H5171" s="13" t="str">
        <f t="shared" si="323"/>
        <v/>
      </c>
      <c r="I5171" s="13" t="str">
        <f>IF(G5171="","",IFERROR(IF(IF(K5171="","",INDEX(收费标合同信息维护!A:Q,MATCH(G5171,收费标合同信息维护!M:M,0),13))=G5171,"有","无"),"无"))</f>
        <v/>
      </c>
      <c r="J5171" s="3" t="s">
        <v>3451</v>
      </c>
      <c r="K5171" s="3" t="s">
        <v>6359</v>
      </c>
      <c r="L5171" s="3" t="s">
        <v>6025</v>
      </c>
      <c r="M5171" s="3" t="s">
        <v>6026</v>
      </c>
      <c r="N5171" s="3" t="s">
        <v>6477</v>
      </c>
      <c r="O5171" s="3" t="s">
        <v>6478</v>
      </c>
      <c r="P5171" s="3" t="s">
        <v>16524</v>
      </c>
      <c r="Q5171" s="3" t="s">
        <v>6626</v>
      </c>
      <c r="R5171" s="3" t="s">
        <v>6484</v>
      </c>
      <c r="S5171" s="3" t="s">
        <v>6491</v>
      </c>
      <c r="T5171" s="3" t="s">
        <v>6506</v>
      </c>
      <c r="U5171" s="3" t="s">
        <v>154</v>
      </c>
      <c r="V5171" s="3" t="s">
        <v>6543</v>
      </c>
      <c r="W5171" s="3" t="s">
        <v>154</v>
      </c>
      <c r="X5171" s="3" t="s">
        <v>154</v>
      </c>
      <c r="Y5171" s="3" t="s">
        <v>154</v>
      </c>
      <c r="Z5171" s="3" t="s">
        <v>154</v>
      </c>
      <c r="AA5171" s="3" t="s">
        <v>154</v>
      </c>
      <c r="AB5171" s="3" t="s">
        <v>154</v>
      </c>
      <c r="AC5171" s="3" t="s">
        <v>154</v>
      </c>
      <c r="AD5171" s="3" t="s">
        <v>6151</v>
      </c>
      <c r="AE5171" s="3" t="s">
        <v>6151</v>
      </c>
      <c r="AF5171" s="3" t="s">
        <v>6040</v>
      </c>
      <c r="AG5171" s="3" t="s">
        <v>154</v>
      </c>
      <c r="AH5171" s="3" t="s">
        <v>6478</v>
      </c>
      <c r="AI5171" s="3" t="s">
        <v>6482</v>
      </c>
      <c r="AJ5171" s="3" t="s">
        <v>18365</v>
      </c>
    </row>
    <row r="5172" spans="1:36" ht="15">
      <c r="A5172" s="10">
        <v>5275</v>
      </c>
      <c r="B5172" t="str">
        <f>IF(K5172="总计","",INDEX(主数据!A:AD,MATCH(J5172,主数据!A:A,0),9))</f>
        <v>华北大区公司</v>
      </c>
      <c r="C5172" t="str">
        <f>IF(K5172="","",INDEX(主数据!A:AD,MATCH(J5172,主数据!A:A,0),11))</f>
        <v>唐山城区</v>
      </c>
      <c r="D5172" t="str">
        <f t="shared" si="320"/>
        <v>BJ157物业服务费标准方式3.80</v>
      </c>
      <c r="E5172" s="13" t="str">
        <f t="shared" si="322"/>
        <v>3.80</v>
      </c>
      <c r="F5172" s="13" t="str">
        <f>IF(E5172="","",IFERROR(IF(IF(K5172="","",INDEX(收费标合同信息维护!A:Q,MATCH(D5172,收费标合同信息维护!J:J,0),10))=D5172,"有","无"),"无"))</f>
        <v>无</v>
      </c>
      <c r="G5172" s="13" t="str">
        <f t="shared" si="321"/>
        <v/>
      </c>
      <c r="H5172" s="13" t="str">
        <f t="shared" si="323"/>
        <v/>
      </c>
      <c r="I5172" s="13" t="str">
        <f>IF(G5172="","",IFERROR(IF(IF(K5172="","",INDEX(收费标合同信息维护!A:Q,MATCH(G5172,收费标合同信息维护!M:M,0),13))=G5172,"有","无"),"无"))</f>
        <v/>
      </c>
      <c r="J5172" s="3" t="s">
        <v>3451</v>
      </c>
      <c r="K5172" s="3" t="s">
        <v>6359</v>
      </c>
      <c r="L5172" s="3" t="s">
        <v>6025</v>
      </c>
      <c r="M5172" s="3" t="s">
        <v>6026</v>
      </c>
      <c r="N5172" s="3" t="s">
        <v>6477</v>
      </c>
      <c r="O5172" s="3" t="s">
        <v>6478</v>
      </c>
      <c r="P5172" s="3" t="s">
        <v>18366</v>
      </c>
      <c r="Q5172" s="3" t="s">
        <v>18367</v>
      </c>
      <c r="R5172" s="3" t="s">
        <v>6484</v>
      </c>
      <c r="S5172" s="3" t="s">
        <v>6491</v>
      </c>
      <c r="T5172" s="3" t="s">
        <v>6506</v>
      </c>
      <c r="U5172" s="3" t="s">
        <v>154</v>
      </c>
      <c r="V5172" s="3" t="s">
        <v>6991</v>
      </c>
      <c r="W5172" s="3" t="s">
        <v>154</v>
      </c>
      <c r="X5172" s="3" t="s">
        <v>154</v>
      </c>
      <c r="Y5172" s="3" t="s">
        <v>154</v>
      </c>
      <c r="Z5172" s="3" t="s">
        <v>154</v>
      </c>
      <c r="AA5172" s="3" t="s">
        <v>154</v>
      </c>
      <c r="AB5172" s="3" t="s">
        <v>154</v>
      </c>
      <c r="AC5172" s="3" t="s">
        <v>154</v>
      </c>
      <c r="AD5172" s="3" t="s">
        <v>6151</v>
      </c>
      <c r="AE5172" s="3" t="s">
        <v>6151</v>
      </c>
      <c r="AF5172" s="3" t="s">
        <v>154</v>
      </c>
      <c r="AG5172" s="3" t="s">
        <v>154</v>
      </c>
      <c r="AH5172" s="3" t="s">
        <v>6478</v>
      </c>
      <c r="AI5172" s="3" t="s">
        <v>6482</v>
      </c>
      <c r="AJ5172" s="3" t="s">
        <v>10</v>
      </c>
    </row>
    <row r="5173" spans="1:36" ht="15">
      <c r="A5173" s="10">
        <v>5276</v>
      </c>
      <c r="B5173" t="str">
        <f>IF(K5173="总计","",INDEX(主数据!A:AD,MATCH(J5173,主数据!A:A,0),9))</f>
        <v>华北大区公司</v>
      </c>
      <c r="C5173" t="str">
        <f>IF(K5173="","",INDEX(主数据!A:AD,MATCH(J5173,主数据!A:A,0),11))</f>
        <v>唐山城区</v>
      </c>
      <c r="D5173" t="str">
        <f t="shared" si="320"/>
        <v>BJ157物业服务费标准方式4.50</v>
      </c>
      <c r="E5173" s="13" t="str">
        <f t="shared" si="322"/>
        <v>4.50</v>
      </c>
      <c r="F5173" s="13" t="str">
        <f>IF(E5173="","",IFERROR(IF(IF(K5173="","",INDEX(收费标合同信息维护!A:Q,MATCH(D5173,收费标合同信息维护!J:J,0),10))=D5173,"有","无"),"无"))</f>
        <v>无</v>
      </c>
      <c r="G5173" s="13" t="str">
        <f t="shared" si="321"/>
        <v/>
      </c>
      <c r="H5173" s="13" t="str">
        <f t="shared" si="323"/>
        <v/>
      </c>
      <c r="I5173" s="13" t="str">
        <f>IF(G5173="","",IFERROR(IF(IF(K5173="","",INDEX(收费标合同信息维护!A:Q,MATCH(G5173,收费标合同信息维护!M:M,0),13))=G5173,"有","无"),"无"))</f>
        <v/>
      </c>
      <c r="J5173" s="3" t="s">
        <v>3451</v>
      </c>
      <c r="K5173" s="3" t="s">
        <v>6359</v>
      </c>
      <c r="L5173" s="3" t="s">
        <v>6025</v>
      </c>
      <c r="M5173" s="3" t="s">
        <v>6026</v>
      </c>
      <c r="N5173" s="3" t="s">
        <v>6477</v>
      </c>
      <c r="O5173" s="3" t="s">
        <v>6478</v>
      </c>
      <c r="P5173" s="3" t="s">
        <v>18368</v>
      </c>
      <c r="Q5173" s="3" t="s">
        <v>18369</v>
      </c>
      <c r="R5173" s="3" t="s">
        <v>6484</v>
      </c>
      <c r="S5173" s="3" t="s">
        <v>6491</v>
      </c>
      <c r="T5173" s="3" t="s">
        <v>6506</v>
      </c>
      <c r="U5173" s="3" t="s">
        <v>154</v>
      </c>
      <c r="V5173" s="3" t="s">
        <v>6507</v>
      </c>
      <c r="W5173" s="3" t="s">
        <v>154</v>
      </c>
      <c r="X5173" s="3" t="s">
        <v>154</v>
      </c>
      <c r="Y5173" s="3" t="s">
        <v>154</v>
      </c>
      <c r="Z5173" s="3" t="s">
        <v>154</v>
      </c>
      <c r="AA5173" s="3" t="s">
        <v>154</v>
      </c>
      <c r="AB5173" s="3" t="s">
        <v>154</v>
      </c>
      <c r="AC5173" s="3" t="s">
        <v>154</v>
      </c>
      <c r="AD5173" s="3" t="s">
        <v>6151</v>
      </c>
      <c r="AE5173" s="3" t="s">
        <v>6151</v>
      </c>
      <c r="AF5173" s="3" t="s">
        <v>154</v>
      </c>
      <c r="AG5173" s="3" t="s">
        <v>154</v>
      </c>
      <c r="AH5173" s="3" t="s">
        <v>6478</v>
      </c>
      <c r="AI5173" s="3" t="s">
        <v>6482</v>
      </c>
      <c r="AJ5173" s="3" t="s">
        <v>6031</v>
      </c>
    </row>
    <row r="5174" spans="1:36" ht="15">
      <c r="A5174" s="10">
        <v>5277</v>
      </c>
      <c r="B5174" t="str">
        <f>IF(K5174="总计","",INDEX(主数据!A:AD,MATCH(J5174,主数据!A:A,0),9))</f>
        <v>华北大区公司</v>
      </c>
      <c r="C5174" t="str">
        <f>IF(K5174="","",INDEX(主数据!A:AD,MATCH(J5174,主数据!A:A,0),11))</f>
        <v>唐山城区</v>
      </c>
      <c r="D5174" t="str">
        <f t="shared" si="320"/>
        <v>BJ157物业服务费标准方式3.80</v>
      </c>
      <c r="E5174" s="13" t="str">
        <f t="shared" si="322"/>
        <v>3.80</v>
      </c>
      <c r="F5174" s="13" t="str">
        <f>IF(E5174="","",IFERROR(IF(IF(K5174="","",INDEX(收费标合同信息维护!A:Q,MATCH(D5174,收费标合同信息维护!J:J,0),10))=D5174,"有","无"),"无"))</f>
        <v>无</v>
      </c>
      <c r="G5174" s="13" t="str">
        <f t="shared" si="321"/>
        <v/>
      </c>
      <c r="H5174" s="13" t="str">
        <f t="shared" si="323"/>
        <v/>
      </c>
      <c r="I5174" s="13" t="str">
        <f>IF(G5174="","",IFERROR(IF(IF(K5174="","",INDEX(收费标合同信息维护!A:Q,MATCH(G5174,收费标合同信息维护!M:M,0),13))=G5174,"有","无"),"无"))</f>
        <v/>
      </c>
      <c r="J5174" s="3" t="s">
        <v>3451</v>
      </c>
      <c r="K5174" s="3" t="s">
        <v>6359</v>
      </c>
      <c r="L5174" s="3" t="s">
        <v>6025</v>
      </c>
      <c r="M5174" s="3" t="s">
        <v>6026</v>
      </c>
      <c r="N5174" s="3" t="s">
        <v>6477</v>
      </c>
      <c r="O5174" s="3" t="s">
        <v>6478</v>
      </c>
      <c r="P5174" s="3" t="s">
        <v>16525</v>
      </c>
      <c r="Q5174" s="3" t="s">
        <v>16526</v>
      </c>
      <c r="R5174" s="3" t="s">
        <v>6484</v>
      </c>
      <c r="S5174" s="3" t="s">
        <v>8257</v>
      </c>
      <c r="T5174" s="3" t="s">
        <v>6590</v>
      </c>
      <c r="U5174" s="3" t="s">
        <v>6511</v>
      </c>
      <c r="V5174" s="3" t="s">
        <v>6991</v>
      </c>
      <c r="W5174" s="3" t="s">
        <v>154</v>
      </c>
      <c r="X5174" s="3" t="s">
        <v>154</v>
      </c>
      <c r="Y5174" s="3" t="s">
        <v>154</v>
      </c>
      <c r="Z5174" s="3" t="s">
        <v>154</v>
      </c>
      <c r="AA5174" s="3" t="s">
        <v>154</v>
      </c>
      <c r="AB5174" s="3" t="s">
        <v>154</v>
      </c>
      <c r="AC5174" s="3" t="s">
        <v>154</v>
      </c>
      <c r="AD5174" s="3" t="s">
        <v>6151</v>
      </c>
      <c r="AE5174" s="3" t="s">
        <v>6151</v>
      </c>
      <c r="AF5174" s="3" t="s">
        <v>6040</v>
      </c>
      <c r="AG5174" s="3" t="s">
        <v>154</v>
      </c>
      <c r="AH5174" s="3" t="s">
        <v>6597</v>
      </c>
      <c r="AI5174" s="3" t="s">
        <v>6482</v>
      </c>
      <c r="AJ5174" s="3" t="s">
        <v>6489</v>
      </c>
    </row>
    <row r="5175" spans="1:36" ht="15">
      <c r="A5175" s="10">
        <v>5278</v>
      </c>
      <c r="B5175" t="str">
        <f>IF(K5175="总计","",INDEX(主数据!A:AD,MATCH(J5175,主数据!A:A,0),9))</f>
        <v>华北大区公司</v>
      </c>
      <c r="C5175" t="str">
        <f>IF(K5175="","",INDEX(主数据!A:AD,MATCH(J5175,主数据!A:A,0),11))</f>
        <v>唐山城区</v>
      </c>
      <c r="D5175" t="str">
        <f t="shared" si="320"/>
        <v>BJ157物业服务费标准方式3.80</v>
      </c>
      <c r="E5175" s="13" t="str">
        <f t="shared" si="322"/>
        <v>3.80</v>
      </c>
      <c r="F5175" s="13" t="str">
        <f>IF(E5175="","",IFERROR(IF(IF(K5175="","",INDEX(收费标合同信息维护!A:Q,MATCH(D5175,收费标合同信息维护!J:J,0),10))=D5175,"有","无"),"无"))</f>
        <v>无</v>
      </c>
      <c r="G5175" s="13" t="str">
        <f t="shared" si="321"/>
        <v/>
      </c>
      <c r="H5175" s="13" t="str">
        <f t="shared" si="323"/>
        <v/>
      </c>
      <c r="I5175" s="13" t="str">
        <f>IF(G5175="","",IFERROR(IF(IF(K5175="","",INDEX(收费标合同信息维护!A:Q,MATCH(G5175,收费标合同信息维护!M:M,0),13))=G5175,"有","无"),"无"))</f>
        <v/>
      </c>
      <c r="J5175" s="3" t="s">
        <v>3451</v>
      </c>
      <c r="K5175" s="3" t="s">
        <v>6359</v>
      </c>
      <c r="L5175" s="3" t="s">
        <v>6025</v>
      </c>
      <c r="M5175" s="3" t="s">
        <v>6026</v>
      </c>
      <c r="N5175" s="3" t="s">
        <v>6477</v>
      </c>
      <c r="O5175" s="3" t="s">
        <v>6478</v>
      </c>
      <c r="P5175" s="3" t="s">
        <v>16527</v>
      </c>
      <c r="Q5175" s="3" t="s">
        <v>16528</v>
      </c>
      <c r="R5175" s="3" t="s">
        <v>6484</v>
      </c>
      <c r="S5175" s="3" t="s">
        <v>8607</v>
      </c>
      <c r="T5175" s="3" t="s">
        <v>6691</v>
      </c>
      <c r="U5175" s="3" t="s">
        <v>6511</v>
      </c>
      <c r="V5175" s="3" t="s">
        <v>6991</v>
      </c>
      <c r="W5175" s="3" t="s">
        <v>154</v>
      </c>
      <c r="X5175" s="3" t="s">
        <v>154</v>
      </c>
      <c r="Y5175" s="3" t="s">
        <v>154</v>
      </c>
      <c r="Z5175" s="3" t="s">
        <v>154</v>
      </c>
      <c r="AA5175" s="3" t="s">
        <v>154</v>
      </c>
      <c r="AB5175" s="3" t="s">
        <v>154</v>
      </c>
      <c r="AC5175" s="3" t="s">
        <v>154</v>
      </c>
      <c r="AD5175" s="3" t="s">
        <v>6151</v>
      </c>
      <c r="AE5175" s="3" t="s">
        <v>6151</v>
      </c>
      <c r="AF5175" s="3" t="s">
        <v>154</v>
      </c>
      <c r="AG5175" s="3" t="s">
        <v>154</v>
      </c>
      <c r="AH5175" s="3" t="s">
        <v>6597</v>
      </c>
      <c r="AI5175" s="3" t="s">
        <v>6482</v>
      </c>
      <c r="AJ5175" s="3" t="s">
        <v>6489</v>
      </c>
    </row>
    <row r="5176" spans="1:36" ht="15">
      <c r="A5176" s="10">
        <v>5279</v>
      </c>
      <c r="B5176" t="str">
        <f>IF(K5176="总计","",INDEX(主数据!A:AD,MATCH(J5176,主数据!A:A,0),9))</f>
        <v>华北大区公司</v>
      </c>
      <c r="C5176" t="str">
        <f>IF(K5176="","",INDEX(主数据!A:AD,MATCH(J5176,主数据!A:A,0),11))</f>
        <v>唐山城区</v>
      </c>
      <c r="D5176" t="str">
        <f t="shared" si="320"/>
        <v>BJ157物业服务费标准方式2.80</v>
      </c>
      <c r="E5176" s="13" t="str">
        <f t="shared" si="322"/>
        <v>2.80</v>
      </c>
      <c r="F5176" s="13" t="str">
        <f>IF(E5176="","",IFERROR(IF(IF(K5176="","",INDEX(收费标合同信息维护!A:Q,MATCH(D5176,收费标合同信息维护!J:J,0),10))=D5176,"有","无"),"无"))</f>
        <v>无</v>
      </c>
      <c r="G5176" s="13" t="str">
        <f t="shared" si="321"/>
        <v/>
      </c>
      <c r="H5176" s="13" t="str">
        <f t="shared" si="323"/>
        <v/>
      </c>
      <c r="I5176" s="13" t="str">
        <f>IF(G5176="","",IFERROR(IF(IF(K5176="","",INDEX(收费标合同信息维护!A:Q,MATCH(G5176,收费标合同信息维护!M:M,0),13))=G5176,"有","无"),"无"))</f>
        <v/>
      </c>
      <c r="J5176" s="3" t="s">
        <v>3451</v>
      </c>
      <c r="K5176" s="3" t="s">
        <v>6359</v>
      </c>
      <c r="L5176" s="3" t="s">
        <v>6025</v>
      </c>
      <c r="M5176" s="3" t="s">
        <v>6026</v>
      </c>
      <c r="N5176" s="3" t="s">
        <v>6477</v>
      </c>
      <c r="O5176" s="3" t="s">
        <v>6478</v>
      </c>
      <c r="P5176" s="3" t="s">
        <v>16529</v>
      </c>
      <c r="Q5176" s="3" t="s">
        <v>16053</v>
      </c>
      <c r="R5176" s="3" t="s">
        <v>6484</v>
      </c>
      <c r="S5176" s="3" t="s">
        <v>8257</v>
      </c>
      <c r="T5176" s="3" t="s">
        <v>6590</v>
      </c>
      <c r="U5176" s="3" t="s">
        <v>6511</v>
      </c>
      <c r="V5176" s="3" t="s">
        <v>6543</v>
      </c>
      <c r="W5176" s="3" t="s">
        <v>154</v>
      </c>
      <c r="X5176" s="3" t="s">
        <v>154</v>
      </c>
      <c r="Y5176" s="3" t="s">
        <v>154</v>
      </c>
      <c r="Z5176" s="3" t="s">
        <v>154</v>
      </c>
      <c r="AA5176" s="3" t="s">
        <v>154</v>
      </c>
      <c r="AB5176" s="3" t="s">
        <v>154</v>
      </c>
      <c r="AC5176" s="3" t="s">
        <v>154</v>
      </c>
      <c r="AD5176" s="3" t="s">
        <v>6151</v>
      </c>
      <c r="AE5176" s="3" t="s">
        <v>6151</v>
      </c>
      <c r="AF5176" s="3" t="s">
        <v>6040</v>
      </c>
      <c r="AG5176" s="3" t="s">
        <v>154</v>
      </c>
      <c r="AH5176" s="3" t="s">
        <v>6597</v>
      </c>
      <c r="AI5176" s="3" t="s">
        <v>6482</v>
      </c>
      <c r="AJ5176" s="3" t="s">
        <v>6489</v>
      </c>
    </row>
    <row r="5177" spans="1:36" ht="15">
      <c r="A5177" s="10">
        <v>5280</v>
      </c>
      <c r="B5177" t="str">
        <f>IF(K5177="总计","",INDEX(主数据!A:AD,MATCH(J5177,主数据!A:A,0),9))</f>
        <v>华北大区公司</v>
      </c>
      <c r="C5177" t="str">
        <f>IF(K5177="","",INDEX(主数据!A:AD,MATCH(J5177,主数据!A:A,0),11))</f>
        <v>唐山城区</v>
      </c>
      <c r="D5177" t="str">
        <f t="shared" si="320"/>
        <v>BJ157物业服务费标准方式2.80</v>
      </c>
      <c r="E5177" s="13" t="str">
        <f t="shared" si="322"/>
        <v>2.80</v>
      </c>
      <c r="F5177" s="13" t="str">
        <f>IF(E5177="","",IFERROR(IF(IF(K5177="","",INDEX(收费标合同信息维护!A:Q,MATCH(D5177,收费标合同信息维护!J:J,0),10))=D5177,"有","无"),"无"))</f>
        <v>无</v>
      </c>
      <c r="G5177" s="13" t="str">
        <f t="shared" si="321"/>
        <v/>
      </c>
      <c r="H5177" s="13" t="str">
        <f t="shared" si="323"/>
        <v/>
      </c>
      <c r="I5177" s="13" t="str">
        <f>IF(G5177="","",IFERROR(IF(IF(K5177="","",INDEX(收费标合同信息维护!A:Q,MATCH(G5177,收费标合同信息维护!M:M,0),13))=G5177,"有","无"),"无"))</f>
        <v/>
      </c>
      <c r="J5177" s="3" t="s">
        <v>3451</v>
      </c>
      <c r="K5177" s="3" t="s">
        <v>6359</v>
      </c>
      <c r="L5177" s="3" t="s">
        <v>6025</v>
      </c>
      <c r="M5177" s="3" t="s">
        <v>6026</v>
      </c>
      <c r="N5177" s="3" t="s">
        <v>6477</v>
      </c>
      <c r="O5177" s="3" t="s">
        <v>6478</v>
      </c>
      <c r="P5177" s="3" t="s">
        <v>7018</v>
      </c>
      <c r="Q5177" s="3" t="s">
        <v>16530</v>
      </c>
      <c r="R5177" s="3" t="s">
        <v>6484</v>
      </c>
      <c r="S5177" s="3" t="s">
        <v>8608</v>
      </c>
      <c r="T5177" s="3" t="s">
        <v>6902</v>
      </c>
      <c r="U5177" s="3" t="s">
        <v>6533</v>
      </c>
      <c r="V5177" s="3" t="s">
        <v>6543</v>
      </c>
      <c r="W5177" s="3" t="s">
        <v>154</v>
      </c>
      <c r="X5177" s="3" t="s">
        <v>154</v>
      </c>
      <c r="Y5177" s="3" t="s">
        <v>154</v>
      </c>
      <c r="Z5177" s="3" t="s">
        <v>154</v>
      </c>
      <c r="AA5177" s="3" t="s">
        <v>154</v>
      </c>
      <c r="AB5177" s="3" t="s">
        <v>154</v>
      </c>
      <c r="AC5177" s="3" t="s">
        <v>154</v>
      </c>
      <c r="AD5177" s="3" t="s">
        <v>6151</v>
      </c>
      <c r="AE5177" s="3" t="s">
        <v>6151</v>
      </c>
      <c r="AF5177" s="3" t="s">
        <v>6040</v>
      </c>
      <c r="AG5177" s="3" t="s">
        <v>154</v>
      </c>
      <c r="AH5177" s="3" t="s">
        <v>6597</v>
      </c>
      <c r="AI5177" s="3" t="s">
        <v>6482</v>
      </c>
      <c r="AJ5177" s="3" t="s">
        <v>6489</v>
      </c>
    </row>
    <row r="5178" spans="1:36" ht="15">
      <c r="A5178" s="10">
        <v>5281</v>
      </c>
      <c r="B5178" t="str">
        <f>IF(K5178="总计","",INDEX(主数据!A:AD,MATCH(J5178,主数据!A:A,0),9))</f>
        <v>华北大区公司</v>
      </c>
      <c r="C5178" t="str">
        <f>IF(K5178="","",INDEX(主数据!A:AD,MATCH(J5178,主数据!A:A,0),11))</f>
        <v>唐山城区</v>
      </c>
      <c r="D5178" t="str">
        <f t="shared" si="320"/>
        <v>BJ157物业服务费标准方式3.80</v>
      </c>
      <c r="E5178" s="13" t="str">
        <f t="shared" si="322"/>
        <v>3.80</v>
      </c>
      <c r="F5178" s="13" t="str">
        <f>IF(E5178="","",IFERROR(IF(IF(K5178="","",INDEX(收费标合同信息维护!A:Q,MATCH(D5178,收费标合同信息维护!J:J,0),10))=D5178,"有","无"),"无"))</f>
        <v>无</v>
      </c>
      <c r="G5178" s="13" t="str">
        <f t="shared" si="321"/>
        <v/>
      </c>
      <c r="H5178" s="13" t="str">
        <f t="shared" si="323"/>
        <v/>
      </c>
      <c r="I5178" s="13" t="str">
        <f>IF(G5178="","",IFERROR(IF(IF(K5178="","",INDEX(收费标合同信息维护!A:Q,MATCH(G5178,收费标合同信息维护!M:M,0),13))=G5178,"有","无"),"无"))</f>
        <v/>
      </c>
      <c r="J5178" s="3" t="s">
        <v>3451</v>
      </c>
      <c r="K5178" s="3" t="s">
        <v>6359</v>
      </c>
      <c r="L5178" s="3" t="s">
        <v>6025</v>
      </c>
      <c r="M5178" s="3" t="s">
        <v>6026</v>
      </c>
      <c r="N5178" s="3" t="s">
        <v>6477</v>
      </c>
      <c r="O5178" s="3" t="s">
        <v>6478</v>
      </c>
      <c r="P5178" s="3" t="s">
        <v>16531</v>
      </c>
      <c r="Q5178" s="3" t="s">
        <v>16532</v>
      </c>
      <c r="R5178" s="3" t="s">
        <v>6484</v>
      </c>
      <c r="S5178" s="3" t="s">
        <v>8608</v>
      </c>
      <c r="T5178" s="3" t="s">
        <v>6548</v>
      </c>
      <c r="U5178" s="3" t="s">
        <v>6511</v>
      </c>
      <c r="V5178" s="3" t="s">
        <v>6991</v>
      </c>
      <c r="W5178" s="3" t="s">
        <v>154</v>
      </c>
      <c r="X5178" s="3" t="s">
        <v>154</v>
      </c>
      <c r="Y5178" s="3" t="s">
        <v>154</v>
      </c>
      <c r="Z5178" s="3" t="s">
        <v>154</v>
      </c>
      <c r="AA5178" s="3" t="s">
        <v>154</v>
      </c>
      <c r="AB5178" s="3" t="s">
        <v>154</v>
      </c>
      <c r="AC5178" s="3" t="s">
        <v>154</v>
      </c>
      <c r="AD5178" s="3" t="s">
        <v>6151</v>
      </c>
      <c r="AE5178" s="3" t="s">
        <v>6151</v>
      </c>
      <c r="AF5178" s="3" t="s">
        <v>6040</v>
      </c>
      <c r="AG5178" s="3" t="s">
        <v>154</v>
      </c>
      <c r="AH5178" s="3" t="s">
        <v>6597</v>
      </c>
      <c r="AI5178" s="3" t="s">
        <v>6482</v>
      </c>
      <c r="AJ5178" s="3" t="s">
        <v>6489</v>
      </c>
    </row>
    <row r="5179" spans="1:36" ht="15">
      <c r="A5179" s="10">
        <v>5282</v>
      </c>
      <c r="B5179" t="str">
        <f>IF(K5179="总计","",INDEX(主数据!A:AD,MATCH(J5179,主数据!A:A,0),9))</f>
        <v>华北大区公司</v>
      </c>
      <c r="C5179" t="str">
        <f>IF(K5179="","",INDEX(主数据!A:AD,MATCH(J5179,主数据!A:A,0),11))</f>
        <v>唐山城区</v>
      </c>
      <c r="D5179" t="str">
        <f t="shared" si="320"/>
        <v>BJ157物业服务费标准方式3.80</v>
      </c>
      <c r="E5179" s="13" t="str">
        <f t="shared" si="322"/>
        <v>3.80</v>
      </c>
      <c r="F5179" s="13" t="str">
        <f>IF(E5179="","",IFERROR(IF(IF(K5179="","",INDEX(收费标合同信息维护!A:Q,MATCH(D5179,收费标合同信息维护!J:J,0),10))=D5179,"有","无"),"无"))</f>
        <v>无</v>
      </c>
      <c r="G5179" s="13" t="str">
        <f t="shared" si="321"/>
        <v/>
      </c>
      <c r="H5179" s="13" t="str">
        <f t="shared" si="323"/>
        <v/>
      </c>
      <c r="I5179" s="13" t="str">
        <f>IF(G5179="","",IFERROR(IF(IF(K5179="","",INDEX(收费标合同信息维护!A:Q,MATCH(G5179,收费标合同信息维护!M:M,0),13))=G5179,"有","无"),"无"))</f>
        <v/>
      </c>
      <c r="J5179" s="3" t="s">
        <v>3451</v>
      </c>
      <c r="K5179" s="3" t="s">
        <v>6359</v>
      </c>
      <c r="L5179" s="3" t="s">
        <v>6025</v>
      </c>
      <c r="M5179" s="3" t="s">
        <v>6026</v>
      </c>
      <c r="N5179" s="3" t="s">
        <v>6477</v>
      </c>
      <c r="O5179" s="3" t="s">
        <v>6478</v>
      </c>
      <c r="P5179" s="3" t="s">
        <v>16533</v>
      </c>
      <c r="Q5179" s="3" t="s">
        <v>16534</v>
      </c>
      <c r="R5179" s="3" t="s">
        <v>6484</v>
      </c>
      <c r="S5179" s="3" t="s">
        <v>6485</v>
      </c>
      <c r="T5179" s="3" t="s">
        <v>6506</v>
      </c>
      <c r="U5179" s="3" t="s">
        <v>154</v>
      </c>
      <c r="V5179" s="3" t="s">
        <v>6991</v>
      </c>
      <c r="W5179" s="3" t="s">
        <v>154</v>
      </c>
      <c r="X5179" s="3" t="s">
        <v>154</v>
      </c>
      <c r="Y5179" s="3" t="s">
        <v>154</v>
      </c>
      <c r="Z5179" s="3" t="s">
        <v>154</v>
      </c>
      <c r="AA5179" s="3" t="s">
        <v>154</v>
      </c>
      <c r="AB5179" s="3" t="s">
        <v>154</v>
      </c>
      <c r="AC5179" s="3" t="s">
        <v>154</v>
      </c>
      <c r="AD5179" s="3" t="s">
        <v>6151</v>
      </c>
      <c r="AE5179" s="3" t="s">
        <v>6151</v>
      </c>
      <c r="AF5179" s="3" t="s">
        <v>154</v>
      </c>
      <c r="AG5179" s="3" t="s">
        <v>154</v>
      </c>
      <c r="AH5179" s="3" t="s">
        <v>6597</v>
      </c>
      <c r="AI5179" s="3" t="s">
        <v>6727</v>
      </c>
      <c r="AJ5179" s="3" t="s">
        <v>6489</v>
      </c>
    </row>
    <row r="5180" spans="1:36" ht="30">
      <c r="A5180" s="10">
        <v>5283</v>
      </c>
      <c r="B5180" t="str">
        <f>IF(K5180="总计","",INDEX(主数据!A:AD,MATCH(J5180,主数据!A:A,0),9))</f>
        <v>华北大区公司</v>
      </c>
      <c r="C5180" t="str">
        <f>IF(K5180="","",INDEX(主数据!A:AD,MATCH(J5180,主数据!A:A,0),11))</f>
        <v>唐山城区</v>
      </c>
      <c r="D5180" t="str">
        <f t="shared" si="320"/>
        <v>BJ157开发商委托停车管理费（固定）定额</v>
      </c>
      <c r="E5180" s="13" t="str">
        <f t="shared" si="322"/>
        <v/>
      </c>
      <c r="F5180" s="13" t="str">
        <f>IF(E5180="","",IFERROR(IF(IF(K5180="","",INDEX(收费标合同信息维护!A:Q,MATCH(D5180,收费标合同信息维护!J:J,0),10))=D5180,"有","无"),"无"))</f>
        <v/>
      </c>
      <c r="G5180" s="13" t="str">
        <f t="shared" si="321"/>
        <v>BJ157开发商委托停车管理费（固定）定额80.00</v>
      </c>
      <c r="H5180" s="13" t="str">
        <f t="shared" si="323"/>
        <v>80.00</v>
      </c>
      <c r="I5180" s="13" t="str">
        <f>IF(G5180="","",IFERROR(IF(IF(K5180="","",INDEX(收费标合同信息维护!A:Q,MATCH(G5180,收费标合同信息维护!M:M,0),13))=G5180,"有","无"),"无"))</f>
        <v>无</v>
      </c>
      <c r="J5180" s="3" t="s">
        <v>3451</v>
      </c>
      <c r="K5180" s="3" t="s">
        <v>6359</v>
      </c>
      <c r="L5180" s="3" t="s">
        <v>6512</v>
      </c>
      <c r="M5180" s="3" t="s">
        <v>6513</v>
      </c>
      <c r="N5180" s="3" t="s">
        <v>6477</v>
      </c>
      <c r="O5180" s="3" t="s">
        <v>6478</v>
      </c>
      <c r="P5180" s="3" t="s">
        <v>16535</v>
      </c>
      <c r="Q5180" s="3" t="s">
        <v>7162</v>
      </c>
      <c r="R5180" s="3" t="s">
        <v>6490</v>
      </c>
      <c r="S5180" s="3" t="s">
        <v>6491</v>
      </c>
      <c r="T5180" s="3" t="s">
        <v>6506</v>
      </c>
      <c r="U5180" s="3" t="s">
        <v>154</v>
      </c>
      <c r="V5180" s="3" t="s">
        <v>154</v>
      </c>
      <c r="W5180" s="3" t="s">
        <v>6521</v>
      </c>
      <c r="X5180" s="3" t="s">
        <v>154</v>
      </c>
      <c r="Y5180" s="3" t="s">
        <v>154</v>
      </c>
      <c r="Z5180" s="3" t="s">
        <v>154</v>
      </c>
      <c r="AA5180" s="3" t="s">
        <v>154</v>
      </c>
      <c r="AB5180" s="3" t="s">
        <v>154</v>
      </c>
      <c r="AC5180" s="3" t="s">
        <v>154</v>
      </c>
      <c r="AD5180" s="3" t="s">
        <v>6151</v>
      </c>
      <c r="AE5180" s="3" t="s">
        <v>6151</v>
      </c>
      <c r="AF5180" s="3" t="s">
        <v>6040</v>
      </c>
      <c r="AG5180" s="3" t="s">
        <v>154</v>
      </c>
      <c r="AH5180" s="3" t="s">
        <v>6478</v>
      </c>
      <c r="AI5180" s="3" t="s">
        <v>6482</v>
      </c>
      <c r="AJ5180" s="3" t="s">
        <v>6124</v>
      </c>
    </row>
    <row r="5181" spans="1:36" ht="30">
      <c r="A5181" s="10">
        <v>5284</v>
      </c>
      <c r="B5181" t="str">
        <f>IF(K5181="总计","",INDEX(主数据!A:AD,MATCH(J5181,主数据!A:A,0),9))</f>
        <v>华北大区公司</v>
      </c>
      <c r="C5181" t="str">
        <f>IF(K5181="","",INDEX(主数据!A:AD,MATCH(J5181,主数据!A:A,0),11))</f>
        <v>唐山城区</v>
      </c>
      <c r="D5181" t="str">
        <f t="shared" si="320"/>
        <v>BJ157开发商委托停车管理费（固定）定额</v>
      </c>
      <c r="E5181" s="13" t="str">
        <f t="shared" si="322"/>
        <v/>
      </c>
      <c r="F5181" s="13" t="str">
        <f>IF(E5181="","",IFERROR(IF(IF(K5181="","",INDEX(收费标合同信息维护!A:Q,MATCH(D5181,收费标合同信息维护!J:J,0),10))=D5181,"有","无"),"无"))</f>
        <v/>
      </c>
      <c r="G5181" s="13" t="str">
        <f t="shared" si="321"/>
        <v>BJ157开发商委托停车管理费（固定）定额80.00</v>
      </c>
      <c r="H5181" s="13" t="str">
        <f t="shared" si="323"/>
        <v>80.00</v>
      </c>
      <c r="I5181" s="13" t="str">
        <f>IF(G5181="","",IFERROR(IF(IF(K5181="","",INDEX(收费标合同信息维护!A:Q,MATCH(G5181,收费标合同信息维护!M:M,0),13))=G5181,"有","无"),"无"))</f>
        <v>无</v>
      </c>
      <c r="J5181" s="3" t="s">
        <v>3451</v>
      </c>
      <c r="K5181" s="3" t="s">
        <v>6359</v>
      </c>
      <c r="L5181" s="3" t="s">
        <v>6512</v>
      </c>
      <c r="M5181" s="3" t="s">
        <v>6513</v>
      </c>
      <c r="N5181" s="3" t="s">
        <v>6477</v>
      </c>
      <c r="O5181" s="3" t="s">
        <v>6478</v>
      </c>
      <c r="P5181" s="3" t="s">
        <v>16536</v>
      </c>
      <c r="Q5181" s="3" t="s">
        <v>16537</v>
      </c>
      <c r="R5181" s="3" t="s">
        <v>6490</v>
      </c>
      <c r="S5181" s="3" t="s">
        <v>6491</v>
      </c>
      <c r="T5181" s="3" t="s">
        <v>7025</v>
      </c>
      <c r="U5181" s="3" t="s">
        <v>7030</v>
      </c>
      <c r="V5181" s="3" t="s">
        <v>154</v>
      </c>
      <c r="W5181" s="3" t="s">
        <v>6521</v>
      </c>
      <c r="X5181" s="3" t="s">
        <v>154</v>
      </c>
      <c r="Y5181" s="3" t="s">
        <v>154</v>
      </c>
      <c r="Z5181" s="3" t="s">
        <v>154</v>
      </c>
      <c r="AA5181" s="3" t="s">
        <v>154</v>
      </c>
      <c r="AB5181" s="3" t="s">
        <v>154</v>
      </c>
      <c r="AC5181" s="3" t="s">
        <v>154</v>
      </c>
      <c r="AD5181" s="3" t="s">
        <v>6151</v>
      </c>
      <c r="AE5181" s="3" t="s">
        <v>6151</v>
      </c>
      <c r="AF5181" s="3" t="s">
        <v>6040</v>
      </c>
      <c r="AG5181" s="3" t="s">
        <v>154</v>
      </c>
      <c r="AH5181" s="3" t="s">
        <v>6597</v>
      </c>
      <c r="AI5181" s="3" t="s">
        <v>6482</v>
      </c>
      <c r="AJ5181" s="3" t="s">
        <v>29</v>
      </c>
    </row>
    <row r="5182" spans="1:36" ht="15">
      <c r="A5182" s="10">
        <v>5285</v>
      </c>
      <c r="B5182" t="str">
        <f>IF(K5182="总计","",INDEX(主数据!A:AD,MATCH(J5182,主数据!A:A,0),9))</f>
        <v>华北大区公司</v>
      </c>
      <c r="C5182" t="str">
        <f>IF(K5182="","",INDEX(主数据!A:AD,MATCH(J5182,主数据!A:A,0),11))</f>
        <v>唐山城区</v>
      </c>
      <c r="D5182" t="str">
        <f t="shared" si="320"/>
        <v>BJ157补贴款定额</v>
      </c>
      <c r="E5182" s="13" t="str">
        <f t="shared" si="322"/>
        <v/>
      </c>
      <c r="F5182" s="13" t="str">
        <f>IF(E5182="","",IFERROR(IF(IF(K5182="","",INDEX(收费标合同信息维护!A:Q,MATCH(D5182,收费标合同信息维护!J:J,0),10))=D5182,"有","无"),"无"))</f>
        <v/>
      </c>
      <c r="G5182" s="13" t="str">
        <f t="shared" si="321"/>
        <v>BJ157补贴款定额84753.45</v>
      </c>
      <c r="H5182" s="13" t="str">
        <f t="shared" si="323"/>
        <v>84753.45</v>
      </c>
      <c r="I5182" s="13" t="str">
        <f>IF(G5182="","",IFERROR(IF(IF(K5182="","",INDEX(收费标合同信息维护!A:Q,MATCH(G5182,收费标合同信息维护!M:M,0),13))=G5182,"有","无"),"无"))</f>
        <v>无</v>
      </c>
      <c r="J5182" s="3" t="s">
        <v>3451</v>
      </c>
      <c r="K5182" s="3" t="s">
        <v>6359</v>
      </c>
      <c r="L5182" s="3" t="s">
        <v>6557</v>
      </c>
      <c r="M5182" s="3" t="s">
        <v>6558</v>
      </c>
      <c r="N5182" s="3" t="s">
        <v>6477</v>
      </c>
      <c r="O5182" s="3" t="s">
        <v>6478</v>
      </c>
      <c r="P5182" s="3" t="s">
        <v>12912</v>
      </c>
      <c r="Q5182" s="3" t="s">
        <v>16538</v>
      </c>
      <c r="R5182" s="3" t="s">
        <v>6490</v>
      </c>
      <c r="S5182" s="3" t="s">
        <v>6491</v>
      </c>
      <c r="T5182" s="3" t="s">
        <v>6506</v>
      </c>
      <c r="U5182" s="3" t="s">
        <v>154</v>
      </c>
      <c r="V5182" s="3" t="s">
        <v>154</v>
      </c>
      <c r="W5182" s="3" t="s">
        <v>16539</v>
      </c>
      <c r="X5182" s="3" t="s">
        <v>154</v>
      </c>
      <c r="Y5182" s="3" t="s">
        <v>154</v>
      </c>
      <c r="Z5182" s="3" t="s">
        <v>154</v>
      </c>
      <c r="AA5182" s="3" t="s">
        <v>154</v>
      </c>
      <c r="AB5182" s="3" t="s">
        <v>154</v>
      </c>
      <c r="AC5182" s="3" t="s">
        <v>154</v>
      </c>
      <c r="AD5182" s="3" t="s">
        <v>6151</v>
      </c>
      <c r="AE5182" s="3" t="s">
        <v>6151</v>
      </c>
      <c r="AF5182" s="3" t="s">
        <v>6040</v>
      </c>
      <c r="AG5182" s="3" t="s">
        <v>154</v>
      </c>
      <c r="AH5182" s="3" t="s">
        <v>6478</v>
      </c>
      <c r="AI5182" s="3" t="s">
        <v>6482</v>
      </c>
      <c r="AJ5182" s="3" t="s">
        <v>6033</v>
      </c>
    </row>
    <row r="5183" spans="1:36" ht="15">
      <c r="A5183" s="10">
        <v>5286</v>
      </c>
      <c r="B5183" t="str">
        <f>IF(K5183="总计","",INDEX(主数据!A:AD,MATCH(J5183,主数据!A:A,0),9))</f>
        <v>华北大区公司</v>
      </c>
      <c r="C5183" t="str">
        <f>IF(K5183="","",INDEX(主数据!A:AD,MATCH(J5183,主数据!A:A,0),11))</f>
        <v>唐山城区</v>
      </c>
      <c r="D5183" t="str">
        <f t="shared" si="320"/>
        <v>BJ157补贴款直接录入</v>
      </c>
      <c r="E5183" s="13" t="str">
        <f t="shared" si="322"/>
        <v/>
      </c>
      <c r="F5183" s="13" t="str">
        <f>IF(E5183="","",IFERROR(IF(IF(K5183="","",INDEX(收费标合同信息维护!A:Q,MATCH(D5183,收费标合同信息维护!J:J,0),10))=D5183,"有","无"),"无"))</f>
        <v/>
      </c>
      <c r="G5183" s="13" t="str">
        <f t="shared" si="321"/>
        <v/>
      </c>
      <c r="H5183" s="13" t="str">
        <f t="shared" si="323"/>
        <v/>
      </c>
      <c r="I5183" s="13" t="str">
        <f>IF(G5183="","",IFERROR(IF(IF(K5183="","",INDEX(收费标合同信息维护!A:Q,MATCH(G5183,收费标合同信息维护!M:M,0),13))=G5183,"有","无"),"无"))</f>
        <v/>
      </c>
      <c r="J5183" s="3" t="s">
        <v>3451</v>
      </c>
      <c r="K5183" s="3" t="s">
        <v>6359</v>
      </c>
      <c r="L5183" s="3" t="s">
        <v>6557</v>
      </c>
      <c r="M5183" s="3" t="s">
        <v>6558</v>
      </c>
      <c r="N5183" s="3" t="s">
        <v>6477</v>
      </c>
      <c r="O5183" s="3" t="s">
        <v>6478</v>
      </c>
      <c r="P5183" s="3" t="s">
        <v>6557</v>
      </c>
      <c r="Q5183" s="3" t="s">
        <v>16540</v>
      </c>
      <c r="R5183" s="3" t="s">
        <v>6479</v>
      </c>
      <c r="S5183" s="3" t="s">
        <v>6480</v>
      </c>
      <c r="T5183" s="3" t="s">
        <v>6751</v>
      </c>
      <c r="U5183" s="3" t="s">
        <v>154</v>
      </c>
      <c r="V5183" s="3" t="s">
        <v>154</v>
      </c>
      <c r="W5183" s="3" t="s">
        <v>154</v>
      </c>
      <c r="X5183" s="3" t="s">
        <v>154</v>
      </c>
      <c r="Y5183" s="3" t="s">
        <v>154</v>
      </c>
      <c r="Z5183" s="3" t="s">
        <v>154</v>
      </c>
      <c r="AA5183" s="3" t="s">
        <v>154</v>
      </c>
      <c r="AB5183" s="3" t="s">
        <v>154</v>
      </c>
      <c r="AC5183" s="3" t="s">
        <v>154</v>
      </c>
      <c r="AD5183" s="3" t="s">
        <v>6151</v>
      </c>
      <c r="AE5183" s="3" t="s">
        <v>6151</v>
      </c>
      <c r="AF5183" s="3" t="s">
        <v>154</v>
      </c>
      <c r="AG5183" s="3" t="s">
        <v>154</v>
      </c>
      <c r="AH5183" s="3" t="s">
        <v>6597</v>
      </c>
      <c r="AI5183" s="3" t="s">
        <v>6482</v>
      </c>
      <c r="AJ5183" s="3" t="s">
        <v>6489</v>
      </c>
    </row>
    <row r="5184" spans="1:36" ht="15">
      <c r="A5184" s="10">
        <v>5287</v>
      </c>
      <c r="B5184" t="str">
        <f>IF(K5184="总计","",INDEX(主数据!A:AD,MATCH(J5184,主数据!A:A,0),9))</f>
        <v>华北大区公司</v>
      </c>
      <c r="C5184" t="str">
        <f>IF(K5184="","",INDEX(主数据!A:AD,MATCH(J5184,主数据!A:A,0),11))</f>
        <v>唐山城区</v>
      </c>
      <c r="D5184" t="str">
        <f t="shared" si="320"/>
        <v>BJ157空置物业费定额4225.75</v>
      </c>
      <c r="E5184" s="13" t="str">
        <f t="shared" si="322"/>
        <v>4225.75</v>
      </c>
      <c r="F5184" s="13" t="str">
        <f>IF(E5184="","",IFERROR(IF(IF(K5184="","",INDEX(收费标合同信息维护!A:Q,MATCH(D5184,收费标合同信息维护!J:J,0),10))=D5184,"有","无"),"无"))</f>
        <v>无</v>
      </c>
      <c r="G5184" s="13" t="str">
        <f t="shared" si="321"/>
        <v>BJ157空置物业费定额4225.75</v>
      </c>
      <c r="H5184" s="13" t="str">
        <f t="shared" si="323"/>
        <v>4225.75</v>
      </c>
      <c r="I5184" s="13" t="str">
        <f>IF(G5184="","",IFERROR(IF(IF(K5184="","",INDEX(收费标合同信息维护!A:Q,MATCH(G5184,收费标合同信息维护!M:M,0),13))=G5184,"有","无"),"无"))</f>
        <v>无</v>
      </c>
      <c r="J5184" s="3" t="s">
        <v>3451</v>
      </c>
      <c r="K5184" s="3" t="s">
        <v>6359</v>
      </c>
      <c r="L5184" s="3" t="s">
        <v>6580</v>
      </c>
      <c r="M5184" s="3" t="s">
        <v>6581</v>
      </c>
      <c r="N5184" s="3" t="s">
        <v>6477</v>
      </c>
      <c r="O5184" s="3" t="s">
        <v>6478</v>
      </c>
      <c r="P5184" s="3" t="s">
        <v>16541</v>
      </c>
      <c r="Q5184" s="3" t="s">
        <v>7567</v>
      </c>
      <c r="R5184" s="3" t="s">
        <v>6490</v>
      </c>
      <c r="S5184" s="3" t="s">
        <v>6491</v>
      </c>
      <c r="T5184" s="3" t="s">
        <v>6506</v>
      </c>
      <c r="U5184" s="3" t="s">
        <v>154</v>
      </c>
      <c r="V5184" s="3" t="s">
        <v>16542</v>
      </c>
      <c r="W5184" s="3" t="s">
        <v>16542</v>
      </c>
      <c r="X5184" s="3" t="s">
        <v>154</v>
      </c>
      <c r="Y5184" s="3" t="s">
        <v>154</v>
      </c>
      <c r="Z5184" s="3" t="s">
        <v>154</v>
      </c>
      <c r="AA5184" s="3" t="s">
        <v>154</v>
      </c>
      <c r="AB5184" s="3" t="s">
        <v>154</v>
      </c>
      <c r="AC5184" s="3" t="s">
        <v>154</v>
      </c>
      <c r="AD5184" s="3" t="s">
        <v>6151</v>
      </c>
      <c r="AE5184" s="3" t="s">
        <v>6151</v>
      </c>
      <c r="AF5184" s="3" t="s">
        <v>6040</v>
      </c>
      <c r="AG5184" s="3" t="s">
        <v>154</v>
      </c>
      <c r="AH5184" s="3" t="s">
        <v>6478</v>
      </c>
      <c r="AI5184" s="3" t="s">
        <v>6482</v>
      </c>
      <c r="AJ5184" s="3" t="s">
        <v>6033</v>
      </c>
    </row>
    <row r="5185" spans="1:36" ht="15">
      <c r="A5185" s="10">
        <v>5288</v>
      </c>
      <c r="B5185" t="str">
        <f>IF(K5185="总计","",INDEX(主数据!A:AD,MATCH(J5185,主数据!A:A,0),9))</f>
        <v>华北大区公司</v>
      </c>
      <c r="C5185" t="str">
        <f>IF(K5185="","",INDEX(主数据!A:AD,MATCH(J5185,主数据!A:A,0),11))</f>
        <v>唐山城区</v>
      </c>
      <c r="D5185" t="str">
        <f t="shared" si="320"/>
        <v>BJ157空置物业费直接录入</v>
      </c>
      <c r="E5185" s="13" t="str">
        <f t="shared" si="322"/>
        <v/>
      </c>
      <c r="F5185" s="13" t="str">
        <f>IF(E5185="","",IFERROR(IF(IF(K5185="","",INDEX(收费标合同信息维护!A:Q,MATCH(D5185,收费标合同信息维护!J:J,0),10))=D5185,"有","无"),"无"))</f>
        <v/>
      </c>
      <c r="G5185" s="13" t="str">
        <f t="shared" si="321"/>
        <v/>
      </c>
      <c r="H5185" s="13" t="str">
        <f t="shared" si="323"/>
        <v/>
      </c>
      <c r="I5185" s="13" t="str">
        <f>IF(G5185="","",IFERROR(IF(IF(K5185="","",INDEX(收费标合同信息维护!A:Q,MATCH(G5185,收费标合同信息维护!M:M,0),13))=G5185,"有","无"),"无"))</f>
        <v/>
      </c>
      <c r="J5185" s="3" t="s">
        <v>3451</v>
      </c>
      <c r="K5185" s="3" t="s">
        <v>6359</v>
      </c>
      <c r="L5185" s="3" t="s">
        <v>6580</v>
      </c>
      <c r="M5185" s="3" t="s">
        <v>6581</v>
      </c>
      <c r="N5185" s="3" t="s">
        <v>6477</v>
      </c>
      <c r="O5185" s="3" t="s">
        <v>6478</v>
      </c>
      <c r="P5185" s="3" t="s">
        <v>6580</v>
      </c>
      <c r="Q5185" s="3" t="s">
        <v>7355</v>
      </c>
      <c r="R5185" s="3" t="s">
        <v>6479</v>
      </c>
      <c r="S5185" s="3" t="s">
        <v>6480</v>
      </c>
      <c r="T5185" s="3" t="s">
        <v>6751</v>
      </c>
      <c r="U5185" s="3" t="s">
        <v>154</v>
      </c>
      <c r="V5185" s="3" t="s">
        <v>154</v>
      </c>
      <c r="W5185" s="3" t="s">
        <v>154</v>
      </c>
      <c r="X5185" s="3" t="s">
        <v>154</v>
      </c>
      <c r="Y5185" s="3" t="s">
        <v>154</v>
      </c>
      <c r="Z5185" s="3" t="s">
        <v>154</v>
      </c>
      <c r="AA5185" s="3" t="s">
        <v>154</v>
      </c>
      <c r="AB5185" s="3" t="s">
        <v>154</v>
      </c>
      <c r="AC5185" s="3" t="s">
        <v>154</v>
      </c>
      <c r="AD5185" s="3" t="s">
        <v>6151</v>
      </c>
      <c r="AE5185" s="3" t="s">
        <v>6151</v>
      </c>
      <c r="AF5185" s="3" t="s">
        <v>154</v>
      </c>
      <c r="AG5185" s="3" t="s">
        <v>154</v>
      </c>
      <c r="AH5185" s="3" t="s">
        <v>6597</v>
      </c>
      <c r="AI5185" s="3" t="s">
        <v>6482</v>
      </c>
      <c r="AJ5185" s="3" t="s">
        <v>6489</v>
      </c>
    </row>
    <row r="5186" spans="1:36" ht="15">
      <c r="A5186" s="10">
        <v>5289</v>
      </c>
      <c r="B5186" t="str">
        <f>IF(K5186="总计","",INDEX(主数据!A:AD,MATCH(J5186,主数据!A:A,0),9))</f>
        <v>华北大区公司</v>
      </c>
      <c r="C5186" t="str">
        <f>IF(K5186="","",INDEX(主数据!A:AD,MATCH(J5186,主数据!A:A,0),11))</f>
        <v>北京六城区</v>
      </c>
      <c r="D5186" t="str">
        <f t="shared" ref="D5186:D5249" si="324">J5186&amp;M5186&amp;R5186&amp;E5186</f>
        <v>BJ16物业服务费标准方式3.65</v>
      </c>
      <c r="E5186" s="13" t="str">
        <f t="shared" si="322"/>
        <v>3.65</v>
      </c>
      <c r="F5186" s="13" t="str">
        <f>IF(E5186="","",IFERROR(IF(IF(K5186="","",INDEX(收费标合同信息维护!A:Q,MATCH(D5186,收费标合同信息维护!J:J,0),10))=D5186,"有","无"),"无"))</f>
        <v>无</v>
      </c>
      <c r="G5186" s="13" t="str">
        <f t="shared" ref="G5186:G5249" si="325">IF(W5186="","",J5186&amp;M5186&amp;R5186&amp;H5186)</f>
        <v/>
      </c>
      <c r="H5186" s="13" t="str">
        <f t="shared" si="323"/>
        <v/>
      </c>
      <c r="I5186" s="13" t="str">
        <f>IF(G5186="","",IFERROR(IF(IF(K5186="","",INDEX(收费标合同信息维护!A:Q,MATCH(G5186,收费标合同信息维护!M:M,0),13))=G5186,"有","无"),"无"))</f>
        <v/>
      </c>
      <c r="J5186" s="3" t="s">
        <v>2722</v>
      </c>
      <c r="K5186" s="3" t="s">
        <v>6360</v>
      </c>
      <c r="L5186" s="3" t="s">
        <v>6025</v>
      </c>
      <c r="M5186" s="3" t="s">
        <v>6026</v>
      </c>
      <c r="N5186" s="3" t="s">
        <v>6477</v>
      </c>
      <c r="O5186" s="3" t="s">
        <v>6478</v>
      </c>
      <c r="P5186" s="3" t="s">
        <v>7343</v>
      </c>
      <c r="Q5186" s="3" t="s">
        <v>16543</v>
      </c>
      <c r="R5186" s="3" t="s">
        <v>6484</v>
      </c>
      <c r="S5186" s="3" t="s">
        <v>6485</v>
      </c>
      <c r="T5186" s="3" t="s">
        <v>6496</v>
      </c>
      <c r="U5186" s="3" t="s">
        <v>154</v>
      </c>
      <c r="V5186" s="3" t="s">
        <v>15624</v>
      </c>
      <c r="W5186" s="3" t="s">
        <v>154</v>
      </c>
      <c r="X5186" s="3" t="s">
        <v>154</v>
      </c>
      <c r="Y5186" s="3" t="s">
        <v>154</v>
      </c>
      <c r="Z5186" s="3" t="s">
        <v>154</v>
      </c>
      <c r="AA5186" s="3" t="s">
        <v>154</v>
      </c>
      <c r="AB5186" s="3" t="s">
        <v>154</v>
      </c>
      <c r="AC5186" s="3" t="s">
        <v>154</v>
      </c>
      <c r="AD5186" s="3" t="s">
        <v>6151</v>
      </c>
      <c r="AE5186" s="3" t="s">
        <v>6151</v>
      </c>
      <c r="AF5186" s="3" t="s">
        <v>154</v>
      </c>
      <c r="AG5186" s="3" t="s">
        <v>154</v>
      </c>
      <c r="AH5186" s="3" t="s">
        <v>6478</v>
      </c>
      <c r="AI5186" s="3" t="s">
        <v>6482</v>
      </c>
      <c r="AJ5186" s="3" t="s">
        <v>6033</v>
      </c>
    </row>
    <row r="5187" spans="1:36" ht="15">
      <c r="A5187" s="10">
        <v>5290</v>
      </c>
      <c r="B5187" t="str">
        <f>IF(K5187="总计","",INDEX(主数据!A:AD,MATCH(J5187,主数据!A:A,0),9))</f>
        <v>华北大区公司</v>
      </c>
      <c r="C5187" t="str">
        <f>IF(K5187="","",INDEX(主数据!A:AD,MATCH(J5187,主数据!A:A,0),11))</f>
        <v>北京六城区</v>
      </c>
      <c r="D5187" t="str">
        <f t="shared" si="324"/>
        <v>BJ16物业服务费标准方式3.65</v>
      </c>
      <c r="E5187" s="13" t="str">
        <f t="shared" ref="E5187:E5250" si="326">TEXT(IF(V5187="","",--V5187),"0.00")</f>
        <v>3.65</v>
      </c>
      <c r="F5187" s="13" t="str">
        <f>IF(E5187="","",IFERROR(IF(IF(K5187="","",INDEX(收费标合同信息维护!A:Q,MATCH(D5187,收费标合同信息维护!J:J,0),10))=D5187,"有","无"),"无"))</f>
        <v>无</v>
      </c>
      <c r="G5187" s="13" t="str">
        <f t="shared" si="325"/>
        <v/>
      </c>
      <c r="H5187" s="13" t="str">
        <f t="shared" ref="H5187:H5250" si="327">TEXT(IF(W5187="","",--W5187),"0.00")</f>
        <v/>
      </c>
      <c r="I5187" s="13" t="str">
        <f>IF(G5187="","",IFERROR(IF(IF(K5187="","",INDEX(收费标合同信息维护!A:Q,MATCH(G5187,收费标合同信息维护!M:M,0),13))=G5187,"有","无"),"无"))</f>
        <v/>
      </c>
      <c r="J5187" s="3" t="s">
        <v>2722</v>
      </c>
      <c r="K5187" s="3" t="s">
        <v>6360</v>
      </c>
      <c r="L5187" s="3" t="s">
        <v>6025</v>
      </c>
      <c r="M5187" s="3" t="s">
        <v>6026</v>
      </c>
      <c r="N5187" s="3" t="s">
        <v>6477</v>
      </c>
      <c r="O5187" s="3" t="s">
        <v>6478</v>
      </c>
      <c r="P5187" s="3" t="s">
        <v>16544</v>
      </c>
      <c r="Q5187" s="3" t="s">
        <v>16545</v>
      </c>
      <c r="R5187" s="3" t="s">
        <v>6484</v>
      </c>
      <c r="S5187" s="3" t="s">
        <v>6485</v>
      </c>
      <c r="T5187" s="3" t="s">
        <v>6496</v>
      </c>
      <c r="U5187" s="3" t="s">
        <v>154</v>
      </c>
      <c r="V5187" s="3" t="s">
        <v>15624</v>
      </c>
      <c r="W5187" s="3" t="s">
        <v>154</v>
      </c>
      <c r="X5187" s="3" t="s">
        <v>154</v>
      </c>
      <c r="Y5187" s="3" t="s">
        <v>154</v>
      </c>
      <c r="Z5187" s="3" t="s">
        <v>154</v>
      </c>
      <c r="AA5187" s="3" t="s">
        <v>154</v>
      </c>
      <c r="AB5187" s="3" t="s">
        <v>154</v>
      </c>
      <c r="AC5187" s="3" t="s">
        <v>154</v>
      </c>
      <c r="AD5187" s="3" t="s">
        <v>6151</v>
      </c>
      <c r="AE5187" s="3" t="s">
        <v>6151</v>
      </c>
      <c r="AF5187" s="3" t="s">
        <v>154</v>
      </c>
      <c r="AG5187" s="3" t="s">
        <v>154</v>
      </c>
      <c r="AH5187" s="3" t="s">
        <v>6478</v>
      </c>
      <c r="AI5187" s="3" t="s">
        <v>6482</v>
      </c>
      <c r="AJ5187" s="3" t="s">
        <v>6778</v>
      </c>
    </row>
    <row r="5188" spans="1:36" ht="15">
      <c r="A5188" s="10">
        <v>5291</v>
      </c>
      <c r="B5188" t="str">
        <f>IF(K5188="总计","",INDEX(主数据!A:AD,MATCH(J5188,主数据!A:A,0),9))</f>
        <v>华北大区公司</v>
      </c>
      <c r="C5188" t="str">
        <f>IF(K5188="","",INDEX(主数据!A:AD,MATCH(J5188,主数据!A:A,0),11))</f>
        <v>北京六城区</v>
      </c>
      <c r="D5188" t="str">
        <f t="shared" si="324"/>
        <v>BJ16物业服务费直接录入</v>
      </c>
      <c r="E5188" s="13" t="str">
        <f t="shared" si="326"/>
        <v/>
      </c>
      <c r="F5188" s="13" t="str">
        <f>IF(E5188="","",IFERROR(IF(IF(K5188="","",INDEX(收费标合同信息维护!A:Q,MATCH(D5188,收费标合同信息维护!J:J,0),10))=D5188,"有","无"),"无"))</f>
        <v/>
      </c>
      <c r="G5188" s="13" t="str">
        <f t="shared" si="325"/>
        <v/>
      </c>
      <c r="H5188" s="13" t="str">
        <f t="shared" si="327"/>
        <v/>
      </c>
      <c r="I5188" s="13" t="str">
        <f>IF(G5188="","",IFERROR(IF(IF(K5188="","",INDEX(收费标合同信息维护!A:Q,MATCH(G5188,收费标合同信息维护!M:M,0),13))=G5188,"有","无"),"无"))</f>
        <v/>
      </c>
      <c r="J5188" s="3" t="s">
        <v>2722</v>
      </c>
      <c r="K5188" s="3" t="s">
        <v>6360</v>
      </c>
      <c r="L5188" s="3" t="s">
        <v>6025</v>
      </c>
      <c r="M5188" s="3" t="s">
        <v>6026</v>
      </c>
      <c r="N5188" s="3" t="s">
        <v>6477</v>
      </c>
      <c r="O5188" s="3" t="s">
        <v>6478</v>
      </c>
      <c r="P5188" s="3" t="s">
        <v>16546</v>
      </c>
      <c r="Q5188" s="3" t="s">
        <v>16547</v>
      </c>
      <c r="R5188" s="3" t="s">
        <v>6479</v>
      </c>
      <c r="S5188" s="3" t="s">
        <v>6480</v>
      </c>
      <c r="T5188" s="3" t="s">
        <v>6496</v>
      </c>
      <c r="U5188" s="3" t="s">
        <v>154</v>
      </c>
      <c r="V5188" s="3" t="s">
        <v>154</v>
      </c>
      <c r="W5188" s="3" t="s">
        <v>154</v>
      </c>
      <c r="X5188" s="3" t="s">
        <v>154</v>
      </c>
      <c r="Y5188" s="3" t="s">
        <v>154</v>
      </c>
      <c r="Z5188" s="3" t="s">
        <v>154</v>
      </c>
      <c r="AA5188" s="3" t="s">
        <v>154</v>
      </c>
      <c r="AB5188" s="3" t="s">
        <v>154</v>
      </c>
      <c r="AC5188" s="3" t="s">
        <v>154</v>
      </c>
      <c r="AD5188" s="3" t="s">
        <v>6151</v>
      </c>
      <c r="AE5188" s="3" t="s">
        <v>6151</v>
      </c>
      <c r="AF5188" s="3" t="s">
        <v>154</v>
      </c>
      <c r="AG5188" s="3" t="s">
        <v>154</v>
      </c>
      <c r="AH5188" s="3" t="s">
        <v>6597</v>
      </c>
      <c r="AI5188" s="3" t="s">
        <v>6482</v>
      </c>
      <c r="AJ5188" s="3" t="s">
        <v>6033</v>
      </c>
    </row>
    <row r="5189" spans="1:36" ht="15">
      <c r="A5189" s="10">
        <v>5292</v>
      </c>
      <c r="B5189" t="str">
        <f>IF(K5189="总计","",INDEX(主数据!A:AD,MATCH(J5189,主数据!A:A,0),9))</f>
        <v>华北大区公司</v>
      </c>
      <c r="C5189" t="str">
        <f>IF(K5189="","",INDEX(主数据!A:AD,MATCH(J5189,主数据!A:A,0),11))</f>
        <v>北京六城区</v>
      </c>
      <c r="D5189" t="str">
        <f t="shared" si="324"/>
        <v>BJ16物业服务费直接录入</v>
      </c>
      <c r="E5189" s="13" t="str">
        <f t="shared" si="326"/>
        <v/>
      </c>
      <c r="F5189" s="13" t="str">
        <f>IF(E5189="","",IFERROR(IF(IF(K5189="","",INDEX(收费标合同信息维护!A:Q,MATCH(D5189,收费标合同信息维护!J:J,0),10))=D5189,"有","无"),"无"))</f>
        <v/>
      </c>
      <c r="G5189" s="13" t="str">
        <f t="shared" si="325"/>
        <v/>
      </c>
      <c r="H5189" s="13" t="str">
        <f t="shared" si="327"/>
        <v/>
      </c>
      <c r="I5189" s="13" t="str">
        <f>IF(G5189="","",IFERROR(IF(IF(K5189="","",INDEX(收费标合同信息维护!A:Q,MATCH(G5189,收费标合同信息维护!M:M,0),13))=G5189,"有","无"),"无"))</f>
        <v/>
      </c>
      <c r="J5189" s="3" t="s">
        <v>2722</v>
      </c>
      <c r="K5189" s="3" t="s">
        <v>6360</v>
      </c>
      <c r="L5189" s="3" t="s">
        <v>6025</v>
      </c>
      <c r="M5189" s="3" t="s">
        <v>6026</v>
      </c>
      <c r="N5189" s="3" t="s">
        <v>6477</v>
      </c>
      <c r="O5189" s="3" t="s">
        <v>6478</v>
      </c>
      <c r="P5189" s="3" t="s">
        <v>16548</v>
      </c>
      <c r="Q5189" s="3" t="s">
        <v>16549</v>
      </c>
      <c r="R5189" s="3" t="s">
        <v>6479</v>
      </c>
      <c r="S5189" s="3" t="s">
        <v>6480</v>
      </c>
      <c r="T5189" s="3" t="s">
        <v>6496</v>
      </c>
      <c r="U5189" s="3" t="s">
        <v>154</v>
      </c>
      <c r="V5189" s="3" t="s">
        <v>154</v>
      </c>
      <c r="W5189" s="3" t="s">
        <v>154</v>
      </c>
      <c r="X5189" s="3" t="s">
        <v>154</v>
      </c>
      <c r="Y5189" s="3" t="s">
        <v>154</v>
      </c>
      <c r="Z5189" s="3" t="s">
        <v>154</v>
      </c>
      <c r="AA5189" s="3" t="s">
        <v>154</v>
      </c>
      <c r="AB5189" s="3" t="s">
        <v>154</v>
      </c>
      <c r="AC5189" s="3" t="s">
        <v>154</v>
      </c>
      <c r="AD5189" s="3" t="s">
        <v>6151</v>
      </c>
      <c r="AE5189" s="3" t="s">
        <v>6151</v>
      </c>
      <c r="AF5189" s="3" t="s">
        <v>154</v>
      </c>
      <c r="AG5189" s="3" t="s">
        <v>154</v>
      </c>
      <c r="AH5189" s="3" t="s">
        <v>6597</v>
      </c>
      <c r="AI5189" s="3" t="s">
        <v>6482</v>
      </c>
      <c r="AJ5189" s="3" t="s">
        <v>6033</v>
      </c>
    </row>
    <row r="5190" spans="1:36" ht="15">
      <c r="A5190" s="10">
        <v>5293</v>
      </c>
      <c r="B5190" t="str">
        <f>IF(K5190="总计","",INDEX(主数据!A:AD,MATCH(J5190,主数据!A:A,0),9))</f>
        <v>华北大区公司</v>
      </c>
      <c r="C5190" t="str">
        <f>IF(K5190="","",INDEX(主数据!A:AD,MATCH(J5190,主数据!A:A,0),11))</f>
        <v>北京六城区</v>
      </c>
      <c r="D5190" t="str">
        <f t="shared" si="324"/>
        <v>BJ16物业服务费标准方式3.65</v>
      </c>
      <c r="E5190" s="13" t="str">
        <f t="shared" si="326"/>
        <v>3.65</v>
      </c>
      <c r="F5190" s="13" t="str">
        <f>IF(E5190="","",IFERROR(IF(IF(K5190="","",INDEX(收费标合同信息维护!A:Q,MATCH(D5190,收费标合同信息维护!J:J,0),10))=D5190,"有","无"),"无"))</f>
        <v>无</v>
      </c>
      <c r="G5190" s="13" t="str">
        <f t="shared" si="325"/>
        <v/>
      </c>
      <c r="H5190" s="13" t="str">
        <f t="shared" si="327"/>
        <v/>
      </c>
      <c r="I5190" s="13" t="str">
        <f>IF(G5190="","",IFERROR(IF(IF(K5190="","",INDEX(收费标合同信息维护!A:Q,MATCH(G5190,收费标合同信息维护!M:M,0),13))=G5190,"有","无"),"无"))</f>
        <v/>
      </c>
      <c r="J5190" s="3" t="s">
        <v>2722</v>
      </c>
      <c r="K5190" s="3" t="s">
        <v>6360</v>
      </c>
      <c r="L5190" s="3" t="s">
        <v>6025</v>
      </c>
      <c r="M5190" s="3" t="s">
        <v>6026</v>
      </c>
      <c r="N5190" s="3" t="s">
        <v>6477</v>
      </c>
      <c r="O5190" s="3" t="s">
        <v>6478</v>
      </c>
      <c r="P5190" s="3" t="s">
        <v>16550</v>
      </c>
      <c r="Q5190" s="3" t="s">
        <v>7094</v>
      </c>
      <c r="R5190" s="3" t="s">
        <v>6484</v>
      </c>
      <c r="S5190" s="3" t="s">
        <v>6491</v>
      </c>
      <c r="T5190" s="3" t="s">
        <v>6506</v>
      </c>
      <c r="U5190" s="3" t="s">
        <v>154</v>
      </c>
      <c r="V5190" s="3" t="s">
        <v>15624</v>
      </c>
      <c r="W5190" s="3" t="s">
        <v>154</v>
      </c>
      <c r="X5190" s="3" t="s">
        <v>154</v>
      </c>
      <c r="Y5190" s="3" t="s">
        <v>154</v>
      </c>
      <c r="Z5190" s="3" t="s">
        <v>154</v>
      </c>
      <c r="AA5190" s="3" t="s">
        <v>154</v>
      </c>
      <c r="AB5190" s="3" t="s">
        <v>154</v>
      </c>
      <c r="AC5190" s="3" t="s">
        <v>154</v>
      </c>
      <c r="AD5190" s="3" t="s">
        <v>6151</v>
      </c>
      <c r="AE5190" s="3" t="s">
        <v>6151</v>
      </c>
      <c r="AF5190" s="3" t="s">
        <v>154</v>
      </c>
      <c r="AG5190" s="3" t="s">
        <v>154</v>
      </c>
      <c r="AH5190" s="3" t="s">
        <v>6478</v>
      </c>
      <c r="AI5190" s="3" t="s">
        <v>6482</v>
      </c>
      <c r="AJ5190" s="3" t="s">
        <v>6778</v>
      </c>
    </row>
    <row r="5191" spans="1:36" ht="15">
      <c r="A5191" s="10">
        <v>5294</v>
      </c>
      <c r="B5191" t="str">
        <f>IF(K5191="总计","",INDEX(主数据!A:AD,MATCH(J5191,主数据!A:A,0),9))</f>
        <v>华北大区公司</v>
      </c>
      <c r="C5191" t="str">
        <f>IF(K5191="","",INDEX(主数据!A:AD,MATCH(J5191,主数据!A:A,0),11))</f>
        <v>北京六城区</v>
      </c>
      <c r="D5191" t="str">
        <f t="shared" si="324"/>
        <v>BJ16电费标准方式0.49</v>
      </c>
      <c r="E5191" s="13" t="str">
        <f t="shared" si="326"/>
        <v>0.49</v>
      </c>
      <c r="F5191" s="13" t="str">
        <f>IF(E5191="","",IFERROR(IF(IF(K5191="","",INDEX(收费标合同信息维护!A:Q,MATCH(D5191,收费标合同信息维护!J:J,0),10))=D5191,"有","无"),"无"))</f>
        <v>无</v>
      </c>
      <c r="G5191" s="13" t="str">
        <f t="shared" si="325"/>
        <v/>
      </c>
      <c r="H5191" s="13" t="str">
        <f t="shared" si="327"/>
        <v/>
      </c>
      <c r="I5191" s="13" t="str">
        <f>IF(G5191="","",IFERROR(IF(IF(K5191="","",INDEX(收费标合同信息维护!A:Q,MATCH(G5191,收费标合同信息维护!M:M,0),13))=G5191,"有","无"),"无"))</f>
        <v/>
      </c>
      <c r="J5191" s="3" t="s">
        <v>2722</v>
      </c>
      <c r="K5191" s="3" t="s">
        <v>6360</v>
      </c>
      <c r="L5191" s="3" t="s">
        <v>6601</v>
      </c>
      <c r="M5191" s="3" t="s">
        <v>6602</v>
      </c>
      <c r="N5191" s="3" t="s">
        <v>6603</v>
      </c>
      <c r="O5191" s="3" t="s">
        <v>6478</v>
      </c>
      <c r="P5191" s="3" t="s">
        <v>16551</v>
      </c>
      <c r="Q5191" s="3" t="s">
        <v>6602</v>
      </c>
      <c r="R5191" s="3" t="s">
        <v>6484</v>
      </c>
      <c r="S5191" s="3" t="s">
        <v>6491</v>
      </c>
      <c r="T5191" s="3" t="s">
        <v>6510</v>
      </c>
      <c r="U5191" s="3" t="s">
        <v>154</v>
      </c>
      <c r="V5191" s="3" t="s">
        <v>16552</v>
      </c>
      <c r="W5191" s="3" t="s">
        <v>154</v>
      </c>
      <c r="X5191" s="3" t="s">
        <v>154</v>
      </c>
      <c r="Y5191" s="3" t="s">
        <v>154</v>
      </c>
      <c r="Z5191" s="3" t="s">
        <v>154</v>
      </c>
      <c r="AA5191" s="3" t="s">
        <v>154</v>
      </c>
      <c r="AB5191" s="3" t="s">
        <v>154</v>
      </c>
      <c r="AC5191" s="3" t="s">
        <v>154</v>
      </c>
      <c r="AD5191" s="3" t="s">
        <v>6151</v>
      </c>
      <c r="AE5191" s="3" t="s">
        <v>6151</v>
      </c>
      <c r="AF5191" s="3" t="s">
        <v>154</v>
      </c>
      <c r="AG5191" s="3" t="s">
        <v>154</v>
      </c>
      <c r="AH5191" s="3" t="s">
        <v>6478</v>
      </c>
      <c r="AI5191" s="3" t="s">
        <v>6482</v>
      </c>
      <c r="AJ5191" s="3" t="s">
        <v>6489</v>
      </c>
    </row>
    <row r="5192" spans="1:36" ht="15">
      <c r="A5192" s="10">
        <v>5295</v>
      </c>
      <c r="B5192" t="str">
        <f>IF(K5192="总计","",INDEX(主数据!A:AD,MATCH(J5192,主数据!A:A,0),9))</f>
        <v>华北大区公司</v>
      </c>
      <c r="C5192" t="str">
        <f>IF(K5192="","",INDEX(主数据!A:AD,MATCH(J5192,主数据!A:A,0),11))</f>
        <v>北京六城区</v>
      </c>
      <c r="D5192" t="str">
        <f t="shared" si="324"/>
        <v>BJ16自来水费（简易征收）标准方式5.00</v>
      </c>
      <c r="E5192" s="13" t="str">
        <f t="shared" si="326"/>
        <v>5.00</v>
      </c>
      <c r="F5192" s="13" t="str">
        <f>IF(E5192="","",IFERROR(IF(IF(K5192="","",INDEX(收费标合同信息维护!A:Q,MATCH(D5192,收费标合同信息维护!J:J,0),10))=D5192,"有","无"),"无"))</f>
        <v>无</v>
      </c>
      <c r="G5192" s="13" t="str">
        <f t="shared" si="325"/>
        <v/>
      </c>
      <c r="H5192" s="13" t="str">
        <f t="shared" si="327"/>
        <v/>
      </c>
      <c r="I5192" s="13" t="str">
        <f>IF(G5192="","",IFERROR(IF(IF(K5192="","",INDEX(收费标合同信息维护!A:Q,MATCH(G5192,收费标合同信息维护!M:M,0),13))=G5192,"有","无"),"无"))</f>
        <v/>
      </c>
      <c r="J5192" s="3" t="s">
        <v>2722</v>
      </c>
      <c r="K5192" s="3" t="s">
        <v>6360</v>
      </c>
      <c r="L5192" s="3" t="s">
        <v>6615</v>
      </c>
      <c r="M5192" s="3" t="s">
        <v>6616</v>
      </c>
      <c r="N5192" s="3" t="s">
        <v>6603</v>
      </c>
      <c r="O5192" s="3" t="s">
        <v>6478</v>
      </c>
      <c r="P5192" s="3" t="s">
        <v>16553</v>
      </c>
      <c r="Q5192" s="3" t="s">
        <v>13132</v>
      </c>
      <c r="R5192" s="3" t="s">
        <v>6484</v>
      </c>
      <c r="S5192" s="3" t="s">
        <v>6491</v>
      </c>
      <c r="T5192" s="3" t="s">
        <v>6510</v>
      </c>
      <c r="U5192" s="3" t="s">
        <v>154</v>
      </c>
      <c r="V5192" s="3" t="s">
        <v>6744</v>
      </c>
      <c r="W5192" s="3" t="s">
        <v>154</v>
      </c>
      <c r="X5192" s="3" t="s">
        <v>154</v>
      </c>
      <c r="Y5192" s="3" t="s">
        <v>154</v>
      </c>
      <c r="Z5192" s="3" t="s">
        <v>154</v>
      </c>
      <c r="AA5192" s="3" t="s">
        <v>154</v>
      </c>
      <c r="AB5192" s="3" t="s">
        <v>154</v>
      </c>
      <c r="AC5192" s="3" t="s">
        <v>154</v>
      </c>
      <c r="AD5192" s="3" t="s">
        <v>6151</v>
      </c>
      <c r="AE5192" s="3" t="s">
        <v>6151</v>
      </c>
      <c r="AF5192" s="3" t="s">
        <v>154</v>
      </c>
      <c r="AG5192" s="3" t="s">
        <v>154</v>
      </c>
      <c r="AH5192" s="3" t="s">
        <v>6478</v>
      </c>
      <c r="AI5192" s="3" t="s">
        <v>6482</v>
      </c>
      <c r="AJ5192" s="3" t="s">
        <v>6489</v>
      </c>
    </row>
    <row r="5193" spans="1:36" ht="15">
      <c r="A5193" s="10">
        <v>5296</v>
      </c>
      <c r="B5193" t="str">
        <f>IF(K5193="总计","",INDEX(主数据!A:AD,MATCH(J5193,主数据!A:A,0),9))</f>
        <v>华北大区公司</v>
      </c>
      <c r="C5193" t="str">
        <f>IF(K5193="","",INDEX(主数据!A:AD,MATCH(J5193,主数据!A:A,0),11))</f>
        <v>北京一城区</v>
      </c>
      <c r="D5193" t="str">
        <f t="shared" si="324"/>
        <v>BJ18物业服务费标准方式0.63</v>
      </c>
      <c r="E5193" s="13" t="str">
        <f t="shared" si="326"/>
        <v>0.63</v>
      </c>
      <c r="F5193" s="13" t="str">
        <f>IF(E5193="","",IFERROR(IF(IF(K5193="","",INDEX(收费标合同信息维护!A:Q,MATCH(D5193,收费标合同信息维护!J:J,0),10))=D5193,"有","无"),"无"))</f>
        <v>无</v>
      </c>
      <c r="G5193" s="13" t="str">
        <f t="shared" si="325"/>
        <v/>
      </c>
      <c r="H5193" s="13" t="str">
        <f t="shared" si="327"/>
        <v/>
      </c>
      <c r="I5193" s="13" t="str">
        <f>IF(G5193="","",IFERROR(IF(IF(K5193="","",INDEX(收费标合同信息维护!A:Q,MATCH(G5193,收费标合同信息维护!M:M,0),13))=G5193,"有","无"),"无"))</f>
        <v/>
      </c>
      <c r="J5193" s="3" t="s">
        <v>2419</v>
      </c>
      <c r="K5193" s="3" t="s">
        <v>6361</v>
      </c>
      <c r="L5193" s="3" t="s">
        <v>6025</v>
      </c>
      <c r="M5193" s="3" t="s">
        <v>6026</v>
      </c>
      <c r="N5193" s="3" t="s">
        <v>6477</v>
      </c>
      <c r="O5193" s="3" t="s">
        <v>6478</v>
      </c>
      <c r="P5193" s="3" t="s">
        <v>16554</v>
      </c>
      <c r="Q5193" s="3" t="s">
        <v>16555</v>
      </c>
      <c r="R5193" s="3" t="s">
        <v>6484</v>
      </c>
      <c r="S5193" s="3" t="s">
        <v>6491</v>
      </c>
      <c r="T5193" s="3" t="s">
        <v>6506</v>
      </c>
      <c r="U5193" s="3" t="s">
        <v>154</v>
      </c>
      <c r="V5193" s="3" t="s">
        <v>8635</v>
      </c>
      <c r="W5193" s="3" t="s">
        <v>154</v>
      </c>
      <c r="X5193" s="3" t="s">
        <v>154</v>
      </c>
      <c r="Y5193" s="3" t="s">
        <v>154</v>
      </c>
      <c r="Z5193" s="3" t="s">
        <v>154</v>
      </c>
      <c r="AA5193" s="3" t="s">
        <v>154</v>
      </c>
      <c r="AB5193" s="3" t="s">
        <v>154</v>
      </c>
      <c r="AC5193" s="3" t="s">
        <v>154</v>
      </c>
      <c r="AD5193" s="3" t="s">
        <v>6151</v>
      </c>
      <c r="AE5193" s="3" t="s">
        <v>6151</v>
      </c>
      <c r="AF5193" s="3" t="s">
        <v>154</v>
      </c>
      <c r="AG5193" s="3" t="s">
        <v>154</v>
      </c>
      <c r="AH5193" s="3" t="s">
        <v>6478</v>
      </c>
      <c r="AI5193" s="3" t="s">
        <v>6482</v>
      </c>
      <c r="AJ5193" s="3" t="s">
        <v>14753</v>
      </c>
    </row>
    <row r="5194" spans="1:36" ht="15">
      <c r="A5194" s="10">
        <v>5297</v>
      </c>
      <c r="B5194" t="str">
        <f>IF(K5194="总计","",INDEX(主数据!A:AD,MATCH(J5194,主数据!A:A,0),9))</f>
        <v>华北大区公司</v>
      </c>
      <c r="C5194" t="str">
        <f>IF(K5194="","",INDEX(主数据!A:AD,MATCH(J5194,主数据!A:A,0),11))</f>
        <v>唐山城区</v>
      </c>
      <c r="D5194" t="str">
        <f t="shared" si="324"/>
        <v>BJ180物业服务费标准方式1.80</v>
      </c>
      <c r="E5194" s="13" t="str">
        <f t="shared" si="326"/>
        <v>1.80</v>
      </c>
      <c r="F5194" s="13" t="str">
        <f>IF(E5194="","",IFERROR(IF(IF(K5194="","",INDEX(收费标合同信息维护!A:Q,MATCH(D5194,收费标合同信息维护!J:J,0),10))=D5194,"有","无"),"无"))</f>
        <v>无</v>
      </c>
      <c r="G5194" s="13" t="str">
        <f t="shared" si="325"/>
        <v/>
      </c>
      <c r="H5194" s="13" t="str">
        <f t="shared" si="327"/>
        <v/>
      </c>
      <c r="I5194" s="13" t="str">
        <f>IF(G5194="","",IFERROR(IF(IF(K5194="","",INDEX(收费标合同信息维护!A:Q,MATCH(G5194,收费标合同信息维护!M:M,0),13))=G5194,"有","无"),"无"))</f>
        <v/>
      </c>
      <c r="J5194" s="3" t="s">
        <v>3886</v>
      </c>
      <c r="K5194" s="3" t="s">
        <v>6396</v>
      </c>
      <c r="L5194" s="3" t="s">
        <v>6025</v>
      </c>
      <c r="M5194" s="3" t="s">
        <v>6026</v>
      </c>
      <c r="N5194" s="3" t="s">
        <v>6477</v>
      </c>
      <c r="O5194" s="3" t="s">
        <v>6478</v>
      </c>
      <c r="P5194" s="3" t="s">
        <v>16556</v>
      </c>
      <c r="Q5194" s="3" t="s">
        <v>16557</v>
      </c>
      <c r="R5194" s="3" t="s">
        <v>6484</v>
      </c>
      <c r="S5194" s="3" t="s">
        <v>6689</v>
      </c>
      <c r="T5194" s="3" t="s">
        <v>7001</v>
      </c>
      <c r="U5194" s="3" t="s">
        <v>154</v>
      </c>
      <c r="V5194" s="3" t="s">
        <v>6759</v>
      </c>
      <c r="W5194" s="3" t="s">
        <v>154</v>
      </c>
      <c r="X5194" s="3" t="s">
        <v>154</v>
      </c>
      <c r="Y5194" s="3" t="s">
        <v>154</v>
      </c>
      <c r="Z5194" s="3" t="s">
        <v>154</v>
      </c>
      <c r="AA5194" s="3" t="s">
        <v>154</v>
      </c>
      <c r="AB5194" s="3" t="s">
        <v>154</v>
      </c>
      <c r="AC5194" s="3" t="s">
        <v>154</v>
      </c>
      <c r="AD5194" s="3" t="s">
        <v>6151</v>
      </c>
      <c r="AE5194" s="3" t="s">
        <v>6151</v>
      </c>
      <c r="AF5194" s="3" t="s">
        <v>154</v>
      </c>
      <c r="AG5194" s="3" t="s">
        <v>154</v>
      </c>
      <c r="AH5194" s="3" t="s">
        <v>6597</v>
      </c>
      <c r="AI5194" s="3" t="s">
        <v>6482</v>
      </c>
      <c r="AJ5194" s="3" t="s">
        <v>6489</v>
      </c>
    </row>
    <row r="5195" spans="1:36" ht="15">
      <c r="A5195" s="10">
        <v>5298</v>
      </c>
      <c r="B5195" t="str">
        <f>IF(K5195="总计","",INDEX(主数据!A:AD,MATCH(J5195,主数据!A:A,0),9))</f>
        <v>华北大区公司</v>
      </c>
      <c r="C5195" t="str">
        <f>IF(K5195="","",INDEX(主数据!A:AD,MATCH(J5195,主数据!A:A,0),11))</f>
        <v>唐山城区</v>
      </c>
      <c r="D5195" t="str">
        <f t="shared" si="324"/>
        <v>BJ180物业服务费标准方式1.80</v>
      </c>
      <c r="E5195" s="13" t="str">
        <f t="shared" si="326"/>
        <v>1.80</v>
      </c>
      <c r="F5195" s="13" t="str">
        <f>IF(E5195="","",IFERROR(IF(IF(K5195="","",INDEX(收费标合同信息维护!A:Q,MATCH(D5195,收费标合同信息维护!J:J,0),10))=D5195,"有","无"),"无"))</f>
        <v>无</v>
      </c>
      <c r="G5195" s="13" t="str">
        <f t="shared" si="325"/>
        <v/>
      </c>
      <c r="H5195" s="13" t="str">
        <f t="shared" si="327"/>
        <v/>
      </c>
      <c r="I5195" s="13" t="str">
        <f>IF(G5195="","",IFERROR(IF(IF(K5195="","",INDEX(收费标合同信息维护!A:Q,MATCH(G5195,收费标合同信息维护!M:M,0),13))=G5195,"有","无"),"无"))</f>
        <v/>
      </c>
      <c r="J5195" s="3" t="s">
        <v>3886</v>
      </c>
      <c r="K5195" s="3" t="s">
        <v>6396</v>
      </c>
      <c r="L5195" s="3" t="s">
        <v>6025</v>
      </c>
      <c r="M5195" s="3" t="s">
        <v>6026</v>
      </c>
      <c r="N5195" s="3" t="s">
        <v>6477</v>
      </c>
      <c r="O5195" s="3" t="s">
        <v>6478</v>
      </c>
      <c r="P5195" s="3" t="s">
        <v>16558</v>
      </c>
      <c r="Q5195" s="3" t="s">
        <v>16559</v>
      </c>
      <c r="R5195" s="3" t="s">
        <v>6484</v>
      </c>
      <c r="S5195" s="3" t="s">
        <v>6491</v>
      </c>
      <c r="T5195" s="3" t="s">
        <v>7367</v>
      </c>
      <c r="U5195" s="3" t="s">
        <v>154</v>
      </c>
      <c r="V5195" s="3" t="s">
        <v>6759</v>
      </c>
      <c r="W5195" s="3" t="s">
        <v>154</v>
      </c>
      <c r="X5195" s="3" t="s">
        <v>154</v>
      </c>
      <c r="Y5195" s="3" t="s">
        <v>154</v>
      </c>
      <c r="Z5195" s="3" t="s">
        <v>154</v>
      </c>
      <c r="AA5195" s="3" t="s">
        <v>154</v>
      </c>
      <c r="AB5195" s="3" t="s">
        <v>154</v>
      </c>
      <c r="AC5195" s="3" t="s">
        <v>154</v>
      </c>
      <c r="AD5195" s="3" t="s">
        <v>6151</v>
      </c>
      <c r="AE5195" s="3" t="s">
        <v>6151</v>
      </c>
      <c r="AF5195" s="3" t="s">
        <v>6040</v>
      </c>
      <c r="AG5195" s="3" t="s">
        <v>154</v>
      </c>
      <c r="AH5195" s="3" t="s">
        <v>6478</v>
      </c>
      <c r="AI5195" s="3" t="s">
        <v>6482</v>
      </c>
      <c r="AJ5195" s="3" t="s">
        <v>18370</v>
      </c>
    </row>
    <row r="5196" spans="1:36" ht="15">
      <c r="A5196" s="10">
        <v>5299</v>
      </c>
      <c r="B5196" t="str">
        <f>IF(K5196="总计","",INDEX(主数据!A:AD,MATCH(J5196,主数据!A:A,0),9))</f>
        <v>华北大区公司</v>
      </c>
      <c r="C5196" t="str">
        <f>IF(K5196="","",INDEX(主数据!A:AD,MATCH(J5196,主数据!A:A,0),11))</f>
        <v>唐山城区</v>
      </c>
      <c r="D5196" t="str">
        <f t="shared" si="324"/>
        <v>BJ180物业服务费标准方式1.80</v>
      </c>
      <c r="E5196" s="13" t="str">
        <f t="shared" si="326"/>
        <v>1.80</v>
      </c>
      <c r="F5196" s="13" t="str">
        <f>IF(E5196="","",IFERROR(IF(IF(K5196="","",INDEX(收费标合同信息维护!A:Q,MATCH(D5196,收费标合同信息维护!J:J,0),10))=D5196,"有","无"),"无"))</f>
        <v>无</v>
      </c>
      <c r="G5196" s="13" t="str">
        <f t="shared" si="325"/>
        <v/>
      </c>
      <c r="H5196" s="13" t="str">
        <f t="shared" si="327"/>
        <v/>
      </c>
      <c r="I5196" s="13" t="str">
        <f>IF(G5196="","",IFERROR(IF(IF(K5196="","",INDEX(收费标合同信息维护!A:Q,MATCH(G5196,收费标合同信息维护!M:M,0),13))=G5196,"有","无"),"无"))</f>
        <v/>
      </c>
      <c r="J5196" s="3" t="s">
        <v>3886</v>
      </c>
      <c r="K5196" s="3" t="s">
        <v>6396</v>
      </c>
      <c r="L5196" s="3" t="s">
        <v>6025</v>
      </c>
      <c r="M5196" s="3" t="s">
        <v>6026</v>
      </c>
      <c r="N5196" s="3" t="s">
        <v>6477</v>
      </c>
      <c r="O5196" s="3" t="s">
        <v>6478</v>
      </c>
      <c r="P5196" s="3" t="s">
        <v>16560</v>
      </c>
      <c r="Q5196" s="3" t="s">
        <v>16561</v>
      </c>
      <c r="R5196" s="3" t="s">
        <v>6484</v>
      </c>
      <c r="S5196" s="3" t="s">
        <v>7060</v>
      </c>
      <c r="T5196" s="3" t="s">
        <v>6690</v>
      </c>
      <c r="U5196" s="3" t="s">
        <v>154</v>
      </c>
      <c r="V5196" s="3" t="s">
        <v>6759</v>
      </c>
      <c r="W5196" s="3" t="s">
        <v>154</v>
      </c>
      <c r="X5196" s="3" t="s">
        <v>154</v>
      </c>
      <c r="Y5196" s="3" t="s">
        <v>154</v>
      </c>
      <c r="Z5196" s="3" t="s">
        <v>154</v>
      </c>
      <c r="AA5196" s="3" t="s">
        <v>154</v>
      </c>
      <c r="AB5196" s="3" t="s">
        <v>154</v>
      </c>
      <c r="AC5196" s="3" t="s">
        <v>154</v>
      </c>
      <c r="AD5196" s="3" t="s">
        <v>6151</v>
      </c>
      <c r="AE5196" s="3" t="s">
        <v>6151</v>
      </c>
      <c r="AF5196" s="3" t="s">
        <v>154</v>
      </c>
      <c r="AG5196" s="3" t="s">
        <v>154</v>
      </c>
      <c r="AH5196" s="3" t="s">
        <v>6597</v>
      </c>
      <c r="AI5196" s="3" t="s">
        <v>6482</v>
      </c>
      <c r="AJ5196" s="3" t="s">
        <v>6489</v>
      </c>
    </row>
    <row r="5197" spans="1:36" ht="15">
      <c r="A5197" s="10">
        <v>5300</v>
      </c>
      <c r="B5197" t="str">
        <f>IF(K5197="总计","",INDEX(主数据!A:AD,MATCH(J5197,主数据!A:A,0),9))</f>
        <v>华北大区公司</v>
      </c>
      <c r="C5197" t="str">
        <f>IF(K5197="","",INDEX(主数据!A:AD,MATCH(J5197,主数据!A:A,0),11))</f>
        <v>唐山城区</v>
      </c>
      <c r="D5197" t="str">
        <f t="shared" si="324"/>
        <v>BJ180物业服务费标准方式1.80</v>
      </c>
      <c r="E5197" s="13" t="str">
        <f t="shared" si="326"/>
        <v>1.80</v>
      </c>
      <c r="F5197" s="13" t="str">
        <f>IF(E5197="","",IFERROR(IF(IF(K5197="","",INDEX(收费标合同信息维护!A:Q,MATCH(D5197,收费标合同信息维护!J:J,0),10))=D5197,"有","无"),"无"))</f>
        <v>无</v>
      </c>
      <c r="G5197" s="13" t="str">
        <f t="shared" si="325"/>
        <v/>
      </c>
      <c r="H5197" s="13" t="str">
        <f t="shared" si="327"/>
        <v/>
      </c>
      <c r="I5197" s="13" t="str">
        <f>IF(G5197="","",IFERROR(IF(IF(K5197="","",INDEX(收费标合同信息维护!A:Q,MATCH(G5197,收费标合同信息维护!M:M,0),13))=G5197,"有","无"),"无"))</f>
        <v/>
      </c>
      <c r="J5197" s="3" t="s">
        <v>3886</v>
      </c>
      <c r="K5197" s="3" t="s">
        <v>6396</v>
      </c>
      <c r="L5197" s="3" t="s">
        <v>6025</v>
      </c>
      <c r="M5197" s="3" t="s">
        <v>6026</v>
      </c>
      <c r="N5197" s="3" t="s">
        <v>6477</v>
      </c>
      <c r="O5197" s="3" t="s">
        <v>6478</v>
      </c>
      <c r="P5197" s="3" t="s">
        <v>16562</v>
      </c>
      <c r="Q5197" s="3" t="s">
        <v>16563</v>
      </c>
      <c r="R5197" s="3" t="s">
        <v>6484</v>
      </c>
      <c r="S5197" s="3" t="s">
        <v>8214</v>
      </c>
      <c r="T5197" s="3" t="s">
        <v>6800</v>
      </c>
      <c r="U5197" s="3" t="s">
        <v>154</v>
      </c>
      <c r="V5197" s="3" t="s">
        <v>6759</v>
      </c>
      <c r="W5197" s="3" t="s">
        <v>154</v>
      </c>
      <c r="X5197" s="3" t="s">
        <v>154</v>
      </c>
      <c r="Y5197" s="3" t="s">
        <v>154</v>
      </c>
      <c r="Z5197" s="3" t="s">
        <v>154</v>
      </c>
      <c r="AA5197" s="3" t="s">
        <v>154</v>
      </c>
      <c r="AB5197" s="3" t="s">
        <v>154</v>
      </c>
      <c r="AC5197" s="3" t="s">
        <v>154</v>
      </c>
      <c r="AD5197" s="3" t="s">
        <v>6151</v>
      </c>
      <c r="AE5197" s="3" t="s">
        <v>6151</v>
      </c>
      <c r="AF5197" s="3" t="s">
        <v>154</v>
      </c>
      <c r="AG5197" s="3" t="s">
        <v>154</v>
      </c>
      <c r="AH5197" s="3" t="s">
        <v>6597</v>
      </c>
      <c r="AI5197" s="3" t="s">
        <v>6482</v>
      </c>
      <c r="AJ5197" s="3" t="s">
        <v>6489</v>
      </c>
    </row>
    <row r="5198" spans="1:36" ht="15">
      <c r="A5198" s="10">
        <v>5301</v>
      </c>
      <c r="B5198" t="str">
        <f>IF(K5198="总计","",INDEX(主数据!A:AD,MATCH(J5198,主数据!A:A,0),9))</f>
        <v>华北大区公司</v>
      </c>
      <c r="C5198" t="str">
        <f>IF(K5198="","",INDEX(主数据!A:AD,MATCH(J5198,主数据!A:A,0),11))</f>
        <v>唐山城区</v>
      </c>
      <c r="D5198" t="str">
        <f t="shared" si="324"/>
        <v>BJ180物业服务费标准方式2.30</v>
      </c>
      <c r="E5198" s="13" t="str">
        <f t="shared" si="326"/>
        <v>2.30</v>
      </c>
      <c r="F5198" s="13" t="str">
        <f>IF(E5198="","",IFERROR(IF(IF(K5198="","",INDEX(收费标合同信息维护!A:Q,MATCH(D5198,收费标合同信息维护!J:J,0),10))=D5198,"有","无"),"无"))</f>
        <v>无</v>
      </c>
      <c r="G5198" s="13" t="str">
        <f t="shared" si="325"/>
        <v/>
      </c>
      <c r="H5198" s="13" t="str">
        <f t="shared" si="327"/>
        <v/>
      </c>
      <c r="I5198" s="13" t="str">
        <f>IF(G5198="","",IFERROR(IF(IF(K5198="","",INDEX(收费标合同信息维护!A:Q,MATCH(G5198,收费标合同信息维护!M:M,0),13))=G5198,"有","无"),"无"))</f>
        <v/>
      </c>
      <c r="J5198" s="3" t="s">
        <v>3886</v>
      </c>
      <c r="K5198" s="3" t="s">
        <v>6396</v>
      </c>
      <c r="L5198" s="3" t="s">
        <v>6025</v>
      </c>
      <c r="M5198" s="3" t="s">
        <v>6026</v>
      </c>
      <c r="N5198" s="3" t="s">
        <v>6477</v>
      </c>
      <c r="O5198" s="3" t="s">
        <v>6478</v>
      </c>
      <c r="P5198" s="3" t="s">
        <v>16564</v>
      </c>
      <c r="Q5198" s="3" t="s">
        <v>16565</v>
      </c>
      <c r="R5198" s="3" t="s">
        <v>6484</v>
      </c>
      <c r="S5198" s="3" t="s">
        <v>6491</v>
      </c>
      <c r="T5198" s="3" t="s">
        <v>7367</v>
      </c>
      <c r="U5198" s="3" t="s">
        <v>154</v>
      </c>
      <c r="V5198" s="3" t="s">
        <v>7313</v>
      </c>
      <c r="W5198" s="3" t="s">
        <v>154</v>
      </c>
      <c r="X5198" s="3" t="s">
        <v>154</v>
      </c>
      <c r="Y5198" s="3" t="s">
        <v>154</v>
      </c>
      <c r="Z5198" s="3" t="s">
        <v>154</v>
      </c>
      <c r="AA5198" s="3" t="s">
        <v>154</v>
      </c>
      <c r="AB5198" s="3" t="s">
        <v>154</v>
      </c>
      <c r="AC5198" s="3" t="s">
        <v>154</v>
      </c>
      <c r="AD5198" s="3" t="s">
        <v>6151</v>
      </c>
      <c r="AE5198" s="3" t="s">
        <v>6151</v>
      </c>
      <c r="AF5198" s="3" t="s">
        <v>6040</v>
      </c>
      <c r="AG5198" s="3" t="s">
        <v>154</v>
      </c>
      <c r="AH5198" s="3" t="s">
        <v>6597</v>
      </c>
      <c r="AI5198" s="3" t="s">
        <v>6482</v>
      </c>
      <c r="AJ5198" s="3" t="s">
        <v>6489</v>
      </c>
    </row>
    <row r="5199" spans="1:36" ht="15">
      <c r="A5199" s="10">
        <v>5302</v>
      </c>
      <c r="B5199" t="str">
        <f>IF(K5199="总计","",INDEX(主数据!A:AD,MATCH(J5199,主数据!A:A,0),9))</f>
        <v>华北大区公司</v>
      </c>
      <c r="C5199" t="str">
        <f>IF(K5199="","",INDEX(主数据!A:AD,MATCH(J5199,主数据!A:A,0),11))</f>
        <v>唐山城区</v>
      </c>
      <c r="D5199" t="str">
        <f t="shared" si="324"/>
        <v>BJ180物业服务费标准方式2.30</v>
      </c>
      <c r="E5199" s="13" t="str">
        <f t="shared" si="326"/>
        <v>2.30</v>
      </c>
      <c r="F5199" s="13" t="str">
        <f>IF(E5199="","",IFERROR(IF(IF(K5199="","",INDEX(收费标合同信息维护!A:Q,MATCH(D5199,收费标合同信息维护!J:J,0),10))=D5199,"有","无"),"无"))</f>
        <v>无</v>
      </c>
      <c r="G5199" s="13" t="str">
        <f t="shared" si="325"/>
        <v/>
      </c>
      <c r="H5199" s="13" t="str">
        <f t="shared" si="327"/>
        <v/>
      </c>
      <c r="I5199" s="13" t="str">
        <f>IF(G5199="","",IFERROR(IF(IF(K5199="","",INDEX(收费标合同信息维护!A:Q,MATCH(G5199,收费标合同信息维护!M:M,0),13))=G5199,"有","无"),"无"))</f>
        <v/>
      </c>
      <c r="J5199" s="3" t="s">
        <v>3886</v>
      </c>
      <c r="K5199" s="3" t="s">
        <v>6396</v>
      </c>
      <c r="L5199" s="3" t="s">
        <v>6025</v>
      </c>
      <c r="M5199" s="3" t="s">
        <v>6026</v>
      </c>
      <c r="N5199" s="3" t="s">
        <v>6477</v>
      </c>
      <c r="O5199" s="3" t="s">
        <v>6478</v>
      </c>
      <c r="P5199" s="3" t="s">
        <v>16566</v>
      </c>
      <c r="Q5199" s="3" t="s">
        <v>16567</v>
      </c>
      <c r="R5199" s="3" t="s">
        <v>6484</v>
      </c>
      <c r="S5199" s="3" t="s">
        <v>6689</v>
      </c>
      <c r="T5199" s="3" t="s">
        <v>7001</v>
      </c>
      <c r="U5199" s="3" t="s">
        <v>154</v>
      </c>
      <c r="V5199" s="3" t="s">
        <v>7313</v>
      </c>
      <c r="W5199" s="3" t="s">
        <v>154</v>
      </c>
      <c r="X5199" s="3" t="s">
        <v>154</v>
      </c>
      <c r="Y5199" s="3" t="s">
        <v>154</v>
      </c>
      <c r="Z5199" s="3" t="s">
        <v>154</v>
      </c>
      <c r="AA5199" s="3" t="s">
        <v>154</v>
      </c>
      <c r="AB5199" s="3" t="s">
        <v>154</v>
      </c>
      <c r="AC5199" s="3" t="s">
        <v>154</v>
      </c>
      <c r="AD5199" s="3" t="s">
        <v>6151</v>
      </c>
      <c r="AE5199" s="3" t="s">
        <v>6151</v>
      </c>
      <c r="AF5199" s="3" t="s">
        <v>154</v>
      </c>
      <c r="AG5199" s="3" t="s">
        <v>154</v>
      </c>
      <c r="AH5199" s="3" t="s">
        <v>6597</v>
      </c>
      <c r="AI5199" s="3" t="s">
        <v>6482</v>
      </c>
      <c r="AJ5199" s="3" t="s">
        <v>6489</v>
      </c>
    </row>
    <row r="5200" spans="1:36" ht="15">
      <c r="A5200" s="10">
        <v>5303</v>
      </c>
      <c r="B5200" t="str">
        <f>IF(K5200="总计","",INDEX(主数据!A:AD,MATCH(J5200,主数据!A:A,0),9))</f>
        <v>华北大区公司</v>
      </c>
      <c r="C5200" t="str">
        <f>IF(K5200="","",INDEX(主数据!A:AD,MATCH(J5200,主数据!A:A,0),11))</f>
        <v>唐山城区</v>
      </c>
      <c r="D5200" t="str">
        <f t="shared" si="324"/>
        <v>BJ180物业服务费标准方式2.30</v>
      </c>
      <c r="E5200" s="13" t="str">
        <f t="shared" si="326"/>
        <v>2.30</v>
      </c>
      <c r="F5200" s="13" t="str">
        <f>IF(E5200="","",IFERROR(IF(IF(K5200="","",INDEX(收费标合同信息维护!A:Q,MATCH(D5200,收费标合同信息维护!J:J,0),10))=D5200,"有","无"),"无"))</f>
        <v>无</v>
      </c>
      <c r="G5200" s="13" t="str">
        <f t="shared" si="325"/>
        <v/>
      </c>
      <c r="H5200" s="13" t="str">
        <f t="shared" si="327"/>
        <v/>
      </c>
      <c r="I5200" s="13" t="str">
        <f>IF(G5200="","",IFERROR(IF(IF(K5200="","",INDEX(收费标合同信息维护!A:Q,MATCH(G5200,收费标合同信息维护!M:M,0),13))=G5200,"有","无"),"无"))</f>
        <v/>
      </c>
      <c r="J5200" s="3" t="s">
        <v>3886</v>
      </c>
      <c r="K5200" s="3" t="s">
        <v>6396</v>
      </c>
      <c r="L5200" s="3" t="s">
        <v>6025</v>
      </c>
      <c r="M5200" s="3" t="s">
        <v>6026</v>
      </c>
      <c r="N5200" s="3" t="s">
        <v>6477</v>
      </c>
      <c r="O5200" s="3" t="s">
        <v>6478</v>
      </c>
      <c r="P5200" s="3" t="s">
        <v>16568</v>
      </c>
      <c r="Q5200" s="3" t="s">
        <v>16569</v>
      </c>
      <c r="R5200" s="3" t="s">
        <v>6484</v>
      </c>
      <c r="S5200" s="3" t="s">
        <v>6627</v>
      </c>
      <c r="T5200" s="3" t="s">
        <v>7084</v>
      </c>
      <c r="U5200" s="3" t="s">
        <v>154</v>
      </c>
      <c r="V5200" s="3" t="s">
        <v>7313</v>
      </c>
      <c r="W5200" s="3" t="s">
        <v>154</v>
      </c>
      <c r="X5200" s="3" t="s">
        <v>154</v>
      </c>
      <c r="Y5200" s="3" t="s">
        <v>154</v>
      </c>
      <c r="Z5200" s="3" t="s">
        <v>154</v>
      </c>
      <c r="AA5200" s="3" t="s">
        <v>154</v>
      </c>
      <c r="AB5200" s="3" t="s">
        <v>154</v>
      </c>
      <c r="AC5200" s="3" t="s">
        <v>154</v>
      </c>
      <c r="AD5200" s="3" t="s">
        <v>6151</v>
      </c>
      <c r="AE5200" s="3" t="s">
        <v>6151</v>
      </c>
      <c r="AF5200" s="3" t="s">
        <v>154</v>
      </c>
      <c r="AG5200" s="3" t="s">
        <v>154</v>
      </c>
      <c r="AH5200" s="3" t="s">
        <v>6597</v>
      </c>
      <c r="AI5200" s="3" t="s">
        <v>6482</v>
      </c>
      <c r="AJ5200" s="3" t="s">
        <v>6489</v>
      </c>
    </row>
    <row r="5201" spans="1:36" ht="15">
      <c r="A5201" s="10">
        <v>5304</v>
      </c>
      <c r="B5201" t="str">
        <f>IF(K5201="总计","",INDEX(主数据!A:AD,MATCH(J5201,主数据!A:A,0),9))</f>
        <v>华北大区公司</v>
      </c>
      <c r="C5201" t="str">
        <f>IF(K5201="","",INDEX(主数据!A:AD,MATCH(J5201,主数据!A:A,0),11))</f>
        <v>唐山城区</v>
      </c>
      <c r="D5201" t="str">
        <f t="shared" si="324"/>
        <v>BJ180物业服务费标准方式2.30</v>
      </c>
      <c r="E5201" s="13" t="str">
        <f t="shared" si="326"/>
        <v>2.30</v>
      </c>
      <c r="F5201" s="13" t="str">
        <f>IF(E5201="","",IFERROR(IF(IF(K5201="","",INDEX(收费标合同信息维护!A:Q,MATCH(D5201,收费标合同信息维护!J:J,0),10))=D5201,"有","无"),"无"))</f>
        <v>无</v>
      </c>
      <c r="G5201" s="13" t="str">
        <f t="shared" si="325"/>
        <v/>
      </c>
      <c r="H5201" s="13" t="str">
        <f t="shared" si="327"/>
        <v/>
      </c>
      <c r="I5201" s="13" t="str">
        <f>IF(G5201="","",IFERROR(IF(IF(K5201="","",INDEX(收费标合同信息维护!A:Q,MATCH(G5201,收费标合同信息维护!M:M,0),13))=G5201,"有","无"),"无"))</f>
        <v/>
      </c>
      <c r="J5201" s="3" t="s">
        <v>3886</v>
      </c>
      <c r="K5201" s="3" t="s">
        <v>6396</v>
      </c>
      <c r="L5201" s="3" t="s">
        <v>6025</v>
      </c>
      <c r="M5201" s="3" t="s">
        <v>6026</v>
      </c>
      <c r="N5201" s="3" t="s">
        <v>6477</v>
      </c>
      <c r="O5201" s="3" t="s">
        <v>6478</v>
      </c>
      <c r="P5201" s="3" t="s">
        <v>16570</v>
      </c>
      <c r="Q5201" s="3" t="s">
        <v>16571</v>
      </c>
      <c r="R5201" s="3" t="s">
        <v>6484</v>
      </c>
      <c r="S5201" s="3" t="s">
        <v>8608</v>
      </c>
      <c r="T5201" s="3" t="s">
        <v>6548</v>
      </c>
      <c r="U5201" s="3" t="s">
        <v>154</v>
      </c>
      <c r="V5201" s="3" t="s">
        <v>7313</v>
      </c>
      <c r="W5201" s="3" t="s">
        <v>154</v>
      </c>
      <c r="X5201" s="3" t="s">
        <v>154</v>
      </c>
      <c r="Y5201" s="3" t="s">
        <v>154</v>
      </c>
      <c r="Z5201" s="3" t="s">
        <v>154</v>
      </c>
      <c r="AA5201" s="3" t="s">
        <v>154</v>
      </c>
      <c r="AB5201" s="3" t="s">
        <v>154</v>
      </c>
      <c r="AC5201" s="3" t="s">
        <v>154</v>
      </c>
      <c r="AD5201" s="3" t="s">
        <v>6151</v>
      </c>
      <c r="AE5201" s="3" t="s">
        <v>6151</v>
      </c>
      <c r="AF5201" s="3" t="s">
        <v>154</v>
      </c>
      <c r="AG5201" s="3" t="s">
        <v>154</v>
      </c>
      <c r="AH5201" s="3" t="s">
        <v>6597</v>
      </c>
      <c r="AI5201" s="3" t="s">
        <v>6482</v>
      </c>
      <c r="AJ5201" s="3" t="s">
        <v>6489</v>
      </c>
    </row>
    <row r="5202" spans="1:36" ht="15">
      <c r="A5202" s="10">
        <v>5305</v>
      </c>
      <c r="B5202" t="str">
        <f>IF(K5202="总计","",INDEX(主数据!A:AD,MATCH(J5202,主数据!A:A,0),9))</f>
        <v>华北大区公司</v>
      </c>
      <c r="C5202" t="str">
        <f>IF(K5202="","",INDEX(主数据!A:AD,MATCH(J5202,主数据!A:A,0),11))</f>
        <v>唐山城区</v>
      </c>
      <c r="D5202" t="str">
        <f t="shared" si="324"/>
        <v>BJ180物业服务费标准方式2.30</v>
      </c>
      <c r="E5202" s="13" t="str">
        <f t="shared" si="326"/>
        <v>2.30</v>
      </c>
      <c r="F5202" s="13" t="str">
        <f>IF(E5202="","",IFERROR(IF(IF(K5202="","",INDEX(收费标合同信息维护!A:Q,MATCH(D5202,收费标合同信息维护!J:J,0),10))=D5202,"有","无"),"无"))</f>
        <v>无</v>
      </c>
      <c r="G5202" s="13" t="str">
        <f t="shared" si="325"/>
        <v/>
      </c>
      <c r="H5202" s="13" t="str">
        <f t="shared" si="327"/>
        <v/>
      </c>
      <c r="I5202" s="13" t="str">
        <f>IF(G5202="","",IFERROR(IF(IF(K5202="","",INDEX(收费标合同信息维护!A:Q,MATCH(G5202,收费标合同信息维护!M:M,0),13))=G5202,"有","无"),"无"))</f>
        <v/>
      </c>
      <c r="J5202" s="3" t="s">
        <v>3886</v>
      </c>
      <c r="K5202" s="3" t="s">
        <v>6396</v>
      </c>
      <c r="L5202" s="3" t="s">
        <v>6025</v>
      </c>
      <c r="M5202" s="3" t="s">
        <v>6026</v>
      </c>
      <c r="N5202" s="3" t="s">
        <v>6477</v>
      </c>
      <c r="O5202" s="3" t="s">
        <v>6478</v>
      </c>
      <c r="P5202" s="3" t="s">
        <v>16572</v>
      </c>
      <c r="Q5202" s="3" t="s">
        <v>16573</v>
      </c>
      <c r="R5202" s="3" t="s">
        <v>6484</v>
      </c>
      <c r="S5202" s="3" t="s">
        <v>6693</v>
      </c>
      <c r="T5202" s="3" t="s">
        <v>7127</v>
      </c>
      <c r="U5202" s="3" t="s">
        <v>154</v>
      </c>
      <c r="V5202" s="3" t="s">
        <v>7313</v>
      </c>
      <c r="W5202" s="3" t="s">
        <v>154</v>
      </c>
      <c r="X5202" s="3" t="s">
        <v>154</v>
      </c>
      <c r="Y5202" s="3" t="s">
        <v>154</v>
      </c>
      <c r="Z5202" s="3" t="s">
        <v>154</v>
      </c>
      <c r="AA5202" s="3" t="s">
        <v>154</v>
      </c>
      <c r="AB5202" s="3" t="s">
        <v>154</v>
      </c>
      <c r="AC5202" s="3" t="s">
        <v>154</v>
      </c>
      <c r="AD5202" s="3" t="s">
        <v>6151</v>
      </c>
      <c r="AE5202" s="3" t="s">
        <v>6151</v>
      </c>
      <c r="AF5202" s="3" t="s">
        <v>154</v>
      </c>
      <c r="AG5202" s="3" t="s">
        <v>154</v>
      </c>
      <c r="AH5202" s="3" t="s">
        <v>6597</v>
      </c>
      <c r="AI5202" s="3" t="s">
        <v>6482</v>
      </c>
      <c r="AJ5202" s="3" t="s">
        <v>6489</v>
      </c>
    </row>
    <row r="5203" spans="1:36" ht="15">
      <c r="A5203" s="10">
        <v>5306</v>
      </c>
      <c r="B5203" t="str">
        <f>IF(K5203="总计","",INDEX(主数据!A:AD,MATCH(J5203,主数据!A:A,0),9))</f>
        <v>华北大区公司</v>
      </c>
      <c r="C5203" t="str">
        <f>IF(K5203="","",INDEX(主数据!A:AD,MATCH(J5203,主数据!A:A,0),11))</f>
        <v>唐山城区</v>
      </c>
      <c r="D5203" t="str">
        <f t="shared" si="324"/>
        <v>BJ180物业服务费标准方式2.30</v>
      </c>
      <c r="E5203" s="13" t="str">
        <f t="shared" si="326"/>
        <v>2.30</v>
      </c>
      <c r="F5203" s="13" t="str">
        <f>IF(E5203="","",IFERROR(IF(IF(K5203="","",INDEX(收费标合同信息维护!A:Q,MATCH(D5203,收费标合同信息维护!J:J,0),10))=D5203,"有","无"),"无"))</f>
        <v>无</v>
      </c>
      <c r="G5203" s="13" t="str">
        <f t="shared" si="325"/>
        <v/>
      </c>
      <c r="H5203" s="13" t="str">
        <f t="shared" si="327"/>
        <v/>
      </c>
      <c r="I5203" s="13" t="str">
        <f>IF(G5203="","",IFERROR(IF(IF(K5203="","",INDEX(收费标合同信息维护!A:Q,MATCH(G5203,收费标合同信息维护!M:M,0),13))=G5203,"有","无"),"无"))</f>
        <v/>
      </c>
      <c r="J5203" s="3" t="s">
        <v>3886</v>
      </c>
      <c r="K5203" s="3" t="s">
        <v>6396</v>
      </c>
      <c r="L5203" s="3" t="s">
        <v>6025</v>
      </c>
      <c r="M5203" s="3" t="s">
        <v>6026</v>
      </c>
      <c r="N5203" s="3" t="s">
        <v>6477</v>
      </c>
      <c r="O5203" s="3" t="s">
        <v>6478</v>
      </c>
      <c r="P5203" s="3" t="s">
        <v>16574</v>
      </c>
      <c r="Q5203" s="3" t="s">
        <v>16575</v>
      </c>
      <c r="R5203" s="3" t="s">
        <v>6484</v>
      </c>
      <c r="S5203" s="3" t="s">
        <v>7050</v>
      </c>
      <c r="T5203" s="3" t="s">
        <v>6936</v>
      </c>
      <c r="U5203" s="3" t="s">
        <v>154</v>
      </c>
      <c r="V5203" s="3" t="s">
        <v>7313</v>
      </c>
      <c r="W5203" s="3" t="s">
        <v>154</v>
      </c>
      <c r="X5203" s="3" t="s">
        <v>154</v>
      </c>
      <c r="Y5203" s="3" t="s">
        <v>154</v>
      </c>
      <c r="Z5203" s="3" t="s">
        <v>154</v>
      </c>
      <c r="AA5203" s="3" t="s">
        <v>154</v>
      </c>
      <c r="AB5203" s="3" t="s">
        <v>154</v>
      </c>
      <c r="AC5203" s="3" t="s">
        <v>154</v>
      </c>
      <c r="AD5203" s="3" t="s">
        <v>6151</v>
      </c>
      <c r="AE5203" s="3" t="s">
        <v>6151</v>
      </c>
      <c r="AF5203" s="3" t="s">
        <v>154</v>
      </c>
      <c r="AG5203" s="3" t="s">
        <v>154</v>
      </c>
      <c r="AH5203" s="3" t="s">
        <v>6597</v>
      </c>
      <c r="AI5203" s="3" t="s">
        <v>6482</v>
      </c>
      <c r="AJ5203" s="3" t="s">
        <v>6489</v>
      </c>
    </row>
    <row r="5204" spans="1:36" ht="15">
      <c r="A5204" s="10">
        <v>5307</v>
      </c>
      <c r="B5204" t="str">
        <f>IF(K5204="总计","",INDEX(主数据!A:AD,MATCH(J5204,主数据!A:A,0),9))</f>
        <v>华北大区公司</v>
      </c>
      <c r="C5204" t="str">
        <f>IF(K5204="","",INDEX(主数据!A:AD,MATCH(J5204,主数据!A:A,0),11))</f>
        <v>唐山城区</v>
      </c>
      <c r="D5204" t="str">
        <f t="shared" si="324"/>
        <v>BJ180物业服务费标准方式2.30</v>
      </c>
      <c r="E5204" s="13" t="str">
        <f t="shared" si="326"/>
        <v>2.30</v>
      </c>
      <c r="F5204" s="13" t="str">
        <f>IF(E5204="","",IFERROR(IF(IF(K5204="","",INDEX(收费标合同信息维护!A:Q,MATCH(D5204,收费标合同信息维护!J:J,0),10))=D5204,"有","无"),"无"))</f>
        <v>无</v>
      </c>
      <c r="G5204" s="13" t="str">
        <f t="shared" si="325"/>
        <v/>
      </c>
      <c r="H5204" s="13" t="str">
        <f t="shared" si="327"/>
        <v/>
      </c>
      <c r="I5204" s="13" t="str">
        <f>IF(G5204="","",IFERROR(IF(IF(K5204="","",INDEX(收费标合同信息维护!A:Q,MATCH(G5204,收费标合同信息维护!M:M,0),13))=G5204,"有","无"),"无"))</f>
        <v/>
      </c>
      <c r="J5204" s="3" t="s">
        <v>3886</v>
      </c>
      <c r="K5204" s="3" t="s">
        <v>6396</v>
      </c>
      <c r="L5204" s="3" t="s">
        <v>6025</v>
      </c>
      <c r="M5204" s="3" t="s">
        <v>6026</v>
      </c>
      <c r="N5204" s="3" t="s">
        <v>6477</v>
      </c>
      <c r="O5204" s="3" t="s">
        <v>6478</v>
      </c>
      <c r="P5204" s="3" t="s">
        <v>16576</v>
      </c>
      <c r="Q5204" s="3" t="s">
        <v>16577</v>
      </c>
      <c r="R5204" s="3" t="s">
        <v>6484</v>
      </c>
      <c r="S5204" s="3" t="s">
        <v>6594</v>
      </c>
      <c r="T5204" s="3" t="s">
        <v>6492</v>
      </c>
      <c r="U5204" s="3" t="s">
        <v>154</v>
      </c>
      <c r="V5204" s="3" t="s">
        <v>7313</v>
      </c>
      <c r="W5204" s="3" t="s">
        <v>154</v>
      </c>
      <c r="X5204" s="3" t="s">
        <v>154</v>
      </c>
      <c r="Y5204" s="3" t="s">
        <v>154</v>
      </c>
      <c r="Z5204" s="3" t="s">
        <v>154</v>
      </c>
      <c r="AA5204" s="3" t="s">
        <v>154</v>
      </c>
      <c r="AB5204" s="3" t="s">
        <v>154</v>
      </c>
      <c r="AC5204" s="3" t="s">
        <v>154</v>
      </c>
      <c r="AD5204" s="3" t="s">
        <v>6151</v>
      </c>
      <c r="AE5204" s="3" t="s">
        <v>6151</v>
      </c>
      <c r="AF5204" s="3" t="s">
        <v>154</v>
      </c>
      <c r="AG5204" s="3" t="s">
        <v>154</v>
      </c>
      <c r="AH5204" s="3" t="s">
        <v>6597</v>
      </c>
      <c r="AI5204" s="3" t="s">
        <v>6482</v>
      </c>
      <c r="AJ5204" s="3" t="s">
        <v>6489</v>
      </c>
    </row>
    <row r="5205" spans="1:36" ht="15">
      <c r="A5205" s="10">
        <v>5308</v>
      </c>
      <c r="B5205" t="str">
        <f>IF(K5205="总计","",INDEX(主数据!A:AD,MATCH(J5205,主数据!A:A,0),9))</f>
        <v>华北大区公司</v>
      </c>
      <c r="C5205" t="str">
        <f>IF(K5205="","",INDEX(主数据!A:AD,MATCH(J5205,主数据!A:A,0),11))</f>
        <v>唐山城区</v>
      </c>
      <c r="D5205" t="str">
        <f t="shared" si="324"/>
        <v>BJ180物业服务费标准方式2.30</v>
      </c>
      <c r="E5205" s="13" t="str">
        <f t="shared" si="326"/>
        <v>2.30</v>
      </c>
      <c r="F5205" s="13" t="str">
        <f>IF(E5205="","",IFERROR(IF(IF(K5205="","",INDEX(收费标合同信息维护!A:Q,MATCH(D5205,收费标合同信息维护!J:J,0),10))=D5205,"有","无"),"无"))</f>
        <v>无</v>
      </c>
      <c r="G5205" s="13" t="str">
        <f t="shared" si="325"/>
        <v/>
      </c>
      <c r="H5205" s="13" t="str">
        <f t="shared" si="327"/>
        <v/>
      </c>
      <c r="I5205" s="13" t="str">
        <f>IF(G5205="","",IFERROR(IF(IF(K5205="","",INDEX(收费标合同信息维护!A:Q,MATCH(G5205,收费标合同信息维护!M:M,0),13))=G5205,"有","无"),"无"))</f>
        <v/>
      </c>
      <c r="J5205" s="3" t="s">
        <v>3886</v>
      </c>
      <c r="K5205" s="3" t="s">
        <v>6396</v>
      </c>
      <c r="L5205" s="3" t="s">
        <v>6025</v>
      </c>
      <c r="M5205" s="3" t="s">
        <v>6026</v>
      </c>
      <c r="N5205" s="3" t="s">
        <v>6477</v>
      </c>
      <c r="O5205" s="3" t="s">
        <v>6478</v>
      </c>
      <c r="P5205" s="3" t="s">
        <v>16578</v>
      </c>
      <c r="Q5205" s="3" t="s">
        <v>16579</v>
      </c>
      <c r="R5205" s="3" t="s">
        <v>6484</v>
      </c>
      <c r="S5205" s="3" t="s">
        <v>8607</v>
      </c>
      <c r="T5205" s="3" t="s">
        <v>6691</v>
      </c>
      <c r="U5205" s="3" t="s">
        <v>154</v>
      </c>
      <c r="V5205" s="3" t="s">
        <v>7313</v>
      </c>
      <c r="W5205" s="3" t="s">
        <v>154</v>
      </c>
      <c r="X5205" s="3" t="s">
        <v>154</v>
      </c>
      <c r="Y5205" s="3" t="s">
        <v>154</v>
      </c>
      <c r="Z5205" s="3" t="s">
        <v>154</v>
      </c>
      <c r="AA5205" s="3" t="s">
        <v>154</v>
      </c>
      <c r="AB5205" s="3" t="s">
        <v>154</v>
      </c>
      <c r="AC5205" s="3" t="s">
        <v>154</v>
      </c>
      <c r="AD5205" s="3" t="s">
        <v>6151</v>
      </c>
      <c r="AE5205" s="3" t="s">
        <v>6151</v>
      </c>
      <c r="AF5205" s="3" t="s">
        <v>6040</v>
      </c>
      <c r="AG5205" s="3" t="s">
        <v>154</v>
      </c>
      <c r="AH5205" s="3" t="s">
        <v>6597</v>
      </c>
      <c r="AI5205" s="3" t="s">
        <v>6482</v>
      </c>
      <c r="AJ5205" s="3" t="s">
        <v>6489</v>
      </c>
    </row>
    <row r="5206" spans="1:36" ht="15">
      <c r="A5206" s="10">
        <v>5309</v>
      </c>
      <c r="B5206" t="str">
        <f>IF(K5206="总计","",INDEX(主数据!A:AD,MATCH(J5206,主数据!A:A,0),9))</f>
        <v>华北大区公司</v>
      </c>
      <c r="C5206" t="str">
        <f>IF(K5206="","",INDEX(主数据!A:AD,MATCH(J5206,主数据!A:A,0),11))</f>
        <v>唐山城区</v>
      </c>
      <c r="D5206" t="str">
        <f t="shared" si="324"/>
        <v>BJ180物业服务费标准方式2.30</v>
      </c>
      <c r="E5206" s="13" t="str">
        <f t="shared" si="326"/>
        <v>2.30</v>
      </c>
      <c r="F5206" s="13" t="str">
        <f>IF(E5206="","",IFERROR(IF(IF(K5206="","",INDEX(收费标合同信息维护!A:Q,MATCH(D5206,收费标合同信息维护!J:J,0),10))=D5206,"有","无"),"无"))</f>
        <v>无</v>
      </c>
      <c r="G5206" s="13" t="str">
        <f t="shared" si="325"/>
        <v/>
      </c>
      <c r="H5206" s="13" t="str">
        <f t="shared" si="327"/>
        <v/>
      </c>
      <c r="I5206" s="13" t="str">
        <f>IF(G5206="","",IFERROR(IF(IF(K5206="","",INDEX(收费标合同信息维护!A:Q,MATCH(G5206,收费标合同信息维护!M:M,0),13))=G5206,"有","无"),"无"))</f>
        <v/>
      </c>
      <c r="J5206" s="3" t="s">
        <v>3886</v>
      </c>
      <c r="K5206" s="3" t="s">
        <v>6396</v>
      </c>
      <c r="L5206" s="3" t="s">
        <v>6025</v>
      </c>
      <c r="M5206" s="3" t="s">
        <v>6026</v>
      </c>
      <c r="N5206" s="3" t="s">
        <v>6477</v>
      </c>
      <c r="O5206" s="3" t="s">
        <v>6478</v>
      </c>
      <c r="P5206" s="3" t="s">
        <v>16580</v>
      </c>
      <c r="Q5206" s="3" t="s">
        <v>16581</v>
      </c>
      <c r="R5206" s="3" t="s">
        <v>6484</v>
      </c>
      <c r="S5206" s="3" t="s">
        <v>8257</v>
      </c>
      <c r="T5206" s="3" t="s">
        <v>6496</v>
      </c>
      <c r="U5206" s="3" t="s">
        <v>154</v>
      </c>
      <c r="V5206" s="3" t="s">
        <v>7313</v>
      </c>
      <c r="W5206" s="3" t="s">
        <v>154</v>
      </c>
      <c r="X5206" s="3" t="s">
        <v>154</v>
      </c>
      <c r="Y5206" s="3" t="s">
        <v>154</v>
      </c>
      <c r="Z5206" s="3" t="s">
        <v>154</v>
      </c>
      <c r="AA5206" s="3" t="s">
        <v>154</v>
      </c>
      <c r="AB5206" s="3" t="s">
        <v>154</v>
      </c>
      <c r="AC5206" s="3" t="s">
        <v>154</v>
      </c>
      <c r="AD5206" s="3" t="s">
        <v>6151</v>
      </c>
      <c r="AE5206" s="3" t="s">
        <v>6151</v>
      </c>
      <c r="AF5206" s="3" t="s">
        <v>6040</v>
      </c>
      <c r="AG5206" s="3" t="s">
        <v>154</v>
      </c>
      <c r="AH5206" s="3" t="s">
        <v>6597</v>
      </c>
      <c r="AI5206" s="3" t="s">
        <v>6482</v>
      </c>
      <c r="AJ5206" s="3" t="s">
        <v>6489</v>
      </c>
    </row>
    <row r="5207" spans="1:36" ht="15">
      <c r="A5207" s="10">
        <v>5310</v>
      </c>
      <c r="B5207" t="str">
        <f>IF(K5207="总计","",INDEX(主数据!A:AD,MATCH(J5207,主数据!A:A,0),9))</f>
        <v>华北大区公司</v>
      </c>
      <c r="C5207" t="str">
        <f>IF(K5207="","",INDEX(主数据!A:AD,MATCH(J5207,主数据!A:A,0),11))</f>
        <v>唐山城区</v>
      </c>
      <c r="D5207" t="str">
        <f t="shared" si="324"/>
        <v>BJ180物业服务费标准方式2.30</v>
      </c>
      <c r="E5207" s="13" t="str">
        <f t="shared" si="326"/>
        <v>2.30</v>
      </c>
      <c r="F5207" s="13" t="str">
        <f>IF(E5207="","",IFERROR(IF(IF(K5207="","",INDEX(收费标合同信息维护!A:Q,MATCH(D5207,收费标合同信息维护!J:J,0),10))=D5207,"有","无"),"无"))</f>
        <v>无</v>
      </c>
      <c r="G5207" s="13" t="str">
        <f t="shared" si="325"/>
        <v/>
      </c>
      <c r="H5207" s="13" t="str">
        <f t="shared" si="327"/>
        <v/>
      </c>
      <c r="I5207" s="13" t="str">
        <f>IF(G5207="","",IFERROR(IF(IF(K5207="","",INDEX(收费标合同信息维护!A:Q,MATCH(G5207,收费标合同信息维护!M:M,0),13))=G5207,"有","无"),"无"))</f>
        <v/>
      </c>
      <c r="J5207" s="3" t="s">
        <v>3886</v>
      </c>
      <c r="K5207" s="3" t="s">
        <v>6396</v>
      </c>
      <c r="L5207" s="3" t="s">
        <v>6025</v>
      </c>
      <c r="M5207" s="3" t="s">
        <v>6026</v>
      </c>
      <c r="N5207" s="3" t="s">
        <v>6477</v>
      </c>
      <c r="O5207" s="3" t="s">
        <v>6478</v>
      </c>
      <c r="P5207" s="3" t="s">
        <v>16582</v>
      </c>
      <c r="Q5207" s="3" t="s">
        <v>16583</v>
      </c>
      <c r="R5207" s="3" t="s">
        <v>6484</v>
      </c>
      <c r="S5207" s="3" t="s">
        <v>7060</v>
      </c>
      <c r="T5207" s="3" t="s">
        <v>6690</v>
      </c>
      <c r="U5207" s="3" t="s">
        <v>154</v>
      </c>
      <c r="V5207" s="3" t="s">
        <v>7313</v>
      </c>
      <c r="W5207" s="3" t="s">
        <v>154</v>
      </c>
      <c r="X5207" s="3" t="s">
        <v>154</v>
      </c>
      <c r="Y5207" s="3" t="s">
        <v>154</v>
      </c>
      <c r="Z5207" s="3" t="s">
        <v>154</v>
      </c>
      <c r="AA5207" s="3" t="s">
        <v>154</v>
      </c>
      <c r="AB5207" s="3" t="s">
        <v>154</v>
      </c>
      <c r="AC5207" s="3" t="s">
        <v>154</v>
      </c>
      <c r="AD5207" s="3" t="s">
        <v>6151</v>
      </c>
      <c r="AE5207" s="3" t="s">
        <v>6151</v>
      </c>
      <c r="AF5207" s="3" t="s">
        <v>154</v>
      </c>
      <c r="AG5207" s="3" t="s">
        <v>154</v>
      </c>
      <c r="AH5207" s="3" t="s">
        <v>6597</v>
      </c>
      <c r="AI5207" s="3" t="s">
        <v>6482</v>
      </c>
      <c r="AJ5207" s="3" t="s">
        <v>6489</v>
      </c>
    </row>
    <row r="5208" spans="1:36" ht="15">
      <c r="A5208" s="10">
        <v>5311</v>
      </c>
      <c r="B5208" t="str">
        <f>IF(K5208="总计","",INDEX(主数据!A:AD,MATCH(J5208,主数据!A:A,0),9))</f>
        <v>华北大区公司</v>
      </c>
      <c r="C5208" t="str">
        <f>IF(K5208="","",INDEX(主数据!A:AD,MATCH(J5208,主数据!A:A,0),11))</f>
        <v>唐山城区</v>
      </c>
      <c r="D5208" t="str">
        <f t="shared" si="324"/>
        <v>BJ180物业服务费标准方式2.30</v>
      </c>
      <c r="E5208" s="13" t="str">
        <f t="shared" si="326"/>
        <v>2.30</v>
      </c>
      <c r="F5208" s="13" t="str">
        <f>IF(E5208="","",IFERROR(IF(IF(K5208="","",INDEX(收费标合同信息维护!A:Q,MATCH(D5208,收费标合同信息维护!J:J,0),10))=D5208,"有","无"),"无"))</f>
        <v>无</v>
      </c>
      <c r="G5208" s="13" t="str">
        <f t="shared" si="325"/>
        <v/>
      </c>
      <c r="H5208" s="13" t="str">
        <f t="shared" si="327"/>
        <v/>
      </c>
      <c r="I5208" s="13" t="str">
        <f>IF(G5208="","",IFERROR(IF(IF(K5208="","",INDEX(收费标合同信息维护!A:Q,MATCH(G5208,收费标合同信息维护!M:M,0),13))=G5208,"有","无"),"无"))</f>
        <v/>
      </c>
      <c r="J5208" s="3" t="s">
        <v>3886</v>
      </c>
      <c r="K5208" s="3" t="s">
        <v>6396</v>
      </c>
      <c r="L5208" s="3" t="s">
        <v>6025</v>
      </c>
      <c r="M5208" s="3" t="s">
        <v>6026</v>
      </c>
      <c r="N5208" s="3" t="s">
        <v>6477</v>
      </c>
      <c r="O5208" s="3" t="s">
        <v>6478</v>
      </c>
      <c r="P5208" s="3" t="s">
        <v>16584</v>
      </c>
      <c r="Q5208" s="3" t="s">
        <v>16585</v>
      </c>
      <c r="R5208" s="3" t="s">
        <v>6484</v>
      </c>
      <c r="S5208" s="3" t="s">
        <v>8214</v>
      </c>
      <c r="T5208" s="3" t="s">
        <v>6800</v>
      </c>
      <c r="U5208" s="3" t="s">
        <v>154</v>
      </c>
      <c r="V5208" s="3" t="s">
        <v>7313</v>
      </c>
      <c r="W5208" s="3" t="s">
        <v>154</v>
      </c>
      <c r="X5208" s="3" t="s">
        <v>154</v>
      </c>
      <c r="Y5208" s="3" t="s">
        <v>154</v>
      </c>
      <c r="Z5208" s="3" t="s">
        <v>154</v>
      </c>
      <c r="AA5208" s="3" t="s">
        <v>154</v>
      </c>
      <c r="AB5208" s="3" t="s">
        <v>154</v>
      </c>
      <c r="AC5208" s="3" t="s">
        <v>154</v>
      </c>
      <c r="AD5208" s="3" t="s">
        <v>6151</v>
      </c>
      <c r="AE5208" s="3" t="s">
        <v>6151</v>
      </c>
      <c r="AF5208" s="3" t="s">
        <v>154</v>
      </c>
      <c r="AG5208" s="3" t="s">
        <v>154</v>
      </c>
      <c r="AH5208" s="3" t="s">
        <v>6597</v>
      </c>
      <c r="AI5208" s="3" t="s">
        <v>6482</v>
      </c>
      <c r="AJ5208" s="3" t="s">
        <v>6489</v>
      </c>
    </row>
    <row r="5209" spans="1:36" ht="15">
      <c r="A5209" s="10">
        <v>5312</v>
      </c>
      <c r="B5209" t="str">
        <f>IF(K5209="总计","",INDEX(主数据!A:AD,MATCH(J5209,主数据!A:A,0),9))</f>
        <v>华北大区公司</v>
      </c>
      <c r="C5209" t="str">
        <f>IF(K5209="","",INDEX(主数据!A:AD,MATCH(J5209,主数据!A:A,0),11))</f>
        <v>唐山城区</v>
      </c>
      <c r="D5209" t="str">
        <f t="shared" si="324"/>
        <v>BJ180物业服务费标准方式5.00</v>
      </c>
      <c r="E5209" s="13" t="str">
        <f t="shared" si="326"/>
        <v>5.00</v>
      </c>
      <c r="F5209" s="13" t="str">
        <f>IF(E5209="","",IFERROR(IF(IF(K5209="","",INDEX(收费标合同信息维护!A:Q,MATCH(D5209,收费标合同信息维护!J:J,0),10))=D5209,"有","无"),"无"))</f>
        <v>无</v>
      </c>
      <c r="G5209" s="13" t="str">
        <f t="shared" si="325"/>
        <v/>
      </c>
      <c r="H5209" s="13" t="str">
        <f t="shared" si="327"/>
        <v/>
      </c>
      <c r="I5209" s="13" t="str">
        <f>IF(G5209="","",IFERROR(IF(IF(K5209="","",INDEX(收费标合同信息维护!A:Q,MATCH(G5209,收费标合同信息维护!M:M,0),13))=G5209,"有","无"),"无"))</f>
        <v/>
      </c>
      <c r="J5209" s="3" t="s">
        <v>3886</v>
      </c>
      <c r="K5209" s="3" t="s">
        <v>6396</v>
      </c>
      <c r="L5209" s="3" t="s">
        <v>6025</v>
      </c>
      <c r="M5209" s="3" t="s">
        <v>6026</v>
      </c>
      <c r="N5209" s="3" t="s">
        <v>6477</v>
      </c>
      <c r="O5209" s="3" t="s">
        <v>6478</v>
      </c>
      <c r="P5209" s="3" t="s">
        <v>16586</v>
      </c>
      <c r="Q5209" s="3" t="s">
        <v>16587</v>
      </c>
      <c r="R5209" s="3" t="s">
        <v>6484</v>
      </c>
      <c r="S5209" s="3" t="s">
        <v>6491</v>
      </c>
      <c r="T5209" s="3" t="s">
        <v>6523</v>
      </c>
      <c r="U5209" s="3" t="s">
        <v>154</v>
      </c>
      <c r="V5209" s="3" t="s">
        <v>6744</v>
      </c>
      <c r="W5209" s="3" t="s">
        <v>154</v>
      </c>
      <c r="X5209" s="3" t="s">
        <v>154</v>
      </c>
      <c r="Y5209" s="3" t="s">
        <v>154</v>
      </c>
      <c r="Z5209" s="3" t="s">
        <v>154</v>
      </c>
      <c r="AA5209" s="3" t="s">
        <v>154</v>
      </c>
      <c r="AB5209" s="3" t="s">
        <v>154</v>
      </c>
      <c r="AC5209" s="3" t="s">
        <v>154</v>
      </c>
      <c r="AD5209" s="3" t="s">
        <v>6151</v>
      </c>
      <c r="AE5209" s="3" t="s">
        <v>6151</v>
      </c>
      <c r="AF5209" s="3" t="s">
        <v>6040</v>
      </c>
      <c r="AG5209" s="3" t="s">
        <v>154</v>
      </c>
      <c r="AH5209" s="3" t="s">
        <v>6597</v>
      </c>
      <c r="AI5209" s="3" t="s">
        <v>6482</v>
      </c>
      <c r="AJ5209" s="3" t="s">
        <v>6027</v>
      </c>
    </row>
    <row r="5210" spans="1:36" ht="15">
      <c r="A5210" s="10">
        <v>5313</v>
      </c>
      <c r="B5210" t="str">
        <f>IF(K5210="总计","",INDEX(主数据!A:AD,MATCH(J5210,主数据!A:A,0),9))</f>
        <v>华北大区公司</v>
      </c>
      <c r="C5210" t="str">
        <f>IF(K5210="","",INDEX(主数据!A:AD,MATCH(J5210,主数据!A:A,0),11))</f>
        <v>唐山城区</v>
      </c>
      <c r="D5210" t="str">
        <f t="shared" si="324"/>
        <v>BJ180物业服务费标准方式5.00</v>
      </c>
      <c r="E5210" s="13" t="str">
        <f t="shared" si="326"/>
        <v>5.00</v>
      </c>
      <c r="F5210" s="13" t="str">
        <f>IF(E5210="","",IFERROR(IF(IF(K5210="","",INDEX(收费标合同信息维护!A:Q,MATCH(D5210,收费标合同信息维护!J:J,0),10))=D5210,"有","无"),"无"))</f>
        <v>无</v>
      </c>
      <c r="G5210" s="13" t="str">
        <f t="shared" si="325"/>
        <v/>
      </c>
      <c r="H5210" s="13" t="str">
        <f t="shared" si="327"/>
        <v/>
      </c>
      <c r="I5210" s="13" t="str">
        <f>IF(G5210="","",IFERROR(IF(IF(K5210="","",INDEX(收费标合同信息维护!A:Q,MATCH(G5210,收费标合同信息维护!M:M,0),13))=G5210,"有","无"),"无"))</f>
        <v/>
      </c>
      <c r="J5210" s="3" t="s">
        <v>3886</v>
      </c>
      <c r="K5210" s="3" t="s">
        <v>6396</v>
      </c>
      <c r="L5210" s="3" t="s">
        <v>6025</v>
      </c>
      <c r="M5210" s="3" t="s">
        <v>6026</v>
      </c>
      <c r="N5210" s="3" t="s">
        <v>6477</v>
      </c>
      <c r="O5210" s="3" t="s">
        <v>6478</v>
      </c>
      <c r="P5210" s="3" t="s">
        <v>16588</v>
      </c>
      <c r="Q5210" s="3" t="s">
        <v>16589</v>
      </c>
      <c r="R5210" s="3" t="s">
        <v>6484</v>
      </c>
      <c r="S5210" s="3" t="s">
        <v>6689</v>
      </c>
      <c r="T5210" s="3" t="s">
        <v>6882</v>
      </c>
      <c r="U5210" s="3" t="s">
        <v>7034</v>
      </c>
      <c r="V5210" s="3" t="s">
        <v>6744</v>
      </c>
      <c r="W5210" s="3" t="s">
        <v>154</v>
      </c>
      <c r="X5210" s="3" t="s">
        <v>154</v>
      </c>
      <c r="Y5210" s="3" t="s">
        <v>154</v>
      </c>
      <c r="Z5210" s="3" t="s">
        <v>154</v>
      </c>
      <c r="AA5210" s="3" t="s">
        <v>154</v>
      </c>
      <c r="AB5210" s="3" t="s">
        <v>154</v>
      </c>
      <c r="AC5210" s="3" t="s">
        <v>154</v>
      </c>
      <c r="AD5210" s="3" t="s">
        <v>6151</v>
      </c>
      <c r="AE5210" s="3" t="s">
        <v>6151</v>
      </c>
      <c r="AF5210" s="3" t="s">
        <v>6040</v>
      </c>
      <c r="AG5210" s="3" t="s">
        <v>154</v>
      </c>
      <c r="AH5210" s="3" t="s">
        <v>6597</v>
      </c>
      <c r="AI5210" s="3" t="s">
        <v>6482</v>
      </c>
      <c r="AJ5210" s="3" t="s">
        <v>6489</v>
      </c>
    </row>
    <row r="5211" spans="1:36" ht="15">
      <c r="A5211" s="10">
        <v>5314</v>
      </c>
      <c r="B5211" t="str">
        <f>IF(K5211="总计","",INDEX(主数据!A:AD,MATCH(J5211,主数据!A:A,0),9))</f>
        <v>华北大区公司</v>
      </c>
      <c r="C5211" t="str">
        <f>IF(K5211="","",INDEX(主数据!A:AD,MATCH(J5211,主数据!A:A,0),11))</f>
        <v>唐山城区</v>
      </c>
      <c r="D5211" t="str">
        <f t="shared" si="324"/>
        <v>BJ180物业服务费标准方式5.00</v>
      </c>
      <c r="E5211" s="13" t="str">
        <f t="shared" si="326"/>
        <v>5.00</v>
      </c>
      <c r="F5211" s="13" t="str">
        <f>IF(E5211="","",IFERROR(IF(IF(K5211="","",INDEX(收费标合同信息维护!A:Q,MATCH(D5211,收费标合同信息维护!J:J,0),10))=D5211,"有","无"),"无"))</f>
        <v>无</v>
      </c>
      <c r="G5211" s="13" t="str">
        <f t="shared" si="325"/>
        <v/>
      </c>
      <c r="H5211" s="13" t="str">
        <f t="shared" si="327"/>
        <v/>
      </c>
      <c r="I5211" s="13" t="str">
        <f>IF(G5211="","",IFERROR(IF(IF(K5211="","",INDEX(收费标合同信息维护!A:Q,MATCH(G5211,收费标合同信息维护!M:M,0),13))=G5211,"有","无"),"无"))</f>
        <v/>
      </c>
      <c r="J5211" s="3" t="s">
        <v>3886</v>
      </c>
      <c r="K5211" s="3" t="s">
        <v>6396</v>
      </c>
      <c r="L5211" s="3" t="s">
        <v>6025</v>
      </c>
      <c r="M5211" s="3" t="s">
        <v>6026</v>
      </c>
      <c r="N5211" s="3" t="s">
        <v>6477</v>
      </c>
      <c r="O5211" s="3" t="s">
        <v>6478</v>
      </c>
      <c r="P5211" s="3" t="s">
        <v>16590</v>
      </c>
      <c r="Q5211" s="3" t="s">
        <v>16591</v>
      </c>
      <c r="R5211" s="3" t="s">
        <v>6484</v>
      </c>
      <c r="S5211" s="3" t="s">
        <v>6627</v>
      </c>
      <c r="T5211" s="3" t="s">
        <v>7084</v>
      </c>
      <c r="U5211" s="3" t="s">
        <v>154</v>
      </c>
      <c r="V5211" s="3" t="s">
        <v>6744</v>
      </c>
      <c r="W5211" s="3" t="s">
        <v>154</v>
      </c>
      <c r="X5211" s="3" t="s">
        <v>154</v>
      </c>
      <c r="Y5211" s="3" t="s">
        <v>154</v>
      </c>
      <c r="Z5211" s="3" t="s">
        <v>154</v>
      </c>
      <c r="AA5211" s="3" t="s">
        <v>154</v>
      </c>
      <c r="AB5211" s="3" t="s">
        <v>154</v>
      </c>
      <c r="AC5211" s="3" t="s">
        <v>154</v>
      </c>
      <c r="AD5211" s="3" t="s">
        <v>6151</v>
      </c>
      <c r="AE5211" s="3" t="s">
        <v>6151</v>
      </c>
      <c r="AF5211" s="3" t="s">
        <v>154</v>
      </c>
      <c r="AG5211" s="3" t="s">
        <v>154</v>
      </c>
      <c r="AH5211" s="3" t="s">
        <v>6597</v>
      </c>
      <c r="AI5211" s="3" t="s">
        <v>6482</v>
      </c>
      <c r="AJ5211" s="3" t="s">
        <v>6489</v>
      </c>
    </row>
    <row r="5212" spans="1:36" ht="15">
      <c r="A5212" s="10">
        <v>5315</v>
      </c>
      <c r="B5212" t="str">
        <f>IF(K5212="总计","",INDEX(主数据!A:AD,MATCH(J5212,主数据!A:A,0),9))</f>
        <v>华北大区公司</v>
      </c>
      <c r="C5212" t="str">
        <f>IF(K5212="","",INDEX(主数据!A:AD,MATCH(J5212,主数据!A:A,0),11))</f>
        <v>唐山城区</v>
      </c>
      <c r="D5212" t="str">
        <f t="shared" si="324"/>
        <v>BJ180物业服务费标准方式5.00</v>
      </c>
      <c r="E5212" s="13" t="str">
        <f t="shared" si="326"/>
        <v>5.00</v>
      </c>
      <c r="F5212" s="13" t="str">
        <f>IF(E5212="","",IFERROR(IF(IF(K5212="","",INDEX(收费标合同信息维护!A:Q,MATCH(D5212,收费标合同信息维护!J:J,0),10))=D5212,"有","无"),"无"))</f>
        <v>无</v>
      </c>
      <c r="G5212" s="13" t="str">
        <f t="shared" si="325"/>
        <v/>
      </c>
      <c r="H5212" s="13" t="str">
        <f t="shared" si="327"/>
        <v/>
      </c>
      <c r="I5212" s="13" t="str">
        <f>IF(G5212="","",IFERROR(IF(IF(K5212="","",INDEX(收费标合同信息维护!A:Q,MATCH(G5212,收费标合同信息维护!M:M,0),13))=G5212,"有","无"),"无"))</f>
        <v/>
      </c>
      <c r="J5212" s="3" t="s">
        <v>3886</v>
      </c>
      <c r="K5212" s="3" t="s">
        <v>6396</v>
      </c>
      <c r="L5212" s="3" t="s">
        <v>6025</v>
      </c>
      <c r="M5212" s="3" t="s">
        <v>6026</v>
      </c>
      <c r="N5212" s="3" t="s">
        <v>6477</v>
      </c>
      <c r="O5212" s="3" t="s">
        <v>6478</v>
      </c>
      <c r="P5212" s="3" t="s">
        <v>16592</v>
      </c>
      <c r="Q5212" s="3" t="s">
        <v>16593</v>
      </c>
      <c r="R5212" s="3" t="s">
        <v>6484</v>
      </c>
      <c r="S5212" s="3" t="s">
        <v>8608</v>
      </c>
      <c r="T5212" s="3" t="s">
        <v>6548</v>
      </c>
      <c r="U5212" s="3" t="s">
        <v>154</v>
      </c>
      <c r="V5212" s="3" t="s">
        <v>6744</v>
      </c>
      <c r="W5212" s="3" t="s">
        <v>154</v>
      </c>
      <c r="X5212" s="3" t="s">
        <v>154</v>
      </c>
      <c r="Y5212" s="3" t="s">
        <v>154</v>
      </c>
      <c r="Z5212" s="3" t="s">
        <v>154</v>
      </c>
      <c r="AA5212" s="3" t="s">
        <v>154</v>
      </c>
      <c r="AB5212" s="3" t="s">
        <v>154</v>
      </c>
      <c r="AC5212" s="3" t="s">
        <v>154</v>
      </c>
      <c r="AD5212" s="3" t="s">
        <v>6151</v>
      </c>
      <c r="AE5212" s="3" t="s">
        <v>6151</v>
      </c>
      <c r="AF5212" s="3" t="s">
        <v>154</v>
      </c>
      <c r="AG5212" s="3" t="s">
        <v>154</v>
      </c>
      <c r="AH5212" s="3" t="s">
        <v>6597</v>
      </c>
      <c r="AI5212" s="3" t="s">
        <v>6482</v>
      </c>
      <c r="AJ5212" s="3" t="s">
        <v>6489</v>
      </c>
    </row>
    <row r="5213" spans="1:36" ht="15">
      <c r="A5213" s="10">
        <v>5316</v>
      </c>
      <c r="B5213" t="str">
        <f>IF(K5213="总计","",INDEX(主数据!A:AD,MATCH(J5213,主数据!A:A,0),9))</f>
        <v>华北大区公司</v>
      </c>
      <c r="C5213" t="str">
        <f>IF(K5213="","",INDEX(主数据!A:AD,MATCH(J5213,主数据!A:A,0),11))</f>
        <v>唐山城区</v>
      </c>
      <c r="D5213" t="str">
        <f t="shared" si="324"/>
        <v>BJ180物业服务费标准方式5.00</v>
      </c>
      <c r="E5213" s="13" t="str">
        <f t="shared" si="326"/>
        <v>5.00</v>
      </c>
      <c r="F5213" s="13" t="str">
        <f>IF(E5213="","",IFERROR(IF(IF(K5213="","",INDEX(收费标合同信息维护!A:Q,MATCH(D5213,收费标合同信息维护!J:J,0),10))=D5213,"有","无"),"无"))</f>
        <v>无</v>
      </c>
      <c r="G5213" s="13" t="str">
        <f t="shared" si="325"/>
        <v/>
      </c>
      <c r="H5213" s="13" t="str">
        <f t="shared" si="327"/>
        <v/>
      </c>
      <c r="I5213" s="13" t="str">
        <f>IF(G5213="","",IFERROR(IF(IF(K5213="","",INDEX(收费标合同信息维护!A:Q,MATCH(G5213,收费标合同信息维护!M:M,0),13))=G5213,"有","无"),"无"))</f>
        <v/>
      </c>
      <c r="J5213" s="3" t="s">
        <v>3886</v>
      </c>
      <c r="K5213" s="3" t="s">
        <v>6396</v>
      </c>
      <c r="L5213" s="3" t="s">
        <v>6025</v>
      </c>
      <c r="M5213" s="3" t="s">
        <v>6026</v>
      </c>
      <c r="N5213" s="3" t="s">
        <v>6477</v>
      </c>
      <c r="O5213" s="3" t="s">
        <v>6478</v>
      </c>
      <c r="P5213" s="3" t="s">
        <v>16594</v>
      </c>
      <c r="Q5213" s="3" t="s">
        <v>16595</v>
      </c>
      <c r="R5213" s="3" t="s">
        <v>6484</v>
      </c>
      <c r="S5213" s="3" t="s">
        <v>6693</v>
      </c>
      <c r="T5213" s="3" t="s">
        <v>7127</v>
      </c>
      <c r="U5213" s="3" t="s">
        <v>154</v>
      </c>
      <c r="V5213" s="3" t="s">
        <v>6744</v>
      </c>
      <c r="W5213" s="3" t="s">
        <v>154</v>
      </c>
      <c r="X5213" s="3" t="s">
        <v>154</v>
      </c>
      <c r="Y5213" s="3" t="s">
        <v>154</v>
      </c>
      <c r="Z5213" s="3" t="s">
        <v>154</v>
      </c>
      <c r="AA5213" s="3" t="s">
        <v>154</v>
      </c>
      <c r="AB5213" s="3" t="s">
        <v>154</v>
      </c>
      <c r="AC5213" s="3" t="s">
        <v>154</v>
      </c>
      <c r="AD5213" s="3" t="s">
        <v>6151</v>
      </c>
      <c r="AE5213" s="3" t="s">
        <v>6151</v>
      </c>
      <c r="AF5213" s="3" t="s">
        <v>154</v>
      </c>
      <c r="AG5213" s="3" t="s">
        <v>154</v>
      </c>
      <c r="AH5213" s="3" t="s">
        <v>6597</v>
      </c>
      <c r="AI5213" s="3" t="s">
        <v>6482</v>
      </c>
      <c r="AJ5213" s="3" t="s">
        <v>6489</v>
      </c>
    </row>
    <row r="5214" spans="1:36" ht="15">
      <c r="A5214" s="10">
        <v>5317</v>
      </c>
      <c r="B5214" t="str">
        <f>IF(K5214="总计","",INDEX(主数据!A:AD,MATCH(J5214,主数据!A:A,0),9))</f>
        <v>华北大区公司</v>
      </c>
      <c r="C5214" t="str">
        <f>IF(K5214="","",INDEX(主数据!A:AD,MATCH(J5214,主数据!A:A,0),11))</f>
        <v>唐山城区</v>
      </c>
      <c r="D5214" t="str">
        <f t="shared" si="324"/>
        <v>BJ180物业服务费标准方式5.00</v>
      </c>
      <c r="E5214" s="13" t="str">
        <f t="shared" si="326"/>
        <v>5.00</v>
      </c>
      <c r="F5214" s="13" t="str">
        <f>IF(E5214="","",IFERROR(IF(IF(K5214="","",INDEX(收费标合同信息维护!A:Q,MATCH(D5214,收费标合同信息维护!J:J,0),10))=D5214,"有","无"),"无"))</f>
        <v>无</v>
      </c>
      <c r="G5214" s="13" t="str">
        <f t="shared" si="325"/>
        <v/>
      </c>
      <c r="H5214" s="13" t="str">
        <f t="shared" si="327"/>
        <v/>
      </c>
      <c r="I5214" s="13" t="str">
        <f>IF(G5214="","",IFERROR(IF(IF(K5214="","",INDEX(收费标合同信息维护!A:Q,MATCH(G5214,收费标合同信息维护!M:M,0),13))=G5214,"有","无"),"无"))</f>
        <v/>
      </c>
      <c r="J5214" s="3" t="s">
        <v>3886</v>
      </c>
      <c r="K5214" s="3" t="s">
        <v>6396</v>
      </c>
      <c r="L5214" s="3" t="s">
        <v>6025</v>
      </c>
      <c r="M5214" s="3" t="s">
        <v>6026</v>
      </c>
      <c r="N5214" s="3" t="s">
        <v>6477</v>
      </c>
      <c r="O5214" s="3" t="s">
        <v>6478</v>
      </c>
      <c r="P5214" s="3" t="s">
        <v>16596</v>
      </c>
      <c r="Q5214" s="3" t="s">
        <v>16597</v>
      </c>
      <c r="R5214" s="3" t="s">
        <v>6484</v>
      </c>
      <c r="S5214" s="3" t="s">
        <v>7050</v>
      </c>
      <c r="T5214" s="3" t="s">
        <v>6936</v>
      </c>
      <c r="U5214" s="3" t="s">
        <v>6511</v>
      </c>
      <c r="V5214" s="3" t="s">
        <v>6744</v>
      </c>
      <c r="W5214" s="3" t="s">
        <v>154</v>
      </c>
      <c r="X5214" s="3" t="s">
        <v>154</v>
      </c>
      <c r="Y5214" s="3" t="s">
        <v>154</v>
      </c>
      <c r="Z5214" s="3" t="s">
        <v>154</v>
      </c>
      <c r="AA5214" s="3" t="s">
        <v>154</v>
      </c>
      <c r="AB5214" s="3" t="s">
        <v>154</v>
      </c>
      <c r="AC5214" s="3" t="s">
        <v>154</v>
      </c>
      <c r="AD5214" s="3" t="s">
        <v>6151</v>
      </c>
      <c r="AE5214" s="3" t="s">
        <v>6151</v>
      </c>
      <c r="AF5214" s="3" t="s">
        <v>6040</v>
      </c>
      <c r="AG5214" s="3" t="s">
        <v>154</v>
      </c>
      <c r="AH5214" s="3" t="s">
        <v>6597</v>
      </c>
      <c r="AI5214" s="3" t="s">
        <v>6482</v>
      </c>
      <c r="AJ5214" s="3" t="s">
        <v>6489</v>
      </c>
    </row>
    <row r="5215" spans="1:36" ht="15">
      <c r="A5215" s="10">
        <v>5318</v>
      </c>
      <c r="B5215" t="str">
        <f>IF(K5215="总计","",INDEX(主数据!A:AD,MATCH(J5215,主数据!A:A,0),9))</f>
        <v>华北大区公司</v>
      </c>
      <c r="C5215" t="str">
        <f>IF(K5215="","",INDEX(主数据!A:AD,MATCH(J5215,主数据!A:A,0),11))</f>
        <v>唐山城区</v>
      </c>
      <c r="D5215" t="str">
        <f t="shared" si="324"/>
        <v>BJ180物业服务费标准方式5.00</v>
      </c>
      <c r="E5215" s="13" t="str">
        <f t="shared" si="326"/>
        <v>5.00</v>
      </c>
      <c r="F5215" s="13" t="str">
        <f>IF(E5215="","",IFERROR(IF(IF(K5215="","",INDEX(收费标合同信息维护!A:Q,MATCH(D5215,收费标合同信息维护!J:J,0),10))=D5215,"有","无"),"无"))</f>
        <v>无</v>
      </c>
      <c r="G5215" s="13" t="str">
        <f t="shared" si="325"/>
        <v/>
      </c>
      <c r="H5215" s="13" t="str">
        <f t="shared" si="327"/>
        <v/>
      </c>
      <c r="I5215" s="13" t="str">
        <f>IF(G5215="","",IFERROR(IF(IF(K5215="","",INDEX(收费标合同信息维护!A:Q,MATCH(G5215,收费标合同信息维护!M:M,0),13))=G5215,"有","无"),"无"))</f>
        <v/>
      </c>
      <c r="J5215" s="3" t="s">
        <v>3886</v>
      </c>
      <c r="K5215" s="3" t="s">
        <v>6396</v>
      </c>
      <c r="L5215" s="3" t="s">
        <v>6025</v>
      </c>
      <c r="M5215" s="3" t="s">
        <v>6026</v>
      </c>
      <c r="N5215" s="3" t="s">
        <v>6477</v>
      </c>
      <c r="O5215" s="3" t="s">
        <v>6478</v>
      </c>
      <c r="P5215" s="3" t="s">
        <v>16598</v>
      </c>
      <c r="Q5215" s="3" t="s">
        <v>16599</v>
      </c>
      <c r="R5215" s="3" t="s">
        <v>6484</v>
      </c>
      <c r="S5215" s="3" t="s">
        <v>6594</v>
      </c>
      <c r="T5215" s="3" t="s">
        <v>6492</v>
      </c>
      <c r="U5215" s="3" t="s">
        <v>154</v>
      </c>
      <c r="V5215" s="3" t="s">
        <v>6744</v>
      </c>
      <c r="W5215" s="3" t="s">
        <v>154</v>
      </c>
      <c r="X5215" s="3" t="s">
        <v>154</v>
      </c>
      <c r="Y5215" s="3" t="s">
        <v>154</v>
      </c>
      <c r="Z5215" s="3" t="s">
        <v>154</v>
      </c>
      <c r="AA5215" s="3" t="s">
        <v>154</v>
      </c>
      <c r="AB5215" s="3" t="s">
        <v>154</v>
      </c>
      <c r="AC5215" s="3" t="s">
        <v>154</v>
      </c>
      <c r="AD5215" s="3" t="s">
        <v>6151</v>
      </c>
      <c r="AE5215" s="3" t="s">
        <v>6151</v>
      </c>
      <c r="AF5215" s="3" t="s">
        <v>154</v>
      </c>
      <c r="AG5215" s="3" t="s">
        <v>154</v>
      </c>
      <c r="AH5215" s="3" t="s">
        <v>6597</v>
      </c>
      <c r="AI5215" s="3" t="s">
        <v>6482</v>
      </c>
      <c r="AJ5215" s="3" t="s">
        <v>6489</v>
      </c>
    </row>
    <row r="5216" spans="1:36" ht="15">
      <c r="A5216" s="10">
        <v>5319</v>
      </c>
      <c r="B5216" t="str">
        <f>IF(K5216="总计","",INDEX(主数据!A:AD,MATCH(J5216,主数据!A:A,0),9))</f>
        <v>华北大区公司</v>
      </c>
      <c r="C5216" t="str">
        <f>IF(K5216="","",INDEX(主数据!A:AD,MATCH(J5216,主数据!A:A,0),11))</f>
        <v>唐山城区</v>
      </c>
      <c r="D5216" t="str">
        <f t="shared" si="324"/>
        <v>BJ180物业服务费标准方式1.80</v>
      </c>
      <c r="E5216" s="13" t="str">
        <f t="shared" si="326"/>
        <v>1.80</v>
      </c>
      <c r="F5216" s="13" t="str">
        <f>IF(E5216="","",IFERROR(IF(IF(K5216="","",INDEX(收费标合同信息维护!A:Q,MATCH(D5216,收费标合同信息维护!J:J,0),10))=D5216,"有","无"),"无"))</f>
        <v>无</v>
      </c>
      <c r="G5216" s="13" t="str">
        <f t="shared" si="325"/>
        <v/>
      </c>
      <c r="H5216" s="13" t="str">
        <f t="shared" si="327"/>
        <v/>
      </c>
      <c r="I5216" s="13" t="str">
        <f>IF(G5216="","",IFERROR(IF(IF(K5216="","",INDEX(收费标合同信息维护!A:Q,MATCH(G5216,收费标合同信息维护!M:M,0),13))=G5216,"有","无"),"无"))</f>
        <v/>
      </c>
      <c r="J5216" s="3" t="s">
        <v>3886</v>
      </c>
      <c r="K5216" s="3" t="s">
        <v>6396</v>
      </c>
      <c r="L5216" s="3" t="s">
        <v>6025</v>
      </c>
      <c r="M5216" s="3" t="s">
        <v>6026</v>
      </c>
      <c r="N5216" s="3" t="s">
        <v>6477</v>
      </c>
      <c r="O5216" s="3" t="s">
        <v>6478</v>
      </c>
      <c r="P5216" s="3" t="s">
        <v>16600</v>
      </c>
      <c r="Q5216" s="3" t="s">
        <v>16601</v>
      </c>
      <c r="R5216" s="3" t="s">
        <v>6484</v>
      </c>
      <c r="S5216" s="3" t="s">
        <v>6627</v>
      </c>
      <c r="T5216" s="3" t="s">
        <v>7084</v>
      </c>
      <c r="U5216" s="3" t="s">
        <v>154</v>
      </c>
      <c r="V5216" s="3" t="s">
        <v>6759</v>
      </c>
      <c r="W5216" s="3" t="s">
        <v>154</v>
      </c>
      <c r="X5216" s="3" t="s">
        <v>154</v>
      </c>
      <c r="Y5216" s="3" t="s">
        <v>154</v>
      </c>
      <c r="Z5216" s="3" t="s">
        <v>154</v>
      </c>
      <c r="AA5216" s="3" t="s">
        <v>154</v>
      </c>
      <c r="AB5216" s="3" t="s">
        <v>154</v>
      </c>
      <c r="AC5216" s="3" t="s">
        <v>154</v>
      </c>
      <c r="AD5216" s="3" t="s">
        <v>6151</v>
      </c>
      <c r="AE5216" s="3" t="s">
        <v>6151</v>
      </c>
      <c r="AF5216" s="3" t="s">
        <v>154</v>
      </c>
      <c r="AG5216" s="3" t="s">
        <v>154</v>
      </c>
      <c r="AH5216" s="3" t="s">
        <v>6597</v>
      </c>
      <c r="AI5216" s="3" t="s">
        <v>6482</v>
      </c>
      <c r="AJ5216" s="3" t="s">
        <v>6489</v>
      </c>
    </row>
    <row r="5217" spans="1:36" ht="15">
      <c r="A5217" s="10">
        <v>5320</v>
      </c>
      <c r="B5217" t="str">
        <f>IF(K5217="总计","",INDEX(主数据!A:AD,MATCH(J5217,主数据!A:A,0),9))</f>
        <v>华北大区公司</v>
      </c>
      <c r="C5217" t="str">
        <f>IF(K5217="","",INDEX(主数据!A:AD,MATCH(J5217,主数据!A:A,0),11))</f>
        <v>唐山城区</v>
      </c>
      <c r="D5217" t="str">
        <f t="shared" si="324"/>
        <v>BJ180物业服务费标准方式5.00</v>
      </c>
      <c r="E5217" s="13" t="str">
        <f t="shared" si="326"/>
        <v>5.00</v>
      </c>
      <c r="F5217" s="13" t="str">
        <f>IF(E5217="","",IFERROR(IF(IF(K5217="","",INDEX(收费标合同信息维护!A:Q,MATCH(D5217,收费标合同信息维护!J:J,0),10))=D5217,"有","无"),"无"))</f>
        <v>无</v>
      </c>
      <c r="G5217" s="13" t="str">
        <f t="shared" si="325"/>
        <v/>
      </c>
      <c r="H5217" s="13" t="str">
        <f t="shared" si="327"/>
        <v/>
      </c>
      <c r="I5217" s="13" t="str">
        <f>IF(G5217="","",IFERROR(IF(IF(K5217="","",INDEX(收费标合同信息维护!A:Q,MATCH(G5217,收费标合同信息维护!M:M,0),13))=G5217,"有","无"),"无"))</f>
        <v/>
      </c>
      <c r="J5217" s="3" t="s">
        <v>3886</v>
      </c>
      <c r="K5217" s="3" t="s">
        <v>6396</v>
      </c>
      <c r="L5217" s="3" t="s">
        <v>6025</v>
      </c>
      <c r="M5217" s="3" t="s">
        <v>6026</v>
      </c>
      <c r="N5217" s="3" t="s">
        <v>6477</v>
      </c>
      <c r="O5217" s="3" t="s">
        <v>6478</v>
      </c>
      <c r="P5217" s="3" t="s">
        <v>16602</v>
      </c>
      <c r="Q5217" s="3" t="s">
        <v>16603</v>
      </c>
      <c r="R5217" s="3" t="s">
        <v>6484</v>
      </c>
      <c r="S5217" s="3" t="s">
        <v>8607</v>
      </c>
      <c r="T5217" s="3" t="s">
        <v>6691</v>
      </c>
      <c r="U5217" s="3" t="s">
        <v>154</v>
      </c>
      <c r="V5217" s="3" t="s">
        <v>6744</v>
      </c>
      <c r="W5217" s="3" t="s">
        <v>154</v>
      </c>
      <c r="X5217" s="3" t="s">
        <v>154</v>
      </c>
      <c r="Y5217" s="3" t="s">
        <v>154</v>
      </c>
      <c r="Z5217" s="3" t="s">
        <v>154</v>
      </c>
      <c r="AA5217" s="3" t="s">
        <v>154</v>
      </c>
      <c r="AB5217" s="3" t="s">
        <v>154</v>
      </c>
      <c r="AC5217" s="3" t="s">
        <v>154</v>
      </c>
      <c r="AD5217" s="3" t="s">
        <v>6151</v>
      </c>
      <c r="AE5217" s="3" t="s">
        <v>6151</v>
      </c>
      <c r="AF5217" s="3" t="s">
        <v>154</v>
      </c>
      <c r="AG5217" s="3" t="s">
        <v>154</v>
      </c>
      <c r="AH5217" s="3" t="s">
        <v>6597</v>
      </c>
      <c r="AI5217" s="3" t="s">
        <v>6482</v>
      </c>
      <c r="AJ5217" s="3" t="s">
        <v>6489</v>
      </c>
    </row>
    <row r="5218" spans="1:36" ht="15">
      <c r="A5218" s="10">
        <v>5321</v>
      </c>
      <c r="B5218" t="str">
        <f>IF(K5218="总计","",INDEX(主数据!A:AD,MATCH(J5218,主数据!A:A,0),9))</f>
        <v>华北大区公司</v>
      </c>
      <c r="C5218" t="str">
        <f>IF(K5218="","",INDEX(主数据!A:AD,MATCH(J5218,主数据!A:A,0),11))</f>
        <v>唐山城区</v>
      </c>
      <c r="D5218" t="str">
        <f t="shared" si="324"/>
        <v>BJ180物业服务费标准方式5.00</v>
      </c>
      <c r="E5218" s="13" t="str">
        <f t="shared" si="326"/>
        <v>5.00</v>
      </c>
      <c r="F5218" s="13" t="str">
        <f>IF(E5218="","",IFERROR(IF(IF(K5218="","",INDEX(收费标合同信息维护!A:Q,MATCH(D5218,收费标合同信息维护!J:J,0),10))=D5218,"有","无"),"无"))</f>
        <v>无</v>
      </c>
      <c r="G5218" s="13" t="str">
        <f t="shared" si="325"/>
        <v/>
      </c>
      <c r="H5218" s="13" t="str">
        <f t="shared" si="327"/>
        <v/>
      </c>
      <c r="I5218" s="13" t="str">
        <f>IF(G5218="","",IFERROR(IF(IF(K5218="","",INDEX(收费标合同信息维护!A:Q,MATCH(G5218,收费标合同信息维护!M:M,0),13))=G5218,"有","无"),"无"))</f>
        <v/>
      </c>
      <c r="J5218" s="3" t="s">
        <v>3886</v>
      </c>
      <c r="K5218" s="3" t="s">
        <v>6396</v>
      </c>
      <c r="L5218" s="3" t="s">
        <v>6025</v>
      </c>
      <c r="M5218" s="3" t="s">
        <v>6026</v>
      </c>
      <c r="N5218" s="3" t="s">
        <v>6477</v>
      </c>
      <c r="O5218" s="3" t="s">
        <v>6478</v>
      </c>
      <c r="P5218" s="3" t="s">
        <v>16604</v>
      </c>
      <c r="Q5218" s="3" t="s">
        <v>16605</v>
      </c>
      <c r="R5218" s="3" t="s">
        <v>6484</v>
      </c>
      <c r="S5218" s="3" t="s">
        <v>8257</v>
      </c>
      <c r="T5218" s="3" t="s">
        <v>6590</v>
      </c>
      <c r="U5218" s="3" t="s">
        <v>154</v>
      </c>
      <c r="V5218" s="3" t="s">
        <v>6744</v>
      </c>
      <c r="W5218" s="3" t="s">
        <v>154</v>
      </c>
      <c r="X5218" s="3" t="s">
        <v>154</v>
      </c>
      <c r="Y5218" s="3" t="s">
        <v>154</v>
      </c>
      <c r="Z5218" s="3" t="s">
        <v>154</v>
      </c>
      <c r="AA5218" s="3" t="s">
        <v>154</v>
      </c>
      <c r="AB5218" s="3" t="s">
        <v>154</v>
      </c>
      <c r="AC5218" s="3" t="s">
        <v>154</v>
      </c>
      <c r="AD5218" s="3" t="s">
        <v>6151</v>
      </c>
      <c r="AE5218" s="3" t="s">
        <v>6151</v>
      </c>
      <c r="AF5218" s="3" t="s">
        <v>6040</v>
      </c>
      <c r="AG5218" s="3" t="s">
        <v>154</v>
      </c>
      <c r="AH5218" s="3" t="s">
        <v>6597</v>
      </c>
      <c r="AI5218" s="3" t="s">
        <v>6482</v>
      </c>
      <c r="AJ5218" s="3" t="s">
        <v>6489</v>
      </c>
    </row>
    <row r="5219" spans="1:36" ht="15">
      <c r="A5219" s="10">
        <v>5322</v>
      </c>
      <c r="B5219" t="str">
        <f>IF(K5219="总计","",INDEX(主数据!A:AD,MATCH(J5219,主数据!A:A,0),9))</f>
        <v>华北大区公司</v>
      </c>
      <c r="C5219" t="str">
        <f>IF(K5219="","",INDEX(主数据!A:AD,MATCH(J5219,主数据!A:A,0),11))</f>
        <v>唐山城区</v>
      </c>
      <c r="D5219" t="str">
        <f t="shared" si="324"/>
        <v>BJ180物业服务费标准方式5.00</v>
      </c>
      <c r="E5219" s="13" t="str">
        <f t="shared" si="326"/>
        <v>5.00</v>
      </c>
      <c r="F5219" s="13" t="str">
        <f>IF(E5219="","",IFERROR(IF(IF(K5219="","",INDEX(收费标合同信息维护!A:Q,MATCH(D5219,收费标合同信息维护!J:J,0),10))=D5219,"有","无"),"无"))</f>
        <v>无</v>
      </c>
      <c r="G5219" s="13" t="str">
        <f t="shared" si="325"/>
        <v/>
      </c>
      <c r="H5219" s="13" t="str">
        <f t="shared" si="327"/>
        <v/>
      </c>
      <c r="I5219" s="13" t="str">
        <f>IF(G5219="","",IFERROR(IF(IF(K5219="","",INDEX(收费标合同信息维护!A:Q,MATCH(G5219,收费标合同信息维护!M:M,0),13))=G5219,"有","无"),"无"))</f>
        <v/>
      </c>
      <c r="J5219" s="3" t="s">
        <v>3886</v>
      </c>
      <c r="K5219" s="3" t="s">
        <v>6396</v>
      </c>
      <c r="L5219" s="3" t="s">
        <v>6025</v>
      </c>
      <c r="M5219" s="3" t="s">
        <v>6026</v>
      </c>
      <c r="N5219" s="3" t="s">
        <v>6477</v>
      </c>
      <c r="O5219" s="3" t="s">
        <v>6478</v>
      </c>
      <c r="P5219" s="3" t="s">
        <v>16606</v>
      </c>
      <c r="Q5219" s="3" t="s">
        <v>16607</v>
      </c>
      <c r="R5219" s="3" t="s">
        <v>6484</v>
      </c>
      <c r="S5219" s="3" t="s">
        <v>7060</v>
      </c>
      <c r="T5219" s="3" t="s">
        <v>6690</v>
      </c>
      <c r="U5219" s="3" t="s">
        <v>154</v>
      </c>
      <c r="V5219" s="3" t="s">
        <v>6744</v>
      </c>
      <c r="W5219" s="3" t="s">
        <v>154</v>
      </c>
      <c r="X5219" s="3" t="s">
        <v>154</v>
      </c>
      <c r="Y5219" s="3" t="s">
        <v>154</v>
      </c>
      <c r="Z5219" s="3" t="s">
        <v>154</v>
      </c>
      <c r="AA5219" s="3" t="s">
        <v>154</v>
      </c>
      <c r="AB5219" s="3" t="s">
        <v>154</v>
      </c>
      <c r="AC5219" s="3" t="s">
        <v>154</v>
      </c>
      <c r="AD5219" s="3" t="s">
        <v>6151</v>
      </c>
      <c r="AE5219" s="3" t="s">
        <v>6151</v>
      </c>
      <c r="AF5219" s="3" t="s">
        <v>6040</v>
      </c>
      <c r="AG5219" s="3" t="s">
        <v>154</v>
      </c>
      <c r="AH5219" s="3" t="s">
        <v>6597</v>
      </c>
      <c r="AI5219" s="3" t="s">
        <v>6482</v>
      </c>
      <c r="AJ5219" s="3" t="s">
        <v>6489</v>
      </c>
    </row>
    <row r="5220" spans="1:36" ht="15">
      <c r="A5220" s="10">
        <v>5323</v>
      </c>
      <c r="B5220" t="str">
        <f>IF(K5220="总计","",INDEX(主数据!A:AD,MATCH(J5220,主数据!A:A,0),9))</f>
        <v>华北大区公司</v>
      </c>
      <c r="C5220" t="str">
        <f>IF(K5220="","",INDEX(主数据!A:AD,MATCH(J5220,主数据!A:A,0),11))</f>
        <v>唐山城区</v>
      </c>
      <c r="D5220" t="str">
        <f t="shared" si="324"/>
        <v>BJ180物业服务费标准方式5.00</v>
      </c>
      <c r="E5220" s="13" t="str">
        <f t="shared" si="326"/>
        <v>5.00</v>
      </c>
      <c r="F5220" s="13" t="str">
        <f>IF(E5220="","",IFERROR(IF(IF(K5220="","",INDEX(收费标合同信息维护!A:Q,MATCH(D5220,收费标合同信息维护!J:J,0),10))=D5220,"有","无"),"无"))</f>
        <v>无</v>
      </c>
      <c r="G5220" s="13" t="str">
        <f t="shared" si="325"/>
        <v/>
      </c>
      <c r="H5220" s="13" t="str">
        <f t="shared" si="327"/>
        <v/>
      </c>
      <c r="I5220" s="13" t="str">
        <f>IF(G5220="","",IFERROR(IF(IF(K5220="","",INDEX(收费标合同信息维护!A:Q,MATCH(G5220,收费标合同信息维护!M:M,0),13))=G5220,"有","无"),"无"))</f>
        <v/>
      </c>
      <c r="J5220" s="3" t="s">
        <v>3886</v>
      </c>
      <c r="K5220" s="3" t="s">
        <v>6396</v>
      </c>
      <c r="L5220" s="3" t="s">
        <v>6025</v>
      </c>
      <c r="M5220" s="3" t="s">
        <v>6026</v>
      </c>
      <c r="N5220" s="3" t="s">
        <v>6477</v>
      </c>
      <c r="O5220" s="3" t="s">
        <v>6478</v>
      </c>
      <c r="P5220" s="3" t="s">
        <v>16608</v>
      </c>
      <c r="Q5220" s="3" t="s">
        <v>16609</v>
      </c>
      <c r="R5220" s="3" t="s">
        <v>6484</v>
      </c>
      <c r="S5220" s="3" t="s">
        <v>8214</v>
      </c>
      <c r="T5220" s="3" t="s">
        <v>6800</v>
      </c>
      <c r="U5220" s="3" t="s">
        <v>154</v>
      </c>
      <c r="V5220" s="3" t="s">
        <v>6744</v>
      </c>
      <c r="W5220" s="3" t="s">
        <v>154</v>
      </c>
      <c r="X5220" s="3" t="s">
        <v>154</v>
      </c>
      <c r="Y5220" s="3" t="s">
        <v>154</v>
      </c>
      <c r="Z5220" s="3" t="s">
        <v>154</v>
      </c>
      <c r="AA5220" s="3" t="s">
        <v>154</v>
      </c>
      <c r="AB5220" s="3" t="s">
        <v>154</v>
      </c>
      <c r="AC5220" s="3" t="s">
        <v>154</v>
      </c>
      <c r="AD5220" s="3" t="s">
        <v>6151</v>
      </c>
      <c r="AE5220" s="3" t="s">
        <v>6151</v>
      </c>
      <c r="AF5220" s="3" t="s">
        <v>154</v>
      </c>
      <c r="AG5220" s="3" t="s">
        <v>154</v>
      </c>
      <c r="AH5220" s="3" t="s">
        <v>6597</v>
      </c>
      <c r="AI5220" s="3" t="s">
        <v>6482</v>
      </c>
      <c r="AJ5220" s="3" t="s">
        <v>6489</v>
      </c>
    </row>
    <row r="5221" spans="1:36" ht="15">
      <c r="A5221" s="10">
        <v>5324</v>
      </c>
      <c r="B5221" t="str">
        <f>IF(K5221="总计","",INDEX(主数据!A:AD,MATCH(J5221,主数据!A:A,0),9))</f>
        <v>华北大区公司</v>
      </c>
      <c r="C5221" t="str">
        <f>IF(K5221="","",INDEX(主数据!A:AD,MATCH(J5221,主数据!A:A,0),11))</f>
        <v>唐山城区</v>
      </c>
      <c r="D5221" t="str">
        <f t="shared" si="324"/>
        <v>BJ180物业服务费标准方式1.80</v>
      </c>
      <c r="E5221" s="13" t="str">
        <f t="shared" si="326"/>
        <v>1.80</v>
      </c>
      <c r="F5221" s="13" t="str">
        <f>IF(E5221="","",IFERROR(IF(IF(K5221="","",INDEX(收费标合同信息维护!A:Q,MATCH(D5221,收费标合同信息维护!J:J,0),10))=D5221,"有","无"),"无"))</f>
        <v>无</v>
      </c>
      <c r="G5221" s="13" t="str">
        <f t="shared" si="325"/>
        <v/>
      </c>
      <c r="H5221" s="13" t="str">
        <f t="shared" si="327"/>
        <v/>
      </c>
      <c r="I5221" s="13" t="str">
        <f>IF(G5221="","",IFERROR(IF(IF(K5221="","",INDEX(收费标合同信息维护!A:Q,MATCH(G5221,收费标合同信息维护!M:M,0),13))=G5221,"有","无"),"无"))</f>
        <v/>
      </c>
      <c r="J5221" s="3" t="s">
        <v>3886</v>
      </c>
      <c r="K5221" s="3" t="s">
        <v>6396</v>
      </c>
      <c r="L5221" s="3" t="s">
        <v>6025</v>
      </c>
      <c r="M5221" s="3" t="s">
        <v>6026</v>
      </c>
      <c r="N5221" s="3" t="s">
        <v>6477</v>
      </c>
      <c r="O5221" s="3" t="s">
        <v>6478</v>
      </c>
      <c r="P5221" s="3" t="s">
        <v>16610</v>
      </c>
      <c r="Q5221" s="3" t="s">
        <v>16611</v>
      </c>
      <c r="R5221" s="3" t="s">
        <v>6484</v>
      </c>
      <c r="S5221" s="3" t="s">
        <v>8608</v>
      </c>
      <c r="T5221" s="3" t="s">
        <v>6548</v>
      </c>
      <c r="U5221" s="3" t="s">
        <v>154</v>
      </c>
      <c r="V5221" s="3" t="s">
        <v>6759</v>
      </c>
      <c r="W5221" s="3" t="s">
        <v>154</v>
      </c>
      <c r="X5221" s="3" t="s">
        <v>154</v>
      </c>
      <c r="Y5221" s="3" t="s">
        <v>154</v>
      </c>
      <c r="Z5221" s="3" t="s">
        <v>154</v>
      </c>
      <c r="AA5221" s="3" t="s">
        <v>154</v>
      </c>
      <c r="AB5221" s="3" t="s">
        <v>154</v>
      </c>
      <c r="AC5221" s="3" t="s">
        <v>154</v>
      </c>
      <c r="AD5221" s="3" t="s">
        <v>6151</v>
      </c>
      <c r="AE5221" s="3" t="s">
        <v>6151</v>
      </c>
      <c r="AF5221" s="3" t="s">
        <v>154</v>
      </c>
      <c r="AG5221" s="3" t="s">
        <v>154</v>
      </c>
      <c r="AH5221" s="3" t="s">
        <v>6597</v>
      </c>
      <c r="AI5221" s="3" t="s">
        <v>6482</v>
      </c>
      <c r="AJ5221" s="3" t="s">
        <v>6489</v>
      </c>
    </row>
    <row r="5222" spans="1:36" ht="15">
      <c r="A5222" s="10">
        <v>5325</v>
      </c>
      <c r="B5222" t="str">
        <f>IF(K5222="总计","",INDEX(主数据!A:AD,MATCH(J5222,主数据!A:A,0),9))</f>
        <v>华北大区公司</v>
      </c>
      <c r="C5222" t="str">
        <f>IF(K5222="","",INDEX(主数据!A:AD,MATCH(J5222,主数据!A:A,0),11))</f>
        <v>唐山城区</v>
      </c>
      <c r="D5222" t="str">
        <f t="shared" si="324"/>
        <v>BJ180物业服务费标准方式1.80</v>
      </c>
      <c r="E5222" s="13" t="str">
        <f t="shared" si="326"/>
        <v>1.80</v>
      </c>
      <c r="F5222" s="13" t="str">
        <f>IF(E5222="","",IFERROR(IF(IF(K5222="","",INDEX(收费标合同信息维护!A:Q,MATCH(D5222,收费标合同信息维护!J:J,0),10))=D5222,"有","无"),"无"))</f>
        <v>无</v>
      </c>
      <c r="G5222" s="13" t="str">
        <f t="shared" si="325"/>
        <v/>
      </c>
      <c r="H5222" s="13" t="str">
        <f t="shared" si="327"/>
        <v/>
      </c>
      <c r="I5222" s="13" t="str">
        <f>IF(G5222="","",IFERROR(IF(IF(K5222="","",INDEX(收费标合同信息维护!A:Q,MATCH(G5222,收费标合同信息维护!M:M,0),13))=G5222,"有","无"),"无"))</f>
        <v/>
      </c>
      <c r="J5222" s="3" t="s">
        <v>3886</v>
      </c>
      <c r="K5222" s="3" t="s">
        <v>6396</v>
      </c>
      <c r="L5222" s="3" t="s">
        <v>6025</v>
      </c>
      <c r="M5222" s="3" t="s">
        <v>6026</v>
      </c>
      <c r="N5222" s="3" t="s">
        <v>6477</v>
      </c>
      <c r="O5222" s="3" t="s">
        <v>6478</v>
      </c>
      <c r="P5222" s="3" t="s">
        <v>16612</v>
      </c>
      <c r="Q5222" s="3" t="s">
        <v>16613</v>
      </c>
      <c r="R5222" s="3" t="s">
        <v>6484</v>
      </c>
      <c r="S5222" s="3" t="s">
        <v>6693</v>
      </c>
      <c r="T5222" s="3" t="s">
        <v>7127</v>
      </c>
      <c r="U5222" s="3" t="s">
        <v>154</v>
      </c>
      <c r="V5222" s="3" t="s">
        <v>6759</v>
      </c>
      <c r="W5222" s="3" t="s">
        <v>154</v>
      </c>
      <c r="X5222" s="3" t="s">
        <v>154</v>
      </c>
      <c r="Y5222" s="3" t="s">
        <v>154</v>
      </c>
      <c r="Z5222" s="3" t="s">
        <v>154</v>
      </c>
      <c r="AA5222" s="3" t="s">
        <v>154</v>
      </c>
      <c r="AB5222" s="3" t="s">
        <v>154</v>
      </c>
      <c r="AC5222" s="3" t="s">
        <v>154</v>
      </c>
      <c r="AD5222" s="3" t="s">
        <v>6151</v>
      </c>
      <c r="AE5222" s="3" t="s">
        <v>6151</v>
      </c>
      <c r="AF5222" s="3" t="s">
        <v>154</v>
      </c>
      <c r="AG5222" s="3" t="s">
        <v>154</v>
      </c>
      <c r="AH5222" s="3" t="s">
        <v>6597</v>
      </c>
      <c r="AI5222" s="3" t="s">
        <v>6482</v>
      </c>
      <c r="AJ5222" s="3" t="s">
        <v>6489</v>
      </c>
    </row>
    <row r="5223" spans="1:36" ht="15">
      <c r="A5223" s="10">
        <v>5326</v>
      </c>
      <c r="B5223" t="str">
        <f>IF(K5223="总计","",INDEX(主数据!A:AD,MATCH(J5223,主数据!A:A,0),9))</f>
        <v>华北大区公司</v>
      </c>
      <c r="C5223" t="str">
        <f>IF(K5223="","",INDEX(主数据!A:AD,MATCH(J5223,主数据!A:A,0),11))</f>
        <v>唐山城区</v>
      </c>
      <c r="D5223" t="str">
        <f t="shared" si="324"/>
        <v>BJ180物业服务费标准方式1.80</v>
      </c>
      <c r="E5223" s="13" t="str">
        <f t="shared" si="326"/>
        <v>1.80</v>
      </c>
      <c r="F5223" s="13" t="str">
        <f>IF(E5223="","",IFERROR(IF(IF(K5223="","",INDEX(收费标合同信息维护!A:Q,MATCH(D5223,收费标合同信息维护!J:J,0),10))=D5223,"有","无"),"无"))</f>
        <v>无</v>
      </c>
      <c r="G5223" s="13" t="str">
        <f t="shared" si="325"/>
        <v/>
      </c>
      <c r="H5223" s="13" t="str">
        <f t="shared" si="327"/>
        <v/>
      </c>
      <c r="I5223" s="13" t="str">
        <f>IF(G5223="","",IFERROR(IF(IF(K5223="","",INDEX(收费标合同信息维护!A:Q,MATCH(G5223,收费标合同信息维护!M:M,0),13))=G5223,"有","无"),"无"))</f>
        <v/>
      </c>
      <c r="J5223" s="3" t="s">
        <v>3886</v>
      </c>
      <c r="K5223" s="3" t="s">
        <v>6396</v>
      </c>
      <c r="L5223" s="3" t="s">
        <v>6025</v>
      </c>
      <c r="M5223" s="3" t="s">
        <v>6026</v>
      </c>
      <c r="N5223" s="3" t="s">
        <v>6477</v>
      </c>
      <c r="O5223" s="3" t="s">
        <v>6478</v>
      </c>
      <c r="P5223" s="3" t="s">
        <v>16614</v>
      </c>
      <c r="Q5223" s="3" t="s">
        <v>16615</v>
      </c>
      <c r="R5223" s="3" t="s">
        <v>6484</v>
      </c>
      <c r="S5223" s="3" t="s">
        <v>7050</v>
      </c>
      <c r="T5223" s="3" t="s">
        <v>7367</v>
      </c>
      <c r="U5223" s="3" t="s">
        <v>154</v>
      </c>
      <c r="V5223" s="3" t="s">
        <v>6759</v>
      </c>
      <c r="W5223" s="3" t="s">
        <v>154</v>
      </c>
      <c r="X5223" s="3" t="s">
        <v>154</v>
      </c>
      <c r="Y5223" s="3" t="s">
        <v>154</v>
      </c>
      <c r="Z5223" s="3" t="s">
        <v>154</v>
      </c>
      <c r="AA5223" s="3" t="s">
        <v>154</v>
      </c>
      <c r="AB5223" s="3" t="s">
        <v>154</v>
      </c>
      <c r="AC5223" s="3" t="s">
        <v>154</v>
      </c>
      <c r="AD5223" s="3" t="s">
        <v>6151</v>
      </c>
      <c r="AE5223" s="3" t="s">
        <v>6151</v>
      </c>
      <c r="AF5223" s="3" t="s">
        <v>6040</v>
      </c>
      <c r="AG5223" s="3" t="s">
        <v>154</v>
      </c>
      <c r="AH5223" s="3" t="s">
        <v>6597</v>
      </c>
      <c r="AI5223" s="3" t="s">
        <v>6482</v>
      </c>
      <c r="AJ5223" s="3" t="s">
        <v>6489</v>
      </c>
    </row>
    <row r="5224" spans="1:36" ht="15">
      <c r="A5224" s="10">
        <v>5327</v>
      </c>
      <c r="B5224" t="str">
        <f>IF(K5224="总计","",INDEX(主数据!A:AD,MATCH(J5224,主数据!A:A,0),9))</f>
        <v>华北大区公司</v>
      </c>
      <c r="C5224" t="str">
        <f>IF(K5224="","",INDEX(主数据!A:AD,MATCH(J5224,主数据!A:A,0),11))</f>
        <v>唐山城区</v>
      </c>
      <c r="D5224" t="str">
        <f t="shared" si="324"/>
        <v>BJ180物业服务费标准方式1.80</v>
      </c>
      <c r="E5224" s="13" t="str">
        <f t="shared" si="326"/>
        <v>1.80</v>
      </c>
      <c r="F5224" s="13" t="str">
        <f>IF(E5224="","",IFERROR(IF(IF(K5224="","",INDEX(收费标合同信息维护!A:Q,MATCH(D5224,收费标合同信息维护!J:J,0),10))=D5224,"有","无"),"无"))</f>
        <v>无</v>
      </c>
      <c r="G5224" s="13" t="str">
        <f t="shared" si="325"/>
        <v/>
      </c>
      <c r="H5224" s="13" t="str">
        <f t="shared" si="327"/>
        <v/>
      </c>
      <c r="I5224" s="13" t="str">
        <f>IF(G5224="","",IFERROR(IF(IF(K5224="","",INDEX(收费标合同信息维护!A:Q,MATCH(G5224,收费标合同信息维护!M:M,0),13))=G5224,"有","无"),"无"))</f>
        <v/>
      </c>
      <c r="J5224" s="3" t="s">
        <v>3886</v>
      </c>
      <c r="K5224" s="3" t="s">
        <v>6396</v>
      </c>
      <c r="L5224" s="3" t="s">
        <v>6025</v>
      </c>
      <c r="M5224" s="3" t="s">
        <v>6026</v>
      </c>
      <c r="N5224" s="3" t="s">
        <v>6477</v>
      </c>
      <c r="O5224" s="3" t="s">
        <v>6478</v>
      </c>
      <c r="P5224" s="3" t="s">
        <v>16616</v>
      </c>
      <c r="Q5224" s="3" t="s">
        <v>16617</v>
      </c>
      <c r="R5224" s="3" t="s">
        <v>6484</v>
      </c>
      <c r="S5224" s="3" t="s">
        <v>8607</v>
      </c>
      <c r="T5224" s="3" t="s">
        <v>6691</v>
      </c>
      <c r="U5224" s="3" t="s">
        <v>154</v>
      </c>
      <c r="V5224" s="3" t="s">
        <v>6759</v>
      </c>
      <c r="W5224" s="3" t="s">
        <v>154</v>
      </c>
      <c r="X5224" s="3" t="s">
        <v>154</v>
      </c>
      <c r="Y5224" s="3" t="s">
        <v>154</v>
      </c>
      <c r="Z5224" s="3" t="s">
        <v>154</v>
      </c>
      <c r="AA5224" s="3" t="s">
        <v>154</v>
      </c>
      <c r="AB5224" s="3" t="s">
        <v>154</v>
      </c>
      <c r="AC5224" s="3" t="s">
        <v>154</v>
      </c>
      <c r="AD5224" s="3" t="s">
        <v>6151</v>
      </c>
      <c r="AE5224" s="3" t="s">
        <v>6151</v>
      </c>
      <c r="AF5224" s="3" t="s">
        <v>154</v>
      </c>
      <c r="AG5224" s="3" t="s">
        <v>154</v>
      </c>
      <c r="AH5224" s="3" t="s">
        <v>6597</v>
      </c>
      <c r="AI5224" s="3" t="s">
        <v>6482</v>
      </c>
      <c r="AJ5224" s="3" t="s">
        <v>6489</v>
      </c>
    </row>
    <row r="5225" spans="1:36" ht="15">
      <c r="A5225" s="10">
        <v>5328</v>
      </c>
      <c r="B5225" t="str">
        <f>IF(K5225="总计","",INDEX(主数据!A:AD,MATCH(J5225,主数据!A:A,0),9))</f>
        <v>华北大区公司</v>
      </c>
      <c r="C5225" t="str">
        <f>IF(K5225="","",INDEX(主数据!A:AD,MATCH(J5225,主数据!A:A,0),11))</f>
        <v>唐山城区</v>
      </c>
      <c r="D5225" t="str">
        <f t="shared" si="324"/>
        <v>BJ180物业服务费标准方式1.80</v>
      </c>
      <c r="E5225" s="13" t="str">
        <f t="shared" si="326"/>
        <v>1.80</v>
      </c>
      <c r="F5225" s="13" t="str">
        <f>IF(E5225="","",IFERROR(IF(IF(K5225="","",INDEX(收费标合同信息维护!A:Q,MATCH(D5225,收费标合同信息维护!J:J,0),10))=D5225,"有","无"),"无"))</f>
        <v>无</v>
      </c>
      <c r="G5225" s="13" t="str">
        <f t="shared" si="325"/>
        <v/>
      </c>
      <c r="H5225" s="13" t="str">
        <f t="shared" si="327"/>
        <v/>
      </c>
      <c r="I5225" s="13" t="str">
        <f>IF(G5225="","",IFERROR(IF(IF(K5225="","",INDEX(收费标合同信息维护!A:Q,MATCH(G5225,收费标合同信息维护!M:M,0),13))=G5225,"有","无"),"无"))</f>
        <v/>
      </c>
      <c r="J5225" s="3" t="s">
        <v>3886</v>
      </c>
      <c r="K5225" s="3" t="s">
        <v>6396</v>
      </c>
      <c r="L5225" s="3" t="s">
        <v>6025</v>
      </c>
      <c r="M5225" s="3" t="s">
        <v>6026</v>
      </c>
      <c r="N5225" s="3" t="s">
        <v>6477</v>
      </c>
      <c r="O5225" s="3" t="s">
        <v>6478</v>
      </c>
      <c r="P5225" s="3" t="s">
        <v>16618</v>
      </c>
      <c r="Q5225" s="3" t="s">
        <v>16619</v>
      </c>
      <c r="R5225" s="3" t="s">
        <v>6484</v>
      </c>
      <c r="S5225" s="3" t="s">
        <v>8257</v>
      </c>
      <c r="T5225" s="3" t="s">
        <v>6590</v>
      </c>
      <c r="U5225" s="3" t="s">
        <v>154</v>
      </c>
      <c r="V5225" s="3" t="s">
        <v>6759</v>
      </c>
      <c r="W5225" s="3" t="s">
        <v>154</v>
      </c>
      <c r="X5225" s="3" t="s">
        <v>154</v>
      </c>
      <c r="Y5225" s="3" t="s">
        <v>154</v>
      </c>
      <c r="Z5225" s="3" t="s">
        <v>154</v>
      </c>
      <c r="AA5225" s="3" t="s">
        <v>154</v>
      </c>
      <c r="AB5225" s="3" t="s">
        <v>154</v>
      </c>
      <c r="AC5225" s="3" t="s">
        <v>154</v>
      </c>
      <c r="AD5225" s="3" t="s">
        <v>6151</v>
      </c>
      <c r="AE5225" s="3" t="s">
        <v>6151</v>
      </c>
      <c r="AF5225" s="3" t="s">
        <v>154</v>
      </c>
      <c r="AG5225" s="3" t="s">
        <v>154</v>
      </c>
      <c r="AH5225" s="3" t="s">
        <v>6597</v>
      </c>
      <c r="AI5225" s="3" t="s">
        <v>6482</v>
      </c>
      <c r="AJ5225" s="3" t="s">
        <v>6489</v>
      </c>
    </row>
    <row r="5226" spans="1:36" ht="15">
      <c r="A5226" s="10">
        <v>5329</v>
      </c>
      <c r="B5226" t="str">
        <f>IF(K5226="总计","",INDEX(主数据!A:AD,MATCH(J5226,主数据!A:A,0),9))</f>
        <v>华北大区公司</v>
      </c>
      <c r="C5226" t="str">
        <f>IF(K5226="","",INDEX(主数据!A:AD,MATCH(J5226,主数据!A:A,0),11))</f>
        <v>唐山城区</v>
      </c>
      <c r="D5226" t="str">
        <f t="shared" si="324"/>
        <v>BJ180物业服务费标准方式1.80</v>
      </c>
      <c r="E5226" s="13" t="str">
        <f t="shared" si="326"/>
        <v>1.80</v>
      </c>
      <c r="F5226" s="13" t="str">
        <f>IF(E5226="","",IFERROR(IF(IF(K5226="","",INDEX(收费标合同信息维护!A:Q,MATCH(D5226,收费标合同信息维护!J:J,0),10))=D5226,"有","无"),"无"))</f>
        <v>无</v>
      </c>
      <c r="G5226" s="13" t="str">
        <f t="shared" si="325"/>
        <v/>
      </c>
      <c r="H5226" s="13" t="str">
        <f t="shared" si="327"/>
        <v/>
      </c>
      <c r="I5226" s="13" t="str">
        <f>IF(G5226="","",IFERROR(IF(IF(K5226="","",INDEX(收费标合同信息维护!A:Q,MATCH(G5226,收费标合同信息维护!M:M,0),13))=G5226,"有","无"),"无"))</f>
        <v/>
      </c>
      <c r="J5226" s="3" t="s">
        <v>3886</v>
      </c>
      <c r="K5226" s="3" t="s">
        <v>6396</v>
      </c>
      <c r="L5226" s="3" t="s">
        <v>6025</v>
      </c>
      <c r="M5226" s="3" t="s">
        <v>6026</v>
      </c>
      <c r="N5226" s="3" t="s">
        <v>6477</v>
      </c>
      <c r="O5226" s="3" t="s">
        <v>6478</v>
      </c>
      <c r="P5226" s="3" t="s">
        <v>16620</v>
      </c>
      <c r="Q5226" s="3" t="s">
        <v>16621</v>
      </c>
      <c r="R5226" s="3" t="s">
        <v>6484</v>
      </c>
      <c r="S5226" s="3" t="s">
        <v>6594</v>
      </c>
      <c r="T5226" s="3" t="s">
        <v>7367</v>
      </c>
      <c r="U5226" s="3" t="s">
        <v>154</v>
      </c>
      <c r="V5226" s="3" t="s">
        <v>6759</v>
      </c>
      <c r="W5226" s="3" t="s">
        <v>154</v>
      </c>
      <c r="X5226" s="3" t="s">
        <v>154</v>
      </c>
      <c r="Y5226" s="3" t="s">
        <v>154</v>
      </c>
      <c r="Z5226" s="3" t="s">
        <v>154</v>
      </c>
      <c r="AA5226" s="3" t="s">
        <v>154</v>
      </c>
      <c r="AB5226" s="3" t="s">
        <v>154</v>
      </c>
      <c r="AC5226" s="3" t="s">
        <v>154</v>
      </c>
      <c r="AD5226" s="3" t="s">
        <v>6151</v>
      </c>
      <c r="AE5226" s="3" t="s">
        <v>6151</v>
      </c>
      <c r="AF5226" s="3" t="s">
        <v>154</v>
      </c>
      <c r="AG5226" s="3" t="s">
        <v>154</v>
      </c>
      <c r="AH5226" s="3" t="s">
        <v>6597</v>
      </c>
      <c r="AI5226" s="3" t="s">
        <v>6482</v>
      </c>
      <c r="AJ5226" s="3" t="s">
        <v>6489</v>
      </c>
    </row>
    <row r="5227" spans="1:36" ht="15">
      <c r="A5227" s="10">
        <v>5366</v>
      </c>
      <c r="B5227" t="str">
        <f>IF(K5227="总计","",INDEX(主数据!A:AD,MATCH(J5227,主数据!A:A,0),9))</f>
        <v>华北大区公司</v>
      </c>
      <c r="C5227" t="str">
        <f>IF(K5227="","",INDEX(主数据!A:AD,MATCH(J5227,主数据!A:A,0),11))</f>
        <v>唐山城区</v>
      </c>
      <c r="D5227" t="str">
        <f t="shared" si="324"/>
        <v>BJ180物业服务费直接录入</v>
      </c>
      <c r="E5227" s="13" t="str">
        <f t="shared" si="326"/>
        <v/>
      </c>
      <c r="F5227" s="13" t="str">
        <f>IF(E5227="","",IFERROR(IF(IF(K5227="","",INDEX(收费标合同信息维护!A:Q,MATCH(D5227,收费标合同信息维护!J:J,0),10))=D5227,"有","无"),"无"))</f>
        <v/>
      </c>
      <c r="G5227" s="13" t="str">
        <f t="shared" si="325"/>
        <v/>
      </c>
      <c r="H5227" s="13" t="str">
        <f t="shared" si="327"/>
        <v/>
      </c>
      <c r="I5227" s="13" t="str">
        <f>IF(G5227="","",IFERROR(IF(IF(K5227="","",INDEX(收费标合同信息维护!A:Q,MATCH(G5227,收费标合同信息维护!M:M,0),13))=G5227,"有","无"),"无"))</f>
        <v/>
      </c>
      <c r="J5227" s="3" t="s">
        <v>3886</v>
      </c>
      <c r="K5227" s="3" t="s">
        <v>6396</v>
      </c>
      <c r="L5227" s="3" t="s">
        <v>6025</v>
      </c>
      <c r="M5227" s="3" t="s">
        <v>6026</v>
      </c>
      <c r="N5227" s="3" t="s">
        <v>6477</v>
      </c>
      <c r="O5227" s="3" t="s">
        <v>6478</v>
      </c>
      <c r="P5227" s="3" t="s">
        <v>16622</v>
      </c>
      <c r="Q5227" s="3" t="s">
        <v>8484</v>
      </c>
      <c r="R5227" s="3" t="s">
        <v>6479</v>
      </c>
      <c r="S5227" s="3" t="s">
        <v>6480</v>
      </c>
      <c r="T5227" s="3" t="s">
        <v>16623</v>
      </c>
      <c r="U5227" s="3" t="s">
        <v>6537</v>
      </c>
      <c r="V5227" s="3" t="s">
        <v>154</v>
      </c>
      <c r="W5227" s="3" t="s">
        <v>154</v>
      </c>
      <c r="X5227" s="3" t="s">
        <v>154</v>
      </c>
      <c r="Y5227" s="3" t="s">
        <v>154</v>
      </c>
      <c r="Z5227" s="3" t="s">
        <v>154</v>
      </c>
      <c r="AA5227" s="3" t="s">
        <v>154</v>
      </c>
      <c r="AB5227" s="3" t="s">
        <v>154</v>
      </c>
      <c r="AC5227" s="3" t="s">
        <v>154</v>
      </c>
      <c r="AD5227" s="3" t="s">
        <v>6151</v>
      </c>
      <c r="AE5227" s="3" t="s">
        <v>6151</v>
      </c>
      <c r="AF5227" s="3" t="s">
        <v>154</v>
      </c>
      <c r="AG5227" s="3" t="s">
        <v>154</v>
      </c>
      <c r="AH5227" s="3" t="s">
        <v>6597</v>
      </c>
      <c r="AI5227" s="3" t="s">
        <v>6482</v>
      </c>
      <c r="AJ5227" s="3" t="s">
        <v>6489</v>
      </c>
    </row>
    <row r="5228" spans="1:36" ht="15">
      <c r="A5228" s="10">
        <v>5367</v>
      </c>
      <c r="B5228" t="str">
        <f>IF(K5228="总计","",INDEX(主数据!A:AD,MATCH(J5228,主数据!A:A,0),9))</f>
        <v>华北大区公司</v>
      </c>
      <c r="C5228" t="str">
        <f>IF(K5228="","",INDEX(主数据!A:AD,MATCH(J5228,主数据!A:A,0),11))</f>
        <v>唐山城区</v>
      </c>
      <c r="D5228" t="str">
        <f t="shared" si="324"/>
        <v>BJ180物业服务费标准方式5.00</v>
      </c>
      <c r="E5228" s="13" t="str">
        <f t="shared" si="326"/>
        <v>5.00</v>
      </c>
      <c r="F5228" s="13" t="str">
        <f>IF(E5228="","",IFERROR(IF(IF(K5228="","",INDEX(收费标合同信息维护!A:Q,MATCH(D5228,收费标合同信息维护!J:J,0),10))=D5228,"有","无"),"无"))</f>
        <v>无</v>
      </c>
      <c r="G5228" s="13" t="str">
        <f t="shared" si="325"/>
        <v/>
      </c>
      <c r="H5228" s="13" t="str">
        <f t="shared" si="327"/>
        <v/>
      </c>
      <c r="I5228" s="13" t="str">
        <f>IF(G5228="","",IFERROR(IF(IF(K5228="","",INDEX(收费标合同信息维护!A:Q,MATCH(G5228,收费标合同信息维护!M:M,0),13))=G5228,"有","无"),"无"))</f>
        <v/>
      </c>
      <c r="J5228" s="3" t="s">
        <v>3886</v>
      </c>
      <c r="K5228" s="3" t="s">
        <v>6396</v>
      </c>
      <c r="L5228" s="3" t="s">
        <v>6025</v>
      </c>
      <c r="M5228" s="3" t="s">
        <v>6026</v>
      </c>
      <c r="N5228" s="3" t="s">
        <v>6477</v>
      </c>
      <c r="O5228" s="3" t="s">
        <v>6478</v>
      </c>
      <c r="P5228" s="3" t="s">
        <v>16624</v>
      </c>
      <c r="Q5228" s="3" t="s">
        <v>16625</v>
      </c>
      <c r="R5228" s="3" t="s">
        <v>6484</v>
      </c>
      <c r="S5228" s="3" t="s">
        <v>6485</v>
      </c>
      <c r="T5228" s="3" t="s">
        <v>7367</v>
      </c>
      <c r="U5228" s="3" t="s">
        <v>154</v>
      </c>
      <c r="V5228" s="3" t="s">
        <v>6744</v>
      </c>
      <c r="W5228" s="3" t="s">
        <v>154</v>
      </c>
      <c r="X5228" s="3" t="s">
        <v>154</v>
      </c>
      <c r="Y5228" s="3" t="s">
        <v>154</v>
      </c>
      <c r="Z5228" s="3" t="s">
        <v>154</v>
      </c>
      <c r="AA5228" s="3" t="s">
        <v>154</v>
      </c>
      <c r="AB5228" s="3" t="s">
        <v>154</v>
      </c>
      <c r="AC5228" s="3" t="s">
        <v>154</v>
      </c>
      <c r="AD5228" s="3" t="s">
        <v>6151</v>
      </c>
      <c r="AE5228" s="3" t="s">
        <v>6151</v>
      </c>
      <c r="AF5228" s="3" t="s">
        <v>6040</v>
      </c>
      <c r="AG5228" s="3" t="s">
        <v>154</v>
      </c>
      <c r="AH5228" s="3" t="s">
        <v>6597</v>
      </c>
      <c r="AI5228" s="3" t="s">
        <v>6482</v>
      </c>
      <c r="AJ5228" s="3" t="s">
        <v>6095</v>
      </c>
    </row>
    <row r="5229" spans="1:36" ht="15">
      <c r="A5229" s="10">
        <v>5368</v>
      </c>
      <c r="B5229" t="str">
        <f>IF(K5229="总计","",INDEX(主数据!A:AD,MATCH(J5229,主数据!A:A,0),9))</f>
        <v>华北大区公司</v>
      </c>
      <c r="C5229" t="str">
        <f>IF(K5229="","",INDEX(主数据!A:AD,MATCH(J5229,主数据!A:A,0),11))</f>
        <v>唐山城区</v>
      </c>
      <c r="D5229" t="str">
        <f t="shared" si="324"/>
        <v>BJ180物业服务费标准方式1.80</v>
      </c>
      <c r="E5229" s="13" t="str">
        <f t="shared" si="326"/>
        <v>1.80</v>
      </c>
      <c r="F5229" s="13" t="str">
        <f>IF(E5229="","",IFERROR(IF(IF(K5229="","",INDEX(收费标合同信息维护!A:Q,MATCH(D5229,收费标合同信息维护!J:J,0),10))=D5229,"有","无"),"无"))</f>
        <v>无</v>
      </c>
      <c r="G5229" s="13" t="str">
        <f t="shared" si="325"/>
        <v/>
      </c>
      <c r="H5229" s="13" t="str">
        <f t="shared" si="327"/>
        <v/>
      </c>
      <c r="I5229" s="13" t="str">
        <f>IF(G5229="","",IFERROR(IF(IF(K5229="","",INDEX(收费标合同信息维护!A:Q,MATCH(G5229,收费标合同信息维护!M:M,0),13))=G5229,"有","无"),"无"))</f>
        <v/>
      </c>
      <c r="J5229" s="3" t="s">
        <v>3886</v>
      </c>
      <c r="K5229" s="3" t="s">
        <v>6396</v>
      </c>
      <c r="L5229" s="3" t="s">
        <v>6025</v>
      </c>
      <c r="M5229" s="3" t="s">
        <v>6026</v>
      </c>
      <c r="N5229" s="3" t="s">
        <v>6477</v>
      </c>
      <c r="O5229" s="3" t="s">
        <v>6478</v>
      </c>
      <c r="P5229" s="3" t="s">
        <v>12135</v>
      </c>
      <c r="Q5229" s="3" t="s">
        <v>6026</v>
      </c>
      <c r="R5229" s="3" t="s">
        <v>6484</v>
      </c>
      <c r="S5229" s="3" t="s">
        <v>6485</v>
      </c>
      <c r="T5229" s="3" t="s">
        <v>6493</v>
      </c>
      <c r="U5229" s="3" t="s">
        <v>154</v>
      </c>
      <c r="V5229" s="3" t="s">
        <v>6759</v>
      </c>
      <c r="W5229" s="3" t="s">
        <v>154</v>
      </c>
      <c r="X5229" s="3" t="s">
        <v>154</v>
      </c>
      <c r="Y5229" s="3" t="s">
        <v>154</v>
      </c>
      <c r="Z5229" s="3" t="s">
        <v>154</v>
      </c>
      <c r="AA5229" s="3" t="s">
        <v>154</v>
      </c>
      <c r="AB5229" s="3" t="s">
        <v>154</v>
      </c>
      <c r="AC5229" s="3" t="s">
        <v>154</v>
      </c>
      <c r="AD5229" s="3" t="s">
        <v>6151</v>
      </c>
      <c r="AE5229" s="3" t="s">
        <v>6151</v>
      </c>
      <c r="AF5229" s="3" t="s">
        <v>6040</v>
      </c>
      <c r="AG5229" s="3" t="s">
        <v>154</v>
      </c>
      <c r="AH5229" s="3" t="s">
        <v>6597</v>
      </c>
      <c r="AI5229" s="3" t="s">
        <v>6482</v>
      </c>
      <c r="AJ5229" s="3" t="s">
        <v>18371</v>
      </c>
    </row>
    <row r="5230" spans="1:36" ht="15">
      <c r="A5230" s="10">
        <v>5369</v>
      </c>
      <c r="B5230" t="str">
        <f>IF(K5230="总计","",INDEX(主数据!A:AD,MATCH(J5230,主数据!A:A,0),9))</f>
        <v>华北大区公司</v>
      </c>
      <c r="C5230" t="str">
        <f>IF(K5230="","",INDEX(主数据!A:AD,MATCH(J5230,主数据!A:A,0),11))</f>
        <v>唐山城区</v>
      </c>
      <c r="D5230" t="str">
        <f t="shared" si="324"/>
        <v>BJ180物业服务费直接录入</v>
      </c>
      <c r="E5230" s="13" t="str">
        <f t="shared" si="326"/>
        <v/>
      </c>
      <c r="F5230" s="13" t="str">
        <f>IF(E5230="","",IFERROR(IF(IF(K5230="","",INDEX(收费标合同信息维护!A:Q,MATCH(D5230,收费标合同信息维护!J:J,0),10))=D5230,"有","无"),"无"))</f>
        <v/>
      </c>
      <c r="G5230" s="13" t="str">
        <f t="shared" si="325"/>
        <v/>
      </c>
      <c r="H5230" s="13" t="str">
        <f t="shared" si="327"/>
        <v/>
      </c>
      <c r="I5230" s="13" t="str">
        <f>IF(G5230="","",IFERROR(IF(IF(K5230="","",INDEX(收费标合同信息维护!A:Q,MATCH(G5230,收费标合同信息维护!M:M,0),13))=G5230,"有","无"),"无"))</f>
        <v/>
      </c>
      <c r="J5230" s="3" t="s">
        <v>3886</v>
      </c>
      <c r="K5230" s="3" t="s">
        <v>6396</v>
      </c>
      <c r="L5230" s="3" t="s">
        <v>6025</v>
      </c>
      <c r="M5230" s="3" t="s">
        <v>6026</v>
      </c>
      <c r="N5230" s="3" t="s">
        <v>6477</v>
      </c>
      <c r="O5230" s="3" t="s">
        <v>6478</v>
      </c>
      <c r="P5230" s="3" t="s">
        <v>12136</v>
      </c>
      <c r="Q5230" s="3" t="s">
        <v>9669</v>
      </c>
      <c r="R5230" s="3" t="s">
        <v>6479</v>
      </c>
      <c r="S5230" s="3" t="s">
        <v>6480</v>
      </c>
      <c r="T5230" s="3" t="s">
        <v>16626</v>
      </c>
      <c r="U5230" s="3" t="s">
        <v>6537</v>
      </c>
      <c r="V5230" s="3" t="s">
        <v>154</v>
      </c>
      <c r="W5230" s="3" t="s">
        <v>154</v>
      </c>
      <c r="X5230" s="3" t="s">
        <v>154</v>
      </c>
      <c r="Y5230" s="3" t="s">
        <v>154</v>
      </c>
      <c r="Z5230" s="3" t="s">
        <v>154</v>
      </c>
      <c r="AA5230" s="3" t="s">
        <v>154</v>
      </c>
      <c r="AB5230" s="3" t="s">
        <v>154</v>
      </c>
      <c r="AC5230" s="3" t="s">
        <v>154</v>
      </c>
      <c r="AD5230" s="3" t="s">
        <v>6151</v>
      </c>
      <c r="AE5230" s="3" t="s">
        <v>6151</v>
      </c>
      <c r="AF5230" s="3" t="s">
        <v>154</v>
      </c>
      <c r="AG5230" s="3" t="s">
        <v>154</v>
      </c>
      <c r="AH5230" s="3" t="s">
        <v>6597</v>
      </c>
      <c r="AI5230" s="3" t="s">
        <v>6482</v>
      </c>
      <c r="AJ5230" s="3" t="s">
        <v>16</v>
      </c>
    </row>
    <row r="5231" spans="1:36" ht="15">
      <c r="A5231" s="10">
        <v>5370</v>
      </c>
      <c r="B5231" t="str">
        <f>IF(K5231="总计","",INDEX(主数据!A:AD,MATCH(J5231,主数据!A:A,0),9))</f>
        <v>华北大区公司</v>
      </c>
      <c r="C5231" t="str">
        <f>IF(K5231="","",INDEX(主数据!A:AD,MATCH(J5231,主数据!A:A,0),11))</f>
        <v>唐山城区</v>
      </c>
      <c r="D5231" t="str">
        <f t="shared" si="324"/>
        <v>BJ180物业服务费标准方式1.80</v>
      </c>
      <c r="E5231" s="13" t="str">
        <f t="shared" si="326"/>
        <v>1.80</v>
      </c>
      <c r="F5231" s="13" t="str">
        <f>IF(E5231="","",IFERROR(IF(IF(K5231="","",INDEX(收费标合同信息维护!A:Q,MATCH(D5231,收费标合同信息维护!J:J,0),10))=D5231,"有","无"),"无"))</f>
        <v>无</v>
      </c>
      <c r="G5231" s="13" t="str">
        <f t="shared" si="325"/>
        <v/>
      </c>
      <c r="H5231" s="13" t="str">
        <f t="shared" si="327"/>
        <v/>
      </c>
      <c r="I5231" s="13" t="str">
        <f>IF(G5231="","",IFERROR(IF(IF(K5231="","",INDEX(收费标合同信息维护!A:Q,MATCH(G5231,收费标合同信息维护!M:M,0),13))=G5231,"有","无"),"无"))</f>
        <v/>
      </c>
      <c r="J5231" s="3" t="s">
        <v>3886</v>
      </c>
      <c r="K5231" s="3" t="s">
        <v>6396</v>
      </c>
      <c r="L5231" s="3" t="s">
        <v>6025</v>
      </c>
      <c r="M5231" s="3" t="s">
        <v>6026</v>
      </c>
      <c r="N5231" s="3" t="s">
        <v>6477</v>
      </c>
      <c r="O5231" s="3" t="s">
        <v>6478</v>
      </c>
      <c r="P5231" s="3" t="s">
        <v>12137</v>
      </c>
      <c r="Q5231" s="3" t="s">
        <v>16627</v>
      </c>
      <c r="R5231" s="3" t="s">
        <v>6484</v>
      </c>
      <c r="S5231" s="3" t="s">
        <v>7060</v>
      </c>
      <c r="T5231" s="3" t="s">
        <v>6561</v>
      </c>
      <c r="U5231" s="3" t="s">
        <v>6533</v>
      </c>
      <c r="V5231" s="3" t="s">
        <v>6759</v>
      </c>
      <c r="W5231" s="3" t="s">
        <v>154</v>
      </c>
      <c r="X5231" s="3" t="s">
        <v>154</v>
      </c>
      <c r="Y5231" s="3" t="s">
        <v>154</v>
      </c>
      <c r="Z5231" s="3" t="s">
        <v>154</v>
      </c>
      <c r="AA5231" s="3" t="s">
        <v>154</v>
      </c>
      <c r="AB5231" s="3" t="s">
        <v>154</v>
      </c>
      <c r="AC5231" s="3" t="s">
        <v>154</v>
      </c>
      <c r="AD5231" s="3" t="s">
        <v>6151</v>
      </c>
      <c r="AE5231" s="3" t="s">
        <v>6151</v>
      </c>
      <c r="AF5231" s="3" t="s">
        <v>154</v>
      </c>
      <c r="AG5231" s="3" t="s">
        <v>154</v>
      </c>
      <c r="AH5231" s="3" t="s">
        <v>6597</v>
      </c>
      <c r="AI5231" s="3" t="s">
        <v>6482</v>
      </c>
      <c r="AJ5231" s="3" t="s">
        <v>6120</v>
      </c>
    </row>
    <row r="5232" spans="1:36" ht="15">
      <c r="A5232" s="10">
        <v>5371</v>
      </c>
      <c r="B5232" t="str">
        <f>IF(K5232="总计","",INDEX(主数据!A:AD,MATCH(J5232,主数据!A:A,0),9))</f>
        <v>华北大区公司</v>
      </c>
      <c r="C5232" t="str">
        <f>IF(K5232="","",INDEX(主数据!A:AD,MATCH(J5232,主数据!A:A,0),11))</f>
        <v>唐山城区</v>
      </c>
      <c r="D5232" t="str">
        <f t="shared" si="324"/>
        <v>BJ180物业服务费标准方式0.90</v>
      </c>
      <c r="E5232" s="13" t="str">
        <f t="shared" si="326"/>
        <v>0.90</v>
      </c>
      <c r="F5232" s="13" t="str">
        <f>IF(E5232="","",IFERROR(IF(IF(K5232="","",INDEX(收费标合同信息维护!A:Q,MATCH(D5232,收费标合同信息维护!J:J,0),10))=D5232,"有","无"),"无"))</f>
        <v>无</v>
      </c>
      <c r="G5232" s="13" t="str">
        <f t="shared" si="325"/>
        <v/>
      </c>
      <c r="H5232" s="13" t="str">
        <f t="shared" si="327"/>
        <v/>
      </c>
      <c r="I5232" s="13" t="str">
        <f>IF(G5232="","",IFERROR(IF(IF(K5232="","",INDEX(收费标合同信息维护!A:Q,MATCH(G5232,收费标合同信息维护!M:M,0),13))=G5232,"有","无"),"无"))</f>
        <v/>
      </c>
      <c r="J5232" s="3" t="s">
        <v>3886</v>
      </c>
      <c r="K5232" s="3" t="s">
        <v>6396</v>
      </c>
      <c r="L5232" s="3" t="s">
        <v>6025</v>
      </c>
      <c r="M5232" s="3" t="s">
        <v>6026</v>
      </c>
      <c r="N5232" s="3" t="s">
        <v>6477</v>
      </c>
      <c r="O5232" s="3" t="s">
        <v>6478</v>
      </c>
      <c r="P5232" s="3" t="s">
        <v>16522</v>
      </c>
      <c r="Q5232" s="3" t="s">
        <v>16628</v>
      </c>
      <c r="R5232" s="3" t="s">
        <v>6484</v>
      </c>
      <c r="S5232" s="3" t="s">
        <v>6689</v>
      </c>
      <c r="T5232" s="3" t="s">
        <v>6496</v>
      </c>
      <c r="U5232" s="3" t="s">
        <v>6746</v>
      </c>
      <c r="V5232" s="3" t="s">
        <v>6979</v>
      </c>
      <c r="W5232" s="3" t="s">
        <v>154</v>
      </c>
      <c r="X5232" s="3" t="s">
        <v>154</v>
      </c>
      <c r="Y5232" s="3" t="s">
        <v>154</v>
      </c>
      <c r="Z5232" s="3" t="s">
        <v>154</v>
      </c>
      <c r="AA5232" s="3" t="s">
        <v>154</v>
      </c>
      <c r="AB5232" s="3" t="s">
        <v>154</v>
      </c>
      <c r="AC5232" s="3" t="s">
        <v>154</v>
      </c>
      <c r="AD5232" s="3" t="s">
        <v>6151</v>
      </c>
      <c r="AE5232" s="3" t="s">
        <v>6151</v>
      </c>
      <c r="AF5232" s="3" t="s">
        <v>154</v>
      </c>
      <c r="AG5232" s="3" t="s">
        <v>154</v>
      </c>
      <c r="AH5232" s="3" t="s">
        <v>6597</v>
      </c>
      <c r="AI5232" s="3" t="s">
        <v>6482</v>
      </c>
      <c r="AJ5232" s="3" t="s">
        <v>6120</v>
      </c>
    </row>
    <row r="5233" spans="1:36" ht="15">
      <c r="A5233" s="10">
        <v>5372</v>
      </c>
      <c r="B5233" t="str">
        <f>IF(K5233="总计","",INDEX(主数据!A:AD,MATCH(J5233,主数据!A:A,0),9))</f>
        <v>华北大区公司</v>
      </c>
      <c r="C5233" t="str">
        <f>IF(K5233="","",INDEX(主数据!A:AD,MATCH(J5233,主数据!A:A,0),11))</f>
        <v>唐山城区</v>
      </c>
      <c r="D5233" t="str">
        <f t="shared" si="324"/>
        <v>BJ180物业服务费标准方式2.30</v>
      </c>
      <c r="E5233" s="13" t="str">
        <f t="shared" si="326"/>
        <v>2.30</v>
      </c>
      <c r="F5233" s="13" t="str">
        <f>IF(E5233="","",IFERROR(IF(IF(K5233="","",INDEX(收费标合同信息维护!A:Q,MATCH(D5233,收费标合同信息维护!J:J,0),10))=D5233,"有","无"),"无"))</f>
        <v>无</v>
      </c>
      <c r="G5233" s="13" t="str">
        <f t="shared" si="325"/>
        <v/>
      </c>
      <c r="H5233" s="13" t="str">
        <f t="shared" si="327"/>
        <v/>
      </c>
      <c r="I5233" s="13" t="str">
        <f>IF(G5233="","",IFERROR(IF(IF(K5233="","",INDEX(收费标合同信息维护!A:Q,MATCH(G5233,收费标合同信息维护!M:M,0),13))=G5233,"有","无"),"无"))</f>
        <v/>
      </c>
      <c r="J5233" s="3" t="s">
        <v>3886</v>
      </c>
      <c r="K5233" s="3" t="s">
        <v>6396</v>
      </c>
      <c r="L5233" s="3" t="s">
        <v>6025</v>
      </c>
      <c r="M5233" s="3" t="s">
        <v>6026</v>
      </c>
      <c r="N5233" s="3" t="s">
        <v>6477</v>
      </c>
      <c r="O5233" s="3" t="s">
        <v>6478</v>
      </c>
      <c r="P5233" s="3" t="s">
        <v>16523</v>
      </c>
      <c r="Q5233" s="3" t="s">
        <v>10266</v>
      </c>
      <c r="R5233" s="3" t="s">
        <v>6484</v>
      </c>
      <c r="S5233" s="3" t="s">
        <v>6485</v>
      </c>
      <c r="T5233" s="3" t="s">
        <v>6496</v>
      </c>
      <c r="U5233" s="3" t="s">
        <v>154</v>
      </c>
      <c r="V5233" s="3" t="s">
        <v>7313</v>
      </c>
      <c r="W5233" s="3" t="s">
        <v>154</v>
      </c>
      <c r="X5233" s="3" t="s">
        <v>154</v>
      </c>
      <c r="Y5233" s="3" t="s">
        <v>154</v>
      </c>
      <c r="Z5233" s="3" t="s">
        <v>154</v>
      </c>
      <c r="AA5233" s="3" t="s">
        <v>154</v>
      </c>
      <c r="AB5233" s="3" t="s">
        <v>154</v>
      </c>
      <c r="AC5233" s="3" t="s">
        <v>154</v>
      </c>
      <c r="AD5233" s="3" t="s">
        <v>6151</v>
      </c>
      <c r="AE5233" s="3" t="s">
        <v>6151</v>
      </c>
      <c r="AF5233" s="3" t="s">
        <v>6040</v>
      </c>
      <c r="AG5233" s="3" t="s">
        <v>154</v>
      </c>
      <c r="AH5233" s="3" t="s">
        <v>6597</v>
      </c>
      <c r="AI5233" s="3" t="s">
        <v>6482</v>
      </c>
      <c r="AJ5233" s="3" t="s">
        <v>6489</v>
      </c>
    </row>
    <row r="5234" spans="1:36" ht="15">
      <c r="A5234" s="10">
        <v>5373</v>
      </c>
      <c r="B5234" t="str">
        <f>IF(K5234="总计","",INDEX(主数据!A:AD,MATCH(J5234,主数据!A:A,0),9))</f>
        <v>华北大区公司</v>
      </c>
      <c r="C5234" t="str">
        <f>IF(K5234="","",INDEX(主数据!A:AD,MATCH(J5234,主数据!A:A,0),11))</f>
        <v>唐山城区</v>
      </c>
      <c r="D5234" t="str">
        <f t="shared" si="324"/>
        <v>BJ180物业服务费直接录入</v>
      </c>
      <c r="E5234" s="13" t="str">
        <f t="shared" si="326"/>
        <v/>
      </c>
      <c r="F5234" s="13" t="str">
        <f>IF(E5234="","",IFERROR(IF(IF(K5234="","",INDEX(收费标合同信息维护!A:Q,MATCH(D5234,收费标合同信息维护!J:J,0),10))=D5234,"有","无"),"无"))</f>
        <v/>
      </c>
      <c r="G5234" s="13" t="str">
        <f t="shared" si="325"/>
        <v/>
      </c>
      <c r="H5234" s="13" t="str">
        <f t="shared" si="327"/>
        <v/>
      </c>
      <c r="I5234" s="13" t="str">
        <f>IF(G5234="","",IFERROR(IF(IF(K5234="","",INDEX(收费标合同信息维护!A:Q,MATCH(G5234,收费标合同信息维护!M:M,0),13))=G5234,"有","无"),"无"))</f>
        <v/>
      </c>
      <c r="J5234" s="3" t="s">
        <v>3886</v>
      </c>
      <c r="K5234" s="3" t="s">
        <v>6396</v>
      </c>
      <c r="L5234" s="3" t="s">
        <v>6025</v>
      </c>
      <c r="M5234" s="3" t="s">
        <v>6026</v>
      </c>
      <c r="N5234" s="3" t="s">
        <v>6477</v>
      </c>
      <c r="O5234" s="3" t="s">
        <v>6478</v>
      </c>
      <c r="P5234" s="3" t="s">
        <v>16524</v>
      </c>
      <c r="Q5234" s="3" t="s">
        <v>16629</v>
      </c>
      <c r="R5234" s="3" t="s">
        <v>6479</v>
      </c>
      <c r="S5234" s="3" t="s">
        <v>6480</v>
      </c>
      <c r="T5234" s="3" t="s">
        <v>16630</v>
      </c>
      <c r="U5234" s="3" t="s">
        <v>6537</v>
      </c>
      <c r="V5234" s="3" t="s">
        <v>154</v>
      </c>
      <c r="W5234" s="3" t="s">
        <v>154</v>
      </c>
      <c r="X5234" s="3" t="s">
        <v>154</v>
      </c>
      <c r="Y5234" s="3" t="s">
        <v>154</v>
      </c>
      <c r="Z5234" s="3" t="s">
        <v>154</v>
      </c>
      <c r="AA5234" s="3" t="s">
        <v>154</v>
      </c>
      <c r="AB5234" s="3" t="s">
        <v>154</v>
      </c>
      <c r="AC5234" s="3" t="s">
        <v>154</v>
      </c>
      <c r="AD5234" s="3" t="s">
        <v>6151</v>
      </c>
      <c r="AE5234" s="3" t="s">
        <v>6151</v>
      </c>
      <c r="AF5234" s="3" t="s">
        <v>154</v>
      </c>
      <c r="AG5234" s="3" t="s">
        <v>154</v>
      </c>
      <c r="AH5234" s="3" t="s">
        <v>6597</v>
      </c>
      <c r="AI5234" s="3" t="s">
        <v>6482</v>
      </c>
      <c r="AJ5234" s="3" t="s">
        <v>6489</v>
      </c>
    </row>
    <row r="5235" spans="1:36" ht="30">
      <c r="A5235" s="10">
        <v>5374</v>
      </c>
      <c r="B5235" t="str">
        <f>IF(K5235="总计","",INDEX(主数据!A:AD,MATCH(J5235,主数据!A:A,0),9))</f>
        <v>华北大区公司</v>
      </c>
      <c r="C5235" t="str">
        <f>IF(K5235="","",INDEX(主数据!A:AD,MATCH(J5235,主数据!A:A,0),11))</f>
        <v>唐山城区</v>
      </c>
      <c r="D5235" t="str">
        <f t="shared" si="324"/>
        <v>BJ180物业服务费标准方式1.80</v>
      </c>
      <c r="E5235" s="13" t="str">
        <f t="shared" si="326"/>
        <v>1.80</v>
      </c>
      <c r="F5235" s="13" t="str">
        <f>IF(E5235="","",IFERROR(IF(IF(K5235="","",INDEX(收费标合同信息维护!A:Q,MATCH(D5235,收费标合同信息维护!J:J,0),10))=D5235,"有","无"),"无"))</f>
        <v>无</v>
      </c>
      <c r="G5235" s="13" t="str">
        <f t="shared" si="325"/>
        <v/>
      </c>
      <c r="H5235" s="13" t="str">
        <f t="shared" si="327"/>
        <v/>
      </c>
      <c r="I5235" s="13" t="str">
        <f>IF(G5235="","",IFERROR(IF(IF(K5235="","",INDEX(收费标合同信息维护!A:Q,MATCH(G5235,收费标合同信息维护!M:M,0),13))=G5235,"有","无"),"无"))</f>
        <v/>
      </c>
      <c r="J5235" s="3" t="s">
        <v>3886</v>
      </c>
      <c r="K5235" s="3" t="s">
        <v>6396</v>
      </c>
      <c r="L5235" s="3" t="s">
        <v>6025</v>
      </c>
      <c r="M5235" s="3" t="s">
        <v>6026</v>
      </c>
      <c r="N5235" s="3" t="s">
        <v>6477</v>
      </c>
      <c r="O5235" s="3" t="s">
        <v>6478</v>
      </c>
      <c r="P5235" s="3" t="s">
        <v>16631</v>
      </c>
      <c r="Q5235" s="3" t="s">
        <v>16632</v>
      </c>
      <c r="R5235" s="3" t="s">
        <v>6484</v>
      </c>
      <c r="S5235" s="3" t="s">
        <v>6491</v>
      </c>
      <c r="T5235" s="3" t="s">
        <v>7367</v>
      </c>
      <c r="U5235" s="3" t="s">
        <v>154</v>
      </c>
      <c r="V5235" s="3" t="s">
        <v>6759</v>
      </c>
      <c r="W5235" s="3" t="s">
        <v>154</v>
      </c>
      <c r="X5235" s="3" t="s">
        <v>154</v>
      </c>
      <c r="Y5235" s="3" t="s">
        <v>154</v>
      </c>
      <c r="Z5235" s="3" t="s">
        <v>154</v>
      </c>
      <c r="AA5235" s="3" t="s">
        <v>154</v>
      </c>
      <c r="AB5235" s="3" t="s">
        <v>154</v>
      </c>
      <c r="AC5235" s="3" t="s">
        <v>154</v>
      </c>
      <c r="AD5235" s="3" t="s">
        <v>6151</v>
      </c>
      <c r="AE5235" s="3" t="s">
        <v>6151</v>
      </c>
      <c r="AF5235" s="3" t="s">
        <v>6040</v>
      </c>
      <c r="AG5235" s="3" t="s">
        <v>154</v>
      </c>
      <c r="AH5235" s="3" t="s">
        <v>6478</v>
      </c>
      <c r="AI5235" s="3" t="s">
        <v>6482</v>
      </c>
      <c r="AJ5235" s="3" t="s">
        <v>6033</v>
      </c>
    </row>
    <row r="5236" spans="1:36" ht="15">
      <c r="A5236" s="10">
        <v>5375</v>
      </c>
      <c r="B5236" t="str">
        <f>IF(K5236="总计","",INDEX(主数据!A:AD,MATCH(J5236,主数据!A:A,0),9))</f>
        <v>华北大区公司</v>
      </c>
      <c r="C5236" t="str">
        <f>IF(K5236="","",INDEX(主数据!A:AD,MATCH(J5236,主数据!A:A,0),11))</f>
        <v>唐山城区</v>
      </c>
      <c r="D5236" t="str">
        <f t="shared" si="324"/>
        <v>BJ180物业服务费标准方式0.90</v>
      </c>
      <c r="E5236" s="13" t="str">
        <f t="shared" si="326"/>
        <v>0.90</v>
      </c>
      <c r="F5236" s="13" t="str">
        <f>IF(E5236="","",IFERROR(IF(IF(K5236="","",INDEX(收费标合同信息维护!A:Q,MATCH(D5236,收费标合同信息维护!J:J,0),10))=D5236,"有","无"),"无"))</f>
        <v>无</v>
      </c>
      <c r="G5236" s="13" t="str">
        <f t="shared" si="325"/>
        <v/>
      </c>
      <c r="H5236" s="13" t="str">
        <f t="shared" si="327"/>
        <v/>
      </c>
      <c r="I5236" s="13" t="str">
        <f>IF(G5236="","",IFERROR(IF(IF(K5236="","",INDEX(收费标合同信息维护!A:Q,MATCH(G5236,收费标合同信息维护!M:M,0),13))=G5236,"有","无"),"无"))</f>
        <v/>
      </c>
      <c r="J5236" s="3" t="s">
        <v>3886</v>
      </c>
      <c r="K5236" s="3" t="s">
        <v>6396</v>
      </c>
      <c r="L5236" s="3" t="s">
        <v>6025</v>
      </c>
      <c r="M5236" s="3" t="s">
        <v>6026</v>
      </c>
      <c r="N5236" s="3" t="s">
        <v>6477</v>
      </c>
      <c r="O5236" s="3" t="s">
        <v>6478</v>
      </c>
      <c r="P5236" s="3" t="s">
        <v>16633</v>
      </c>
      <c r="Q5236" s="3" t="s">
        <v>16634</v>
      </c>
      <c r="R5236" s="3" t="s">
        <v>6484</v>
      </c>
      <c r="S5236" s="3" t="s">
        <v>6485</v>
      </c>
      <c r="T5236" s="3" t="s">
        <v>6506</v>
      </c>
      <c r="U5236" s="3" t="s">
        <v>154</v>
      </c>
      <c r="V5236" s="3" t="s">
        <v>6979</v>
      </c>
      <c r="W5236" s="3" t="s">
        <v>154</v>
      </c>
      <c r="X5236" s="3" t="s">
        <v>154</v>
      </c>
      <c r="Y5236" s="3" t="s">
        <v>154</v>
      </c>
      <c r="Z5236" s="3" t="s">
        <v>154</v>
      </c>
      <c r="AA5236" s="3" t="s">
        <v>154</v>
      </c>
      <c r="AB5236" s="3" t="s">
        <v>154</v>
      </c>
      <c r="AC5236" s="3" t="s">
        <v>154</v>
      </c>
      <c r="AD5236" s="3" t="s">
        <v>6151</v>
      </c>
      <c r="AE5236" s="3" t="s">
        <v>6151</v>
      </c>
      <c r="AF5236" s="3" t="s">
        <v>154</v>
      </c>
      <c r="AG5236" s="3" t="s">
        <v>154</v>
      </c>
      <c r="AH5236" s="3" t="s">
        <v>6597</v>
      </c>
      <c r="AI5236" s="3" t="s">
        <v>6482</v>
      </c>
      <c r="AJ5236" s="3" t="s">
        <v>6033</v>
      </c>
    </row>
    <row r="5237" spans="1:36" ht="30">
      <c r="A5237" s="10">
        <v>5376</v>
      </c>
      <c r="B5237" t="str">
        <f>IF(K5237="总计","",INDEX(主数据!A:AD,MATCH(J5237,主数据!A:A,0),9))</f>
        <v>华北大区公司</v>
      </c>
      <c r="C5237" t="str">
        <f>IF(K5237="","",INDEX(主数据!A:AD,MATCH(J5237,主数据!A:A,0),11))</f>
        <v>唐山城区</v>
      </c>
      <c r="D5237" t="str">
        <f t="shared" si="324"/>
        <v>BJ180物业服务费标准方式2.30</v>
      </c>
      <c r="E5237" s="13" t="str">
        <f t="shared" si="326"/>
        <v>2.30</v>
      </c>
      <c r="F5237" s="13" t="str">
        <f>IF(E5237="","",IFERROR(IF(IF(K5237="","",INDEX(收费标合同信息维护!A:Q,MATCH(D5237,收费标合同信息维护!J:J,0),10))=D5237,"有","无"),"无"))</f>
        <v>无</v>
      </c>
      <c r="G5237" s="13" t="str">
        <f t="shared" si="325"/>
        <v/>
      </c>
      <c r="H5237" s="13" t="str">
        <f t="shared" si="327"/>
        <v/>
      </c>
      <c r="I5237" s="13" t="str">
        <f>IF(G5237="","",IFERROR(IF(IF(K5237="","",INDEX(收费标合同信息维护!A:Q,MATCH(G5237,收费标合同信息维护!M:M,0),13))=G5237,"有","无"),"无"))</f>
        <v/>
      </c>
      <c r="J5237" s="3" t="s">
        <v>3886</v>
      </c>
      <c r="K5237" s="3" t="s">
        <v>6396</v>
      </c>
      <c r="L5237" s="3" t="s">
        <v>6025</v>
      </c>
      <c r="M5237" s="3" t="s">
        <v>6026</v>
      </c>
      <c r="N5237" s="3" t="s">
        <v>6477</v>
      </c>
      <c r="O5237" s="3" t="s">
        <v>6478</v>
      </c>
      <c r="P5237" s="3" t="s">
        <v>16635</v>
      </c>
      <c r="Q5237" s="3" t="s">
        <v>16636</v>
      </c>
      <c r="R5237" s="3" t="s">
        <v>6484</v>
      </c>
      <c r="S5237" s="3" t="s">
        <v>6491</v>
      </c>
      <c r="T5237" s="3" t="s">
        <v>6690</v>
      </c>
      <c r="U5237" s="3" t="s">
        <v>154</v>
      </c>
      <c r="V5237" s="3" t="s">
        <v>7313</v>
      </c>
      <c r="W5237" s="3" t="s">
        <v>154</v>
      </c>
      <c r="X5237" s="3" t="s">
        <v>154</v>
      </c>
      <c r="Y5237" s="3" t="s">
        <v>154</v>
      </c>
      <c r="Z5237" s="3" t="s">
        <v>154</v>
      </c>
      <c r="AA5237" s="3" t="s">
        <v>154</v>
      </c>
      <c r="AB5237" s="3" t="s">
        <v>154</v>
      </c>
      <c r="AC5237" s="3" t="s">
        <v>154</v>
      </c>
      <c r="AD5237" s="3" t="s">
        <v>6151</v>
      </c>
      <c r="AE5237" s="3" t="s">
        <v>6151</v>
      </c>
      <c r="AF5237" s="3" t="s">
        <v>6040</v>
      </c>
      <c r="AG5237" s="3" t="s">
        <v>154</v>
      </c>
      <c r="AH5237" s="3" t="s">
        <v>6478</v>
      </c>
      <c r="AI5237" s="3" t="s">
        <v>6482</v>
      </c>
      <c r="AJ5237" s="3" t="s">
        <v>6489</v>
      </c>
    </row>
    <row r="5238" spans="1:36" ht="30">
      <c r="A5238" s="10">
        <v>5377</v>
      </c>
      <c r="B5238" t="str">
        <f>IF(K5238="总计","",INDEX(主数据!A:AD,MATCH(J5238,主数据!A:A,0),9))</f>
        <v>华北大区公司</v>
      </c>
      <c r="C5238" t="str">
        <f>IF(K5238="","",INDEX(主数据!A:AD,MATCH(J5238,主数据!A:A,0),11))</f>
        <v>唐山城区</v>
      </c>
      <c r="D5238" t="str">
        <f t="shared" si="324"/>
        <v>BJ180物业服务费标准方式5.00</v>
      </c>
      <c r="E5238" s="13" t="str">
        <f t="shared" si="326"/>
        <v>5.00</v>
      </c>
      <c r="F5238" s="13" t="str">
        <f>IF(E5238="","",IFERROR(IF(IF(K5238="","",INDEX(收费标合同信息维护!A:Q,MATCH(D5238,收费标合同信息维护!J:J,0),10))=D5238,"有","无"),"无"))</f>
        <v>无</v>
      </c>
      <c r="G5238" s="13" t="str">
        <f t="shared" si="325"/>
        <v/>
      </c>
      <c r="H5238" s="13" t="str">
        <f t="shared" si="327"/>
        <v/>
      </c>
      <c r="I5238" s="13" t="str">
        <f>IF(G5238="","",IFERROR(IF(IF(K5238="","",INDEX(收费标合同信息维护!A:Q,MATCH(G5238,收费标合同信息维护!M:M,0),13))=G5238,"有","无"),"无"))</f>
        <v/>
      </c>
      <c r="J5238" s="3" t="s">
        <v>3886</v>
      </c>
      <c r="K5238" s="3" t="s">
        <v>6396</v>
      </c>
      <c r="L5238" s="3" t="s">
        <v>6025</v>
      </c>
      <c r="M5238" s="3" t="s">
        <v>6026</v>
      </c>
      <c r="N5238" s="3" t="s">
        <v>6477</v>
      </c>
      <c r="O5238" s="3" t="s">
        <v>6478</v>
      </c>
      <c r="P5238" s="3" t="s">
        <v>16637</v>
      </c>
      <c r="Q5238" s="3" t="s">
        <v>16638</v>
      </c>
      <c r="R5238" s="3" t="s">
        <v>6484</v>
      </c>
      <c r="S5238" s="3" t="s">
        <v>6491</v>
      </c>
      <c r="T5238" s="3" t="s">
        <v>7367</v>
      </c>
      <c r="U5238" s="3" t="s">
        <v>154</v>
      </c>
      <c r="V5238" s="3" t="s">
        <v>6744</v>
      </c>
      <c r="W5238" s="3" t="s">
        <v>154</v>
      </c>
      <c r="X5238" s="3" t="s">
        <v>154</v>
      </c>
      <c r="Y5238" s="3" t="s">
        <v>154</v>
      </c>
      <c r="Z5238" s="3" t="s">
        <v>154</v>
      </c>
      <c r="AA5238" s="3" t="s">
        <v>154</v>
      </c>
      <c r="AB5238" s="3" t="s">
        <v>154</v>
      </c>
      <c r="AC5238" s="3" t="s">
        <v>154</v>
      </c>
      <c r="AD5238" s="3" t="s">
        <v>6151</v>
      </c>
      <c r="AE5238" s="3" t="s">
        <v>6151</v>
      </c>
      <c r="AF5238" s="3" t="s">
        <v>6040</v>
      </c>
      <c r="AG5238" s="3" t="s">
        <v>154</v>
      </c>
      <c r="AH5238" s="3" t="s">
        <v>6478</v>
      </c>
      <c r="AI5238" s="3" t="s">
        <v>6482</v>
      </c>
      <c r="AJ5238" s="3" t="s">
        <v>6031</v>
      </c>
    </row>
    <row r="5239" spans="1:36" ht="15">
      <c r="A5239" s="10">
        <v>5378</v>
      </c>
      <c r="B5239" t="str">
        <f>IF(K5239="总计","",INDEX(主数据!A:AD,MATCH(J5239,主数据!A:A,0),9))</f>
        <v>华北大区公司</v>
      </c>
      <c r="C5239" t="str">
        <f>IF(K5239="","",INDEX(主数据!A:AD,MATCH(J5239,主数据!A:A,0),11))</f>
        <v>唐山城区</v>
      </c>
      <c r="D5239" t="str">
        <f t="shared" si="324"/>
        <v>BJ180广告费直接录入</v>
      </c>
      <c r="E5239" s="13" t="str">
        <f t="shared" si="326"/>
        <v/>
      </c>
      <c r="F5239" s="13" t="str">
        <f>IF(E5239="","",IFERROR(IF(IF(K5239="","",INDEX(收费标合同信息维护!A:Q,MATCH(D5239,收费标合同信息维护!J:J,0),10))=D5239,"有","无"),"无"))</f>
        <v/>
      </c>
      <c r="G5239" s="13" t="str">
        <f t="shared" si="325"/>
        <v/>
      </c>
      <c r="H5239" s="13" t="str">
        <f t="shared" si="327"/>
        <v/>
      </c>
      <c r="I5239" s="13" t="str">
        <f>IF(G5239="","",IFERROR(IF(IF(K5239="","",INDEX(收费标合同信息维护!A:Q,MATCH(G5239,收费标合同信息维护!M:M,0),13))=G5239,"有","无"),"无"))</f>
        <v/>
      </c>
      <c r="J5239" s="3" t="s">
        <v>3886</v>
      </c>
      <c r="K5239" s="3" t="s">
        <v>6396</v>
      </c>
      <c r="L5239" s="3" t="s">
        <v>11929</v>
      </c>
      <c r="M5239" s="3" t="s">
        <v>11930</v>
      </c>
      <c r="N5239" s="3" t="s">
        <v>6477</v>
      </c>
      <c r="O5239" s="3" t="s">
        <v>6478</v>
      </c>
      <c r="P5239" s="3" t="s">
        <v>11929</v>
      </c>
      <c r="Q5239" s="3" t="s">
        <v>16639</v>
      </c>
      <c r="R5239" s="3" t="s">
        <v>6479</v>
      </c>
      <c r="S5239" s="3" t="s">
        <v>6480</v>
      </c>
      <c r="T5239" s="3" t="s">
        <v>16640</v>
      </c>
      <c r="U5239" s="3" t="s">
        <v>154</v>
      </c>
      <c r="V5239" s="3" t="s">
        <v>154</v>
      </c>
      <c r="W5239" s="3" t="s">
        <v>154</v>
      </c>
      <c r="X5239" s="3" t="s">
        <v>154</v>
      </c>
      <c r="Y5239" s="3" t="s">
        <v>154</v>
      </c>
      <c r="Z5239" s="3" t="s">
        <v>154</v>
      </c>
      <c r="AA5239" s="3" t="s">
        <v>154</v>
      </c>
      <c r="AB5239" s="3" t="s">
        <v>154</v>
      </c>
      <c r="AC5239" s="3" t="s">
        <v>154</v>
      </c>
      <c r="AD5239" s="3" t="s">
        <v>6151</v>
      </c>
      <c r="AE5239" s="3" t="s">
        <v>6151</v>
      </c>
      <c r="AF5239" s="3" t="s">
        <v>154</v>
      </c>
      <c r="AG5239" s="3" t="s">
        <v>154</v>
      </c>
      <c r="AH5239" s="3" t="s">
        <v>6597</v>
      </c>
      <c r="AI5239" s="3" t="s">
        <v>6482</v>
      </c>
      <c r="AJ5239" s="3" t="s">
        <v>6489</v>
      </c>
    </row>
    <row r="5240" spans="1:36" ht="30">
      <c r="A5240" s="10">
        <v>5379</v>
      </c>
      <c r="B5240" t="str">
        <f>IF(K5240="总计","",INDEX(主数据!A:AD,MATCH(J5240,主数据!A:A,0),9))</f>
        <v>华北大区公司</v>
      </c>
      <c r="C5240" t="str">
        <f>IF(K5240="","",INDEX(主数据!A:AD,MATCH(J5240,主数据!A:A,0),11))</f>
        <v>唐山城区</v>
      </c>
      <c r="D5240" t="str">
        <f t="shared" si="324"/>
        <v>BJ180开发商委托停车租赁费（固定）定额</v>
      </c>
      <c r="E5240" s="13" t="str">
        <f t="shared" si="326"/>
        <v/>
      </c>
      <c r="F5240" s="13" t="str">
        <f>IF(E5240="","",IFERROR(IF(IF(K5240="","",INDEX(收费标合同信息维护!A:Q,MATCH(D5240,收费标合同信息维护!J:J,0),10))=D5240,"有","无"),"无"))</f>
        <v/>
      </c>
      <c r="G5240" s="13" t="str">
        <f t="shared" si="325"/>
        <v>BJ180开发商委托停车租赁费（固定）定额350.00</v>
      </c>
      <c r="H5240" s="13" t="str">
        <f t="shared" si="327"/>
        <v>350.00</v>
      </c>
      <c r="I5240" s="13" t="str">
        <f>IF(G5240="","",IFERROR(IF(IF(K5240="","",INDEX(收费标合同信息维护!A:Q,MATCH(G5240,收费标合同信息维护!M:M,0),13))=G5240,"有","无"),"无"))</f>
        <v>无</v>
      </c>
      <c r="J5240" s="3" t="s">
        <v>3886</v>
      </c>
      <c r="K5240" s="3" t="s">
        <v>6396</v>
      </c>
      <c r="L5240" s="3" t="s">
        <v>6818</v>
      </c>
      <c r="M5240" s="3" t="s">
        <v>6819</v>
      </c>
      <c r="N5240" s="3" t="s">
        <v>6477</v>
      </c>
      <c r="O5240" s="3" t="s">
        <v>6478</v>
      </c>
      <c r="P5240" s="3" t="s">
        <v>16641</v>
      </c>
      <c r="Q5240" s="3" t="s">
        <v>16642</v>
      </c>
      <c r="R5240" s="3" t="s">
        <v>6490</v>
      </c>
      <c r="S5240" s="3" t="s">
        <v>6491</v>
      </c>
      <c r="T5240" s="3" t="s">
        <v>6800</v>
      </c>
      <c r="U5240" s="3" t="s">
        <v>154</v>
      </c>
      <c r="V5240" s="3" t="s">
        <v>154</v>
      </c>
      <c r="W5240" s="3" t="s">
        <v>9700</v>
      </c>
      <c r="X5240" s="3" t="s">
        <v>154</v>
      </c>
      <c r="Y5240" s="3" t="s">
        <v>154</v>
      </c>
      <c r="Z5240" s="3" t="s">
        <v>154</v>
      </c>
      <c r="AA5240" s="3" t="s">
        <v>154</v>
      </c>
      <c r="AB5240" s="3" t="s">
        <v>154</v>
      </c>
      <c r="AC5240" s="3" t="s">
        <v>154</v>
      </c>
      <c r="AD5240" s="3" t="s">
        <v>6151</v>
      </c>
      <c r="AE5240" s="3" t="s">
        <v>6151</v>
      </c>
      <c r="AF5240" s="3" t="s">
        <v>154</v>
      </c>
      <c r="AG5240" s="3" t="s">
        <v>154</v>
      </c>
      <c r="AH5240" s="3" t="s">
        <v>6597</v>
      </c>
      <c r="AI5240" s="3" t="s">
        <v>6482</v>
      </c>
      <c r="AJ5240" s="3" t="s">
        <v>6489</v>
      </c>
    </row>
    <row r="5241" spans="1:36" ht="30">
      <c r="A5241" s="10">
        <v>5380</v>
      </c>
      <c r="B5241" t="str">
        <f>IF(K5241="总计","",INDEX(主数据!A:AD,MATCH(J5241,主数据!A:A,0),9))</f>
        <v>华北大区公司</v>
      </c>
      <c r="C5241" t="str">
        <f>IF(K5241="","",INDEX(主数据!A:AD,MATCH(J5241,主数据!A:A,0),11))</f>
        <v>唐山城区</v>
      </c>
      <c r="D5241" t="str">
        <f t="shared" si="324"/>
        <v>BJ180开发商委托停车租赁费（固定）定额</v>
      </c>
      <c r="E5241" s="13" t="str">
        <f t="shared" si="326"/>
        <v/>
      </c>
      <c r="F5241" s="13" t="str">
        <f>IF(E5241="","",IFERROR(IF(IF(K5241="","",INDEX(收费标合同信息维护!A:Q,MATCH(D5241,收费标合同信息维护!J:J,0),10))=D5241,"有","无"),"无"))</f>
        <v/>
      </c>
      <c r="G5241" s="13" t="str">
        <f t="shared" si="325"/>
        <v>BJ180开发商委托停车租赁费（固定）定额400.00</v>
      </c>
      <c r="H5241" s="13" t="str">
        <f t="shared" si="327"/>
        <v>400.00</v>
      </c>
      <c r="I5241" s="13" t="str">
        <f>IF(G5241="","",IFERROR(IF(IF(K5241="","",INDEX(收费标合同信息维护!A:Q,MATCH(G5241,收费标合同信息维护!M:M,0),13))=G5241,"有","无"),"无"))</f>
        <v>无</v>
      </c>
      <c r="J5241" s="3" t="s">
        <v>3886</v>
      </c>
      <c r="K5241" s="3" t="s">
        <v>6396</v>
      </c>
      <c r="L5241" s="3" t="s">
        <v>6818</v>
      </c>
      <c r="M5241" s="3" t="s">
        <v>6819</v>
      </c>
      <c r="N5241" s="3" t="s">
        <v>6477</v>
      </c>
      <c r="O5241" s="3" t="s">
        <v>6478</v>
      </c>
      <c r="P5241" s="3" t="s">
        <v>16643</v>
      </c>
      <c r="Q5241" s="3" t="s">
        <v>16644</v>
      </c>
      <c r="R5241" s="3" t="s">
        <v>6490</v>
      </c>
      <c r="S5241" s="3" t="s">
        <v>6491</v>
      </c>
      <c r="T5241" s="3" t="s">
        <v>6800</v>
      </c>
      <c r="U5241" s="3" t="s">
        <v>154</v>
      </c>
      <c r="V5241" s="3" t="s">
        <v>154</v>
      </c>
      <c r="W5241" s="3" t="s">
        <v>7012</v>
      </c>
      <c r="X5241" s="3" t="s">
        <v>154</v>
      </c>
      <c r="Y5241" s="3" t="s">
        <v>154</v>
      </c>
      <c r="Z5241" s="3" t="s">
        <v>154</v>
      </c>
      <c r="AA5241" s="3" t="s">
        <v>154</v>
      </c>
      <c r="AB5241" s="3" t="s">
        <v>154</v>
      </c>
      <c r="AC5241" s="3" t="s">
        <v>154</v>
      </c>
      <c r="AD5241" s="3" t="s">
        <v>6151</v>
      </c>
      <c r="AE5241" s="3" t="s">
        <v>6151</v>
      </c>
      <c r="AF5241" s="3" t="s">
        <v>154</v>
      </c>
      <c r="AG5241" s="3" t="s">
        <v>154</v>
      </c>
      <c r="AH5241" s="3" t="s">
        <v>6597</v>
      </c>
      <c r="AI5241" s="3" t="s">
        <v>6482</v>
      </c>
      <c r="AJ5241" s="3" t="s">
        <v>6489</v>
      </c>
    </row>
    <row r="5242" spans="1:36" ht="30">
      <c r="A5242" s="10">
        <v>5381</v>
      </c>
      <c r="B5242" t="str">
        <f>IF(K5242="总计","",INDEX(主数据!A:AD,MATCH(J5242,主数据!A:A,0),9))</f>
        <v>华北大区公司</v>
      </c>
      <c r="C5242" t="str">
        <f>IF(K5242="","",INDEX(主数据!A:AD,MATCH(J5242,主数据!A:A,0),11))</f>
        <v>唐山城区</v>
      </c>
      <c r="D5242" t="str">
        <f t="shared" si="324"/>
        <v>BJ180开发商委托停车管理费（固定）定额</v>
      </c>
      <c r="E5242" s="13" t="str">
        <f t="shared" si="326"/>
        <v/>
      </c>
      <c r="F5242" s="13" t="str">
        <f>IF(E5242="","",IFERROR(IF(IF(K5242="","",INDEX(收费标合同信息维护!A:Q,MATCH(D5242,收费标合同信息维护!J:J,0),10))=D5242,"有","无"),"无"))</f>
        <v/>
      </c>
      <c r="G5242" s="13" t="str">
        <f t="shared" si="325"/>
        <v>BJ180开发商委托停车管理费（固定）定额80.00</v>
      </c>
      <c r="H5242" s="13" t="str">
        <f t="shared" si="327"/>
        <v>80.00</v>
      </c>
      <c r="I5242" s="13" t="str">
        <f>IF(G5242="","",IFERROR(IF(IF(K5242="","",INDEX(收费标合同信息维护!A:Q,MATCH(G5242,收费标合同信息维护!M:M,0),13))=G5242,"有","无"),"无"))</f>
        <v>无</v>
      </c>
      <c r="J5242" s="3" t="s">
        <v>3886</v>
      </c>
      <c r="K5242" s="3" t="s">
        <v>6396</v>
      </c>
      <c r="L5242" s="3" t="s">
        <v>6512</v>
      </c>
      <c r="M5242" s="3" t="s">
        <v>6513</v>
      </c>
      <c r="N5242" s="3" t="s">
        <v>6477</v>
      </c>
      <c r="O5242" s="3" t="s">
        <v>6478</v>
      </c>
      <c r="P5242" s="3" t="s">
        <v>16645</v>
      </c>
      <c r="Q5242" s="3" t="s">
        <v>9543</v>
      </c>
      <c r="R5242" s="3" t="s">
        <v>6490</v>
      </c>
      <c r="S5242" s="3" t="s">
        <v>6491</v>
      </c>
      <c r="T5242" s="3" t="s">
        <v>6800</v>
      </c>
      <c r="U5242" s="3" t="s">
        <v>154</v>
      </c>
      <c r="V5242" s="3" t="s">
        <v>154</v>
      </c>
      <c r="W5242" s="3" t="s">
        <v>6521</v>
      </c>
      <c r="X5242" s="3" t="s">
        <v>154</v>
      </c>
      <c r="Y5242" s="3" t="s">
        <v>154</v>
      </c>
      <c r="Z5242" s="3" t="s">
        <v>154</v>
      </c>
      <c r="AA5242" s="3" t="s">
        <v>154</v>
      </c>
      <c r="AB5242" s="3" t="s">
        <v>154</v>
      </c>
      <c r="AC5242" s="3" t="s">
        <v>154</v>
      </c>
      <c r="AD5242" s="3" t="s">
        <v>6151</v>
      </c>
      <c r="AE5242" s="3" t="s">
        <v>6151</v>
      </c>
      <c r="AF5242" s="3" t="s">
        <v>6040</v>
      </c>
      <c r="AG5242" s="3" t="s">
        <v>154</v>
      </c>
      <c r="AH5242" s="3" t="s">
        <v>6478</v>
      </c>
      <c r="AI5242" s="3" t="s">
        <v>6482</v>
      </c>
      <c r="AJ5242" s="3" t="s">
        <v>12</v>
      </c>
    </row>
    <row r="5243" spans="1:36" ht="30">
      <c r="A5243" s="10">
        <v>5382</v>
      </c>
      <c r="B5243" t="str">
        <f>IF(K5243="总计","",INDEX(主数据!A:AD,MATCH(J5243,主数据!A:A,0),9))</f>
        <v>华北大区公司</v>
      </c>
      <c r="C5243" t="str">
        <f>IF(K5243="","",INDEX(主数据!A:AD,MATCH(J5243,主数据!A:A,0),11))</f>
        <v>唐山城区</v>
      </c>
      <c r="D5243" t="str">
        <f t="shared" si="324"/>
        <v>BJ180开发商委托停车管理费（固定）定额</v>
      </c>
      <c r="E5243" s="13" t="str">
        <f t="shared" si="326"/>
        <v/>
      </c>
      <c r="F5243" s="13" t="str">
        <f>IF(E5243="","",IFERROR(IF(IF(K5243="","",INDEX(收费标合同信息维护!A:Q,MATCH(D5243,收费标合同信息维护!J:J,0),10))=D5243,"有","无"),"无"))</f>
        <v/>
      </c>
      <c r="G5243" s="13" t="str">
        <f t="shared" si="325"/>
        <v>BJ180开发商委托停车管理费（固定）定额80.00</v>
      </c>
      <c r="H5243" s="13" t="str">
        <f t="shared" si="327"/>
        <v>80.00</v>
      </c>
      <c r="I5243" s="13" t="str">
        <f>IF(G5243="","",IFERROR(IF(IF(K5243="","",INDEX(收费标合同信息维护!A:Q,MATCH(G5243,收费标合同信息维护!M:M,0),13))=G5243,"有","无"),"无"))</f>
        <v>无</v>
      </c>
      <c r="J5243" s="3" t="s">
        <v>3886</v>
      </c>
      <c r="K5243" s="3" t="s">
        <v>6396</v>
      </c>
      <c r="L5243" s="3" t="s">
        <v>6512</v>
      </c>
      <c r="M5243" s="3" t="s">
        <v>6513</v>
      </c>
      <c r="N5243" s="3" t="s">
        <v>6477</v>
      </c>
      <c r="O5243" s="3" t="s">
        <v>6478</v>
      </c>
      <c r="P5243" s="3" t="s">
        <v>16646</v>
      </c>
      <c r="Q5243" s="3" t="s">
        <v>16647</v>
      </c>
      <c r="R5243" s="3" t="s">
        <v>6490</v>
      </c>
      <c r="S5243" s="3" t="s">
        <v>6491</v>
      </c>
      <c r="T5243" s="3" t="s">
        <v>16648</v>
      </c>
      <c r="U5243" s="3" t="s">
        <v>154</v>
      </c>
      <c r="V5243" s="3" t="s">
        <v>154</v>
      </c>
      <c r="W5243" s="3" t="s">
        <v>6521</v>
      </c>
      <c r="X5243" s="3" t="s">
        <v>154</v>
      </c>
      <c r="Y5243" s="3" t="s">
        <v>154</v>
      </c>
      <c r="Z5243" s="3" t="s">
        <v>154</v>
      </c>
      <c r="AA5243" s="3" t="s">
        <v>154</v>
      </c>
      <c r="AB5243" s="3" t="s">
        <v>154</v>
      </c>
      <c r="AC5243" s="3" t="s">
        <v>154</v>
      </c>
      <c r="AD5243" s="3" t="s">
        <v>6151</v>
      </c>
      <c r="AE5243" s="3" t="s">
        <v>6151</v>
      </c>
      <c r="AF5243" s="3" t="s">
        <v>6040</v>
      </c>
      <c r="AG5243" s="3" t="s">
        <v>154</v>
      </c>
      <c r="AH5243" s="3" t="s">
        <v>6478</v>
      </c>
      <c r="AI5243" s="3" t="s">
        <v>6482</v>
      </c>
      <c r="AJ5243" s="3" t="s">
        <v>6038</v>
      </c>
    </row>
    <row r="5244" spans="1:36" ht="15">
      <c r="A5244" s="10">
        <v>5383</v>
      </c>
      <c r="B5244" t="str">
        <f>IF(K5244="总计","",INDEX(主数据!A:AD,MATCH(J5244,主数据!A:A,0),9))</f>
        <v>华北大区公司</v>
      </c>
      <c r="C5244" t="str">
        <f>IF(K5244="","",INDEX(主数据!A:AD,MATCH(J5244,主数据!A:A,0),11))</f>
        <v>唐山城区</v>
      </c>
      <c r="D5244" t="str">
        <f t="shared" si="324"/>
        <v>BJ180其他费用标准方式156879.94</v>
      </c>
      <c r="E5244" s="13" t="str">
        <f t="shared" si="326"/>
        <v>156879.94</v>
      </c>
      <c r="F5244" s="13" t="str">
        <f>IF(E5244="","",IFERROR(IF(IF(K5244="","",INDEX(收费标合同信息维护!A:Q,MATCH(D5244,收费标合同信息维护!J:J,0),10))=D5244,"有","无"),"无"))</f>
        <v>无</v>
      </c>
      <c r="G5244" s="13" t="str">
        <f t="shared" si="325"/>
        <v/>
      </c>
      <c r="H5244" s="13" t="str">
        <f t="shared" si="327"/>
        <v/>
      </c>
      <c r="I5244" s="13" t="str">
        <f>IF(G5244="","",IFERROR(IF(IF(K5244="","",INDEX(收费标合同信息维护!A:Q,MATCH(G5244,收费标合同信息维护!M:M,0),13))=G5244,"有","无"),"无"))</f>
        <v/>
      </c>
      <c r="J5244" s="3" t="s">
        <v>3886</v>
      </c>
      <c r="K5244" s="3" t="s">
        <v>6396</v>
      </c>
      <c r="L5244" s="3" t="s">
        <v>6544</v>
      </c>
      <c r="M5244" s="3" t="s">
        <v>6545</v>
      </c>
      <c r="N5244" s="3" t="s">
        <v>6477</v>
      </c>
      <c r="O5244" s="3" t="s">
        <v>6478</v>
      </c>
      <c r="P5244" s="3" t="s">
        <v>16649</v>
      </c>
      <c r="Q5244" s="3" t="s">
        <v>16650</v>
      </c>
      <c r="R5244" s="3" t="s">
        <v>6484</v>
      </c>
      <c r="S5244" s="3" t="s">
        <v>6491</v>
      </c>
      <c r="T5244" s="3" t="s">
        <v>6684</v>
      </c>
      <c r="U5244" s="3" t="s">
        <v>154</v>
      </c>
      <c r="V5244" s="3" t="s">
        <v>16651</v>
      </c>
      <c r="W5244" s="3" t="s">
        <v>154</v>
      </c>
      <c r="X5244" s="3" t="s">
        <v>154</v>
      </c>
      <c r="Y5244" s="3" t="s">
        <v>154</v>
      </c>
      <c r="Z5244" s="3" t="s">
        <v>154</v>
      </c>
      <c r="AA5244" s="3" t="s">
        <v>154</v>
      </c>
      <c r="AB5244" s="3" t="s">
        <v>154</v>
      </c>
      <c r="AC5244" s="3" t="s">
        <v>154</v>
      </c>
      <c r="AD5244" s="3" t="s">
        <v>6151</v>
      </c>
      <c r="AE5244" s="3" t="s">
        <v>6151</v>
      </c>
      <c r="AF5244" s="3" t="s">
        <v>154</v>
      </c>
      <c r="AG5244" s="3" t="s">
        <v>154</v>
      </c>
      <c r="AH5244" s="3" t="s">
        <v>6478</v>
      </c>
      <c r="AI5244" s="3" t="s">
        <v>6482</v>
      </c>
      <c r="AJ5244" s="3" t="s">
        <v>6489</v>
      </c>
    </row>
    <row r="5245" spans="1:36" ht="15">
      <c r="A5245" s="10">
        <v>5384</v>
      </c>
      <c r="B5245" t="str">
        <f>IF(K5245="总计","",INDEX(主数据!A:AD,MATCH(J5245,主数据!A:A,0),9))</f>
        <v>华北大区公司</v>
      </c>
      <c r="C5245" t="str">
        <f>IF(K5245="","",INDEX(主数据!A:AD,MATCH(J5245,主数据!A:A,0),11))</f>
        <v>唐山城区</v>
      </c>
      <c r="D5245" t="str">
        <f t="shared" si="324"/>
        <v>BJ180补贴款定额</v>
      </c>
      <c r="E5245" s="13" t="str">
        <f t="shared" si="326"/>
        <v/>
      </c>
      <c r="F5245" s="13" t="str">
        <f>IF(E5245="","",IFERROR(IF(IF(K5245="","",INDEX(收费标合同信息维护!A:Q,MATCH(D5245,收费标合同信息维护!J:J,0),10))=D5245,"有","无"),"无"))</f>
        <v/>
      </c>
      <c r="G5245" s="13" t="str">
        <f t="shared" si="325"/>
        <v>BJ180补贴款定额123690.44</v>
      </c>
      <c r="H5245" s="13" t="str">
        <f t="shared" si="327"/>
        <v>123690.44</v>
      </c>
      <c r="I5245" s="13" t="str">
        <f>IF(G5245="","",IFERROR(IF(IF(K5245="","",INDEX(收费标合同信息维护!A:Q,MATCH(G5245,收费标合同信息维护!M:M,0),13))=G5245,"有","无"),"无"))</f>
        <v>无</v>
      </c>
      <c r="J5245" s="3" t="s">
        <v>3886</v>
      </c>
      <c r="K5245" s="3" t="s">
        <v>6396</v>
      </c>
      <c r="L5245" s="3" t="s">
        <v>6557</v>
      </c>
      <c r="M5245" s="3" t="s">
        <v>6558</v>
      </c>
      <c r="N5245" s="3" t="s">
        <v>6477</v>
      </c>
      <c r="O5245" s="3" t="s">
        <v>6478</v>
      </c>
      <c r="P5245" s="3" t="s">
        <v>16652</v>
      </c>
      <c r="Q5245" s="3" t="s">
        <v>6558</v>
      </c>
      <c r="R5245" s="3" t="s">
        <v>6490</v>
      </c>
      <c r="S5245" s="3" t="s">
        <v>6491</v>
      </c>
      <c r="T5245" s="3" t="s">
        <v>6595</v>
      </c>
      <c r="U5245" s="3" t="s">
        <v>154</v>
      </c>
      <c r="V5245" s="3" t="s">
        <v>154</v>
      </c>
      <c r="W5245" s="3" t="s">
        <v>16653</v>
      </c>
      <c r="X5245" s="3" t="s">
        <v>154</v>
      </c>
      <c r="Y5245" s="3" t="s">
        <v>154</v>
      </c>
      <c r="Z5245" s="3" t="s">
        <v>154</v>
      </c>
      <c r="AA5245" s="3" t="s">
        <v>154</v>
      </c>
      <c r="AB5245" s="3" t="s">
        <v>154</v>
      </c>
      <c r="AC5245" s="3" t="s">
        <v>154</v>
      </c>
      <c r="AD5245" s="3" t="s">
        <v>6151</v>
      </c>
      <c r="AE5245" s="3" t="s">
        <v>6151</v>
      </c>
      <c r="AF5245" s="3" t="s">
        <v>6040</v>
      </c>
      <c r="AG5245" s="3" t="s">
        <v>154</v>
      </c>
      <c r="AH5245" s="3" t="s">
        <v>6478</v>
      </c>
      <c r="AI5245" s="3" t="s">
        <v>6482</v>
      </c>
      <c r="AJ5245" s="3" t="s">
        <v>6033</v>
      </c>
    </row>
    <row r="5246" spans="1:36" ht="30">
      <c r="A5246" s="10">
        <v>5385</v>
      </c>
      <c r="B5246" t="str">
        <f>IF(K5246="总计","",INDEX(主数据!A:AD,MATCH(J5246,主数据!A:A,0),9))</f>
        <v>华北大区公司</v>
      </c>
      <c r="C5246" t="str">
        <f>IF(K5246="","",INDEX(主数据!A:AD,MATCH(J5246,主数据!A:A,0),11))</f>
        <v>唐山城区</v>
      </c>
      <c r="D5246" t="str">
        <f t="shared" si="324"/>
        <v>BJ180销售中心物业费直接录入</v>
      </c>
      <c r="E5246" s="13" t="str">
        <f t="shared" si="326"/>
        <v/>
      </c>
      <c r="F5246" s="13" t="str">
        <f>IF(E5246="","",IFERROR(IF(IF(K5246="","",INDEX(收费标合同信息维护!A:Q,MATCH(D5246,收费标合同信息维护!J:J,0),10))=D5246,"有","无"),"无"))</f>
        <v/>
      </c>
      <c r="G5246" s="13" t="str">
        <f t="shared" si="325"/>
        <v/>
      </c>
      <c r="H5246" s="13" t="str">
        <f t="shared" si="327"/>
        <v/>
      </c>
      <c r="I5246" s="13" t="str">
        <f>IF(G5246="","",IFERROR(IF(IF(K5246="","",INDEX(收费标合同信息维护!A:Q,MATCH(G5246,收费标合同信息维护!M:M,0),13))=G5246,"有","无"),"无"))</f>
        <v/>
      </c>
      <c r="J5246" s="3" t="s">
        <v>3886</v>
      </c>
      <c r="K5246" s="3" t="s">
        <v>6396</v>
      </c>
      <c r="L5246" s="3" t="s">
        <v>6638</v>
      </c>
      <c r="M5246" s="3" t="s">
        <v>6639</v>
      </c>
      <c r="N5246" s="3" t="s">
        <v>6477</v>
      </c>
      <c r="O5246" s="3" t="s">
        <v>6478</v>
      </c>
      <c r="P5246" s="3" t="s">
        <v>16654</v>
      </c>
      <c r="Q5246" s="3" t="s">
        <v>16655</v>
      </c>
      <c r="R5246" s="3" t="s">
        <v>6479</v>
      </c>
      <c r="S5246" s="3" t="s">
        <v>6480</v>
      </c>
      <c r="T5246" s="3" t="s">
        <v>6587</v>
      </c>
      <c r="U5246" s="3" t="s">
        <v>6537</v>
      </c>
      <c r="V5246" s="3" t="s">
        <v>154</v>
      </c>
      <c r="W5246" s="3" t="s">
        <v>154</v>
      </c>
      <c r="X5246" s="3" t="s">
        <v>154</v>
      </c>
      <c r="Y5246" s="3" t="s">
        <v>154</v>
      </c>
      <c r="Z5246" s="3" t="s">
        <v>154</v>
      </c>
      <c r="AA5246" s="3" t="s">
        <v>154</v>
      </c>
      <c r="AB5246" s="3" t="s">
        <v>154</v>
      </c>
      <c r="AC5246" s="3" t="s">
        <v>154</v>
      </c>
      <c r="AD5246" s="3" t="s">
        <v>6151</v>
      </c>
      <c r="AE5246" s="3" t="s">
        <v>6151</v>
      </c>
      <c r="AF5246" s="3" t="s">
        <v>154</v>
      </c>
      <c r="AG5246" s="3" t="s">
        <v>154</v>
      </c>
      <c r="AH5246" s="3" t="s">
        <v>6597</v>
      </c>
      <c r="AI5246" s="3" t="s">
        <v>6482</v>
      </c>
      <c r="AJ5246" s="3" t="s">
        <v>6489</v>
      </c>
    </row>
    <row r="5247" spans="1:36" ht="15">
      <c r="A5247" s="10">
        <v>5386</v>
      </c>
      <c r="B5247" t="str">
        <f>IF(K5247="总计","",INDEX(主数据!A:AD,MATCH(J5247,主数据!A:A,0),9))</f>
        <v>华北大区公司</v>
      </c>
      <c r="C5247" t="str">
        <f>IF(K5247="","",INDEX(主数据!A:AD,MATCH(J5247,主数据!A:A,0),11))</f>
        <v>唐山城区</v>
      </c>
      <c r="D5247" t="str">
        <f t="shared" si="324"/>
        <v>BJ180销售中心物业费标准方式147128.20</v>
      </c>
      <c r="E5247" s="13" t="str">
        <f t="shared" si="326"/>
        <v>147128.20</v>
      </c>
      <c r="F5247" s="13" t="str">
        <f>IF(E5247="","",IFERROR(IF(IF(K5247="","",INDEX(收费标合同信息维护!A:Q,MATCH(D5247,收费标合同信息维护!J:J,0),10))=D5247,"有","无"),"无"))</f>
        <v>无</v>
      </c>
      <c r="G5247" s="13" t="str">
        <f t="shared" si="325"/>
        <v/>
      </c>
      <c r="H5247" s="13" t="str">
        <f t="shared" si="327"/>
        <v/>
      </c>
      <c r="I5247" s="13" t="str">
        <f>IF(G5247="","",IFERROR(IF(IF(K5247="","",INDEX(收费标合同信息维护!A:Q,MATCH(G5247,收费标合同信息维护!M:M,0),13))=G5247,"有","无"),"无"))</f>
        <v/>
      </c>
      <c r="J5247" s="3" t="s">
        <v>3886</v>
      </c>
      <c r="K5247" s="3" t="s">
        <v>6396</v>
      </c>
      <c r="L5247" s="3" t="s">
        <v>6638</v>
      </c>
      <c r="M5247" s="3" t="s">
        <v>6639</v>
      </c>
      <c r="N5247" s="3" t="s">
        <v>6477</v>
      </c>
      <c r="O5247" s="3" t="s">
        <v>6478</v>
      </c>
      <c r="P5247" s="3" t="s">
        <v>16656</v>
      </c>
      <c r="Q5247" s="3" t="s">
        <v>7202</v>
      </c>
      <c r="R5247" s="3" t="s">
        <v>6484</v>
      </c>
      <c r="S5247" s="3" t="s">
        <v>6491</v>
      </c>
      <c r="T5247" s="3" t="s">
        <v>6633</v>
      </c>
      <c r="U5247" s="3" t="s">
        <v>154</v>
      </c>
      <c r="V5247" s="3" t="s">
        <v>16657</v>
      </c>
      <c r="W5247" s="3" t="s">
        <v>154</v>
      </c>
      <c r="X5247" s="3" t="s">
        <v>154</v>
      </c>
      <c r="Y5247" s="3" t="s">
        <v>154</v>
      </c>
      <c r="Z5247" s="3" t="s">
        <v>154</v>
      </c>
      <c r="AA5247" s="3" t="s">
        <v>154</v>
      </c>
      <c r="AB5247" s="3" t="s">
        <v>154</v>
      </c>
      <c r="AC5247" s="3" t="s">
        <v>154</v>
      </c>
      <c r="AD5247" s="3" t="s">
        <v>6151</v>
      </c>
      <c r="AE5247" s="3" t="s">
        <v>6151</v>
      </c>
      <c r="AF5247" s="3" t="s">
        <v>154</v>
      </c>
      <c r="AG5247" s="3" t="s">
        <v>154</v>
      </c>
      <c r="AH5247" s="3" t="s">
        <v>6478</v>
      </c>
      <c r="AI5247" s="3" t="s">
        <v>6482</v>
      </c>
      <c r="AJ5247" s="3" t="s">
        <v>6489</v>
      </c>
    </row>
    <row r="5248" spans="1:36" ht="15">
      <c r="A5248" s="10">
        <v>5387</v>
      </c>
      <c r="B5248" t="str">
        <f>IF(K5248="总计","",INDEX(主数据!A:AD,MATCH(J5248,主数据!A:A,0),9))</f>
        <v>华北大区公司</v>
      </c>
      <c r="C5248" t="str">
        <f>IF(K5248="","",INDEX(主数据!A:AD,MATCH(J5248,主数据!A:A,0),11))</f>
        <v>北京一城区</v>
      </c>
      <c r="D5248" t="str">
        <f t="shared" si="324"/>
        <v>BJ34物业服务费直接录入</v>
      </c>
      <c r="E5248" s="13" t="str">
        <f t="shared" si="326"/>
        <v/>
      </c>
      <c r="F5248" s="13" t="str">
        <f>IF(E5248="","",IFERROR(IF(IF(K5248="","",INDEX(收费标合同信息维护!A:Q,MATCH(D5248,收费标合同信息维护!J:J,0),10))=D5248,"有","无"),"无"))</f>
        <v/>
      </c>
      <c r="G5248" s="13" t="str">
        <f t="shared" si="325"/>
        <v/>
      </c>
      <c r="H5248" s="13" t="str">
        <f t="shared" si="327"/>
        <v/>
      </c>
      <c r="I5248" s="13" t="str">
        <f>IF(G5248="","",IFERROR(IF(IF(K5248="","",INDEX(收费标合同信息维护!A:Q,MATCH(G5248,收费标合同信息维护!M:M,0),13))=G5248,"有","无"),"无"))</f>
        <v/>
      </c>
      <c r="J5248" s="3" t="s">
        <v>2248</v>
      </c>
      <c r="K5248" s="3" t="s">
        <v>6397</v>
      </c>
      <c r="L5248" s="3" t="s">
        <v>6025</v>
      </c>
      <c r="M5248" s="3" t="s">
        <v>6026</v>
      </c>
      <c r="N5248" s="3" t="s">
        <v>6477</v>
      </c>
      <c r="O5248" s="3" t="s">
        <v>6478</v>
      </c>
      <c r="P5248" s="3" t="s">
        <v>11442</v>
      </c>
      <c r="Q5248" s="3" t="s">
        <v>16658</v>
      </c>
      <c r="R5248" s="3" t="s">
        <v>6479</v>
      </c>
      <c r="S5248" s="3" t="s">
        <v>6480</v>
      </c>
      <c r="T5248" s="3" t="s">
        <v>16659</v>
      </c>
      <c r="U5248" s="3" t="s">
        <v>154</v>
      </c>
      <c r="V5248" s="3" t="s">
        <v>154</v>
      </c>
      <c r="W5248" s="3" t="s">
        <v>154</v>
      </c>
      <c r="X5248" s="3" t="s">
        <v>154</v>
      </c>
      <c r="Y5248" s="3" t="s">
        <v>154</v>
      </c>
      <c r="Z5248" s="3" t="s">
        <v>154</v>
      </c>
      <c r="AA5248" s="3" t="s">
        <v>154</v>
      </c>
      <c r="AB5248" s="3" t="s">
        <v>154</v>
      </c>
      <c r="AC5248" s="3" t="s">
        <v>154</v>
      </c>
      <c r="AD5248" s="3" t="s">
        <v>6151</v>
      </c>
      <c r="AE5248" s="3" t="s">
        <v>6151</v>
      </c>
      <c r="AF5248" s="3" t="s">
        <v>154</v>
      </c>
      <c r="AG5248" s="3" t="s">
        <v>154</v>
      </c>
      <c r="AH5248" s="3" t="s">
        <v>6478</v>
      </c>
      <c r="AI5248" s="3" t="s">
        <v>6482</v>
      </c>
      <c r="AJ5248" s="3" t="s">
        <v>20</v>
      </c>
    </row>
    <row r="5249" spans="1:36" ht="15">
      <c r="A5249" s="10">
        <v>5388</v>
      </c>
      <c r="B5249" t="str">
        <f>IF(K5249="总计","",INDEX(主数据!A:AD,MATCH(J5249,主数据!A:A,0),9))</f>
        <v>华北大区公司</v>
      </c>
      <c r="C5249" t="str">
        <f>IF(K5249="","",INDEX(主数据!A:AD,MATCH(J5249,主数据!A:A,0),11))</f>
        <v>北京一城区</v>
      </c>
      <c r="D5249" t="str">
        <f t="shared" si="324"/>
        <v>BJ34物业服务费直接录入</v>
      </c>
      <c r="E5249" s="13" t="str">
        <f t="shared" si="326"/>
        <v/>
      </c>
      <c r="F5249" s="13" t="str">
        <f>IF(E5249="","",IFERROR(IF(IF(K5249="","",INDEX(收费标合同信息维护!A:Q,MATCH(D5249,收费标合同信息维护!J:J,0),10))=D5249,"有","无"),"无"))</f>
        <v/>
      </c>
      <c r="G5249" s="13" t="str">
        <f t="shared" si="325"/>
        <v/>
      </c>
      <c r="H5249" s="13" t="str">
        <f t="shared" si="327"/>
        <v/>
      </c>
      <c r="I5249" s="13" t="str">
        <f>IF(G5249="","",IFERROR(IF(IF(K5249="","",INDEX(收费标合同信息维护!A:Q,MATCH(G5249,收费标合同信息维护!M:M,0),13))=G5249,"有","无"),"无"))</f>
        <v/>
      </c>
      <c r="J5249" s="3" t="s">
        <v>2248</v>
      </c>
      <c r="K5249" s="3" t="s">
        <v>6397</v>
      </c>
      <c r="L5249" s="3" t="s">
        <v>6025</v>
      </c>
      <c r="M5249" s="3" t="s">
        <v>6026</v>
      </c>
      <c r="N5249" s="3" t="s">
        <v>6477</v>
      </c>
      <c r="O5249" s="3" t="s">
        <v>6478</v>
      </c>
      <c r="P5249" s="3" t="s">
        <v>7464</v>
      </c>
      <c r="Q5249" s="3" t="s">
        <v>6685</v>
      </c>
      <c r="R5249" s="3" t="s">
        <v>6479</v>
      </c>
      <c r="S5249" s="3" t="s">
        <v>6480</v>
      </c>
      <c r="T5249" s="3" t="s">
        <v>16659</v>
      </c>
      <c r="U5249" s="3" t="s">
        <v>154</v>
      </c>
      <c r="V5249" s="3" t="s">
        <v>154</v>
      </c>
      <c r="W5249" s="3" t="s">
        <v>154</v>
      </c>
      <c r="X5249" s="3" t="s">
        <v>154</v>
      </c>
      <c r="Y5249" s="3" t="s">
        <v>154</v>
      </c>
      <c r="Z5249" s="3" t="s">
        <v>154</v>
      </c>
      <c r="AA5249" s="3" t="s">
        <v>154</v>
      </c>
      <c r="AB5249" s="3" t="s">
        <v>154</v>
      </c>
      <c r="AC5249" s="3" t="s">
        <v>154</v>
      </c>
      <c r="AD5249" s="3" t="s">
        <v>6151</v>
      </c>
      <c r="AE5249" s="3" t="s">
        <v>6151</v>
      </c>
      <c r="AF5249" s="3" t="s">
        <v>154</v>
      </c>
      <c r="AG5249" s="3" t="s">
        <v>154</v>
      </c>
      <c r="AH5249" s="3" t="s">
        <v>6478</v>
      </c>
      <c r="AI5249" s="3" t="s">
        <v>6482</v>
      </c>
      <c r="AJ5249" s="3" t="s">
        <v>6030</v>
      </c>
    </row>
    <row r="5250" spans="1:36" ht="15">
      <c r="A5250" s="10">
        <v>5389</v>
      </c>
      <c r="B5250" t="str">
        <f>IF(K5250="总计","",INDEX(主数据!A:AD,MATCH(J5250,主数据!A:A,0),9))</f>
        <v>华北大区公司</v>
      </c>
      <c r="C5250" t="str">
        <f>IF(K5250="","",INDEX(主数据!A:AD,MATCH(J5250,主数据!A:A,0),11))</f>
        <v>北京一城区</v>
      </c>
      <c r="D5250" t="str">
        <f t="shared" ref="D5250:D5313" si="328">J5250&amp;M5250&amp;R5250&amp;E5250</f>
        <v>BJ34物业服务费标准方式3.35</v>
      </c>
      <c r="E5250" s="13" t="str">
        <f t="shared" si="326"/>
        <v>3.35</v>
      </c>
      <c r="F5250" s="13" t="str">
        <f>IF(E5250="","",IFERROR(IF(IF(K5250="","",INDEX(收费标合同信息维护!A:Q,MATCH(D5250,收费标合同信息维护!J:J,0),10))=D5250,"有","无"),"无"))</f>
        <v>无</v>
      </c>
      <c r="G5250" s="13" t="str">
        <f t="shared" ref="G5250:G5313" si="329">IF(W5250="","",J5250&amp;M5250&amp;R5250&amp;H5250)</f>
        <v/>
      </c>
      <c r="H5250" s="13" t="str">
        <f t="shared" si="327"/>
        <v/>
      </c>
      <c r="I5250" s="13" t="str">
        <f>IF(G5250="","",IFERROR(IF(IF(K5250="","",INDEX(收费标合同信息维护!A:Q,MATCH(G5250,收费标合同信息维护!M:M,0),13))=G5250,"有","无"),"无"))</f>
        <v/>
      </c>
      <c r="J5250" s="3" t="s">
        <v>2248</v>
      </c>
      <c r="K5250" s="3" t="s">
        <v>6397</v>
      </c>
      <c r="L5250" s="3" t="s">
        <v>6025</v>
      </c>
      <c r="M5250" s="3" t="s">
        <v>6026</v>
      </c>
      <c r="N5250" s="3" t="s">
        <v>6477</v>
      </c>
      <c r="O5250" s="3" t="s">
        <v>6478</v>
      </c>
      <c r="P5250" s="3" t="s">
        <v>16660</v>
      </c>
      <c r="Q5250" s="3" t="s">
        <v>16661</v>
      </c>
      <c r="R5250" s="3" t="s">
        <v>6484</v>
      </c>
      <c r="S5250" s="3" t="s">
        <v>6485</v>
      </c>
      <c r="T5250" s="3" t="s">
        <v>16659</v>
      </c>
      <c r="U5250" s="3" t="s">
        <v>154</v>
      </c>
      <c r="V5250" s="3" t="s">
        <v>13411</v>
      </c>
      <c r="W5250" s="3" t="s">
        <v>154</v>
      </c>
      <c r="X5250" s="3" t="s">
        <v>154</v>
      </c>
      <c r="Y5250" s="3" t="s">
        <v>154</v>
      </c>
      <c r="Z5250" s="3" t="s">
        <v>154</v>
      </c>
      <c r="AA5250" s="3" t="s">
        <v>154</v>
      </c>
      <c r="AB5250" s="3" t="s">
        <v>154</v>
      </c>
      <c r="AC5250" s="3" t="s">
        <v>154</v>
      </c>
      <c r="AD5250" s="3" t="s">
        <v>6151</v>
      </c>
      <c r="AE5250" s="3" t="s">
        <v>6151</v>
      </c>
      <c r="AF5250" s="3" t="s">
        <v>154</v>
      </c>
      <c r="AG5250" s="3" t="s">
        <v>154</v>
      </c>
      <c r="AH5250" s="3" t="s">
        <v>6478</v>
      </c>
      <c r="AI5250" s="3" t="s">
        <v>6482</v>
      </c>
      <c r="AJ5250" s="3" t="s">
        <v>6099</v>
      </c>
    </row>
    <row r="5251" spans="1:36" ht="15">
      <c r="A5251" s="10">
        <v>5390</v>
      </c>
      <c r="B5251" t="str">
        <f>IF(K5251="总计","",INDEX(主数据!A:AD,MATCH(J5251,主数据!A:A,0),9))</f>
        <v>华北大区公司</v>
      </c>
      <c r="C5251" t="str">
        <f>IF(K5251="","",INDEX(主数据!A:AD,MATCH(J5251,主数据!A:A,0),11))</f>
        <v>北京七城区</v>
      </c>
      <c r="D5251" t="str">
        <f t="shared" si="328"/>
        <v>BJ48物业服务费标准方式3.38</v>
      </c>
      <c r="E5251" s="13" t="str">
        <f t="shared" ref="E5251:E5314" si="330">TEXT(IF(V5251="","",--V5251),"0.00")</f>
        <v>3.38</v>
      </c>
      <c r="F5251" s="13" t="str">
        <f>IF(E5251="","",IFERROR(IF(IF(K5251="","",INDEX(收费标合同信息维护!A:Q,MATCH(D5251,收费标合同信息维护!J:J,0),10))=D5251,"有","无"),"无"))</f>
        <v>无</v>
      </c>
      <c r="G5251" s="13" t="str">
        <f t="shared" si="329"/>
        <v/>
      </c>
      <c r="H5251" s="13" t="str">
        <f t="shared" ref="H5251:H5314" si="331">TEXT(IF(W5251="","",--W5251),"0.00")</f>
        <v/>
      </c>
      <c r="I5251" s="13" t="str">
        <f>IF(G5251="","",IFERROR(IF(IF(K5251="","",INDEX(收费标合同信息维护!A:Q,MATCH(G5251,收费标合同信息维护!M:M,0),13))=G5251,"有","无"),"无"))</f>
        <v/>
      </c>
      <c r="J5251" s="3" t="s">
        <v>4487</v>
      </c>
      <c r="K5251" s="3" t="s">
        <v>6362</v>
      </c>
      <c r="L5251" s="3" t="s">
        <v>6025</v>
      </c>
      <c r="M5251" s="3" t="s">
        <v>6026</v>
      </c>
      <c r="N5251" s="3" t="s">
        <v>6477</v>
      </c>
      <c r="O5251" s="3" t="s">
        <v>6478</v>
      </c>
      <c r="P5251" s="3" t="s">
        <v>6025</v>
      </c>
      <c r="Q5251" s="3" t="s">
        <v>6026</v>
      </c>
      <c r="R5251" s="3" t="s">
        <v>6484</v>
      </c>
      <c r="S5251" s="3" t="s">
        <v>6485</v>
      </c>
      <c r="T5251" s="3" t="s">
        <v>7189</v>
      </c>
      <c r="U5251" s="3" t="s">
        <v>7270</v>
      </c>
      <c r="V5251" s="3" t="s">
        <v>14585</v>
      </c>
      <c r="W5251" s="3" t="s">
        <v>154</v>
      </c>
      <c r="X5251" s="3" t="s">
        <v>154</v>
      </c>
      <c r="Y5251" s="3" t="s">
        <v>154</v>
      </c>
      <c r="Z5251" s="3" t="s">
        <v>154</v>
      </c>
      <c r="AA5251" s="3" t="s">
        <v>154</v>
      </c>
      <c r="AB5251" s="3" t="s">
        <v>154</v>
      </c>
      <c r="AC5251" s="3" t="s">
        <v>154</v>
      </c>
      <c r="AD5251" s="3" t="s">
        <v>6151</v>
      </c>
      <c r="AE5251" s="3" t="s">
        <v>6151</v>
      </c>
      <c r="AF5251" s="3" t="s">
        <v>154</v>
      </c>
      <c r="AG5251" s="3" t="s">
        <v>154</v>
      </c>
      <c r="AH5251" s="3" t="s">
        <v>6478</v>
      </c>
      <c r="AI5251" s="3" t="s">
        <v>6482</v>
      </c>
      <c r="AJ5251" s="3" t="s">
        <v>6142</v>
      </c>
    </row>
    <row r="5252" spans="1:36" ht="15">
      <c r="A5252" s="10">
        <v>5391</v>
      </c>
      <c r="B5252" t="str">
        <f>IF(K5252="总计","",INDEX(主数据!A:AD,MATCH(J5252,主数据!A:A,0),9))</f>
        <v>华北大区公司</v>
      </c>
      <c r="C5252" t="str">
        <f>IF(K5252="","",INDEX(主数据!A:AD,MATCH(J5252,主数据!A:A,0),11))</f>
        <v>北京七城区</v>
      </c>
      <c r="D5252" t="str">
        <f t="shared" si="328"/>
        <v>BJ48委托停车费（固定）直接录入</v>
      </c>
      <c r="E5252" s="13" t="str">
        <f t="shared" si="330"/>
        <v/>
      </c>
      <c r="F5252" s="13" t="str">
        <f>IF(E5252="","",IFERROR(IF(IF(K5252="","",INDEX(收费标合同信息维护!A:Q,MATCH(D5252,收费标合同信息维护!J:J,0),10))=D5252,"有","无"),"无"))</f>
        <v/>
      </c>
      <c r="G5252" s="13" t="str">
        <f t="shared" si="329"/>
        <v/>
      </c>
      <c r="H5252" s="13" t="str">
        <f t="shared" si="331"/>
        <v/>
      </c>
      <c r="I5252" s="13" t="str">
        <f>IF(G5252="","",IFERROR(IF(IF(K5252="","",INDEX(收费标合同信息维护!A:Q,MATCH(G5252,收费标合同信息维护!M:M,0),13))=G5252,"有","无"),"无"))</f>
        <v/>
      </c>
      <c r="J5252" s="3" t="s">
        <v>4487</v>
      </c>
      <c r="K5252" s="3" t="s">
        <v>6362</v>
      </c>
      <c r="L5252" s="3" t="s">
        <v>7341</v>
      </c>
      <c r="M5252" s="3" t="s">
        <v>7342</v>
      </c>
      <c r="N5252" s="3" t="s">
        <v>6477</v>
      </c>
      <c r="O5252" s="3" t="s">
        <v>6597</v>
      </c>
      <c r="P5252" s="3" t="s">
        <v>7341</v>
      </c>
      <c r="Q5252" s="3" t="s">
        <v>7162</v>
      </c>
      <c r="R5252" s="3" t="s">
        <v>6479</v>
      </c>
      <c r="S5252" s="3" t="s">
        <v>6480</v>
      </c>
      <c r="T5252" s="3" t="s">
        <v>7100</v>
      </c>
      <c r="U5252" s="3" t="s">
        <v>6716</v>
      </c>
      <c r="V5252" s="3" t="s">
        <v>154</v>
      </c>
      <c r="W5252" s="3" t="s">
        <v>154</v>
      </c>
      <c r="X5252" s="3" t="s">
        <v>154</v>
      </c>
      <c r="Y5252" s="3" t="s">
        <v>154</v>
      </c>
      <c r="Z5252" s="3" t="s">
        <v>154</v>
      </c>
      <c r="AA5252" s="3" t="s">
        <v>154</v>
      </c>
      <c r="AB5252" s="3" t="s">
        <v>154</v>
      </c>
      <c r="AC5252" s="3" t="s">
        <v>154</v>
      </c>
      <c r="AD5252" s="3" t="s">
        <v>6151</v>
      </c>
      <c r="AE5252" s="3" t="s">
        <v>6151</v>
      </c>
      <c r="AF5252" s="3" t="s">
        <v>154</v>
      </c>
      <c r="AG5252" s="3" t="s">
        <v>154</v>
      </c>
      <c r="AH5252" s="3" t="s">
        <v>6478</v>
      </c>
      <c r="AI5252" s="3" t="s">
        <v>6482</v>
      </c>
      <c r="AJ5252" s="3" t="s">
        <v>6489</v>
      </c>
    </row>
    <row r="5253" spans="1:36" ht="15">
      <c r="A5253" s="10">
        <v>5392</v>
      </c>
      <c r="B5253" t="str">
        <f>IF(K5253="总计","",INDEX(主数据!A:AD,MATCH(J5253,主数据!A:A,0),9))</f>
        <v>华北大区公司</v>
      </c>
      <c r="C5253" t="str">
        <f>IF(K5253="","",INDEX(主数据!A:AD,MATCH(J5253,主数据!A:A,0),11))</f>
        <v>北京七城区</v>
      </c>
      <c r="D5253" t="str">
        <f t="shared" si="328"/>
        <v>BJ48其他费用直接录入</v>
      </c>
      <c r="E5253" s="13" t="str">
        <f t="shared" si="330"/>
        <v/>
      </c>
      <c r="F5253" s="13" t="str">
        <f>IF(E5253="","",IFERROR(IF(IF(K5253="","",INDEX(收费标合同信息维护!A:Q,MATCH(D5253,收费标合同信息维护!J:J,0),10))=D5253,"有","无"),"无"))</f>
        <v/>
      </c>
      <c r="G5253" s="13" t="str">
        <f t="shared" si="329"/>
        <v/>
      </c>
      <c r="H5253" s="13" t="str">
        <f t="shared" si="331"/>
        <v/>
      </c>
      <c r="I5253" s="13" t="str">
        <f>IF(G5253="","",IFERROR(IF(IF(K5253="","",INDEX(收费标合同信息维护!A:Q,MATCH(G5253,收费标合同信息维护!M:M,0),13))=G5253,"有","无"),"无"))</f>
        <v/>
      </c>
      <c r="J5253" s="3" t="s">
        <v>4487</v>
      </c>
      <c r="K5253" s="3" t="s">
        <v>6362</v>
      </c>
      <c r="L5253" s="3" t="s">
        <v>6544</v>
      </c>
      <c r="M5253" s="3" t="s">
        <v>6545</v>
      </c>
      <c r="N5253" s="3" t="s">
        <v>6477</v>
      </c>
      <c r="O5253" s="3" t="s">
        <v>6478</v>
      </c>
      <c r="P5253" s="3" t="s">
        <v>11149</v>
      </c>
      <c r="Q5253" s="3" t="s">
        <v>8993</v>
      </c>
      <c r="R5253" s="3" t="s">
        <v>6479</v>
      </c>
      <c r="S5253" s="3" t="s">
        <v>6480</v>
      </c>
      <c r="T5253" s="3" t="s">
        <v>7100</v>
      </c>
      <c r="U5253" s="3" t="s">
        <v>8755</v>
      </c>
      <c r="V5253" s="3" t="s">
        <v>154</v>
      </c>
      <c r="W5253" s="3" t="s">
        <v>154</v>
      </c>
      <c r="X5253" s="3" t="s">
        <v>154</v>
      </c>
      <c r="Y5253" s="3" t="s">
        <v>154</v>
      </c>
      <c r="Z5253" s="3" t="s">
        <v>154</v>
      </c>
      <c r="AA5253" s="3" t="s">
        <v>154</v>
      </c>
      <c r="AB5253" s="3" t="s">
        <v>154</v>
      </c>
      <c r="AC5253" s="3" t="s">
        <v>154</v>
      </c>
      <c r="AD5253" s="3" t="s">
        <v>6151</v>
      </c>
      <c r="AE5253" s="3" t="s">
        <v>6151</v>
      </c>
      <c r="AF5253" s="3" t="s">
        <v>154</v>
      </c>
      <c r="AG5253" s="3" t="s">
        <v>154</v>
      </c>
      <c r="AH5253" s="3" t="s">
        <v>6478</v>
      </c>
      <c r="AI5253" s="3" t="s">
        <v>6482</v>
      </c>
      <c r="AJ5253" s="3" t="s">
        <v>6489</v>
      </c>
    </row>
    <row r="5254" spans="1:36" ht="15">
      <c r="A5254" s="10">
        <v>5393</v>
      </c>
      <c r="B5254" t="str">
        <f>IF(K5254="总计","",INDEX(主数据!A:AD,MATCH(J5254,主数据!A:A,0),9))</f>
        <v>华北大区公司</v>
      </c>
      <c r="C5254" t="str">
        <f>IF(K5254="","",INDEX(主数据!A:AD,MATCH(J5254,主数据!A:A,0),11))</f>
        <v>北京七城区</v>
      </c>
      <c r="D5254" t="str">
        <f t="shared" si="328"/>
        <v>BJ48其他费用直接录入</v>
      </c>
      <c r="E5254" s="13" t="str">
        <f t="shared" si="330"/>
        <v/>
      </c>
      <c r="F5254" s="13" t="str">
        <f>IF(E5254="","",IFERROR(IF(IF(K5254="","",INDEX(收费标合同信息维护!A:Q,MATCH(D5254,收费标合同信息维护!J:J,0),10))=D5254,"有","无"),"无"))</f>
        <v/>
      </c>
      <c r="G5254" s="13" t="str">
        <f t="shared" si="329"/>
        <v/>
      </c>
      <c r="H5254" s="13" t="str">
        <f t="shared" si="331"/>
        <v/>
      </c>
      <c r="I5254" s="13" t="str">
        <f>IF(G5254="","",IFERROR(IF(IF(K5254="","",INDEX(收费标合同信息维护!A:Q,MATCH(G5254,收费标合同信息维护!M:M,0),13))=G5254,"有","无"),"无"))</f>
        <v/>
      </c>
      <c r="J5254" s="3" t="s">
        <v>4487</v>
      </c>
      <c r="K5254" s="3" t="s">
        <v>6362</v>
      </c>
      <c r="L5254" s="3" t="s">
        <v>6544</v>
      </c>
      <c r="M5254" s="3" t="s">
        <v>6545</v>
      </c>
      <c r="N5254" s="3" t="s">
        <v>6477</v>
      </c>
      <c r="O5254" s="3" t="s">
        <v>6478</v>
      </c>
      <c r="P5254" s="3" t="s">
        <v>6544</v>
      </c>
      <c r="Q5254" s="3" t="s">
        <v>6545</v>
      </c>
      <c r="R5254" s="3" t="s">
        <v>6479</v>
      </c>
      <c r="S5254" s="3" t="s">
        <v>6480</v>
      </c>
      <c r="T5254" s="3" t="s">
        <v>7100</v>
      </c>
      <c r="U5254" s="3" t="s">
        <v>8755</v>
      </c>
      <c r="V5254" s="3" t="s">
        <v>154</v>
      </c>
      <c r="W5254" s="3" t="s">
        <v>154</v>
      </c>
      <c r="X5254" s="3" t="s">
        <v>154</v>
      </c>
      <c r="Y5254" s="3" t="s">
        <v>154</v>
      </c>
      <c r="Z5254" s="3" t="s">
        <v>154</v>
      </c>
      <c r="AA5254" s="3" t="s">
        <v>154</v>
      </c>
      <c r="AB5254" s="3" t="s">
        <v>154</v>
      </c>
      <c r="AC5254" s="3" t="s">
        <v>154</v>
      </c>
      <c r="AD5254" s="3" t="s">
        <v>6151</v>
      </c>
      <c r="AE5254" s="3" t="s">
        <v>6151</v>
      </c>
      <c r="AF5254" s="3" t="s">
        <v>154</v>
      </c>
      <c r="AG5254" s="3" t="s">
        <v>154</v>
      </c>
      <c r="AH5254" s="3" t="s">
        <v>6478</v>
      </c>
      <c r="AI5254" s="3" t="s">
        <v>6482</v>
      </c>
      <c r="AJ5254" s="3" t="s">
        <v>6489</v>
      </c>
    </row>
    <row r="5255" spans="1:36" ht="15">
      <c r="A5255" s="10">
        <v>5394</v>
      </c>
      <c r="B5255" t="str">
        <f>IF(K5255="总计","",INDEX(主数据!A:AD,MATCH(J5255,主数据!A:A,0),9))</f>
        <v>华北大区公司</v>
      </c>
      <c r="C5255" t="str">
        <f>IF(K5255="","",INDEX(主数据!A:AD,MATCH(J5255,主数据!A:A,0),11))</f>
        <v>北京七城区</v>
      </c>
      <c r="D5255" t="str">
        <f t="shared" si="328"/>
        <v>BJ48其他费用直接录入</v>
      </c>
      <c r="E5255" s="13" t="str">
        <f t="shared" si="330"/>
        <v/>
      </c>
      <c r="F5255" s="13" t="str">
        <f>IF(E5255="","",IFERROR(IF(IF(K5255="","",INDEX(收费标合同信息维护!A:Q,MATCH(D5255,收费标合同信息维护!J:J,0),10))=D5255,"有","无"),"无"))</f>
        <v/>
      </c>
      <c r="G5255" s="13" t="str">
        <f t="shared" si="329"/>
        <v/>
      </c>
      <c r="H5255" s="13" t="str">
        <f t="shared" si="331"/>
        <v/>
      </c>
      <c r="I5255" s="13" t="str">
        <f>IF(G5255="","",IFERROR(IF(IF(K5255="","",INDEX(收费标合同信息维护!A:Q,MATCH(G5255,收费标合同信息维护!M:M,0),13))=G5255,"有","无"),"无"))</f>
        <v/>
      </c>
      <c r="J5255" s="3" t="s">
        <v>4487</v>
      </c>
      <c r="K5255" s="3" t="s">
        <v>6362</v>
      </c>
      <c r="L5255" s="3" t="s">
        <v>6544</v>
      </c>
      <c r="M5255" s="3" t="s">
        <v>6545</v>
      </c>
      <c r="N5255" s="3" t="s">
        <v>6477</v>
      </c>
      <c r="O5255" s="3" t="s">
        <v>6478</v>
      </c>
      <c r="P5255" s="3" t="s">
        <v>8408</v>
      </c>
      <c r="Q5255" s="3" t="s">
        <v>6836</v>
      </c>
      <c r="R5255" s="3" t="s">
        <v>6479</v>
      </c>
      <c r="S5255" s="3" t="s">
        <v>6480</v>
      </c>
      <c r="T5255" s="3" t="s">
        <v>7100</v>
      </c>
      <c r="U5255" s="3" t="s">
        <v>8755</v>
      </c>
      <c r="V5255" s="3" t="s">
        <v>154</v>
      </c>
      <c r="W5255" s="3" t="s">
        <v>154</v>
      </c>
      <c r="X5255" s="3" t="s">
        <v>154</v>
      </c>
      <c r="Y5255" s="3" t="s">
        <v>154</v>
      </c>
      <c r="Z5255" s="3" t="s">
        <v>154</v>
      </c>
      <c r="AA5255" s="3" t="s">
        <v>154</v>
      </c>
      <c r="AB5255" s="3" t="s">
        <v>154</v>
      </c>
      <c r="AC5255" s="3" t="s">
        <v>154</v>
      </c>
      <c r="AD5255" s="3" t="s">
        <v>6151</v>
      </c>
      <c r="AE5255" s="3" t="s">
        <v>6151</v>
      </c>
      <c r="AF5255" s="3" t="s">
        <v>154</v>
      </c>
      <c r="AG5255" s="3" t="s">
        <v>154</v>
      </c>
      <c r="AH5255" s="3" t="s">
        <v>6478</v>
      </c>
      <c r="AI5255" s="3" t="s">
        <v>6482</v>
      </c>
      <c r="AJ5255" s="3" t="s">
        <v>6489</v>
      </c>
    </row>
    <row r="5256" spans="1:36" ht="15">
      <c r="A5256" s="10">
        <v>5395</v>
      </c>
      <c r="B5256" t="str">
        <f>IF(K5256="总计","",INDEX(主数据!A:AD,MATCH(J5256,主数据!A:A,0),9))</f>
        <v>华北大区公司</v>
      </c>
      <c r="C5256" t="str">
        <f>IF(K5256="","",INDEX(主数据!A:AD,MATCH(J5256,主数据!A:A,0),11))</f>
        <v>北京七城区</v>
      </c>
      <c r="D5256" t="str">
        <f t="shared" si="328"/>
        <v>BJ48电费标准方式0.51</v>
      </c>
      <c r="E5256" s="13" t="str">
        <f t="shared" si="330"/>
        <v>0.51</v>
      </c>
      <c r="F5256" s="13" t="str">
        <f>IF(E5256="","",IFERROR(IF(IF(K5256="","",INDEX(收费标合同信息维护!A:Q,MATCH(D5256,收费标合同信息维护!J:J,0),10))=D5256,"有","无"),"无"))</f>
        <v>无</v>
      </c>
      <c r="G5256" s="13" t="str">
        <f t="shared" si="329"/>
        <v/>
      </c>
      <c r="H5256" s="13" t="str">
        <f t="shared" si="331"/>
        <v/>
      </c>
      <c r="I5256" s="13" t="str">
        <f>IF(G5256="","",IFERROR(IF(IF(K5256="","",INDEX(收费标合同信息维护!A:Q,MATCH(G5256,收费标合同信息维护!M:M,0),13))=G5256,"有","无"),"无"))</f>
        <v/>
      </c>
      <c r="J5256" s="3" t="s">
        <v>4487</v>
      </c>
      <c r="K5256" s="3" t="s">
        <v>6362</v>
      </c>
      <c r="L5256" s="3" t="s">
        <v>6601</v>
      </c>
      <c r="M5256" s="3" t="s">
        <v>6602</v>
      </c>
      <c r="N5256" s="3" t="s">
        <v>6603</v>
      </c>
      <c r="O5256" s="3" t="s">
        <v>6478</v>
      </c>
      <c r="P5256" s="3" t="s">
        <v>6601</v>
      </c>
      <c r="Q5256" s="3" t="s">
        <v>10843</v>
      </c>
      <c r="R5256" s="3" t="s">
        <v>6484</v>
      </c>
      <c r="S5256" s="3" t="s">
        <v>6491</v>
      </c>
      <c r="T5256" s="3" t="s">
        <v>7100</v>
      </c>
      <c r="U5256" s="3" t="s">
        <v>8755</v>
      </c>
      <c r="V5256" s="3" t="s">
        <v>16662</v>
      </c>
      <c r="W5256" s="3" t="s">
        <v>154</v>
      </c>
      <c r="X5256" s="3" t="s">
        <v>154</v>
      </c>
      <c r="Y5256" s="3" t="s">
        <v>154</v>
      </c>
      <c r="Z5256" s="3" t="s">
        <v>154</v>
      </c>
      <c r="AA5256" s="3" t="s">
        <v>154</v>
      </c>
      <c r="AB5256" s="3" t="s">
        <v>154</v>
      </c>
      <c r="AC5256" s="3" t="s">
        <v>154</v>
      </c>
      <c r="AD5256" s="3" t="s">
        <v>6151</v>
      </c>
      <c r="AE5256" s="3" t="s">
        <v>6151</v>
      </c>
      <c r="AF5256" s="3" t="s">
        <v>154</v>
      </c>
      <c r="AG5256" s="3" t="s">
        <v>154</v>
      </c>
      <c r="AH5256" s="3" t="s">
        <v>6478</v>
      </c>
      <c r="AI5256" s="3" t="s">
        <v>6482</v>
      </c>
      <c r="AJ5256" s="3" t="s">
        <v>6489</v>
      </c>
    </row>
    <row r="5257" spans="1:36" ht="15">
      <c r="A5257" s="10">
        <v>5396</v>
      </c>
      <c r="B5257" t="str">
        <f>IF(K5257="总计","",INDEX(主数据!A:AD,MATCH(J5257,主数据!A:A,0),9))</f>
        <v>华北大区公司</v>
      </c>
      <c r="C5257" t="str">
        <f>IF(K5257="","",INDEX(主数据!A:AD,MATCH(J5257,主数据!A:A,0),11))</f>
        <v>北京七城区</v>
      </c>
      <c r="D5257" t="str">
        <f t="shared" si="328"/>
        <v>BJ48自来水费（简易征收）标准方式5.00</v>
      </c>
      <c r="E5257" s="13" t="str">
        <f t="shared" si="330"/>
        <v>5.00</v>
      </c>
      <c r="F5257" s="13" t="str">
        <f>IF(E5257="","",IFERROR(IF(IF(K5257="","",INDEX(收费标合同信息维护!A:Q,MATCH(D5257,收费标合同信息维护!J:J,0),10))=D5257,"有","无"),"无"))</f>
        <v>无</v>
      </c>
      <c r="G5257" s="13" t="str">
        <f t="shared" si="329"/>
        <v/>
      </c>
      <c r="H5257" s="13" t="str">
        <f t="shared" si="331"/>
        <v/>
      </c>
      <c r="I5257" s="13" t="str">
        <f>IF(G5257="","",IFERROR(IF(IF(K5257="","",INDEX(收费标合同信息维护!A:Q,MATCH(G5257,收费标合同信息维护!M:M,0),13))=G5257,"有","无"),"无"))</f>
        <v/>
      </c>
      <c r="J5257" s="3" t="s">
        <v>4487</v>
      </c>
      <c r="K5257" s="3" t="s">
        <v>6362</v>
      </c>
      <c r="L5257" s="3" t="s">
        <v>6615</v>
      </c>
      <c r="M5257" s="3" t="s">
        <v>6616</v>
      </c>
      <c r="N5257" s="3" t="s">
        <v>6603</v>
      </c>
      <c r="O5257" s="3" t="s">
        <v>6478</v>
      </c>
      <c r="P5257" s="3" t="s">
        <v>6615</v>
      </c>
      <c r="Q5257" s="3" t="s">
        <v>9050</v>
      </c>
      <c r="R5257" s="3" t="s">
        <v>6484</v>
      </c>
      <c r="S5257" s="3" t="s">
        <v>6491</v>
      </c>
      <c r="T5257" s="3" t="s">
        <v>7100</v>
      </c>
      <c r="U5257" s="3" t="s">
        <v>8755</v>
      </c>
      <c r="V5257" s="3" t="s">
        <v>6744</v>
      </c>
      <c r="W5257" s="3" t="s">
        <v>154</v>
      </c>
      <c r="X5257" s="3" t="s">
        <v>154</v>
      </c>
      <c r="Y5257" s="3" t="s">
        <v>154</v>
      </c>
      <c r="Z5257" s="3" t="s">
        <v>154</v>
      </c>
      <c r="AA5257" s="3" t="s">
        <v>154</v>
      </c>
      <c r="AB5257" s="3" t="s">
        <v>154</v>
      </c>
      <c r="AC5257" s="3" t="s">
        <v>154</v>
      </c>
      <c r="AD5257" s="3" t="s">
        <v>6151</v>
      </c>
      <c r="AE5257" s="3" t="s">
        <v>6151</v>
      </c>
      <c r="AF5257" s="3" t="s">
        <v>154</v>
      </c>
      <c r="AG5257" s="3" t="s">
        <v>154</v>
      </c>
      <c r="AH5257" s="3" t="s">
        <v>6478</v>
      </c>
      <c r="AI5257" s="3" t="s">
        <v>6482</v>
      </c>
      <c r="AJ5257" s="3" t="s">
        <v>6489</v>
      </c>
    </row>
    <row r="5258" spans="1:36" ht="15">
      <c r="A5258" s="10">
        <v>5397</v>
      </c>
      <c r="B5258" t="str">
        <f>IF(K5258="总计","",INDEX(主数据!A:AD,MATCH(J5258,主数据!A:A,0),9))</f>
        <v>华北大区公司</v>
      </c>
      <c r="C5258" t="str">
        <f>IF(K5258="","",INDEX(主数据!A:AD,MATCH(J5258,主数据!A:A,0),11))</f>
        <v>北京五城区</v>
      </c>
      <c r="D5258" t="str">
        <f t="shared" si="328"/>
        <v>BJ63物业服务费标准方式1.35</v>
      </c>
      <c r="E5258" s="13" t="str">
        <f t="shared" si="330"/>
        <v>1.35</v>
      </c>
      <c r="F5258" s="13" t="str">
        <f>IF(E5258="","",IFERROR(IF(IF(K5258="","",INDEX(收费标合同信息维护!A:Q,MATCH(D5258,收费标合同信息维护!J:J,0),10))=D5258,"有","无"),"无"))</f>
        <v>无</v>
      </c>
      <c r="G5258" s="13" t="str">
        <f t="shared" si="329"/>
        <v/>
      </c>
      <c r="H5258" s="13" t="str">
        <f t="shared" si="331"/>
        <v/>
      </c>
      <c r="I5258" s="13" t="str">
        <f>IF(G5258="","",IFERROR(IF(IF(K5258="","",INDEX(收费标合同信息维护!A:Q,MATCH(G5258,收费标合同信息维护!M:M,0),13))=G5258,"有","无"),"无"))</f>
        <v/>
      </c>
      <c r="J5258" s="3" t="s">
        <v>2978</v>
      </c>
      <c r="K5258" s="3" t="s">
        <v>6363</v>
      </c>
      <c r="L5258" s="3" t="s">
        <v>6025</v>
      </c>
      <c r="M5258" s="3" t="s">
        <v>6026</v>
      </c>
      <c r="N5258" s="3" t="s">
        <v>6477</v>
      </c>
      <c r="O5258" s="3" t="s">
        <v>6478</v>
      </c>
      <c r="P5258" s="3" t="s">
        <v>6025</v>
      </c>
      <c r="Q5258" s="3" t="s">
        <v>6026</v>
      </c>
      <c r="R5258" s="3" t="s">
        <v>6484</v>
      </c>
      <c r="S5258" s="3" t="s">
        <v>6485</v>
      </c>
      <c r="T5258" s="3" t="s">
        <v>6496</v>
      </c>
      <c r="U5258" s="3" t="s">
        <v>154</v>
      </c>
      <c r="V5258" s="3" t="s">
        <v>7047</v>
      </c>
      <c r="W5258" s="3" t="s">
        <v>154</v>
      </c>
      <c r="X5258" s="3" t="s">
        <v>154</v>
      </c>
      <c r="Y5258" s="3" t="s">
        <v>154</v>
      </c>
      <c r="Z5258" s="3" t="s">
        <v>154</v>
      </c>
      <c r="AA5258" s="3" t="s">
        <v>154</v>
      </c>
      <c r="AB5258" s="3" t="s">
        <v>154</v>
      </c>
      <c r="AC5258" s="3" t="s">
        <v>154</v>
      </c>
      <c r="AD5258" s="3" t="s">
        <v>6151</v>
      </c>
      <c r="AE5258" s="3" t="s">
        <v>6151</v>
      </c>
      <c r="AF5258" s="3" t="s">
        <v>6040</v>
      </c>
      <c r="AG5258" s="3" t="s">
        <v>154</v>
      </c>
      <c r="AH5258" s="3" t="s">
        <v>6478</v>
      </c>
      <c r="AI5258" s="3" t="s">
        <v>6482</v>
      </c>
      <c r="AJ5258" s="3" t="s">
        <v>9238</v>
      </c>
    </row>
    <row r="5259" spans="1:36" ht="15">
      <c r="A5259" s="10">
        <v>5398</v>
      </c>
      <c r="B5259" t="str">
        <f>IF(K5259="总计","",INDEX(主数据!A:AD,MATCH(J5259,主数据!A:A,0),9))</f>
        <v>华北大区公司</v>
      </c>
      <c r="C5259" t="str">
        <f>IF(K5259="","",INDEX(主数据!A:AD,MATCH(J5259,主数据!A:A,0),11))</f>
        <v>北京五城区</v>
      </c>
      <c r="D5259" t="str">
        <f t="shared" si="328"/>
        <v>BJ63物业服务费标准方式3.20</v>
      </c>
      <c r="E5259" s="13" t="str">
        <f t="shared" si="330"/>
        <v>3.20</v>
      </c>
      <c r="F5259" s="13" t="str">
        <f>IF(E5259="","",IFERROR(IF(IF(K5259="","",INDEX(收费标合同信息维护!A:Q,MATCH(D5259,收费标合同信息维护!J:J,0),10))=D5259,"有","无"),"无"))</f>
        <v>无</v>
      </c>
      <c r="G5259" s="13" t="str">
        <f t="shared" si="329"/>
        <v/>
      </c>
      <c r="H5259" s="13" t="str">
        <f t="shared" si="331"/>
        <v/>
      </c>
      <c r="I5259" s="13" t="str">
        <f>IF(G5259="","",IFERROR(IF(IF(K5259="","",INDEX(收费标合同信息维护!A:Q,MATCH(G5259,收费标合同信息维护!M:M,0),13))=G5259,"有","无"),"无"))</f>
        <v/>
      </c>
      <c r="J5259" s="3" t="s">
        <v>2978</v>
      </c>
      <c r="K5259" s="3" t="s">
        <v>6363</v>
      </c>
      <c r="L5259" s="3" t="s">
        <v>6025</v>
      </c>
      <c r="M5259" s="3" t="s">
        <v>6026</v>
      </c>
      <c r="N5259" s="3" t="s">
        <v>6477</v>
      </c>
      <c r="O5259" s="3" t="s">
        <v>6478</v>
      </c>
      <c r="P5259" s="3" t="s">
        <v>6794</v>
      </c>
      <c r="Q5259" s="3" t="s">
        <v>16526</v>
      </c>
      <c r="R5259" s="3" t="s">
        <v>6484</v>
      </c>
      <c r="S5259" s="3" t="s">
        <v>6485</v>
      </c>
      <c r="T5259" s="3" t="s">
        <v>6496</v>
      </c>
      <c r="U5259" s="3" t="s">
        <v>154</v>
      </c>
      <c r="V5259" s="3" t="s">
        <v>6857</v>
      </c>
      <c r="W5259" s="3" t="s">
        <v>154</v>
      </c>
      <c r="X5259" s="3" t="s">
        <v>154</v>
      </c>
      <c r="Y5259" s="3" t="s">
        <v>154</v>
      </c>
      <c r="Z5259" s="3" t="s">
        <v>154</v>
      </c>
      <c r="AA5259" s="3" t="s">
        <v>154</v>
      </c>
      <c r="AB5259" s="3" t="s">
        <v>154</v>
      </c>
      <c r="AC5259" s="3" t="s">
        <v>154</v>
      </c>
      <c r="AD5259" s="3" t="s">
        <v>6151</v>
      </c>
      <c r="AE5259" s="3" t="s">
        <v>6151</v>
      </c>
      <c r="AF5259" s="3" t="s">
        <v>154</v>
      </c>
      <c r="AG5259" s="3" t="s">
        <v>154</v>
      </c>
      <c r="AH5259" s="3" t="s">
        <v>6478</v>
      </c>
      <c r="AI5259" s="3" t="s">
        <v>6482</v>
      </c>
      <c r="AJ5259" s="3" t="s">
        <v>6033</v>
      </c>
    </row>
    <row r="5260" spans="1:36" ht="15">
      <c r="A5260" s="10">
        <v>5399</v>
      </c>
      <c r="B5260" t="str">
        <f>IF(K5260="总计","",INDEX(主数据!A:AD,MATCH(J5260,主数据!A:A,0),9))</f>
        <v>华北大区公司</v>
      </c>
      <c r="C5260" t="str">
        <f>IF(K5260="","",INDEX(主数据!A:AD,MATCH(J5260,主数据!A:A,0),11))</f>
        <v>北京五城区</v>
      </c>
      <c r="D5260" t="str">
        <f t="shared" si="328"/>
        <v>BJ63物业服务费标准方式1.35</v>
      </c>
      <c r="E5260" s="13" t="str">
        <f t="shared" si="330"/>
        <v>1.35</v>
      </c>
      <c r="F5260" s="13" t="str">
        <f>IF(E5260="","",IFERROR(IF(IF(K5260="","",INDEX(收费标合同信息维护!A:Q,MATCH(D5260,收费标合同信息维护!J:J,0),10))=D5260,"有","无"),"无"))</f>
        <v>无</v>
      </c>
      <c r="G5260" s="13" t="str">
        <f t="shared" si="329"/>
        <v/>
      </c>
      <c r="H5260" s="13" t="str">
        <f t="shared" si="331"/>
        <v/>
      </c>
      <c r="I5260" s="13" t="str">
        <f>IF(G5260="","",IFERROR(IF(IF(K5260="","",INDEX(收费标合同信息维护!A:Q,MATCH(G5260,收费标合同信息维护!M:M,0),13))=G5260,"有","无"),"无"))</f>
        <v/>
      </c>
      <c r="J5260" s="3" t="s">
        <v>2978</v>
      </c>
      <c r="K5260" s="3" t="s">
        <v>6363</v>
      </c>
      <c r="L5260" s="3" t="s">
        <v>6025</v>
      </c>
      <c r="M5260" s="3" t="s">
        <v>6026</v>
      </c>
      <c r="N5260" s="3" t="s">
        <v>6477</v>
      </c>
      <c r="O5260" s="3" t="s">
        <v>6478</v>
      </c>
      <c r="P5260" s="3" t="s">
        <v>7406</v>
      </c>
      <c r="Q5260" s="3" t="s">
        <v>17383</v>
      </c>
      <c r="R5260" s="3" t="s">
        <v>6484</v>
      </c>
      <c r="S5260" s="3" t="s">
        <v>6491</v>
      </c>
      <c r="T5260" s="3" t="s">
        <v>6506</v>
      </c>
      <c r="U5260" s="3" t="s">
        <v>154</v>
      </c>
      <c r="V5260" s="3" t="s">
        <v>7047</v>
      </c>
      <c r="W5260" s="3" t="s">
        <v>154</v>
      </c>
      <c r="X5260" s="3" t="s">
        <v>154</v>
      </c>
      <c r="Y5260" s="3" t="s">
        <v>154</v>
      </c>
      <c r="Z5260" s="3" t="s">
        <v>154</v>
      </c>
      <c r="AA5260" s="3" t="s">
        <v>154</v>
      </c>
      <c r="AB5260" s="3" t="s">
        <v>154</v>
      </c>
      <c r="AC5260" s="3" t="s">
        <v>154</v>
      </c>
      <c r="AD5260" s="3" t="s">
        <v>6151</v>
      </c>
      <c r="AE5260" s="3" t="s">
        <v>6151</v>
      </c>
      <c r="AF5260" s="3" t="s">
        <v>154</v>
      </c>
      <c r="AG5260" s="3" t="s">
        <v>154</v>
      </c>
      <c r="AH5260" s="3" t="s">
        <v>6478</v>
      </c>
      <c r="AI5260" s="3" t="s">
        <v>6482</v>
      </c>
      <c r="AJ5260" s="3" t="s">
        <v>6489</v>
      </c>
    </row>
    <row r="5261" spans="1:36" ht="30">
      <c r="A5261" s="10">
        <v>5400</v>
      </c>
      <c r="B5261" t="str">
        <f>IF(K5261="总计","",INDEX(主数据!A:AD,MATCH(J5261,主数据!A:A,0),9))</f>
        <v>华北大区公司</v>
      </c>
      <c r="C5261" t="str">
        <f>IF(K5261="","",INDEX(主数据!A:AD,MATCH(J5261,主数据!A:A,0),11))</f>
        <v>北京五城区</v>
      </c>
      <c r="D5261" t="str">
        <f t="shared" si="328"/>
        <v>BJ63物业服务费标准方式3.20</v>
      </c>
      <c r="E5261" s="13" t="str">
        <f t="shared" si="330"/>
        <v>3.20</v>
      </c>
      <c r="F5261" s="13" t="str">
        <f>IF(E5261="","",IFERROR(IF(IF(K5261="","",INDEX(收费标合同信息维护!A:Q,MATCH(D5261,收费标合同信息维护!J:J,0),10))=D5261,"有","无"),"无"))</f>
        <v>无</v>
      </c>
      <c r="G5261" s="13" t="str">
        <f t="shared" si="329"/>
        <v/>
      </c>
      <c r="H5261" s="13" t="str">
        <f t="shared" si="331"/>
        <v/>
      </c>
      <c r="I5261" s="13" t="str">
        <f>IF(G5261="","",IFERROR(IF(IF(K5261="","",INDEX(收费标合同信息维护!A:Q,MATCH(G5261,收费标合同信息维护!M:M,0),13))=G5261,"有","无"),"无"))</f>
        <v/>
      </c>
      <c r="J5261" s="3" t="s">
        <v>2978</v>
      </c>
      <c r="K5261" s="3" t="s">
        <v>6363</v>
      </c>
      <c r="L5261" s="3" t="s">
        <v>6025</v>
      </c>
      <c r="M5261" s="3" t="s">
        <v>6026</v>
      </c>
      <c r="N5261" s="3" t="s">
        <v>6477</v>
      </c>
      <c r="O5261" s="3" t="s">
        <v>6478</v>
      </c>
      <c r="P5261" s="3" t="s">
        <v>6796</v>
      </c>
      <c r="Q5261" s="3" t="s">
        <v>18372</v>
      </c>
      <c r="R5261" s="3" t="s">
        <v>6484</v>
      </c>
      <c r="S5261" s="3" t="s">
        <v>6491</v>
      </c>
      <c r="T5261" s="3" t="s">
        <v>6506</v>
      </c>
      <c r="U5261" s="3" t="s">
        <v>154</v>
      </c>
      <c r="V5261" s="3" t="s">
        <v>6857</v>
      </c>
      <c r="W5261" s="3" t="s">
        <v>154</v>
      </c>
      <c r="X5261" s="3" t="s">
        <v>154</v>
      </c>
      <c r="Y5261" s="3" t="s">
        <v>154</v>
      </c>
      <c r="Z5261" s="3" t="s">
        <v>154</v>
      </c>
      <c r="AA5261" s="3" t="s">
        <v>154</v>
      </c>
      <c r="AB5261" s="3" t="s">
        <v>154</v>
      </c>
      <c r="AC5261" s="3" t="s">
        <v>154</v>
      </c>
      <c r="AD5261" s="3" t="s">
        <v>6151</v>
      </c>
      <c r="AE5261" s="3" t="s">
        <v>6151</v>
      </c>
      <c r="AF5261" s="3" t="s">
        <v>154</v>
      </c>
      <c r="AG5261" s="3" t="s">
        <v>154</v>
      </c>
      <c r="AH5261" s="3" t="s">
        <v>6478</v>
      </c>
      <c r="AI5261" s="3" t="s">
        <v>6482</v>
      </c>
      <c r="AJ5261" s="3" t="s">
        <v>6034</v>
      </c>
    </row>
    <row r="5262" spans="1:36" ht="30">
      <c r="A5262" s="10">
        <v>5401</v>
      </c>
      <c r="B5262" t="str">
        <f>IF(K5262="总计","",INDEX(主数据!A:AD,MATCH(J5262,主数据!A:A,0),9))</f>
        <v>华北大区公司</v>
      </c>
      <c r="C5262" t="str">
        <f>IF(K5262="","",INDEX(主数据!A:AD,MATCH(J5262,主数据!A:A,0),11))</f>
        <v>北京五城区</v>
      </c>
      <c r="D5262" t="str">
        <f t="shared" si="328"/>
        <v>BJ63生活垃圾清运费-委托清运直接录入</v>
      </c>
      <c r="E5262" s="13" t="str">
        <f t="shared" si="330"/>
        <v/>
      </c>
      <c r="F5262" s="13" t="str">
        <f>IF(E5262="","",IFERROR(IF(IF(K5262="","",INDEX(收费标合同信息维护!A:Q,MATCH(D5262,收费标合同信息维护!J:J,0),10))=D5262,"有","无"),"无"))</f>
        <v/>
      </c>
      <c r="G5262" s="13" t="str">
        <f t="shared" si="329"/>
        <v/>
      </c>
      <c r="H5262" s="13" t="str">
        <f t="shared" si="331"/>
        <v/>
      </c>
      <c r="I5262" s="13" t="str">
        <f>IF(G5262="","",IFERROR(IF(IF(K5262="","",INDEX(收费标合同信息维护!A:Q,MATCH(G5262,收费标合同信息维护!M:M,0),13))=G5262,"有","无"),"无"))</f>
        <v/>
      </c>
      <c r="J5262" s="3" t="s">
        <v>2978</v>
      </c>
      <c r="K5262" s="3" t="s">
        <v>6363</v>
      </c>
      <c r="L5262" s="3" t="s">
        <v>6630</v>
      </c>
      <c r="M5262" s="3" t="s">
        <v>6631</v>
      </c>
      <c r="N5262" s="3" t="s">
        <v>6477</v>
      </c>
      <c r="O5262" s="3" t="s">
        <v>6478</v>
      </c>
      <c r="P5262" s="3" t="s">
        <v>6630</v>
      </c>
      <c r="Q5262" s="3" t="s">
        <v>6632</v>
      </c>
      <c r="R5262" s="3" t="s">
        <v>6479</v>
      </c>
      <c r="S5262" s="3" t="s">
        <v>6480</v>
      </c>
      <c r="T5262" s="3" t="s">
        <v>7259</v>
      </c>
      <c r="U5262" s="3" t="s">
        <v>154</v>
      </c>
      <c r="V5262" s="3" t="s">
        <v>154</v>
      </c>
      <c r="W5262" s="3" t="s">
        <v>154</v>
      </c>
      <c r="X5262" s="3" t="s">
        <v>154</v>
      </c>
      <c r="Y5262" s="3" t="s">
        <v>154</v>
      </c>
      <c r="Z5262" s="3" t="s">
        <v>154</v>
      </c>
      <c r="AA5262" s="3" t="s">
        <v>154</v>
      </c>
      <c r="AB5262" s="3" t="s">
        <v>154</v>
      </c>
      <c r="AC5262" s="3" t="s">
        <v>154</v>
      </c>
      <c r="AD5262" s="3" t="s">
        <v>6151</v>
      </c>
      <c r="AE5262" s="3" t="s">
        <v>6151</v>
      </c>
      <c r="AF5262" s="3" t="s">
        <v>154</v>
      </c>
      <c r="AG5262" s="3" t="s">
        <v>154</v>
      </c>
      <c r="AH5262" s="3" t="s">
        <v>6478</v>
      </c>
      <c r="AI5262" s="3" t="s">
        <v>6482</v>
      </c>
      <c r="AJ5262" s="3" t="s">
        <v>6489</v>
      </c>
    </row>
    <row r="5263" spans="1:36" ht="15">
      <c r="A5263" s="10">
        <v>5402</v>
      </c>
      <c r="B5263" t="str">
        <f>IF(K5263="总计","",INDEX(主数据!A:AD,MATCH(J5263,主数据!A:A,0),9))</f>
        <v>华北大区公司</v>
      </c>
      <c r="C5263" t="str">
        <f>IF(K5263="","",INDEX(主数据!A:AD,MATCH(J5263,主数据!A:A,0),11))</f>
        <v>北京五城区</v>
      </c>
      <c r="D5263" t="str">
        <f t="shared" si="328"/>
        <v>BJ63自营停车费（固定）直接录入</v>
      </c>
      <c r="E5263" s="13" t="str">
        <f t="shared" si="330"/>
        <v/>
      </c>
      <c r="F5263" s="13" t="str">
        <f>IF(E5263="","",IFERROR(IF(IF(K5263="","",INDEX(收费标合同信息维护!A:Q,MATCH(D5263,收费标合同信息维护!J:J,0),10))=D5263,"有","无"),"无"))</f>
        <v/>
      </c>
      <c r="G5263" s="13" t="str">
        <f t="shared" si="329"/>
        <v/>
      </c>
      <c r="H5263" s="13" t="str">
        <f t="shared" si="331"/>
        <v/>
      </c>
      <c r="I5263" s="13" t="str">
        <f>IF(G5263="","",IFERROR(IF(IF(K5263="","",INDEX(收费标合同信息维护!A:Q,MATCH(G5263,收费标合同信息维护!M:M,0),13))=G5263,"有","无"),"无"))</f>
        <v/>
      </c>
      <c r="J5263" s="3" t="s">
        <v>2978</v>
      </c>
      <c r="K5263" s="3" t="s">
        <v>6363</v>
      </c>
      <c r="L5263" s="3" t="s">
        <v>6714</v>
      </c>
      <c r="M5263" s="3" t="s">
        <v>6715</v>
      </c>
      <c r="N5263" s="3" t="s">
        <v>6477</v>
      </c>
      <c r="O5263" s="3" t="s">
        <v>6597</v>
      </c>
      <c r="P5263" s="3" t="s">
        <v>6714</v>
      </c>
      <c r="Q5263" s="3" t="s">
        <v>6715</v>
      </c>
      <c r="R5263" s="3" t="s">
        <v>6479</v>
      </c>
      <c r="S5263" s="3" t="s">
        <v>6480</v>
      </c>
      <c r="T5263" s="3" t="s">
        <v>6760</v>
      </c>
      <c r="U5263" s="3" t="s">
        <v>6716</v>
      </c>
      <c r="V5263" s="3" t="s">
        <v>154</v>
      </c>
      <c r="W5263" s="3" t="s">
        <v>154</v>
      </c>
      <c r="X5263" s="3" t="s">
        <v>154</v>
      </c>
      <c r="Y5263" s="3" t="s">
        <v>154</v>
      </c>
      <c r="Z5263" s="3" t="s">
        <v>154</v>
      </c>
      <c r="AA5263" s="3" t="s">
        <v>154</v>
      </c>
      <c r="AB5263" s="3" t="s">
        <v>154</v>
      </c>
      <c r="AC5263" s="3" t="s">
        <v>154</v>
      </c>
      <c r="AD5263" s="3" t="s">
        <v>6151</v>
      </c>
      <c r="AE5263" s="3" t="s">
        <v>6151</v>
      </c>
      <c r="AF5263" s="3" t="s">
        <v>154</v>
      </c>
      <c r="AG5263" s="3" t="s">
        <v>154</v>
      </c>
      <c r="AH5263" s="3" t="s">
        <v>6478</v>
      </c>
      <c r="AI5263" s="3" t="s">
        <v>6482</v>
      </c>
      <c r="AJ5263" s="3" t="s">
        <v>6489</v>
      </c>
    </row>
    <row r="5264" spans="1:36" ht="15">
      <c r="A5264" s="10">
        <v>5403</v>
      </c>
      <c r="B5264" t="str">
        <f>IF(K5264="总计","",INDEX(主数据!A:AD,MATCH(J5264,主数据!A:A,0),9))</f>
        <v>华北大区公司</v>
      </c>
      <c r="C5264" t="str">
        <f>IF(K5264="","",INDEX(主数据!A:AD,MATCH(J5264,主数据!A:A,0),11))</f>
        <v>北京五城区</v>
      </c>
      <c r="D5264" t="str">
        <f t="shared" si="328"/>
        <v>BJ63自营停车费（临时）直接录入</v>
      </c>
      <c r="E5264" s="13" t="str">
        <f t="shared" si="330"/>
        <v/>
      </c>
      <c r="F5264" s="13" t="str">
        <f>IF(E5264="","",IFERROR(IF(IF(K5264="","",INDEX(收费标合同信息维护!A:Q,MATCH(D5264,收费标合同信息维护!J:J,0),10))=D5264,"有","无"),"无"))</f>
        <v/>
      </c>
      <c r="G5264" s="13" t="str">
        <f t="shared" si="329"/>
        <v/>
      </c>
      <c r="H5264" s="13" t="str">
        <f t="shared" si="331"/>
        <v/>
      </c>
      <c r="I5264" s="13" t="str">
        <f>IF(G5264="","",IFERROR(IF(IF(K5264="","",INDEX(收费标合同信息维护!A:Q,MATCH(G5264,收费标合同信息维护!M:M,0),13))=G5264,"有","无"),"无"))</f>
        <v/>
      </c>
      <c r="J5264" s="3" t="s">
        <v>2978</v>
      </c>
      <c r="K5264" s="3" t="s">
        <v>6363</v>
      </c>
      <c r="L5264" s="3" t="s">
        <v>8898</v>
      </c>
      <c r="M5264" s="3" t="s">
        <v>8899</v>
      </c>
      <c r="N5264" s="3" t="s">
        <v>6477</v>
      </c>
      <c r="O5264" s="3" t="s">
        <v>6597</v>
      </c>
      <c r="P5264" s="3" t="s">
        <v>8898</v>
      </c>
      <c r="Q5264" s="3" t="s">
        <v>8899</v>
      </c>
      <c r="R5264" s="3" t="s">
        <v>6479</v>
      </c>
      <c r="S5264" s="3" t="s">
        <v>6480</v>
      </c>
      <c r="T5264" s="3" t="s">
        <v>6760</v>
      </c>
      <c r="U5264" s="3" t="s">
        <v>6716</v>
      </c>
      <c r="V5264" s="3" t="s">
        <v>154</v>
      </c>
      <c r="W5264" s="3" t="s">
        <v>154</v>
      </c>
      <c r="X5264" s="3" t="s">
        <v>154</v>
      </c>
      <c r="Y5264" s="3" t="s">
        <v>154</v>
      </c>
      <c r="Z5264" s="3" t="s">
        <v>154</v>
      </c>
      <c r="AA5264" s="3" t="s">
        <v>154</v>
      </c>
      <c r="AB5264" s="3" t="s">
        <v>154</v>
      </c>
      <c r="AC5264" s="3" t="s">
        <v>154</v>
      </c>
      <c r="AD5264" s="3" t="s">
        <v>6151</v>
      </c>
      <c r="AE5264" s="3" t="s">
        <v>6151</v>
      </c>
      <c r="AF5264" s="3" t="s">
        <v>154</v>
      </c>
      <c r="AG5264" s="3" t="s">
        <v>154</v>
      </c>
      <c r="AH5264" s="3" t="s">
        <v>6478</v>
      </c>
      <c r="AI5264" s="3" t="s">
        <v>6482</v>
      </c>
      <c r="AJ5264" s="3" t="s">
        <v>6489</v>
      </c>
    </row>
    <row r="5265" spans="1:36" ht="15">
      <c r="A5265" s="10">
        <v>5404</v>
      </c>
      <c r="B5265" t="str">
        <f>IF(K5265="总计","",INDEX(主数据!A:AD,MATCH(J5265,主数据!A:A,0),9))</f>
        <v>华北大区公司</v>
      </c>
      <c r="C5265" t="str">
        <f>IF(K5265="","",INDEX(主数据!A:AD,MATCH(J5265,主数据!A:A,0),11))</f>
        <v>北京五城区</v>
      </c>
      <c r="D5265" t="str">
        <f t="shared" si="328"/>
        <v>BJ63电费标准方式1.20</v>
      </c>
      <c r="E5265" s="13" t="str">
        <f t="shared" si="330"/>
        <v>1.20</v>
      </c>
      <c r="F5265" s="13" t="str">
        <f>IF(E5265="","",IFERROR(IF(IF(K5265="","",INDEX(收费标合同信息维护!A:Q,MATCH(D5265,收费标合同信息维护!J:J,0),10))=D5265,"有","无"),"无"))</f>
        <v>无</v>
      </c>
      <c r="G5265" s="13" t="str">
        <f t="shared" si="329"/>
        <v/>
      </c>
      <c r="H5265" s="13" t="str">
        <f t="shared" si="331"/>
        <v/>
      </c>
      <c r="I5265" s="13" t="str">
        <f>IF(G5265="","",IFERROR(IF(IF(K5265="","",INDEX(收费标合同信息维护!A:Q,MATCH(G5265,收费标合同信息维护!M:M,0),13))=G5265,"有","无"),"无"))</f>
        <v/>
      </c>
      <c r="J5265" s="3" t="s">
        <v>2978</v>
      </c>
      <c r="K5265" s="3" t="s">
        <v>6363</v>
      </c>
      <c r="L5265" s="3" t="s">
        <v>6601</v>
      </c>
      <c r="M5265" s="3" t="s">
        <v>6602</v>
      </c>
      <c r="N5265" s="3" t="s">
        <v>6603</v>
      </c>
      <c r="O5265" s="3" t="s">
        <v>6478</v>
      </c>
      <c r="P5265" s="3" t="s">
        <v>6601</v>
      </c>
      <c r="Q5265" s="3" t="s">
        <v>6602</v>
      </c>
      <c r="R5265" s="3" t="s">
        <v>6484</v>
      </c>
      <c r="S5265" s="3" t="s">
        <v>6491</v>
      </c>
      <c r="T5265" s="3" t="s">
        <v>6510</v>
      </c>
      <c r="U5265" s="3" t="s">
        <v>154</v>
      </c>
      <c r="V5265" s="3" t="s">
        <v>6614</v>
      </c>
      <c r="W5265" s="3" t="s">
        <v>154</v>
      </c>
      <c r="X5265" s="3" t="s">
        <v>154</v>
      </c>
      <c r="Y5265" s="3" t="s">
        <v>154</v>
      </c>
      <c r="Z5265" s="3" t="s">
        <v>154</v>
      </c>
      <c r="AA5265" s="3" t="s">
        <v>154</v>
      </c>
      <c r="AB5265" s="3" t="s">
        <v>154</v>
      </c>
      <c r="AC5265" s="3" t="s">
        <v>154</v>
      </c>
      <c r="AD5265" s="3" t="s">
        <v>6151</v>
      </c>
      <c r="AE5265" s="3" t="s">
        <v>6151</v>
      </c>
      <c r="AF5265" s="3" t="s">
        <v>154</v>
      </c>
      <c r="AG5265" s="3" t="s">
        <v>154</v>
      </c>
      <c r="AH5265" s="3" t="s">
        <v>6478</v>
      </c>
      <c r="AI5265" s="3" t="s">
        <v>6482</v>
      </c>
      <c r="AJ5265" s="3" t="s">
        <v>6489</v>
      </c>
    </row>
    <row r="5266" spans="1:36" ht="15">
      <c r="A5266" s="10">
        <v>5405</v>
      </c>
      <c r="B5266" t="str">
        <f>IF(K5266="总计","",INDEX(主数据!A:AD,MATCH(J5266,主数据!A:A,0),9))</f>
        <v>华北大区公司</v>
      </c>
      <c r="C5266" t="str">
        <f>IF(K5266="","",INDEX(主数据!A:AD,MATCH(J5266,主数据!A:A,0),11))</f>
        <v>北京五城区</v>
      </c>
      <c r="D5266" t="str">
        <f t="shared" si="328"/>
        <v>BJ63电费标准方式0.65</v>
      </c>
      <c r="E5266" s="13" t="str">
        <f t="shared" si="330"/>
        <v>0.65</v>
      </c>
      <c r="F5266" s="13" t="str">
        <f>IF(E5266="","",IFERROR(IF(IF(K5266="","",INDEX(收费标合同信息维护!A:Q,MATCH(D5266,收费标合同信息维护!J:J,0),10))=D5266,"有","无"),"无"))</f>
        <v>无</v>
      </c>
      <c r="G5266" s="13" t="str">
        <f t="shared" si="329"/>
        <v/>
      </c>
      <c r="H5266" s="13" t="str">
        <f t="shared" si="331"/>
        <v/>
      </c>
      <c r="I5266" s="13" t="str">
        <f>IF(G5266="","",IFERROR(IF(IF(K5266="","",INDEX(收费标合同信息维护!A:Q,MATCH(G5266,收费标合同信息维护!M:M,0),13))=G5266,"有","无"),"无"))</f>
        <v/>
      </c>
      <c r="J5266" s="3" t="s">
        <v>2978</v>
      </c>
      <c r="K5266" s="3" t="s">
        <v>6363</v>
      </c>
      <c r="L5266" s="3" t="s">
        <v>6601</v>
      </c>
      <c r="M5266" s="3" t="s">
        <v>6602</v>
      </c>
      <c r="N5266" s="3" t="s">
        <v>6603</v>
      </c>
      <c r="O5266" s="3" t="s">
        <v>6478</v>
      </c>
      <c r="P5266" s="3" t="s">
        <v>8775</v>
      </c>
      <c r="Q5266" s="3" t="s">
        <v>8776</v>
      </c>
      <c r="R5266" s="3" t="s">
        <v>6484</v>
      </c>
      <c r="S5266" s="3" t="s">
        <v>6491</v>
      </c>
      <c r="T5266" s="3" t="s">
        <v>6633</v>
      </c>
      <c r="U5266" s="3" t="s">
        <v>154</v>
      </c>
      <c r="V5266" s="3" t="s">
        <v>8778</v>
      </c>
      <c r="W5266" s="3" t="s">
        <v>154</v>
      </c>
      <c r="X5266" s="3" t="s">
        <v>154</v>
      </c>
      <c r="Y5266" s="3" t="s">
        <v>154</v>
      </c>
      <c r="Z5266" s="3" t="s">
        <v>154</v>
      </c>
      <c r="AA5266" s="3" t="s">
        <v>154</v>
      </c>
      <c r="AB5266" s="3" t="s">
        <v>154</v>
      </c>
      <c r="AC5266" s="3" t="s">
        <v>154</v>
      </c>
      <c r="AD5266" s="3" t="s">
        <v>6151</v>
      </c>
      <c r="AE5266" s="3" t="s">
        <v>6151</v>
      </c>
      <c r="AF5266" s="3" t="s">
        <v>154</v>
      </c>
      <c r="AG5266" s="3" t="s">
        <v>154</v>
      </c>
      <c r="AH5266" s="3" t="s">
        <v>6478</v>
      </c>
      <c r="AI5266" s="3" t="s">
        <v>6482</v>
      </c>
      <c r="AJ5266" s="3" t="s">
        <v>6489</v>
      </c>
    </row>
    <row r="5267" spans="1:36" ht="15">
      <c r="A5267" s="10">
        <v>5406</v>
      </c>
      <c r="B5267" t="str">
        <f>IF(K5267="总计","",INDEX(主数据!A:AD,MATCH(J5267,主数据!A:A,0),9))</f>
        <v>华北大区公司</v>
      </c>
      <c r="C5267" t="str">
        <f>IF(K5267="","",INDEX(主数据!A:AD,MATCH(J5267,主数据!A:A,0),11))</f>
        <v>北京五城区</v>
      </c>
      <c r="D5267" t="str">
        <f t="shared" si="328"/>
        <v>BJ63电费标准方式0.80</v>
      </c>
      <c r="E5267" s="13" t="str">
        <f t="shared" si="330"/>
        <v>0.80</v>
      </c>
      <c r="F5267" s="13" t="str">
        <f>IF(E5267="","",IFERROR(IF(IF(K5267="","",INDEX(收费标合同信息维护!A:Q,MATCH(D5267,收费标合同信息维护!J:J,0),10))=D5267,"有","无"),"无"))</f>
        <v>无</v>
      </c>
      <c r="G5267" s="13" t="str">
        <f t="shared" si="329"/>
        <v/>
      </c>
      <c r="H5267" s="13" t="str">
        <f t="shared" si="331"/>
        <v/>
      </c>
      <c r="I5267" s="13" t="str">
        <f>IF(G5267="","",IFERROR(IF(IF(K5267="","",INDEX(收费标合同信息维护!A:Q,MATCH(G5267,收费标合同信息维护!M:M,0),13))=G5267,"有","无"),"无"))</f>
        <v/>
      </c>
      <c r="J5267" s="3" t="s">
        <v>2978</v>
      </c>
      <c r="K5267" s="3" t="s">
        <v>6363</v>
      </c>
      <c r="L5267" s="3" t="s">
        <v>6601</v>
      </c>
      <c r="M5267" s="3" t="s">
        <v>6602</v>
      </c>
      <c r="N5267" s="3" t="s">
        <v>6603</v>
      </c>
      <c r="O5267" s="3" t="s">
        <v>6478</v>
      </c>
      <c r="P5267" s="3" t="s">
        <v>16664</v>
      </c>
      <c r="Q5267" s="3" t="s">
        <v>16665</v>
      </c>
      <c r="R5267" s="3" t="s">
        <v>6484</v>
      </c>
      <c r="S5267" s="3" t="s">
        <v>6491</v>
      </c>
      <c r="T5267" s="3" t="s">
        <v>7001</v>
      </c>
      <c r="U5267" s="3" t="s">
        <v>154</v>
      </c>
      <c r="V5267" s="3" t="s">
        <v>6722</v>
      </c>
      <c r="W5267" s="3" t="s">
        <v>154</v>
      </c>
      <c r="X5267" s="3" t="s">
        <v>154</v>
      </c>
      <c r="Y5267" s="3" t="s">
        <v>154</v>
      </c>
      <c r="Z5267" s="3" t="s">
        <v>154</v>
      </c>
      <c r="AA5267" s="3" t="s">
        <v>154</v>
      </c>
      <c r="AB5267" s="3" t="s">
        <v>154</v>
      </c>
      <c r="AC5267" s="3" t="s">
        <v>154</v>
      </c>
      <c r="AD5267" s="3" t="s">
        <v>6151</v>
      </c>
      <c r="AE5267" s="3" t="s">
        <v>6151</v>
      </c>
      <c r="AF5267" s="3" t="s">
        <v>154</v>
      </c>
      <c r="AG5267" s="3" t="s">
        <v>154</v>
      </c>
      <c r="AH5267" s="3" t="s">
        <v>6478</v>
      </c>
      <c r="AI5267" s="3" t="s">
        <v>6482</v>
      </c>
      <c r="AJ5267" s="3" t="s">
        <v>6489</v>
      </c>
    </row>
    <row r="5268" spans="1:36" ht="15">
      <c r="A5268" s="10">
        <v>5407</v>
      </c>
      <c r="B5268" t="str">
        <f>IF(K5268="总计","",INDEX(主数据!A:AD,MATCH(J5268,主数据!A:A,0),9))</f>
        <v>华北大区公司</v>
      </c>
      <c r="C5268" t="str">
        <f>IF(K5268="","",INDEX(主数据!A:AD,MATCH(J5268,主数据!A:A,0),11))</f>
        <v>北京五城区</v>
      </c>
      <c r="D5268" t="str">
        <f t="shared" si="328"/>
        <v>BJ80物业服务费标准方式1.86</v>
      </c>
      <c r="E5268" s="13" t="str">
        <f t="shared" si="330"/>
        <v>1.86</v>
      </c>
      <c r="F5268" s="13" t="str">
        <f>IF(E5268="","",IFERROR(IF(IF(K5268="","",INDEX(收费标合同信息维护!A:Q,MATCH(D5268,收费标合同信息维护!J:J,0),10))=D5268,"有","无"),"无"))</f>
        <v>无</v>
      </c>
      <c r="G5268" s="13" t="str">
        <f t="shared" si="329"/>
        <v/>
      </c>
      <c r="H5268" s="13" t="str">
        <f t="shared" si="331"/>
        <v/>
      </c>
      <c r="I5268" s="13" t="str">
        <f>IF(G5268="","",IFERROR(IF(IF(K5268="","",INDEX(收费标合同信息维护!A:Q,MATCH(G5268,收费标合同信息维护!M:M,0),13))=G5268,"有","无"),"无"))</f>
        <v/>
      </c>
      <c r="J5268" s="3" t="s">
        <v>4244</v>
      </c>
      <c r="K5268" s="3" t="s">
        <v>6364</v>
      </c>
      <c r="L5268" s="3" t="s">
        <v>6025</v>
      </c>
      <c r="M5268" s="3" t="s">
        <v>6026</v>
      </c>
      <c r="N5268" s="3" t="s">
        <v>6477</v>
      </c>
      <c r="O5268" s="3" t="s">
        <v>6478</v>
      </c>
      <c r="P5268" s="3" t="s">
        <v>16666</v>
      </c>
      <c r="Q5268" s="3" t="s">
        <v>8451</v>
      </c>
      <c r="R5268" s="3" t="s">
        <v>6484</v>
      </c>
      <c r="S5268" s="3" t="s">
        <v>6485</v>
      </c>
      <c r="T5268" s="3" t="s">
        <v>6496</v>
      </c>
      <c r="U5268" s="3" t="s">
        <v>154</v>
      </c>
      <c r="V5268" s="3" t="s">
        <v>12969</v>
      </c>
      <c r="W5268" s="3" t="s">
        <v>154</v>
      </c>
      <c r="X5268" s="3" t="s">
        <v>154</v>
      </c>
      <c r="Y5268" s="3" t="s">
        <v>154</v>
      </c>
      <c r="Z5268" s="3" t="s">
        <v>154</v>
      </c>
      <c r="AA5268" s="3" t="s">
        <v>154</v>
      </c>
      <c r="AB5268" s="3" t="s">
        <v>154</v>
      </c>
      <c r="AC5268" s="3" t="s">
        <v>154</v>
      </c>
      <c r="AD5268" s="3" t="s">
        <v>6151</v>
      </c>
      <c r="AE5268" s="3" t="s">
        <v>6151</v>
      </c>
      <c r="AF5268" s="3" t="s">
        <v>154</v>
      </c>
      <c r="AG5268" s="3" t="s">
        <v>154</v>
      </c>
      <c r="AH5268" s="3" t="s">
        <v>6478</v>
      </c>
      <c r="AI5268" s="3" t="s">
        <v>6482</v>
      </c>
      <c r="AJ5268" s="3" t="s">
        <v>6449</v>
      </c>
    </row>
    <row r="5269" spans="1:36" ht="15">
      <c r="A5269" s="10">
        <v>5408</v>
      </c>
      <c r="B5269" t="str">
        <f>IF(K5269="总计","",INDEX(主数据!A:AD,MATCH(J5269,主数据!A:A,0),9))</f>
        <v>华北大区公司</v>
      </c>
      <c r="C5269" t="str">
        <f>IF(K5269="","",INDEX(主数据!A:AD,MATCH(J5269,主数据!A:A,0),11))</f>
        <v>北京五城区</v>
      </c>
      <c r="D5269" t="str">
        <f t="shared" si="328"/>
        <v>BJ80物业服务费标准方式3.20</v>
      </c>
      <c r="E5269" s="13" t="str">
        <f t="shared" si="330"/>
        <v>3.20</v>
      </c>
      <c r="F5269" s="13" t="str">
        <f>IF(E5269="","",IFERROR(IF(IF(K5269="","",INDEX(收费标合同信息维护!A:Q,MATCH(D5269,收费标合同信息维护!J:J,0),10))=D5269,"有","无"),"无"))</f>
        <v>无</v>
      </c>
      <c r="G5269" s="13" t="str">
        <f t="shared" si="329"/>
        <v/>
      </c>
      <c r="H5269" s="13" t="str">
        <f t="shared" si="331"/>
        <v/>
      </c>
      <c r="I5269" s="13" t="str">
        <f>IF(G5269="","",IFERROR(IF(IF(K5269="","",INDEX(收费标合同信息维护!A:Q,MATCH(G5269,收费标合同信息维护!M:M,0),13))=G5269,"有","无"),"无"))</f>
        <v/>
      </c>
      <c r="J5269" s="3" t="s">
        <v>4244</v>
      </c>
      <c r="K5269" s="3" t="s">
        <v>6364</v>
      </c>
      <c r="L5269" s="3" t="s">
        <v>6025</v>
      </c>
      <c r="M5269" s="3" t="s">
        <v>6026</v>
      </c>
      <c r="N5269" s="3" t="s">
        <v>6477</v>
      </c>
      <c r="O5269" s="3" t="s">
        <v>6478</v>
      </c>
      <c r="P5269" s="3" t="s">
        <v>16667</v>
      </c>
      <c r="Q5269" s="3" t="s">
        <v>11443</v>
      </c>
      <c r="R5269" s="3" t="s">
        <v>6484</v>
      </c>
      <c r="S5269" s="3" t="s">
        <v>6485</v>
      </c>
      <c r="T5269" s="3" t="s">
        <v>6496</v>
      </c>
      <c r="U5269" s="3" t="s">
        <v>154</v>
      </c>
      <c r="V5269" s="3" t="s">
        <v>6857</v>
      </c>
      <c r="W5269" s="3" t="s">
        <v>154</v>
      </c>
      <c r="X5269" s="3" t="s">
        <v>154</v>
      </c>
      <c r="Y5269" s="3" t="s">
        <v>154</v>
      </c>
      <c r="Z5269" s="3" t="s">
        <v>154</v>
      </c>
      <c r="AA5269" s="3" t="s">
        <v>154</v>
      </c>
      <c r="AB5269" s="3" t="s">
        <v>154</v>
      </c>
      <c r="AC5269" s="3" t="s">
        <v>154</v>
      </c>
      <c r="AD5269" s="3" t="s">
        <v>6151</v>
      </c>
      <c r="AE5269" s="3" t="s">
        <v>6151</v>
      </c>
      <c r="AF5269" s="3" t="s">
        <v>154</v>
      </c>
      <c r="AG5269" s="3" t="s">
        <v>154</v>
      </c>
      <c r="AH5269" s="3" t="s">
        <v>6478</v>
      </c>
      <c r="AI5269" s="3" t="s">
        <v>6482</v>
      </c>
      <c r="AJ5269" s="3" t="s">
        <v>6038</v>
      </c>
    </row>
    <row r="5270" spans="1:36" ht="15">
      <c r="A5270" s="10">
        <v>5409</v>
      </c>
      <c r="B5270" t="str">
        <f>IF(K5270="总计","",INDEX(主数据!A:AD,MATCH(J5270,主数据!A:A,0),9))</f>
        <v>华北大区公司</v>
      </c>
      <c r="C5270" t="str">
        <f>IF(K5270="","",INDEX(主数据!A:AD,MATCH(J5270,主数据!A:A,0),11))</f>
        <v>北京五城区</v>
      </c>
      <c r="D5270" t="str">
        <f t="shared" si="328"/>
        <v>BJ80物业服务费直接录入</v>
      </c>
      <c r="E5270" s="13" t="str">
        <f t="shared" si="330"/>
        <v/>
      </c>
      <c r="F5270" s="13" t="str">
        <f>IF(E5270="","",IFERROR(IF(IF(K5270="","",INDEX(收费标合同信息维护!A:Q,MATCH(D5270,收费标合同信息维护!J:J,0),10))=D5270,"有","无"),"无"))</f>
        <v/>
      </c>
      <c r="G5270" s="13" t="str">
        <f t="shared" si="329"/>
        <v/>
      </c>
      <c r="H5270" s="13" t="str">
        <f t="shared" si="331"/>
        <v/>
      </c>
      <c r="I5270" s="13" t="str">
        <f>IF(G5270="","",IFERROR(IF(IF(K5270="","",INDEX(收费标合同信息维护!A:Q,MATCH(G5270,收费标合同信息维护!M:M,0),13))=G5270,"有","无"),"无"))</f>
        <v/>
      </c>
      <c r="J5270" s="3" t="s">
        <v>4244</v>
      </c>
      <c r="K5270" s="3" t="s">
        <v>6364</v>
      </c>
      <c r="L5270" s="3" t="s">
        <v>6025</v>
      </c>
      <c r="M5270" s="3" t="s">
        <v>6026</v>
      </c>
      <c r="N5270" s="3" t="s">
        <v>6477</v>
      </c>
      <c r="O5270" s="3" t="s">
        <v>6478</v>
      </c>
      <c r="P5270" s="3" t="s">
        <v>16668</v>
      </c>
      <c r="Q5270" s="3" t="s">
        <v>16663</v>
      </c>
      <c r="R5270" s="3" t="s">
        <v>6479</v>
      </c>
      <c r="S5270" s="3" t="s">
        <v>6480</v>
      </c>
      <c r="T5270" s="3" t="s">
        <v>13006</v>
      </c>
      <c r="U5270" s="3" t="s">
        <v>154</v>
      </c>
      <c r="V5270" s="3" t="s">
        <v>154</v>
      </c>
      <c r="W5270" s="3" t="s">
        <v>154</v>
      </c>
      <c r="X5270" s="3" t="s">
        <v>154</v>
      </c>
      <c r="Y5270" s="3" t="s">
        <v>154</v>
      </c>
      <c r="Z5270" s="3" t="s">
        <v>154</v>
      </c>
      <c r="AA5270" s="3" t="s">
        <v>154</v>
      </c>
      <c r="AB5270" s="3" t="s">
        <v>154</v>
      </c>
      <c r="AC5270" s="3" t="s">
        <v>154</v>
      </c>
      <c r="AD5270" s="3" t="s">
        <v>6151</v>
      </c>
      <c r="AE5270" s="3" t="s">
        <v>6151</v>
      </c>
      <c r="AF5270" s="3" t="s">
        <v>154</v>
      </c>
      <c r="AG5270" s="3" t="s">
        <v>154</v>
      </c>
      <c r="AH5270" s="3" t="s">
        <v>6478</v>
      </c>
      <c r="AI5270" s="3" t="s">
        <v>6482</v>
      </c>
      <c r="AJ5270" s="3" t="s">
        <v>6489</v>
      </c>
    </row>
    <row r="5271" spans="1:36" ht="30">
      <c r="A5271" s="10">
        <v>5410</v>
      </c>
      <c r="B5271" t="str">
        <f>IF(K5271="总计","",INDEX(主数据!A:AD,MATCH(J5271,主数据!A:A,0),9))</f>
        <v>华北大区公司</v>
      </c>
      <c r="C5271" t="str">
        <f>IF(K5271="","",INDEX(主数据!A:AD,MATCH(J5271,主数据!A:A,0),11))</f>
        <v>北京五城区</v>
      </c>
      <c r="D5271" t="str">
        <f t="shared" si="328"/>
        <v>BJ80生活垃圾清运费-委托清运直接录入</v>
      </c>
      <c r="E5271" s="13" t="str">
        <f t="shared" si="330"/>
        <v/>
      </c>
      <c r="F5271" s="13" t="str">
        <f>IF(E5271="","",IFERROR(IF(IF(K5271="","",INDEX(收费标合同信息维护!A:Q,MATCH(D5271,收费标合同信息维护!J:J,0),10))=D5271,"有","无"),"无"))</f>
        <v/>
      </c>
      <c r="G5271" s="13" t="str">
        <f t="shared" si="329"/>
        <v/>
      </c>
      <c r="H5271" s="13" t="str">
        <f t="shared" si="331"/>
        <v/>
      </c>
      <c r="I5271" s="13" t="str">
        <f>IF(G5271="","",IFERROR(IF(IF(K5271="","",INDEX(收费标合同信息维护!A:Q,MATCH(G5271,收费标合同信息维护!M:M,0),13))=G5271,"有","无"),"无"))</f>
        <v/>
      </c>
      <c r="J5271" s="3" t="s">
        <v>4244</v>
      </c>
      <c r="K5271" s="3" t="s">
        <v>6364</v>
      </c>
      <c r="L5271" s="3" t="s">
        <v>6630</v>
      </c>
      <c r="M5271" s="3" t="s">
        <v>6631</v>
      </c>
      <c r="N5271" s="3" t="s">
        <v>6477</v>
      </c>
      <c r="O5271" s="3" t="s">
        <v>6478</v>
      </c>
      <c r="P5271" s="3" t="s">
        <v>16669</v>
      </c>
      <c r="Q5271" s="3" t="s">
        <v>13008</v>
      </c>
      <c r="R5271" s="3" t="s">
        <v>6479</v>
      </c>
      <c r="S5271" s="3" t="s">
        <v>6480</v>
      </c>
      <c r="T5271" s="3" t="s">
        <v>13009</v>
      </c>
      <c r="U5271" s="3" t="s">
        <v>154</v>
      </c>
      <c r="V5271" s="3" t="s">
        <v>154</v>
      </c>
      <c r="W5271" s="3" t="s">
        <v>154</v>
      </c>
      <c r="X5271" s="3" t="s">
        <v>154</v>
      </c>
      <c r="Y5271" s="3" t="s">
        <v>154</v>
      </c>
      <c r="Z5271" s="3" t="s">
        <v>154</v>
      </c>
      <c r="AA5271" s="3" t="s">
        <v>154</v>
      </c>
      <c r="AB5271" s="3" t="s">
        <v>154</v>
      </c>
      <c r="AC5271" s="3" t="s">
        <v>154</v>
      </c>
      <c r="AD5271" s="3" t="s">
        <v>6151</v>
      </c>
      <c r="AE5271" s="3" t="s">
        <v>6151</v>
      </c>
      <c r="AF5271" s="3" t="s">
        <v>154</v>
      </c>
      <c r="AG5271" s="3" t="s">
        <v>154</v>
      </c>
      <c r="AH5271" s="3" t="s">
        <v>6478</v>
      </c>
      <c r="AI5271" s="3" t="s">
        <v>6482</v>
      </c>
      <c r="AJ5271" s="3" t="s">
        <v>6449</v>
      </c>
    </row>
    <row r="5272" spans="1:36" ht="30">
      <c r="A5272" s="10">
        <v>5411</v>
      </c>
      <c r="B5272" t="str">
        <f>IF(K5272="总计","",INDEX(主数据!A:AD,MATCH(J5272,主数据!A:A,0),9))</f>
        <v>华北大区公司</v>
      </c>
      <c r="C5272" t="str">
        <f>IF(K5272="","",INDEX(主数据!A:AD,MATCH(J5272,主数据!A:A,0),11))</f>
        <v>北京四城区</v>
      </c>
      <c r="D5272" t="str">
        <f t="shared" si="328"/>
        <v>TC-HD03开发商委托停车租赁费（固定）定额</v>
      </c>
      <c r="E5272" s="13" t="str">
        <f t="shared" si="330"/>
        <v/>
      </c>
      <c r="F5272" s="13" t="str">
        <f>IF(E5272="","",IFERROR(IF(IF(K5272="","",INDEX(收费标合同信息维护!A:Q,MATCH(D5272,收费标合同信息维护!J:J,0),10))=D5272,"有","无"),"无"))</f>
        <v/>
      </c>
      <c r="G5272" s="13" t="str">
        <f t="shared" si="329"/>
        <v>TC-HD03开发商委托停车租赁费（固定）定额400.00</v>
      </c>
      <c r="H5272" s="13" t="str">
        <f t="shared" si="331"/>
        <v>400.00</v>
      </c>
      <c r="I5272" s="13" t="str">
        <f>IF(G5272="","",IFERROR(IF(IF(K5272="","",INDEX(收费标合同信息维护!A:Q,MATCH(G5272,收费标合同信息维护!M:M,0),13))=G5272,"有","无"),"无"))</f>
        <v>无</v>
      </c>
      <c r="J5272" s="3" t="s">
        <v>4665</v>
      </c>
      <c r="K5272" s="3" t="s">
        <v>18373</v>
      </c>
      <c r="L5272" s="3" t="s">
        <v>6818</v>
      </c>
      <c r="M5272" s="3" t="s">
        <v>6819</v>
      </c>
      <c r="N5272" s="3" t="s">
        <v>6477</v>
      </c>
      <c r="O5272" s="3" t="s">
        <v>6478</v>
      </c>
      <c r="P5272" s="3" t="s">
        <v>18374</v>
      </c>
      <c r="Q5272" s="3" t="s">
        <v>18375</v>
      </c>
      <c r="R5272" s="3" t="s">
        <v>6490</v>
      </c>
      <c r="S5272" s="3" t="s">
        <v>6485</v>
      </c>
      <c r="T5272" s="3" t="s">
        <v>6506</v>
      </c>
      <c r="U5272" s="3" t="s">
        <v>154</v>
      </c>
      <c r="V5272" s="3" t="s">
        <v>154</v>
      </c>
      <c r="W5272" s="3" t="s">
        <v>7012</v>
      </c>
      <c r="X5272" s="3" t="s">
        <v>154</v>
      </c>
      <c r="Y5272" s="3" t="s">
        <v>154</v>
      </c>
      <c r="Z5272" s="3" t="s">
        <v>154</v>
      </c>
      <c r="AA5272" s="3" t="s">
        <v>154</v>
      </c>
      <c r="AB5272" s="3" t="s">
        <v>154</v>
      </c>
      <c r="AC5272" s="3" t="s">
        <v>154</v>
      </c>
      <c r="AD5272" s="3" t="s">
        <v>6151</v>
      </c>
      <c r="AE5272" s="3" t="s">
        <v>6151</v>
      </c>
      <c r="AF5272" s="3" t="s">
        <v>154</v>
      </c>
      <c r="AG5272" s="3" t="s">
        <v>154</v>
      </c>
      <c r="AH5272" s="3" t="s">
        <v>6478</v>
      </c>
      <c r="AI5272" s="3" t="s">
        <v>6482</v>
      </c>
      <c r="AJ5272" s="3" t="s">
        <v>6489</v>
      </c>
    </row>
    <row r="5273" spans="1:36" ht="30">
      <c r="A5273" s="10">
        <v>5412</v>
      </c>
      <c r="B5273" t="str">
        <f>IF(K5273="总计","",INDEX(主数据!A:AD,MATCH(J5273,主数据!A:A,0),9))</f>
        <v>华北大区公司</v>
      </c>
      <c r="C5273" t="str">
        <f>IF(K5273="","",INDEX(主数据!A:AD,MATCH(J5273,主数据!A:A,0),11))</f>
        <v>北京四城区</v>
      </c>
      <c r="D5273" t="str">
        <f t="shared" si="328"/>
        <v>TC-HD03开发商委托停车管理费（固定）定额</v>
      </c>
      <c r="E5273" s="13" t="str">
        <f t="shared" si="330"/>
        <v/>
      </c>
      <c r="F5273" s="13" t="str">
        <f>IF(E5273="","",IFERROR(IF(IF(K5273="","",INDEX(收费标合同信息维护!A:Q,MATCH(D5273,收费标合同信息维护!J:J,0),10))=D5273,"有","无"),"无"))</f>
        <v/>
      </c>
      <c r="G5273" s="13" t="str">
        <f t="shared" si="329"/>
        <v>TC-HD03开发商委托停车管理费（固定）定额150.00</v>
      </c>
      <c r="H5273" s="13" t="str">
        <f t="shared" si="331"/>
        <v>150.00</v>
      </c>
      <c r="I5273" s="13" t="str">
        <f>IF(G5273="","",IFERROR(IF(IF(K5273="","",INDEX(收费标合同信息维护!A:Q,MATCH(G5273,收费标合同信息维护!M:M,0),13))=G5273,"有","无"),"无"))</f>
        <v>无</v>
      </c>
      <c r="J5273" s="3" t="s">
        <v>4665</v>
      </c>
      <c r="K5273" s="3" t="s">
        <v>18373</v>
      </c>
      <c r="L5273" s="3" t="s">
        <v>6512</v>
      </c>
      <c r="M5273" s="3" t="s">
        <v>6513</v>
      </c>
      <c r="N5273" s="3" t="s">
        <v>6477</v>
      </c>
      <c r="O5273" s="3" t="s">
        <v>6478</v>
      </c>
      <c r="P5273" s="3" t="s">
        <v>1</v>
      </c>
      <c r="Q5273" s="3" t="s">
        <v>18376</v>
      </c>
      <c r="R5273" s="3" t="s">
        <v>6490</v>
      </c>
      <c r="S5273" s="3" t="s">
        <v>6485</v>
      </c>
      <c r="T5273" s="3" t="s">
        <v>6506</v>
      </c>
      <c r="U5273" s="3" t="s">
        <v>154</v>
      </c>
      <c r="V5273" s="3" t="s">
        <v>154</v>
      </c>
      <c r="W5273" s="3" t="s">
        <v>8442</v>
      </c>
      <c r="X5273" s="3" t="s">
        <v>154</v>
      </c>
      <c r="Y5273" s="3" t="s">
        <v>154</v>
      </c>
      <c r="Z5273" s="3" t="s">
        <v>154</v>
      </c>
      <c r="AA5273" s="3" t="s">
        <v>154</v>
      </c>
      <c r="AB5273" s="3" t="s">
        <v>154</v>
      </c>
      <c r="AC5273" s="3" t="s">
        <v>154</v>
      </c>
      <c r="AD5273" s="3" t="s">
        <v>6151</v>
      </c>
      <c r="AE5273" s="3" t="s">
        <v>6151</v>
      </c>
      <c r="AF5273" s="3" t="s">
        <v>154</v>
      </c>
      <c r="AG5273" s="3" t="s">
        <v>154</v>
      </c>
      <c r="AH5273" s="3" t="s">
        <v>6478</v>
      </c>
      <c r="AI5273" s="3" t="s">
        <v>6482</v>
      </c>
      <c r="AJ5273" s="3" t="s">
        <v>6489</v>
      </c>
    </row>
    <row r="5274" spans="1:36" ht="30">
      <c r="A5274" s="10">
        <v>5413</v>
      </c>
      <c r="B5274" t="str">
        <f>IF(K5274="总计","",INDEX(主数据!A:AD,MATCH(J5274,主数据!A:A,0),9))</f>
        <v>华北大区公司</v>
      </c>
      <c r="C5274" t="str">
        <f>IF(K5274="","",INDEX(主数据!A:AD,MATCH(J5274,主数据!A:A,0),11))</f>
        <v>北京四城区</v>
      </c>
      <c r="D5274" t="str">
        <f t="shared" si="328"/>
        <v>TC-HD03开发商委托停车管理费（固定）定额</v>
      </c>
      <c r="E5274" s="13" t="str">
        <f t="shared" si="330"/>
        <v/>
      </c>
      <c r="F5274" s="13" t="str">
        <f>IF(E5274="","",IFERROR(IF(IF(K5274="","",INDEX(收费标合同信息维护!A:Q,MATCH(D5274,收费标合同信息维护!J:J,0),10))=D5274,"有","无"),"无"))</f>
        <v/>
      </c>
      <c r="G5274" s="13" t="str">
        <f t="shared" si="329"/>
        <v>TC-HD03开发商委托停车管理费（固定）定额90.00</v>
      </c>
      <c r="H5274" s="13" t="str">
        <f t="shared" si="331"/>
        <v>90.00</v>
      </c>
      <c r="I5274" s="13" t="str">
        <f>IF(G5274="","",IFERROR(IF(IF(K5274="","",INDEX(收费标合同信息维护!A:Q,MATCH(G5274,收费标合同信息维护!M:M,0),13))=G5274,"有","无"),"无"))</f>
        <v>无</v>
      </c>
      <c r="J5274" s="3" t="s">
        <v>4665</v>
      </c>
      <c r="K5274" s="3" t="s">
        <v>18373</v>
      </c>
      <c r="L5274" s="3" t="s">
        <v>6512</v>
      </c>
      <c r="M5274" s="3" t="s">
        <v>6513</v>
      </c>
      <c r="N5274" s="3" t="s">
        <v>6477</v>
      </c>
      <c r="O5274" s="3" t="s">
        <v>6478</v>
      </c>
      <c r="P5274" s="3" t="s">
        <v>2</v>
      </c>
      <c r="Q5274" s="3" t="s">
        <v>18377</v>
      </c>
      <c r="R5274" s="3" t="s">
        <v>6490</v>
      </c>
      <c r="S5274" s="3" t="s">
        <v>6485</v>
      </c>
      <c r="T5274" s="3" t="s">
        <v>6506</v>
      </c>
      <c r="U5274" s="3" t="s">
        <v>154</v>
      </c>
      <c r="V5274" s="3" t="s">
        <v>154</v>
      </c>
      <c r="W5274" s="3" t="s">
        <v>7163</v>
      </c>
      <c r="X5274" s="3" t="s">
        <v>154</v>
      </c>
      <c r="Y5274" s="3" t="s">
        <v>154</v>
      </c>
      <c r="Z5274" s="3" t="s">
        <v>154</v>
      </c>
      <c r="AA5274" s="3" t="s">
        <v>154</v>
      </c>
      <c r="AB5274" s="3" t="s">
        <v>154</v>
      </c>
      <c r="AC5274" s="3" t="s">
        <v>154</v>
      </c>
      <c r="AD5274" s="3" t="s">
        <v>6151</v>
      </c>
      <c r="AE5274" s="3" t="s">
        <v>6151</v>
      </c>
      <c r="AF5274" s="3" t="s">
        <v>154</v>
      </c>
      <c r="AG5274" s="3" t="s">
        <v>154</v>
      </c>
      <c r="AH5274" s="3" t="s">
        <v>6478</v>
      </c>
      <c r="AI5274" s="3" t="s">
        <v>6482</v>
      </c>
      <c r="AJ5274" s="3" t="s">
        <v>6489</v>
      </c>
    </row>
    <row r="5275" spans="1:36" ht="30">
      <c r="A5275" s="10">
        <v>5414</v>
      </c>
      <c r="B5275" t="str">
        <f>IF(K5275="总计","",INDEX(主数据!A:AD,MATCH(J5275,主数据!A:A,0),9))</f>
        <v>华北大区公司</v>
      </c>
      <c r="C5275" t="str">
        <f>IF(K5275="","",INDEX(主数据!A:AD,MATCH(J5275,主数据!A:A,0),11))</f>
        <v>北京四城区</v>
      </c>
      <c r="D5275" t="str">
        <f t="shared" si="328"/>
        <v>TC-HD03开发商委托停车管理费（固定）定额</v>
      </c>
      <c r="E5275" s="13" t="str">
        <f t="shared" si="330"/>
        <v/>
      </c>
      <c r="F5275" s="13" t="str">
        <f>IF(E5275="","",IFERROR(IF(IF(K5275="","",INDEX(收费标合同信息维护!A:Q,MATCH(D5275,收费标合同信息维护!J:J,0),10))=D5275,"有","无"),"无"))</f>
        <v/>
      </c>
      <c r="G5275" s="13" t="str">
        <f t="shared" si="329"/>
        <v>TC-HD03开发商委托停车管理费（固定）定额150.00</v>
      </c>
      <c r="H5275" s="13" t="str">
        <f t="shared" si="331"/>
        <v>150.00</v>
      </c>
      <c r="I5275" s="13" t="str">
        <f>IF(G5275="","",IFERROR(IF(IF(K5275="","",INDEX(收费标合同信息维护!A:Q,MATCH(G5275,收费标合同信息维护!M:M,0),13))=G5275,"有","无"),"无"))</f>
        <v>无</v>
      </c>
      <c r="J5275" s="3" t="s">
        <v>4665</v>
      </c>
      <c r="K5275" s="3" t="s">
        <v>18373</v>
      </c>
      <c r="L5275" s="3" t="s">
        <v>6512</v>
      </c>
      <c r="M5275" s="3" t="s">
        <v>6513</v>
      </c>
      <c r="N5275" s="3" t="s">
        <v>6477</v>
      </c>
      <c r="O5275" s="3" t="s">
        <v>6478</v>
      </c>
      <c r="P5275" s="3" t="s">
        <v>18378</v>
      </c>
      <c r="Q5275" s="3" t="s">
        <v>15798</v>
      </c>
      <c r="R5275" s="3" t="s">
        <v>6490</v>
      </c>
      <c r="S5275" s="3" t="s">
        <v>6485</v>
      </c>
      <c r="T5275" s="3" t="s">
        <v>6506</v>
      </c>
      <c r="U5275" s="3" t="s">
        <v>154</v>
      </c>
      <c r="V5275" s="3" t="s">
        <v>154</v>
      </c>
      <c r="W5275" s="3" t="s">
        <v>8442</v>
      </c>
      <c r="X5275" s="3" t="s">
        <v>154</v>
      </c>
      <c r="Y5275" s="3" t="s">
        <v>154</v>
      </c>
      <c r="Z5275" s="3" t="s">
        <v>154</v>
      </c>
      <c r="AA5275" s="3" t="s">
        <v>154</v>
      </c>
      <c r="AB5275" s="3" t="s">
        <v>154</v>
      </c>
      <c r="AC5275" s="3" t="s">
        <v>154</v>
      </c>
      <c r="AD5275" s="3" t="s">
        <v>6151</v>
      </c>
      <c r="AE5275" s="3" t="s">
        <v>6151</v>
      </c>
      <c r="AF5275" s="3" t="s">
        <v>154</v>
      </c>
      <c r="AG5275" s="3" t="s">
        <v>154</v>
      </c>
      <c r="AH5275" s="3" t="s">
        <v>6478</v>
      </c>
      <c r="AI5275" s="3" t="s">
        <v>6482</v>
      </c>
      <c r="AJ5275" s="3" t="s">
        <v>6489</v>
      </c>
    </row>
    <row r="5276" spans="1:36" ht="15">
      <c r="A5276" s="10">
        <v>5415</v>
      </c>
      <c r="B5276" t="str">
        <f>IF(K5276="总计","",INDEX(主数据!A:AD,MATCH(J5276,主数据!A:A,0),9))</f>
        <v>华西大区公司</v>
      </c>
      <c r="C5276" t="str">
        <f>IF(K5276="","",INDEX(主数据!A:AD,MATCH(J5276,主数据!A:A,0),11))</f>
        <v>成都西北区</v>
      </c>
      <c r="D5276" t="str">
        <f t="shared" si="328"/>
        <v>CD14物业服务费标准方式1.50</v>
      </c>
      <c r="E5276" s="13" t="str">
        <f t="shared" si="330"/>
        <v>1.50</v>
      </c>
      <c r="F5276" s="13" t="str">
        <f>IF(E5276="","",IFERROR(IF(IF(K5276="","",INDEX(收费标合同信息维护!A:Q,MATCH(D5276,收费标合同信息维护!J:J,0),10))=D5276,"有","无"),"无"))</f>
        <v>无</v>
      </c>
      <c r="G5276" s="13" t="str">
        <f t="shared" si="329"/>
        <v/>
      </c>
      <c r="H5276" s="13" t="str">
        <f t="shared" si="331"/>
        <v/>
      </c>
      <c r="I5276" s="13" t="str">
        <f>IF(G5276="","",IFERROR(IF(IF(K5276="","",INDEX(收费标合同信息维护!A:Q,MATCH(G5276,收费标合同信息维护!M:M,0),13))=G5276,"有","无"),"无"))</f>
        <v/>
      </c>
      <c r="J5276" s="3" t="s">
        <v>3052</v>
      </c>
      <c r="K5276" s="3" t="s">
        <v>16670</v>
      </c>
      <c r="L5276" s="3" t="s">
        <v>6025</v>
      </c>
      <c r="M5276" s="3" t="s">
        <v>6026</v>
      </c>
      <c r="N5276" s="3" t="s">
        <v>6477</v>
      </c>
      <c r="O5276" s="3" t="s">
        <v>6478</v>
      </c>
      <c r="P5276" s="3" t="s">
        <v>16671</v>
      </c>
      <c r="Q5276" s="3" t="s">
        <v>11705</v>
      </c>
      <c r="R5276" s="3" t="s">
        <v>6484</v>
      </c>
      <c r="S5276" s="3" t="s">
        <v>6627</v>
      </c>
      <c r="T5276" s="3" t="s">
        <v>6481</v>
      </c>
      <c r="U5276" s="3" t="s">
        <v>154</v>
      </c>
      <c r="V5276" s="3" t="s">
        <v>6608</v>
      </c>
      <c r="W5276" s="3" t="s">
        <v>154</v>
      </c>
      <c r="X5276" s="3" t="s">
        <v>154</v>
      </c>
      <c r="Y5276" s="3" t="s">
        <v>154</v>
      </c>
      <c r="Z5276" s="3" t="s">
        <v>154</v>
      </c>
      <c r="AA5276" s="3" t="s">
        <v>154</v>
      </c>
      <c r="AB5276" s="3" t="s">
        <v>154</v>
      </c>
      <c r="AC5276" s="3" t="s">
        <v>154</v>
      </c>
      <c r="AD5276" s="3" t="s">
        <v>6151</v>
      </c>
      <c r="AE5276" s="3" t="s">
        <v>6151</v>
      </c>
      <c r="AF5276" s="3" t="s">
        <v>154</v>
      </c>
      <c r="AG5276" s="3" t="s">
        <v>154</v>
      </c>
      <c r="AH5276" s="3" t="s">
        <v>6597</v>
      </c>
      <c r="AI5276" s="3" t="s">
        <v>6482</v>
      </c>
      <c r="AJ5276" s="3" t="s">
        <v>16672</v>
      </c>
    </row>
    <row r="5277" spans="1:36" ht="15">
      <c r="A5277" s="10">
        <v>5416</v>
      </c>
      <c r="B5277" t="str">
        <f>IF(K5277="总计","",INDEX(主数据!A:AD,MATCH(J5277,主数据!A:A,0),9))</f>
        <v>华西大区公司</v>
      </c>
      <c r="C5277" t="str">
        <f>IF(K5277="","",INDEX(主数据!A:AD,MATCH(J5277,主数据!A:A,0),11))</f>
        <v>成都西北区</v>
      </c>
      <c r="D5277" t="str">
        <f t="shared" si="328"/>
        <v>CD14物业服务费标准方式2.00</v>
      </c>
      <c r="E5277" s="13" t="str">
        <f t="shared" si="330"/>
        <v>2.00</v>
      </c>
      <c r="F5277" s="13" t="str">
        <f>IF(E5277="","",IFERROR(IF(IF(K5277="","",INDEX(收费标合同信息维护!A:Q,MATCH(D5277,收费标合同信息维护!J:J,0),10))=D5277,"有","无"),"无"))</f>
        <v>无</v>
      </c>
      <c r="G5277" s="13" t="str">
        <f t="shared" si="329"/>
        <v/>
      </c>
      <c r="H5277" s="13" t="str">
        <f t="shared" si="331"/>
        <v/>
      </c>
      <c r="I5277" s="13" t="str">
        <f>IF(G5277="","",IFERROR(IF(IF(K5277="","",INDEX(收费标合同信息维护!A:Q,MATCH(G5277,收费标合同信息维护!M:M,0),13))=G5277,"有","无"),"无"))</f>
        <v/>
      </c>
      <c r="J5277" s="3" t="s">
        <v>3052</v>
      </c>
      <c r="K5277" s="3" t="s">
        <v>16670</v>
      </c>
      <c r="L5277" s="3" t="s">
        <v>6025</v>
      </c>
      <c r="M5277" s="3" t="s">
        <v>6026</v>
      </c>
      <c r="N5277" s="3" t="s">
        <v>6477</v>
      </c>
      <c r="O5277" s="3" t="s">
        <v>6478</v>
      </c>
      <c r="P5277" s="3" t="s">
        <v>16673</v>
      </c>
      <c r="Q5277" s="3" t="s">
        <v>8669</v>
      </c>
      <c r="R5277" s="3" t="s">
        <v>6484</v>
      </c>
      <c r="S5277" s="3" t="s">
        <v>6627</v>
      </c>
      <c r="T5277" s="3" t="s">
        <v>6481</v>
      </c>
      <c r="U5277" s="3" t="s">
        <v>154</v>
      </c>
      <c r="V5277" s="3" t="s">
        <v>6686</v>
      </c>
      <c r="W5277" s="3" t="s">
        <v>154</v>
      </c>
      <c r="X5277" s="3" t="s">
        <v>154</v>
      </c>
      <c r="Y5277" s="3" t="s">
        <v>154</v>
      </c>
      <c r="Z5277" s="3" t="s">
        <v>154</v>
      </c>
      <c r="AA5277" s="3" t="s">
        <v>154</v>
      </c>
      <c r="AB5277" s="3" t="s">
        <v>154</v>
      </c>
      <c r="AC5277" s="3" t="s">
        <v>154</v>
      </c>
      <c r="AD5277" s="3" t="s">
        <v>6151</v>
      </c>
      <c r="AE5277" s="3" t="s">
        <v>6151</v>
      </c>
      <c r="AF5277" s="3" t="s">
        <v>154</v>
      </c>
      <c r="AG5277" s="3" t="s">
        <v>154</v>
      </c>
      <c r="AH5277" s="3" t="s">
        <v>6597</v>
      </c>
      <c r="AI5277" s="3" t="s">
        <v>6482</v>
      </c>
      <c r="AJ5277" s="3" t="s">
        <v>16</v>
      </c>
    </row>
    <row r="5278" spans="1:36" ht="30">
      <c r="A5278" s="10">
        <v>5417</v>
      </c>
      <c r="B5278" t="str">
        <f>IF(K5278="总计","",INDEX(主数据!A:AD,MATCH(J5278,主数据!A:A,0),9))</f>
        <v>华西大区公司</v>
      </c>
      <c r="C5278" t="str">
        <f>IF(K5278="","",INDEX(主数据!A:AD,MATCH(J5278,主数据!A:A,0),11))</f>
        <v>成都西北区</v>
      </c>
      <c r="D5278" t="str">
        <f t="shared" si="328"/>
        <v>CD14物业服务费标准方式5.00</v>
      </c>
      <c r="E5278" s="13" t="str">
        <f t="shared" si="330"/>
        <v>5.00</v>
      </c>
      <c r="F5278" s="13" t="str">
        <f>IF(E5278="","",IFERROR(IF(IF(K5278="","",INDEX(收费标合同信息维护!A:Q,MATCH(D5278,收费标合同信息维护!J:J,0),10))=D5278,"有","无"),"无"))</f>
        <v>无</v>
      </c>
      <c r="G5278" s="13" t="str">
        <f t="shared" si="329"/>
        <v/>
      </c>
      <c r="H5278" s="13" t="str">
        <f t="shared" si="331"/>
        <v/>
      </c>
      <c r="I5278" s="13" t="str">
        <f>IF(G5278="","",IFERROR(IF(IF(K5278="","",INDEX(收费标合同信息维护!A:Q,MATCH(G5278,收费标合同信息维护!M:M,0),13))=G5278,"有","无"),"无"))</f>
        <v/>
      </c>
      <c r="J5278" s="3" t="s">
        <v>3052</v>
      </c>
      <c r="K5278" s="3" t="s">
        <v>16670</v>
      </c>
      <c r="L5278" s="3" t="s">
        <v>6025</v>
      </c>
      <c r="M5278" s="3" t="s">
        <v>6026</v>
      </c>
      <c r="N5278" s="3" t="s">
        <v>6477</v>
      </c>
      <c r="O5278" s="3" t="s">
        <v>6478</v>
      </c>
      <c r="P5278" s="3" t="s">
        <v>16674</v>
      </c>
      <c r="Q5278" s="3" t="s">
        <v>16675</v>
      </c>
      <c r="R5278" s="3" t="s">
        <v>6484</v>
      </c>
      <c r="S5278" s="3" t="s">
        <v>6627</v>
      </c>
      <c r="T5278" s="3" t="s">
        <v>6481</v>
      </c>
      <c r="U5278" s="3" t="s">
        <v>154</v>
      </c>
      <c r="V5278" s="3" t="s">
        <v>6744</v>
      </c>
      <c r="W5278" s="3" t="s">
        <v>154</v>
      </c>
      <c r="X5278" s="3" t="s">
        <v>154</v>
      </c>
      <c r="Y5278" s="3" t="s">
        <v>154</v>
      </c>
      <c r="Z5278" s="3" t="s">
        <v>154</v>
      </c>
      <c r="AA5278" s="3" t="s">
        <v>154</v>
      </c>
      <c r="AB5278" s="3" t="s">
        <v>154</v>
      </c>
      <c r="AC5278" s="3" t="s">
        <v>154</v>
      </c>
      <c r="AD5278" s="3" t="s">
        <v>6151</v>
      </c>
      <c r="AE5278" s="3" t="s">
        <v>6151</v>
      </c>
      <c r="AF5278" s="3" t="s">
        <v>154</v>
      </c>
      <c r="AG5278" s="3" t="s">
        <v>154</v>
      </c>
      <c r="AH5278" s="3" t="s">
        <v>6597</v>
      </c>
      <c r="AI5278" s="3" t="s">
        <v>6482</v>
      </c>
      <c r="AJ5278" s="3" t="s">
        <v>6030</v>
      </c>
    </row>
    <row r="5279" spans="1:36" ht="15">
      <c r="A5279" s="10">
        <v>5418</v>
      </c>
      <c r="B5279" t="str">
        <f>IF(K5279="总计","",INDEX(主数据!A:AD,MATCH(J5279,主数据!A:A,0),9))</f>
        <v>华西大区公司</v>
      </c>
      <c r="C5279" t="str">
        <f>IF(K5279="","",INDEX(主数据!A:AD,MATCH(J5279,主数据!A:A,0),11))</f>
        <v>成都西北区</v>
      </c>
      <c r="D5279" t="str">
        <f t="shared" si="328"/>
        <v>CD14物业服务费标准方式3.50</v>
      </c>
      <c r="E5279" s="13" t="str">
        <f t="shared" si="330"/>
        <v>3.50</v>
      </c>
      <c r="F5279" s="13" t="str">
        <f>IF(E5279="","",IFERROR(IF(IF(K5279="","",INDEX(收费标合同信息维护!A:Q,MATCH(D5279,收费标合同信息维护!J:J,0),10))=D5279,"有","无"),"无"))</f>
        <v>无</v>
      </c>
      <c r="G5279" s="13" t="str">
        <f t="shared" si="329"/>
        <v/>
      </c>
      <c r="H5279" s="13" t="str">
        <f t="shared" si="331"/>
        <v/>
      </c>
      <c r="I5279" s="13" t="str">
        <f>IF(G5279="","",IFERROR(IF(IF(K5279="","",INDEX(收费标合同信息维护!A:Q,MATCH(G5279,收费标合同信息维护!M:M,0),13))=G5279,"有","无"),"无"))</f>
        <v/>
      </c>
      <c r="J5279" s="3" t="s">
        <v>3052</v>
      </c>
      <c r="K5279" s="3" t="s">
        <v>16670</v>
      </c>
      <c r="L5279" s="3" t="s">
        <v>6025</v>
      </c>
      <c r="M5279" s="3" t="s">
        <v>6026</v>
      </c>
      <c r="N5279" s="3" t="s">
        <v>6477</v>
      </c>
      <c r="O5279" s="3" t="s">
        <v>6478</v>
      </c>
      <c r="P5279" s="3" t="s">
        <v>16676</v>
      </c>
      <c r="Q5279" s="3" t="s">
        <v>16677</v>
      </c>
      <c r="R5279" s="3" t="s">
        <v>6484</v>
      </c>
      <c r="S5279" s="3" t="s">
        <v>6627</v>
      </c>
      <c r="T5279" s="3" t="s">
        <v>7084</v>
      </c>
      <c r="U5279" s="3" t="s">
        <v>154</v>
      </c>
      <c r="V5279" s="3" t="s">
        <v>6869</v>
      </c>
      <c r="W5279" s="3" t="s">
        <v>154</v>
      </c>
      <c r="X5279" s="3" t="s">
        <v>154</v>
      </c>
      <c r="Y5279" s="3" t="s">
        <v>154</v>
      </c>
      <c r="Z5279" s="3" t="s">
        <v>154</v>
      </c>
      <c r="AA5279" s="3" t="s">
        <v>154</v>
      </c>
      <c r="AB5279" s="3" t="s">
        <v>154</v>
      </c>
      <c r="AC5279" s="3" t="s">
        <v>154</v>
      </c>
      <c r="AD5279" s="3" t="s">
        <v>6151</v>
      </c>
      <c r="AE5279" s="3" t="s">
        <v>6151</v>
      </c>
      <c r="AF5279" s="3" t="s">
        <v>154</v>
      </c>
      <c r="AG5279" s="3" t="s">
        <v>154</v>
      </c>
      <c r="AH5279" s="3" t="s">
        <v>6597</v>
      </c>
      <c r="AI5279" s="3" t="s">
        <v>6482</v>
      </c>
      <c r="AJ5279" s="3" t="s">
        <v>6489</v>
      </c>
    </row>
    <row r="5280" spans="1:36" ht="15">
      <c r="A5280" s="10">
        <v>5419</v>
      </c>
      <c r="B5280" t="str">
        <f>IF(K5280="总计","",INDEX(主数据!A:AD,MATCH(J5280,主数据!A:A,0),9))</f>
        <v>华西大区公司</v>
      </c>
      <c r="C5280" t="str">
        <f>IF(K5280="","",INDEX(主数据!A:AD,MATCH(J5280,主数据!A:A,0),11))</f>
        <v>成都西北区</v>
      </c>
      <c r="D5280" t="str">
        <f t="shared" si="328"/>
        <v>CD14物业服务费标准方式1.50</v>
      </c>
      <c r="E5280" s="13" t="str">
        <f t="shared" si="330"/>
        <v>1.50</v>
      </c>
      <c r="F5280" s="13" t="str">
        <f>IF(E5280="","",IFERROR(IF(IF(K5280="","",INDEX(收费标合同信息维护!A:Q,MATCH(D5280,收费标合同信息维护!J:J,0),10))=D5280,"有","无"),"无"))</f>
        <v>无</v>
      </c>
      <c r="G5280" s="13" t="str">
        <f t="shared" si="329"/>
        <v/>
      </c>
      <c r="H5280" s="13" t="str">
        <f t="shared" si="331"/>
        <v/>
      </c>
      <c r="I5280" s="13" t="str">
        <f>IF(G5280="","",IFERROR(IF(IF(K5280="","",INDEX(收费标合同信息维护!A:Q,MATCH(G5280,收费标合同信息维护!M:M,0),13))=G5280,"有","无"),"无"))</f>
        <v/>
      </c>
      <c r="J5280" s="3" t="s">
        <v>3052</v>
      </c>
      <c r="K5280" s="3" t="s">
        <v>16670</v>
      </c>
      <c r="L5280" s="3" t="s">
        <v>6025</v>
      </c>
      <c r="M5280" s="3" t="s">
        <v>6026</v>
      </c>
      <c r="N5280" s="3" t="s">
        <v>6477</v>
      </c>
      <c r="O5280" s="3" t="s">
        <v>6478</v>
      </c>
      <c r="P5280" s="3" t="s">
        <v>18379</v>
      </c>
      <c r="Q5280" s="3" t="s">
        <v>10969</v>
      </c>
      <c r="R5280" s="3" t="s">
        <v>6484</v>
      </c>
      <c r="S5280" s="3" t="s">
        <v>6491</v>
      </c>
      <c r="T5280" s="3" t="s">
        <v>6506</v>
      </c>
      <c r="U5280" s="3" t="s">
        <v>154</v>
      </c>
      <c r="V5280" s="3" t="s">
        <v>6608</v>
      </c>
      <c r="W5280" s="3" t="s">
        <v>154</v>
      </c>
      <c r="X5280" s="3" t="s">
        <v>154</v>
      </c>
      <c r="Y5280" s="3" t="s">
        <v>154</v>
      </c>
      <c r="Z5280" s="3" t="s">
        <v>154</v>
      </c>
      <c r="AA5280" s="3" t="s">
        <v>154</v>
      </c>
      <c r="AB5280" s="3" t="s">
        <v>154</v>
      </c>
      <c r="AC5280" s="3" t="s">
        <v>154</v>
      </c>
      <c r="AD5280" s="3" t="s">
        <v>6151</v>
      </c>
      <c r="AE5280" s="3" t="s">
        <v>6151</v>
      </c>
      <c r="AF5280" s="3" t="s">
        <v>154</v>
      </c>
      <c r="AG5280" s="3" t="s">
        <v>154</v>
      </c>
      <c r="AH5280" s="3" t="s">
        <v>6478</v>
      </c>
      <c r="AI5280" s="3" t="s">
        <v>6482</v>
      </c>
      <c r="AJ5280" s="3" t="s">
        <v>16672</v>
      </c>
    </row>
    <row r="5281" spans="1:36" ht="30">
      <c r="A5281" s="10">
        <v>5420</v>
      </c>
      <c r="B5281" t="str">
        <f>IF(K5281="总计","",INDEX(主数据!A:AD,MATCH(J5281,主数据!A:A,0),9))</f>
        <v>华西大区公司</v>
      </c>
      <c r="C5281" t="str">
        <f>IF(K5281="","",INDEX(主数据!A:AD,MATCH(J5281,主数据!A:A,0),11))</f>
        <v>成都西北区</v>
      </c>
      <c r="D5281" t="str">
        <f t="shared" si="328"/>
        <v>CD14物业服务费标准方式5.00</v>
      </c>
      <c r="E5281" s="13" t="str">
        <f t="shared" si="330"/>
        <v>5.00</v>
      </c>
      <c r="F5281" s="13" t="str">
        <f>IF(E5281="","",IFERROR(IF(IF(K5281="","",INDEX(收费标合同信息维护!A:Q,MATCH(D5281,收费标合同信息维护!J:J,0),10))=D5281,"有","无"),"无"))</f>
        <v>无</v>
      </c>
      <c r="G5281" s="13" t="str">
        <f t="shared" si="329"/>
        <v/>
      </c>
      <c r="H5281" s="13" t="str">
        <f t="shared" si="331"/>
        <v/>
      </c>
      <c r="I5281" s="13" t="str">
        <f>IF(G5281="","",IFERROR(IF(IF(K5281="","",INDEX(收费标合同信息维护!A:Q,MATCH(G5281,收费标合同信息维护!M:M,0),13))=G5281,"有","无"),"无"))</f>
        <v/>
      </c>
      <c r="J5281" s="3" t="s">
        <v>3052</v>
      </c>
      <c r="K5281" s="3" t="s">
        <v>16670</v>
      </c>
      <c r="L5281" s="3" t="s">
        <v>6025</v>
      </c>
      <c r="M5281" s="3" t="s">
        <v>6026</v>
      </c>
      <c r="N5281" s="3" t="s">
        <v>6477</v>
      </c>
      <c r="O5281" s="3" t="s">
        <v>6478</v>
      </c>
      <c r="P5281" s="3" t="s">
        <v>18380</v>
      </c>
      <c r="Q5281" s="3" t="s">
        <v>18381</v>
      </c>
      <c r="R5281" s="3" t="s">
        <v>6484</v>
      </c>
      <c r="S5281" s="3" t="s">
        <v>6491</v>
      </c>
      <c r="T5281" s="3" t="s">
        <v>6506</v>
      </c>
      <c r="U5281" s="3" t="s">
        <v>154</v>
      </c>
      <c r="V5281" s="3" t="s">
        <v>6744</v>
      </c>
      <c r="W5281" s="3" t="s">
        <v>154</v>
      </c>
      <c r="X5281" s="3" t="s">
        <v>154</v>
      </c>
      <c r="Y5281" s="3" t="s">
        <v>154</v>
      </c>
      <c r="Z5281" s="3" t="s">
        <v>154</v>
      </c>
      <c r="AA5281" s="3" t="s">
        <v>154</v>
      </c>
      <c r="AB5281" s="3" t="s">
        <v>154</v>
      </c>
      <c r="AC5281" s="3" t="s">
        <v>154</v>
      </c>
      <c r="AD5281" s="3" t="s">
        <v>6151</v>
      </c>
      <c r="AE5281" s="3" t="s">
        <v>6151</v>
      </c>
      <c r="AF5281" s="3" t="s">
        <v>154</v>
      </c>
      <c r="AG5281" s="3" t="s">
        <v>154</v>
      </c>
      <c r="AH5281" s="3" t="s">
        <v>6478</v>
      </c>
      <c r="AI5281" s="3" t="s">
        <v>6482</v>
      </c>
      <c r="AJ5281" s="3" t="s">
        <v>6030</v>
      </c>
    </row>
    <row r="5282" spans="1:36" ht="15">
      <c r="A5282" s="10">
        <v>5421</v>
      </c>
      <c r="B5282" t="str">
        <f>IF(K5282="总计","",INDEX(主数据!A:AD,MATCH(J5282,主数据!A:A,0),9))</f>
        <v>华西大区公司</v>
      </c>
      <c r="C5282" t="str">
        <f>IF(K5282="","",INDEX(主数据!A:AD,MATCH(J5282,主数据!A:A,0),11))</f>
        <v>成都西北区</v>
      </c>
      <c r="D5282" t="str">
        <f t="shared" si="328"/>
        <v>CD14物业服务费标准方式2.00</v>
      </c>
      <c r="E5282" s="13" t="str">
        <f t="shared" si="330"/>
        <v>2.00</v>
      </c>
      <c r="F5282" s="13" t="str">
        <f>IF(E5282="","",IFERROR(IF(IF(K5282="","",INDEX(收费标合同信息维护!A:Q,MATCH(D5282,收费标合同信息维护!J:J,0),10))=D5282,"有","无"),"无"))</f>
        <v>无</v>
      </c>
      <c r="G5282" s="13" t="str">
        <f t="shared" si="329"/>
        <v/>
      </c>
      <c r="H5282" s="13" t="str">
        <f t="shared" si="331"/>
        <v/>
      </c>
      <c r="I5282" s="13" t="str">
        <f>IF(G5282="","",IFERROR(IF(IF(K5282="","",INDEX(收费标合同信息维护!A:Q,MATCH(G5282,收费标合同信息维护!M:M,0),13))=G5282,"有","无"),"无"))</f>
        <v/>
      </c>
      <c r="J5282" s="3" t="s">
        <v>3052</v>
      </c>
      <c r="K5282" s="3" t="s">
        <v>16670</v>
      </c>
      <c r="L5282" s="3" t="s">
        <v>6025</v>
      </c>
      <c r="M5282" s="3" t="s">
        <v>6026</v>
      </c>
      <c r="N5282" s="3" t="s">
        <v>6477</v>
      </c>
      <c r="O5282" s="3" t="s">
        <v>6478</v>
      </c>
      <c r="P5282" s="3" t="s">
        <v>18382</v>
      </c>
      <c r="Q5282" s="3" t="s">
        <v>10269</v>
      </c>
      <c r="R5282" s="3" t="s">
        <v>6484</v>
      </c>
      <c r="S5282" s="3" t="s">
        <v>6491</v>
      </c>
      <c r="T5282" s="3" t="s">
        <v>6506</v>
      </c>
      <c r="U5282" s="3" t="s">
        <v>154</v>
      </c>
      <c r="V5282" s="3" t="s">
        <v>6686</v>
      </c>
      <c r="W5282" s="3" t="s">
        <v>154</v>
      </c>
      <c r="X5282" s="3" t="s">
        <v>154</v>
      </c>
      <c r="Y5282" s="3" t="s">
        <v>154</v>
      </c>
      <c r="Z5282" s="3" t="s">
        <v>154</v>
      </c>
      <c r="AA5282" s="3" t="s">
        <v>154</v>
      </c>
      <c r="AB5282" s="3" t="s">
        <v>154</v>
      </c>
      <c r="AC5282" s="3" t="s">
        <v>154</v>
      </c>
      <c r="AD5282" s="3" t="s">
        <v>6151</v>
      </c>
      <c r="AE5282" s="3" t="s">
        <v>6151</v>
      </c>
      <c r="AF5282" s="3" t="s">
        <v>154</v>
      </c>
      <c r="AG5282" s="3" t="s">
        <v>154</v>
      </c>
      <c r="AH5282" s="3" t="s">
        <v>6478</v>
      </c>
      <c r="AI5282" s="3" t="s">
        <v>6482</v>
      </c>
      <c r="AJ5282" s="3" t="s">
        <v>16</v>
      </c>
    </row>
    <row r="5283" spans="1:36" ht="30">
      <c r="A5283" s="10">
        <v>5422</v>
      </c>
      <c r="B5283" t="str">
        <f>IF(K5283="总计","",INDEX(主数据!A:AD,MATCH(J5283,主数据!A:A,0),9))</f>
        <v>华西大区公司</v>
      </c>
      <c r="C5283" t="str">
        <f>IF(K5283="","",INDEX(主数据!A:AD,MATCH(J5283,主数据!A:A,0),11))</f>
        <v>成都西北区</v>
      </c>
      <c r="D5283" t="str">
        <f t="shared" si="328"/>
        <v>CD14生活垃圾清运费-委托清运定额</v>
      </c>
      <c r="E5283" s="13" t="str">
        <f t="shared" si="330"/>
        <v/>
      </c>
      <c r="F5283" s="13" t="str">
        <f>IF(E5283="","",IFERROR(IF(IF(K5283="","",INDEX(收费标合同信息维护!A:Q,MATCH(D5283,收费标合同信息维护!J:J,0),10))=D5283,"有","无"),"无"))</f>
        <v/>
      </c>
      <c r="G5283" s="13" t="str">
        <f t="shared" si="329"/>
        <v>CD14生活垃圾清运费-委托清运定额8.00</v>
      </c>
      <c r="H5283" s="13" t="str">
        <f t="shared" si="331"/>
        <v>8.00</v>
      </c>
      <c r="I5283" s="13" t="str">
        <f>IF(G5283="","",IFERROR(IF(IF(K5283="","",INDEX(收费标合同信息维护!A:Q,MATCH(G5283,收费标合同信息维护!M:M,0),13))=G5283,"有","无"),"无"))</f>
        <v>无</v>
      </c>
      <c r="J5283" s="3" t="s">
        <v>3052</v>
      </c>
      <c r="K5283" s="3" t="s">
        <v>16670</v>
      </c>
      <c r="L5283" s="3" t="s">
        <v>6630</v>
      </c>
      <c r="M5283" s="3" t="s">
        <v>6631</v>
      </c>
      <c r="N5283" s="3" t="s">
        <v>6477</v>
      </c>
      <c r="O5283" s="3" t="s">
        <v>6478</v>
      </c>
      <c r="P5283" s="3" t="s">
        <v>16678</v>
      </c>
      <c r="Q5283" s="3" t="s">
        <v>16679</v>
      </c>
      <c r="R5283" s="3" t="s">
        <v>6490</v>
      </c>
      <c r="S5283" s="3" t="s">
        <v>6491</v>
      </c>
      <c r="T5283" s="3" t="s">
        <v>16680</v>
      </c>
      <c r="U5283" s="3" t="s">
        <v>154</v>
      </c>
      <c r="V5283" s="3" t="s">
        <v>154</v>
      </c>
      <c r="W5283" s="3" t="s">
        <v>6851</v>
      </c>
      <c r="X5283" s="3" t="s">
        <v>154</v>
      </c>
      <c r="Y5283" s="3" t="s">
        <v>154</v>
      </c>
      <c r="Z5283" s="3" t="s">
        <v>154</v>
      </c>
      <c r="AA5283" s="3" t="s">
        <v>154</v>
      </c>
      <c r="AB5283" s="3" t="s">
        <v>154</v>
      </c>
      <c r="AC5283" s="3" t="s">
        <v>154</v>
      </c>
      <c r="AD5283" s="3" t="s">
        <v>6151</v>
      </c>
      <c r="AE5283" s="3" t="s">
        <v>6151</v>
      </c>
      <c r="AF5283" s="3" t="s">
        <v>154</v>
      </c>
      <c r="AG5283" s="3" t="s">
        <v>154</v>
      </c>
      <c r="AH5283" s="3" t="s">
        <v>6478</v>
      </c>
      <c r="AI5283" s="3" t="s">
        <v>6482</v>
      </c>
      <c r="AJ5283" s="3" t="s">
        <v>12776</v>
      </c>
    </row>
    <row r="5284" spans="1:36" ht="30">
      <c r="A5284" s="10">
        <v>5423</v>
      </c>
      <c r="B5284" t="str">
        <f>IF(K5284="总计","",INDEX(主数据!A:AD,MATCH(J5284,主数据!A:A,0),9))</f>
        <v>华西大区公司</v>
      </c>
      <c r="C5284" t="str">
        <f>IF(K5284="","",INDEX(主数据!A:AD,MATCH(J5284,主数据!A:A,0),11))</f>
        <v>成都西北区</v>
      </c>
      <c r="D5284" t="str">
        <f t="shared" si="328"/>
        <v>CD14生活垃圾清运费-委托清运定额</v>
      </c>
      <c r="E5284" s="13" t="str">
        <f t="shared" si="330"/>
        <v/>
      </c>
      <c r="F5284" s="13" t="str">
        <f>IF(E5284="","",IFERROR(IF(IF(K5284="","",INDEX(收费标合同信息维护!A:Q,MATCH(D5284,收费标合同信息维护!J:J,0),10))=D5284,"有","无"),"无"))</f>
        <v/>
      </c>
      <c r="G5284" s="13" t="str">
        <f t="shared" si="329"/>
        <v>CD14生活垃圾清运费-委托清运定额18.00</v>
      </c>
      <c r="H5284" s="13" t="str">
        <f t="shared" si="331"/>
        <v>18.00</v>
      </c>
      <c r="I5284" s="13" t="str">
        <f>IF(G5284="","",IFERROR(IF(IF(K5284="","",INDEX(收费标合同信息维护!A:Q,MATCH(G5284,收费标合同信息维护!M:M,0),13))=G5284,"有","无"),"无"))</f>
        <v>无</v>
      </c>
      <c r="J5284" s="3" t="s">
        <v>3052</v>
      </c>
      <c r="K5284" s="3" t="s">
        <v>16670</v>
      </c>
      <c r="L5284" s="3" t="s">
        <v>6630</v>
      </c>
      <c r="M5284" s="3" t="s">
        <v>6631</v>
      </c>
      <c r="N5284" s="3" t="s">
        <v>6477</v>
      </c>
      <c r="O5284" s="3" t="s">
        <v>6478</v>
      </c>
      <c r="P5284" s="3" t="s">
        <v>16681</v>
      </c>
      <c r="Q5284" s="3" t="s">
        <v>16682</v>
      </c>
      <c r="R5284" s="3" t="s">
        <v>6490</v>
      </c>
      <c r="S5284" s="3" t="s">
        <v>6491</v>
      </c>
      <c r="T5284" s="3" t="s">
        <v>8237</v>
      </c>
      <c r="U5284" s="3" t="s">
        <v>154</v>
      </c>
      <c r="V5284" s="3" t="s">
        <v>154</v>
      </c>
      <c r="W5284" s="3" t="s">
        <v>8650</v>
      </c>
      <c r="X5284" s="3" t="s">
        <v>154</v>
      </c>
      <c r="Y5284" s="3" t="s">
        <v>154</v>
      </c>
      <c r="Z5284" s="3" t="s">
        <v>154</v>
      </c>
      <c r="AA5284" s="3" t="s">
        <v>154</v>
      </c>
      <c r="AB5284" s="3" t="s">
        <v>154</v>
      </c>
      <c r="AC5284" s="3" t="s">
        <v>154</v>
      </c>
      <c r="AD5284" s="3" t="s">
        <v>6151</v>
      </c>
      <c r="AE5284" s="3" t="s">
        <v>6151</v>
      </c>
      <c r="AF5284" s="3" t="s">
        <v>154</v>
      </c>
      <c r="AG5284" s="3" t="s">
        <v>154</v>
      </c>
      <c r="AH5284" s="3" t="s">
        <v>6478</v>
      </c>
      <c r="AI5284" s="3" t="s">
        <v>6482</v>
      </c>
      <c r="AJ5284" s="3" t="s">
        <v>13</v>
      </c>
    </row>
    <row r="5285" spans="1:36" ht="30">
      <c r="A5285" s="10">
        <v>5424</v>
      </c>
      <c r="B5285" t="str">
        <f>IF(K5285="总计","",INDEX(主数据!A:AD,MATCH(J5285,主数据!A:A,0),9))</f>
        <v>华西大区公司</v>
      </c>
      <c r="C5285" t="str">
        <f>IF(K5285="","",INDEX(主数据!A:AD,MATCH(J5285,主数据!A:A,0),11))</f>
        <v>成都西北区</v>
      </c>
      <c r="D5285" t="str">
        <f t="shared" si="328"/>
        <v>CD14业委会委托停车租赁费（固定）定额</v>
      </c>
      <c r="E5285" s="13" t="str">
        <f t="shared" si="330"/>
        <v/>
      </c>
      <c r="F5285" s="13" t="str">
        <f>IF(E5285="","",IFERROR(IF(IF(K5285="","",INDEX(收费标合同信息维护!A:Q,MATCH(D5285,收费标合同信息维护!J:J,0),10))=D5285,"有","无"),"无"))</f>
        <v/>
      </c>
      <c r="G5285" s="13" t="str">
        <f t="shared" si="329"/>
        <v>CD14业委会委托停车租赁费（固定）定额50.00</v>
      </c>
      <c r="H5285" s="13" t="str">
        <f t="shared" si="331"/>
        <v>50.00</v>
      </c>
      <c r="I5285" s="13" t="str">
        <f>IF(G5285="","",IFERROR(IF(IF(K5285="","",INDEX(收费标合同信息维护!A:Q,MATCH(G5285,收费标合同信息维护!M:M,0),13))=G5285,"有","无"),"无"))</f>
        <v>无</v>
      </c>
      <c r="J5285" s="3" t="s">
        <v>3052</v>
      </c>
      <c r="K5285" s="3" t="s">
        <v>16670</v>
      </c>
      <c r="L5285" s="3" t="s">
        <v>9718</v>
      </c>
      <c r="M5285" s="3" t="s">
        <v>9719</v>
      </c>
      <c r="N5285" s="3" t="s">
        <v>6477</v>
      </c>
      <c r="O5285" s="3" t="s">
        <v>6478</v>
      </c>
      <c r="P5285" s="3" t="s">
        <v>16683</v>
      </c>
      <c r="Q5285" s="3" t="s">
        <v>16684</v>
      </c>
      <c r="R5285" s="3" t="s">
        <v>6490</v>
      </c>
      <c r="S5285" s="3" t="s">
        <v>6491</v>
      </c>
      <c r="T5285" s="3" t="s">
        <v>6548</v>
      </c>
      <c r="U5285" s="3" t="s">
        <v>154</v>
      </c>
      <c r="V5285" s="3" t="s">
        <v>154</v>
      </c>
      <c r="W5285" s="3" t="s">
        <v>6712</v>
      </c>
      <c r="X5285" s="3" t="s">
        <v>154</v>
      </c>
      <c r="Y5285" s="3" t="s">
        <v>154</v>
      </c>
      <c r="Z5285" s="3" t="s">
        <v>154</v>
      </c>
      <c r="AA5285" s="3" t="s">
        <v>154</v>
      </c>
      <c r="AB5285" s="3" t="s">
        <v>154</v>
      </c>
      <c r="AC5285" s="3" t="s">
        <v>154</v>
      </c>
      <c r="AD5285" s="3" t="s">
        <v>6151</v>
      </c>
      <c r="AE5285" s="3" t="s">
        <v>6151</v>
      </c>
      <c r="AF5285" s="3" t="s">
        <v>154</v>
      </c>
      <c r="AG5285" s="3" t="s">
        <v>154</v>
      </c>
      <c r="AH5285" s="3" t="s">
        <v>6478</v>
      </c>
      <c r="AI5285" s="3" t="s">
        <v>6482</v>
      </c>
      <c r="AJ5285" s="3" t="s">
        <v>10274</v>
      </c>
    </row>
    <row r="5286" spans="1:36" ht="30">
      <c r="A5286" s="10">
        <v>5425</v>
      </c>
      <c r="B5286" t="str">
        <f>IF(K5286="总计","",INDEX(主数据!A:AD,MATCH(J5286,主数据!A:A,0),9))</f>
        <v>华西大区公司</v>
      </c>
      <c r="C5286" t="str">
        <f>IF(K5286="","",INDEX(主数据!A:AD,MATCH(J5286,主数据!A:A,0),11))</f>
        <v>成都西北区</v>
      </c>
      <c r="D5286" t="str">
        <f t="shared" si="328"/>
        <v>CD14业委会委托停车租赁费（固定）定额</v>
      </c>
      <c r="E5286" s="13" t="str">
        <f t="shared" si="330"/>
        <v/>
      </c>
      <c r="F5286" s="13" t="str">
        <f>IF(E5286="","",IFERROR(IF(IF(K5286="","",INDEX(收费标合同信息维护!A:Q,MATCH(D5286,收费标合同信息维护!J:J,0),10))=D5286,"有","无"),"无"))</f>
        <v/>
      </c>
      <c r="G5286" s="13" t="str">
        <f t="shared" si="329"/>
        <v>CD14业委会委托停车租赁费（固定）定额100.00</v>
      </c>
      <c r="H5286" s="13" t="str">
        <f t="shared" si="331"/>
        <v>100.00</v>
      </c>
      <c r="I5286" s="13" t="str">
        <f>IF(G5286="","",IFERROR(IF(IF(K5286="","",INDEX(收费标合同信息维护!A:Q,MATCH(G5286,收费标合同信息维护!M:M,0),13))=G5286,"有","无"),"无"))</f>
        <v>无</v>
      </c>
      <c r="J5286" s="3" t="s">
        <v>3052</v>
      </c>
      <c r="K5286" s="3" t="s">
        <v>16670</v>
      </c>
      <c r="L5286" s="3" t="s">
        <v>9718</v>
      </c>
      <c r="M5286" s="3" t="s">
        <v>9719</v>
      </c>
      <c r="N5286" s="3" t="s">
        <v>6477</v>
      </c>
      <c r="O5286" s="3" t="s">
        <v>6478</v>
      </c>
      <c r="P5286" s="3" t="s">
        <v>16685</v>
      </c>
      <c r="Q5286" s="3" t="s">
        <v>16686</v>
      </c>
      <c r="R5286" s="3" t="s">
        <v>6490</v>
      </c>
      <c r="S5286" s="3" t="s">
        <v>6491</v>
      </c>
      <c r="T5286" s="3" t="s">
        <v>6548</v>
      </c>
      <c r="U5286" s="3" t="s">
        <v>154</v>
      </c>
      <c r="V5286" s="3" t="s">
        <v>154</v>
      </c>
      <c r="W5286" s="3" t="s">
        <v>6743</v>
      </c>
      <c r="X5286" s="3" t="s">
        <v>154</v>
      </c>
      <c r="Y5286" s="3" t="s">
        <v>154</v>
      </c>
      <c r="Z5286" s="3" t="s">
        <v>154</v>
      </c>
      <c r="AA5286" s="3" t="s">
        <v>154</v>
      </c>
      <c r="AB5286" s="3" t="s">
        <v>154</v>
      </c>
      <c r="AC5286" s="3" t="s">
        <v>154</v>
      </c>
      <c r="AD5286" s="3" t="s">
        <v>6151</v>
      </c>
      <c r="AE5286" s="3" t="s">
        <v>6151</v>
      </c>
      <c r="AF5286" s="3" t="s">
        <v>154</v>
      </c>
      <c r="AG5286" s="3" t="s">
        <v>154</v>
      </c>
      <c r="AH5286" s="3" t="s">
        <v>6478</v>
      </c>
      <c r="AI5286" s="3" t="s">
        <v>6482</v>
      </c>
      <c r="AJ5286" s="3" t="s">
        <v>21</v>
      </c>
    </row>
    <row r="5287" spans="1:36" ht="30">
      <c r="A5287" s="10">
        <v>5426</v>
      </c>
      <c r="B5287" t="str">
        <f>IF(K5287="总计","",INDEX(主数据!A:AD,MATCH(J5287,主数据!A:A,0),9))</f>
        <v>华西大区公司</v>
      </c>
      <c r="C5287" t="str">
        <f>IF(K5287="","",INDEX(主数据!A:AD,MATCH(J5287,主数据!A:A,0),11))</f>
        <v>成都西北区</v>
      </c>
      <c r="D5287" t="str">
        <f t="shared" si="328"/>
        <v>CD14业委会委托停车租赁费（固定）定额</v>
      </c>
      <c r="E5287" s="13" t="str">
        <f t="shared" si="330"/>
        <v/>
      </c>
      <c r="F5287" s="13" t="str">
        <f>IF(E5287="","",IFERROR(IF(IF(K5287="","",INDEX(收费标合同信息维护!A:Q,MATCH(D5287,收费标合同信息维护!J:J,0),10))=D5287,"有","无"),"无"))</f>
        <v/>
      </c>
      <c r="G5287" s="13" t="str">
        <f t="shared" si="329"/>
        <v>CD14业委会委托停车租赁费（固定）定额150.00</v>
      </c>
      <c r="H5287" s="13" t="str">
        <f t="shared" si="331"/>
        <v>150.00</v>
      </c>
      <c r="I5287" s="13" t="str">
        <f>IF(G5287="","",IFERROR(IF(IF(K5287="","",INDEX(收费标合同信息维护!A:Q,MATCH(G5287,收费标合同信息维护!M:M,0),13))=G5287,"有","无"),"无"))</f>
        <v>无</v>
      </c>
      <c r="J5287" s="3" t="s">
        <v>3052</v>
      </c>
      <c r="K5287" s="3" t="s">
        <v>16670</v>
      </c>
      <c r="L5287" s="3" t="s">
        <v>9718</v>
      </c>
      <c r="M5287" s="3" t="s">
        <v>9719</v>
      </c>
      <c r="N5287" s="3" t="s">
        <v>6477</v>
      </c>
      <c r="O5287" s="3" t="s">
        <v>6478</v>
      </c>
      <c r="P5287" s="3" t="s">
        <v>16687</v>
      </c>
      <c r="Q5287" s="3" t="s">
        <v>16688</v>
      </c>
      <c r="R5287" s="3" t="s">
        <v>6490</v>
      </c>
      <c r="S5287" s="3" t="s">
        <v>6491</v>
      </c>
      <c r="T5287" s="3" t="s">
        <v>6548</v>
      </c>
      <c r="U5287" s="3" t="s">
        <v>154</v>
      </c>
      <c r="V5287" s="3" t="s">
        <v>154</v>
      </c>
      <c r="W5287" s="3" t="s">
        <v>8442</v>
      </c>
      <c r="X5287" s="3" t="s">
        <v>154</v>
      </c>
      <c r="Y5287" s="3" t="s">
        <v>154</v>
      </c>
      <c r="Z5287" s="3" t="s">
        <v>154</v>
      </c>
      <c r="AA5287" s="3" t="s">
        <v>154</v>
      </c>
      <c r="AB5287" s="3" t="s">
        <v>154</v>
      </c>
      <c r="AC5287" s="3" t="s">
        <v>154</v>
      </c>
      <c r="AD5287" s="3" t="s">
        <v>6151</v>
      </c>
      <c r="AE5287" s="3" t="s">
        <v>6151</v>
      </c>
      <c r="AF5287" s="3" t="s">
        <v>154</v>
      </c>
      <c r="AG5287" s="3" t="s">
        <v>154</v>
      </c>
      <c r="AH5287" s="3" t="s">
        <v>6478</v>
      </c>
      <c r="AI5287" s="3" t="s">
        <v>6482</v>
      </c>
      <c r="AJ5287" s="3" t="s">
        <v>30</v>
      </c>
    </row>
    <row r="5288" spans="1:36" ht="30">
      <c r="A5288" s="10">
        <v>5427</v>
      </c>
      <c r="B5288" t="str">
        <f>IF(K5288="总计","",INDEX(主数据!A:AD,MATCH(J5288,主数据!A:A,0),9))</f>
        <v>华西大区公司</v>
      </c>
      <c r="C5288" t="str">
        <f>IF(K5288="","",INDEX(主数据!A:AD,MATCH(J5288,主数据!A:A,0),11))</f>
        <v>成都西北区</v>
      </c>
      <c r="D5288" t="str">
        <f t="shared" si="328"/>
        <v>CD14开发商委托停车租赁费（固定）定额</v>
      </c>
      <c r="E5288" s="13" t="str">
        <f t="shared" si="330"/>
        <v/>
      </c>
      <c r="F5288" s="13" t="str">
        <f>IF(E5288="","",IFERROR(IF(IF(K5288="","",INDEX(收费标合同信息维护!A:Q,MATCH(D5288,收费标合同信息维护!J:J,0),10))=D5288,"有","无"),"无"))</f>
        <v/>
      </c>
      <c r="G5288" s="13" t="str">
        <f t="shared" si="329"/>
        <v>CD14开发商委托停车租赁费（固定）定额60.00</v>
      </c>
      <c r="H5288" s="13" t="str">
        <f t="shared" si="331"/>
        <v>60.00</v>
      </c>
      <c r="I5288" s="13" t="str">
        <f>IF(G5288="","",IFERROR(IF(IF(K5288="","",INDEX(收费标合同信息维护!A:Q,MATCH(G5288,收费标合同信息维护!M:M,0),13))=G5288,"有","无"),"无"))</f>
        <v>无</v>
      </c>
      <c r="J5288" s="3" t="s">
        <v>3052</v>
      </c>
      <c r="K5288" s="3" t="s">
        <v>16670</v>
      </c>
      <c r="L5288" s="3" t="s">
        <v>6818</v>
      </c>
      <c r="M5288" s="3" t="s">
        <v>6819</v>
      </c>
      <c r="N5288" s="3" t="s">
        <v>6477</v>
      </c>
      <c r="O5288" s="3" t="s">
        <v>6478</v>
      </c>
      <c r="P5288" s="3" t="s">
        <v>16689</v>
      </c>
      <c r="Q5288" s="3" t="s">
        <v>16690</v>
      </c>
      <c r="R5288" s="3" t="s">
        <v>6490</v>
      </c>
      <c r="S5288" s="3" t="s">
        <v>6491</v>
      </c>
      <c r="T5288" s="3" t="s">
        <v>6548</v>
      </c>
      <c r="U5288" s="3" t="s">
        <v>154</v>
      </c>
      <c r="V5288" s="3" t="s">
        <v>154</v>
      </c>
      <c r="W5288" s="3" t="s">
        <v>7016</v>
      </c>
      <c r="X5288" s="3" t="s">
        <v>154</v>
      </c>
      <c r="Y5288" s="3" t="s">
        <v>154</v>
      </c>
      <c r="Z5288" s="3" t="s">
        <v>154</v>
      </c>
      <c r="AA5288" s="3" t="s">
        <v>154</v>
      </c>
      <c r="AB5288" s="3" t="s">
        <v>154</v>
      </c>
      <c r="AC5288" s="3" t="s">
        <v>154</v>
      </c>
      <c r="AD5288" s="3" t="s">
        <v>6151</v>
      </c>
      <c r="AE5288" s="3" t="s">
        <v>6151</v>
      </c>
      <c r="AF5288" s="3" t="s">
        <v>154</v>
      </c>
      <c r="AG5288" s="3" t="s">
        <v>154</v>
      </c>
      <c r="AH5288" s="3" t="s">
        <v>6478</v>
      </c>
      <c r="AI5288" s="3" t="s">
        <v>6482</v>
      </c>
      <c r="AJ5288" s="3" t="s">
        <v>6226</v>
      </c>
    </row>
    <row r="5289" spans="1:36" ht="30">
      <c r="A5289" s="10">
        <v>5428</v>
      </c>
      <c r="B5289" t="str">
        <f>IF(K5289="总计","",INDEX(主数据!A:AD,MATCH(J5289,主数据!A:A,0),9))</f>
        <v>华西大区公司</v>
      </c>
      <c r="C5289" t="str">
        <f>IF(K5289="","",INDEX(主数据!A:AD,MATCH(J5289,主数据!A:A,0),11))</f>
        <v>成都西北区</v>
      </c>
      <c r="D5289" t="str">
        <f t="shared" si="328"/>
        <v>CD14开发商委托停车租赁费（固定）定额</v>
      </c>
      <c r="E5289" s="13" t="str">
        <f t="shared" si="330"/>
        <v/>
      </c>
      <c r="F5289" s="13" t="str">
        <f>IF(E5289="","",IFERROR(IF(IF(K5289="","",INDEX(收费标合同信息维护!A:Q,MATCH(D5289,收费标合同信息维护!J:J,0),10))=D5289,"有","无"),"无"))</f>
        <v/>
      </c>
      <c r="G5289" s="13" t="str">
        <f t="shared" si="329"/>
        <v>CD14开发商委托停车租赁费（固定）定额90.00</v>
      </c>
      <c r="H5289" s="13" t="str">
        <f t="shared" si="331"/>
        <v>90.00</v>
      </c>
      <c r="I5289" s="13" t="str">
        <f>IF(G5289="","",IFERROR(IF(IF(K5289="","",INDEX(收费标合同信息维护!A:Q,MATCH(G5289,收费标合同信息维护!M:M,0),13))=G5289,"有","无"),"无"))</f>
        <v>无</v>
      </c>
      <c r="J5289" s="3" t="s">
        <v>3052</v>
      </c>
      <c r="K5289" s="3" t="s">
        <v>16670</v>
      </c>
      <c r="L5289" s="3" t="s">
        <v>6818</v>
      </c>
      <c r="M5289" s="3" t="s">
        <v>6819</v>
      </c>
      <c r="N5289" s="3" t="s">
        <v>6477</v>
      </c>
      <c r="O5289" s="3" t="s">
        <v>6478</v>
      </c>
      <c r="P5289" s="3" t="s">
        <v>16691</v>
      </c>
      <c r="Q5289" s="3" t="s">
        <v>16692</v>
      </c>
      <c r="R5289" s="3" t="s">
        <v>6490</v>
      </c>
      <c r="S5289" s="3" t="s">
        <v>6491</v>
      </c>
      <c r="T5289" s="3" t="s">
        <v>6548</v>
      </c>
      <c r="U5289" s="3" t="s">
        <v>154</v>
      </c>
      <c r="V5289" s="3" t="s">
        <v>154</v>
      </c>
      <c r="W5289" s="3" t="s">
        <v>7163</v>
      </c>
      <c r="X5289" s="3" t="s">
        <v>154</v>
      </c>
      <c r="Y5289" s="3" t="s">
        <v>154</v>
      </c>
      <c r="Z5289" s="3" t="s">
        <v>154</v>
      </c>
      <c r="AA5289" s="3" t="s">
        <v>154</v>
      </c>
      <c r="AB5289" s="3" t="s">
        <v>154</v>
      </c>
      <c r="AC5289" s="3" t="s">
        <v>154</v>
      </c>
      <c r="AD5289" s="3" t="s">
        <v>6151</v>
      </c>
      <c r="AE5289" s="3" t="s">
        <v>6151</v>
      </c>
      <c r="AF5289" s="3" t="s">
        <v>154</v>
      </c>
      <c r="AG5289" s="3" t="s">
        <v>154</v>
      </c>
      <c r="AH5289" s="3" t="s">
        <v>6478</v>
      </c>
      <c r="AI5289" s="3" t="s">
        <v>6482</v>
      </c>
      <c r="AJ5289" s="3" t="s">
        <v>6027</v>
      </c>
    </row>
    <row r="5290" spans="1:36" ht="30">
      <c r="A5290" s="10">
        <v>5429</v>
      </c>
      <c r="B5290" t="str">
        <f>IF(K5290="总计","",INDEX(主数据!A:AD,MATCH(J5290,主数据!A:A,0),9))</f>
        <v>华西大区公司</v>
      </c>
      <c r="C5290" t="str">
        <f>IF(K5290="","",INDEX(主数据!A:AD,MATCH(J5290,主数据!A:A,0),11))</f>
        <v>成都西北区</v>
      </c>
      <c r="D5290" t="str">
        <f t="shared" si="328"/>
        <v>CD14开发商委托停车租赁费（固定）定额</v>
      </c>
      <c r="E5290" s="13" t="str">
        <f t="shared" si="330"/>
        <v/>
      </c>
      <c r="F5290" s="13" t="str">
        <f>IF(E5290="","",IFERROR(IF(IF(K5290="","",INDEX(收费标合同信息维护!A:Q,MATCH(D5290,收费标合同信息维护!J:J,0),10))=D5290,"有","无"),"无"))</f>
        <v/>
      </c>
      <c r="G5290" s="13" t="str">
        <f t="shared" si="329"/>
        <v>CD14开发商委托停车租赁费（固定）定额120.00</v>
      </c>
      <c r="H5290" s="13" t="str">
        <f t="shared" si="331"/>
        <v>120.00</v>
      </c>
      <c r="I5290" s="13" t="str">
        <f>IF(G5290="","",IFERROR(IF(IF(K5290="","",INDEX(收费标合同信息维护!A:Q,MATCH(G5290,收费标合同信息维护!M:M,0),13))=G5290,"有","无"),"无"))</f>
        <v>无</v>
      </c>
      <c r="J5290" s="3" t="s">
        <v>3052</v>
      </c>
      <c r="K5290" s="3" t="s">
        <v>16670</v>
      </c>
      <c r="L5290" s="3" t="s">
        <v>6818</v>
      </c>
      <c r="M5290" s="3" t="s">
        <v>6819</v>
      </c>
      <c r="N5290" s="3" t="s">
        <v>6477</v>
      </c>
      <c r="O5290" s="3" t="s">
        <v>6478</v>
      </c>
      <c r="P5290" s="3" t="s">
        <v>16693</v>
      </c>
      <c r="Q5290" s="3" t="s">
        <v>16694</v>
      </c>
      <c r="R5290" s="3" t="s">
        <v>6490</v>
      </c>
      <c r="S5290" s="3" t="s">
        <v>6491</v>
      </c>
      <c r="T5290" s="3" t="s">
        <v>7084</v>
      </c>
      <c r="U5290" s="3" t="s">
        <v>154</v>
      </c>
      <c r="V5290" s="3" t="s">
        <v>154</v>
      </c>
      <c r="W5290" s="3" t="s">
        <v>6518</v>
      </c>
      <c r="X5290" s="3" t="s">
        <v>154</v>
      </c>
      <c r="Y5290" s="3" t="s">
        <v>154</v>
      </c>
      <c r="Z5290" s="3" t="s">
        <v>154</v>
      </c>
      <c r="AA5290" s="3" t="s">
        <v>154</v>
      </c>
      <c r="AB5290" s="3" t="s">
        <v>154</v>
      </c>
      <c r="AC5290" s="3" t="s">
        <v>154</v>
      </c>
      <c r="AD5290" s="3" t="s">
        <v>6151</v>
      </c>
      <c r="AE5290" s="3" t="s">
        <v>6151</v>
      </c>
      <c r="AF5290" s="3" t="s">
        <v>154</v>
      </c>
      <c r="AG5290" s="3" t="s">
        <v>154</v>
      </c>
      <c r="AH5290" s="3" t="s">
        <v>6478</v>
      </c>
      <c r="AI5290" s="3" t="s">
        <v>6482</v>
      </c>
      <c r="AJ5290" s="3" t="s">
        <v>6033</v>
      </c>
    </row>
    <row r="5291" spans="1:36" ht="30">
      <c r="A5291" s="10">
        <v>5430</v>
      </c>
      <c r="B5291" t="str">
        <f>IF(K5291="总计","",INDEX(主数据!A:AD,MATCH(J5291,主数据!A:A,0),9))</f>
        <v>华西大区公司</v>
      </c>
      <c r="C5291" t="str">
        <f>IF(K5291="","",INDEX(主数据!A:AD,MATCH(J5291,主数据!A:A,0),11))</f>
        <v>成都西北区</v>
      </c>
      <c r="D5291" t="str">
        <f t="shared" si="328"/>
        <v>CD14小业主委托停车管理费（固定）定额</v>
      </c>
      <c r="E5291" s="13" t="str">
        <f t="shared" si="330"/>
        <v/>
      </c>
      <c r="F5291" s="13" t="str">
        <f>IF(E5291="","",IFERROR(IF(IF(K5291="","",INDEX(收费标合同信息维护!A:Q,MATCH(D5291,收费标合同信息维护!J:J,0),10))=D5291,"有","无"),"无"))</f>
        <v/>
      </c>
      <c r="G5291" s="13" t="str">
        <f t="shared" si="329"/>
        <v>CD14小业主委托停车管理费（固定）定额60.00</v>
      </c>
      <c r="H5291" s="13" t="str">
        <f t="shared" si="331"/>
        <v>60.00</v>
      </c>
      <c r="I5291" s="13" t="str">
        <f>IF(G5291="","",IFERROR(IF(IF(K5291="","",INDEX(收费标合同信息维护!A:Q,MATCH(G5291,收费标合同信息维护!M:M,0),13))=G5291,"有","无"),"无"))</f>
        <v>无</v>
      </c>
      <c r="J5291" s="3" t="s">
        <v>3052</v>
      </c>
      <c r="K5291" s="3" t="s">
        <v>16670</v>
      </c>
      <c r="L5291" s="3" t="s">
        <v>7013</v>
      </c>
      <c r="M5291" s="3" t="s">
        <v>7014</v>
      </c>
      <c r="N5291" s="3" t="s">
        <v>6477</v>
      </c>
      <c r="O5291" s="3" t="s">
        <v>6478</v>
      </c>
      <c r="P5291" s="3" t="s">
        <v>16695</v>
      </c>
      <c r="Q5291" s="3" t="s">
        <v>7014</v>
      </c>
      <c r="R5291" s="3" t="s">
        <v>6490</v>
      </c>
      <c r="S5291" s="3" t="s">
        <v>6491</v>
      </c>
      <c r="T5291" s="3" t="s">
        <v>6800</v>
      </c>
      <c r="U5291" s="3" t="s">
        <v>154</v>
      </c>
      <c r="V5291" s="3" t="s">
        <v>154</v>
      </c>
      <c r="W5291" s="3" t="s">
        <v>7016</v>
      </c>
      <c r="X5291" s="3" t="s">
        <v>154</v>
      </c>
      <c r="Y5291" s="3" t="s">
        <v>154</v>
      </c>
      <c r="Z5291" s="3" t="s">
        <v>154</v>
      </c>
      <c r="AA5291" s="3" t="s">
        <v>154</v>
      </c>
      <c r="AB5291" s="3" t="s">
        <v>154</v>
      </c>
      <c r="AC5291" s="3" t="s">
        <v>154</v>
      </c>
      <c r="AD5291" s="3" t="s">
        <v>6151</v>
      </c>
      <c r="AE5291" s="3" t="s">
        <v>6151</v>
      </c>
      <c r="AF5291" s="3" t="s">
        <v>154</v>
      </c>
      <c r="AG5291" s="3" t="s">
        <v>154</v>
      </c>
      <c r="AH5291" s="3" t="s">
        <v>6478</v>
      </c>
      <c r="AI5291" s="3" t="s">
        <v>6482</v>
      </c>
      <c r="AJ5291" s="3" t="s">
        <v>6301</v>
      </c>
    </row>
    <row r="5292" spans="1:36" ht="30">
      <c r="A5292" s="10">
        <v>5431</v>
      </c>
      <c r="B5292" t="str">
        <f>IF(K5292="总计","",INDEX(主数据!A:AD,MATCH(J5292,主数据!A:A,0),9))</f>
        <v>华西大区公司</v>
      </c>
      <c r="C5292" t="str">
        <f>IF(K5292="","",INDEX(主数据!A:AD,MATCH(J5292,主数据!A:A,0),11))</f>
        <v>成都西北区</v>
      </c>
      <c r="D5292" t="str">
        <f t="shared" si="328"/>
        <v>CD14小业主委托停车管理费（固定）定额</v>
      </c>
      <c r="E5292" s="13" t="str">
        <f t="shared" si="330"/>
        <v/>
      </c>
      <c r="F5292" s="13" t="str">
        <f>IF(E5292="","",IFERROR(IF(IF(K5292="","",INDEX(收费标合同信息维护!A:Q,MATCH(D5292,收费标合同信息维护!J:J,0),10))=D5292,"有","无"),"无"))</f>
        <v/>
      </c>
      <c r="G5292" s="13" t="str">
        <f t="shared" si="329"/>
        <v>CD14小业主委托停车管理费（固定）定额90.00</v>
      </c>
      <c r="H5292" s="13" t="str">
        <f t="shared" si="331"/>
        <v>90.00</v>
      </c>
      <c r="I5292" s="13" t="str">
        <f>IF(G5292="","",IFERROR(IF(IF(K5292="","",INDEX(收费标合同信息维护!A:Q,MATCH(G5292,收费标合同信息维护!M:M,0),13))=G5292,"有","无"),"无"))</f>
        <v>无</v>
      </c>
      <c r="J5292" s="3" t="s">
        <v>3052</v>
      </c>
      <c r="K5292" s="3" t="s">
        <v>16670</v>
      </c>
      <c r="L5292" s="3" t="s">
        <v>7013</v>
      </c>
      <c r="M5292" s="3" t="s">
        <v>7014</v>
      </c>
      <c r="N5292" s="3" t="s">
        <v>6477</v>
      </c>
      <c r="O5292" s="3" t="s">
        <v>6478</v>
      </c>
      <c r="P5292" s="3" t="s">
        <v>16696</v>
      </c>
      <c r="Q5292" s="3" t="s">
        <v>16697</v>
      </c>
      <c r="R5292" s="3" t="s">
        <v>6490</v>
      </c>
      <c r="S5292" s="3" t="s">
        <v>6491</v>
      </c>
      <c r="T5292" s="3" t="s">
        <v>6800</v>
      </c>
      <c r="U5292" s="3" t="s">
        <v>154</v>
      </c>
      <c r="V5292" s="3" t="s">
        <v>154</v>
      </c>
      <c r="W5292" s="3" t="s">
        <v>7163</v>
      </c>
      <c r="X5292" s="3" t="s">
        <v>154</v>
      </c>
      <c r="Y5292" s="3" t="s">
        <v>154</v>
      </c>
      <c r="Z5292" s="3" t="s">
        <v>154</v>
      </c>
      <c r="AA5292" s="3" t="s">
        <v>154</v>
      </c>
      <c r="AB5292" s="3" t="s">
        <v>154</v>
      </c>
      <c r="AC5292" s="3" t="s">
        <v>154</v>
      </c>
      <c r="AD5292" s="3" t="s">
        <v>6151</v>
      </c>
      <c r="AE5292" s="3" t="s">
        <v>6151</v>
      </c>
      <c r="AF5292" s="3" t="s">
        <v>154</v>
      </c>
      <c r="AG5292" s="3" t="s">
        <v>154</v>
      </c>
      <c r="AH5292" s="3" t="s">
        <v>6478</v>
      </c>
      <c r="AI5292" s="3" t="s">
        <v>6482</v>
      </c>
      <c r="AJ5292" s="3" t="s">
        <v>6038</v>
      </c>
    </row>
    <row r="5293" spans="1:36" ht="30">
      <c r="A5293" s="10">
        <v>5432</v>
      </c>
      <c r="B5293" t="str">
        <f>IF(K5293="总计","",INDEX(主数据!A:AD,MATCH(J5293,主数据!A:A,0),9))</f>
        <v>华西大区公司</v>
      </c>
      <c r="C5293" t="str">
        <f>IF(K5293="","",INDEX(主数据!A:AD,MATCH(J5293,主数据!A:A,0),11))</f>
        <v>成都西北区</v>
      </c>
      <c r="D5293" t="str">
        <f t="shared" si="328"/>
        <v>CD14小业主委托停车管理费（固定）定额</v>
      </c>
      <c r="E5293" s="13" t="str">
        <f t="shared" si="330"/>
        <v/>
      </c>
      <c r="F5293" s="13" t="str">
        <f>IF(E5293="","",IFERROR(IF(IF(K5293="","",INDEX(收费标合同信息维护!A:Q,MATCH(D5293,收费标合同信息维护!J:J,0),10))=D5293,"有","无"),"无"))</f>
        <v/>
      </c>
      <c r="G5293" s="13" t="str">
        <f t="shared" si="329"/>
        <v>CD14小业主委托停车管理费（固定）定额120.00</v>
      </c>
      <c r="H5293" s="13" t="str">
        <f t="shared" si="331"/>
        <v>120.00</v>
      </c>
      <c r="I5293" s="13" t="str">
        <f>IF(G5293="","",IFERROR(IF(IF(K5293="","",INDEX(收费标合同信息维护!A:Q,MATCH(G5293,收费标合同信息维护!M:M,0),13))=G5293,"有","无"),"无"))</f>
        <v>无</v>
      </c>
      <c r="J5293" s="3" t="s">
        <v>3052</v>
      </c>
      <c r="K5293" s="3" t="s">
        <v>16670</v>
      </c>
      <c r="L5293" s="3" t="s">
        <v>7013</v>
      </c>
      <c r="M5293" s="3" t="s">
        <v>7014</v>
      </c>
      <c r="N5293" s="3" t="s">
        <v>6477</v>
      </c>
      <c r="O5293" s="3" t="s">
        <v>6478</v>
      </c>
      <c r="P5293" s="3" t="s">
        <v>16698</v>
      </c>
      <c r="Q5293" s="3" t="s">
        <v>14721</v>
      </c>
      <c r="R5293" s="3" t="s">
        <v>6490</v>
      </c>
      <c r="S5293" s="3" t="s">
        <v>6491</v>
      </c>
      <c r="T5293" s="3" t="s">
        <v>6800</v>
      </c>
      <c r="U5293" s="3" t="s">
        <v>154</v>
      </c>
      <c r="V5293" s="3" t="s">
        <v>154</v>
      </c>
      <c r="W5293" s="3" t="s">
        <v>6518</v>
      </c>
      <c r="X5293" s="3" t="s">
        <v>154</v>
      </c>
      <c r="Y5293" s="3" t="s">
        <v>154</v>
      </c>
      <c r="Z5293" s="3" t="s">
        <v>154</v>
      </c>
      <c r="AA5293" s="3" t="s">
        <v>154</v>
      </c>
      <c r="AB5293" s="3" t="s">
        <v>154</v>
      </c>
      <c r="AC5293" s="3" t="s">
        <v>154</v>
      </c>
      <c r="AD5293" s="3" t="s">
        <v>6151</v>
      </c>
      <c r="AE5293" s="3" t="s">
        <v>6151</v>
      </c>
      <c r="AF5293" s="3" t="s">
        <v>154</v>
      </c>
      <c r="AG5293" s="3" t="s">
        <v>154</v>
      </c>
      <c r="AH5293" s="3" t="s">
        <v>6478</v>
      </c>
      <c r="AI5293" s="3" t="s">
        <v>6482</v>
      </c>
      <c r="AJ5293" s="3" t="s">
        <v>18</v>
      </c>
    </row>
    <row r="5294" spans="1:36" ht="15">
      <c r="A5294" s="10">
        <v>5433</v>
      </c>
      <c r="B5294" t="str">
        <f>IF(K5294="总计","",INDEX(主数据!A:AD,MATCH(J5294,主数据!A:A,0),9))</f>
        <v>华西大区公司</v>
      </c>
      <c r="C5294" t="str">
        <f>IF(K5294="","",INDEX(主数据!A:AD,MATCH(J5294,主数据!A:A,0),11))</f>
        <v>成都西北区</v>
      </c>
      <c r="D5294" t="str">
        <f t="shared" si="328"/>
        <v>CD14电费标准方式0.86</v>
      </c>
      <c r="E5294" s="13" t="str">
        <f t="shared" si="330"/>
        <v>0.86</v>
      </c>
      <c r="F5294" s="13" t="str">
        <f>IF(E5294="","",IFERROR(IF(IF(K5294="","",INDEX(收费标合同信息维护!A:Q,MATCH(D5294,收费标合同信息维护!J:J,0),10))=D5294,"有","无"),"无"))</f>
        <v>无</v>
      </c>
      <c r="G5294" s="13" t="str">
        <f t="shared" si="329"/>
        <v/>
      </c>
      <c r="H5294" s="13" t="str">
        <f t="shared" si="331"/>
        <v/>
      </c>
      <c r="I5294" s="13" t="str">
        <f>IF(G5294="","",IFERROR(IF(IF(K5294="","",INDEX(收费标合同信息维护!A:Q,MATCH(G5294,收费标合同信息维护!M:M,0),13))=G5294,"有","无"),"无"))</f>
        <v/>
      </c>
      <c r="J5294" s="3" t="s">
        <v>3052</v>
      </c>
      <c r="K5294" s="3" t="s">
        <v>16670</v>
      </c>
      <c r="L5294" s="3" t="s">
        <v>6601</v>
      </c>
      <c r="M5294" s="3" t="s">
        <v>6602</v>
      </c>
      <c r="N5294" s="3" t="s">
        <v>6603</v>
      </c>
      <c r="O5294" s="3" t="s">
        <v>6478</v>
      </c>
      <c r="P5294" s="3" t="s">
        <v>6601</v>
      </c>
      <c r="Q5294" s="3" t="s">
        <v>8660</v>
      </c>
      <c r="R5294" s="3" t="s">
        <v>6484</v>
      </c>
      <c r="S5294" s="3" t="s">
        <v>6491</v>
      </c>
      <c r="T5294" s="3" t="s">
        <v>6915</v>
      </c>
      <c r="U5294" s="3" t="s">
        <v>154</v>
      </c>
      <c r="V5294" s="3" t="s">
        <v>8661</v>
      </c>
      <c r="W5294" s="3" t="s">
        <v>154</v>
      </c>
      <c r="X5294" s="3" t="s">
        <v>154</v>
      </c>
      <c r="Y5294" s="3" t="s">
        <v>154</v>
      </c>
      <c r="Z5294" s="3" t="s">
        <v>154</v>
      </c>
      <c r="AA5294" s="3" t="s">
        <v>154</v>
      </c>
      <c r="AB5294" s="3" t="s">
        <v>154</v>
      </c>
      <c r="AC5294" s="3" t="s">
        <v>154</v>
      </c>
      <c r="AD5294" s="3" t="s">
        <v>6151</v>
      </c>
      <c r="AE5294" s="3" t="s">
        <v>6151</v>
      </c>
      <c r="AF5294" s="3" t="s">
        <v>154</v>
      </c>
      <c r="AG5294" s="3" t="s">
        <v>154</v>
      </c>
      <c r="AH5294" s="3" t="s">
        <v>6478</v>
      </c>
      <c r="AI5294" s="3" t="s">
        <v>6482</v>
      </c>
      <c r="AJ5294" s="3" t="s">
        <v>6489</v>
      </c>
    </row>
    <row r="5295" spans="1:36" ht="15">
      <c r="A5295" s="10">
        <v>5434</v>
      </c>
      <c r="B5295" t="str">
        <f>IF(K5295="总计","",INDEX(主数据!A:AD,MATCH(J5295,主数据!A:A,0),9))</f>
        <v>华西大区公司</v>
      </c>
      <c r="C5295" t="str">
        <f>IF(K5295="","",INDEX(主数据!A:AD,MATCH(J5295,主数据!A:A,0),11))</f>
        <v>成都西北区</v>
      </c>
      <c r="D5295" t="str">
        <f t="shared" si="328"/>
        <v>CD14电费标准方式0.55</v>
      </c>
      <c r="E5295" s="13" t="str">
        <f t="shared" si="330"/>
        <v>0.55</v>
      </c>
      <c r="F5295" s="13" t="str">
        <f>IF(E5295="","",IFERROR(IF(IF(K5295="","",INDEX(收费标合同信息维护!A:Q,MATCH(D5295,收费标合同信息维护!J:J,0),10))=D5295,"有","无"),"无"))</f>
        <v>无</v>
      </c>
      <c r="G5295" s="13" t="str">
        <f t="shared" si="329"/>
        <v/>
      </c>
      <c r="H5295" s="13" t="str">
        <f t="shared" si="331"/>
        <v/>
      </c>
      <c r="I5295" s="13" t="str">
        <f>IF(G5295="","",IFERROR(IF(IF(K5295="","",INDEX(收费标合同信息维护!A:Q,MATCH(G5295,收费标合同信息维护!M:M,0),13))=G5295,"有","无"),"无"))</f>
        <v/>
      </c>
      <c r="J5295" s="3" t="s">
        <v>3052</v>
      </c>
      <c r="K5295" s="3" t="s">
        <v>16670</v>
      </c>
      <c r="L5295" s="3" t="s">
        <v>6601</v>
      </c>
      <c r="M5295" s="3" t="s">
        <v>6602</v>
      </c>
      <c r="N5295" s="3" t="s">
        <v>6603</v>
      </c>
      <c r="O5295" s="3" t="s">
        <v>6478</v>
      </c>
      <c r="P5295" s="3" t="s">
        <v>16699</v>
      </c>
      <c r="Q5295" s="3" t="s">
        <v>16700</v>
      </c>
      <c r="R5295" s="3" t="s">
        <v>6484</v>
      </c>
      <c r="S5295" s="3" t="s">
        <v>6491</v>
      </c>
      <c r="T5295" s="3" t="s">
        <v>6481</v>
      </c>
      <c r="U5295" s="3" t="s">
        <v>154</v>
      </c>
      <c r="V5295" s="3" t="s">
        <v>14661</v>
      </c>
      <c r="W5295" s="3" t="s">
        <v>154</v>
      </c>
      <c r="X5295" s="3" t="s">
        <v>154</v>
      </c>
      <c r="Y5295" s="3" t="s">
        <v>154</v>
      </c>
      <c r="Z5295" s="3" t="s">
        <v>154</v>
      </c>
      <c r="AA5295" s="3" t="s">
        <v>154</v>
      </c>
      <c r="AB5295" s="3" t="s">
        <v>154</v>
      </c>
      <c r="AC5295" s="3" t="s">
        <v>154</v>
      </c>
      <c r="AD5295" s="3" t="s">
        <v>6151</v>
      </c>
      <c r="AE5295" s="3" t="s">
        <v>6151</v>
      </c>
      <c r="AF5295" s="3" t="s">
        <v>154</v>
      </c>
      <c r="AG5295" s="3" t="s">
        <v>154</v>
      </c>
      <c r="AH5295" s="3" t="s">
        <v>6478</v>
      </c>
      <c r="AI5295" s="3" t="s">
        <v>6482</v>
      </c>
      <c r="AJ5295" s="3" t="s">
        <v>6489</v>
      </c>
    </row>
    <row r="5296" spans="1:36" ht="15">
      <c r="A5296" s="10">
        <v>5435</v>
      </c>
      <c r="B5296" t="str">
        <f>IF(K5296="总计","",INDEX(主数据!A:AD,MATCH(J5296,主数据!A:A,0),9))</f>
        <v>华西大区公司</v>
      </c>
      <c r="C5296" t="str">
        <f>IF(K5296="","",INDEX(主数据!A:AD,MATCH(J5296,主数据!A:A,0),11))</f>
        <v>成都西北区</v>
      </c>
      <c r="D5296" t="str">
        <f t="shared" si="328"/>
        <v>CD14自来水费（简易征收）标准方式3.03</v>
      </c>
      <c r="E5296" s="13" t="str">
        <f t="shared" si="330"/>
        <v>3.03</v>
      </c>
      <c r="F5296" s="13" t="str">
        <f>IF(E5296="","",IFERROR(IF(IF(K5296="","",INDEX(收费标合同信息维护!A:Q,MATCH(D5296,收费标合同信息维护!J:J,0),10))=D5296,"有","无"),"无"))</f>
        <v>无</v>
      </c>
      <c r="G5296" s="13" t="str">
        <f t="shared" si="329"/>
        <v/>
      </c>
      <c r="H5296" s="13" t="str">
        <f t="shared" si="331"/>
        <v/>
      </c>
      <c r="I5296" s="13" t="str">
        <f>IF(G5296="","",IFERROR(IF(IF(K5296="","",INDEX(收费标合同信息维护!A:Q,MATCH(G5296,收费标合同信息维护!M:M,0),13))=G5296,"有","无"),"无"))</f>
        <v/>
      </c>
      <c r="J5296" s="3" t="s">
        <v>3052</v>
      </c>
      <c r="K5296" s="3" t="s">
        <v>16670</v>
      </c>
      <c r="L5296" s="3" t="s">
        <v>6615</v>
      </c>
      <c r="M5296" s="3" t="s">
        <v>6616</v>
      </c>
      <c r="N5296" s="3" t="s">
        <v>6603</v>
      </c>
      <c r="O5296" s="3" t="s">
        <v>6478</v>
      </c>
      <c r="P5296" s="3" t="s">
        <v>16701</v>
      </c>
      <c r="Q5296" s="3" t="s">
        <v>10721</v>
      </c>
      <c r="R5296" s="3" t="s">
        <v>6484</v>
      </c>
      <c r="S5296" s="3" t="s">
        <v>6491</v>
      </c>
      <c r="T5296" s="3" t="s">
        <v>6493</v>
      </c>
      <c r="U5296" s="3" t="s">
        <v>154</v>
      </c>
      <c r="V5296" s="3" t="s">
        <v>6769</v>
      </c>
      <c r="W5296" s="3" t="s">
        <v>154</v>
      </c>
      <c r="X5296" s="3" t="s">
        <v>154</v>
      </c>
      <c r="Y5296" s="3" t="s">
        <v>154</v>
      </c>
      <c r="Z5296" s="3" t="s">
        <v>154</v>
      </c>
      <c r="AA5296" s="3" t="s">
        <v>154</v>
      </c>
      <c r="AB5296" s="3" t="s">
        <v>154</v>
      </c>
      <c r="AC5296" s="3" t="s">
        <v>154</v>
      </c>
      <c r="AD5296" s="3" t="s">
        <v>6151</v>
      </c>
      <c r="AE5296" s="3" t="s">
        <v>6151</v>
      </c>
      <c r="AF5296" s="3" t="s">
        <v>154</v>
      </c>
      <c r="AG5296" s="3" t="s">
        <v>154</v>
      </c>
      <c r="AH5296" s="3" t="s">
        <v>6478</v>
      </c>
      <c r="AI5296" s="3" t="s">
        <v>6482</v>
      </c>
      <c r="AJ5296" s="3" t="s">
        <v>6489</v>
      </c>
    </row>
    <row r="5297" spans="1:36" ht="15">
      <c r="A5297" s="10">
        <v>5436</v>
      </c>
      <c r="B5297" t="str">
        <f>IF(K5297="总计","",INDEX(主数据!A:AD,MATCH(J5297,主数据!A:A,0),9))</f>
        <v>华西大区公司</v>
      </c>
      <c r="C5297" t="str">
        <f>IF(K5297="","",INDEX(主数据!A:AD,MATCH(J5297,主数据!A:A,0),11))</f>
        <v>成都西北区</v>
      </c>
      <c r="D5297" t="str">
        <f t="shared" si="328"/>
        <v>CD14自来水费（简易征收）标准方式4.43</v>
      </c>
      <c r="E5297" s="13" t="str">
        <f t="shared" si="330"/>
        <v>4.43</v>
      </c>
      <c r="F5297" s="13" t="str">
        <f>IF(E5297="","",IFERROR(IF(IF(K5297="","",INDEX(收费标合同信息维护!A:Q,MATCH(D5297,收费标合同信息维护!J:J,0),10))=D5297,"有","无"),"无"))</f>
        <v>无</v>
      </c>
      <c r="G5297" s="13" t="str">
        <f t="shared" si="329"/>
        <v/>
      </c>
      <c r="H5297" s="13" t="str">
        <f t="shared" si="331"/>
        <v/>
      </c>
      <c r="I5297" s="13" t="str">
        <f>IF(G5297="","",IFERROR(IF(IF(K5297="","",INDEX(收费标合同信息维护!A:Q,MATCH(G5297,收费标合同信息维护!M:M,0),13))=G5297,"有","无"),"无"))</f>
        <v/>
      </c>
      <c r="J5297" s="3" t="s">
        <v>3052</v>
      </c>
      <c r="K5297" s="3" t="s">
        <v>16670</v>
      </c>
      <c r="L5297" s="3" t="s">
        <v>6615</v>
      </c>
      <c r="M5297" s="3" t="s">
        <v>6616</v>
      </c>
      <c r="N5297" s="3" t="s">
        <v>6603</v>
      </c>
      <c r="O5297" s="3" t="s">
        <v>6478</v>
      </c>
      <c r="P5297" s="3" t="s">
        <v>16702</v>
      </c>
      <c r="Q5297" s="3" t="s">
        <v>8698</v>
      </c>
      <c r="R5297" s="3" t="s">
        <v>6484</v>
      </c>
      <c r="S5297" s="3" t="s">
        <v>6491</v>
      </c>
      <c r="T5297" s="3" t="s">
        <v>6481</v>
      </c>
      <c r="U5297" s="3" t="s">
        <v>154</v>
      </c>
      <c r="V5297" s="3" t="s">
        <v>8699</v>
      </c>
      <c r="W5297" s="3" t="s">
        <v>154</v>
      </c>
      <c r="X5297" s="3" t="s">
        <v>154</v>
      </c>
      <c r="Y5297" s="3" t="s">
        <v>154</v>
      </c>
      <c r="Z5297" s="3" t="s">
        <v>154</v>
      </c>
      <c r="AA5297" s="3" t="s">
        <v>154</v>
      </c>
      <c r="AB5297" s="3" t="s">
        <v>154</v>
      </c>
      <c r="AC5297" s="3" t="s">
        <v>154</v>
      </c>
      <c r="AD5297" s="3" t="s">
        <v>6151</v>
      </c>
      <c r="AE5297" s="3" t="s">
        <v>6151</v>
      </c>
      <c r="AF5297" s="3" t="s">
        <v>154</v>
      </c>
      <c r="AG5297" s="3" t="s">
        <v>154</v>
      </c>
      <c r="AH5297" s="3" t="s">
        <v>6478</v>
      </c>
      <c r="AI5297" s="3" t="s">
        <v>6482</v>
      </c>
      <c r="AJ5297" s="3" t="s">
        <v>6489</v>
      </c>
    </row>
    <row r="5298" spans="1:36" ht="15">
      <c r="A5298" s="10">
        <v>5437</v>
      </c>
      <c r="B5298" t="str">
        <f>IF(K5298="总计","",INDEX(主数据!A:AD,MATCH(J5298,主数据!A:A,0),9))</f>
        <v>华南大区公司</v>
      </c>
      <c r="C5298" t="str">
        <f>IF(K5298="","",INDEX(主数据!A:AD,MATCH(J5298,主数据!A:A,0),11))</f>
        <v>福州西区</v>
      </c>
      <c r="D5298" t="str">
        <f t="shared" si="328"/>
        <v>FZ32物业服务费标准方式1.60</v>
      </c>
      <c r="E5298" s="13" t="str">
        <f t="shared" si="330"/>
        <v>1.60</v>
      </c>
      <c r="F5298" s="13" t="str">
        <f>IF(E5298="","",IFERROR(IF(IF(K5298="","",INDEX(收费标合同信息维护!A:Q,MATCH(D5298,收费标合同信息维护!J:J,0),10))=D5298,"有","无"),"无"))</f>
        <v>无</v>
      </c>
      <c r="G5298" s="13" t="str">
        <f t="shared" si="329"/>
        <v/>
      </c>
      <c r="H5298" s="13" t="str">
        <f t="shared" si="331"/>
        <v/>
      </c>
      <c r="I5298" s="13" t="str">
        <f>IF(G5298="","",IFERROR(IF(IF(K5298="","",INDEX(收费标合同信息维护!A:Q,MATCH(G5298,收费标合同信息维护!M:M,0),13))=G5298,"有","无"),"无"))</f>
        <v/>
      </c>
      <c r="J5298" s="3" t="s">
        <v>2662</v>
      </c>
      <c r="K5298" s="3" t="s">
        <v>16703</v>
      </c>
      <c r="L5298" s="3" t="s">
        <v>6025</v>
      </c>
      <c r="M5298" s="3" t="s">
        <v>6026</v>
      </c>
      <c r="N5298" s="3" t="s">
        <v>6477</v>
      </c>
      <c r="O5298" s="3" t="s">
        <v>6478</v>
      </c>
      <c r="P5298" s="3" t="s">
        <v>16704</v>
      </c>
      <c r="Q5298" s="3" t="s">
        <v>6685</v>
      </c>
      <c r="R5298" s="3" t="s">
        <v>6484</v>
      </c>
      <c r="S5298" s="3" t="s">
        <v>6491</v>
      </c>
      <c r="T5298" s="3" t="s">
        <v>7025</v>
      </c>
      <c r="U5298" s="3" t="s">
        <v>8755</v>
      </c>
      <c r="V5298" s="3" t="s">
        <v>9398</v>
      </c>
      <c r="W5298" s="3" t="s">
        <v>154</v>
      </c>
      <c r="X5298" s="3" t="s">
        <v>154</v>
      </c>
      <c r="Y5298" s="3" t="s">
        <v>154</v>
      </c>
      <c r="Z5298" s="3" t="s">
        <v>154</v>
      </c>
      <c r="AA5298" s="3" t="s">
        <v>154</v>
      </c>
      <c r="AB5298" s="3" t="s">
        <v>154</v>
      </c>
      <c r="AC5298" s="3" t="s">
        <v>154</v>
      </c>
      <c r="AD5298" s="3" t="s">
        <v>6151</v>
      </c>
      <c r="AE5298" s="3" t="s">
        <v>6151</v>
      </c>
      <c r="AF5298" s="3" t="s">
        <v>154</v>
      </c>
      <c r="AG5298" s="3" t="s">
        <v>154</v>
      </c>
      <c r="AH5298" s="3" t="s">
        <v>6478</v>
      </c>
      <c r="AI5298" s="3" t="s">
        <v>6482</v>
      </c>
      <c r="AJ5298" s="3" t="s">
        <v>14079</v>
      </c>
    </row>
    <row r="5299" spans="1:36" ht="15">
      <c r="A5299" s="10">
        <v>5438</v>
      </c>
      <c r="B5299" t="str">
        <f>IF(K5299="总计","",INDEX(主数据!A:AD,MATCH(J5299,主数据!A:A,0),9))</f>
        <v>华南大区公司</v>
      </c>
      <c r="C5299" t="str">
        <f>IF(K5299="","",INDEX(主数据!A:AD,MATCH(J5299,主数据!A:A,0),11))</f>
        <v>福州西区</v>
      </c>
      <c r="D5299" t="str">
        <f t="shared" si="328"/>
        <v>FZ32物业服务费标准方式2.50</v>
      </c>
      <c r="E5299" s="13" t="str">
        <f t="shared" si="330"/>
        <v>2.50</v>
      </c>
      <c r="F5299" s="13" t="str">
        <f>IF(E5299="","",IFERROR(IF(IF(K5299="","",INDEX(收费标合同信息维护!A:Q,MATCH(D5299,收费标合同信息维护!J:J,0),10))=D5299,"有","无"),"无"))</f>
        <v>无</v>
      </c>
      <c r="G5299" s="13" t="str">
        <f t="shared" si="329"/>
        <v/>
      </c>
      <c r="H5299" s="13" t="str">
        <f t="shared" si="331"/>
        <v/>
      </c>
      <c r="I5299" s="13" t="str">
        <f>IF(G5299="","",IFERROR(IF(IF(K5299="","",INDEX(收费标合同信息维护!A:Q,MATCH(G5299,收费标合同信息维护!M:M,0),13))=G5299,"有","无"),"无"))</f>
        <v/>
      </c>
      <c r="J5299" s="3" t="s">
        <v>2662</v>
      </c>
      <c r="K5299" s="3" t="s">
        <v>16703</v>
      </c>
      <c r="L5299" s="3" t="s">
        <v>6025</v>
      </c>
      <c r="M5299" s="3" t="s">
        <v>6026</v>
      </c>
      <c r="N5299" s="3" t="s">
        <v>6477</v>
      </c>
      <c r="O5299" s="3" t="s">
        <v>6478</v>
      </c>
      <c r="P5299" s="3" t="s">
        <v>16705</v>
      </c>
      <c r="Q5299" s="3" t="s">
        <v>6830</v>
      </c>
      <c r="R5299" s="3" t="s">
        <v>6484</v>
      </c>
      <c r="S5299" s="3" t="s">
        <v>6491</v>
      </c>
      <c r="T5299" s="3" t="s">
        <v>7025</v>
      </c>
      <c r="U5299" s="3" t="s">
        <v>11546</v>
      </c>
      <c r="V5299" s="3" t="s">
        <v>6675</v>
      </c>
      <c r="W5299" s="3" t="s">
        <v>154</v>
      </c>
      <c r="X5299" s="3" t="s">
        <v>154</v>
      </c>
      <c r="Y5299" s="3" t="s">
        <v>154</v>
      </c>
      <c r="Z5299" s="3" t="s">
        <v>154</v>
      </c>
      <c r="AA5299" s="3" t="s">
        <v>154</v>
      </c>
      <c r="AB5299" s="3" t="s">
        <v>154</v>
      </c>
      <c r="AC5299" s="3" t="s">
        <v>154</v>
      </c>
      <c r="AD5299" s="3" t="s">
        <v>6151</v>
      </c>
      <c r="AE5299" s="3" t="s">
        <v>6151</v>
      </c>
      <c r="AF5299" s="3" t="s">
        <v>154</v>
      </c>
      <c r="AG5299" s="3" t="s">
        <v>154</v>
      </c>
      <c r="AH5299" s="3" t="s">
        <v>6478</v>
      </c>
      <c r="AI5299" s="3" t="s">
        <v>6482</v>
      </c>
      <c r="AJ5299" s="3" t="s">
        <v>6041</v>
      </c>
    </row>
    <row r="5300" spans="1:36" ht="15">
      <c r="A5300" s="10">
        <v>5439</v>
      </c>
      <c r="B5300" t="str">
        <f>IF(K5300="总计","",INDEX(主数据!A:AD,MATCH(J5300,主数据!A:A,0),9))</f>
        <v>华南大区公司</v>
      </c>
      <c r="C5300" t="str">
        <f>IF(K5300="","",INDEX(主数据!A:AD,MATCH(J5300,主数据!A:A,0),11))</f>
        <v>福州西区</v>
      </c>
      <c r="D5300" t="str">
        <f t="shared" si="328"/>
        <v>FZ32物业服务费直接录入</v>
      </c>
      <c r="E5300" s="13" t="str">
        <f t="shared" si="330"/>
        <v/>
      </c>
      <c r="F5300" s="13" t="str">
        <f>IF(E5300="","",IFERROR(IF(IF(K5300="","",INDEX(收费标合同信息维护!A:Q,MATCH(D5300,收费标合同信息维护!J:J,0),10))=D5300,"有","无"),"无"))</f>
        <v/>
      </c>
      <c r="G5300" s="13" t="str">
        <f t="shared" si="329"/>
        <v/>
      </c>
      <c r="H5300" s="13" t="str">
        <f t="shared" si="331"/>
        <v/>
      </c>
      <c r="I5300" s="13" t="str">
        <f>IF(G5300="","",IFERROR(IF(IF(K5300="","",INDEX(收费标合同信息维护!A:Q,MATCH(G5300,收费标合同信息维护!M:M,0),13))=G5300,"有","无"),"无"))</f>
        <v/>
      </c>
      <c r="J5300" s="3" t="s">
        <v>2662</v>
      </c>
      <c r="K5300" s="3" t="s">
        <v>16703</v>
      </c>
      <c r="L5300" s="3" t="s">
        <v>6025</v>
      </c>
      <c r="M5300" s="3" t="s">
        <v>6026</v>
      </c>
      <c r="N5300" s="3" t="s">
        <v>6477</v>
      </c>
      <c r="O5300" s="3" t="s">
        <v>6478</v>
      </c>
      <c r="P5300" s="3" t="s">
        <v>16706</v>
      </c>
      <c r="Q5300" s="3" t="s">
        <v>6643</v>
      </c>
      <c r="R5300" s="3" t="s">
        <v>6479</v>
      </c>
      <c r="S5300" s="3" t="s">
        <v>6480</v>
      </c>
      <c r="T5300" s="3" t="s">
        <v>6481</v>
      </c>
      <c r="U5300" s="3" t="s">
        <v>16707</v>
      </c>
      <c r="V5300" s="3" t="s">
        <v>154</v>
      </c>
      <c r="W5300" s="3" t="s">
        <v>154</v>
      </c>
      <c r="X5300" s="3" t="s">
        <v>154</v>
      </c>
      <c r="Y5300" s="3" t="s">
        <v>154</v>
      </c>
      <c r="Z5300" s="3" t="s">
        <v>154</v>
      </c>
      <c r="AA5300" s="3" t="s">
        <v>154</v>
      </c>
      <c r="AB5300" s="3" t="s">
        <v>154</v>
      </c>
      <c r="AC5300" s="3" t="s">
        <v>154</v>
      </c>
      <c r="AD5300" s="3" t="s">
        <v>6151</v>
      </c>
      <c r="AE5300" s="3" t="s">
        <v>6151</v>
      </c>
      <c r="AF5300" s="3" t="s">
        <v>154</v>
      </c>
      <c r="AG5300" s="3" t="s">
        <v>154</v>
      </c>
      <c r="AH5300" s="3" t="s">
        <v>6478</v>
      </c>
      <c r="AI5300" s="3" t="s">
        <v>6482</v>
      </c>
      <c r="AJ5300" s="3" t="s">
        <v>16708</v>
      </c>
    </row>
    <row r="5301" spans="1:36" ht="15">
      <c r="A5301" s="10">
        <v>5440</v>
      </c>
      <c r="B5301" t="str">
        <f>IF(K5301="总计","",INDEX(主数据!A:AD,MATCH(J5301,主数据!A:A,0),9))</f>
        <v>华南大区公司</v>
      </c>
      <c r="C5301" t="str">
        <f>IF(K5301="","",INDEX(主数据!A:AD,MATCH(J5301,主数据!A:A,0),11))</f>
        <v>福州西区</v>
      </c>
      <c r="D5301" t="str">
        <f t="shared" si="328"/>
        <v>FZ32非自有房屋租赁直接录入</v>
      </c>
      <c r="E5301" s="13" t="str">
        <f t="shared" si="330"/>
        <v/>
      </c>
      <c r="F5301" s="13" t="str">
        <f>IF(E5301="","",IFERROR(IF(IF(K5301="","",INDEX(收费标合同信息维护!A:Q,MATCH(D5301,收费标合同信息维护!J:J,0),10))=D5301,"有","无"),"无"))</f>
        <v/>
      </c>
      <c r="G5301" s="13" t="str">
        <f t="shared" si="329"/>
        <v/>
      </c>
      <c r="H5301" s="13" t="str">
        <f t="shared" si="331"/>
        <v/>
      </c>
      <c r="I5301" s="13" t="str">
        <f>IF(G5301="","",IFERROR(IF(IF(K5301="","",INDEX(收费标合同信息维护!A:Q,MATCH(G5301,收费标合同信息维护!M:M,0),13))=G5301,"有","无"),"无"))</f>
        <v/>
      </c>
      <c r="J5301" s="3" t="s">
        <v>2662</v>
      </c>
      <c r="K5301" s="3" t="s">
        <v>16703</v>
      </c>
      <c r="L5301" s="3" t="s">
        <v>6699</v>
      </c>
      <c r="M5301" s="3" t="s">
        <v>6700</v>
      </c>
      <c r="N5301" s="3" t="s">
        <v>6477</v>
      </c>
      <c r="O5301" s="3" t="s">
        <v>6478</v>
      </c>
      <c r="P5301" s="3" t="s">
        <v>16709</v>
      </c>
      <c r="Q5301" s="3" t="s">
        <v>6833</v>
      </c>
      <c r="R5301" s="3" t="s">
        <v>6479</v>
      </c>
      <c r="S5301" s="3" t="s">
        <v>6480</v>
      </c>
      <c r="T5301" s="3" t="s">
        <v>6481</v>
      </c>
      <c r="U5301" s="3" t="s">
        <v>6487</v>
      </c>
      <c r="V5301" s="3" t="s">
        <v>154</v>
      </c>
      <c r="W5301" s="3" t="s">
        <v>154</v>
      </c>
      <c r="X5301" s="3" t="s">
        <v>154</v>
      </c>
      <c r="Y5301" s="3" t="s">
        <v>154</v>
      </c>
      <c r="Z5301" s="3" t="s">
        <v>154</v>
      </c>
      <c r="AA5301" s="3" t="s">
        <v>154</v>
      </c>
      <c r="AB5301" s="3" t="s">
        <v>154</v>
      </c>
      <c r="AC5301" s="3" t="s">
        <v>154</v>
      </c>
      <c r="AD5301" s="3" t="s">
        <v>6151</v>
      </c>
      <c r="AE5301" s="3" t="s">
        <v>6151</v>
      </c>
      <c r="AF5301" s="3" t="s">
        <v>154</v>
      </c>
      <c r="AG5301" s="3" t="s">
        <v>154</v>
      </c>
      <c r="AH5301" s="3" t="s">
        <v>6478</v>
      </c>
      <c r="AI5301" s="3" t="s">
        <v>6482</v>
      </c>
      <c r="AJ5301" s="3" t="s">
        <v>16708</v>
      </c>
    </row>
    <row r="5302" spans="1:36" ht="15">
      <c r="A5302" s="10">
        <v>5441</v>
      </c>
      <c r="B5302" t="str">
        <f>IF(K5302="总计","",INDEX(主数据!A:AD,MATCH(J5302,主数据!A:A,0),9))</f>
        <v>华南大区公司</v>
      </c>
      <c r="C5302" t="str">
        <f>IF(K5302="","",INDEX(主数据!A:AD,MATCH(J5302,主数据!A:A,0),11))</f>
        <v>福州西区</v>
      </c>
      <c r="D5302" t="str">
        <f t="shared" si="328"/>
        <v>FZ32自营停车费（固定）直接录入</v>
      </c>
      <c r="E5302" s="13" t="str">
        <f t="shared" si="330"/>
        <v/>
      </c>
      <c r="F5302" s="13" t="str">
        <f>IF(E5302="","",IFERROR(IF(IF(K5302="","",INDEX(收费标合同信息维护!A:Q,MATCH(D5302,收费标合同信息维护!J:J,0),10))=D5302,"有","无"),"无"))</f>
        <v/>
      </c>
      <c r="G5302" s="13" t="str">
        <f t="shared" si="329"/>
        <v/>
      </c>
      <c r="H5302" s="13" t="str">
        <f t="shared" si="331"/>
        <v/>
      </c>
      <c r="I5302" s="13" t="str">
        <f>IF(G5302="","",IFERROR(IF(IF(K5302="","",INDEX(收费标合同信息维护!A:Q,MATCH(G5302,收费标合同信息维护!M:M,0),13))=G5302,"有","无"),"无"))</f>
        <v/>
      </c>
      <c r="J5302" s="3" t="s">
        <v>2662</v>
      </c>
      <c r="K5302" s="3" t="s">
        <v>16703</v>
      </c>
      <c r="L5302" s="3" t="s">
        <v>6714</v>
      </c>
      <c r="M5302" s="3" t="s">
        <v>6715</v>
      </c>
      <c r="N5302" s="3" t="s">
        <v>6477</v>
      </c>
      <c r="O5302" s="3" t="s">
        <v>6597</v>
      </c>
      <c r="P5302" s="3" t="s">
        <v>16710</v>
      </c>
      <c r="Q5302" s="3" t="s">
        <v>6715</v>
      </c>
      <c r="R5302" s="3" t="s">
        <v>6479</v>
      </c>
      <c r="S5302" s="3" t="s">
        <v>6480</v>
      </c>
      <c r="T5302" s="3" t="s">
        <v>6481</v>
      </c>
      <c r="U5302" s="3" t="s">
        <v>6716</v>
      </c>
      <c r="V5302" s="3" t="s">
        <v>154</v>
      </c>
      <c r="W5302" s="3" t="s">
        <v>154</v>
      </c>
      <c r="X5302" s="3" t="s">
        <v>154</v>
      </c>
      <c r="Y5302" s="3" t="s">
        <v>154</v>
      </c>
      <c r="Z5302" s="3" t="s">
        <v>154</v>
      </c>
      <c r="AA5302" s="3" t="s">
        <v>154</v>
      </c>
      <c r="AB5302" s="3" t="s">
        <v>154</v>
      </c>
      <c r="AC5302" s="3" t="s">
        <v>154</v>
      </c>
      <c r="AD5302" s="3" t="s">
        <v>6151</v>
      </c>
      <c r="AE5302" s="3" t="s">
        <v>6151</v>
      </c>
      <c r="AF5302" s="3" t="s">
        <v>154</v>
      </c>
      <c r="AG5302" s="3" t="s">
        <v>154</v>
      </c>
      <c r="AH5302" s="3" t="s">
        <v>6478</v>
      </c>
      <c r="AI5302" s="3" t="s">
        <v>6482</v>
      </c>
      <c r="AJ5302" s="3" t="s">
        <v>16708</v>
      </c>
    </row>
    <row r="5303" spans="1:36" ht="15">
      <c r="A5303" s="10">
        <v>5442</v>
      </c>
      <c r="B5303" t="str">
        <f>IF(K5303="总计","",INDEX(主数据!A:AD,MATCH(J5303,主数据!A:A,0),9))</f>
        <v>华南大区公司</v>
      </c>
      <c r="C5303" t="str">
        <f>IF(K5303="","",INDEX(主数据!A:AD,MATCH(J5303,主数据!A:A,0),11))</f>
        <v>福州西区</v>
      </c>
      <c r="D5303" t="str">
        <f t="shared" si="328"/>
        <v>FZ32自营停车费（临时）直接录入</v>
      </c>
      <c r="E5303" s="13" t="str">
        <f t="shared" si="330"/>
        <v/>
      </c>
      <c r="F5303" s="13" t="str">
        <f>IF(E5303="","",IFERROR(IF(IF(K5303="","",INDEX(收费标合同信息维护!A:Q,MATCH(D5303,收费标合同信息维护!J:J,0),10))=D5303,"有","无"),"无"))</f>
        <v/>
      </c>
      <c r="G5303" s="13" t="str">
        <f t="shared" si="329"/>
        <v/>
      </c>
      <c r="H5303" s="13" t="str">
        <f t="shared" si="331"/>
        <v/>
      </c>
      <c r="I5303" s="13" t="str">
        <f>IF(G5303="","",IFERROR(IF(IF(K5303="","",INDEX(收费标合同信息维护!A:Q,MATCH(G5303,收费标合同信息维护!M:M,0),13))=G5303,"有","无"),"无"))</f>
        <v/>
      </c>
      <c r="J5303" s="3" t="s">
        <v>2662</v>
      </c>
      <c r="K5303" s="3" t="s">
        <v>16703</v>
      </c>
      <c r="L5303" s="3" t="s">
        <v>8898</v>
      </c>
      <c r="M5303" s="3" t="s">
        <v>8899</v>
      </c>
      <c r="N5303" s="3" t="s">
        <v>6477</v>
      </c>
      <c r="O5303" s="3" t="s">
        <v>6597</v>
      </c>
      <c r="P5303" s="3" t="s">
        <v>16711</v>
      </c>
      <c r="Q5303" s="3" t="s">
        <v>16712</v>
      </c>
      <c r="R5303" s="3" t="s">
        <v>6479</v>
      </c>
      <c r="S5303" s="3" t="s">
        <v>6480</v>
      </c>
      <c r="T5303" s="3" t="s">
        <v>6481</v>
      </c>
      <c r="U5303" s="3" t="s">
        <v>6716</v>
      </c>
      <c r="V5303" s="3" t="s">
        <v>154</v>
      </c>
      <c r="W5303" s="3" t="s">
        <v>154</v>
      </c>
      <c r="X5303" s="3" t="s">
        <v>154</v>
      </c>
      <c r="Y5303" s="3" t="s">
        <v>154</v>
      </c>
      <c r="Z5303" s="3" t="s">
        <v>154</v>
      </c>
      <c r="AA5303" s="3" t="s">
        <v>154</v>
      </c>
      <c r="AB5303" s="3" t="s">
        <v>154</v>
      </c>
      <c r="AC5303" s="3" t="s">
        <v>154</v>
      </c>
      <c r="AD5303" s="3" t="s">
        <v>6151</v>
      </c>
      <c r="AE5303" s="3" t="s">
        <v>6151</v>
      </c>
      <c r="AF5303" s="3" t="s">
        <v>154</v>
      </c>
      <c r="AG5303" s="3" t="s">
        <v>154</v>
      </c>
      <c r="AH5303" s="3" t="s">
        <v>6478</v>
      </c>
      <c r="AI5303" s="3" t="s">
        <v>6482</v>
      </c>
      <c r="AJ5303" s="3" t="s">
        <v>16708</v>
      </c>
    </row>
    <row r="5304" spans="1:36" ht="15">
      <c r="A5304" s="10">
        <v>5443</v>
      </c>
      <c r="B5304" t="str">
        <f>IF(K5304="总计","",INDEX(主数据!A:AD,MATCH(J5304,主数据!A:A,0),9))</f>
        <v>华南大区公司</v>
      </c>
      <c r="C5304" t="str">
        <f>IF(K5304="","",INDEX(主数据!A:AD,MATCH(J5304,主数据!A:A,0),11))</f>
        <v>福州西区</v>
      </c>
      <c r="D5304" t="str">
        <f t="shared" si="328"/>
        <v>FZ32其他费用直接录入</v>
      </c>
      <c r="E5304" s="13" t="str">
        <f t="shared" si="330"/>
        <v/>
      </c>
      <c r="F5304" s="13" t="str">
        <f>IF(E5304="","",IFERROR(IF(IF(K5304="","",INDEX(收费标合同信息维护!A:Q,MATCH(D5304,收费标合同信息维护!J:J,0),10))=D5304,"有","无"),"无"))</f>
        <v/>
      </c>
      <c r="G5304" s="13" t="str">
        <f t="shared" si="329"/>
        <v/>
      </c>
      <c r="H5304" s="13" t="str">
        <f t="shared" si="331"/>
        <v/>
      </c>
      <c r="I5304" s="13" t="str">
        <f>IF(G5304="","",IFERROR(IF(IF(K5304="","",INDEX(收费标合同信息维护!A:Q,MATCH(G5304,收费标合同信息维护!M:M,0),13))=G5304,"有","无"),"无"))</f>
        <v/>
      </c>
      <c r="J5304" s="3" t="s">
        <v>2662</v>
      </c>
      <c r="K5304" s="3" t="s">
        <v>16703</v>
      </c>
      <c r="L5304" s="3" t="s">
        <v>6544</v>
      </c>
      <c r="M5304" s="3" t="s">
        <v>6545</v>
      </c>
      <c r="N5304" s="3" t="s">
        <v>6477</v>
      </c>
      <c r="O5304" s="3" t="s">
        <v>6478</v>
      </c>
      <c r="P5304" s="3" t="s">
        <v>16713</v>
      </c>
      <c r="Q5304" s="3" t="s">
        <v>8993</v>
      </c>
      <c r="R5304" s="3" t="s">
        <v>6479</v>
      </c>
      <c r="S5304" s="3" t="s">
        <v>6480</v>
      </c>
      <c r="T5304" s="3" t="s">
        <v>6481</v>
      </c>
      <c r="U5304" s="3" t="s">
        <v>6487</v>
      </c>
      <c r="V5304" s="3" t="s">
        <v>154</v>
      </c>
      <c r="W5304" s="3" t="s">
        <v>154</v>
      </c>
      <c r="X5304" s="3" t="s">
        <v>154</v>
      </c>
      <c r="Y5304" s="3" t="s">
        <v>154</v>
      </c>
      <c r="Z5304" s="3" t="s">
        <v>154</v>
      </c>
      <c r="AA5304" s="3" t="s">
        <v>154</v>
      </c>
      <c r="AB5304" s="3" t="s">
        <v>154</v>
      </c>
      <c r="AC5304" s="3" t="s">
        <v>154</v>
      </c>
      <c r="AD5304" s="3" t="s">
        <v>6151</v>
      </c>
      <c r="AE5304" s="3" t="s">
        <v>6151</v>
      </c>
      <c r="AF5304" s="3" t="s">
        <v>154</v>
      </c>
      <c r="AG5304" s="3" t="s">
        <v>154</v>
      </c>
      <c r="AH5304" s="3" t="s">
        <v>6478</v>
      </c>
      <c r="AI5304" s="3" t="s">
        <v>6482</v>
      </c>
      <c r="AJ5304" s="3" t="s">
        <v>16714</v>
      </c>
    </row>
    <row r="5305" spans="1:36" ht="15">
      <c r="A5305" s="10">
        <v>5444</v>
      </c>
      <c r="B5305" t="str">
        <f>IF(K5305="总计","",INDEX(主数据!A:AD,MATCH(J5305,主数据!A:A,0),9))</f>
        <v>华南大区公司</v>
      </c>
      <c r="C5305" t="str">
        <f>IF(K5305="","",INDEX(主数据!A:AD,MATCH(J5305,主数据!A:A,0),11))</f>
        <v>福州西区</v>
      </c>
      <c r="D5305" t="str">
        <f t="shared" si="328"/>
        <v>FZ32其他费用直接录入</v>
      </c>
      <c r="E5305" s="13" t="str">
        <f t="shared" si="330"/>
        <v/>
      </c>
      <c r="F5305" s="13" t="str">
        <f>IF(E5305="","",IFERROR(IF(IF(K5305="","",INDEX(收费标合同信息维护!A:Q,MATCH(D5305,收费标合同信息维护!J:J,0),10))=D5305,"有","无"),"无"))</f>
        <v/>
      </c>
      <c r="G5305" s="13" t="str">
        <f t="shared" si="329"/>
        <v/>
      </c>
      <c r="H5305" s="13" t="str">
        <f t="shared" si="331"/>
        <v/>
      </c>
      <c r="I5305" s="13" t="str">
        <f>IF(G5305="","",IFERROR(IF(IF(K5305="","",INDEX(收费标合同信息维护!A:Q,MATCH(G5305,收费标合同信息维护!M:M,0),13))=G5305,"有","无"),"无"))</f>
        <v/>
      </c>
      <c r="J5305" s="3" t="s">
        <v>2662</v>
      </c>
      <c r="K5305" s="3" t="s">
        <v>16703</v>
      </c>
      <c r="L5305" s="3" t="s">
        <v>6544</v>
      </c>
      <c r="M5305" s="3" t="s">
        <v>6545</v>
      </c>
      <c r="N5305" s="3" t="s">
        <v>6477</v>
      </c>
      <c r="O5305" s="3" t="s">
        <v>6478</v>
      </c>
      <c r="P5305" s="3" t="s">
        <v>16715</v>
      </c>
      <c r="Q5305" s="3" t="s">
        <v>6545</v>
      </c>
      <c r="R5305" s="3" t="s">
        <v>6479</v>
      </c>
      <c r="S5305" s="3" t="s">
        <v>6480</v>
      </c>
      <c r="T5305" s="3" t="s">
        <v>6481</v>
      </c>
      <c r="U5305" s="3" t="s">
        <v>6487</v>
      </c>
      <c r="V5305" s="3" t="s">
        <v>154</v>
      </c>
      <c r="W5305" s="3" t="s">
        <v>154</v>
      </c>
      <c r="X5305" s="3" t="s">
        <v>154</v>
      </c>
      <c r="Y5305" s="3" t="s">
        <v>154</v>
      </c>
      <c r="Z5305" s="3" t="s">
        <v>154</v>
      </c>
      <c r="AA5305" s="3" t="s">
        <v>154</v>
      </c>
      <c r="AB5305" s="3" t="s">
        <v>154</v>
      </c>
      <c r="AC5305" s="3" t="s">
        <v>154</v>
      </c>
      <c r="AD5305" s="3" t="s">
        <v>6151</v>
      </c>
      <c r="AE5305" s="3" t="s">
        <v>6151</v>
      </c>
      <c r="AF5305" s="3" t="s">
        <v>154</v>
      </c>
      <c r="AG5305" s="3" t="s">
        <v>154</v>
      </c>
      <c r="AH5305" s="3" t="s">
        <v>6478</v>
      </c>
      <c r="AI5305" s="3" t="s">
        <v>6482</v>
      </c>
      <c r="AJ5305" s="3" t="s">
        <v>16714</v>
      </c>
    </row>
    <row r="5306" spans="1:36" ht="15">
      <c r="A5306" s="10">
        <v>5445</v>
      </c>
      <c r="B5306" t="str">
        <f>IF(K5306="总计","",INDEX(主数据!A:AD,MATCH(J5306,主数据!A:A,0),9))</f>
        <v>华南大区公司</v>
      </c>
      <c r="C5306" t="str">
        <f>IF(K5306="","",INDEX(主数据!A:AD,MATCH(J5306,主数据!A:A,0),11))</f>
        <v>福州西区</v>
      </c>
      <c r="D5306" t="str">
        <f t="shared" si="328"/>
        <v>FZ32其他费用直接录入</v>
      </c>
      <c r="E5306" s="13" t="str">
        <f t="shared" si="330"/>
        <v/>
      </c>
      <c r="F5306" s="13" t="str">
        <f>IF(E5306="","",IFERROR(IF(IF(K5306="","",INDEX(收费标合同信息维护!A:Q,MATCH(D5306,收费标合同信息维护!J:J,0),10))=D5306,"有","无"),"无"))</f>
        <v/>
      </c>
      <c r="G5306" s="13" t="str">
        <f t="shared" si="329"/>
        <v/>
      </c>
      <c r="H5306" s="13" t="str">
        <f t="shared" si="331"/>
        <v/>
      </c>
      <c r="I5306" s="13" t="str">
        <f>IF(G5306="","",IFERROR(IF(IF(K5306="","",INDEX(收费标合同信息维护!A:Q,MATCH(G5306,收费标合同信息维护!M:M,0),13))=G5306,"有","无"),"无"))</f>
        <v/>
      </c>
      <c r="J5306" s="3" t="s">
        <v>2662</v>
      </c>
      <c r="K5306" s="3" t="s">
        <v>16703</v>
      </c>
      <c r="L5306" s="3" t="s">
        <v>6544</v>
      </c>
      <c r="M5306" s="3" t="s">
        <v>6545</v>
      </c>
      <c r="N5306" s="3" t="s">
        <v>6477</v>
      </c>
      <c r="O5306" s="3" t="s">
        <v>6478</v>
      </c>
      <c r="P5306" s="3" t="s">
        <v>16716</v>
      </c>
      <c r="Q5306" s="3" t="s">
        <v>6836</v>
      </c>
      <c r="R5306" s="3" t="s">
        <v>6479</v>
      </c>
      <c r="S5306" s="3" t="s">
        <v>6480</v>
      </c>
      <c r="T5306" s="3" t="s">
        <v>6481</v>
      </c>
      <c r="U5306" s="3" t="s">
        <v>6487</v>
      </c>
      <c r="V5306" s="3" t="s">
        <v>154</v>
      </c>
      <c r="W5306" s="3" t="s">
        <v>154</v>
      </c>
      <c r="X5306" s="3" t="s">
        <v>154</v>
      </c>
      <c r="Y5306" s="3" t="s">
        <v>154</v>
      </c>
      <c r="Z5306" s="3" t="s">
        <v>154</v>
      </c>
      <c r="AA5306" s="3" t="s">
        <v>154</v>
      </c>
      <c r="AB5306" s="3" t="s">
        <v>154</v>
      </c>
      <c r="AC5306" s="3" t="s">
        <v>154</v>
      </c>
      <c r="AD5306" s="3" t="s">
        <v>6151</v>
      </c>
      <c r="AE5306" s="3" t="s">
        <v>6151</v>
      </c>
      <c r="AF5306" s="3" t="s">
        <v>154</v>
      </c>
      <c r="AG5306" s="3" t="s">
        <v>154</v>
      </c>
      <c r="AH5306" s="3" t="s">
        <v>6478</v>
      </c>
      <c r="AI5306" s="3" t="s">
        <v>6482</v>
      </c>
      <c r="AJ5306" s="3" t="s">
        <v>16708</v>
      </c>
    </row>
    <row r="5307" spans="1:36" ht="15">
      <c r="A5307" s="10">
        <v>5446</v>
      </c>
      <c r="B5307" t="str">
        <f>IF(K5307="总计","",INDEX(主数据!A:AD,MATCH(J5307,主数据!A:A,0),9))</f>
        <v>华南大区公司</v>
      </c>
      <c r="C5307" t="str">
        <f>IF(K5307="","",INDEX(主数据!A:AD,MATCH(J5307,主数据!A:A,0),11))</f>
        <v>福州西区</v>
      </c>
      <c r="D5307" t="str">
        <f t="shared" si="328"/>
        <v>FZ32其他费用直接录入</v>
      </c>
      <c r="E5307" s="13" t="str">
        <f t="shared" si="330"/>
        <v/>
      </c>
      <c r="F5307" s="13" t="str">
        <f>IF(E5307="","",IFERROR(IF(IF(K5307="","",INDEX(收费标合同信息维护!A:Q,MATCH(D5307,收费标合同信息维护!J:J,0),10))=D5307,"有","无"),"无"))</f>
        <v/>
      </c>
      <c r="G5307" s="13" t="str">
        <f t="shared" si="329"/>
        <v/>
      </c>
      <c r="H5307" s="13" t="str">
        <f t="shared" si="331"/>
        <v/>
      </c>
      <c r="I5307" s="13" t="str">
        <f>IF(G5307="","",IFERROR(IF(IF(K5307="","",INDEX(收费标合同信息维护!A:Q,MATCH(G5307,收费标合同信息维护!M:M,0),13))=G5307,"有","无"),"无"))</f>
        <v/>
      </c>
      <c r="J5307" s="3" t="s">
        <v>2662</v>
      </c>
      <c r="K5307" s="3" t="s">
        <v>16703</v>
      </c>
      <c r="L5307" s="3" t="s">
        <v>6544</v>
      </c>
      <c r="M5307" s="3" t="s">
        <v>6545</v>
      </c>
      <c r="N5307" s="3" t="s">
        <v>6477</v>
      </c>
      <c r="O5307" s="3" t="s">
        <v>6478</v>
      </c>
      <c r="P5307" s="3" t="s">
        <v>16717</v>
      </c>
      <c r="Q5307" s="3" t="s">
        <v>8999</v>
      </c>
      <c r="R5307" s="3" t="s">
        <v>6479</v>
      </c>
      <c r="S5307" s="3" t="s">
        <v>6480</v>
      </c>
      <c r="T5307" s="3" t="s">
        <v>6481</v>
      </c>
      <c r="U5307" s="3" t="s">
        <v>7085</v>
      </c>
      <c r="V5307" s="3" t="s">
        <v>154</v>
      </c>
      <c r="W5307" s="3" t="s">
        <v>154</v>
      </c>
      <c r="X5307" s="3" t="s">
        <v>154</v>
      </c>
      <c r="Y5307" s="3" t="s">
        <v>154</v>
      </c>
      <c r="Z5307" s="3" t="s">
        <v>154</v>
      </c>
      <c r="AA5307" s="3" t="s">
        <v>154</v>
      </c>
      <c r="AB5307" s="3" t="s">
        <v>154</v>
      </c>
      <c r="AC5307" s="3" t="s">
        <v>154</v>
      </c>
      <c r="AD5307" s="3" t="s">
        <v>6151</v>
      </c>
      <c r="AE5307" s="3" t="s">
        <v>6151</v>
      </c>
      <c r="AF5307" s="3" t="s">
        <v>154</v>
      </c>
      <c r="AG5307" s="3" t="s">
        <v>154</v>
      </c>
      <c r="AH5307" s="3" t="s">
        <v>6478</v>
      </c>
      <c r="AI5307" s="3" t="s">
        <v>6482</v>
      </c>
      <c r="AJ5307" s="3" t="s">
        <v>16714</v>
      </c>
    </row>
    <row r="5308" spans="1:36" ht="15">
      <c r="A5308" s="10">
        <v>5447</v>
      </c>
      <c r="B5308" t="str">
        <f>IF(K5308="总计","",INDEX(主数据!A:AD,MATCH(J5308,主数据!A:A,0),9))</f>
        <v>华南大区公司</v>
      </c>
      <c r="C5308" t="str">
        <f>IF(K5308="","",INDEX(主数据!A:AD,MATCH(J5308,主数据!A:A,0),11))</f>
        <v>福州西区</v>
      </c>
      <c r="D5308" t="str">
        <f t="shared" si="328"/>
        <v>FZ32其他费用直接录入</v>
      </c>
      <c r="E5308" s="13" t="str">
        <f t="shared" si="330"/>
        <v/>
      </c>
      <c r="F5308" s="13" t="str">
        <f>IF(E5308="","",IFERROR(IF(IF(K5308="","",INDEX(收费标合同信息维护!A:Q,MATCH(D5308,收费标合同信息维护!J:J,0),10))=D5308,"有","无"),"无"))</f>
        <v/>
      </c>
      <c r="G5308" s="13" t="str">
        <f t="shared" si="329"/>
        <v/>
      </c>
      <c r="H5308" s="13" t="str">
        <f t="shared" si="331"/>
        <v/>
      </c>
      <c r="I5308" s="13" t="str">
        <f>IF(G5308="","",IFERROR(IF(IF(K5308="","",INDEX(收费标合同信息维护!A:Q,MATCH(G5308,收费标合同信息维护!M:M,0),13))=G5308,"有","无"),"无"))</f>
        <v/>
      </c>
      <c r="J5308" s="3" t="s">
        <v>2662</v>
      </c>
      <c r="K5308" s="3" t="s">
        <v>16703</v>
      </c>
      <c r="L5308" s="3" t="s">
        <v>6544</v>
      </c>
      <c r="M5308" s="3" t="s">
        <v>6545</v>
      </c>
      <c r="N5308" s="3" t="s">
        <v>6477</v>
      </c>
      <c r="O5308" s="3" t="s">
        <v>6478</v>
      </c>
      <c r="P5308" s="3" t="s">
        <v>16718</v>
      </c>
      <c r="Q5308" s="3" t="s">
        <v>8211</v>
      </c>
      <c r="R5308" s="3" t="s">
        <v>6479</v>
      </c>
      <c r="S5308" s="3" t="s">
        <v>6480</v>
      </c>
      <c r="T5308" s="3" t="s">
        <v>6481</v>
      </c>
      <c r="U5308" s="3" t="s">
        <v>6487</v>
      </c>
      <c r="V5308" s="3" t="s">
        <v>154</v>
      </c>
      <c r="W5308" s="3" t="s">
        <v>154</v>
      </c>
      <c r="X5308" s="3" t="s">
        <v>154</v>
      </c>
      <c r="Y5308" s="3" t="s">
        <v>154</v>
      </c>
      <c r="Z5308" s="3" t="s">
        <v>154</v>
      </c>
      <c r="AA5308" s="3" t="s">
        <v>154</v>
      </c>
      <c r="AB5308" s="3" t="s">
        <v>154</v>
      </c>
      <c r="AC5308" s="3" t="s">
        <v>154</v>
      </c>
      <c r="AD5308" s="3" t="s">
        <v>6151</v>
      </c>
      <c r="AE5308" s="3" t="s">
        <v>6151</v>
      </c>
      <c r="AF5308" s="3" t="s">
        <v>154</v>
      </c>
      <c r="AG5308" s="3" t="s">
        <v>154</v>
      </c>
      <c r="AH5308" s="3" t="s">
        <v>6478</v>
      </c>
      <c r="AI5308" s="3" t="s">
        <v>6482</v>
      </c>
      <c r="AJ5308" s="3" t="s">
        <v>16714</v>
      </c>
    </row>
    <row r="5309" spans="1:36" ht="15">
      <c r="A5309" s="10">
        <v>5448</v>
      </c>
      <c r="B5309" t="str">
        <f>IF(K5309="总计","",INDEX(主数据!A:AD,MATCH(J5309,主数据!A:A,0),9))</f>
        <v>华南大区公司</v>
      </c>
      <c r="C5309" t="str">
        <f>IF(K5309="","",INDEX(主数据!A:AD,MATCH(J5309,主数据!A:A,0),11))</f>
        <v>福州西区</v>
      </c>
      <c r="D5309" t="str">
        <f t="shared" si="328"/>
        <v>FZ32公摊费直接录入</v>
      </c>
      <c r="E5309" s="13" t="str">
        <f t="shared" si="330"/>
        <v/>
      </c>
      <c r="F5309" s="13" t="str">
        <f>IF(E5309="","",IFERROR(IF(IF(K5309="","",INDEX(收费标合同信息维护!A:Q,MATCH(D5309,收费标合同信息维护!J:J,0),10))=D5309,"有","无"),"无"))</f>
        <v/>
      </c>
      <c r="G5309" s="13" t="str">
        <f t="shared" si="329"/>
        <v/>
      </c>
      <c r="H5309" s="13" t="str">
        <f t="shared" si="331"/>
        <v/>
      </c>
      <c r="I5309" s="13" t="str">
        <f>IF(G5309="","",IFERROR(IF(IF(K5309="","",INDEX(收费标合同信息维护!A:Q,MATCH(G5309,收费标合同信息维护!M:M,0),13))=G5309,"有","无"),"无"))</f>
        <v/>
      </c>
      <c r="J5309" s="3" t="s">
        <v>2662</v>
      </c>
      <c r="K5309" s="3" t="s">
        <v>16703</v>
      </c>
      <c r="L5309" s="3" t="s">
        <v>6738</v>
      </c>
      <c r="M5309" s="3" t="s">
        <v>6739</v>
      </c>
      <c r="N5309" s="3" t="s">
        <v>6477</v>
      </c>
      <c r="O5309" s="3" t="s">
        <v>6597</v>
      </c>
      <c r="P5309" s="3" t="s">
        <v>16719</v>
      </c>
      <c r="Q5309" s="3" t="s">
        <v>6739</v>
      </c>
      <c r="R5309" s="3" t="s">
        <v>6479</v>
      </c>
      <c r="S5309" s="3" t="s">
        <v>6480</v>
      </c>
      <c r="T5309" s="3" t="s">
        <v>6481</v>
      </c>
      <c r="U5309" s="3" t="s">
        <v>6716</v>
      </c>
      <c r="V5309" s="3" t="s">
        <v>154</v>
      </c>
      <c r="W5309" s="3" t="s">
        <v>154</v>
      </c>
      <c r="X5309" s="3" t="s">
        <v>154</v>
      </c>
      <c r="Y5309" s="3" t="s">
        <v>154</v>
      </c>
      <c r="Z5309" s="3" t="s">
        <v>154</v>
      </c>
      <c r="AA5309" s="3" t="s">
        <v>154</v>
      </c>
      <c r="AB5309" s="3" t="s">
        <v>154</v>
      </c>
      <c r="AC5309" s="3" t="s">
        <v>154</v>
      </c>
      <c r="AD5309" s="3" t="s">
        <v>6151</v>
      </c>
      <c r="AE5309" s="3" t="s">
        <v>6151</v>
      </c>
      <c r="AF5309" s="3" t="s">
        <v>154</v>
      </c>
      <c r="AG5309" s="3" t="s">
        <v>154</v>
      </c>
      <c r="AH5309" s="3" t="s">
        <v>6478</v>
      </c>
      <c r="AI5309" s="3" t="s">
        <v>6482</v>
      </c>
      <c r="AJ5309" s="3" t="s">
        <v>16708</v>
      </c>
    </row>
    <row r="5310" spans="1:36" ht="15">
      <c r="A5310" s="10">
        <v>5449</v>
      </c>
      <c r="B5310" t="str">
        <f>IF(K5310="总计","",INDEX(主数据!A:AD,MATCH(J5310,主数据!A:A,0),9))</f>
        <v>华南大区公司</v>
      </c>
      <c r="C5310" t="str">
        <f>IF(K5310="","",INDEX(主数据!A:AD,MATCH(J5310,主数据!A:A,0),11))</f>
        <v>福州西区</v>
      </c>
      <c r="D5310" t="str">
        <f t="shared" si="328"/>
        <v>FZ32代收代付其他费用直接录入</v>
      </c>
      <c r="E5310" s="13" t="str">
        <f t="shared" si="330"/>
        <v/>
      </c>
      <c r="F5310" s="13" t="str">
        <f>IF(E5310="","",IFERROR(IF(IF(K5310="","",INDEX(收费标合同信息维护!A:Q,MATCH(D5310,收费标合同信息维护!J:J,0),10))=D5310,"有","无"),"无"))</f>
        <v/>
      </c>
      <c r="G5310" s="13" t="str">
        <f t="shared" si="329"/>
        <v/>
      </c>
      <c r="H5310" s="13" t="str">
        <f t="shared" si="331"/>
        <v/>
      </c>
      <c r="I5310" s="13" t="str">
        <f>IF(G5310="","",IFERROR(IF(IF(K5310="","",INDEX(收费标合同信息维护!A:Q,MATCH(G5310,收费标合同信息维护!M:M,0),13))=G5310,"有","无"),"无"))</f>
        <v/>
      </c>
      <c r="J5310" s="3" t="s">
        <v>2662</v>
      </c>
      <c r="K5310" s="3" t="s">
        <v>16703</v>
      </c>
      <c r="L5310" s="3" t="s">
        <v>6620</v>
      </c>
      <c r="M5310" s="3" t="s">
        <v>6621</v>
      </c>
      <c r="N5310" s="3" t="s">
        <v>6477</v>
      </c>
      <c r="O5310" s="3" t="s">
        <v>6478</v>
      </c>
      <c r="P5310" s="3" t="s">
        <v>16720</v>
      </c>
      <c r="Q5310" s="3" t="s">
        <v>8543</v>
      </c>
      <c r="R5310" s="3" t="s">
        <v>6479</v>
      </c>
      <c r="S5310" s="3" t="s">
        <v>6480</v>
      </c>
      <c r="T5310" s="3" t="s">
        <v>6481</v>
      </c>
      <c r="U5310" s="3" t="s">
        <v>6716</v>
      </c>
      <c r="V5310" s="3" t="s">
        <v>154</v>
      </c>
      <c r="W5310" s="3" t="s">
        <v>154</v>
      </c>
      <c r="X5310" s="3" t="s">
        <v>154</v>
      </c>
      <c r="Y5310" s="3" t="s">
        <v>154</v>
      </c>
      <c r="Z5310" s="3" t="s">
        <v>154</v>
      </c>
      <c r="AA5310" s="3" t="s">
        <v>154</v>
      </c>
      <c r="AB5310" s="3" t="s">
        <v>154</v>
      </c>
      <c r="AC5310" s="3" t="s">
        <v>154</v>
      </c>
      <c r="AD5310" s="3" t="s">
        <v>6151</v>
      </c>
      <c r="AE5310" s="3" t="s">
        <v>6151</v>
      </c>
      <c r="AF5310" s="3" t="s">
        <v>154</v>
      </c>
      <c r="AG5310" s="3" t="s">
        <v>154</v>
      </c>
      <c r="AH5310" s="3" t="s">
        <v>6478</v>
      </c>
      <c r="AI5310" s="3" t="s">
        <v>6482</v>
      </c>
      <c r="AJ5310" s="3" t="s">
        <v>16708</v>
      </c>
    </row>
    <row r="5311" spans="1:36" ht="15">
      <c r="A5311" s="10">
        <v>5450</v>
      </c>
      <c r="B5311" t="e">
        <f>IF(K5311="总计","",INDEX(主数据!A:AD,MATCH(J5311,主数据!A:A,0),9))</f>
        <v>#N/A</v>
      </c>
      <c r="C5311" t="e">
        <f>IF(K5311="","",INDEX(主数据!A:AD,MATCH(J5311,主数据!A:A,0),11))</f>
        <v>#N/A</v>
      </c>
      <c r="D5311" t="str">
        <f t="shared" si="328"/>
        <v>NJ0256物业服务费直接录入</v>
      </c>
      <c r="E5311" s="13" t="str">
        <f t="shared" si="330"/>
        <v/>
      </c>
      <c r="F5311" s="13" t="str">
        <f>IF(E5311="","",IFERROR(IF(IF(K5311="","",INDEX(收费标合同信息维护!A:Q,MATCH(D5311,收费标合同信息维护!J:J,0),10))=D5311,"有","无"),"无"))</f>
        <v/>
      </c>
      <c r="G5311" s="13" t="str">
        <f t="shared" si="329"/>
        <v/>
      </c>
      <c r="H5311" s="13" t="str">
        <f t="shared" si="331"/>
        <v/>
      </c>
      <c r="I5311" s="13" t="str">
        <f>IF(G5311="","",IFERROR(IF(IF(K5311="","",INDEX(收费标合同信息维护!A:Q,MATCH(G5311,收费标合同信息维护!M:M,0),13))=G5311,"有","无"),"无"))</f>
        <v/>
      </c>
      <c r="J5311" s="3" t="s">
        <v>18383</v>
      </c>
      <c r="K5311" s="3" t="s">
        <v>18384</v>
      </c>
      <c r="L5311" s="3" t="s">
        <v>6025</v>
      </c>
      <c r="M5311" s="3" t="s">
        <v>6026</v>
      </c>
      <c r="N5311" s="3" t="s">
        <v>6477</v>
      </c>
      <c r="O5311" s="3" t="s">
        <v>6478</v>
      </c>
      <c r="P5311" s="3" t="s">
        <v>18385</v>
      </c>
      <c r="Q5311" s="3" t="s">
        <v>18386</v>
      </c>
      <c r="R5311" s="3" t="s">
        <v>6479</v>
      </c>
      <c r="S5311" s="3" t="s">
        <v>6480</v>
      </c>
      <c r="T5311" s="3" t="s">
        <v>18387</v>
      </c>
      <c r="U5311" s="3" t="s">
        <v>154</v>
      </c>
      <c r="V5311" s="3" t="s">
        <v>154</v>
      </c>
      <c r="W5311" s="3" t="s">
        <v>154</v>
      </c>
      <c r="X5311" s="3" t="s">
        <v>154</v>
      </c>
      <c r="Y5311" s="3" t="s">
        <v>154</v>
      </c>
      <c r="Z5311" s="3" t="s">
        <v>154</v>
      </c>
      <c r="AA5311" s="3" t="s">
        <v>154</v>
      </c>
      <c r="AB5311" s="3" t="s">
        <v>154</v>
      </c>
      <c r="AC5311" s="3" t="s">
        <v>154</v>
      </c>
      <c r="AD5311" s="3" t="s">
        <v>6151</v>
      </c>
      <c r="AE5311" s="3" t="s">
        <v>6151</v>
      </c>
      <c r="AF5311" s="3" t="s">
        <v>154</v>
      </c>
      <c r="AG5311" s="3" t="s">
        <v>154</v>
      </c>
      <c r="AH5311" s="3" t="s">
        <v>6478</v>
      </c>
      <c r="AI5311" s="3" t="s">
        <v>6482</v>
      </c>
      <c r="AJ5311" s="3" t="s">
        <v>6033</v>
      </c>
    </row>
    <row r="5312" spans="1:36" ht="15">
      <c r="A5312" s="10">
        <v>5451</v>
      </c>
      <c r="B5312" t="e">
        <f>IF(K5312="总计","",INDEX(主数据!A:AD,MATCH(J5312,主数据!A:A,0),9))</f>
        <v>#N/A</v>
      </c>
      <c r="C5312" t="e">
        <f>IF(K5312="","",INDEX(主数据!A:AD,MATCH(J5312,主数据!A:A,0),11))</f>
        <v>#N/A</v>
      </c>
      <c r="D5312" t="str">
        <f t="shared" si="328"/>
        <v>NJ0256物业服务费标准方式2.50</v>
      </c>
      <c r="E5312" s="13" t="str">
        <f t="shared" si="330"/>
        <v>2.50</v>
      </c>
      <c r="F5312" s="13" t="str">
        <f>IF(E5312="","",IFERROR(IF(IF(K5312="","",INDEX(收费标合同信息维护!A:Q,MATCH(D5312,收费标合同信息维护!J:J,0),10))=D5312,"有","无"),"无"))</f>
        <v>无</v>
      </c>
      <c r="G5312" s="13" t="str">
        <f t="shared" si="329"/>
        <v/>
      </c>
      <c r="H5312" s="13" t="str">
        <f t="shared" si="331"/>
        <v/>
      </c>
      <c r="I5312" s="13" t="str">
        <f>IF(G5312="","",IFERROR(IF(IF(K5312="","",INDEX(收费标合同信息维护!A:Q,MATCH(G5312,收费标合同信息维护!M:M,0),13))=G5312,"有","无"),"无"))</f>
        <v/>
      </c>
      <c r="J5312" s="3" t="s">
        <v>18383</v>
      </c>
      <c r="K5312" s="3" t="s">
        <v>18384</v>
      </c>
      <c r="L5312" s="3" t="s">
        <v>6025</v>
      </c>
      <c r="M5312" s="3" t="s">
        <v>6026</v>
      </c>
      <c r="N5312" s="3" t="s">
        <v>6477</v>
      </c>
      <c r="O5312" s="3" t="s">
        <v>6478</v>
      </c>
      <c r="P5312" s="3" t="s">
        <v>18388</v>
      </c>
      <c r="Q5312" s="3" t="s">
        <v>8633</v>
      </c>
      <c r="R5312" s="3" t="s">
        <v>6484</v>
      </c>
      <c r="S5312" s="3" t="s">
        <v>6485</v>
      </c>
      <c r="T5312" s="3" t="s">
        <v>6481</v>
      </c>
      <c r="U5312" s="3" t="s">
        <v>154</v>
      </c>
      <c r="V5312" s="3" t="s">
        <v>6675</v>
      </c>
      <c r="W5312" s="3" t="s">
        <v>154</v>
      </c>
      <c r="X5312" s="3" t="s">
        <v>154</v>
      </c>
      <c r="Y5312" s="3" t="s">
        <v>154</v>
      </c>
      <c r="Z5312" s="3" t="s">
        <v>154</v>
      </c>
      <c r="AA5312" s="3" t="s">
        <v>154</v>
      </c>
      <c r="AB5312" s="3" t="s">
        <v>154</v>
      </c>
      <c r="AC5312" s="3" t="s">
        <v>154</v>
      </c>
      <c r="AD5312" s="3" t="s">
        <v>6151</v>
      </c>
      <c r="AE5312" s="3" t="s">
        <v>6151</v>
      </c>
      <c r="AF5312" s="3" t="s">
        <v>154</v>
      </c>
      <c r="AG5312" s="3" t="s">
        <v>154</v>
      </c>
      <c r="AH5312" s="3" t="s">
        <v>6478</v>
      </c>
      <c r="AI5312" s="3" t="s">
        <v>6482</v>
      </c>
      <c r="AJ5312" s="3" t="s">
        <v>6036</v>
      </c>
    </row>
    <row r="5313" spans="1:36" ht="30">
      <c r="A5313" s="10">
        <v>5452</v>
      </c>
      <c r="B5313" t="e">
        <f>IF(K5313="总计","",INDEX(主数据!A:AD,MATCH(J5313,主数据!A:A,0),9))</f>
        <v>#N/A</v>
      </c>
      <c r="C5313" t="e">
        <f>IF(K5313="","",INDEX(主数据!A:AD,MATCH(J5313,主数据!A:A,0),11))</f>
        <v>#N/A</v>
      </c>
      <c r="D5313" t="str">
        <f t="shared" si="328"/>
        <v>NJ0256物业服务费标准方式5.00</v>
      </c>
      <c r="E5313" s="13" t="str">
        <f t="shared" si="330"/>
        <v>5.00</v>
      </c>
      <c r="F5313" s="13" t="str">
        <f>IF(E5313="","",IFERROR(IF(IF(K5313="","",INDEX(收费标合同信息维护!A:Q,MATCH(D5313,收费标合同信息维护!J:J,0),10))=D5313,"有","无"),"无"))</f>
        <v>无</v>
      </c>
      <c r="G5313" s="13" t="str">
        <f t="shared" si="329"/>
        <v/>
      </c>
      <c r="H5313" s="13" t="str">
        <f t="shared" si="331"/>
        <v/>
      </c>
      <c r="I5313" s="13" t="str">
        <f>IF(G5313="","",IFERROR(IF(IF(K5313="","",INDEX(收费标合同信息维护!A:Q,MATCH(G5313,收费标合同信息维护!M:M,0),13))=G5313,"有","无"),"无"))</f>
        <v/>
      </c>
      <c r="J5313" s="3" t="s">
        <v>18383</v>
      </c>
      <c r="K5313" s="3" t="s">
        <v>18384</v>
      </c>
      <c r="L5313" s="3" t="s">
        <v>6025</v>
      </c>
      <c r="M5313" s="3" t="s">
        <v>6026</v>
      </c>
      <c r="N5313" s="3" t="s">
        <v>6477</v>
      </c>
      <c r="O5313" s="3" t="s">
        <v>6478</v>
      </c>
      <c r="P5313" s="3" t="s">
        <v>18389</v>
      </c>
      <c r="Q5313" s="3" t="s">
        <v>18390</v>
      </c>
      <c r="R5313" s="3" t="s">
        <v>6484</v>
      </c>
      <c r="S5313" s="3" t="s">
        <v>6627</v>
      </c>
      <c r="T5313" s="3" t="s">
        <v>13802</v>
      </c>
      <c r="U5313" s="3" t="s">
        <v>154</v>
      </c>
      <c r="V5313" s="3" t="s">
        <v>6744</v>
      </c>
      <c r="W5313" s="3" t="s">
        <v>154</v>
      </c>
      <c r="X5313" s="3" t="s">
        <v>154</v>
      </c>
      <c r="Y5313" s="3" t="s">
        <v>154</v>
      </c>
      <c r="Z5313" s="3" t="s">
        <v>154</v>
      </c>
      <c r="AA5313" s="3" t="s">
        <v>154</v>
      </c>
      <c r="AB5313" s="3" t="s">
        <v>154</v>
      </c>
      <c r="AC5313" s="3" t="s">
        <v>154</v>
      </c>
      <c r="AD5313" s="3" t="s">
        <v>6151</v>
      </c>
      <c r="AE5313" s="3" t="s">
        <v>6151</v>
      </c>
      <c r="AF5313" s="3" t="s">
        <v>6040</v>
      </c>
      <c r="AG5313" s="3" t="s">
        <v>154</v>
      </c>
      <c r="AH5313" s="3" t="s">
        <v>6478</v>
      </c>
      <c r="AI5313" s="3" t="s">
        <v>6482</v>
      </c>
      <c r="AJ5313" s="3" t="s">
        <v>6032</v>
      </c>
    </row>
    <row r="5314" spans="1:36" ht="15">
      <c r="A5314" s="10">
        <v>5453</v>
      </c>
      <c r="B5314" t="e">
        <f>IF(K5314="总计","",INDEX(主数据!A:AD,MATCH(J5314,主数据!A:A,0),9))</f>
        <v>#N/A</v>
      </c>
      <c r="C5314" t="e">
        <f>IF(K5314="","",INDEX(主数据!A:AD,MATCH(J5314,主数据!A:A,0),11))</f>
        <v>#N/A</v>
      </c>
      <c r="D5314" t="str">
        <f t="shared" ref="D5314:D5377" si="332">J5314&amp;M5314&amp;R5314&amp;E5314</f>
        <v>NJ0256物业服务费标准方式1.10</v>
      </c>
      <c r="E5314" s="13" t="str">
        <f t="shared" si="330"/>
        <v>1.10</v>
      </c>
      <c r="F5314" s="13" t="str">
        <f>IF(E5314="","",IFERROR(IF(IF(K5314="","",INDEX(收费标合同信息维护!A:Q,MATCH(D5314,收费标合同信息维护!J:J,0),10))=D5314,"有","无"),"无"))</f>
        <v>无</v>
      </c>
      <c r="G5314" s="13" t="str">
        <f t="shared" ref="G5314:G5377" si="333">IF(W5314="","",J5314&amp;M5314&amp;R5314&amp;H5314)</f>
        <v/>
      </c>
      <c r="H5314" s="13" t="str">
        <f t="shared" si="331"/>
        <v/>
      </c>
      <c r="I5314" s="13" t="str">
        <f>IF(G5314="","",IFERROR(IF(IF(K5314="","",INDEX(收费标合同信息维护!A:Q,MATCH(G5314,收费标合同信息维护!M:M,0),13))=G5314,"有","无"),"无"))</f>
        <v/>
      </c>
      <c r="J5314" s="3" t="s">
        <v>18383</v>
      </c>
      <c r="K5314" s="3" t="s">
        <v>18384</v>
      </c>
      <c r="L5314" s="3" t="s">
        <v>6025</v>
      </c>
      <c r="M5314" s="3" t="s">
        <v>6026</v>
      </c>
      <c r="N5314" s="3" t="s">
        <v>6477</v>
      </c>
      <c r="O5314" s="3" t="s">
        <v>6478</v>
      </c>
      <c r="P5314" s="3" t="s">
        <v>18391</v>
      </c>
      <c r="Q5314" s="3" t="s">
        <v>18392</v>
      </c>
      <c r="R5314" s="3" t="s">
        <v>6484</v>
      </c>
      <c r="S5314" s="3" t="s">
        <v>6491</v>
      </c>
      <c r="T5314" s="3" t="s">
        <v>6523</v>
      </c>
      <c r="U5314" s="3" t="s">
        <v>154</v>
      </c>
      <c r="V5314" s="3" t="s">
        <v>6488</v>
      </c>
      <c r="W5314" s="3" t="s">
        <v>154</v>
      </c>
      <c r="X5314" s="3" t="s">
        <v>154</v>
      </c>
      <c r="Y5314" s="3" t="s">
        <v>154</v>
      </c>
      <c r="Z5314" s="3" t="s">
        <v>154</v>
      </c>
      <c r="AA5314" s="3" t="s">
        <v>154</v>
      </c>
      <c r="AB5314" s="3" t="s">
        <v>154</v>
      </c>
      <c r="AC5314" s="3" t="s">
        <v>154</v>
      </c>
      <c r="AD5314" s="3" t="s">
        <v>6151</v>
      </c>
      <c r="AE5314" s="3" t="s">
        <v>6151</v>
      </c>
      <c r="AF5314" s="3" t="s">
        <v>6040</v>
      </c>
      <c r="AG5314" s="3" t="s">
        <v>154</v>
      </c>
      <c r="AH5314" s="3" t="s">
        <v>6478</v>
      </c>
      <c r="AI5314" s="3" t="s">
        <v>6482</v>
      </c>
      <c r="AJ5314" s="3" t="s">
        <v>6027</v>
      </c>
    </row>
    <row r="5315" spans="1:36" ht="15">
      <c r="A5315" s="10">
        <v>5454</v>
      </c>
      <c r="B5315" t="e">
        <f>IF(K5315="总计","",INDEX(主数据!A:AD,MATCH(J5315,主数据!A:A,0),9))</f>
        <v>#N/A</v>
      </c>
      <c r="C5315" t="e">
        <f>IF(K5315="","",INDEX(主数据!A:AD,MATCH(J5315,主数据!A:A,0),11))</f>
        <v>#N/A</v>
      </c>
      <c r="D5315" t="str">
        <f t="shared" si="332"/>
        <v>NJ0256物业服务费标准方式5.00</v>
      </c>
      <c r="E5315" s="13" t="str">
        <f t="shared" ref="E5315:E5378" si="334">TEXT(IF(V5315="","",--V5315),"0.00")</f>
        <v>5.00</v>
      </c>
      <c r="F5315" s="13" t="str">
        <f>IF(E5315="","",IFERROR(IF(IF(K5315="","",INDEX(收费标合同信息维护!A:Q,MATCH(D5315,收费标合同信息维护!J:J,0),10))=D5315,"有","无"),"无"))</f>
        <v>无</v>
      </c>
      <c r="G5315" s="13" t="str">
        <f t="shared" si="333"/>
        <v/>
      </c>
      <c r="H5315" s="13" t="str">
        <f t="shared" ref="H5315:H5378" si="335">TEXT(IF(W5315="","",--W5315),"0.00")</f>
        <v/>
      </c>
      <c r="I5315" s="13" t="str">
        <f>IF(G5315="","",IFERROR(IF(IF(K5315="","",INDEX(收费标合同信息维护!A:Q,MATCH(G5315,收费标合同信息维护!M:M,0),13))=G5315,"有","无"),"无"))</f>
        <v/>
      </c>
      <c r="J5315" s="3" t="s">
        <v>18383</v>
      </c>
      <c r="K5315" s="3" t="s">
        <v>18384</v>
      </c>
      <c r="L5315" s="3" t="s">
        <v>6025</v>
      </c>
      <c r="M5315" s="3" t="s">
        <v>6026</v>
      </c>
      <c r="N5315" s="3" t="s">
        <v>6477</v>
      </c>
      <c r="O5315" s="3" t="s">
        <v>6478</v>
      </c>
      <c r="P5315" s="3" t="s">
        <v>18393</v>
      </c>
      <c r="Q5315" s="3" t="s">
        <v>18393</v>
      </c>
      <c r="R5315" s="3" t="s">
        <v>6484</v>
      </c>
      <c r="S5315" s="3" t="s">
        <v>6491</v>
      </c>
      <c r="T5315" s="3" t="s">
        <v>6781</v>
      </c>
      <c r="U5315" s="3" t="s">
        <v>6792</v>
      </c>
      <c r="V5315" s="3" t="s">
        <v>6744</v>
      </c>
      <c r="W5315" s="3" t="s">
        <v>154</v>
      </c>
      <c r="X5315" s="3" t="s">
        <v>154</v>
      </c>
      <c r="Y5315" s="3" t="s">
        <v>154</v>
      </c>
      <c r="Z5315" s="3" t="s">
        <v>154</v>
      </c>
      <c r="AA5315" s="3" t="s">
        <v>154</v>
      </c>
      <c r="AB5315" s="3" t="s">
        <v>154</v>
      </c>
      <c r="AC5315" s="3" t="s">
        <v>154</v>
      </c>
      <c r="AD5315" s="3" t="s">
        <v>6151</v>
      </c>
      <c r="AE5315" s="3" t="s">
        <v>6151</v>
      </c>
      <c r="AF5315" s="3" t="s">
        <v>6040</v>
      </c>
      <c r="AG5315" s="3" t="s">
        <v>154</v>
      </c>
      <c r="AH5315" s="3" t="s">
        <v>6478</v>
      </c>
      <c r="AI5315" s="3" t="s">
        <v>6482</v>
      </c>
      <c r="AJ5315" s="3" t="s">
        <v>6033</v>
      </c>
    </row>
    <row r="5316" spans="1:36" ht="15">
      <c r="A5316" s="10">
        <v>5455</v>
      </c>
      <c r="B5316" t="e">
        <f>IF(K5316="总计","",INDEX(主数据!A:AD,MATCH(J5316,主数据!A:A,0),9))</f>
        <v>#N/A</v>
      </c>
      <c r="C5316" t="e">
        <f>IF(K5316="","",INDEX(主数据!A:AD,MATCH(J5316,主数据!A:A,0),11))</f>
        <v>#N/A</v>
      </c>
      <c r="D5316" t="str">
        <f t="shared" si="332"/>
        <v>NJ0256物业服务费标准方式3.30</v>
      </c>
      <c r="E5316" s="13" t="str">
        <f t="shared" si="334"/>
        <v>3.30</v>
      </c>
      <c r="F5316" s="13" t="str">
        <f>IF(E5316="","",IFERROR(IF(IF(K5316="","",INDEX(收费标合同信息维护!A:Q,MATCH(D5316,收费标合同信息维护!J:J,0),10))=D5316,"有","无"),"无"))</f>
        <v>无</v>
      </c>
      <c r="G5316" s="13" t="str">
        <f t="shared" si="333"/>
        <v/>
      </c>
      <c r="H5316" s="13" t="str">
        <f t="shared" si="335"/>
        <v/>
      </c>
      <c r="I5316" s="13" t="str">
        <f>IF(G5316="","",IFERROR(IF(IF(K5316="","",INDEX(收费标合同信息维护!A:Q,MATCH(G5316,收费标合同信息维护!M:M,0),13))=G5316,"有","无"),"无"))</f>
        <v/>
      </c>
      <c r="J5316" s="3" t="s">
        <v>18383</v>
      </c>
      <c r="K5316" s="3" t="s">
        <v>18384</v>
      </c>
      <c r="L5316" s="3" t="s">
        <v>6025</v>
      </c>
      <c r="M5316" s="3" t="s">
        <v>6026</v>
      </c>
      <c r="N5316" s="3" t="s">
        <v>6477</v>
      </c>
      <c r="O5316" s="3" t="s">
        <v>6478</v>
      </c>
      <c r="P5316" s="3" t="s">
        <v>18394</v>
      </c>
      <c r="Q5316" s="3" t="s">
        <v>18395</v>
      </c>
      <c r="R5316" s="3" t="s">
        <v>6484</v>
      </c>
      <c r="S5316" s="3" t="s">
        <v>6491</v>
      </c>
      <c r="T5316" s="3" t="s">
        <v>6936</v>
      </c>
      <c r="U5316" s="3" t="s">
        <v>154</v>
      </c>
      <c r="V5316" s="3" t="s">
        <v>6732</v>
      </c>
      <c r="W5316" s="3" t="s">
        <v>154</v>
      </c>
      <c r="X5316" s="3" t="s">
        <v>154</v>
      </c>
      <c r="Y5316" s="3" t="s">
        <v>154</v>
      </c>
      <c r="Z5316" s="3" t="s">
        <v>154</v>
      </c>
      <c r="AA5316" s="3" t="s">
        <v>154</v>
      </c>
      <c r="AB5316" s="3" t="s">
        <v>154</v>
      </c>
      <c r="AC5316" s="3" t="s">
        <v>154</v>
      </c>
      <c r="AD5316" s="3" t="s">
        <v>6151</v>
      </c>
      <c r="AE5316" s="3" t="s">
        <v>6151</v>
      </c>
      <c r="AF5316" s="3" t="s">
        <v>6040</v>
      </c>
      <c r="AG5316" s="3" t="s">
        <v>154</v>
      </c>
      <c r="AH5316" s="3" t="s">
        <v>6478</v>
      </c>
      <c r="AI5316" s="3" t="s">
        <v>6482</v>
      </c>
      <c r="AJ5316" s="3" t="s">
        <v>6489</v>
      </c>
    </row>
    <row r="5317" spans="1:36" ht="15">
      <c r="A5317" s="10">
        <v>5456</v>
      </c>
      <c r="B5317" t="e">
        <f>IF(K5317="总计","",INDEX(主数据!A:AD,MATCH(J5317,主数据!A:A,0),9))</f>
        <v>#N/A</v>
      </c>
      <c r="C5317" t="e">
        <f>IF(K5317="","",INDEX(主数据!A:AD,MATCH(J5317,主数据!A:A,0),11))</f>
        <v>#N/A</v>
      </c>
      <c r="D5317" t="str">
        <f t="shared" si="332"/>
        <v>NJ0256物业服务费标准方式1.22</v>
      </c>
      <c r="E5317" s="13" t="str">
        <f t="shared" si="334"/>
        <v>1.22</v>
      </c>
      <c r="F5317" s="13" t="str">
        <f>IF(E5317="","",IFERROR(IF(IF(K5317="","",INDEX(收费标合同信息维护!A:Q,MATCH(D5317,收费标合同信息维护!J:J,0),10))=D5317,"有","无"),"无"))</f>
        <v>无</v>
      </c>
      <c r="G5317" s="13" t="str">
        <f t="shared" si="333"/>
        <v/>
      </c>
      <c r="H5317" s="13" t="str">
        <f t="shared" si="335"/>
        <v/>
      </c>
      <c r="I5317" s="13" t="str">
        <f>IF(G5317="","",IFERROR(IF(IF(K5317="","",INDEX(收费标合同信息维护!A:Q,MATCH(G5317,收费标合同信息维护!M:M,0),13))=G5317,"有","无"),"无"))</f>
        <v/>
      </c>
      <c r="J5317" s="3" t="s">
        <v>18383</v>
      </c>
      <c r="K5317" s="3" t="s">
        <v>18384</v>
      </c>
      <c r="L5317" s="3" t="s">
        <v>6025</v>
      </c>
      <c r="M5317" s="3" t="s">
        <v>6026</v>
      </c>
      <c r="N5317" s="3" t="s">
        <v>6477</v>
      </c>
      <c r="O5317" s="3" t="s">
        <v>6478</v>
      </c>
      <c r="P5317" s="3" t="s">
        <v>18396</v>
      </c>
      <c r="Q5317" s="3" t="s">
        <v>18397</v>
      </c>
      <c r="R5317" s="3" t="s">
        <v>6484</v>
      </c>
      <c r="S5317" s="3" t="s">
        <v>6491</v>
      </c>
      <c r="T5317" s="3" t="s">
        <v>6496</v>
      </c>
      <c r="U5317" s="3" t="s">
        <v>154</v>
      </c>
      <c r="V5317" s="3" t="s">
        <v>10935</v>
      </c>
      <c r="W5317" s="3" t="s">
        <v>154</v>
      </c>
      <c r="X5317" s="3" t="s">
        <v>154</v>
      </c>
      <c r="Y5317" s="3" t="s">
        <v>154</v>
      </c>
      <c r="Z5317" s="3" t="s">
        <v>154</v>
      </c>
      <c r="AA5317" s="3" t="s">
        <v>154</v>
      </c>
      <c r="AB5317" s="3" t="s">
        <v>154</v>
      </c>
      <c r="AC5317" s="3" t="s">
        <v>154</v>
      </c>
      <c r="AD5317" s="3" t="s">
        <v>6151</v>
      </c>
      <c r="AE5317" s="3" t="s">
        <v>6151</v>
      </c>
      <c r="AF5317" s="3" t="s">
        <v>6040</v>
      </c>
      <c r="AG5317" s="3" t="s">
        <v>154</v>
      </c>
      <c r="AH5317" s="3" t="s">
        <v>6478</v>
      </c>
      <c r="AI5317" s="3" t="s">
        <v>6482</v>
      </c>
      <c r="AJ5317" s="3" t="s">
        <v>6033</v>
      </c>
    </row>
    <row r="5318" spans="1:36" ht="15">
      <c r="A5318" s="10">
        <v>5457</v>
      </c>
      <c r="B5318" t="e">
        <f>IF(K5318="总计","",INDEX(主数据!A:AD,MATCH(J5318,主数据!A:A,0),9))</f>
        <v>#N/A</v>
      </c>
      <c r="C5318" t="e">
        <f>IF(K5318="","",INDEX(主数据!A:AD,MATCH(J5318,主数据!A:A,0),11))</f>
        <v>#N/A</v>
      </c>
      <c r="D5318" t="str">
        <f t="shared" si="332"/>
        <v>NJ0256物业服务费直接录入</v>
      </c>
      <c r="E5318" s="13" t="str">
        <f t="shared" si="334"/>
        <v/>
      </c>
      <c r="F5318" s="13" t="str">
        <f>IF(E5318="","",IFERROR(IF(IF(K5318="","",INDEX(收费标合同信息维护!A:Q,MATCH(D5318,收费标合同信息维护!J:J,0),10))=D5318,"有","无"),"无"))</f>
        <v/>
      </c>
      <c r="G5318" s="13" t="str">
        <f t="shared" si="333"/>
        <v/>
      </c>
      <c r="H5318" s="13" t="str">
        <f t="shared" si="335"/>
        <v/>
      </c>
      <c r="I5318" s="13" t="str">
        <f>IF(G5318="","",IFERROR(IF(IF(K5318="","",INDEX(收费标合同信息维护!A:Q,MATCH(G5318,收费标合同信息维护!M:M,0),13))=G5318,"有","无"),"无"))</f>
        <v/>
      </c>
      <c r="J5318" s="3" t="s">
        <v>18383</v>
      </c>
      <c r="K5318" s="3" t="s">
        <v>18384</v>
      </c>
      <c r="L5318" s="3" t="s">
        <v>6025</v>
      </c>
      <c r="M5318" s="3" t="s">
        <v>6026</v>
      </c>
      <c r="N5318" s="3" t="s">
        <v>6477</v>
      </c>
      <c r="O5318" s="3" t="s">
        <v>6478</v>
      </c>
      <c r="P5318" s="3" t="s">
        <v>18398</v>
      </c>
      <c r="Q5318" s="3" t="s">
        <v>18398</v>
      </c>
      <c r="R5318" s="3" t="s">
        <v>6479</v>
      </c>
      <c r="S5318" s="3" t="s">
        <v>6480</v>
      </c>
      <c r="T5318" s="3" t="s">
        <v>6848</v>
      </c>
      <c r="U5318" s="3" t="s">
        <v>154</v>
      </c>
      <c r="V5318" s="3" t="s">
        <v>154</v>
      </c>
      <c r="W5318" s="3" t="s">
        <v>154</v>
      </c>
      <c r="X5318" s="3" t="s">
        <v>154</v>
      </c>
      <c r="Y5318" s="3" t="s">
        <v>154</v>
      </c>
      <c r="Z5318" s="3" t="s">
        <v>154</v>
      </c>
      <c r="AA5318" s="3" t="s">
        <v>154</v>
      </c>
      <c r="AB5318" s="3" t="s">
        <v>154</v>
      </c>
      <c r="AC5318" s="3" t="s">
        <v>154</v>
      </c>
      <c r="AD5318" s="3" t="s">
        <v>6151</v>
      </c>
      <c r="AE5318" s="3" t="s">
        <v>6151</v>
      </c>
      <c r="AF5318" s="3" t="s">
        <v>154</v>
      </c>
      <c r="AG5318" s="3" t="s">
        <v>154</v>
      </c>
      <c r="AH5318" s="3" t="s">
        <v>6478</v>
      </c>
      <c r="AI5318" s="3" t="s">
        <v>6727</v>
      </c>
      <c r="AJ5318" s="3" t="s">
        <v>6489</v>
      </c>
    </row>
    <row r="5319" spans="1:36" ht="15">
      <c r="A5319" s="10">
        <v>5458</v>
      </c>
      <c r="B5319" t="e">
        <f>IF(K5319="总计","",INDEX(主数据!A:AD,MATCH(J5319,主数据!A:A,0),9))</f>
        <v>#N/A</v>
      </c>
      <c r="C5319" t="e">
        <f>IF(K5319="","",INDEX(主数据!A:AD,MATCH(J5319,主数据!A:A,0),11))</f>
        <v>#N/A</v>
      </c>
      <c r="D5319" t="str">
        <f t="shared" si="332"/>
        <v>NJ0256维修基金定额</v>
      </c>
      <c r="E5319" s="13" t="str">
        <f t="shared" si="334"/>
        <v/>
      </c>
      <c r="F5319" s="13" t="str">
        <f>IF(E5319="","",IFERROR(IF(IF(K5319="","",INDEX(收费标合同信息维护!A:Q,MATCH(D5319,收费标合同信息维护!J:J,0),10))=D5319,"有","无"),"无"))</f>
        <v/>
      </c>
      <c r="G5319" s="13" t="str">
        <f t="shared" si="333"/>
        <v>NJ0256维修基金定额150.00</v>
      </c>
      <c r="H5319" s="13" t="str">
        <f t="shared" si="335"/>
        <v>150.00</v>
      </c>
      <c r="I5319" s="13" t="str">
        <f>IF(G5319="","",IFERROR(IF(IF(K5319="","",INDEX(收费标合同信息维护!A:Q,MATCH(G5319,收费标合同信息维护!M:M,0),13))=G5319,"有","无"),"无"))</f>
        <v>无</v>
      </c>
      <c r="J5319" s="3" t="s">
        <v>18383</v>
      </c>
      <c r="K5319" s="3" t="s">
        <v>18384</v>
      </c>
      <c r="L5319" s="3" t="s">
        <v>6696</v>
      </c>
      <c r="M5319" s="3" t="s">
        <v>6697</v>
      </c>
      <c r="N5319" s="3" t="s">
        <v>6477</v>
      </c>
      <c r="O5319" s="3" t="s">
        <v>6478</v>
      </c>
      <c r="P5319" s="3" t="s">
        <v>18399</v>
      </c>
      <c r="Q5319" s="3" t="s">
        <v>18400</v>
      </c>
      <c r="R5319" s="3" t="s">
        <v>6490</v>
      </c>
      <c r="S5319" s="3" t="s">
        <v>6627</v>
      </c>
      <c r="T5319" s="3" t="s">
        <v>6481</v>
      </c>
      <c r="U5319" s="3" t="s">
        <v>154</v>
      </c>
      <c r="V5319" s="3" t="s">
        <v>154</v>
      </c>
      <c r="W5319" s="3" t="s">
        <v>8442</v>
      </c>
      <c r="X5319" s="3" t="s">
        <v>154</v>
      </c>
      <c r="Y5319" s="3" t="s">
        <v>154</v>
      </c>
      <c r="Z5319" s="3" t="s">
        <v>154</v>
      </c>
      <c r="AA5319" s="3" t="s">
        <v>154</v>
      </c>
      <c r="AB5319" s="3" t="s">
        <v>154</v>
      </c>
      <c r="AC5319" s="3" t="s">
        <v>154</v>
      </c>
      <c r="AD5319" s="3" t="s">
        <v>6151</v>
      </c>
      <c r="AE5319" s="3" t="s">
        <v>6151</v>
      </c>
      <c r="AF5319" s="3" t="s">
        <v>154</v>
      </c>
      <c r="AG5319" s="3" t="s">
        <v>154</v>
      </c>
      <c r="AH5319" s="3" t="s">
        <v>6478</v>
      </c>
      <c r="AI5319" s="3" t="s">
        <v>6482</v>
      </c>
      <c r="AJ5319" s="3" t="s">
        <v>32</v>
      </c>
    </row>
    <row r="5320" spans="1:36" ht="15">
      <c r="A5320" s="10">
        <v>5459</v>
      </c>
      <c r="B5320" t="e">
        <f>IF(K5320="总计","",INDEX(主数据!A:AD,MATCH(J5320,主数据!A:A,0),9))</f>
        <v>#N/A</v>
      </c>
      <c r="C5320" t="e">
        <f>IF(K5320="","",INDEX(主数据!A:AD,MATCH(J5320,主数据!A:A,0),11))</f>
        <v>#N/A</v>
      </c>
      <c r="D5320" t="str">
        <f t="shared" si="332"/>
        <v>NJ0256非自有房屋租赁直接录入</v>
      </c>
      <c r="E5320" s="13" t="str">
        <f t="shared" si="334"/>
        <v/>
      </c>
      <c r="F5320" s="13" t="str">
        <f>IF(E5320="","",IFERROR(IF(IF(K5320="","",INDEX(收费标合同信息维护!A:Q,MATCH(D5320,收费标合同信息维护!J:J,0),10))=D5320,"有","无"),"无"))</f>
        <v/>
      </c>
      <c r="G5320" s="13" t="str">
        <f t="shared" si="333"/>
        <v/>
      </c>
      <c r="H5320" s="13" t="str">
        <f t="shared" si="335"/>
        <v/>
      </c>
      <c r="I5320" s="13" t="str">
        <f>IF(G5320="","",IFERROR(IF(IF(K5320="","",INDEX(收费标合同信息维护!A:Q,MATCH(G5320,收费标合同信息维护!M:M,0),13))=G5320,"有","无"),"无"))</f>
        <v/>
      </c>
      <c r="J5320" s="3" t="s">
        <v>18383</v>
      </c>
      <c r="K5320" s="3" t="s">
        <v>18384</v>
      </c>
      <c r="L5320" s="3" t="s">
        <v>6699</v>
      </c>
      <c r="M5320" s="3" t="s">
        <v>6700</v>
      </c>
      <c r="N5320" s="3" t="s">
        <v>6477</v>
      </c>
      <c r="O5320" s="3" t="s">
        <v>6478</v>
      </c>
      <c r="P5320" s="3" t="s">
        <v>18401</v>
      </c>
      <c r="Q5320" s="3" t="s">
        <v>18402</v>
      </c>
      <c r="R5320" s="3" t="s">
        <v>6479</v>
      </c>
      <c r="S5320" s="3" t="s">
        <v>6480</v>
      </c>
      <c r="T5320" s="3" t="s">
        <v>6481</v>
      </c>
      <c r="U5320" s="3" t="s">
        <v>154</v>
      </c>
      <c r="V5320" s="3" t="s">
        <v>154</v>
      </c>
      <c r="W5320" s="3" t="s">
        <v>154</v>
      </c>
      <c r="X5320" s="3" t="s">
        <v>154</v>
      </c>
      <c r="Y5320" s="3" t="s">
        <v>154</v>
      </c>
      <c r="Z5320" s="3" t="s">
        <v>154</v>
      </c>
      <c r="AA5320" s="3" t="s">
        <v>154</v>
      </c>
      <c r="AB5320" s="3" t="s">
        <v>154</v>
      </c>
      <c r="AC5320" s="3" t="s">
        <v>154</v>
      </c>
      <c r="AD5320" s="3" t="s">
        <v>6151</v>
      </c>
      <c r="AE5320" s="3" t="s">
        <v>6151</v>
      </c>
      <c r="AF5320" s="3" t="s">
        <v>154</v>
      </c>
      <c r="AG5320" s="3" t="s">
        <v>154</v>
      </c>
      <c r="AH5320" s="3" t="s">
        <v>6478</v>
      </c>
      <c r="AI5320" s="3" t="s">
        <v>6482</v>
      </c>
      <c r="AJ5320" s="3" t="s">
        <v>6033</v>
      </c>
    </row>
    <row r="5321" spans="1:36" ht="15">
      <c r="A5321" s="10">
        <v>5460</v>
      </c>
      <c r="B5321" t="e">
        <f>IF(K5321="总计","",INDEX(主数据!A:AD,MATCH(J5321,主数据!A:A,0),9))</f>
        <v>#N/A</v>
      </c>
      <c r="C5321" t="e">
        <f>IF(K5321="","",INDEX(主数据!A:AD,MATCH(J5321,主数据!A:A,0),11))</f>
        <v>#N/A</v>
      </c>
      <c r="D5321" t="str">
        <f t="shared" si="332"/>
        <v>NJ0256非自有房屋租赁标准方式5.00</v>
      </c>
      <c r="E5321" s="13" t="str">
        <f t="shared" si="334"/>
        <v>5.00</v>
      </c>
      <c r="F5321" s="13" t="str">
        <f>IF(E5321="","",IFERROR(IF(IF(K5321="","",INDEX(收费标合同信息维护!A:Q,MATCH(D5321,收费标合同信息维护!J:J,0),10))=D5321,"有","无"),"无"))</f>
        <v>无</v>
      </c>
      <c r="G5321" s="13" t="str">
        <f t="shared" si="333"/>
        <v/>
      </c>
      <c r="H5321" s="13" t="str">
        <f t="shared" si="335"/>
        <v/>
      </c>
      <c r="I5321" s="13" t="str">
        <f>IF(G5321="","",IFERROR(IF(IF(K5321="","",INDEX(收费标合同信息维护!A:Q,MATCH(G5321,收费标合同信息维护!M:M,0),13))=G5321,"有","无"),"无"))</f>
        <v/>
      </c>
      <c r="J5321" s="3" t="s">
        <v>18383</v>
      </c>
      <c r="K5321" s="3" t="s">
        <v>18384</v>
      </c>
      <c r="L5321" s="3" t="s">
        <v>6699</v>
      </c>
      <c r="M5321" s="3" t="s">
        <v>6700</v>
      </c>
      <c r="N5321" s="3" t="s">
        <v>6477</v>
      </c>
      <c r="O5321" s="3" t="s">
        <v>6478</v>
      </c>
      <c r="P5321" s="3" t="s">
        <v>18403</v>
      </c>
      <c r="Q5321" s="3" t="s">
        <v>18404</v>
      </c>
      <c r="R5321" s="3" t="s">
        <v>6484</v>
      </c>
      <c r="S5321" s="3" t="s">
        <v>6491</v>
      </c>
      <c r="T5321" s="3" t="s">
        <v>6537</v>
      </c>
      <c r="U5321" s="3" t="s">
        <v>6555</v>
      </c>
      <c r="V5321" s="3" t="s">
        <v>6744</v>
      </c>
      <c r="W5321" s="3" t="s">
        <v>154</v>
      </c>
      <c r="X5321" s="3" t="s">
        <v>154</v>
      </c>
      <c r="Y5321" s="3" t="s">
        <v>154</v>
      </c>
      <c r="Z5321" s="3" t="s">
        <v>154</v>
      </c>
      <c r="AA5321" s="3" t="s">
        <v>154</v>
      </c>
      <c r="AB5321" s="3" t="s">
        <v>154</v>
      </c>
      <c r="AC5321" s="3" t="s">
        <v>154</v>
      </c>
      <c r="AD5321" s="3" t="s">
        <v>6151</v>
      </c>
      <c r="AE5321" s="3" t="s">
        <v>6151</v>
      </c>
      <c r="AF5321" s="3" t="s">
        <v>154</v>
      </c>
      <c r="AG5321" s="3" t="s">
        <v>154</v>
      </c>
      <c r="AH5321" s="3" t="s">
        <v>6478</v>
      </c>
      <c r="AI5321" s="3" t="s">
        <v>6727</v>
      </c>
      <c r="AJ5321" s="3" t="s">
        <v>6489</v>
      </c>
    </row>
    <row r="5322" spans="1:36" ht="15">
      <c r="A5322" s="10">
        <v>5461</v>
      </c>
      <c r="B5322" t="e">
        <f>IF(K5322="总计","",INDEX(主数据!A:AD,MATCH(J5322,主数据!A:A,0),9))</f>
        <v>#N/A</v>
      </c>
      <c r="C5322" t="e">
        <f>IF(K5322="","",INDEX(主数据!A:AD,MATCH(J5322,主数据!A:A,0),11))</f>
        <v>#N/A</v>
      </c>
      <c r="D5322" t="str">
        <f t="shared" si="332"/>
        <v>NJ0256非自有房屋租赁标准方式2.00</v>
      </c>
      <c r="E5322" s="13" t="str">
        <f t="shared" si="334"/>
        <v>2.00</v>
      </c>
      <c r="F5322" s="13" t="str">
        <f>IF(E5322="","",IFERROR(IF(IF(K5322="","",INDEX(收费标合同信息维护!A:Q,MATCH(D5322,收费标合同信息维护!J:J,0),10))=D5322,"有","无"),"无"))</f>
        <v>无</v>
      </c>
      <c r="G5322" s="13" t="str">
        <f t="shared" si="333"/>
        <v/>
      </c>
      <c r="H5322" s="13" t="str">
        <f t="shared" si="335"/>
        <v/>
      </c>
      <c r="I5322" s="13" t="str">
        <f>IF(G5322="","",IFERROR(IF(IF(K5322="","",INDEX(收费标合同信息维护!A:Q,MATCH(G5322,收费标合同信息维护!M:M,0),13))=G5322,"有","无"),"无"))</f>
        <v/>
      </c>
      <c r="J5322" s="3" t="s">
        <v>18383</v>
      </c>
      <c r="K5322" s="3" t="s">
        <v>18384</v>
      </c>
      <c r="L5322" s="3" t="s">
        <v>6699</v>
      </c>
      <c r="M5322" s="3" t="s">
        <v>6700</v>
      </c>
      <c r="N5322" s="3" t="s">
        <v>6477</v>
      </c>
      <c r="O5322" s="3" t="s">
        <v>6478</v>
      </c>
      <c r="P5322" s="3" t="s">
        <v>18405</v>
      </c>
      <c r="Q5322" s="3" t="s">
        <v>18405</v>
      </c>
      <c r="R5322" s="3" t="s">
        <v>6484</v>
      </c>
      <c r="S5322" s="3" t="s">
        <v>6491</v>
      </c>
      <c r="T5322" s="3" t="s">
        <v>6537</v>
      </c>
      <c r="U5322" s="3" t="s">
        <v>6555</v>
      </c>
      <c r="V5322" s="3" t="s">
        <v>6686</v>
      </c>
      <c r="W5322" s="3" t="s">
        <v>154</v>
      </c>
      <c r="X5322" s="3" t="s">
        <v>154</v>
      </c>
      <c r="Y5322" s="3" t="s">
        <v>154</v>
      </c>
      <c r="Z5322" s="3" t="s">
        <v>154</v>
      </c>
      <c r="AA5322" s="3" t="s">
        <v>154</v>
      </c>
      <c r="AB5322" s="3" t="s">
        <v>154</v>
      </c>
      <c r="AC5322" s="3" t="s">
        <v>154</v>
      </c>
      <c r="AD5322" s="3" t="s">
        <v>6151</v>
      </c>
      <c r="AE5322" s="3" t="s">
        <v>6151</v>
      </c>
      <c r="AF5322" s="3" t="s">
        <v>154</v>
      </c>
      <c r="AG5322" s="3" t="s">
        <v>154</v>
      </c>
      <c r="AH5322" s="3" t="s">
        <v>6478</v>
      </c>
      <c r="AI5322" s="3" t="s">
        <v>6727</v>
      </c>
      <c r="AJ5322" s="3" t="s">
        <v>6489</v>
      </c>
    </row>
    <row r="5323" spans="1:36" ht="15">
      <c r="A5323" s="10">
        <v>5462</v>
      </c>
      <c r="B5323" t="e">
        <f>IF(K5323="总计","",INDEX(主数据!A:AD,MATCH(J5323,主数据!A:A,0),9))</f>
        <v>#N/A</v>
      </c>
      <c r="C5323" t="e">
        <f>IF(K5323="","",INDEX(主数据!A:AD,MATCH(J5323,主数据!A:A,0),11))</f>
        <v>#N/A</v>
      </c>
      <c r="D5323" t="str">
        <f t="shared" si="332"/>
        <v>NJ0256供暖费（代收代付）直接录入</v>
      </c>
      <c r="E5323" s="13" t="str">
        <f t="shared" si="334"/>
        <v/>
      </c>
      <c r="F5323" s="13" t="str">
        <f>IF(E5323="","",IFERROR(IF(IF(K5323="","",INDEX(收费标合同信息维护!A:Q,MATCH(D5323,收费标合同信息维护!J:J,0),10))=D5323,"有","无"),"无"))</f>
        <v/>
      </c>
      <c r="G5323" s="13" t="str">
        <f t="shared" si="333"/>
        <v/>
      </c>
      <c r="H5323" s="13" t="str">
        <f t="shared" si="335"/>
        <v/>
      </c>
      <c r="I5323" s="13" t="str">
        <f>IF(G5323="","",IFERROR(IF(IF(K5323="","",INDEX(收费标合同信息维护!A:Q,MATCH(G5323,收费标合同信息维护!M:M,0),13))=G5323,"有","无"),"无"))</f>
        <v/>
      </c>
      <c r="J5323" s="3" t="s">
        <v>18383</v>
      </c>
      <c r="K5323" s="3" t="s">
        <v>18384</v>
      </c>
      <c r="L5323" s="3" t="s">
        <v>6609</v>
      </c>
      <c r="M5323" s="3" t="s">
        <v>6750</v>
      </c>
      <c r="N5323" s="3" t="s">
        <v>6477</v>
      </c>
      <c r="O5323" s="3" t="s">
        <v>6478</v>
      </c>
      <c r="P5323" s="3" t="s">
        <v>18406</v>
      </c>
      <c r="Q5323" s="3" t="s">
        <v>10307</v>
      </c>
      <c r="R5323" s="3" t="s">
        <v>6479</v>
      </c>
      <c r="S5323" s="3" t="s">
        <v>6480</v>
      </c>
      <c r="T5323" s="3" t="s">
        <v>6902</v>
      </c>
      <c r="U5323" s="3" t="s">
        <v>6716</v>
      </c>
      <c r="V5323" s="3" t="s">
        <v>154</v>
      </c>
      <c r="W5323" s="3" t="s">
        <v>154</v>
      </c>
      <c r="X5323" s="3" t="s">
        <v>154</v>
      </c>
      <c r="Y5323" s="3" t="s">
        <v>154</v>
      </c>
      <c r="Z5323" s="3" t="s">
        <v>154</v>
      </c>
      <c r="AA5323" s="3" t="s">
        <v>154</v>
      </c>
      <c r="AB5323" s="3" t="s">
        <v>154</v>
      </c>
      <c r="AC5323" s="3" t="s">
        <v>154</v>
      </c>
      <c r="AD5323" s="3" t="s">
        <v>6151</v>
      </c>
      <c r="AE5323" s="3" t="s">
        <v>6151</v>
      </c>
      <c r="AF5323" s="3" t="s">
        <v>154</v>
      </c>
      <c r="AG5323" s="3" t="s">
        <v>154</v>
      </c>
      <c r="AH5323" s="3" t="s">
        <v>6478</v>
      </c>
      <c r="AI5323" s="3" t="s">
        <v>6482</v>
      </c>
      <c r="AJ5323" s="3" t="s">
        <v>6033</v>
      </c>
    </row>
    <row r="5324" spans="1:36" ht="30">
      <c r="A5324" s="10">
        <v>5463</v>
      </c>
      <c r="B5324" t="e">
        <f>IF(K5324="总计","",INDEX(主数据!A:AD,MATCH(J5324,主数据!A:A,0),9))</f>
        <v>#N/A</v>
      </c>
      <c r="C5324" t="e">
        <f>IF(K5324="","",INDEX(主数据!A:AD,MATCH(J5324,主数据!A:A,0),11))</f>
        <v>#N/A</v>
      </c>
      <c r="D5324" t="str">
        <f t="shared" si="332"/>
        <v>NJ0256生活垃圾消纳费（仪表）定额阶梯0.00</v>
      </c>
      <c r="E5324" s="13" t="str">
        <f t="shared" si="334"/>
        <v>0.00</v>
      </c>
      <c r="F5324" s="13" t="str">
        <f>IF(E5324="","",IFERROR(IF(IF(K5324="","",INDEX(收费标合同信息维护!A:Q,MATCH(D5324,收费标合同信息维护!J:J,0),10))=D5324,"有","无"),"无"))</f>
        <v>无</v>
      </c>
      <c r="G5324" s="13" t="str">
        <f t="shared" si="333"/>
        <v/>
      </c>
      <c r="H5324" s="13" t="str">
        <f t="shared" si="335"/>
        <v/>
      </c>
      <c r="I5324" s="13" t="str">
        <f>IF(G5324="","",IFERROR(IF(IF(K5324="","",INDEX(收费标合同信息维护!A:Q,MATCH(G5324,收费标合同信息维护!M:M,0),13))=G5324,"有","无"),"无"))</f>
        <v/>
      </c>
      <c r="J5324" s="3" t="s">
        <v>18383</v>
      </c>
      <c r="K5324" s="3" t="s">
        <v>18384</v>
      </c>
      <c r="L5324" s="3" t="s">
        <v>6705</v>
      </c>
      <c r="M5324" s="3" t="s">
        <v>6706</v>
      </c>
      <c r="N5324" s="3" t="s">
        <v>6603</v>
      </c>
      <c r="O5324" s="3" t="s">
        <v>6478</v>
      </c>
      <c r="P5324" s="3" t="s">
        <v>18407</v>
      </c>
      <c r="Q5324" s="3" t="s">
        <v>18408</v>
      </c>
      <c r="R5324" s="3" t="s">
        <v>6707</v>
      </c>
      <c r="S5324" s="3" t="s">
        <v>6491</v>
      </c>
      <c r="T5324" s="3" t="s">
        <v>18409</v>
      </c>
      <c r="U5324" s="3" t="s">
        <v>154</v>
      </c>
      <c r="V5324" s="3" t="s">
        <v>7933</v>
      </c>
      <c r="W5324" s="3" t="s">
        <v>154</v>
      </c>
      <c r="X5324" s="3" t="s">
        <v>6049</v>
      </c>
      <c r="Y5324" s="3" t="s">
        <v>6708</v>
      </c>
      <c r="Z5324" s="3" t="s">
        <v>17923</v>
      </c>
      <c r="AA5324" s="3" t="s">
        <v>6710</v>
      </c>
      <c r="AB5324" s="3" t="s">
        <v>154</v>
      </c>
      <c r="AC5324" s="3" t="s">
        <v>154</v>
      </c>
      <c r="AD5324" s="3" t="s">
        <v>6151</v>
      </c>
      <c r="AE5324" s="3" t="s">
        <v>6151</v>
      </c>
      <c r="AF5324" s="3" t="s">
        <v>154</v>
      </c>
      <c r="AG5324" s="3" t="s">
        <v>154</v>
      </c>
      <c r="AH5324" s="3" t="s">
        <v>6478</v>
      </c>
      <c r="AI5324" s="3" t="s">
        <v>6482</v>
      </c>
      <c r="AJ5324" s="3" t="s">
        <v>6489</v>
      </c>
    </row>
    <row r="5325" spans="1:36" ht="30">
      <c r="A5325" s="10">
        <v>5464</v>
      </c>
      <c r="B5325" t="e">
        <f>IF(K5325="总计","",INDEX(主数据!A:AD,MATCH(J5325,主数据!A:A,0),9))</f>
        <v>#N/A</v>
      </c>
      <c r="C5325" t="e">
        <f>IF(K5325="","",INDEX(主数据!A:AD,MATCH(J5325,主数据!A:A,0),11))</f>
        <v>#N/A</v>
      </c>
      <c r="D5325" t="str">
        <f t="shared" si="332"/>
        <v>NJ0256生活垃圾消纳费（仪表）标准方式2.33</v>
      </c>
      <c r="E5325" s="13" t="str">
        <f t="shared" si="334"/>
        <v>2.33</v>
      </c>
      <c r="F5325" s="13" t="str">
        <f>IF(E5325="","",IFERROR(IF(IF(K5325="","",INDEX(收费标合同信息维护!A:Q,MATCH(D5325,收费标合同信息维护!J:J,0),10))=D5325,"有","无"),"无"))</f>
        <v>无</v>
      </c>
      <c r="G5325" s="13" t="str">
        <f t="shared" si="333"/>
        <v/>
      </c>
      <c r="H5325" s="13" t="str">
        <f t="shared" si="335"/>
        <v/>
      </c>
      <c r="I5325" s="13" t="str">
        <f>IF(G5325="","",IFERROR(IF(IF(K5325="","",INDEX(收费标合同信息维护!A:Q,MATCH(G5325,收费标合同信息维护!M:M,0),13))=G5325,"有","无"),"无"))</f>
        <v/>
      </c>
      <c r="J5325" s="3" t="s">
        <v>18383</v>
      </c>
      <c r="K5325" s="3" t="s">
        <v>18384</v>
      </c>
      <c r="L5325" s="3" t="s">
        <v>6705</v>
      </c>
      <c r="M5325" s="3" t="s">
        <v>6706</v>
      </c>
      <c r="N5325" s="3" t="s">
        <v>6603</v>
      </c>
      <c r="O5325" s="3" t="s">
        <v>6478</v>
      </c>
      <c r="P5325" s="3" t="s">
        <v>18410</v>
      </c>
      <c r="Q5325" s="3" t="s">
        <v>18411</v>
      </c>
      <c r="R5325" s="3" t="s">
        <v>6484</v>
      </c>
      <c r="S5325" s="3" t="s">
        <v>6491</v>
      </c>
      <c r="T5325" s="3" t="s">
        <v>18412</v>
      </c>
      <c r="U5325" s="3" t="s">
        <v>154</v>
      </c>
      <c r="V5325" s="3" t="s">
        <v>18413</v>
      </c>
      <c r="W5325" s="3" t="s">
        <v>154</v>
      </c>
      <c r="X5325" s="3" t="s">
        <v>154</v>
      </c>
      <c r="Y5325" s="3" t="s">
        <v>154</v>
      </c>
      <c r="Z5325" s="3" t="s">
        <v>154</v>
      </c>
      <c r="AA5325" s="3" t="s">
        <v>154</v>
      </c>
      <c r="AB5325" s="3" t="s">
        <v>154</v>
      </c>
      <c r="AC5325" s="3" t="s">
        <v>154</v>
      </c>
      <c r="AD5325" s="3" t="s">
        <v>6151</v>
      </c>
      <c r="AE5325" s="3" t="s">
        <v>6151</v>
      </c>
      <c r="AF5325" s="3" t="s">
        <v>154</v>
      </c>
      <c r="AG5325" s="3" t="s">
        <v>154</v>
      </c>
      <c r="AH5325" s="3" t="s">
        <v>6478</v>
      </c>
      <c r="AI5325" s="3" t="s">
        <v>6482</v>
      </c>
      <c r="AJ5325" s="3" t="s">
        <v>6489</v>
      </c>
    </row>
    <row r="5326" spans="1:36" ht="30">
      <c r="A5326" s="10">
        <v>5465</v>
      </c>
      <c r="B5326" t="e">
        <f>IF(K5326="总计","",INDEX(主数据!A:AD,MATCH(J5326,主数据!A:A,0),9))</f>
        <v>#N/A</v>
      </c>
      <c r="C5326" t="e">
        <f>IF(K5326="","",INDEX(主数据!A:AD,MATCH(J5326,主数据!A:A,0),11))</f>
        <v>#N/A</v>
      </c>
      <c r="D5326" t="str">
        <f t="shared" si="332"/>
        <v>NJ0256生活垃圾消纳费（仪表）定额阶梯1.00</v>
      </c>
      <c r="E5326" s="13" t="str">
        <f t="shared" si="334"/>
        <v>1.00</v>
      </c>
      <c r="F5326" s="13" t="str">
        <f>IF(E5326="","",IFERROR(IF(IF(K5326="","",INDEX(收费标合同信息维护!A:Q,MATCH(D5326,收费标合同信息维护!J:J,0),10))=D5326,"有","无"),"无"))</f>
        <v>无</v>
      </c>
      <c r="G5326" s="13" t="str">
        <f t="shared" si="333"/>
        <v/>
      </c>
      <c r="H5326" s="13" t="str">
        <f t="shared" si="335"/>
        <v/>
      </c>
      <c r="I5326" s="13" t="str">
        <f>IF(G5326="","",IFERROR(IF(IF(K5326="","",INDEX(收费标合同信息维护!A:Q,MATCH(G5326,收费标合同信息维护!M:M,0),13))=G5326,"有","无"),"无"))</f>
        <v/>
      </c>
      <c r="J5326" s="3" t="s">
        <v>18383</v>
      </c>
      <c r="K5326" s="3" t="s">
        <v>18384</v>
      </c>
      <c r="L5326" s="3" t="s">
        <v>6705</v>
      </c>
      <c r="M5326" s="3" t="s">
        <v>6706</v>
      </c>
      <c r="N5326" s="3" t="s">
        <v>6603</v>
      </c>
      <c r="O5326" s="3" t="s">
        <v>6478</v>
      </c>
      <c r="P5326" s="3" t="s">
        <v>18414</v>
      </c>
      <c r="Q5326" s="3" t="s">
        <v>18415</v>
      </c>
      <c r="R5326" s="3" t="s">
        <v>6707</v>
      </c>
      <c r="S5326" s="3" t="s">
        <v>6491</v>
      </c>
      <c r="T5326" s="3" t="s">
        <v>18412</v>
      </c>
      <c r="U5326" s="3" t="s">
        <v>154</v>
      </c>
      <c r="V5326" s="3" t="s">
        <v>6737</v>
      </c>
      <c r="W5326" s="3" t="s">
        <v>154</v>
      </c>
      <c r="X5326" s="3" t="s">
        <v>6763</v>
      </c>
      <c r="Y5326" s="3" t="s">
        <v>18416</v>
      </c>
      <c r="Z5326" s="3" t="s">
        <v>17923</v>
      </c>
      <c r="AA5326" s="3" t="s">
        <v>6672</v>
      </c>
      <c r="AB5326" s="3" t="s">
        <v>154</v>
      </c>
      <c r="AC5326" s="3" t="s">
        <v>154</v>
      </c>
      <c r="AD5326" s="3" t="s">
        <v>6151</v>
      </c>
      <c r="AE5326" s="3" t="s">
        <v>6151</v>
      </c>
      <c r="AF5326" s="3" t="s">
        <v>154</v>
      </c>
      <c r="AG5326" s="3" t="s">
        <v>154</v>
      </c>
      <c r="AH5326" s="3" t="s">
        <v>6478</v>
      </c>
      <c r="AI5326" s="3" t="s">
        <v>6482</v>
      </c>
      <c r="AJ5326" s="3" t="s">
        <v>6489</v>
      </c>
    </row>
    <row r="5327" spans="1:36" ht="15">
      <c r="A5327" s="10">
        <v>5466</v>
      </c>
      <c r="B5327" t="e">
        <f>IF(K5327="总计","",INDEX(主数据!A:AD,MATCH(J5327,主数据!A:A,0),9))</f>
        <v>#N/A</v>
      </c>
      <c r="C5327" t="e">
        <f>IF(K5327="","",INDEX(主数据!A:AD,MATCH(J5327,主数据!A:A,0),11))</f>
        <v>#N/A</v>
      </c>
      <c r="D5327" t="str">
        <f t="shared" si="332"/>
        <v>NJ0256会所服务费标准方式1.25</v>
      </c>
      <c r="E5327" s="13" t="str">
        <f t="shared" si="334"/>
        <v>1.25</v>
      </c>
      <c r="F5327" s="13" t="str">
        <f>IF(E5327="","",IFERROR(IF(IF(K5327="","",INDEX(收费标合同信息维护!A:Q,MATCH(D5327,收费标合同信息维护!J:J,0),10))=D5327,"有","无"),"无"))</f>
        <v>无</v>
      </c>
      <c r="G5327" s="13" t="str">
        <f t="shared" si="333"/>
        <v/>
      </c>
      <c r="H5327" s="13" t="str">
        <f t="shared" si="335"/>
        <v/>
      </c>
      <c r="I5327" s="13" t="str">
        <f>IF(G5327="","",IFERROR(IF(IF(K5327="","",INDEX(收费标合同信息维护!A:Q,MATCH(G5327,收费标合同信息维护!M:M,0),13))=G5327,"有","无"),"无"))</f>
        <v/>
      </c>
      <c r="J5327" s="3" t="s">
        <v>18383</v>
      </c>
      <c r="K5327" s="3" t="s">
        <v>18384</v>
      </c>
      <c r="L5327" s="3" t="s">
        <v>6717</v>
      </c>
      <c r="M5327" s="3" t="s">
        <v>6718</v>
      </c>
      <c r="N5327" s="3" t="s">
        <v>6477</v>
      </c>
      <c r="O5327" s="3" t="s">
        <v>6478</v>
      </c>
      <c r="P5327" s="3" t="s">
        <v>18417</v>
      </c>
      <c r="Q5327" s="3" t="s">
        <v>6718</v>
      </c>
      <c r="R5327" s="3" t="s">
        <v>6484</v>
      </c>
      <c r="S5327" s="3" t="s">
        <v>6491</v>
      </c>
      <c r="T5327" s="3" t="s">
        <v>7025</v>
      </c>
      <c r="U5327" s="3" t="s">
        <v>154</v>
      </c>
      <c r="V5327" s="3" t="s">
        <v>8581</v>
      </c>
      <c r="W5327" s="3" t="s">
        <v>154</v>
      </c>
      <c r="X5327" s="3" t="s">
        <v>154</v>
      </c>
      <c r="Y5327" s="3" t="s">
        <v>154</v>
      </c>
      <c r="Z5327" s="3" t="s">
        <v>154</v>
      </c>
      <c r="AA5327" s="3" t="s">
        <v>154</v>
      </c>
      <c r="AB5327" s="3" t="s">
        <v>154</v>
      </c>
      <c r="AC5327" s="3" t="s">
        <v>154</v>
      </c>
      <c r="AD5327" s="3" t="s">
        <v>6151</v>
      </c>
      <c r="AE5327" s="3" t="s">
        <v>6151</v>
      </c>
      <c r="AF5327" s="3" t="s">
        <v>154</v>
      </c>
      <c r="AG5327" s="3" t="s">
        <v>154</v>
      </c>
      <c r="AH5327" s="3" t="s">
        <v>6478</v>
      </c>
      <c r="AI5327" s="3" t="s">
        <v>6482</v>
      </c>
      <c r="AJ5327" s="3" t="s">
        <v>6033</v>
      </c>
    </row>
    <row r="5328" spans="1:36" ht="15">
      <c r="A5328" s="10">
        <v>5467</v>
      </c>
      <c r="B5328" t="e">
        <f>IF(K5328="总计","",INDEX(主数据!A:AD,MATCH(J5328,主数据!A:A,0),9))</f>
        <v>#N/A</v>
      </c>
      <c r="C5328" t="e">
        <f>IF(K5328="","",INDEX(主数据!A:AD,MATCH(J5328,主数据!A:A,0),11))</f>
        <v>#N/A</v>
      </c>
      <c r="D5328" t="str">
        <f t="shared" si="332"/>
        <v>NJ0256会所服务费直接录入</v>
      </c>
      <c r="E5328" s="13" t="str">
        <f t="shared" si="334"/>
        <v/>
      </c>
      <c r="F5328" s="13" t="str">
        <f>IF(E5328="","",IFERROR(IF(IF(K5328="","",INDEX(收费标合同信息维护!A:Q,MATCH(D5328,收费标合同信息维护!J:J,0),10))=D5328,"有","无"),"无"))</f>
        <v/>
      </c>
      <c r="G5328" s="13" t="str">
        <f t="shared" si="333"/>
        <v/>
      </c>
      <c r="H5328" s="13" t="str">
        <f t="shared" si="335"/>
        <v/>
      </c>
      <c r="I5328" s="13" t="str">
        <f>IF(G5328="","",IFERROR(IF(IF(K5328="","",INDEX(收费标合同信息维护!A:Q,MATCH(G5328,收费标合同信息维护!M:M,0),13))=G5328,"有","无"),"无"))</f>
        <v/>
      </c>
      <c r="J5328" s="3" t="s">
        <v>18383</v>
      </c>
      <c r="K5328" s="3" t="s">
        <v>18384</v>
      </c>
      <c r="L5328" s="3" t="s">
        <v>6717</v>
      </c>
      <c r="M5328" s="3" t="s">
        <v>6718</v>
      </c>
      <c r="N5328" s="3" t="s">
        <v>6477</v>
      </c>
      <c r="O5328" s="3" t="s">
        <v>6478</v>
      </c>
      <c r="P5328" s="3" t="s">
        <v>18418</v>
      </c>
      <c r="Q5328" s="3" t="s">
        <v>18419</v>
      </c>
      <c r="R5328" s="3" t="s">
        <v>6479</v>
      </c>
      <c r="S5328" s="3" t="s">
        <v>6480</v>
      </c>
      <c r="T5328" s="3" t="s">
        <v>6481</v>
      </c>
      <c r="U5328" s="3" t="s">
        <v>154</v>
      </c>
      <c r="V5328" s="3" t="s">
        <v>154</v>
      </c>
      <c r="W5328" s="3" t="s">
        <v>154</v>
      </c>
      <c r="X5328" s="3" t="s">
        <v>154</v>
      </c>
      <c r="Y5328" s="3" t="s">
        <v>154</v>
      </c>
      <c r="Z5328" s="3" t="s">
        <v>154</v>
      </c>
      <c r="AA5328" s="3" t="s">
        <v>154</v>
      </c>
      <c r="AB5328" s="3" t="s">
        <v>154</v>
      </c>
      <c r="AC5328" s="3" t="s">
        <v>154</v>
      </c>
      <c r="AD5328" s="3" t="s">
        <v>6151</v>
      </c>
      <c r="AE5328" s="3" t="s">
        <v>6151</v>
      </c>
      <c r="AF5328" s="3" t="s">
        <v>154</v>
      </c>
      <c r="AG5328" s="3" t="s">
        <v>154</v>
      </c>
      <c r="AH5328" s="3" t="s">
        <v>6478</v>
      </c>
      <c r="AI5328" s="3" t="s">
        <v>6482</v>
      </c>
      <c r="AJ5328" s="3" t="s">
        <v>6027</v>
      </c>
    </row>
    <row r="5329" spans="1:36" ht="15">
      <c r="A5329" s="10">
        <v>5468</v>
      </c>
      <c r="B5329" t="e">
        <f>IF(K5329="总计","",INDEX(主数据!A:AD,MATCH(J5329,主数据!A:A,0),9))</f>
        <v>#N/A</v>
      </c>
      <c r="C5329" t="e">
        <f>IF(K5329="","",INDEX(主数据!A:AD,MATCH(J5329,主数据!A:A,0),11))</f>
        <v>#N/A</v>
      </c>
      <c r="D5329" t="str">
        <f t="shared" si="332"/>
        <v>NJ0256会所服务费标准方式1.22</v>
      </c>
      <c r="E5329" s="13" t="str">
        <f t="shared" si="334"/>
        <v>1.22</v>
      </c>
      <c r="F5329" s="13" t="str">
        <f>IF(E5329="","",IFERROR(IF(IF(K5329="","",INDEX(收费标合同信息维护!A:Q,MATCH(D5329,收费标合同信息维护!J:J,0),10))=D5329,"有","无"),"无"))</f>
        <v>无</v>
      </c>
      <c r="G5329" s="13" t="str">
        <f t="shared" si="333"/>
        <v/>
      </c>
      <c r="H5329" s="13" t="str">
        <f t="shared" si="335"/>
        <v/>
      </c>
      <c r="I5329" s="13" t="str">
        <f>IF(G5329="","",IFERROR(IF(IF(K5329="","",INDEX(收费标合同信息维护!A:Q,MATCH(G5329,收费标合同信息维护!M:M,0),13))=G5329,"有","无"),"无"))</f>
        <v/>
      </c>
      <c r="J5329" s="3" t="s">
        <v>18383</v>
      </c>
      <c r="K5329" s="3" t="s">
        <v>18384</v>
      </c>
      <c r="L5329" s="3" t="s">
        <v>6717</v>
      </c>
      <c r="M5329" s="3" t="s">
        <v>6718</v>
      </c>
      <c r="N5329" s="3" t="s">
        <v>6477</v>
      </c>
      <c r="O5329" s="3" t="s">
        <v>6478</v>
      </c>
      <c r="P5329" s="3" t="s">
        <v>18420</v>
      </c>
      <c r="Q5329" s="3" t="s">
        <v>18421</v>
      </c>
      <c r="R5329" s="3" t="s">
        <v>6484</v>
      </c>
      <c r="S5329" s="3" t="s">
        <v>6491</v>
      </c>
      <c r="T5329" s="3" t="s">
        <v>18412</v>
      </c>
      <c r="U5329" s="3" t="s">
        <v>154</v>
      </c>
      <c r="V5329" s="3" t="s">
        <v>10935</v>
      </c>
      <c r="W5329" s="3" t="s">
        <v>154</v>
      </c>
      <c r="X5329" s="3" t="s">
        <v>154</v>
      </c>
      <c r="Y5329" s="3" t="s">
        <v>154</v>
      </c>
      <c r="Z5329" s="3" t="s">
        <v>154</v>
      </c>
      <c r="AA5329" s="3" t="s">
        <v>154</v>
      </c>
      <c r="AB5329" s="3" t="s">
        <v>154</v>
      </c>
      <c r="AC5329" s="3" t="s">
        <v>154</v>
      </c>
      <c r="AD5329" s="3" t="s">
        <v>6151</v>
      </c>
      <c r="AE5329" s="3" t="s">
        <v>6151</v>
      </c>
      <c r="AF5329" s="3" t="s">
        <v>154</v>
      </c>
      <c r="AG5329" s="3" t="s">
        <v>154</v>
      </c>
      <c r="AH5329" s="3" t="s">
        <v>6478</v>
      </c>
      <c r="AI5329" s="3" t="s">
        <v>6482</v>
      </c>
      <c r="AJ5329" s="3" t="s">
        <v>6032</v>
      </c>
    </row>
    <row r="5330" spans="1:36" ht="30">
      <c r="A5330" s="10">
        <v>5469</v>
      </c>
      <c r="B5330" t="e">
        <f>IF(K5330="总计","",INDEX(主数据!A:AD,MATCH(J5330,主数据!A:A,0),9))</f>
        <v>#N/A</v>
      </c>
      <c r="C5330" t="e">
        <f>IF(K5330="","",INDEX(主数据!A:AD,MATCH(J5330,主数据!A:A,0),11))</f>
        <v>#N/A</v>
      </c>
      <c r="D5330" t="str">
        <f t="shared" si="332"/>
        <v>NJ0256自营停车租赁费（固定）定额</v>
      </c>
      <c r="E5330" s="13" t="str">
        <f t="shared" si="334"/>
        <v/>
      </c>
      <c r="F5330" s="13" t="str">
        <f>IF(E5330="","",IFERROR(IF(IF(K5330="","",INDEX(收费标合同信息维护!A:Q,MATCH(D5330,收费标合同信息维护!J:J,0),10))=D5330,"有","无"),"无"))</f>
        <v/>
      </c>
      <c r="G5330" s="13" t="str">
        <f t="shared" si="333"/>
        <v>NJ0256自营停车租赁费（固定）定额600.00</v>
      </c>
      <c r="H5330" s="13" t="str">
        <f t="shared" si="335"/>
        <v>600.00</v>
      </c>
      <c r="I5330" s="13" t="str">
        <f>IF(G5330="","",IFERROR(IF(IF(K5330="","",INDEX(收费标合同信息维护!A:Q,MATCH(G5330,收费标合同信息维护!M:M,0),13))=G5330,"有","无"),"无"))</f>
        <v>无</v>
      </c>
      <c r="J5330" s="3" t="s">
        <v>18383</v>
      </c>
      <c r="K5330" s="3" t="s">
        <v>18384</v>
      </c>
      <c r="L5330" s="3" t="s">
        <v>10578</v>
      </c>
      <c r="M5330" s="3" t="s">
        <v>10579</v>
      </c>
      <c r="N5330" s="3" t="s">
        <v>6477</v>
      </c>
      <c r="O5330" s="3" t="s">
        <v>6478</v>
      </c>
      <c r="P5330" s="3" t="s">
        <v>6721</v>
      </c>
      <c r="Q5330" s="3" t="s">
        <v>6042</v>
      </c>
      <c r="R5330" s="3" t="s">
        <v>6490</v>
      </c>
      <c r="S5330" s="3" t="s">
        <v>6491</v>
      </c>
      <c r="T5330" s="3" t="s">
        <v>6537</v>
      </c>
      <c r="U5330" s="3" t="s">
        <v>154</v>
      </c>
      <c r="V5330" s="3" t="s">
        <v>154</v>
      </c>
      <c r="W5330" s="3" t="s">
        <v>8692</v>
      </c>
      <c r="X5330" s="3" t="s">
        <v>154</v>
      </c>
      <c r="Y5330" s="3" t="s">
        <v>154</v>
      </c>
      <c r="Z5330" s="3" t="s">
        <v>154</v>
      </c>
      <c r="AA5330" s="3" t="s">
        <v>154</v>
      </c>
      <c r="AB5330" s="3" t="s">
        <v>154</v>
      </c>
      <c r="AC5330" s="3" t="s">
        <v>154</v>
      </c>
      <c r="AD5330" s="3" t="s">
        <v>6151</v>
      </c>
      <c r="AE5330" s="3" t="s">
        <v>6151</v>
      </c>
      <c r="AF5330" s="3" t="s">
        <v>154</v>
      </c>
      <c r="AG5330" s="3" t="s">
        <v>154</v>
      </c>
      <c r="AH5330" s="3" t="s">
        <v>6478</v>
      </c>
      <c r="AI5330" s="3" t="s">
        <v>6482</v>
      </c>
      <c r="AJ5330" s="3" t="s">
        <v>6489</v>
      </c>
    </row>
    <row r="5331" spans="1:36" ht="15">
      <c r="A5331" s="10">
        <v>5470</v>
      </c>
      <c r="B5331" t="e">
        <f>IF(K5331="总计","",INDEX(主数据!A:AD,MATCH(J5331,主数据!A:A,0),9))</f>
        <v>#N/A</v>
      </c>
      <c r="C5331" t="e">
        <f>IF(K5331="","",INDEX(主数据!A:AD,MATCH(J5331,主数据!A:A,0),11))</f>
        <v>#N/A</v>
      </c>
      <c r="D5331" t="str">
        <f t="shared" si="332"/>
        <v>NJ0256电费标准方式0.86</v>
      </c>
      <c r="E5331" s="13" t="str">
        <f t="shared" si="334"/>
        <v>0.86</v>
      </c>
      <c r="F5331" s="13" t="str">
        <f>IF(E5331="","",IFERROR(IF(IF(K5331="","",INDEX(收费标合同信息维护!A:Q,MATCH(D5331,收费标合同信息维护!J:J,0),10))=D5331,"有","无"),"无"))</f>
        <v>无</v>
      </c>
      <c r="G5331" s="13" t="str">
        <f t="shared" si="333"/>
        <v/>
      </c>
      <c r="H5331" s="13" t="str">
        <f t="shared" si="335"/>
        <v/>
      </c>
      <c r="I5331" s="13" t="str">
        <f>IF(G5331="","",IFERROR(IF(IF(K5331="","",INDEX(收费标合同信息维护!A:Q,MATCH(G5331,收费标合同信息维护!M:M,0),13))=G5331,"有","无"),"无"))</f>
        <v/>
      </c>
      <c r="J5331" s="3" t="s">
        <v>18383</v>
      </c>
      <c r="K5331" s="3" t="s">
        <v>18384</v>
      </c>
      <c r="L5331" s="3" t="s">
        <v>6601</v>
      </c>
      <c r="M5331" s="3" t="s">
        <v>6602</v>
      </c>
      <c r="N5331" s="3" t="s">
        <v>6603</v>
      </c>
      <c r="O5331" s="3" t="s">
        <v>6478</v>
      </c>
      <c r="P5331" s="3" t="s">
        <v>6601</v>
      </c>
      <c r="Q5331" s="3" t="s">
        <v>6602</v>
      </c>
      <c r="R5331" s="3" t="s">
        <v>6484</v>
      </c>
      <c r="S5331" s="3" t="s">
        <v>6491</v>
      </c>
      <c r="T5331" s="3" t="s">
        <v>12429</v>
      </c>
      <c r="U5331" s="3" t="s">
        <v>154</v>
      </c>
      <c r="V5331" s="3" t="s">
        <v>18422</v>
      </c>
      <c r="W5331" s="3" t="s">
        <v>154</v>
      </c>
      <c r="X5331" s="3" t="s">
        <v>154</v>
      </c>
      <c r="Y5331" s="3" t="s">
        <v>154</v>
      </c>
      <c r="Z5331" s="3" t="s">
        <v>154</v>
      </c>
      <c r="AA5331" s="3" t="s">
        <v>154</v>
      </c>
      <c r="AB5331" s="3" t="s">
        <v>154</v>
      </c>
      <c r="AC5331" s="3" t="s">
        <v>154</v>
      </c>
      <c r="AD5331" s="3" t="s">
        <v>6151</v>
      </c>
      <c r="AE5331" s="3" t="s">
        <v>6151</v>
      </c>
      <c r="AF5331" s="3" t="s">
        <v>154</v>
      </c>
      <c r="AG5331" s="3" t="s">
        <v>154</v>
      </c>
      <c r="AH5331" s="3" t="s">
        <v>6478</v>
      </c>
      <c r="AI5331" s="3" t="s">
        <v>6482</v>
      </c>
      <c r="AJ5331" s="3" t="s">
        <v>6489</v>
      </c>
    </row>
    <row r="5332" spans="1:36" ht="15">
      <c r="A5332" s="10">
        <v>5471</v>
      </c>
      <c r="B5332" t="e">
        <f>IF(K5332="总计","",INDEX(主数据!A:AD,MATCH(J5332,主数据!A:A,0),9))</f>
        <v>#N/A</v>
      </c>
      <c r="C5332" t="e">
        <f>IF(K5332="","",INDEX(主数据!A:AD,MATCH(J5332,主数据!A:A,0),11))</f>
        <v>#N/A</v>
      </c>
      <c r="D5332" t="str">
        <f t="shared" si="332"/>
        <v>NJ0256电费标准方式0.01</v>
      </c>
      <c r="E5332" s="13" t="str">
        <f t="shared" si="334"/>
        <v>0.01</v>
      </c>
      <c r="F5332" s="13" t="str">
        <f>IF(E5332="","",IFERROR(IF(IF(K5332="","",INDEX(收费标合同信息维护!A:Q,MATCH(D5332,收费标合同信息维护!J:J,0),10))=D5332,"有","无"),"无"))</f>
        <v>无</v>
      </c>
      <c r="G5332" s="13" t="str">
        <f t="shared" si="333"/>
        <v/>
      </c>
      <c r="H5332" s="13" t="str">
        <f t="shared" si="335"/>
        <v/>
      </c>
      <c r="I5332" s="13" t="str">
        <f>IF(G5332="","",IFERROR(IF(IF(K5332="","",INDEX(收费标合同信息维护!A:Q,MATCH(G5332,收费标合同信息维护!M:M,0),13))=G5332,"有","无"),"无"))</f>
        <v/>
      </c>
      <c r="J5332" s="3" t="s">
        <v>18383</v>
      </c>
      <c r="K5332" s="3" t="s">
        <v>18384</v>
      </c>
      <c r="L5332" s="3" t="s">
        <v>6601</v>
      </c>
      <c r="M5332" s="3" t="s">
        <v>6602</v>
      </c>
      <c r="N5332" s="3" t="s">
        <v>6603</v>
      </c>
      <c r="O5332" s="3" t="s">
        <v>6478</v>
      </c>
      <c r="P5332" s="3" t="s">
        <v>18423</v>
      </c>
      <c r="Q5332" s="3" t="s">
        <v>18424</v>
      </c>
      <c r="R5332" s="3" t="s">
        <v>6484</v>
      </c>
      <c r="S5332" s="3" t="s">
        <v>6491</v>
      </c>
      <c r="T5332" s="3" t="s">
        <v>12292</v>
      </c>
      <c r="U5332" s="3" t="s">
        <v>154</v>
      </c>
      <c r="V5332" s="3" t="s">
        <v>6742</v>
      </c>
      <c r="W5332" s="3" t="s">
        <v>154</v>
      </c>
      <c r="X5332" s="3" t="s">
        <v>154</v>
      </c>
      <c r="Y5332" s="3" t="s">
        <v>154</v>
      </c>
      <c r="Z5332" s="3" t="s">
        <v>154</v>
      </c>
      <c r="AA5332" s="3" t="s">
        <v>154</v>
      </c>
      <c r="AB5332" s="3" t="s">
        <v>154</v>
      </c>
      <c r="AC5332" s="3" t="s">
        <v>154</v>
      </c>
      <c r="AD5332" s="3" t="s">
        <v>6151</v>
      </c>
      <c r="AE5332" s="3" t="s">
        <v>6151</v>
      </c>
      <c r="AF5332" s="3" t="s">
        <v>154</v>
      </c>
      <c r="AG5332" s="3" t="s">
        <v>154</v>
      </c>
      <c r="AH5332" s="3" t="s">
        <v>6478</v>
      </c>
      <c r="AI5332" s="3" t="s">
        <v>6482</v>
      </c>
      <c r="AJ5332" s="3" t="s">
        <v>6489</v>
      </c>
    </row>
    <row r="5333" spans="1:36" ht="15">
      <c r="A5333" s="10">
        <v>5472</v>
      </c>
      <c r="B5333" t="e">
        <f>IF(K5333="总计","",INDEX(主数据!A:AD,MATCH(J5333,主数据!A:A,0),9))</f>
        <v>#N/A</v>
      </c>
      <c r="C5333" t="e">
        <f>IF(K5333="","",INDEX(主数据!A:AD,MATCH(J5333,主数据!A:A,0),11))</f>
        <v>#N/A</v>
      </c>
      <c r="D5333" t="str">
        <f t="shared" si="332"/>
        <v>NJ0256自来水费（简易征收）标准方式2.50</v>
      </c>
      <c r="E5333" s="13" t="str">
        <f t="shared" si="334"/>
        <v>2.50</v>
      </c>
      <c r="F5333" s="13" t="str">
        <f>IF(E5333="","",IFERROR(IF(IF(K5333="","",INDEX(收费标合同信息维护!A:Q,MATCH(D5333,收费标合同信息维护!J:J,0),10))=D5333,"有","无"),"无"))</f>
        <v>无</v>
      </c>
      <c r="G5333" s="13" t="str">
        <f t="shared" si="333"/>
        <v/>
      </c>
      <c r="H5333" s="13" t="str">
        <f t="shared" si="335"/>
        <v/>
      </c>
      <c r="I5333" s="13" t="str">
        <f>IF(G5333="","",IFERROR(IF(IF(K5333="","",INDEX(收费标合同信息维护!A:Q,MATCH(G5333,收费标合同信息维护!M:M,0),13))=G5333,"有","无"),"无"))</f>
        <v/>
      </c>
      <c r="J5333" s="3" t="s">
        <v>18383</v>
      </c>
      <c r="K5333" s="3" t="s">
        <v>18384</v>
      </c>
      <c r="L5333" s="3" t="s">
        <v>6615</v>
      </c>
      <c r="M5333" s="3" t="s">
        <v>6616</v>
      </c>
      <c r="N5333" s="3" t="s">
        <v>6603</v>
      </c>
      <c r="O5333" s="3" t="s">
        <v>6478</v>
      </c>
      <c r="P5333" s="3" t="s">
        <v>18425</v>
      </c>
      <c r="Q5333" s="3" t="s">
        <v>18133</v>
      </c>
      <c r="R5333" s="3" t="s">
        <v>6484</v>
      </c>
      <c r="S5333" s="3" t="s">
        <v>6491</v>
      </c>
      <c r="T5333" s="3" t="s">
        <v>6704</v>
      </c>
      <c r="U5333" s="3" t="s">
        <v>154</v>
      </c>
      <c r="V5333" s="3" t="s">
        <v>6675</v>
      </c>
      <c r="W5333" s="3" t="s">
        <v>154</v>
      </c>
      <c r="X5333" s="3" t="s">
        <v>154</v>
      </c>
      <c r="Y5333" s="3" t="s">
        <v>154</v>
      </c>
      <c r="Z5333" s="3" t="s">
        <v>154</v>
      </c>
      <c r="AA5333" s="3" t="s">
        <v>154</v>
      </c>
      <c r="AB5333" s="3" t="s">
        <v>154</v>
      </c>
      <c r="AC5333" s="3" t="s">
        <v>154</v>
      </c>
      <c r="AD5333" s="3" t="s">
        <v>6151</v>
      </c>
      <c r="AE5333" s="3" t="s">
        <v>6151</v>
      </c>
      <c r="AF5333" s="3" t="s">
        <v>154</v>
      </c>
      <c r="AG5333" s="3" t="s">
        <v>154</v>
      </c>
      <c r="AH5333" s="3" t="s">
        <v>6478</v>
      </c>
      <c r="AI5333" s="3" t="s">
        <v>6482</v>
      </c>
      <c r="AJ5333" s="3" t="s">
        <v>6489</v>
      </c>
    </row>
    <row r="5334" spans="1:36" ht="15">
      <c r="A5334" s="10">
        <v>5473</v>
      </c>
      <c r="B5334" t="e">
        <f>IF(K5334="总计","",INDEX(主数据!A:AD,MATCH(J5334,主数据!A:A,0),9))</f>
        <v>#N/A</v>
      </c>
      <c r="C5334" t="e">
        <f>IF(K5334="","",INDEX(主数据!A:AD,MATCH(J5334,主数据!A:A,0),11))</f>
        <v>#N/A</v>
      </c>
      <c r="D5334" t="str">
        <f t="shared" si="332"/>
        <v>NJ0256自来水费（简易征收）阶梯方式1.22</v>
      </c>
      <c r="E5334" s="13" t="str">
        <f t="shared" si="334"/>
        <v>1.22</v>
      </c>
      <c r="F5334" s="13" t="str">
        <f>IF(E5334="","",IFERROR(IF(IF(K5334="","",INDEX(收费标合同信息维护!A:Q,MATCH(D5334,收费标合同信息维护!J:J,0),10))=D5334,"有","无"),"无"))</f>
        <v>无</v>
      </c>
      <c r="G5334" s="13" t="str">
        <f t="shared" si="333"/>
        <v/>
      </c>
      <c r="H5334" s="13" t="str">
        <f t="shared" si="335"/>
        <v/>
      </c>
      <c r="I5334" s="13" t="str">
        <f>IF(G5334="","",IFERROR(IF(IF(K5334="","",INDEX(收费标合同信息维护!A:Q,MATCH(G5334,收费标合同信息维护!M:M,0),13))=G5334,"有","无"),"无"))</f>
        <v/>
      </c>
      <c r="J5334" s="3" t="s">
        <v>18383</v>
      </c>
      <c r="K5334" s="3" t="s">
        <v>18384</v>
      </c>
      <c r="L5334" s="3" t="s">
        <v>6615</v>
      </c>
      <c r="M5334" s="3" t="s">
        <v>6616</v>
      </c>
      <c r="N5334" s="3" t="s">
        <v>6603</v>
      </c>
      <c r="O5334" s="3" t="s">
        <v>6478</v>
      </c>
      <c r="P5334" s="3" t="s">
        <v>18426</v>
      </c>
      <c r="Q5334" s="3" t="s">
        <v>18000</v>
      </c>
      <c r="R5334" s="3" t="s">
        <v>6720</v>
      </c>
      <c r="S5334" s="3" t="s">
        <v>6491</v>
      </c>
      <c r="T5334" s="3" t="s">
        <v>17903</v>
      </c>
      <c r="U5334" s="3" t="s">
        <v>154</v>
      </c>
      <c r="V5334" s="3" t="s">
        <v>10935</v>
      </c>
      <c r="W5334" s="3" t="s">
        <v>154</v>
      </c>
      <c r="X5334" s="3" t="s">
        <v>18427</v>
      </c>
      <c r="Y5334" s="3" t="s">
        <v>6608</v>
      </c>
      <c r="Z5334" s="3" t="s">
        <v>17923</v>
      </c>
      <c r="AA5334" s="3" t="s">
        <v>6686</v>
      </c>
      <c r="AB5334" s="3" t="s">
        <v>17941</v>
      </c>
      <c r="AC5334" s="3" t="s">
        <v>6675</v>
      </c>
      <c r="AD5334" s="3" t="s">
        <v>6151</v>
      </c>
      <c r="AE5334" s="3" t="s">
        <v>6151</v>
      </c>
      <c r="AF5334" s="3" t="s">
        <v>154</v>
      </c>
      <c r="AG5334" s="3" t="s">
        <v>154</v>
      </c>
      <c r="AH5334" s="3" t="s">
        <v>6478</v>
      </c>
      <c r="AI5334" s="3" t="s">
        <v>6482</v>
      </c>
      <c r="AJ5334" s="3" t="s">
        <v>6489</v>
      </c>
    </row>
    <row r="5335" spans="1:36" ht="15">
      <c r="A5335" s="10">
        <v>5474</v>
      </c>
      <c r="B5335" t="e">
        <f>IF(K5335="总计","",INDEX(主数据!A:AD,MATCH(J5335,主数据!A:A,0),9))</f>
        <v>#N/A</v>
      </c>
      <c r="C5335" t="e">
        <f>IF(K5335="","",INDEX(主数据!A:AD,MATCH(J5335,主数据!A:A,0),11))</f>
        <v>#N/A</v>
      </c>
      <c r="D5335" t="str">
        <f t="shared" si="332"/>
        <v>NJ0256自来水费（简易征收）定额阶梯10.00</v>
      </c>
      <c r="E5335" s="13" t="str">
        <f t="shared" si="334"/>
        <v>10.00</v>
      </c>
      <c r="F5335" s="13" t="str">
        <f>IF(E5335="","",IFERROR(IF(IF(K5335="","",INDEX(收费标合同信息维护!A:Q,MATCH(D5335,收费标合同信息维护!J:J,0),10))=D5335,"有","无"),"无"))</f>
        <v>无</v>
      </c>
      <c r="G5335" s="13" t="str">
        <f t="shared" si="333"/>
        <v/>
      </c>
      <c r="H5335" s="13" t="str">
        <f t="shared" si="335"/>
        <v/>
      </c>
      <c r="I5335" s="13" t="str">
        <f>IF(G5335="","",IFERROR(IF(IF(K5335="","",INDEX(收费标合同信息维护!A:Q,MATCH(G5335,收费标合同信息维护!M:M,0),13))=G5335,"有","无"),"无"))</f>
        <v/>
      </c>
      <c r="J5335" s="3" t="s">
        <v>18383</v>
      </c>
      <c r="K5335" s="3" t="s">
        <v>18384</v>
      </c>
      <c r="L5335" s="3" t="s">
        <v>6615</v>
      </c>
      <c r="M5335" s="3" t="s">
        <v>6616</v>
      </c>
      <c r="N5335" s="3" t="s">
        <v>6603</v>
      </c>
      <c r="O5335" s="3" t="s">
        <v>6478</v>
      </c>
      <c r="P5335" s="3" t="s">
        <v>18428</v>
      </c>
      <c r="Q5335" s="3" t="s">
        <v>17948</v>
      </c>
      <c r="R5335" s="3" t="s">
        <v>6707</v>
      </c>
      <c r="S5335" s="3" t="s">
        <v>6491</v>
      </c>
      <c r="T5335" s="3" t="s">
        <v>17903</v>
      </c>
      <c r="U5335" s="3" t="s">
        <v>154</v>
      </c>
      <c r="V5335" s="3" t="s">
        <v>6708</v>
      </c>
      <c r="W5335" s="3" t="s">
        <v>154</v>
      </c>
      <c r="X5335" s="3" t="s">
        <v>17923</v>
      </c>
      <c r="Y5335" s="3" t="s">
        <v>6709</v>
      </c>
      <c r="Z5335" s="3" t="s">
        <v>6711</v>
      </c>
      <c r="AA5335" s="3" t="s">
        <v>6728</v>
      </c>
      <c r="AB5335" s="3" t="s">
        <v>154</v>
      </c>
      <c r="AC5335" s="3" t="s">
        <v>154</v>
      </c>
      <c r="AD5335" s="3" t="s">
        <v>6151</v>
      </c>
      <c r="AE5335" s="3" t="s">
        <v>6151</v>
      </c>
      <c r="AF5335" s="3" t="s">
        <v>154</v>
      </c>
      <c r="AG5335" s="3" t="s">
        <v>154</v>
      </c>
      <c r="AH5335" s="3" t="s">
        <v>6478</v>
      </c>
      <c r="AI5335" s="3" t="s">
        <v>6482</v>
      </c>
      <c r="AJ5335" s="3" t="s">
        <v>6489</v>
      </c>
    </row>
    <row r="5336" spans="1:36" ht="15">
      <c r="A5336" s="10">
        <v>5475</v>
      </c>
      <c r="B5336" t="e">
        <f>IF(K5336="总计","",INDEX(主数据!A:AD,MATCH(J5336,主数据!A:A,0),9))</f>
        <v>#N/A</v>
      </c>
      <c r="C5336" t="e">
        <f>IF(K5336="","",INDEX(主数据!A:AD,MATCH(J5336,主数据!A:A,0),11))</f>
        <v>#N/A</v>
      </c>
      <c r="D5336" t="str">
        <f t="shared" si="332"/>
        <v>NJ0256天然气费阶梯方式2.50</v>
      </c>
      <c r="E5336" s="13" t="str">
        <f t="shared" si="334"/>
        <v>2.50</v>
      </c>
      <c r="F5336" s="13" t="str">
        <f>IF(E5336="","",IFERROR(IF(IF(K5336="","",INDEX(收费标合同信息维护!A:Q,MATCH(D5336,收费标合同信息维护!J:J,0),10))=D5336,"有","无"),"无"))</f>
        <v>无</v>
      </c>
      <c r="G5336" s="13" t="str">
        <f t="shared" si="333"/>
        <v/>
      </c>
      <c r="H5336" s="13" t="str">
        <f t="shared" si="335"/>
        <v/>
      </c>
      <c r="I5336" s="13" t="str">
        <f>IF(G5336="","",IFERROR(IF(IF(K5336="","",INDEX(收费标合同信息维护!A:Q,MATCH(G5336,收费标合同信息维护!M:M,0),13))=G5336,"有","无"),"无"))</f>
        <v/>
      </c>
      <c r="J5336" s="3" t="s">
        <v>18383</v>
      </c>
      <c r="K5336" s="3" t="s">
        <v>18384</v>
      </c>
      <c r="L5336" s="3" t="s">
        <v>6735</v>
      </c>
      <c r="M5336" s="3" t="s">
        <v>6736</v>
      </c>
      <c r="N5336" s="3" t="s">
        <v>6603</v>
      </c>
      <c r="O5336" s="3" t="s">
        <v>6478</v>
      </c>
      <c r="P5336" s="3" t="s">
        <v>18429</v>
      </c>
      <c r="Q5336" s="3" t="s">
        <v>17954</v>
      </c>
      <c r="R5336" s="3" t="s">
        <v>6720</v>
      </c>
      <c r="S5336" s="3" t="s">
        <v>6491</v>
      </c>
      <c r="T5336" s="3" t="s">
        <v>12429</v>
      </c>
      <c r="U5336" s="3" t="s">
        <v>154</v>
      </c>
      <c r="V5336" s="3" t="s">
        <v>6675</v>
      </c>
      <c r="W5336" s="3" t="s">
        <v>154</v>
      </c>
      <c r="X5336" s="3" t="s">
        <v>17923</v>
      </c>
      <c r="Y5336" s="3" t="s">
        <v>6672</v>
      </c>
      <c r="Z5336" s="3" t="s">
        <v>17939</v>
      </c>
      <c r="AA5336" s="3" t="s">
        <v>6869</v>
      </c>
      <c r="AB5336" s="3" t="s">
        <v>6711</v>
      </c>
      <c r="AC5336" s="3" t="s">
        <v>6744</v>
      </c>
      <c r="AD5336" s="3" t="s">
        <v>6151</v>
      </c>
      <c r="AE5336" s="3" t="s">
        <v>6151</v>
      </c>
      <c r="AF5336" s="3" t="s">
        <v>154</v>
      </c>
      <c r="AG5336" s="3" t="s">
        <v>154</v>
      </c>
      <c r="AH5336" s="3" t="s">
        <v>6478</v>
      </c>
      <c r="AI5336" s="3" t="s">
        <v>6482</v>
      </c>
      <c r="AJ5336" s="3" t="s">
        <v>6489</v>
      </c>
    </row>
    <row r="5337" spans="1:36" ht="15">
      <c r="A5337" s="10">
        <v>5476</v>
      </c>
      <c r="B5337" t="e">
        <f>IF(K5337="总计","",INDEX(主数据!A:AD,MATCH(J5337,主数据!A:A,0),9))</f>
        <v>#N/A</v>
      </c>
      <c r="C5337" t="e">
        <f>IF(K5337="","",INDEX(主数据!A:AD,MATCH(J5337,主数据!A:A,0),11))</f>
        <v>#N/A</v>
      </c>
      <c r="D5337" t="str">
        <f t="shared" si="332"/>
        <v>NJ0256排水费（仪表）阶梯方式0.23</v>
      </c>
      <c r="E5337" s="13" t="str">
        <f t="shared" si="334"/>
        <v>0.23</v>
      </c>
      <c r="F5337" s="13" t="str">
        <f>IF(E5337="","",IFERROR(IF(IF(K5337="","",INDEX(收费标合同信息维护!A:Q,MATCH(D5337,收费标合同信息维护!J:J,0),10))=D5337,"有","无"),"无"))</f>
        <v>无</v>
      </c>
      <c r="G5337" s="13" t="str">
        <f t="shared" si="333"/>
        <v/>
      </c>
      <c r="H5337" s="13" t="str">
        <f t="shared" si="335"/>
        <v/>
      </c>
      <c r="I5337" s="13" t="str">
        <f>IF(G5337="","",IFERROR(IF(IF(K5337="","",INDEX(收费标合同信息维护!A:Q,MATCH(G5337,收费标合同信息维护!M:M,0),13))=G5337,"有","无"),"无"))</f>
        <v/>
      </c>
      <c r="J5337" s="3" t="s">
        <v>18383</v>
      </c>
      <c r="K5337" s="3" t="s">
        <v>18384</v>
      </c>
      <c r="L5337" s="3" t="s">
        <v>6971</v>
      </c>
      <c r="M5337" s="3" t="s">
        <v>6972</v>
      </c>
      <c r="N5337" s="3" t="s">
        <v>6603</v>
      </c>
      <c r="O5337" s="3" t="s">
        <v>6478</v>
      </c>
      <c r="P5337" s="3" t="s">
        <v>18430</v>
      </c>
      <c r="Q5337" s="3" t="s">
        <v>18431</v>
      </c>
      <c r="R5337" s="3" t="s">
        <v>6720</v>
      </c>
      <c r="S5337" s="3" t="s">
        <v>6491</v>
      </c>
      <c r="T5337" s="3" t="s">
        <v>6481</v>
      </c>
      <c r="U5337" s="3" t="s">
        <v>154</v>
      </c>
      <c r="V5337" s="3" t="s">
        <v>18432</v>
      </c>
      <c r="W5337" s="3" t="s">
        <v>154</v>
      </c>
      <c r="X5337" s="3" t="s">
        <v>17923</v>
      </c>
      <c r="Y5337" s="3" t="s">
        <v>10935</v>
      </c>
      <c r="Z5337" s="3" t="s">
        <v>6711</v>
      </c>
      <c r="AA5337" s="3" t="s">
        <v>18433</v>
      </c>
      <c r="AB5337" s="3" t="s">
        <v>154</v>
      </c>
      <c r="AC5337" s="3" t="s">
        <v>154</v>
      </c>
      <c r="AD5337" s="3" t="s">
        <v>6151</v>
      </c>
      <c r="AE5337" s="3" t="s">
        <v>6151</v>
      </c>
      <c r="AF5337" s="3" t="s">
        <v>154</v>
      </c>
      <c r="AG5337" s="3" t="s">
        <v>154</v>
      </c>
      <c r="AH5337" s="3" t="s">
        <v>6478</v>
      </c>
      <c r="AI5337" s="3" t="s">
        <v>6482</v>
      </c>
      <c r="AJ5337" s="3" t="s">
        <v>6489</v>
      </c>
    </row>
    <row r="5338" spans="1:36" ht="15">
      <c r="A5338" s="10">
        <v>5477</v>
      </c>
      <c r="B5338" t="e">
        <f>IF(K5338="总计","",INDEX(主数据!A:AD,MATCH(J5338,主数据!A:A,0),9))</f>
        <v>#N/A</v>
      </c>
      <c r="C5338" t="e">
        <f>IF(K5338="","",INDEX(主数据!A:AD,MATCH(J5338,主数据!A:A,0),11))</f>
        <v>#N/A</v>
      </c>
      <c r="D5338" t="str">
        <f t="shared" si="332"/>
        <v>NJ0256滞纳金直接录入</v>
      </c>
      <c r="E5338" s="13" t="str">
        <f t="shared" si="334"/>
        <v/>
      </c>
      <c r="F5338" s="13" t="str">
        <f>IF(E5338="","",IFERROR(IF(IF(K5338="","",INDEX(收费标合同信息维护!A:Q,MATCH(D5338,收费标合同信息维护!J:J,0),10))=D5338,"有","无"),"无"))</f>
        <v/>
      </c>
      <c r="G5338" s="13" t="str">
        <f t="shared" si="333"/>
        <v/>
      </c>
      <c r="H5338" s="13" t="str">
        <f t="shared" si="335"/>
        <v/>
      </c>
      <c r="I5338" s="13" t="str">
        <f>IF(G5338="","",IFERROR(IF(IF(K5338="","",INDEX(收费标合同信息维护!A:Q,MATCH(G5338,收费标合同信息维护!M:M,0),13))=G5338,"有","无"),"无"))</f>
        <v/>
      </c>
      <c r="J5338" s="3" t="s">
        <v>18383</v>
      </c>
      <c r="K5338" s="3" t="s">
        <v>18384</v>
      </c>
      <c r="L5338" s="3" t="s">
        <v>10820</v>
      </c>
      <c r="M5338" s="3" t="s">
        <v>10821</v>
      </c>
      <c r="N5338" s="3" t="s">
        <v>6477</v>
      </c>
      <c r="O5338" s="3" t="s">
        <v>6478</v>
      </c>
      <c r="P5338" s="3" t="s">
        <v>18434</v>
      </c>
      <c r="Q5338" s="3" t="s">
        <v>18435</v>
      </c>
      <c r="R5338" s="3" t="s">
        <v>6479</v>
      </c>
      <c r="S5338" s="3" t="s">
        <v>6480</v>
      </c>
      <c r="T5338" s="3" t="s">
        <v>6704</v>
      </c>
      <c r="U5338" s="3" t="s">
        <v>154</v>
      </c>
      <c r="V5338" s="3" t="s">
        <v>154</v>
      </c>
      <c r="W5338" s="3" t="s">
        <v>154</v>
      </c>
      <c r="X5338" s="3" t="s">
        <v>154</v>
      </c>
      <c r="Y5338" s="3" t="s">
        <v>154</v>
      </c>
      <c r="Z5338" s="3" t="s">
        <v>154</v>
      </c>
      <c r="AA5338" s="3" t="s">
        <v>154</v>
      </c>
      <c r="AB5338" s="3" t="s">
        <v>154</v>
      </c>
      <c r="AC5338" s="3" t="s">
        <v>154</v>
      </c>
      <c r="AD5338" s="3" t="s">
        <v>6151</v>
      </c>
      <c r="AE5338" s="3" t="s">
        <v>6151</v>
      </c>
      <c r="AF5338" s="3" t="s">
        <v>154</v>
      </c>
      <c r="AG5338" s="3" t="s">
        <v>154</v>
      </c>
      <c r="AH5338" s="3" t="s">
        <v>6478</v>
      </c>
      <c r="AI5338" s="3" t="s">
        <v>6482</v>
      </c>
      <c r="AJ5338" s="3" t="s">
        <v>6032</v>
      </c>
    </row>
    <row r="5339" spans="1:36" ht="15">
      <c r="A5339" s="10">
        <v>5478</v>
      </c>
      <c r="B5339" t="e">
        <f>IF(K5339="总计","",INDEX(主数据!A:AD,MATCH(J5339,主数据!A:A,0),9))</f>
        <v>#N/A</v>
      </c>
      <c r="C5339" t="e">
        <f>IF(K5339="","",INDEX(主数据!A:AD,MATCH(J5339,主数据!A:A,0),11))</f>
        <v>#N/A</v>
      </c>
      <c r="D5339" t="str">
        <f t="shared" si="332"/>
        <v>NJ0256滞纳金标准方式1.50</v>
      </c>
      <c r="E5339" s="13" t="str">
        <f t="shared" si="334"/>
        <v>1.50</v>
      </c>
      <c r="F5339" s="13" t="str">
        <f>IF(E5339="","",IFERROR(IF(IF(K5339="","",INDEX(收费标合同信息维护!A:Q,MATCH(D5339,收费标合同信息维护!J:J,0),10))=D5339,"有","无"),"无"))</f>
        <v>无</v>
      </c>
      <c r="G5339" s="13" t="str">
        <f t="shared" si="333"/>
        <v/>
      </c>
      <c r="H5339" s="13" t="str">
        <f t="shared" si="335"/>
        <v/>
      </c>
      <c r="I5339" s="13" t="str">
        <f>IF(G5339="","",IFERROR(IF(IF(K5339="","",INDEX(收费标合同信息维护!A:Q,MATCH(G5339,收费标合同信息维护!M:M,0),13))=G5339,"有","无"),"无"))</f>
        <v/>
      </c>
      <c r="J5339" s="3" t="s">
        <v>18383</v>
      </c>
      <c r="K5339" s="3" t="s">
        <v>18384</v>
      </c>
      <c r="L5339" s="3" t="s">
        <v>10820</v>
      </c>
      <c r="M5339" s="3" t="s">
        <v>10821</v>
      </c>
      <c r="N5339" s="3" t="s">
        <v>6477</v>
      </c>
      <c r="O5339" s="3" t="s">
        <v>6478</v>
      </c>
      <c r="P5339" s="3" t="s">
        <v>18436</v>
      </c>
      <c r="Q5339" s="3" t="s">
        <v>18437</v>
      </c>
      <c r="R5339" s="3" t="s">
        <v>6484</v>
      </c>
      <c r="S5339" s="3" t="s">
        <v>6491</v>
      </c>
      <c r="T5339" s="3" t="s">
        <v>17903</v>
      </c>
      <c r="U5339" s="3" t="s">
        <v>154</v>
      </c>
      <c r="V5339" s="3" t="s">
        <v>6608</v>
      </c>
      <c r="W5339" s="3" t="s">
        <v>154</v>
      </c>
      <c r="X5339" s="3" t="s">
        <v>154</v>
      </c>
      <c r="Y5339" s="3" t="s">
        <v>154</v>
      </c>
      <c r="Z5339" s="3" t="s">
        <v>154</v>
      </c>
      <c r="AA5339" s="3" t="s">
        <v>154</v>
      </c>
      <c r="AB5339" s="3" t="s">
        <v>154</v>
      </c>
      <c r="AC5339" s="3" t="s">
        <v>154</v>
      </c>
      <c r="AD5339" s="3" t="s">
        <v>6151</v>
      </c>
      <c r="AE5339" s="3" t="s">
        <v>6151</v>
      </c>
      <c r="AF5339" s="3" t="s">
        <v>154</v>
      </c>
      <c r="AG5339" s="3" t="s">
        <v>154</v>
      </c>
      <c r="AH5339" s="3" t="s">
        <v>6478</v>
      </c>
      <c r="AI5339" s="3" t="s">
        <v>6482</v>
      </c>
      <c r="AJ5339" s="3" t="s">
        <v>6033</v>
      </c>
    </row>
    <row r="5340" spans="1:36" ht="15">
      <c r="A5340" s="10">
        <v>5479</v>
      </c>
      <c r="B5340" t="e">
        <f>IF(K5340="总计","",INDEX(主数据!A:AD,MATCH(J5340,主数据!A:A,0),9))</f>
        <v>#N/A</v>
      </c>
      <c r="C5340" t="e">
        <f>IF(K5340="","",INDEX(主数据!A:AD,MATCH(J5340,主数据!A:A,0),11))</f>
        <v>#N/A</v>
      </c>
      <c r="D5340" t="str">
        <f t="shared" si="332"/>
        <v>NJ0256滞纳金定额</v>
      </c>
      <c r="E5340" s="13" t="str">
        <f t="shared" si="334"/>
        <v/>
      </c>
      <c r="F5340" s="13" t="str">
        <f>IF(E5340="","",IFERROR(IF(IF(K5340="","",INDEX(收费标合同信息维护!A:Q,MATCH(D5340,收费标合同信息维护!J:J,0),10))=D5340,"有","无"),"无"))</f>
        <v/>
      </c>
      <c r="G5340" s="13" t="str">
        <f t="shared" si="333"/>
        <v>NJ0256滞纳金定额100.00</v>
      </c>
      <c r="H5340" s="13" t="str">
        <f t="shared" si="335"/>
        <v>100.00</v>
      </c>
      <c r="I5340" s="13" t="str">
        <f>IF(G5340="","",IFERROR(IF(IF(K5340="","",INDEX(收费标合同信息维护!A:Q,MATCH(G5340,收费标合同信息维护!M:M,0),13))=G5340,"有","无"),"无"))</f>
        <v>无</v>
      </c>
      <c r="J5340" s="3" t="s">
        <v>18383</v>
      </c>
      <c r="K5340" s="3" t="s">
        <v>18384</v>
      </c>
      <c r="L5340" s="3" t="s">
        <v>10820</v>
      </c>
      <c r="M5340" s="3" t="s">
        <v>10821</v>
      </c>
      <c r="N5340" s="3" t="s">
        <v>6477</v>
      </c>
      <c r="O5340" s="3" t="s">
        <v>6478</v>
      </c>
      <c r="P5340" s="3" t="s">
        <v>18438</v>
      </c>
      <c r="Q5340" s="3" t="s">
        <v>18439</v>
      </c>
      <c r="R5340" s="3" t="s">
        <v>6490</v>
      </c>
      <c r="S5340" s="3" t="s">
        <v>6491</v>
      </c>
      <c r="T5340" s="3" t="s">
        <v>17903</v>
      </c>
      <c r="U5340" s="3" t="s">
        <v>154</v>
      </c>
      <c r="V5340" s="3" t="s">
        <v>154</v>
      </c>
      <c r="W5340" s="3" t="s">
        <v>6743</v>
      </c>
      <c r="X5340" s="3" t="s">
        <v>154</v>
      </c>
      <c r="Y5340" s="3" t="s">
        <v>154</v>
      </c>
      <c r="Z5340" s="3" t="s">
        <v>154</v>
      </c>
      <c r="AA5340" s="3" t="s">
        <v>154</v>
      </c>
      <c r="AB5340" s="3" t="s">
        <v>154</v>
      </c>
      <c r="AC5340" s="3" t="s">
        <v>154</v>
      </c>
      <c r="AD5340" s="3" t="s">
        <v>6151</v>
      </c>
      <c r="AE5340" s="3" t="s">
        <v>6151</v>
      </c>
      <c r="AF5340" s="3" t="s">
        <v>154</v>
      </c>
      <c r="AG5340" s="3" t="s">
        <v>154</v>
      </c>
      <c r="AH5340" s="3" t="s">
        <v>6478</v>
      </c>
      <c r="AI5340" s="3" t="s">
        <v>6482</v>
      </c>
      <c r="AJ5340" s="3" t="s">
        <v>13</v>
      </c>
    </row>
    <row r="5341" spans="1:36" ht="15">
      <c r="A5341" s="10">
        <v>5480</v>
      </c>
      <c r="B5341" t="e">
        <f>IF(K5341="总计","",INDEX(主数据!A:AD,MATCH(J5341,主数据!A:A,0),9))</f>
        <v>#N/A</v>
      </c>
      <c r="C5341" t="e">
        <f>IF(K5341="","",INDEX(主数据!A:AD,MATCH(J5341,主数据!A:A,0),11))</f>
        <v>#N/A</v>
      </c>
      <c r="D5341" t="str">
        <f t="shared" si="332"/>
        <v>NJ0256销售中心物业费定额</v>
      </c>
      <c r="E5341" s="13" t="str">
        <f t="shared" si="334"/>
        <v/>
      </c>
      <c r="F5341" s="13" t="str">
        <f>IF(E5341="","",IFERROR(IF(IF(K5341="","",INDEX(收费标合同信息维护!A:Q,MATCH(D5341,收费标合同信息维护!J:J,0),10))=D5341,"有","无"),"无"))</f>
        <v/>
      </c>
      <c r="G5341" s="13" t="str">
        <f t="shared" si="333"/>
        <v>NJ0256销售中心物业费定额10.00</v>
      </c>
      <c r="H5341" s="13" t="str">
        <f t="shared" si="335"/>
        <v>10.00</v>
      </c>
      <c r="I5341" s="13" t="str">
        <f>IF(G5341="","",IFERROR(IF(IF(K5341="","",INDEX(收费标合同信息维护!A:Q,MATCH(G5341,收费标合同信息维护!M:M,0),13))=G5341,"有","无"),"无"))</f>
        <v>无</v>
      </c>
      <c r="J5341" s="3" t="s">
        <v>18383</v>
      </c>
      <c r="K5341" s="3" t="s">
        <v>18384</v>
      </c>
      <c r="L5341" s="3" t="s">
        <v>6638</v>
      </c>
      <c r="M5341" s="3" t="s">
        <v>6639</v>
      </c>
      <c r="N5341" s="3" t="s">
        <v>6477</v>
      </c>
      <c r="O5341" s="3" t="s">
        <v>6478</v>
      </c>
      <c r="P5341" s="3" t="s">
        <v>18440</v>
      </c>
      <c r="Q5341" s="3" t="s">
        <v>18441</v>
      </c>
      <c r="R5341" s="3" t="s">
        <v>6490</v>
      </c>
      <c r="S5341" s="3" t="s">
        <v>6491</v>
      </c>
      <c r="T5341" s="3" t="s">
        <v>7189</v>
      </c>
      <c r="U5341" s="3" t="s">
        <v>154</v>
      </c>
      <c r="V5341" s="3" t="s">
        <v>154</v>
      </c>
      <c r="W5341" s="3" t="s">
        <v>6708</v>
      </c>
      <c r="X5341" s="3" t="s">
        <v>154</v>
      </c>
      <c r="Y5341" s="3" t="s">
        <v>154</v>
      </c>
      <c r="Z5341" s="3" t="s">
        <v>154</v>
      </c>
      <c r="AA5341" s="3" t="s">
        <v>154</v>
      </c>
      <c r="AB5341" s="3" t="s">
        <v>154</v>
      </c>
      <c r="AC5341" s="3" t="s">
        <v>154</v>
      </c>
      <c r="AD5341" s="3" t="s">
        <v>6151</v>
      </c>
      <c r="AE5341" s="3" t="s">
        <v>6180</v>
      </c>
      <c r="AF5341" s="3" t="s">
        <v>18427</v>
      </c>
      <c r="AG5341" s="3" t="s">
        <v>154</v>
      </c>
      <c r="AH5341" s="3" t="s">
        <v>6478</v>
      </c>
      <c r="AI5341" s="3" t="s">
        <v>6482</v>
      </c>
      <c r="AJ5341" s="3" t="s">
        <v>6032</v>
      </c>
    </row>
    <row r="5342" spans="1:36" ht="15">
      <c r="A5342" s="10">
        <v>5481</v>
      </c>
      <c r="B5342" t="e">
        <f>IF(K5342="总计","",INDEX(主数据!A:AD,MATCH(J5342,主数据!A:A,0),9))</f>
        <v>#N/A</v>
      </c>
      <c r="C5342" t="e">
        <f>IF(K5342="","",INDEX(主数据!A:AD,MATCH(J5342,主数据!A:A,0),11))</f>
        <v>#N/A</v>
      </c>
      <c r="D5342" t="str">
        <f t="shared" si="332"/>
        <v>NJ0256销售中心物业费定额</v>
      </c>
      <c r="E5342" s="13" t="str">
        <f t="shared" si="334"/>
        <v/>
      </c>
      <c r="F5342" s="13" t="str">
        <f>IF(E5342="","",IFERROR(IF(IF(K5342="","",INDEX(收费标合同信息维护!A:Q,MATCH(D5342,收费标合同信息维护!J:J,0),10))=D5342,"有","无"),"无"))</f>
        <v/>
      </c>
      <c r="G5342" s="13" t="str">
        <f t="shared" si="333"/>
        <v>NJ0256销售中心物业费定额9000.00</v>
      </c>
      <c r="H5342" s="13" t="str">
        <f t="shared" si="335"/>
        <v>9000.00</v>
      </c>
      <c r="I5342" s="13" t="str">
        <f>IF(G5342="","",IFERROR(IF(IF(K5342="","",INDEX(收费标合同信息维护!A:Q,MATCH(G5342,收费标合同信息维护!M:M,0),13))=G5342,"有","无"),"无"))</f>
        <v>无</v>
      </c>
      <c r="J5342" s="3" t="s">
        <v>18383</v>
      </c>
      <c r="K5342" s="3" t="s">
        <v>18384</v>
      </c>
      <c r="L5342" s="3" t="s">
        <v>6638</v>
      </c>
      <c r="M5342" s="3" t="s">
        <v>6639</v>
      </c>
      <c r="N5342" s="3" t="s">
        <v>6477</v>
      </c>
      <c r="O5342" s="3" t="s">
        <v>6478</v>
      </c>
      <c r="P5342" s="3" t="s">
        <v>18442</v>
      </c>
      <c r="Q5342" s="3" t="s">
        <v>18443</v>
      </c>
      <c r="R5342" s="3" t="s">
        <v>6490</v>
      </c>
      <c r="S5342" s="3" t="s">
        <v>6491</v>
      </c>
      <c r="T5342" s="3" t="s">
        <v>6936</v>
      </c>
      <c r="U5342" s="3" t="s">
        <v>154</v>
      </c>
      <c r="V5342" s="3" t="s">
        <v>154</v>
      </c>
      <c r="W5342" s="3" t="s">
        <v>18444</v>
      </c>
      <c r="X5342" s="3" t="s">
        <v>154</v>
      </c>
      <c r="Y5342" s="3" t="s">
        <v>154</v>
      </c>
      <c r="Z5342" s="3" t="s">
        <v>154</v>
      </c>
      <c r="AA5342" s="3" t="s">
        <v>154</v>
      </c>
      <c r="AB5342" s="3" t="s">
        <v>154</v>
      </c>
      <c r="AC5342" s="3" t="s">
        <v>154</v>
      </c>
      <c r="AD5342" s="3" t="s">
        <v>6151</v>
      </c>
      <c r="AE5342" s="3" t="s">
        <v>6151</v>
      </c>
      <c r="AF5342" s="3" t="s">
        <v>6040</v>
      </c>
      <c r="AG5342" s="3" t="s">
        <v>154</v>
      </c>
      <c r="AH5342" s="3" t="s">
        <v>6478</v>
      </c>
      <c r="AI5342" s="3" t="s">
        <v>6482</v>
      </c>
      <c r="AJ5342" s="3" t="s">
        <v>6033</v>
      </c>
    </row>
    <row r="5343" spans="1:36" ht="15">
      <c r="A5343" s="10">
        <v>5482</v>
      </c>
      <c r="B5343" t="e">
        <f>IF(K5343="总计","",INDEX(主数据!A:AD,MATCH(J5343,主数据!A:A,0),9))</f>
        <v>#N/A</v>
      </c>
      <c r="C5343" t="e">
        <f>IF(K5343="","",INDEX(主数据!A:AD,MATCH(J5343,主数据!A:A,0),11))</f>
        <v>#N/A</v>
      </c>
      <c r="D5343" t="str">
        <f t="shared" si="332"/>
        <v>NJ0256销售中心物业费定额</v>
      </c>
      <c r="E5343" s="13" t="str">
        <f t="shared" si="334"/>
        <v/>
      </c>
      <c r="F5343" s="13" t="str">
        <f>IF(E5343="","",IFERROR(IF(IF(K5343="","",INDEX(收费标合同信息维护!A:Q,MATCH(D5343,收费标合同信息维护!J:J,0),10))=D5343,"有","无"),"无"))</f>
        <v/>
      </c>
      <c r="G5343" s="13" t="str">
        <f t="shared" si="333"/>
        <v>NJ0256销售中心物业费定额10000.00</v>
      </c>
      <c r="H5343" s="13" t="str">
        <f t="shared" si="335"/>
        <v>10000.00</v>
      </c>
      <c r="I5343" s="13" t="str">
        <f>IF(G5343="","",IFERROR(IF(IF(K5343="","",INDEX(收费标合同信息维护!A:Q,MATCH(G5343,收费标合同信息维护!M:M,0),13))=G5343,"有","无"),"无"))</f>
        <v>无</v>
      </c>
      <c r="J5343" s="3" t="s">
        <v>18383</v>
      </c>
      <c r="K5343" s="3" t="s">
        <v>18384</v>
      </c>
      <c r="L5343" s="3" t="s">
        <v>6638</v>
      </c>
      <c r="M5343" s="3" t="s">
        <v>6639</v>
      </c>
      <c r="N5343" s="3" t="s">
        <v>6477</v>
      </c>
      <c r="O5343" s="3" t="s">
        <v>6478</v>
      </c>
      <c r="P5343" s="3" t="s">
        <v>18445</v>
      </c>
      <c r="Q5343" s="3" t="s">
        <v>18445</v>
      </c>
      <c r="R5343" s="3" t="s">
        <v>6490</v>
      </c>
      <c r="S5343" s="3" t="s">
        <v>6491</v>
      </c>
      <c r="T5343" s="3" t="s">
        <v>7127</v>
      </c>
      <c r="U5343" s="3" t="s">
        <v>154</v>
      </c>
      <c r="V5343" s="3" t="s">
        <v>154</v>
      </c>
      <c r="W5343" s="3" t="s">
        <v>8920</v>
      </c>
      <c r="X5343" s="3" t="s">
        <v>154</v>
      </c>
      <c r="Y5343" s="3" t="s">
        <v>154</v>
      </c>
      <c r="Z5343" s="3" t="s">
        <v>154</v>
      </c>
      <c r="AA5343" s="3" t="s">
        <v>154</v>
      </c>
      <c r="AB5343" s="3" t="s">
        <v>154</v>
      </c>
      <c r="AC5343" s="3" t="s">
        <v>154</v>
      </c>
      <c r="AD5343" s="3" t="s">
        <v>6151</v>
      </c>
      <c r="AE5343" s="3" t="s">
        <v>6180</v>
      </c>
      <c r="AF5343" s="3" t="s">
        <v>6763</v>
      </c>
      <c r="AG5343" s="3" t="s">
        <v>154</v>
      </c>
      <c r="AH5343" s="3" t="s">
        <v>6478</v>
      </c>
      <c r="AI5343" s="3" t="s">
        <v>6482</v>
      </c>
      <c r="AJ5343" s="3" t="s">
        <v>6033</v>
      </c>
    </row>
    <row r="5344" spans="1:36" ht="15">
      <c r="A5344" s="10">
        <v>5483</v>
      </c>
      <c r="B5344" t="e">
        <f>IF(K5344="总计","",INDEX(主数据!A:AD,MATCH(J5344,主数据!A:A,0),9))</f>
        <v>#N/A</v>
      </c>
      <c r="C5344" t="e">
        <f>IF(K5344="","",INDEX(主数据!A:AD,MATCH(J5344,主数据!A:A,0),11))</f>
        <v>#N/A</v>
      </c>
      <c r="D5344" t="str">
        <f t="shared" si="332"/>
        <v>NJ0256销售中心物业费定额</v>
      </c>
      <c r="E5344" s="13" t="str">
        <f t="shared" si="334"/>
        <v/>
      </c>
      <c r="F5344" s="13" t="str">
        <f>IF(E5344="","",IFERROR(IF(IF(K5344="","",INDEX(收费标合同信息维护!A:Q,MATCH(D5344,收费标合同信息维护!J:J,0),10))=D5344,"有","无"),"无"))</f>
        <v/>
      </c>
      <c r="G5344" s="13" t="str">
        <f t="shared" si="333"/>
        <v>NJ0256销售中心物业费定额60000.00</v>
      </c>
      <c r="H5344" s="13" t="str">
        <f t="shared" si="335"/>
        <v>60000.00</v>
      </c>
      <c r="I5344" s="13" t="str">
        <f>IF(G5344="","",IFERROR(IF(IF(K5344="","",INDEX(收费标合同信息维护!A:Q,MATCH(G5344,收费标合同信息维护!M:M,0),13))=G5344,"有","无"),"无"))</f>
        <v>无</v>
      </c>
      <c r="J5344" s="3" t="s">
        <v>18383</v>
      </c>
      <c r="K5344" s="3" t="s">
        <v>18384</v>
      </c>
      <c r="L5344" s="3" t="s">
        <v>6638</v>
      </c>
      <c r="M5344" s="3" t="s">
        <v>6639</v>
      </c>
      <c r="N5344" s="3" t="s">
        <v>6477</v>
      </c>
      <c r="O5344" s="3" t="s">
        <v>6478</v>
      </c>
      <c r="P5344" s="3" t="s">
        <v>18446</v>
      </c>
      <c r="Q5344" s="3" t="s">
        <v>18446</v>
      </c>
      <c r="R5344" s="3" t="s">
        <v>6490</v>
      </c>
      <c r="S5344" s="3" t="s">
        <v>6491</v>
      </c>
      <c r="T5344" s="3" t="s">
        <v>7127</v>
      </c>
      <c r="U5344" s="3" t="s">
        <v>154</v>
      </c>
      <c r="V5344" s="3" t="s">
        <v>154</v>
      </c>
      <c r="W5344" s="3" t="s">
        <v>8389</v>
      </c>
      <c r="X5344" s="3" t="s">
        <v>154</v>
      </c>
      <c r="Y5344" s="3" t="s">
        <v>154</v>
      </c>
      <c r="Z5344" s="3" t="s">
        <v>154</v>
      </c>
      <c r="AA5344" s="3" t="s">
        <v>154</v>
      </c>
      <c r="AB5344" s="3" t="s">
        <v>154</v>
      </c>
      <c r="AC5344" s="3" t="s">
        <v>154</v>
      </c>
      <c r="AD5344" s="3" t="s">
        <v>6151</v>
      </c>
      <c r="AE5344" s="3" t="s">
        <v>6180</v>
      </c>
      <c r="AF5344" s="3" t="s">
        <v>17939</v>
      </c>
      <c r="AG5344" s="3" t="s">
        <v>154</v>
      </c>
      <c r="AH5344" s="3" t="s">
        <v>6478</v>
      </c>
      <c r="AI5344" s="3" t="s">
        <v>6482</v>
      </c>
      <c r="AJ5344" s="3" t="s">
        <v>6489</v>
      </c>
    </row>
    <row r="5345" spans="1:36" ht="15">
      <c r="A5345" s="10">
        <v>5484</v>
      </c>
      <c r="B5345" t="e">
        <f>IF(K5345="总计","",INDEX(主数据!A:AD,MATCH(J5345,主数据!A:A,0),9))</f>
        <v>#N/A</v>
      </c>
      <c r="C5345" t="e">
        <f>IF(K5345="","",INDEX(主数据!A:AD,MATCH(J5345,主数据!A:A,0),11))</f>
        <v>#N/A</v>
      </c>
      <c r="D5345" t="str">
        <f t="shared" si="332"/>
        <v>NJ0256销售中心物业费定额</v>
      </c>
      <c r="E5345" s="13" t="str">
        <f t="shared" si="334"/>
        <v/>
      </c>
      <c r="F5345" s="13" t="str">
        <f>IF(E5345="","",IFERROR(IF(IF(K5345="","",INDEX(收费标合同信息维护!A:Q,MATCH(D5345,收费标合同信息维护!J:J,0),10))=D5345,"有","无"),"无"))</f>
        <v/>
      </c>
      <c r="G5345" s="13" t="str">
        <f t="shared" si="333"/>
        <v>NJ0256销售中心物业费定额10000.00</v>
      </c>
      <c r="H5345" s="13" t="str">
        <f t="shared" si="335"/>
        <v>10000.00</v>
      </c>
      <c r="I5345" s="13" t="str">
        <f>IF(G5345="","",IFERROR(IF(IF(K5345="","",INDEX(收费标合同信息维护!A:Q,MATCH(G5345,收费标合同信息维护!M:M,0),13))=G5345,"有","无"),"无"))</f>
        <v>无</v>
      </c>
      <c r="J5345" s="3" t="s">
        <v>18383</v>
      </c>
      <c r="K5345" s="3" t="s">
        <v>18384</v>
      </c>
      <c r="L5345" s="3" t="s">
        <v>6638</v>
      </c>
      <c r="M5345" s="3" t="s">
        <v>6639</v>
      </c>
      <c r="N5345" s="3" t="s">
        <v>6477</v>
      </c>
      <c r="O5345" s="3" t="s">
        <v>6478</v>
      </c>
      <c r="P5345" s="3" t="s">
        <v>18447</v>
      </c>
      <c r="Q5345" s="3" t="s">
        <v>18447</v>
      </c>
      <c r="R5345" s="3" t="s">
        <v>6490</v>
      </c>
      <c r="S5345" s="3" t="s">
        <v>6491</v>
      </c>
      <c r="T5345" s="3" t="s">
        <v>7127</v>
      </c>
      <c r="U5345" s="3" t="s">
        <v>154</v>
      </c>
      <c r="V5345" s="3" t="s">
        <v>154</v>
      </c>
      <c r="W5345" s="3" t="s">
        <v>8920</v>
      </c>
      <c r="X5345" s="3" t="s">
        <v>154</v>
      </c>
      <c r="Y5345" s="3" t="s">
        <v>154</v>
      </c>
      <c r="Z5345" s="3" t="s">
        <v>154</v>
      </c>
      <c r="AA5345" s="3" t="s">
        <v>154</v>
      </c>
      <c r="AB5345" s="3" t="s">
        <v>154</v>
      </c>
      <c r="AC5345" s="3" t="s">
        <v>154</v>
      </c>
      <c r="AD5345" s="3" t="s">
        <v>6151</v>
      </c>
      <c r="AE5345" s="3" t="s">
        <v>6180</v>
      </c>
      <c r="AF5345" s="3" t="s">
        <v>17939</v>
      </c>
      <c r="AG5345" s="3" t="s">
        <v>154</v>
      </c>
      <c r="AH5345" s="3" t="s">
        <v>6478</v>
      </c>
      <c r="AI5345" s="3" t="s">
        <v>6482</v>
      </c>
      <c r="AJ5345" s="3" t="s">
        <v>6489</v>
      </c>
    </row>
    <row r="5346" spans="1:36" ht="15">
      <c r="A5346" s="10">
        <v>5485</v>
      </c>
      <c r="B5346" t="e">
        <f>IF(K5346="总计","",INDEX(主数据!A:AD,MATCH(J5346,主数据!A:A,0),9))</f>
        <v>#N/A</v>
      </c>
      <c r="C5346" t="e">
        <f>IF(K5346="","",INDEX(主数据!A:AD,MATCH(J5346,主数据!A:A,0),11))</f>
        <v>#N/A</v>
      </c>
      <c r="D5346" t="str">
        <f t="shared" si="332"/>
        <v>NJ0256销售中心物业费定额</v>
      </c>
      <c r="E5346" s="13" t="str">
        <f t="shared" si="334"/>
        <v/>
      </c>
      <c r="F5346" s="13" t="str">
        <f>IF(E5346="","",IFERROR(IF(IF(K5346="","",INDEX(收费标合同信息维护!A:Q,MATCH(D5346,收费标合同信息维护!J:J,0),10))=D5346,"有","无"),"无"))</f>
        <v/>
      </c>
      <c r="G5346" s="13" t="str">
        <f t="shared" si="333"/>
        <v>NJ0256销售中心物业费定额100.00</v>
      </c>
      <c r="H5346" s="13" t="str">
        <f t="shared" si="335"/>
        <v>100.00</v>
      </c>
      <c r="I5346" s="13" t="str">
        <f>IF(G5346="","",IFERROR(IF(IF(K5346="","",INDEX(收费标合同信息维护!A:Q,MATCH(G5346,收费标合同信息维护!M:M,0),13))=G5346,"有","无"),"无"))</f>
        <v>无</v>
      </c>
      <c r="J5346" s="3" t="s">
        <v>18383</v>
      </c>
      <c r="K5346" s="3" t="s">
        <v>18384</v>
      </c>
      <c r="L5346" s="3" t="s">
        <v>6638</v>
      </c>
      <c r="M5346" s="3" t="s">
        <v>6639</v>
      </c>
      <c r="N5346" s="3" t="s">
        <v>6477</v>
      </c>
      <c r="O5346" s="3" t="s">
        <v>6478</v>
      </c>
      <c r="P5346" s="3" t="s">
        <v>18448</v>
      </c>
      <c r="Q5346" s="3" t="s">
        <v>18448</v>
      </c>
      <c r="R5346" s="3" t="s">
        <v>6490</v>
      </c>
      <c r="S5346" s="3" t="s">
        <v>6491</v>
      </c>
      <c r="T5346" s="3" t="s">
        <v>7127</v>
      </c>
      <c r="U5346" s="3" t="s">
        <v>154</v>
      </c>
      <c r="V5346" s="3" t="s">
        <v>154</v>
      </c>
      <c r="W5346" s="3" t="s">
        <v>6743</v>
      </c>
      <c r="X5346" s="3" t="s">
        <v>154</v>
      </c>
      <c r="Y5346" s="3" t="s">
        <v>154</v>
      </c>
      <c r="Z5346" s="3" t="s">
        <v>154</v>
      </c>
      <c r="AA5346" s="3" t="s">
        <v>154</v>
      </c>
      <c r="AB5346" s="3" t="s">
        <v>154</v>
      </c>
      <c r="AC5346" s="3" t="s">
        <v>154</v>
      </c>
      <c r="AD5346" s="3" t="s">
        <v>6151</v>
      </c>
      <c r="AE5346" s="3" t="s">
        <v>6180</v>
      </c>
      <c r="AF5346" s="3" t="s">
        <v>17939</v>
      </c>
      <c r="AG5346" s="3" t="s">
        <v>154</v>
      </c>
      <c r="AH5346" s="3" t="s">
        <v>6478</v>
      </c>
      <c r="AI5346" s="3" t="s">
        <v>6482</v>
      </c>
      <c r="AJ5346" s="3" t="s">
        <v>6032</v>
      </c>
    </row>
    <row r="5347" spans="1:36" ht="30">
      <c r="A5347" s="10">
        <v>5486</v>
      </c>
      <c r="B5347" t="str">
        <f>IF(K5347="总计","",INDEX(主数据!A:AD,MATCH(J5347,主数据!A:A,0),9))</f>
        <v>华南大区公司</v>
      </c>
      <c r="C5347" t="str">
        <f>IF(K5347="","",INDEX(主数据!A:AD,MATCH(J5347,主数据!A:A,0),11))</f>
        <v>贵州城区</v>
      </c>
      <c r="D5347" t="str">
        <f t="shared" si="332"/>
        <v>CQ34物业服务费直接录入</v>
      </c>
      <c r="E5347" s="13" t="str">
        <f t="shared" si="334"/>
        <v/>
      </c>
      <c r="F5347" s="13" t="str">
        <f>IF(E5347="","",IFERROR(IF(IF(K5347="","",INDEX(收费标合同信息维护!A:Q,MATCH(D5347,收费标合同信息维护!J:J,0),10))=D5347,"有","无"),"无"))</f>
        <v/>
      </c>
      <c r="G5347" s="13" t="str">
        <f t="shared" si="333"/>
        <v/>
      </c>
      <c r="H5347" s="13" t="str">
        <f t="shared" si="335"/>
        <v/>
      </c>
      <c r="I5347" s="13" t="str">
        <f>IF(G5347="","",IFERROR(IF(IF(K5347="","",INDEX(收费标合同信息维护!A:Q,MATCH(G5347,收费标合同信息维护!M:M,0),13))=G5347,"有","无"),"无"))</f>
        <v/>
      </c>
      <c r="J5347" s="3" t="s">
        <v>3565</v>
      </c>
      <c r="K5347" s="3" t="s">
        <v>16721</v>
      </c>
      <c r="L5347" s="3" t="s">
        <v>6025</v>
      </c>
      <c r="M5347" s="3" t="s">
        <v>6026</v>
      </c>
      <c r="N5347" s="3" t="s">
        <v>6477</v>
      </c>
      <c r="O5347" s="3" t="s">
        <v>6478</v>
      </c>
      <c r="P5347" s="3" t="s">
        <v>12135</v>
      </c>
      <c r="Q5347" s="3" t="s">
        <v>7478</v>
      </c>
      <c r="R5347" s="3" t="s">
        <v>6479</v>
      </c>
      <c r="S5347" s="3" t="s">
        <v>6480</v>
      </c>
      <c r="T5347" s="3" t="s">
        <v>16722</v>
      </c>
      <c r="U5347" s="3" t="s">
        <v>154</v>
      </c>
      <c r="V5347" s="3" t="s">
        <v>154</v>
      </c>
      <c r="W5347" s="3" t="s">
        <v>154</v>
      </c>
      <c r="X5347" s="3" t="s">
        <v>154</v>
      </c>
      <c r="Y5347" s="3" t="s">
        <v>154</v>
      </c>
      <c r="Z5347" s="3" t="s">
        <v>154</v>
      </c>
      <c r="AA5347" s="3" t="s">
        <v>154</v>
      </c>
      <c r="AB5347" s="3" t="s">
        <v>154</v>
      </c>
      <c r="AC5347" s="3" t="s">
        <v>154</v>
      </c>
      <c r="AD5347" s="3" t="s">
        <v>6151</v>
      </c>
      <c r="AE5347" s="3" t="s">
        <v>6151</v>
      </c>
      <c r="AF5347" s="3" t="s">
        <v>154</v>
      </c>
      <c r="AG5347" s="3" t="s">
        <v>154</v>
      </c>
      <c r="AH5347" s="3" t="s">
        <v>6478</v>
      </c>
      <c r="AI5347" s="3" t="s">
        <v>6482</v>
      </c>
      <c r="AJ5347" s="3" t="s">
        <v>16723</v>
      </c>
    </row>
    <row r="5348" spans="1:36" ht="30">
      <c r="A5348" s="10">
        <v>5487</v>
      </c>
      <c r="B5348" t="str">
        <f>IF(K5348="总计","",INDEX(主数据!A:AD,MATCH(J5348,主数据!A:A,0),9))</f>
        <v>华南大区公司</v>
      </c>
      <c r="C5348" t="str">
        <f>IF(K5348="","",INDEX(主数据!A:AD,MATCH(J5348,主数据!A:A,0),11))</f>
        <v>贵州城区</v>
      </c>
      <c r="D5348" t="str">
        <f t="shared" si="332"/>
        <v>CQ34自来水费（充值型-简易征收）标准方式3.50</v>
      </c>
      <c r="E5348" s="13" t="str">
        <f t="shared" si="334"/>
        <v>3.50</v>
      </c>
      <c r="F5348" s="13" t="str">
        <f>IF(E5348="","",IFERROR(IF(IF(K5348="","",INDEX(收费标合同信息维护!A:Q,MATCH(D5348,收费标合同信息维护!J:J,0),10))=D5348,"有","无"),"无"))</f>
        <v>无</v>
      </c>
      <c r="G5348" s="13" t="str">
        <f t="shared" si="333"/>
        <v/>
      </c>
      <c r="H5348" s="13" t="str">
        <f t="shared" si="335"/>
        <v/>
      </c>
      <c r="I5348" s="13" t="str">
        <f>IF(G5348="","",IFERROR(IF(IF(K5348="","",INDEX(收费标合同信息维护!A:Q,MATCH(G5348,收费标合同信息维护!M:M,0),13))=G5348,"有","无"),"无"))</f>
        <v/>
      </c>
      <c r="J5348" s="3" t="s">
        <v>3565</v>
      </c>
      <c r="K5348" s="3" t="s">
        <v>16721</v>
      </c>
      <c r="L5348" s="3" t="s">
        <v>6966</v>
      </c>
      <c r="M5348" s="3" t="s">
        <v>6967</v>
      </c>
      <c r="N5348" s="3" t="s">
        <v>6477</v>
      </c>
      <c r="O5348" s="3" t="s">
        <v>6478</v>
      </c>
      <c r="P5348" s="3" t="s">
        <v>6966</v>
      </c>
      <c r="Q5348" s="3" t="s">
        <v>10938</v>
      </c>
      <c r="R5348" s="3" t="s">
        <v>6484</v>
      </c>
      <c r="S5348" s="3" t="s">
        <v>6627</v>
      </c>
      <c r="T5348" s="3" t="s">
        <v>16722</v>
      </c>
      <c r="U5348" s="3" t="s">
        <v>154</v>
      </c>
      <c r="V5348" s="3" t="s">
        <v>6869</v>
      </c>
      <c r="W5348" s="3" t="s">
        <v>154</v>
      </c>
      <c r="X5348" s="3" t="s">
        <v>154</v>
      </c>
      <c r="Y5348" s="3" t="s">
        <v>154</v>
      </c>
      <c r="Z5348" s="3" t="s">
        <v>154</v>
      </c>
      <c r="AA5348" s="3" t="s">
        <v>154</v>
      </c>
      <c r="AB5348" s="3" t="s">
        <v>154</v>
      </c>
      <c r="AC5348" s="3" t="s">
        <v>154</v>
      </c>
      <c r="AD5348" s="3" t="s">
        <v>6151</v>
      </c>
      <c r="AE5348" s="3" t="s">
        <v>6151</v>
      </c>
      <c r="AF5348" s="3" t="s">
        <v>154</v>
      </c>
      <c r="AG5348" s="3" t="s">
        <v>154</v>
      </c>
      <c r="AH5348" s="3" t="s">
        <v>6478</v>
      </c>
      <c r="AI5348" s="3" t="s">
        <v>6482</v>
      </c>
      <c r="AJ5348" s="3" t="s">
        <v>6181</v>
      </c>
    </row>
    <row r="5349" spans="1:36" ht="30">
      <c r="A5349" s="10">
        <v>5488</v>
      </c>
      <c r="B5349" t="str">
        <f>IF(K5349="总计","",INDEX(主数据!A:AD,MATCH(J5349,主数据!A:A,0),9))</f>
        <v>华南大区公司</v>
      </c>
      <c r="C5349" t="str">
        <f>IF(K5349="","",INDEX(主数据!A:AD,MATCH(J5349,主数据!A:A,0),11))</f>
        <v>贵州城区</v>
      </c>
      <c r="D5349" t="str">
        <f t="shared" si="332"/>
        <v>CQ34空置物业费标准方式1.60</v>
      </c>
      <c r="E5349" s="13" t="str">
        <f t="shared" si="334"/>
        <v>1.60</v>
      </c>
      <c r="F5349" s="13" t="str">
        <f>IF(E5349="","",IFERROR(IF(IF(K5349="","",INDEX(收费标合同信息维护!A:Q,MATCH(D5349,收费标合同信息维护!J:J,0),10))=D5349,"有","无"),"无"))</f>
        <v>无</v>
      </c>
      <c r="G5349" s="13" t="str">
        <f t="shared" si="333"/>
        <v/>
      </c>
      <c r="H5349" s="13" t="str">
        <f t="shared" si="335"/>
        <v/>
      </c>
      <c r="I5349" s="13" t="str">
        <f>IF(G5349="","",IFERROR(IF(IF(K5349="","",INDEX(收费标合同信息维护!A:Q,MATCH(G5349,收费标合同信息维护!M:M,0),13))=G5349,"有","无"),"无"))</f>
        <v/>
      </c>
      <c r="J5349" s="3" t="s">
        <v>3565</v>
      </c>
      <c r="K5349" s="3" t="s">
        <v>16721</v>
      </c>
      <c r="L5349" s="3" t="s">
        <v>6580</v>
      </c>
      <c r="M5349" s="3" t="s">
        <v>6581</v>
      </c>
      <c r="N5349" s="3" t="s">
        <v>6477</v>
      </c>
      <c r="O5349" s="3" t="s">
        <v>6478</v>
      </c>
      <c r="P5349" s="3" t="s">
        <v>6580</v>
      </c>
      <c r="Q5349" s="3" t="s">
        <v>6581</v>
      </c>
      <c r="R5349" s="3" t="s">
        <v>6484</v>
      </c>
      <c r="S5349" s="3" t="s">
        <v>6627</v>
      </c>
      <c r="T5349" s="3" t="s">
        <v>16722</v>
      </c>
      <c r="U5349" s="3" t="s">
        <v>154</v>
      </c>
      <c r="V5349" s="3" t="s">
        <v>9398</v>
      </c>
      <c r="W5349" s="3" t="s">
        <v>154</v>
      </c>
      <c r="X5349" s="3" t="s">
        <v>154</v>
      </c>
      <c r="Y5349" s="3" t="s">
        <v>154</v>
      </c>
      <c r="Z5349" s="3" t="s">
        <v>154</v>
      </c>
      <c r="AA5349" s="3" t="s">
        <v>154</v>
      </c>
      <c r="AB5349" s="3" t="s">
        <v>154</v>
      </c>
      <c r="AC5349" s="3" t="s">
        <v>154</v>
      </c>
      <c r="AD5349" s="3" t="s">
        <v>6151</v>
      </c>
      <c r="AE5349" s="3" t="s">
        <v>6151</v>
      </c>
      <c r="AF5349" s="3" t="s">
        <v>154</v>
      </c>
      <c r="AG5349" s="3" t="s">
        <v>154</v>
      </c>
      <c r="AH5349" s="3" t="s">
        <v>6478</v>
      </c>
      <c r="AI5349" s="3" t="s">
        <v>6482</v>
      </c>
      <c r="AJ5349" s="3" t="s">
        <v>6181</v>
      </c>
    </row>
    <row r="5350" spans="1:36" ht="15">
      <c r="A5350" s="10">
        <v>5489</v>
      </c>
      <c r="B5350" t="str">
        <f>IF(K5350="总计","",INDEX(主数据!A:AD,MATCH(J5350,主数据!A:A,0),9))</f>
        <v>华东大区公司</v>
      </c>
      <c r="C5350" t="str">
        <f>IF(K5350="","",INDEX(主数据!A:AD,MATCH(J5350,主数据!A:A,0),11))</f>
        <v>上海西区</v>
      </c>
      <c r="D5350" t="str">
        <f t="shared" si="332"/>
        <v>SH37物业服务费标准方式1.08</v>
      </c>
      <c r="E5350" s="13" t="str">
        <f t="shared" si="334"/>
        <v>1.08</v>
      </c>
      <c r="F5350" s="13" t="str">
        <f>IF(E5350="","",IFERROR(IF(IF(K5350="","",INDEX(收费标合同信息维护!A:Q,MATCH(D5350,收费标合同信息维护!J:J,0),10))=D5350,"有","无"),"无"))</f>
        <v>无</v>
      </c>
      <c r="G5350" s="13" t="str">
        <f t="shared" si="333"/>
        <v/>
      </c>
      <c r="H5350" s="13" t="str">
        <f t="shared" si="335"/>
        <v/>
      </c>
      <c r="I5350" s="13" t="str">
        <f>IF(G5350="","",IFERROR(IF(IF(K5350="","",INDEX(收费标合同信息维护!A:Q,MATCH(G5350,收费标合同信息维护!M:M,0),13))=G5350,"有","无"),"无"))</f>
        <v/>
      </c>
      <c r="J5350" s="3" t="s">
        <v>2801</v>
      </c>
      <c r="K5350" s="3" t="s">
        <v>16724</v>
      </c>
      <c r="L5350" s="3" t="s">
        <v>6025</v>
      </c>
      <c r="M5350" s="3" t="s">
        <v>6026</v>
      </c>
      <c r="N5350" s="3" t="s">
        <v>6477</v>
      </c>
      <c r="O5350" s="3" t="s">
        <v>6478</v>
      </c>
      <c r="P5350" s="3" t="s">
        <v>16725</v>
      </c>
      <c r="Q5350" s="3" t="s">
        <v>6685</v>
      </c>
      <c r="R5350" s="3" t="s">
        <v>6484</v>
      </c>
      <c r="S5350" s="3" t="s">
        <v>6491</v>
      </c>
      <c r="T5350" s="3" t="s">
        <v>16726</v>
      </c>
      <c r="U5350" s="3" t="s">
        <v>154</v>
      </c>
      <c r="V5350" s="3" t="s">
        <v>6975</v>
      </c>
      <c r="W5350" s="3" t="s">
        <v>154</v>
      </c>
      <c r="X5350" s="3" t="s">
        <v>154</v>
      </c>
      <c r="Y5350" s="3" t="s">
        <v>154</v>
      </c>
      <c r="Z5350" s="3" t="s">
        <v>154</v>
      </c>
      <c r="AA5350" s="3" t="s">
        <v>154</v>
      </c>
      <c r="AB5350" s="3" t="s">
        <v>154</v>
      </c>
      <c r="AC5350" s="3" t="s">
        <v>154</v>
      </c>
      <c r="AD5350" s="3" t="s">
        <v>6151</v>
      </c>
      <c r="AE5350" s="3" t="s">
        <v>6151</v>
      </c>
      <c r="AF5350" s="3" t="s">
        <v>154</v>
      </c>
      <c r="AG5350" s="3" t="s">
        <v>154</v>
      </c>
      <c r="AH5350" s="3" t="s">
        <v>6478</v>
      </c>
      <c r="AI5350" s="3" t="s">
        <v>6482</v>
      </c>
      <c r="AJ5350" s="3" t="s">
        <v>6489</v>
      </c>
    </row>
    <row r="5351" spans="1:36" ht="15">
      <c r="A5351" s="10">
        <v>5490</v>
      </c>
      <c r="B5351" t="str">
        <f>IF(K5351="总计","",INDEX(主数据!A:AD,MATCH(J5351,主数据!A:A,0),9))</f>
        <v>华东大区公司</v>
      </c>
      <c r="C5351" t="str">
        <f>IF(K5351="","",INDEX(主数据!A:AD,MATCH(J5351,主数据!A:A,0),11))</f>
        <v>上海西区</v>
      </c>
      <c r="D5351" t="str">
        <f t="shared" si="332"/>
        <v>SH37物业服务费直接录入</v>
      </c>
      <c r="E5351" s="13" t="str">
        <f t="shared" si="334"/>
        <v/>
      </c>
      <c r="F5351" s="13" t="str">
        <f>IF(E5351="","",IFERROR(IF(IF(K5351="","",INDEX(收费标合同信息维护!A:Q,MATCH(D5351,收费标合同信息维护!J:J,0),10))=D5351,"有","无"),"无"))</f>
        <v/>
      </c>
      <c r="G5351" s="13" t="str">
        <f t="shared" si="333"/>
        <v/>
      </c>
      <c r="H5351" s="13" t="str">
        <f t="shared" si="335"/>
        <v/>
      </c>
      <c r="I5351" s="13" t="str">
        <f>IF(G5351="","",IFERROR(IF(IF(K5351="","",INDEX(收费标合同信息维护!A:Q,MATCH(G5351,收费标合同信息维护!M:M,0),13))=G5351,"有","无"),"无"))</f>
        <v/>
      </c>
      <c r="J5351" s="3" t="s">
        <v>2801</v>
      </c>
      <c r="K5351" s="3" t="s">
        <v>16724</v>
      </c>
      <c r="L5351" s="3" t="s">
        <v>6025</v>
      </c>
      <c r="M5351" s="3" t="s">
        <v>6026</v>
      </c>
      <c r="N5351" s="3" t="s">
        <v>6477</v>
      </c>
      <c r="O5351" s="3" t="s">
        <v>6478</v>
      </c>
      <c r="P5351" s="3" t="s">
        <v>16727</v>
      </c>
      <c r="Q5351" s="3" t="s">
        <v>12668</v>
      </c>
      <c r="R5351" s="3" t="s">
        <v>6479</v>
      </c>
      <c r="S5351" s="3" t="s">
        <v>6480</v>
      </c>
      <c r="T5351" s="3" t="s">
        <v>6751</v>
      </c>
      <c r="U5351" s="3" t="s">
        <v>154</v>
      </c>
      <c r="V5351" s="3" t="s">
        <v>154</v>
      </c>
      <c r="W5351" s="3" t="s">
        <v>154</v>
      </c>
      <c r="X5351" s="3" t="s">
        <v>154</v>
      </c>
      <c r="Y5351" s="3" t="s">
        <v>154</v>
      </c>
      <c r="Z5351" s="3" t="s">
        <v>154</v>
      </c>
      <c r="AA5351" s="3" t="s">
        <v>154</v>
      </c>
      <c r="AB5351" s="3" t="s">
        <v>154</v>
      </c>
      <c r="AC5351" s="3" t="s">
        <v>154</v>
      </c>
      <c r="AD5351" s="3" t="s">
        <v>6151</v>
      </c>
      <c r="AE5351" s="3" t="s">
        <v>6151</v>
      </c>
      <c r="AF5351" s="3" t="s">
        <v>154</v>
      </c>
      <c r="AG5351" s="3" t="s">
        <v>154</v>
      </c>
      <c r="AH5351" s="3" t="s">
        <v>6478</v>
      </c>
      <c r="AI5351" s="3" t="s">
        <v>6482</v>
      </c>
      <c r="AJ5351" s="3" t="s">
        <v>16728</v>
      </c>
    </row>
    <row r="5352" spans="1:36" ht="15">
      <c r="A5352" s="10">
        <v>5491</v>
      </c>
      <c r="B5352" t="str">
        <f>IF(K5352="总计","",INDEX(主数据!A:AD,MATCH(J5352,主数据!A:A,0),9))</f>
        <v>华东大区公司</v>
      </c>
      <c r="C5352" t="str">
        <f>IF(K5352="","",INDEX(主数据!A:AD,MATCH(J5352,主数据!A:A,0),11))</f>
        <v>上海西区</v>
      </c>
      <c r="D5352" t="str">
        <f t="shared" si="332"/>
        <v>SH37物业服务费标准方式2.15</v>
      </c>
      <c r="E5352" s="13" t="str">
        <f t="shared" si="334"/>
        <v>2.15</v>
      </c>
      <c r="F5352" s="13" t="str">
        <f>IF(E5352="","",IFERROR(IF(IF(K5352="","",INDEX(收费标合同信息维护!A:Q,MATCH(D5352,收费标合同信息维护!J:J,0),10))=D5352,"有","无"),"无"))</f>
        <v>无</v>
      </c>
      <c r="G5352" s="13" t="str">
        <f t="shared" si="333"/>
        <v/>
      </c>
      <c r="H5352" s="13" t="str">
        <f t="shared" si="335"/>
        <v/>
      </c>
      <c r="I5352" s="13" t="str">
        <f>IF(G5352="","",IFERROR(IF(IF(K5352="","",INDEX(收费标合同信息维护!A:Q,MATCH(G5352,收费标合同信息维护!M:M,0),13))=G5352,"有","无"),"无"))</f>
        <v/>
      </c>
      <c r="J5352" s="3" t="s">
        <v>2801</v>
      </c>
      <c r="K5352" s="3" t="s">
        <v>16724</v>
      </c>
      <c r="L5352" s="3" t="s">
        <v>6025</v>
      </c>
      <c r="M5352" s="3" t="s">
        <v>6026</v>
      </c>
      <c r="N5352" s="3" t="s">
        <v>6477</v>
      </c>
      <c r="O5352" s="3" t="s">
        <v>6478</v>
      </c>
      <c r="P5352" s="3" t="s">
        <v>16729</v>
      </c>
      <c r="Q5352" s="3" t="s">
        <v>7322</v>
      </c>
      <c r="R5352" s="3" t="s">
        <v>6484</v>
      </c>
      <c r="S5352" s="3" t="s">
        <v>6491</v>
      </c>
      <c r="T5352" s="3" t="s">
        <v>6481</v>
      </c>
      <c r="U5352" s="3" t="s">
        <v>154</v>
      </c>
      <c r="V5352" s="3" t="s">
        <v>9633</v>
      </c>
      <c r="W5352" s="3" t="s">
        <v>154</v>
      </c>
      <c r="X5352" s="3" t="s">
        <v>154</v>
      </c>
      <c r="Y5352" s="3" t="s">
        <v>154</v>
      </c>
      <c r="Z5352" s="3" t="s">
        <v>154</v>
      </c>
      <c r="AA5352" s="3" t="s">
        <v>154</v>
      </c>
      <c r="AB5352" s="3" t="s">
        <v>154</v>
      </c>
      <c r="AC5352" s="3" t="s">
        <v>154</v>
      </c>
      <c r="AD5352" s="3" t="s">
        <v>6151</v>
      </c>
      <c r="AE5352" s="3" t="s">
        <v>6151</v>
      </c>
      <c r="AF5352" s="3" t="s">
        <v>154</v>
      </c>
      <c r="AG5352" s="3" t="s">
        <v>154</v>
      </c>
      <c r="AH5352" s="3" t="s">
        <v>6478</v>
      </c>
      <c r="AI5352" s="3" t="s">
        <v>6482</v>
      </c>
      <c r="AJ5352" s="3" t="s">
        <v>6084</v>
      </c>
    </row>
    <row r="5353" spans="1:36" ht="15">
      <c r="A5353" s="10">
        <v>5492</v>
      </c>
      <c r="B5353" t="str">
        <f>IF(K5353="总计","",INDEX(主数据!A:AD,MATCH(J5353,主数据!A:A,0),9))</f>
        <v>华东大区公司</v>
      </c>
      <c r="C5353" t="str">
        <f>IF(K5353="","",INDEX(主数据!A:AD,MATCH(J5353,主数据!A:A,0),11))</f>
        <v>上海西区</v>
      </c>
      <c r="D5353" t="str">
        <f t="shared" si="332"/>
        <v>SH37物业服务费标准方式2.80</v>
      </c>
      <c r="E5353" s="13" t="str">
        <f t="shared" si="334"/>
        <v>2.80</v>
      </c>
      <c r="F5353" s="13" t="str">
        <f>IF(E5353="","",IFERROR(IF(IF(K5353="","",INDEX(收费标合同信息维护!A:Q,MATCH(D5353,收费标合同信息维护!J:J,0),10))=D5353,"有","无"),"无"))</f>
        <v>无</v>
      </c>
      <c r="G5353" s="13" t="str">
        <f t="shared" si="333"/>
        <v/>
      </c>
      <c r="H5353" s="13" t="str">
        <f t="shared" si="335"/>
        <v/>
      </c>
      <c r="I5353" s="13" t="str">
        <f>IF(G5353="","",IFERROR(IF(IF(K5353="","",INDEX(收费标合同信息维护!A:Q,MATCH(G5353,收费标合同信息维护!M:M,0),13))=G5353,"有","无"),"无"))</f>
        <v/>
      </c>
      <c r="J5353" s="3" t="s">
        <v>2801</v>
      </c>
      <c r="K5353" s="3" t="s">
        <v>16724</v>
      </c>
      <c r="L5353" s="3" t="s">
        <v>6025</v>
      </c>
      <c r="M5353" s="3" t="s">
        <v>6026</v>
      </c>
      <c r="N5353" s="3" t="s">
        <v>6477</v>
      </c>
      <c r="O5353" s="3" t="s">
        <v>6478</v>
      </c>
      <c r="P5353" s="3" t="s">
        <v>16730</v>
      </c>
      <c r="Q5353" s="3" t="s">
        <v>6026</v>
      </c>
      <c r="R5353" s="3" t="s">
        <v>6484</v>
      </c>
      <c r="S5353" s="3" t="s">
        <v>6491</v>
      </c>
      <c r="T5353" s="3" t="s">
        <v>6481</v>
      </c>
      <c r="U5353" s="3" t="s">
        <v>154</v>
      </c>
      <c r="V5353" s="3" t="s">
        <v>6543</v>
      </c>
      <c r="W5353" s="3" t="s">
        <v>154</v>
      </c>
      <c r="X5353" s="3" t="s">
        <v>154</v>
      </c>
      <c r="Y5353" s="3" t="s">
        <v>154</v>
      </c>
      <c r="Z5353" s="3" t="s">
        <v>154</v>
      </c>
      <c r="AA5353" s="3" t="s">
        <v>154</v>
      </c>
      <c r="AB5353" s="3" t="s">
        <v>154</v>
      </c>
      <c r="AC5353" s="3" t="s">
        <v>154</v>
      </c>
      <c r="AD5353" s="3" t="s">
        <v>6151</v>
      </c>
      <c r="AE5353" s="3" t="s">
        <v>6151</v>
      </c>
      <c r="AF5353" s="3" t="s">
        <v>154</v>
      </c>
      <c r="AG5353" s="3" t="s">
        <v>154</v>
      </c>
      <c r="AH5353" s="3" t="s">
        <v>6478</v>
      </c>
      <c r="AI5353" s="3" t="s">
        <v>6482</v>
      </c>
      <c r="AJ5353" s="3" t="s">
        <v>6052</v>
      </c>
    </row>
    <row r="5354" spans="1:36" ht="15">
      <c r="A5354" s="10">
        <v>5493</v>
      </c>
      <c r="B5354" t="str">
        <f>IF(K5354="总计","",INDEX(主数据!A:AD,MATCH(J5354,主数据!A:A,0),9))</f>
        <v>华东大区公司</v>
      </c>
      <c r="C5354" t="str">
        <f>IF(K5354="","",INDEX(主数据!A:AD,MATCH(J5354,主数据!A:A,0),11))</f>
        <v>上海西区</v>
      </c>
      <c r="D5354" t="str">
        <f t="shared" si="332"/>
        <v>SH37物业服务费标准方式1.40</v>
      </c>
      <c r="E5354" s="13" t="str">
        <f t="shared" si="334"/>
        <v>1.40</v>
      </c>
      <c r="F5354" s="13" t="str">
        <f>IF(E5354="","",IFERROR(IF(IF(K5354="","",INDEX(收费标合同信息维护!A:Q,MATCH(D5354,收费标合同信息维护!J:J,0),10))=D5354,"有","无"),"无"))</f>
        <v>无</v>
      </c>
      <c r="G5354" s="13" t="str">
        <f t="shared" si="333"/>
        <v/>
      </c>
      <c r="H5354" s="13" t="str">
        <f t="shared" si="335"/>
        <v/>
      </c>
      <c r="I5354" s="13" t="str">
        <f>IF(G5354="","",IFERROR(IF(IF(K5354="","",INDEX(收费标合同信息维护!A:Q,MATCH(G5354,收费标合同信息维护!M:M,0),13))=G5354,"有","无"),"无"))</f>
        <v/>
      </c>
      <c r="J5354" s="3" t="s">
        <v>2801</v>
      </c>
      <c r="K5354" s="3" t="s">
        <v>16724</v>
      </c>
      <c r="L5354" s="3" t="s">
        <v>6025</v>
      </c>
      <c r="M5354" s="3" t="s">
        <v>6026</v>
      </c>
      <c r="N5354" s="3" t="s">
        <v>6477</v>
      </c>
      <c r="O5354" s="3" t="s">
        <v>6478</v>
      </c>
      <c r="P5354" s="3" t="s">
        <v>16731</v>
      </c>
      <c r="Q5354" s="3" t="s">
        <v>16732</v>
      </c>
      <c r="R5354" s="3" t="s">
        <v>6484</v>
      </c>
      <c r="S5354" s="3" t="s">
        <v>6491</v>
      </c>
      <c r="T5354" s="3" t="s">
        <v>16726</v>
      </c>
      <c r="U5354" s="3" t="s">
        <v>154</v>
      </c>
      <c r="V5354" s="3" t="s">
        <v>9083</v>
      </c>
      <c r="W5354" s="3" t="s">
        <v>154</v>
      </c>
      <c r="X5354" s="3" t="s">
        <v>154</v>
      </c>
      <c r="Y5354" s="3" t="s">
        <v>154</v>
      </c>
      <c r="Z5354" s="3" t="s">
        <v>154</v>
      </c>
      <c r="AA5354" s="3" t="s">
        <v>154</v>
      </c>
      <c r="AB5354" s="3" t="s">
        <v>154</v>
      </c>
      <c r="AC5354" s="3" t="s">
        <v>154</v>
      </c>
      <c r="AD5354" s="3" t="s">
        <v>6151</v>
      </c>
      <c r="AE5354" s="3" t="s">
        <v>6151</v>
      </c>
      <c r="AF5354" s="3" t="s">
        <v>154</v>
      </c>
      <c r="AG5354" s="3" t="s">
        <v>154</v>
      </c>
      <c r="AH5354" s="3" t="s">
        <v>6478</v>
      </c>
      <c r="AI5354" s="3" t="s">
        <v>6482</v>
      </c>
      <c r="AJ5354" s="3" t="s">
        <v>6489</v>
      </c>
    </row>
    <row r="5355" spans="1:36" ht="15">
      <c r="A5355" s="10">
        <v>5494</v>
      </c>
      <c r="B5355" t="str">
        <f>IF(K5355="总计","",INDEX(主数据!A:AD,MATCH(J5355,主数据!A:A,0),9))</f>
        <v>华东大区公司</v>
      </c>
      <c r="C5355" t="str">
        <f>IF(K5355="","",INDEX(主数据!A:AD,MATCH(J5355,主数据!A:A,0),11))</f>
        <v>上海西区</v>
      </c>
      <c r="D5355" t="str">
        <f t="shared" si="332"/>
        <v>SH37自营停车费（固定）直接录入</v>
      </c>
      <c r="E5355" s="13" t="str">
        <f t="shared" si="334"/>
        <v/>
      </c>
      <c r="F5355" s="13" t="str">
        <f>IF(E5355="","",IFERROR(IF(IF(K5355="","",INDEX(收费标合同信息维护!A:Q,MATCH(D5355,收费标合同信息维护!J:J,0),10))=D5355,"有","无"),"无"))</f>
        <v/>
      </c>
      <c r="G5355" s="13" t="str">
        <f t="shared" si="333"/>
        <v/>
      </c>
      <c r="H5355" s="13" t="str">
        <f t="shared" si="335"/>
        <v/>
      </c>
      <c r="I5355" s="13" t="str">
        <f>IF(G5355="","",IFERROR(IF(IF(K5355="","",INDEX(收费标合同信息维护!A:Q,MATCH(G5355,收费标合同信息维护!M:M,0),13))=G5355,"有","无"),"无"))</f>
        <v/>
      </c>
      <c r="J5355" s="3" t="s">
        <v>2801</v>
      </c>
      <c r="K5355" s="3" t="s">
        <v>16724</v>
      </c>
      <c r="L5355" s="3" t="s">
        <v>6714</v>
      </c>
      <c r="M5355" s="3" t="s">
        <v>6715</v>
      </c>
      <c r="N5355" s="3" t="s">
        <v>6477</v>
      </c>
      <c r="O5355" s="3" t="s">
        <v>6597</v>
      </c>
      <c r="P5355" s="3" t="s">
        <v>16733</v>
      </c>
      <c r="Q5355" s="3" t="s">
        <v>6715</v>
      </c>
      <c r="R5355" s="3" t="s">
        <v>6479</v>
      </c>
      <c r="S5355" s="3" t="s">
        <v>6480</v>
      </c>
      <c r="T5355" s="3" t="s">
        <v>6481</v>
      </c>
      <c r="U5355" s="3" t="s">
        <v>6716</v>
      </c>
      <c r="V5355" s="3" t="s">
        <v>154</v>
      </c>
      <c r="W5355" s="3" t="s">
        <v>154</v>
      </c>
      <c r="X5355" s="3" t="s">
        <v>154</v>
      </c>
      <c r="Y5355" s="3" t="s">
        <v>154</v>
      </c>
      <c r="Z5355" s="3" t="s">
        <v>154</v>
      </c>
      <c r="AA5355" s="3" t="s">
        <v>154</v>
      </c>
      <c r="AB5355" s="3" t="s">
        <v>154</v>
      </c>
      <c r="AC5355" s="3" t="s">
        <v>154</v>
      </c>
      <c r="AD5355" s="3" t="s">
        <v>6151</v>
      </c>
      <c r="AE5355" s="3" t="s">
        <v>6151</v>
      </c>
      <c r="AF5355" s="3" t="s">
        <v>154</v>
      </c>
      <c r="AG5355" s="3" t="s">
        <v>154</v>
      </c>
      <c r="AH5355" s="3" t="s">
        <v>6478</v>
      </c>
      <c r="AI5355" s="3" t="s">
        <v>6482</v>
      </c>
      <c r="AJ5355" s="3" t="s">
        <v>16734</v>
      </c>
    </row>
    <row r="5356" spans="1:36" ht="15">
      <c r="A5356" s="10">
        <v>5495</v>
      </c>
      <c r="B5356" t="str">
        <f>IF(K5356="总计","",INDEX(主数据!A:AD,MATCH(J5356,主数据!A:A,0),9))</f>
        <v>华东大区公司</v>
      </c>
      <c r="C5356" t="str">
        <f>IF(K5356="","",INDEX(主数据!A:AD,MATCH(J5356,主数据!A:A,0),11))</f>
        <v>上海西区</v>
      </c>
      <c r="D5356" t="str">
        <f t="shared" si="332"/>
        <v>SH37自营停车费（临时）直接录入</v>
      </c>
      <c r="E5356" s="13" t="str">
        <f t="shared" si="334"/>
        <v/>
      </c>
      <c r="F5356" s="13" t="str">
        <f>IF(E5356="","",IFERROR(IF(IF(K5356="","",INDEX(收费标合同信息维护!A:Q,MATCH(D5356,收费标合同信息维护!J:J,0),10))=D5356,"有","无"),"无"))</f>
        <v/>
      </c>
      <c r="G5356" s="13" t="str">
        <f t="shared" si="333"/>
        <v/>
      </c>
      <c r="H5356" s="13" t="str">
        <f t="shared" si="335"/>
        <v/>
      </c>
      <c r="I5356" s="13" t="str">
        <f>IF(G5356="","",IFERROR(IF(IF(K5356="","",INDEX(收费标合同信息维护!A:Q,MATCH(G5356,收费标合同信息维护!M:M,0),13))=G5356,"有","无"),"无"))</f>
        <v/>
      </c>
      <c r="J5356" s="3" t="s">
        <v>2801</v>
      </c>
      <c r="K5356" s="3" t="s">
        <v>16724</v>
      </c>
      <c r="L5356" s="3" t="s">
        <v>8898</v>
      </c>
      <c r="M5356" s="3" t="s">
        <v>8899</v>
      </c>
      <c r="N5356" s="3" t="s">
        <v>6477</v>
      </c>
      <c r="O5356" s="3" t="s">
        <v>6597</v>
      </c>
      <c r="P5356" s="3" t="s">
        <v>16735</v>
      </c>
      <c r="Q5356" s="3" t="s">
        <v>12663</v>
      </c>
      <c r="R5356" s="3" t="s">
        <v>6479</v>
      </c>
      <c r="S5356" s="3" t="s">
        <v>6480</v>
      </c>
      <c r="T5356" s="3" t="s">
        <v>9863</v>
      </c>
      <c r="U5356" s="3" t="s">
        <v>6716</v>
      </c>
      <c r="V5356" s="3" t="s">
        <v>154</v>
      </c>
      <c r="W5356" s="3" t="s">
        <v>154</v>
      </c>
      <c r="X5356" s="3" t="s">
        <v>154</v>
      </c>
      <c r="Y5356" s="3" t="s">
        <v>154</v>
      </c>
      <c r="Z5356" s="3" t="s">
        <v>154</v>
      </c>
      <c r="AA5356" s="3" t="s">
        <v>154</v>
      </c>
      <c r="AB5356" s="3" t="s">
        <v>154</v>
      </c>
      <c r="AC5356" s="3" t="s">
        <v>154</v>
      </c>
      <c r="AD5356" s="3" t="s">
        <v>6151</v>
      </c>
      <c r="AE5356" s="3" t="s">
        <v>6151</v>
      </c>
      <c r="AF5356" s="3" t="s">
        <v>154</v>
      </c>
      <c r="AG5356" s="3" t="s">
        <v>154</v>
      </c>
      <c r="AH5356" s="3" t="s">
        <v>6478</v>
      </c>
      <c r="AI5356" s="3" t="s">
        <v>6482</v>
      </c>
      <c r="AJ5356" s="3" t="s">
        <v>6033</v>
      </c>
    </row>
    <row r="5357" spans="1:36" ht="15">
      <c r="A5357" s="10">
        <v>5496</v>
      </c>
      <c r="B5357" t="str">
        <f>IF(K5357="总计","",INDEX(主数据!A:AD,MATCH(J5357,主数据!A:A,0),9))</f>
        <v>华东大区公司</v>
      </c>
      <c r="C5357" t="str">
        <f>IF(K5357="","",INDEX(主数据!A:AD,MATCH(J5357,主数据!A:A,0),11))</f>
        <v>上海西区</v>
      </c>
      <c r="D5357" t="str">
        <f t="shared" si="332"/>
        <v>SH37其他费用直接录入</v>
      </c>
      <c r="E5357" s="13" t="str">
        <f t="shared" si="334"/>
        <v/>
      </c>
      <c r="F5357" s="13" t="str">
        <f>IF(E5357="","",IFERROR(IF(IF(K5357="","",INDEX(收费标合同信息维护!A:Q,MATCH(D5357,收费标合同信息维护!J:J,0),10))=D5357,"有","无"),"无"))</f>
        <v/>
      </c>
      <c r="G5357" s="13" t="str">
        <f t="shared" si="333"/>
        <v/>
      </c>
      <c r="H5357" s="13" t="str">
        <f t="shared" si="335"/>
        <v/>
      </c>
      <c r="I5357" s="13" t="str">
        <f>IF(G5357="","",IFERROR(IF(IF(K5357="","",INDEX(收费标合同信息维护!A:Q,MATCH(G5357,收费标合同信息维护!M:M,0),13))=G5357,"有","无"),"无"))</f>
        <v/>
      </c>
      <c r="J5357" s="3" t="s">
        <v>2801</v>
      </c>
      <c r="K5357" s="3" t="s">
        <v>16724</v>
      </c>
      <c r="L5357" s="3" t="s">
        <v>6544</v>
      </c>
      <c r="M5357" s="3" t="s">
        <v>6545</v>
      </c>
      <c r="N5357" s="3" t="s">
        <v>6477</v>
      </c>
      <c r="O5357" s="3" t="s">
        <v>6478</v>
      </c>
      <c r="P5357" s="3" t="s">
        <v>16736</v>
      </c>
      <c r="Q5357" s="3" t="s">
        <v>8993</v>
      </c>
      <c r="R5357" s="3" t="s">
        <v>6479</v>
      </c>
      <c r="S5357" s="3" t="s">
        <v>6480</v>
      </c>
      <c r="T5357" s="3" t="s">
        <v>6481</v>
      </c>
      <c r="U5357" s="3" t="s">
        <v>154</v>
      </c>
      <c r="V5357" s="3" t="s">
        <v>154</v>
      </c>
      <c r="W5357" s="3" t="s">
        <v>154</v>
      </c>
      <c r="X5357" s="3" t="s">
        <v>154</v>
      </c>
      <c r="Y5357" s="3" t="s">
        <v>154</v>
      </c>
      <c r="Z5357" s="3" t="s">
        <v>154</v>
      </c>
      <c r="AA5357" s="3" t="s">
        <v>154</v>
      </c>
      <c r="AB5357" s="3" t="s">
        <v>154</v>
      </c>
      <c r="AC5357" s="3" t="s">
        <v>154</v>
      </c>
      <c r="AD5357" s="3" t="s">
        <v>6151</v>
      </c>
      <c r="AE5357" s="3" t="s">
        <v>6151</v>
      </c>
      <c r="AF5357" s="3" t="s">
        <v>154</v>
      </c>
      <c r="AG5357" s="3" t="s">
        <v>154</v>
      </c>
      <c r="AH5357" s="3" t="s">
        <v>6478</v>
      </c>
      <c r="AI5357" s="3" t="s">
        <v>6482</v>
      </c>
      <c r="AJ5357" s="3" t="s">
        <v>16734</v>
      </c>
    </row>
    <row r="5358" spans="1:36" ht="15">
      <c r="A5358" s="10">
        <v>5497</v>
      </c>
      <c r="B5358" t="str">
        <f>IF(K5358="总计","",INDEX(主数据!A:AD,MATCH(J5358,主数据!A:A,0),9))</f>
        <v>华东大区公司</v>
      </c>
      <c r="C5358" t="str">
        <f>IF(K5358="","",INDEX(主数据!A:AD,MATCH(J5358,主数据!A:A,0),11))</f>
        <v>上海西区</v>
      </c>
      <c r="D5358" t="str">
        <f t="shared" si="332"/>
        <v>SH37其他费用直接录入</v>
      </c>
      <c r="E5358" s="13" t="str">
        <f t="shared" si="334"/>
        <v/>
      </c>
      <c r="F5358" s="13" t="str">
        <f>IF(E5358="","",IFERROR(IF(IF(K5358="","",INDEX(收费标合同信息维护!A:Q,MATCH(D5358,收费标合同信息维护!J:J,0),10))=D5358,"有","无"),"无"))</f>
        <v/>
      </c>
      <c r="G5358" s="13" t="str">
        <f t="shared" si="333"/>
        <v/>
      </c>
      <c r="H5358" s="13" t="str">
        <f t="shared" si="335"/>
        <v/>
      </c>
      <c r="I5358" s="13" t="str">
        <f>IF(G5358="","",IFERROR(IF(IF(K5358="","",INDEX(收费标合同信息维护!A:Q,MATCH(G5358,收费标合同信息维护!M:M,0),13))=G5358,"有","无"),"无"))</f>
        <v/>
      </c>
      <c r="J5358" s="3" t="s">
        <v>2801</v>
      </c>
      <c r="K5358" s="3" t="s">
        <v>16724</v>
      </c>
      <c r="L5358" s="3" t="s">
        <v>6544</v>
      </c>
      <c r="M5358" s="3" t="s">
        <v>6545</v>
      </c>
      <c r="N5358" s="3" t="s">
        <v>6477</v>
      </c>
      <c r="O5358" s="3" t="s">
        <v>6478</v>
      </c>
      <c r="P5358" s="3" t="s">
        <v>16737</v>
      </c>
      <c r="Q5358" s="3" t="s">
        <v>6982</v>
      </c>
      <c r="R5358" s="3" t="s">
        <v>6479</v>
      </c>
      <c r="S5358" s="3" t="s">
        <v>6480</v>
      </c>
      <c r="T5358" s="3" t="s">
        <v>6481</v>
      </c>
      <c r="U5358" s="3" t="s">
        <v>154</v>
      </c>
      <c r="V5358" s="3" t="s">
        <v>154</v>
      </c>
      <c r="W5358" s="3" t="s">
        <v>154</v>
      </c>
      <c r="X5358" s="3" t="s">
        <v>154</v>
      </c>
      <c r="Y5358" s="3" t="s">
        <v>154</v>
      </c>
      <c r="Z5358" s="3" t="s">
        <v>154</v>
      </c>
      <c r="AA5358" s="3" t="s">
        <v>154</v>
      </c>
      <c r="AB5358" s="3" t="s">
        <v>154</v>
      </c>
      <c r="AC5358" s="3" t="s">
        <v>154</v>
      </c>
      <c r="AD5358" s="3" t="s">
        <v>6151</v>
      </c>
      <c r="AE5358" s="3" t="s">
        <v>6151</v>
      </c>
      <c r="AF5358" s="3" t="s">
        <v>154</v>
      </c>
      <c r="AG5358" s="3" t="s">
        <v>154</v>
      </c>
      <c r="AH5358" s="3" t="s">
        <v>6478</v>
      </c>
      <c r="AI5358" s="3" t="s">
        <v>6482</v>
      </c>
      <c r="AJ5358" s="3" t="s">
        <v>16734</v>
      </c>
    </row>
    <row r="5359" spans="1:36" ht="15">
      <c r="A5359" s="10">
        <v>5498</v>
      </c>
      <c r="B5359" t="str">
        <f>IF(K5359="总计","",INDEX(主数据!A:AD,MATCH(J5359,主数据!A:A,0),9))</f>
        <v>华东大区公司</v>
      </c>
      <c r="C5359" t="str">
        <f>IF(K5359="","",INDEX(主数据!A:AD,MATCH(J5359,主数据!A:A,0),11))</f>
        <v>上海西区</v>
      </c>
      <c r="D5359" t="str">
        <f t="shared" si="332"/>
        <v>SH37代收代付其他费用直接录入</v>
      </c>
      <c r="E5359" s="13" t="str">
        <f t="shared" si="334"/>
        <v/>
      </c>
      <c r="F5359" s="13" t="str">
        <f>IF(E5359="","",IFERROR(IF(IF(K5359="","",INDEX(收费标合同信息维护!A:Q,MATCH(D5359,收费标合同信息维护!J:J,0),10))=D5359,"有","无"),"无"))</f>
        <v/>
      </c>
      <c r="G5359" s="13" t="str">
        <f t="shared" si="333"/>
        <v/>
      </c>
      <c r="H5359" s="13" t="str">
        <f t="shared" si="335"/>
        <v/>
      </c>
      <c r="I5359" s="13" t="str">
        <f>IF(G5359="","",IFERROR(IF(IF(K5359="","",INDEX(收费标合同信息维护!A:Q,MATCH(G5359,收费标合同信息维护!M:M,0),13))=G5359,"有","无"),"无"))</f>
        <v/>
      </c>
      <c r="J5359" s="3" t="s">
        <v>2801</v>
      </c>
      <c r="K5359" s="3" t="s">
        <v>16724</v>
      </c>
      <c r="L5359" s="3" t="s">
        <v>6620</v>
      </c>
      <c r="M5359" s="3" t="s">
        <v>6621</v>
      </c>
      <c r="N5359" s="3" t="s">
        <v>6477</v>
      </c>
      <c r="O5359" s="3" t="s">
        <v>6597</v>
      </c>
      <c r="P5359" s="3" t="s">
        <v>11149</v>
      </c>
      <c r="Q5359" s="3" t="s">
        <v>8993</v>
      </c>
      <c r="R5359" s="3" t="s">
        <v>6479</v>
      </c>
      <c r="S5359" s="3" t="s">
        <v>6480</v>
      </c>
      <c r="T5359" s="3" t="s">
        <v>6481</v>
      </c>
      <c r="U5359" s="3" t="s">
        <v>6716</v>
      </c>
      <c r="V5359" s="3" t="s">
        <v>154</v>
      </c>
      <c r="W5359" s="3" t="s">
        <v>154</v>
      </c>
      <c r="X5359" s="3" t="s">
        <v>154</v>
      </c>
      <c r="Y5359" s="3" t="s">
        <v>154</v>
      </c>
      <c r="Z5359" s="3" t="s">
        <v>154</v>
      </c>
      <c r="AA5359" s="3" t="s">
        <v>154</v>
      </c>
      <c r="AB5359" s="3" t="s">
        <v>154</v>
      </c>
      <c r="AC5359" s="3" t="s">
        <v>154</v>
      </c>
      <c r="AD5359" s="3" t="s">
        <v>6151</v>
      </c>
      <c r="AE5359" s="3" t="s">
        <v>6151</v>
      </c>
      <c r="AF5359" s="3" t="s">
        <v>154</v>
      </c>
      <c r="AG5359" s="3" t="s">
        <v>154</v>
      </c>
      <c r="AH5359" s="3" t="s">
        <v>6478</v>
      </c>
      <c r="AI5359" s="3" t="s">
        <v>6727</v>
      </c>
      <c r="AJ5359" s="3" t="s">
        <v>6489</v>
      </c>
    </row>
    <row r="5360" spans="1:36" ht="15">
      <c r="A5360" s="10">
        <v>5499</v>
      </c>
      <c r="B5360" t="str">
        <f>IF(K5360="总计","",INDEX(主数据!A:AD,MATCH(J5360,主数据!A:A,0),9))</f>
        <v>华南大区公司</v>
      </c>
      <c r="C5360" t="str">
        <f>IF(K5360="","",INDEX(主数据!A:AD,MATCH(J5360,主数据!A:A,0),11))</f>
        <v>深圳中区</v>
      </c>
      <c r="D5360" t="str">
        <f t="shared" si="332"/>
        <v>SZ19物业服务费标准方式3.20</v>
      </c>
      <c r="E5360" s="13" t="str">
        <f t="shared" si="334"/>
        <v>3.20</v>
      </c>
      <c r="F5360" s="13" t="str">
        <f>IF(E5360="","",IFERROR(IF(IF(K5360="","",INDEX(收费标合同信息维护!A:Q,MATCH(D5360,收费标合同信息维护!J:J,0),10))=D5360,"有","无"),"无"))</f>
        <v>无</v>
      </c>
      <c r="G5360" s="13" t="str">
        <f t="shared" si="333"/>
        <v/>
      </c>
      <c r="H5360" s="13" t="str">
        <f t="shared" si="335"/>
        <v/>
      </c>
      <c r="I5360" s="13" t="str">
        <f>IF(G5360="","",IFERROR(IF(IF(K5360="","",INDEX(收费标合同信息维护!A:Q,MATCH(G5360,收费标合同信息维护!M:M,0),13))=G5360,"有","无"),"无"))</f>
        <v/>
      </c>
      <c r="J5360" s="3" t="s">
        <v>2869</v>
      </c>
      <c r="K5360" s="3" t="s">
        <v>16738</v>
      </c>
      <c r="L5360" s="3" t="s">
        <v>6025</v>
      </c>
      <c r="M5360" s="3" t="s">
        <v>6026</v>
      </c>
      <c r="N5360" s="3" t="s">
        <v>6477</v>
      </c>
      <c r="O5360" s="3" t="s">
        <v>6478</v>
      </c>
      <c r="P5360" s="3" t="s">
        <v>16739</v>
      </c>
      <c r="Q5360" s="3" t="s">
        <v>16740</v>
      </c>
      <c r="R5360" s="3" t="s">
        <v>6484</v>
      </c>
      <c r="S5360" s="3" t="s">
        <v>6491</v>
      </c>
      <c r="T5360" s="3" t="s">
        <v>6644</v>
      </c>
      <c r="U5360" s="3" t="s">
        <v>154</v>
      </c>
      <c r="V5360" s="3" t="s">
        <v>6857</v>
      </c>
      <c r="W5360" s="3" t="s">
        <v>154</v>
      </c>
      <c r="X5360" s="3" t="s">
        <v>154</v>
      </c>
      <c r="Y5360" s="3" t="s">
        <v>154</v>
      </c>
      <c r="Z5360" s="3" t="s">
        <v>154</v>
      </c>
      <c r="AA5360" s="3" t="s">
        <v>154</v>
      </c>
      <c r="AB5360" s="3" t="s">
        <v>154</v>
      </c>
      <c r="AC5360" s="3" t="s">
        <v>154</v>
      </c>
      <c r="AD5360" s="3" t="s">
        <v>6151</v>
      </c>
      <c r="AE5360" s="3" t="s">
        <v>6151</v>
      </c>
      <c r="AF5360" s="3" t="s">
        <v>154</v>
      </c>
      <c r="AG5360" s="3" t="s">
        <v>154</v>
      </c>
      <c r="AH5360" s="3" t="s">
        <v>6478</v>
      </c>
      <c r="AI5360" s="3" t="s">
        <v>6482</v>
      </c>
      <c r="AJ5360" s="3" t="s">
        <v>6062</v>
      </c>
    </row>
    <row r="5361" spans="1:36" ht="15">
      <c r="A5361" s="10">
        <v>5500</v>
      </c>
      <c r="B5361" t="str">
        <f>IF(K5361="总计","",INDEX(主数据!A:AD,MATCH(J5361,主数据!A:A,0),9))</f>
        <v>华南大区公司</v>
      </c>
      <c r="C5361" t="str">
        <f>IF(K5361="","",INDEX(主数据!A:AD,MATCH(J5361,主数据!A:A,0),11))</f>
        <v>深圳中区</v>
      </c>
      <c r="D5361" t="str">
        <f t="shared" si="332"/>
        <v>SZ19物业服务费标准方式5.20</v>
      </c>
      <c r="E5361" s="13" t="str">
        <f t="shared" si="334"/>
        <v>5.20</v>
      </c>
      <c r="F5361" s="13" t="str">
        <f>IF(E5361="","",IFERROR(IF(IF(K5361="","",INDEX(收费标合同信息维护!A:Q,MATCH(D5361,收费标合同信息维护!J:J,0),10))=D5361,"有","无"),"无"))</f>
        <v>无</v>
      </c>
      <c r="G5361" s="13" t="str">
        <f t="shared" si="333"/>
        <v/>
      </c>
      <c r="H5361" s="13" t="str">
        <f t="shared" si="335"/>
        <v/>
      </c>
      <c r="I5361" s="13" t="str">
        <f>IF(G5361="","",IFERROR(IF(IF(K5361="","",INDEX(收费标合同信息维护!A:Q,MATCH(G5361,收费标合同信息维护!M:M,0),13))=G5361,"有","无"),"无"))</f>
        <v/>
      </c>
      <c r="J5361" s="3" t="s">
        <v>2869</v>
      </c>
      <c r="K5361" s="3" t="s">
        <v>16738</v>
      </c>
      <c r="L5361" s="3" t="s">
        <v>6025</v>
      </c>
      <c r="M5361" s="3" t="s">
        <v>6026</v>
      </c>
      <c r="N5361" s="3" t="s">
        <v>6477</v>
      </c>
      <c r="O5361" s="3" t="s">
        <v>6478</v>
      </c>
      <c r="P5361" s="3" t="s">
        <v>16741</v>
      </c>
      <c r="Q5361" s="3" t="s">
        <v>16742</v>
      </c>
      <c r="R5361" s="3" t="s">
        <v>6484</v>
      </c>
      <c r="S5361" s="3" t="s">
        <v>6491</v>
      </c>
      <c r="T5361" s="3" t="s">
        <v>6644</v>
      </c>
      <c r="U5361" s="3" t="s">
        <v>154</v>
      </c>
      <c r="V5361" s="3" t="s">
        <v>15627</v>
      </c>
      <c r="W5361" s="3" t="s">
        <v>154</v>
      </c>
      <c r="X5361" s="3" t="s">
        <v>154</v>
      </c>
      <c r="Y5361" s="3" t="s">
        <v>154</v>
      </c>
      <c r="Z5361" s="3" t="s">
        <v>154</v>
      </c>
      <c r="AA5361" s="3" t="s">
        <v>154</v>
      </c>
      <c r="AB5361" s="3" t="s">
        <v>154</v>
      </c>
      <c r="AC5361" s="3" t="s">
        <v>154</v>
      </c>
      <c r="AD5361" s="3" t="s">
        <v>6151</v>
      </c>
      <c r="AE5361" s="3" t="s">
        <v>6151</v>
      </c>
      <c r="AF5361" s="3" t="s">
        <v>6040</v>
      </c>
      <c r="AG5361" s="3" t="s">
        <v>154</v>
      </c>
      <c r="AH5361" s="3" t="s">
        <v>6478</v>
      </c>
      <c r="AI5361" s="3" t="s">
        <v>6482</v>
      </c>
      <c r="AJ5361" s="3" t="s">
        <v>49</v>
      </c>
    </row>
    <row r="5362" spans="1:36" ht="15">
      <c r="A5362" s="10">
        <v>5501</v>
      </c>
      <c r="B5362" t="str">
        <f>IF(K5362="总计","",INDEX(主数据!A:AD,MATCH(J5362,主数据!A:A,0),9))</f>
        <v>华南大区公司</v>
      </c>
      <c r="C5362" t="str">
        <f>IF(K5362="","",INDEX(主数据!A:AD,MATCH(J5362,主数据!A:A,0),11))</f>
        <v>深圳中区</v>
      </c>
      <c r="D5362" t="str">
        <f t="shared" si="332"/>
        <v>SZ19物业服务费标准方式8.50</v>
      </c>
      <c r="E5362" s="13" t="str">
        <f t="shared" si="334"/>
        <v>8.50</v>
      </c>
      <c r="F5362" s="13" t="str">
        <f>IF(E5362="","",IFERROR(IF(IF(K5362="","",INDEX(收费标合同信息维护!A:Q,MATCH(D5362,收费标合同信息维护!J:J,0),10))=D5362,"有","无"),"无"))</f>
        <v>无</v>
      </c>
      <c r="G5362" s="13" t="str">
        <f t="shared" si="333"/>
        <v/>
      </c>
      <c r="H5362" s="13" t="str">
        <f t="shared" si="335"/>
        <v/>
      </c>
      <c r="I5362" s="13" t="str">
        <f>IF(G5362="","",IFERROR(IF(IF(K5362="","",INDEX(收费标合同信息维护!A:Q,MATCH(G5362,收费标合同信息维护!M:M,0),13))=G5362,"有","无"),"无"))</f>
        <v/>
      </c>
      <c r="J5362" s="3" t="s">
        <v>2869</v>
      </c>
      <c r="K5362" s="3" t="s">
        <v>16738</v>
      </c>
      <c r="L5362" s="3" t="s">
        <v>6025</v>
      </c>
      <c r="M5362" s="3" t="s">
        <v>6026</v>
      </c>
      <c r="N5362" s="3" t="s">
        <v>6477</v>
      </c>
      <c r="O5362" s="3" t="s">
        <v>6478</v>
      </c>
      <c r="P5362" s="3" t="s">
        <v>16743</v>
      </c>
      <c r="Q5362" s="3" t="s">
        <v>16744</v>
      </c>
      <c r="R5362" s="3" t="s">
        <v>6484</v>
      </c>
      <c r="S5362" s="3" t="s">
        <v>6491</v>
      </c>
      <c r="T5362" s="3" t="s">
        <v>6644</v>
      </c>
      <c r="U5362" s="3" t="s">
        <v>154</v>
      </c>
      <c r="V5362" s="3" t="s">
        <v>6782</v>
      </c>
      <c r="W5362" s="3" t="s">
        <v>154</v>
      </c>
      <c r="X5362" s="3" t="s">
        <v>154</v>
      </c>
      <c r="Y5362" s="3" t="s">
        <v>154</v>
      </c>
      <c r="Z5362" s="3" t="s">
        <v>154</v>
      </c>
      <c r="AA5362" s="3" t="s">
        <v>154</v>
      </c>
      <c r="AB5362" s="3" t="s">
        <v>154</v>
      </c>
      <c r="AC5362" s="3" t="s">
        <v>154</v>
      </c>
      <c r="AD5362" s="3" t="s">
        <v>6151</v>
      </c>
      <c r="AE5362" s="3" t="s">
        <v>6151</v>
      </c>
      <c r="AF5362" s="3" t="s">
        <v>154</v>
      </c>
      <c r="AG5362" s="3" t="s">
        <v>154</v>
      </c>
      <c r="AH5362" s="3" t="s">
        <v>6478</v>
      </c>
      <c r="AI5362" s="3" t="s">
        <v>6482</v>
      </c>
      <c r="AJ5362" s="3" t="s">
        <v>13</v>
      </c>
    </row>
    <row r="5363" spans="1:36" ht="15">
      <c r="A5363" s="10">
        <v>5502</v>
      </c>
      <c r="B5363" t="str">
        <f>IF(K5363="总计","",INDEX(主数据!A:AD,MATCH(J5363,主数据!A:A,0),9))</f>
        <v>华南大区公司</v>
      </c>
      <c r="C5363" t="str">
        <f>IF(K5363="","",INDEX(主数据!A:AD,MATCH(J5363,主数据!A:A,0),11))</f>
        <v>深圳中区</v>
      </c>
      <c r="D5363" t="str">
        <f t="shared" si="332"/>
        <v>SZ19物业服务费直接录入</v>
      </c>
      <c r="E5363" s="13" t="str">
        <f t="shared" si="334"/>
        <v/>
      </c>
      <c r="F5363" s="13" t="str">
        <f>IF(E5363="","",IFERROR(IF(IF(K5363="","",INDEX(收费标合同信息维护!A:Q,MATCH(D5363,收费标合同信息维护!J:J,0),10))=D5363,"有","无"),"无"))</f>
        <v/>
      </c>
      <c r="G5363" s="13" t="str">
        <f t="shared" si="333"/>
        <v/>
      </c>
      <c r="H5363" s="13" t="str">
        <f t="shared" si="335"/>
        <v/>
      </c>
      <c r="I5363" s="13" t="str">
        <f>IF(G5363="","",IFERROR(IF(IF(K5363="","",INDEX(收费标合同信息维护!A:Q,MATCH(G5363,收费标合同信息维护!M:M,0),13))=G5363,"有","无"),"无"))</f>
        <v/>
      </c>
      <c r="J5363" s="3" t="s">
        <v>2869</v>
      </c>
      <c r="K5363" s="3" t="s">
        <v>16738</v>
      </c>
      <c r="L5363" s="3" t="s">
        <v>6025</v>
      </c>
      <c r="M5363" s="3" t="s">
        <v>6026</v>
      </c>
      <c r="N5363" s="3" t="s">
        <v>6477</v>
      </c>
      <c r="O5363" s="3" t="s">
        <v>6478</v>
      </c>
      <c r="P5363" s="3" t="s">
        <v>16745</v>
      </c>
      <c r="Q5363" s="3" t="s">
        <v>16746</v>
      </c>
      <c r="R5363" s="3" t="s">
        <v>6479</v>
      </c>
      <c r="S5363" s="3" t="s">
        <v>6480</v>
      </c>
      <c r="T5363" s="3" t="s">
        <v>6493</v>
      </c>
      <c r="U5363" s="3" t="s">
        <v>154</v>
      </c>
      <c r="V5363" s="3" t="s">
        <v>154</v>
      </c>
      <c r="W5363" s="3" t="s">
        <v>154</v>
      </c>
      <c r="X5363" s="3" t="s">
        <v>154</v>
      </c>
      <c r="Y5363" s="3" t="s">
        <v>154</v>
      </c>
      <c r="Z5363" s="3" t="s">
        <v>154</v>
      </c>
      <c r="AA5363" s="3" t="s">
        <v>154</v>
      </c>
      <c r="AB5363" s="3" t="s">
        <v>154</v>
      </c>
      <c r="AC5363" s="3" t="s">
        <v>154</v>
      </c>
      <c r="AD5363" s="3" t="s">
        <v>6151</v>
      </c>
      <c r="AE5363" s="3" t="s">
        <v>6151</v>
      </c>
      <c r="AF5363" s="3" t="s">
        <v>154</v>
      </c>
      <c r="AG5363" s="3" t="s">
        <v>154</v>
      </c>
      <c r="AH5363" s="3" t="s">
        <v>6478</v>
      </c>
      <c r="AI5363" s="3" t="s">
        <v>6482</v>
      </c>
      <c r="AJ5363" s="3" t="s">
        <v>6138</v>
      </c>
    </row>
    <row r="5364" spans="1:36" ht="15">
      <c r="A5364" s="10">
        <v>5503</v>
      </c>
      <c r="B5364" t="str">
        <f>IF(K5364="总计","",INDEX(主数据!A:AD,MATCH(J5364,主数据!A:A,0),9))</f>
        <v>华南大区公司</v>
      </c>
      <c r="C5364" t="str">
        <f>IF(K5364="","",INDEX(主数据!A:AD,MATCH(J5364,主数据!A:A,0),11))</f>
        <v>深圳中区</v>
      </c>
      <c r="D5364" t="str">
        <f t="shared" si="332"/>
        <v>SZ19维修基金标准方式0.25</v>
      </c>
      <c r="E5364" s="13" t="str">
        <f t="shared" si="334"/>
        <v>0.25</v>
      </c>
      <c r="F5364" s="13" t="str">
        <f>IF(E5364="","",IFERROR(IF(IF(K5364="","",INDEX(收费标合同信息维护!A:Q,MATCH(D5364,收费标合同信息维护!J:J,0),10))=D5364,"有","无"),"无"))</f>
        <v>无</v>
      </c>
      <c r="G5364" s="13" t="str">
        <f t="shared" si="333"/>
        <v/>
      </c>
      <c r="H5364" s="13" t="str">
        <f t="shared" si="335"/>
        <v/>
      </c>
      <c r="I5364" s="13" t="str">
        <f>IF(G5364="","",IFERROR(IF(IF(K5364="","",INDEX(收费标合同信息维护!A:Q,MATCH(G5364,收费标合同信息维护!M:M,0),13))=G5364,"有","无"),"无"))</f>
        <v/>
      </c>
      <c r="J5364" s="3" t="s">
        <v>2869</v>
      </c>
      <c r="K5364" s="3" t="s">
        <v>16738</v>
      </c>
      <c r="L5364" s="3" t="s">
        <v>6696</v>
      </c>
      <c r="M5364" s="3" t="s">
        <v>6697</v>
      </c>
      <c r="N5364" s="3" t="s">
        <v>6477</v>
      </c>
      <c r="O5364" s="3" t="s">
        <v>6478</v>
      </c>
      <c r="P5364" s="3" t="s">
        <v>16747</v>
      </c>
      <c r="Q5364" s="3" t="s">
        <v>6887</v>
      </c>
      <c r="R5364" s="3" t="s">
        <v>6484</v>
      </c>
      <c r="S5364" s="3" t="s">
        <v>6491</v>
      </c>
      <c r="T5364" s="3" t="s">
        <v>6644</v>
      </c>
      <c r="U5364" s="3" t="s">
        <v>154</v>
      </c>
      <c r="V5364" s="3" t="s">
        <v>6766</v>
      </c>
      <c r="W5364" s="3" t="s">
        <v>154</v>
      </c>
      <c r="X5364" s="3" t="s">
        <v>154</v>
      </c>
      <c r="Y5364" s="3" t="s">
        <v>154</v>
      </c>
      <c r="Z5364" s="3" t="s">
        <v>154</v>
      </c>
      <c r="AA5364" s="3" t="s">
        <v>154</v>
      </c>
      <c r="AB5364" s="3" t="s">
        <v>154</v>
      </c>
      <c r="AC5364" s="3" t="s">
        <v>154</v>
      </c>
      <c r="AD5364" s="3" t="s">
        <v>6151</v>
      </c>
      <c r="AE5364" s="3" t="s">
        <v>6151</v>
      </c>
      <c r="AF5364" s="3" t="s">
        <v>154</v>
      </c>
      <c r="AG5364" s="3" t="s">
        <v>154</v>
      </c>
      <c r="AH5364" s="3" t="s">
        <v>6478</v>
      </c>
      <c r="AI5364" s="3" t="s">
        <v>6482</v>
      </c>
      <c r="AJ5364" s="3" t="s">
        <v>6413</v>
      </c>
    </row>
    <row r="5365" spans="1:36" ht="15">
      <c r="A5365" s="10">
        <v>5504</v>
      </c>
      <c r="B5365" t="str">
        <f>IF(K5365="总计","",INDEX(主数据!A:AD,MATCH(J5365,主数据!A:A,0),9))</f>
        <v>华南大区公司</v>
      </c>
      <c r="C5365" t="str">
        <f>IF(K5365="","",INDEX(主数据!A:AD,MATCH(J5365,主数据!A:A,0),11))</f>
        <v>深圳中区</v>
      </c>
      <c r="D5365" t="str">
        <f t="shared" si="332"/>
        <v>SZ19维修基金直接录入</v>
      </c>
      <c r="E5365" s="13" t="str">
        <f t="shared" si="334"/>
        <v/>
      </c>
      <c r="F5365" s="13" t="str">
        <f>IF(E5365="","",IFERROR(IF(IF(K5365="","",INDEX(收费标合同信息维护!A:Q,MATCH(D5365,收费标合同信息维护!J:J,0),10))=D5365,"有","无"),"无"))</f>
        <v/>
      </c>
      <c r="G5365" s="13" t="str">
        <f t="shared" si="333"/>
        <v/>
      </c>
      <c r="H5365" s="13" t="str">
        <f t="shared" si="335"/>
        <v/>
      </c>
      <c r="I5365" s="13" t="str">
        <f>IF(G5365="","",IFERROR(IF(IF(K5365="","",INDEX(收费标合同信息维护!A:Q,MATCH(G5365,收费标合同信息维护!M:M,0),13))=G5365,"有","无"),"无"))</f>
        <v/>
      </c>
      <c r="J5365" s="3" t="s">
        <v>2869</v>
      </c>
      <c r="K5365" s="3" t="s">
        <v>16738</v>
      </c>
      <c r="L5365" s="3" t="s">
        <v>6696</v>
      </c>
      <c r="M5365" s="3" t="s">
        <v>6697</v>
      </c>
      <c r="N5365" s="3" t="s">
        <v>6477</v>
      </c>
      <c r="O5365" s="3" t="s">
        <v>6478</v>
      </c>
      <c r="P5365" s="3" t="s">
        <v>16748</v>
      </c>
      <c r="Q5365" s="3" t="s">
        <v>16749</v>
      </c>
      <c r="R5365" s="3" t="s">
        <v>6479</v>
      </c>
      <c r="S5365" s="3" t="s">
        <v>6480</v>
      </c>
      <c r="T5365" s="3" t="s">
        <v>6493</v>
      </c>
      <c r="U5365" s="3" t="s">
        <v>154</v>
      </c>
      <c r="V5365" s="3" t="s">
        <v>154</v>
      </c>
      <c r="W5365" s="3" t="s">
        <v>154</v>
      </c>
      <c r="X5365" s="3" t="s">
        <v>154</v>
      </c>
      <c r="Y5365" s="3" t="s">
        <v>154</v>
      </c>
      <c r="Z5365" s="3" t="s">
        <v>154</v>
      </c>
      <c r="AA5365" s="3" t="s">
        <v>154</v>
      </c>
      <c r="AB5365" s="3" t="s">
        <v>154</v>
      </c>
      <c r="AC5365" s="3" t="s">
        <v>154</v>
      </c>
      <c r="AD5365" s="3" t="s">
        <v>6151</v>
      </c>
      <c r="AE5365" s="3" t="s">
        <v>6151</v>
      </c>
      <c r="AF5365" s="3" t="s">
        <v>154</v>
      </c>
      <c r="AG5365" s="3" t="s">
        <v>154</v>
      </c>
      <c r="AH5365" s="3" t="s">
        <v>6478</v>
      </c>
      <c r="AI5365" s="3" t="s">
        <v>6482</v>
      </c>
      <c r="AJ5365" s="3" t="s">
        <v>6132</v>
      </c>
    </row>
    <row r="5366" spans="1:36" ht="15">
      <c r="A5366" s="10">
        <v>5505</v>
      </c>
      <c r="B5366" t="str">
        <f>IF(K5366="总计","",INDEX(主数据!A:AD,MATCH(J5366,主数据!A:A,0),9))</f>
        <v>华南大区公司</v>
      </c>
      <c r="C5366" t="str">
        <f>IF(K5366="","",INDEX(主数据!A:AD,MATCH(J5366,主数据!A:A,0),11))</f>
        <v>深圳中区</v>
      </c>
      <c r="D5366" t="str">
        <f t="shared" si="332"/>
        <v>SZ19公共电费直接录入</v>
      </c>
      <c r="E5366" s="13" t="str">
        <f t="shared" si="334"/>
        <v/>
      </c>
      <c r="F5366" s="13" t="str">
        <f>IF(E5366="","",IFERROR(IF(IF(K5366="","",INDEX(收费标合同信息维护!A:Q,MATCH(D5366,收费标合同信息维护!J:J,0),10))=D5366,"有","无"),"无"))</f>
        <v/>
      </c>
      <c r="G5366" s="13" t="str">
        <f t="shared" si="333"/>
        <v/>
      </c>
      <c r="H5366" s="13" t="str">
        <f t="shared" si="335"/>
        <v/>
      </c>
      <c r="I5366" s="13" t="str">
        <f>IF(G5366="","",IFERROR(IF(IF(K5366="","",INDEX(收费标合同信息维护!A:Q,MATCH(G5366,收费标合同信息维护!M:M,0),13))=G5366,"有","无"),"无"))</f>
        <v/>
      </c>
      <c r="J5366" s="3" t="s">
        <v>2869</v>
      </c>
      <c r="K5366" s="3" t="s">
        <v>16738</v>
      </c>
      <c r="L5366" s="3" t="s">
        <v>6826</v>
      </c>
      <c r="M5366" s="3" t="s">
        <v>7076</v>
      </c>
      <c r="N5366" s="3" t="s">
        <v>6477</v>
      </c>
      <c r="O5366" s="3" t="s">
        <v>6478</v>
      </c>
      <c r="P5366" s="3" t="s">
        <v>16750</v>
      </c>
      <c r="Q5366" s="3" t="s">
        <v>6602</v>
      </c>
      <c r="R5366" s="3" t="s">
        <v>6479</v>
      </c>
      <c r="S5366" s="3" t="s">
        <v>6480</v>
      </c>
      <c r="T5366" s="3" t="s">
        <v>7411</v>
      </c>
      <c r="U5366" s="3" t="s">
        <v>154</v>
      </c>
      <c r="V5366" s="3" t="s">
        <v>154</v>
      </c>
      <c r="W5366" s="3" t="s">
        <v>154</v>
      </c>
      <c r="X5366" s="3" t="s">
        <v>154</v>
      </c>
      <c r="Y5366" s="3" t="s">
        <v>154</v>
      </c>
      <c r="Z5366" s="3" t="s">
        <v>154</v>
      </c>
      <c r="AA5366" s="3" t="s">
        <v>154</v>
      </c>
      <c r="AB5366" s="3" t="s">
        <v>154</v>
      </c>
      <c r="AC5366" s="3" t="s">
        <v>154</v>
      </c>
      <c r="AD5366" s="3" t="s">
        <v>6151</v>
      </c>
      <c r="AE5366" s="3" t="s">
        <v>6151</v>
      </c>
      <c r="AF5366" s="3" t="s">
        <v>154</v>
      </c>
      <c r="AG5366" s="3" t="s">
        <v>154</v>
      </c>
      <c r="AH5366" s="3" t="s">
        <v>6478</v>
      </c>
      <c r="AI5366" s="3" t="s">
        <v>6482</v>
      </c>
      <c r="AJ5366" s="3" t="s">
        <v>6489</v>
      </c>
    </row>
    <row r="5367" spans="1:36" ht="30">
      <c r="A5367" s="10">
        <v>5506</v>
      </c>
      <c r="B5367" t="str">
        <f>IF(K5367="总计","",INDEX(主数据!A:AD,MATCH(J5367,主数据!A:A,0),9))</f>
        <v>华南大区公司</v>
      </c>
      <c r="C5367" t="str">
        <f>IF(K5367="","",INDEX(主数据!A:AD,MATCH(J5367,主数据!A:A,0),11))</f>
        <v>深圳中区</v>
      </c>
      <c r="D5367" t="str">
        <f t="shared" si="332"/>
        <v>SZ19生活垃圾消纳费（仪表）标准方式0.27</v>
      </c>
      <c r="E5367" s="13" t="str">
        <f t="shared" si="334"/>
        <v>0.27</v>
      </c>
      <c r="F5367" s="13" t="str">
        <f>IF(E5367="","",IFERROR(IF(IF(K5367="","",INDEX(收费标合同信息维护!A:Q,MATCH(D5367,收费标合同信息维护!J:J,0),10))=D5367,"有","无"),"无"))</f>
        <v>无</v>
      </c>
      <c r="G5367" s="13" t="str">
        <f t="shared" si="333"/>
        <v/>
      </c>
      <c r="H5367" s="13" t="str">
        <f t="shared" si="335"/>
        <v/>
      </c>
      <c r="I5367" s="13" t="str">
        <f>IF(G5367="","",IFERROR(IF(IF(K5367="","",INDEX(收费标合同信息维护!A:Q,MATCH(G5367,收费标合同信息维护!M:M,0),13))=G5367,"有","无"),"无"))</f>
        <v/>
      </c>
      <c r="J5367" s="3" t="s">
        <v>2869</v>
      </c>
      <c r="K5367" s="3" t="s">
        <v>16738</v>
      </c>
      <c r="L5367" s="3" t="s">
        <v>6705</v>
      </c>
      <c r="M5367" s="3" t="s">
        <v>6706</v>
      </c>
      <c r="N5367" s="3" t="s">
        <v>6603</v>
      </c>
      <c r="O5367" s="3" t="s">
        <v>6478</v>
      </c>
      <c r="P5367" s="3" t="s">
        <v>16751</v>
      </c>
      <c r="Q5367" s="3" t="s">
        <v>13443</v>
      </c>
      <c r="R5367" s="3" t="s">
        <v>6484</v>
      </c>
      <c r="S5367" s="3" t="s">
        <v>6491</v>
      </c>
      <c r="T5367" s="3" t="s">
        <v>6493</v>
      </c>
      <c r="U5367" s="3" t="s">
        <v>154</v>
      </c>
      <c r="V5367" s="3" t="s">
        <v>10250</v>
      </c>
      <c r="W5367" s="3" t="s">
        <v>154</v>
      </c>
      <c r="X5367" s="3" t="s">
        <v>154</v>
      </c>
      <c r="Y5367" s="3" t="s">
        <v>154</v>
      </c>
      <c r="Z5367" s="3" t="s">
        <v>154</v>
      </c>
      <c r="AA5367" s="3" t="s">
        <v>154</v>
      </c>
      <c r="AB5367" s="3" t="s">
        <v>154</v>
      </c>
      <c r="AC5367" s="3" t="s">
        <v>154</v>
      </c>
      <c r="AD5367" s="3" t="s">
        <v>6151</v>
      </c>
      <c r="AE5367" s="3" t="s">
        <v>6151</v>
      </c>
      <c r="AF5367" s="3" t="s">
        <v>154</v>
      </c>
      <c r="AG5367" s="3" t="s">
        <v>154</v>
      </c>
      <c r="AH5367" s="3" t="s">
        <v>6478</v>
      </c>
      <c r="AI5367" s="3" t="s">
        <v>6482</v>
      </c>
      <c r="AJ5367" s="3" t="s">
        <v>6489</v>
      </c>
    </row>
    <row r="5368" spans="1:36" ht="30">
      <c r="A5368" s="10">
        <v>5507</v>
      </c>
      <c r="B5368" t="str">
        <f>IF(K5368="总计","",INDEX(主数据!A:AD,MATCH(J5368,主数据!A:A,0),9))</f>
        <v>华南大区公司</v>
      </c>
      <c r="C5368" t="str">
        <f>IF(K5368="","",INDEX(主数据!A:AD,MATCH(J5368,主数据!A:A,0),11))</f>
        <v>深圳中区</v>
      </c>
      <c r="D5368" t="str">
        <f t="shared" si="332"/>
        <v>SZ19生活垃圾消纳费（仪表）标准方式0.53</v>
      </c>
      <c r="E5368" s="13" t="str">
        <f t="shared" si="334"/>
        <v>0.53</v>
      </c>
      <c r="F5368" s="13" t="str">
        <f>IF(E5368="","",IFERROR(IF(IF(K5368="","",INDEX(收费标合同信息维护!A:Q,MATCH(D5368,收费标合同信息维护!J:J,0),10))=D5368,"有","无"),"无"))</f>
        <v>无</v>
      </c>
      <c r="G5368" s="13" t="str">
        <f t="shared" si="333"/>
        <v/>
      </c>
      <c r="H5368" s="13" t="str">
        <f t="shared" si="335"/>
        <v/>
      </c>
      <c r="I5368" s="13" t="str">
        <f>IF(G5368="","",IFERROR(IF(IF(K5368="","",INDEX(收费标合同信息维护!A:Q,MATCH(G5368,收费标合同信息维护!M:M,0),13))=G5368,"有","无"),"无"))</f>
        <v/>
      </c>
      <c r="J5368" s="3" t="s">
        <v>2869</v>
      </c>
      <c r="K5368" s="3" t="s">
        <v>16738</v>
      </c>
      <c r="L5368" s="3" t="s">
        <v>6705</v>
      </c>
      <c r="M5368" s="3" t="s">
        <v>6706</v>
      </c>
      <c r="N5368" s="3" t="s">
        <v>6603</v>
      </c>
      <c r="O5368" s="3" t="s">
        <v>6478</v>
      </c>
      <c r="P5368" s="3" t="s">
        <v>16752</v>
      </c>
      <c r="Q5368" s="3" t="s">
        <v>16753</v>
      </c>
      <c r="R5368" s="3" t="s">
        <v>6484</v>
      </c>
      <c r="S5368" s="3" t="s">
        <v>6491</v>
      </c>
      <c r="T5368" s="3" t="s">
        <v>6587</v>
      </c>
      <c r="U5368" s="3" t="s">
        <v>154</v>
      </c>
      <c r="V5368" s="3" t="s">
        <v>6903</v>
      </c>
      <c r="W5368" s="3" t="s">
        <v>154</v>
      </c>
      <c r="X5368" s="3" t="s">
        <v>154</v>
      </c>
      <c r="Y5368" s="3" t="s">
        <v>154</v>
      </c>
      <c r="Z5368" s="3" t="s">
        <v>154</v>
      </c>
      <c r="AA5368" s="3" t="s">
        <v>154</v>
      </c>
      <c r="AB5368" s="3" t="s">
        <v>154</v>
      </c>
      <c r="AC5368" s="3" t="s">
        <v>154</v>
      </c>
      <c r="AD5368" s="3" t="s">
        <v>6151</v>
      </c>
      <c r="AE5368" s="3" t="s">
        <v>6151</v>
      </c>
      <c r="AF5368" s="3" t="s">
        <v>154</v>
      </c>
      <c r="AG5368" s="3" t="s">
        <v>154</v>
      </c>
      <c r="AH5368" s="3" t="s">
        <v>6478</v>
      </c>
      <c r="AI5368" s="3" t="s">
        <v>6482</v>
      </c>
      <c r="AJ5368" s="3" t="s">
        <v>6489</v>
      </c>
    </row>
    <row r="5369" spans="1:36" ht="15">
      <c r="A5369" s="10">
        <v>5508</v>
      </c>
      <c r="B5369" t="str">
        <f>IF(K5369="总计","",INDEX(主数据!A:AD,MATCH(J5369,主数据!A:A,0),9))</f>
        <v>华南大区公司</v>
      </c>
      <c r="C5369" t="str">
        <f>IF(K5369="","",INDEX(主数据!A:AD,MATCH(J5369,主数据!A:A,0),11))</f>
        <v>深圳中区</v>
      </c>
      <c r="D5369" t="str">
        <f t="shared" si="332"/>
        <v>SZ19其他费用直接录入</v>
      </c>
      <c r="E5369" s="13" t="str">
        <f t="shared" si="334"/>
        <v/>
      </c>
      <c r="F5369" s="13" t="str">
        <f>IF(E5369="","",IFERROR(IF(IF(K5369="","",INDEX(收费标合同信息维护!A:Q,MATCH(D5369,收费标合同信息维护!J:J,0),10))=D5369,"有","无"),"无"))</f>
        <v/>
      </c>
      <c r="G5369" s="13" t="str">
        <f t="shared" si="333"/>
        <v/>
      </c>
      <c r="H5369" s="13" t="str">
        <f t="shared" si="335"/>
        <v/>
      </c>
      <c r="I5369" s="13" t="str">
        <f>IF(G5369="","",IFERROR(IF(IF(K5369="","",INDEX(收费标合同信息维护!A:Q,MATCH(G5369,收费标合同信息维护!M:M,0),13))=G5369,"有","无"),"无"))</f>
        <v/>
      </c>
      <c r="J5369" s="3" t="s">
        <v>2869</v>
      </c>
      <c r="K5369" s="3" t="s">
        <v>16738</v>
      </c>
      <c r="L5369" s="3" t="s">
        <v>6544</v>
      </c>
      <c r="M5369" s="3" t="s">
        <v>6545</v>
      </c>
      <c r="N5369" s="3" t="s">
        <v>6477</v>
      </c>
      <c r="O5369" s="3" t="s">
        <v>6478</v>
      </c>
      <c r="P5369" s="3" t="s">
        <v>16754</v>
      </c>
      <c r="Q5369" s="3" t="s">
        <v>6545</v>
      </c>
      <c r="R5369" s="3" t="s">
        <v>6479</v>
      </c>
      <c r="S5369" s="3" t="s">
        <v>6480</v>
      </c>
      <c r="T5369" s="3" t="s">
        <v>7411</v>
      </c>
      <c r="U5369" s="3" t="s">
        <v>154</v>
      </c>
      <c r="V5369" s="3" t="s">
        <v>154</v>
      </c>
      <c r="W5369" s="3" t="s">
        <v>154</v>
      </c>
      <c r="X5369" s="3" t="s">
        <v>154</v>
      </c>
      <c r="Y5369" s="3" t="s">
        <v>154</v>
      </c>
      <c r="Z5369" s="3" t="s">
        <v>154</v>
      </c>
      <c r="AA5369" s="3" t="s">
        <v>154</v>
      </c>
      <c r="AB5369" s="3" t="s">
        <v>154</v>
      </c>
      <c r="AC5369" s="3" t="s">
        <v>154</v>
      </c>
      <c r="AD5369" s="3" t="s">
        <v>6151</v>
      </c>
      <c r="AE5369" s="3" t="s">
        <v>6151</v>
      </c>
      <c r="AF5369" s="3" t="s">
        <v>154</v>
      </c>
      <c r="AG5369" s="3" t="s">
        <v>154</v>
      </c>
      <c r="AH5369" s="3" t="s">
        <v>6478</v>
      </c>
      <c r="AI5369" s="3" t="s">
        <v>6482</v>
      </c>
      <c r="AJ5369" s="3" t="s">
        <v>6489</v>
      </c>
    </row>
    <row r="5370" spans="1:36" ht="15">
      <c r="A5370" s="10">
        <v>5509</v>
      </c>
      <c r="B5370" t="str">
        <f>IF(K5370="总计","",INDEX(主数据!A:AD,MATCH(J5370,主数据!A:A,0),9))</f>
        <v>华南大区公司</v>
      </c>
      <c r="C5370" t="str">
        <f>IF(K5370="","",INDEX(主数据!A:AD,MATCH(J5370,主数据!A:A,0),11))</f>
        <v>深圳中区</v>
      </c>
      <c r="D5370" t="str">
        <f t="shared" si="332"/>
        <v>SZ19自来水费（简易征收）阶梯方式2.67</v>
      </c>
      <c r="E5370" s="13" t="str">
        <f t="shared" si="334"/>
        <v>2.67</v>
      </c>
      <c r="F5370" s="13" t="str">
        <f>IF(E5370="","",IFERROR(IF(IF(K5370="","",INDEX(收费标合同信息维护!A:Q,MATCH(D5370,收费标合同信息维护!J:J,0),10))=D5370,"有","无"),"无"))</f>
        <v>无</v>
      </c>
      <c r="G5370" s="13" t="str">
        <f t="shared" si="333"/>
        <v/>
      </c>
      <c r="H5370" s="13" t="str">
        <f t="shared" si="335"/>
        <v/>
      </c>
      <c r="I5370" s="13" t="str">
        <f>IF(G5370="","",IFERROR(IF(IF(K5370="","",INDEX(收费标合同信息维护!A:Q,MATCH(G5370,收费标合同信息维护!M:M,0),13))=G5370,"有","无"),"无"))</f>
        <v/>
      </c>
      <c r="J5370" s="3" t="s">
        <v>2869</v>
      </c>
      <c r="K5370" s="3" t="s">
        <v>16738</v>
      </c>
      <c r="L5370" s="3" t="s">
        <v>6615</v>
      </c>
      <c r="M5370" s="3" t="s">
        <v>6616</v>
      </c>
      <c r="N5370" s="3" t="s">
        <v>6603</v>
      </c>
      <c r="O5370" s="3" t="s">
        <v>6478</v>
      </c>
      <c r="P5370" s="3" t="s">
        <v>16755</v>
      </c>
      <c r="Q5370" s="3" t="s">
        <v>9035</v>
      </c>
      <c r="R5370" s="3" t="s">
        <v>6720</v>
      </c>
      <c r="S5370" s="3" t="s">
        <v>6491</v>
      </c>
      <c r="T5370" s="3" t="s">
        <v>6493</v>
      </c>
      <c r="U5370" s="3" t="s">
        <v>154</v>
      </c>
      <c r="V5370" s="3" t="s">
        <v>6724</v>
      </c>
      <c r="W5370" s="3" t="s">
        <v>154</v>
      </c>
      <c r="X5370" s="3" t="s">
        <v>6725</v>
      </c>
      <c r="Y5370" s="3" t="s">
        <v>6954</v>
      </c>
      <c r="Z5370" s="3" t="s">
        <v>6049</v>
      </c>
      <c r="AA5370" s="3" t="s">
        <v>6955</v>
      </c>
      <c r="AB5370" s="3" t="s">
        <v>154</v>
      </c>
      <c r="AC5370" s="3" t="s">
        <v>154</v>
      </c>
      <c r="AD5370" s="3" t="s">
        <v>6151</v>
      </c>
      <c r="AE5370" s="3" t="s">
        <v>6151</v>
      </c>
      <c r="AF5370" s="3" t="s">
        <v>154</v>
      </c>
      <c r="AG5370" s="3" t="s">
        <v>154</v>
      </c>
      <c r="AH5370" s="3" t="s">
        <v>6478</v>
      </c>
      <c r="AI5370" s="3" t="s">
        <v>6482</v>
      </c>
      <c r="AJ5370" s="3" t="s">
        <v>6489</v>
      </c>
    </row>
    <row r="5371" spans="1:36" ht="15">
      <c r="A5371" s="10">
        <v>5510</v>
      </c>
      <c r="B5371" t="str">
        <f>IF(K5371="总计","",INDEX(主数据!A:AD,MATCH(J5371,主数据!A:A,0),9))</f>
        <v>华南大区公司</v>
      </c>
      <c r="C5371" t="str">
        <f>IF(K5371="","",INDEX(主数据!A:AD,MATCH(J5371,主数据!A:A,0),11))</f>
        <v>深圳中区</v>
      </c>
      <c r="D5371" t="str">
        <f t="shared" si="332"/>
        <v>SZ19自来水费（简易征收）标准方式3.77</v>
      </c>
      <c r="E5371" s="13" t="str">
        <f t="shared" si="334"/>
        <v>3.77</v>
      </c>
      <c r="F5371" s="13" t="str">
        <f>IF(E5371="","",IFERROR(IF(IF(K5371="","",INDEX(收费标合同信息维护!A:Q,MATCH(D5371,收费标合同信息维护!J:J,0),10))=D5371,"有","无"),"无"))</f>
        <v>无</v>
      </c>
      <c r="G5371" s="13" t="str">
        <f t="shared" si="333"/>
        <v/>
      </c>
      <c r="H5371" s="13" t="str">
        <f t="shared" si="335"/>
        <v/>
      </c>
      <c r="I5371" s="13" t="str">
        <f>IF(G5371="","",IFERROR(IF(IF(K5371="","",INDEX(收费标合同信息维护!A:Q,MATCH(G5371,收费标合同信息维护!M:M,0),13))=G5371,"有","无"),"无"))</f>
        <v/>
      </c>
      <c r="J5371" s="3" t="s">
        <v>2869</v>
      </c>
      <c r="K5371" s="3" t="s">
        <v>16738</v>
      </c>
      <c r="L5371" s="3" t="s">
        <v>6615</v>
      </c>
      <c r="M5371" s="3" t="s">
        <v>6616</v>
      </c>
      <c r="N5371" s="3" t="s">
        <v>6603</v>
      </c>
      <c r="O5371" s="3" t="s">
        <v>6478</v>
      </c>
      <c r="P5371" s="3" t="s">
        <v>16756</v>
      </c>
      <c r="Q5371" s="3" t="s">
        <v>16757</v>
      </c>
      <c r="R5371" s="3" t="s">
        <v>6484</v>
      </c>
      <c r="S5371" s="3" t="s">
        <v>6491</v>
      </c>
      <c r="T5371" s="3" t="s">
        <v>6493</v>
      </c>
      <c r="U5371" s="3" t="s">
        <v>154</v>
      </c>
      <c r="V5371" s="3" t="s">
        <v>6958</v>
      </c>
      <c r="W5371" s="3" t="s">
        <v>154</v>
      </c>
      <c r="X5371" s="3" t="s">
        <v>154</v>
      </c>
      <c r="Y5371" s="3" t="s">
        <v>154</v>
      </c>
      <c r="Z5371" s="3" t="s">
        <v>154</v>
      </c>
      <c r="AA5371" s="3" t="s">
        <v>154</v>
      </c>
      <c r="AB5371" s="3" t="s">
        <v>154</v>
      </c>
      <c r="AC5371" s="3" t="s">
        <v>154</v>
      </c>
      <c r="AD5371" s="3" t="s">
        <v>6151</v>
      </c>
      <c r="AE5371" s="3" t="s">
        <v>6151</v>
      </c>
      <c r="AF5371" s="3" t="s">
        <v>154</v>
      </c>
      <c r="AG5371" s="3" t="s">
        <v>154</v>
      </c>
      <c r="AH5371" s="3" t="s">
        <v>6478</v>
      </c>
      <c r="AI5371" s="3" t="s">
        <v>6482</v>
      </c>
      <c r="AJ5371" s="3" t="s">
        <v>6489</v>
      </c>
    </row>
    <row r="5372" spans="1:36" ht="15">
      <c r="A5372" s="10">
        <v>5511</v>
      </c>
      <c r="B5372" t="str">
        <f>IF(K5372="总计","",INDEX(主数据!A:AD,MATCH(J5372,主数据!A:A,0),9))</f>
        <v>华南大区公司</v>
      </c>
      <c r="C5372" t="str">
        <f>IF(K5372="","",INDEX(主数据!A:AD,MATCH(J5372,主数据!A:A,0),11))</f>
        <v>深圳中区</v>
      </c>
      <c r="D5372" t="str">
        <f t="shared" si="332"/>
        <v>SZ19自来水费（简易征收）标准方式12.75</v>
      </c>
      <c r="E5372" s="13" t="str">
        <f t="shared" si="334"/>
        <v>12.75</v>
      </c>
      <c r="F5372" s="13" t="str">
        <f>IF(E5372="","",IFERROR(IF(IF(K5372="","",INDEX(收费标合同信息维护!A:Q,MATCH(D5372,收费标合同信息维护!J:J,0),10))=D5372,"有","无"),"无"))</f>
        <v>无</v>
      </c>
      <c r="G5372" s="13" t="str">
        <f t="shared" si="333"/>
        <v/>
      </c>
      <c r="H5372" s="13" t="str">
        <f t="shared" si="335"/>
        <v/>
      </c>
      <c r="I5372" s="13" t="str">
        <f>IF(G5372="","",IFERROR(IF(IF(K5372="","",INDEX(收费标合同信息维护!A:Q,MATCH(G5372,收费标合同信息维护!M:M,0),13))=G5372,"有","无"),"无"))</f>
        <v/>
      </c>
      <c r="J5372" s="3" t="s">
        <v>2869</v>
      </c>
      <c r="K5372" s="3" t="s">
        <v>16738</v>
      </c>
      <c r="L5372" s="3" t="s">
        <v>6615</v>
      </c>
      <c r="M5372" s="3" t="s">
        <v>6616</v>
      </c>
      <c r="N5372" s="3" t="s">
        <v>6603</v>
      </c>
      <c r="O5372" s="3" t="s">
        <v>6478</v>
      </c>
      <c r="P5372" s="3" t="s">
        <v>16758</v>
      </c>
      <c r="Q5372" s="3" t="s">
        <v>16759</v>
      </c>
      <c r="R5372" s="3" t="s">
        <v>6484</v>
      </c>
      <c r="S5372" s="3" t="s">
        <v>6491</v>
      </c>
      <c r="T5372" s="3" t="s">
        <v>16760</v>
      </c>
      <c r="U5372" s="3" t="s">
        <v>154</v>
      </c>
      <c r="V5372" s="3" t="s">
        <v>16761</v>
      </c>
      <c r="W5372" s="3" t="s">
        <v>154</v>
      </c>
      <c r="X5372" s="3" t="s">
        <v>154</v>
      </c>
      <c r="Y5372" s="3" t="s">
        <v>154</v>
      </c>
      <c r="Z5372" s="3" t="s">
        <v>154</v>
      </c>
      <c r="AA5372" s="3" t="s">
        <v>154</v>
      </c>
      <c r="AB5372" s="3" t="s">
        <v>154</v>
      </c>
      <c r="AC5372" s="3" t="s">
        <v>154</v>
      </c>
      <c r="AD5372" s="3" t="s">
        <v>6151</v>
      </c>
      <c r="AE5372" s="3" t="s">
        <v>6151</v>
      </c>
      <c r="AF5372" s="3" t="s">
        <v>154</v>
      </c>
      <c r="AG5372" s="3" t="s">
        <v>154</v>
      </c>
      <c r="AH5372" s="3" t="s">
        <v>6478</v>
      </c>
      <c r="AI5372" s="3" t="s">
        <v>6482</v>
      </c>
      <c r="AJ5372" s="3" t="s">
        <v>6489</v>
      </c>
    </row>
    <row r="5373" spans="1:36" ht="15">
      <c r="A5373" s="10">
        <v>5512</v>
      </c>
      <c r="B5373" t="str">
        <f>IF(K5373="总计","",INDEX(主数据!A:AD,MATCH(J5373,主数据!A:A,0),9))</f>
        <v>华南大区公司</v>
      </c>
      <c r="C5373" t="str">
        <f>IF(K5373="","",INDEX(主数据!A:AD,MATCH(J5373,主数据!A:A,0),11))</f>
        <v>深圳中区</v>
      </c>
      <c r="D5373" t="str">
        <f t="shared" si="332"/>
        <v>SZ19排水费（仪表）阶梯方式0.81</v>
      </c>
      <c r="E5373" s="13" t="str">
        <f t="shared" si="334"/>
        <v>0.81</v>
      </c>
      <c r="F5373" s="13" t="str">
        <f>IF(E5373="","",IFERROR(IF(IF(K5373="","",INDEX(收费标合同信息维护!A:Q,MATCH(D5373,收费标合同信息维护!J:J,0),10))=D5373,"有","无"),"无"))</f>
        <v>无</v>
      </c>
      <c r="G5373" s="13" t="str">
        <f t="shared" si="333"/>
        <v/>
      </c>
      <c r="H5373" s="13" t="str">
        <f t="shared" si="335"/>
        <v/>
      </c>
      <c r="I5373" s="13" t="str">
        <f>IF(G5373="","",IFERROR(IF(IF(K5373="","",INDEX(收费标合同信息维护!A:Q,MATCH(G5373,收费标合同信息维护!M:M,0),13))=G5373,"有","无"),"无"))</f>
        <v/>
      </c>
      <c r="J5373" s="3" t="s">
        <v>2869</v>
      </c>
      <c r="K5373" s="3" t="s">
        <v>16738</v>
      </c>
      <c r="L5373" s="3" t="s">
        <v>6971</v>
      </c>
      <c r="M5373" s="3" t="s">
        <v>6972</v>
      </c>
      <c r="N5373" s="3" t="s">
        <v>6603</v>
      </c>
      <c r="O5373" s="3" t="s">
        <v>6478</v>
      </c>
      <c r="P5373" s="3" t="s">
        <v>16762</v>
      </c>
      <c r="Q5373" s="3" t="s">
        <v>16763</v>
      </c>
      <c r="R5373" s="3" t="s">
        <v>6720</v>
      </c>
      <c r="S5373" s="3" t="s">
        <v>6491</v>
      </c>
      <c r="T5373" s="3" t="s">
        <v>7075</v>
      </c>
      <c r="U5373" s="3" t="s">
        <v>154</v>
      </c>
      <c r="V5373" s="3" t="s">
        <v>6978</v>
      </c>
      <c r="W5373" s="3" t="s">
        <v>154</v>
      </c>
      <c r="X5373" s="3" t="s">
        <v>6725</v>
      </c>
      <c r="Y5373" s="3" t="s">
        <v>6979</v>
      </c>
      <c r="Z5373" s="3" t="s">
        <v>6049</v>
      </c>
      <c r="AA5373" s="3" t="s">
        <v>6980</v>
      </c>
      <c r="AB5373" s="3" t="s">
        <v>154</v>
      </c>
      <c r="AC5373" s="3" t="s">
        <v>154</v>
      </c>
      <c r="AD5373" s="3" t="s">
        <v>6151</v>
      </c>
      <c r="AE5373" s="3" t="s">
        <v>6151</v>
      </c>
      <c r="AF5373" s="3" t="s">
        <v>154</v>
      </c>
      <c r="AG5373" s="3" t="s">
        <v>154</v>
      </c>
      <c r="AH5373" s="3" t="s">
        <v>6478</v>
      </c>
      <c r="AI5373" s="3" t="s">
        <v>6482</v>
      </c>
      <c r="AJ5373" s="3" t="s">
        <v>6489</v>
      </c>
    </row>
    <row r="5374" spans="1:36" ht="15">
      <c r="A5374" s="10">
        <v>5513</v>
      </c>
      <c r="B5374" t="str">
        <f>IF(K5374="总计","",INDEX(主数据!A:AD,MATCH(J5374,主数据!A:A,0),9))</f>
        <v>华南大区公司</v>
      </c>
      <c r="C5374" t="str">
        <f>IF(K5374="","",INDEX(主数据!A:AD,MATCH(J5374,主数据!A:A,0),11))</f>
        <v>深圳中区</v>
      </c>
      <c r="D5374" t="str">
        <f t="shared" si="332"/>
        <v>SZ19排水费（仪表）标准方式1.08</v>
      </c>
      <c r="E5374" s="13" t="str">
        <f t="shared" si="334"/>
        <v>1.08</v>
      </c>
      <c r="F5374" s="13" t="str">
        <f>IF(E5374="","",IFERROR(IF(IF(K5374="","",INDEX(收费标合同信息维护!A:Q,MATCH(D5374,收费标合同信息维护!J:J,0),10))=D5374,"有","无"),"无"))</f>
        <v>无</v>
      </c>
      <c r="G5374" s="13" t="str">
        <f t="shared" si="333"/>
        <v/>
      </c>
      <c r="H5374" s="13" t="str">
        <f t="shared" si="335"/>
        <v/>
      </c>
      <c r="I5374" s="13" t="str">
        <f>IF(G5374="","",IFERROR(IF(IF(K5374="","",INDEX(收费标合同信息维护!A:Q,MATCH(G5374,收费标合同信息维护!M:M,0),13))=G5374,"有","无"),"无"))</f>
        <v/>
      </c>
      <c r="J5374" s="3" t="s">
        <v>2869</v>
      </c>
      <c r="K5374" s="3" t="s">
        <v>16738</v>
      </c>
      <c r="L5374" s="3" t="s">
        <v>6971</v>
      </c>
      <c r="M5374" s="3" t="s">
        <v>6972</v>
      </c>
      <c r="N5374" s="3" t="s">
        <v>6603</v>
      </c>
      <c r="O5374" s="3" t="s">
        <v>6478</v>
      </c>
      <c r="P5374" s="3" t="s">
        <v>16764</v>
      </c>
      <c r="Q5374" s="3" t="s">
        <v>16765</v>
      </c>
      <c r="R5374" s="3" t="s">
        <v>6484</v>
      </c>
      <c r="S5374" s="3" t="s">
        <v>6491</v>
      </c>
      <c r="T5374" s="3" t="s">
        <v>6493</v>
      </c>
      <c r="U5374" s="3" t="s">
        <v>154</v>
      </c>
      <c r="V5374" s="3" t="s">
        <v>6975</v>
      </c>
      <c r="W5374" s="3" t="s">
        <v>154</v>
      </c>
      <c r="X5374" s="3" t="s">
        <v>154</v>
      </c>
      <c r="Y5374" s="3" t="s">
        <v>154</v>
      </c>
      <c r="Z5374" s="3" t="s">
        <v>154</v>
      </c>
      <c r="AA5374" s="3" t="s">
        <v>154</v>
      </c>
      <c r="AB5374" s="3" t="s">
        <v>154</v>
      </c>
      <c r="AC5374" s="3" t="s">
        <v>154</v>
      </c>
      <c r="AD5374" s="3" t="s">
        <v>6151</v>
      </c>
      <c r="AE5374" s="3" t="s">
        <v>6151</v>
      </c>
      <c r="AF5374" s="3" t="s">
        <v>154</v>
      </c>
      <c r="AG5374" s="3" t="s">
        <v>154</v>
      </c>
      <c r="AH5374" s="3" t="s">
        <v>6478</v>
      </c>
      <c r="AI5374" s="3" t="s">
        <v>6482</v>
      </c>
      <c r="AJ5374" s="3" t="s">
        <v>6489</v>
      </c>
    </row>
    <row r="5375" spans="1:36" ht="15">
      <c r="A5375" s="10">
        <v>5514</v>
      </c>
      <c r="B5375" t="str">
        <f>IF(K5375="总计","",INDEX(主数据!A:AD,MATCH(J5375,主数据!A:A,0),9))</f>
        <v>华南大区公司</v>
      </c>
      <c r="C5375" t="str">
        <f>IF(K5375="","",INDEX(主数据!A:AD,MATCH(J5375,主数据!A:A,0),11))</f>
        <v>深圳西区</v>
      </c>
      <c r="D5375" t="str">
        <f t="shared" si="332"/>
        <v>SZ23物业服务费标准方式2.60</v>
      </c>
      <c r="E5375" s="13" t="str">
        <f t="shared" si="334"/>
        <v>2.60</v>
      </c>
      <c r="F5375" s="13" t="str">
        <f>IF(E5375="","",IFERROR(IF(IF(K5375="","",INDEX(收费标合同信息维护!A:Q,MATCH(D5375,收费标合同信息维护!J:J,0),10))=D5375,"有","无"),"无"))</f>
        <v>无</v>
      </c>
      <c r="G5375" s="13" t="str">
        <f t="shared" si="333"/>
        <v/>
      </c>
      <c r="H5375" s="13" t="str">
        <f t="shared" si="335"/>
        <v/>
      </c>
      <c r="I5375" s="13" t="str">
        <f>IF(G5375="","",IFERROR(IF(IF(K5375="","",INDEX(收费标合同信息维护!A:Q,MATCH(G5375,收费标合同信息维护!M:M,0),13))=G5375,"有","无"),"无"))</f>
        <v/>
      </c>
      <c r="J5375" s="3" t="s">
        <v>2542</v>
      </c>
      <c r="K5375" s="3" t="s">
        <v>16766</v>
      </c>
      <c r="L5375" s="3" t="s">
        <v>6025</v>
      </c>
      <c r="M5375" s="3" t="s">
        <v>6026</v>
      </c>
      <c r="N5375" s="3" t="s">
        <v>6477</v>
      </c>
      <c r="O5375" s="3" t="s">
        <v>6478</v>
      </c>
      <c r="P5375" s="3" t="s">
        <v>16767</v>
      </c>
      <c r="Q5375" s="3" t="s">
        <v>14704</v>
      </c>
      <c r="R5375" s="3" t="s">
        <v>6484</v>
      </c>
      <c r="S5375" s="3" t="s">
        <v>6491</v>
      </c>
      <c r="T5375" s="3" t="s">
        <v>6754</v>
      </c>
      <c r="U5375" s="3" t="s">
        <v>154</v>
      </c>
      <c r="V5375" s="3" t="s">
        <v>9155</v>
      </c>
      <c r="W5375" s="3" t="s">
        <v>154</v>
      </c>
      <c r="X5375" s="3" t="s">
        <v>154</v>
      </c>
      <c r="Y5375" s="3" t="s">
        <v>154</v>
      </c>
      <c r="Z5375" s="3" t="s">
        <v>154</v>
      </c>
      <c r="AA5375" s="3" t="s">
        <v>154</v>
      </c>
      <c r="AB5375" s="3" t="s">
        <v>154</v>
      </c>
      <c r="AC5375" s="3" t="s">
        <v>154</v>
      </c>
      <c r="AD5375" s="3" t="s">
        <v>6151</v>
      </c>
      <c r="AE5375" s="3" t="s">
        <v>6151</v>
      </c>
      <c r="AF5375" s="3" t="s">
        <v>154</v>
      </c>
      <c r="AG5375" s="3" t="s">
        <v>154</v>
      </c>
      <c r="AH5375" s="3" t="s">
        <v>6478</v>
      </c>
      <c r="AI5375" s="3" t="s">
        <v>6482</v>
      </c>
      <c r="AJ5375" s="3" t="s">
        <v>6434</v>
      </c>
    </row>
    <row r="5376" spans="1:36" ht="15">
      <c r="A5376" s="10">
        <v>5515</v>
      </c>
      <c r="B5376" t="str">
        <f>IF(K5376="总计","",INDEX(主数据!A:AD,MATCH(J5376,主数据!A:A,0),9))</f>
        <v>华南大区公司</v>
      </c>
      <c r="C5376" t="str">
        <f>IF(K5376="","",INDEX(主数据!A:AD,MATCH(J5376,主数据!A:A,0),11))</f>
        <v>深圳西区</v>
      </c>
      <c r="D5376" t="str">
        <f t="shared" si="332"/>
        <v>SZ23物业服务费标准方式5.00</v>
      </c>
      <c r="E5376" s="13" t="str">
        <f t="shared" si="334"/>
        <v>5.00</v>
      </c>
      <c r="F5376" s="13" t="str">
        <f>IF(E5376="","",IFERROR(IF(IF(K5376="","",INDEX(收费标合同信息维护!A:Q,MATCH(D5376,收费标合同信息维护!J:J,0),10))=D5376,"有","无"),"无"))</f>
        <v>无</v>
      </c>
      <c r="G5376" s="13" t="str">
        <f t="shared" si="333"/>
        <v/>
      </c>
      <c r="H5376" s="13" t="str">
        <f t="shared" si="335"/>
        <v/>
      </c>
      <c r="I5376" s="13" t="str">
        <f>IF(G5376="","",IFERROR(IF(IF(K5376="","",INDEX(收费标合同信息维护!A:Q,MATCH(G5376,收费标合同信息维护!M:M,0),13))=G5376,"有","无"),"无"))</f>
        <v/>
      </c>
      <c r="J5376" s="3" t="s">
        <v>2542</v>
      </c>
      <c r="K5376" s="3" t="s">
        <v>16766</v>
      </c>
      <c r="L5376" s="3" t="s">
        <v>6025</v>
      </c>
      <c r="M5376" s="3" t="s">
        <v>6026</v>
      </c>
      <c r="N5376" s="3" t="s">
        <v>6477</v>
      </c>
      <c r="O5376" s="3" t="s">
        <v>6478</v>
      </c>
      <c r="P5376" s="3" t="s">
        <v>16768</v>
      </c>
      <c r="Q5376" s="3" t="s">
        <v>16769</v>
      </c>
      <c r="R5376" s="3" t="s">
        <v>6484</v>
      </c>
      <c r="S5376" s="3" t="s">
        <v>6491</v>
      </c>
      <c r="T5376" s="3" t="s">
        <v>6754</v>
      </c>
      <c r="U5376" s="3" t="s">
        <v>154</v>
      </c>
      <c r="V5376" s="3" t="s">
        <v>6744</v>
      </c>
      <c r="W5376" s="3" t="s">
        <v>154</v>
      </c>
      <c r="X5376" s="3" t="s">
        <v>154</v>
      </c>
      <c r="Y5376" s="3" t="s">
        <v>154</v>
      </c>
      <c r="Z5376" s="3" t="s">
        <v>154</v>
      </c>
      <c r="AA5376" s="3" t="s">
        <v>154</v>
      </c>
      <c r="AB5376" s="3" t="s">
        <v>154</v>
      </c>
      <c r="AC5376" s="3" t="s">
        <v>154</v>
      </c>
      <c r="AD5376" s="3" t="s">
        <v>6151</v>
      </c>
      <c r="AE5376" s="3" t="s">
        <v>6151</v>
      </c>
      <c r="AF5376" s="3" t="s">
        <v>154</v>
      </c>
      <c r="AG5376" s="3" t="s">
        <v>154</v>
      </c>
      <c r="AH5376" s="3" t="s">
        <v>6478</v>
      </c>
      <c r="AI5376" s="3" t="s">
        <v>6482</v>
      </c>
      <c r="AJ5376" s="3" t="s">
        <v>16</v>
      </c>
    </row>
    <row r="5377" spans="1:36" ht="30">
      <c r="A5377" s="10">
        <v>5516</v>
      </c>
      <c r="B5377" t="str">
        <f>IF(K5377="总计","",INDEX(主数据!A:AD,MATCH(J5377,主数据!A:A,0),9))</f>
        <v>华南大区公司</v>
      </c>
      <c r="C5377" t="str">
        <f>IF(K5377="","",INDEX(主数据!A:AD,MATCH(J5377,主数据!A:A,0),11))</f>
        <v>深圳西区</v>
      </c>
      <c r="D5377" t="str">
        <f t="shared" si="332"/>
        <v>SZ23物业服务费标准方式4.17</v>
      </c>
      <c r="E5377" s="13" t="str">
        <f t="shared" si="334"/>
        <v>4.17</v>
      </c>
      <c r="F5377" s="13" t="str">
        <f>IF(E5377="","",IFERROR(IF(IF(K5377="","",INDEX(收费标合同信息维护!A:Q,MATCH(D5377,收费标合同信息维护!J:J,0),10))=D5377,"有","无"),"无"))</f>
        <v>无</v>
      </c>
      <c r="G5377" s="13" t="str">
        <f t="shared" si="333"/>
        <v/>
      </c>
      <c r="H5377" s="13" t="str">
        <f t="shared" si="335"/>
        <v/>
      </c>
      <c r="I5377" s="13" t="str">
        <f>IF(G5377="","",IFERROR(IF(IF(K5377="","",INDEX(收费标合同信息维护!A:Q,MATCH(G5377,收费标合同信息维护!M:M,0),13))=G5377,"有","无"),"无"))</f>
        <v/>
      </c>
      <c r="J5377" s="3" t="s">
        <v>2542</v>
      </c>
      <c r="K5377" s="3" t="s">
        <v>16766</v>
      </c>
      <c r="L5377" s="3" t="s">
        <v>6025</v>
      </c>
      <c r="M5377" s="3" t="s">
        <v>6026</v>
      </c>
      <c r="N5377" s="3" t="s">
        <v>6477</v>
      </c>
      <c r="O5377" s="3" t="s">
        <v>6478</v>
      </c>
      <c r="P5377" s="3" t="s">
        <v>16770</v>
      </c>
      <c r="Q5377" s="3" t="s">
        <v>16771</v>
      </c>
      <c r="R5377" s="3" t="s">
        <v>6484</v>
      </c>
      <c r="S5377" s="3" t="s">
        <v>6491</v>
      </c>
      <c r="T5377" s="3" t="s">
        <v>6754</v>
      </c>
      <c r="U5377" s="3" t="s">
        <v>154</v>
      </c>
      <c r="V5377" s="3" t="s">
        <v>11245</v>
      </c>
      <c r="W5377" s="3" t="s">
        <v>154</v>
      </c>
      <c r="X5377" s="3" t="s">
        <v>154</v>
      </c>
      <c r="Y5377" s="3" t="s">
        <v>154</v>
      </c>
      <c r="Z5377" s="3" t="s">
        <v>154</v>
      </c>
      <c r="AA5377" s="3" t="s">
        <v>154</v>
      </c>
      <c r="AB5377" s="3" t="s">
        <v>154</v>
      </c>
      <c r="AC5377" s="3" t="s">
        <v>154</v>
      </c>
      <c r="AD5377" s="3" t="s">
        <v>6151</v>
      </c>
      <c r="AE5377" s="3" t="s">
        <v>6151</v>
      </c>
      <c r="AF5377" s="3" t="s">
        <v>154</v>
      </c>
      <c r="AG5377" s="3" t="s">
        <v>154</v>
      </c>
      <c r="AH5377" s="3" t="s">
        <v>6478</v>
      </c>
      <c r="AI5377" s="3" t="s">
        <v>6482</v>
      </c>
      <c r="AJ5377" s="3" t="s">
        <v>6033</v>
      </c>
    </row>
    <row r="5378" spans="1:36" ht="30">
      <c r="A5378" s="10">
        <v>5517</v>
      </c>
      <c r="B5378" t="str">
        <f>IF(K5378="总计","",INDEX(主数据!A:AD,MATCH(J5378,主数据!A:A,0),9))</f>
        <v>华南大区公司</v>
      </c>
      <c r="C5378" t="str">
        <f>IF(K5378="","",INDEX(主数据!A:AD,MATCH(J5378,主数据!A:A,0),11))</f>
        <v>深圳西区</v>
      </c>
      <c r="D5378" t="str">
        <f t="shared" ref="D5378:D5441" si="336">J5378&amp;M5378&amp;R5378&amp;E5378</f>
        <v>SZ23物业服务费标准方式2.60</v>
      </c>
      <c r="E5378" s="13" t="str">
        <f t="shared" si="334"/>
        <v>2.60</v>
      </c>
      <c r="F5378" s="13" t="str">
        <f>IF(E5378="","",IFERROR(IF(IF(K5378="","",INDEX(收费标合同信息维护!A:Q,MATCH(D5378,收费标合同信息维护!J:J,0),10))=D5378,"有","无"),"无"))</f>
        <v>无</v>
      </c>
      <c r="G5378" s="13" t="str">
        <f t="shared" ref="G5378:G5441" si="337">IF(W5378="","",J5378&amp;M5378&amp;R5378&amp;H5378)</f>
        <v/>
      </c>
      <c r="H5378" s="13" t="str">
        <f t="shared" si="335"/>
        <v/>
      </c>
      <c r="I5378" s="13" t="str">
        <f>IF(G5378="","",IFERROR(IF(IF(K5378="","",INDEX(收费标合同信息维护!A:Q,MATCH(G5378,收费标合同信息维护!M:M,0),13))=G5378,"有","无"),"无"))</f>
        <v/>
      </c>
      <c r="J5378" s="3" t="s">
        <v>2542</v>
      </c>
      <c r="K5378" s="3" t="s">
        <v>16766</v>
      </c>
      <c r="L5378" s="3" t="s">
        <v>6025</v>
      </c>
      <c r="M5378" s="3" t="s">
        <v>6026</v>
      </c>
      <c r="N5378" s="3" t="s">
        <v>6477</v>
      </c>
      <c r="O5378" s="3" t="s">
        <v>6478</v>
      </c>
      <c r="P5378" s="3" t="s">
        <v>16772</v>
      </c>
      <c r="Q5378" s="3" t="s">
        <v>16773</v>
      </c>
      <c r="R5378" s="3" t="s">
        <v>6484</v>
      </c>
      <c r="S5378" s="3" t="s">
        <v>6491</v>
      </c>
      <c r="T5378" s="3" t="s">
        <v>6754</v>
      </c>
      <c r="U5378" s="3" t="s">
        <v>154</v>
      </c>
      <c r="V5378" s="3" t="s">
        <v>9155</v>
      </c>
      <c r="W5378" s="3" t="s">
        <v>154</v>
      </c>
      <c r="X5378" s="3" t="s">
        <v>154</v>
      </c>
      <c r="Y5378" s="3" t="s">
        <v>154</v>
      </c>
      <c r="Z5378" s="3" t="s">
        <v>154</v>
      </c>
      <c r="AA5378" s="3" t="s">
        <v>154</v>
      </c>
      <c r="AB5378" s="3" t="s">
        <v>154</v>
      </c>
      <c r="AC5378" s="3" t="s">
        <v>154</v>
      </c>
      <c r="AD5378" s="3" t="s">
        <v>6151</v>
      </c>
      <c r="AE5378" s="3" t="s">
        <v>6151</v>
      </c>
      <c r="AF5378" s="3" t="s">
        <v>154</v>
      </c>
      <c r="AG5378" s="3" t="s">
        <v>154</v>
      </c>
      <c r="AH5378" s="3" t="s">
        <v>6478</v>
      </c>
      <c r="AI5378" s="3" t="s">
        <v>6482</v>
      </c>
      <c r="AJ5378" s="3" t="s">
        <v>6033</v>
      </c>
    </row>
    <row r="5379" spans="1:36" ht="30">
      <c r="A5379" s="10">
        <v>5518</v>
      </c>
      <c r="B5379" t="str">
        <f>IF(K5379="总计","",INDEX(主数据!A:AD,MATCH(J5379,主数据!A:A,0),9))</f>
        <v>华南大区公司</v>
      </c>
      <c r="C5379" t="str">
        <f>IF(K5379="","",INDEX(主数据!A:AD,MATCH(J5379,主数据!A:A,0),11))</f>
        <v>深圳西区</v>
      </c>
      <c r="D5379" t="str">
        <f t="shared" si="336"/>
        <v>SZ23物业服务费定额</v>
      </c>
      <c r="E5379" s="13" t="str">
        <f t="shared" ref="E5379:E5442" si="338">TEXT(IF(V5379="","",--V5379),"0.00")</f>
        <v/>
      </c>
      <c r="F5379" s="13" t="str">
        <f>IF(E5379="","",IFERROR(IF(IF(K5379="","",INDEX(收费标合同信息维护!A:Q,MATCH(D5379,收费标合同信息维护!J:J,0),10))=D5379,"有","无"),"无"))</f>
        <v/>
      </c>
      <c r="G5379" s="13" t="str">
        <f t="shared" si="337"/>
        <v>SZ23物业服务费定额500.00</v>
      </c>
      <c r="H5379" s="13" t="str">
        <f t="shared" ref="H5379:H5442" si="339">TEXT(IF(W5379="","",--W5379),"0.00")</f>
        <v>500.00</v>
      </c>
      <c r="I5379" s="13" t="str">
        <f>IF(G5379="","",IFERROR(IF(IF(K5379="","",INDEX(收费标合同信息维护!A:Q,MATCH(G5379,收费标合同信息维护!M:M,0),13))=G5379,"有","无"),"无"))</f>
        <v>无</v>
      </c>
      <c r="J5379" s="3" t="s">
        <v>2542</v>
      </c>
      <c r="K5379" s="3" t="s">
        <v>16766</v>
      </c>
      <c r="L5379" s="3" t="s">
        <v>6025</v>
      </c>
      <c r="M5379" s="3" t="s">
        <v>6026</v>
      </c>
      <c r="N5379" s="3" t="s">
        <v>6477</v>
      </c>
      <c r="O5379" s="3" t="s">
        <v>6478</v>
      </c>
      <c r="P5379" s="3" t="s">
        <v>16774</v>
      </c>
      <c r="Q5379" s="3" t="s">
        <v>16775</v>
      </c>
      <c r="R5379" s="3" t="s">
        <v>6490</v>
      </c>
      <c r="S5379" s="3" t="s">
        <v>6491</v>
      </c>
      <c r="T5379" s="3" t="s">
        <v>6595</v>
      </c>
      <c r="U5379" s="3" t="s">
        <v>154</v>
      </c>
      <c r="V5379" s="3" t="s">
        <v>154</v>
      </c>
      <c r="W5379" s="3" t="s">
        <v>6752</v>
      </c>
      <c r="X5379" s="3" t="s">
        <v>154</v>
      </c>
      <c r="Y5379" s="3" t="s">
        <v>154</v>
      </c>
      <c r="Z5379" s="3" t="s">
        <v>154</v>
      </c>
      <c r="AA5379" s="3" t="s">
        <v>154</v>
      </c>
      <c r="AB5379" s="3" t="s">
        <v>154</v>
      </c>
      <c r="AC5379" s="3" t="s">
        <v>154</v>
      </c>
      <c r="AD5379" s="3" t="s">
        <v>6151</v>
      </c>
      <c r="AE5379" s="3" t="s">
        <v>6151</v>
      </c>
      <c r="AF5379" s="3" t="s">
        <v>154</v>
      </c>
      <c r="AG5379" s="3" t="s">
        <v>154</v>
      </c>
      <c r="AH5379" s="3" t="s">
        <v>6478</v>
      </c>
      <c r="AI5379" s="3" t="s">
        <v>6482</v>
      </c>
      <c r="AJ5379" s="3" t="s">
        <v>6033</v>
      </c>
    </row>
    <row r="5380" spans="1:36" ht="30">
      <c r="A5380" s="10">
        <v>5519</v>
      </c>
      <c r="B5380" t="str">
        <f>IF(K5380="总计","",INDEX(主数据!A:AD,MATCH(J5380,主数据!A:A,0),9))</f>
        <v>华南大区公司</v>
      </c>
      <c r="C5380" t="str">
        <f>IF(K5380="","",INDEX(主数据!A:AD,MATCH(J5380,主数据!A:A,0),11))</f>
        <v>深圳西区</v>
      </c>
      <c r="D5380" t="str">
        <f t="shared" si="336"/>
        <v>SZ23物业服务费定额</v>
      </c>
      <c r="E5380" s="13" t="str">
        <f t="shared" si="338"/>
        <v/>
      </c>
      <c r="F5380" s="13" t="str">
        <f>IF(E5380="","",IFERROR(IF(IF(K5380="","",INDEX(收费标合同信息维护!A:Q,MATCH(D5380,收费标合同信息维护!J:J,0),10))=D5380,"有","无"),"无"))</f>
        <v/>
      </c>
      <c r="G5380" s="13" t="str">
        <f t="shared" si="337"/>
        <v>SZ23物业服务费定额225.00</v>
      </c>
      <c r="H5380" s="13" t="str">
        <f t="shared" si="339"/>
        <v>225.00</v>
      </c>
      <c r="I5380" s="13" t="str">
        <f>IF(G5380="","",IFERROR(IF(IF(K5380="","",INDEX(收费标合同信息维护!A:Q,MATCH(G5380,收费标合同信息维护!M:M,0),13))=G5380,"有","无"),"无"))</f>
        <v>无</v>
      </c>
      <c r="J5380" s="3" t="s">
        <v>2542</v>
      </c>
      <c r="K5380" s="3" t="s">
        <v>16766</v>
      </c>
      <c r="L5380" s="3" t="s">
        <v>6025</v>
      </c>
      <c r="M5380" s="3" t="s">
        <v>6026</v>
      </c>
      <c r="N5380" s="3" t="s">
        <v>6477</v>
      </c>
      <c r="O5380" s="3" t="s">
        <v>6478</v>
      </c>
      <c r="P5380" s="3" t="s">
        <v>16776</v>
      </c>
      <c r="Q5380" s="3" t="s">
        <v>16777</v>
      </c>
      <c r="R5380" s="3" t="s">
        <v>6490</v>
      </c>
      <c r="S5380" s="3" t="s">
        <v>6491</v>
      </c>
      <c r="T5380" s="3" t="s">
        <v>6496</v>
      </c>
      <c r="U5380" s="3" t="s">
        <v>154</v>
      </c>
      <c r="V5380" s="3" t="s">
        <v>154</v>
      </c>
      <c r="W5380" s="3" t="s">
        <v>16778</v>
      </c>
      <c r="X5380" s="3" t="s">
        <v>154</v>
      </c>
      <c r="Y5380" s="3" t="s">
        <v>154</v>
      </c>
      <c r="Z5380" s="3" t="s">
        <v>154</v>
      </c>
      <c r="AA5380" s="3" t="s">
        <v>154</v>
      </c>
      <c r="AB5380" s="3" t="s">
        <v>154</v>
      </c>
      <c r="AC5380" s="3" t="s">
        <v>154</v>
      </c>
      <c r="AD5380" s="3" t="s">
        <v>6151</v>
      </c>
      <c r="AE5380" s="3" t="s">
        <v>6151</v>
      </c>
      <c r="AF5380" s="3" t="s">
        <v>6040</v>
      </c>
      <c r="AG5380" s="3" t="s">
        <v>154</v>
      </c>
      <c r="AH5380" s="3" t="s">
        <v>6478</v>
      </c>
      <c r="AI5380" s="3" t="s">
        <v>6482</v>
      </c>
      <c r="AJ5380" s="3" t="s">
        <v>6033</v>
      </c>
    </row>
    <row r="5381" spans="1:36" ht="15">
      <c r="A5381" s="10">
        <v>5520</v>
      </c>
      <c r="B5381" t="str">
        <f>IF(K5381="总计","",INDEX(主数据!A:AD,MATCH(J5381,主数据!A:A,0),9))</f>
        <v>华南大区公司</v>
      </c>
      <c r="C5381" t="str">
        <f>IF(K5381="","",INDEX(主数据!A:AD,MATCH(J5381,主数据!A:A,0),11))</f>
        <v>深圳西区</v>
      </c>
      <c r="D5381" t="str">
        <f t="shared" si="336"/>
        <v>SZ23维修基金标准方式0.20</v>
      </c>
      <c r="E5381" s="13" t="str">
        <f t="shared" si="338"/>
        <v>0.20</v>
      </c>
      <c r="F5381" s="13" t="str">
        <f>IF(E5381="","",IFERROR(IF(IF(K5381="","",INDEX(收费标合同信息维护!A:Q,MATCH(D5381,收费标合同信息维护!J:J,0),10))=D5381,"有","无"),"无"))</f>
        <v>无</v>
      </c>
      <c r="G5381" s="13" t="str">
        <f t="shared" si="337"/>
        <v/>
      </c>
      <c r="H5381" s="13" t="str">
        <f t="shared" si="339"/>
        <v/>
      </c>
      <c r="I5381" s="13" t="str">
        <f>IF(G5381="","",IFERROR(IF(IF(K5381="","",INDEX(收费标合同信息维护!A:Q,MATCH(G5381,收费标合同信息维护!M:M,0),13))=G5381,"有","无"),"无"))</f>
        <v/>
      </c>
      <c r="J5381" s="3" t="s">
        <v>2542</v>
      </c>
      <c r="K5381" s="3" t="s">
        <v>16766</v>
      </c>
      <c r="L5381" s="3" t="s">
        <v>6696</v>
      </c>
      <c r="M5381" s="3" t="s">
        <v>6697</v>
      </c>
      <c r="N5381" s="3" t="s">
        <v>6477</v>
      </c>
      <c r="O5381" s="3" t="s">
        <v>6478</v>
      </c>
      <c r="P5381" s="3" t="s">
        <v>16779</v>
      </c>
      <c r="Q5381" s="3" t="s">
        <v>6697</v>
      </c>
      <c r="R5381" s="3" t="s">
        <v>6484</v>
      </c>
      <c r="S5381" s="3" t="s">
        <v>6491</v>
      </c>
      <c r="T5381" s="3" t="s">
        <v>6754</v>
      </c>
      <c r="U5381" s="3" t="s">
        <v>154</v>
      </c>
      <c r="V5381" s="3" t="s">
        <v>6624</v>
      </c>
      <c r="W5381" s="3" t="s">
        <v>154</v>
      </c>
      <c r="X5381" s="3" t="s">
        <v>154</v>
      </c>
      <c r="Y5381" s="3" t="s">
        <v>154</v>
      </c>
      <c r="Z5381" s="3" t="s">
        <v>154</v>
      </c>
      <c r="AA5381" s="3" t="s">
        <v>154</v>
      </c>
      <c r="AB5381" s="3" t="s">
        <v>154</v>
      </c>
      <c r="AC5381" s="3" t="s">
        <v>154</v>
      </c>
      <c r="AD5381" s="3" t="s">
        <v>6151</v>
      </c>
      <c r="AE5381" s="3" t="s">
        <v>6151</v>
      </c>
      <c r="AF5381" s="3" t="s">
        <v>154</v>
      </c>
      <c r="AG5381" s="3" t="s">
        <v>154</v>
      </c>
      <c r="AH5381" s="3" t="s">
        <v>6478</v>
      </c>
      <c r="AI5381" s="3" t="s">
        <v>6482</v>
      </c>
      <c r="AJ5381" s="3" t="s">
        <v>16780</v>
      </c>
    </row>
    <row r="5382" spans="1:36" ht="15">
      <c r="A5382" s="10">
        <v>5521</v>
      </c>
      <c r="B5382" t="str">
        <f>IF(K5382="总计","",INDEX(主数据!A:AD,MATCH(J5382,主数据!A:A,0),9))</f>
        <v>华南大区公司</v>
      </c>
      <c r="C5382" t="str">
        <f>IF(K5382="","",INDEX(主数据!A:AD,MATCH(J5382,主数据!A:A,0),11))</f>
        <v>深圳西区</v>
      </c>
      <c r="D5382" t="str">
        <f t="shared" si="336"/>
        <v>SZ23维修基金直接录入</v>
      </c>
      <c r="E5382" s="13" t="str">
        <f t="shared" si="338"/>
        <v/>
      </c>
      <c r="F5382" s="13" t="str">
        <f>IF(E5382="","",IFERROR(IF(IF(K5382="","",INDEX(收费标合同信息维护!A:Q,MATCH(D5382,收费标合同信息维护!J:J,0),10))=D5382,"有","无"),"无"))</f>
        <v/>
      </c>
      <c r="G5382" s="13" t="str">
        <f t="shared" si="337"/>
        <v/>
      </c>
      <c r="H5382" s="13" t="str">
        <f t="shared" si="339"/>
        <v/>
      </c>
      <c r="I5382" s="13" t="str">
        <f>IF(G5382="","",IFERROR(IF(IF(K5382="","",INDEX(收费标合同信息维护!A:Q,MATCH(G5382,收费标合同信息维护!M:M,0),13))=G5382,"有","无"),"无"))</f>
        <v/>
      </c>
      <c r="J5382" s="3" t="s">
        <v>2542</v>
      </c>
      <c r="K5382" s="3" t="s">
        <v>16766</v>
      </c>
      <c r="L5382" s="3" t="s">
        <v>6696</v>
      </c>
      <c r="M5382" s="3" t="s">
        <v>6697</v>
      </c>
      <c r="N5382" s="3" t="s">
        <v>6477</v>
      </c>
      <c r="O5382" s="3" t="s">
        <v>6478</v>
      </c>
      <c r="P5382" s="3" t="s">
        <v>16781</v>
      </c>
      <c r="Q5382" s="3" t="s">
        <v>16782</v>
      </c>
      <c r="R5382" s="3" t="s">
        <v>6479</v>
      </c>
      <c r="S5382" s="3" t="s">
        <v>6480</v>
      </c>
      <c r="T5382" s="3" t="s">
        <v>16783</v>
      </c>
      <c r="U5382" s="3" t="s">
        <v>154</v>
      </c>
      <c r="V5382" s="3" t="s">
        <v>154</v>
      </c>
      <c r="W5382" s="3" t="s">
        <v>154</v>
      </c>
      <c r="X5382" s="3" t="s">
        <v>154</v>
      </c>
      <c r="Y5382" s="3" t="s">
        <v>154</v>
      </c>
      <c r="Z5382" s="3" t="s">
        <v>154</v>
      </c>
      <c r="AA5382" s="3" t="s">
        <v>154</v>
      </c>
      <c r="AB5382" s="3" t="s">
        <v>154</v>
      </c>
      <c r="AC5382" s="3" t="s">
        <v>154</v>
      </c>
      <c r="AD5382" s="3" t="s">
        <v>6151</v>
      </c>
      <c r="AE5382" s="3" t="s">
        <v>6151</v>
      </c>
      <c r="AF5382" s="3" t="s">
        <v>154</v>
      </c>
      <c r="AG5382" s="3" t="s">
        <v>154</v>
      </c>
      <c r="AH5382" s="3" t="s">
        <v>6478</v>
      </c>
      <c r="AI5382" s="3" t="s">
        <v>6482</v>
      </c>
      <c r="AJ5382" s="3" t="s">
        <v>6489</v>
      </c>
    </row>
    <row r="5383" spans="1:36" ht="15">
      <c r="A5383" s="10">
        <v>5522</v>
      </c>
      <c r="B5383" t="str">
        <f>IF(K5383="总计","",INDEX(主数据!A:AD,MATCH(J5383,主数据!A:A,0),9))</f>
        <v>华南大区公司</v>
      </c>
      <c r="C5383" t="str">
        <f>IF(K5383="","",INDEX(主数据!A:AD,MATCH(J5383,主数据!A:A,0),11))</f>
        <v>深圳西区</v>
      </c>
      <c r="D5383" t="str">
        <f t="shared" si="336"/>
        <v>SZ23非自有房屋租赁定额</v>
      </c>
      <c r="E5383" s="13" t="str">
        <f t="shared" si="338"/>
        <v/>
      </c>
      <c r="F5383" s="13" t="str">
        <f>IF(E5383="","",IFERROR(IF(IF(K5383="","",INDEX(收费标合同信息维护!A:Q,MATCH(D5383,收费标合同信息维护!J:J,0),10))=D5383,"有","无"),"无"))</f>
        <v/>
      </c>
      <c r="G5383" s="13" t="str">
        <f t="shared" si="337"/>
        <v>SZ23非自有房屋租赁定额6000.00</v>
      </c>
      <c r="H5383" s="13" t="str">
        <f t="shared" si="339"/>
        <v>6000.00</v>
      </c>
      <c r="I5383" s="13" t="str">
        <f>IF(G5383="","",IFERROR(IF(IF(K5383="","",INDEX(收费标合同信息维护!A:Q,MATCH(G5383,收费标合同信息维护!M:M,0),13))=G5383,"有","无"),"无"))</f>
        <v>无</v>
      </c>
      <c r="J5383" s="3" t="s">
        <v>2542</v>
      </c>
      <c r="K5383" s="3" t="s">
        <v>16766</v>
      </c>
      <c r="L5383" s="3" t="s">
        <v>6699</v>
      </c>
      <c r="M5383" s="3" t="s">
        <v>6700</v>
      </c>
      <c r="N5383" s="3" t="s">
        <v>6477</v>
      </c>
      <c r="O5383" s="3" t="s">
        <v>6478</v>
      </c>
      <c r="P5383" s="3" t="s">
        <v>16784</v>
      </c>
      <c r="Q5383" s="3" t="s">
        <v>16785</v>
      </c>
      <c r="R5383" s="3" t="s">
        <v>6490</v>
      </c>
      <c r="S5383" s="3" t="s">
        <v>6491</v>
      </c>
      <c r="T5383" s="3" t="s">
        <v>7029</v>
      </c>
      <c r="U5383" s="3" t="s">
        <v>154</v>
      </c>
      <c r="V5383" s="3" t="s">
        <v>154</v>
      </c>
      <c r="W5383" s="3" t="s">
        <v>7236</v>
      </c>
      <c r="X5383" s="3" t="s">
        <v>154</v>
      </c>
      <c r="Y5383" s="3" t="s">
        <v>154</v>
      </c>
      <c r="Z5383" s="3" t="s">
        <v>154</v>
      </c>
      <c r="AA5383" s="3" t="s">
        <v>154</v>
      </c>
      <c r="AB5383" s="3" t="s">
        <v>154</v>
      </c>
      <c r="AC5383" s="3" t="s">
        <v>154</v>
      </c>
      <c r="AD5383" s="3" t="s">
        <v>6151</v>
      </c>
      <c r="AE5383" s="3" t="s">
        <v>6151</v>
      </c>
      <c r="AF5383" s="3" t="s">
        <v>154</v>
      </c>
      <c r="AG5383" s="3" t="s">
        <v>154</v>
      </c>
      <c r="AH5383" s="3" t="s">
        <v>6478</v>
      </c>
      <c r="AI5383" s="3" t="s">
        <v>6482</v>
      </c>
      <c r="AJ5383" s="3" t="s">
        <v>6489</v>
      </c>
    </row>
    <row r="5384" spans="1:36" ht="15">
      <c r="A5384" s="10">
        <v>5523</v>
      </c>
      <c r="B5384" t="str">
        <f>IF(K5384="总计","",INDEX(主数据!A:AD,MATCH(J5384,主数据!A:A,0),9))</f>
        <v>华南大区公司</v>
      </c>
      <c r="C5384" t="str">
        <f>IF(K5384="","",INDEX(主数据!A:AD,MATCH(J5384,主数据!A:A,0),11))</f>
        <v>深圳西区</v>
      </c>
      <c r="D5384" t="str">
        <f t="shared" si="336"/>
        <v>SZ23非自有房屋租赁定额</v>
      </c>
      <c r="E5384" s="13" t="str">
        <f t="shared" si="338"/>
        <v/>
      </c>
      <c r="F5384" s="13" t="str">
        <f>IF(E5384="","",IFERROR(IF(IF(K5384="","",INDEX(收费标合同信息维护!A:Q,MATCH(D5384,收费标合同信息维护!J:J,0),10))=D5384,"有","无"),"无"))</f>
        <v/>
      </c>
      <c r="G5384" s="13" t="str">
        <f t="shared" si="337"/>
        <v>SZ23非自有房屋租赁定额5000.00</v>
      </c>
      <c r="H5384" s="13" t="str">
        <f t="shared" si="339"/>
        <v>5000.00</v>
      </c>
      <c r="I5384" s="13" t="str">
        <f>IF(G5384="","",IFERROR(IF(IF(K5384="","",INDEX(收费标合同信息维护!A:Q,MATCH(G5384,收费标合同信息维护!M:M,0),13))=G5384,"有","无"),"无"))</f>
        <v>无</v>
      </c>
      <c r="J5384" s="3" t="s">
        <v>2542</v>
      </c>
      <c r="K5384" s="3" t="s">
        <v>16766</v>
      </c>
      <c r="L5384" s="3" t="s">
        <v>6699</v>
      </c>
      <c r="M5384" s="3" t="s">
        <v>6700</v>
      </c>
      <c r="N5384" s="3" t="s">
        <v>6477</v>
      </c>
      <c r="O5384" s="3" t="s">
        <v>6478</v>
      </c>
      <c r="P5384" s="3" t="s">
        <v>16786</v>
      </c>
      <c r="Q5384" s="3" t="s">
        <v>16787</v>
      </c>
      <c r="R5384" s="3" t="s">
        <v>6490</v>
      </c>
      <c r="S5384" s="3" t="s">
        <v>6491</v>
      </c>
      <c r="T5384" s="3" t="s">
        <v>6537</v>
      </c>
      <c r="U5384" s="3" t="s">
        <v>154</v>
      </c>
      <c r="V5384" s="3" t="s">
        <v>154</v>
      </c>
      <c r="W5384" s="3" t="s">
        <v>7152</v>
      </c>
      <c r="X5384" s="3" t="s">
        <v>154</v>
      </c>
      <c r="Y5384" s="3" t="s">
        <v>154</v>
      </c>
      <c r="Z5384" s="3" t="s">
        <v>154</v>
      </c>
      <c r="AA5384" s="3" t="s">
        <v>154</v>
      </c>
      <c r="AB5384" s="3" t="s">
        <v>154</v>
      </c>
      <c r="AC5384" s="3" t="s">
        <v>154</v>
      </c>
      <c r="AD5384" s="3" t="s">
        <v>6151</v>
      </c>
      <c r="AE5384" s="3" t="s">
        <v>6151</v>
      </c>
      <c r="AF5384" s="3" t="s">
        <v>6040</v>
      </c>
      <c r="AG5384" s="3" t="s">
        <v>154</v>
      </c>
      <c r="AH5384" s="3" t="s">
        <v>6478</v>
      </c>
      <c r="AI5384" s="3" t="s">
        <v>6482</v>
      </c>
      <c r="AJ5384" s="3" t="s">
        <v>6033</v>
      </c>
    </row>
    <row r="5385" spans="1:36" ht="15">
      <c r="A5385" s="10">
        <v>5524</v>
      </c>
      <c r="B5385" t="str">
        <f>IF(K5385="总计","",INDEX(主数据!A:AD,MATCH(J5385,主数据!A:A,0),9))</f>
        <v>华南大区公司</v>
      </c>
      <c r="C5385" t="str">
        <f>IF(K5385="","",INDEX(主数据!A:AD,MATCH(J5385,主数据!A:A,0),11))</f>
        <v>深圳西区</v>
      </c>
      <c r="D5385" t="str">
        <f t="shared" si="336"/>
        <v>SZ23公共服务费定额</v>
      </c>
      <c r="E5385" s="13" t="str">
        <f t="shared" si="338"/>
        <v/>
      </c>
      <c r="F5385" s="13" t="str">
        <f>IF(E5385="","",IFERROR(IF(IF(K5385="","",INDEX(收费标合同信息维护!A:Q,MATCH(D5385,收费标合同信息维护!J:J,0),10))=D5385,"有","无"),"无"))</f>
        <v/>
      </c>
      <c r="G5385" s="13" t="str">
        <f t="shared" si="337"/>
        <v>SZ23公共服务费定额5000.00</v>
      </c>
      <c r="H5385" s="13" t="str">
        <f t="shared" si="339"/>
        <v>5000.00</v>
      </c>
      <c r="I5385" s="13" t="str">
        <f>IF(G5385="","",IFERROR(IF(IF(K5385="","",INDEX(收费标合同信息维护!A:Q,MATCH(G5385,收费标合同信息维护!M:M,0),13))=G5385,"有","无"),"无"))</f>
        <v>无</v>
      </c>
      <c r="J5385" s="3" t="s">
        <v>2542</v>
      </c>
      <c r="K5385" s="3" t="s">
        <v>16766</v>
      </c>
      <c r="L5385" s="3" t="s">
        <v>7004</v>
      </c>
      <c r="M5385" s="3" t="s">
        <v>9471</v>
      </c>
      <c r="N5385" s="3" t="s">
        <v>6477</v>
      </c>
      <c r="O5385" s="3" t="s">
        <v>6478</v>
      </c>
      <c r="P5385" s="3" t="s">
        <v>16788</v>
      </c>
      <c r="Q5385" s="3" t="s">
        <v>16789</v>
      </c>
      <c r="R5385" s="3" t="s">
        <v>6490</v>
      </c>
      <c r="S5385" s="3" t="s">
        <v>6491</v>
      </c>
      <c r="T5385" s="3" t="s">
        <v>6537</v>
      </c>
      <c r="U5385" s="3" t="s">
        <v>154</v>
      </c>
      <c r="V5385" s="3" t="s">
        <v>154</v>
      </c>
      <c r="W5385" s="3" t="s">
        <v>7152</v>
      </c>
      <c r="X5385" s="3" t="s">
        <v>154</v>
      </c>
      <c r="Y5385" s="3" t="s">
        <v>154</v>
      </c>
      <c r="Z5385" s="3" t="s">
        <v>154</v>
      </c>
      <c r="AA5385" s="3" t="s">
        <v>154</v>
      </c>
      <c r="AB5385" s="3" t="s">
        <v>154</v>
      </c>
      <c r="AC5385" s="3" t="s">
        <v>154</v>
      </c>
      <c r="AD5385" s="3" t="s">
        <v>6151</v>
      </c>
      <c r="AE5385" s="3" t="s">
        <v>6151</v>
      </c>
      <c r="AF5385" s="3" t="s">
        <v>154</v>
      </c>
      <c r="AG5385" s="3" t="s">
        <v>154</v>
      </c>
      <c r="AH5385" s="3" t="s">
        <v>6478</v>
      </c>
      <c r="AI5385" s="3" t="s">
        <v>6727</v>
      </c>
      <c r="AJ5385" s="3" t="s">
        <v>6489</v>
      </c>
    </row>
    <row r="5386" spans="1:36" ht="30">
      <c r="A5386" s="10">
        <v>5525</v>
      </c>
      <c r="B5386" t="str">
        <f>IF(K5386="总计","",INDEX(主数据!A:AD,MATCH(J5386,主数据!A:A,0),9))</f>
        <v>华南大区公司</v>
      </c>
      <c r="C5386" t="str">
        <f>IF(K5386="","",INDEX(主数据!A:AD,MATCH(J5386,主数据!A:A,0),11))</f>
        <v>深圳西区</v>
      </c>
      <c r="D5386" t="str">
        <f t="shared" si="336"/>
        <v>SZ23生活垃圾消纳费（仪表）标准方式0.53</v>
      </c>
      <c r="E5386" s="13" t="str">
        <f t="shared" si="338"/>
        <v>0.53</v>
      </c>
      <c r="F5386" s="13" t="str">
        <f>IF(E5386="","",IFERROR(IF(IF(K5386="","",INDEX(收费标合同信息维护!A:Q,MATCH(D5386,收费标合同信息维护!J:J,0),10))=D5386,"有","无"),"无"))</f>
        <v>无</v>
      </c>
      <c r="G5386" s="13" t="str">
        <f t="shared" si="337"/>
        <v/>
      </c>
      <c r="H5386" s="13" t="str">
        <f t="shared" si="339"/>
        <v/>
      </c>
      <c r="I5386" s="13" t="str">
        <f>IF(G5386="","",IFERROR(IF(IF(K5386="","",INDEX(收费标合同信息维护!A:Q,MATCH(G5386,收费标合同信息维护!M:M,0),13))=G5386,"有","无"),"无"))</f>
        <v/>
      </c>
      <c r="J5386" s="3" t="s">
        <v>2542</v>
      </c>
      <c r="K5386" s="3" t="s">
        <v>16766</v>
      </c>
      <c r="L5386" s="3" t="s">
        <v>6705</v>
      </c>
      <c r="M5386" s="3" t="s">
        <v>6706</v>
      </c>
      <c r="N5386" s="3" t="s">
        <v>6603</v>
      </c>
      <c r="O5386" s="3" t="s">
        <v>6478</v>
      </c>
      <c r="P5386" s="3" t="s">
        <v>16790</v>
      </c>
      <c r="Q5386" s="3" t="s">
        <v>16791</v>
      </c>
      <c r="R5386" s="3" t="s">
        <v>6484</v>
      </c>
      <c r="S5386" s="3" t="s">
        <v>6491</v>
      </c>
      <c r="T5386" s="3" t="s">
        <v>7570</v>
      </c>
      <c r="U5386" s="3" t="s">
        <v>154</v>
      </c>
      <c r="V5386" s="3" t="s">
        <v>6903</v>
      </c>
      <c r="W5386" s="3" t="s">
        <v>154</v>
      </c>
      <c r="X5386" s="3" t="s">
        <v>154</v>
      </c>
      <c r="Y5386" s="3" t="s">
        <v>154</v>
      </c>
      <c r="Z5386" s="3" t="s">
        <v>154</v>
      </c>
      <c r="AA5386" s="3" t="s">
        <v>154</v>
      </c>
      <c r="AB5386" s="3" t="s">
        <v>154</v>
      </c>
      <c r="AC5386" s="3" t="s">
        <v>154</v>
      </c>
      <c r="AD5386" s="3" t="s">
        <v>6151</v>
      </c>
      <c r="AE5386" s="3" t="s">
        <v>6151</v>
      </c>
      <c r="AF5386" s="3" t="s">
        <v>154</v>
      </c>
      <c r="AG5386" s="3" t="s">
        <v>154</v>
      </c>
      <c r="AH5386" s="3" t="s">
        <v>6478</v>
      </c>
      <c r="AI5386" s="3" t="s">
        <v>6482</v>
      </c>
      <c r="AJ5386" s="3" t="s">
        <v>6489</v>
      </c>
    </row>
    <row r="5387" spans="1:36" ht="30">
      <c r="A5387" s="10">
        <v>5526</v>
      </c>
      <c r="B5387" t="str">
        <f>IF(K5387="总计","",INDEX(主数据!A:AD,MATCH(J5387,主数据!A:A,0),9))</f>
        <v>华南大区公司</v>
      </c>
      <c r="C5387" t="str">
        <f>IF(K5387="","",INDEX(主数据!A:AD,MATCH(J5387,主数据!A:A,0),11))</f>
        <v>深圳西区</v>
      </c>
      <c r="D5387" t="str">
        <f t="shared" si="336"/>
        <v>SZ23生活垃圾消纳费（仪表）标准方式0.24</v>
      </c>
      <c r="E5387" s="13" t="str">
        <f t="shared" si="338"/>
        <v>0.24</v>
      </c>
      <c r="F5387" s="13" t="str">
        <f>IF(E5387="","",IFERROR(IF(IF(K5387="","",INDEX(收费标合同信息维护!A:Q,MATCH(D5387,收费标合同信息维护!J:J,0),10))=D5387,"有","无"),"无"))</f>
        <v>无</v>
      </c>
      <c r="G5387" s="13" t="str">
        <f t="shared" si="337"/>
        <v/>
      </c>
      <c r="H5387" s="13" t="str">
        <f t="shared" si="339"/>
        <v/>
      </c>
      <c r="I5387" s="13" t="str">
        <f>IF(G5387="","",IFERROR(IF(IF(K5387="","",INDEX(收费标合同信息维护!A:Q,MATCH(G5387,收费标合同信息维护!M:M,0),13))=G5387,"有","无"),"无"))</f>
        <v/>
      </c>
      <c r="J5387" s="3" t="s">
        <v>2542</v>
      </c>
      <c r="K5387" s="3" t="s">
        <v>16766</v>
      </c>
      <c r="L5387" s="3" t="s">
        <v>6705</v>
      </c>
      <c r="M5387" s="3" t="s">
        <v>6706</v>
      </c>
      <c r="N5387" s="3" t="s">
        <v>6603</v>
      </c>
      <c r="O5387" s="3" t="s">
        <v>6478</v>
      </c>
      <c r="P5387" s="3" t="s">
        <v>16792</v>
      </c>
      <c r="Q5387" s="3" t="s">
        <v>16793</v>
      </c>
      <c r="R5387" s="3" t="s">
        <v>6484</v>
      </c>
      <c r="S5387" s="3" t="s">
        <v>6491</v>
      </c>
      <c r="T5387" s="3" t="s">
        <v>6754</v>
      </c>
      <c r="U5387" s="3" t="s">
        <v>154</v>
      </c>
      <c r="V5387" s="3" t="s">
        <v>6899</v>
      </c>
      <c r="W5387" s="3" t="s">
        <v>154</v>
      </c>
      <c r="X5387" s="3" t="s">
        <v>154</v>
      </c>
      <c r="Y5387" s="3" t="s">
        <v>154</v>
      </c>
      <c r="Z5387" s="3" t="s">
        <v>154</v>
      </c>
      <c r="AA5387" s="3" t="s">
        <v>154</v>
      </c>
      <c r="AB5387" s="3" t="s">
        <v>154</v>
      </c>
      <c r="AC5387" s="3" t="s">
        <v>154</v>
      </c>
      <c r="AD5387" s="3" t="s">
        <v>6151</v>
      </c>
      <c r="AE5387" s="3" t="s">
        <v>6151</v>
      </c>
      <c r="AF5387" s="3" t="s">
        <v>154</v>
      </c>
      <c r="AG5387" s="3" t="s">
        <v>154</v>
      </c>
      <c r="AH5387" s="3" t="s">
        <v>6478</v>
      </c>
      <c r="AI5387" s="3" t="s">
        <v>6482</v>
      </c>
      <c r="AJ5387" s="3" t="s">
        <v>6489</v>
      </c>
    </row>
    <row r="5388" spans="1:36" ht="15">
      <c r="A5388" s="10">
        <v>5527</v>
      </c>
      <c r="B5388" t="str">
        <f>IF(K5388="总计","",INDEX(主数据!A:AD,MATCH(J5388,主数据!A:A,0),9))</f>
        <v>华南大区公司</v>
      </c>
      <c r="C5388" t="str">
        <f>IF(K5388="","",INDEX(主数据!A:AD,MATCH(J5388,主数据!A:A,0),11))</f>
        <v>深圳西区</v>
      </c>
      <c r="D5388" t="str">
        <f t="shared" si="336"/>
        <v>SZ23其他费用定额</v>
      </c>
      <c r="E5388" s="13" t="str">
        <f t="shared" si="338"/>
        <v/>
      </c>
      <c r="F5388" s="13" t="str">
        <f>IF(E5388="","",IFERROR(IF(IF(K5388="","",INDEX(收费标合同信息维护!A:Q,MATCH(D5388,收费标合同信息维护!J:J,0),10))=D5388,"有","无"),"无"))</f>
        <v/>
      </c>
      <c r="G5388" s="13" t="str">
        <f t="shared" si="337"/>
        <v>SZ23其他费用定额300.00</v>
      </c>
      <c r="H5388" s="13" t="str">
        <f t="shared" si="339"/>
        <v>300.00</v>
      </c>
      <c r="I5388" s="13" t="str">
        <f>IF(G5388="","",IFERROR(IF(IF(K5388="","",INDEX(收费标合同信息维护!A:Q,MATCH(G5388,收费标合同信息维护!M:M,0),13))=G5388,"有","无"),"无"))</f>
        <v>无</v>
      </c>
      <c r="J5388" s="3" t="s">
        <v>2542</v>
      </c>
      <c r="K5388" s="3" t="s">
        <v>16766</v>
      </c>
      <c r="L5388" s="3" t="s">
        <v>6544</v>
      </c>
      <c r="M5388" s="3" t="s">
        <v>6545</v>
      </c>
      <c r="N5388" s="3" t="s">
        <v>6477</v>
      </c>
      <c r="O5388" s="3" t="s">
        <v>6478</v>
      </c>
      <c r="P5388" s="3" t="s">
        <v>16794</v>
      </c>
      <c r="Q5388" s="3" t="s">
        <v>16795</v>
      </c>
      <c r="R5388" s="3" t="s">
        <v>6490</v>
      </c>
      <c r="S5388" s="3" t="s">
        <v>6491</v>
      </c>
      <c r="T5388" s="3" t="s">
        <v>6754</v>
      </c>
      <c r="U5388" s="3" t="s">
        <v>154</v>
      </c>
      <c r="V5388" s="3" t="s">
        <v>154</v>
      </c>
      <c r="W5388" s="3" t="s">
        <v>6719</v>
      </c>
      <c r="X5388" s="3" t="s">
        <v>154</v>
      </c>
      <c r="Y5388" s="3" t="s">
        <v>154</v>
      </c>
      <c r="Z5388" s="3" t="s">
        <v>154</v>
      </c>
      <c r="AA5388" s="3" t="s">
        <v>154</v>
      </c>
      <c r="AB5388" s="3" t="s">
        <v>154</v>
      </c>
      <c r="AC5388" s="3" t="s">
        <v>154</v>
      </c>
      <c r="AD5388" s="3" t="s">
        <v>6151</v>
      </c>
      <c r="AE5388" s="3" t="s">
        <v>6151</v>
      </c>
      <c r="AF5388" s="3" t="s">
        <v>154</v>
      </c>
      <c r="AG5388" s="3" t="s">
        <v>154</v>
      </c>
      <c r="AH5388" s="3" t="s">
        <v>6478</v>
      </c>
      <c r="AI5388" s="3" t="s">
        <v>6482</v>
      </c>
      <c r="AJ5388" s="3" t="s">
        <v>6033</v>
      </c>
    </row>
    <row r="5389" spans="1:36" ht="15">
      <c r="A5389" s="10">
        <v>5528</v>
      </c>
      <c r="B5389" t="str">
        <f>IF(K5389="总计","",INDEX(主数据!A:AD,MATCH(J5389,主数据!A:A,0),9))</f>
        <v>华南大区公司</v>
      </c>
      <c r="C5389" t="str">
        <f>IF(K5389="","",INDEX(主数据!A:AD,MATCH(J5389,主数据!A:A,0),11))</f>
        <v>深圳西区</v>
      </c>
      <c r="D5389" t="str">
        <f t="shared" si="336"/>
        <v>SZ23电费标准方式1.07</v>
      </c>
      <c r="E5389" s="13" t="str">
        <f t="shared" si="338"/>
        <v>1.07</v>
      </c>
      <c r="F5389" s="13" t="str">
        <f>IF(E5389="","",IFERROR(IF(IF(K5389="","",INDEX(收费标合同信息维护!A:Q,MATCH(D5389,收费标合同信息维护!J:J,0),10))=D5389,"有","无"),"无"))</f>
        <v>无</v>
      </c>
      <c r="G5389" s="13" t="str">
        <f t="shared" si="337"/>
        <v/>
      </c>
      <c r="H5389" s="13" t="str">
        <f t="shared" si="339"/>
        <v/>
      </c>
      <c r="I5389" s="13" t="str">
        <f>IF(G5389="","",IFERROR(IF(IF(K5389="","",INDEX(收费标合同信息维护!A:Q,MATCH(G5389,收费标合同信息维护!M:M,0),13))=G5389,"有","无"),"无"))</f>
        <v/>
      </c>
      <c r="J5389" s="3" t="s">
        <v>2542</v>
      </c>
      <c r="K5389" s="3" t="s">
        <v>16766</v>
      </c>
      <c r="L5389" s="3" t="s">
        <v>6601</v>
      </c>
      <c r="M5389" s="3" t="s">
        <v>6602</v>
      </c>
      <c r="N5389" s="3" t="s">
        <v>6603</v>
      </c>
      <c r="O5389" s="3" t="s">
        <v>6478</v>
      </c>
      <c r="P5389" s="3" t="s">
        <v>16796</v>
      </c>
      <c r="Q5389" s="3" t="s">
        <v>16797</v>
      </c>
      <c r="R5389" s="3" t="s">
        <v>6484</v>
      </c>
      <c r="S5389" s="3" t="s">
        <v>6491</v>
      </c>
      <c r="T5389" s="3" t="s">
        <v>6754</v>
      </c>
      <c r="U5389" s="3" t="s">
        <v>154</v>
      </c>
      <c r="V5389" s="3" t="s">
        <v>16798</v>
      </c>
      <c r="W5389" s="3" t="s">
        <v>154</v>
      </c>
      <c r="X5389" s="3" t="s">
        <v>154</v>
      </c>
      <c r="Y5389" s="3" t="s">
        <v>154</v>
      </c>
      <c r="Z5389" s="3" t="s">
        <v>154</v>
      </c>
      <c r="AA5389" s="3" t="s">
        <v>154</v>
      </c>
      <c r="AB5389" s="3" t="s">
        <v>154</v>
      </c>
      <c r="AC5389" s="3" t="s">
        <v>154</v>
      </c>
      <c r="AD5389" s="3" t="s">
        <v>6151</v>
      </c>
      <c r="AE5389" s="3" t="s">
        <v>6151</v>
      </c>
      <c r="AF5389" s="3" t="s">
        <v>154</v>
      </c>
      <c r="AG5389" s="3" t="s">
        <v>154</v>
      </c>
      <c r="AH5389" s="3" t="s">
        <v>6478</v>
      </c>
      <c r="AI5389" s="3" t="s">
        <v>6482</v>
      </c>
      <c r="AJ5389" s="3" t="s">
        <v>6489</v>
      </c>
    </row>
    <row r="5390" spans="1:36" ht="15">
      <c r="A5390" s="10">
        <v>5529</v>
      </c>
      <c r="B5390" t="str">
        <f>IF(K5390="总计","",INDEX(主数据!A:AD,MATCH(J5390,主数据!A:A,0),9))</f>
        <v>华南大区公司</v>
      </c>
      <c r="C5390" t="str">
        <f>IF(K5390="","",INDEX(主数据!A:AD,MATCH(J5390,主数据!A:A,0),11))</f>
        <v>深圳西区</v>
      </c>
      <c r="D5390" t="str">
        <f t="shared" si="336"/>
        <v>SZ23电费标准方式1.10</v>
      </c>
      <c r="E5390" s="13" t="str">
        <f t="shared" si="338"/>
        <v>1.10</v>
      </c>
      <c r="F5390" s="13" t="str">
        <f>IF(E5390="","",IFERROR(IF(IF(K5390="","",INDEX(收费标合同信息维护!A:Q,MATCH(D5390,收费标合同信息维护!J:J,0),10))=D5390,"有","无"),"无"))</f>
        <v>无</v>
      </c>
      <c r="G5390" s="13" t="str">
        <f t="shared" si="337"/>
        <v/>
      </c>
      <c r="H5390" s="13" t="str">
        <f t="shared" si="339"/>
        <v/>
      </c>
      <c r="I5390" s="13" t="str">
        <f>IF(G5390="","",IFERROR(IF(IF(K5390="","",INDEX(收费标合同信息维护!A:Q,MATCH(G5390,收费标合同信息维护!M:M,0),13))=G5390,"有","无"),"无"))</f>
        <v/>
      </c>
      <c r="J5390" s="3" t="s">
        <v>2542</v>
      </c>
      <c r="K5390" s="3" t="s">
        <v>16766</v>
      </c>
      <c r="L5390" s="3" t="s">
        <v>6601</v>
      </c>
      <c r="M5390" s="3" t="s">
        <v>6602</v>
      </c>
      <c r="N5390" s="3" t="s">
        <v>6603</v>
      </c>
      <c r="O5390" s="3" t="s">
        <v>6478</v>
      </c>
      <c r="P5390" s="3" t="s">
        <v>16799</v>
      </c>
      <c r="Q5390" s="3" t="s">
        <v>16800</v>
      </c>
      <c r="R5390" s="3" t="s">
        <v>6484</v>
      </c>
      <c r="S5390" s="3" t="s">
        <v>6491</v>
      </c>
      <c r="T5390" s="3" t="s">
        <v>6481</v>
      </c>
      <c r="U5390" s="3" t="s">
        <v>154</v>
      </c>
      <c r="V5390" s="3" t="s">
        <v>6488</v>
      </c>
      <c r="W5390" s="3" t="s">
        <v>154</v>
      </c>
      <c r="X5390" s="3" t="s">
        <v>154</v>
      </c>
      <c r="Y5390" s="3" t="s">
        <v>154</v>
      </c>
      <c r="Z5390" s="3" t="s">
        <v>154</v>
      </c>
      <c r="AA5390" s="3" t="s">
        <v>154</v>
      </c>
      <c r="AB5390" s="3" t="s">
        <v>154</v>
      </c>
      <c r="AC5390" s="3" t="s">
        <v>154</v>
      </c>
      <c r="AD5390" s="3" t="s">
        <v>6151</v>
      </c>
      <c r="AE5390" s="3" t="s">
        <v>6151</v>
      </c>
      <c r="AF5390" s="3" t="s">
        <v>154</v>
      </c>
      <c r="AG5390" s="3" t="s">
        <v>154</v>
      </c>
      <c r="AH5390" s="3" t="s">
        <v>6478</v>
      </c>
      <c r="AI5390" s="3" t="s">
        <v>6482</v>
      </c>
      <c r="AJ5390" s="3" t="s">
        <v>6489</v>
      </c>
    </row>
    <row r="5391" spans="1:36" ht="15">
      <c r="A5391" s="10">
        <v>5530</v>
      </c>
      <c r="B5391" t="str">
        <f>IF(K5391="总计","",INDEX(主数据!A:AD,MATCH(J5391,主数据!A:A,0),9))</f>
        <v>华南大区公司</v>
      </c>
      <c r="C5391" t="str">
        <f>IF(K5391="","",INDEX(主数据!A:AD,MATCH(J5391,主数据!A:A,0),11))</f>
        <v>深圳西区</v>
      </c>
      <c r="D5391" t="str">
        <f t="shared" si="336"/>
        <v>SZ23自来水费（简易征收）阶梯方式2.67</v>
      </c>
      <c r="E5391" s="13" t="str">
        <f t="shared" si="338"/>
        <v>2.67</v>
      </c>
      <c r="F5391" s="13" t="str">
        <f>IF(E5391="","",IFERROR(IF(IF(K5391="","",INDEX(收费标合同信息维护!A:Q,MATCH(D5391,收费标合同信息维护!J:J,0),10))=D5391,"有","无"),"无"))</f>
        <v>无</v>
      </c>
      <c r="G5391" s="13" t="str">
        <f t="shared" si="337"/>
        <v/>
      </c>
      <c r="H5391" s="13" t="str">
        <f t="shared" si="339"/>
        <v/>
      </c>
      <c r="I5391" s="13" t="str">
        <f>IF(G5391="","",IFERROR(IF(IF(K5391="","",INDEX(收费标合同信息维护!A:Q,MATCH(G5391,收费标合同信息维护!M:M,0),13))=G5391,"有","无"),"无"))</f>
        <v/>
      </c>
      <c r="J5391" s="3" t="s">
        <v>2542</v>
      </c>
      <c r="K5391" s="3" t="s">
        <v>16766</v>
      </c>
      <c r="L5391" s="3" t="s">
        <v>6615</v>
      </c>
      <c r="M5391" s="3" t="s">
        <v>6616</v>
      </c>
      <c r="N5391" s="3" t="s">
        <v>6603</v>
      </c>
      <c r="O5391" s="3" t="s">
        <v>6478</v>
      </c>
      <c r="P5391" s="3" t="s">
        <v>16801</v>
      </c>
      <c r="Q5391" s="3" t="s">
        <v>16802</v>
      </c>
      <c r="R5391" s="3" t="s">
        <v>6720</v>
      </c>
      <c r="S5391" s="3" t="s">
        <v>6491</v>
      </c>
      <c r="T5391" s="3" t="s">
        <v>6754</v>
      </c>
      <c r="U5391" s="3" t="s">
        <v>154</v>
      </c>
      <c r="V5391" s="3" t="s">
        <v>6724</v>
      </c>
      <c r="W5391" s="3" t="s">
        <v>154</v>
      </c>
      <c r="X5391" s="3" t="s">
        <v>6725</v>
      </c>
      <c r="Y5391" s="3" t="s">
        <v>6954</v>
      </c>
      <c r="Z5391" s="3" t="s">
        <v>6049</v>
      </c>
      <c r="AA5391" s="3" t="s">
        <v>6955</v>
      </c>
      <c r="AB5391" s="3" t="s">
        <v>154</v>
      </c>
      <c r="AC5391" s="3" t="s">
        <v>154</v>
      </c>
      <c r="AD5391" s="3" t="s">
        <v>6151</v>
      </c>
      <c r="AE5391" s="3" t="s">
        <v>6151</v>
      </c>
      <c r="AF5391" s="3" t="s">
        <v>154</v>
      </c>
      <c r="AG5391" s="3" t="s">
        <v>154</v>
      </c>
      <c r="AH5391" s="3" t="s">
        <v>6478</v>
      </c>
      <c r="AI5391" s="3" t="s">
        <v>6482</v>
      </c>
      <c r="AJ5391" s="3" t="s">
        <v>6489</v>
      </c>
    </row>
    <row r="5392" spans="1:36" ht="15">
      <c r="A5392" s="10">
        <v>5531</v>
      </c>
      <c r="B5392" t="str">
        <f>IF(K5392="总计","",INDEX(主数据!A:AD,MATCH(J5392,主数据!A:A,0),9))</f>
        <v>华南大区公司</v>
      </c>
      <c r="C5392" t="str">
        <f>IF(K5392="","",INDEX(主数据!A:AD,MATCH(J5392,主数据!A:A,0),11))</f>
        <v>深圳西区</v>
      </c>
      <c r="D5392" t="str">
        <f t="shared" si="336"/>
        <v>SZ23自来水费（简易征收）标准方式3.77</v>
      </c>
      <c r="E5392" s="13" t="str">
        <f t="shared" si="338"/>
        <v>3.77</v>
      </c>
      <c r="F5392" s="13" t="str">
        <f>IF(E5392="","",IFERROR(IF(IF(K5392="","",INDEX(收费标合同信息维护!A:Q,MATCH(D5392,收费标合同信息维护!J:J,0),10))=D5392,"有","无"),"无"))</f>
        <v>无</v>
      </c>
      <c r="G5392" s="13" t="str">
        <f t="shared" si="337"/>
        <v/>
      </c>
      <c r="H5392" s="13" t="str">
        <f t="shared" si="339"/>
        <v/>
      </c>
      <c r="I5392" s="13" t="str">
        <f>IF(G5392="","",IFERROR(IF(IF(K5392="","",INDEX(收费标合同信息维护!A:Q,MATCH(G5392,收费标合同信息维护!M:M,0),13))=G5392,"有","无"),"无"))</f>
        <v/>
      </c>
      <c r="J5392" s="3" t="s">
        <v>2542</v>
      </c>
      <c r="K5392" s="3" t="s">
        <v>16766</v>
      </c>
      <c r="L5392" s="3" t="s">
        <v>6615</v>
      </c>
      <c r="M5392" s="3" t="s">
        <v>6616</v>
      </c>
      <c r="N5392" s="3" t="s">
        <v>6603</v>
      </c>
      <c r="O5392" s="3" t="s">
        <v>6478</v>
      </c>
      <c r="P5392" s="3" t="s">
        <v>16803</v>
      </c>
      <c r="Q5392" s="3" t="s">
        <v>16804</v>
      </c>
      <c r="R5392" s="3" t="s">
        <v>6484</v>
      </c>
      <c r="S5392" s="3" t="s">
        <v>6491</v>
      </c>
      <c r="T5392" s="3" t="s">
        <v>6754</v>
      </c>
      <c r="U5392" s="3" t="s">
        <v>154</v>
      </c>
      <c r="V5392" s="3" t="s">
        <v>6958</v>
      </c>
      <c r="W5392" s="3" t="s">
        <v>154</v>
      </c>
      <c r="X5392" s="3" t="s">
        <v>154</v>
      </c>
      <c r="Y5392" s="3" t="s">
        <v>154</v>
      </c>
      <c r="Z5392" s="3" t="s">
        <v>154</v>
      </c>
      <c r="AA5392" s="3" t="s">
        <v>154</v>
      </c>
      <c r="AB5392" s="3" t="s">
        <v>154</v>
      </c>
      <c r="AC5392" s="3" t="s">
        <v>154</v>
      </c>
      <c r="AD5392" s="3" t="s">
        <v>6151</v>
      </c>
      <c r="AE5392" s="3" t="s">
        <v>6151</v>
      </c>
      <c r="AF5392" s="3" t="s">
        <v>154</v>
      </c>
      <c r="AG5392" s="3" t="s">
        <v>154</v>
      </c>
      <c r="AH5392" s="3" t="s">
        <v>6478</v>
      </c>
      <c r="AI5392" s="3" t="s">
        <v>6482</v>
      </c>
      <c r="AJ5392" s="3" t="s">
        <v>6489</v>
      </c>
    </row>
    <row r="5393" spans="1:36" ht="15">
      <c r="A5393" s="10">
        <v>5532</v>
      </c>
      <c r="B5393" t="str">
        <f>IF(K5393="总计","",INDEX(主数据!A:AD,MATCH(J5393,主数据!A:A,0),9))</f>
        <v>华南大区公司</v>
      </c>
      <c r="C5393" t="str">
        <f>IF(K5393="","",INDEX(主数据!A:AD,MATCH(J5393,主数据!A:A,0),11))</f>
        <v>深圳西区</v>
      </c>
      <c r="D5393" t="str">
        <f t="shared" si="336"/>
        <v>SZ23排水费直接录入</v>
      </c>
      <c r="E5393" s="13" t="str">
        <f t="shared" si="338"/>
        <v/>
      </c>
      <c r="F5393" s="13" t="str">
        <f>IF(E5393="","",IFERROR(IF(IF(K5393="","",INDEX(收费标合同信息维护!A:Q,MATCH(D5393,收费标合同信息维护!J:J,0),10))=D5393,"有","无"),"无"))</f>
        <v/>
      </c>
      <c r="G5393" s="13" t="str">
        <f t="shared" si="337"/>
        <v/>
      </c>
      <c r="H5393" s="13" t="str">
        <f t="shared" si="339"/>
        <v/>
      </c>
      <c r="I5393" s="13" t="str">
        <f>IF(G5393="","",IFERROR(IF(IF(K5393="","",INDEX(收费标合同信息维护!A:Q,MATCH(G5393,收费标合同信息维护!M:M,0),13))=G5393,"有","无"),"无"))</f>
        <v/>
      </c>
      <c r="J5393" s="3" t="s">
        <v>2542</v>
      </c>
      <c r="K5393" s="3" t="s">
        <v>16766</v>
      </c>
      <c r="L5393" s="3" t="s">
        <v>6959</v>
      </c>
      <c r="M5393" s="3" t="s">
        <v>6960</v>
      </c>
      <c r="N5393" s="3" t="s">
        <v>6477</v>
      </c>
      <c r="O5393" s="3" t="s">
        <v>6478</v>
      </c>
      <c r="P5393" s="3" t="s">
        <v>16805</v>
      </c>
      <c r="Q5393" s="3" t="s">
        <v>6960</v>
      </c>
      <c r="R5393" s="3" t="s">
        <v>6479</v>
      </c>
      <c r="S5393" s="3" t="s">
        <v>6480</v>
      </c>
      <c r="T5393" s="3" t="s">
        <v>6754</v>
      </c>
      <c r="U5393" s="3" t="s">
        <v>154</v>
      </c>
      <c r="V5393" s="3" t="s">
        <v>154</v>
      </c>
      <c r="W5393" s="3" t="s">
        <v>154</v>
      </c>
      <c r="X5393" s="3" t="s">
        <v>154</v>
      </c>
      <c r="Y5393" s="3" t="s">
        <v>154</v>
      </c>
      <c r="Z5393" s="3" t="s">
        <v>154</v>
      </c>
      <c r="AA5393" s="3" t="s">
        <v>154</v>
      </c>
      <c r="AB5393" s="3" t="s">
        <v>154</v>
      </c>
      <c r="AC5393" s="3" t="s">
        <v>154</v>
      </c>
      <c r="AD5393" s="3" t="s">
        <v>6151</v>
      </c>
      <c r="AE5393" s="3" t="s">
        <v>6151</v>
      </c>
      <c r="AF5393" s="3" t="s">
        <v>154</v>
      </c>
      <c r="AG5393" s="3" t="s">
        <v>154</v>
      </c>
      <c r="AH5393" s="3" t="s">
        <v>6478</v>
      </c>
      <c r="AI5393" s="3" t="s">
        <v>6482</v>
      </c>
      <c r="AJ5393" s="3" t="s">
        <v>6489</v>
      </c>
    </row>
    <row r="5394" spans="1:36" ht="30">
      <c r="A5394" s="10">
        <v>5533</v>
      </c>
      <c r="B5394" t="str">
        <f>IF(K5394="总计","",INDEX(主数据!A:AD,MATCH(J5394,主数据!A:A,0),9))</f>
        <v>华南大区公司</v>
      </c>
      <c r="C5394" t="str">
        <f>IF(K5394="","",INDEX(主数据!A:AD,MATCH(J5394,主数据!A:A,0),11))</f>
        <v>深圳西区</v>
      </c>
      <c r="D5394" t="str">
        <f t="shared" si="336"/>
        <v>SZ23自来水费（充值型-简易征收）直接录入</v>
      </c>
      <c r="E5394" s="13" t="str">
        <f t="shared" si="338"/>
        <v/>
      </c>
      <c r="F5394" s="13" t="str">
        <f>IF(E5394="","",IFERROR(IF(IF(K5394="","",INDEX(收费标合同信息维护!A:Q,MATCH(D5394,收费标合同信息维护!J:J,0),10))=D5394,"有","无"),"无"))</f>
        <v/>
      </c>
      <c r="G5394" s="13" t="str">
        <f t="shared" si="337"/>
        <v/>
      </c>
      <c r="H5394" s="13" t="str">
        <f t="shared" si="339"/>
        <v/>
      </c>
      <c r="I5394" s="13" t="str">
        <f>IF(G5394="","",IFERROR(IF(IF(K5394="","",INDEX(收费标合同信息维护!A:Q,MATCH(G5394,收费标合同信息维护!M:M,0),13))=G5394,"有","无"),"无"))</f>
        <v/>
      </c>
      <c r="J5394" s="3" t="s">
        <v>2542</v>
      </c>
      <c r="K5394" s="3" t="s">
        <v>16766</v>
      </c>
      <c r="L5394" s="3" t="s">
        <v>6966</v>
      </c>
      <c r="M5394" s="3" t="s">
        <v>6967</v>
      </c>
      <c r="N5394" s="3" t="s">
        <v>6477</v>
      </c>
      <c r="O5394" s="3" t="s">
        <v>6478</v>
      </c>
      <c r="P5394" s="3" t="s">
        <v>16806</v>
      </c>
      <c r="Q5394" s="3" t="s">
        <v>6723</v>
      </c>
      <c r="R5394" s="3" t="s">
        <v>6479</v>
      </c>
      <c r="S5394" s="3" t="s">
        <v>6480</v>
      </c>
      <c r="T5394" s="3" t="s">
        <v>6754</v>
      </c>
      <c r="U5394" s="3" t="s">
        <v>154</v>
      </c>
      <c r="V5394" s="3" t="s">
        <v>154</v>
      </c>
      <c r="W5394" s="3" t="s">
        <v>154</v>
      </c>
      <c r="X5394" s="3" t="s">
        <v>154</v>
      </c>
      <c r="Y5394" s="3" t="s">
        <v>154</v>
      </c>
      <c r="Z5394" s="3" t="s">
        <v>154</v>
      </c>
      <c r="AA5394" s="3" t="s">
        <v>154</v>
      </c>
      <c r="AB5394" s="3" t="s">
        <v>154</v>
      </c>
      <c r="AC5394" s="3" t="s">
        <v>154</v>
      </c>
      <c r="AD5394" s="3" t="s">
        <v>6151</v>
      </c>
      <c r="AE5394" s="3" t="s">
        <v>6151</v>
      </c>
      <c r="AF5394" s="3" t="s">
        <v>154</v>
      </c>
      <c r="AG5394" s="3" t="s">
        <v>154</v>
      </c>
      <c r="AH5394" s="3" t="s">
        <v>6478</v>
      </c>
      <c r="AI5394" s="3" t="s">
        <v>6482</v>
      </c>
      <c r="AJ5394" s="3" t="s">
        <v>6489</v>
      </c>
    </row>
    <row r="5395" spans="1:36" ht="15">
      <c r="A5395" s="10">
        <v>5534</v>
      </c>
      <c r="B5395" t="str">
        <f>IF(K5395="总计","",INDEX(主数据!A:AD,MATCH(J5395,主数据!A:A,0),9))</f>
        <v>华南大区公司</v>
      </c>
      <c r="C5395" t="str">
        <f>IF(K5395="","",INDEX(主数据!A:AD,MATCH(J5395,主数据!A:A,0),11))</f>
        <v>深圳西区</v>
      </c>
      <c r="D5395" t="str">
        <f t="shared" si="336"/>
        <v>SZ23排水费（仪表）阶梯方式0.81</v>
      </c>
      <c r="E5395" s="13" t="str">
        <f t="shared" si="338"/>
        <v>0.81</v>
      </c>
      <c r="F5395" s="13" t="str">
        <f>IF(E5395="","",IFERROR(IF(IF(K5395="","",INDEX(收费标合同信息维护!A:Q,MATCH(D5395,收费标合同信息维护!J:J,0),10))=D5395,"有","无"),"无"))</f>
        <v>无</v>
      </c>
      <c r="G5395" s="13" t="str">
        <f t="shared" si="337"/>
        <v/>
      </c>
      <c r="H5395" s="13" t="str">
        <f t="shared" si="339"/>
        <v/>
      </c>
      <c r="I5395" s="13" t="str">
        <f>IF(G5395="","",IFERROR(IF(IF(K5395="","",INDEX(收费标合同信息维护!A:Q,MATCH(G5395,收费标合同信息维护!M:M,0),13))=G5395,"有","无"),"无"))</f>
        <v/>
      </c>
      <c r="J5395" s="3" t="s">
        <v>2542</v>
      </c>
      <c r="K5395" s="3" t="s">
        <v>16766</v>
      </c>
      <c r="L5395" s="3" t="s">
        <v>6971</v>
      </c>
      <c r="M5395" s="3" t="s">
        <v>6972</v>
      </c>
      <c r="N5395" s="3" t="s">
        <v>6603</v>
      </c>
      <c r="O5395" s="3" t="s">
        <v>6478</v>
      </c>
      <c r="P5395" s="3" t="s">
        <v>16807</v>
      </c>
      <c r="Q5395" s="3" t="s">
        <v>14120</v>
      </c>
      <c r="R5395" s="3" t="s">
        <v>6720</v>
      </c>
      <c r="S5395" s="3" t="s">
        <v>6491</v>
      </c>
      <c r="T5395" s="3" t="s">
        <v>6754</v>
      </c>
      <c r="U5395" s="3" t="s">
        <v>154</v>
      </c>
      <c r="V5395" s="3" t="s">
        <v>6978</v>
      </c>
      <c r="W5395" s="3" t="s">
        <v>154</v>
      </c>
      <c r="X5395" s="3" t="s">
        <v>6725</v>
      </c>
      <c r="Y5395" s="3" t="s">
        <v>6979</v>
      </c>
      <c r="Z5395" s="3" t="s">
        <v>6049</v>
      </c>
      <c r="AA5395" s="3" t="s">
        <v>6980</v>
      </c>
      <c r="AB5395" s="3" t="s">
        <v>154</v>
      </c>
      <c r="AC5395" s="3" t="s">
        <v>154</v>
      </c>
      <c r="AD5395" s="3" t="s">
        <v>6151</v>
      </c>
      <c r="AE5395" s="3" t="s">
        <v>6151</v>
      </c>
      <c r="AF5395" s="3" t="s">
        <v>154</v>
      </c>
      <c r="AG5395" s="3" t="s">
        <v>154</v>
      </c>
      <c r="AH5395" s="3" t="s">
        <v>6478</v>
      </c>
      <c r="AI5395" s="3" t="s">
        <v>6482</v>
      </c>
      <c r="AJ5395" s="3" t="s">
        <v>6489</v>
      </c>
    </row>
    <row r="5396" spans="1:36" ht="15">
      <c r="A5396" s="10">
        <v>5535</v>
      </c>
      <c r="B5396" t="str">
        <f>IF(K5396="总计","",INDEX(主数据!A:AD,MATCH(J5396,主数据!A:A,0),9))</f>
        <v>华南大区公司</v>
      </c>
      <c r="C5396" t="str">
        <f>IF(K5396="","",INDEX(主数据!A:AD,MATCH(J5396,主数据!A:A,0),11))</f>
        <v>深圳西区</v>
      </c>
      <c r="D5396" t="str">
        <f t="shared" si="336"/>
        <v>SZ23排水费（仪表）标准方式1.08</v>
      </c>
      <c r="E5396" s="13" t="str">
        <f t="shared" si="338"/>
        <v>1.08</v>
      </c>
      <c r="F5396" s="13" t="str">
        <f>IF(E5396="","",IFERROR(IF(IF(K5396="","",INDEX(收费标合同信息维护!A:Q,MATCH(D5396,收费标合同信息维护!J:J,0),10))=D5396,"有","无"),"无"))</f>
        <v>无</v>
      </c>
      <c r="G5396" s="13" t="str">
        <f t="shared" si="337"/>
        <v/>
      </c>
      <c r="H5396" s="13" t="str">
        <f t="shared" si="339"/>
        <v/>
      </c>
      <c r="I5396" s="13" t="str">
        <f>IF(G5396="","",IFERROR(IF(IF(K5396="","",INDEX(收费标合同信息维护!A:Q,MATCH(G5396,收费标合同信息维护!M:M,0),13))=G5396,"有","无"),"无"))</f>
        <v/>
      </c>
      <c r="J5396" s="3" t="s">
        <v>2542</v>
      </c>
      <c r="K5396" s="3" t="s">
        <v>16766</v>
      </c>
      <c r="L5396" s="3" t="s">
        <v>6971</v>
      </c>
      <c r="M5396" s="3" t="s">
        <v>6972</v>
      </c>
      <c r="N5396" s="3" t="s">
        <v>6603</v>
      </c>
      <c r="O5396" s="3" t="s">
        <v>6478</v>
      </c>
      <c r="P5396" s="3" t="s">
        <v>16808</v>
      </c>
      <c r="Q5396" s="3" t="s">
        <v>14124</v>
      </c>
      <c r="R5396" s="3" t="s">
        <v>6484</v>
      </c>
      <c r="S5396" s="3" t="s">
        <v>6491</v>
      </c>
      <c r="T5396" s="3" t="s">
        <v>6754</v>
      </c>
      <c r="U5396" s="3" t="s">
        <v>154</v>
      </c>
      <c r="V5396" s="3" t="s">
        <v>6975</v>
      </c>
      <c r="W5396" s="3" t="s">
        <v>154</v>
      </c>
      <c r="X5396" s="3" t="s">
        <v>154</v>
      </c>
      <c r="Y5396" s="3" t="s">
        <v>154</v>
      </c>
      <c r="Z5396" s="3" t="s">
        <v>154</v>
      </c>
      <c r="AA5396" s="3" t="s">
        <v>154</v>
      </c>
      <c r="AB5396" s="3" t="s">
        <v>154</v>
      </c>
      <c r="AC5396" s="3" t="s">
        <v>154</v>
      </c>
      <c r="AD5396" s="3" t="s">
        <v>6151</v>
      </c>
      <c r="AE5396" s="3" t="s">
        <v>6151</v>
      </c>
      <c r="AF5396" s="3" t="s">
        <v>154</v>
      </c>
      <c r="AG5396" s="3" t="s">
        <v>154</v>
      </c>
      <c r="AH5396" s="3" t="s">
        <v>6478</v>
      </c>
      <c r="AI5396" s="3" t="s">
        <v>6482</v>
      </c>
      <c r="AJ5396" s="3" t="s">
        <v>6489</v>
      </c>
    </row>
    <row r="5397" spans="1:36" ht="15">
      <c r="A5397" s="10">
        <v>5536</v>
      </c>
      <c r="B5397" t="str">
        <f>IF(K5397="总计","",INDEX(主数据!A:AD,MATCH(J5397,主数据!A:A,0),9))</f>
        <v>华南大区公司</v>
      </c>
      <c r="C5397" t="str">
        <f>IF(K5397="","",INDEX(主数据!A:AD,MATCH(J5397,主数据!A:A,0),11))</f>
        <v>广州城区</v>
      </c>
      <c r="D5397" t="str">
        <f t="shared" si="336"/>
        <v>SZ33物业服务费标准方式4.80</v>
      </c>
      <c r="E5397" s="13" t="str">
        <f t="shared" si="338"/>
        <v>4.80</v>
      </c>
      <c r="F5397" s="13" t="str">
        <f>IF(E5397="","",IFERROR(IF(IF(K5397="","",INDEX(收费标合同信息维护!A:Q,MATCH(D5397,收费标合同信息维护!J:J,0),10))=D5397,"有","无"),"无"))</f>
        <v>无</v>
      </c>
      <c r="G5397" s="13" t="str">
        <f t="shared" si="337"/>
        <v/>
      </c>
      <c r="H5397" s="13" t="str">
        <f t="shared" si="339"/>
        <v/>
      </c>
      <c r="I5397" s="13" t="str">
        <f>IF(G5397="","",IFERROR(IF(IF(K5397="","",INDEX(收费标合同信息维护!A:Q,MATCH(G5397,收费标合同信息维护!M:M,0),13))=G5397,"有","无"),"无"))</f>
        <v/>
      </c>
      <c r="J5397" s="3" t="s">
        <v>2267</v>
      </c>
      <c r="K5397" s="3" t="s">
        <v>16809</v>
      </c>
      <c r="L5397" s="3" t="s">
        <v>6025</v>
      </c>
      <c r="M5397" s="3" t="s">
        <v>6026</v>
      </c>
      <c r="N5397" s="3" t="s">
        <v>6477</v>
      </c>
      <c r="O5397" s="3" t="s">
        <v>6478</v>
      </c>
      <c r="P5397" s="3" t="s">
        <v>16810</v>
      </c>
      <c r="Q5397" s="3" t="s">
        <v>16419</v>
      </c>
      <c r="R5397" s="3" t="s">
        <v>6484</v>
      </c>
      <c r="S5397" s="3" t="s">
        <v>6491</v>
      </c>
      <c r="T5397" s="3" t="s">
        <v>6848</v>
      </c>
      <c r="U5397" s="3" t="s">
        <v>154</v>
      </c>
      <c r="V5397" s="3" t="s">
        <v>6883</v>
      </c>
      <c r="W5397" s="3" t="s">
        <v>154</v>
      </c>
      <c r="X5397" s="3" t="s">
        <v>154</v>
      </c>
      <c r="Y5397" s="3" t="s">
        <v>154</v>
      </c>
      <c r="Z5397" s="3" t="s">
        <v>154</v>
      </c>
      <c r="AA5397" s="3" t="s">
        <v>154</v>
      </c>
      <c r="AB5397" s="3" t="s">
        <v>154</v>
      </c>
      <c r="AC5397" s="3" t="s">
        <v>154</v>
      </c>
      <c r="AD5397" s="3" t="s">
        <v>6151</v>
      </c>
      <c r="AE5397" s="3" t="s">
        <v>6151</v>
      </c>
      <c r="AF5397" s="3" t="s">
        <v>154</v>
      </c>
      <c r="AG5397" s="3" t="s">
        <v>154</v>
      </c>
      <c r="AH5397" s="3" t="s">
        <v>6478</v>
      </c>
      <c r="AI5397" s="3" t="s">
        <v>6482</v>
      </c>
      <c r="AJ5397" s="3" t="s">
        <v>6236</v>
      </c>
    </row>
    <row r="5398" spans="1:36" ht="15">
      <c r="A5398" s="10">
        <v>5537</v>
      </c>
      <c r="B5398" t="str">
        <f>IF(K5398="总计","",INDEX(主数据!A:AD,MATCH(J5398,主数据!A:A,0),9))</f>
        <v>华南大区公司</v>
      </c>
      <c r="C5398" t="str">
        <f>IF(K5398="","",INDEX(主数据!A:AD,MATCH(J5398,主数据!A:A,0),11))</f>
        <v>广州城区</v>
      </c>
      <c r="D5398" t="str">
        <f t="shared" si="336"/>
        <v>SZ33物业服务费标准方式2.30</v>
      </c>
      <c r="E5398" s="13" t="str">
        <f t="shared" si="338"/>
        <v>2.30</v>
      </c>
      <c r="F5398" s="13" t="str">
        <f>IF(E5398="","",IFERROR(IF(IF(K5398="","",INDEX(收费标合同信息维护!A:Q,MATCH(D5398,收费标合同信息维护!J:J,0),10))=D5398,"有","无"),"无"))</f>
        <v>无</v>
      </c>
      <c r="G5398" s="13" t="str">
        <f t="shared" si="337"/>
        <v/>
      </c>
      <c r="H5398" s="13" t="str">
        <f t="shared" si="339"/>
        <v/>
      </c>
      <c r="I5398" s="13" t="str">
        <f>IF(G5398="","",IFERROR(IF(IF(K5398="","",INDEX(收费标合同信息维护!A:Q,MATCH(G5398,收费标合同信息维护!M:M,0),13))=G5398,"有","无"),"无"))</f>
        <v/>
      </c>
      <c r="J5398" s="3" t="s">
        <v>2267</v>
      </c>
      <c r="K5398" s="3" t="s">
        <v>16809</v>
      </c>
      <c r="L5398" s="3" t="s">
        <v>6025</v>
      </c>
      <c r="M5398" s="3" t="s">
        <v>6026</v>
      </c>
      <c r="N5398" s="3" t="s">
        <v>6477</v>
      </c>
      <c r="O5398" s="3" t="s">
        <v>6478</v>
      </c>
      <c r="P5398" s="3" t="s">
        <v>16811</v>
      </c>
      <c r="Q5398" s="3" t="s">
        <v>16812</v>
      </c>
      <c r="R5398" s="3" t="s">
        <v>6484</v>
      </c>
      <c r="S5398" s="3" t="s">
        <v>6491</v>
      </c>
      <c r="T5398" s="3" t="s">
        <v>6848</v>
      </c>
      <c r="U5398" s="3" t="s">
        <v>154</v>
      </c>
      <c r="V5398" s="3" t="s">
        <v>7313</v>
      </c>
      <c r="W5398" s="3" t="s">
        <v>154</v>
      </c>
      <c r="X5398" s="3" t="s">
        <v>154</v>
      </c>
      <c r="Y5398" s="3" t="s">
        <v>154</v>
      </c>
      <c r="Z5398" s="3" t="s">
        <v>154</v>
      </c>
      <c r="AA5398" s="3" t="s">
        <v>154</v>
      </c>
      <c r="AB5398" s="3" t="s">
        <v>154</v>
      </c>
      <c r="AC5398" s="3" t="s">
        <v>154</v>
      </c>
      <c r="AD5398" s="3" t="s">
        <v>6151</v>
      </c>
      <c r="AE5398" s="3" t="s">
        <v>6151</v>
      </c>
      <c r="AF5398" s="3" t="s">
        <v>154</v>
      </c>
      <c r="AG5398" s="3" t="s">
        <v>154</v>
      </c>
      <c r="AH5398" s="3" t="s">
        <v>6478</v>
      </c>
      <c r="AI5398" s="3" t="s">
        <v>6482</v>
      </c>
      <c r="AJ5398" s="3" t="s">
        <v>6224</v>
      </c>
    </row>
    <row r="5399" spans="1:36" ht="15">
      <c r="A5399" s="10">
        <v>5538</v>
      </c>
      <c r="B5399" t="str">
        <f>IF(K5399="总计","",INDEX(主数据!A:AD,MATCH(J5399,主数据!A:A,0),9))</f>
        <v>华南大区公司</v>
      </c>
      <c r="C5399" t="str">
        <f>IF(K5399="","",INDEX(主数据!A:AD,MATCH(J5399,主数据!A:A,0),11))</f>
        <v>广州城区</v>
      </c>
      <c r="D5399" t="str">
        <f t="shared" si="336"/>
        <v>SZ33自营停车费（固定）直接录入</v>
      </c>
      <c r="E5399" s="13" t="str">
        <f t="shared" si="338"/>
        <v/>
      </c>
      <c r="F5399" s="13" t="str">
        <f>IF(E5399="","",IFERROR(IF(IF(K5399="","",INDEX(收费标合同信息维护!A:Q,MATCH(D5399,收费标合同信息维护!J:J,0),10))=D5399,"有","无"),"无"))</f>
        <v/>
      </c>
      <c r="G5399" s="13" t="str">
        <f t="shared" si="337"/>
        <v/>
      </c>
      <c r="H5399" s="13" t="str">
        <f t="shared" si="339"/>
        <v/>
      </c>
      <c r="I5399" s="13" t="str">
        <f>IF(G5399="","",IFERROR(IF(IF(K5399="","",INDEX(收费标合同信息维护!A:Q,MATCH(G5399,收费标合同信息维护!M:M,0),13))=G5399,"有","无"),"无"))</f>
        <v/>
      </c>
      <c r="J5399" s="3" t="s">
        <v>2267</v>
      </c>
      <c r="K5399" s="3" t="s">
        <v>16809</v>
      </c>
      <c r="L5399" s="3" t="s">
        <v>6714</v>
      </c>
      <c r="M5399" s="3" t="s">
        <v>6715</v>
      </c>
      <c r="N5399" s="3" t="s">
        <v>6477</v>
      </c>
      <c r="O5399" s="3" t="s">
        <v>6597</v>
      </c>
      <c r="P5399" s="3" t="s">
        <v>16813</v>
      </c>
      <c r="Q5399" s="3" t="s">
        <v>16814</v>
      </c>
      <c r="R5399" s="3" t="s">
        <v>6479</v>
      </c>
      <c r="S5399" s="3" t="s">
        <v>6480</v>
      </c>
      <c r="T5399" s="3" t="s">
        <v>7025</v>
      </c>
      <c r="U5399" s="3" t="s">
        <v>6716</v>
      </c>
      <c r="V5399" s="3" t="s">
        <v>154</v>
      </c>
      <c r="W5399" s="3" t="s">
        <v>154</v>
      </c>
      <c r="X5399" s="3" t="s">
        <v>154</v>
      </c>
      <c r="Y5399" s="3" t="s">
        <v>154</v>
      </c>
      <c r="Z5399" s="3" t="s">
        <v>154</v>
      </c>
      <c r="AA5399" s="3" t="s">
        <v>154</v>
      </c>
      <c r="AB5399" s="3" t="s">
        <v>154</v>
      </c>
      <c r="AC5399" s="3" t="s">
        <v>154</v>
      </c>
      <c r="AD5399" s="3" t="s">
        <v>6151</v>
      </c>
      <c r="AE5399" s="3" t="s">
        <v>6151</v>
      </c>
      <c r="AF5399" s="3" t="s">
        <v>154</v>
      </c>
      <c r="AG5399" s="3" t="s">
        <v>154</v>
      </c>
      <c r="AH5399" s="3" t="s">
        <v>6478</v>
      </c>
      <c r="AI5399" s="3" t="s">
        <v>6482</v>
      </c>
      <c r="AJ5399" s="3" t="s">
        <v>6489</v>
      </c>
    </row>
    <row r="5400" spans="1:36" ht="15">
      <c r="A5400" s="10">
        <v>5539</v>
      </c>
      <c r="B5400" t="str">
        <f>IF(K5400="总计","",INDEX(主数据!A:AD,MATCH(J5400,主数据!A:A,0),9))</f>
        <v>华南大区公司</v>
      </c>
      <c r="C5400" t="str">
        <f>IF(K5400="","",INDEX(主数据!A:AD,MATCH(J5400,主数据!A:A,0),11))</f>
        <v>广州城区</v>
      </c>
      <c r="D5400" t="str">
        <f t="shared" si="336"/>
        <v>SZ33自营停车费（临时）直接录入</v>
      </c>
      <c r="E5400" s="13" t="str">
        <f t="shared" si="338"/>
        <v/>
      </c>
      <c r="F5400" s="13" t="str">
        <f>IF(E5400="","",IFERROR(IF(IF(K5400="","",INDEX(收费标合同信息维护!A:Q,MATCH(D5400,收费标合同信息维护!J:J,0),10))=D5400,"有","无"),"无"))</f>
        <v/>
      </c>
      <c r="G5400" s="13" t="str">
        <f t="shared" si="337"/>
        <v/>
      </c>
      <c r="H5400" s="13" t="str">
        <f t="shared" si="339"/>
        <v/>
      </c>
      <c r="I5400" s="13" t="str">
        <f>IF(G5400="","",IFERROR(IF(IF(K5400="","",INDEX(收费标合同信息维护!A:Q,MATCH(G5400,收费标合同信息维护!M:M,0),13))=G5400,"有","无"),"无"))</f>
        <v/>
      </c>
      <c r="J5400" s="3" t="s">
        <v>2267</v>
      </c>
      <c r="K5400" s="3" t="s">
        <v>16809</v>
      </c>
      <c r="L5400" s="3" t="s">
        <v>8898</v>
      </c>
      <c r="M5400" s="3" t="s">
        <v>8899</v>
      </c>
      <c r="N5400" s="3" t="s">
        <v>6477</v>
      </c>
      <c r="O5400" s="3" t="s">
        <v>6597</v>
      </c>
      <c r="P5400" s="3" t="s">
        <v>16815</v>
      </c>
      <c r="Q5400" s="3" t="s">
        <v>16816</v>
      </c>
      <c r="R5400" s="3" t="s">
        <v>6479</v>
      </c>
      <c r="S5400" s="3" t="s">
        <v>6480</v>
      </c>
      <c r="T5400" s="3" t="s">
        <v>7025</v>
      </c>
      <c r="U5400" s="3" t="s">
        <v>6716</v>
      </c>
      <c r="V5400" s="3" t="s">
        <v>154</v>
      </c>
      <c r="W5400" s="3" t="s">
        <v>154</v>
      </c>
      <c r="X5400" s="3" t="s">
        <v>154</v>
      </c>
      <c r="Y5400" s="3" t="s">
        <v>154</v>
      </c>
      <c r="Z5400" s="3" t="s">
        <v>154</v>
      </c>
      <c r="AA5400" s="3" t="s">
        <v>154</v>
      </c>
      <c r="AB5400" s="3" t="s">
        <v>154</v>
      </c>
      <c r="AC5400" s="3" t="s">
        <v>154</v>
      </c>
      <c r="AD5400" s="3" t="s">
        <v>6151</v>
      </c>
      <c r="AE5400" s="3" t="s">
        <v>6151</v>
      </c>
      <c r="AF5400" s="3" t="s">
        <v>154</v>
      </c>
      <c r="AG5400" s="3" t="s">
        <v>154</v>
      </c>
      <c r="AH5400" s="3" t="s">
        <v>6478</v>
      </c>
      <c r="AI5400" s="3" t="s">
        <v>6482</v>
      </c>
      <c r="AJ5400" s="3" t="s">
        <v>6489</v>
      </c>
    </row>
    <row r="5401" spans="1:36" ht="15">
      <c r="A5401" s="10">
        <v>5540</v>
      </c>
      <c r="B5401" t="str">
        <f>IF(K5401="总计","",INDEX(主数据!A:AD,MATCH(J5401,主数据!A:A,0),9))</f>
        <v>华南大区公司</v>
      </c>
      <c r="C5401" t="str">
        <f>IF(K5401="","",INDEX(主数据!A:AD,MATCH(J5401,主数据!A:A,0),11))</f>
        <v>广州城区</v>
      </c>
      <c r="D5401" t="str">
        <f t="shared" si="336"/>
        <v>SZ33自营停车费（临时）直接录入</v>
      </c>
      <c r="E5401" s="13" t="str">
        <f t="shared" si="338"/>
        <v/>
      </c>
      <c r="F5401" s="13" t="str">
        <f>IF(E5401="","",IFERROR(IF(IF(K5401="","",INDEX(收费标合同信息维护!A:Q,MATCH(D5401,收费标合同信息维护!J:J,0),10))=D5401,"有","无"),"无"))</f>
        <v/>
      </c>
      <c r="G5401" s="13" t="str">
        <f t="shared" si="337"/>
        <v/>
      </c>
      <c r="H5401" s="13" t="str">
        <f t="shared" si="339"/>
        <v/>
      </c>
      <c r="I5401" s="13" t="str">
        <f>IF(G5401="","",IFERROR(IF(IF(K5401="","",INDEX(收费标合同信息维护!A:Q,MATCH(G5401,收费标合同信息维护!M:M,0),13))=G5401,"有","无"),"无"))</f>
        <v/>
      </c>
      <c r="J5401" s="3" t="s">
        <v>2267</v>
      </c>
      <c r="K5401" s="3" t="s">
        <v>16809</v>
      </c>
      <c r="L5401" s="3" t="s">
        <v>8898</v>
      </c>
      <c r="M5401" s="3" t="s">
        <v>8899</v>
      </c>
      <c r="N5401" s="3" t="s">
        <v>6477</v>
      </c>
      <c r="O5401" s="3" t="s">
        <v>6597</v>
      </c>
      <c r="P5401" s="3" t="s">
        <v>16817</v>
      </c>
      <c r="Q5401" s="3" t="s">
        <v>10546</v>
      </c>
      <c r="R5401" s="3" t="s">
        <v>6479</v>
      </c>
      <c r="S5401" s="3" t="s">
        <v>6480</v>
      </c>
      <c r="T5401" s="3" t="s">
        <v>7025</v>
      </c>
      <c r="U5401" s="3" t="s">
        <v>6716</v>
      </c>
      <c r="V5401" s="3" t="s">
        <v>154</v>
      </c>
      <c r="W5401" s="3" t="s">
        <v>154</v>
      </c>
      <c r="X5401" s="3" t="s">
        <v>154</v>
      </c>
      <c r="Y5401" s="3" t="s">
        <v>154</v>
      </c>
      <c r="Z5401" s="3" t="s">
        <v>154</v>
      </c>
      <c r="AA5401" s="3" t="s">
        <v>154</v>
      </c>
      <c r="AB5401" s="3" t="s">
        <v>154</v>
      </c>
      <c r="AC5401" s="3" t="s">
        <v>154</v>
      </c>
      <c r="AD5401" s="3" t="s">
        <v>6151</v>
      </c>
      <c r="AE5401" s="3" t="s">
        <v>6151</v>
      </c>
      <c r="AF5401" s="3" t="s">
        <v>154</v>
      </c>
      <c r="AG5401" s="3" t="s">
        <v>154</v>
      </c>
      <c r="AH5401" s="3" t="s">
        <v>6478</v>
      </c>
      <c r="AI5401" s="3" t="s">
        <v>6482</v>
      </c>
      <c r="AJ5401" s="3" t="s">
        <v>6489</v>
      </c>
    </row>
    <row r="5402" spans="1:36" ht="15">
      <c r="A5402" s="10">
        <v>5541</v>
      </c>
      <c r="B5402" t="str">
        <f>IF(K5402="总计","",INDEX(主数据!A:AD,MATCH(J5402,主数据!A:A,0),9))</f>
        <v>华南大区公司</v>
      </c>
      <c r="C5402" t="str">
        <f>IF(K5402="","",INDEX(主数据!A:AD,MATCH(J5402,主数据!A:A,0),11))</f>
        <v>广州城区</v>
      </c>
      <c r="D5402" t="str">
        <f t="shared" si="336"/>
        <v>SZ33专供电服务费标准方式0.35</v>
      </c>
      <c r="E5402" s="13" t="str">
        <f t="shared" si="338"/>
        <v>0.35</v>
      </c>
      <c r="F5402" s="13" t="str">
        <f>IF(E5402="","",IFERROR(IF(IF(K5402="","",INDEX(收费标合同信息维护!A:Q,MATCH(D5402,收费标合同信息维护!J:J,0),10))=D5402,"有","无"),"无"))</f>
        <v>无</v>
      </c>
      <c r="G5402" s="13" t="str">
        <f t="shared" si="337"/>
        <v/>
      </c>
      <c r="H5402" s="13" t="str">
        <f t="shared" si="339"/>
        <v/>
      </c>
      <c r="I5402" s="13" t="str">
        <f>IF(G5402="","",IFERROR(IF(IF(K5402="","",INDEX(收费标合同信息维护!A:Q,MATCH(G5402,收费标合同信息维护!M:M,0),13))=G5402,"有","无"),"无"))</f>
        <v/>
      </c>
      <c r="J5402" s="3" t="s">
        <v>2267</v>
      </c>
      <c r="K5402" s="3" t="s">
        <v>16809</v>
      </c>
      <c r="L5402" s="3" t="s">
        <v>6911</v>
      </c>
      <c r="M5402" s="3" t="s">
        <v>6912</v>
      </c>
      <c r="N5402" s="3" t="s">
        <v>6603</v>
      </c>
      <c r="O5402" s="3" t="s">
        <v>6478</v>
      </c>
      <c r="P5402" s="3" t="s">
        <v>16818</v>
      </c>
      <c r="Q5402" s="3" t="s">
        <v>6912</v>
      </c>
      <c r="R5402" s="3" t="s">
        <v>6484</v>
      </c>
      <c r="S5402" s="3" t="s">
        <v>6491</v>
      </c>
      <c r="T5402" s="3" t="s">
        <v>6548</v>
      </c>
      <c r="U5402" s="3" t="s">
        <v>154</v>
      </c>
      <c r="V5402" s="3" t="s">
        <v>12998</v>
      </c>
      <c r="W5402" s="3" t="s">
        <v>154</v>
      </c>
      <c r="X5402" s="3" t="s">
        <v>154</v>
      </c>
      <c r="Y5402" s="3" t="s">
        <v>154</v>
      </c>
      <c r="Z5402" s="3" t="s">
        <v>154</v>
      </c>
      <c r="AA5402" s="3" t="s">
        <v>154</v>
      </c>
      <c r="AB5402" s="3" t="s">
        <v>154</v>
      </c>
      <c r="AC5402" s="3" t="s">
        <v>154</v>
      </c>
      <c r="AD5402" s="3" t="s">
        <v>6151</v>
      </c>
      <c r="AE5402" s="3" t="s">
        <v>6151</v>
      </c>
      <c r="AF5402" s="3" t="s">
        <v>154</v>
      </c>
      <c r="AG5402" s="3" t="s">
        <v>154</v>
      </c>
      <c r="AH5402" s="3" t="s">
        <v>6478</v>
      </c>
      <c r="AI5402" s="3" t="s">
        <v>6482</v>
      </c>
      <c r="AJ5402" s="3" t="s">
        <v>6489</v>
      </c>
    </row>
    <row r="5403" spans="1:36" ht="15">
      <c r="A5403" s="10">
        <v>5542</v>
      </c>
      <c r="B5403" t="str">
        <f>IF(K5403="总计","",INDEX(主数据!A:AD,MATCH(J5403,主数据!A:A,0),9))</f>
        <v>华南大区公司</v>
      </c>
      <c r="C5403" t="str">
        <f>IF(K5403="","",INDEX(主数据!A:AD,MATCH(J5403,主数据!A:A,0),11))</f>
        <v>广州城区</v>
      </c>
      <c r="D5403" t="str">
        <f t="shared" si="336"/>
        <v>SZ33二次供水服务费标准方式0.26</v>
      </c>
      <c r="E5403" s="13" t="str">
        <f t="shared" si="338"/>
        <v>0.26</v>
      </c>
      <c r="F5403" s="13" t="str">
        <f>IF(E5403="","",IFERROR(IF(IF(K5403="","",INDEX(收费标合同信息维护!A:Q,MATCH(D5403,收费标合同信息维护!J:J,0),10))=D5403,"有","无"),"无"))</f>
        <v>无</v>
      </c>
      <c r="G5403" s="13" t="str">
        <f t="shared" si="337"/>
        <v/>
      </c>
      <c r="H5403" s="13" t="str">
        <f t="shared" si="339"/>
        <v/>
      </c>
      <c r="I5403" s="13" t="str">
        <f>IF(G5403="","",IFERROR(IF(IF(K5403="","",INDEX(收费标合同信息维护!A:Q,MATCH(G5403,收费标合同信息维护!M:M,0),13))=G5403,"有","无"),"无"))</f>
        <v/>
      </c>
      <c r="J5403" s="3" t="s">
        <v>2267</v>
      </c>
      <c r="K5403" s="3" t="s">
        <v>16809</v>
      </c>
      <c r="L5403" s="3" t="s">
        <v>10395</v>
      </c>
      <c r="M5403" s="3" t="s">
        <v>10396</v>
      </c>
      <c r="N5403" s="3" t="s">
        <v>6603</v>
      </c>
      <c r="O5403" s="3" t="s">
        <v>6478</v>
      </c>
      <c r="P5403" s="3" t="s">
        <v>16819</v>
      </c>
      <c r="Q5403" s="3" t="s">
        <v>16820</v>
      </c>
      <c r="R5403" s="3" t="s">
        <v>6484</v>
      </c>
      <c r="S5403" s="3" t="s">
        <v>6491</v>
      </c>
      <c r="T5403" s="3" t="s">
        <v>6548</v>
      </c>
      <c r="U5403" s="3" t="s">
        <v>154</v>
      </c>
      <c r="V5403" s="3" t="s">
        <v>16821</v>
      </c>
      <c r="W5403" s="3" t="s">
        <v>154</v>
      </c>
      <c r="X5403" s="3" t="s">
        <v>154</v>
      </c>
      <c r="Y5403" s="3" t="s">
        <v>154</v>
      </c>
      <c r="Z5403" s="3" t="s">
        <v>154</v>
      </c>
      <c r="AA5403" s="3" t="s">
        <v>154</v>
      </c>
      <c r="AB5403" s="3" t="s">
        <v>154</v>
      </c>
      <c r="AC5403" s="3" t="s">
        <v>154</v>
      </c>
      <c r="AD5403" s="3" t="s">
        <v>6151</v>
      </c>
      <c r="AE5403" s="3" t="s">
        <v>6151</v>
      </c>
      <c r="AF5403" s="3" t="s">
        <v>154</v>
      </c>
      <c r="AG5403" s="3" t="s">
        <v>154</v>
      </c>
      <c r="AH5403" s="3" t="s">
        <v>6478</v>
      </c>
      <c r="AI5403" s="3" t="s">
        <v>6482</v>
      </c>
      <c r="AJ5403" s="3" t="s">
        <v>6489</v>
      </c>
    </row>
    <row r="5404" spans="1:36" ht="15">
      <c r="A5404" s="10">
        <v>5543</v>
      </c>
      <c r="B5404" t="str">
        <f>IF(K5404="总计","",INDEX(主数据!A:AD,MATCH(J5404,主数据!A:A,0),9))</f>
        <v>华南大区公司</v>
      </c>
      <c r="C5404" t="str">
        <f>IF(K5404="","",INDEX(主数据!A:AD,MATCH(J5404,主数据!A:A,0),11))</f>
        <v>广州城区</v>
      </c>
      <c r="D5404" t="str">
        <f t="shared" si="336"/>
        <v>SZ33其他费用直接录入</v>
      </c>
      <c r="E5404" s="13" t="str">
        <f t="shared" si="338"/>
        <v/>
      </c>
      <c r="F5404" s="13" t="str">
        <f>IF(E5404="","",IFERROR(IF(IF(K5404="","",INDEX(收费标合同信息维护!A:Q,MATCH(D5404,收费标合同信息维护!J:J,0),10))=D5404,"有","无"),"无"))</f>
        <v/>
      </c>
      <c r="G5404" s="13" t="str">
        <f t="shared" si="337"/>
        <v/>
      </c>
      <c r="H5404" s="13" t="str">
        <f t="shared" si="339"/>
        <v/>
      </c>
      <c r="I5404" s="13" t="str">
        <f>IF(G5404="","",IFERROR(IF(IF(K5404="","",INDEX(收费标合同信息维护!A:Q,MATCH(G5404,收费标合同信息维护!M:M,0),13))=G5404,"有","无"),"无"))</f>
        <v/>
      </c>
      <c r="J5404" s="3" t="s">
        <v>2267</v>
      </c>
      <c r="K5404" s="3" t="s">
        <v>16809</v>
      </c>
      <c r="L5404" s="3" t="s">
        <v>6544</v>
      </c>
      <c r="M5404" s="3" t="s">
        <v>6545</v>
      </c>
      <c r="N5404" s="3" t="s">
        <v>6477</v>
      </c>
      <c r="O5404" s="3" t="s">
        <v>6478</v>
      </c>
      <c r="P5404" s="3" t="s">
        <v>16822</v>
      </c>
      <c r="Q5404" s="3" t="s">
        <v>6545</v>
      </c>
      <c r="R5404" s="3" t="s">
        <v>6479</v>
      </c>
      <c r="S5404" s="3" t="s">
        <v>6480</v>
      </c>
      <c r="T5404" s="3" t="s">
        <v>7025</v>
      </c>
      <c r="U5404" s="3" t="s">
        <v>154</v>
      </c>
      <c r="V5404" s="3" t="s">
        <v>154</v>
      </c>
      <c r="W5404" s="3" t="s">
        <v>154</v>
      </c>
      <c r="X5404" s="3" t="s">
        <v>154</v>
      </c>
      <c r="Y5404" s="3" t="s">
        <v>154</v>
      </c>
      <c r="Z5404" s="3" t="s">
        <v>154</v>
      </c>
      <c r="AA5404" s="3" t="s">
        <v>154</v>
      </c>
      <c r="AB5404" s="3" t="s">
        <v>154</v>
      </c>
      <c r="AC5404" s="3" t="s">
        <v>154</v>
      </c>
      <c r="AD5404" s="3" t="s">
        <v>6151</v>
      </c>
      <c r="AE5404" s="3" t="s">
        <v>6151</v>
      </c>
      <c r="AF5404" s="3" t="s">
        <v>154</v>
      </c>
      <c r="AG5404" s="3" t="s">
        <v>154</v>
      </c>
      <c r="AH5404" s="3" t="s">
        <v>6478</v>
      </c>
      <c r="AI5404" s="3" t="s">
        <v>6482</v>
      </c>
      <c r="AJ5404" s="3" t="s">
        <v>16823</v>
      </c>
    </row>
    <row r="5405" spans="1:36" ht="15">
      <c r="A5405" s="10">
        <v>5544</v>
      </c>
      <c r="B5405" t="str">
        <f>IF(K5405="总计","",INDEX(主数据!A:AD,MATCH(J5405,主数据!A:A,0),9))</f>
        <v>华南大区公司</v>
      </c>
      <c r="C5405" t="str">
        <f>IF(K5405="","",INDEX(主数据!A:AD,MATCH(J5405,主数据!A:A,0),11))</f>
        <v>广州城区</v>
      </c>
      <c r="D5405" t="str">
        <f t="shared" si="336"/>
        <v>SZ33电费标准方式0.65</v>
      </c>
      <c r="E5405" s="13" t="str">
        <f t="shared" si="338"/>
        <v>0.65</v>
      </c>
      <c r="F5405" s="13" t="str">
        <f>IF(E5405="","",IFERROR(IF(IF(K5405="","",INDEX(收费标合同信息维护!A:Q,MATCH(D5405,收费标合同信息维护!J:J,0),10))=D5405,"有","无"),"无"))</f>
        <v>无</v>
      </c>
      <c r="G5405" s="13" t="str">
        <f t="shared" si="337"/>
        <v/>
      </c>
      <c r="H5405" s="13" t="str">
        <f t="shared" si="339"/>
        <v/>
      </c>
      <c r="I5405" s="13" t="str">
        <f>IF(G5405="","",IFERROR(IF(IF(K5405="","",INDEX(收费标合同信息维护!A:Q,MATCH(G5405,收费标合同信息维护!M:M,0),13))=G5405,"有","无"),"无"))</f>
        <v/>
      </c>
      <c r="J5405" s="3" t="s">
        <v>2267</v>
      </c>
      <c r="K5405" s="3" t="s">
        <v>16809</v>
      </c>
      <c r="L5405" s="3" t="s">
        <v>6601</v>
      </c>
      <c r="M5405" s="3" t="s">
        <v>6602</v>
      </c>
      <c r="N5405" s="3" t="s">
        <v>6603</v>
      </c>
      <c r="O5405" s="3" t="s">
        <v>6478</v>
      </c>
      <c r="P5405" s="3" t="s">
        <v>16824</v>
      </c>
      <c r="Q5405" s="3" t="s">
        <v>16700</v>
      </c>
      <c r="R5405" s="3" t="s">
        <v>6484</v>
      </c>
      <c r="S5405" s="3" t="s">
        <v>6491</v>
      </c>
      <c r="T5405" s="3" t="s">
        <v>7025</v>
      </c>
      <c r="U5405" s="3" t="s">
        <v>154</v>
      </c>
      <c r="V5405" s="3" t="s">
        <v>16825</v>
      </c>
      <c r="W5405" s="3" t="s">
        <v>154</v>
      </c>
      <c r="X5405" s="3" t="s">
        <v>154</v>
      </c>
      <c r="Y5405" s="3" t="s">
        <v>154</v>
      </c>
      <c r="Z5405" s="3" t="s">
        <v>154</v>
      </c>
      <c r="AA5405" s="3" t="s">
        <v>154</v>
      </c>
      <c r="AB5405" s="3" t="s">
        <v>154</v>
      </c>
      <c r="AC5405" s="3" t="s">
        <v>154</v>
      </c>
      <c r="AD5405" s="3" t="s">
        <v>6151</v>
      </c>
      <c r="AE5405" s="3" t="s">
        <v>6151</v>
      </c>
      <c r="AF5405" s="3" t="s">
        <v>154</v>
      </c>
      <c r="AG5405" s="3" t="s">
        <v>154</v>
      </c>
      <c r="AH5405" s="3" t="s">
        <v>6478</v>
      </c>
      <c r="AI5405" s="3" t="s">
        <v>6482</v>
      </c>
      <c r="AJ5405" s="3" t="s">
        <v>6489</v>
      </c>
    </row>
    <row r="5406" spans="1:36" ht="15">
      <c r="A5406" s="10">
        <v>5545</v>
      </c>
      <c r="B5406" t="str">
        <f>IF(K5406="总计","",INDEX(主数据!A:AD,MATCH(J5406,主数据!A:A,0),9))</f>
        <v>华南大区公司</v>
      </c>
      <c r="C5406" t="str">
        <f>IF(K5406="","",INDEX(主数据!A:AD,MATCH(J5406,主数据!A:A,0),11))</f>
        <v>广州城区</v>
      </c>
      <c r="D5406" t="str">
        <f t="shared" si="336"/>
        <v>SZ33电费标准方式0.75</v>
      </c>
      <c r="E5406" s="13" t="str">
        <f t="shared" si="338"/>
        <v>0.75</v>
      </c>
      <c r="F5406" s="13" t="str">
        <f>IF(E5406="","",IFERROR(IF(IF(K5406="","",INDEX(收费标合同信息维护!A:Q,MATCH(D5406,收费标合同信息维护!J:J,0),10))=D5406,"有","无"),"无"))</f>
        <v>无</v>
      </c>
      <c r="G5406" s="13" t="str">
        <f t="shared" si="337"/>
        <v/>
      </c>
      <c r="H5406" s="13" t="str">
        <f t="shared" si="339"/>
        <v/>
      </c>
      <c r="I5406" s="13" t="str">
        <f>IF(G5406="","",IFERROR(IF(IF(K5406="","",INDEX(收费标合同信息维护!A:Q,MATCH(G5406,收费标合同信息维护!M:M,0),13))=G5406,"有","无"),"无"))</f>
        <v/>
      </c>
      <c r="J5406" s="3" t="s">
        <v>2267</v>
      </c>
      <c r="K5406" s="3" t="s">
        <v>16809</v>
      </c>
      <c r="L5406" s="3" t="s">
        <v>6601</v>
      </c>
      <c r="M5406" s="3" t="s">
        <v>6602</v>
      </c>
      <c r="N5406" s="3" t="s">
        <v>6603</v>
      </c>
      <c r="O5406" s="3" t="s">
        <v>6478</v>
      </c>
      <c r="P5406" s="3" t="s">
        <v>16826</v>
      </c>
      <c r="Q5406" s="3" t="s">
        <v>9064</v>
      </c>
      <c r="R5406" s="3" t="s">
        <v>6484</v>
      </c>
      <c r="S5406" s="3" t="s">
        <v>6491</v>
      </c>
      <c r="T5406" s="3" t="s">
        <v>7025</v>
      </c>
      <c r="U5406" s="3" t="s">
        <v>154</v>
      </c>
      <c r="V5406" s="3" t="s">
        <v>8930</v>
      </c>
      <c r="W5406" s="3" t="s">
        <v>154</v>
      </c>
      <c r="X5406" s="3" t="s">
        <v>154</v>
      </c>
      <c r="Y5406" s="3" t="s">
        <v>154</v>
      </c>
      <c r="Z5406" s="3" t="s">
        <v>154</v>
      </c>
      <c r="AA5406" s="3" t="s">
        <v>154</v>
      </c>
      <c r="AB5406" s="3" t="s">
        <v>154</v>
      </c>
      <c r="AC5406" s="3" t="s">
        <v>154</v>
      </c>
      <c r="AD5406" s="3" t="s">
        <v>6151</v>
      </c>
      <c r="AE5406" s="3" t="s">
        <v>6151</v>
      </c>
      <c r="AF5406" s="3" t="s">
        <v>154</v>
      </c>
      <c r="AG5406" s="3" t="s">
        <v>154</v>
      </c>
      <c r="AH5406" s="3" t="s">
        <v>6478</v>
      </c>
      <c r="AI5406" s="3" t="s">
        <v>6482</v>
      </c>
      <c r="AJ5406" s="3" t="s">
        <v>6489</v>
      </c>
    </row>
    <row r="5407" spans="1:36" ht="15">
      <c r="A5407" s="10">
        <v>5546</v>
      </c>
      <c r="B5407" t="str">
        <f>IF(K5407="总计","",INDEX(主数据!A:AD,MATCH(J5407,主数据!A:A,0),9))</f>
        <v>华南大区公司</v>
      </c>
      <c r="C5407" t="str">
        <f>IF(K5407="","",INDEX(主数据!A:AD,MATCH(J5407,主数据!A:A,0),11))</f>
        <v>广州城区</v>
      </c>
      <c r="D5407" t="str">
        <f t="shared" si="336"/>
        <v>SZ33电费标准方式0.68</v>
      </c>
      <c r="E5407" s="13" t="str">
        <f t="shared" si="338"/>
        <v>0.68</v>
      </c>
      <c r="F5407" s="13" t="str">
        <f>IF(E5407="","",IFERROR(IF(IF(K5407="","",INDEX(收费标合同信息维护!A:Q,MATCH(D5407,收费标合同信息维护!J:J,0),10))=D5407,"有","无"),"无"))</f>
        <v>无</v>
      </c>
      <c r="G5407" s="13" t="str">
        <f t="shared" si="337"/>
        <v/>
      </c>
      <c r="H5407" s="13" t="str">
        <f t="shared" si="339"/>
        <v/>
      </c>
      <c r="I5407" s="13" t="str">
        <f>IF(G5407="","",IFERROR(IF(IF(K5407="","",INDEX(收费标合同信息维护!A:Q,MATCH(G5407,收费标合同信息维护!M:M,0),13))=G5407,"有","无"),"无"))</f>
        <v/>
      </c>
      <c r="J5407" s="3" t="s">
        <v>2267</v>
      </c>
      <c r="K5407" s="3" t="s">
        <v>16809</v>
      </c>
      <c r="L5407" s="3" t="s">
        <v>6601</v>
      </c>
      <c r="M5407" s="3" t="s">
        <v>6602</v>
      </c>
      <c r="N5407" s="3" t="s">
        <v>6603</v>
      </c>
      <c r="O5407" s="3" t="s">
        <v>6478</v>
      </c>
      <c r="P5407" s="3" t="s">
        <v>16827</v>
      </c>
      <c r="Q5407" s="3" t="s">
        <v>8464</v>
      </c>
      <c r="R5407" s="3" t="s">
        <v>6484</v>
      </c>
      <c r="S5407" s="3" t="s">
        <v>6491</v>
      </c>
      <c r="T5407" s="3" t="s">
        <v>7001</v>
      </c>
      <c r="U5407" s="3" t="s">
        <v>154</v>
      </c>
      <c r="V5407" s="3" t="s">
        <v>10321</v>
      </c>
      <c r="W5407" s="3" t="s">
        <v>154</v>
      </c>
      <c r="X5407" s="3" t="s">
        <v>154</v>
      </c>
      <c r="Y5407" s="3" t="s">
        <v>154</v>
      </c>
      <c r="Z5407" s="3" t="s">
        <v>154</v>
      </c>
      <c r="AA5407" s="3" t="s">
        <v>154</v>
      </c>
      <c r="AB5407" s="3" t="s">
        <v>154</v>
      </c>
      <c r="AC5407" s="3" t="s">
        <v>154</v>
      </c>
      <c r="AD5407" s="3" t="s">
        <v>6151</v>
      </c>
      <c r="AE5407" s="3" t="s">
        <v>6151</v>
      </c>
      <c r="AF5407" s="3" t="s">
        <v>154</v>
      </c>
      <c r="AG5407" s="3" t="s">
        <v>154</v>
      </c>
      <c r="AH5407" s="3" t="s">
        <v>6478</v>
      </c>
      <c r="AI5407" s="3" t="s">
        <v>6482</v>
      </c>
      <c r="AJ5407" s="3" t="s">
        <v>6489</v>
      </c>
    </row>
    <row r="5408" spans="1:36" ht="15">
      <c r="A5408" s="10">
        <v>5547</v>
      </c>
      <c r="B5408" t="str">
        <f>IF(K5408="总计","",INDEX(主数据!A:AD,MATCH(J5408,主数据!A:A,0),9))</f>
        <v>华南大区公司</v>
      </c>
      <c r="C5408" t="str">
        <f>IF(K5408="","",INDEX(主数据!A:AD,MATCH(J5408,主数据!A:A,0),11))</f>
        <v>广州城区</v>
      </c>
      <c r="D5408" t="str">
        <f t="shared" si="336"/>
        <v>SZ33自来水费（简易征收）标准方式0.26</v>
      </c>
      <c r="E5408" s="13" t="str">
        <f t="shared" si="338"/>
        <v>0.26</v>
      </c>
      <c r="F5408" s="13" t="str">
        <f>IF(E5408="","",IFERROR(IF(IF(K5408="","",INDEX(收费标合同信息维护!A:Q,MATCH(D5408,收费标合同信息维护!J:J,0),10))=D5408,"有","无"),"无"))</f>
        <v>无</v>
      </c>
      <c r="G5408" s="13" t="str">
        <f t="shared" si="337"/>
        <v/>
      </c>
      <c r="H5408" s="13" t="str">
        <f t="shared" si="339"/>
        <v/>
      </c>
      <c r="I5408" s="13" t="str">
        <f>IF(G5408="","",IFERROR(IF(IF(K5408="","",INDEX(收费标合同信息维护!A:Q,MATCH(G5408,收费标合同信息维护!M:M,0),13))=G5408,"有","无"),"无"))</f>
        <v/>
      </c>
      <c r="J5408" s="3" t="s">
        <v>2267</v>
      </c>
      <c r="K5408" s="3" t="s">
        <v>16809</v>
      </c>
      <c r="L5408" s="3" t="s">
        <v>6615</v>
      </c>
      <c r="M5408" s="3" t="s">
        <v>6616</v>
      </c>
      <c r="N5408" s="3" t="s">
        <v>6603</v>
      </c>
      <c r="O5408" s="3" t="s">
        <v>6478</v>
      </c>
      <c r="P5408" s="3" t="s">
        <v>16828</v>
      </c>
      <c r="Q5408" s="3" t="s">
        <v>16829</v>
      </c>
      <c r="R5408" s="3" t="s">
        <v>6484</v>
      </c>
      <c r="S5408" s="3" t="s">
        <v>6491</v>
      </c>
      <c r="T5408" s="3" t="s">
        <v>7025</v>
      </c>
      <c r="U5408" s="3" t="s">
        <v>154</v>
      </c>
      <c r="V5408" s="3" t="s">
        <v>16821</v>
      </c>
      <c r="W5408" s="3" t="s">
        <v>154</v>
      </c>
      <c r="X5408" s="3" t="s">
        <v>154</v>
      </c>
      <c r="Y5408" s="3" t="s">
        <v>154</v>
      </c>
      <c r="Z5408" s="3" t="s">
        <v>154</v>
      </c>
      <c r="AA5408" s="3" t="s">
        <v>154</v>
      </c>
      <c r="AB5408" s="3" t="s">
        <v>154</v>
      </c>
      <c r="AC5408" s="3" t="s">
        <v>154</v>
      </c>
      <c r="AD5408" s="3" t="s">
        <v>6151</v>
      </c>
      <c r="AE5408" s="3" t="s">
        <v>6151</v>
      </c>
      <c r="AF5408" s="3" t="s">
        <v>154</v>
      </c>
      <c r="AG5408" s="3" t="s">
        <v>154</v>
      </c>
      <c r="AH5408" s="3" t="s">
        <v>6597</v>
      </c>
      <c r="AI5408" s="3" t="s">
        <v>6482</v>
      </c>
      <c r="AJ5408" s="3" t="s">
        <v>6489</v>
      </c>
    </row>
    <row r="5409" spans="1:36" ht="15">
      <c r="A5409" s="10">
        <v>5548</v>
      </c>
      <c r="B5409" t="str">
        <f>IF(K5409="总计","",INDEX(主数据!A:AD,MATCH(J5409,主数据!A:A,0),9))</f>
        <v>华南大区公司</v>
      </c>
      <c r="C5409" t="str">
        <f>IF(K5409="","",INDEX(主数据!A:AD,MATCH(J5409,主数据!A:A,0),11))</f>
        <v>广州城区</v>
      </c>
      <c r="D5409" t="str">
        <f t="shared" si="336"/>
        <v>SZ33自来水费（简易征收）标准方式3.26</v>
      </c>
      <c r="E5409" s="13" t="str">
        <f t="shared" si="338"/>
        <v>3.26</v>
      </c>
      <c r="F5409" s="13" t="str">
        <f>IF(E5409="","",IFERROR(IF(IF(K5409="","",INDEX(收费标合同信息维护!A:Q,MATCH(D5409,收费标合同信息维护!J:J,0),10))=D5409,"有","无"),"无"))</f>
        <v>无</v>
      </c>
      <c r="G5409" s="13" t="str">
        <f t="shared" si="337"/>
        <v/>
      </c>
      <c r="H5409" s="13" t="str">
        <f t="shared" si="339"/>
        <v/>
      </c>
      <c r="I5409" s="13" t="str">
        <f>IF(G5409="","",IFERROR(IF(IF(K5409="","",INDEX(收费标合同信息维护!A:Q,MATCH(G5409,收费标合同信息维护!M:M,0),13))=G5409,"有","无"),"无"))</f>
        <v/>
      </c>
      <c r="J5409" s="3" t="s">
        <v>2267</v>
      </c>
      <c r="K5409" s="3" t="s">
        <v>16809</v>
      </c>
      <c r="L5409" s="3" t="s">
        <v>6615</v>
      </c>
      <c r="M5409" s="3" t="s">
        <v>6616</v>
      </c>
      <c r="N5409" s="3" t="s">
        <v>6603</v>
      </c>
      <c r="O5409" s="3" t="s">
        <v>6478</v>
      </c>
      <c r="P5409" s="3" t="s">
        <v>16830</v>
      </c>
      <c r="Q5409" s="3" t="s">
        <v>8698</v>
      </c>
      <c r="R5409" s="3" t="s">
        <v>6484</v>
      </c>
      <c r="S5409" s="3" t="s">
        <v>6491</v>
      </c>
      <c r="T5409" s="3" t="s">
        <v>7025</v>
      </c>
      <c r="U5409" s="3" t="s">
        <v>154</v>
      </c>
      <c r="V5409" s="3" t="s">
        <v>16831</v>
      </c>
      <c r="W5409" s="3" t="s">
        <v>154</v>
      </c>
      <c r="X5409" s="3" t="s">
        <v>154</v>
      </c>
      <c r="Y5409" s="3" t="s">
        <v>154</v>
      </c>
      <c r="Z5409" s="3" t="s">
        <v>154</v>
      </c>
      <c r="AA5409" s="3" t="s">
        <v>154</v>
      </c>
      <c r="AB5409" s="3" t="s">
        <v>154</v>
      </c>
      <c r="AC5409" s="3" t="s">
        <v>154</v>
      </c>
      <c r="AD5409" s="3" t="s">
        <v>6151</v>
      </c>
      <c r="AE5409" s="3" t="s">
        <v>6151</v>
      </c>
      <c r="AF5409" s="3" t="s">
        <v>154</v>
      </c>
      <c r="AG5409" s="3" t="s">
        <v>154</v>
      </c>
      <c r="AH5409" s="3" t="s">
        <v>6478</v>
      </c>
      <c r="AI5409" s="3" t="s">
        <v>6482</v>
      </c>
      <c r="AJ5409" s="3" t="s">
        <v>6489</v>
      </c>
    </row>
    <row r="5410" spans="1:36" ht="15">
      <c r="A5410" s="10">
        <v>5549</v>
      </c>
      <c r="B5410" t="str">
        <f>IF(K5410="总计","",INDEX(主数据!A:AD,MATCH(J5410,主数据!A:A,0),9))</f>
        <v>华南大区公司</v>
      </c>
      <c r="C5410" t="str">
        <f>IF(K5410="","",INDEX(主数据!A:AD,MATCH(J5410,主数据!A:A,0),11))</f>
        <v>广州城区</v>
      </c>
      <c r="D5410" t="str">
        <f t="shared" si="336"/>
        <v>SZ33电费（充值型）直接录入</v>
      </c>
      <c r="E5410" s="13" t="str">
        <f t="shared" si="338"/>
        <v/>
      </c>
      <c r="F5410" s="13" t="str">
        <f>IF(E5410="","",IFERROR(IF(IF(K5410="","",INDEX(收费标合同信息维护!A:Q,MATCH(D5410,收费标合同信息维护!J:J,0),10))=D5410,"有","无"),"无"))</f>
        <v/>
      </c>
      <c r="G5410" s="13" t="str">
        <f t="shared" si="337"/>
        <v/>
      </c>
      <c r="H5410" s="13" t="str">
        <f t="shared" si="339"/>
        <v/>
      </c>
      <c r="I5410" s="13" t="str">
        <f>IF(G5410="","",IFERROR(IF(IF(K5410="","",INDEX(收费标合同信息维护!A:Q,MATCH(G5410,收费标合同信息维护!M:M,0),13))=G5410,"有","无"),"无"))</f>
        <v/>
      </c>
      <c r="J5410" s="3" t="s">
        <v>2267</v>
      </c>
      <c r="K5410" s="3" t="s">
        <v>16809</v>
      </c>
      <c r="L5410" s="3" t="s">
        <v>6733</v>
      </c>
      <c r="M5410" s="3" t="s">
        <v>6734</v>
      </c>
      <c r="N5410" s="3" t="s">
        <v>6477</v>
      </c>
      <c r="O5410" s="3" t="s">
        <v>6478</v>
      </c>
      <c r="P5410" s="3" t="s">
        <v>16832</v>
      </c>
      <c r="Q5410" s="3" t="s">
        <v>14365</v>
      </c>
      <c r="R5410" s="3" t="s">
        <v>6479</v>
      </c>
      <c r="S5410" s="3" t="s">
        <v>6480</v>
      </c>
      <c r="T5410" s="3" t="s">
        <v>6644</v>
      </c>
      <c r="U5410" s="3" t="s">
        <v>154</v>
      </c>
      <c r="V5410" s="3" t="s">
        <v>154</v>
      </c>
      <c r="W5410" s="3" t="s">
        <v>154</v>
      </c>
      <c r="X5410" s="3" t="s">
        <v>154</v>
      </c>
      <c r="Y5410" s="3" t="s">
        <v>154</v>
      </c>
      <c r="Z5410" s="3" t="s">
        <v>154</v>
      </c>
      <c r="AA5410" s="3" t="s">
        <v>154</v>
      </c>
      <c r="AB5410" s="3" t="s">
        <v>154</v>
      </c>
      <c r="AC5410" s="3" t="s">
        <v>154</v>
      </c>
      <c r="AD5410" s="3" t="s">
        <v>6151</v>
      </c>
      <c r="AE5410" s="3" t="s">
        <v>6151</v>
      </c>
      <c r="AF5410" s="3" t="s">
        <v>154</v>
      </c>
      <c r="AG5410" s="3" t="s">
        <v>154</v>
      </c>
      <c r="AH5410" s="3" t="s">
        <v>6478</v>
      </c>
      <c r="AI5410" s="3" t="s">
        <v>6482</v>
      </c>
      <c r="AJ5410" s="3" t="s">
        <v>6122</v>
      </c>
    </row>
    <row r="5411" spans="1:36" ht="15">
      <c r="A5411" s="10">
        <v>5550</v>
      </c>
      <c r="B5411" t="str">
        <f>IF(K5411="总计","",INDEX(主数据!A:AD,MATCH(J5411,主数据!A:A,0),9))</f>
        <v>华南大区公司</v>
      </c>
      <c r="C5411" t="str">
        <f>IF(K5411="","",INDEX(主数据!A:AD,MATCH(J5411,主数据!A:A,0),11))</f>
        <v>广州城区</v>
      </c>
      <c r="D5411" t="str">
        <f t="shared" si="336"/>
        <v>SZ33电费（充值型）直接录入</v>
      </c>
      <c r="E5411" s="13" t="str">
        <f t="shared" si="338"/>
        <v/>
      </c>
      <c r="F5411" s="13" t="str">
        <f>IF(E5411="","",IFERROR(IF(IF(K5411="","",INDEX(收费标合同信息维护!A:Q,MATCH(D5411,收费标合同信息维护!J:J,0),10))=D5411,"有","无"),"无"))</f>
        <v/>
      </c>
      <c r="G5411" s="13" t="str">
        <f t="shared" si="337"/>
        <v/>
      </c>
      <c r="H5411" s="13" t="str">
        <f t="shared" si="339"/>
        <v/>
      </c>
      <c r="I5411" s="13" t="str">
        <f>IF(G5411="","",IFERROR(IF(IF(K5411="","",INDEX(收费标合同信息维护!A:Q,MATCH(G5411,收费标合同信息维护!M:M,0),13))=G5411,"有","无"),"无"))</f>
        <v/>
      </c>
      <c r="J5411" s="3" t="s">
        <v>2267</v>
      </c>
      <c r="K5411" s="3" t="s">
        <v>16809</v>
      </c>
      <c r="L5411" s="3" t="s">
        <v>6733</v>
      </c>
      <c r="M5411" s="3" t="s">
        <v>6734</v>
      </c>
      <c r="N5411" s="3" t="s">
        <v>6477</v>
      </c>
      <c r="O5411" s="3" t="s">
        <v>6478</v>
      </c>
      <c r="P5411" s="3" t="s">
        <v>16833</v>
      </c>
      <c r="Q5411" s="3" t="s">
        <v>16834</v>
      </c>
      <c r="R5411" s="3" t="s">
        <v>6479</v>
      </c>
      <c r="S5411" s="3" t="s">
        <v>6480</v>
      </c>
      <c r="T5411" s="3" t="s">
        <v>6644</v>
      </c>
      <c r="U5411" s="3" t="s">
        <v>154</v>
      </c>
      <c r="V5411" s="3" t="s">
        <v>154</v>
      </c>
      <c r="W5411" s="3" t="s">
        <v>154</v>
      </c>
      <c r="X5411" s="3" t="s">
        <v>154</v>
      </c>
      <c r="Y5411" s="3" t="s">
        <v>154</v>
      </c>
      <c r="Z5411" s="3" t="s">
        <v>154</v>
      </c>
      <c r="AA5411" s="3" t="s">
        <v>154</v>
      </c>
      <c r="AB5411" s="3" t="s">
        <v>154</v>
      </c>
      <c r="AC5411" s="3" t="s">
        <v>154</v>
      </c>
      <c r="AD5411" s="3" t="s">
        <v>6151</v>
      </c>
      <c r="AE5411" s="3" t="s">
        <v>6151</v>
      </c>
      <c r="AF5411" s="3" t="s">
        <v>154</v>
      </c>
      <c r="AG5411" s="3" t="s">
        <v>154</v>
      </c>
      <c r="AH5411" s="3" t="s">
        <v>6478</v>
      </c>
      <c r="AI5411" s="3" t="s">
        <v>6482</v>
      </c>
      <c r="AJ5411" s="3" t="s">
        <v>15153</v>
      </c>
    </row>
    <row r="5412" spans="1:36" ht="30">
      <c r="A5412" s="10">
        <v>5551</v>
      </c>
      <c r="B5412" t="str">
        <f>IF(K5412="总计","",INDEX(主数据!A:AD,MATCH(J5412,主数据!A:A,0),9))</f>
        <v>华南大区公司</v>
      </c>
      <c r="C5412" t="str">
        <f>IF(K5412="","",INDEX(主数据!A:AD,MATCH(J5412,主数据!A:A,0),11))</f>
        <v>广州城区</v>
      </c>
      <c r="D5412" t="str">
        <f t="shared" si="336"/>
        <v>SZ33自来水费（充值型-简易征收）直接录入</v>
      </c>
      <c r="E5412" s="13" t="str">
        <f t="shared" si="338"/>
        <v/>
      </c>
      <c r="F5412" s="13" t="str">
        <f>IF(E5412="","",IFERROR(IF(IF(K5412="","",INDEX(收费标合同信息维护!A:Q,MATCH(D5412,收费标合同信息维护!J:J,0),10))=D5412,"有","无"),"无"))</f>
        <v/>
      </c>
      <c r="G5412" s="13" t="str">
        <f t="shared" si="337"/>
        <v/>
      </c>
      <c r="H5412" s="13" t="str">
        <f t="shared" si="339"/>
        <v/>
      </c>
      <c r="I5412" s="13" t="str">
        <f>IF(G5412="","",IFERROR(IF(IF(K5412="","",INDEX(收费标合同信息维护!A:Q,MATCH(G5412,收费标合同信息维护!M:M,0),13))=G5412,"有","无"),"无"))</f>
        <v/>
      </c>
      <c r="J5412" s="3" t="s">
        <v>2267</v>
      </c>
      <c r="K5412" s="3" t="s">
        <v>16809</v>
      </c>
      <c r="L5412" s="3" t="s">
        <v>6966</v>
      </c>
      <c r="M5412" s="3" t="s">
        <v>6967</v>
      </c>
      <c r="N5412" s="3" t="s">
        <v>6477</v>
      </c>
      <c r="O5412" s="3" t="s">
        <v>6478</v>
      </c>
      <c r="P5412" s="3" t="s">
        <v>16835</v>
      </c>
      <c r="Q5412" s="3" t="s">
        <v>14369</v>
      </c>
      <c r="R5412" s="3" t="s">
        <v>6479</v>
      </c>
      <c r="S5412" s="3" t="s">
        <v>6480</v>
      </c>
      <c r="T5412" s="3" t="s">
        <v>6644</v>
      </c>
      <c r="U5412" s="3" t="s">
        <v>154</v>
      </c>
      <c r="V5412" s="3" t="s">
        <v>154</v>
      </c>
      <c r="W5412" s="3" t="s">
        <v>154</v>
      </c>
      <c r="X5412" s="3" t="s">
        <v>154</v>
      </c>
      <c r="Y5412" s="3" t="s">
        <v>154</v>
      </c>
      <c r="Z5412" s="3" t="s">
        <v>154</v>
      </c>
      <c r="AA5412" s="3" t="s">
        <v>154</v>
      </c>
      <c r="AB5412" s="3" t="s">
        <v>154</v>
      </c>
      <c r="AC5412" s="3" t="s">
        <v>154</v>
      </c>
      <c r="AD5412" s="3" t="s">
        <v>6151</v>
      </c>
      <c r="AE5412" s="3" t="s">
        <v>6151</v>
      </c>
      <c r="AF5412" s="3" t="s">
        <v>154</v>
      </c>
      <c r="AG5412" s="3" t="s">
        <v>154</v>
      </c>
      <c r="AH5412" s="3" t="s">
        <v>6478</v>
      </c>
      <c r="AI5412" s="3" t="s">
        <v>6482</v>
      </c>
      <c r="AJ5412" s="3" t="s">
        <v>6236</v>
      </c>
    </row>
    <row r="5413" spans="1:36" ht="30">
      <c r="A5413" s="10">
        <v>5552</v>
      </c>
      <c r="B5413" t="str">
        <f>IF(K5413="总计","",INDEX(主数据!A:AD,MATCH(J5413,主数据!A:A,0),9))</f>
        <v>华南大区公司</v>
      </c>
      <c r="C5413" t="str">
        <f>IF(K5413="","",INDEX(主数据!A:AD,MATCH(J5413,主数据!A:A,0),11))</f>
        <v>广州城区</v>
      </c>
      <c r="D5413" t="str">
        <f t="shared" si="336"/>
        <v>SZ33自来水费（充值型-简易征收）直接录入</v>
      </c>
      <c r="E5413" s="13" t="str">
        <f t="shared" si="338"/>
        <v/>
      </c>
      <c r="F5413" s="13" t="str">
        <f>IF(E5413="","",IFERROR(IF(IF(K5413="","",INDEX(收费标合同信息维护!A:Q,MATCH(D5413,收费标合同信息维护!J:J,0),10))=D5413,"有","无"),"无"))</f>
        <v/>
      </c>
      <c r="G5413" s="13" t="str">
        <f t="shared" si="337"/>
        <v/>
      </c>
      <c r="H5413" s="13" t="str">
        <f t="shared" si="339"/>
        <v/>
      </c>
      <c r="I5413" s="13" t="str">
        <f>IF(G5413="","",IFERROR(IF(IF(K5413="","",INDEX(收费标合同信息维护!A:Q,MATCH(G5413,收费标合同信息维护!M:M,0),13))=G5413,"有","无"),"无"))</f>
        <v/>
      </c>
      <c r="J5413" s="3" t="s">
        <v>2267</v>
      </c>
      <c r="K5413" s="3" t="s">
        <v>16809</v>
      </c>
      <c r="L5413" s="3" t="s">
        <v>6966</v>
      </c>
      <c r="M5413" s="3" t="s">
        <v>6967</v>
      </c>
      <c r="N5413" s="3" t="s">
        <v>6477</v>
      </c>
      <c r="O5413" s="3" t="s">
        <v>6478</v>
      </c>
      <c r="P5413" s="3" t="s">
        <v>16836</v>
      </c>
      <c r="Q5413" s="3" t="s">
        <v>16837</v>
      </c>
      <c r="R5413" s="3" t="s">
        <v>6479</v>
      </c>
      <c r="S5413" s="3" t="s">
        <v>6480</v>
      </c>
      <c r="T5413" s="3" t="s">
        <v>6644</v>
      </c>
      <c r="U5413" s="3" t="s">
        <v>154</v>
      </c>
      <c r="V5413" s="3" t="s">
        <v>154</v>
      </c>
      <c r="W5413" s="3" t="s">
        <v>154</v>
      </c>
      <c r="X5413" s="3" t="s">
        <v>154</v>
      </c>
      <c r="Y5413" s="3" t="s">
        <v>154</v>
      </c>
      <c r="Z5413" s="3" t="s">
        <v>154</v>
      </c>
      <c r="AA5413" s="3" t="s">
        <v>154</v>
      </c>
      <c r="AB5413" s="3" t="s">
        <v>154</v>
      </c>
      <c r="AC5413" s="3" t="s">
        <v>154</v>
      </c>
      <c r="AD5413" s="3" t="s">
        <v>6151</v>
      </c>
      <c r="AE5413" s="3" t="s">
        <v>6151</v>
      </c>
      <c r="AF5413" s="3" t="s">
        <v>154</v>
      </c>
      <c r="AG5413" s="3" t="s">
        <v>154</v>
      </c>
      <c r="AH5413" s="3" t="s">
        <v>6478</v>
      </c>
      <c r="AI5413" s="3" t="s">
        <v>6482</v>
      </c>
      <c r="AJ5413" s="3" t="s">
        <v>15153</v>
      </c>
    </row>
    <row r="5414" spans="1:36" ht="15">
      <c r="A5414" s="10">
        <v>5553</v>
      </c>
      <c r="B5414" t="str">
        <f>IF(K5414="总计","",INDEX(主数据!A:AD,MATCH(J5414,主数据!A:A,0),9))</f>
        <v>华南大区公司</v>
      </c>
      <c r="C5414" t="str">
        <f>IF(K5414="","",INDEX(主数据!A:AD,MATCH(J5414,主数据!A:A,0),11))</f>
        <v>广州城区</v>
      </c>
      <c r="D5414" t="str">
        <f t="shared" si="336"/>
        <v>SZ33滞纳金直接录入</v>
      </c>
      <c r="E5414" s="13" t="str">
        <f t="shared" si="338"/>
        <v/>
      </c>
      <c r="F5414" s="13" t="str">
        <f>IF(E5414="","",IFERROR(IF(IF(K5414="","",INDEX(收费标合同信息维护!A:Q,MATCH(D5414,收费标合同信息维护!J:J,0),10))=D5414,"有","无"),"无"))</f>
        <v/>
      </c>
      <c r="G5414" s="13" t="str">
        <f t="shared" si="337"/>
        <v/>
      </c>
      <c r="H5414" s="13" t="str">
        <f t="shared" si="339"/>
        <v/>
      </c>
      <c r="I5414" s="13" t="str">
        <f>IF(G5414="","",IFERROR(IF(IF(K5414="","",INDEX(收费标合同信息维护!A:Q,MATCH(G5414,收费标合同信息维护!M:M,0),13))=G5414,"有","无"),"无"))</f>
        <v/>
      </c>
      <c r="J5414" s="3" t="s">
        <v>2267</v>
      </c>
      <c r="K5414" s="3" t="s">
        <v>16809</v>
      </c>
      <c r="L5414" s="3" t="s">
        <v>10820</v>
      </c>
      <c r="M5414" s="3" t="s">
        <v>10821</v>
      </c>
      <c r="N5414" s="3" t="s">
        <v>6477</v>
      </c>
      <c r="O5414" s="3" t="s">
        <v>6478</v>
      </c>
      <c r="P5414" s="3" t="s">
        <v>16838</v>
      </c>
      <c r="Q5414" s="3" t="s">
        <v>16839</v>
      </c>
      <c r="R5414" s="3" t="s">
        <v>6479</v>
      </c>
      <c r="S5414" s="3" t="s">
        <v>6480</v>
      </c>
      <c r="T5414" s="3" t="s">
        <v>7025</v>
      </c>
      <c r="U5414" s="3" t="s">
        <v>154</v>
      </c>
      <c r="V5414" s="3" t="s">
        <v>154</v>
      </c>
      <c r="W5414" s="3" t="s">
        <v>154</v>
      </c>
      <c r="X5414" s="3" t="s">
        <v>154</v>
      </c>
      <c r="Y5414" s="3" t="s">
        <v>154</v>
      </c>
      <c r="Z5414" s="3" t="s">
        <v>154</v>
      </c>
      <c r="AA5414" s="3" t="s">
        <v>154</v>
      </c>
      <c r="AB5414" s="3" t="s">
        <v>154</v>
      </c>
      <c r="AC5414" s="3" t="s">
        <v>154</v>
      </c>
      <c r="AD5414" s="3" t="s">
        <v>6151</v>
      </c>
      <c r="AE5414" s="3" t="s">
        <v>6151</v>
      </c>
      <c r="AF5414" s="3" t="s">
        <v>154</v>
      </c>
      <c r="AG5414" s="3" t="s">
        <v>154</v>
      </c>
      <c r="AH5414" s="3" t="s">
        <v>6478</v>
      </c>
      <c r="AI5414" s="3" t="s">
        <v>6482</v>
      </c>
      <c r="AJ5414" s="3" t="s">
        <v>6150</v>
      </c>
    </row>
    <row r="5415" spans="1:36" ht="15">
      <c r="A5415" s="10">
        <v>5554</v>
      </c>
      <c r="B5415" t="str">
        <f>IF(K5415="总计","",INDEX(主数据!A:AD,MATCH(J5415,主数据!A:A,0),9))</f>
        <v>华南大区公司</v>
      </c>
      <c r="C5415" t="str">
        <f>IF(K5415="","",INDEX(主数据!A:AD,MATCH(J5415,主数据!A:A,0),11))</f>
        <v>深圳中区</v>
      </c>
      <c r="D5415" t="str">
        <f t="shared" si="336"/>
        <v>SZ42物业服务费直接录入</v>
      </c>
      <c r="E5415" s="13" t="str">
        <f t="shared" si="338"/>
        <v/>
      </c>
      <c r="F5415" s="13" t="str">
        <f>IF(E5415="","",IFERROR(IF(IF(K5415="","",INDEX(收费标合同信息维护!A:Q,MATCH(D5415,收费标合同信息维护!J:J,0),10))=D5415,"有","无"),"无"))</f>
        <v/>
      </c>
      <c r="G5415" s="13" t="str">
        <f t="shared" si="337"/>
        <v/>
      </c>
      <c r="H5415" s="13" t="str">
        <f t="shared" si="339"/>
        <v/>
      </c>
      <c r="I5415" s="13" t="str">
        <f>IF(G5415="","",IFERROR(IF(IF(K5415="","",INDEX(收费标合同信息维护!A:Q,MATCH(G5415,收费标合同信息维护!M:M,0),13))=G5415,"有","无"),"无"))</f>
        <v/>
      </c>
      <c r="J5415" s="3" t="s">
        <v>4467</v>
      </c>
      <c r="K5415" s="3" t="s">
        <v>16840</v>
      </c>
      <c r="L5415" s="3" t="s">
        <v>6025</v>
      </c>
      <c r="M5415" s="3" t="s">
        <v>6026</v>
      </c>
      <c r="N5415" s="3" t="s">
        <v>6477</v>
      </c>
      <c r="O5415" s="3" t="s">
        <v>6478</v>
      </c>
      <c r="P5415" s="3" t="s">
        <v>16841</v>
      </c>
      <c r="Q5415" s="3" t="s">
        <v>16746</v>
      </c>
      <c r="R5415" s="3" t="s">
        <v>6479</v>
      </c>
      <c r="S5415" s="3" t="s">
        <v>6480</v>
      </c>
      <c r="T5415" s="3" t="s">
        <v>6493</v>
      </c>
      <c r="U5415" s="3" t="s">
        <v>154</v>
      </c>
      <c r="V5415" s="3" t="s">
        <v>154</v>
      </c>
      <c r="W5415" s="3" t="s">
        <v>154</v>
      </c>
      <c r="X5415" s="3" t="s">
        <v>154</v>
      </c>
      <c r="Y5415" s="3" t="s">
        <v>154</v>
      </c>
      <c r="Z5415" s="3" t="s">
        <v>154</v>
      </c>
      <c r="AA5415" s="3" t="s">
        <v>154</v>
      </c>
      <c r="AB5415" s="3" t="s">
        <v>154</v>
      </c>
      <c r="AC5415" s="3" t="s">
        <v>154</v>
      </c>
      <c r="AD5415" s="3" t="s">
        <v>6151</v>
      </c>
      <c r="AE5415" s="3" t="s">
        <v>6151</v>
      </c>
      <c r="AF5415" s="3" t="s">
        <v>154</v>
      </c>
      <c r="AG5415" s="3" t="s">
        <v>154</v>
      </c>
      <c r="AH5415" s="3" t="s">
        <v>6478</v>
      </c>
      <c r="AI5415" s="3" t="s">
        <v>6482</v>
      </c>
      <c r="AJ5415" s="3" t="s">
        <v>6035</v>
      </c>
    </row>
    <row r="5416" spans="1:36" ht="15">
      <c r="A5416" s="10">
        <v>5555</v>
      </c>
      <c r="B5416" t="str">
        <f>IF(K5416="总计","",INDEX(主数据!A:AD,MATCH(J5416,主数据!A:A,0),9))</f>
        <v>华南大区公司</v>
      </c>
      <c r="C5416" t="str">
        <f>IF(K5416="","",INDEX(主数据!A:AD,MATCH(J5416,主数据!A:A,0),11))</f>
        <v>深圳中区</v>
      </c>
      <c r="D5416" t="str">
        <f t="shared" si="336"/>
        <v>SZ42物业服务费标准方式3.50</v>
      </c>
      <c r="E5416" s="13" t="str">
        <f t="shared" si="338"/>
        <v>3.50</v>
      </c>
      <c r="F5416" s="13" t="str">
        <f>IF(E5416="","",IFERROR(IF(IF(K5416="","",INDEX(收费标合同信息维护!A:Q,MATCH(D5416,收费标合同信息维护!J:J,0),10))=D5416,"有","无"),"无"))</f>
        <v>无</v>
      </c>
      <c r="G5416" s="13" t="str">
        <f t="shared" si="337"/>
        <v/>
      </c>
      <c r="H5416" s="13" t="str">
        <f t="shared" si="339"/>
        <v/>
      </c>
      <c r="I5416" s="13" t="str">
        <f>IF(G5416="","",IFERROR(IF(IF(K5416="","",INDEX(收费标合同信息维护!A:Q,MATCH(G5416,收费标合同信息维护!M:M,0),13))=G5416,"有","无"),"无"))</f>
        <v/>
      </c>
      <c r="J5416" s="3" t="s">
        <v>4467</v>
      </c>
      <c r="K5416" s="3" t="s">
        <v>16840</v>
      </c>
      <c r="L5416" s="3" t="s">
        <v>6025</v>
      </c>
      <c r="M5416" s="3" t="s">
        <v>6026</v>
      </c>
      <c r="N5416" s="3" t="s">
        <v>6477</v>
      </c>
      <c r="O5416" s="3" t="s">
        <v>6478</v>
      </c>
      <c r="P5416" s="3" t="s">
        <v>16842</v>
      </c>
      <c r="Q5416" s="3" t="s">
        <v>8670</v>
      </c>
      <c r="R5416" s="3" t="s">
        <v>6484</v>
      </c>
      <c r="S5416" s="3" t="s">
        <v>6491</v>
      </c>
      <c r="T5416" s="3" t="s">
        <v>6848</v>
      </c>
      <c r="U5416" s="3" t="s">
        <v>154</v>
      </c>
      <c r="V5416" s="3" t="s">
        <v>6869</v>
      </c>
      <c r="W5416" s="3" t="s">
        <v>154</v>
      </c>
      <c r="X5416" s="3" t="s">
        <v>154</v>
      </c>
      <c r="Y5416" s="3" t="s">
        <v>154</v>
      </c>
      <c r="Z5416" s="3" t="s">
        <v>154</v>
      </c>
      <c r="AA5416" s="3" t="s">
        <v>154</v>
      </c>
      <c r="AB5416" s="3" t="s">
        <v>154</v>
      </c>
      <c r="AC5416" s="3" t="s">
        <v>154</v>
      </c>
      <c r="AD5416" s="3" t="s">
        <v>6151</v>
      </c>
      <c r="AE5416" s="3" t="s">
        <v>6151</v>
      </c>
      <c r="AF5416" s="3" t="s">
        <v>154</v>
      </c>
      <c r="AG5416" s="3" t="s">
        <v>154</v>
      </c>
      <c r="AH5416" s="3" t="s">
        <v>6478</v>
      </c>
      <c r="AI5416" s="3" t="s">
        <v>6482</v>
      </c>
      <c r="AJ5416" s="3" t="s">
        <v>6300</v>
      </c>
    </row>
    <row r="5417" spans="1:36" ht="15">
      <c r="A5417" s="10">
        <v>5556</v>
      </c>
      <c r="B5417" t="str">
        <f>IF(K5417="总计","",INDEX(主数据!A:AD,MATCH(J5417,主数据!A:A,0),9))</f>
        <v>华南大区公司</v>
      </c>
      <c r="C5417" t="str">
        <f>IF(K5417="","",INDEX(主数据!A:AD,MATCH(J5417,主数据!A:A,0),11))</f>
        <v>深圳中区</v>
      </c>
      <c r="D5417" t="str">
        <f t="shared" si="336"/>
        <v>SZ42维修基金直接录入</v>
      </c>
      <c r="E5417" s="13" t="str">
        <f t="shared" si="338"/>
        <v/>
      </c>
      <c r="F5417" s="13" t="str">
        <f>IF(E5417="","",IFERROR(IF(IF(K5417="","",INDEX(收费标合同信息维护!A:Q,MATCH(D5417,收费标合同信息维护!J:J,0),10))=D5417,"有","无"),"无"))</f>
        <v/>
      </c>
      <c r="G5417" s="13" t="str">
        <f t="shared" si="337"/>
        <v/>
      </c>
      <c r="H5417" s="13" t="str">
        <f t="shared" si="339"/>
        <v/>
      </c>
      <c r="I5417" s="13" t="str">
        <f>IF(G5417="","",IFERROR(IF(IF(K5417="","",INDEX(收费标合同信息维护!A:Q,MATCH(G5417,收费标合同信息维护!M:M,0),13))=G5417,"有","无"),"无"))</f>
        <v/>
      </c>
      <c r="J5417" s="3" t="s">
        <v>4467</v>
      </c>
      <c r="K5417" s="3" t="s">
        <v>16840</v>
      </c>
      <c r="L5417" s="3" t="s">
        <v>6696</v>
      </c>
      <c r="M5417" s="3" t="s">
        <v>6697</v>
      </c>
      <c r="N5417" s="3" t="s">
        <v>6477</v>
      </c>
      <c r="O5417" s="3" t="s">
        <v>6478</v>
      </c>
      <c r="P5417" s="3" t="s">
        <v>16843</v>
      </c>
      <c r="Q5417" s="3" t="s">
        <v>16844</v>
      </c>
      <c r="R5417" s="3" t="s">
        <v>6479</v>
      </c>
      <c r="S5417" s="3" t="s">
        <v>6480</v>
      </c>
      <c r="T5417" s="3" t="s">
        <v>6493</v>
      </c>
      <c r="U5417" s="3" t="s">
        <v>154</v>
      </c>
      <c r="V5417" s="3" t="s">
        <v>154</v>
      </c>
      <c r="W5417" s="3" t="s">
        <v>154</v>
      </c>
      <c r="X5417" s="3" t="s">
        <v>154</v>
      </c>
      <c r="Y5417" s="3" t="s">
        <v>154</v>
      </c>
      <c r="Z5417" s="3" t="s">
        <v>154</v>
      </c>
      <c r="AA5417" s="3" t="s">
        <v>154</v>
      </c>
      <c r="AB5417" s="3" t="s">
        <v>154</v>
      </c>
      <c r="AC5417" s="3" t="s">
        <v>154</v>
      </c>
      <c r="AD5417" s="3" t="s">
        <v>6151</v>
      </c>
      <c r="AE5417" s="3" t="s">
        <v>6151</v>
      </c>
      <c r="AF5417" s="3" t="s">
        <v>154</v>
      </c>
      <c r="AG5417" s="3" t="s">
        <v>154</v>
      </c>
      <c r="AH5417" s="3" t="s">
        <v>6478</v>
      </c>
      <c r="AI5417" s="3" t="s">
        <v>6482</v>
      </c>
      <c r="AJ5417" s="3" t="s">
        <v>6149</v>
      </c>
    </row>
    <row r="5418" spans="1:36" ht="15">
      <c r="A5418" s="10">
        <v>5557</v>
      </c>
      <c r="B5418" t="str">
        <f>IF(K5418="总计","",INDEX(主数据!A:AD,MATCH(J5418,主数据!A:A,0),9))</f>
        <v>华南大区公司</v>
      </c>
      <c r="C5418" t="str">
        <f>IF(K5418="","",INDEX(主数据!A:AD,MATCH(J5418,主数据!A:A,0),11))</f>
        <v>深圳中区</v>
      </c>
      <c r="D5418" t="str">
        <f t="shared" si="336"/>
        <v>SZ42维修基金标准方式0.25</v>
      </c>
      <c r="E5418" s="13" t="str">
        <f t="shared" si="338"/>
        <v>0.25</v>
      </c>
      <c r="F5418" s="13" t="str">
        <f>IF(E5418="","",IFERROR(IF(IF(K5418="","",INDEX(收费标合同信息维护!A:Q,MATCH(D5418,收费标合同信息维护!J:J,0),10))=D5418,"有","无"),"无"))</f>
        <v>无</v>
      </c>
      <c r="G5418" s="13" t="str">
        <f t="shared" si="337"/>
        <v/>
      </c>
      <c r="H5418" s="13" t="str">
        <f t="shared" si="339"/>
        <v/>
      </c>
      <c r="I5418" s="13" t="str">
        <f>IF(G5418="","",IFERROR(IF(IF(K5418="","",INDEX(收费标合同信息维护!A:Q,MATCH(G5418,收费标合同信息维护!M:M,0),13))=G5418,"有","无"),"无"))</f>
        <v/>
      </c>
      <c r="J5418" s="3" t="s">
        <v>4467</v>
      </c>
      <c r="K5418" s="3" t="s">
        <v>16840</v>
      </c>
      <c r="L5418" s="3" t="s">
        <v>6696</v>
      </c>
      <c r="M5418" s="3" t="s">
        <v>6697</v>
      </c>
      <c r="N5418" s="3" t="s">
        <v>6477</v>
      </c>
      <c r="O5418" s="3" t="s">
        <v>6478</v>
      </c>
      <c r="P5418" s="3" t="s">
        <v>16845</v>
      </c>
      <c r="Q5418" s="3" t="s">
        <v>6697</v>
      </c>
      <c r="R5418" s="3" t="s">
        <v>6484</v>
      </c>
      <c r="S5418" s="3" t="s">
        <v>6491</v>
      </c>
      <c r="T5418" s="3" t="s">
        <v>6848</v>
      </c>
      <c r="U5418" s="3" t="s">
        <v>154</v>
      </c>
      <c r="V5418" s="3" t="s">
        <v>6766</v>
      </c>
      <c r="W5418" s="3" t="s">
        <v>154</v>
      </c>
      <c r="X5418" s="3" t="s">
        <v>154</v>
      </c>
      <c r="Y5418" s="3" t="s">
        <v>154</v>
      </c>
      <c r="Z5418" s="3" t="s">
        <v>154</v>
      </c>
      <c r="AA5418" s="3" t="s">
        <v>154</v>
      </c>
      <c r="AB5418" s="3" t="s">
        <v>154</v>
      </c>
      <c r="AC5418" s="3" t="s">
        <v>154</v>
      </c>
      <c r="AD5418" s="3" t="s">
        <v>6151</v>
      </c>
      <c r="AE5418" s="3" t="s">
        <v>6151</v>
      </c>
      <c r="AF5418" s="3" t="s">
        <v>154</v>
      </c>
      <c r="AG5418" s="3" t="s">
        <v>154</v>
      </c>
      <c r="AH5418" s="3" t="s">
        <v>6478</v>
      </c>
      <c r="AI5418" s="3" t="s">
        <v>6482</v>
      </c>
      <c r="AJ5418" s="3" t="s">
        <v>6300</v>
      </c>
    </row>
    <row r="5419" spans="1:36" ht="30">
      <c r="A5419" s="10">
        <v>5558</v>
      </c>
      <c r="B5419" t="str">
        <f>IF(K5419="总计","",INDEX(主数据!A:AD,MATCH(J5419,主数据!A:A,0),9))</f>
        <v>华南大区公司</v>
      </c>
      <c r="C5419" t="str">
        <f>IF(K5419="","",INDEX(主数据!A:AD,MATCH(J5419,主数据!A:A,0),11))</f>
        <v>深圳中区</v>
      </c>
      <c r="D5419" t="str">
        <f t="shared" si="336"/>
        <v>SZ42生活垃圾消纳费（仪表）标准方式0.53</v>
      </c>
      <c r="E5419" s="13" t="str">
        <f t="shared" si="338"/>
        <v>0.53</v>
      </c>
      <c r="F5419" s="13" t="str">
        <f>IF(E5419="","",IFERROR(IF(IF(K5419="","",INDEX(收费标合同信息维护!A:Q,MATCH(D5419,收费标合同信息维护!J:J,0),10))=D5419,"有","无"),"无"))</f>
        <v>无</v>
      </c>
      <c r="G5419" s="13" t="str">
        <f t="shared" si="337"/>
        <v/>
      </c>
      <c r="H5419" s="13" t="str">
        <f t="shared" si="339"/>
        <v/>
      </c>
      <c r="I5419" s="13" t="str">
        <f>IF(G5419="","",IFERROR(IF(IF(K5419="","",INDEX(收费标合同信息维护!A:Q,MATCH(G5419,收费标合同信息维护!M:M,0),13))=G5419,"有","无"),"无"))</f>
        <v/>
      </c>
      <c r="J5419" s="3" t="s">
        <v>4467</v>
      </c>
      <c r="K5419" s="3" t="s">
        <v>16840</v>
      </c>
      <c r="L5419" s="3" t="s">
        <v>6705</v>
      </c>
      <c r="M5419" s="3" t="s">
        <v>6706</v>
      </c>
      <c r="N5419" s="3" t="s">
        <v>6603</v>
      </c>
      <c r="O5419" s="3" t="s">
        <v>6478</v>
      </c>
      <c r="P5419" s="3" t="s">
        <v>16846</v>
      </c>
      <c r="Q5419" s="3" t="s">
        <v>16847</v>
      </c>
      <c r="R5419" s="3" t="s">
        <v>6484</v>
      </c>
      <c r="S5419" s="3" t="s">
        <v>6491</v>
      </c>
      <c r="T5419" s="3" t="s">
        <v>7075</v>
      </c>
      <c r="U5419" s="3" t="s">
        <v>154</v>
      </c>
      <c r="V5419" s="3" t="s">
        <v>6903</v>
      </c>
      <c r="W5419" s="3" t="s">
        <v>154</v>
      </c>
      <c r="X5419" s="3" t="s">
        <v>154</v>
      </c>
      <c r="Y5419" s="3" t="s">
        <v>154</v>
      </c>
      <c r="Z5419" s="3" t="s">
        <v>154</v>
      </c>
      <c r="AA5419" s="3" t="s">
        <v>154</v>
      </c>
      <c r="AB5419" s="3" t="s">
        <v>154</v>
      </c>
      <c r="AC5419" s="3" t="s">
        <v>154</v>
      </c>
      <c r="AD5419" s="3" t="s">
        <v>6151</v>
      </c>
      <c r="AE5419" s="3" t="s">
        <v>6151</v>
      </c>
      <c r="AF5419" s="3" t="s">
        <v>154</v>
      </c>
      <c r="AG5419" s="3" t="s">
        <v>154</v>
      </c>
      <c r="AH5419" s="3" t="s">
        <v>6478</v>
      </c>
      <c r="AI5419" s="3" t="s">
        <v>6482</v>
      </c>
      <c r="AJ5419" s="3" t="s">
        <v>6489</v>
      </c>
    </row>
    <row r="5420" spans="1:36" ht="15">
      <c r="A5420" s="10">
        <v>5559</v>
      </c>
      <c r="B5420" t="str">
        <f>IF(K5420="总计","",INDEX(主数据!A:AD,MATCH(J5420,主数据!A:A,0),9))</f>
        <v>华南大区公司</v>
      </c>
      <c r="C5420" t="str">
        <f>IF(K5420="","",INDEX(主数据!A:AD,MATCH(J5420,主数据!A:A,0),11))</f>
        <v>深圳中区</v>
      </c>
      <c r="D5420" t="str">
        <f t="shared" si="336"/>
        <v>SZ42委托停车费（固定）直接录入</v>
      </c>
      <c r="E5420" s="13" t="str">
        <f t="shared" si="338"/>
        <v/>
      </c>
      <c r="F5420" s="13" t="str">
        <f>IF(E5420="","",IFERROR(IF(IF(K5420="","",INDEX(收费标合同信息维护!A:Q,MATCH(D5420,收费标合同信息维护!J:J,0),10))=D5420,"有","无"),"无"))</f>
        <v/>
      </c>
      <c r="G5420" s="13" t="str">
        <f t="shared" si="337"/>
        <v/>
      </c>
      <c r="H5420" s="13" t="str">
        <f t="shared" si="339"/>
        <v/>
      </c>
      <c r="I5420" s="13" t="str">
        <f>IF(G5420="","",IFERROR(IF(IF(K5420="","",INDEX(收费标合同信息维护!A:Q,MATCH(G5420,收费标合同信息维护!M:M,0),13))=G5420,"有","无"),"无"))</f>
        <v/>
      </c>
      <c r="J5420" s="3" t="s">
        <v>4467</v>
      </c>
      <c r="K5420" s="3" t="s">
        <v>16840</v>
      </c>
      <c r="L5420" s="3" t="s">
        <v>7341</v>
      </c>
      <c r="M5420" s="3" t="s">
        <v>7342</v>
      </c>
      <c r="N5420" s="3" t="s">
        <v>6477</v>
      </c>
      <c r="O5420" s="3" t="s">
        <v>6597</v>
      </c>
      <c r="P5420" s="3" t="s">
        <v>16848</v>
      </c>
      <c r="Q5420" s="3" t="s">
        <v>6905</v>
      </c>
      <c r="R5420" s="3" t="s">
        <v>6479</v>
      </c>
      <c r="S5420" s="3" t="s">
        <v>6480</v>
      </c>
      <c r="T5420" s="3" t="s">
        <v>6493</v>
      </c>
      <c r="U5420" s="3" t="s">
        <v>6716</v>
      </c>
      <c r="V5420" s="3" t="s">
        <v>154</v>
      </c>
      <c r="W5420" s="3" t="s">
        <v>154</v>
      </c>
      <c r="X5420" s="3" t="s">
        <v>154</v>
      </c>
      <c r="Y5420" s="3" t="s">
        <v>154</v>
      </c>
      <c r="Z5420" s="3" t="s">
        <v>154</v>
      </c>
      <c r="AA5420" s="3" t="s">
        <v>154</v>
      </c>
      <c r="AB5420" s="3" t="s">
        <v>154</v>
      </c>
      <c r="AC5420" s="3" t="s">
        <v>154</v>
      </c>
      <c r="AD5420" s="3" t="s">
        <v>6151</v>
      </c>
      <c r="AE5420" s="3" t="s">
        <v>6151</v>
      </c>
      <c r="AF5420" s="3" t="s">
        <v>154</v>
      </c>
      <c r="AG5420" s="3" t="s">
        <v>154</v>
      </c>
      <c r="AH5420" s="3" t="s">
        <v>6478</v>
      </c>
      <c r="AI5420" s="3" t="s">
        <v>6482</v>
      </c>
      <c r="AJ5420" s="3" t="s">
        <v>6489</v>
      </c>
    </row>
    <row r="5421" spans="1:36" ht="15">
      <c r="A5421" s="10">
        <v>5560</v>
      </c>
      <c r="B5421" t="str">
        <f>IF(K5421="总计","",INDEX(主数据!A:AD,MATCH(J5421,主数据!A:A,0),9))</f>
        <v>华南大区公司</v>
      </c>
      <c r="C5421" t="str">
        <f>IF(K5421="","",INDEX(主数据!A:AD,MATCH(J5421,主数据!A:A,0),11))</f>
        <v>深圳中区</v>
      </c>
      <c r="D5421" t="str">
        <f t="shared" si="336"/>
        <v>SZ42委托停车费（固定）定额</v>
      </c>
      <c r="E5421" s="13" t="str">
        <f t="shared" si="338"/>
        <v/>
      </c>
      <c r="F5421" s="13" t="str">
        <f>IF(E5421="","",IFERROR(IF(IF(K5421="","",INDEX(收费标合同信息维护!A:Q,MATCH(D5421,收费标合同信息维护!J:J,0),10))=D5421,"有","无"),"无"))</f>
        <v/>
      </c>
      <c r="G5421" s="13" t="str">
        <f t="shared" si="337"/>
        <v>SZ42委托停车费（固定）定额75.00</v>
      </c>
      <c r="H5421" s="13" t="str">
        <f t="shared" si="339"/>
        <v>75.00</v>
      </c>
      <c r="I5421" s="13" t="str">
        <f>IF(G5421="","",IFERROR(IF(IF(K5421="","",INDEX(收费标合同信息维护!A:Q,MATCH(G5421,收费标合同信息维护!M:M,0),13))=G5421,"有","无"),"无"))</f>
        <v>无</v>
      </c>
      <c r="J5421" s="3" t="s">
        <v>4467</v>
      </c>
      <c r="K5421" s="3" t="s">
        <v>16840</v>
      </c>
      <c r="L5421" s="3" t="s">
        <v>7341</v>
      </c>
      <c r="M5421" s="3" t="s">
        <v>7342</v>
      </c>
      <c r="N5421" s="3" t="s">
        <v>6477</v>
      </c>
      <c r="O5421" s="3" t="s">
        <v>6597</v>
      </c>
      <c r="P5421" s="3" t="s">
        <v>16849</v>
      </c>
      <c r="Q5421" s="3" t="s">
        <v>8889</v>
      </c>
      <c r="R5421" s="3" t="s">
        <v>6490</v>
      </c>
      <c r="S5421" s="3" t="s">
        <v>6491</v>
      </c>
      <c r="T5421" s="3" t="s">
        <v>6848</v>
      </c>
      <c r="U5421" s="3" t="s">
        <v>6716</v>
      </c>
      <c r="V5421" s="3" t="s">
        <v>154</v>
      </c>
      <c r="W5421" s="3" t="s">
        <v>6817</v>
      </c>
      <c r="X5421" s="3" t="s">
        <v>154</v>
      </c>
      <c r="Y5421" s="3" t="s">
        <v>154</v>
      </c>
      <c r="Z5421" s="3" t="s">
        <v>154</v>
      </c>
      <c r="AA5421" s="3" t="s">
        <v>154</v>
      </c>
      <c r="AB5421" s="3" t="s">
        <v>154</v>
      </c>
      <c r="AC5421" s="3" t="s">
        <v>154</v>
      </c>
      <c r="AD5421" s="3" t="s">
        <v>6151</v>
      </c>
      <c r="AE5421" s="3" t="s">
        <v>6151</v>
      </c>
      <c r="AF5421" s="3" t="s">
        <v>154</v>
      </c>
      <c r="AG5421" s="3" t="s">
        <v>154</v>
      </c>
      <c r="AH5421" s="3" t="s">
        <v>6478</v>
      </c>
      <c r="AI5421" s="3" t="s">
        <v>6482</v>
      </c>
      <c r="AJ5421" s="3" t="s">
        <v>6103</v>
      </c>
    </row>
    <row r="5422" spans="1:36" ht="15">
      <c r="A5422" s="10">
        <v>5561</v>
      </c>
      <c r="B5422" t="str">
        <f>IF(K5422="总计","",INDEX(主数据!A:AD,MATCH(J5422,主数据!A:A,0),9))</f>
        <v>华南大区公司</v>
      </c>
      <c r="C5422" t="str">
        <f>IF(K5422="","",INDEX(主数据!A:AD,MATCH(J5422,主数据!A:A,0),11))</f>
        <v>深圳中区</v>
      </c>
      <c r="D5422" t="str">
        <f t="shared" si="336"/>
        <v>SZ42委托停车费（临时）直接录入</v>
      </c>
      <c r="E5422" s="13" t="str">
        <f t="shared" si="338"/>
        <v/>
      </c>
      <c r="F5422" s="13" t="str">
        <f>IF(E5422="","",IFERROR(IF(IF(K5422="","",INDEX(收费标合同信息维护!A:Q,MATCH(D5422,收费标合同信息维护!J:J,0),10))=D5422,"有","无"),"无"))</f>
        <v/>
      </c>
      <c r="G5422" s="13" t="str">
        <f t="shared" si="337"/>
        <v/>
      </c>
      <c r="H5422" s="13" t="str">
        <f t="shared" si="339"/>
        <v/>
      </c>
      <c r="I5422" s="13" t="str">
        <f>IF(G5422="","",IFERROR(IF(IF(K5422="","",INDEX(收费标合同信息维护!A:Q,MATCH(G5422,收费标合同信息维护!M:M,0),13))=G5422,"有","无"),"无"))</f>
        <v/>
      </c>
      <c r="J5422" s="3" t="s">
        <v>4467</v>
      </c>
      <c r="K5422" s="3" t="s">
        <v>16840</v>
      </c>
      <c r="L5422" s="3" t="s">
        <v>8396</v>
      </c>
      <c r="M5422" s="3" t="s">
        <v>8397</v>
      </c>
      <c r="N5422" s="3" t="s">
        <v>6477</v>
      </c>
      <c r="O5422" s="3" t="s">
        <v>6597</v>
      </c>
      <c r="P5422" s="3" t="s">
        <v>16850</v>
      </c>
      <c r="Q5422" s="3" t="s">
        <v>10853</v>
      </c>
      <c r="R5422" s="3" t="s">
        <v>6479</v>
      </c>
      <c r="S5422" s="3" t="s">
        <v>6480</v>
      </c>
      <c r="T5422" s="3" t="s">
        <v>6493</v>
      </c>
      <c r="U5422" s="3" t="s">
        <v>6716</v>
      </c>
      <c r="V5422" s="3" t="s">
        <v>154</v>
      </c>
      <c r="W5422" s="3" t="s">
        <v>154</v>
      </c>
      <c r="X5422" s="3" t="s">
        <v>154</v>
      </c>
      <c r="Y5422" s="3" t="s">
        <v>154</v>
      </c>
      <c r="Z5422" s="3" t="s">
        <v>154</v>
      </c>
      <c r="AA5422" s="3" t="s">
        <v>154</v>
      </c>
      <c r="AB5422" s="3" t="s">
        <v>154</v>
      </c>
      <c r="AC5422" s="3" t="s">
        <v>154</v>
      </c>
      <c r="AD5422" s="3" t="s">
        <v>6151</v>
      </c>
      <c r="AE5422" s="3" t="s">
        <v>6151</v>
      </c>
      <c r="AF5422" s="3" t="s">
        <v>154</v>
      </c>
      <c r="AG5422" s="3" t="s">
        <v>154</v>
      </c>
      <c r="AH5422" s="3" t="s">
        <v>6478</v>
      </c>
      <c r="AI5422" s="3" t="s">
        <v>6482</v>
      </c>
      <c r="AJ5422" s="3" t="s">
        <v>6033</v>
      </c>
    </row>
    <row r="5423" spans="1:36" ht="15">
      <c r="A5423" s="10">
        <v>5562</v>
      </c>
      <c r="B5423" t="str">
        <f>IF(K5423="总计","",INDEX(主数据!A:AD,MATCH(J5423,主数据!A:A,0),9))</f>
        <v>华南大区公司</v>
      </c>
      <c r="C5423" t="str">
        <f>IF(K5423="","",INDEX(主数据!A:AD,MATCH(J5423,主数据!A:A,0),11))</f>
        <v>深圳中区</v>
      </c>
      <c r="D5423" t="str">
        <f t="shared" si="336"/>
        <v>SZ42其他费用直接录入</v>
      </c>
      <c r="E5423" s="13" t="str">
        <f t="shared" si="338"/>
        <v/>
      </c>
      <c r="F5423" s="13" t="str">
        <f>IF(E5423="","",IFERROR(IF(IF(K5423="","",INDEX(收费标合同信息维护!A:Q,MATCH(D5423,收费标合同信息维护!J:J,0),10))=D5423,"有","无"),"无"))</f>
        <v/>
      </c>
      <c r="G5423" s="13" t="str">
        <f t="shared" si="337"/>
        <v/>
      </c>
      <c r="H5423" s="13" t="str">
        <f t="shared" si="339"/>
        <v/>
      </c>
      <c r="I5423" s="13" t="str">
        <f>IF(G5423="","",IFERROR(IF(IF(K5423="","",INDEX(收费标合同信息维护!A:Q,MATCH(G5423,收费标合同信息维护!M:M,0),13))=G5423,"有","无"),"无"))</f>
        <v/>
      </c>
      <c r="J5423" s="3" t="s">
        <v>4467</v>
      </c>
      <c r="K5423" s="3" t="s">
        <v>16840</v>
      </c>
      <c r="L5423" s="3" t="s">
        <v>6544</v>
      </c>
      <c r="M5423" s="3" t="s">
        <v>6545</v>
      </c>
      <c r="N5423" s="3" t="s">
        <v>6477</v>
      </c>
      <c r="O5423" s="3" t="s">
        <v>6478</v>
      </c>
      <c r="P5423" s="3" t="s">
        <v>16851</v>
      </c>
      <c r="Q5423" s="3" t="s">
        <v>6545</v>
      </c>
      <c r="R5423" s="3" t="s">
        <v>6479</v>
      </c>
      <c r="S5423" s="3" t="s">
        <v>6480</v>
      </c>
      <c r="T5423" s="3" t="s">
        <v>6493</v>
      </c>
      <c r="U5423" s="3" t="s">
        <v>154</v>
      </c>
      <c r="V5423" s="3" t="s">
        <v>154</v>
      </c>
      <c r="W5423" s="3" t="s">
        <v>154</v>
      </c>
      <c r="X5423" s="3" t="s">
        <v>154</v>
      </c>
      <c r="Y5423" s="3" t="s">
        <v>154</v>
      </c>
      <c r="Z5423" s="3" t="s">
        <v>154</v>
      </c>
      <c r="AA5423" s="3" t="s">
        <v>154</v>
      </c>
      <c r="AB5423" s="3" t="s">
        <v>154</v>
      </c>
      <c r="AC5423" s="3" t="s">
        <v>154</v>
      </c>
      <c r="AD5423" s="3" t="s">
        <v>6151</v>
      </c>
      <c r="AE5423" s="3" t="s">
        <v>6151</v>
      </c>
      <c r="AF5423" s="3" t="s">
        <v>154</v>
      </c>
      <c r="AG5423" s="3" t="s">
        <v>154</v>
      </c>
      <c r="AH5423" s="3" t="s">
        <v>6478</v>
      </c>
      <c r="AI5423" s="3" t="s">
        <v>6482</v>
      </c>
      <c r="AJ5423" s="3" t="s">
        <v>10057</v>
      </c>
    </row>
    <row r="5424" spans="1:36" ht="15">
      <c r="A5424" s="10">
        <v>5563</v>
      </c>
      <c r="B5424" t="str">
        <f>IF(K5424="总计","",INDEX(主数据!A:AD,MATCH(J5424,主数据!A:A,0),9))</f>
        <v>华南大区公司</v>
      </c>
      <c r="C5424" t="str">
        <f>IF(K5424="","",INDEX(主数据!A:AD,MATCH(J5424,主数据!A:A,0),11))</f>
        <v>深圳中区</v>
      </c>
      <c r="D5424" t="str">
        <f t="shared" si="336"/>
        <v>SZ42自来水费（简易征收）阶梯方式2.67</v>
      </c>
      <c r="E5424" s="13" t="str">
        <f t="shared" si="338"/>
        <v>2.67</v>
      </c>
      <c r="F5424" s="13" t="str">
        <f>IF(E5424="","",IFERROR(IF(IF(K5424="","",INDEX(收费标合同信息维护!A:Q,MATCH(D5424,收费标合同信息维护!J:J,0),10))=D5424,"有","无"),"无"))</f>
        <v>无</v>
      </c>
      <c r="G5424" s="13" t="str">
        <f t="shared" si="337"/>
        <v/>
      </c>
      <c r="H5424" s="13" t="str">
        <f t="shared" si="339"/>
        <v/>
      </c>
      <c r="I5424" s="13" t="str">
        <f>IF(G5424="","",IFERROR(IF(IF(K5424="","",INDEX(收费标合同信息维护!A:Q,MATCH(G5424,收费标合同信息维护!M:M,0),13))=G5424,"有","无"),"无"))</f>
        <v/>
      </c>
      <c r="J5424" s="3" t="s">
        <v>4467</v>
      </c>
      <c r="K5424" s="3" t="s">
        <v>16840</v>
      </c>
      <c r="L5424" s="3" t="s">
        <v>6615</v>
      </c>
      <c r="M5424" s="3" t="s">
        <v>6616</v>
      </c>
      <c r="N5424" s="3" t="s">
        <v>6603</v>
      </c>
      <c r="O5424" s="3" t="s">
        <v>6478</v>
      </c>
      <c r="P5424" s="3" t="s">
        <v>16852</v>
      </c>
      <c r="Q5424" s="3" t="s">
        <v>9069</v>
      </c>
      <c r="R5424" s="3" t="s">
        <v>6720</v>
      </c>
      <c r="S5424" s="3" t="s">
        <v>6491</v>
      </c>
      <c r="T5424" s="3" t="s">
        <v>6848</v>
      </c>
      <c r="U5424" s="3" t="s">
        <v>154</v>
      </c>
      <c r="V5424" s="3" t="s">
        <v>6724</v>
      </c>
      <c r="W5424" s="3" t="s">
        <v>154</v>
      </c>
      <c r="X5424" s="3" t="s">
        <v>6725</v>
      </c>
      <c r="Y5424" s="3" t="s">
        <v>6954</v>
      </c>
      <c r="Z5424" s="3" t="s">
        <v>6049</v>
      </c>
      <c r="AA5424" s="3" t="s">
        <v>6955</v>
      </c>
      <c r="AB5424" s="3" t="s">
        <v>154</v>
      </c>
      <c r="AC5424" s="3" t="s">
        <v>154</v>
      </c>
      <c r="AD5424" s="3" t="s">
        <v>6151</v>
      </c>
      <c r="AE5424" s="3" t="s">
        <v>6151</v>
      </c>
      <c r="AF5424" s="3" t="s">
        <v>154</v>
      </c>
      <c r="AG5424" s="3" t="s">
        <v>154</v>
      </c>
      <c r="AH5424" s="3" t="s">
        <v>6478</v>
      </c>
      <c r="AI5424" s="3" t="s">
        <v>6482</v>
      </c>
      <c r="AJ5424" s="3" t="s">
        <v>6489</v>
      </c>
    </row>
    <row r="5425" spans="1:36" ht="15">
      <c r="A5425" s="10">
        <v>5564</v>
      </c>
      <c r="B5425" t="str">
        <f>IF(K5425="总计","",INDEX(主数据!A:AD,MATCH(J5425,主数据!A:A,0),9))</f>
        <v>华南大区公司</v>
      </c>
      <c r="C5425" t="str">
        <f>IF(K5425="","",INDEX(主数据!A:AD,MATCH(J5425,主数据!A:A,0),11))</f>
        <v>深圳中区</v>
      </c>
      <c r="D5425" t="str">
        <f t="shared" si="336"/>
        <v>SZ42排水费（仪表）阶梯方式0.90</v>
      </c>
      <c r="E5425" s="13" t="str">
        <f t="shared" si="338"/>
        <v>0.90</v>
      </c>
      <c r="F5425" s="13" t="str">
        <f>IF(E5425="","",IFERROR(IF(IF(K5425="","",INDEX(收费标合同信息维护!A:Q,MATCH(D5425,收费标合同信息维护!J:J,0),10))=D5425,"有","无"),"无"))</f>
        <v>无</v>
      </c>
      <c r="G5425" s="13" t="str">
        <f t="shared" si="337"/>
        <v/>
      </c>
      <c r="H5425" s="13" t="str">
        <f t="shared" si="339"/>
        <v/>
      </c>
      <c r="I5425" s="13" t="str">
        <f>IF(G5425="","",IFERROR(IF(IF(K5425="","",INDEX(收费标合同信息维护!A:Q,MATCH(G5425,收费标合同信息维护!M:M,0),13))=G5425,"有","无"),"无"))</f>
        <v/>
      </c>
      <c r="J5425" s="3" t="s">
        <v>4467</v>
      </c>
      <c r="K5425" s="3" t="s">
        <v>16840</v>
      </c>
      <c r="L5425" s="3" t="s">
        <v>6971</v>
      </c>
      <c r="M5425" s="3" t="s">
        <v>6972</v>
      </c>
      <c r="N5425" s="3" t="s">
        <v>6603</v>
      </c>
      <c r="O5425" s="3" t="s">
        <v>6478</v>
      </c>
      <c r="P5425" s="3" t="s">
        <v>16853</v>
      </c>
      <c r="Q5425" s="3" t="s">
        <v>6960</v>
      </c>
      <c r="R5425" s="3" t="s">
        <v>6720</v>
      </c>
      <c r="S5425" s="3" t="s">
        <v>6491</v>
      </c>
      <c r="T5425" s="3" t="s">
        <v>6848</v>
      </c>
      <c r="U5425" s="3" t="s">
        <v>154</v>
      </c>
      <c r="V5425" s="3" t="s">
        <v>6979</v>
      </c>
      <c r="W5425" s="3" t="s">
        <v>154</v>
      </c>
      <c r="X5425" s="3" t="s">
        <v>6725</v>
      </c>
      <c r="Y5425" s="3" t="s">
        <v>6737</v>
      </c>
      <c r="Z5425" s="3" t="s">
        <v>6049</v>
      </c>
      <c r="AA5425" s="3" t="s">
        <v>6488</v>
      </c>
      <c r="AB5425" s="3" t="s">
        <v>154</v>
      </c>
      <c r="AC5425" s="3" t="s">
        <v>154</v>
      </c>
      <c r="AD5425" s="3" t="s">
        <v>6151</v>
      </c>
      <c r="AE5425" s="3" t="s">
        <v>6151</v>
      </c>
      <c r="AF5425" s="3" t="s">
        <v>154</v>
      </c>
      <c r="AG5425" s="3" t="s">
        <v>154</v>
      </c>
      <c r="AH5425" s="3" t="s">
        <v>6478</v>
      </c>
      <c r="AI5425" s="3" t="s">
        <v>6482</v>
      </c>
      <c r="AJ5425" s="3" t="s">
        <v>6489</v>
      </c>
    </row>
    <row r="5426" spans="1:36" ht="15">
      <c r="A5426" s="10">
        <v>5565</v>
      </c>
      <c r="B5426" t="str">
        <f>IF(K5426="总计","",INDEX(主数据!A:AD,MATCH(J5426,主数据!A:A,0),9))</f>
        <v>环渤海大区公司</v>
      </c>
      <c r="C5426" t="str">
        <f>IF(K5426="","",INDEX(主数据!A:AD,MATCH(J5426,主数据!A:A,0),11))</f>
        <v>天津生态城城区</v>
      </c>
      <c r="D5426" t="str">
        <f t="shared" si="336"/>
        <v>TJ40物业服务费标准方式2.40</v>
      </c>
      <c r="E5426" s="13" t="str">
        <f t="shared" si="338"/>
        <v>2.40</v>
      </c>
      <c r="F5426" s="13" t="str">
        <f>IF(E5426="","",IFERROR(IF(IF(K5426="","",INDEX(收费标合同信息维护!A:Q,MATCH(D5426,收费标合同信息维护!J:J,0),10))=D5426,"有","无"),"无"))</f>
        <v>无</v>
      </c>
      <c r="G5426" s="13" t="str">
        <f t="shared" si="337"/>
        <v/>
      </c>
      <c r="H5426" s="13" t="str">
        <f t="shared" si="339"/>
        <v/>
      </c>
      <c r="I5426" s="13" t="str">
        <f>IF(G5426="","",IFERROR(IF(IF(K5426="","",INDEX(收费标合同信息维护!A:Q,MATCH(G5426,收费标合同信息维护!M:M,0),13))=G5426,"有","无"),"无"))</f>
        <v/>
      </c>
      <c r="J5426" s="3" t="s">
        <v>3041</v>
      </c>
      <c r="K5426" s="3" t="s">
        <v>16854</v>
      </c>
      <c r="L5426" s="3" t="s">
        <v>6025</v>
      </c>
      <c r="M5426" s="3" t="s">
        <v>6026</v>
      </c>
      <c r="N5426" s="3" t="s">
        <v>6477</v>
      </c>
      <c r="O5426" s="3" t="s">
        <v>6478</v>
      </c>
      <c r="P5426" s="3" t="s">
        <v>3041</v>
      </c>
      <c r="Q5426" s="3" t="s">
        <v>16855</v>
      </c>
      <c r="R5426" s="3" t="s">
        <v>6484</v>
      </c>
      <c r="S5426" s="3" t="s">
        <v>6491</v>
      </c>
      <c r="T5426" s="3" t="s">
        <v>6915</v>
      </c>
      <c r="U5426" s="3" t="s">
        <v>154</v>
      </c>
      <c r="V5426" s="3" t="s">
        <v>6765</v>
      </c>
      <c r="W5426" s="3" t="s">
        <v>154</v>
      </c>
      <c r="X5426" s="3" t="s">
        <v>154</v>
      </c>
      <c r="Y5426" s="3" t="s">
        <v>154</v>
      </c>
      <c r="Z5426" s="3" t="s">
        <v>154</v>
      </c>
      <c r="AA5426" s="3" t="s">
        <v>154</v>
      </c>
      <c r="AB5426" s="3" t="s">
        <v>154</v>
      </c>
      <c r="AC5426" s="3" t="s">
        <v>154</v>
      </c>
      <c r="AD5426" s="3" t="s">
        <v>6151</v>
      </c>
      <c r="AE5426" s="3" t="s">
        <v>6151</v>
      </c>
      <c r="AF5426" s="3" t="s">
        <v>154</v>
      </c>
      <c r="AG5426" s="3" t="s">
        <v>154</v>
      </c>
      <c r="AH5426" s="3" t="s">
        <v>6478</v>
      </c>
      <c r="AI5426" s="3" t="s">
        <v>6482</v>
      </c>
      <c r="AJ5426" s="3" t="s">
        <v>16856</v>
      </c>
    </row>
    <row r="5427" spans="1:36" ht="30">
      <c r="A5427" s="10">
        <v>5566</v>
      </c>
      <c r="B5427" t="str">
        <f>IF(K5427="总计","",INDEX(主数据!A:AD,MATCH(J5427,主数据!A:A,0),9))</f>
        <v>环渤海大区公司</v>
      </c>
      <c r="C5427" t="str">
        <f>IF(K5427="","",INDEX(主数据!A:AD,MATCH(J5427,主数据!A:A,0),11))</f>
        <v>天津生态城城区</v>
      </c>
      <c r="D5427" t="str">
        <f t="shared" si="336"/>
        <v>TJ40小业主委托停车管理费（固定）定额</v>
      </c>
      <c r="E5427" s="13" t="str">
        <f t="shared" si="338"/>
        <v/>
      </c>
      <c r="F5427" s="13" t="str">
        <f>IF(E5427="","",IFERROR(IF(IF(K5427="","",INDEX(收费标合同信息维护!A:Q,MATCH(D5427,收费标合同信息维护!J:J,0),10))=D5427,"有","无"),"无"))</f>
        <v/>
      </c>
      <c r="G5427" s="13" t="str">
        <f t="shared" si="337"/>
        <v>TJ40小业主委托停车管理费（固定）定额40.00</v>
      </c>
      <c r="H5427" s="13" t="str">
        <f t="shared" si="339"/>
        <v>40.00</v>
      </c>
      <c r="I5427" s="13" t="str">
        <f>IF(G5427="","",IFERROR(IF(IF(K5427="","",INDEX(收费标合同信息维护!A:Q,MATCH(G5427,收费标合同信息维护!M:M,0),13))=G5427,"有","无"),"无"))</f>
        <v>无</v>
      </c>
      <c r="J5427" s="3" t="s">
        <v>3041</v>
      </c>
      <c r="K5427" s="3" t="s">
        <v>16854</v>
      </c>
      <c r="L5427" s="3" t="s">
        <v>7013</v>
      </c>
      <c r="M5427" s="3" t="s">
        <v>7014</v>
      </c>
      <c r="N5427" s="3" t="s">
        <v>6477</v>
      </c>
      <c r="O5427" s="3" t="s">
        <v>6478</v>
      </c>
      <c r="P5427" s="3" t="s">
        <v>16857</v>
      </c>
      <c r="Q5427" s="3" t="s">
        <v>16858</v>
      </c>
      <c r="R5427" s="3" t="s">
        <v>6490</v>
      </c>
      <c r="S5427" s="3" t="s">
        <v>6491</v>
      </c>
      <c r="T5427" s="3" t="s">
        <v>6800</v>
      </c>
      <c r="U5427" s="3" t="s">
        <v>154</v>
      </c>
      <c r="V5427" s="3" t="s">
        <v>154</v>
      </c>
      <c r="W5427" s="3" t="s">
        <v>6729</v>
      </c>
      <c r="X5427" s="3" t="s">
        <v>154</v>
      </c>
      <c r="Y5427" s="3" t="s">
        <v>154</v>
      </c>
      <c r="Z5427" s="3" t="s">
        <v>154</v>
      </c>
      <c r="AA5427" s="3" t="s">
        <v>154</v>
      </c>
      <c r="AB5427" s="3" t="s">
        <v>154</v>
      </c>
      <c r="AC5427" s="3" t="s">
        <v>154</v>
      </c>
      <c r="AD5427" s="3" t="s">
        <v>6151</v>
      </c>
      <c r="AE5427" s="3" t="s">
        <v>6151</v>
      </c>
      <c r="AF5427" s="3" t="s">
        <v>154</v>
      </c>
      <c r="AG5427" s="3" t="s">
        <v>154</v>
      </c>
      <c r="AH5427" s="3" t="s">
        <v>6478</v>
      </c>
      <c r="AI5427" s="3" t="s">
        <v>6482</v>
      </c>
      <c r="AJ5427" s="3" t="s">
        <v>10328</v>
      </c>
    </row>
    <row r="5428" spans="1:36" ht="30">
      <c r="A5428" s="10">
        <v>5567</v>
      </c>
      <c r="B5428" t="str">
        <f>IF(K5428="总计","",INDEX(主数据!A:AD,MATCH(J5428,主数据!A:A,0),9))</f>
        <v>环渤海大区公司</v>
      </c>
      <c r="C5428" t="str">
        <f>IF(K5428="","",INDEX(主数据!A:AD,MATCH(J5428,主数据!A:A,0),11))</f>
        <v>天津生态城城区</v>
      </c>
      <c r="D5428" t="str">
        <f t="shared" si="336"/>
        <v>TJ40小业主委托停车管理费（固定）定额</v>
      </c>
      <c r="E5428" s="13" t="str">
        <f t="shared" si="338"/>
        <v/>
      </c>
      <c r="F5428" s="13" t="str">
        <f>IF(E5428="","",IFERROR(IF(IF(K5428="","",INDEX(收费标合同信息维护!A:Q,MATCH(D5428,收费标合同信息维护!J:J,0),10))=D5428,"有","无"),"无"))</f>
        <v/>
      </c>
      <c r="G5428" s="13" t="str">
        <f t="shared" si="337"/>
        <v>TJ40小业主委托停车管理费（固定）定额60.00</v>
      </c>
      <c r="H5428" s="13" t="str">
        <f t="shared" si="339"/>
        <v>60.00</v>
      </c>
      <c r="I5428" s="13" t="str">
        <f>IF(G5428="","",IFERROR(IF(IF(K5428="","",INDEX(收费标合同信息维护!A:Q,MATCH(G5428,收费标合同信息维护!M:M,0),13))=G5428,"有","无"),"无"))</f>
        <v>无</v>
      </c>
      <c r="J5428" s="3" t="s">
        <v>3041</v>
      </c>
      <c r="K5428" s="3" t="s">
        <v>16854</v>
      </c>
      <c r="L5428" s="3" t="s">
        <v>7013</v>
      </c>
      <c r="M5428" s="3" t="s">
        <v>7014</v>
      </c>
      <c r="N5428" s="3" t="s">
        <v>6477</v>
      </c>
      <c r="O5428" s="3" t="s">
        <v>6478</v>
      </c>
      <c r="P5428" s="3" t="s">
        <v>16859</v>
      </c>
      <c r="Q5428" s="3" t="s">
        <v>16860</v>
      </c>
      <c r="R5428" s="3" t="s">
        <v>6490</v>
      </c>
      <c r="S5428" s="3" t="s">
        <v>6491</v>
      </c>
      <c r="T5428" s="3" t="s">
        <v>6800</v>
      </c>
      <c r="U5428" s="3" t="s">
        <v>154</v>
      </c>
      <c r="V5428" s="3" t="s">
        <v>154</v>
      </c>
      <c r="W5428" s="3" t="s">
        <v>7016</v>
      </c>
      <c r="X5428" s="3" t="s">
        <v>154</v>
      </c>
      <c r="Y5428" s="3" t="s">
        <v>154</v>
      </c>
      <c r="Z5428" s="3" t="s">
        <v>154</v>
      </c>
      <c r="AA5428" s="3" t="s">
        <v>154</v>
      </c>
      <c r="AB5428" s="3" t="s">
        <v>154</v>
      </c>
      <c r="AC5428" s="3" t="s">
        <v>154</v>
      </c>
      <c r="AD5428" s="3" t="s">
        <v>6151</v>
      </c>
      <c r="AE5428" s="3" t="s">
        <v>6151</v>
      </c>
      <c r="AF5428" s="3" t="s">
        <v>154</v>
      </c>
      <c r="AG5428" s="3" t="s">
        <v>154</v>
      </c>
      <c r="AH5428" s="3" t="s">
        <v>6478</v>
      </c>
      <c r="AI5428" s="3" t="s">
        <v>6482</v>
      </c>
      <c r="AJ5428" s="3" t="s">
        <v>14401</v>
      </c>
    </row>
    <row r="5429" spans="1:36" ht="30">
      <c r="A5429" s="10">
        <v>5568</v>
      </c>
      <c r="B5429" t="str">
        <f>IF(K5429="总计","",INDEX(主数据!A:AD,MATCH(J5429,主数据!A:A,0),9))</f>
        <v>环渤海大区公司</v>
      </c>
      <c r="C5429" t="str">
        <f>IF(K5429="","",INDEX(主数据!A:AD,MATCH(J5429,主数据!A:A,0),11))</f>
        <v>天津生态城城区</v>
      </c>
      <c r="D5429" t="str">
        <f t="shared" si="336"/>
        <v>TJ40小业主委托停车管理费（固定）定额</v>
      </c>
      <c r="E5429" s="13" t="str">
        <f t="shared" si="338"/>
        <v/>
      </c>
      <c r="F5429" s="13" t="str">
        <f>IF(E5429="","",IFERROR(IF(IF(K5429="","",INDEX(收费标合同信息维护!A:Q,MATCH(D5429,收费标合同信息维护!J:J,0),10))=D5429,"有","无"),"无"))</f>
        <v/>
      </c>
      <c r="G5429" s="13" t="str">
        <f t="shared" si="337"/>
        <v>TJ40小业主委托停车管理费（固定）定额80.00</v>
      </c>
      <c r="H5429" s="13" t="str">
        <f t="shared" si="339"/>
        <v>80.00</v>
      </c>
      <c r="I5429" s="13" t="str">
        <f>IF(G5429="","",IFERROR(IF(IF(K5429="","",INDEX(收费标合同信息维护!A:Q,MATCH(G5429,收费标合同信息维护!M:M,0),13))=G5429,"有","无"),"无"))</f>
        <v>无</v>
      </c>
      <c r="J5429" s="3" t="s">
        <v>3041</v>
      </c>
      <c r="K5429" s="3" t="s">
        <v>16854</v>
      </c>
      <c r="L5429" s="3" t="s">
        <v>7013</v>
      </c>
      <c r="M5429" s="3" t="s">
        <v>7014</v>
      </c>
      <c r="N5429" s="3" t="s">
        <v>6477</v>
      </c>
      <c r="O5429" s="3" t="s">
        <v>6478</v>
      </c>
      <c r="P5429" s="3" t="s">
        <v>16861</v>
      </c>
      <c r="Q5429" s="3" t="s">
        <v>16862</v>
      </c>
      <c r="R5429" s="3" t="s">
        <v>6490</v>
      </c>
      <c r="S5429" s="3" t="s">
        <v>6491</v>
      </c>
      <c r="T5429" s="3" t="s">
        <v>6800</v>
      </c>
      <c r="U5429" s="3" t="s">
        <v>154</v>
      </c>
      <c r="V5429" s="3" t="s">
        <v>154</v>
      </c>
      <c r="W5429" s="3" t="s">
        <v>6521</v>
      </c>
      <c r="X5429" s="3" t="s">
        <v>154</v>
      </c>
      <c r="Y5429" s="3" t="s">
        <v>154</v>
      </c>
      <c r="Z5429" s="3" t="s">
        <v>154</v>
      </c>
      <c r="AA5429" s="3" t="s">
        <v>154</v>
      </c>
      <c r="AB5429" s="3" t="s">
        <v>154</v>
      </c>
      <c r="AC5429" s="3" t="s">
        <v>154</v>
      </c>
      <c r="AD5429" s="3" t="s">
        <v>6151</v>
      </c>
      <c r="AE5429" s="3" t="s">
        <v>6151</v>
      </c>
      <c r="AF5429" s="3" t="s">
        <v>154</v>
      </c>
      <c r="AG5429" s="3" t="s">
        <v>154</v>
      </c>
      <c r="AH5429" s="3" t="s">
        <v>6478</v>
      </c>
      <c r="AI5429" s="3" t="s">
        <v>6482</v>
      </c>
      <c r="AJ5429" s="3" t="s">
        <v>10760</v>
      </c>
    </row>
    <row r="5430" spans="1:36" ht="30">
      <c r="A5430" s="10">
        <v>5569</v>
      </c>
      <c r="B5430" t="str">
        <f>IF(K5430="总计","",INDEX(主数据!A:AD,MATCH(J5430,主数据!A:A,0),9))</f>
        <v>环渤海大区公司</v>
      </c>
      <c r="C5430" t="str">
        <f>IF(K5430="","",INDEX(主数据!A:AD,MATCH(J5430,主数据!A:A,0),11))</f>
        <v>天津生态城城区</v>
      </c>
      <c r="D5430" t="str">
        <f t="shared" si="336"/>
        <v>TJ40小业主委托停车管理费（固定）定额</v>
      </c>
      <c r="E5430" s="13" t="str">
        <f t="shared" si="338"/>
        <v/>
      </c>
      <c r="F5430" s="13" t="str">
        <f>IF(E5430="","",IFERROR(IF(IF(K5430="","",INDEX(收费标合同信息维护!A:Q,MATCH(D5430,收费标合同信息维护!J:J,0),10))=D5430,"有","无"),"无"))</f>
        <v/>
      </c>
      <c r="G5430" s="13" t="str">
        <f t="shared" si="337"/>
        <v>TJ40小业主委托停车管理费（固定）定额120.00</v>
      </c>
      <c r="H5430" s="13" t="str">
        <f t="shared" si="339"/>
        <v>120.00</v>
      </c>
      <c r="I5430" s="13" t="str">
        <f>IF(G5430="","",IFERROR(IF(IF(K5430="","",INDEX(收费标合同信息维护!A:Q,MATCH(G5430,收费标合同信息维护!M:M,0),13))=G5430,"有","无"),"无"))</f>
        <v>无</v>
      </c>
      <c r="J5430" s="3" t="s">
        <v>3041</v>
      </c>
      <c r="K5430" s="3" t="s">
        <v>16854</v>
      </c>
      <c r="L5430" s="3" t="s">
        <v>7013</v>
      </c>
      <c r="M5430" s="3" t="s">
        <v>7014</v>
      </c>
      <c r="N5430" s="3" t="s">
        <v>6477</v>
      </c>
      <c r="O5430" s="3" t="s">
        <v>6478</v>
      </c>
      <c r="P5430" s="3" t="s">
        <v>16863</v>
      </c>
      <c r="Q5430" s="3" t="s">
        <v>16864</v>
      </c>
      <c r="R5430" s="3" t="s">
        <v>6490</v>
      </c>
      <c r="S5430" s="3" t="s">
        <v>6491</v>
      </c>
      <c r="T5430" s="3" t="s">
        <v>6800</v>
      </c>
      <c r="U5430" s="3" t="s">
        <v>154</v>
      </c>
      <c r="V5430" s="3" t="s">
        <v>154</v>
      </c>
      <c r="W5430" s="3" t="s">
        <v>6518</v>
      </c>
      <c r="X5430" s="3" t="s">
        <v>154</v>
      </c>
      <c r="Y5430" s="3" t="s">
        <v>154</v>
      </c>
      <c r="Z5430" s="3" t="s">
        <v>154</v>
      </c>
      <c r="AA5430" s="3" t="s">
        <v>154</v>
      </c>
      <c r="AB5430" s="3" t="s">
        <v>154</v>
      </c>
      <c r="AC5430" s="3" t="s">
        <v>154</v>
      </c>
      <c r="AD5430" s="3" t="s">
        <v>6151</v>
      </c>
      <c r="AE5430" s="3" t="s">
        <v>6151</v>
      </c>
      <c r="AF5430" s="3" t="s">
        <v>154</v>
      </c>
      <c r="AG5430" s="3" t="s">
        <v>154</v>
      </c>
      <c r="AH5430" s="3" t="s">
        <v>6478</v>
      </c>
      <c r="AI5430" s="3" t="s">
        <v>6482</v>
      </c>
      <c r="AJ5430" s="3" t="s">
        <v>6034</v>
      </c>
    </row>
    <row r="5431" spans="1:36" ht="15">
      <c r="A5431" s="10">
        <v>5570</v>
      </c>
      <c r="B5431" t="str">
        <f>IF(K5431="总计","",INDEX(主数据!A:AD,MATCH(J5431,主数据!A:A,0),9))</f>
        <v>华南大区公司</v>
      </c>
      <c r="C5431" t="str">
        <f>IF(K5431="","",INDEX(主数据!A:AD,MATCH(J5431,主数据!A:A,0),11))</f>
        <v>深圳西区</v>
      </c>
      <c r="D5431" t="str">
        <f t="shared" si="336"/>
        <v>SZ26物业服务费标准方式6.00</v>
      </c>
      <c r="E5431" s="13" t="str">
        <f t="shared" si="338"/>
        <v>6.00</v>
      </c>
      <c r="F5431" s="13" t="str">
        <f>IF(E5431="","",IFERROR(IF(IF(K5431="","",INDEX(收费标合同信息维护!A:Q,MATCH(D5431,收费标合同信息维护!J:J,0),10))=D5431,"有","无"),"无"))</f>
        <v>无</v>
      </c>
      <c r="G5431" s="13" t="str">
        <f t="shared" si="337"/>
        <v/>
      </c>
      <c r="H5431" s="13" t="str">
        <f t="shared" si="339"/>
        <v/>
      </c>
      <c r="I5431" s="13" t="str">
        <f>IF(G5431="","",IFERROR(IF(IF(K5431="","",INDEX(收费标合同信息维护!A:Q,MATCH(G5431,收费标合同信息维护!M:M,0),13))=G5431,"有","无"),"无"))</f>
        <v/>
      </c>
      <c r="J5431" s="3" t="s">
        <v>4599</v>
      </c>
      <c r="K5431" s="3" t="s">
        <v>16865</v>
      </c>
      <c r="L5431" s="3" t="s">
        <v>6025</v>
      </c>
      <c r="M5431" s="3" t="s">
        <v>6026</v>
      </c>
      <c r="N5431" s="3" t="s">
        <v>6477</v>
      </c>
      <c r="O5431" s="3" t="s">
        <v>6478</v>
      </c>
      <c r="P5431" s="3" t="s">
        <v>16866</v>
      </c>
      <c r="Q5431" s="3" t="s">
        <v>9054</v>
      </c>
      <c r="R5431" s="3" t="s">
        <v>6484</v>
      </c>
      <c r="S5431" s="3" t="s">
        <v>6491</v>
      </c>
      <c r="T5431" s="3" t="s">
        <v>10376</v>
      </c>
      <c r="U5431" s="3" t="s">
        <v>154</v>
      </c>
      <c r="V5431" s="3" t="s">
        <v>6634</v>
      </c>
      <c r="W5431" s="3" t="s">
        <v>154</v>
      </c>
      <c r="X5431" s="3" t="s">
        <v>154</v>
      </c>
      <c r="Y5431" s="3" t="s">
        <v>154</v>
      </c>
      <c r="Z5431" s="3" t="s">
        <v>154</v>
      </c>
      <c r="AA5431" s="3" t="s">
        <v>154</v>
      </c>
      <c r="AB5431" s="3" t="s">
        <v>154</v>
      </c>
      <c r="AC5431" s="3" t="s">
        <v>154</v>
      </c>
      <c r="AD5431" s="3" t="s">
        <v>6151</v>
      </c>
      <c r="AE5431" s="3" t="s">
        <v>6151</v>
      </c>
      <c r="AF5431" s="3" t="s">
        <v>154</v>
      </c>
      <c r="AG5431" s="3" t="s">
        <v>154</v>
      </c>
      <c r="AH5431" s="3" t="s">
        <v>6478</v>
      </c>
      <c r="AI5431" s="3" t="s">
        <v>6482</v>
      </c>
      <c r="AJ5431" s="3" t="s">
        <v>26</v>
      </c>
    </row>
    <row r="5432" spans="1:36" ht="15">
      <c r="A5432" s="10">
        <v>5571</v>
      </c>
      <c r="B5432" t="str">
        <f>IF(K5432="总计","",INDEX(主数据!A:AD,MATCH(J5432,主数据!A:A,0),9))</f>
        <v>华南大区公司</v>
      </c>
      <c r="C5432" t="str">
        <f>IF(K5432="","",INDEX(主数据!A:AD,MATCH(J5432,主数据!A:A,0),11))</f>
        <v>深圳西区</v>
      </c>
      <c r="D5432" t="str">
        <f t="shared" si="336"/>
        <v>SZ26物业服务费标准方式2.80</v>
      </c>
      <c r="E5432" s="13" t="str">
        <f t="shared" si="338"/>
        <v>2.80</v>
      </c>
      <c r="F5432" s="13" t="str">
        <f>IF(E5432="","",IFERROR(IF(IF(K5432="","",INDEX(收费标合同信息维护!A:Q,MATCH(D5432,收费标合同信息维护!J:J,0),10))=D5432,"有","无"),"无"))</f>
        <v>无</v>
      </c>
      <c r="G5432" s="13" t="str">
        <f t="shared" si="337"/>
        <v/>
      </c>
      <c r="H5432" s="13" t="str">
        <f t="shared" si="339"/>
        <v/>
      </c>
      <c r="I5432" s="13" t="str">
        <f>IF(G5432="","",IFERROR(IF(IF(K5432="","",INDEX(收费标合同信息维护!A:Q,MATCH(G5432,收费标合同信息维护!M:M,0),13))=G5432,"有","无"),"无"))</f>
        <v/>
      </c>
      <c r="J5432" s="3" t="s">
        <v>4599</v>
      </c>
      <c r="K5432" s="3" t="s">
        <v>16865</v>
      </c>
      <c r="L5432" s="3" t="s">
        <v>6025</v>
      </c>
      <c r="M5432" s="3" t="s">
        <v>6026</v>
      </c>
      <c r="N5432" s="3" t="s">
        <v>6477</v>
      </c>
      <c r="O5432" s="3" t="s">
        <v>6478</v>
      </c>
      <c r="P5432" s="3" t="s">
        <v>16867</v>
      </c>
      <c r="Q5432" s="3" t="s">
        <v>13383</v>
      </c>
      <c r="R5432" s="3" t="s">
        <v>6484</v>
      </c>
      <c r="S5432" s="3" t="s">
        <v>6491</v>
      </c>
      <c r="T5432" s="3" t="s">
        <v>10376</v>
      </c>
      <c r="U5432" s="3" t="s">
        <v>154</v>
      </c>
      <c r="V5432" s="3" t="s">
        <v>6543</v>
      </c>
      <c r="W5432" s="3" t="s">
        <v>154</v>
      </c>
      <c r="X5432" s="3" t="s">
        <v>154</v>
      </c>
      <c r="Y5432" s="3" t="s">
        <v>154</v>
      </c>
      <c r="Z5432" s="3" t="s">
        <v>154</v>
      </c>
      <c r="AA5432" s="3" t="s">
        <v>154</v>
      </c>
      <c r="AB5432" s="3" t="s">
        <v>154</v>
      </c>
      <c r="AC5432" s="3" t="s">
        <v>154</v>
      </c>
      <c r="AD5432" s="3" t="s">
        <v>6151</v>
      </c>
      <c r="AE5432" s="3" t="s">
        <v>6151</v>
      </c>
      <c r="AF5432" s="3" t="s">
        <v>154</v>
      </c>
      <c r="AG5432" s="3" t="s">
        <v>154</v>
      </c>
      <c r="AH5432" s="3" t="s">
        <v>6597</v>
      </c>
      <c r="AI5432" s="3" t="s">
        <v>6482</v>
      </c>
      <c r="AJ5432" s="3" t="s">
        <v>6489</v>
      </c>
    </row>
    <row r="5433" spans="1:36" ht="15">
      <c r="A5433" s="10">
        <v>5572</v>
      </c>
      <c r="B5433" t="str">
        <f>IF(K5433="总计","",INDEX(主数据!A:AD,MATCH(J5433,主数据!A:A,0),9))</f>
        <v>华南大区公司</v>
      </c>
      <c r="C5433" t="str">
        <f>IF(K5433="","",INDEX(主数据!A:AD,MATCH(J5433,主数据!A:A,0),11))</f>
        <v>深圳西区</v>
      </c>
      <c r="D5433" t="str">
        <f t="shared" si="336"/>
        <v>SZ26物业服务费标准方式6.00</v>
      </c>
      <c r="E5433" s="13" t="str">
        <f t="shared" si="338"/>
        <v>6.00</v>
      </c>
      <c r="F5433" s="13" t="str">
        <f>IF(E5433="","",IFERROR(IF(IF(K5433="","",INDEX(收费标合同信息维护!A:Q,MATCH(D5433,收费标合同信息维护!J:J,0),10))=D5433,"有","无"),"无"))</f>
        <v>无</v>
      </c>
      <c r="G5433" s="13" t="str">
        <f t="shared" si="337"/>
        <v/>
      </c>
      <c r="H5433" s="13" t="str">
        <f t="shared" si="339"/>
        <v/>
      </c>
      <c r="I5433" s="13" t="str">
        <f>IF(G5433="","",IFERROR(IF(IF(K5433="","",INDEX(收费标合同信息维护!A:Q,MATCH(G5433,收费标合同信息维护!M:M,0),13))=G5433,"有","无"),"无"))</f>
        <v/>
      </c>
      <c r="J5433" s="3" t="s">
        <v>4599</v>
      </c>
      <c r="K5433" s="3" t="s">
        <v>16865</v>
      </c>
      <c r="L5433" s="3" t="s">
        <v>6025</v>
      </c>
      <c r="M5433" s="3" t="s">
        <v>6026</v>
      </c>
      <c r="N5433" s="3" t="s">
        <v>6477</v>
      </c>
      <c r="O5433" s="3" t="s">
        <v>6478</v>
      </c>
      <c r="P5433" s="3" t="s">
        <v>16868</v>
      </c>
      <c r="Q5433" s="3" t="s">
        <v>16869</v>
      </c>
      <c r="R5433" s="3" t="s">
        <v>6484</v>
      </c>
      <c r="S5433" s="3" t="s">
        <v>6491</v>
      </c>
      <c r="T5433" s="3" t="s">
        <v>10376</v>
      </c>
      <c r="U5433" s="3" t="s">
        <v>154</v>
      </c>
      <c r="V5433" s="3" t="s">
        <v>6634</v>
      </c>
      <c r="W5433" s="3" t="s">
        <v>154</v>
      </c>
      <c r="X5433" s="3" t="s">
        <v>154</v>
      </c>
      <c r="Y5433" s="3" t="s">
        <v>154</v>
      </c>
      <c r="Z5433" s="3" t="s">
        <v>154</v>
      </c>
      <c r="AA5433" s="3" t="s">
        <v>154</v>
      </c>
      <c r="AB5433" s="3" t="s">
        <v>154</v>
      </c>
      <c r="AC5433" s="3" t="s">
        <v>154</v>
      </c>
      <c r="AD5433" s="3" t="s">
        <v>6151</v>
      </c>
      <c r="AE5433" s="3" t="s">
        <v>6151</v>
      </c>
      <c r="AF5433" s="3" t="s">
        <v>154</v>
      </c>
      <c r="AG5433" s="3" t="s">
        <v>154</v>
      </c>
      <c r="AH5433" s="3" t="s">
        <v>6597</v>
      </c>
      <c r="AI5433" s="3" t="s">
        <v>6482</v>
      </c>
      <c r="AJ5433" s="3" t="s">
        <v>6489</v>
      </c>
    </row>
    <row r="5434" spans="1:36" ht="15">
      <c r="A5434" s="10">
        <v>5573</v>
      </c>
      <c r="B5434" t="str">
        <f>IF(K5434="总计","",INDEX(主数据!A:AD,MATCH(J5434,主数据!A:A,0),9))</f>
        <v>华南大区公司</v>
      </c>
      <c r="C5434" t="str">
        <f>IF(K5434="","",INDEX(主数据!A:AD,MATCH(J5434,主数据!A:A,0),11))</f>
        <v>深圳西区</v>
      </c>
      <c r="D5434" t="str">
        <f t="shared" si="336"/>
        <v>SZ26物业服务费标准方式2.80</v>
      </c>
      <c r="E5434" s="13" t="str">
        <f t="shared" si="338"/>
        <v>2.80</v>
      </c>
      <c r="F5434" s="13" t="str">
        <f>IF(E5434="","",IFERROR(IF(IF(K5434="","",INDEX(收费标合同信息维护!A:Q,MATCH(D5434,收费标合同信息维护!J:J,0),10))=D5434,"有","无"),"无"))</f>
        <v>无</v>
      </c>
      <c r="G5434" s="13" t="str">
        <f t="shared" si="337"/>
        <v/>
      </c>
      <c r="H5434" s="13" t="str">
        <f t="shared" si="339"/>
        <v/>
      </c>
      <c r="I5434" s="13" t="str">
        <f>IF(G5434="","",IFERROR(IF(IF(K5434="","",INDEX(收费标合同信息维护!A:Q,MATCH(G5434,收费标合同信息维护!M:M,0),13))=G5434,"有","无"),"无"))</f>
        <v/>
      </c>
      <c r="J5434" s="3" t="s">
        <v>4599</v>
      </c>
      <c r="K5434" s="3" t="s">
        <v>16865</v>
      </c>
      <c r="L5434" s="3" t="s">
        <v>6025</v>
      </c>
      <c r="M5434" s="3" t="s">
        <v>6026</v>
      </c>
      <c r="N5434" s="3" t="s">
        <v>6477</v>
      </c>
      <c r="O5434" s="3" t="s">
        <v>6478</v>
      </c>
      <c r="P5434" s="3" t="s">
        <v>16870</v>
      </c>
      <c r="Q5434" s="3" t="s">
        <v>16871</v>
      </c>
      <c r="R5434" s="3" t="s">
        <v>6484</v>
      </c>
      <c r="S5434" s="3" t="s">
        <v>6491</v>
      </c>
      <c r="T5434" s="3" t="s">
        <v>10376</v>
      </c>
      <c r="U5434" s="3" t="s">
        <v>154</v>
      </c>
      <c r="V5434" s="3" t="s">
        <v>6543</v>
      </c>
      <c r="W5434" s="3" t="s">
        <v>154</v>
      </c>
      <c r="X5434" s="3" t="s">
        <v>154</v>
      </c>
      <c r="Y5434" s="3" t="s">
        <v>154</v>
      </c>
      <c r="Z5434" s="3" t="s">
        <v>154</v>
      </c>
      <c r="AA5434" s="3" t="s">
        <v>154</v>
      </c>
      <c r="AB5434" s="3" t="s">
        <v>154</v>
      </c>
      <c r="AC5434" s="3" t="s">
        <v>154</v>
      </c>
      <c r="AD5434" s="3" t="s">
        <v>6151</v>
      </c>
      <c r="AE5434" s="3" t="s">
        <v>6151</v>
      </c>
      <c r="AF5434" s="3" t="s">
        <v>154</v>
      </c>
      <c r="AG5434" s="3" t="s">
        <v>154</v>
      </c>
      <c r="AH5434" s="3" t="s">
        <v>6478</v>
      </c>
      <c r="AI5434" s="3" t="s">
        <v>6482</v>
      </c>
      <c r="AJ5434" s="3" t="s">
        <v>16872</v>
      </c>
    </row>
    <row r="5435" spans="1:36" ht="15">
      <c r="A5435" s="10">
        <v>5574</v>
      </c>
      <c r="B5435" t="str">
        <f>IF(K5435="总计","",INDEX(主数据!A:AD,MATCH(J5435,主数据!A:A,0),9))</f>
        <v>华南大区公司</v>
      </c>
      <c r="C5435" t="str">
        <f>IF(K5435="","",INDEX(主数据!A:AD,MATCH(J5435,主数据!A:A,0),11))</f>
        <v>深圳西区</v>
      </c>
      <c r="D5435" t="str">
        <f t="shared" si="336"/>
        <v>SZ26物业服务费直接录入</v>
      </c>
      <c r="E5435" s="13" t="str">
        <f t="shared" si="338"/>
        <v/>
      </c>
      <c r="F5435" s="13" t="str">
        <f>IF(E5435="","",IFERROR(IF(IF(K5435="","",INDEX(收费标合同信息维护!A:Q,MATCH(D5435,收费标合同信息维护!J:J,0),10))=D5435,"有","无"),"无"))</f>
        <v/>
      </c>
      <c r="G5435" s="13" t="str">
        <f t="shared" si="337"/>
        <v/>
      </c>
      <c r="H5435" s="13" t="str">
        <f t="shared" si="339"/>
        <v/>
      </c>
      <c r="I5435" s="13" t="str">
        <f>IF(G5435="","",IFERROR(IF(IF(K5435="","",INDEX(收费标合同信息维护!A:Q,MATCH(G5435,收费标合同信息维护!M:M,0),13))=G5435,"有","无"),"无"))</f>
        <v/>
      </c>
      <c r="J5435" s="3" t="s">
        <v>4599</v>
      </c>
      <c r="K5435" s="3" t="s">
        <v>16865</v>
      </c>
      <c r="L5435" s="3" t="s">
        <v>6025</v>
      </c>
      <c r="M5435" s="3" t="s">
        <v>6026</v>
      </c>
      <c r="N5435" s="3" t="s">
        <v>6477</v>
      </c>
      <c r="O5435" s="3" t="s">
        <v>6478</v>
      </c>
      <c r="P5435" s="3" t="s">
        <v>16873</v>
      </c>
      <c r="Q5435" s="3" t="s">
        <v>13853</v>
      </c>
      <c r="R5435" s="3" t="s">
        <v>6479</v>
      </c>
      <c r="S5435" s="3" t="s">
        <v>6480</v>
      </c>
      <c r="T5435" s="3" t="s">
        <v>6493</v>
      </c>
      <c r="U5435" s="3" t="s">
        <v>154</v>
      </c>
      <c r="V5435" s="3" t="s">
        <v>154</v>
      </c>
      <c r="W5435" s="3" t="s">
        <v>154</v>
      </c>
      <c r="X5435" s="3" t="s">
        <v>154</v>
      </c>
      <c r="Y5435" s="3" t="s">
        <v>154</v>
      </c>
      <c r="Z5435" s="3" t="s">
        <v>154</v>
      </c>
      <c r="AA5435" s="3" t="s">
        <v>154</v>
      </c>
      <c r="AB5435" s="3" t="s">
        <v>154</v>
      </c>
      <c r="AC5435" s="3" t="s">
        <v>154</v>
      </c>
      <c r="AD5435" s="3" t="s">
        <v>6151</v>
      </c>
      <c r="AE5435" s="3" t="s">
        <v>6151</v>
      </c>
      <c r="AF5435" s="3" t="s">
        <v>154</v>
      </c>
      <c r="AG5435" s="3" t="s">
        <v>154</v>
      </c>
      <c r="AH5435" s="3" t="s">
        <v>6478</v>
      </c>
      <c r="AI5435" s="3" t="s">
        <v>6482</v>
      </c>
      <c r="AJ5435" s="3" t="s">
        <v>6489</v>
      </c>
    </row>
    <row r="5436" spans="1:36" ht="15">
      <c r="A5436" s="10">
        <v>5575</v>
      </c>
      <c r="B5436" t="str">
        <f>IF(K5436="总计","",INDEX(主数据!A:AD,MATCH(J5436,主数据!A:A,0),9))</f>
        <v>华南大区公司</v>
      </c>
      <c r="C5436" t="str">
        <f>IF(K5436="","",INDEX(主数据!A:AD,MATCH(J5436,主数据!A:A,0),11))</f>
        <v>深圳西区</v>
      </c>
      <c r="D5436" t="str">
        <f t="shared" si="336"/>
        <v>SZ26维修基金标准方式0.25</v>
      </c>
      <c r="E5436" s="13" t="str">
        <f t="shared" si="338"/>
        <v>0.25</v>
      </c>
      <c r="F5436" s="13" t="str">
        <f>IF(E5436="","",IFERROR(IF(IF(K5436="","",INDEX(收费标合同信息维护!A:Q,MATCH(D5436,收费标合同信息维护!J:J,0),10))=D5436,"有","无"),"无"))</f>
        <v>无</v>
      </c>
      <c r="G5436" s="13" t="str">
        <f t="shared" si="337"/>
        <v/>
      </c>
      <c r="H5436" s="13" t="str">
        <f t="shared" si="339"/>
        <v/>
      </c>
      <c r="I5436" s="13" t="str">
        <f>IF(G5436="","",IFERROR(IF(IF(K5436="","",INDEX(收费标合同信息维护!A:Q,MATCH(G5436,收费标合同信息维护!M:M,0),13))=G5436,"有","无"),"无"))</f>
        <v/>
      </c>
      <c r="J5436" s="3" t="s">
        <v>4599</v>
      </c>
      <c r="K5436" s="3" t="s">
        <v>16865</v>
      </c>
      <c r="L5436" s="3" t="s">
        <v>6696</v>
      </c>
      <c r="M5436" s="3" t="s">
        <v>6697</v>
      </c>
      <c r="N5436" s="3" t="s">
        <v>6477</v>
      </c>
      <c r="O5436" s="3" t="s">
        <v>6478</v>
      </c>
      <c r="P5436" s="3" t="s">
        <v>16874</v>
      </c>
      <c r="Q5436" s="3" t="s">
        <v>6697</v>
      </c>
      <c r="R5436" s="3" t="s">
        <v>6484</v>
      </c>
      <c r="S5436" s="3" t="s">
        <v>6491</v>
      </c>
      <c r="T5436" s="3" t="s">
        <v>10376</v>
      </c>
      <c r="U5436" s="3" t="s">
        <v>154</v>
      </c>
      <c r="V5436" s="3" t="s">
        <v>6766</v>
      </c>
      <c r="W5436" s="3" t="s">
        <v>154</v>
      </c>
      <c r="X5436" s="3" t="s">
        <v>154</v>
      </c>
      <c r="Y5436" s="3" t="s">
        <v>154</v>
      </c>
      <c r="Z5436" s="3" t="s">
        <v>154</v>
      </c>
      <c r="AA5436" s="3" t="s">
        <v>154</v>
      </c>
      <c r="AB5436" s="3" t="s">
        <v>154</v>
      </c>
      <c r="AC5436" s="3" t="s">
        <v>154</v>
      </c>
      <c r="AD5436" s="3" t="s">
        <v>6151</v>
      </c>
      <c r="AE5436" s="3" t="s">
        <v>6151</v>
      </c>
      <c r="AF5436" s="3" t="s">
        <v>154</v>
      </c>
      <c r="AG5436" s="3" t="s">
        <v>154</v>
      </c>
      <c r="AH5436" s="3" t="s">
        <v>6478</v>
      </c>
      <c r="AI5436" s="3" t="s">
        <v>6482</v>
      </c>
      <c r="AJ5436" s="3" t="s">
        <v>6265</v>
      </c>
    </row>
    <row r="5437" spans="1:36" ht="15">
      <c r="A5437" s="10">
        <v>5576</v>
      </c>
      <c r="B5437" t="str">
        <f>IF(K5437="总计","",INDEX(主数据!A:AD,MATCH(J5437,主数据!A:A,0),9))</f>
        <v>华南大区公司</v>
      </c>
      <c r="C5437" t="str">
        <f>IF(K5437="","",INDEX(主数据!A:AD,MATCH(J5437,主数据!A:A,0),11))</f>
        <v>深圳西区</v>
      </c>
      <c r="D5437" t="str">
        <f t="shared" si="336"/>
        <v>SZ26维修基金标准方式0.25</v>
      </c>
      <c r="E5437" s="13" t="str">
        <f t="shared" si="338"/>
        <v>0.25</v>
      </c>
      <c r="F5437" s="13" t="str">
        <f>IF(E5437="","",IFERROR(IF(IF(K5437="","",INDEX(收费标合同信息维护!A:Q,MATCH(D5437,收费标合同信息维护!J:J,0),10))=D5437,"有","无"),"无"))</f>
        <v>无</v>
      </c>
      <c r="G5437" s="13" t="str">
        <f t="shared" si="337"/>
        <v/>
      </c>
      <c r="H5437" s="13" t="str">
        <f t="shared" si="339"/>
        <v/>
      </c>
      <c r="I5437" s="13" t="str">
        <f>IF(G5437="","",IFERROR(IF(IF(K5437="","",INDEX(收费标合同信息维护!A:Q,MATCH(G5437,收费标合同信息维护!M:M,0),13))=G5437,"有","无"),"无"))</f>
        <v/>
      </c>
      <c r="J5437" s="3" t="s">
        <v>4599</v>
      </c>
      <c r="K5437" s="3" t="s">
        <v>16865</v>
      </c>
      <c r="L5437" s="3" t="s">
        <v>6696</v>
      </c>
      <c r="M5437" s="3" t="s">
        <v>6697</v>
      </c>
      <c r="N5437" s="3" t="s">
        <v>6477</v>
      </c>
      <c r="O5437" s="3" t="s">
        <v>6478</v>
      </c>
      <c r="P5437" s="3" t="s">
        <v>16875</v>
      </c>
      <c r="Q5437" s="3" t="s">
        <v>16876</v>
      </c>
      <c r="R5437" s="3" t="s">
        <v>6484</v>
      </c>
      <c r="S5437" s="3" t="s">
        <v>6491</v>
      </c>
      <c r="T5437" s="3" t="s">
        <v>10076</v>
      </c>
      <c r="U5437" s="3" t="s">
        <v>154</v>
      </c>
      <c r="V5437" s="3" t="s">
        <v>6766</v>
      </c>
      <c r="W5437" s="3" t="s">
        <v>154</v>
      </c>
      <c r="X5437" s="3" t="s">
        <v>154</v>
      </c>
      <c r="Y5437" s="3" t="s">
        <v>154</v>
      </c>
      <c r="Z5437" s="3" t="s">
        <v>154</v>
      </c>
      <c r="AA5437" s="3" t="s">
        <v>154</v>
      </c>
      <c r="AB5437" s="3" t="s">
        <v>154</v>
      </c>
      <c r="AC5437" s="3" t="s">
        <v>154</v>
      </c>
      <c r="AD5437" s="3" t="s">
        <v>6151</v>
      </c>
      <c r="AE5437" s="3" t="s">
        <v>6151</v>
      </c>
      <c r="AF5437" s="3" t="s">
        <v>154</v>
      </c>
      <c r="AG5437" s="3" t="s">
        <v>154</v>
      </c>
      <c r="AH5437" s="3" t="s">
        <v>6597</v>
      </c>
      <c r="AI5437" s="3" t="s">
        <v>6482</v>
      </c>
      <c r="AJ5437" s="3" t="s">
        <v>6489</v>
      </c>
    </row>
    <row r="5438" spans="1:36" ht="15">
      <c r="A5438" s="10">
        <v>5577</v>
      </c>
      <c r="B5438" t="str">
        <f>IF(K5438="总计","",INDEX(主数据!A:AD,MATCH(J5438,主数据!A:A,0),9))</f>
        <v>华南大区公司</v>
      </c>
      <c r="C5438" t="str">
        <f>IF(K5438="","",INDEX(主数据!A:AD,MATCH(J5438,主数据!A:A,0),11))</f>
        <v>深圳西区</v>
      </c>
      <c r="D5438" t="str">
        <f t="shared" si="336"/>
        <v>SZ26维修基金直接录入</v>
      </c>
      <c r="E5438" s="13" t="str">
        <f t="shared" si="338"/>
        <v/>
      </c>
      <c r="F5438" s="13" t="str">
        <f>IF(E5438="","",IFERROR(IF(IF(K5438="","",INDEX(收费标合同信息维护!A:Q,MATCH(D5438,收费标合同信息维护!J:J,0),10))=D5438,"有","无"),"无"))</f>
        <v/>
      </c>
      <c r="G5438" s="13" t="str">
        <f t="shared" si="337"/>
        <v/>
      </c>
      <c r="H5438" s="13" t="str">
        <f t="shared" si="339"/>
        <v/>
      </c>
      <c r="I5438" s="13" t="str">
        <f>IF(G5438="","",IFERROR(IF(IF(K5438="","",INDEX(收费标合同信息维护!A:Q,MATCH(G5438,收费标合同信息维护!M:M,0),13))=G5438,"有","无"),"无"))</f>
        <v/>
      </c>
      <c r="J5438" s="3" t="s">
        <v>4599</v>
      </c>
      <c r="K5438" s="3" t="s">
        <v>16865</v>
      </c>
      <c r="L5438" s="3" t="s">
        <v>6696</v>
      </c>
      <c r="M5438" s="3" t="s">
        <v>6697</v>
      </c>
      <c r="N5438" s="3" t="s">
        <v>6477</v>
      </c>
      <c r="O5438" s="3" t="s">
        <v>6478</v>
      </c>
      <c r="P5438" s="3" t="s">
        <v>16877</v>
      </c>
      <c r="Q5438" s="3" t="s">
        <v>16878</v>
      </c>
      <c r="R5438" s="3" t="s">
        <v>6479</v>
      </c>
      <c r="S5438" s="3" t="s">
        <v>6480</v>
      </c>
      <c r="T5438" s="3" t="s">
        <v>6493</v>
      </c>
      <c r="U5438" s="3" t="s">
        <v>154</v>
      </c>
      <c r="V5438" s="3" t="s">
        <v>154</v>
      </c>
      <c r="W5438" s="3" t="s">
        <v>154</v>
      </c>
      <c r="X5438" s="3" t="s">
        <v>154</v>
      </c>
      <c r="Y5438" s="3" t="s">
        <v>154</v>
      </c>
      <c r="Z5438" s="3" t="s">
        <v>154</v>
      </c>
      <c r="AA5438" s="3" t="s">
        <v>154</v>
      </c>
      <c r="AB5438" s="3" t="s">
        <v>154</v>
      </c>
      <c r="AC5438" s="3" t="s">
        <v>154</v>
      </c>
      <c r="AD5438" s="3" t="s">
        <v>6151</v>
      </c>
      <c r="AE5438" s="3" t="s">
        <v>6151</v>
      </c>
      <c r="AF5438" s="3" t="s">
        <v>154</v>
      </c>
      <c r="AG5438" s="3" t="s">
        <v>154</v>
      </c>
      <c r="AH5438" s="3" t="s">
        <v>6478</v>
      </c>
      <c r="AI5438" s="3" t="s">
        <v>6482</v>
      </c>
      <c r="AJ5438" s="3" t="s">
        <v>6489</v>
      </c>
    </row>
    <row r="5439" spans="1:36" ht="15">
      <c r="A5439" s="10">
        <v>5578</v>
      </c>
      <c r="B5439" t="str">
        <f>IF(K5439="总计","",INDEX(主数据!A:AD,MATCH(J5439,主数据!A:A,0),9))</f>
        <v>华南大区公司</v>
      </c>
      <c r="C5439" t="str">
        <f>IF(K5439="","",INDEX(主数据!A:AD,MATCH(J5439,主数据!A:A,0),11))</f>
        <v>深圳西区</v>
      </c>
      <c r="D5439" t="str">
        <f t="shared" si="336"/>
        <v>SZ26集中供暖费标准方式6.00</v>
      </c>
      <c r="E5439" s="13" t="str">
        <f t="shared" si="338"/>
        <v>6.00</v>
      </c>
      <c r="F5439" s="13" t="str">
        <f>IF(E5439="","",IFERROR(IF(IF(K5439="","",INDEX(收费标合同信息维护!A:Q,MATCH(D5439,收费标合同信息维护!J:J,0),10))=D5439,"有","无"),"无"))</f>
        <v>无</v>
      </c>
      <c r="G5439" s="13" t="str">
        <f t="shared" si="337"/>
        <v/>
      </c>
      <c r="H5439" s="13" t="str">
        <f t="shared" si="339"/>
        <v/>
      </c>
      <c r="I5439" s="13" t="str">
        <f>IF(G5439="","",IFERROR(IF(IF(K5439="","",INDEX(收费标合同信息维护!A:Q,MATCH(G5439,收费标合同信息维护!M:M,0),13))=G5439,"有","无"),"无"))</f>
        <v/>
      </c>
      <c r="J5439" s="3" t="s">
        <v>4599</v>
      </c>
      <c r="K5439" s="3" t="s">
        <v>16865</v>
      </c>
      <c r="L5439" s="3" t="s">
        <v>6612</v>
      </c>
      <c r="M5439" s="3" t="s">
        <v>16879</v>
      </c>
      <c r="N5439" s="3" t="s">
        <v>6477</v>
      </c>
      <c r="O5439" s="3" t="s">
        <v>6597</v>
      </c>
      <c r="P5439" s="3" t="s">
        <v>16880</v>
      </c>
      <c r="Q5439" s="3" t="s">
        <v>6026</v>
      </c>
      <c r="R5439" s="3" t="s">
        <v>6484</v>
      </c>
      <c r="S5439" s="3" t="s">
        <v>6491</v>
      </c>
      <c r="T5439" s="3" t="s">
        <v>10376</v>
      </c>
      <c r="U5439" s="3" t="s">
        <v>6716</v>
      </c>
      <c r="V5439" s="3" t="s">
        <v>6634</v>
      </c>
      <c r="W5439" s="3" t="s">
        <v>154</v>
      </c>
      <c r="X5439" s="3" t="s">
        <v>154</v>
      </c>
      <c r="Y5439" s="3" t="s">
        <v>154</v>
      </c>
      <c r="Z5439" s="3" t="s">
        <v>154</v>
      </c>
      <c r="AA5439" s="3" t="s">
        <v>154</v>
      </c>
      <c r="AB5439" s="3" t="s">
        <v>154</v>
      </c>
      <c r="AC5439" s="3" t="s">
        <v>154</v>
      </c>
      <c r="AD5439" s="3" t="s">
        <v>6151</v>
      </c>
      <c r="AE5439" s="3" t="s">
        <v>6151</v>
      </c>
      <c r="AF5439" s="3" t="s">
        <v>154</v>
      </c>
      <c r="AG5439" s="3" t="s">
        <v>154</v>
      </c>
      <c r="AH5439" s="3" t="s">
        <v>6478</v>
      </c>
      <c r="AI5439" s="3" t="s">
        <v>6727</v>
      </c>
      <c r="AJ5439" s="3" t="s">
        <v>6489</v>
      </c>
    </row>
    <row r="5440" spans="1:36" ht="30">
      <c r="A5440" s="10">
        <v>5579</v>
      </c>
      <c r="B5440" t="str">
        <f>IF(K5440="总计","",INDEX(主数据!A:AD,MATCH(J5440,主数据!A:A,0),9))</f>
        <v>华南大区公司</v>
      </c>
      <c r="C5440" t="str">
        <f>IF(K5440="","",INDEX(主数据!A:AD,MATCH(J5440,主数据!A:A,0),11))</f>
        <v>深圳西区</v>
      </c>
      <c r="D5440" t="str">
        <f t="shared" si="336"/>
        <v>SZ26生活垃圾消纳费（仪表）标准方式0.24</v>
      </c>
      <c r="E5440" s="13" t="str">
        <f t="shared" si="338"/>
        <v>0.24</v>
      </c>
      <c r="F5440" s="13" t="str">
        <f>IF(E5440="","",IFERROR(IF(IF(K5440="","",INDEX(收费标合同信息维护!A:Q,MATCH(D5440,收费标合同信息维护!J:J,0),10))=D5440,"有","无"),"无"))</f>
        <v>无</v>
      </c>
      <c r="G5440" s="13" t="str">
        <f t="shared" si="337"/>
        <v/>
      </c>
      <c r="H5440" s="13" t="str">
        <f t="shared" si="339"/>
        <v/>
      </c>
      <c r="I5440" s="13" t="str">
        <f>IF(G5440="","",IFERROR(IF(IF(K5440="","",INDEX(收费标合同信息维护!A:Q,MATCH(G5440,收费标合同信息维护!M:M,0),13))=G5440,"有","无"),"无"))</f>
        <v/>
      </c>
      <c r="J5440" s="3" t="s">
        <v>4599</v>
      </c>
      <c r="K5440" s="3" t="s">
        <v>16865</v>
      </c>
      <c r="L5440" s="3" t="s">
        <v>6705</v>
      </c>
      <c r="M5440" s="3" t="s">
        <v>6706</v>
      </c>
      <c r="N5440" s="3" t="s">
        <v>6603</v>
      </c>
      <c r="O5440" s="3" t="s">
        <v>6478</v>
      </c>
      <c r="P5440" s="3" t="s">
        <v>16881</v>
      </c>
      <c r="Q5440" s="3" t="s">
        <v>16881</v>
      </c>
      <c r="R5440" s="3" t="s">
        <v>6484</v>
      </c>
      <c r="S5440" s="3" t="s">
        <v>6491</v>
      </c>
      <c r="T5440" s="3" t="s">
        <v>10076</v>
      </c>
      <c r="U5440" s="3" t="s">
        <v>154</v>
      </c>
      <c r="V5440" s="3" t="s">
        <v>6899</v>
      </c>
      <c r="W5440" s="3" t="s">
        <v>154</v>
      </c>
      <c r="X5440" s="3" t="s">
        <v>154</v>
      </c>
      <c r="Y5440" s="3" t="s">
        <v>154</v>
      </c>
      <c r="Z5440" s="3" t="s">
        <v>154</v>
      </c>
      <c r="AA5440" s="3" t="s">
        <v>154</v>
      </c>
      <c r="AB5440" s="3" t="s">
        <v>154</v>
      </c>
      <c r="AC5440" s="3" t="s">
        <v>154</v>
      </c>
      <c r="AD5440" s="3" t="s">
        <v>6151</v>
      </c>
      <c r="AE5440" s="3" t="s">
        <v>6151</v>
      </c>
      <c r="AF5440" s="3" t="s">
        <v>154</v>
      </c>
      <c r="AG5440" s="3" t="s">
        <v>154</v>
      </c>
      <c r="AH5440" s="3" t="s">
        <v>6597</v>
      </c>
      <c r="AI5440" s="3" t="s">
        <v>6482</v>
      </c>
      <c r="AJ5440" s="3" t="s">
        <v>6489</v>
      </c>
    </row>
    <row r="5441" spans="1:36" ht="30">
      <c r="A5441" s="10">
        <v>5580</v>
      </c>
      <c r="B5441" t="str">
        <f>IF(K5441="总计","",INDEX(主数据!A:AD,MATCH(J5441,主数据!A:A,0),9))</f>
        <v>华南大区公司</v>
      </c>
      <c r="C5441" t="str">
        <f>IF(K5441="","",INDEX(主数据!A:AD,MATCH(J5441,主数据!A:A,0),11))</f>
        <v>深圳西区</v>
      </c>
      <c r="D5441" t="str">
        <f t="shared" si="336"/>
        <v>SZ26生活垃圾消纳费（仪表）标准方式0.53</v>
      </c>
      <c r="E5441" s="13" t="str">
        <f t="shared" si="338"/>
        <v>0.53</v>
      </c>
      <c r="F5441" s="13" t="str">
        <f>IF(E5441="","",IFERROR(IF(IF(K5441="","",INDEX(收费标合同信息维护!A:Q,MATCH(D5441,收费标合同信息维护!J:J,0),10))=D5441,"有","无"),"无"))</f>
        <v>无</v>
      </c>
      <c r="G5441" s="13" t="str">
        <f t="shared" si="337"/>
        <v/>
      </c>
      <c r="H5441" s="13" t="str">
        <f t="shared" si="339"/>
        <v/>
      </c>
      <c r="I5441" s="13" t="str">
        <f>IF(G5441="","",IFERROR(IF(IF(K5441="","",INDEX(收费标合同信息维护!A:Q,MATCH(G5441,收费标合同信息维护!M:M,0),13))=G5441,"有","无"),"无"))</f>
        <v/>
      </c>
      <c r="J5441" s="3" t="s">
        <v>4599</v>
      </c>
      <c r="K5441" s="3" t="s">
        <v>16865</v>
      </c>
      <c r="L5441" s="3" t="s">
        <v>6705</v>
      </c>
      <c r="M5441" s="3" t="s">
        <v>6706</v>
      </c>
      <c r="N5441" s="3" t="s">
        <v>6603</v>
      </c>
      <c r="O5441" s="3" t="s">
        <v>6478</v>
      </c>
      <c r="P5441" s="3" t="s">
        <v>16882</v>
      </c>
      <c r="Q5441" s="3" t="s">
        <v>16883</v>
      </c>
      <c r="R5441" s="3" t="s">
        <v>6484</v>
      </c>
      <c r="S5441" s="3" t="s">
        <v>6491</v>
      </c>
      <c r="T5441" s="3" t="s">
        <v>6496</v>
      </c>
      <c r="U5441" s="3" t="s">
        <v>154</v>
      </c>
      <c r="V5441" s="3" t="s">
        <v>6903</v>
      </c>
      <c r="W5441" s="3" t="s">
        <v>154</v>
      </c>
      <c r="X5441" s="3" t="s">
        <v>154</v>
      </c>
      <c r="Y5441" s="3" t="s">
        <v>154</v>
      </c>
      <c r="Z5441" s="3" t="s">
        <v>154</v>
      </c>
      <c r="AA5441" s="3" t="s">
        <v>154</v>
      </c>
      <c r="AB5441" s="3" t="s">
        <v>154</v>
      </c>
      <c r="AC5441" s="3" t="s">
        <v>154</v>
      </c>
      <c r="AD5441" s="3" t="s">
        <v>6151</v>
      </c>
      <c r="AE5441" s="3" t="s">
        <v>6151</v>
      </c>
      <c r="AF5441" s="3" t="s">
        <v>154</v>
      </c>
      <c r="AG5441" s="3" t="s">
        <v>154</v>
      </c>
      <c r="AH5441" s="3" t="s">
        <v>6478</v>
      </c>
      <c r="AI5441" s="3" t="s">
        <v>6482</v>
      </c>
      <c r="AJ5441" s="3" t="s">
        <v>6489</v>
      </c>
    </row>
    <row r="5442" spans="1:36" ht="30">
      <c r="A5442" s="10">
        <v>5581</v>
      </c>
      <c r="B5442" t="str">
        <f>IF(K5442="总计","",INDEX(主数据!A:AD,MATCH(J5442,主数据!A:A,0),9))</f>
        <v>华南大区公司</v>
      </c>
      <c r="C5442" t="str">
        <f>IF(K5442="","",INDEX(主数据!A:AD,MATCH(J5442,主数据!A:A,0),11))</f>
        <v>深圳西区</v>
      </c>
      <c r="D5442" t="str">
        <f t="shared" ref="D5442:D5505" si="340">J5442&amp;M5442&amp;R5442&amp;E5442</f>
        <v>SZ26生活垃圾消纳费（仪表）定额阶梯0.00</v>
      </c>
      <c r="E5442" s="13" t="str">
        <f t="shared" si="338"/>
        <v>0.00</v>
      </c>
      <c r="F5442" s="13" t="str">
        <f>IF(E5442="","",IFERROR(IF(IF(K5442="","",INDEX(收费标合同信息维护!A:Q,MATCH(D5442,收费标合同信息维护!J:J,0),10))=D5442,"有","无"),"无"))</f>
        <v>无</v>
      </c>
      <c r="G5442" s="13" t="str">
        <f t="shared" ref="G5442:G5505" si="341">IF(W5442="","",J5442&amp;M5442&amp;R5442&amp;H5442)</f>
        <v/>
      </c>
      <c r="H5442" s="13" t="str">
        <f t="shared" si="339"/>
        <v/>
      </c>
      <c r="I5442" s="13" t="str">
        <f>IF(G5442="","",IFERROR(IF(IF(K5442="","",INDEX(收费标合同信息维护!A:Q,MATCH(G5442,收费标合同信息维护!M:M,0),13))=G5442,"有","无"),"无"))</f>
        <v/>
      </c>
      <c r="J5442" s="3" t="s">
        <v>4599</v>
      </c>
      <c r="K5442" s="3" t="s">
        <v>16865</v>
      </c>
      <c r="L5442" s="3" t="s">
        <v>6705</v>
      </c>
      <c r="M5442" s="3" t="s">
        <v>6706</v>
      </c>
      <c r="N5442" s="3" t="s">
        <v>6603</v>
      </c>
      <c r="O5442" s="3" t="s">
        <v>6478</v>
      </c>
      <c r="P5442" s="3" t="s">
        <v>16884</v>
      </c>
      <c r="Q5442" s="3" t="s">
        <v>11709</v>
      </c>
      <c r="R5442" s="3" t="s">
        <v>6707</v>
      </c>
      <c r="S5442" s="3" t="s">
        <v>6491</v>
      </c>
      <c r="T5442" s="3" t="s">
        <v>6902</v>
      </c>
      <c r="U5442" s="3" t="s">
        <v>154</v>
      </c>
      <c r="V5442" s="3" t="s">
        <v>7933</v>
      </c>
      <c r="W5442" s="3" t="s">
        <v>154</v>
      </c>
      <c r="X5442" s="3" t="s">
        <v>10390</v>
      </c>
      <c r="Y5442" s="3" t="s">
        <v>10389</v>
      </c>
      <c r="Z5442" s="3" t="s">
        <v>154</v>
      </c>
      <c r="AA5442" s="3" t="s">
        <v>154</v>
      </c>
      <c r="AB5442" s="3" t="s">
        <v>154</v>
      </c>
      <c r="AC5442" s="3" t="s">
        <v>154</v>
      </c>
      <c r="AD5442" s="3" t="s">
        <v>6151</v>
      </c>
      <c r="AE5442" s="3" t="s">
        <v>6151</v>
      </c>
      <c r="AF5442" s="3" t="s">
        <v>154</v>
      </c>
      <c r="AG5442" s="3" t="s">
        <v>154</v>
      </c>
      <c r="AH5442" s="3" t="s">
        <v>6597</v>
      </c>
      <c r="AI5442" s="3" t="s">
        <v>6482</v>
      </c>
      <c r="AJ5442" s="3" t="s">
        <v>6489</v>
      </c>
    </row>
    <row r="5443" spans="1:36" ht="30">
      <c r="A5443" s="10">
        <v>5582</v>
      </c>
      <c r="B5443" t="str">
        <f>IF(K5443="总计","",INDEX(主数据!A:AD,MATCH(J5443,主数据!A:A,0),9))</f>
        <v>华南大区公司</v>
      </c>
      <c r="C5443" t="str">
        <f>IF(K5443="","",INDEX(主数据!A:AD,MATCH(J5443,主数据!A:A,0),11))</f>
        <v>深圳西区</v>
      </c>
      <c r="D5443" t="str">
        <f t="shared" si="340"/>
        <v>SZ26生活垃圾消纳费（非仪表）直接录入</v>
      </c>
      <c r="E5443" s="13" t="str">
        <f t="shared" ref="E5443:E5506" si="342">TEXT(IF(V5443="","",--V5443),"0.00")</f>
        <v/>
      </c>
      <c r="F5443" s="13" t="str">
        <f>IF(E5443="","",IFERROR(IF(IF(K5443="","",INDEX(收费标合同信息维护!A:Q,MATCH(D5443,收费标合同信息维护!J:J,0),10))=D5443,"有","无"),"无"))</f>
        <v/>
      </c>
      <c r="G5443" s="13" t="str">
        <f t="shared" si="341"/>
        <v/>
      </c>
      <c r="H5443" s="13" t="str">
        <f t="shared" ref="H5443:H5506" si="343">TEXT(IF(W5443="","",--W5443),"0.00")</f>
        <v/>
      </c>
      <c r="I5443" s="13" t="str">
        <f>IF(G5443="","",IFERROR(IF(IF(K5443="","",INDEX(收费标合同信息维护!A:Q,MATCH(G5443,收费标合同信息维护!M:M,0),13))=G5443,"有","无"),"无"))</f>
        <v/>
      </c>
      <c r="J5443" s="3" t="s">
        <v>4599</v>
      </c>
      <c r="K5443" s="3" t="s">
        <v>16865</v>
      </c>
      <c r="L5443" s="3" t="s">
        <v>6906</v>
      </c>
      <c r="M5443" s="3" t="s">
        <v>6907</v>
      </c>
      <c r="N5443" s="3" t="s">
        <v>6477</v>
      </c>
      <c r="O5443" s="3" t="s">
        <v>6478</v>
      </c>
      <c r="P5443" s="3" t="s">
        <v>16885</v>
      </c>
      <c r="Q5443" s="3" t="s">
        <v>15476</v>
      </c>
      <c r="R5443" s="3" t="s">
        <v>6479</v>
      </c>
      <c r="S5443" s="3" t="s">
        <v>6480</v>
      </c>
      <c r="T5443" s="3" t="s">
        <v>6493</v>
      </c>
      <c r="U5443" s="3" t="s">
        <v>154</v>
      </c>
      <c r="V5443" s="3" t="s">
        <v>154</v>
      </c>
      <c r="W5443" s="3" t="s">
        <v>154</v>
      </c>
      <c r="X5443" s="3" t="s">
        <v>154</v>
      </c>
      <c r="Y5443" s="3" t="s">
        <v>154</v>
      </c>
      <c r="Z5443" s="3" t="s">
        <v>154</v>
      </c>
      <c r="AA5443" s="3" t="s">
        <v>154</v>
      </c>
      <c r="AB5443" s="3" t="s">
        <v>154</v>
      </c>
      <c r="AC5443" s="3" t="s">
        <v>154</v>
      </c>
      <c r="AD5443" s="3" t="s">
        <v>6151</v>
      </c>
      <c r="AE5443" s="3" t="s">
        <v>6151</v>
      </c>
      <c r="AF5443" s="3" t="s">
        <v>154</v>
      </c>
      <c r="AG5443" s="3" t="s">
        <v>154</v>
      </c>
      <c r="AH5443" s="3" t="s">
        <v>6478</v>
      </c>
      <c r="AI5443" s="3" t="s">
        <v>6482</v>
      </c>
      <c r="AJ5443" s="3" t="s">
        <v>6489</v>
      </c>
    </row>
    <row r="5444" spans="1:36" ht="15">
      <c r="A5444" s="10">
        <v>5583</v>
      </c>
      <c r="B5444" t="str">
        <f>IF(K5444="总计","",INDEX(主数据!A:AD,MATCH(J5444,主数据!A:A,0),9))</f>
        <v>华南大区公司</v>
      </c>
      <c r="C5444" t="str">
        <f>IF(K5444="","",INDEX(主数据!A:AD,MATCH(J5444,主数据!A:A,0),11))</f>
        <v>深圳西区</v>
      </c>
      <c r="D5444" t="str">
        <f t="shared" si="340"/>
        <v>SZ26电费标准方式1.06</v>
      </c>
      <c r="E5444" s="13" t="str">
        <f t="shared" si="342"/>
        <v>1.06</v>
      </c>
      <c r="F5444" s="13" t="str">
        <f>IF(E5444="","",IFERROR(IF(IF(K5444="","",INDEX(收费标合同信息维护!A:Q,MATCH(D5444,收费标合同信息维护!J:J,0),10))=D5444,"有","无"),"无"))</f>
        <v>无</v>
      </c>
      <c r="G5444" s="13" t="str">
        <f t="shared" si="341"/>
        <v/>
      </c>
      <c r="H5444" s="13" t="str">
        <f t="shared" si="343"/>
        <v/>
      </c>
      <c r="I5444" s="13" t="str">
        <f>IF(G5444="","",IFERROR(IF(IF(K5444="","",INDEX(收费标合同信息维护!A:Q,MATCH(G5444,收费标合同信息维护!M:M,0),13))=G5444,"有","无"),"无"))</f>
        <v/>
      </c>
      <c r="J5444" s="3" t="s">
        <v>4599</v>
      </c>
      <c r="K5444" s="3" t="s">
        <v>16865</v>
      </c>
      <c r="L5444" s="3" t="s">
        <v>6601</v>
      </c>
      <c r="M5444" s="3" t="s">
        <v>6602</v>
      </c>
      <c r="N5444" s="3" t="s">
        <v>6603</v>
      </c>
      <c r="O5444" s="3" t="s">
        <v>6478</v>
      </c>
      <c r="P5444" s="3" t="s">
        <v>16886</v>
      </c>
      <c r="Q5444" s="3" t="s">
        <v>16886</v>
      </c>
      <c r="R5444" s="3" t="s">
        <v>6484</v>
      </c>
      <c r="S5444" s="3" t="s">
        <v>6491</v>
      </c>
      <c r="T5444" s="3" t="s">
        <v>10076</v>
      </c>
      <c r="U5444" s="3" t="s">
        <v>154</v>
      </c>
      <c r="V5444" s="3" t="s">
        <v>10630</v>
      </c>
      <c r="W5444" s="3" t="s">
        <v>154</v>
      </c>
      <c r="X5444" s="3" t="s">
        <v>154</v>
      </c>
      <c r="Y5444" s="3" t="s">
        <v>154</v>
      </c>
      <c r="Z5444" s="3" t="s">
        <v>154</v>
      </c>
      <c r="AA5444" s="3" t="s">
        <v>154</v>
      </c>
      <c r="AB5444" s="3" t="s">
        <v>154</v>
      </c>
      <c r="AC5444" s="3" t="s">
        <v>154</v>
      </c>
      <c r="AD5444" s="3" t="s">
        <v>6151</v>
      </c>
      <c r="AE5444" s="3" t="s">
        <v>6151</v>
      </c>
      <c r="AF5444" s="3" t="s">
        <v>154</v>
      </c>
      <c r="AG5444" s="3" t="s">
        <v>154</v>
      </c>
      <c r="AH5444" s="3" t="s">
        <v>6597</v>
      </c>
      <c r="AI5444" s="3" t="s">
        <v>6482</v>
      </c>
      <c r="AJ5444" s="3" t="s">
        <v>6489</v>
      </c>
    </row>
    <row r="5445" spans="1:36" ht="15">
      <c r="A5445" s="10">
        <v>5584</v>
      </c>
      <c r="B5445" t="str">
        <f>IF(K5445="总计","",INDEX(主数据!A:AD,MATCH(J5445,主数据!A:A,0),9))</f>
        <v>华南大区公司</v>
      </c>
      <c r="C5445" t="str">
        <f>IF(K5445="","",INDEX(主数据!A:AD,MATCH(J5445,主数据!A:A,0),11))</f>
        <v>深圳西区</v>
      </c>
      <c r="D5445" t="str">
        <f t="shared" si="340"/>
        <v>SZ26电费标准方式1.06</v>
      </c>
      <c r="E5445" s="13" t="str">
        <f t="shared" si="342"/>
        <v>1.06</v>
      </c>
      <c r="F5445" s="13" t="str">
        <f>IF(E5445="","",IFERROR(IF(IF(K5445="","",INDEX(收费标合同信息维护!A:Q,MATCH(D5445,收费标合同信息维护!J:J,0),10))=D5445,"有","无"),"无"))</f>
        <v>无</v>
      </c>
      <c r="G5445" s="13" t="str">
        <f t="shared" si="341"/>
        <v/>
      </c>
      <c r="H5445" s="13" t="str">
        <f t="shared" si="343"/>
        <v/>
      </c>
      <c r="I5445" s="13" t="str">
        <f>IF(G5445="","",IFERROR(IF(IF(K5445="","",INDEX(收费标合同信息维护!A:Q,MATCH(G5445,收费标合同信息维护!M:M,0),13))=G5445,"有","无"),"无"))</f>
        <v/>
      </c>
      <c r="J5445" s="3" t="s">
        <v>4599</v>
      </c>
      <c r="K5445" s="3" t="s">
        <v>16865</v>
      </c>
      <c r="L5445" s="3" t="s">
        <v>6601</v>
      </c>
      <c r="M5445" s="3" t="s">
        <v>6602</v>
      </c>
      <c r="N5445" s="3" t="s">
        <v>6603</v>
      </c>
      <c r="O5445" s="3" t="s">
        <v>6478</v>
      </c>
      <c r="P5445" s="3" t="s">
        <v>16887</v>
      </c>
      <c r="Q5445" s="3" t="s">
        <v>9064</v>
      </c>
      <c r="R5445" s="3" t="s">
        <v>6484</v>
      </c>
      <c r="S5445" s="3" t="s">
        <v>6491</v>
      </c>
      <c r="T5445" s="3" t="s">
        <v>6496</v>
      </c>
      <c r="U5445" s="3" t="s">
        <v>154</v>
      </c>
      <c r="V5445" s="3" t="s">
        <v>10630</v>
      </c>
      <c r="W5445" s="3" t="s">
        <v>154</v>
      </c>
      <c r="X5445" s="3" t="s">
        <v>154</v>
      </c>
      <c r="Y5445" s="3" t="s">
        <v>154</v>
      </c>
      <c r="Z5445" s="3" t="s">
        <v>154</v>
      </c>
      <c r="AA5445" s="3" t="s">
        <v>154</v>
      </c>
      <c r="AB5445" s="3" t="s">
        <v>154</v>
      </c>
      <c r="AC5445" s="3" t="s">
        <v>154</v>
      </c>
      <c r="AD5445" s="3" t="s">
        <v>6151</v>
      </c>
      <c r="AE5445" s="3" t="s">
        <v>6151</v>
      </c>
      <c r="AF5445" s="3" t="s">
        <v>154</v>
      </c>
      <c r="AG5445" s="3" t="s">
        <v>154</v>
      </c>
      <c r="AH5445" s="3" t="s">
        <v>6478</v>
      </c>
      <c r="AI5445" s="3" t="s">
        <v>6482</v>
      </c>
      <c r="AJ5445" s="3" t="s">
        <v>6489</v>
      </c>
    </row>
    <row r="5446" spans="1:36" ht="15">
      <c r="A5446" s="10">
        <v>5585</v>
      </c>
      <c r="B5446" t="str">
        <f>IF(K5446="总计","",INDEX(主数据!A:AD,MATCH(J5446,主数据!A:A,0),9))</f>
        <v>华南大区公司</v>
      </c>
      <c r="C5446" t="str">
        <f>IF(K5446="","",INDEX(主数据!A:AD,MATCH(J5446,主数据!A:A,0),11))</f>
        <v>深圳西区</v>
      </c>
      <c r="D5446" t="str">
        <f t="shared" si="340"/>
        <v>SZ26自来水费（简易征收）标准方式3.35</v>
      </c>
      <c r="E5446" s="13" t="str">
        <f t="shared" si="342"/>
        <v>3.35</v>
      </c>
      <c r="F5446" s="13" t="str">
        <f>IF(E5446="","",IFERROR(IF(IF(K5446="","",INDEX(收费标合同信息维护!A:Q,MATCH(D5446,收费标合同信息维护!J:J,0),10))=D5446,"有","无"),"无"))</f>
        <v>无</v>
      </c>
      <c r="G5446" s="13" t="str">
        <f t="shared" si="341"/>
        <v/>
      </c>
      <c r="H5446" s="13" t="str">
        <f t="shared" si="343"/>
        <v/>
      </c>
      <c r="I5446" s="13" t="str">
        <f>IF(G5446="","",IFERROR(IF(IF(K5446="","",INDEX(收费标合同信息维护!A:Q,MATCH(G5446,收费标合同信息维护!M:M,0),13))=G5446,"有","无"),"无"))</f>
        <v/>
      </c>
      <c r="J5446" s="3" t="s">
        <v>4599</v>
      </c>
      <c r="K5446" s="3" t="s">
        <v>16865</v>
      </c>
      <c r="L5446" s="3" t="s">
        <v>6615</v>
      </c>
      <c r="M5446" s="3" t="s">
        <v>6616</v>
      </c>
      <c r="N5446" s="3" t="s">
        <v>6603</v>
      </c>
      <c r="O5446" s="3" t="s">
        <v>6478</v>
      </c>
      <c r="P5446" s="3" t="s">
        <v>16888</v>
      </c>
      <c r="Q5446" s="3" t="s">
        <v>16889</v>
      </c>
      <c r="R5446" s="3" t="s">
        <v>6484</v>
      </c>
      <c r="S5446" s="3" t="s">
        <v>6491</v>
      </c>
      <c r="T5446" s="3" t="s">
        <v>10076</v>
      </c>
      <c r="U5446" s="3" t="s">
        <v>154</v>
      </c>
      <c r="V5446" s="3" t="s">
        <v>13411</v>
      </c>
      <c r="W5446" s="3" t="s">
        <v>154</v>
      </c>
      <c r="X5446" s="3" t="s">
        <v>154</v>
      </c>
      <c r="Y5446" s="3" t="s">
        <v>154</v>
      </c>
      <c r="Z5446" s="3" t="s">
        <v>154</v>
      </c>
      <c r="AA5446" s="3" t="s">
        <v>154</v>
      </c>
      <c r="AB5446" s="3" t="s">
        <v>154</v>
      </c>
      <c r="AC5446" s="3" t="s">
        <v>154</v>
      </c>
      <c r="AD5446" s="3" t="s">
        <v>6151</v>
      </c>
      <c r="AE5446" s="3" t="s">
        <v>6151</v>
      </c>
      <c r="AF5446" s="3" t="s">
        <v>154</v>
      </c>
      <c r="AG5446" s="3" t="s">
        <v>154</v>
      </c>
      <c r="AH5446" s="3" t="s">
        <v>6597</v>
      </c>
      <c r="AI5446" s="3" t="s">
        <v>6482</v>
      </c>
      <c r="AJ5446" s="3" t="s">
        <v>6489</v>
      </c>
    </row>
    <row r="5447" spans="1:36" ht="15">
      <c r="A5447" s="10">
        <v>5586</v>
      </c>
      <c r="B5447" t="str">
        <f>IF(K5447="总计","",INDEX(主数据!A:AD,MATCH(J5447,主数据!A:A,0),9))</f>
        <v>华南大区公司</v>
      </c>
      <c r="C5447" t="str">
        <f>IF(K5447="","",INDEX(主数据!A:AD,MATCH(J5447,主数据!A:A,0),11))</f>
        <v>深圳西区</v>
      </c>
      <c r="D5447" t="str">
        <f t="shared" si="340"/>
        <v>SZ26自来水费（简易征收）阶梯方式2.67</v>
      </c>
      <c r="E5447" s="13" t="str">
        <f t="shared" si="342"/>
        <v>2.67</v>
      </c>
      <c r="F5447" s="13" t="str">
        <f>IF(E5447="","",IFERROR(IF(IF(K5447="","",INDEX(收费标合同信息维护!A:Q,MATCH(D5447,收费标合同信息维护!J:J,0),10))=D5447,"有","无"),"无"))</f>
        <v>无</v>
      </c>
      <c r="G5447" s="13" t="str">
        <f t="shared" si="341"/>
        <v/>
      </c>
      <c r="H5447" s="13" t="str">
        <f t="shared" si="343"/>
        <v/>
      </c>
      <c r="I5447" s="13" t="str">
        <f>IF(G5447="","",IFERROR(IF(IF(K5447="","",INDEX(收费标合同信息维护!A:Q,MATCH(G5447,收费标合同信息维护!M:M,0),13))=G5447,"有","无"),"无"))</f>
        <v/>
      </c>
      <c r="J5447" s="3" t="s">
        <v>4599</v>
      </c>
      <c r="K5447" s="3" t="s">
        <v>16865</v>
      </c>
      <c r="L5447" s="3" t="s">
        <v>6615</v>
      </c>
      <c r="M5447" s="3" t="s">
        <v>6616</v>
      </c>
      <c r="N5447" s="3" t="s">
        <v>6603</v>
      </c>
      <c r="O5447" s="3" t="s">
        <v>6478</v>
      </c>
      <c r="P5447" s="3" t="s">
        <v>16890</v>
      </c>
      <c r="Q5447" s="3" t="s">
        <v>16891</v>
      </c>
      <c r="R5447" s="3" t="s">
        <v>6720</v>
      </c>
      <c r="S5447" s="3" t="s">
        <v>6491</v>
      </c>
      <c r="T5447" s="3" t="s">
        <v>7279</v>
      </c>
      <c r="U5447" s="3" t="s">
        <v>154</v>
      </c>
      <c r="V5447" s="3" t="s">
        <v>6724</v>
      </c>
      <c r="W5447" s="3" t="s">
        <v>154</v>
      </c>
      <c r="X5447" s="3" t="s">
        <v>6725</v>
      </c>
      <c r="Y5447" s="3" t="s">
        <v>6954</v>
      </c>
      <c r="Z5447" s="3" t="s">
        <v>6049</v>
      </c>
      <c r="AA5447" s="3" t="s">
        <v>6955</v>
      </c>
      <c r="AB5447" s="3" t="s">
        <v>154</v>
      </c>
      <c r="AC5447" s="3" t="s">
        <v>154</v>
      </c>
      <c r="AD5447" s="3" t="s">
        <v>6151</v>
      </c>
      <c r="AE5447" s="3" t="s">
        <v>6151</v>
      </c>
      <c r="AF5447" s="3" t="s">
        <v>154</v>
      </c>
      <c r="AG5447" s="3" t="s">
        <v>154</v>
      </c>
      <c r="AH5447" s="3" t="s">
        <v>6597</v>
      </c>
      <c r="AI5447" s="3" t="s">
        <v>6482</v>
      </c>
      <c r="AJ5447" s="3" t="s">
        <v>6489</v>
      </c>
    </row>
    <row r="5448" spans="1:36" ht="15">
      <c r="A5448" s="10">
        <v>5587</v>
      </c>
      <c r="B5448" t="str">
        <f>IF(K5448="总计","",INDEX(主数据!A:AD,MATCH(J5448,主数据!A:A,0),9))</f>
        <v>华南大区公司</v>
      </c>
      <c r="C5448" t="str">
        <f>IF(K5448="","",INDEX(主数据!A:AD,MATCH(J5448,主数据!A:A,0),11))</f>
        <v>深圳西区</v>
      </c>
      <c r="D5448" t="str">
        <f t="shared" si="340"/>
        <v>SZ26自来水费（简易征收）阶梯方式2.67</v>
      </c>
      <c r="E5448" s="13" t="str">
        <f t="shared" si="342"/>
        <v>2.67</v>
      </c>
      <c r="F5448" s="13" t="str">
        <f>IF(E5448="","",IFERROR(IF(IF(K5448="","",INDEX(收费标合同信息维护!A:Q,MATCH(D5448,收费标合同信息维护!J:J,0),10))=D5448,"有","无"),"无"))</f>
        <v>无</v>
      </c>
      <c r="G5448" s="13" t="str">
        <f t="shared" si="341"/>
        <v/>
      </c>
      <c r="H5448" s="13" t="str">
        <f t="shared" si="343"/>
        <v/>
      </c>
      <c r="I5448" s="13" t="str">
        <f>IF(G5448="","",IFERROR(IF(IF(K5448="","",INDEX(收费标合同信息维护!A:Q,MATCH(G5448,收费标合同信息维护!M:M,0),13))=G5448,"有","无"),"无"))</f>
        <v/>
      </c>
      <c r="J5448" s="3" t="s">
        <v>4599</v>
      </c>
      <c r="K5448" s="3" t="s">
        <v>16865</v>
      </c>
      <c r="L5448" s="3" t="s">
        <v>6615</v>
      </c>
      <c r="M5448" s="3" t="s">
        <v>6616</v>
      </c>
      <c r="N5448" s="3" t="s">
        <v>6603</v>
      </c>
      <c r="O5448" s="3" t="s">
        <v>6478</v>
      </c>
      <c r="P5448" s="3" t="s">
        <v>16892</v>
      </c>
      <c r="Q5448" s="3" t="s">
        <v>6723</v>
      </c>
      <c r="R5448" s="3" t="s">
        <v>6720</v>
      </c>
      <c r="S5448" s="3" t="s">
        <v>6491</v>
      </c>
      <c r="T5448" s="3" t="s">
        <v>6496</v>
      </c>
      <c r="U5448" s="3" t="s">
        <v>154</v>
      </c>
      <c r="V5448" s="3" t="s">
        <v>6724</v>
      </c>
      <c r="W5448" s="3" t="s">
        <v>154</v>
      </c>
      <c r="X5448" s="3" t="s">
        <v>6725</v>
      </c>
      <c r="Y5448" s="3" t="s">
        <v>6954</v>
      </c>
      <c r="Z5448" s="3" t="s">
        <v>6049</v>
      </c>
      <c r="AA5448" s="3" t="s">
        <v>6955</v>
      </c>
      <c r="AB5448" s="3" t="s">
        <v>154</v>
      </c>
      <c r="AC5448" s="3" t="s">
        <v>154</v>
      </c>
      <c r="AD5448" s="3" t="s">
        <v>6151</v>
      </c>
      <c r="AE5448" s="3" t="s">
        <v>6151</v>
      </c>
      <c r="AF5448" s="3" t="s">
        <v>154</v>
      </c>
      <c r="AG5448" s="3" t="s">
        <v>154</v>
      </c>
      <c r="AH5448" s="3" t="s">
        <v>6478</v>
      </c>
      <c r="AI5448" s="3" t="s">
        <v>6482</v>
      </c>
      <c r="AJ5448" s="3" t="s">
        <v>6489</v>
      </c>
    </row>
    <row r="5449" spans="1:36" ht="15">
      <c r="A5449" s="10">
        <v>5588</v>
      </c>
      <c r="B5449" t="str">
        <f>IF(K5449="总计","",INDEX(主数据!A:AD,MATCH(J5449,主数据!A:A,0),9))</f>
        <v>华南大区公司</v>
      </c>
      <c r="C5449" t="str">
        <f>IF(K5449="","",INDEX(主数据!A:AD,MATCH(J5449,主数据!A:A,0),11))</f>
        <v>深圳西区</v>
      </c>
      <c r="D5449" t="str">
        <f t="shared" si="340"/>
        <v>SZ26自来水费（简易征收）标准方式3.77</v>
      </c>
      <c r="E5449" s="13" t="str">
        <f t="shared" si="342"/>
        <v>3.77</v>
      </c>
      <c r="F5449" s="13" t="str">
        <f>IF(E5449="","",IFERROR(IF(IF(K5449="","",INDEX(收费标合同信息维护!A:Q,MATCH(D5449,收费标合同信息维护!J:J,0),10))=D5449,"有","无"),"无"))</f>
        <v>无</v>
      </c>
      <c r="G5449" s="13" t="str">
        <f t="shared" si="341"/>
        <v/>
      </c>
      <c r="H5449" s="13" t="str">
        <f t="shared" si="343"/>
        <v/>
      </c>
      <c r="I5449" s="13" t="str">
        <f>IF(G5449="","",IFERROR(IF(IF(K5449="","",INDEX(收费标合同信息维护!A:Q,MATCH(G5449,收费标合同信息维护!M:M,0),13))=G5449,"有","无"),"无"))</f>
        <v/>
      </c>
      <c r="J5449" s="3" t="s">
        <v>4599</v>
      </c>
      <c r="K5449" s="3" t="s">
        <v>16865</v>
      </c>
      <c r="L5449" s="3" t="s">
        <v>6615</v>
      </c>
      <c r="M5449" s="3" t="s">
        <v>6616</v>
      </c>
      <c r="N5449" s="3" t="s">
        <v>6603</v>
      </c>
      <c r="O5449" s="3" t="s">
        <v>6478</v>
      </c>
      <c r="P5449" s="3" t="s">
        <v>16893</v>
      </c>
      <c r="Q5449" s="3" t="s">
        <v>8698</v>
      </c>
      <c r="R5449" s="3" t="s">
        <v>6484</v>
      </c>
      <c r="S5449" s="3" t="s">
        <v>6491</v>
      </c>
      <c r="T5449" s="3" t="s">
        <v>6496</v>
      </c>
      <c r="U5449" s="3" t="s">
        <v>154</v>
      </c>
      <c r="V5449" s="3" t="s">
        <v>6958</v>
      </c>
      <c r="W5449" s="3" t="s">
        <v>154</v>
      </c>
      <c r="X5449" s="3" t="s">
        <v>154</v>
      </c>
      <c r="Y5449" s="3" t="s">
        <v>154</v>
      </c>
      <c r="Z5449" s="3" t="s">
        <v>154</v>
      </c>
      <c r="AA5449" s="3" t="s">
        <v>154</v>
      </c>
      <c r="AB5449" s="3" t="s">
        <v>154</v>
      </c>
      <c r="AC5449" s="3" t="s">
        <v>154</v>
      </c>
      <c r="AD5449" s="3" t="s">
        <v>6151</v>
      </c>
      <c r="AE5449" s="3" t="s">
        <v>6151</v>
      </c>
      <c r="AF5449" s="3" t="s">
        <v>154</v>
      </c>
      <c r="AG5449" s="3" t="s">
        <v>154</v>
      </c>
      <c r="AH5449" s="3" t="s">
        <v>6478</v>
      </c>
      <c r="AI5449" s="3" t="s">
        <v>6482</v>
      </c>
      <c r="AJ5449" s="3" t="s">
        <v>6489</v>
      </c>
    </row>
    <row r="5450" spans="1:36" ht="15">
      <c r="A5450" s="10">
        <v>5589</v>
      </c>
      <c r="B5450" t="str">
        <f>IF(K5450="总计","",INDEX(主数据!A:AD,MATCH(J5450,主数据!A:A,0),9))</f>
        <v>华南大区公司</v>
      </c>
      <c r="C5450" t="str">
        <f>IF(K5450="","",INDEX(主数据!A:AD,MATCH(J5450,主数据!A:A,0),11))</f>
        <v>深圳西区</v>
      </c>
      <c r="D5450" t="str">
        <f t="shared" si="340"/>
        <v>SZ26排水费直接录入</v>
      </c>
      <c r="E5450" s="13" t="str">
        <f t="shared" si="342"/>
        <v/>
      </c>
      <c r="F5450" s="13" t="str">
        <f>IF(E5450="","",IFERROR(IF(IF(K5450="","",INDEX(收费标合同信息维护!A:Q,MATCH(D5450,收费标合同信息维护!J:J,0),10))=D5450,"有","无"),"无"))</f>
        <v/>
      </c>
      <c r="G5450" s="13" t="str">
        <f t="shared" si="341"/>
        <v/>
      </c>
      <c r="H5450" s="13" t="str">
        <f t="shared" si="343"/>
        <v/>
      </c>
      <c r="I5450" s="13" t="str">
        <f>IF(G5450="","",IFERROR(IF(IF(K5450="","",INDEX(收费标合同信息维护!A:Q,MATCH(G5450,收费标合同信息维护!M:M,0),13))=G5450,"有","无"),"无"))</f>
        <v/>
      </c>
      <c r="J5450" s="3" t="s">
        <v>4599</v>
      </c>
      <c r="K5450" s="3" t="s">
        <v>16865</v>
      </c>
      <c r="L5450" s="3" t="s">
        <v>6959</v>
      </c>
      <c r="M5450" s="3" t="s">
        <v>6960</v>
      </c>
      <c r="N5450" s="3" t="s">
        <v>6477</v>
      </c>
      <c r="O5450" s="3" t="s">
        <v>6478</v>
      </c>
      <c r="P5450" s="3" t="s">
        <v>16894</v>
      </c>
      <c r="Q5450" s="3" t="s">
        <v>6960</v>
      </c>
      <c r="R5450" s="3" t="s">
        <v>6479</v>
      </c>
      <c r="S5450" s="3" t="s">
        <v>6480</v>
      </c>
      <c r="T5450" s="3" t="s">
        <v>6493</v>
      </c>
      <c r="U5450" s="3" t="s">
        <v>154</v>
      </c>
      <c r="V5450" s="3" t="s">
        <v>154</v>
      </c>
      <c r="W5450" s="3" t="s">
        <v>154</v>
      </c>
      <c r="X5450" s="3" t="s">
        <v>154</v>
      </c>
      <c r="Y5450" s="3" t="s">
        <v>154</v>
      </c>
      <c r="Z5450" s="3" t="s">
        <v>154</v>
      </c>
      <c r="AA5450" s="3" t="s">
        <v>154</v>
      </c>
      <c r="AB5450" s="3" t="s">
        <v>154</v>
      </c>
      <c r="AC5450" s="3" t="s">
        <v>154</v>
      </c>
      <c r="AD5450" s="3" t="s">
        <v>6151</v>
      </c>
      <c r="AE5450" s="3" t="s">
        <v>6151</v>
      </c>
      <c r="AF5450" s="3" t="s">
        <v>154</v>
      </c>
      <c r="AG5450" s="3" t="s">
        <v>154</v>
      </c>
      <c r="AH5450" s="3" t="s">
        <v>6478</v>
      </c>
      <c r="AI5450" s="3" t="s">
        <v>6482</v>
      </c>
      <c r="AJ5450" s="3" t="s">
        <v>6489</v>
      </c>
    </row>
    <row r="5451" spans="1:36" ht="15">
      <c r="A5451" s="10">
        <v>5590</v>
      </c>
      <c r="B5451" t="str">
        <f>IF(K5451="总计","",INDEX(主数据!A:AD,MATCH(J5451,主数据!A:A,0),9))</f>
        <v>华南大区公司</v>
      </c>
      <c r="C5451" t="str">
        <f>IF(K5451="","",INDEX(主数据!A:AD,MATCH(J5451,主数据!A:A,0),11))</f>
        <v>深圳西区</v>
      </c>
      <c r="D5451" t="str">
        <f t="shared" si="340"/>
        <v>SZ26电费（充值型）直接录入</v>
      </c>
      <c r="E5451" s="13" t="str">
        <f t="shared" si="342"/>
        <v/>
      </c>
      <c r="F5451" s="13" t="str">
        <f>IF(E5451="","",IFERROR(IF(IF(K5451="","",INDEX(收费标合同信息维护!A:Q,MATCH(D5451,收费标合同信息维护!J:J,0),10))=D5451,"有","无"),"无"))</f>
        <v/>
      </c>
      <c r="G5451" s="13" t="str">
        <f t="shared" si="341"/>
        <v/>
      </c>
      <c r="H5451" s="13" t="str">
        <f t="shared" si="343"/>
        <v/>
      </c>
      <c r="I5451" s="13" t="str">
        <f>IF(G5451="","",IFERROR(IF(IF(K5451="","",INDEX(收费标合同信息维护!A:Q,MATCH(G5451,收费标合同信息维护!M:M,0),13))=G5451,"有","无"),"无"))</f>
        <v/>
      </c>
      <c r="J5451" s="3" t="s">
        <v>4599</v>
      </c>
      <c r="K5451" s="3" t="s">
        <v>16865</v>
      </c>
      <c r="L5451" s="3" t="s">
        <v>6733</v>
      </c>
      <c r="M5451" s="3" t="s">
        <v>6734</v>
      </c>
      <c r="N5451" s="3" t="s">
        <v>6477</v>
      </c>
      <c r="O5451" s="3" t="s">
        <v>6478</v>
      </c>
      <c r="P5451" s="3" t="s">
        <v>16895</v>
      </c>
      <c r="Q5451" s="3" t="s">
        <v>16896</v>
      </c>
      <c r="R5451" s="3" t="s">
        <v>6479</v>
      </c>
      <c r="S5451" s="3" t="s">
        <v>6480</v>
      </c>
      <c r="T5451" s="3" t="s">
        <v>6493</v>
      </c>
      <c r="U5451" s="3" t="s">
        <v>154</v>
      </c>
      <c r="V5451" s="3" t="s">
        <v>154</v>
      </c>
      <c r="W5451" s="3" t="s">
        <v>154</v>
      </c>
      <c r="X5451" s="3" t="s">
        <v>154</v>
      </c>
      <c r="Y5451" s="3" t="s">
        <v>154</v>
      </c>
      <c r="Z5451" s="3" t="s">
        <v>154</v>
      </c>
      <c r="AA5451" s="3" t="s">
        <v>154</v>
      </c>
      <c r="AB5451" s="3" t="s">
        <v>154</v>
      </c>
      <c r="AC5451" s="3" t="s">
        <v>154</v>
      </c>
      <c r="AD5451" s="3" t="s">
        <v>6151</v>
      </c>
      <c r="AE5451" s="3" t="s">
        <v>6151</v>
      </c>
      <c r="AF5451" s="3" t="s">
        <v>154</v>
      </c>
      <c r="AG5451" s="3" t="s">
        <v>154</v>
      </c>
      <c r="AH5451" s="3" t="s">
        <v>6478</v>
      </c>
      <c r="AI5451" s="3" t="s">
        <v>6482</v>
      </c>
      <c r="AJ5451" s="3" t="s">
        <v>6489</v>
      </c>
    </row>
    <row r="5452" spans="1:36" ht="30">
      <c r="A5452" s="10">
        <v>5591</v>
      </c>
      <c r="B5452" t="str">
        <f>IF(K5452="总计","",INDEX(主数据!A:AD,MATCH(J5452,主数据!A:A,0),9))</f>
        <v>华南大区公司</v>
      </c>
      <c r="C5452" t="str">
        <f>IF(K5452="","",INDEX(主数据!A:AD,MATCH(J5452,主数据!A:A,0),11))</f>
        <v>深圳西区</v>
      </c>
      <c r="D5452" t="str">
        <f t="shared" si="340"/>
        <v>SZ26自来水费（充值型-简易征收）直接录入</v>
      </c>
      <c r="E5452" s="13" t="str">
        <f t="shared" si="342"/>
        <v/>
      </c>
      <c r="F5452" s="13" t="str">
        <f>IF(E5452="","",IFERROR(IF(IF(K5452="","",INDEX(收费标合同信息维护!A:Q,MATCH(D5452,收费标合同信息维护!J:J,0),10))=D5452,"有","无"),"无"))</f>
        <v/>
      </c>
      <c r="G5452" s="13" t="str">
        <f t="shared" si="341"/>
        <v/>
      </c>
      <c r="H5452" s="13" t="str">
        <f t="shared" si="343"/>
        <v/>
      </c>
      <c r="I5452" s="13" t="str">
        <f>IF(G5452="","",IFERROR(IF(IF(K5452="","",INDEX(收费标合同信息维护!A:Q,MATCH(G5452,收费标合同信息维护!M:M,0),13))=G5452,"有","无"),"无"))</f>
        <v/>
      </c>
      <c r="J5452" s="3" t="s">
        <v>4599</v>
      </c>
      <c r="K5452" s="3" t="s">
        <v>16865</v>
      </c>
      <c r="L5452" s="3" t="s">
        <v>6966</v>
      </c>
      <c r="M5452" s="3" t="s">
        <v>6967</v>
      </c>
      <c r="N5452" s="3" t="s">
        <v>6477</v>
      </c>
      <c r="O5452" s="3" t="s">
        <v>6478</v>
      </c>
      <c r="P5452" s="3" t="s">
        <v>16897</v>
      </c>
      <c r="Q5452" s="3" t="s">
        <v>16898</v>
      </c>
      <c r="R5452" s="3" t="s">
        <v>6479</v>
      </c>
      <c r="S5452" s="3" t="s">
        <v>6480</v>
      </c>
      <c r="T5452" s="3" t="s">
        <v>6493</v>
      </c>
      <c r="U5452" s="3" t="s">
        <v>154</v>
      </c>
      <c r="V5452" s="3" t="s">
        <v>154</v>
      </c>
      <c r="W5452" s="3" t="s">
        <v>154</v>
      </c>
      <c r="X5452" s="3" t="s">
        <v>154</v>
      </c>
      <c r="Y5452" s="3" t="s">
        <v>154</v>
      </c>
      <c r="Z5452" s="3" t="s">
        <v>154</v>
      </c>
      <c r="AA5452" s="3" t="s">
        <v>154</v>
      </c>
      <c r="AB5452" s="3" t="s">
        <v>154</v>
      </c>
      <c r="AC5452" s="3" t="s">
        <v>154</v>
      </c>
      <c r="AD5452" s="3" t="s">
        <v>6151</v>
      </c>
      <c r="AE5452" s="3" t="s">
        <v>6151</v>
      </c>
      <c r="AF5452" s="3" t="s">
        <v>154</v>
      </c>
      <c r="AG5452" s="3" t="s">
        <v>154</v>
      </c>
      <c r="AH5452" s="3" t="s">
        <v>6478</v>
      </c>
      <c r="AI5452" s="3" t="s">
        <v>6482</v>
      </c>
      <c r="AJ5452" s="3" t="s">
        <v>6489</v>
      </c>
    </row>
    <row r="5453" spans="1:36" ht="15">
      <c r="A5453" s="10">
        <v>5592</v>
      </c>
      <c r="B5453" t="str">
        <f>IF(K5453="总计","",INDEX(主数据!A:AD,MATCH(J5453,主数据!A:A,0),9))</f>
        <v>华南大区公司</v>
      </c>
      <c r="C5453" t="str">
        <f>IF(K5453="","",INDEX(主数据!A:AD,MATCH(J5453,主数据!A:A,0),11))</f>
        <v>深圳西区</v>
      </c>
      <c r="D5453" t="str">
        <f t="shared" si="340"/>
        <v>SZ26排水费（仪表）标准方式1.08</v>
      </c>
      <c r="E5453" s="13" t="str">
        <f t="shared" si="342"/>
        <v>1.08</v>
      </c>
      <c r="F5453" s="13" t="str">
        <f>IF(E5453="","",IFERROR(IF(IF(K5453="","",INDEX(收费标合同信息维护!A:Q,MATCH(D5453,收费标合同信息维护!J:J,0),10))=D5453,"有","无"),"无"))</f>
        <v>无</v>
      </c>
      <c r="G5453" s="13" t="str">
        <f t="shared" si="341"/>
        <v/>
      </c>
      <c r="H5453" s="13" t="str">
        <f t="shared" si="343"/>
        <v/>
      </c>
      <c r="I5453" s="13" t="str">
        <f>IF(G5453="","",IFERROR(IF(IF(K5453="","",INDEX(收费标合同信息维护!A:Q,MATCH(G5453,收费标合同信息维护!M:M,0),13))=G5453,"有","无"),"无"))</f>
        <v/>
      </c>
      <c r="J5453" s="3" t="s">
        <v>4599</v>
      </c>
      <c r="K5453" s="3" t="s">
        <v>16865</v>
      </c>
      <c r="L5453" s="3" t="s">
        <v>6971</v>
      </c>
      <c r="M5453" s="3" t="s">
        <v>6972</v>
      </c>
      <c r="N5453" s="3" t="s">
        <v>6603</v>
      </c>
      <c r="O5453" s="3" t="s">
        <v>6478</v>
      </c>
      <c r="P5453" s="3" t="s">
        <v>16899</v>
      </c>
      <c r="Q5453" s="3" t="s">
        <v>16899</v>
      </c>
      <c r="R5453" s="3" t="s">
        <v>6484</v>
      </c>
      <c r="S5453" s="3" t="s">
        <v>6491</v>
      </c>
      <c r="T5453" s="3" t="s">
        <v>10076</v>
      </c>
      <c r="U5453" s="3" t="s">
        <v>154</v>
      </c>
      <c r="V5453" s="3" t="s">
        <v>6975</v>
      </c>
      <c r="W5453" s="3" t="s">
        <v>154</v>
      </c>
      <c r="X5453" s="3" t="s">
        <v>154</v>
      </c>
      <c r="Y5453" s="3" t="s">
        <v>154</v>
      </c>
      <c r="Z5453" s="3" t="s">
        <v>154</v>
      </c>
      <c r="AA5453" s="3" t="s">
        <v>154</v>
      </c>
      <c r="AB5453" s="3" t="s">
        <v>154</v>
      </c>
      <c r="AC5453" s="3" t="s">
        <v>154</v>
      </c>
      <c r="AD5453" s="3" t="s">
        <v>6151</v>
      </c>
      <c r="AE5453" s="3" t="s">
        <v>6151</v>
      </c>
      <c r="AF5453" s="3" t="s">
        <v>154</v>
      </c>
      <c r="AG5453" s="3" t="s">
        <v>154</v>
      </c>
      <c r="AH5453" s="3" t="s">
        <v>6597</v>
      </c>
      <c r="AI5453" s="3" t="s">
        <v>6482</v>
      </c>
      <c r="AJ5453" s="3" t="s">
        <v>6489</v>
      </c>
    </row>
    <row r="5454" spans="1:36" ht="15">
      <c r="A5454" s="10">
        <v>5593</v>
      </c>
      <c r="B5454" t="str">
        <f>IF(K5454="总计","",INDEX(主数据!A:AD,MATCH(J5454,主数据!A:A,0),9))</f>
        <v>华南大区公司</v>
      </c>
      <c r="C5454" t="str">
        <f>IF(K5454="","",INDEX(主数据!A:AD,MATCH(J5454,主数据!A:A,0),11))</f>
        <v>深圳西区</v>
      </c>
      <c r="D5454" t="str">
        <f t="shared" si="340"/>
        <v>SZ26排水费（仪表）阶梯方式0.81</v>
      </c>
      <c r="E5454" s="13" t="str">
        <f t="shared" si="342"/>
        <v>0.81</v>
      </c>
      <c r="F5454" s="13" t="str">
        <f>IF(E5454="","",IFERROR(IF(IF(K5454="","",INDEX(收费标合同信息维护!A:Q,MATCH(D5454,收费标合同信息维护!J:J,0),10))=D5454,"有","无"),"无"))</f>
        <v>无</v>
      </c>
      <c r="G5454" s="13" t="str">
        <f t="shared" si="341"/>
        <v/>
      </c>
      <c r="H5454" s="13" t="str">
        <f t="shared" si="343"/>
        <v/>
      </c>
      <c r="I5454" s="13" t="str">
        <f>IF(G5454="","",IFERROR(IF(IF(K5454="","",INDEX(收费标合同信息维护!A:Q,MATCH(G5454,收费标合同信息维护!M:M,0),13))=G5454,"有","无"),"无"))</f>
        <v/>
      </c>
      <c r="J5454" s="3" t="s">
        <v>4599</v>
      </c>
      <c r="K5454" s="3" t="s">
        <v>16865</v>
      </c>
      <c r="L5454" s="3" t="s">
        <v>6971</v>
      </c>
      <c r="M5454" s="3" t="s">
        <v>6972</v>
      </c>
      <c r="N5454" s="3" t="s">
        <v>6603</v>
      </c>
      <c r="O5454" s="3" t="s">
        <v>6478</v>
      </c>
      <c r="P5454" s="3" t="s">
        <v>16900</v>
      </c>
      <c r="Q5454" s="3" t="s">
        <v>16900</v>
      </c>
      <c r="R5454" s="3" t="s">
        <v>6720</v>
      </c>
      <c r="S5454" s="3" t="s">
        <v>6491</v>
      </c>
      <c r="T5454" s="3" t="s">
        <v>10076</v>
      </c>
      <c r="U5454" s="3" t="s">
        <v>154</v>
      </c>
      <c r="V5454" s="3" t="s">
        <v>6978</v>
      </c>
      <c r="W5454" s="3" t="s">
        <v>154</v>
      </c>
      <c r="X5454" s="3" t="s">
        <v>6725</v>
      </c>
      <c r="Y5454" s="3" t="s">
        <v>6979</v>
      </c>
      <c r="Z5454" s="3" t="s">
        <v>6049</v>
      </c>
      <c r="AA5454" s="3" t="s">
        <v>6980</v>
      </c>
      <c r="AB5454" s="3" t="s">
        <v>154</v>
      </c>
      <c r="AC5454" s="3" t="s">
        <v>154</v>
      </c>
      <c r="AD5454" s="3" t="s">
        <v>6151</v>
      </c>
      <c r="AE5454" s="3" t="s">
        <v>6151</v>
      </c>
      <c r="AF5454" s="3" t="s">
        <v>154</v>
      </c>
      <c r="AG5454" s="3" t="s">
        <v>154</v>
      </c>
      <c r="AH5454" s="3" t="s">
        <v>6597</v>
      </c>
      <c r="AI5454" s="3" t="s">
        <v>6482</v>
      </c>
      <c r="AJ5454" s="3" t="s">
        <v>6489</v>
      </c>
    </row>
    <row r="5455" spans="1:36" ht="15">
      <c r="A5455" s="10">
        <v>5594</v>
      </c>
      <c r="B5455" t="str">
        <f>IF(K5455="总计","",INDEX(主数据!A:AD,MATCH(J5455,主数据!A:A,0),9))</f>
        <v>华南大区公司</v>
      </c>
      <c r="C5455" t="str">
        <f>IF(K5455="","",INDEX(主数据!A:AD,MATCH(J5455,主数据!A:A,0),11))</f>
        <v>深圳西区</v>
      </c>
      <c r="D5455" t="str">
        <f t="shared" si="340"/>
        <v>SZ26排水费（仪表）阶梯方式0.81</v>
      </c>
      <c r="E5455" s="13" t="str">
        <f t="shared" si="342"/>
        <v>0.81</v>
      </c>
      <c r="F5455" s="13" t="str">
        <f>IF(E5455="","",IFERROR(IF(IF(K5455="","",INDEX(收费标合同信息维护!A:Q,MATCH(D5455,收费标合同信息维护!J:J,0),10))=D5455,"有","无"),"无"))</f>
        <v>无</v>
      </c>
      <c r="G5455" s="13" t="str">
        <f t="shared" si="341"/>
        <v/>
      </c>
      <c r="H5455" s="13" t="str">
        <f t="shared" si="343"/>
        <v/>
      </c>
      <c r="I5455" s="13" t="str">
        <f>IF(G5455="","",IFERROR(IF(IF(K5455="","",INDEX(收费标合同信息维护!A:Q,MATCH(G5455,收费标合同信息维护!M:M,0),13))=G5455,"有","无"),"无"))</f>
        <v/>
      </c>
      <c r="J5455" s="3" t="s">
        <v>4599</v>
      </c>
      <c r="K5455" s="3" t="s">
        <v>16865</v>
      </c>
      <c r="L5455" s="3" t="s">
        <v>6971</v>
      </c>
      <c r="M5455" s="3" t="s">
        <v>6972</v>
      </c>
      <c r="N5455" s="3" t="s">
        <v>6603</v>
      </c>
      <c r="O5455" s="3" t="s">
        <v>6478</v>
      </c>
      <c r="P5455" s="3" t="s">
        <v>16901</v>
      </c>
      <c r="Q5455" s="3" t="s">
        <v>6972</v>
      </c>
      <c r="R5455" s="3" t="s">
        <v>6720</v>
      </c>
      <c r="S5455" s="3" t="s">
        <v>6491</v>
      </c>
      <c r="T5455" s="3" t="s">
        <v>6496</v>
      </c>
      <c r="U5455" s="3" t="s">
        <v>154</v>
      </c>
      <c r="V5455" s="3" t="s">
        <v>6978</v>
      </c>
      <c r="W5455" s="3" t="s">
        <v>154</v>
      </c>
      <c r="X5455" s="3" t="s">
        <v>6725</v>
      </c>
      <c r="Y5455" s="3" t="s">
        <v>6979</v>
      </c>
      <c r="Z5455" s="3" t="s">
        <v>6049</v>
      </c>
      <c r="AA5455" s="3" t="s">
        <v>6980</v>
      </c>
      <c r="AB5455" s="3" t="s">
        <v>154</v>
      </c>
      <c r="AC5455" s="3" t="s">
        <v>154</v>
      </c>
      <c r="AD5455" s="3" t="s">
        <v>6151</v>
      </c>
      <c r="AE5455" s="3" t="s">
        <v>6151</v>
      </c>
      <c r="AF5455" s="3" t="s">
        <v>154</v>
      </c>
      <c r="AG5455" s="3" t="s">
        <v>154</v>
      </c>
      <c r="AH5455" s="3" t="s">
        <v>6478</v>
      </c>
      <c r="AI5455" s="3" t="s">
        <v>6482</v>
      </c>
      <c r="AJ5455" s="3" t="s">
        <v>6489</v>
      </c>
    </row>
    <row r="5456" spans="1:36" ht="15">
      <c r="A5456" s="10">
        <v>5595</v>
      </c>
      <c r="B5456" t="str">
        <f>IF(K5456="总计","",INDEX(主数据!A:AD,MATCH(J5456,主数据!A:A,0),9))</f>
        <v>华南大区公司</v>
      </c>
      <c r="C5456" t="str">
        <f>IF(K5456="","",INDEX(主数据!A:AD,MATCH(J5456,主数据!A:A,0),11))</f>
        <v>深圳西区</v>
      </c>
      <c r="D5456" t="str">
        <f t="shared" si="340"/>
        <v>SZ26排水费（仪表）标准方式1.08</v>
      </c>
      <c r="E5456" s="13" t="str">
        <f t="shared" si="342"/>
        <v>1.08</v>
      </c>
      <c r="F5456" s="13" t="str">
        <f>IF(E5456="","",IFERROR(IF(IF(K5456="","",INDEX(收费标合同信息维护!A:Q,MATCH(D5456,收费标合同信息维护!J:J,0),10))=D5456,"有","无"),"无"))</f>
        <v>无</v>
      </c>
      <c r="G5456" s="13" t="str">
        <f t="shared" si="341"/>
        <v/>
      </c>
      <c r="H5456" s="13" t="str">
        <f t="shared" si="343"/>
        <v/>
      </c>
      <c r="I5456" s="13" t="str">
        <f>IF(G5456="","",IFERROR(IF(IF(K5456="","",INDEX(收费标合同信息维护!A:Q,MATCH(G5456,收费标合同信息维护!M:M,0),13))=G5456,"有","无"),"无"))</f>
        <v/>
      </c>
      <c r="J5456" s="3" t="s">
        <v>4599</v>
      </c>
      <c r="K5456" s="3" t="s">
        <v>16865</v>
      </c>
      <c r="L5456" s="3" t="s">
        <v>6971</v>
      </c>
      <c r="M5456" s="3" t="s">
        <v>6972</v>
      </c>
      <c r="N5456" s="3" t="s">
        <v>6603</v>
      </c>
      <c r="O5456" s="3" t="s">
        <v>6478</v>
      </c>
      <c r="P5456" s="3" t="s">
        <v>16902</v>
      </c>
      <c r="Q5456" s="3" t="s">
        <v>14124</v>
      </c>
      <c r="R5456" s="3" t="s">
        <v>6484</v>
      </c>
      <c r="S5456" s="3" t="s">
        <v>6491</v>
      </c>
      <c r="T5456" s="3" t="s">
        <v>7411</v>
      </c>
      <c r="U5456" s="3" t="s">
        <v>154</v>
      </c>
      <c r="V5456" s="3" t="s">
        <v>6975</v>
      </c>
      <c r="W5456" s="3" t="s">
        <v>154</v>
      </c>
      <c r="X5456" s="3" t="s">
        <v>154</v>
      </c>
      <c r="Y5456" s="3" t="s">
        <v>154</v>
      </c>
      <c r="Z5456" s="3" t="s">
        <v>154</v>
      </c>
      <c r="AA5456" s="3" t="s">
        <v>154</v>
      </c>
      <c r="AB5456" s="3" t="s">
        <v>154</v>
      </c>
      <c r="AC5456" s="3" t="s">
        <v>154</v>
      </c>
      <c r="AD5456" s="3" t="s">
        <v>6151</v>
      </c>
      <c r="AE5456" s="3" t="s">
        <v>6151</v>
      </c>
      <c r="AF5456" s="3" t="s">
        <v>154</v>
      </c>
      <c r="AG5456" s="3" t="s">
        <v>154</v>
      </c>
      <c r="AH5456" s="3" t="s">
        <v>6478</v>
      </c>
      <c r="AI5456" s="3" t="s">
        <v>6482</v>
      </c>
      <c r="AJ5456" s="3" t="s">
        <v>6489</v>
      </c>
    </row>
    <row r="5457" spans="1:36" ht="15">
      <c r="A5457" s="10">
        <v>5596</v>
      </c>
      <c r="B5457" t="str">
        <f>IF(K5457="总计","",INDEX(主数据!A:AD,MATCH(J5457,主数据!A:A,0),9))</f>
        <v>华北大区公司</v>
      </c>
      <c r="C5457" t="str">
        <f>IF(K5457="","",INDEX(主数据!A:AD,MATCH(J5457,主数据!A:A,0),11))</f>
        <v>北京七城区</v>
      </c>
      <c r="D5457" t="str">
        <f t="shared" si="340"/>
        <v>BJ122物业服务费直接录入</v>
      </c>
      <c r="E5457" s="13" t="str">
        <f t="shared" si="342"/>
        <v/>
      </c>
      <c r="F5457" s="13" t="str">
        <f>IF(E5457="","",IFERROR(IF(IF(K5457="","",INDEX(收费标合同信息维护!A:Q,MATCH(D5457,收费标合同信息维护!J:J,0),10))=D5457,"有","无"),"无"))</f>
        <v/>
      </c>
      <c r="G5457" s="13" t="str">
        <f t="shared" si="341"/>
        <v/>
      </c>
      <c r="H5457" s="13" t="str">
        <f t="shared" si="343"/>
        <v/>
      </c>
      <c r="I5457" s="13" t="str">
        <f>IF(G5457="","",IFERROR(IF(IF(K5457="","",INDEX(收费标合同信息维护!A:Q,MATCH(G5457,收费标合同信息维护!M:M,0),13))=G5457,"有","无"),"无"))</f>
        <v/>
      </c>
      <c r="J5457" s="3" t="s">
        <v>2985</v>
      </c>
      <c r="K5457" s="3" t="s">
        <v>6365</v>
      </c>
      <c r="L5457" s="3" t="s">
        <v>6025</v>
      </c>
      <c r="M5457" s="3" t="s">
        <v>6026</v>
      </c>
      <c r="N5457" s="3" t="s">
        <v>6477</v>
      </c>
      <c r="O5457" s="3" t="s">
        <v>6478</v>
      </c>
      <c r="P5457" s="3" t="s">
        <v>6025</v>
      </c>
      <c r="Q5457" s="3" t="s">
        <v>16355</v>
      </c>
      <c r="R5457" s="3" t="s">
        <v>6479</v>
      </c>
      <c r="S5457" s="3" t="s">
        <v>6480</v>
      </c>
      <c r="T5457" s="3" t="s">
        <v>6848</v>
      </c>
      <c r="U5457" s="3" t="s">
        <v>7405</v>
      </c>
      <c r="V5457" s="3" t="s">
        <v>154</v>
      </c>
      <c r="W5457" s="3" t="s">
        <v>154</v>
      </c>
      <c r="X5457" s="3" t="s">
        <v>154</v>
      </c>
      <c r="Y5457" s="3" t="s">
        <v>154</v>
      </c>
      <c r="Z5457" s="3" t="s">
        <v>154</v>
      </c>
      <c r="AA5457" s="3" t="s">
        <v>154</v>
      </c>
      <c r="AB5457" s="3" t="s">
        <v>154</v>
      </c>
      <c r="AC5457" s="3" t="s">
        <v>154</v>
      </c>
      <c r="AD5457" s="3" t="s">
        <v>6151</v>
      </c>
      <c r="AE5457" s="3" t="s">
        <v>6151</v>
      </c>
      <c r="AF5457" s="3" t="s">
        <v>154</v>
      </c>
      <c r="AG5457" s="3" t="s">
        <v>154</v>
      </c>
      <c r="AH5457" s="3" t="s">
        <v>6478</v>
      </c>
      <c r="AI5457" s="3" t="s">
        <v>6727</v>
      </c>
      <c r="AJ5457" s="3" t="s">
        <v>6489</v>
      </c>
    </row>
    <row r="5458" spans="1:36" ht="15">
      <c r="A5458" s="10">
        <v>5597</v>
      </c>
      <c r="B5458" t="str">
        <f>IF(K5458="总计","",INDEX(主数据!A:AD,MATCH(J5458,主数据!A:A,0),9))</f>
        <v>华北大区公司</v>
      </c>
      <c r="C5458" t="str">
        <f>IF(K5458="","",INDEX(主数据!A:AD,MATCH(J5458,主数据!A:A,0),11))</f>
        <v>北京七城区</v>
      </c>
      <c r="D5458" t="str">
        <f t="shared" si="340"/>
        <v>BJ122物业服务费直接录入</v>
      </c>
      <c r="E5458" s="13" t="str">
        <f t="shared" si="342"/>
        <v/>
      </c>
      <c r="F5458" s="13" t="str">
        <f>IF(E5458="","",IFERROR(IF(IF(K5458="","",INDEX(收费标合同信息维护!A:Q,MATCH(D5458,收费标合同信息维护!J:J,0),10))=D5458,"有","无"),"无"))</f>
        <v/>
      </c>
      <c r="G5458" s="13" t="str">
        <f t="shared" si="341"/>
        <v/>
      </c>
      <c r="H5458" s="13" t="str">
        <f t="shared" si="343"/>
        <v/>
      </c>
      <c r="I5458" s="13" t="str">
        <f>IF(G5458="","",IFERROR(IF(IF(K5458="","",INDEX(收费标合同信息维护!A:Q,MATCH(G5458,收费标合同信息维护!M:M,0),13))=G5458,"有","无"),"无"))</f>
        <v/>
      </c>
      <c r="J5458" s="3" t="s">
        <v>2985</v>
      </c>
      <c r="K5458" s="3" t="s">
        <v>6365</v>
      </c>
      <c r="L5458" s="3" t="s">
        <v>6025</v>
      </c>
      <c r="M5458" s="3" t="s">
        <v>6026</v>
      </c>
      <c r="N5458" s="3" t="s">
        <v>6477</v>
      </c>
      <c r="O5458" s="3" t="s">
        <v>6478</v>
      </c>
      <c r="P5458" s="3" t="s">
        <v>2985</v>
      </c>
      <c r="Q5458" s="3" t="s">
        <v>16903</v>
      </c>
      <c r="R5458" s="3" t="s">
        <v>6479</v>
      </c>
      <c r="S5458" s="3" t="s">
        <v>6480</v>
      </c>
      <c r="T5458" s="3" t="s">
        <v>6493</v>
      </c>
      <c r="U5458" s="3" t="s">
        <v>16904</v>
      </c>
      <c r="V5458" s="3" t="s">
        <v>154</v>
      </c>
      <c r="W5458" s="3" t="s">
        <v>154</v>
      </c>
      <c r="X5458" s="3" t="s">
        <v>154</v>
      </c>
      <c r="Y5458" s="3" t="s">
        <v>154</v>
      </c>
      <c r="Z5458" s="3" t="s">
        <v>154</v>
      </c>
      <c r="AA5458" s="3" t="s">
        <v>154</v>
      </c>
      <c r="AB5458" s="3" t="s">
        <v>154</v>
      </c>
      <c r="AC5458" s="3" t="s">
        <v>154</v>
      </c>
      <c r="AD5458" s="3" t="s">
        <v>6151</v>
      </c>
      <c r="AE5458" s="3" t="s">
        <v>6151</v>
      </c>
      <c r="AF5458" s="3" t="s">
        <v>154</v>
      </c>
      <c r="AG5458" s="3" t="s">
        <v>154</v>
      </c>
      <c r="AH5458" s="3" t="s">
        <v>6478</v>
      </c>
      <c r="AI5458" s="3" t="s">
        <v>6482</v>
      </c>
      <c r="AJ5458" s="3" t="s">
        <v>6035</v>
      </c>
    </row>
    <row r="5459" spans="1:36" ht="15">
      <c r="A5459" s="10">
        <v>5598</v>
      </c>
      <c r="B5459" t="str">
        <f>IF(K5459="总计","",INDEX(主数据!A:AD,MATCH(J5459,主数据!A:A,0),9))</f>
        <v>华北大区公司</v>
      </c>
      <c r="C5459" t="str">
        <f>IF(K5459="","",INDEX(主数据!A:AD,MATCH(J5459,主数据!A:A,0),11))</f>
        <v>北京七城区</v>
      </c>
      <c r="D5459" t="str">
        <f t="shared" si="340"/>
        <v>BJ122物业服务费标准方式1.76</v>
      </c>
      <c r="E5459" s="13" t="str">
        <f t="shared" si="342"/>
        <v>1.76</v>
      </c>
      <c r="F5459" s="13" t="str">
        <f>IF(E5459="","",IFERROR(IF(IF(K5459="","",INDEX(收费标合同信息维护!A:Q,MATCH(D5459,收费标合同信息维护!J:J,0),10))=D5459,"有","无"),"无"))</f>
        <v>无</v>
      </c>
      <c r="G5459" s="13" t="str">
        <f t="shared" si="341"/>
        <v/>
      </c>
      <c r="H5459" s="13" t="str">
        <f t="shared" si="343"/>
        <v/>
      </c>
      <c r="I5459" s="13" t="str">
        <f>IF(G5459="","",IFERROR(IF(IF(K5459="","",INDEX(收费标合同信息维护!A:Q,MATCH(G5459,收费标合同信息维护!M:M,0),13))=G5459,"有","无"),"无"))</f>
        <v/>
      </c>
      <c r="J5459" s="3" t="s">
        <v>2985</v>
      </c>
      <c r="K5459" s="3" t="s">
        <v>6365</v>
      </c>
      <c r="L5459" s="3" t="s">
        <v>6025</v>
      </c>
      <c r="M5459" s="3" t="s">
        <v>6026</v>
      </c>
      <c r="N5459" s="3" t="s">
        <v>6477</v>
      </c>
      <c r="O5459" s="3" t="s">
        <v>6478</v>
      </c>
      <c r="P5459" s="3" t="s">
        <v>16905</v>
      </c>
      <c r="Q5459" s="3" t="s">
        <v>16906</v>
      </c>
      <c r="R5459" s="3" t="s">
        <v>6484</v>
      </c>
      <c r="S5459" s="3" t="s">
        <v>6485</v>
      </c>
      <c r="T5459" s="3" t="s">
        <v>7239</v>
      </c>
      <c r="U5459" s="3" t="s">
        <v>6574</v>
      </c>
      <c r="V5459" s="3" t="s">
        <v>8972</v>
      </c>
      <c r="W5459" s="3" t="s">
        <v>154</v>
      </c>
      <c r="X5459" s="3" t="s">
        <v>154</v>
      </c>
      <c r="Y5459" s="3" t="s">
        <v>154</v>
      </c>
      <c r="Z5459" s="3" t="s">
        <v>154</v>
      </c>
      <c r="AA5459" s="3" t="s">
        <v>154</v>
      </c>
      <c r="AB5459" s="3" t="s">
        <v>154</v>
      </c>
      <c r="AC5459" s="3" t="s">
        <v>154</v>
      </c>
      <c r="AD5459" s="3" t="s">
        <v>6151</v>
      </c>
      <c r="AE5459" s="3" t="s">
        <v>6151</v>
      </c>
      <c r="AF5459" s="3" t="s">
        <v>154</v>
      </c>
      <c r="AG5459" s="3" t="s">
        <v>154</v>
      </c>
      <c r="AH5459" s="3" t="s">
        <v>6478</v>
      </c>
      <c r="AI5459" s="3" t="s">
        <v>6482</v>
      </c>
      <c r="AJ5459" s="3" t="s">
        <v>16907</v>
      </c>
    </row>
    <row r="5460" spans="1:36" ht="15">
      <c r="A5460" s="10">
        <v>5599</v>
      </c>
      <c r="B5460" t="str">
        <f>IF(K5460="总计","",INDEX(主数据!A:AD,MATCH(J5460,主数据!A:A,0),9))</f>
        <v>华北大区公司</v>
      </c>
      <c r="C5460" t="str">
        <f>IF(K5460="","",INDEX(主数据!A:AD,MATCH(J5460,主数据!A:A,0),11))</f>
        <v>北京七城区</v>
      </c>
      <c r="D5460" t="str">
        <f t="shared" si="340"/>
        <v>BJ122物业服务费直接录入</v>
      </c>
      <c r="E5460" s="13" t="str">
        <f t="shared" si="342"/>
        <v/>
      </c>
      <c r="F5460" s="13" t="str">
        <f>IF(E5460="","",IFERROR(IF(IF(K5460="","",INDEX(收费标合同信息维护!A:Q,MATCH(D5460,收费标合同信息维护!J:J,0),10))=D5460,"有","无"),"无"))</f>
        <v/>
      </c>
      <c r="G5460" s="13" t="str">
        <f t="shared" si="341"/>
        <v/>
      </c>
      <c r="H5460" s="13" t="str">
        <f t="shared" si="343"/>
        <v/>
      </c>
      <c r="I5460" s="13" t="str">
        <f>IF(G5460="","",IFERROR(IF(IF(K5460="","",INDEX(收费标合同信息维护!A:Q,MATCH(G5460,收费标合同信息维护!M:M,0),13))=G5460,"有","无"),"无"))</f>
        <v/>
      </c>
      <c r="J5460" s="3" t="s">
        <v>2985</v>
      </c>
      <c r="K5460" s="3" t="s">
        <v>6365</v>
      </c>
      <c r="L5460" s="3" t="s">
        <v>6025</v>
      </c>
      <c r="M5460" s="3" t="s">
        <v>6026</v>
      </c>
      <c r="N5460" s="3" t="s">
        <v>6477</v>
      </c>
      <c r="O5460" s="3" t="s">
        <v>6478</v>
      </c>
      <c r="P5460" s="3" t="s">
        <v>16908</v>
      </c>
      <c r="Q5460" s="3" t="s">
        <v>16909</v>
      </c>
      <c r="R5460" s="3" t="s">
        <v>6479</v>
      </c>
      <c r="S5460" s="3" t="s">
        <v>6480</v>
      </c>
      <c r="T5460" s="3" t="s">
        <v>6848</v>
      </c>
      <c r="U5460" s="3" t="s">
        <v>7405</v>
      </c>
      <c r="V5460" s="3" t="s">
        <v>154</v>
      </c>
      <c r="W5460" s="3" t="s">
        <v>154</v>
      </c>
      <c r="X5460" s="3" t="s">
        <v>154</v>
      </c>
      <c r="Y5460" s="3" t="s">
        <v>154</v>
      </c>
      <c r="Z5460" s="3" t="s">
        <v>154</v>
      </c>
      <c r="AA5460" s="3" t="s">
        <v>154</v>
      </c>
      <c r="AB5460" s="3" t="s">
        <v>154</v>
      </c>
      <c r="AC5460" s="3" t="s">
        <v>154</v>
      </c>
      <c r="AD5460" s="3" t="s">
        <v>6151</v>
      </c>
      <c r="AE5460" s="3" t="s">
        <v>6151</v>
      </c>
      <c r="AF5460" s="3" t="s">
        <v>154</v>
      </c>
      <c r="AG5460" s="3" t="s">
        <v>154</v>
      </c>
      <c r="AH5460" s="3" t="s">
        <v>6478</v>
      </c>
      <c r="AI5460" s="3" t="s">
        <v>6482</v>
      </c>
      <c r="AJ5460" s="3" t="s">
        <v>16910</v>
      </c>
    </row>
    <row r="5461" spans="1:36" ht="15">
      <c r="A5461" s="10">
        <v>5600</v>
      </c>
      <c r="B5461" t="str">
        <f>IF(K5461="总计","",INDEX(主数据!A:AD,MATCH(J5461,主数据!A:A,0),9))</f>
        <v>华北大区公司</v>
      </c>
      <c r="C5461" t="str">
        <f>IF(K5461="","",INDEX(主数据!A:AD,MATCH(J5461,主数据!A:A,0),11))</f>
        <v>北京七城区</v>
      </c>
      <c r="D5461" t="str">
        <f t="shared" si="340"/>
        <v>BJ122物业服务费标准方式1.76</v>
      </c>
      <c r="E5461" s="13" t="str">
        <f t="shared" si="342"/>
        <v>1.76</v>
      </c>
      <c r="F5461" s="13" t="str">
        <f>IF(E5461="","",IFERROR(IF(IF(K5461="","",INDEX(收费标合同信息维护!A:Q,MATCH(D5461,收费标合同信息维护!J:J,0),10))=D5461,"有","无"),"无"))</f>
        <v>无</v>
      </c>
      <c r="G5461" s="13" t="str">
        <f t="shared" si="341"/>
        <v/>
      </c>
      <c r="H5461" s="13" t="str">
        <f t="shared" si="343"/>
        <v/>
      </c>
      <c r="I5461" s="13" t="str">
        <f>IF(G5461="","",IFERROR(IF(IF(K5461="","",INDEX(收费标合同信息维护!A:Q,MATCH(G5461,收费标合同信息维护!M:M,0),13))=G5461,"有","无"),"无"))</f>
        <v/>
      </c>
      <c r="J5461" s="3" t="s">
        <v>2985</v>
      </c>
      <c r="K5461" s="3" t="s">
        <v>6365</v>
      </c>
      <c r="L5461" s="3" t="s">
        <v>6025</v>
      </c>
      <c r="M5461" s="3" t="s">
        <v>6026</v>
      </c>
      <c r="N5461" s="3" t="s">
        <v>6477</v>
      </c>
      <c r="O5461" s="3" t="s">
        <v>6478</v>
      </c>
      <c r="P5461" s="3" t="s">
        <v>16911</v>
      </c>
      <c r="Q5461" s="3" t="s">
        <v>6685</v>
      </c>
      <c r="R5461" s="3" t="s">
        <v>6484</v>
      </c>
      <c r="S5461" s="3" t="s">
        <v>6485</v>
      </c>
      <c r="T5461" s="3" t="s">
        <v>7564</v>
      </c>
      <c r="U5461" s="3" t="s">
        <v>16912</v>
      </c>
      <c r="V5461" s="3" t="s">
        <v>8972</v>
      </c>
      <c r="W5461" s="3" t="s">
        <v>154</v>
      </c>
      <c r="X5461" s="3" t="s">
        <v>154</v>
      </c>
      <c r="Y5461" s="3" t="s">
        <v>154</v>
      </c>
      <c r="Z5461" s="3" t="s">
        <v>154</v>
      </c>
      <c r="AA5461" s="3" t="s">
        <v>154</v>
      </c>
      <c r="AB5461" s="3" t="s">
        <v>154</v>
      </c>
      <c r="AC5461" s="3" t="s">
        <v>154</v>
      </c>
      <c r="AD5461" s="3" t="s">
        <v>6151</v>
      </c>
      <c r="AE5461" s="3" t="s">
        <v>6151</v>
      </c>
      <c r="AF5461" s="3" t="s">
        <v>154</v>
      </c>
      <c r="AG5461" s="3" t="s">
        <v>154</v>
      </c>
      <c r="AH5461" s="3" t="s">
        <v>6478</v>
      </c>
      <c r="AI5461" s="3" t="s">
        <v>6482</v>
      </c>
      <c r="AJ5461" s="3" t="s">
        <v>16913</v>
      </c>
    </row>
    <row r="5462" spans="1:36" ht="15">
      <c r="A5462" s="10">
        <v>5601</v>
      </c>
      <c r="B5462" t="str">
        <f>IF(K5462="总计","",INDEX(主数据!A:AD,MATCH(J5462,主数据!A:A,0),9))</f>
        <v>华北大区公司</v>
      </c>
      <c r="C5462" t="str">
        <f>IF(K5462="","",INDEX(主数据!A:AD,MATCH(J5462,主数据!A:A,0),11))</f>
        <v>北京七城区</v>
      </c>
      <c r="D5462" t="str">
        <f t="shared" si="340"/>
        <v>BJ122自营停车费（临时）直接录入</v>
      </c>
      <c r="E5462" s="13" t="str">
        <f t="shared" si="342"/>
        <v/>
      </c>
      <c r="F5462" s="13" t="str">
        <f>IF(E5462="","",IFERROR(IF(IF(K5462="","",INDEX(收费标合同信息维护!A:Q,MATCH(D5462,收费标合同信息维护!J:J,0),10))=D5462,"有","无"),"无"))</f>
        <v/>
      </c>
      <c r="G5462" s="13" t="str">
        <f t="shared" si="341"/>
        <v/>
      </c>
      <c r="H5462" s="13" t="str">
        <f t="shared" si="343"/>
        <v/>
      </c>
      <c r="I5462" s="13" t="str">
        <f>IF(G5462="","",IFERROR(IF(IF(K5462="","",INDEX(收费标合同信息维护!A:Q,MATCH(G5462,收费标合同信息维护!M:M,0),13))=G5462,"有","无"),"无"))</f>
        <v/>
      </c>
      <c r="J5462" s="3" t="s">
        <v>2985</v>
      </c>
      <c r="K5462" s="3" t="s">
        <v>6365</v>
      </c>
      <c r="L5462" s="3" t="s">
        <v>8898</v>
      </c>
      <c r="M5462" s="3" t="s">
        <v>8899</v>
      </c>
      <c r="N5462" s="3" t="s">
        <v>6477</v>
      </c>
      <c r="O5462" s="3" t="s">
        <v>6597</v>
      </c>
      <c r="P5462" s="3" t="s">
        <v>16914</v>
      </c>
      <c r="Q5462" s="3" t="s">
        <v>16915</v>
      </c>
      <c r="R5462" s="3" t="s">
        <v>6479</v>
      </c>
      <c r="S5462" s="3" t="s">
        <v>6480</v>
      </c>
      <c r="T5462" s="3" t="s">
        <v>16916</v>
      </c>
      <c r="U5462" s="3" t="s">
        <v>6716</v>
      </c>
      <c r="V5462" s="3" t="s">
        <v>154</v>
      </c>
      <c r="W5462" s="3" t="s">
        <v>154</v>
      </c>
      <c r="X5462" s="3" t="s">
        <v>154</v>
      </c>
      <c r="Y5462" s="3" t="s">
        <v>154</v>
      </c>
      <c r="Z5462" s="3" t="s">
        <v>154</v>
      </c>
      <c r="AA5462" s="3" t="s">
        <v>154</v>
      </c>
      <c r="AB5462" s="3" t="s">
        <v>154</v>
      </c>
      <c r="AC5462" s="3" t="s">
        <v>154</v>
      </c>
      <c r="AD5462" s="3" t="s">
        <v>6151</v>
      </c>
      <c r="AE5462" s="3" t="s">
        <v>6151</v>
      </c>
      <c r="AF5462" s="3" t="s">
        <v>154</v>
      </c>
      <c r="AG5462" s="3" t="s">
        <v>154</v>
      </c>
      <c r="AH5462" s="3" t="s">
        <v>6478</v>
      </c>
      <c r="AI5462" s="3" t="s">
        <v>6482</v>
      </c>
      <c r="AJ5462" s="3" t="s">
        <v>6489</v>
      </c>
    </row>
    <row r="5463" spans="1:36" ht="15">
      <c r="A5463" s="10">
        <v>5602</v>
      </c>
      <c r="B5463" t="str">
        <f>IF(K5463="总计","",INDEX(主数据!A:AD,MATCH(J5463,主数据!A:A,0),9))</f>
        <v>华北大区公司</v>
      </c>
      <c r="C5463" t="str">
        <f>IF(K5463="","",INDEX(主数据!A:AD,MATCH(J5463,主数据!A:A,0),11))</f>
        <v>北京七城区</v>
      </c>
      <c r="D5463" t="str">
        <f t="shared" si="340"/>
        <v>BJ122场地管理费直接录入</v>
      </c>
      <c r="E5463" s="13" t="str">
        <f t="shared" si="342"/>
        <v/>
      </c>
      <c r="F5463" s="13" t="str">
        <f>IF(E5463="","",IFERROR(IF(IF(K5463="","",INDEX(收费标合同信息维护!A:Q,MATCH(D5463,收费标合同信息维护!J:J,0),10))=D5463,"有","无"),"无"))</f>
        <v/>
      </c>
      <c r="G5463" s="13" t="str">
        <f t="shared" si="341"/>
        <v/>
      </c>
      <c r="H5463" s="13" t="str">
        <f t="shared" si="343"/>
        <v/>
      </c>
      <c r="I5463" s="13" t="str">
        <f>IF(G5463="","",IFERROR(IF(IF(K5463="","",INDEX(收费标合同信息维护!A:Q,MATCH(G5463,收费标合同信息维护!M:M,0),13))=G5463,"有","无"),"无"))</f>
        <v/>
      </c>
      <c r="J5463" s="3" t="s">
        <v>2985</v>
      </c>
      <c r="K5463" s="3" t="s">
        <v>6365</v>
      </c>
      <c r="L5463" s="3" t="s">
        <v>6832</v>
      </c>
      <c r="M5463" s="3" t="s">
        <v>6833</v>
      </c>
      <c r="N5463" s="3" t="s">
        <v>6477</v>
      </c>
      <c r="O5463" s="3" t="s">
        <v>6478</v>
      </c>
      <c r="P5463" s="3" t="s">
        <v>16917</v>
      </c>
      <c r="Q5463" s="3" t="s">
        <v>16918</v>
      </c>
      <c r="R5463" s="3" t="s">
        <v>6479</v>
      </c>
      <c r="S5463" s="3" t="s">
        <v>6480</v>
      </c>
      <c r="T5463" s="3" t="s">
        <v>16919</v>
      </c>
      <c r="U5463" s="3" t="s">
        <v>154</v>
      </c>
      <c r="V5463" s="3" t="s">
        <v>154</v>
      </c>
      <c r="W5463" s="3" t="s">
        <v>154</v>
      </c>
      <c r="X5463" s="3" t="s">
        <v>154</v>
      </c>
      <c r="Y5463" s="3" t="s">
        <v>154</v>
      </c>
      <c r="Z5463" s="3" t="s">
        <v>154</v>
      </c>
      <c r="AA5463" s="3" t="s">
        <v>154</v>
      </c>
      <c r="AB5463" s="3" t="s">
        <v>154</v>
      </c>
      <c r="AC5463" s="3" t="s">
        <v>154</v>
      </c>
      <c r="AD5463" s="3" t="s">
        <v>6151</v>
      </c>
      <c r="AE5463" s="3" t="s">
        <v>6151</v>
      </c>
      <c r="AF5463" s="3" t="s">
        <v>154</v>
      </c>
      <c r="AG5463" s="3" t="s">
        <v>154</v>
      </c>
      <c r="AH5463" s="3" t="s">
        <v>6478</v>
      </c>
      <c r="AI5463" s="3" t="s">
        <v>6482</v>
      </c>
      <c r="AJ5463" s="3" t="s">
        <v>6489</v>
      </c>
    </row>
    <row r="5464" spans="1:36" ht="15">
      <c r="A5464" s="10">
        <v>5603</v>
      </c>
      <c r="B5464" t="str">
        <f>IF(K5464="总计","",INDEX(主数据!A:AD,MATCH(J5464,主数据!A:A,0),9))</f>
        <v>华北大区公司</v>
      </c>
      <c r="C5464" t="str">
        <f>IF(K5464="","",INDEX(主数据!A:AD,MATCH(J5464,主数据!A:A,0),11))</f>
        <v>北京七城区</v>
      </c>
      <c r="D5464" t="str">
        <f t="shared" si="340"/>
        <v>BJ122场地管理费标准方式400.00</v>
      </c>
      <c r="E5464" s="13" t="str">
        <f t="shared" si="342"/>
        <v>400.00</v>
      </c>
      <c r="F5464" s="13" t="str">
        <f>IF(E5464="","",IFERROR(IF(IF(K5464="","",INDEX(收费标合同信息维护!A:Q,MATCH(D5464,收费标合同信息维护!J:J,0),10))=D5464,"有","无"),"无"))</f>
        <v>无</v>
      </c>
      <c r="G5464" s="13" t="str">
        <f t="shared" si="341"/>
        <v/>
      </c>
      <c r="H5464" s="13" t="str">
        <f t="shared" si="343"/>
        <v/>
      </c>
      <c r="I5464" s="13" t="str">
        <f>IF(G5464="","",IFERROR(IF(IF(K5464="","",INDEX(收费标合同信息维护!A:Q,MATCH(G5464,收费标合同信息维护!M:M,0),13))=G5464,"有","无"),"无"))</f>
        <v/>
      </c>
      <c r="J5464" s="3" t="s">
        <v>2985</v>
      </c>
      <c r="K5464" s="3" t="s">
        <v>6365</v>
      </c>
      <c r="L5464" s="3" t="s">
        <v>6832</v>
      </c>
      <c r="M5464" s="3" t="s">
        <v>6833</v>
      </c>
      <c r="N5464" s="3" t="s">
        <v>6477</v>
      </c>
      <c r="O5464" s="3" t="s">
        <v>6478</v>
      </c>
      <c r="P5464" s="3" t="s">
        <v>16920</v>
      </c>
      <c r="Q5464" s="3" t="s">
        <v>15175</v>
      </c>
      <c r="R5464" s="3" t="s">
        <v>6484</v>
      </c>
      <c r="S5464" s="3" t="s">
        <v>6485</v>
      </c>
      <c r="T5464" s="3" t="s">
        <v>16919</v>
      </c>
      <c r="U5464" s="3" t="s">
        <v>154</v>
      </c>
      <c r="V5464" s="3" t="s">
        <v>7012</v>
      </c>
      <c r="W5464" s="3" t="s">
        <v>154</v>
      </c>
      <c r="X5464" s="3" t="s">
        <v>154</v>
      </c>
      <c r="Y5464" s="3" t="s">
        <v>154</v>
      </c>
      <c r="Z5464" s="3" t="s">
        <v>154</v>
      </c>
      <c r="AA5464" s="3" t="s">
        <v>154</v>
      </c>
      <c r="AB5464" s="3" t="s">
        <v>154</v>
      </c>
      <c r="AC5464" s="3" t="s">
        <v>154</v>
      </c>
      <c r="AD5464" s="3" t="s">
        <v>6151</v>
      </c>
      <c r="AE5464" s="3" t="s">
        <v>6151</v>
      </c>
      <c r="AF5464" s="3" t="s">
        <v>154</v>
      </c>
      <c r="AG5464" s="3" t="s">
        <v>154</v>
      </c>
      <c r="AH5464" s="3" t="s">
        <v>6478</v>
      </c>
      <c r="AI5464" s="3" t="s">
        <v>6482</v>
      </c>
      <c r="AJ5464" s="3" t="s">
        <v>6489</v>
      </c>
    </row>
    <row r="5465" spans="1:36" ht="15">
      <c r="A5465" s="10">
        <v>5604</v>
      </c>
      <c r="B5465" t="str">
        <f>IF(K5465="总计","",INDEX(主数据!A:AD,MATCH(J5465,主数据!A:A,0),9))</f>
        <v>华北大区公司</v>
      </c>
      <c r="C5465" t="str">
        <f>IF(K5465="","",INDEX(主数据!A:AD,MATCH(J5465,主数据!A:A,0),11))</f>
        <v>北京七城区</v>
      </c>
      <c r="D5465" t="str">
        <f t="shared" si="340"/>
        <v>BJ122电费（充值型）直接录入</v>
      </c>
      <c r="E5465" s="13" t="str">
        <f t="shared" si="342"/>
        <v/>
      </c>
      <c r="F5465" s="13" t="str">
        <f>IF(E5465="","",IFERROR(IF(IF(K5465="","",INDEX(收费标合同信息维护!A:Q,MATCH(D5465,收费标合同信息维护!J:J,0),10))=D5465,"有","无"),"无"))</f>
        <v/>
      </c>
      <c r="G5465" s="13" t="str">
        <f t="shared" si="341"/>
        <v/>
      </c>
      <c r="H5465" s="13" t="str">
        <f t="shared" si="343"/>
        <v/>
      </c>
      <c r="I5465" s="13" t="str">
        <f>IF(G5465="","",IFERROR(IF(IF(K5465="","",INDEX(收费标合同信息维护!A:Q,MATCH(G5465,收费标合同信息维护!M:M,0),13))=G5465,"有","无"),"无"))</f>
        <v/>
      </c>
      <c r="J5465" s="3" t="s">
        <v>2985</v>
      </c>
      <c r="K5465" s="3" t="s">
        <v>6365</v>
      </c>
      <c r="L5465" s="3" t="s">
        <v>6733</v>
      </c>
      <c r="M5465" s="3" t="s">
        <v>6734</v>
      </c>
      <c r="N5465" s="3" t="s">
        <v>6477</v>
      </c>
      <c r="O5465" s="3" t="s">
        <v>6478</v>
      </c>
      <c r="P5465" s="3" t="s">
        <v>16921</v>
      </c>
      <c r="Q5465" s="3" t="s">
        <v>10843</v>
      </c>
      <c r="R5465" s="3" t="s">
        <v>6479</v>
      </c>
      <c r="S5465" s="3" t="s">
        <v>6480</v>
      </c>
      <c r="T5465" s="3" t="s">
        <v>16916</v>
      </c>
      <c r="U5465" s="3" t="s">
        <v>154</v>
      </c>
      <c r="V5465" s="3" t="s">
        <v>154</v>
      </c>
      <c r="W5465" s="3" t="s">
        <v>154</v>
      </c>
      <c r="X5465" s="3" t="s">
        <v>154</v>
      </c>
      <c r="Y5465" s="3" t="s">
        <v>154</v>
      </c>
      <c r="Z5465" s="3" t="s">
        <v>154</v>
      </c>
      <c r="AA5465" s="3" t="s">
        <v>154</v>
      </c>
      <c r="AB5465" s="3" t="s">
        <v>154</v>
      </c>
      <c r="AC5465" s="3" t="s">
        <v>154</v>
      </c>
      <c r="AD5465" s="3" t="s">
        <v>6151</v>
      </c>
      <c r="AE5465" s="3" t="s">
        <v>6151</v>
      </c>
      <c r="AF5465" s="3" t="s">
        <v>154</v>
      </c>
      <c r="AG5465" s="3" t="s">
        <v>154</v>
      </c>
      <c r="AH5465" s="3" t="s">
        <v>6478</v>
      </c>
      <c r="AI5465" s="3" t="s">
        <v>6482</v>
      </c>
      <c r="AJ5465" s="3" t="s">
        <v>16910</v>
      </c>
    </row>
    <row r="5466" spans="1:36" ht="15">
      <c r="A5466" s="10">
        <v>5605</v>
      </c>
      <c r="B5466" t="str">
        <f>IF(K5466="总计","",INDEX(主数据!A:AD,MATCH(J5466,主数据!A:A,0),9))</f>
        <v>华北大区公司</v>
      </c>
      <c r="C5466" t="str">
        <f>IF(K5466="","",INDEX(主数据!A:AD,MATCH(J5466,主数据!A:A,0),11))</f>
        <v>北京七城区</v>
      </c>
      <c r="D5466" t="str">
        <f t="shared" si="340"/>
        <v>BJ122代收代付其他费用直接录入</v>
      </c>
      <c r="E5466" s="13" t="str">
        <f t="shared" si="342"/>
        <v/>
      </c>
      <c r="F5466" s="13" t="str">
        <f>IF(E5466="","",IFERROR(IF(IF(K5466="","",INDEX(收费标合同信息维护!A:Q,MATCH(D5466,收费标合同信息维护!J:J,0),10))=D5466,"有","无"),"无"))</f>
        <v/>
      </c>
      <c r="G5466" s="13" t="str">
        <f t="shared" si="341"/>
        <v/>
      </c>
      <c r="H5466" s="13" t="str">
        <f t="shared" si="343"/>
        <v/>
      </c>
      <c r="I5466" s="13" t="str">
        <f>IF(G5466="","",IFERROR(IF(IF(K5466="","",INDEX(收费标合同信息维护!A:Q,MATCH(G5466,收费标合同信息维护!M:M,0),13))=G5466,"有","无"),"无"))</f>
        <v/>
      </c>
      <c r="J5466" s="3" t="s">
        <v>2985</v>
      </c>
      <c r="K5466" s="3" t="s">
        <v>6365</v>
      </c>
      <c r="L5466" s="3" t="s">
        <v>6620</v>
      </c>
      <c r="M5466" s="3" t="s">
        <v>6621</v>
      </c>
      <c r="N5466" s="3" t="s">
        <v>6477</v>
      </c>
      <c r="O5466" s="3" t="s">
        <v>6478</v>
      </c>
      <c r="P5466" s="3" t="s">
        <v>16922</v>
      </c>
      <c r="Q5466" s="3" t="s">
        <v>8539</v>
      </c>
      <c r="R5466" s="3" t="s">
        <v>6479</v>
      </c>
      <c r="S5466" s="3" t="s">
        <v>6480</v>
      </c>
      <c r="T5466" s="3" t="s">
        <v>16919</v>
      </c>
      <c r="U5466" s="3" t="s">
        <v>6716</v>
      </c>
      <c r="V5466" s="3" t="s">
        <v>154</v>
      </c>
      <c r="W5466" s="3" t="s">
        <v>154</v>
      </c>
      <c r="X5466" s="3" t="s">
        <v>154</v>
      </c>
      <c r="Y5466" s="3" t="s">
        <v>154</v>
      </c>
      <c r="Z5466" s="3" t="s">
        <v>154</v>
      </c>
      <c r="AA5466" s="3" t="s">
        <v>154</v>
      </c>
      <c r="AB5466" s="3" t="s">
        <v>154</v>
      </c>
      <c r="AC5466" s="3" t="s">
        <v>154</v>
      </c>
      <c r="AD5466" s="3" t="s">
        <v>6151</v>
      </c>
      <c r="AE5466" s="3" t="s">
        <v>6151</v>
      </c>
      <c r="AF5466" s="3" t="s">
        <v>154</v>
      </c>
      <c r="AG5466" s="3" t="s">
        <v>154</v>
      </c>
      <c r="AH5466" s="3" t="s">
        <v>6478</v>
      </c>
      <c r="AI5466" s="3" t="s">
        <v>6482</v>
      </c>
      <c r="AJ5466" s="3" t="s">
        <v>6489</v>
      </c>
    </row>
    <row r="5467" spans="1:36" ht="15">
      <c r="A5467" s="10">
        <v>5606</v>
      </c>
      <c r="B5467" t="str">
        <f>IF(K5467="总计","",INDEX(主数据!A:AD,MATCH(J5467,主数据!A:A,0),9))</f>
        <v>华北大区公司</v>
      </c>
      <c r="C5467" t="str">
        <f>IF(K5467="","",INDEX(主数据!A:AD,MATCH(J5467,主数据!A:A,0),11))</f>
        <v>北京七城区</v>
      </c>
      <c r="D5467" t="str">
        <f t="shared" si="340"/>
        <v>BJ122代收代付其他费用直接录入</v>
      </c>
      <c r="E5467" s="13" t="str">
        <f t="shared" si="342"/>
        <v/>
      </c>
      <c r="F5467" s="13" t="str">
        <f>IF(E5467="","",IFERROR(IF(IF(K5467="","",INDEX(收费标合同信息维护!A:Q,MATCH(D5467,收费标合同信息维护!J:J,0),10))=D5467,"有","无"),"无"))</f>
        <v/>
      </c>
      <c r="G5467" s="13" t="str">
        <f t="shared" si="341"/>
        <v/>
      </c>
      <c r="H5467" s="13" t="str">
        <f t="shared" si="343"/>
        <v/>
      </c>
      <c r="I5467" s="13" t="str">
        <f>IF(G5467="","",IFERROR(IF(IF(K5467="","",INDEX(收费标合同信息维护!A:Q,MATCH(G5467,收费标合同信息维护!M:M,0),13))=G5467,"有","无"),"无"))</f>
        <v/>
      </c>
      <c r="J5467" s="3" t="s">
        <v>2985</v>
      </c>
      <c r="K5467" s="3" t="s">
        <v>6365</v>
      </c>
      <c r="L5467" s="3" t="s">
        <v>6620</v>
      </c>
      <c r="M5467" s="3" t="s">
        <v>6621</v>
      </c>
      <c r="N5467" s="3" t="s">
        <v>6477</v>
      </c>
      <c r="O5467" s="3" t="s">
        <v>6478</v>
      </c>
      <c r="P5467" s="3" t="s">
        <v>16923</v>
      </c>
      <c r="Q5467" s="3" t="s">
        <v>16924</v>
      </c>
      <c r="R5467" s="3" t="s">
        <v>6479</v>
      </c>
      <c r="S5467" s="3" t="s">
        <v>6480</v>
      </c>
      <c r="T5467" s="3" t="s">
        <v>16919</v>
      </c>
      <c r="U5467" s="3" t="s">
        <v>6716</v>
      </c>
      <c r="V5467" s="3" t="s">
        <v>154</v>
      </c>
      <c r="W5467" s="3" t="s">
        <v>154</v>
      </c>
      <c r="X5467" s="3" t="s">
        <v>154</v>
      </c>
      <c r="Y5467" s="3" t="s">
        <v>154</v>
      </c>
      <c r="Z5467" s="3" t="s">
        <v>154</v>
      </c>
      <c r="AA5467" s="3" t="s">
        <v>154</v>
      </c>
      <c r="AB5467" s="3" t="s">
        <v>154</v>
      </c>
      <c r="AC5467" s="3" t="s">
        <v>154</v>
      </c>
      <c r="AD5467" s="3" t="s">
        <v>6151</v>
      </c>
      <c r="AE5467" s="3" t="s">
        <v>6151</v>
      </c>
      <c r="AF5467" s="3" t="s">
        <v>154</v>
      </c>
      <c r="AG5467" s="3" t="s">
        <v>154</v>
      </c>
      <c r="AH5467" s="3" t="s">
        <v>6478</v>
      </c>
      <c r="AI5467" s="3" t="s">
        <v>6482</v>
      </c>
      <c r="AJ5467" s="3" t="s">
        <v>6489</v>
      </c>
    </row>
    <row r="5468" spans="1:36" ht="15">
      <c r="A5468" s="10">
        <v>5607</v>
      </c>
      <c r="B5468" t="str">
        <f>IF(K5468="总计","",INDEX(主数据!A:AD,MATCH(J5468,主数据!A:A,0),9))</f>
        <v>华北大区公司</v>
      </c>
      <c r="C5468" t="str">
        <f>IF(K5468="","",INDEX(主数据!A:AD,MATCH(J5468,主数据!A:A,0),11))</f>
        <v>北京七城区</v>
      </c>
      <c r="D5468" t="str">
        <f t="shared" si="340"/>
        <v>BJ122代收代付其他费用直接录入</v>
      </c>
      <c r="E5468" s="13" t="str">
        <f t="shared" si="342"/>
        <v/>
      </c>
      <c r="F5468" s="13" t="str">
        <f>IF(E5468="","",IFERROR(IF(IF(K5468="","",INDEX(收费标合同信息维护!A:Q,MATCH(D5468,收费标合同信息维护!J:J,0),10))=D5468,"有","无"),"无"))</f>
        <v/>
      </c>
      <c r="G5468" s="13" t="str">
        <f t="shared" si="341"/>
        <v/>
      </c>
      <c r="H5468" s="13" t="str">
        <f t="shared" si="343"/>
        <v/>
      </c>
      <c r="I5468" s="13" t="str">
        <f>IF(G5468="","",IFERROR(IF(IF(K5468="","",INDEX(收费标合同信息维护!A:Q,MATCH(G5468,收费标合同信息维护!M:M,0),13))=G5468,"有","无"),"无"))</f>
        <v/>
      </c>
      <c r="J5468" s="3" t="s">
        <v>2985</v>
      </c>
      <c r="K5468" s="3" t="s">
        <v>6365</v>
      </c>
      <c r="L5468" s="3" t="s">
        <v>6620</v>
      </c>
      <c r="M5468" s="3" t="s">
        <v>6621</v>
      </c>
      <c r="N5468" s="3" t="s">
        <v>6477</v>
      </c>
      <c r="O5468" s="3" t="s">
        <v>6478</v>
      </c>
      <c r="P5468" s="3" t="s">
        <v>16925</v>
      </c>
      <c r="Q5468" s="3" t="s">
        <v>11079</v>
      </c>
      <c r="R5468" s="3" t="s">
        <v>6479</v>
      </c>
      <c r="S5468" s="3" t="s">
        <v>6480</v>
      </c>
      <c r="T5468" s="3" t="s">
        <v>16919</v>
      </c>
      <c r="U5468" s="3" t="s">
        <v>6716</v>
      </c>
      <c r="V5468" s="3" t="s">
        <v>154</v>
      </c>
      <c r="W5468" s="3" t="s">
        <v>154</v>
      </c>
      <c r="X5468" s="3" t="s">
        <v>154</v>
      </c>
      <c r="Y5468" s="3" t="s">
        <v>154</v>
      </c>
      <c r="Z5468" s="3" t="s">
        <v>154</v>
      </c>
      <c r="AA5468" s="3" t="s">
        <v>154</v>
      </c>
      <c r="AB5468" s="3" t="s">
        <v>154</v>
      </c>
      <c r="AC5468" s="3" t="s">
        <v>154</v>
      </c>
      <c r="AD5468" s="3" t="s">
        <v>6151</v>
      </c>
      <c r="AE5468" s="3" t="s">
        <v>6151</v>
      </c>
      <c r="AF5468" s="3" t="s">
        <v>154</v>
      </c>
      <c r="AG5468" s="3" t="s">
        <v>154</v>
      </c>
      <c r="AH5468" s="3" t="s">
        <v>6478</v>
      </c>
      <c r="AI5468" s="3" t="s">
        <v>6482</v>
      </c>
      <c r="AJ5468" s="3" t="s">
        <v>6489</v>
      </c>
    </row>
    <row r="5469" spans="1:36" ht="15">
      <c r="A5469" s="10">
        <v>5608</v>
      </c>
      <c r="B5469" t="str">
        <f>IF(K5469="总计","",INDEX(主数据!A:AD,MATCH(J5469,主数据!A:A,0),9))</f>
        <v>华北大区公司</v>
      </c>
      <c r="C5469" t="str">
        <f>IF(K5469="","",INDEX(主数据!A:AD,MATCH(J5469,主数据!A:A,0),11))</f>
        <v>北京七城区</v>
      </c>
      <c r="D5469" t="str">
        <f t="shared" si="340"/>
        <v>BJ122代收代付其他费用直接录入</v>
      </c>
      <c r="E5469" s="13" t="str">
        <f t="shared" si="342"/>
        <v/>
      </c>
      <c r="F5469" s="13" t="str">
        <f>IF(E5469="","",IFERROR(IF(IF(K5469="","",INDEX(收费标合同信息维护!A:Q,MATCH(D5469,收费标合同信息维护!J:J,0),10))=D5469,"有","无"),"无"))</f>
        <v/>
      </c>
      <c r="G5469" s="13" t="str">
        <f t="shared" si="341"/>
        <v/>
      </c>
      <c r="H5469" s="13" t="str">
        <f t="shared" si="343"/>
        <v/>
      </c>
      <c r="I5469" s="13" t="str">
        <f>IF(G5469="","",IFERROR(IF(IF(K5469="","",INDEX(收费标合同信息维护!A:Q,MATCH(G5469,收费标合同信息维护!M:M,0),13))=G5469,"有","无"),"无"))</f>
        <v/>
      </c>
      <c r="J5469" s="3" t="s">
        <v>2985</v>
      </c>
      <c r="K5469" s="3" t="s">
        <v>6365</v>
      </c>
      <c r="L5469" s="3" t="s">
        <v>6620</v>
      </c>
      <c r="M5469" s="3" t="s">
        <v>6621</v>
      </c>
      <c r="N5469" s="3" t="s">
        <v>6477</v>
      </c>
      <c r="O5469" s="3" t="s">
        <v>6478</v>
      </c>
      <c r="P5469" s="3" t="s">
        <v>16926</v>
      </c>
      <c r="Q5469" s="3" t="s">
        <v>15907</v>
      </c>
      <c r="R5469" s="3" t="s">
        <v>6479</v>
      </c>
      <c r="S5469" s="3" t="s">
        <v>6480</v>
      </c>
      <c r="T5469" s="3" t="s">
        <v>16919</v>
      </c>
      <c r="U5469" s="3" t="s">
        <v>6716</v>
      </c>
      <c r="V5469" s="3" t="s">
        <v>154</v>
      </c>
      <c r="W5469" s="3" t="s">
        <v>154</v>
      </c>
      <c r="X5469" s="3" t="s">
        <v>154</v>
      </c>
      <c r="Y5469" s="3" t="s">
        <v>154</v>
      </c>
      <c r="Z5469" s="3" t="s">
        <v>154</v>
      </c>
      <c r="AA5469" s="3" t="s">
        <v>154</v>
      </c>
      <c r="AB5469" s="3" t="s">
        <v>154</v>
      </c>
      <c r="AC5469" s="3" t="s">
        <v>154</v>
      </c>
      <c r="AD5469" s="3" t="s">
        <v>6151</v>
      </c>
      <c r="AE5469" s="3" t="s">
        <v>6151</v>
      </c>
      <c r="AF5469" s="3" t="s">
        <v>154</v>
      </c>
      <c r="AG5469" s="3" t="s">
        <v>154</v>
      </c>
      <c r="AH5469" s="3" t="s">
        <v>6478</v>
      </c>
      <c r="AI5469" s="3" t="s">
        <v>6482</v>
      </c>
      <c r="AJ5469" s="3" t="s">
        <v>6489</v>
      </c>
    </row>
    <row r="5470" spans="1:36" ht="30">
      <c r="A5470" s="10">
        <v>5609</v>
      </c>
      <c r="B5470" t="str">
        <f>IF(K5470="总计","",INDEX(主数据!A:AD,MATCH(J5470,主数据!A:A,0),9))</f>
        <v>华北大区公司</v>
      </c>
      <c r="C5470" t="str">
        <f>IF(K5470="","",INDEX(主数据!A:AD,MATCH(J5470,主数据!A:A,0),11))</f>
        <v>北京一城区</v>
      </c>
      <c r="D5470" t="str">
        <f t="shared" si="340"/>
        <v>BJ158物业服务费标准方式2.45</v>
      </c>
      <c r="E5470" s="13" t="str">
        <f t="shared" si="342"/>
        <v>2.45</v>
      </c>
      <c r="F5470" s="13" t="str">
        <f>IF(E5470="","",IFERROR(IF(IF(K5470="","",INDEX(收费标合同信息维护!A:Q,MATCH(D5470,收费标合同信息维护!J:J,0),10))=D5470,"有","无"),"无"))</f>
        <v>无</v>
      </c>
      <c r="G5470" s="13" t="str">
        <f t="shared" si="341"/>
        <v/>
      </c>
      <c r="H5470" s="13" t="str">
        <f t="shared" si="343"/>
        <v/>
      </c>
      <c r="I5470" s="13" t="str">
        <f>IF(G5470="","",IFERROR(IF(IF(K5470="","",INDEX(收费标合同信息维护!A:Q,MATCH(G5470,收费标合同信息维护!M:M,0),13))=G5470,"有","无"),"无"))</f>
        <v/>
      </c>
      <c r="J5470" s="3" t="s">
        <v>3463</v>
      </c>
      <c r="K5470" s="3" t="s">
        <v>6366</v>
      </c>
      <c r="L5470" s="3" t="s">
        <v>6025</v>
      </c>
      <c r="M5470" s="3" t="s">
        <v>6026</v>
      </c>
      <c r="N5470" s="3" t="s">
        <v>6477</v>
      </c>
      <c r="O5470" s="3" t="s">
        <v>6478</v>
      </c>
      <c r="P5470" s="3" t="s">
        <v>16927</v>
      </c>
      <c r="Q5470" s="3" t="s">
        <v>16928</v>
      </c>
      <c r="R5470" s="3" t="s">
        <v>6484</v>
      </c>
      <c r="S5470" s="3" t="s">
        <v>6491</v>
      </c>
      <c r="T5470" s="3" t="s">
        <v>6506</v>
      </c>
      <c r="U5470" s="3" t="s">
        <v>154</v>
      </c>
      <c r="V5470" s="3" t="s">
        <v>7408</v>
      </c>
      <c r="W5470" s="3" t="s">
        <v>154</v>
      </c>
      <c r="X5470" s="3" t="s">
        <v>154</v>
      </c>
      <c r="Y5470" s="3" t="s">
        <v>154</v>
      </c>
      <c r="Z5470" s="3" t="s">
        <v>154</v>
      </c>
      <c r="AA5470" s="3" t="s">
        <v>154</v>
      </c>
      <c r="AB5470" s="3" t="s">
        <v>154</v>
      </c>
      <c r="AC5470" s="3" t="s">
        <v>154</v>
      </c>
      <c r="AD5470" s="3" t="s">
        <v>6151</v>
      </c>
      <c r="AE5470" s="3" t="s">
        <v>6151</v>
      </c>
      <c r="AF5470" s="3" t="s">
        <v>154</v>
      </c>
      <c r="AG5470" s="3" t="s">
        <v>154</v>
      </c>
      <c r="AH5470" s="3" t="s">
        <v>6478</v>
      </c>
      <c r="AI5470" s="3" t="s">
        <v>6482</v>
      </c>
      <c r="AJ5470" s="3" t="s">
        <v>16929</v>
      </c>
    </row>
    <row r="5471" spans="1:36" ht="30">
      <c r="A5471" s="10">
        <v>5610</v>
      </c>
      <c r="B5471" t="str">
        <f>IF(K5471="总计","",INDEX(主数据!A:AD,MATCH(J5471,主数据!A:A,0),9))</f>
        <v>华北大区公司</v>
      </c>
      <c r="C5471" t="str">
        <f>IF(K5471="","",INDEX(主数据!A:AD,MATCH(J5471,主数据!A:A,0),11))</f>
        <v>北京一城区</v>
      </c>
      <c r="D5471" t="str">
        <f t="shared" si="340"/>
        <v>BJ158物业服务费标准方式4.50</v>
      </c>
      <c r="E5471" s="13" t="str">
        <f t="shared" si="342"/>
        <v>4.50</v>
      </c>
      <c r="F5471" s="13" t="str">
        <f>IF(E5471="","",IFERROR(IF(IF(K5471="","",INDEX(收费标合同信息维护!A:Q,MATCH(D5471,收费标合同信息维护!J:J,0),10))=D5471,"有","无"),"无"))</f>
        <v>无</v>
      </c>
      <c r="G5471" s="13" t="str">
        <f t="shared" si="341"/>
        <v/>
      </c>
      <c r="H5471" s="13" t="str">
        <f t="shared" si="343"/>
        <v/>
      </c>
      <c r="I5471" s="13" t="str">
        <f>IF(G5471="","",IFERROR(IF(IF(K5471="","",INDEX(收费标合同信息维护!A:Q,MATCH(G5471,收费标合同信息维护!M:M,0),13))=G5471,"有","无"),"无"))</f>
        <v/>
      </c>
      <c r="J5471" s="3" t="s">
        <v>3463</v>
      </c>
      <c r="K5471" s="3" t="s">
        <v>6366</v>
      </c>
      <c r="L5471" s="3" t="s">
        <v>6025</v>
      </c>
      <c r="M5471" s="3" t="s">
        <v>6026</v>
      </c>
      <c r="N5471" s="3" t="s">
        <v>6477</v>
      </c>
      <c r="O5471" s="3" t="s">
        <v>6478</v>
      </c>
      <c r="P5471" s="3" t="s">
        <v>16930</v>
      </c>
      <c r="Q5471" s="3" t="s">
        <v>16931</v>
      </c>
      <c r="R5471" s="3" t="s">
        <v>6484</v>
      </c>
      <c r="S5471" s="3" t="s">
        <v>6491</v>
      </c>
      <c r="T5471" s="3" t="s">
        <v>6506</v>
      </c>
      <c r="U5471" s="3" t="s">
        <v>154</v>
      </c>
      <c r="V5471" s="3" t="s">
        <v>6507</v>
      </c>
      <c r="W5471" s="3" t="s">
        <v>154</v>
      </c>
      <c r="X5471" s="3" t="s">
        <v>154</v>
      </c>
      <c r="Y5471" s="3" t="s">
        <v>154</v>
      </c>
      <c r="Z5471" s="3" t="s">
        <v>154</v>
      </c>
      <c r="AA5471" s="3" t="s">
        <v>154</v>
      </c>
      <c r="AB5471" s="3" t="s">
        <v>154</v>
      </c>
      <c r="AC5471" s="3" t="s">
        <v>154</v>
      </c>
      <c r="AD5471" s="3" t="s">
        <v>6151</v>
      </c>
      <c r="AE5471" s="3" t="s">
        <v>6151</v>
      </c>
      <c r="AF5471" s="3" t="s">
        <v>154</v>
      </c>
      <c r="AG5471" s="3" t="s">
        <v>154</v>
      </c>
      <c r="AH5471" s="3" t="s">
        <v>6478</v>
      </c>
      <c r="AI5471" s="3" t="s">
        <v>6482</v>
      </c>
      <c r="AJ5471" s="3" t="s">
        <v>35</v>
      </c>
    </row>
    <row r="5472" spans="1:36" ht="15">
      <c r="A5472" s="10">
        <v>5611</v>
      </c>
      <c r="B5472" t="str">
        <f>IF(K5472="总计","",INDEX(主数据!A:AD,MATCH(J5472,主数据!A:A,0),9))</f>
        <v>华西大区公司</v>
      </c>
      <c r="C5472" t="str">
        <f>IF(K5472="","",INDEX(主数据!A:AD,MATCH(J5472,主数据!A:A,0),11))</f>
        <v>重庆南区</v>
      </c>
      <c r="D5472" t="str">
        <f t="shared" si="340"/>
        <v>CQ11物业服务费标准方式1.60</v>
      </c>
      <c r="E5472" s="13" t="str">
        <f t="shared" si="342"/>
        <v>1.60</v>
      </c>
      <c r="F5472" s="13" t="str">
        <f>IF(E5472="","",IFERROR(IF(IF(K5472="","",INDEX(收费标合同信息维护!A:Q,MATCH(D5472,收费标合同信息维护!J:J,0),10))=D5472,"有","无"),"无"))</f>
        <v>无</v>
      </c>
      <c r="G5472" s="13" t="str">
        <f t="shared" si="341"/>
        <v/>
      </c>
      <c r="H5472" s="13" t="str">
        <f t="shared" si="343"/>
        <v/>
      </c>
      <c r="I5472" s="13" t="str">
        <f>IF(G5472="","",IFERROR(IF(IF(K5472="","",INDEX(收费标合同信息维护!A:Q,MATCH(G5472,收费标合同信息维护!M:M,0),13))=G5472,"有","无"),"无"))</f>
        <v/>
      </c>
      <c r="J5472" s="3" t="s">
        <v>2492</v>
      </c>
      <c r="K5472" s="3" t="s">
        <v>16932</v>
      </c>
      <c r="L5472" s="3" t="s">
        <v>6025</v>
      </c>
      <c r="M5472" s="3" t="s">
        <v>6026</v>
      </c>
      <c r="N5472" s="3" t="s">
        <v>6477</v>
      </c>
      <c r="O5472" s="3" t="s">
        <v>6478</v>
      </c>
      <c r="P5472" s="3" t="s">
        <v>16933</v>
      </c>
      <c r="Q5472" s="3" t="s">
        <v>16934</v>
      </c>
      <c r="R5472" s="3" t="s">
        <v>6484</v>
      </c>
      <c r="S5472" s="3" t="s">
        <v>6491</v>
      </c>
      <c r="T5472" s="3" t="s">
        <v>11474</v>
      </c>
      <c r="U5472" s="3" t="s">
        <v>154</v>
      </c>
      <c r="V5472" s="3" t="s">
        <v>9398</v>
      </c>
      <c r="W5472" s="3" t="s">
        <v>154</v>
      </c>
      <c r="X5472" s="3" t="s">
        <v>154</v>
      </c>
      <c r="Y5472" s="3" t="s">
        <v>154</v>
      </c>
      <c r="Z5472" s="3" t="s">
        <v>154</v>
      </c>
      <c r="AA5472" s="3" t="s">
        <v>154</v>
      </c>
      <c r="AB5472" s="3" t="s">
        <v>154</v>
      </c>
      <c r="AC5472" s="3" t="s">
        <v>154</v>
      </c>
      <c r="AD5472" s="3" t="s">
        <v>6151</v>
      </c>
      <c r="AE5472" s="3" t="s">
        <v>6151</v>
      </c>
      <c r="AF5472" s="3" t="s">
        <v>6040</v>
      </c>
      <c r="AG5472" s="3" t="s">
        <v>154</v>
      </c>
      <c r="AH5472" s="3" t="s">
        <v>6478</v>
      </c>
      <c r="AI5472" s="3" t="s">
        <v>6482</v>
      </c>
      <c r="AJ5472" s="3" t="s">
        <v>16935</v>
      </c>
    </row>
    <row r="5473" spans="1:36" ht="15">
      <c r="A5473" s="10">
        <v>5612</v>
      </c>
      <c r="B5473" t="str">
        <f>IF(K5473="总计","",INDEX(主数据!A:AD,MATCH(J5473,主数据!A:A,0),9))</f>
        <v>华西大区公司</v>
      </c>
      <c r="C5473" t="str">
        <f>IF(K5473="","",INDEX(主数据!A:AD,MATCH(J5473,主数据!A:A,0),11))</f>
        <v>重庆南区</v>
      </c>
      <c r="D5473" t="str">
        <f t="shared" si="340"/>
        <v>CQ11物业服务费标准方式0.80</v>
      </c>
      <c r="E5473" s="13" t="str">
        <f t="shared" si="342"/>
        <v>0.80</v>
      </c>
      <c r="F5473" s="13" t="str">
        <f>IF(E5473="","",IFERROR(IF(IF(K5473="","",INDEX(收费标合同信息维护!A:Q,MATCH(D5473,收费标合同信息维护!J:J,0),10))=D5473,"有","无"),"无"))</f>
        <v>无</v>
      </c>
      <c r="G5473" s="13" t="str">
        <f t="shared" si="341"/>
        <v/>
      </c>
      <c r="H5473" s="13" t="str">
        <f t="shared" si="343"/>
        <v/>
      </c>
      <c r="I5473" s="13" t="str">
        <f>IF(G5473="","",IFERROR(IF(IF(K5473="","",INDEX(收费标合同信息维护!A:Q,MATCH(G5473,收费标合同信息维护!M:M,0),13))=G5473,"有","无"),"无"))</f>
        <v/>
      </c>
      <c r="J5473" s="3" t="s">
        <v>2492</v>
      </c>
      <c r="K5473" s="3" t="s">
        <v>16932</v>
      </c>
      <c r="L5473" s="3" t="s">
        <v>6025</v>
      </c>
      <c r="M5473" s="3" t="s">
        <v>6026</v>
      </c>
      <c r="N5473" s="3" t="s">
        <v>6477</v>
      </c>
      <c r="O5473" s="3" t="s">
        <v>6478</v>
      </c>
      <c r="P5473" s="3" t="s">
        <v>16936</v>
      </c>
      <c r="Q5473" s="3" t="s">
        <v>16937</v>
      </c>
      <c r="R5473" s="3" t="s">
        <v>6484</v>
      </c>
      <c r="S5473" s="3" t="s">
        <v>6491</v>
      </c>
      <c r="T5473" s="3" t="s">
        <v>11474</v>
      </c>
      <c r="U5473" s="3" t="s">
        <v>154</v>
      </c>
      <c r="V5473" s="3" t="s">
        <v>6722</v>
      </c>
      <c r="W5473" s="3" t="s">
        <v>154</v>
      </c>
      <c r="X5473" s="3" t="s">
        <v>154</v>
      </c>
      <c r="Y5473" s="3" t="s">
        <v>154</v>
      </c>
      <c r="Z5473" s="3" t="s">
        <v>154</v>
      </c>
      <c r="AA5473" s="3" t="s">
        <v>154</v>
      </c>
      <c r="AB5473" s="3" t="s">
        <v>154</v>
      </c>
      <c r="AC5473" s="3" t="s">
        <v>154</v>
      </c>
      <c r="AD5473" s="3" t="s">
        <v>6151</v>
      </c>
      <c r="AE5473" s="3" t="s">
        <v>6151</v>
      </c>
      <c r="AF5473" s="3" t="s">
        <v>154</v>
      </c>
      <c r="AG5473" s="3" t="s">
        <v>154</v>
      </c>
      <c r="AH5473" s="3" t="s">
        <v>6478</v>
      </c>
      <c r="AI5473" s="3" t="s">
        <v>6482</v>
      </c>
      <c r="AJ5473" s="3" t="s">
        <v>6115</v>
      </c>
    </row>
    <row r="5474" spans="1:36" ht="15">
      <c r="A5474" s="10">
        <v>5613</v>
      </c>
      <c r="B5474" t="str">
        <f>IF(K5474="总计","",INDEX(主数据!A:AD,MATCH(J5474,主数据!A:A,0),9))</f>
        <v>华西大区公司</v>
      </c>
      <c r="C5474" t="str">
        <f>IF(K5474="","",INDEX(主数据!A:AD,MATCH(J5474,主数据!A:A,0),11))</f>
        <v>重庆南区</v>
      </c>
      <c r="D5474" t="str">
        <f t="shared" si="340"/>
        <v>CQ11物业服务费标准方式0.50</v>
      </c>
      <c r="E5474" s="13" t="str">
        <f t="shared" si="342"/>
        <v>0.50</v>
      </c>
      <c r="F5474" s="13" t="str">
        <f>IF(E5474="","",IFERROR(IF(IF(K5474="","",INDEX(收费标合同信息维护!A:Q,MATCH(D5474,收费标合同信息维护!J:J,0),10))=D5474,"有","无"),"无"))</f>
        <v>无</v>
      </c>
      <c r="G5474" s="13" t="str">
        <f t="shared" si="341"/>
        <v/>
      </c>
      <c r="H5474" s="13" t="str">
        <f t="shared" si="343"/>
        <v/>
      </c>
      <c r="I5474" s="13" t="str">
        <f>IF(G5474="","",IFERROR(IF(IF(K5474="","",INDEX(收费标合同信息维护!A:Q,MATCH(G5474,收费标合同信息维护!M:M,0),13))=G5474,"有","无"),"无"))</f>
        <v/>
      </c>
      <c r="J5474" s="3" t="s">
        <v>2492</v>
      </c>
      <c r="K5474" s="3" t="s">
        <v>16932</v>
      </c>
      <c r="L5474" s="3" t="s">
        <v>6025</v>
      </c>
      <c r="M5474" s="3" t="s">
        <v>6026</v>
      </c>
      <c r="N5474" s="3" t="s">
        <v>6477</v>
      </c>
      <c r="O5474" s="3" t="s">
        <v>6478</v>
      </c>
      <c r="P5474" s="3" t="s">
        <v>16938</v>
      </c>
      <c r="Q5474" s="3" t="s">
        <v>16939</v>
      </c>
      <c r="R5474" s="3" t="s">
        <v>6484</v>
      </c>
      <c r="S5474" s="3" t="s">
        <v>6491</v>
      </c>
      <c r="T5474" s="3" t="s">
        <v>11474</v>
      </c>
      <c r="U5474" s="3" t="s">
        <v>154</v>
      </c>
      <c r="V5474" s="3" t="s">
        <v>9007</v>
      </c>
      <c r="W5474" s="3" t="s">
        <v>154</v>
      </c>
      <c r="X5474" s="3" t="s">
        <v>154</v>
      </c>
      <c r="Y5474" s="3" t="s">
        <v>154</v>
      </c>
      <c r="Z5474" s="3" t="s">
        <v>154</v>
      </c>
      <c r="AA5474" s="3" t="s">
        <v>154</v>
      </c>
      <c r="AB5474" s="3" t="s">
        <v>154</v>
      </c>
      <c r="AC5474" s="3" t="s">
        <v>154</v>
      </c>
      <c r="AD5474" s="3" t="s">
        <v>6151</v>
      </c>
      <c r="AE5474" s="3" t="s">
        <v>6151</v>
      </c>
      <c r="AF5474" s="3" t="s">
        <v>154</v>
      </c>
      <c r="AG5474" s="3" t="s">
        <v>154</v>
      </c>
      <c r="AH5474" s="3" t="s">
        <v>6478</v>
      </c>
      <c r="AI5474" s="3" t="s">
        <v>6482</v>
      </c>
      <c r="AJ5474" s="3" t="s">
        <v>6033</v>
      </c>
    </row>
    <row r="5475" spans="1:36" ht="15">
      <c r="A5475" s="10">
        <v>5614</v>
      </c>
      <c r="B5475" t="str">
        <f>IF(K5475="总计","",INDEX(主数据!A:AD,MATCH(J5475,主数据!A:A,0),9))</f>
        <v>华西大区公司</v>
      </c>
      <c r="C5475" t="str">
        <f>IF(K5475="","",INDEX(主数据!A:AD,MATCH(J5475,主数据!A:A,0),11))</f>
        <v>重庆南区</v>
      </c>
      <c r="D5475" t="str">
        <f t="shared" si="340"/>
        <v>CQ11物业服务费标准方式4.00</v>
      </c>
      <c r="E5475" s="13" t="str">
        <f t="shared" si="342"/>
        <v>4.00</v>
      </c>
      <c r="F5475" s="13" t="str">
        <f>IF(E5475="","",IFERROR(IF(IF(K5475="","",INDEX(收费标合同信息维护!A:Q,MATCH(D5475,收费标合同信息维护!J:J,0),10))=D5475,"有","无"),"无"))</f>
        <v>无</v>
      </c>
      <c r="G5475" s="13" t="str">
        <f t="shared" si="341"/>
        <v/>
      </c>
      <c r="H5475" s="13" t="str">
        <f t="shared" si="343"/>
        <v/>
      </c>
      <c r="I5475" s="13" t="str">
        <f>IF(G5475="","",IFERROR(IF(IF(K5475="","",INDEX(收费标合同信息维护!A:Q,MATCH(G5475,收费标合同信息维护!M:M,0),13))=G5475,"有","无"),"无"))</f>
        <v/>
      </c>
      <c r="J5475" s="3" t="s">
        <v>2492</v>
      </c>
      <c r="K5475" s="3" t="s">
        <v>16932</v>
      </c>
      <c r="L5475" s="3" t="s">
        <v>6025</v>
      </c>
      <c r="M5475" s="3" t="s">
        <v>6026</v>
      </c>
      <c r="N5475" s="3" t="s">
        <v>6477</v>
      </c>
      <c r="O5475" s="3" t="s">
        <v>6478</v>
      </c>
      <c r="P5475" s="3" t="s">
        <v>16940</v>
      </c>
      <c r="Q5475" s="3" t="s">
        <v>8977</v>
      </c>
      <c r="R5475" s="3" t="s">
        <v>6484</v>
      </c>
      <c r="S5475" s="3" t="s">
        <v>6491</v>
      </c>
      <c r="T5475" s="3" t="s">
        <v>11474</v>
      </c>
      <c r="U5475" s="3" t="s">
        <v>154</v>
      </c>
      <c r="V5475" s="3" t="s">
        <v>6755</v>
      </c>
      <c r="W5475" s="3" t="s">
        <v>154</v>
      </c>
      <c r="X5475" s="3" t="s">
        <v>154</v>
      </c>
      <c r="Y5475" s="3" t="s">
        <v>154</v>
      </c>
      <c r="Z5475" s="3" t="s">
        <v>154</v>
      </c>
      <c r="AA5475" s="3" t="s">
        <v>154</v>
      </c>
      <c r="AB5475" s="3" t="s">
        <v>154</v>
      </c>
      <c r="AC5475" s="3" t="s">
        <v>154</v>
      </c>
      <c r="AD5475" s="3" t="s">
        <v>6151</v>
      </c>
      <c r="AE5475" s="3" t="s">
        <v>6151</v>
      </c>
      <c r="AF5475" s="3" t="s">
        <v>154</v>
      </c>
      <c r="AG5475" s="3" t="s">
        <v>154</v>
      </c>
      <c r="AH5475" s="3" t="s">
        <v>6478</v>
      </c>
      <c r="AI5475" s="3" t="s">
        <v>6482</v>
      </c>
      <c r="AJ5475" s="3" t="s">
        <v>6076</v>
      </c>
    </row>
    <row r="5476" spans="1:36" ht="15">
      <c r="A5476" s="10">
        <v>5615</v>
      </c>
      <c r="B5476" t="str">
        <f>IF(K5476="总计","",INDEX(主数据!A:AD,MATCH(J5476,主数据!A:A,0),9))</f>
        <v>华西大区公司</v>
      </c>
      <c r="C5476" t="str">
        <f>IF(K5476="","",INDEX(主数据!A:AD,MATCH(J5476,主数据!A:A,0),11))</f>
        <v>重庆南区</v>
      </c>
      <c r="D5476" t="str">
        <f t="shared" si="340"/>
        <v>CQ11物业服务费标准方式2.00</v>
      </c>
      <c r="E5476" s="13" t="str">
        <f t="shared" si="342"/>
        <v>2.00</v>
      </c>
      <c r="F5476" s="13" t="str">
        <f>IF(E5476="","",IFERROR(IF(IF(K5476="","",INDEX(收费标合同信息维护!A:Q,MATCH(D5476,收费标合同信息维护!J:J,0),10))=D5476,"有","无"),"无"))</f>
        <v>无</v>
      </c>
      <c r="G5476" s="13" t="str">
        <f t="shared" si="341"/>
        <v/>
      </c>
      <c r="H5476" s="13" t="str">
        <f t="shared" si="343"/>
        <v/>
      </c>
      <c r="I5476" s="13" t="str">
        <f>IF(G5476="","",IFERROR(IF(IF(K5476="","",INDEX(收费标合同信息维护!A:Q,MATCH(G5476,收费标合同信息维护!M:M,0),13))=G5476,"有","无"),"无"))</f>
        <v/>
      </c>
      <c r="J5476" s="3" t="s">
        <v>2492</v>
      </c>
      <c r="K5476" s="3" t="s">
        <v>16932</v>
      </c>
      <c r="L5476" s="3" t="s">
        <v>6025</v>
      </c>
      <c r="M5476" s="3" t="s">
        <v>6026</v>
      </c>
      <c r="N5476" s="3" t="s">
        <v>6477</v>
      </c>
      <c r="O5476" s="3" t="s">
        <v>6478</v>
      </c>
      <c r="P5476" s="3" t="s">
        <v>16941</v>
      </c>
      <c r="Q5476" s="3" t="s">
        <v>8971</v>
      </c>
      <c r="R5476" s="3" t="s">
        <v>6484</v>
      </c>
      <c r="S5476" s="3" t="s">
        <v>6491</v>
      </c>
      <c r="T5476" s="3" t="s">
        <v>11474</v>
      </c>
      <c r="U5476" s="3" t="s">
        <v>154</v>
      </c>
      <c r="V5476" s="3" t="s">
        <v>6686</v>
      </c>
      <c r="W5476" s="3" t="s">
        <v>154</v>
      </c>
      <c r="X5476" s="3" t="s">
        <v>154</v>
      </c>
      <c r="Y5476" s="3" t="s">
        <v>154</v>
      </c>
      <c r="Z5476" s="3" t="s">
        <v>154</v>
      </c>
      <c r="AA5476" s="3" t="s">
        <v>154</v>
      </c>
      <c r="AB5476" s="3" t="s">
        <v>154</v>
      </c>
      <c r="AC5476" s="3" t="s">
        <v>154</v>
      </c>
      <c r="AD5476" s="3" t="s">
        <v>6151</v>
      </c>
      <c r="AE5476" s="3" t="s">
        <v>6151</v>
      </c>
      <c r="AF5476" s="3" t="s">
        <v>154</v>
      </c>
      <c r="AG5476" s="3" t="s">
        <v>154</v>
      </c>
      <c r="AH5476" s="3" t="s">
        <v>6478</v>
      </c>
      <c r="AI5476" s="3" t="s">
        <v>6482</v>
      </c>
      <c r="AJ5476" s="3" t="s">
        <v>6032</v>
      </c>
    </row>
    <row r="5477" spans="1:36" ht="15">
      <c r="A5477" s="10">
        <v>5616</v>
      </c>
      <c r="B5477" t="str">
        <f>IF(K5477="总计","",INDEX(主数据!A:AD,MATCH(J5477,主数据!A:A,0),9))</f>
        <v>华西大区公司</v>
      </c>
      <c r="C5477" t="str">
        <f>IF(K5477="","",INDEX(主数据!A:AD,MATCH(J5477,主数据!A:A,0),11))</f>
        <v>重庆南区</v>
      </c>
      <c r="D5477" t="str">
        <f t="shared" si="340"/>
        <v>CQ11公共电费直接录入</v>
      </c>
      <c r="E5477" s="13" t="str">
        <f t="shared" si="342"/>
        <v/>
      </c>
      <c r="F5477" s="13" t="str">
        <f>IF(E5477="","",IFERROR(IF(IF(K5477="","",INDEX(收费标合同信息维护!A:Q,MATCH(D5477,收费标合同信息维护!J:J,0),10))=D5477,"有","无"),"无"))</f>
        <v/>
      </c>
      <c r="G5477" s="13" t="str">
        <f t="shared" si="341"/>
        <v/>
      </c>
      <c r="H5477" s="13" t="str">
        <f t="shared" si="343"/>
        <v/>
      </c>
      <c r="I5477" s="13" t="str">
        <f>IF(G5477="","",IFERROR(IF(IF(K5477="","",INDEX(收费标合同信息维护!A:Q,MATCH(G5477,收费标合同信息维护!M:M,0),13))=G5477,"有","无"),"无"))</f>
        <v/>
      </c>
      <c r="J5477" s="3" t="s">
        <v>2492</v>
      </c>
      <c r="K5477" s="3" t="s">
        <v>16932</v>
      </c>
      <c r="L5477" s="3" t="s">
        <v>6826</v>
      </c>
      <c r="M5477" s="3" t="s">
        <v>7076</v>
      </c>
      <c r="N5477" s="3" t="s">
        <v>6477</v>
      </c>
      <c r="O5477" s="3" t="s">
        <v>6478</v>
      </c>
      <c r="P5477" s="3" t="s">
        <v>16942</v>
      </c>
      <c r="Q5477" s="3" t="s">
        <v>7076</v>
      </c>
      <c r="R5477" s="3" t="s">
        <v>6479</v>
      </c>
      <c r="S5477" s="3" t="s">
        <v>6480</v>
      </c>
      <c r="T5477" s="3" t="s">
        <v>11474</v>
      </c>
      <c r="U5477" s="3" t="s">
        <v>154</v>
      </c>
      <c r="V5477" s="3" t="s">
        <v>154</v>
      </c>
      <c r="W5477" s="3" t="s">
        <v>154</v>
      </c>
      <c r="X5477" s="3" t="s">
        <v>154</v>
      </c>
      <c r="Y5477" s="3" t="s">
        <v>154</v>
      </c>
      <c r="Z5477" s="3" t="s">
        <v>154</v>
      </c>
      <c r="AA5477" s="3" t="s">
        <v>154</v>
      </c>
      <c r="AB5477" s="3" t="s">
        <v>154</v>
      </c>
      <c r="AC5477" s="3" t="s">
        <v>154</v>
      </c>
      <c r="AD5477" s="3" t="s">
        <v>6151</v>
      </c>
      <c r="AE5477" s="3" t="s">
        <v>6151</v>
      </c>
      <c r="AF5477" s="3" t="s">
        <v>154</v>
      </c>
      <c r="AG5477" s="3" t="s">
        <v>154</v>
      </c>
      <c r="AH5477" s="3" t="s">
        <v>6597</v>
      </c>
      <c r="AI5477" s="3" t="s">
        <v>6482</v>
      </c>
      <c r="AJ5477" s="3" t="s">
        <v>16943</v>
      </c>
    </row>
    <row r="5478" spans="1:36" ht="15">
      <c r="A5478" s="10">
        <v>5617</v>
      </c>
      <c r="B5478" t="str">
        <f>IF(K5478="总计","",INDEX(主数据!A:AD,MATCH(J5478,主数据!A:A,0),9))</f>
        <v>华西大区公司</v>
      </c>
      <c r="C5478" t="str">
        <f>IF(K5478="","",INDEX(主数据!A:AD,MATCH(J5478,主数据!A:A,0),11))</f>
        <v>重庆南区</v>
      </c>
      <c r="D5478" t="str">
        <f t="shared" si="340"/>
        <v>CQ11公共能耗费用及其他直接录入</v>
      </c>
      <c r="E5478" s="13" t="str">
        <f t="shared" si="342"/>
        <v/>
      </c>
      <c r="F5478" s="13" t="str">
        <f>IF(E5478="","",IFERROR(IF(IF(K5478="","",INDEX(收费标合同信息维护!A:Q,MATCH(D5478,收费标合同信息维护!J:J,0),10))=D5478,"有","无"),"无"))</f>
        <v/>
      </c>
      <c r="G5478" s="13" t="str">
        <f t="shared" si="341"/>
        <v/>
      </c>
      <c r="H5478" s="13" t="str">
        <f t="shared" si="343"/>
        <v/>
      </c>
      <c r="I5478" s="13" t="str">
        <f>IF(G5478="","",IFERROR(IF(IF(K5478="","",INDEX(收费标合同信息维护!A:Q,MATCH(G5478,收费标合同信息维护!M:M,0),13))=G5478,"有","无"),"无"))</f>
        <v/>
      </c>
      <c r="J5478" s="3" t="s">
        <v>2492</v>
      </c>
      <c r="K5478" s="3" t="s">
        <v>16932</v>
      </c>
      <c r="L5478" s="3" t="s">
        <v>6702</v>
      </c>
      <c r="M5478" s="3" t="s">
        <v>6703</v>
      </c>
      <c r="N5478" s="3" t="s">
        <v>6477</v>
      </c>
      <c r="O5478" s="3" t="s">
        <v>6478</v>
      </c>
      <c r="P5478" s="3" t="s">
        <v>16944</v>
      </c>
      <c r="Q5478" s="3" t="s">
        <v>6703</v>
      </c>
      <c r="R5478" s="3" t="s">
        <v>6479</v>
      </c>
      <c r="S5478" s="3" t="s">
        <v>6480</v>
      </c>
      <c r="T5478" s="3" t="s">
        <v>6716</v>
      </c>
      <c r="U5478" s="3" t="s">
        <v>154</v>
      </c>
      <c r="V5478" s="3" t="s">
        <v>154</v>
      </c>
      <c r="W5478" s="3" t="s">
        <v>154</v>
      </c>
      <c r="X5478" s="3" t="s">
        <v>154</v>
      </c>
      <c r="Y5478" s="3" t="s">
        <v>154</v>
      </c>
      <c r="Z5478" s="3" t="s">
        <v>154</v>
      </c>
      <c r="AA5478" s="3" t="s">
        <v>154</v>
      </c>
      <c r="AB5478" s="3" t="s">
        <v>154</v>
      </c>
      <c r="AC5478" s="3" t="s">
        <v>154</v>
      </c>
      <c r="AD5478" s="3" t="s">
        <v>6151</v>
      </c>
      <c r="AE5478" s="3" t="s">
        <v>6151</v>
      </c>
      <c r="AF5478" s="3" t="s">
        <v>154</v>
      </c>
      <c r="AG5478" s="3" t="s">
        <v>154</v>
      </c>
      <c r="AH5478" s="3" t="s">
        <v>6478</v>
      </c>
      <c r="AI5478" s="3" t="s">
        <v>6482</v>
      </c>
      <c r="AJ5478" s="3" t="s">
        <v>16945</v>
      </c>
    </row>
    <row r="5479" spans="1:36" ht="30">
      <c r="A5479" s="10">
        <v>5618</v>
      </c>
      <c r="B5479" t="str">
        <f>IF(K5479="总计","",INDEX(主数据!A:AD,MATCH(J5479,主数据!A:A,0),9))</f>
        <v>华西大区公司</v>
      </c>
      <c r="C5479" t="str">
        <f>IF(K5479="","",INDEX(主数据!A:AD,MATCH(J5479,主数据!A:A,0),11))</f>
        <v>重庆南区</v>
      </c>
      <c r="D5479" t="str">
        <f t="shared" si="340"/>
        <v>CQ11小业主委托停车管理费（固定）定额</v>
      </c>
      <c r="E5479" s="13" t="str">
        <f t="shared" si="342"/>
        <v/>
      </c>
      <c r="F5479" s="13" t="str">
        <f>IF(E5479="","",IFERROR(IF(IF(K5479="","",INDEX(收费标合同信息维护!A:Q,MATCH(D5479,收费标合同信息维护!J:J,0),10))=D5479,"有","无"),"无"))</f>
        <v/>
      </c>
      <c r="G5479" s="13" t="str">
        <f t="shared" si="341"/>
        <v>CQ11小业主委托停车管理费（固定）定额60.00</v>
      </c>
      <c r="H5479" s="13" t="str">
        <f t="shared" si="343"/>
        <v>60.00</v>
      </c>
      <c r="I5479" s="13" t="str">
        <f>IF(G5479="","",IFERROR(IF(IF(K5479="","",INDEX(收费标合同信息维护!A:Q,MATCH(G5479,收费标合同信息维护!M:M,0),13))=G5479,"有","无"),"无"))</f>
        <v>无</v>
      </c>
      <c r="J5479" s="3" t="s">
        <v>2492</v>
      </c>
      <c r="K5479" s="3" t="s">
        <v>16932</v>
      </c>
      <c r="L5479" s="3" t="s">
        <v>7013</v>
      </c>
      <c r="M5479" s="3" t="s">
        <v>7014</v>
      </c>
      <c r="N5479" s="3" t="s">
        <v>6477</v>
      </c>
      <c r="O5479" s="3" t="s">
        <v>6478</v>
      </c>
      <c r="P5479" s="3" t="s">
        <v>8848</v>
      </c>
      <c r="Q5479" s="3" t="s">
        <v>16946</v>
      </c>
      <c r="R5479" s="3" t="s">
        <v>6490</v>
      </c>
      <c r="S5479" s="3" t="s">
        <v>6491</v>
      </c>
      <c r="T5479" s="3" t="s">
        <v>6800</v>
      </c>
      <c r="U5479" s="3" t="s">
        <v>154</v>
      </c>
      <c r="V5479" s="3" t="s">
        <v>154</v>
      </c>
      <c r="W5479" s="3" t="s">
        <v>7016</v>
      </c>
      <c r="X5479" s="3" t="s">
        <v>154</v>
      </c>
      <c r="Y5479" s="3" t="s">
        <v>154</v>
      </c>
      <c r="Z5479" s="3" t="s">
        <v>154</v>
      </c>
      <c r="AA5479" s="3" t="s">
        <v>154</v>
      </c>
      <c r="AB5479" s="3" t="s">
        <v>154</v>
      </c>
      <c r="AC5479" s="3" t="s">
        <v>154</v>
      </c>
      <c r="AD5479" s="3" t="s">
        <v>6151</v>
      </c>
      <c r="AE5479" s="3" t="s">
        <v>6151</v>
      </c>
      <c r="AF5479" s="3" t="s">
        <v>154</v>
      </c>
      <c r="AG5479" s="3" t="s">
        <v>154</v>
      </c>
      <c r="AH5479" s="3" t="s">
        <v>6478</v>
      </c>
      <c r="AI5479" s="3" t="s">
        <v>6482</v>
      </c>
      <c r="AJ5479" s="3" t="s">
        <v>6250</v>
      </c>
    </row>
    <row r="5480" spans="1:36" ht="30">
      <c r="A5480" s="10">
        <v>5619</v>
      </c>
      <c r="B5480" t="str">
        <f>IF(K5480="总计","",INDEX(主数据!A:AD,MATCH(J5480,主数据!A:A,0),9))</f>
        <v>华西大区公司</v>
      </c>
      <c r="C5480" t="str">
        <f>IF(K5480="","",INDEX(主数据!A:AD,MATCH(J5480,主数据!A:A,0),11))</f>
        <v>重庆南区</v>
      </c>
      <c r="D5480" t="str">
        <f t="shared" si="340"/>
        <v>CQ11小业主委托停车管理费（固定）定额</v>
      </c>
      <c r="E5480" s="13" t="str">
        <f t="shared" si="342"/>
        <v/>
      </c>
      <c r="F5480" s="13" t="str">
        <f>IF(E5480="","",IFERROR(IF(IF(K5480="","",INDEX(收费标合同信息维护!A:Q,MATCH(D5480,收费标合同信息维护!J:J,0),10))=D5480,"有","无"),"无"))</f>
        <v/>
      </c>
      <c r="G5480" s="13" t="str">
        <f t="shared" si="341"/>
        <v>CQ11小业主委托停车管理费（固定）定额120.00</v>
      </c>
      <c r="H5480" s="13" t="str">
        <f t="shared" si="343"/>
        <v>120.00</v>
      </c>
      <c r="I5480" s="13" t="str">
        <f>IF(G5480="","",IFERROR(IF(IF(K5480="","",INDEX(收费标合同信息维护!A:Q,MATCH(G5480,收费标合同信息维护!M:M,0),13))=G5480,"有","无"),"无"))</f>
        <v>无</v>
      </c>
      <c r="J5480" s="3" t="s">
        <v>2492</v>
      </c>
      <c r="K5480" s="3" t="s">
        <v>16932</v>
      </c>
      <c r="L5480" s="3" t="s">
        <v>7013</v>
      </c>
      <c r="M5480" s="3" t="s">
        <v>7014</v>
      </c>
      <c r="N5480" s="3" t="s">
        <v>6477</v>
      </c>
      <c r="O5480" s="3" t="s">
        <v>6478</v>
      </c>
      <c r="P5480" s="3" t="s">
        <v>9311</v>
      </c>
      <c r="Q5480" s="3" t="s">
        <v>16947</v>
      </c>
      <c r="R5480" s="3" t="s">
        <v>6490</v>
      </c>
      <c r="S5480" s="3" t="s">
        <v>6491</v>
      </c>
      <c r="T5480" s="3" t="s">
        <v>6800</v>
      </c>
      <c r="U5480" s="3" t="s">
        <v>154</v>
      </c>
      <c r="V5480" s="3" t="s">
        <v>154</v>
      </c>
      <c r="W5480" s="3" t="s">
        <v>6518</v>
      </c>
      <c r="X5480" s="3" t="s">
        <v>154</v>
      </c>
      <c r="Y5480" s="3" t="s">
        <v>154</v>
      </c>
      <c r="Z5480" s="3" t="s">
        <v>154</v>
      </c>
      <c r="AA5480" s="3" t="s">
        <v>154</v>
      </c>
      <c r="AB5480" s="3" t="s">
        <v>154</v>
      </c>
      <c r="AC5480" s="3" t="s">
        <v>154</v>
      </c>
      <c r="AD5480" s="3" t="s">
        <v>6151</v>
      </c>
      <c r="AE5480" s="3" t="s">
        <v>6151</v>
      </c>
      <c r="AF5480" s="3" t="s">
        <v>154</v>
      </c>
      <c r="AG5480" s="3" t="s">
        <v>154</v>
      </c>
      <c r="AH5480" s="3" t="s">
        <v>6478</v>
      </c>
      <c r="AI5480" s="3" t="s">
        <v>6482</v>
      </c>
      <c r="AJ5480" s="3" t="s">
        <v>6030</v>
      </c>
    </row>
    <row r="5481" spans="1:36" ht="15">
      <c r="A5481" s="10">
        <v>5620</v>
      </c>
      <c r="B5481" t="str">
        <f>IF(K5481="总计","",INDEX(主数据!A:AD,MATCH(J5481,主数据!A:A,0),9))</f>
        <v>华西大区公司</v>
      </c>
      <c r="C5481" t="str">
        <f>IF(K5481="","",INDEX(主数据!A:AD,MATCH(J5481,主数据!A:A,0),11))</f>
        <v>重庆南区</v>
      </c>
      <c r="D5481" t="str">
        <f t="shared" si="340"/>
        <v>CQ11电费标准方式0.91</v>
      </c>
      <c r="E5481" s="13" t="str">
        <f t="shared" si="342"/>
        <v>0.91</v>
      </c>
      <c r="F5481" s="13" t="str">
        <f>IF(E5481="","",IFERROR(IF(IF(K5481="","",INDEX(收费标合同信息维护!A:Q,MATCH(D5481,收费标合同信息维护!J:J,0),10))=D5481,"有","无"),"无"))</f>
        <v>无</v>
      </c>
      <c r="G5481" s="13" t="str">
        <f t="shared" si="341"/>
        <v/>
      </c>
      <c r="H5481" s="13" t="str">
        <f t="shared" si="343"/>
        <v/>
      </c>
      <c r="I5481" s="13" t="str">
        <f>IF(G5481="","",IFERROR(IF(IF(K5481="","",INDEX(收费标合同信息维护!A:Q,MATCH(G5481,收费标合同信息维护!M:M,0),13))=G5481,"有","无"),"无"))</f>
        <v/>
      </c>
      <c r="J5481" s="3" t="s">
        <v>2492</v>
      </c>
      <c r="K5481" s="3" t="s">
        <v>16932</v>
      </c>
      <c r="L5481" s="3" t="s">
        <v>6601</v>
      </c>
      <c r="M5481" s="3" t="s">
        <v>6602</v>
      </c>
      <c r="N5481" s="3" t="s">
        <v>6603</v>
      </c>
      <c r="O5481" s="3" t="s">
        <v>6478</v>
      </c>
      <c r="P5481" s="3" t="s">
        <v>16948</v>
      </c>
      <c r="Q5481" s="3" t="s">
        <v>16949</v>
      </c>
      <c r="R5481" s="3" t="s">
        <v>6484</v>
      </c>
      <c r="S5481" s="3" t="s">
        <v>6491</v>
      </c>
      <c r="T5481" s="3" t="s">
        <v>11474</v>
      </c>
      <c r="U5481" s="3" t="s">
        <v>154</v>
      </c>
      <c r="V5481" s="3" t="s">
        <v>15733</v>
      </c>
      <c r="W5481" s="3" t="s">
        <v>154</v>
      </c>
      <c r="X5481" s="3" t="s">
        <v>154</v>
      </c>
      <c r="Y5481" s="3" t="s">
        <v>154</v>
      </c>
      <c r="Z5481" s="3" t="s">
        <v>154</v>
      </c>
      <c r="AA5481" s="3" t="s">
        <v>154</v>
      </c>
      <c r="AB5481" s="3" t="s">
        <v>154</v>
      </c>
      <c r="AC5481" s="3" t="s">
        <v>154</v>
      </c>
      <c r="AD5481" s="3" t="s">
        <v>6151</v>
      </c>
      <c r="AE5481" s="3" t="s">
        <v>6151</v>
      </c>
      <c r="AF5481" s="3" t="s">
        <v>154</v>
      </c>
      <c r="AG5481" s="3" t="s">
        <v>154</v>
      </c>
      <c r="AH5481" s="3" t="s">
        <v>6597</v>
      </c>
      <c r="AI5481" s="3" t="s">
        <v>6482</v>
      </c>
      <c r="AJ5481" s="3" t="s">
        <v>6489</v>
      </c>
    </row>
    <row r="5482" spans="1:36" ht="15">
      <c r="A5482" s="10">
        <v>5621</v>
      </c>
      <c r="B5482" t="str">
        <f>IF(K5482="总计","",INDEX(主数据!A:AD,MATCH(J5482,主数据!A:A,0),9))</f>
        <v>华西大区公司</v>
      </c>
      <c r="C5482" t="str">
        <f>IF(K5482="","",INDEX(主数据!A:AD,MATCH(J5482,主数据!A:A,0),11))</f>
        <v>重庆南区</v>
      </c>
      <c r="D5482" t="str">
        <f t="shared" si="340"/>
        <v>CQ11电费标准方式0.71</v>
      </c>
      <c r="E5482" s="13" t="str">
        <f t="shared" si="342"/>
        <v>0.71</v>
      </c>
      <c r="F5482" s="13" t="str">
        <f>IF(E5482="","",IFERROR(IF(IF(K5482="","",INDEX(收费标合同信息维护!A:Q,MATCH(D5482,收费标合同信息维护!J:J,0),10))=D5482,"有","无"),"无"))</f>
        <v>无</v>
      </c>
      <c r="G5482" s="13" t="str">
        <f t="shared" si="341"/>
        <v/>
      </c>
      <c r="H5482" s="13" t="str">
        <f t="shared" si="343"/>
        <v/>
      </c>
      <c r="I5482" s="13" t="str">
        <f>IF(G5482="","",IFERROR(IF(IF(K5482="","",INDEX(收费标合同信息维护!A:Q,MATCH(G5482,收费标合同信息维护!M:M,0),13))=G5482,"有","无"),"无"))</f>
        <v/>
      </c>
      <c r="J5482" s="3" t="s">
        <v>2492</v>
      </c>
      <c r="K5482" s="3" t="s">
        <v>16932</v>
      </c>
      <c r="L5482" s="3" t="s">
        <v>6601</v>
      </c>
      <c r="M5482" s="3" t="s">
        <v>6602</v>
      </c>
      <c r="N5482" s="3" t="s">
        <v>6603</v>
      </c>
      <c r="O5482" s="3" t="s">
        <v>6478</v>
      </c>
      <c r="P5482" s="3" t="s">
        <v>16950</v>
      </c>
      <c r="Q5482" s="3" t="s">
        <v>16951</v>
      </c>
      <c r="R5482" s="3" t="s">
        <v>6484</v>
      </c>
      <c r="S5482" s="3" t="s">
        <v>6491</v>
      </c>
      <c r="T5482" s="3" t="s">
        <v>11474</v>
      </c>
      <c r="U5482" s="3" t="s">
        <v>154</v>
      </c>
      <c r="V5482" s="3" t="s">
        <v>16952</v>
      </c>
      <c r="W5482" s="3" t="s">
        <v>154</v>
      </c>
      <c r="X5482" s="3" t="s">
        <v>154</v>
      </c>
      <c r="Y5482" s="3" t="s">
        <v>154</v>
      </c>
      <c r="Z5482" s="3" t="s">
        <v>154</v>
      </c>
      <c r="AA5482" s="3" t="s">
        <v>154</v>
      </c>
      <c r="AB5482" s="3" t="s">
        <v>154</v>
      </c>
      <c r="AC5482" s="3" t="s">
        <v>154</v>
      </c>
      <c r="AD5482" s="3" t="s">
        <v>6151</v>
      </c>
      <c r="AE5482" s="3" t="s">
        <v>6151</v>
      </c>
      <c r="AF5482" s="3" t="s">
        <v>154</v>
      </c>
      <c r="AG5482" s="3" t="s">
        <v>154</v>
      </c>
      <c r="AH5482" s="3" t="s">
        <v>6597</v>
      </c>
      <c r="AI5482" s="3" t="s">
        <v>6482</v>
      </c>
      <c r="AJ5482" s="3" t="s">
        <v>6489</v>
      </c>
    </row>
    <row r="5483" spans="1:36" ht="15">
      <c r="A5483" s="10">
        <v>5622</v>
      </c>
      <c r="B5483" t="str">
        <f>IF(K5483="总计","",INDEX(主数据!A:AD,MATCH(J5483,主数据!A:A,0),9))</f>
        <v>华西大区公司</v>
      </c>
      <c r="C5483" t="str">
        <f>IF(K5483="","",INDEX(主数据!A:AD,MATCH(J5483,主数据!A:A,0),11))</f>
        <v>重庆南区</v>
      </c>
      <c r="D5483" t="str">
        <f t="shared" si="340"/>
        <v>CQ11电费标准方式1.20</v>
      </c>
      <c r="E5483" s="13" t="str">
        <f t="shared" si="342"/>
        <v>1.20</v>
      </c>
      <c r="F5483" s="13" t="str">
        <f>IF(E5483="","",IFERROR(IF(IF(K5483="","",INDEX(收费标合同信息维护!A:Q,MATCH(D5483,收费标合同信息维护!J:J,0),10))=D5483,"有","无"),"无"))</f>
        <v>无</v>
      </c>
      <c r="G5483" s="13" t="str">
        <f t="shared" si="341"/>
        <v/>
      </c>
      <c r="H5483" s="13" t="str">
        <f t="shared" si="343"/>
        <v/>
      </c>
      <c r="I5483" s="13" t="str">
        <f>IF(G5483="","",IFERROR(IF(IF(K5483="","",INDEX(收费标合同信息维护!A:Q,MATCH(G5483,收费标合同信息维护!M:M,0),13))=G5483,"有","无"),"无"))</f>
        <v/>
      </c>
      <c r="J5483" s="3" t="s">
        <v>2492</v>
      </c>
      <c r="K5483" s="3" t="s">
        <v>16932</v>
      </c>
      <c r="L5483" s="3" t="s">
        <v>6601</v>
      </c>
      <c r="M5483" s="3" t="s">
        <v>6602</v>
      </c>
      <c r="N5483" s="3" t="s">
        <v>6603</v>
      </c>
      <c r="O5483" s="3" t="s">
        <v>6478</v>
      </c>
      <c r="P5483" s="3" t="s">
        <v>16953</v>
      </c>
      <c r="Q5483" s="3" t="s">
        <v>8293</v>
      </c>
      <c r="R5483" s="3" t="s">
        <v>6484</v>
      </c>
      <c r="S5483" s="3" t="s">
        <v>6491</v>
      </c>
      <c r="T5483" s="3" t="s">
        <v>16954</v>
      </c>
      <c r="U5483" s="3" t="s">
        <v>154</v>
      </c>
      <c r="V5483" s="3" t="s">
        <v>6614</v>
      </c>
      <c r="W5483" s="3" t="s">
        <v>154</v>
      </c>
      <c r="X5483" s="3" t="s">
        <v>154</v>
      </c>
      <c r="Y5483" s="3" t="s">
        <v>154</v>
      </c>
      <c r="Z5483" s="3" t="s">
        <v>154</v>
      </c>
      <c r="AA5483" s="3" t="s">
        <v>154</v>
      </c>
      <c r="AB5483" s="3" t="s">
        <v>154</v>
      </c>
      <c r="AC5483" s="3" t="s">
        <v>154</v>
      </c>
      <c r="AD5483" s="3" t="s">
        <v>6151</v>
      </c>
      <c r="AE5483" s="3" t="s">
        <v>6151</v>
      </c>
      <c r="AF5483" s="3" t="s">
        <v>154</v>
      </c>
      <c r="AG5483" s="3" t="s">
        <v>154</v>
      </c>
      <c r="AH5483" s="3" t="s">
        <v>6478</v>
      </c>
      <c r="AI5483" s="3" t="s">
        <v>6482</v>
      </c>
      <c r="AJ5483" s="3" t="s">
        <v>6489</v>
      </c>
    </row>
    <row r="5484" spans="1:36" ht="15">
      <c r="A5484" s="10">
        <v>5623</v>
      </c>
      <c r="B5484" t="str">
        <f>IF(K5484="总计","",INDEX(主数据!A:AD,MATCH(J5484,主数据!A:A,0),9))</f>
        <v>华西大区公司</v>
      </c>
      <c r="C5484" t="str">
        <f>IF(K5484="","",INDEX(主数据!A:AD,MATCH(J5484,主数据!A:A,0),11))</f>
        <v>重庆南区</v>
      </c>
      <c r="D5484" t="str">
        <f t="shared" si="340"/>
        <v>CQ11电费标准方式0.89</v>
      </c>
      <c r="E5484" s="13" t="str">
        <f t="shared" si="342"/>
        <v>0.89</v>
      </c>
      <c r="F5484" s="13" t="str">
        <f>IF(E5484="","",IFERROR(IF(IF(K5484="","",INDEX(收费标合同信息维护!A:Q,MATCH(D5484,收费标合同信息维护!J:J,0),10))=D5484,"有","无"),"无"))</f>
        <v>无</v>
      </c>
      <c r="G5484" s="13" t="str">
        <f t="shared" si="341"/>
        <v/>
      </c>
      <c r="H5484" s="13" t="str">
        <f t="shared" si="343"/>
        <v/>
      </c>
      <c r="I5484" s="13" t="str">
        <f>IF(G5484="","",IFERROR(IF(IF(K5484="","",INDEX(收费标合同信息维护!A:Q,MATCH(G5484,收费标合同信息维护!M:M,0),13))=G5484,"有","无"),"无"))</f>
        <v/>
      </c>
      <c r="J5484" s="3" t="s">
        <v>2492</v>
      </c>
      <c r="K5484" s="3" t="s">
        <v>16932</v>
      </c>
      <c r="L5484" s="3" t="s">
        <v>6601</v>
      </c>
      <c r="M5484" s="3" t="s">
        <v>6602</v>
      </c>
      <c r="N5484" s="3" t="s">
        <v>6603</v>
      </c>
      <c r="O5484" s="3" t="s">
        <v>6478</v>
      </c>
      <c r="P5484" s="3" t="s">
        <v>16955</v>
      </c>
      <c r="Q5484" s="3" t="s">
        <v>16956</v>
      </c>
      <c r="R5484" s="3" t="s">
        <v>6484</v>
      </c>
      <c r="S5484" s="3" t="s">
        <v>6491</v>
      </c>
      <c r="T5484" s="3" t="s">
        <v>12720</v>
      </c>
      <c r="U5484" s="3" t="s">
        <v>154</v>
      </c>
      <c r="V5484" s="3" t="s">
        <v>15956</v>
      </c>
      <c r="W5484" s="3" t="s">
        <v>154</v>
      </c>
      <c r="X5484" s="3" t="s">
        <v>154</v>
      </c>
      <c r="Y5484" s="3" t="s">
        <v>154</v>
      </c>
      <c r="Z5484" s="3" t="s">
        <v>154</v>
      </c>
      <c r="AA5484" s="3" t="s">
        <v>154</v>
      </c>
      <c r="AB5484" s="3" t="s">
        <v>154</v>
      </c>
      <c r="AC5484" s="3" t="s">
        <v>154</v>
      </c>
      <c r="AD5484" s="3" t="s">
        <v>6151</v>
      </c>
      <c r="AE5484" s="3" t="s">
        <v>6151</v>
      </c>
      <c r="AF5484" s="3" t="s">
        <v>154</v>
      </c>
      <c r="AG5484" s="3" t="s">
        <v>154</v>
      </c>
      <c r="AH5484" s="3" t="s">
        <v>6478</v>
      </c>
      <c r="AI5484" s="3" t="s">
        <v>6482</v>
      </c>
      <c r="AJ5484" s="3" t="s">
        <v>6489</v>
      </c>
    </row>
    <row r="5485" spans="1:36" ht="15">
      <c r="A5485" s="10">
        <v>5624</v>
      </c>
      <c r="B5485" t="str">
        <f>IF(K5485="总计","",INDEX(主数据!A:AD,MATCH(J5485,主数据!A:A,0),9))</f>
        <v>华西大区公司</v>
      </c>
      <c r="C5485" t="str">
        <f>IF(K5485="","",INDEX(主数据!A:AD,MATCH(J5485,主数据!A:A,0),11))</f>
        <v>重庆南区</v>
      </c>
      <c r="D5485" t="str">
        <f t="shared" si="340"/>
        <v>CQ11电费标准方式0.68</v>
      </c>
      <c r="E5485" s="13" t="str">
        <f t="shared" si="342"/>
        <v>0.68</v>
      </c>
      <c r="F5485" s="13" t="str">
        <f>IF(E5485="","",IFERROR(IF(IF(K5485="","",INDEX(收费标合同信息维护!A:Q,MATCH(D5485,收费标合同信息维护!J:J,0),10))=D5485,"有","无"),"无"))</f>
        <v>无</v>
      </c>
      <c r="G5485" s="13" t="str">
        <f t="shared" si="341"/>
        <v/>
      </c>
      <c r="H5485" s="13" t="str">
        <f t="shared" si="343"/>
        <v/>
      </c>
      <c r="I5485" s="13" t="str">
        <f>IF(G5485="","",IFERROR(IF(IF(K5485="","",INDEX(收费标合同信息维护!A:Q,MATCH(G5485,收费标合同信息维护!M:M,0),13))=G5485,"有","无"),"无"))</f>
        <v/>
      </c>
      <c r="J5485" s="3" t="s">
        <v>2492</v>
      </c>
      <c r="K5485" s="3" t="s">
        <v>16932</v>
      </c>
      <c r="L5485" s="3" t="s">
        <v>6601</v>
      </c>
      <c r="M5485" s="3" t="s">
        <v>6602</v>
      </c>
      <c r="N5485" s="3" t="s">
        <v>6603</v>
      </c>
      <c r="O5485" s="3" t="s">
        <v>6478</v>
      </c>
      <c r="P5485" s="3" t="s">
        <v>16957</v>
      </c>
      <c r="Q5485" s="3" t="s">
        <v>16958</v>
      </c>
      <c r="R5485" s="3" t="s">
        <v>6484</v>
      </c>
      <c r="S5485" s="3" t="s">
        <v>6491</v>
      </c>
      <c r="T5485" s="3" t="s">
        <v>12720</v>
      </c>
      <c r="U5485" s="3" t="s">
        <v>154</v>
      </c>
      <c r="V5485" s="3" t="s">
        <v>16959</v>
      </c>
      <c r="W5485" s="3" t="s">
        <v>154</v>
      </c>
      <c r="X5485" s="3" t="s">
        <v>154</v>
      </c>
      <c r="Y5485" s="3" t="s">
        <v>154</v>
      </c>
      <c r="Z5485" s="3" t="s">
        <v>154</v>
      </c>
      <c r="AA5485" s="3" t="s">
        <v>154</v>
      </c>
      <c r="AB5485" s="3" t="s">
        <v>154</v>
      </c>
      <c r="AC5485" s="3" t="s">
        <v>154</v>
      </c>
      <c r="AD5485" s="3" t="s">
        <v>6151</v>
      </c>
      <c r="AE5485" s="3" t="s">
        <v>6151</v>
      </c>
      <c r="AF5485" s="3" t="s">
        <v>154</v>
      </c>
      <c r="AG5485" s="3" t="s">
        <v>154</v>
      </c>
      <c r="AH5485" s="3" t="s">
        <v>6478</v>
      </c>
      <c r="AI5485" s="3" t="s">
        <v>6482</v>
      </c>
      <c r="AJ5485" s="3" t="s">
        <v>6489</v>
      </c>
    </row>
    <row r="5486" spans="1:36" ht="15">
      <c r="A5486" s="10">
        <v>5625</v>
      </c>
      <c r="B5486" t="str">
        <f>IF(K5486="总计","",INDEX(主数据!A:AD,MATCH(J5486,主数据!A:A,0),9))</f>
        <v>华西大区公司</v>
      </c>
      <c r="C5486" t="str">
        <f>IF(K5486="","",INDEX(主数据!A:AD,MATCH(J5486,主数据!A:A,0),11))</f>
        <v>重庆南区</v>
      </c>
      <c r="D5486" t="str">
        <f t="shared" si="340"/>
        <v>CQ11电费标准方式0.68</v>
      </c>
      <c r="E5486" s="13" t="str">
        <f t="shared" si="342"/>
        <v>0.68</v>
      </c>
      <c r="F5486" s="13" t="str">
        <f>IF(E5486="","",IFERROR(IF(IF(K5486="","",INDEX(收费标合同信息维护!A:Q,MATCH(D5486,收费标合同信息维护!J:J,0),10))=D5486,"有","无"),"无"))</f>
        <v>无</v>
      </c>
      <c r="G5486" s="13" t="str">
        <f t="shared" si="341"/>
        <v/>
      </c>
      <c r="H5486" s="13" t="str">
        <f t="shared" si="343"/>
        <v/>
      </c>
      <c r="I5486" s="13" t="str">
        <f>IF(G5486="","",IFERROR(IF(IF(K5486="","",INDEX(收费标合同信息维护!A:Q,MATCH(G5486,收费标合同信息维护!M:M,0),13))=G5486,"有","无"),"无"))</f>
        <v/>
      </c>
      <c r="J5486" s="3" t="s">
        <v>2492</v>
      </c>
      <c r="K5486" s="3" t="s">
        <v>16932</v>
      </c>
      <c r="L5486" s="3" t="s">
        <v>6601</v>
      </c>
      <c r="M5486" s="3" t="s">
        <v>6602</v>
      </c>
      <c r="N5486" s="3" t="s">
        <v>6603</v>
      </c>
      <c r="O5486" s="3" t="s">
        <v>6478</v>
      </c>
      <c r="P5486" s="3" t="s">
        <v>16960</v>
      </c>
      <c r="Q5486" s="3" t="s">
        <v>16961</v>
      </c>
      <c r="R5486" s="3" t="s">
        <v>6484</v>
      </c>
      <c r="S5486" s="3" t="s">
        <v>6491</v>
      </c>
      <c r="T5486" s="3" t="s">
        <v>16962</v>
      </c>
      <c r="U5486" s="3" t="s">
        <v>154</v>
      </c>
      <c r="V5486" s="3" t="s">
        <v>16959</v>
      </c>
      <c r="W5486" s="3" t="s">
        <v>154</v>
      </c>
      <c r="X5486" s="3" t="s">
        <v>154</v>
      </c>
      <c r="Y5486" s="3" t="s">
        <v>154</v>
      </c>
      <c r="Z5486" s="3" t="s">
        <v>154</v>
      </c>
      <c r="AA5486" s="3" t="s">
        <v>154</v>
      </c>
      <c r="AB5486" s="3" t="s">
        <v>154</v>
      </c>
      <c r="AC5486" s="3" t="s">
        <v>154</v>
      </c>
      <c r="AD5486" s="3" t="s">
        <v>6151</v>
      </c>
      <c r="AE5486" s="3" t="s">
        <v>6151</v>
      </c>
      <c r="AF5486" s="3" t="s">
        <v>154</v>
      </c>
      <c r="AG5486" s="3" t="s">
        <v>154</v>
      </c>
      <c r="AH5486" s="3" t="s">
        <v>6478</v>
      </c>
      <c r="AI5486" s="3" t="s">
        <v>6482</v>
      </c>
      <c r="AJ5486" s="3" t="s">
        <v>6489</v>
      </c>
    </row>
    <row r="5487" spans="1:36" ht="15">
      <c r="A5487" s="10">
        <v>5626</v>
      </c>
      <c r="B5487" t="str">
        <f>IF(K5487="总计","",INDEX(主数据!A:AD,MATCH(J5487,主数据!A:A,0),9))</f>
        <v>华西大区公司</v>
      </c>
      <c r="C5487" t="str">
        <f>IF(K5487="","",INDEX(主数据!A:AD,MATCH(J5487,主数据!A:A,0),11))</f>
        <v>重庆南区</v>
      </c>
      <c r="D5487" t="str">
        <f t="shared" si="340"/>
        <v>CQ11自来水费（简易征收）标准方式4.55</v>
      </c>
      <c r="E5487" s="13" t="str">
        <f t="shared" si="342"/>
        <v>4.55</v>
      </c>
      <c r="F5487" s="13" t="str">
        <f>IF(E5487="","",IFERROR(IF(IF(K5487="","",INDEX(收费标合同信息维护!A:Q,MATCH(D5487,收费标合同信息维护!J:J,0),10))=D5487,"有","无"),"无"))</f>
        <v>无</v>
      </c>
      <c r="G5487" s="13" t="str">
        <f t="shared" si="341"/>
        <v/>
      </c>
      <c r="H5487" s="13" t="str">
        <f t="shared" si="343"/>
        <v/>
      </c>
      <c r="I5487" s="13" t="str">
        <f>IF(G5487="","",IFERROR(IF(IF(K5487="","",INDEX(收费标合同信息维护!A:Q,MATCH(G5487,收费标合同信息维护!M:M,0),13))=G5487,"有","无"),"无"))</f>
        <v/>
      </c>
      <c r="J5487" s="3" t="s">
        <v>2492</v>
      </c>
      <c r="K5487" s="3" t="s">
        <v>16932</v>
      </c>
      <c r="L5487" s="3" t="s">
        <v>6615</v>
      </c>
      <c r="M5487" s="3" t="s">
        <v>6616</v>
      </c>
      <c r="N5487" s="3" t="s">
        <v>6603</v>
      </c>
      <c r="O5487" s="3" t="s">
        <v>6478</v>
      </c>
      <c r="P5487" s="3" t="s">
        <v>16963</v>
      </c>
      <c r="Q5487" s="3" t="s">
        <v>10736</v>
      </c>
      <c r="R5487" s="3" t="s">
        <v>6484</v>
      </c>
      <c r="S5487" s="3" t="s">
        <v>6491</v>
      </c>
      <c r="T5487" s="3" t="s">
        <v>16962</v>
      </c>
      <c r="U5487" s="3" t="s">
        <v>154</v>
      </c>
      <c r="V5487" s="3" t="s">
        <v>9770</v>
      </c>
      <c r="W5487" s="3" t="s">
        <v>154</v>
      </c>
      <c r="X5487" s="3" t="s">
        <v>154</v>
      </c>
      <c r="Y5487" s="3" t="s">
        <v>154</v>
      </c>
      <c r="Z5487" s="3" t="s">
        <v>154</v>
      </c>
      <c r="AA5487" s="3" t="s">
        <v>154</v>
      </c>
      <c r="AB5487" s="3" t="s">
        <v>154</v>
      </c>
      <c r="AC5487" s="3" t="s">
        <v>154</v>
      </c>
      <c r="AD5487" s="3" t="s">
        <v>6151</v>
      </c>
      <c r="AE5487" s="3" t="s">
        <v>6151</v>
      </c>
      <c r="AF5487" s="3" t="s">
        <v>154</v>
      </c>
      <c r="AG5487" s="3" t="s">
        <v>154</v>
      </c>
      <c r="AH5487" s="3" t="s">
        <v>6478</v>
      </c>
      <c r="AI5487" s="3" t="s">
        <v>6482</v>
      </c>
      <c r="AJ5487" s="3" t="s">
        <v>6489</v>
      </c>
    </row>
    <row r="5488" spans="1:36" ht="30">
      <c r="A5488" s="10">
        <v>5627</v>
      </c>
      <c r="B5488" t="str">
        <f>IF(K5488="总计","",INDEX(主数据!A:AD,MATCH(J5488,主数据!A:A,0),9))</f>
        <v>华南大区公司</v>
      </c>
      <c r="C5488" t="str">
        <f>IF(K5488="","",INDEX(主数据!A:AD,MATCH(J5488,主数据!A:A,0),11))</f>
        <v>长沙西区</v>
      </c>
      <c r="D5488" t="str">
        <f t="shared" si="340"/>
        <v>CS56物业服务费直接录入</v>
      </c>
      <c r="E5488" s="13" t="str">
        <f t="shared" si="342"/>
        <v/>
      </c>
      <c r="F5488" s="13" t="str">
        <f>IF(E5488="","",IFERROR(IF(IF(K5488="","",INDEX(收费标合同信息维护!A:Q,MATCH(D5488,收费标合同信息维护!J:J,0),10))=D5488,"有","无"),"无"))</f>
        <v/>
      </c>
      <c r="G5488" s="13" t="str">
        <f t="shared" si="341"/>
        <v/>
      </c>
      <c r="H5488" s="13" t="str">
        <f t="shared" si="343"/>
        <v/>
      </c>
      <c r="I5488" s="13" t="str">
        <f>IF(G5488="","",IFERROR(IF(IF(K5488="","",INDEX(收费标合同信息维护!A:Q,MATCH(G5488,收费标合同信息维护!M:M,0),13))=G5488,"有","无"),"无"))</f>
        <v/>
      </c>
      <c r="J5488" s="3" t="s">
        <v>3884</v>
      </c>
      <c r="K5488" s="3" t="s">
        <v>16964</v>
      </c>
      <c r="L5488" s="3" t="s">
        <v>6025</v>
      </c>
      <c r="M5488" s="3" t="s">
        <v>6026</v>
      </c>
      <c r="N5488" s="3" t="s">
        <v>6477</v>
      </c>
      <c r="O5488" s="3" t="s">
        <v>6478</v>
      </c>
      <c r="P5488" s="3" t="s">
        <v>16965</v>
      </c>
      <c r="Q5488" s="3" t="s">
        <v>16966</v>
      </c>
      <c r="R5488" s="3" t="s">
        <v>6479</v>
      </c>
      <c r="S5488" s="3" t="s">
        <v>6480</v>
      </c>
      <c r="T5488" s="3" t="s">
        <v>6493</v>
      </c>
      <c r="U5488" s="3" t="s">
        <v>154</v>
      </c>
      <c r="V5488" s="3" t="s">
        <v>154</v>
      </c>
      <c r="W5488" s="3" t="s">
        <v>154</v>
      </c>
      <c r="X5488" s="3" t="s">
        <v>154</v>
      </c>
      <c r="Y5488" s="3" t="s">
        <v>154</v>
      </c>
      <c r="Z5488" s="3" t="s">
        <v>154</v>
      </c>
      <c r="AA5488" s="3" t="s">
        <v>154</v>
      </c>
      <c r="AB5488" s="3" t="s">
        <v>154</v>
      </c>
      <c r="AC5488" s="3" t="s">
        <v>154</v>
      </c>
      <c r="AD5488" s="3" t="s">
        <v>6151</v>
      </c>
      <c r="AE5488" s="3" t="s">
        <v>6151</v>
      </c>
      <c r="AF5488" s="3" t="s">
        <v>154</v>
      </c>
      <c r="AG5488" s="3" t="s">
        <v>154</v>
      </c>
      <c r="AH5488" s="3" t="s">
        <v>6478</v>
      </c>
      <c r="AI5488" s="3" t="s">
        <v>6482</v>
      </c>
      <c r="AJ5488" s="3" t="s">
        <v>16967</v>
      </c>
    </row>
    <row r="5489" spans="1:36" ht="30">
      <c r="A5489" s="10">
        <v>5628</v>
      </c>
      <c r="B5489" t="str">
        <f>IF(K5489="总计","",INDEX(主数据!A:AD,MATCH(J5489,主数据!A:A,0),9))</f>
        <v>华南大区公司</v>
      </c>
      <c r="C5489" t="str">
        <f>IF(K5489="","",INDEX(主数据!A:AD,MATCH(J5489,主数据!A:A,0),11))</f>
        <v>长沙西区</v>
      </c>
      <c r="D5489" t="str">
        <f t="shared" si="340"/>
        <v>CS56物业服务费直接录入</v>
      </c>
      <c r="E5489" s="13" t="str">
        <f t="shared" si="342"/>
        <v/>
      </c>
      <c r="F5489" s="13" t="str">
        <f>IF(E5489="","",IFERROR(IF(IF(K5489="","",INDEX(收费标合同信息维护!A:Q,MATCH(D5489,收费标合同信息维护!J:J,0),10))=D5489,"有","无"),"无"))</f>
        <v/>
      </c>
      <c r="G5489" s="13" t="str">
        <f t="shared" si="341"/>
        <v/>
      </c>
      <c r="H5489" s="13" t="str">
        <f t="shared" si="343"/>
        <v/>
      </c>
      <c r="I5489" s="13" t="str">
        <f>IF(G5489="","",IFERROR(IF(IF(K5489="","",INDEX(收费标合同信息维护!A:Q,MATCH(G5489,收费标合同信息维护!M:M,0),13))=G5489,"有","无"),"无"))</f>
        <v/>
      </c>
      <c r="J5489" s="3" t="s">
        <v>3884</v>
      </c>
      <c r="K5489" s="3" t="s">
        <v>16964</v>
      </c>
      <c r="L5489" s="3" t="s">
        <v>6025</v>
      </c>
      <c r="M5489" s="3" t="s">
        <v>6026</v>
      </c>
      <c r="N5489" s="3" t="s">
        <v>6477</v>
      </c>
      <c r="O5489" s="3" t="s">
        <v>6478</v>
      </c>
      <c r="P5489" s="3" t="s">
        <v>16968</v>
      </c>
      <c r="Q5489" s="3" t="s">
        <v>16969</v>
      </c>
      <c r="R5489" s="3" t="s">
        <v>6479</v>
      </c>
      <c r="S5489" s="3" t="s">
        <v>6480</v>
      </c>
      <c r="T5489" s="3" t="s">
        <v>6493</v>
      </c>
      <c r="U5489" s="3" t="s">
        <v>154</v>
      </c>
      <c r="V5489" s="3" t="s">
        <v>154</v>
      </c>
      <c r="W5489" s="3" t="s">
        <v>154</v>
      </c>
      <c r="X5489" s="3" t="s">
        <v>154</v>
      </c>
      <c r="Y5489" s="3" t="s">
        <v>154</v>
      </c>
      <c r="Z5489" s="3" t="s">
        <v>154</v>
      </c>
      <c r="AA5489" s="3" t="s">
        <v>154</v>
      </c>
      <c r="AB5489" s="3" t="s">
        <v>154</v>
      </c>
      <c r="AC5489" s="3" t="s">
        <v>154</v>
      </c>
      <c r="AD5489" s="3" t="s">
        <v>6151</v>
      </c>
      <c r="AE5489" s="3" t="s">
        <v>6151</v>
      </c>
      <c r="AF5489" s="3" t="s">
        <v>154</v>
      </c>
      <c r="AG5489" s="3" t="s">
        <v>154</v>
      </c>
      <c r="AH5489" s="3" t="s">
        <v>6478</v>
      </c>
      <c r="AI5489" s="3" t="s">
        <v>6482</v>
      </c>
      <c r="AJ5489" s="3" t="s">
        <v>46</v>
      </c>
    </row>
    <row r="5490" spans="1:36" ht="30">
      <c r="A5490" s="10">
        <v>5629</v>
      </c>
      <c r="B5490" t="str">
        <f>IF(K5490="总计","",INDEX(主数据!A:AD,MATCH(J5490,主数据!A:A,0),9))</f>
        <v>华南大区公司</v>
      </c>
      <c r="C5490" t="str">
        <f>IF(K5490="","",INDEX(主数据!A:AD,MATCH(J5490,主数据!A:A,0),11))</f>
        <v>长沙西区</v>
      </c>
      <c r="D5490" t="str">
        <f t="shared" si="340"/>
        <v>CS56物业服务费标准方式2.50</v>
      </c>
      <c r="E5490" s="13" t="str">
        <f t="shared" si="342"/>
        <v>2.50</v>
      </c>
      <c r="F5490" s="13" t="str">
        <f>IF(E5490="","",IFERROR(IF(IF(K5490="","",INDEX(收费标合同信息维护!A:Q,MATCH(D5490,收费标合同信息维护!J:J,0),10))=D5490,"有","无"),"无"))</f>
        <v>无</v>
      </c>
      <c r="G5490" s="13" t="str">
        <f t="shared" si="341"/>
        <v/>
      </c>
      <c r="H5490" s="13" t="str">
        <f t="shared" si="343"/>
        <v/>
      </c>
      <c r="I5490" s="13" t="str">
        <f>IF(G5490="","",IFERROR(IF(IF(K5490="","",INDEX(收费标合同信息维护!A:Q,MATCH(G5490,收费标合同信息维护!M:M,0),13))=G5490,"有","无"),"无"))</f>
        <v/>
      </c>
      <c r="J5490" s="3" t="s">
        <v>3884</v>
      </c>
      <c r="K5490" s="3" t="s">
        <v>16964</v>
      </c>
      <c r="L5490" s="3" t="s">
        <v>6025</v>
      </c>
      <c r="M5490" s="3" t="s">
        <v>6026</v>
      </c>
      <c r="N5490" s="3" t="s">
        <v>6477</v>
      </c>
      <c r="O5490" s="3" t="s">
        <v>6478</v>
      </c>
      <c r="P5490" s="3" t="s">
        <v>16970</v>
      </c>
      <c r="Q5490" s="3" t="s">
        <v>16971</v>
      </c>
      <c r="R5490" s="3" t="s">
        <v>6484</v>
      </c>
      <c r="S5490" s="3" t="s">
        <v>6491</v>
      </c>
      <c r="T5490" s="3" t="s">
        <v>6496</v>
      </c>
      <c r="U5490" s="3" t="s">
        <v>154</v>
      </c>
      <c r="V5490" s="3" t="s">
        <v>6675</v>
      </c>
      <c r="W5490" s="3" t="s">
        <v>154</v>
      </c>
      <c r="X5490" s="3" t="s">
        <v>154</v>
      </c>
      <c r="Y5490" s="3" t="s">
        <v>154</v>
      </c>
      <c r="Z5490" s="3" t="s">
        <v>154</v>
      </c>
      <c r="AA5490" s="3" t="s">
        <v>154</v>
      </c>
      <c r="AB5490" s="3" t="s">
        <v>154</v>
      </c>
      <c r="AC5490" s="3" t="s">
        <v>154</v>
      </c>
      <c r="AD5490" s="3" t="s">
        <v>6151</v>
      </c>
      <c r="AE5490" s="3" t="s">
        <v>6151</v>
      </c>
      <c r="AF5490" s="3" t="s">
        <v>6040</v>
      </c>
      <c r="AG5490" s="3" t="s">
        <v>154</v>
      </c>
      <c r="AH5490" s="3" t="s">
        <v>6478</v>
      </c>
      <c r="AI5490" s="3" t="s">
        <v>6482</v>
      </c>
      <c r="AJ5490" s="3" t="s">
        <v>6145</v>
      </c>
    </row>
    <row r="5491" spans="1:36" ht="30">
      <c r="A5491" s="10">
        <v>5630</v>
      </c>
      <c r="B5491" t="str">
        <f>IF(K5491="总计","",INDEX(主数据!A:AD,MATCH(J5491,主数据!A:A,0),9))</f>
        <v>华南大区公司</v>
      </c>
      <c r="C5491" t="str">
        <f>IF(K5491="","",INDEX(主数据!A:AD,MATCH(J5491,主数据!A:A,0),11))</f>
        <v>长沙西区</v>
      </c>
      <c r="D5491" t="str">
        <f t="shared" si="340"/>
        <v>CS56物业服务费标准方式1.50</v>
      </c>
      <c r="E5491" s="13" t="str">
        <f t="shared" si="342"/>
        <v>1.50</v>
      </c>
      <c r="F5491" s="13" t="str">
        <f>IF(E5491="","",IFERROR(IF(IF(K5491="","",INDEX(收费标合同信息维护!A:Q,MATCH(D5491,收费标合同信息维护!J:J,0),10))=D5491,"有","无"),"无"))</f>
        <v>无</v>
      </c>
      <c r="G5491" s="13" t="str">
        <f t="shared" si="341"/>
        <v/>
      </c>
      <c r="H5491" s="13" t="str">
        <f t="shared" si="343"/>
        <v/>
      </c>
      <c r="I5491" s="13" t="str">
        <f>IF(G5491="","",IFERROR(IF(IF(K5491="","",INDEX(收费标合同信息维护!A:Q,MATCH(G5491,收费标合同信息维护!M:M,0),13))=G5491,"有","无"),"无"))</f>
        <v/>
      </c>
      <c r="J5491" s="3" t="s">
        <v>3884</v>
      </c>
      <c r="K5491" s="3" t="s">
        <v>16964</v>
      </c>
      <c r="L5491" s="3" t="s">
        <v>6025</v>
      </c>
      <c r="M5491" s="3" t="s">
        <v>6026</v>
      </c>
      <c r="N5491" s="3" t="s">
        <v>6477</v>
      </c>
      <c r="O5491" s="3" t="s">
        <v>6478</v>
      </c>
      <c r="P5491" s="3" t="s">
        <v>16972</v>
      </c>
      <c r="Q5491" s="3" t="s">
        <v>16973</v>
      </c>
      <c r="R5491" s="3" t="s">
        <v>6484</v>
      </c>
      <c r="S5491" s="3" t="s">
        <v>6491</v>
      </c>
      <c r="T5491" s="3" t="s">
        <v>6496</v>
      </c>
      <c r="U5491" s="3" t="s">
        <v>154</v>
      </c>
      <c r="V5491" s="3" t="s">
        <v>6608</v>
      </c>
      <c r="W5491" s="3" t="s">
        <v>154</v>
      </c>
      <c r="X5491" s="3" t="s">
        <v>154</v>
      </c>
      <c r="Y5491" s="3" t="s">
        <v>154</v>
      </c>
      <c r="Z5491" s="3" t="s">
        <v>154</v>
      </c>
      <c r="AA5491" s="3" t="s">
        <v>154</v>
      </c>
      <c r="AB5491" s="3" t="s">
        <v>154</v>
      </c>
      <c r="AC5491" s="3" t="s">
        <v>154</v>
      </c>
      <c r="AD5491" s="3" t="s">
        <v>6151</v>
      </c>
      <c r="AE5491" s="3" t="s">
        <v>6151</v>
      </c>
      <c r="AF5491" s="3" t="s">
        <v>6040</v>
      </c>
      <c r="AG5491" s="3" t="s">
        <v>154</v>
      </c>
      <c r="AH5491" s="3" t="s">
        <v>6478</v>
      </c>
      <c r="AI5491" s="3" t="s">
        <v>6482</v>
      </c>
      <c r="AJ5491" s="3" t="s">
        <v>16974</v>
      </c>
    </row>
    <row r="5492" spans="1:36" ht="15">
      <c r="A5492" s="10">
        <v>5631</v>
      </c>
      <c r="B5492" t="str">
        <f>IF(K5492="总计","",INDEX(主数据!A:AD,MATCH(J5492,主数据!A:A,0),9))</f>
        <v>华南大区公司</v>
      </c>
      <c r="C5492" t="str">
        <f>IF(K5492="","",INDEX(主数据!A:AD,MATCH(J5492,主数据!A:A,0),11))</f>
        <v>福州东区</v>
      </c>
      <c r="D5492" t="str">
        <f t="shared" si="340"/>
        <v>FZ41物业服务费标准方式2.00</v>
      </c>
      <c r="E5492" s="13" t="str">
        <f t="shared" si="342"/>
        <v>2.00</v>
      </c>
      <c r="F5492" s="13" t="str">
        <f>IF(E5492="","",IFERROR(IF(IF(K5492="","",INDEX(收费标合同信息维护!A:Q,MATCH(D5492,收费标合同信息维护!J:J,0),10))=D5492,"有","无"),"无"))</f>
        <v>无</v>
      </c>
      <c r="G5492" s="13" t="str">
        <f t="shared" si="341"/>
        <v/>
      </c>
      <c r="H5492" s="13" t="str">
        <f t="shared" si="343"/>
        <v/>
      </c>
      <c r="I5492" s="13" t="str">
        <f>IF(G5492="","",IFERROR(IF(IF(K5492="","",INDEX(收费标合同信息维护!A:Q,MATCH(G5492,收费标合同信息维护!M:M,0),13))=G5492,"有","无"),"无"))</f>
        <v/>
      </c>
      <c r="J5492" s="3" t="s">
        <v>4055</v>
      </c>
      <c r="K5492" s="3" t="s">
        <v>16975</v>
      </c>
      <c r="L5492" s="3" t="s">
        <v>6025</v>
      </c>
      <c r="M5492" s="3" t="s">
        <v>6026</v>
      </c>
      <c r="N5492" s="3" t="s">
        <v>6477</v>
      </c>
      <c r="O5492" s="3" t="s">
        <v>6478</v>
      </c>
      <c r="P5492" s="3" t="s">
        <v>16976</v>
      </c>
      <c r="Q5492" s="3" t="s">
        <v>6845</v>
      </c>
      <c r="R5492" s="3" t="s">
        <v>6484</v>
      </c>
      <c r="S5492" s="3" t="s">
        <v>6491</v>
      </c>
      <c r="T5492" s="3" t="s">
        <v>6496</v>
      </c>
      <c r="U5492" s="3" t="s">
        <v>154</v>
      </c>
      <c r="V5492" s="3" t="s">
        <v>6686</v>
      </c>
      <c r="W5492" s="3" t="s">
        <v>154</v>
      </c>
      <c r="X5492" s="3" t="s">
        <v>154</v>
      </c>
      <c r="Y5492" s="3" t="s">
        <v>154</v>
      </c>
      <c r="Z5492" s="3" t="s">
        <v>154</v>
      </c>
      <c r="AA5492" s="3" t="s">
        <v>154</v>
      </c>
      <c r="AB5492" s="3" t="s">
        <v>154</v>
      </c>
      <c r="AC5492" s="3" t="s">
        <v>154</v>
      </c>
      <c r="AD5492" s="3" t="s">
        <v>6151</v>
      </c>
      <c r="AE5492" s="3" t="s">
        <v>6151</v>
      </c>
      <c r="AF5492" s="3" t="s">
        <v>154</v>
      </c>
      <c r="AG5492" s="3" t="s">
        <v>154</v>
      </c>
      <c r="AH5492" s="3" t="s">
        <v>6478</v>
      </c>
      <c r="AI5492" s="3" t="s">
        <v>6482</v>
      </c>
      <c r="AJ5492" s="3" t="s">
        <v>11726</v>
      </c>
    </row>
    <row r="5493" spans="1:36" ht="15">
      <c r="A5493" s="10">
        <v>5632</v>
      </c>
      <c r="B5493" t="str">
        <f>IF(K5493="总计","",INDEX(主数据!A:AD,MATCH(J5493,主数据!A:A,0),9))</f>
        <v>华南大区公司</v>
      </c>
      <c r="C5493" t="str">
        <f>IF(K5493="","",INDEX(主数据!A:AD,MATCH(J5493,主数据!A:A,0),11))</f>
        <v>福州东区</v>
      </c>
      <c r="D5493" t="str">
        <f t="shared" si="340"/>
        <v>FZ41物业服务费标准方式3.00</v>
      </c>
      <c r="E5493" s="13" t="str">
        <f t="shared" si="342"/>
        <v>3.00</v>
      </c>
      <c r="F5493" s="13" t="str">
        <f>IF(E5493="","",IFERROR(IF(IF(K5493="","",INDEX(收费标合同信息维护!A:Q,MATCH(D5493,收费标合同信息维护!J:J,0),10))=D5493,"有","无"),"无"))</f>
        <v>无</v>
      </c>
      <c r="G5493" s="13" t="str">
        <f t="shared" si="341"/>
        <v/>
      </c>
      <c r="H5493" s="13" t="str">
        <f t="shared" si="343"/>
        <v/>
      </c>
      <c r="I5493" s="13" t="str">
        <f>IF(G5493="","",IFERROR(IF(IF(K5493="","",INDEX(收费标合同信息维护!A:Q,MATCH(G5493,收费标合同信息维护!M:M,0),13))=G5493,"有","无"),"无"))</f>
        <v/>
      </c>
      <c r="J5493" s="3" t="s">
        <v>4055</v>
      </c>
      <c r="K5493" s="3" t="s">
        <v>16975</v>
      </c>
      <c r="L5493" s="3" t="s">
        <v>6025</v>
      </c>
      <c r="M5493" s="3" t="s">
        <v>6026</v>
      </c>
      <c r="N5493" s="3" t="s">
        <v>6477</v>
      </c>
      <c r="O5493" s="3" t="s">
        <v>6478</v>
      </c>
      <c r="P5493" s="3" t="s">
        <v>16977</v>
      </c>
      <c r="Q5493" s="3" t="s">
        <v>8528</v>
      </c>
      <c r="R5493" s="3" t="s">
        <v>6484</v>
      </c>
      <c r="S5493" s="3" t="s">
        <v>6491</v>
      </c>
      <c r="T5493" s="3" t="s">
        <v>6496</v>
      </c>
      <c r="U5493" s="3" t="s">
        <v>154</v>
      </c>
      <c r="V5493" s="3" t="s">
        <v>6672</v>
      </c>
      <c r="W5493" s="3" t="s">
        <v>154</v>
      </c>
      <c r="X5493" s="3" t="s">
        <v>154</v>
      </c>
      <c r="Y5493" s="3" t="s">
        <v>154</v>
      </c>
      <c r="Z5493" s="3" t="s">
        <v>154</v>
      </c>
      <c r="AA5493" s="3" t="s">
        <v>154</v>
      </c>
      <c r="AB5493" s="3" t="s">
        <v>154</v>
      </c>
      <c r="AC5493" s="3" t="s">
        <v>154</v>
      </c>
      <c r="AD5493" s="3" t="s">
        <v>6151</v>
      </c>
      <c r="AE5493" s="3" t="s">
        <v>6151</v>
      </c>
      <c r="AF5493" s="3" t="s">
        <v>154</v>
      </c>
      <c r="AG5493" s="3" t="s">
        <v>154</v>
      </c>
      <c r="AH5493" s="3" t="s">
        <v>6478</v>
      </c>
      <c r="AI5493" s="3" t="s">
        <v>6482</v>
      </c>
      <c r="AJ5493" s="3" t="s">
        <v>6140</v>
      </c>
    </row>
    <row r="5494" spans="1:36" ht="15">
      <c r="A5494" s="10">
        <v>5633</v>
      </c>
      <c r="B5494" t="str">
        <f>IF(K5494="总计","",INDEX(主数据!A:AD,MATCH(J5494,主数据!A:A,0),9))</f>
        <v>华南大区公司</v>
      </c>
      <c r="C5494" t="str">
        <f>IF(K5494="","",INDEX(主数据!A:AD,MATCH(J5494,主数据!A:A,0),11))</f>
        <v>福州东区</v>
      </c>
      <c r="D5494" t="str">
        <f t="shared" si="340"/>
        <v>FZ41物业服务费直接录入</v>
      </c>
      <c r="E5494" s="13" t="str">
        <f t="shared" si="342"/>
        <v/>
      </c>
      <c r="F5494" s="13" t="str">
        <f>IF(E5494="","",IFERROR(IF(IF(K5494="","",INDEX(收费标合同信息维护!A:Q,MATCH(D5494,收费标合同信息维护!J:J,0),10))=D5494,"有","无"),"无"))</f>
        <v/>
      </c>
      <c r="G5494" s="13" t="str">
        <f t="shared" si="341"/>
        <v/>
      </c>
      <c r="H5494" s="13" t="str">
        <f t="shared" si="343"/>
        <v/>
      </c>
      <c r="I5494" s="13" t="str">
        <f>IF(G5494="","",IFERROR(IF(IF(K5494="","",INDEX(收费标合同信息维护!A:Q,MATCH(G5494,收费标合同信息维护!M:M,0),13))=G5494,"有","无"),"无"))</f>
        <v/>
      </c>
      <c r="J5494" s="3" t="s">
        <v>4055</v>
      </c>
      <c r="K5494" s="3" t="s">
        <v>16975</v>
      </c>
      <c r="L5494" s="3" t="s">
        <v>6025</v>
      </c>
      <c r="M5494" s="3" t="s">
        <v>6026</v>
      </c>
      <c r="N5494" s="3" t="s">
        <v>6477</v>
      </c>
      <c r="O5494" s="3" t="s">
        <v>6478</v>
      </c>
      <c r="P5494" s="3" t="s">
        <v>16978</v>
      </c>
      <c r="Q5494" s="3" t="s">
        <v>8892</v>
      </c>
      <c r="R5494" s="3" t="s">
        <v>6479</v>
      </c>
      <c r="S5494" s="3" t="s">
        <v>6480</v>
      </c>
      <c r="T5494" s="3" t="s">
        <v>6496</v>
      </c>
      <c r="U5494" s="3" t="s">
        <v>154</v>
      </c>
      <c r="V5494" s="3" t="s">
        <v>154</v>
      </c>
      <c r="W5494" s="3" t="s">
        <v>154</v>
      </c>
      <c r="X5494" s="3" t="s">
        <v>154</v>
      </c>
      <c r="Y5494" s="3" t="s">
        <v>154</v>
      </c>
      <c r="Z5494" s="3" t="s">
        <v>154</v>
      </c>
      <c r="AA5494" s="3" t="s">
        <v>154</v>
      </c>
      <c r="AB5494" s="3" t="s">
        <v>154</v>
      </c>
      <c r="AC5494" s="3" t="s">
        <v>154</v>
      </c>
      <c r="AD5494" s="3" t="s">
        <v>6151</v>
      </c>
      <c r="AE5494" s="3" t="s">
        <v>6151</v>
      </c>
      <c r="AF5494" s="3" t="s">
        <v>154</v>
      </c>
      <c r="AG5494" s="3" t="s">
        <v>154</v>
      </c>
      <c r="AH5494" s="3" t="s">
        <v>6478</v>
      </c>
      <c r="AI5494" s="3" t="s">
        <v>6482</v>
      </c>
      <c r="AJ5494" s="3" t="s">
        <v>16979</v>
      </c>
    </row>
    <row r="5495" spans="1:36" ht="15">
      <c r="A5495" s="10">
        <v>5634</v>
      </c>
      <c r="B5495" t="str">
        <f>IF(K5495="总计","",INDEX(主数据!A:AD,MATCH(J5495,主数据!A:A,0),9))</f>
        <v>华南大区公司</v>
      </c>
      <c r="C5495" t="str">
        <f>IF(K5495="","",INDEX(主数据!A:AD,MATCH(J5495,主数据!A:A,0),11))</f>
        <v>福州东区</v>
      </c>
      <c r="D5495" t="str">
        <f t="shared" si="340"/>
        <v>FZ41公共水费直接录入</v>
      </c>
      <c r="E5495" s="13" t="str">
        <f t="shared" si="342"/>
        <v/>
      </c>
      <c r="F5495" s="13" t="str">
        <f>IF(E5495="","",IFERROR(IF(IF(K5495="","",INDEX(收费标合同信息维护!A:Q,MATCH(D5495,收费标合同信息维护!J:J,0),10))=D5495,"有","无"),"无"))</f>
        <v/>
      </c>
      <c r="G5495" s="13" t="str">
        <f t="shared" si="341"/>
        <v/>
      </c>
      <c r="H5495" s="13" t="str">
        <f t="shared" si="343"/>
        <v/>
      </c>
      <c r="I5495" s="13" t="str">
        <f>IF(G5495="","",IFERROR(IF(IF(K5495="","",INDEX(收费标合同信息维护!A:Q,MATCH(G5495,收费标合同信息维护!M:M,0),13))=G5495,"有","无"),"无"))</f>
        <v/>
      </c>
      <c r="J5495" s="3" t="s">
        <v>4055</v>
      </c>
      <c r="K5495" s="3" t="s">
        <v>16975</v>
      </c>
      <c r="L5495" s="3" t="s">
        <v>6985</v>
      </c>
      <c r="M5495" s="3" t="s">
        <v>7158</v>
      </c>
      <c r="N5495" s="3" t="s">
        <v>6477</v>
      </c>
      <c r="O5495" s="3" t="s">
        <v>6478</v>
      </c>
      <c r="P5495" s="3" t="s">
        <v>16980</v>
      </c>
      <c r="Q5495" s="3" t="s">
        <v>7158</v>
      </c>
      <c r="R5495" s="3" t="s">
        <v>6479</v>
      </c>
      <c r="S5495" s="3" t="s">
        <v>6480</v>
      </c>
      <c r="T5495" s="3" t="s">
        <v>6496</v>
      </c>
      <c r="U5495" s="3" t="s">
        <v>154</v>
      </c>
      <c r="V5495" s="3" t="s">
        <v>154</v>
      </c>
      <c r="W5495" s="3" t="s">
        <v>154</v>
      </c>
      <c r="X5495" s="3" t="s">
        <v>154</v>
      </c>
      <c r="Y5495" s="3" t="s">
        <v>154</v>
      </c>
      <c r="Z5495" s="3" t="s">
        <v>154</v>
      </c>
      <c r="AA5495" s="3" t="s">
        <v>154</v>
      </c>
      <c r="AB5495" s="3" t="s">
        <v>154</v>
      </c>
      <c r="AC5495" s="3" t="s">
        <v>154</v>
      </c>
      <c r="AD5495" s="3" t="s">
        <v>6151</v>
      </c>
      <c r="AE5495" s="3" t="s">
        <v>6151</v>
      </c>
      <c r="AF5495" s="3" t="s">
        <v>154</v>
      </c>
      <c r="AG5495" s="3" t="s">
        <v>154</v>
      </c>
      <c r="AH5495" s="3" t="s">
        <v>6478</v>
      </c>
      <c r="AI5495" s="3" t="s">
        <v>6727</v>
      </c>
      <c r="AJ5495" s="3" t="s">
        <v>6489</v>
      </c>
    </row>
    <row r="5496" spans="1:36" ht="15">
      <c r="A5496" s="10">
        <v>5635</v>
      </c>
      <c r="B5496" t="str">
        <f>IF(K5496="总计","",INDEX(主数据!A:AD,MATCH(J5496,主数据!A:A,0),9))</f>
        <v>华南大区公司</v>
      </c>
      <c r="C5496" t="str">
        <f>IF(K5496="","",INDEX(主数据!A:AD,MATCH(J5496,主数据!A:A,0),11))</f>
        <v>福州东区</v>
      </c>
      <c r="D5496" t="str">
        <f t="shared" si="340"/>
        <v>FZ41公共电费直接录入</v>
      </c>
      <c r="E5496" s="13" t="str">
        <f t="shared" si="342"/>
        <v/>
      </c>
      <c r="F5496" s="13" t="str">
        <f>IF(E5496="","",IFERROR(IF(IF(K5496="","",INDEX(收费标合同信息维护!A:Q,MATCH(D5496,收费标合同信息维护!J:J,0),10))=D5496,"有","无"),"无"))</f>
        <v/>
      </c>
      <c r="G5496" s="13" t="str">
        <f t="shared" si="341"/>
        <v/>
      </c>
      <c r="H5496" s="13" t="str">
        <f t="shared" si="343"/>
        <v/>
      </c>
      <c r="I5496" s="13" t="str">
        <f>IF(G5496="","",IFERROR(IF(IF(K5496="","",INDEX(收费标合同信息维护!A:Q,MATCH(G5496,收费标合同信息维护!M:M,0),13))=G5496,"有","无"),"无"))</f>
        <v/>
      </c>
      <c r="J5496" s="3" t="s">
        <v>4055</v>
      </c>
      <c r="K5496" s="3" t="s">
        <v>16975</v>
      </c>
      <c r="L5496" s="3" t="s">
        <v>6826</v>
      </c>
      <c r="M5496" s="3" t="s">
        <v>7076</v>
      </c>
      <c r="N5496" s="3" t="s">
        <v>6477</v>
      </c>
      <c r="O5496" s="3" t="s">
        <v>6478</v>
      </c>
      <c r="P5496" s="3" t="s">
        <v>16981</v>
      </c>
      <c r="Q5496" s="3" t="s">
        <v>7076</v>
      </c>
      <c r="R5496" s="3" t="s">
        <v>6479</v>
      </c>
      <c r="S5496" s="3" t="s">
        <v>6480</v>
      </c>
      <c r="T5496" s="3" t="s">
        <v>6496</v>
      </c>
      <c r="U5496" s="3" t="s">
        <v>154</v>
      </c>
      <c r="V5496" s="3" t="s">
        <v>154</v>
      </c>
      <c r="W5496" s="3" t="s">
        <v>154</v>
      </c>
      <c r="X5496" s="3" t="s">
        <v>154</v>
      </c>
      <c r="Y5496" s="3" t="s">
        <v>154</v>
      </c>
      <c r="Z5496" s="3" t="s">
        <v>154</v>
      </c>
      <c r="AA5496" s="3" t="s">
        <v>154</v>
      </c>
      <c r="AB5496" s="3" t="s">
        <v>154</v>
      </c>
      <c r="AC5496" s="3" t="s">
        <v>154</v>
      </c>
      <c r="AD5496" s="3" t="s">
        <v>6151</v>
      </c>
      <c r="AE5496" s="3" t="s">
        <v>6151</v>
      </c>
      <c r="AF5496" s="3" t="s">
        <v>154</v>
      </c>
      <c r="AG5496" s="3" t="s">
        <v>154</v>
      </c>
      <c r="AH5496" s="3" t="s">
        <v>6478</v>
      </c>
      <c r="AI5496" s="3" t="s">
        <v>6727</v>
      </c>
      <c r="AJ5496" s="3" t="s">
        <v>6489</v>
      </c>
    </row>
    <row r="5497" spans="1:36" ht="15">
      <c r="A5497" s="10">
        <v>5636</v>
      </c>
      <c r="B5497" t="str">
        <f>IF(K5497="总计","",INDEX(主数据!A:AD,MATCH(J5497,主数据!A:A,0),9))</f>
        <v>华南大区公司</v>
      </c>
      <c r="C5497" t="str">
        <f>IF(K5497="","",INDEX(主数据!A:AD,MATCH(J5497,主数据!A:A,0),11))</f>
        <v>福州东区</v>
      </c>
      <c r="D5497" t="str">
        <f t="shared" si="340"/>
        <v>FZ41其他费用直接录入</v>
      </c>
      <c r="E5497" s="13" t="str">
        <f t="shared" si="342"/>
        <v/>
      </c>
      <c r="F5497" s="13" t="str">
        <f>IF(E5497="","",IFERROR(IF(IF(K5497="","",INDEX(收费标合同信息维护!A:Q,MATCH(D5497,收费标合同信息维护!J:J,0),10))=D5497,"有","无"),"无"))</f>
        <v/>
      </c>
      <c r="G5497" s="13" t="str">
        <f t="shared" si="341"/>
        <v/>
      </c>
      <c r="H5497" s="13" t="str">
        <f t="shared" si="343"/>
        <v/>
      </c>
      <c r="I5497" s="13" t="str">
        <f>IF(G5497="","",IFERROR(IF(IF(K5497="","",INDEX(收费标合同信息维护!A:Q,MATCH(G5497,收费标合同信息维护!M:M,0),13))=G5497,"有","无"),"无"))</f>
        <v/>
      </c>
      <c r="J5497" s="3" t="s">
        <v>4055</v>
      </c>
      <c r="K5497" s="3" t="s">
        <v>16975</v>
      </c>
      <c r="L5497" s="3" t="s">
        <v>6544</v>
      </c>
      <c r="M5497" s="3" t="s">
        <v>6545</v>
      </c>
      <c r="N5497" s="3" t="s">
        <v>6477</v>
      </c>
      <c r="O5497" s="3" t="s">
        <v>6478</v>
      </c>
      <c r="P5497" s="3" t="s">
        <v>16982</v>
      </c>
      <c r="Q5497" s="3" t="s">
        <v>6836</v>
      </c>
      <c r="R5497" s="3" t="s">
        <v>6479</v>
      </c>
      <c r="S5497" s="3" t="s">
        <v>6480</v>
      </c>
      <c r="T5497" s="3" t="s">
        <v>6496</v>
      </c>
      <c r="U5497" s="3" t="s">
        <v>154</v>
      </c>
      <c r="V5497" s="3" t="s">
        <v>154</v>
      </c>
      <c r="W5497" s="3" t="s">
        <v>154</v>
      </c>
      <c r="X5497" s="3" t="s">
        <v>154</v>
      </c>
      <c r="Y5497" s="3" t="s">
        <v>154</v>
      </c>
      <c r="Z5497" s="3" t="s">
        <v>154</v>
      </c>
      <c r="AA5497" s="3" t="s">
        <v>154</v>
      </c>
      <c r="AB5497" s="3" t="s">
        <v>154</v>
      </c>
      <c r="AC5497" s="3" t="s">
        <v>154</v>
      </c>
      <c r="AD5497" s="3" t="s">
        <v>6151</v>
      </c>
      <c r="AE5497" s="3" t="s">
        <v>6151</v>
      </c>
      <c r="AF5497" s="3" t="s">
        <v>154</v>
      </c>
      <c r="AG5497" s="3" t="s">
        <v>154</v>
      </c>
      <c r="AH5497" s="3" t="s">
        <v>6478</v>
      </c>
      <c r="AI5497" s="3" t="s">
        <v>6482</v>
      </c>
      <c r="AJ5497" s="3" t="s">
        <v>16979</v>
      </c>
    </row>
    <row r="5498" spans="1:36" ht="15">
      <c r="A5498" s="10">
        <v>5637</v>
      </c>
      <c r="B5498" t="str">
        <f>IF(K5498="总计","",INDEX(主数据!A:AD,MATCH(J5498,主数据!A:A,0),9))</f>
        <v>华南大区公司</v>
      </c>
      <c r="C5498" t="str">
        <f>IF(K5498="","",INDEX(主数据!A:AD,MATCH(J5498,主数据!A:A,0),11))</f>
        <v>福州东区</v>
      </c>
      <c r="D5498" t="str">
        <f t="shared" si="340"/>
        <v>FZ41公摊费直接录入</v>
      </c>
      <c r="E5498" s="13" t="str">
        <f t="shared" si="342"/>
        <v/>
      </c>
      <c r="F5498" s="13" t="str">
        <f>IF(E5498="","",IFERROR(IF(IF(K5498="","",INDEX(收费标合同信息维护!A:Q,MATCH(D5498,收费标合同信息维护!J:J,0),10))=D5498,"有","无"),"无"))</f>
        <v/>
      </c>
      <c r="G5498" s="13" t="str">
        <f t="shared" si="341"/>
        <v/>
      </c>
      <c r="H5498" s="13" t="str">
        <f t="shared" si="343"/>
        <v/>
      </c>
      <c r="I5498" s="13" t="str">
        <f>IF(G5498="","",IFERROR(IF(IF(K5498="","",INDEX(收费标合同信息维护!A:Q,MATCH(G5498,收费标合同信息维护!M:M,0),13))=G5498,"有","无"),"无"))</f>
        <v/>
      </c>
      <c r="J5498" s="3" t="s">
        <v>4055</v>
      </c>
      <c r="K5498" s="3" t="s">
        <v>16975</v>
      </c>
      <c r="L5498" s="3" t="s">
        <v>6738</v>
      </c>
      <c r="M5498" s="3" t="s">
        <v>6739</v>
      </c>
      <c r="N5498" s="3" t="s">
        <v>6477</v>
      </c>
      <c r="O5498" s="3" t="s">
        <v>6597</v>
      </c>
      <c r="P5498" s="3" t="s">
        <v>16983</v>
      </c>
      <c r="Q5498" s="3" t="s">
        <v>6739</v>
      </c>
      <c r="R5498" s="3" t="s">
        <v>6479</v>
      </c>
      <c r="S5498" s="3" t="s">
        <v>6480</v>
      </c>
      <c r="T5498" s="3" t="s">
        <v>6496</v>
      </c>
      <c r="U5498" s="3" t="s">
        <v>6716</v>
      </c>
      <c r="V5498" s="3" t="s">
        <v>154</v>
      </c>
      <c r="W5498" s="3" t="s">
        <v>154</v>
      </c>
      <c r="X5498" s="3" t="s">
        <v>154</v>
      </c>
      <c r="Y5498" s="3" t="s">
        <v>154</v>
      </c>
      <c r="Z5498" s="3" t="s">
        <v>154</v>
      </c>
      <c r="AA5498" s="3" t="s">
        <v>154</v>
      </c>
      <c r="AB5498" s="3" t="s">
        <v>154</v>
      </c>
      <c r="AC5498" s="3" t="s">
        <v>154</v>
      </c>
      <c r="AD5498" s="3" t="s">
        <v>6151</v>
      </c>
      <c r="AE5498" s="3" t="s">
        <v>6151</v>
      </c>
      <c r="AF5498" s="3" t="s">
        <v>154</v>
      </c>
      <c r="AG5498" s="3" t="s">
        <v>154</v>
      </c>
      <c r="AH5498" s="3" t="s">
        <v>6478</v>
      </c>
      <c r="AI5498" s="3" t="s">
        <v>6482</v>
      </c>
      <c r="AJ5498" s="3" t="s">
        <v>16979</v>
      </c>
    </row>
    <row r="5499" spans="1:36" ht="15">
      <c r="A5499" s="10">
        <v>5638</v>
      </c>
      <c r="B5499" t="str">
        <f>IF(K5499="总计","",INDEX(主数据!A:AD,MATCH(J5499,主数据!A:A,0),9))</f>
        <v>华南大区公司</v>
      </c>
      <c r="C5499" t="str">
        <f>IF(K5499="","",INDEX(主数据!A:AD,MATCH(J5499,主数据!A:A,0),11))</f>
        <v>福州东区</v>
      </c>
      <c r="D5499" t="str">
        <f t="shared" si="340"/>
        <v>FZ41代收代付其他费用直接录入</v>
      </c>
      <c r="E5499" s="13" t="str">
        <f t="shared" si="342"/>
        <v/>
      </c>
      <c r="F5499" s="13" t="str">
        <f>IF(E5499="","",IFERROR(IF(IF(K5499="","",INDEX(收费标合同信息维护!A:Q,MATCH(D5499,收费标合同信息维护!J:J,0),10))=D5499,"有","无"),"无"))</f>
        <v/>
      </c>
      <c r="G5499" s="13" t="str">
        <f t="shared" si="341"/>
        <v/>
      </c>
      <c r="H5499" s="13" t="str">
        <f t="shared" si="343"/>
        <v/>
      </c>
      <c r="I5499" s="13" t="str">
        <f>IF(G5499="","",IFERROR(IF(IF(K5499="","",INDEX(收费标合同信息维护!A:Q,MATCH(G5499,收费标合同信息维护!M:M,0),13))=G5499,"有","无"),"无"))</f>
        <v/>
      </c>
      <c r="J5499" s="3" t="s">
        <v>4055</v>
      </c>
      <c r="K5499" s="3" t="s">
        <v>16975</v>
      </c>
      <c r="L5499" s="3" t="s">
        <v>6620</v>
      </c>
      <c r="M5499" s="3" t="s">
        <v>6621</v>
      </c>
      <c r="N5499" s="3" t="s">
        <v>6477</v>
      </c>
      <c r="O5499" s="3" t="s">
        <v>6478</v>
      </c>
      <c r="P5499" s="3" t="s">
        <v>16984</v>
      </c>
      <c r="Q5499" s="3" t="s">
        <v>8543</v>
      </c>
      <c r="R5499" s="3" t="s">
        <v>6479</v>
      </c>
      <c r="S5499" s="3" t="s">
        <v>6480</v>
      </c>
      <c r="T5499" s="3" t="s">
        <v>6496</v>
      </c>
      <c r="U5499" s="3" t="s">
        <v>6716</v>
      </c>
      <c r="V5499" s="3" t="s">
        <v>154</v>
      </c>
      <c r="W5499" s="3" t="s">
        <v>154</v>
      </c>
      <c r="X5499" s="3" t="s">
        <v>154</v>
      </c>
      <c r="Y5499" s="3" t="s">
        <v>154</v>
      </c>
      <c r="Z5499" s="3" t="s">
        <v>154</v>
      </c>
      <c r="AA5499" s="3" t="s">
        <v>154</v>
      </c>
      <c r="AB5499" s="3" t="s">
        <v>154</v>
      </c>
      <c r="AC5499" s="3" t="s">
        <v>154</v>
      </c>
      <c r="AD5499" s="3" t="s">
        <v>6151</v>
      </c>
      <c r="AE5499" s="3" t="s">
        <v>6151</v>
      </c>
      <c r="AF5499" s="3" t="s">
        <v>154</v>
      </c>
      <c r="AG5499" s="3" t="s">
        <v>154</v>
      </c>
      <c r="AH5499" s="3" t="s">
        <v>6478</v>
      </c>
      <c r="AI5499" s="3" t="s">
        <v>6482</v>
      </c>
      <c r="AJ5499" s="3" t="s">
        <v>16979</v>
      </c>
    </row>
    <row r="5500" spans="1:36" ht="15">
      <c r="A5500" s="10">
        <v>5639</v>
      </c>
      <c r="B5500" t="str">
        <f>IF(K5500="总计","",INDEX(主数据!A:AD,MATCH(J5500,主数据!A:A,0),9))</f>
        <v>华南大区公司</v>
      </c>
      <c r="C5500" t="str">
        <f>IF(K5500="","",INDEX(主数据!A:AD,MATCH(J5500,主数据!A:A,0),11))</f>
        <v>福州东区</v>
      </c>
      <c r="D5500" t="str">
        <f t="shared" si="340"/>
        <v>FZ41前期介入费直接录入</v>
      </c>
      <c r="E5500" s="13" t="str">
        <f t="shared" si="342"/>
        <v/>
      </c>
      <c r="F5500" s="13" t="str">
        <f>IF(E5500="","",IFERROR(IF(IF(K5500="","",INDEX(收费标合同信息维护!A:Q,MATCH(D5500,收费标合同信息维护!J:J,0),10))=D5500,"有","无"),"无"))</f>
        <v/>
      </c>
      <c r="G5500" s="13" t="str">
        <f t="shared" si="341"/>
        <v/>
      </c>
      <c r="H5500" s="13" t="str">
        <f t="shared" si="343"/>
        <v/>
      </c>
      <c r="I5500" s="13" t="str">
        <f>IF(G5500="","",IFERROR(IF(IF(K5500="","",INDEX(收费标合同信息维护!A:Q,MATCH(G5500,收费标合同信息维护!M:M,0),13))=G5500,"有","无"),"无"))</f>
        <v/>
      </c>
      <c r="J5500" s="3" t="s">
        <v>4055</v>
      </c>
      <c r="K5500" s="3" t="s">
        <v>16975</v>
      </c>
      <c r="L5500" s="3" t="s">
        <v>6551</v>
      </c>
      <c r="M5500" s="3" t="s">
        <v>6552</v>
      </c>
      <c r="N5500" s="3" t="s">
        <v>6477</v>
      </c>
      <c r="O5500" s="3" t="s">
        <v>6478</v>
      </c>
      <c r="P5500" s="3" t="s">
        <v>16985</v>
      </c>
      <c r="Q5500" s="3" t="s">
        <v>6552</v>
      </c>
      <c r="R5500" s="3" t="s">
        <v>6479</v>
      </c>
      <c r="S5500" s="3" t="s">
        <v>6480</v>
      </c>
      <c r="T5500" s="3" t="s">
        <v>6496</v>
      </c>
      <c r="U5500" s="3" t="s">
        <v>154</v>
      </c>
      <c r="V5500" s="3" t="s">
        <v>154</v>
      </c>
      <c r="W5500" s="3" t="s">
        <v>154</v>
      </c>
      <c r="X5500" s="3" t="s">
        <v>154</v>
      </c>
      <c r="Y5500" s="3" t="s">
        <v>154</v>
      </c>
      <c r="Z5500" s="3" t="s">
        <v>154</v>
      </c>
      <c r="AA5500" s="3" t="s">
        <v>154</v>
      </c>
      <c r="AB5500" s="3" t="s">
        <v>154</v>
      </c>
      <c r="AC5500" s="3" t="s">
        <v>154</v>
      </c>
      <c r="AD5500" s="3" t="s">
        <v>6151</v>
      </c>
      <c r="AE5500" s="3" t="s">
        <v>6151</v>
      </c>
      <c r="AF5500" s="3" t="s">
        <v>154</v>
      </c>
      <c r="AG5500" s="3" t="s">
        <v>154</v>
      </c>
      <c r="AH5500" s="3" t="s">
        <v>6478</v>
      </c>
      <c r="AI5500" s="3" t="s">
        <v>6482</v>
      </c>
      <c r="AJ5500" s="3" t="s">
        <v>6033</v>
      </c>
    </row>
    <row r="5501" spans="1:36" ht="15">
      <c r="A5501" s="10">
        <v>5640</v>
      </c>
      <c r="B5501" t="str">
        <f>IF(K5501="总计","",INDEX(主数据!A:AD,MATCH(J5501,主数据!A:A,0),9))</f>
        <v>华西大区公司</v>
      </c>
      <c r="C5501" t="str">
        <f>IF(K5501="","",INDEX(主数据!A:AD,MATCH(J5501,主数据!A:A,0),11))</f>
        <v>重庆南区</v>
      </c>
      <c r="D5501" t="str">
        <f t="shared" si="340"/>
        <v>CQ16物业服务费标准方式1.10</v>
      </c>
      <c r="E5501" s="13" t="str">
        <f t="shared" si="342"/>
        <v>1.10</v>
      </c>
      <c r="F5501" s="13" t="str">
        <f>IF(E5501="","",IFERROR(IF(IF(K5501="","",INDEX(收费标合同信息维护!A:Q,MATCH(D5501,收费标合同信息维护!J:J,0),10))=D5501,"有","无"),"无"))</f>
        <v>无</v>
      </c>
      <c r="G5501" s="13" t="str">
        <f t="shared" si="341"/>
        <v/>
      </c>
      <c r="H5501" s="13" t="str">
        <f t="shared" si="343"/>
        <v/>
      </c>
      <c r="I5501" s="13" t="str">
        <f>IF(G5501="","",IFERROR(IF(IF(K5501="","",INDEX(收费标合同信息维护!A:Q,MATCH(G5501,收费标合同信息维护!M:M,0),13))=G5501,"有","无"),"无"))</f>
        <v/>
      </c>
      <c r="J5501" s="3" t="s">
        <v>4593</v>
      </c>
      <c r="K5501" s="3" t="s">
        <v>16986</v>
      </c>
      <c r="L5501" s="3" t="s">
        <v>6025</v>
      </c>
      <c r="M5501" s="3" t="s">
        <v>6026</v>
      </c>
      <c r="N5501" s="3" t="s">
        <v>6477</v>
      </c>
      <c r="O5501" s="3" t="s">
        <v>6478</v>
      </c>
      <c r="P5501" s="3" t="s">
        <v>16987</v>
      </c>
      <c r="Q5501" s="3" t="s">
        <v>16988</v>
      </c>
      <c r="R5501" s="3" t="s">
        <v>6484</v>
      </c>
      <c r="S5501" s="3" t="s">
        <v>6491</v>
      </c>
      <c r="T5501" s="3" t="s">
        <v>7025</v>
      </c>
      <c r="U5501" s="3" t="s">
        <v>154</v>
      </c>
      <c r="V5501" s="3" t="s">
        <v>6488</v>
      </c>
      <c r="W5501" s="3" t="s">
        <v>154</v>
      </c>
      <c r="X5501" s="3" t="s">
        <v>154</v>
      </c>
      <c r="Y5501" s="3" t="s">
        <v>154</v>
      </c>
      <c r="Z5501" s="3" t="s">
        <v>154</v>
      </c>
      <c r="AA5501" s="3" t="s">
        <v>154</v>
      </c>
      <c r="AB5501" s="3" t="s">
        <v>154</v>
      </c>
      <c r="AC5501" s="3" t="s">
        <v>154</v>
      </c>
      <c r="AD5501" s="3" t="s">
        <v>6151</v>
      </c>
      <c r="AE5501" s="3" t="s">
        <v>6151</v>
      </c>
      <c r="AF5501" s="3" t="s">
        <v>154</v>
      </c>
      <c r="AG5501" s="3" t="s">
        <v>154</v>
      </c>
      <c r="AH5501" s="3" t="s">
        <v>6478</v>
      </c>
      <c r="AI5501" s="3" t="s">
        <v>6482</v>
      </c>
      <c r="AJ5501" s="3" t="s">
        <v>6273</v>
      </c>
    </row>
    <row r="5502" spans="1:36" ht="15">
      <c r="A5502" s="10">
        <v>5641</v>
      </c>
      <c r="B5502" t="str">
        <f>IF(K5502="总计","",INDEX(主数据!A:AD,MATCH(J5502,主数据!A:A,0),9))</f>
        <v>华西大区公司</v>
      </c>
      <c r="C5502" t="str">
        <f>IF(K5502="","",INDEX(主数据!A:AD,MATCH(J5502,主数据!A:A,0),11))</f>
        <v>重庆南区</v>
      </c>
      <c r="D5502" t="str">
        <f t="shared" si="340"/>
        <v>CQ16物业服务费标准方式1.20</v>
      </c>
      <c r="E5502" s="13" t="str">
        <f t="shared" si="342"/>
        <v>1.20</v>
      </c>
      <c r="F5502" s="13" t="str">
        <f>IF(E5502="","",IFERROR(IF(IF(K5502="","",INDEX(收费标合同信息维护!A:Q,MATCH(D5502,收费标合同信息维护!J:J,0),10))=D5502,"有","无"),"无"))</f>
        <v>无</v>
      </c>
      <c r="G5502" s="13" t="str">
        <f t="shared" si="341"/>
        <v/>
      </c>
      <c r="H5502" s="13" t="str">
        <f t="shared" si="343"/>
        <v/>
      </c>
      <c r="I5502" s="13" t="str">
        <f>IF(G5502="","",IFERROR(IF(IF(K5502="","",INDEX(收费标合同信息维护!A:Q,MATCH(G5502,收费标合同信息维护!M:M,0),13))=G5502,"有","无"),"无"))</f>
        <v/>
      </c>
      <c r="J5502" s="3" t="s">
        <v>4593</v>
      </c>
      <c r="K5502" s="3" t="s">
        <v>16986</v>
      </c>
      <c r="L5502" s="3" t="s">
        <v>6025</v>
      </c>
      <c r="M5502" s="3" t="s">
        <v>6026</v>
      </c>
      <c r="N5502" s="3" t="s">
        <v>6477</v>
      </c>
      <c r="O5502" s="3" t="s">
        <v>6478</v>
      </c>
      <c r="P5502" s="3" t="s">
        <v>16989</v>
      </c>
      <c r="Q5502" s="3" t="s">
        <v>14958</v>
      </c>
      <c r="R5502" s="3" t="s">
        <v>6484</v>
      </c>
      <c r="S5502" s="3" t="s">
        <v>6491</v>
      </c>
      <c r="T5502" s="3" t="s">
        <v>7025</v>
      </c>
      <c r="U5502" s="3" t="s">
        <v>154</v>
      </c>
      <c r="V5502" s="3" t="s">
        <v>6614</v>
      </c>
      <c r="W5502" s="3" t="s">
        <v>154</v>
      </c>
      <c r="X5502" s="3" t="s">
        <v>154</v>
      </c>
      <c r="Y5502" s="3" t="s">
        <v>154</v>
      </c>
      <c r="Z5502" s="3" t="s">
        <v>154</v>
      </c>
      <c r="AA5502" s="3" t="s">
        <v>154</v>
      </c>
      <c r="AB5502" s="3" t="s">
        <v>154</v>
      </c>
      <c r="AC5502" s="3" t="s">
        <v>154</v>
      </c>
      <c r="AD5502" s="3" t="s">
        <v>6151</v>
      </c>
      <c r="AE5502" s="3" t="s">
        <v>6151</v>
      </c>
      <c r="AF5502" s="3" t="s">
        <v>154</v>
      </c>
      <c r="AG5502" s="3" t="s">
        <v>154</v>
      </c>
      <c r="AH5502" s="3" t="s">
        <v>6478</v>
      </c>
      <c r="AI5502" s="3" t="s">
        <v>6482</v>
      </c>
      <c r="AJ5502" s="3" t="s">
        <v>11336</v>
      </c>
    </row>
    <row r="5503" spans="1:36" ht="15">
      <c r="A5503" s="10">
        <v>5642</v>
      </c>
      <c r="B5503" t="str">
        <f>IF(K5503="总计","",INDEX(主数据!A:AD,MATCH(J5503,主数据!A:A,0),9))</f>
        <v>华西大区公司</v>
      </c>
      <c r="C5503" t="str">
        <f>IF(K5503="","",INDEX(主数据!A:AD,MATCH(J5503,主数据!A:A,0),11))</f>
        <v>重庆南区</v>
      </c>
      <c r="D5503" t="str">
        <f t="shared" si="340"/>
        <v>CQ16物业服务费标准方式1.40</v>
      </c>
      <c r="E5503" s="13" t="str">
        <f t="shared" si="342"/>
        <v>1.40</v>
      </c>
      <c r="F5503" s="13" t="str">
        <f>IF(E5503="","",IFERROR(IF(IF(K5503="","",INDEX(收费标合同信息维护!A:Q,MATCH(D5503,收费标合同信息维护!J:J,0),10))=D5503,"有","无"),"无"))</f>
        <v>无</v>
      </c>
      <c r="G5503" s="13" t="str">
        <f t="shared" si="341"/>
        <v/>
      </c>
      <c r="H5503" s="13" t="str">
        <f t="shared" si="343"/>
        <v/>
      </c>
      <c r="I5503" s="13" t="str">
        <f>IF(G5503="","",IFERROR(IF(IF(K5503="","",INDEX(收费标合同信息维护!A:Q,MATCH(G5503,收费标合同信息维护!M:M,0),13))=G5503,"有","无"),"无"))</f>
        <v/>
      </c>
      <c r="J5503" s="3" t="s">
        <v>4593</v>
      </c>
      <c r="K5503" s="3" t="s">
        <v>16986</v>
      </c>
      <c r="L5503" s="3" t="s">
        <v>6025</v>
      </c>
      <c r="M5503" s="3" t="s">
        <v>6026</v>
      </c>
      <c r="N5503" s="3" t="s">
        <v>6477</v>
      </c>
      <c r="O5503" s="3" t="s">
        <v>6478</v>
      </c>
      <c r="P5503" s="3" t="s">
        <v>16990</v>
      </c>
      <c r="Q5503" s="3" t="s">
        <v>16991</v>
      </c>
      <c r="R5503" s="3" t="s">
        <v>6484</v>
      </c>
      <c r="S5503" s="3" t="s">
        <v>6491</v>
      </c>
      <c r="T5503" s="3" t="s">
        <v>7025</v>
      </c>
      <c r="U5503" s="3" t="s">
        <v>154</v>
      </c>
      <c r="V5503" s="3" t="s">
        <v>9083</v>
      </c>
      <c r="W5503" s="3" t="s">
        <v>154</v>
      </c>
      <c r="X5503" s="3" t="s">
        <v>154</v>
      </c>
      <c r="Y5503" s="3" t="s">
        <v>154</v>
      </c>
      <c r="Z5503" s="3" t="s">
        <v>154</v>
      </c>
      <c r="AA5503" s="3" t="s">
        <v>154</v>
      </c>
      <c r="AB5503" s="3" t="s">
        <v>154</v>
      </c>
      <c r="AC5503" s="3" t="s">
        <v>154</v>
      </c>
      <c r="AD5503" s="3" t="s">
        <v>6151</v>
      </c>
      <c r="AE5503" s="3" t="s">
        <v>6151</v>
      </c>
      <c r="AF5503" s="3" t="s">
        <v>154</v>
      </c>
      <c r="AG5503" s="3" t="s">
        <v>154</v>
      </c>
      <c r="AH5503" s="3" t="s">
        <v>6478</v>
      </c>
      <c r="AI5503" s="3" t="s">
        <v>6482</v>
      </c>
      <c r="AJ5503" s="3" t="s">
        <v>33</v>
      </c>
    </row>
    <row r="5504" spans="1:36" ht="15">
      <c r="A5504" s="10">
        <v>5643</v>
      </c>
      <c r="B5504" t="str">
        <f>IF(K5504="总计","",INDEX(主数据!A:AD,MATCH(J5504,主数据!A:A,0),9))</f>
        <v>华西大区公司</v>
      </c>
      <c r="C5504" t="str">
        <f>IF(K5504="","",INDEX(主数据!A:AD,MATCH(J5504,主数据!A:A,0),11))</f>
        <v>重庆南区</v>
      </c>
      <c r="D5504" t="str">
        <f t="shared" si="340"/>
        <v>CQ16物业服务费标准方式2.00</v>
      </c>
      <c r="E5504" s="13" t="str">
        <f t="shared" si="342"/>
        <v>2.00</v>
      </c>
      <c r="F5504" s="13" t="str">
        <f>IF(E5504="","",IFERROR(IF(IF(K5504="","",INDEX(收费标合同信息维护!A:Q,MATCH(D5504,收费标合同信息维护!J:J,0),10))=D5504,"有","无"),"无"))</f>
        <v>无</v>
      </c>
      <c r="G5504" s="13" t="str">
        <f t="shared" si="341"/>
        <v/>
      </c>
      <c r="H5504" s="13" t="str">
        <f t="shared" si="343"/>
        <v/>
      </c>
      <c r="I5504" s="13" t="str">
        <f>IF(G5504="","",IFERROR(IF(IF(K5504="","",INDEX(收费标合同信息维护!A:Q,MATCH(G5504,收费标合同信息维护!M:M,0),13))=G5504,"有","无"),"无"))</f>
        <v/>
      </c>
      <c r="J5504" s="3" t="s">
        <v>4593</v>
      </c>
      <c r="K5504" s="3" t="s">
        <v>16986</v>
      </c>
      <c r="L5504" s="3" t="s">
        <v>6025</v>
      </c>
      <c r="M5504" s="3" t="s">
        <v>6026</v>
      </c>
      <c r="N5504" s="3" t="s">
        <v>6477</v>
      </c>
      <c r="O5504" s="3" t="s">
        <v>6478</v>
      </c>
      <c r="P5504" s="3" t="s">
        <v>16992</v>
      </c>
      <c r="Q5504" s="3" t="s">
        <v>8528</v>
      </c>
      <c r="R5504" s="3" t="s">
        <v>6484</v>
      </c>
      <c r="S5504" s="3" t="s">
        <v>6491</v>
      </c>
      <c r="T5504" s="3" t="s">
        <v>7025</v>
      </c>
      <c r="U5504" s="3" t="s">
        <v>154</v>
      </c>
      <c r="V5504" s="3" t="s">
        <v>6686</v>
      </c>
      <c r="W5504" s="3" t="s">
        <v>154</v>
      </c>
      <c r="X5504" s="3" t="s">
        <v>154</v>
      </c>
      <c r="Y5504" s="3" t="s">
        <v>154</v>
      </c>
      <c r="Z5504" s="3" t="s">
        <v>154</v>
      </c>
      <c r="AA5504" s="3" t="s">
        <v>154</v>
      </c>
      <c r="AB5504" s="3" t="s">
        <v>154</v>
      </c>
      <c r="AC5504" s="3" t="s">
        <v>154</v>
      </c>
      <c r="AD5504" s="3" t="s">
        <v>6151</v>
      </c>
      <c r="AE5504" s="3" t="s">
        <v>6151</v>
      </c>
      <c r="AF5504" s="3" t="s">
        <v>154</v>
      </c>
      <c r="AG5504" s="3" t="s">
        <v>154</v>
      </c>
      <c r="AH5504" s="3" t="s">
        <v>6478</v>
      </c>
      <c r="AI5504" s="3" t="s">
        <v>6482</v>
      </c>
      <c r="AJ5504" s="3" t="s">
        <v>6145</v>
      </c>
    </row>
    <row r="5505" spans="1:36" ht="15">
      <c r="A5505" s="10">
        <v>5644</v>
      </c>
      <c r="B5505" t="str">
        <f>IF(K5505="总计","",INDEX(主数据!A:AD,MATCH(J5505,主数据!A:A,0),9))</f>
        <v>华西大区公司</v>
      </c>
      <c r="C5505" t="str">
        <f>IF(K5505="","",INDEX(主数据!A:AD,MATCH(J5505,主数据!A:A,0),11))</f>
        <v>重庆南区</v>
      </c>
      <c r="D5505" t="str">
        <f t="shared" si="340"/>
        <v>CQ16物业服务费标准方式2.20</v>
      </c>
      <c r="E5505" s="13" t="str">
        <f t="shared" si="342"/>
        <v>2.20</v>
      </c>
      <c r="F5505" s="13" t="str">
        <f>IF(E5505="","",IFERROR(IF(IF(K5505="","",INDEX(收费标合同信息维护!A:Q,MATCH(D5505,收费标合同信息维护!J:J,0),10))=D5505,"有","无"),"无"))</f>
        <v>无</v>
      </c>
      <c r="G5505" s="13" t="str">
        <f t="shared" si="341"/>
        <v/>
      </c>
      <c r="H5505" s="13" t="str">
        <f t="shared" si="343"/>
        <v/>
      </c>
      <c r="I5505" s="13" t="str">
        <f>IF(G5505="","",IFERROR(IF(IF(K5505="","",INDEX(收费标合同信息维护!A:Q,MATCH(G5505,收费标合同信息维护!M:M,0),13))=G5505,"有","无"),"无"))</f>
        <v/>
      </c>
      <c r="J5505" s="3" t="s">
        <v>4593</v>
      </c>
      <c r="K5505" s="3" t="s">
        <v>16986</v>
      </c>
      <c r="L5505" s="3" t="s">
        <v>6025</v>
      </c>
      <c r="M5505" s="3" t="s">
        <v>6026</v>
      </c>
      <c r="N5505" s="3" t="s">
        <v>6477</v>
      </c>
      <c r="O5505" s="3" t="s">
        <v>6478</v>
      </c>
      <c r="P5505" s="3" t="s">
        <v>16993</v>
      </c>
      <c r="Q5505" s="3" t="s">
        <v>9615</v>
      </c>
      <c r="R5505" s="3" t="s">
        <v>6484</v>
      </c>
      <c r="S5505" s="3" t="s">
        <v>6491</v>
      </c>
      <c r="T5505" s="3" t="s">
        <v>7025</v>
      </c>
      <c r="U5505" s="3" t="s">
        <v>154</v>
      </c>
      <c r="V5505" s="3" t="s">
        <v>6863</v>
      </c>
      <c r="W5505" s="3" t="s">
        <v>154</v>
      </c>
      <c r="X5505" s="3" t="s">
        <v>154</v>
      </c>
      <c r="Y5505" s="3" t="s">
        <v>154</v>
      </c>
      <c r="Z5505" s="3" t="s">
        <v>154</v>
      </c>
      <c r="AA5505" s="3" t="s">
        <v>154</v>
      </c>
      <c r="AB5505" s="3" t="s">
        <v>154</v>
      </c>
      <c r="AC5505" s="3" t="s">
        <v>154</v>
      </c>
      <c r="AD5505" s="3" t="s">
        <v>6151</v>
      </c>
      <c r="AE5505" s="3" t="s">
        <v>6151</v>
      </c>
      <c r="AF5505" s="3" t="s">
        <v>154</v>
      </c>
      <c r="AG5505" s="3" t="s">
        <v>154</v>
      </c>
      <c r="AH5505" s="3" t="s">
        <v>6478</v>
      </c>
      <c r="AI5505" s="3" t="s">
        <v>6482</v>
      </c>
      <c r="AJ5505" s="3" t="s">
        <v>8452</v>
      </c>
    </row>
    <row r="5506" spans="1:36" ht="15">
      <c r="A5506" s="10">
        <v>5645</v>
      </c>
      <c r="B5506" t="str">
        <f>IF(K5506="总计","",INDEX(主数据!A:AD,MATCH(J5506,主数据!A:A,0),9))</f>
        <v>华西大区公司</v>
      </c>
      <c r="C5506" t="str">
        <f>IF(K5506="","",INDEX(主数据!A:AD,MATCH(J5506,主数据!A:A,0),11))</f>
        <v>重庆南区</v>
      </c>
      <c r="D5506" t="str">
        <f t="shared" ref="D5506:D5569" si="344">J5506&amp;M5506&amp;R5506&amp;E5506</f>
        <v>CQ16物业服务费标准方式2.40</v>
      </c>
      <c r="E5506" s="13" t="str">
        <f t="shared" si="342"/>
        <v>2.40</v>
      </c>
      <c r="F5506" s="13" t="str">
        <f>IF(E5506="","",IFERROR(IF(IF(K5506="","",INDEX(收费标合同信息维护!A:Q,MATCH(D5506,收费标合同信息维护!J:J,0),10))=D5506,"有","无"),"无"))</f>
        <v>无</v>
      </c>
      <c r="G5506" s="13" t="str">
        <f t="shared" ref="G5506:G5569" si="345">IF(W5506="","",J5506&amp;M5506&amp;R5506&amp;H5506)</f>
        <v/>
      </c>
      <c r="H5506" s="13" t="str">
        <f t="shared" si="343"/>
        <v/>
      </c>
      <c r="I5506" s="13" t="str">
        <f>IF(G5506="","",IFERROR(IF(IF(K5506="","",INDEX(收费标合同信息维护!A:Q,MATCH(G5506,收费标合同信息维护!M:M,0),13))=G5506,"有","无"),"无"))</f>
        <v/>
      </c>
      <c r="J5506" s="3" t="s">
        <v>4593</v>
      </c>
      <c r="K5506" s="3" t="s">
        <v>16986</v>
      </c>
      <c r="L5506" s="3" t="s">
        <v>6025</v>
      </c>
      <c r="M5506" s="3" t="s">
        <v>6026</v>
      </c>
      <c r="N5506" s="3" t="s">
        <v>6477</v>
      </c>
      <c r="O5506" s="3" t="s">
        <v>6478</v>
      </c>
      <c r="P5506" s="3" t="s">
        <v>16994</v>
      </c>
      <c r="Q5506" s="3" t="s">
        <v>16995</v>
      </c>
      <c r="R5506" s="3" t="s">
        <v>6484</v>
      </c>
      <c r="S5506" s="3" t="s">
        <v>6491</v>
      </c>
      <c r="T5506" s="3" t="s">
        <v>7025</v>
      </c>
      <c r="U5506" s="3" t="s">
        <v>154</v>
      </c>
      <c r="V5506" s="3" t="s">
        <v>6765</v>
      </c>
      <c r="W5506" s="3" t="s">
        <v>154</v>
      </c>
      <c r="X5506" s="3" t="s">
        <v>154</v>
      </c>
      <c r="Y5506" s="3" t="s">
        <v>154</v>
      </c>
      <c r="Z5506" s="3" t="s">
        <v>154</v>
      </c>
      <c r="AA5506" s="3" t="s">
        <v>154</v>
      </c>
      <c r="AB5506" s="3" t="s">
        <v>154</v>
      </c>
      <c r="AC5506" s="3" t="s">
        <v>154</v>
      </c>
      <c r="AD5506" s="3" t="s">
        <v>6151</v>
      </c>
      <c r="AE5506" s="3" t="s">
        <v>6151</v>
      </c>
      <c r="AF5506" s="3" t="s">
        <v>154</v>
      </c>
      <c r="AG5506" s="3" t="s">
        <v>154</v>
      </c>
      <c r="AH5506" s="3" t="s">
        <v>6478</v>
      </c>
      <c r="AI5506" s="3" t="s">
        <v>6482</v>
      </c>
      <c r="AJ5506" s="3" t="s">
        <v>16996</v>
      </c>
    </row>
    <row r="5507" spans="1:36" ht="15">
      <c r="A5507" s="10">
        <v>5646</v>
      </c>
      <c r="B5507" t="str">
        <f>IF(K5507="总计","",INDEX(主数据!A:AD,MATCH(J5507,主数据!A:A,0),9))</f>
        <v>华西大区公司</v>
      </c>
      <c r="C5507" t="str">
        <f>IF(K5507="","",INDEX(主数据!A:AD,MATCH(J5507,主数据!A:A,0),11))</f>
        <v>重庆南区</v>
      </c>
      <c r="D5507" t="str">
        <f t="shared" si="344"/>
        <v>CQ16物业服务费标准方式2.80</v>
      </c>
      <c r="E5507" s="13" t="str">
        <f t="shared" ref="E5507:E5570" si="346">TEXT(IF(V5507="","",--V5507),"0.00")</f>
        <v>2.80</v>
      </c>
      <c r="F5507" s="13" t="str">
        <f>IF(E5507="","",IFERROR(IF(IF(K5507="","",INDEX(收费标合同信息维护!A:Q,MATCH(D5507,收费标合同信息维护!J:J,0),10))=D5507,"有","无"),"无"))</f>
        <v>无</v>
      </c>
      <c r="G5507" s="13" t="str">
        <f t="shared" si="345"/>
        <v/>
      </c>
      <c r="H5507" s="13" t="str">
        <f t="shared" ref="H5507:H5570" si="347">TEXT(IF(W5507="","",--W5507),"0.00")</f>
        <v/>
      </c>
      <c r="I5507" s="13" t="str">
        <f>IF(G5507="","",IFERROR(IF(IF(K5507="","",INDEX(收费标合同信息维护!A:Q,MATCH(G5507,收费标合同信息维护!M:M,0),13))=G5507,"有","无"),"无"))</f>
        <v/>
      </c>
      <c r="J5507" s="3" t="s">
        <v>4593</v>
      </c>
      <c r="K5507" s="3" t="s">
        <v>16986</v>
      </c>
      <c r="L5507" s="3" t="s">
        <v>6025</v>
      </c>
      <c r="M5507" s="3" t="s">
        <v>6026</v>
      </c>
      <c r="N5507" s="3" t="s">
        <v>6477</v>
      </c>
      <c r="O5507" s="3" t="s">
        <v>6478</v>
      </c>
      <c r="P5507" s="3" t="s">
        <v>16997</v>
      </c>
      <c r="Q5507" s="3" t="s">
        <v>16998</v>
      </c>
      <c r="R5507" s="3" t="s">
        <v>6484</v>
      </c>
      <c r="S5507" s="3" t="s">
        <v>6491</v>
      </c>
      <c r="T5507" s="3" t="s">
        <v>7025</v>
      </c>
      <c r="U5507" s="3" t="s">
        <v>154</v>
      </c>
      <c r="V5507" s="3" t="s">
        <v>6543</v>
      </c>
      <c r="W5507" s="3" t="s">
        <v>154</v>
      </c>
      <c r="X5507" s="3" t="s">
        <v>154</v>
      </c>
      <c r="Y5507" s="3" t="s">
        <v>154</v>
      </c>
      <c r="Z5507" s="3" t="s">
        <v>154</v>
      </c>
      <c r="AA5507" s="3" t="s">
        <v>154</v>
      </c>
      <c r="AB5507" s="3" t="s">
        <v>154</v>
      </c>
      <c r="AC5507" s="3" t="s">
        <v>154</v>
      </c>
      <c r="AD5507" s="3" t="s">
        <v>6151</v>
      </c>
      <c r="AE5507" s="3" t="s">
        <v>6151</v>
      </c>
      <c r="AF5507" s="3" t="s">
        <v>154</v>
      </c>
      <c r="AG5507" s="3" t="s">
        <v>154</v>
      </c>
      <c r="AH5507" s="3" t="s">
        <v>6478</v>
      </c>
      <c r="AI5507" s="3" t="s">
        <v>6482</v>
      </c>
      <c r="AJ5507" s="3" t="s">
        <v>6066</v>
      </c>
    </row>
    <row r="5508" spans="1:36" ht="15">
      <c r="A5508" s="10">
        <v>5647</v>
      </c>
      <c r="B5508" t="str">
        <f>IF(K5508="总计","",INDEX(主数据!A:AD,MATCH(J5508,主数据!A:A,0),9))</f>
        <v>华西大区公司</v>
      </c>
      <c r="C5508" t="str">
        <f>IF(K5508="","",INDEX(主数据!A:AD,MATCH(J5508,主数据!A:A,0),11))</f>
        <v>重庆南区</v>
      </c>
      <c r="D5508" t="str">
        <f t="shared" si="344"/>
        <v>CQ16物业服务费标准方式4.00</v>
      </c>
      <c r="E5508" s="13" t="str">
        <f t="shared" si="346"/>
        <v>4.00</v>
      </c>
      <c r="F5508" s="13" t="str">
        <f>IF(E5508="","",IFERROR(IF(IF(K5508="","",INDEX(收费标合同信息维护!A:Q,MATCH(D5508,收费标合同信息维护!J:J,0),10))=D5508,"有","无"),"无"))</f>
        <v>无</v>
      </c>
      <c r="G5508" s="13" t="str">
        <f t="shared" si="345"/>
        <v/>
      </c>
      <c r="H5508" s="13" t="str">
        <f t="shared" si="347"/>
        <v/>
      </c>
      <c r="I5508" s="13" t="str">
        <f>IF(G5508="","",IFERROR(IF(IF(K5508="","",INDEX(收费标合同信息维护!A:Q,MATCH(G5508,收费标合同信息维护!M:M,0),13))=G5508,"有","无"),"无"))</f>
        <v/>
      </c>
      <c r="J5508" s="3" t="s">
        <v>4593</v>
      </c>
      <c r="K5508" s="3" t="s">
        <v>16986</v>
      </c>
      <c r="L5508" s="3" t="s">
        <v>6025</v>
      </c>
      <c r="M5508" s="3" t="s">
        <v>6026</v>
      </c>
      <c r="N5508" s="3" t="s">
        <v>6477</v>
      </c>
      <c r="O5508" s="3" t="s">
        <v>6478</v>
      </c>
      <c r="P5508" s="3" t="s">
        <v>16999</v>
      </c>
      <c r="Q5508" s="3" t="s">
        <v>17000</v>
      </c>
      <c r="R5508" s="3" t="s">
        <v>6484</v>
      </c>
      <c r="S5508" s="3" t="s">
        <v>6491</v>
      </c>
      <c r="T5508" s="3" t="s">
        <v>7025</v>
      </c>
      <c r="U5508" s="3" t="s">
        <v>154</v>
      </c>
      <c r="V5508" s="3" t="s">
        <v>6755</v>
      </c>
      <c r="W5508" s="3" t="s">
        <v>154</v>
      </c>
      <c r="X5508" s="3" t="s">
        <v>154</v>
      </c>
      <c r="Y5508" s="3" t="s">
        <v>154</v>
      </c>
      <c r="Z5508" s="3" t="s">
        <v>154</v>
      </c>
      <c r="AA5508" s="3" t="s">
        <v>154</v>
      </c>
      <c r="AB5508" s="3" t="s">
        <v>154</v>
      </c>
      <c r="AC5508" s="3" t="s">
        <v>154</v>
      </c>
      <c r="AD5508" s="3" t="s">
        <v>6151</v>
      </c>
      <c r="AE5508" s="3" t="s">
        <v>6151</v>
      </c>
      <c r="AF5508" s="3" t="s">
        <v>154</v>
      </c>
      <c r="AG5508" s="3" t="s">
        <v>154</v>
      </c>
      <c r="AH5508" s="3" t="s">
        <v>6478</v>
      </c>
      <c r="AI5508" s="3" t="s">
        <v>6482</v>
      </c>
      <c r="AJ5508" s="3" t="s">
        <v>6216</v>
      </c>
    </row>
    <row r="5509" spans="1:36" ht="15">
      <c r="A5509" s="10">
        <v>5648</v>
      </c>
      <c r="B5509" t="str">
        <f>IF(K5509="总计","",INDEX(主数据!A:AD,MATCH(J5509,主数据!A:A,0),9))</f>
        <v>华西大区公司</v>
      </c>
      <c r="C5509" t="str">
        <f>IF(K5509="","",INDEX(主数据!A:AD,MATCH(J5509,主数据!A:A,0),11))</f>
        <v>重庆南区</v>
      </c>
      <c r="D5509" t="str">
        <f t="shared" si="344"/>
        <v>CQ16公共水费直接录入</v>
      </c>
      <c r="E5509" s="13" t="str">
        <f t="shared" si="346"/>
        <v/>
      </c>
      <c r="F5509" s="13" t="str">
        <f>IF(E5509="","",IFERROR(IF(IF(K5509="","",INDEX(收费标合同信息维护!A:Q,MATCH(D5509,收费标合同信息维护!J:J,0),10))=D5509,"有","无"),"无"))</f>
        <v/>
      </c>
      <c r="G5509" s="13" t="str">
        <f t="shared" si="345"/>
        <v/>
      </c>
      <c r="H5509" s="13" t="str">
        <f t="shared" si="347"/>
        <v/>
      </c>
      <c r="I5509" s="13" t="str">
        <f>IF(G5509="","",IFERROR(IF(IF(K5509="","",INDEX(收费标合同信息维护!A:Q,MATCH(G5509,收费标合同信息维护!M:M,0),13))=G5509,"有","无"),"无"))</f>
        <v/>
      </c>
      <c r="J5509" s="3" t="s">
        <v>4593</v>
      </c>
      <c r="K5509" s="3" t="s">
        <v>16986</v>
      </c>
      <c r="L5509" s="3" t="s">
        <v>6985</v>
      </c>
      <c r="M5509" s="3" t="s">
        <v>7158</v>
      </c>
      <c r="N5509" s="3" t="s">
        <v>6477</v>
      </c>
      <c r="O5509" s="3" t="s">
        <v>6478</v>
      </c>
      <c r="P5509" s="3" t="s">
        <v>17001</v>
      </c>
      <c r="Q5509" s="3" t="s">
        <v>17002</v>
      </c>
      <c r="R5509" s="3" t="s">
        <v>6479</v>
      </c>
      <c r="S5509" s="3" t="s">
        <v>6480</v>
      </c>
      <c r="T5509" s="3" t="s">
        <v>6496</v>
      </c>
      <c r="U5509" s="3" t="s">
        <v>154</v>
      </c>
      <c r="V5509" s="3" t="s">
        <v>154</v>
      </c>
      <c r="W5509" s="3" t="s">
        <v>154</v>
      </c>
      <c r="X5509" s="3" t="s">
        <v>154</v>
      </c>
      <c r="Y5509" s="3" t="s">
        <v>154</v>
      </c>
      <c r="Z5509" s="3" t="s">
        <v>154</v>
      </c>
      <c r="AA5509" s="3" t="s">
        <v>154</v>
      </c>
      <c r="AB5509" s="3" t="s">
        <v>154</v>
      </c>
      <c r="AC5509" s="3" t="s">
        <v>154</v>
      </c>
      <c r="AD5509" s="3" t="s">
        <v>6151</v>
      </c>
      <c r="AE5509" s="3" t="s">
        <v>6151</v>
      </c>
      <c r="AF5509" s="3" t="s">
        <v>154</v>
      </c>
      <c r="AG5509" s="3" t="s">
        <v>154</v>
      </c>
      <c r="AH5509" s="3" t="s">
        <v>6478</v>
      </c>
      <c r="AI5509" s="3" t="s">
        <v>6482</v>
      </c>
      <c r="AJ5509" s="3" t="s">
        <v>17003</v>
      </c>
    </row>
    <row r="5510" spans="1:36" ht="15">
      <c r="A5510" s="10">
        <v>5649</v>
      </c>
      <c r="B5510" t="str">
        <f>IF(K5510="总计","",INDEX(主数据!A:AD,MATCH(J5510,主数据!A:A,0),9))</f>
        <v>华西大区公司</v>
      </c>
      <c r="C5510" t="str">
        <f>IF(K5510="","",INDEX(主数据!A:AD,MATCH(J5510,主数据!A:A,0),11))</f>
        <v>重庆南区</v>
      </c>
      <c r="D5510" t="str">
        <f t="shared" si="344"/>
        <v>CQ16公共电费直接录入</v>
      </c>
      <c r="E5510" s="13" t="str">
        <f t="shared" si="346"/>
        <v/>
      </c>
      <c r="F5510" s="13" t="str">
        <f>IF(E5510="","",IFERROR(IF(IF(K5510="","",INDEX(收费标合同信息维护!A:Q,MATCH(D5510,收费标合同信息维护!J:J,0),10))=D5510,"有","无"),"无"))</f>
        <v/>
      </c>
      <c r="G5510" s="13" t="str">
        <f t="shared" si="345"/>
        <v/>
      </c>
      <c r="H5510" s="13" t="str">
        <f t="shared" si="347"/>
        <v/>
      </c>
      <c r="I5510" s="13" t="str">
        <f>IF(G5510="","",IFERROR(IF(IF(K5510="","",INDEX(收费标合同信息维护!A:Q,MATCH(G5510,收费标合同信息维护!M:M,0),13))=G5510,"有","无"),"无"))</f>
        <v/>
      </c>
      <c r="J5510" s="3" t="s">
        <v>4593</v>
      </c>
      <c r="K5510" s="3" t="s">
        <v>16986</v>
      </c>
      <c r="L5510" s="3" t="s">
        <v>6826</v>
      </c>
      <c r="M5510" s="3" t="s">
        <v>7076</v>
      </c>
      <c r="N5510" s="3" t="s">
        <v>6477</v>
      </c>
      <c r="O5510" s="3" t="s">
        <v>6478</v>
      </c>
      <c r="P5510" s="3" t="s">
        <v>17004</v>
      </c>
      <c r="Q5510" s="3" t="s">
        <v>17005</v>
      </c>
      <c r="R5510" s="3" t="s">
        <v>6479</v>
      </c>
      <c r="S5510" s="3" t="s">
        <v>6480</v>
      </c>
      <c r="T5510" s="3" t="s">
        <v>6481</v>
      </c>
      <c r="U5510" s="3" t="s">
        <v>154</v>
      </c>
      <c r="V5510" s="3" t="s">
        <v>154</v>
      </c>
      <c r="W5510" s="3" t="s">
        <v>154</v>
      </c>
      <c r="X5510" s="3" t="s">
        <v>154</v>
      </c>
      <c r="Y5510" s="3" t="s">
        <v>154</v>
      </c>
      <c r="Z5510" s="3" t="s">
        <v>154</v>
      </c>
      <c r="AA5510" s="3" t="s">
        <v>154</v>
      </c>
      <c r="AB5510" s="3" t="s">
        <v>154</v>
      </c>
      <c r="AC5510" s="3" t="s">
        <v>154</v>
      </c>
      <c r="AD5510" s="3" t="s">
        <v>6151</v>
      </c>
      <c r="AE5510" s="3" t="s">
        <v>6151</v>
      </c>
      <c r="AF5510" s="3" t="s">
        <v>154</v>
      </c>
      <c r="AG5510" s="3" t="s">
        <v>154</v>
      </c>
      <c r="AH5510" s="3" t="s">
        <v>6478</v>
      </c>
      <c r="AI5510" s="3" t="s">
        <v>6482</v>
      </c>
      <c r="AJ5510" s="3" t="s">
        <v>17003</v>
      </c>
    </row>
    <row r="5511" spans="1:36" ht="30">
      <c r="A5511" s="10">
        <v>5650</v>
      </c>
      <c r="B5511" t="str">
        <f>IF(K5511="总计","",INDEX(主数据!A:AD,MATCH(J5511,主数据!A:A,0),9))</f>
        <v>华西大区公司</v>
      </c>
      <c r="C5511" t="str">
        <f>IF(K5511="","",INDEX(主数据!A:AD,MATCH(J5511,主数据!A:A,0),11))</f>
        <v>重庆南区</v>
      </c>
      <c r="D5511" t="str">
        <f t="shared" si="344"/>
        <v>CQ16小业主委托停车管理费（固定）定额</v>
      </c>
      <c r="E5511" s="13" t="str">
        <f t="shared" si="346"/>
        <v/>
      </c>
      <c r="F5511" s="13" t="str">
        <f>IF(E5511="","",IFERROR(IF(IF(K5511="","",INDEX(收费标合同信息维护!A:Q,MATCH(D5511,收费标合同信息维护!J:J,0),10))=D5511,"有","无"),"无"))</f>
        <v/>
      </c>
      <c r="G5511" s="13" t="str">
        <f t="shared" si="345"/>
        <v>CQ16小业主委托停车管理费（固定）定额80.00</v>
      </c>
      <c r="H5511" s="13" t="str">
        <f t="shared" si="347"/>
        <v>80.00</v>
      </c>
      <c r="I5511" s="13" t="str">
        <f>IF(G5511="","",IFERROR(IF(IF(K5511="","",INDEX(收费标合同信息维护!A:Q,MATCH(G5511,收费标合同信息维护!M:M,0),13))=G5511,"有","无"),"无"))</f>
        <v>无</v>
      </c>
      <c r="J5511" s="3" t="s">
        <v>4593</v>
      </c>
      <c r="K5511" s="3" t="s">
        <v>16986</v>
      </c>
      <c r="L5511" s="3" t="s">
        <v>7013</v>
      </c>
      <c r="M5511" s="3" t="s">
        <v>7014</v>
      </c>
      <c r="N5511" s="3" t="s">
        <v>6477</v>
      </c>
      <c r="O5511" s="3" t="s">
        <v>6478</v>
      </c>
      <c r="P5511" s="3" t="s">
        <v>17006</v>
      </c>
      <c r="Q5511" s="3" t="s">
        <v>17007</v>
      </c>
      <c r="R5511" s="3" t="s">
        <v>6490</v>
      </c>
      <c r="S5511" s="3" t="s">
        <v>6491</v>
      </c>
      <c r="T5511" s="3" t="s">
        <v>11035</v>
      </c>
      <c r="U5511" s="3" t="s">
        <v>154</v>
      </c>
      <c r="V5511" s="3" t="s">
        <v>154</v>
      </c>
      <c r="W5511" s="3" t="s">
        <v>6521</v>
      </c>
      <c r="X5511" s="3" t="s">
        <v>154</v>
      </c>
      <c r="Y5511" s="3" t="s">
        <v>154</v>
      </c>
      <c r="Z5511" s="3" t="s">
        <v>154</v>
      </c>
      <c r="AA5511" s="3" t="s">
        <v>154</v>
      </c>
      <c r="AB5511" s="3" t="s">
        <v>154</v>
      </c>
      <c r="AC5511" s="3" t="s">
        <v>154</v>
      </c>
      <c r="AD5511" s="3" t="s">
        <v>6151</v>
      </c>
      <c r="AE5511" s="3" t="s">
        <v>6151</v>
      </c>
      <c r="AF5511" s="3" t="s">
        <v>6040</v>
      </c>
      <c r="AG5511" s="3" t="s">
        <v>154</v>
      </c>
      <c r="AH5511" s="3" t="s">
        <v>6478</v>
      </c>
      <c r="AI5511" s="3" t="s">
        <v>6482</v>
      </c>
      <c r="AJ5511" s="3" t="s">
        <v>17008</v>
      </c>
    </row>
    <row r="5512" spans="1:36" ht="30">
      <c r="A5512" s="10">
        <v>5651</v>
      </c>
      <c r="B5512" t="str">
        <f>IF(K5512="总计","",INDEX(主数据!A:AD,MATCH(J5512,主数据!A:A,0),9))</f>
        <v>华西大区公司</v>
      </c>
      <c r="C5512" t="str">
        <f>IF(K5512="","",INDEX(主数据!A:AD,MATCH(J5512,主数据!A:A,0),11))</f>
        <v>重庆南区</v>
      </c>
      <c r="D5512" t="str">
        <f t="shared" si="344"/>
        <v>CQ16小业主委托停车管理费（固定）定额</v>
      </c>
      <c r="E5512" s="13" t="str">
        <f t="shared" si="346"/>
        <v/>
      </c>
      <c r="F5512" s="13" t="str">
        <f>IF(E5512="","",IFERROR(IF(IF(K5512="","",INDEX(收费标合同信息维护!A:Q,MATCH(D5512,收费标合同信息维护!J:J,0),10))=D5512,"有","无"),"无"))</f>
        <v/>
      </c>
      <c r="G5512" s="13" t="str">
        <f t="shared" si="345"/>
        <v>CQ16小业主委托停车管理费（固定）定额120.00</v>
      </c>
      <c r="H5512" s="13" t="str">
        <f t="shared" si="347"/>
        <v>120.00</v>
      </c>
      <c r="I5512" s="13" t="str">
        <f>IF(G5512="","",IFERROR(IF(IF(K5512="","",INDEX(收费标合同信息维护!A:Q,MATCH(G5512,收费标合同信息维护!M:M,0),13))=G5512,"有","无"),"无"))</f>
        <v>无</v>
      </c>
      <c r="J5512" s="3" t="s">
        <v>4593</v>
      </c>
      <c r="K5512" s="3" t="s">
        <v>16986</v>
      </c>
      <c r="L5512" s="3" t="s">
        <v>7013</v>
      </c>
      <c r="M5512" s="3" t="s">
        <v>7014</v>
      </c>
      <c r="N5512" s="3" t="s">
        <v>6477</v>
      </c>
      <c r="O5512" s="3" t="s">
        <v>6478</v>
      </c>
      <c r="P5512" s="3" t="s">
        <v>17009</v>
      </c>
      <c r="Q5512" s="3" t="s">
        <v>13231</v>
      </c>
      <c r="R5512" s="3" t="s">
        <v>6490</v>
      </c>
      <c r="S5512" s="3" t="s">
        <v>6491</v>
      </c>
      <c r="T5512" s="3" t="s">
        <v>6537</v>
      </c>
      <c r="U5512" s="3" t="s">
        <v>154</v>
      </c>
      <c r="V5512" s="3" t="s">
        <v>154</v>
      </c>
      <c r="W5512" s="3" t="s">
        <v>6518</v>
      </c>
      <c r="X5512" s="3" t="s">
        <v>154</v>
      </c>
      <c r="Y5512" s="3" t="s">
        <v>154</v>
      </c>
      <c r="Z5512" s="3" t="s">
        <v>154</v>
      </c>
      <c r="AA5512" s="3" t="s">
        <v>154</v>
      </c>
      <c r="AB5512" s="3" t="s">
        <v>154</v>
      </c>
      <c r="AC5512" s="3" t="s">
        <v>154</v>
      </c>
      <c r="AD5512" s="3" t="s">
        <v>6151</v>
      </c>
      <c r="AE5512" s="3" t="s">
        <v>6151</v>
      </c>
      <c r="AF5512" s="3" t="s">
        <v>154</v>
      </c>
      <c r="AG5512" s="3" t="s">
        <v>154</v>
      </c>
      <c r="AH5512" s="3" t="s">
        <v>6478</v>
      </c>
      <c r="AI5512" s="3" t="s">
        <v>6482</v>
      </c>
      <c r="AJ5512" s="3" t="s">
        <v>6035</v>
      </c>
    </row>
    <row r="5513" spans="1:36" ht="15">
      <c r="A5513" s="10">
        <v>5652</v>
      </c>
      <c r="B5513" t="str">
        <f>IF(K5513="总计","",INDEX(主数据!A:AD,MATCH(J5513,主数据!A:A,0),9))</f>
        <v>华西大区公司</v>
      </c>
      <c r="C5513" t="str">
        <f>IF(K5513="","",INDEX(主数据!A:AD,MATCH(J5513,主数据!A:A,0),11))</f>
        <v>重庆南区</v>
      </c>
      <c r="D5513" t="str">
        <f t="shared" si="344"/>
        <v>CQ16电费标准方式0.97</v>
      </c>
      <c r="E5513" s="13" t="str">
        <f t="shared" si="346"/>
        <v>0.97</v>
      </c>
      <c r="F5513" s="13" t="str">
        <f>IF(E5513="","",IFERROR(IF(IF(K5513="","",INDEX(收费标合同信息维护!A:Q,MATCH(D5513,收费标合同信息维护!J:J,0),10))=D5513,"有","无"),"无"))</f>
        <v>无</v>
      </c>
      <c r="G5513" s="13" t="str">
        <f t="shared" si="345"/>
        <v/>
      </c>
      <c r="H5513" s="13" t="str">
        <f t="shared" si="347"/>
        <v/>
      </c>
      <c r="I5513" s="13" t="str">
        <f>IF(G5513="","",IFERROR(IF(IF(K5513="","",INDEX(收费标合同信息维护!A:Q,MATCH(G5513,收费标合同信息维护!M:M,0),13))=G5513,"有","无"),"无"))</f>
        <v/>
      </c>
      <c r="J5513" s="3" t="s">
        <v>4593</v>
      </c>
      <c r="K5513" s="3" t="s">
        <v>16986</v>
      </c>
      <c r="L5513" s="3" t="s">
        <v>6601</v>
      </c>
      <c r="M5513" s="3" t="s">
        <v>6602</v>
      </c>
      <c r="N5513" s="3" t="s">
        <v>6603</v>
      </c>
      <c r="O5513" s="3" t="s">
        <v>6478</v>
      </c>
      <c r="P5513" s="3" t="s">
        <v>17010</v>
      </c>
      <c r="Q5513" s="3" t="s">
        <v>8464</v>
      </c>
      <c r="R5513" s="3" t="s">
        <v>6484</v>
      </c>
      <c r="S5513" s="3" t="s">
        <v>6491</v>
      </c>
      <c r="T5513" s="3" t="s">
        <v>6691</v>
      </c>
      <c r="U5513" s="3" t="s">
        <v>8423</v>
      </c>
      <c r="V5513" s="3" t="s">
        <v>9797</v>
      </c>
      <c r="W5513" s="3" t="s">
        <v>154</v>
      </c>
      <c r="X5513" s="3" t="s">
        <v>154</v>
      </c>
      <c r="Y5513" s="3" t="s">
        <v>154</v>
      </c>
      <c r="Z5513" s="3" t="s">
        <v>154</v>
      </c>
      <c r="AA5513" s="3" t="s">
        <v>154</v>
      </c>
      <c r="AB5513" s="3" t="s">
        <v>154</v>
      </c>
      <c r="AC5513" s="3" t="s">
        <v>154</v>
      </c>
      <c r="AD5513" s="3" t="s">
        <v>6151</v>
      </c>
      <c r="AE5513" s="3" t="s">
        <v>6151</v>
      </c>
      <c r="AF5513" s="3" t="s">
        <v>154</v>
      </c>
      <c r="AG5513" s="3" t="s">
        <v>154</v>
      </c>
      <c r="AH5513" s="3" t="s">
        <v>6478</v>
      </c>
      <c r="AI5513" s="3" t="s">
        <v>6482</v>
      </c>
      <c r="AJ5513" s="3" t="s">
        <v>6489</v>
      </c>
    </row>
    <row r="5514" spans="1:36" ht="30">
      <c r="A5514" s="10">
        <v>5653</v>
      </c>
      <c r="B5514" t="str">
        <f>IF(K5514="总计","",INDEX(主数据!A:AD,MATCH(J5514,主数据!A:A,0),9))</f>
        <v>华西大区公司</v>
      </c>
      <c r="C5514" t="str">
        <f>IF(K5514="","",INDEX(主数据!A:AD,MATCH(J5514,主数据!A:A,0),11))</f>
        <v>重庆南区</v>
      </c>
      <c r="D5514" t="str">
        <f t="shared" si="344"/>
        <v>CQ16电费标准方式0.69</v>
      </c>
      <c r="E5514" s="13" t="str">
        <f t="shared" si="346"/>
        <v>0.69</v>
      </c>
      <c r="F5514" s="13" t="str">
        <f>IF(E5514="","",IFERROR(IF(IF(K5514="","",INDEX(收费标合同信息维护!A:Q,MATCH(D5514,收费标合同信息维护!J:J,0),10))=D5514,"有","无"),"无"))</f>
        <v>无</v>
      </c>
      <c r="G5514" s="13" t="str">
        <f t="shared" si="345"/>
        <v/>
      </c>
      <c r="H5514" s="13" t="str">
        <f t="shared" si="347"/>
        <v/>
      </c>
      <c r="I5514" s="13" t="str">
        <f>IF(G5514="","",IFERROR(IF(IF(K5514="","",INDEX(收费标合同信息维护!A:Q,MATCH(G5514,收费标合同信息维护!M:M,0),13))=G5514,"有","无"),"无"))</f>
        <v/>
      </c>
      <c r="J5514" s="3" t="s">
        <v>4593</v>
      </c>
      <c r="K5514" s="3" t="s">
        <v>16986</v>
      </c>
      <c r="L5514" s="3" t="s">
        <v>6601</v>
      </c>
      <c r="M5514" s="3" t="s">
        <v>6602</v>
      </c>
      <c r="N5514" s="3" t="s">
        <v>6603</v>
      </c>
      <c r="O5514" s="3" t="s">
        <v>6478</v>
      </c>
      <c r="P5514" s="3" t="s">
        <v>17011</v>
      </c>
      <c r="Q5514" s="3" t="s">
        <v>17012</v>
      </c>
      <c r="R5514" s="3" t="s">
        <v>6484</v>
      </c>
      <c r="S5514" s="3" t="s">
        <v>6491</v>
      </c>
      <c r="T5514" s="3" t="s">
        <v>6691</v>
      </c>
      <c r="U5514" s="3" t="s">
        <v>6692</v>
      </c>
      <c r="V5514" s="3" t="s">
        <v>17013</v>
      </c>
      <c r="W5514" s="3" t="s">
        <v>154</v>
      </c>
      <c r="X5514" s="3" t="s">
        <v>154</v>
      </c>
      <c r="Y5514" s="3" t="s">
        <v>154</v>
      </c>
      <c r="Z5514" s="3" t="s">
        <v>154</v>
      </c>
      <c r="AA5514" s="3" t="s">
        <v>154</v>
      </c>
      <c r="AB5514" s="3" t="s">
        <v>154</v>
      </c>
      <c r="AC5514" s="3" t="s">
        <v>154</v>
      </c>
      <c r="AD5514" s="3" t="s">
        <v>6151</v>
      </c>
      <c r="AE5514" s="3" t="s">
        <v>6151</v>
      </c>
      <c r="AF5514" s="3" t="s">
        <v>154</v>
      </c>
      <c r="AG5514" s="3" t="s">
        <v>154</v>
      </c>
      <c r="AH5514" s="3" t="s">
        <v>6478</v>
      </c>
      <c r="AI5514" s="3" t="s">
        <v>6482</v>
      </c>
      <c r="AJ5514" s="3" t="s">
        <v>6489</v>
      </c>
    </row>
    <row r="5515" spans="1:36" ht="30">
      <c r="A5515" s="10">
        <v>5654</v>
      </c>
      <c r="B5515" t="str">
        <f>IF(K5515="总计","",INDEX(主数据!A:AD,MATCH(J5515,主数据!A:A,0),9))</f>
        <v>华西大区公司</v>
      </c>
      <c r="C5515" t="str">
        <f>IF(K5515="","",INDEX(主数据!A:AD,MATCH(J5515,主数据!A:A,0),11))</f>
        <v>重庆南区</v>
      </c>
      <c r="D5515" t="str">
        <f t="shared" si="344"/>
        <v>CQ16电费标准方式0.68</v>
      </c>
      <c r="E5515" s="13" t="str">
        <f t="shared" si="346"/>
        <v>0.68</v>
      </c>
      <c r="F5515" s="13" t="str">
        <f>IF(E5515="","",IFERROR(IF(IF(K5515="","",INDEX(收费标合同信息维护!A:Q,MATCH(D5515,收费标合同信息维护!J:J,0),10))=D5515,"有","无"),"无"))</f>
        <v>无</v>
      </c>
      <c r="G5515" s="13" t="str">
        <f t="shared" si="345"/>
        <v/>
      </c>
      <c r="H5515" s="13" t="str">
        <f t="shared" si="347"/>
        <v/>
      </c>
      <c r="I5515" s="13" t="str">
        <f>IF(G5515="","",IFERROR(IF(IF(K5515="","",INDEX(收费标合同信息维护!A:Q,MATCH(G5515,收费标合同信息维护!M:M,0),13))=G5515,"有","无"),"无"))</f>
        <v/>
      </c>
      <c r="J5515" s="3" t="s">
        <v>4593</v>
      </c>
      <c r="K5515" s="3" t="s">
        <v>16986</v>
      </c>
      <c r="L5515" s="3" t="s">
        <v>6601</v>
      </c>
      <c r="M5515" s="3" t="s">
        <v>6602</v>
      </c>
      <c r="N5515" s="3" t="s">
        <v>6603</v>
      </c>
      <c r="O5515" s="3" t="s">
        <v>6478</v>
      </c>
      <c r="P5515" s="3" t="s">
        <v>17014</v>
      </c>
      <c r="Q5515" s="3" t="s">
        <v>17015</v>
      </c>
      <c r="R5515" s="3" t="s">
        <v>6484</v>
      </c>
      <c r="S5515" s="3" t="s">
        <v>6491</v>
      </c>
      <c r="T5515" s="3" t="s">
        <v>6691</v>
      </c>
      <c r="U5515" s="3" t="s">
        <v>154</v>
      </c>
      <c r="V5515" s="3" t="s">
        <v>16959</v>
      </c>
      <c r="W5515" s="3" t="s">
        <v>154</v>
      </c>
      <c r="X5515" s="3" t="s">
        <v>154</v>
      </c>
      <c r="Y5515" s="3" t="s">
        <v>154</v>
      </c>
      <c r="Z5515" s="3" t="s">
        <v>154</v>
      </c>
      <c r="AA5515" s="3" t="s">
        <v>154</v>
      </c>
      <c r="AB5515" s="3" t="s">
        <v>154</v>
      </c>
      <c r="AC5515" s="3" t="s">
        <v>154</v>
      </c>
      <c r="AD5515" s="3" t="s">
        <v>6151</v>
      </c>
      <c r="AE5515" s="3" t="s">
        <v>6151</v>
      </c>
      <c r="AF5515" s="3" t="s">
        <v>154</v>
      </c>
      <c r="AG5515" s="3" t="s">
        <v>154</v>
      </c>
      <c r="AH5515" s="3" t="s">
        <v>6478</v>
      </c>
      <c r="AI5515" s="3" t="s">
        <v>6482</v>
      </c>
      <c r="AJ5515" s="3" t="s">
        <v>6489</v>
      </c>
    </row>
    <row r="5516" spans="1:36" ht="15">
      <c r="A5516" s="10">
        <v>5655</v>
      </c>
      <c r="B5516" t="str">
        <f>IF(K5516="总计","",INDEX(主数据!A:AD,MATCH(J5516,主数据!A:A,0),9))</f>
        <v>华西大区公司</v>
      </c>
      <c r="C5516" t="str">
        <f>IF(K5516="","",INDEX(主数据!A:AD,MATCH(J5516,主数据!A:A,0),11))</f>
        <v>重庆南区</v>
      </c>
      <c r="D5516" t="str">
        <f t="shared" si="344"/>
        <v>CQ16空置物业费标准方式1.20</v>
      </c>
      <c r="E5516" s="13" t="str">
        <f t="shared" si="346"/>
        <v>1.20</v>
      </c>
      <c r="F5516" s="13" t="str">
        <f>IF(E5516="","",IFERROR(IF(IF(K5516="","",INDEX(收费标合同信息维护!A:Q,MATCH(D5516,收费标合同信息维护!J:J,0),10))=D5516,"有","无"),"无"))</f>
        <v>无</v>
      </c>
      <c r="G5516" s="13" t="str">
        <f t="shared" si="345"/>
        <v/>
      </c>
      <c r="H5516" s="13" t="str">
        <f t="shared" si="347"/>
        <v/>
      </c>
      <c r="I5516" s="13" t="str">
        <f>IF(G5516="","",IFERROR(IF(IF(K5516="","",INDEX(收费标合同信息维护!A:Q,MATCH(G5516,收费标合同信息维护!M:M,0),13))=G5516,"有","无"),"无"))</f>
        <v/>
      </c>
      <c r="J5516" s="3" t="s">
        <v>4593</v>
      </c>
      <c r="K5516" s="3" t="s">
        <v>16986</v>
      </c>
      <c r="L5516" s="3" t="s">
        <v>6580</v>
      </c>
      <c r="M5516" s="3" t="s">
        <v>6581</v>
      </c>
      <c r="N5516" s="3" t="s">
        <v>6477</v>
      </c>
      <c r="O5516" s="3" t="s">
        <v>6478</v>
      </c>
      <c r="P5516" s="3" t="s">
        <v>17016</v>
      </c>
      <c r="Q5516" s="3" t="s">
        <v>17017</v>
      </c>
      <c r="R5516" s="3" t="s">
        <v>6484</v>
      </c>
      <c r="S5516" s="3" t="s">
        <v>6491</v>
      </c>
      <c r="T5516" s="3" t="s">
        <v>7025</v>
      </c>
      <c r="U5516" s="3" t="s">
        <v>154</v>
      </c>
      <c r="V5516" s="3" t="s">
        <v>6614</v>
      </c>
      <c r="W5516" s="3" t="s">
        <v>154</v>
      </c>
      <c r="X5516" s="3" t="s">
        <v>154</v>
      </c>
      <c r="Y5516" s="3" t="s">
        <v>154</v>
      </c>
      <c r="Z5516" s="3" t="s">
        <v>154</v>
      </c>
      <c r="AA5516" s="3" t="s">
        <v>154</v>
      </c>
      <c r="AB5516" s="3" t="s">
        <v>154</v>
      </c>
      <c r="AC5516" s="3" t="s">
        <v>154</v>
      </c>
      <c r="AD5516" s="3" t="s">
        <v>6151</v>
      </c>
      <c r="AE5516" s="3" t="s">
        <v>6151</v>
      </c>
      <c r="AF5516" s="3" t="s">
        <v>154</v>
      </c>
      <c r="AG5516" s="3" t="s">
        <v>154</v>
      </c>
      <c r="AH5516" s="3" t="s">
        <v>6478</v>
      </c>
      <c r="AI5516" s="3" t="s">
        <v>6482</v>
      </c>
      <c r="AJ5516" s="3" t="s">
        <v>6027</v>
      </c>
    </row>
    <row r="5517" spans="1:36" ht="15">
      <c r="A5517" s="10">
        <v>5656</v>
      </c>
      <c r="B5517" t="str">
        <f>IF(K5517="总计","",INDEX(主数据!A:AD,MATCH(J5517,主数据!A:A,0),9))</f>
        <v>华西大区公司</v>
      </c>
      <c r="C5517" t="str">
        <f>IF(K5517="","",INDEX(主数据!A:AD,MATCH(J5517,主数据!A:A,0),11))</f>
        <v>重庆南区</v>
      </c>
      <c r="D5517" t="str">
        <f t="shared" si="344"/>
        <v>CQ16空置物业费标准方式1.10</v>
      </c>
      <c r="E5517" s="13" t="str">
        <f t="shared" si="346"/>
        <v>1.10</v>
      </c>
      <c r="F5517" s="13" t="str">
        <f>IF(E5517="","",IFERROR(IF(IF(K5517="","",INDEX(收费标合同信息维护!A:Q,MATCH(D5517,收费标合同信息维护!J:J,0),10))=D5517,"有","无"),"无"))</f>
        <v>无</v>
      </c>
      <c r="G5517" s="13" t="str">
        <f t="shared" si="345"/>
        <v/>
      </c>
      <c r="H5517" s="13" t="str">
        <f t="shared" si="347"/>
        <v/>
      </c>
      <c r="I5517" s="13" t="str">
        <f>IF(G5517="","",IFERROR(IF(IF(K5517="","",INDEX(收费标合同信息维护!A:Q,MATCH(G5517,收费标合同信息维护!M:M,0),13))=G5517,"有","无"),"无"))</f>
        <v/>
      </c>
      <c r="J5517" s="3" t="s">
        <v>4593</v>
      </c>
      <c r="K5517" s="3" t="s">
        <v>16986</v>
      </c>
      <c r="L5517" s="3" t="s">
        <v>6580</v>
      </c>
      <c r="M5517" s="3" t="s">
        <v>6581</v>
      </c>
      <c r="N5517" s="3" t="s">
        <v>6477</v>
      </c>
      <c r="O5517" s="3" t="s">
        <v>6478</v>
      </c>
      <c r="P5517" s="3" t="s">
        <v>17018</v>
      </c>
      <c r="Q5517" s="3" t="s">
        <v>17019</v>
      </c>
      <c r="R5517" s="3" t="s">
        <v>6484</v>
      </c>
      <c r="S5517" s="3" t="s">
        <v>6491</v>
      </c>
      <c r="T5517" s="3" t="s">
        <v>7025</v>
      </c>
      <c r="U5517" s="3" t="s">
        <v>154</v>
      </c>
      <c r="V5517" s="3" t="s">
        <v>6488</v>
      </c>
      <c r="W5517" s="3" t="s">
        <v>154</v>
      </c>
      <c r="X5517" s="3" t="s">
        <v>154</v>
      </c>
      <c r="Y5517" s="3" t="s">
        <v>154</v>
      </c>
      <c r="Z5517" s="3" t="s">
        <v>154</v>
      </c>
      <c r="AA5517" s="3" t="s">
        <v>154</v>
      </c>
      <c r="AB5517" s="3" t="s">
        <v>154</v>
      </c>
      <c r="AC5517" s="3" t="s">
        <v>154</v>
      </c>
      <c r="AD5517" s="3" t="s">
        <v>6151</v>
      </c>
      <c r="AE5517" s="3" t="s">
        <v>6151</v>
      </c>
      <c r="AF5517" s="3" t="s">
        <v>154</v>
      </c>
      <c r="AG5517" s="3" t="s">
        <v>154</v>
      </c>
      <c r="AH5517" s="3" t="s">
        <v>6478</v>
      </c>
      <c r="AI5517" s="3" t="s">
        <v>6482</v>
      </c>
      <c r="AJ5517" s="3" t="s">
        <v>6027</v>
      </c>
    </row>
    <row r="5518" spans="1:36" ht="15">
      <c r="A5518" s="10">
        <v>5657</v>
      </c>
      <c r="B5518" t="str">
        <f>IF(K5518="总计","",INDEX(主数据!A:AD,MATCH(J5518,主数据!A:A,0),9))</f>
        <v>华西大区公司</v>
      </c>
      <c r="C5518" t="str">
        <f>IF(K5518="","",INDEX(主数据!A:AD,MATCH(J5518,主数据!A:A,0),11))</f>
        <v>重庆南区</v>
      </c>
      <c r="D5518" t="str">
        <f t="shared" si="344"/>
        <v>CQ16空置物业费标准方式2.00</v>
      </c>
      <c r="E5518" s="13" t="str">
        <f t="shared" si="346"/>
        <v>2.00</v>
      </c>
      <c r="F5518" s="13" t="str">
        <f>IF(E5518="","",IFERROR(IF(IF(K5518="","",INDEX(收费标合同信息维护!A:Q,MATCH(D5518,收费标合同信息维护!J:J,0),10))=D5518,"有","无"),"无"))</f>
        <v>无</v>
      </c>
      <c r="G5518" s="13" t="str">
        <f t="shared" si="345"/>
        <v/>
      </c>
      <c r="H5518" s="13" t="str">
        <f t="shared" si="347"/>
        <v/>
      </c>
      <c r="I5518" s="13" t="str">
        <f>IF(G5518="","",IFERROR(IF(IF(K5518="","",INDEX(收费标合同信息维护!A:Q,MATCH(G5518,收费标合同信息维护!M:M,0),13))=G5518,"有","无"),"无"))</f>
        <v/>
      </c>
      <c r="J5518" s="3" t="s">
        <v>4593</v>
      </c>
      <c r="K5518" s="3" t="s">
        <v>16986</v>
      </c>
      <c r="L5518" s="3" t="s">
        <v>6580</v>
      </c>
      <c r="M5518" s="3" t="s">
        <v>6581</v>
      </c>
      <c r="N5518" s="3" t="s">
        <v>6477</v>
      </c>
      <c r="O5518" s="3" t="s">
        <v>6478</v>
      </c>
      <c r="P5518" s="3" t="s">
        <v>17020</v>
      </c>
      <c r="Q5518" s="3" t="s">
        <v>17021</v>
      </c>
      <c r="R5518" s="3" t="s">
        <v>6484</v>
      </c>
      <c r="S5518" s="3" t="s">
        <v>6491</v>
      </c>
      <c r="T5518" s="3" t="s">
        <v>7025</v>
      </c>
      <c r="U5518" s="3" t="s">
        <v>154</v>
      </c>
      <c r="V5518" s="3" t="s">
        <v>6686</v>
      </c>
      <c r="W5518" s="3" t="s">
        <v>154</v>
      </c>
      <c r="X5518" s="3" t="s">
        <v>154</v>
      </c>
      <c r="Y5518" s="3" t="s">
        <v>154</v>
      </c>
      <c r="Z5518" s="3" t="s">
        <v>154</v>
      </c>
      <c r="AA5518" s="3" t="s">
        <v>154</v>
      </c>
      <c r="AB5518" s="3" t="s">
        <v>154</v>
      </c>
      <c r="AC5518" s="3" t="s">
        <v>154</v>
      </c>
      <c r="AD5518" s="3" t="s">
        <v>6151</v>
      </c>
      <c r="AE5518" s="3" t="s">
        <v>6151</v>
      </c>
      <c r="AF5518" s="3" t="s">
        <v>154</v>
      </c>
      <c r="AG5518" s="3" t="s">
        <v>154</v>
      </c>
      <c r="AH5518" s="3" t="s">
        <v>6478</v>
      </c>
      <c r="AI5518" s="3" t="s">
        <v>6482</v>
      </c>
      <c r="AJ5518" s="3" t="s">
        <v>6034</v>
      </c>
    </row>
    <row r="5519" spans="1:36" ht="15">
      <c r="A5519" s="10">
        <v>5658</v>
      </c>
      <c r="B5519" t="str">
        <f>IF(K5519="总计","",INDEX(主数据!A:AD,MATCH(J5519,主数据!A:A,0),9))</f>
        <v>华西大区公司</v>
      </c>
      <c r="C5519" t="str">
        <f>IF(K5519="","",INDEX(主数据!A:AD,MATCH(J5519,主数据!A:A,0),11))</f>
        <v>重庆南区</v>
      </c>
      <c r="D5519" t="str">
        <f t="shared" si="344"/>
        <v>CQ16空置物业费标准方式1.40</v>
      </c>
      <c r="E5519" s="13" t="str">
        <f t="shared" si="346"/>
        <v>1.40</v>
      </c>
      <c r="F5519" s="13" t="str">
        <f>IF(E5519="","",IFERROR(IF(IF(K5519="","",INDEX(收费标合同信息维护!A:Q,MATCH(D5519,收费标合同信息维护!J:J,0),10))=D5519,"有","无"),"无"))</f>
        <v>无</v>
      </c>
      <c r="G5519" s="13" t="str">
        <f t="shared" si="345"/>
        <v/>
      </c>
      <c r="H5519" s="13" t="str">
        <f t="shared" si="347"/>
        <v/>
      </c>
      <c r="I5519" s="13" t="str">
        <f>IF(G5519="","",IFERROR(IF(IF(K5519="","",INDEX(收费标合同信息维护!A:Q,MATCH(G5519,收费标合同信息维护!M:M,0),13))=G5519,"有","无"),"无"))</f>
        <v/>
      </c>
      <c r="J5519" s="3" t="s">
        <v>4593</v>
      </c>
      <c r="K5519" s="3" t="s">
        <v>16986</v>
      </c>
      <c r="L5519" s="3" t="s">
        <v>6580</v>
      </c>
      <c r="M5519" s="3" t="s">
        <v>6581</v>
      </c>
      <c r="N5519" s="3" t="s">
        <v>6477</v>
      </c>
      <c r="O5519" s="3" t="s">
        <v>6478</v>
      </c>
      <c r="P5519" s="3" t="s">
        <v>17022</v>
      </c>
      <c r="Q5519" s="3" t="s">
        <v>17023</v>
      </c>
      <c r="R5519" s="3" t="s">
        <v>6484</v>
      </c>
      <c r="S5519" s="3" t="s">
        <v>6491</v>
      </c>
      <c r="T5519" s="3" t="s">
        <v>7025</v>
      </c>
      <c r="U5519" s="3" t="s">
        <v>154</v>
      </c>
      <c r="V5519" s="3" t="s">
        <v>9083</v>
      </c>
      <c r="W5519" s="3" t="s">
        <v>154</v>
      </c>
      <c r="X5519" s="3" t="s">
        <v>154</v>
      </c>
      <c r="Y5519" s="3" t="s">
        <v>154</v>
      </c>
      <c r="Z5519" s="3" t="s">
        <v>154</v>
      </c>
      <c r="AA5519" s="3" t="s">
        <v>154</v>
      </c>
      <c r="AB5519" s="3" t="s">
        <v>154</v>
      </c>
      <c r="AC5519" s="3" t="s">
        <v>154</v>
      </c>
      <c r="AD5519" s="3" t="s">
        <v>6151</v>
      </c>
      <c r="AE5519" s="3" t="s">
        <v>6151</v>
      </c>
      <c r="AF5519" s="3" t="s">
        <v>154</v>
      </c>
      <c r="AG5519" s="3" t="s">
        <v>154</v>
      </c>
      <c r="AH5519" s="3" t="s">
        <v>6478</v>
      </c>
      <c r="AI5519" s="3" t="s">
        <v>6482</v>
      </c>
      <c r="AJ5519" s="3" t="s">
        <v>6033</v>
      </c>
    </row>
    <row r="5520" spans="1:36" ht="15">
      <c r="A5520" s="10">
        <v>5659</v>
      </c>
      <c r="B5520" t="str">
        <f>IF(K5520="总计","",INDEX(主数据!A:AD,MATCH(J5520,主数据!A:A,0),9))</f>
        <v>华北大区公司</v>
      </c>
      <c r="C5520" t="str">
        <f>IF(K5520="","",INDEX(主数据!A:AD,MATCH(J5520,主数据!A:A,0),11))</f>
        <v>北京四城区</v>
      </c>
      <c r="D5520" t="str">
        <f t="shared" si="344"/>
        <v>BJ26物业服务费标准方式3.18</v>
      </c>
      <c r="E5520" s="13" t="str">
        <f t="shared" si="346"/>
        <v>3.18</v>
      </c>
      <c r="F5520" s="13" t="str">
        <f>IF(E5520="","",IFERROR(IF(IF(K5520="","",INDEX(收费标合同信息维护!A:Q,MATCH(D5520,收费标合同信息维护!J:J,0),10))=D5520,"有","无"),"无"))</f>
        <v>无</v>
      </c>
      <c r="G5520" s="13" t="str">
        <f t="shared" si="345"/>
        <v/>
      </c>
      <c r="H5520" s="13" t="str">
        <f t="shared" si="347"/>
        <v/>
      </c>
      <c r="I5520" s="13" t="str">
        <f>IF(G5520="","",IFERROR(IF(IF(K5520="","",INDEX(收费标合同信息维护!A:Q,MATCH(G5520,收费标合同信息维护!M:M,0),13))=G5520,"有","无"),"无"))</f>
        <v/>
      </c>
      <c r="J5520" s="3" t="s">
        <v>4416</v>
      </c>
      <c r="K5520" s="3" t="s">
        <v>17024</v>
      </c>
      <c r="L5520" s="3" t="s">
        <v>6025</v>
      </c>
      <c r="M5520" s="3" t="s">
        <v>6026</v>
      </c>
      <c r="N5520" s="3" t="s">
        <v>6477</v>
      </c>
      <c r="O5520" s="3" t="s">
        <v>6478</v>
      </c>
      <c r="P5520" s="3" t="s">
        <v>18449</v>
      </c>
      <c r="Q5520" s="3" t="s">
        <v>18449</v>
      </c>
      <c r="R5520" s="3" t="s">
        <v>6484</v>
      </c>
      <c r="S5520" s="3" t="s">
        <v>6491</v>
      </c>
      <c r="T5520" s="3" t="s">
        <v>6506</v>
      </c>
      <c r="U5520" s="3" t="s">
        <v>8164</v>
      </c>
      <c r="V5520" s="3" t="s">
        <v>12781</v>
      </c>
      <c r="W5520" s="3" t="s">
        <v>154</v>
      </c>
      <c r="X5520" s="3" t="s">
        <v>154</v>
      </c>
      <c r="Y5520" s="3" t="s">
        <v>154</v>
      </c>
      <c r="Z5520" s="3" t="s">
        <v>154</v>
      </c>
      <c r="AA5520" s="3" t="s">
        <v>154</v>
      </c>
      <c r="AB5520" s="3" t="s">
        <v>154</v>
      </c>
      <c r="AC5520" s="3" t="s">
        <v>154</v>
      </c>
      <c r="AD5520" s="3" t="s">
        <v>6151</v>
      </c>
      <c r="AE5520" s="3" t="s">
        <v>6151</v>
      </c>
      <c r="AF5520" s="3" t="s">
        <v>154</v>
      </c>
      <c r="AG5520" s="3" t="s">
        <v>154</v>
      </c>
      <c r="AH5520" s="3" t="s">
        <v>6478</v>
      </c>
      <c r="AI5520" s="3" t="s">
        <v>6482</v>
      </c>
      <c r="AJ5520" s="3" t="s">
        <v>6033</v>
      </c>
    </row>
    <row r="5521" spans="1:36" ht="15">
      <c r="A5521" s="10">
        <v>5660</v>
      </c>
      <c r="B5521" t="str">
        <f>IF(K5521="总计","",INDEX(主数据!A:AD,MATCH(J5521,主数据!A:A,0),9))</f>
        <v>华北大区公司</v>
      </c>
      <c r="C5521" t="str">
        <f>IF(K5521="","",INDEX(主数据!A:AD,MATCH(J5521,主数据!A:A,0),11))</f>
        <v>北京四城区</v>
      </c>
      <c r="D5521" t="str">
        <f t="shared" si="344"/>
        <v>BJ26物业服务费标准方式3.50</v>
      </c>
      <c r="E5521" s="13" t="str">
        <f t="shared" si="346"/>
        <v>3.50</v>
      </c>
      <c r="F5521" s="13" t="str">
        <f>IF(E5521="","",IFERROR(IF(IF(K5521="","",INDEX(收费标合同信息维护!A:Q,MATCH(D5521,收费标合同信息维护!J:J,0),10))=D5521,"有","无"),"无"))</f>
        <v>无</v>
      </c>
      <c r="G5521" s="13" t="str">
        <f t="shared" si="345"/>
        <v/>
      </c>
      <c r="H5521" s="13" t="str">
        <f t="shared" si="347"/>
        <v/>
      </c>
      <c r="I5521" s="13" t="str">
        <f>IF(G5521="","",IFERROR(IF(IF(K5521="","",INDEX(收费标合同信息维护!A:Q,MATCH(G5521,收费标合同信息维护!M:M,0),13))=G5521,"有","无"),"无"))</f>
        <v/>
      </c>
      <c r="J5521" s="3" t="s">
        <v>4416</v>
      </c>
      <c r="K5521" s="3" t="s">
        <v>17024</v>
      </c>
      <c r="L5521" s="3" t="s">
        <v>6025</v>
      </c>
      <c r="M5521" s="3" t="s">
        <v>6026</v>
      </c>
      <c r="N5521" s="3" t="s">
        <v>6477</v>
      </c>
      <c r="O5521" s="3" t="s">
        <v>6478</v>
      </c>
      <c r="P5521" s="3" t="s">
        <v>18450</v>
      </c>
      <c r="Q5521" s="3" t="s">
        <v>18450</v>
      </c>
      <c r="R5521" s="3" t="s">
        <v>6484</v>
      </c>
      <c r="S5521" s="3" t="s">
        <v>6491</v>
      </c>
      <c r="T5521" s="3" t="s">
        <v>6506</v>
      </c>
      <c r="U5521" s="3" t="s">
        <v>154</v>
      </c>
      <c r="V5521" s="3" t="s">
        <v>6869</v>
      </c>
      <c r="W5521" s="3" t="s">
        <v>154</v>
      </c>
      <c r="X5521" s="3" t="s">
        <v>154</v>
      </c>
      <c r="Y5521" s="3" t="s">
        <v>154</v>
      </c>
      <c r="Z5521" s="3" t="s">
        <v>154</v>
      </c>
      <c r="AA5521" s="3" t="s">
        <v>154</v>
      </c>
      <c r="AB5521" s="3" t="s">
        <v>154</v>
      </c>
      <c r="AC5521" s="3" t="s">
        <v>154</v>
      </c>
      <c r="AD5521" s="3" t="s">
        <v>6151</v>
      </c>
      <c r="AE5521" s="3" t="s">
        <v>6151</v>
      </c>
      <c r="AF5521" s="3" t="s">
        <v>154</v>
      </c>
      <c r="AG5521" s="3" t="s">
        <v>154</v>
      </c>
      <c r="AH5521" s="3" t="s">
        <v>6478</v>
      </c>
      <c r="AI5521" s="3" t="s">
        <v>6482</v>
      </c>
      <c r="AJ5521" s="3" t="s">
        <v>6033</v>
      </c>
    </row>
    <row r="5522" spans="1:36" ht="15">
      <c r="A5522" s="10">
        <v>5661</v>
      </c>
      <c r="B5522" t="str">
        <f>IF(K5522="总计","",INDEX(主数据!A:AD,MATCH(J5522,主数据!A:A,0),9))</f>
        <v>华北大区公司</v>
      </c>
      <c r="C5522" t="str">
        <f>IF(K5522="","",INDEX(主数据!A:AD,MATCH(J5522,主数据!A:A,0),11))</f>
        <v>北京四城区</v>
      </c>
      <c r="D5522" t="str">
        <f t="shared" si="344"/>
        <v>BJ26物业服务费标准方式3.18</v>
      </c>
      <c r="E5522" s="13" t="str">
        <f t="shared" si="346"/>
        <v>3.18</v>
      </c>
      <c r="F5522" s="13" t="str">
        <f>IF(E5522="","",IFERROR(IF(IF(K5522="","",INDEX(收费标合同信息维护!A:Q,MATCH(D5522,收费标合同信息维护!J:J,0),10))=D5522,"有","无"),"无"))</f>
        <v>无</v>
      </c>
      <c r="G5522" s="13" t="str">
        <f t="shared" si="345"/>
        <v/>
      </c>
      <c r="H5522" s="13" t="str">
        <f t="shared" si="347"/>
        <v/>
      </c>
      <c r="I5522" s="13" t="str">
        <f>IF(G5522="","",IFERROR(IF(IF(K5522="","",INDEX(收费标合同信息维护!A:Q,MATCH(G5522,收费标合同信息维护!M:M,0),13))=G5522,"有","无"),"无"))</f>
        <v/>
      </c>
      <c r="J5522" s="3" t="s">
        <v>4416</v>
      </c>
      <c r="K5522" s="3" t="s">
        <v>17024</v>
      </c>
      <c r="L5522" s="3" t="s">
        <v>6025</v>
      </c>
      <c r="M5522" s="3" t="s">
        <v>6026</v>
      </c>
      <c r="N5522" s="3" t="s">
        <v>6477</v>
      </c>
      <c r="O5522" s="3" t="s">
        <v>6478</v>
      </c>
      <c r="P5522" s="3" t="s">
        <v>18451</v>
      </c>
      <c r="Q5522" s="3" t="s">
        <v>18451</v>
      </c>
      <c r="R5522" s="3" t="s">
        <v>6484</v>
      </c>
      <c r="S5522" s="3" t="s">
        <v>6491</v>
      </c>
      <c r="T5522" s="3" t="s">
        <v>6506</v>
      </c>
      <c r="U5522" s="3" t="s">
        <v>154</v>
      </c>
      <c r="V5522" s="3" t="s">
        <v>12781</v>
      </c>
      <c r="W5522" s="3" t="s">
        <v>154</v>
      </c>
      <c r="X5522" s="3" t="s">
        <v>154</v>
      </c>
      <c r="Y5522" s="3" t="s">
        <v>154</v>
      </c>
      <c r="Z5522" s="3" t="s">
        <v>154</v>
      </c>
      <c r="AA5522" s="3" t="s">
        <v>154</v>
      </c>
      <c r="AB5522" s="3" t="s">
        <v>154</v>
      </c>
      <c r="AC5522" s="3" t="s">
        <v>154</v>
      </c>
      <c r="AD5522" s="3" t="s">
        <v>6151</v>
      </c>
      <c r="AE5522" s="3" t="s">
        <v>6151</v>
      </c>
      <c r="AF5522" s="3" t="s">
        <v>154</v>
      </c>
      <c r="AG5522" s="3" t="s">
        <v>154</v>
      </c>
      <c r="AH5522" s="3" t="s">
        <v>6478</v>
      </c>
      <c r="AI5522" s="3" t="s">
        <v>6482</v>
      </c>
      <c r="AJ5522" s="3" t="s">
        <v>17036</v>
      </c>
    </row>
    <row r="5523" spans="1:36" ht="15">
      <c r="A5523" s="10">
        <v>5662</v>
      </c>
      <c r="B5523" t="str">
        <f>IF(K5523="总计","",INDEX(主数据!A:AD,MATCH(J5523,主数据!A:A,0),9))</f>
        <v>华北大区公司</v>
      </c>
      <c r="C5523" t="str">
        <f>IF(K5523="","",INDEX(主数据!A:AD,MATCH(J5523,主数据!A:A,0),11))</f>
        <v>北京四城区</v>
      </c>
      <c r="D5523" t="str">
        <f t="shared" si="344"/>
        <v>BJ26物业服务费标准方式4.25</v>
      </c>
      <c r="E5523" s="13" t="str">
        <f t="shared" si="346"/>
        <v>4.25</v>
      </c>
      <c r="F5523" s="13" t="str">
        <f>IF(E5523="","",IFERROR(IF(IF(K5523="","",INDEX(收费标合同信息维护!A:Q,MATCH(D5523,收费标合同信息维护!J:J,0),10))=D5523,"有","无"),"无"))</f>
        <v>无</v>
      </c>
      <c r="G5523" s="13" t="str">
        <f t="shared" si="345"/>
        <v/>
      </c>
      <c r="H5523" s="13" t="str">
        <f t="shared" si="347"/>
        <v/>
      </c>
      <c r="I5523" s="13" t="str">
        <f>IF(G5523="","",IFERROR(IF(IF(K5523="","",INDEX(收费标合同信息维护!A:Q,MATCH(G5523,收费标合同信息维护!M:M,0),13))=G5523,"有","无"),"无"))</f>
        <v/>
      </c>
      <c r="J5523" s="3" t="s">
        <v>4416</v>
      </c>
      <c r="K5523" s="3" t="s">
        <v>17024</v>
      </c>
      <c r="L5523" s="3" t="s">
        <v>6025</v>
      </c>
      <c r="M5523" s="3" t="s">
        <v>6026</v>
      </c>
      <c r="N5523" s="3" t="s">
        <v>6477</v>
      </c>
      <c r="O5523" s="3" t="s">
        <v>6478</v>
      </c>
      <c r="P5523" s="3" t="s">
        <v>17025</v>
      </c>
      <c r="Q5523" s="3" t="s">
        <v>17025</v>
      </c>
      <c r="R5523" s="3" t="s">
        <v>6484</v>
      </c>
      <c r="S5523" s="3" t="s">
        <v>6485</v>
      </c>
      <c r="T5523" s="3" t="s">
        <v>6537</v>
      </c>
      <c r="U5523" s="3" t="s">
        <v>154</v>
      </c>
      <c r="V5523" s="3" t="s">
        <v>17026</v>
      </c>
      <c r="W5523" s="3" t="s">
        <v>154</v>
      </c>
      <c r="X5523" s="3" t="s">
        <v>154</v>
      </c>
      <c r="Y5523" s="3" t="s">
        <v>154</v>
      </c>
      <c r="Z5523" s="3" t="s">
        <v>154</v>
      </c>
      <c r="AA5523" s="3" t="s">
        <v>154</v>
      </c>
      <c r="AB5523" s="3" t="s">
        <v>154</v>
      </c>
      <c r="AC5523" s="3" t="s">
        <v>154</v>
      </c>
      <c r="AD5523" s="3" t="s">
        <v>6151</v>
      </c>
      <c r="AE5523" s="3" t="s">
        <v>6151</v>
      </c>
      <c r="AF5523" s="3" t="s">
        <v>154</v>
      </c>
      <c r="AG5523" s="3" t="s">
        <v>154</v>
      </c>
      <c r="AH5523" s="3" t="s">
        <v>6478</v>
      </c>
      <c r="AI5523" s="3" t="s">
        <v>6482</v>
      </c>
      <c r="AJ5523" s="3" t="s">
        <v>6031</v>
      </c>
    </row>
    <row r="5524" spans="1:36" ht="15">
      <c r="A5524" s="10">
        <v>5663</v>
      </c>
      <c r="B5524" t="str">
        <f>IF(K5524="总计","",INDEX(主数据!A:AD,MATCH(J5524,主数据!A:A,0),9))</f>
        <v>华北大区公司</v>
      </c>
      <c r="C5524" t="str">
        <f>IF(K5524="","",INDEX(主数据!A:AD,MATCH(J5524,主数据!A:A,0),11))</f>
        <v>北京四城区</v>
      </c>
      <c r="D5524" t="str">
        <f t="shared" si="344"/>
        <v>BJ26物业服务费标准方式6.99</v>
      </c>
      <c r="E5524" s="13" t="str">
        <f t="shared" si="346"/>
        <v>6.99</v>
      </c>
      <c r="F5524" s="13" t="str">
        <f>IF(E5524="","",IFERROR(IF(IF(K5524="","",INDEX(收费标合同信息维护!A:Q,MATCH(D5524,收费标合同信息维护!J:J,0),10))=D5524,"有","无"),"无"))</f>
        <v>无</v>
      </c>
      <c r="G5524" s="13" t="str">
        <f t="shared" si="345"/>
        <v/>
      </c>
      <c r="H5524" s="13" t="str">
        <f t="shared" si="347"/>
        <v/>
      </c>
      <c r="I5524" s="13" t="str">
        <f>IF(G5524="","",IFERROR(IF(IF(K5524="","",INDEX(收费标合同信息维护!A:Q,MATCH(G5524,收费标合同信息维护!M:M,0),13))=G5524,"有","无"),"无"))</f>
        <v/>
      </c>
      <c r="J5524" s="3" t="s">
        <v>4416</v>
      </c>
      <c r="K5524" s="3" t="s">
        <v>17024</v>
      </c>
      <c r="L5524" s="3" t="s">
        <v>6025</v>
      </c>
      <c r="M5524" s="3" t="s">
        <v>6026</v>
      </c>
      <c r="N5524" s="3" t="s">
        <v>6477</v>
      </c>
      <c r="O5524" s="3" t="s">
        <v>6478</v>
      </c>
      <c r="P5524" s="3" t="s">
        <v>17027</v>
      </c>
      <c r="Q5524" s="3" t="s">
        <v>17027</v>
      </c>
      <c r="R5524" s="3" t="s">
        <v>6484</v>
      </c>
      <c r="S5524" s="3" t="s">
        <v>6485</v>
      </c>
      <c r="T5524" s="3" t="s">
        <v>6537</v>
      </c>
      <c r="U5524" s="3" t="s">
        <v>154</v>
      </c>
      <c r="V5524" s="3" t="s">
        <v>17028</v>
      </c>
      <c r="W5524" s="3" t="s">
        <v>154</v>
      </c>
      <c r="X5524" s="3" t="s">
        <v>154</v>
      </c>
      <c r="Y5524" s="3" t="s">
        <v>154</v>
      </c>
      <c r="Z5524" s="3" t="s">
        <v>154</v>
      </c>
      <c r="AA5524" s="3" t="s">
        <v>154</v>
      </c>
      <c r="AB5524" s="3" t="s">
        <v>154</v>
      </c>
      <c r="AC5524" s="3" t="s">
        <v>154</v>
      </c>
      <c r="AD5524" s="3" t="s">
        <v>6151</v>
      </c>
      <c r="AE5524" s="3" t="s">
        <v>6151</v>
      </c>
      <c r="AF5524" s="3" t="s">
        <v>154</v>
      </c>
      <c r="AG5524" s="3" t="s">
        <v>154</v>
      </c>
      <c r="AH5524" s="3" t="s">
        <v>6478</v>
      </c>
      <c r="AI5524" s="3" t="s">
        <v>6482</v>
      </c>
      <c r="AJ5524" s="3" t="s">
        <v>6031</v>
      </c>
    </row>
    <row r="5525" spans="1:36" ht="15">
      <c r="A5525" s="10">
        <v>5664</v>
      </c>
      <c r="B5525" t="str">
        <f>IF(K5525="总计","",INDEX(主数据!A:AD,MATCH(J5525,主数据!A:A,0),9))</f>
        <v>华北大区公司</v>
      </c>
      <c r="C5525" t="str">
        <f>IF(K5525="","",INDEX(主数据!A:AD,MATCH(J5525,主数据!A:A,0),11))</f>
        <v>北京四城区</v>
      </c>
      <c r="D5525" t="str">
        <f t="shared" si="344"/>
        <v>BJ26物业服务费标准方式8.51</v>
      </c>
      <c r="E5525" s="13" t="str">
        <f t="shared" si="346"/>
        <v>8.51</v>
      </c>
      <c r="F5525" s="13" t="str">
        <f>IF(E5525="","",IFERROR(IF(IF(K5525="","",INDEX(收费标合同信息维护!A:Q,MATCH(D5525,收费标合同信息维护!J:J,0),10))=D5525,"有","无"),"无"))</f>
        <v>无</v>
      </c>
      <c r="G5525" s="13" t="str">
        <f t="shared" si="345"/>
        <v/>
      </c>
      <c r="H5525" s="13" t="str">
        <f t="shared" si="347"/>
        <v/>
      </c>
      <c r="I5525" s="13" t="str">
        <f>IF(G5525="","",IFERROR(IF(IF(K5525="","",INDEX(收费标合同信息维护!A:Q,MATCH(G5525,收费标合同信息维护!M:M,0),13))=G5525,"有","无"),"无"))</f>
        <v/>
      </c>
      <c r="J5525" s="3" t="s">
        <v>4416</v>
      </c>
      <c r="K5525" s="3" t="s">
        <v>17024</v>
      </c>
      <c r="L5525" s="3" t="s">
        <v>6025</v>
      </c>
      <c r="M5525" s="3" t="s">
        <v>6026</v>
      </c>
      <c r="N5525" s="3" t="s">
        <v>6477</v>
      </c>
      <c r="O5525" s="3" t="s">
        <v>6478</v>
      </c>
      <c r="P5525" s="3" t="s">
        <v>17029</v>
      </c>
      <c r="Q5525" s="3" t="s">
        <v>17029</v>
      </c>
      <c r="R5525" s="3" t="s">
        <v>6484</v>
      </c>
      <c r="S5525" s="3" t="s">
        <v>6485</v>
      </c>
      <c r="T5525" s="3" t="s">
        <v>6537</v>
      </c>
      <c r="U5525" s="3" t="s">
        <v>154</v>
      </c>
      <c r="V5525" s="3" t="s">
        <v>17030</v>
      </c>
      <c r="W5525" s="3" t="s">
        <v>154</v>
      </c>
      <c r="X5525" s="3" t="s">
        <v>154</v>
      </c>
      <c r="Y5525" s="3" t="s">
        <v>154</v>
      </c>
      <c r="Z5525" s="3" t="s">
        <v>154</v>
      </c>
      <c r="AA5525" s="3" t="s">
        <v>154</v>
      </c>
      <c r="AB5525" s="3" t="s">
        <v>154</v>
      </c>
      <c r="AC5525" s="3" t="s">
        <v>154</v>
      </c>
      <c r="AD5525" s="3" t="s">
        <v>6151</v>
      </c>
      <c r="AE5525" s="3" t="s">
        <v>6151</v>
      </c>
      <c r="AF5525" s="3" t="s">
        <v>154</v>
      </c>
      <c r="AG5525" s="3" t="s">
        <v>154</v>
      </c>
      <c r="AH5525" s="3" t="s">
        <v>6478</v>
      </c>
      <c r="AI5525" s="3" t="s">
        <v>6482</v>
      </c>
      <c r="AJ5525" s="3" t="s">
        <v>13</v>
      </c>
    </row>
    <row r="5526" spans="1:36" ht="15">
      <c r="A5526" s="10">
        <v>5665</v>
      </c>
      <c r="B5526" t="str">
        <f>IF(K5526="总计","",INDEX(主数据!A:AD,MATCH(J5526,主数据!A:A,0),9))</f>
        <v>华北大区公司</v>
      </c>
      <c r="C5526" t="str">
        <f>IF(K5526="","",INDEX(主数据!A:AD,MATCH(J5526,主数据!A:A,0),11))</f>
        <v>北京四城区</v>
      </c>
      <c r="D5526" t="str">
        <f t="shared" si="344"/>
        <v>BJ26物业服务费标准方式8.40</v>
      </c>
      <c r="E5526" s="13" t="str">
        <f t="shared" si="346"/>
        <v>8.40</v>
      </c>
      <c r="F5526" s="13" t="str">
        <f>IF(E5526="","",IFERROR(IF(IF(K5526="","",INDEX(收费标合同信息维护!A:Q,MATCH(D5526,收费标合同信息维护!J:J,0),10))=D5526,"有","无"),"无"))</f>
        <v>无</v>
      </c>
      <c r="G5526" s="13" t="str">
        <f t="shared" si="345"/>
        <v/>
      </c>
      <c r="H5526" s="13" t="str">
        <f t="shared" si="347"/>
        <v/>
      </c>
      <c r="I5526" s="13" t="str">
        <f>IF(G5526="","",IFERROR(IF(IF(K5526="","",INDEX(收费标合同信息维护!A:Q,MATCH(G5526,收费标合同信息维护!M:M,0),13))=G5526,"有","无"),"无"))</f>
        <v/>
      </c>
      <c r="J5526" s="3" t="s">
        <v>4416</v>
      </c>
      <c r="K5526" s="3" t="s">
        <v>17024</v>
      </c>
      <c r="L5526" s="3" t="s">
        <v>6025</v>
      </c>
      <c r="M5526" s="3" t="s">
        <v>6026</v>
      </c>
      <c r="N5526" s="3" t="s">
        <v>6477</v>
      </c>
      <c r="O5526" s="3" t="s">
        <v>6478</v>
      </c>
      <c r="P5526" s="3" t="s">
        <v>17031</v>
      </c>
      <c r="Q5526" s="3" t="s">
        <v>17031</v>
      </c>
      <c r="R5526" s="3" t="s">
        <v>6484</v>
      </c>
      <c r="S5526" s="3" t="s">
        <v>6485</v>
      </c>
      <c r="T5526" s="3" t="s">
        <v>6537</v>
      </c>
      <c r="U5526" s="3" t="s">
        <v>154</v>
      </c>
      <c r="V5526" s="3" t="s">
        <v>17032</v>
      </c>
      <c r="W5526" s="3" t="s">
        <v>154</v>
      </c>
      <c r="X5526" s="3" t="s">
        <v>154</v>
      </c>
      <c r="Y5526" s="3" t="s">
        <v>154</v>
      </c>
      <c r="Z5526" s="3" t="s">
        <v>154</v>
      </c>
      <c r="AA5526" s="3" t="s">
        <v>154</v>
      </c>
      <c r="AB5526" s="3" t="s">
        <v>154</v>
      </c>
      <c r="AC5526" s="3" t="s">
        <v>154</v>
      </c>
      <c r="AD5526" s="3" t="s">
        <v>6151</v>
      </c>
      <c r="AE5526" s="3" t="s">
        <v>6151</v>
      </c>
      <c r="AF5526" s="3" t="s">
        <v>154</v>
      </c>
      <c r="AG5526" s="3" t="s">
        <v>154</v>
      </c>
      <c r="AH5526" s="3" t="s">
        <v>6478</v>
      </c>
      <c r="AI5526" s="3" t="s">
        <v>6482</v>
      </c>
      <c r="AJ5526" s="3" t="s">
        <v>6033</v>
      </c>
    </row>
    <row r="5527" spans="1:36" ht="15">
      <c r="A5527" s="10">
        <v>5666</v>
      </c>
      <c r="B5527" t="str">
        <f>IF(K5527="总计","",INDEX(主数据!A:AD,MATCH(J5527,主数据!A:A,0),9))</f>
        <v>华北大区公司</v>
      </c>
      <c r="C5527" t="str">
        <f>IF(K5527="","",INDEX(主数据!A:AD,MATCH(J5527,主数据!A:A,0),11))</f>
        <v>北京四城区</v>
      </c>
      <c r="D5527" t="str">
        <f t="shared" si="344"/>
        <v>BJ26居民供暖费标准方式7.50</v>
      </c>
      <c r="E5527" s="13" t="str">
        <f t="shared" si="346"/>
        <v>7.50</v>
      </c>
      <c r="F5527" s="13" t="str">
        <f>IF(E5527="","",IFERROR(IF(IF(K5527="","",INDEX(收费标合同信息维护!A:Q,MATCH(D5527,收费标合同信息维护!J:J,0),10))=D5527,"有","无"),"无"))</f>
        <v>无</v>
      </c>
      <c r="G5527" s="13" t="str">
        <f t="shared" si="345"/>
        <v/>
      </c>
      <c r="H5527" s="13" t="str">
        <f t="shared" si="347"/>
        <v/>
      </c>
      <c r="I5527" s="13" t="str">
        <f>IF(G5527="","",IFERROR(IF(IF(K5527="","",INDEX(收费标合同信息维护!A:Q,MATCH(G5527,收费标合同信息维护!M:M,0),13))=G5527,"有","无"),"无"))</f>
        <v/>
      </c>
      <c r="J5527" s="3" t="s">
        <v>4416</v>
      </c>
      <c r="K5527" s="3" t="s">
        <v>17024</v>
      </c>
      <c r="L5527" s="3" t="s">
        <v>6598</v>
      </c>
      <c r="M5527" s="3" t="s">
        <v>7571</v>
      </c>
      <c r="N5527" s="3" t="s">
        <v>6477</v>
      </c>
      <c r="O5527" s="3" t="s">
        <v>6478</v>
      </c>
      <c r="P5527" s="3" t="s">
        <v>7571</v>
      </c>
      <c r="Q5527" s="3" t="s">
        <v>7571</v>
      </c>
      <c r="R5527" s="3" t="s">
        <v>6484</v>
      </c>
      <c r="S5527" s="3" t="s">
        <v>6491</v>
      </c>
      <c r="T5527" s="3" t="s">
        <v>8609</v>
      </c>
      <c r="U5527" s="3" t="s">
        <v>8602</v>
      </c>
      <c r="V5527" s="3" t="s">
        <v>8595</v>
      </c>
      <c r="W5527" s="3" t="s">
        <v>154</v>
      </c>
      <c r="X5527" s="3" t="s">
        <v>154</v>
      </c>
      <c r="Y5527" s="3" t="s">
        <v>154</v>
      </c>
      <c r="Z5527" s="3" t="s">
        <v>154</v>
      </c>
      <c r="AA5527" s="3" t="s">
        <v>154</v>
      </c>
      <c r="AB5527" s="3" t="s">
        <v>154</v>
      </c>
      <c r="AC5527" s="3" t="s">
        <v>154</v>
      </c>
      <c r="AD5527" s="3" t="s">
        <v>6151</v>
      </c>
      <c r="AE5527" s="3" t="s">
        <v>6151</v>
      </c>
      <c r="AF5527" s="3" t="s">
        <v>154</v>
      </c>
      <c r="AG5527" s="3" t="s">
        <v>154</v>
      </c>
      <c r="AH5527" s="3" t="s">
        <v>6478</v>
      </c>
      <c r="AI5527" s="3" t="s">
        <v>6482</v>
      </c>
      <c r="AJ5527" s="3" t="s">
        <v>17033</v>
      </c>
    </row>
    <row r="5528" spans="1:36" ht="15">
      <c r="A5528" s="10">
        <v>5667</v>
      </c>
      <c r="B5528" t="str">
        <f>IF(K5528="总计","",INDEX(主数据!A:AD,MATCH(J5528,主数据!A:A,0),9))</f>
        <v>华北大区公司</v>
      </c>
      <c r="C5528" t="str">
        <f>IF(K5528="","",INDEX(主数据!A:AD,MATCH(J5528,主数据!A:A,0),11))</f>
        <v>北京四城区</v>
      </c>
      <c r="D5528" t="str">
        <f t="shared" si="344"/>
        <v>BJ26商业供暖标准方式11.25</v>
      </c>
      <c r="E5528" s="13" t="str">
        <f t="shared" si="346"/>
        <v>11.25</v>
      </c>
      <c r="F5528" s="13" t="str">
        <f>IF(E5528="","",IFERROR(IF(IF(K5528="","",INDEX(收费标合同信息维护!A:Q,MATCH(D5528,收费标合同信息维护!J:J,0),10))=D5528,"有","无"),"无"))</f>
        <v>无</v>
      </c>
      <c r="G5528" s="13" t="str">
        <f t="shared" si="345"/>
        <v/>
      </c>
      <c r="H5528" s="13" t="str">
        <f t="shared" si="347"/>
        <v/>
      </c>
      <c r="I5528" s="13" t="str">
        <f>IF(G5528="","",IFERROR(IF(IF(K5528="","",INDEX(收费标合同信息维护!A:Q,MATCH(G5528,收费标合同信息维护!M:M,0),13))=G5528,"有","无"),"无"))</f>
        <v/>
      </c>
      <c r="J5528" s="3" t="s">
        <v>4416</v>
      </c>
      <c r="K5528" s="3" t="s">
        <v>17024</v>
      </c>
      <c r="L5528" s="3" t="s">
        <v>6622</v>
      </c>
      <c r="M5528" s="3" t="s">
        <v>8598</v>
      </c>
      <c r="N5528" s="3" t="s">
        <v>6477</v>
      </c>
      <c r="O5528" s="3" t="s">
        <v>6478</v>
      </c>
      <c r="P5528" s="3" t="s">
        <v>17034</v>
      </c>
      <c r="Q5528" s="3" t="s">
        <v>17035</v>
      </c>
      <c r="R5528" s="3" t="s">
        <v>6484</v>
      </c>
      <c r="S5528" s="3" t="s">
        <v>6491</v>
      </c>
      <c r="T5528" s="3" t="s">
        <v>6506</v>
      </c>
      <c r="U5528" s="3" t="s">
        <v>154</v>
      </c>
      <c r="V5528" s="3" t="s">
        <v>12925</v>
      </c>
      <c r="W5528" s="3" t="s">
        <v>154</v>
      </c>
      <c r="X5528" s="3" t="s">
        <v>154</v>
      </c>
      <c r="Y5528" s="3" t="s">
        <v>154</v>
      </c>
      <c r="Z5528" s="3" t="s">
        <v>154</v>
      </c>
      <c r="AA5528" s="3" t="s">
        <v>154</v>
      </c>
      <c r="AB5528" s="3" t="s">
        <v>154</v>
      </c>
      <c r="AC5528" s="3" t="s">
        <v>154</v>
      </c>
      <c r="AD5528" s="3" t="s">
        <v>6151</v>
      </c>
      <c r="AE5528" s="3" t="s">
        <v>6151</v>
      </c>
      <c r="AF5528" s="3" t="s">
        <v>154</v>
      </c>
      <c r="AG5528" s="3" t="s">
        <v>154</v>
      </c>
      <c r="AH5528" s="3" t="s">
        <v>6478</v>
      </c>
      <c r="AI5528" s="3" t="s">
        <v>6482</v>
      </c>
      <c r="AJ5528" s="3" t="s">
        <v>24</v>
      </c>
    </row>
    <row r="5529" spans="1:36" ht="30">
      <c r="A5529" s="10">
        <v>5668</v>
      </c>
      <c r="B5529" t="str">
        <f>IF(K5529="总计","",INDEX(主数据!A:AD,MATCH(J5529,主数据!A:A,0),9))</f>
        <v>华北大区公司</v>
      </c>
      <c r="C5529" t="str">
        <f>IF(K5529="","",INDEX(主数据!A:AD,MATCH(J5529,主数据!A:A,0),11))</f>
        <v>北京四城区</v>
      </c>
      <c r="D5529" t="str">
        <f t="shared" si="344"/>
        <v>BJ26生活垃圾清运费-委托清运定额</v>
      </c>
      <c r="E5529" s="13" t="str">
        <f t="shared" si="346"/>
        <v/>
      </c>
      <c r="F5529" s="13" t="str">
        <f>IF(E5529="","",IFERROR(IF(IF(K5529="","",INDEX(收费标合同信息维护!A:Q,MATCH(D5529,收费标合同信息维护!J:J,0),10))=D5529,"有","无"),"无"))</f>
        <v/>
      </c>
      <c r="G5529" s="13" t="str">
        <f t="shared" si="345"/>
        <v>BJ26生活垃圾清运费-委托清运定额5.50</v>
      </c>
      <c r="H5529" s="13" t="str">
        <f t="shared" si="347"/>
        <v>5.50</v>
      </c>
      <c r="I5529" s="13" t="str">
        <f>IF(G5529="","",IFERROR(IF(IF(K5529="","",INDEX(收费标合同信息维护!A:Q,MATCH(G5529,收费标合同信息维护!M:M,0),13))=G5529,"有","无"),"无"))</f>
        <v>无</v>
      </c>
      <c r="J5529" s="3" t="s">
        <v>4416</v>
      </c>
      <c r="K5529" s="3" t="s">
        <v>17024</v>
      </c>
      <c r="L5529" s="3" t="s">
        <v>6630</v>
      </c>
      <c r="M5529" s="3" t="s">
        <v>6631</v>
      </c>
      <c r="N5529" s="3" t="s">
        <v>6477</v>
      </c>
      <c r="O5529" s="3" t="s">
        <v>6478</v>
      </c>
      <c r="P5529" s="3" t="s">
        <v>18452</v>
      </c>
      <c r="Q5529" s="3" t="s">
        <v>9699</v>
      </c>
      <c r="R5529" s="3" t="s">
        <v>6490</v>
      </c>
      <c r="S5529" s="3" t="s">
        <v>6491</v>
      </c>
      <c r="T5529" s="3" t="s">
        <v>6506</v>
      </c>
      <c r="U5529" s="3" t="s">
        <v>154</v>
      </c>
      <c r="V5529" s="3" t="s">
        <v>154</v>
      </c>
      <c r="W5529" s="3" t="s">
        <v>6747</v>
      </c>
      <c r="X5529" s="3" t="s">
        <v>154</v>
      </c>
      <c r="Y5529" s="3" t="s">
        <v>154</v>
      </c>
      <c r="Z5529" s="3" t="s">
        <v>154</v>
      </c>
      <c r="AA5529" s="3" t="s">
        <v>154</v>
      </c>
      <c r="AB5529" s="3" t="s">
        <v>154</v>
      </c>
      <c r="AC5529" s="3" t="s">
        <v>154</v>
      </c>
      <c r="AD5529" s="3" t="s">
        <v>6151</v>
      </c>
      <c r="AE5529" s="3" t="s">
        <v>6151</v>
      </c>
      <c r="AF5529" s="3" t="s">
        <v>154</v>
      </c>
      <c r="AG5529" s="3" t="s">
        <v>154</v>
      </c>
      <c r="AH5529" s="3" t="s">
        <v>6478</v>
      </c>
      <c r="AI5529" s="3" t="s">
        <v>6482</v>
      </c>
      <c r="AJ5529" s="3" t="s">
        <v>17036</v>
      </c>
    </row>
    <row r="5530" spans="1:36" ht="30">
      <c r="A5530" s="10">
        <v>5669</v>
      </c>
      <c r="B5530" t="str">
        <f>IF(K5530="总计","",INDEX(主数据!A:AD,MATCH(J5530,主数据!A:A,0),9))</f>
        <v>华北大区公司</v>
      </c>
      <c r="C5530" t="str">
        <f>IF(K5530="","",INDEX(主数据!A:AD,MATCH(J5530,主数据!A:A,0),11))</f>
        <v>北京四城区</v>
      </c>
      <c r="D5530" t="str">
        <f t="shared" si="344"/>
        <v>BJ26开发商委托停车管理费（固定）定额</v>
      </c>
      <c r="E5530" s="13" t="str">
        <f t="shared" si="346"/>
        <v/>
      </c>
      <c r="F5530" s="13" t="str">
        <f>IF(E5530="","",IFERROR(IF(IF(K5530="","",INDEX(收费标合同信息维护!A:Q,MATCH(D5530,收费标合同信息维护!J:J,0),10))=D5530,"有","无"),"无"))</f>
        <v/>
      </c>
      <c r="G5530" s="13" t="str">
        <f t="shared" si="345"/>
        <v>BJ26开发商委托停车管理费（固定）定额90.00</v>
      </c>
      <c r="H5530" s="13" t="str">
        <f t="shared" si="347"/>
        <v>90.00</v>
      </c>
      <c r="I5530" s="13" t="str">
        <f>IF(G5530="","",IFERROR(IF(IF(K5530="","",INDEX(收费标合同信息维护!A:Q,MATCH(G5530,收费标合同信息维护!M:M,0),13))=G5530,"有","无"),"无"))</f>
        <v>无</v>
      </c>
      <c r="J5530" s="3" t="s">
        <v>4416</v>
      </c>
      <c r="K5530" s="3" t="s">
        <v>17024</v>
      </c>
      <c r="L5530" s="3" t="s">
        <v>6512</v>
      </c>
      <c r="M5530" s="3" t="s">
        <v>6513</v>
      </c>
      <c r="N5530" s="3" t="s">
        <v>6477</v>
      </c>
      <c r="O5530" s="3" t="s">
        <v>6478</v>
      </c>
      <c r="P5530" s="3" t="s">
        <v>17037</v>
      </c>
      <c r="Q5530" s="3" t="s">
        <v>17038</v>
      </c>
      <c r="R5530" s="3" t="s">
        <v>6490</v>
      </c>
      <c r="S5530" s="3" t="s">
        <v>6491</v>
      </c>
      <c r="T5530" s="3" t="s">
        <v>6537</v>
      </c>
      <c r="U5530" s="3" t="s">
        <v>154</v>
      </c>
      <c r="V5530" s="3" t="s">
        <v>154</v>
      </c>
      <c r="W5530" s="3" t="s">
        <v>7163</v>
      </c>
      <c r="X5530" s="3" t="s">
        <v>154</v>
      </c>
      <c r="Y5530" s="3" t="s">
        <v>154</v>
      </c>
      <c r="Z5530" s="3" t="s">
        <v>154</v>
      </c>
      <c r="AA5530" s="3" t="s">
        <v>154</v>
      </c>
      <c r="AB5530" s="3" t="s">
        <v>154</v>
      </c>
      <c r="AC5530" s="3" t="s">
        <v>154</v>
      </c>
      <c r="AD5530" s="3" t="s">
        <v>6151</v>
      </c>
      <c r="AE5530" s="3" t="s">
        <v>6151</v>
      </c>
      <c r="AF5530" s="3" t="s">
        <v>6040</v>
      </c>
      <c r="AG5530" s="3" t="s">
        <v>154</v>
      </c>
      <c r="AH5530" s="3" t="s">
        <v>6478</v>
      </c>
      <c r="AI5530" s="3" t="s">
        <v>6482</v>
      </c>
      <c r="AJ5530" s="3" t="s">
        <v>6030</v>
      </c>
    </row>
    <row r="5531" spans="1:36" ht="30">
      <c r="A5531" s="10">
        <v>5670</v>
      </c>
      <c r="B5531" t="str">
        <f>IF(K5531="总计","",INDEX(主数据!A:AD,MATCH(J5531,主数据!A:A,0),9))</f>
        <v>华北大区公司</v>
      </c>
      <c r="C5531" t="str">
        <f>IF(K5531="","",INDEX(主数据!A:AD,MATCH(J5531,主数据!A:A,0),11))</f>
        <v>北京四城区</v>
      </c>
      <c r="D5531" t="str">
        <f t="shared" si="344"/>
        <v>BJ26小业主委托停车管理费（固定）定额</v>
      </c>
      <c r="E5531" s="13" t="str">
        <f t="shared" si="346"/>
        <v/>
      </c>
      <c r="F5531" s="13" t="str">
        <f>IF(E5531="","",IFERROR(IF(IF(K5531="","",INDEX(收费标合同信息维护!A:Q,MATCH(D5531,收费标合同信息维护!J:J,0),10))=D5531,"有","无"),"无"))</f>
        <v/>
      </c>
      <c r="G5531" s="13" t="str">
        <f t="shared" si="345"/>
        <v>BJ26小业主委托停车管理费（固定）定额90.00</v>
      </c>
      <c r="H5531" s="13" t="str">
        <f t="shared" si="347"/>
        <v>90.00</v>
      </c>
      <c r="I5531" s="13" t="str">
        <f>IF(G5531="","",IFERROR(IF(IF(K5531="","",INDEX(收费标合同信息维护!A:Q,MATCH(G5531,收费标合同信息维护!M:M,0),13))=G5531,"有","无"),"无"))</f>
        <v>无</v>
      </c>
      <c r="J5531" s="3" t="s">
        <v>4416</v>
      </c>
      <c r="K5531" s="3" t="s">
        <v>17024</v>
      </c>
      <c r="L5531" s="3" t="s">
        <v>7013</v>
      </c>
      <c r="M5531" s="3" t="s">
        <v>7014</v>
      </c>
      <c r="N5531" s="3" t="s">
        <v>6477</v>
      </c>
      <c r="O5531" s="3" t="s">
        <v>6478</v>
      </c>
      <c r="P5531" s="3" t="s">
        <v>18453</v>
      </c>
      <c r="Q5531" s="3" t="s">
        <v>18453</v>
      </c>
      <c r="R5531" s="3" t="s">
        <v>6490</v>
      </c>
      <c r="S5531" s="3" t="s">
        <v>6491</v>
      </c>
      <c r="T5531" s="3" t="s">
        <v>6506</v>
      </c>
      <c r="U5531" s="3" t="s">
        <v>154</v>
      </c>
      <c r="V5531" s="3" t="s">
        <v>154</v>
      </c>
      <c r="W5531" s="3" t="s">
        <v>7163</v>
      </c>
      <c r="X5531" s="3" t="s">
        <v>154</v>
      </c>
      <c r="Y5531" s="3" t="s">
        <v>154</v>
      </c>
      <c r="Z5531" s="3" t="s">
        <v>154</v>
      </c>
      <c r="AA5531" s="3" t="s">
        <v>154</v>
      </c>
      <c r="AB5531" s="3" t="s">
        <v>154</v>
      </c>
      <c r="AC5531" s="3" t="s">
        <v>154</v>
      </c>
      <c r="AD5531" s="3" t="s">
        <v>6151</v>
      </c>
      <c r="AE5531" s="3" t="s">
        <v>6151</v>
      </c>
      <c r="AF5531" s="3" t="s">
        <v>154</v>
      </c>
      <c r="AG5531" s="3" t="s">
        <v>154</v>
      </c>
      <c r="AH5531" s="3" t="s">
        <v>6478</v>
      </c>
      <c r="AI5531" s="3" t="s">
        <v>6482</v>
      </c>
      <c r="AJ5531" s="3" t="s">
        <v>18454</v>
      </c>
    </row>
    <row r="5532" spans="1:36" ht="15">
      <c r="A5532" s="10">
        <v>5671</v>
      </c>
      <c r="B5532" t="str">
        <f>IF(K5532="总计","",INDEX(主数据!A:AD,MATCH(J5532,主数据!A:A,0),9))</f>
        <v>华北大区公司</v>
      </c>
      <c r="C5532" t="str">
        <f>IF(K5532="","",INDEX(主数据!A:AD,MATCH(J5532,主数据!A:A,0),11))</f>
        <v>北京一城区</v>
      </c>
      <c r="D5532" t="str">
        <f t="shared" si="344"/>
        <v>BJ108物业服务费标准方式2.30</v>
      </c>
      <c r="E5532" s="13" t="str">
        <f t="shared" si="346"/>
        <v>2.30</v>
      </c>
      <c r="F5532" s="13" t="str">
        <f>IF(E5532="","",IFERROR(IF(IF(K5532="","",INDEX(收费标合同信息维护!A:Q,MATCH(D5532,收费标合同信息维护!J:J,0),10))=D5532,"有","无"),"无"))</f>
        <v>无</v>
      </c>
      <c r="G5532" s="13" t="str">
        <f t="shared" si="345"/>
        <v/>
      </c>
      <c r="H5532" s="13" t="str">
        <f t="shared" si="347"/>
        <v/>
      </c>
      <c r="I5532" s="13" t="str">
        <f>IF(G5532="","",IFERROR(IF(IF(K5532="","",INDEX(收费标合同信息维护!A:Q,MATCH(G5532,收费标合同信息维护!M:M,0),13))=G5532,"有","无"),"无"))</f>
        <v/>
      </c>
      <c r="J5532" s="3" t="s">
        <v>4253</v>
      </c>
      <c r="K5532" s="3" t="s">
        <v>17039</v>
      </c>
      <c r="L5532" s="3" t="s">
        <v>6025</v>
      </c>
      <c r="M5532" s="3" t="s">
        <v>6026</v>
      </c>
      <c r="N5532" s="3" t="s">
        <v>6477</v>
      </c>
      <c r="O5532" s="3" t="s">
        <v>6478</v>
      </c>
      <c r="P5532" s="3" t="s">
        <v>17040</v>
      </c>
      <c r="Q5532" s="3" t="s">
        <v>17041</v>
      </c>
      <c r="R5532" s="3" t="s">
        <v>6484</v>
      </c>
      <c r="S5532" s="3" t="s">
        <v>6491</v>
      </c>
      <c r="T5532" s="3" t="s">
        <v>6506</v>
      </c>
      <c r="U5532" s="3" t="s">
        <v>154</v>
      </c>
      <c r="V5532" s="3" t="s">
        <v>7313</v>
      </c>
      <c r="W5532" s="3" t="s">
        <v>154</v>
      </c>
      <c r="X5532" s="3" t="s">
        <v>154</v>
      </c>
      <c r="Y5532" s="3" t="s">
        <v>154</v>
      </c>
      <c r="Z5532" s="3" t="s">
        <v>154</v>
      </c>
      <c r="AA5532" s="3" t="s">
        <v>154</v>
      </c>
      <c r="AB5532" s="3" t="s">
        <v>154</v>
      </c>
      <c r="AC5532" s="3" t="s">
        <v>154</v>
      </c>
      <c r="AD5532" s="3" t="s">
        <v>6151</v>
      </c>
      <c r="AE5532" s="3" t="s">
        <v>6151</v>
      </c>
      <c r="AF5532" s="3" t="s">
        <v>154</v>
      </c>
      <c r="AG5532" s="3" t="s">
        <v>154</v>
      </c>
      <c r="AH5532" s="3" t="s">
        <v>6478</v>
      </c>
      <c r="AI5532" s="3" t="s">
        <v>6482</v>
      </c>
      <c r="AJ5532" s="3" t="s">
        <v>17042</v>
      </c>
    </row>
    <row r="5533" spans="1:36" ht="15">
      <c r="A5533" s="10">
        <v>5672</v>
      </c>
      <c r="B5533" t="str">
        <f>IF(K5533="总计","",INDEX(主数据!A:AD,MATCH(J5533,主数据!A:A,0),9))</f>
        <v>华北大区公司</v>
      </c>
      <c r="C5533" t="str">
        <f>IF(K5533="","",INDEX(主数据!A:AD,MATCH(J5533,主数据!A:A,0),11))</f>
        <v>北京一城区</v>
      </c>
      <c r="D5533" t="str">
        <f t="shared" si="344"/>
        <v>BJ108物业服务费标准方式4.50</v>
      </c>
      <c r="E5533" s="13" t="str">
        <f t="shared" si="346"/>
        <v>4.50</v>
      </c>
      <c r="F5533" s="13" t="str">
        <f>IF(E5533="","",IFERROR(IF(IF(K5533="","",INDEX(收费标合同信息维护!A:Q,MATCH(D5533,收费标合同信息维护!J:J,0),10))=D5533,"有","无"),"无"))</f>
        <v>无</v>
      </c>
      <c r="G5533" s="13" t="str">
        <f t="shared" si="345"/>
        <v/>
      </c>
      <c r="H5533" s="13" t="str">
        <f t="shared" si="347"/>
        <v/>
      </c>
      <c r="I5533" s="13" t="str">
        <f>IF(G5533="","",IFERROR(IF(IF(K5533="","",INDEX(收费标合同信息维护!A:Q,MATCH(G5533,收费标合同信息维护!M:M,0),13))=G5533,"有","无"),"无"))</f>
        <v/>
      </c>
      <c r="J5533" s="3" t="s">
        <v>4253</v>
      </c>
      <c r="K5533" s="3" t="s">
        <v>17039</v>
      </c>
      <c r="L5533" s="3" t="s">
        <v>6025</v>
      </c>
      <c r="M5533" s="3" t="s">
        <v>6026</v>
      </c>
      <c r="N5533" s="3" t="s">
        <v>6477</v>
      </c>
      <c r="O5533" s="3" t="s">
        <v>6478</v>
      </c>
      <c r="P5533" s="3" t="s">
        <v>17043</v>
      </c>
      <c r="Q5533" s="3" t="s">
        <v>17044</v>
      </c>
      <c r="R5533" s="3" t="s">
        <v>6484</v>
      </c>
      <c r="S5533" s="3" t="s">
        <v>6491</v>
      </c>
      <c r="T5533" s="3" t="s">
        <v>6506</v>
      </c>
      <c r="U5533" s="3" t="s">
        <v>154</v>
      </c>
      <c r="V5533" s="3" t="s">
        <v>6507</v>
      </c>
      <c r="W5533" s="3" t="s">
        <v>154</v>
      </c>
      <c r="X5533" s="3" t="s">
        <v>154</v>
      </c>
      <c r="Y5533" s="3" t="s">
        <v>154</v>
      </c>
      <c r="Z5533" s="3" t="s">
        <v>154</v>
      </c>
      <c r="AA5533" s="3" t="s">
        <v>154</v>
      </c>
      <c r="AB5533" s="3" t="s">
        <v>154</v>
      </c>
      <c r="AC5533" s="3" t="s">
        <v>154</v>
      </c>
      <c r="AD5533" s="3" t="s">
        <v>6151</v>
      </c>
      <c r="AE5533" s="3" t="s">
        <v>6151</v>
      </c>
      <c r="AF5533" s="3" t="s">
        <v>154</v>
      </c>
      <c r="AG5533" s="3" t="s">
        <v>154</v>
      </c>
      <c r="AH5533" s="3" t="s">
        <v>6478</v>
      </c>
      <c r="AI5533" s="3" t="s">
        <v>6482</v>
      </c>
      <c r="AJ5533" s="3" t="s">
        <v>6034</v>
      </c>
    </row>
    <row r="5534" spans="1:36" ht="15">
      <c r="A5534" s="10">
        <v>5673</v>
      </c>
      <c r="B5534" t="str">
        <f>IF(K5534="总计","",INDEX(主数据!A:AD,MATCH(J5534,主数据!A:A,0),9))</f>
        <v>华北大区公司</v>
      </c>
      <c r="C5534" t="str">
        <f>IF(K5534="","",INDEX(主数据!A:AD,MATCH(J5534,主数据!A:A,0),11))</f>
        <v>北京一城区</v>
      </c>
      <c r="D5534" t="str">
        <f t="shared" si="344"/>
        <v>BJ108物业服务费标准方式2.00</v>
      </c>
      <c r="E5534" s="13" t="str">
        <f t="shared" si="346"/>
        <v>2.00</v>
      </c>
      <c r="F5534" s="13" t="str">
        <f>IF(E5534="","",IFERROR(IF(IF(K5534="","",INDEX(收费标合同信息维护!A:Q,MATCH(D5534,收费标合同信息维护!J:J,0),10))=D5534,"有","无"),"无"))</f>
        <v>无</v>
      </c>
      <c r="G5534" s="13" t="str">
        <f t="shared" si="345"/>
        <v/>
      </c>
      <c r="H5534" s="13" t="str">
        <f t="shared" si="347"/>
        <v/>
      </c>
      <c r="I5534" s="13" t="str">
        <f>IF(G5534="","",IFERROR(IF(IF(K5534="","",INDEX(收费标合同信息维护!A:Q,MATCH(G5534,收费标合同信息维护!M:M,0),13))=G5534,"有","无"),"无"))</f>
        <v/>
      </c>
      <c r="J5534" s="3" t="s">
        <v>4253</v>
      </c>
      <c r="K5534" s="3" t="s">
        <v>17039</v>
      </c>
      <c r="L5534" s="3" t="s">
        <v>6025</v>
      </c>
      <c r="M5534" s="3" t="s">
        <v>6026</v>
      </c>
      <c r="N5534" s="3" t="s">
        <v>6477</v>
      </c>
      <c r="O5534" s="3" t="s">
        <v>6478</v>
      </c>
      <c r="P5534" s="3" t="s">
        <v>17045</v>
      </c>
      <c r="Q5534" s="3" t="s">
        <v>17046</v>
      </c>
      <c r="R5534" s="3" t="s">
        <v>6484</v>
      </c>
      <c r="S5534" s="3" t="s">
        <v>6491</v>
      </c>
      <c r="T5534" s="3" t="s">
        <v>6506</v>
      </c>
      <c r="U5534" s="3" t="s">
        <v>154</v>
      </c>
      <c r="V5534" s="3" t="s">
        <v>6686</v>
      </c>
      <c r="W5534" s="3" t="s">
        <v>154</v>
      </c>
      <c r="X5534" s="3" t="s">
        <v>154</v>
      </c>
      <c r="Y5534" s="3" t="s">
        <v>154</v>
      </c>
      <c r="Z5534" s="3" t="s">
        <v>154</v>
      </c>
      <c r="AA5534" s="3" t="s">
        <v>154</v>
      </c>
      <c r="AB5534" s="3" t="s">
        <v>154</v>
      </c>
      <c r="AC5534" s="3" t="s">
        <v>154</v>
      </c>
      <c r="AD5534" s="3" t="s">
        <v>6151</v>
      </c>
      <c r="AE5534" s="3" t="s">
        <v>6151</v>
      </c>
      <c r="AF5534" s="3" t="s">
        <v>154</v>
      </c>
      <c r="AG5534" s="3" t="s">
        <v>154</v>
      </c>
      <c r="AH5534" s="3" t="s">
        <v>6478</v>
      </c>
      <c r="AI5534" s="3" t="s">
        <v>6482</v>
      </c>
      <c r="AJ5534" s="3" t="s">
        <v>6034</v>
      </c>
    </row>
    <row r="5535" spans="1:36" ht="30">
      <c r="A5535" s="10">
        <v>5674</v>
      </c>
      <c r="B5535" t="str">
        <f>IF(K5535="总计","",INDEX(主数据!A:AD,MATCH(J5535,主数据!A:A,0),9))</f>
        <v>华北大区公司</v>
      </c>
      <c r="C5535" t="str">
        <f>IF(K5535="","",INDEX(主数据!A:AD,MATCH(J5535,主数据!A:A,0),11))</f>
        <v>北京一城区</v>
      </c>
      <c r="D5535" t="str">
        <f t="shared" si="344"/>
        <v>BJ108生活垃圾清运费-委托清运直接录入</v>
      </c>
      <c r="E5535" s="13" t="str">
        <f t="shared" si="346"/>
        <v/>
      </c>
      <c r="F5535" s="13" t="str">
        <f>IF(E5535="","",IFERROR(IF(IF(K5535="","",INDEX(收费标合同信息维护!A:Q,MATCH(D5535,收费标合同信息维护!J:J,0),10))=D5535,"有","无"),"无"))</f>
        <v/>
      </c>
      <c r="G5535" s="13" t="str">
        <f t="shared" si="345"/>
        <v/>
      </c>
      <c r="H5535" s="13" t="str">
        <f t="shared" si="347"/>
        <v/>
      </c>
      <c r="I5535" s="13" t="str">
        <f>IF(G5535="","",IFERROR(IF(IF(K5535="","",INDEX(收费标合同信息维护!A:Q,MATCH(G5535,收费标合同信息维护!M:M,0),13))=G5535,"有","无"),"无"))</f>
        <v/>
      </c>
      <c r="J5535" s="3" t="s">
        <v>4253</v>
      </c>
      <c r="K5535" s="3" t="s">
        <v>17039</v>
      </c>
      <c r="L5535" s="3" t="s">
        <v>6630</v>
      </c>
      <c r="M5535" s="3" t="s">
        <v>6631</v>
      </c>
      <c r="N5535" s="3" t="s">
        <v>6477</v>
      </c>
      <c r="O5535" s="3" t="s">
        <v>6478</v>
      </c>
      <c r="P5535" s="3" t="s">
        <v>17047</v>
      </c>
      <c r="Q5535" s="3" t="s">
        <v>6632</v>
      </c>
      <c r="R5535" s="3" t="s">
        <v>6479</v>
      </c>
      <c r="S5535" s="3" t="s">
        <v>6480</v>
      </c>
      <c r="T5535" s="3" t="s">
        <v>17048</v>
      </c>
      <c r="U5535" s="3" t="s">
        <v>154</v>
      </c>
      <c r="V5535" s="3" t="s">
        <v>154</v>
      </c>
      <c r="W5535" s="3" t="s">
        <v>154</v>
      </c>
      <c r="X5535" s="3" t="s">
        <v>154</v>
      </c>
      <c r="Y5535" s="3" t="s">
        <v>154</v>
      </c>
      <c r="Z5535" s="3" t="s">
        <v>154</v>
      </c>
      <c r="AA5535" s="3" t="s">
        <v>154</v>
      </c>
      <c r="AB5535" s="3" t="s">
        <v>154</v>
      </c>
      <c r="AC5535" s="3" t="s">
        <v>154</v>
      </c>
      <c r="AD5535" s="3" t="s">
        <v>6151</v>
      </c>
      <c r="AE5535" s="3" t="s">
        <v>6151</v>
      </c>
      <c r="AF5535" s="3" t="s">
        <v>154</v>
      </c>
      <c r="AG5535" s="3" t="s">
        <v>154</v>
      </c>
      <c r="AH5535" s="3" t="s">
        <v>6478</v>
      </c>
      <c r="AI5535" s="3" t="s">
        <v>6482</v>
      </c>
      <c r="AJ5535" s="3" t="s">
        <v>6027</v>
      </c>
    </row>
    <row r="5536" spans="1:36" ht="15">
      <c r="A5536" s="10">
        <v>5675</v>
      </c>
      <c r="B5536" t="str">
        <f>IF(K5536="总计","",INDEX(主数据!A:AD,MATCH(J5536,主数据!A:A,0),9))</f>
        <v>华北大区公司</v>
      </c>
      <c r="C5536" t="str">
        <f>IF(K5536="","",INDEX(主数据!A:AD,MATCH(J5536,主数据!A:A,0),11))</f>
        <v>北京七城区</v>
      </c>
      <c r="D5536" t="str">
        <f t="shared" si="344"/>
        <v>BJ124物业服务费直接录入</v>
      </c>
      <c r="E5536" s="13" t="str">
        <f t="shared" si="346"/>
        <v/>
      </c>
      <c r="F5536" s="13" t="str">
        <f>IF(E5536="","",IFERROR(IF(IF(K5536="","",INDEX(收费标合同信息维护!A:Q,MATCH(D5536,收费标合同信息维护!J:J,0),10))=D5536,"有","无"),"无"))</f>
        <v/>
      </c>
      <c r="G5536" s="13" t="str">
        <f t="shared" si="345"/>
        <v/>
      </c>
      <c r="H5536" s="13" t="str">
        <f t="shared" si="347"/>
        <v/>
      </c>
      <c r="I5536" s="13" t="str">
        <f>IF(G5536="","",IFERROR(IF(IF(K5536="","",INDEX(收费标合同信息维护!A:Q,MATCH(G5536,收费标合同信息维护!M:M,0),13))=G5536,"有","无"),"无"))</f>
        <v/>
      </c>
      <c r="J5536" s="3" t="s">
        <v>4465</v>
      </c>
      <c r="K5536" s="3" t="s">
        <v>17049</v>
      </c>
      <c r="L5536" s="3" t="s">
        <v>6025</v>
      </c>
      <c r="M5536" s="3" t="s">
        <v>6026</v>
      </c>
      <c r="N5536" s="3" t="s">
        <v>6477</v>
      </c>
      <c r="O5536" s="3" t="s">
        <v>6478</v>
      </c>
      <c r="P5536" s="3" t="s">
        <v>6489</v>
      </c>
      <c r="Q5536" s="3" t="s">
        <v>6489</v>
      </c>
      <c r="R5536" s="3" t="s">
        <v>6479</v>
      </c>
      <c r="S5536" s="3" t="s">
        <v>6480</v>
      </c>
      <c r="T5536" s="3" t="s">
        <v>6496</v>
      </c>
      <c r="U5536" s="3" t="s">
        <v>6781</v>
      </c>
      <c r="V5536" s="3" t="s">
        <v>154</v>
      </c>
      <c r="W5536" s="3" t="s">
        <v>154</v>
      </c>
      <c r="X5536" s="3" t="s">
        <v>154</v>
      </c>
      <c r="Y5536" s="3" t="s">
        <v>154</v>
      </c>
      <c r="Z5536" s="3" t="s">
        <v>154</v>
      </c>
      <c r="AA5536" s="3" t="s">
        <v>154</v>
      </c>
      <c r="AB5536" s="3" t="s">
        <v>154</v>
      </c>
      <c r="AC5536" s="3" t="s">
        <v>154</v>
      </c>
      <c r="AD5536" s="3" t="s">
        <v>6151</v>
      </c>
      <c r="AE5536" s="3" t="s">
        <v>6151</v>
      </c>
      <c r="AF5536" s="3" t="s">
        <v>154</v>
      </c>
      <c r="AG5536" s="3" t="s">
        <v>154</v>
      </c>
      <c r="AH5536" s="3" t="s">
        <v>6597</v>
      </c>
      <c r="AI5536" s="3" t="s">
        <v>6482</v>
      </c>
      <c r="AJ5536" s="3" t="s">
        <v>6489</v>
      </c>
    </row>
    <row r="5537" spans="1:36" ht="15">
      <c r="A5537" s="10">
        <v>5676</v>
      </c>
      <c r="B5537" t="str">
        <f>IF(K5537="总计","",INDEX(主数据!A:AD,MATCH(J5537,主数据!A:A,0),9))</f>
        <v>华北大区公司</v>
      </c>
      <c r="C5537" t="str">
        <f>IF(K5537="","",INDEX(主数据!A:AD,MATCH(J5537,主数据!A:A,0),11))</f>
        <v>北京七城区</v>
      </c>
      <c r="D5537" t="str">
        <f t="shared" si="344"/>
        <v>BJ124物业服务费标准方式2.46</v>
      </c>
      <c r="E5537" s="13" t="str">
        <f t="shared" si="346"/>
        <v>2.46</v>
      </c>
      <c r="F5537" s="13" t="str">
        <f>IF(E5537="","",IFERROR(IF(IF(K5537="","",INDEX(收费标合同信息维护!A:Q,MATCH(D5537,收费标合同信息维护!J:J,0),10))=D5537,"有","无"),"无"))</f>
        <v>无</v>
      </c>
      <c r="G5537" s="13" t="str">
        <f t="shared" si="345"/>
        <v/>
      </c>
      <c r="H5537" s="13" t="str">
        <f t="shared" si="347"/>
        <v/>
      </c>
      <c r="I5537" s="13" t="str">
        <f>IF(G5537="","",IFERROR(IF(IF(K5537="","",INDEX(收费标合同信息维护!A:Q,MATCH(G5537,收费标合同信息维护!M:M,0),13))=G5537,"有","无"),"无"))</f>
        <v/>
      </c>
      <c r="J5537" s="3" t="s">
        <v>4465</v>
      </c>
      <c r="K5537" s="3" t="s">
        <v>17049</v>
      </c>
      <c r="L5537" s="3" t="s">
        <v>6025</v>
      </c>
      <c r="M5537" s="3" t="s">
        <v>6026</v>
      </c>
      <c r="N5537" s="3" t="s">
        <v>6477</v>
      </c>
      <c r="O5537" s="3" t="s">
        <v>6478</v>
      </c>
      <c r="P5537" s="3" t="s">
        <v>4465</v>
      </c>
      <c r="Q5537" s="3" t="s">
        <v>11837</v>
      </c>
      <c r="R5537" s="3" t="s">
        <v>6484</v>
      </c>
      <c r="S5537" s="3" t="s">
        <v>6491</v>
      </c>
      <c r="T5537" s="3" t="s">
        <v>7875</v>
      </c>
      <c r="U5537" s="3" t="s">
        <v>6533</v>
      </c>
      <c r="V5537" s="3" t="s">
        <v>11078</v>
      </c>
      <c r="W5537" s="3" t="s">
        <v>154</v>
      </c>
      <c r="X5537" s="3" t="s">
        <v>154</v>
      </c>
      <c r="Y5537" s="3" t="s">
        <v>154</v>
      </c>
      <c r="Z5537" s="3" t="s">
        <v>154</v>
      </c>
      <c r="AA5537" s="3" t="s">
        <v>154</v>
      </c>
      <c r="AB5537" s="3" t="s">
        <v>154</v>
      </c>
      <c r="AC5537" s="3" t="s">
        <v>154</v>
      </c>
      <c r="AD5537" s="3" t="s">
        <v>6151</v>
      </c>
      <c r="AE5537" s="3" t="s">
        <v>6151</v>
      </c>
      <c r="AF5537" s="3" t="s">
        <v>6040</v>
      </c>
      <c r="AG5537" s="3" t="s">
        <v>154</v>
      </c>
      <c r="AH5537" s="3" t="s">
        <v>6597</v>
      </c>
      <c r="AI5537" s="3" t="s">
        <v>6482</v>
      </c>
      <c r="AJ5537" s="3" t="s">
        <v>17</v>
      </c>
    </row>
    <row r="5538" spans="1:36" ht="15">
      <c r="A5538" s="10">
        <v>5677</v>
      </c>
      <c r="B5538" t="str">
        <f>IF(K5538="总计","",INDEX(主数据!A:AD,MATCH(J5538,主数据!A:A,0),9))</f>
        <v>华北大区公司</v>
      </c>
      <c r="C5538" t="str">
        <f>IF(K5538="","",INDEX(主数据!A:AD,MATCH(J5538,主数据!A:A,0),11))</f>
        <v>北京七城区</v>
      </c>
      <c r="D5538" t="str">
        <f t="shared" si="344"/>
        <v>BJ124物业服务费标准方式2.46</v>
      </c>
      <c r="E5538" s="13" t="str">
        <f t="shared" si="346"/>
        <v>2.46</v>
      </c>
      <c r="F5538" s="13" t="str">
        <f>IF(E5538="","",IFERROR(IF(IF(K5538="","",INDEX(收费标合同信息维护!A:Q,MATCH(D5538,收费标合同信息维护!J:J,0),10))=D5538,"有","无"),"无"))</f>
        <v>无</v>
      </c>
      <c r="G5538" s="13" t="str">
        <f t="shared" si="345"/>
        <v/>
      </c>
      <c r="H5538" s="13" t="str">
        <f t="shared" si="347"/>
        <v/>
      </c>
      <c r="I5538" s="13" t="str">
        <f>IF(G5538="","",IFERROR(IF(IF(K5538="","",INDEX(收费标合同信息维护!A:Q,MATCH(G5538,收费标合同信息维护!M:M,0),13))=G5538,"有","无"),"无"))</f>
        <v/>
      </c>
      <c r="J5538" s="3" t="s">
        <v>4465</v>
      </c>
      <c r="K5538" s="3" t="s">
        <v>17049</v>
      </c>
      <c r="L5538" s="3" t="s">
        <v>6025</v>
      </c>
      <c r="M5538" s="3" t="s">
        <v>6026</v>
      </c>
      <c r="N5538" s="3" t="s">
        <v>6477</v>
      </c>
      <c r="O5538" s="3" t="s">
        <v>6478</v>
      </c>
      <c r="P5538" s="3" t="s">
        <v>17050</v>
      </c>
      <c r="Q5538" s="3" t="s">
        <v>17051</v>
      </c>
      <c r="R5538" s="3" t="s">
        <v>6484</v>
      </c>
      <c r="S5538" s="3" t="s">
        <v>6491</v>
      </c>
      <c r="T5538" s="3" t="s">
        <v>7875</v>
      </c>
      <c r="U5538" s="3" t="s">
        <v>6533</v>
      </c>
      <c r="V5538" s="3" t="s">
        <v>11078</v>
      </c>
      <c r="W5538" s="3" t="s">
        <v>154</v>
      </c>
      <c r="X5538" s="3" t="s">
        <v>154</v>
      </c>
      <c r="Y5538" s="3" t="s">
        <v>154</v>
      </c>
      <c r="Z5538" s="3" t="s">
        <v>154</v>
      </c>
      <c r="AA5538" s="3" t="s">
        <v>154</v>
      </c>
      <c r="AB5538" s="3" t="s">
        <v>154</v>
      </c>
      <c r="AC5538" s="3" t="s">
        <v>154</v>
      </c>
      <c r="AD5538" s="3" t="s">
        <v>6151</v>
      </c>
      <c r="AE5538" s="3" t="s">
        <v>6151</v>
      </c>
      <c r="AF5538" s="3" t="s">
        <v>154</v>
      </c>
      <c r="AG5538" s="3" t="s">
        <v>154</v>
      </c>
      <c r="AH5538" s="3" t="s">
        <v>6597</v>
      </c>
      <c r="AI5538" s="3" t="s">
        <v>6482</v>
      </c>
      <c r="AJ5538" s="3" t="s">
        <v>6489</v>
      </c>
    </row>
    <row r="5539" spans="1:36" ht="30">
      <c r="A5539" s="10">
        <v>5678</v>
      </c>
      <c r="B5539" t="str">
        <f>IF(K5539="总计","",INDEX(主数据!A:AD,MATCH(J5539,主数据!A:A,0),9))</f>
        <v>华北大区公司</v>
      </c>
      <c r="C5539" t="str">
        <f>IF(K5539="","",INDEX(主数据!A:AD,MATCH(J5539,主数据!A:A,0),11))</f>
        <v>北京七城区</v>
      </c>
      <c r="D5539" t="str">
        <f t="shared" si="344"/>
        <v>BJ124生活垃圾消纳费（非仪表）标准方式2.25</v>
      </c>
      <c r="E5539" s="13" t="str">
        <f t="shared" si="346"/>
        <v>2.25</v>
      </c>
      <c r="F5539" s="13" t="str">
        <f>IF(E5539="","",IFERROR(IF(IF(K5539="","",INDEX(收费标合同信息维护!A:Q,MATCH(D5539,收费标合同信息维护!J:J,0),10))=D5539,"有","无"),"无"))</f>
        <v>无</v>
      </c>
      <c r="G5539" s="13" t="str">
        <f t="shared" si="345"/>
        <v/>
      </c>
      <c r="H5539" s="13" t="str">
        <f t="shared" si="347"/>
        <v/>
      </c>
      <c r="I5539" s="13" t="str">
        <f>IF(G5539="","",IFERROR(IF(IF(K5539="","",INDEX(收费标合同信息维护!A:Q,MATCH(G5539,收费标合同信息维护!M:M,0),13))=G5539,"有","无"),"无"))</f>
        <v/>
      </c>
      <c r="J5539" s="3" t="s">
        <v>4465</v>
      </c>
      <c r="K5539" s="3" t="s">
        <v>17049</v>
      </c>
      <c r="L5539" s="3" t="s">
        <v>6906</v>
      </c>
      <c r="M5539" s="3" t="s">
        <v>6907</v>
      </c>
      <c r="N5539" s="3" t="s">
        <v>6477</v>
      </c>
      <c r="O5539" s="3" t="s">
        <v>6478</v>
      </c>
      <c r="P5539" s="3" t="s">
        <v>17052</v>
      </c>
      <c r="Q5539" s="3" t="s">
        <v>17053</v>
      </c>
      <c r="R5539" s="3" t="s">
        <v>6484</v>
      </c>
      <c r="S5539" s="3" t="s">
        <v>6491</v>
      </c>
      <c r="T5539" s="3" t="s">
        <v>6496</v>
      </c>
      <c r="U5539" s="3" t="s">
        <v>6533</v>
      </c>
      <c r="V5539" s="3" t="s">
        <v>8424</v>
      </c>
      <c r="W5539" s="3" t="s">
        <v>154</v>
      </c>
      <c r="X5539" s="3" t="s">
        <v>154</v>
      </c>
      <c r="Y5539" s="3" t="s">
        <v>154</v>
      </c>
      <c r="Z5539" s="3" t="s">
        <v>154</v>
      </c>
      <c r="AA5539" s="3" t="s">
        <v>154</v>
      </c>
      <c r="AB5539" s="3" t="s">
        <v>154</v>
      </c>
      <c r="AC5539" s="3" t="s">
        <v>154</v>
      </c>
      <c r="AD5539" s="3" t="s">
        <v>6151</v>
      </c>
      <c r="AE5539" s="3" t="s">
        <v>6151</v>
      </c>
      <c r="AF5539" s="3" t="s">
        <v>154</v>
      </c>
      <c r="AG5539" s="3" t="s">
        <v>154</v>
      </c>
      <c r="AH5539" s="3" t="s">
        <v>6597</v>
      </c>
      <c r="AI5539" s="3" t="s">
        <v>6482</v>
      </c>
      <c r="AJ5539" s="3" t="s">
        <v>6489</v>
      </c>
    </row>
    <row r="5540" spans="1:36" ht="15">
      <c r="A5540" s="10">
        <v>5679</v>
      </c>
      <c r="B5540" t="str">
        <f>IF(K5540="总计","",INDEX(主数据!A:AD,MATCH(J5540,主数据!A:A,0),9))</f>
        <v>华北大区公司</v>
      </c>
      <c r="C5540" t="str">
        <f>IF(K5540="","",INDEX(主数据!A:AD,MATCH(J5540,主数据!A:A,0),11))</f>
        <v>北京七城区</v>
      </c>
      <c r="D5540" t="str">
        <f t="shared" si="344"/>
        <v>BJ124销售中心物业费直接录入</v>
      </c>
      <c r="E5540" s="13" t="str">
        <f t="shared" si="346"/>
        <v/>
      </c>
      <c r="F5540" s="13" t="str">
        <f>IF(E5540="","",IFERROR(IF(IF(K5540="","",INDEX(收费标合同信息维护!A:Q,MATCH(D5540,收费标合同信息维护!J:J,0),10))=D5540,"有","无"),"无"))</f>
        <v/>
      </c>
      <c r="G5540" s="13" t="str">
        <f t="shared" si="345"/>
        <v/>
      </c>
      <c r="H5540" s="13" t="str">
        <f t="shared" si="347"/>
        <v/>
      </c>
      <c r="I5540" s="13" t="str">
        <f>IF(G5540="","",IFERROR(IF(IF(K5540="","",INDEX(收费标合同信息维护!A:Q,MATCH(G5540,收费标合同信息维护!M:M,0),13))=G5540,"有","无"),"无"))</f>
        <v/>
      </c>
      <c r="J5540" s="3" t="s">
        <v>4465</v>
      </c>
      <c r="K5540" s="3" t="s">
        <v>17049</v>
      </c>
      <c r="L5540" s="3" t="s">
        <v>6638</v>
      </c>
      <c r="M5540" s="3" t="s">
        <v>6639</v>
      </c>
      <c r="N5540" s="3" t="s">
        <v>6477</v>
      </c>
      <c r="O5540" s="3" t="s">
        <v>6478</v>
      </c>
      <c r="P5540" s="3" t="s">
        <v>6033</v>
      </c>
      <c r="Q5540" s="3" t="s">
        <v>6033</v>
      </c>
      <c r="R5540" s="3" t="s">
        <v>6479</v>
      </c>
      <c r="S5540" s="3" t="s">
        <v>6480</v>
      </c>
      <c r="T5540" s="3" t="s">
        <v>6496</v>
      </c>
      <c r="U5540" s="3" t="s">
        <v>6781</v>
      </c>
      <c r="V5540" s="3" t="s">
        <v>154</v>
      </c>
      <c r="W5540" s="3" t="s">
        <v>154</v>
      </c>
      <c r="X5540" s="3" t="s">
        <v>154</v>
      </c>
      <c r="Y5540" s="3" t="s">
        <v>154</v>
      </c>
      <c r="Z5540" s="3" t="s">
        <v>154</v>
      </c>
      <c r="AA5540" s="3" t="s">
        <v>154</v>
      </c>
      <c r="AB5540" s="3" t="s">
        <v>154</v>
      </c>
      <c r="AC5540" s="3" t="s">
        <v>154</v>
      </c>
      <c r="AD5540" s="3" t="s">
        <v>6151</v>
      </c>
      <c r="AE5540" s="3" t="s">
        <v>6151</v>
      </c>
      <c r="AF5540" s="3" t="s">
        <v>154</v>
      </c>
      <c r="AG5540" s="3" t="s">
        <v>154</v>
      </c>
      <c r="AH5540" s="3" t="s">
        <v>6597</v>
      </c>
      <c r="AI5540" s="3" t="s">
        <v>6727</v>
      </c>
      <c r="AJ5540" s="3" t="s">
        <v>6489</v>
      </c>
    </row>
    <row r="5541" spans="1:36" ht="15">
      <c r="A5541" s="10">
        <v>5680</v>
      </c>
      <c r="B5541" t="str">
        <f>IF(K5541="总计","",INDEX(主数据!A:AD,MATCH(J5541,主数据!A:A,0),9))</f>
        <v>华中大区公司</v>
      </c>
      <c r="C5541" t="str">
        <f>IF(K5541="","",INDEX(主数据!A:AD,MATCH(J5541,主数据!A:A,0),11))</f>
        <v>西安北区</v>
      </c>
      <c r="D5541" t="str">
        <f t="shared" si="344"/>
        <v>XA15物业服务费标准方式1.50</v>
      </c>
      <c r="E5541" s="13" t="str">
        <f t="shared" si="346"/>
        <v>1.50</v>
      </c>
      <c r="F5541" s="13" t="str">
        <f>IF(E5541="","",IFERROR(IF(IF(K5541="","",INDEX(收费标合同信息维护!A:Q,MATCH(D5541,收费标合同信息维护!J:J,0),10))=D5541,"有","无"),"无"))</f>
        <v>无</v>
      </c>
      <c r="G5541" s="13" t="str">
        <f t="shared" si="345"/>
        <v/>
      </c>
      <c r="H5541" s="13" t="str">
        <f t="shared" si="347"/>
        <v/>
      </c>
      <c r="I5541" s="13" t="str">
        <f>IF(G5541="","",IFERROR(IF(IF(K5541="","",INDEX(收费标合同信息维护!A:Q,MATCH(G5541,收费标合同信息维护!M:M,0),13))=G5541,"有","无"),"无"))</f>
        <v/>
      </c>
      <c r="J5541" s="3" t="s">
        <v>4367</v>
      </c>
      <c r="K5541" s="3" t="s">
        <v>17054</v>
      </c>
      <c r="L5541" s="3" t="s">
        <v>6025</v>
      </c>
      <c r="M5541" s="3" t="s">
        <v>6026</v>
      </c>
      <c r="N5541" s="3" t="s">
        <v>6477</v>
      </c>
      <c r="O5541" s="3" t="s">
        <v>6478</v>
      </c>
      <c r="P5541" s="3" t="s">
        <v>17055</v>
      </c>
      <c r="Q5541" s="3" t="s">
        <v>8886</v>
      </c>
      <c r="R5541" s="3" t="s">
        <v>6484</v>
      </c>
      <c r="S5541" s="3" t="s">
        <v>6491</v>
      </c>
      <c r="T5541" s="3" t="s">
        <v>10976</v>
      </c>
      <c r="U5541" s="3" t="s">
        <v>154</v>
      </c>
      <c r="V5541" s="3" t="s">
        <v>6608</v>
      </c>
      <c r="W5541" s="3" t="s">
        <v>154</v>
      </c>
      <c r="X5541" s="3" t="s">
        <v>154</v>
      </c>
      <c r="Y5541" s="3" t="s">
        <v>154</v>
      </c>
      <c r="Z5541" s="3" t="s">
        <v>154</v>
      </c>
      <c r="AA5541" s="3" t="s">
        <v>154</v>
      </c>
      <c r="AB5541" s="3" t="s">
        <v>154</v>
      </c>
      <c r="AC5541" s="3" t="s">
        <v>154</v>
      </c>
      <c r="AD5541" s="3" t="s">
        <v>6151</v>
      </c>
      <c r="AE5541" s="3" t="s">
        <v>6151</v>
      </c>
      <c r="AF5541" s="3" t="s">
        <v>6040</v>
      </c>
      <c r="AG5541" s="3" t="s">
        <v>154</v>
      </c>
      <c r="AH5541" s="3" t="s">
        <v>6478</v>
      </c>
      <c r="AI5541" s="3" t="s">
        <v>6482</v>
      </c>
      <c r="AJ5541" s="3" t="s">
        <v>17056</v>
      </c>
    </row>
    <row r="5542" spans="1:36" ht="15">
      <c r="A5542" s="10">
        <v>5681</v>
      </c>
      <c r="B5542" t="str">
        <f>IF(K5542="总计","",INDEX(主数据!A:AD,MATCH(J5542,主数据!A:A,0),9))</f>
        <v>华中大区公司</v>
      </c>
      <c r="C5542" t="str">
        <f>IF(K5542="","",INDEX(主数据!A:AD,MATCH(J5542,主数据!A:A,0),11))</f>
        <v>西安北区</v>
      </c>
      <c r="D5542" t="str">
        <f t="shared" si="344"/>
        <v>XA15物业服务费标准方式3.20</v>
      </c>
      <c r="E5542" s="13" t="str">
        <f t="shared" si="346"/>
        <v>3.20</v>
      </c>
      <c r="F5542" s="13" t="str">
        <f>IF(E5542="","",IFERROR(IF(IF(K5542="","",INDEX(收费标合同信息维护!A:Q,MATCH(D5542,收费标合同信息维护!J:J,0),10))=D5542,"有","无"),"无"))</f>
        <v>无</v>
      </c>
      <c r="G5542" s="13" t="str">
        <f t="shared" si="345"/>
        <v/>
      </c>
      <c r="H5542" s="13" t="str">
        <f t="shared" si="347"/>
        <v/>
      </c>
      <c r="I5542" s="13" t="str">
        <f>IF(G5542="","",IFERROR(IF(IF(K5542="","",INDEX(收费标合同信息维护!A:Q,MATCH(G5542,收费标合同信息维护!M:M,0),13))=G5542,"有","无"),"无"))</f>
        <v/>
      </c>
      <c r="J5542" s="3" t="s">
        <v>4367</v>
      </c>
      <c r="K5542" s="3" t="s">
        <v>17054</v>
      </c>
      <c r="L5542" s="3" t="s">
        <v>6025</v>
      </c>
      <c r="M5542" s="3" t="s">
        <v>6026</v>
      </c>
      <c r="N5542" s="3" t="s">
        <v>6477</v>
      </c>
      <c r="O5542" s="3" t="s">
        <v>6478</v>
      </c>
      <c r="P5542" s="3" t="s">
        <v>17057</v>
      </c>
      <c r="Q5542" s="3" t="s">
        <v>16463</v>
      </c>
      <c r="R5542" s="3" t="s">
        <v>6484</v>
      </c>
      <c r="S5542" s="3" t="s">
        <v>6491</v>
      </c>
      <c r="T5542" s="3" t="s">
        <v>10976</v>
      </c>
      <c r="U5542" s="3" t="s">
        <v>154</v>
      </c>
      <c r="V5542" s="3" t="s">
        <v>6857</v>
      </c>
      <c r="W5542" s="3" t="s">
        <v>154</v>
      </c>
      <c r="X5542" s="3" t="s">
        <v>154</v>
      </c>
      <c r="Y5542" s="3" t="s">
        <v>154</v>
      </c>
      <c r="Z5542" s="3" t="s">
        <v>154</v>
      </c>
      <c r="AA5542" s="3" t="s">
        <v>154</v>
      </c>
      <c r="AB5542" s="3" t="s">
        <v>154</v>
      </c>
      <c r="AC5542" s="3" t="s">
        <v>154</v>
      </c>
      <c r="AD5542" s="3" t="s">
        <v>6151</v>
      </c>
      <c r="AE5542" s="3" t="s">
        <v>6151</v>
      </c>
      <c r="AF5542" s="3" t="s">
        <v>6040</v>
      </c>
      <c r="AG5542" s="3" t="s">
        <v>154</v>
      </c>
      <c r="AH5542" s="3" t="s">
        <v>6478</v>
      </c>
      <c r="AI5542" s="3" t="s">
        <v>6482</v>
      </c>
      <c r="AJ5542" s="3" t="s">
        <v>6077</v>
      </c>
    </row>
    <row r="5543" spans="1:36" ht="15">
      <c r="A5543" s="10">
        <v>5682</v>
      </c>
      <c r="B5543" t="str">
        <f>IF(K5543="总计","",INDEX(主数据!A:AD,MATCH(J5543,主数据!A:A,0),9))</f>
        <v>华中大区公司</v>
      </c>
      <c r="C5543" t="str">
        <f>IF(K5543="","",INDEX(主数据!A:AD,MATCH(J5543,主数据!A:A,0),11))</f>
        <v>西安北区</v>
      </c>
      <c r="D5543" t="str">
        <f t="shared" si="344"/>
        <v>XA15物业服务费标准方式4.50</v>
      </c>
      <c r="E5543" s="13" t="str">
        <f t="shared" si="346"/>
        <v>4.50</v>
      </c>
      <c r="F5543" s="13" t="str">
        <f>IF(E5543="","",IFERROR(IF(IF(K5543="","",INDEX(收费标合同信息维护!A:Q,MATCH(D5543,收费标合同信息维护!J:J,0),10))=D5543,"有","无"),"无"))</f>
        <v>无</v>
      </c>
      <c r="G5543" s="13" t="str">
        <f t="shared" si="345"/>
        <v/>
      </c>
      <c r="H5543" s="13" t="str">
        <f t="shared" si="347"/>
        <v/>
      </c>
      <c r="I5543" s="13" t="str">
        <f>IF(G5543="","",IFERROR(IF(IF(K5543="","",INDEX(收费标合同信息维护!A:Q,MATCH(G5543,收费标合同信息维护!M:M,0),13))=G5543,"有","无"),"无"))</f>
        <v/>
      </c>
      <c r="J5543" s="3" t="s">
        <v>4367</v>
      </c>
      <c r="K5543" s="3" t="s">
        <v>17054</v>
      </c>
      <c r="L5543" s="3" t="s">
        <v>6025</v>
      </c>
      <c r="M5543" s="3" t="s">
        <v>6026</v>
      </c>
      <c r="N5543" s="3" t="s">
        <v>6477</v>
      </c>
      <c r="O5543" s="3" t="s">
        <v>6478</v>
      </c>
      <c r="P5543" s="3" t="s">
        <v>17058</v>
      </c>
      <c r="Q5543" s="3" t="s">
        <v>6830</v>
      </c>
      <c r="R5543" s="3" t="s">
        <v>6484</v>
      </c>
      <c r="S5543" s="3" t="s">
        <v>6491</v>
      </c>
      <c r="T5543" s="3" t="s">
        <v>10976</v>
      </c>
      <c r="U5543" s="3" t="s">
        <v>154</v>
      </c>
      <c r="V5543" s="3" t="s">
        <v>6507</v>
      </c>
      <c r="W5543" s="3" t="s">
        <v>154</v>
      </c>
      <c r="X5543" s="3" t="s">
        <v>154</v>
      </c>
      <c r="Y5543" s="3" t="s">
        <v>154</v>
      </c>
      <c r="Z5543" s="3" t="s">
        <v>154</v>
      </c>
      <c r="AA5543" s="3" t="s">
        <v>154</v>
      </c>
      <c r="AB5543" s="3" t="s">
        <v>154</v>
      </c>
      <c r="AC5543" s="3" t="s">
        <v>154</v>
      </c>
      <c r="AD5543" s="3" t="s">
        <v>6151</v>
      </c>
      <c r="AE5543" s="3" t="s">
        <v>6151</v>
      </c>
      <c r="AF5543" s="3" t="s">
        <v>6040</v>
      </c>
      <c r="AG5543" s="3" t="s">
        <v>154</v>
      </c>
      <c r="AH5543" s="3" t="s">
        <v>6478</v>
      </c>
      <c r="AI5543" s="3" t="s">
        <v>6482</v>
      </c>
      <c r="AJ5543" s="3" t="s">
        <v>23</v>
      </c>
    </row>
    <row r="5544" spans="1:36" ht="15">
      <c r="A5544" s="10">
        <v>5683</v>
      </c>
      <c r="B5544" t="str">
        <f>IF(K5544="总计","",INDEX(主数据!A:AD,MATCH(J5544,主数据!A:A,0),9))</f>
        <v>华中大区公司</v>
      </c>
      <c r="C5544" t="str">
        <f>IF(K5544="","",INDEX(主数据!A:AD,MATCH(J5544,主数据!A:A,0),11))</f>
        <v>西安北区</v>
      </c>
      <c r="D5544" t="str">
        <f t="shared" si="344"/>
        <v>XA15物业服务费标准方式0.75</v>
      </c>
      <c r="E5544" s="13" t="str">
        <f t="shared" si="346"/>
        <v>0.75</v>
      </c>
      <c r="F5544" s="13" t="str">
        <f>IF(E5544="","",IFERROR(IF(IF(K5544="","",INDEX(收费标合同信息维护!A:Q,MATCH(D5544,收费标合同信息维护!J:J,0),10))=D5544,"有","无"),"无"))</f>
        <v>无</v>
      </c>
      <c r="G5544" s="13" t="str">
        <f t="shared" si="345"/>
        <v/>
      </c>
      <c r="H5544" s="13" t="str">
        <f t="shared" si="347"/>
        <v/>
      </c>
      <c r="I5544" s="13" t="str">
        <f>IF(G5544="","",IFERROR(IF(IF(K5544="","",INDEX(收费标合同信息维护!A:Q,MATCH(G5544,收费标合同信息维护!M:M,0),13))=G5544,"有","无"),"无"))</f>
        <v/>
      </c>
      <c r="J5544" s="3" t="s">
        <v>4367</v>
      </c>
      <c r="K5544" s="3" t="s">
        <v>17054</v>
      </c>
      <c r="L5544" s="3" t="s">
        <v>6025</v>
      </c>
      <c r="M5544" s="3" t="s">
        <v>6026</v>
      </c>
      <c r="N5544" s="3" t="s">
        <v>6477</v>
      </c>
      <c r="O5544" s="3" t="s">
        <v>6478</v>
      </c>
      <c r="P5544" s="3" t="s">
        <v>17059</v>
      </c>
      <c r="Q5544" s="3" t="s">
        <v>17060</v>
      </c>
      <c r="R5544" s="3" t="s">
        <v>6484</v>
      </c>
      <c r="S5544" s="3" t="s">
        <v>6491</v>
      </c>
      <c r="T5544" s="3" t="s">
        <v>10976</v>
      </c>
      <c r="U5544" s="3" t="s">
        <v>154</v>
      </c>
      <c r="V5544" s="3" t="s">
        <v>8930</v>
      </c>
      <c r="W5544" s="3" t="s">
        <v>154</v>
      </c>
      <c r="X5544" s="3" t="s">
        <v>154</v>
      </c>
      <c r="Y5544" s="3" t="s">
        <v>154</v>
      </c>
      <c r="Z5544" s="3" t="s">
        <v>154</v>
      </c>
      <c r="AA5544" s="3" t="s">
        <v>154</v>
      </c>
      <c r="AB5544" s="3" t="s">
        <v>154</v>
      </c>
      <c r="AC5544" s="3" t="s">
        <v>154</v>
      </c>
      <c r="AD5544" s="3" t="s">
        <v>6151</v>
      </c>
      <c r="AE5544" s="3" t="s">
        <v>6151</v>
      </c>
      <c r="AF5544" s="3" t="s">
        <v>154</v>
      </c>
      <c r="AG5544" s="3" t="s">
        <v>154</v>
      </c>
      <c r="AH5544" s="3" t="s">
        <v>6478</v>
      </c>
      <c r="AI5544" s="3" t="s">
        <v>6482</v>
      </c>
      <c r="AJ5544" s="3" t="s">
        <v>41</v>
      </c>
    </row>
    <row r="5545" spans="1:36" ht="15">
      <c r="A5545" s="10">
        <v>5684</v>
      </c>
      <c r="B5545" t="str">
        <f>IF(K5545="总计","",INDEX(主数据!A:AD,MATCH(J5545,主数据!A:A,0),9))</f>
        <v>华中大区公司</v>
      </c>
      <c r="C5545" t="str">
        <f>IF(K5545="","",INDEX(主数据!A:AD,MATCH(J5545,主数据!A:A,0),11))</f>
        <v>西安北区</v>
      </c>
      <c r="D5545" t="str">
        <f t="shared" si="344"/>
        <v>XA15物业服务费标准方式2.00</v>
      </c>
      <c r="E5545" s="13" t="str">
        <f t="shared" si="346"/>
        <v>2.00</v>
      </c>
      <c r="F5545" s="13" t="str">
        <f>IF(E5545="","",IFERROR(IF(IF(K5545="","",INDEX(收费标合同信息维护!A:Q,MATCH(D5545,收费标合同信息维护!J:J,0),10))=D5545,"有","无"),"无"))</f>
        <v>无</v>
      </c>
      <c r="G5545" s="13" t="str">
        <f t="shared" si="345"/>
        <v/>
      </c>
      <c r="H5545" s="13" t="str">
        <f t="shared" si="347"/>
        <v/>
      </c>
      <c r="I5545" s="13" t="str">
        <f>IF(G5545="","",IFERROR(IF(IF(K5545="","",INDEX(收费标合同信息维护!A:Q,MATCH(G5545,收费标合同信息维护!M:M,0),13))=G5545,"有","无"),"无"))</f>
        <v/>
      </c>
      <c r="J5545" s="3" t="s">
        <v>4367</v>
      </c>
      <c r="K5545" s="3" t="s">
        <v>17054</v>
      </c>
      <c r="L5545" s="3" t="s">
        <v>6025</v>
      </c>
      <c r="M5545" s="3" t="s">
        <v>6026</v>
      </c>
      <c r="N5545" s="3" t="s">
        <v>6477</v>
      </c>
      <c r="O5545" s="3" t="s">
        <v>6478</v>
      </c>
      <c r="P5545" s="3" t="s">
        <v>17061</v>
      </c>
      <c r="Q5545" s="3" t="s">
        <v>8263</v>
      </c>
      <c r="R5545" s="3" t="s">
        <v>6484</v>
      </c>
      <c r="S5545" s="3" t="s">
        <v>6491</v>
      </c>
      <c r="T5545" s="3" t="s">
        <v>10976</v>
      </c>
      <c r="U5545" s="3" t="s">
        <v>154</v>
      </c>
      <c r="V5545" s="3" t="s">
        <v>6686</v>
      </c>
      <c r="W5545" s="3" t="s">
        <v>154</v>
      </c>
      <c r="X5545" s="3" t="s">
        <v>154</v>
      </c>
      <c r="Y5545" s="3" t="s">
        <v>154</v>
      </c>
      <c r="Z5545" s="3" t="s">
        <v>154</v>
      </c>
      <c r="AA5545" s="3" t="s">
        <v>154</v>
      </c>
      <c r="AB5545" s="3" t="s">
        <v>154</v>
      </c>
      <c r="AC5545" s="3" t="s">
        <v>154</v>
      </c>
      <c r="AD5545" s="3" t="s">
        <v>6151</v>
      </c>
      <c r="AE5545" s="3" t="s">
        <v>6151</v>
      </c>
      <c r="AF5545" s="3" t="s">
        <v>154</v>
      </c>
      <c r="AG5545" s="3" t="s">
        <v>154</v>
      </c>
      <c r="AH5545" s="3" t="s">
        <v>6478</v>
      </c>
      <c r="AI5545" s="3" t="s">
        <v>6482</v>
      </c>
      <c r="AJ5545" s="3" t="s">
        <v>6033</v>
      </c>
    </row>
    <row r="5546" spans="1:36" ht="15">
      <c r="A5546" s="10">
        <v>5685</v>
      </c>
      <c r="B5546" t="str">
        <f>IF(K5546="总计","",INDEX(主数据!A:AD,MATCH(J5546,主数据!A:A,0),9))</f>
        <v>华中大区公司</v>
      </c>
      <c r="C5546" t="str">
        <f>IF(K5546="","",INDEX(主数据!A:AD,MATCH(J5546,主数据!A:A,0),11))</f>
        <v>西安北区</v>
      </c>
      <c r="D5546" t="str">
        <f t="shared" si="344"/>
        <v>XA15物业服务费标准方式2.24</v>
      </c>
      <c r="E5546" s="13" t="str">
        <f t="shared" si="346"/>
        <v>2.24</v>
      </c>
      <c r="F5546" s="13" t="str">
        <f>IF(E5546="","",IFERROR(IF(IF(K5546="","",INDEX(收费标合同信息维护!A:Q,MATCH(D5546,收费标合同信息维护!J:J,0),10))=D5546,"有","无"),"无"))</f>
        <v>无</v>
      </c>
      <c r="G5546" s="13" t="str">
        <f t="shared" si="345"/>
        <v/>
      </c>
      <c r="H5546" s="13" t="str">
        <f t="shared" si="347"/>
        <v/>
      </c>
      <c r="I5546" s="13" t="str">
        <f>IF(G5546="","",IFERROR(IF(IF(K5546="","",INDEX(收费标合同信息维护!A:Q,MATCH(G5546,收费标合同信息维护!M:M,0),13))=G5546,"有","无"),"无"))</f>
        <v/>
      </c>
      <c r="J5546" s="3" t="s">
        <v>4367</v>
      </c>
      <c r="K5546" s="3" t="s">
        <v>17054</v>
      </c>
      <c r="L5546" s="3" t="s">
        <v>6025</v>
      </c>
      <c r="M5546" s="3" t="s">
        <v>6026</v>
      </c>
      <c r="N5546" s="3" t="s">
        <v>6477</v>
      </c>
      <c r="O5546" s="3" t="s">
        <v>6478</v>
      </c>
      <c r="P5546" s="3" t="s">
        <v>17062</v>
      </c>
      <c r="Q5546" s="3" t="s">
        <v>17063</v>
      </c>
      <c r="R5546" s="3" t="s">
        <v>6484</v>
      </c>
      <c r="S5546" s="3" t="s">
        <v>6491</v>
      </c>
      <c r="T5546" s="3" t="s">
        <v>10976</v>
      </c>
      <c r="U5546" s="3" t="s">
        <v>154</v>
      </c>
      <c r="V5546" s="3" t="s">
        <v>11594</v>
      </c>
      <c r="W5546" s="3" t="s">
        <v>154</v>
      </c>
      <c r="X5546" s="3" t="s">
        <v>154</v>
      </c>
      <c r="Y5546" s="3" t="s">
        <v>154</v>
      </c>
      <c r="Z5546" s="3" t="s">
        <v>154</v>
      </c>
      <c r="AA5546" s="3" t="s">
        <v>154</v>
      </c>
      <c r="AB5546" s="3" t="s">
        <v>154</v>
      </c>
      <c r="AC5546" s="3" t="s">
        <v>154</v>
      </c>
      <c r="AD5546" s="3" t="s">
        <v>6151</v>
      </c>
      <c r="AE5546" s="3" t="s">
        <v>6151</v>
      </c>
      <c r="AF5546" s="3" t="s">
        <v>6040</v>
      </c>
      <c r="AG5546" s="3" t="s">
        <v>154</v>
      </c>
      <c r="AH5546" s="3" t="s">
        <v>6478</v>
      </c>
      <c r="AI5546" s="3" t="s">
        <v>6482</v>
      </c>
      <c r="AJ5546" s="3" t="s">
        <v>47</v>
      </c>
    </row>
    <row r="5547" spans="1:36" ht="15">
      <c r="A5547" s="10">
        <v>5686</v>
      </c>
      <c r="B5547" t="str">
        <f>IF(K5547="总计","",INDEX(主数据!A:AD,MATCH(J5547,主数据!A:A,0),9))</f>
        <v>华中大区公司</v>
      </c>
      <c r="C5547" t="str">
        <f>IF(K5547="","",INDEX(主数据!A:AD,MATCH(J5547,主数据!A:A,0),11))</f>
        <v>西安北区</v>
      </c>
      <c r="D5547" t="str">
        <f t="shared" si="344"/>
        <v>XA15物业服务费标准方式1.05</v>
      </c>
      <c r="E5547" s="13" t="str">
        <f t="shared" si="346"/>
        <v>1.05</v>
      </c>
      <c r="F5547" s="13" t="str">
        <f>IF(E5547="","",IFERROR(IF(IF(K5547="","",INDEX(收费标合同信息维护!A:Q,MATCH(D5547,收费标合同信息维护!J:J,0),10))=D5547,"有","无"),"无"))</f>
        <v>无</v>
      </c>
      <c r="G5547" s="13" t="str">
        <f t="shared" si="345"/>
        <v/>
      </c>
      <c r="H5547" s="13" t="str">
        <f t="shared" si="347"/>
        <v/>
      </c>
      <c r="I5547" s="13" t="str">
        <f>IF(G5547="","",IFERROR(IF(IF(K5547="","",INDEX(收费标合同信息维护!A:Q,MATCH(G5547,收费标合同信息维护!M:M,0),13))=G5547,"有","无"),"无"))</f>
        <v/>
      </c>
      <c r="J5547" s="3" t="s">
        <v>4367</v>
      </c>
      <c r="K5547" s="3" t="s">
        <v>17054</v>
      </c>
      <c r="L5547" s="3" t="s">
        <v>6025</v>
      </c>
      <c r="M5547" s="3" t="s">
        <v>6026</v>
      </c>
      <c r="N5547" s="3" t="s">
        <v>6477</v>
      </c>
      <c r="O5547" s="3" t="s">
        <v>6478</v>
      </c>
      <c r="P5547" s="3" t="s">
        <v>17064</v>
      </c>
      <c r="Q5547" s="3" t="s">
        <v>17065</v>
      </c>
      <c r="R5547" s="3" t="s">
        <v>6484</v>
      </c>
      <c r="S5547" s="3" t="s">
        <v>6491</v>
      </c>
      <c r="T5547" s="3" t="s">
        <v>10976</v>
      </c>
      <c r="U5547" s="3" t="s">
        <v>154</v>
      </c>
      <c r="V5547" s="3" t="s">
        <v>8795</v>
      </c>
      <c r="W5547" s="3" t="s">
        <v>154</v>
      </c>
      <c r="X5547" s="3" t="s">
        <v>154</v>
      </c>
      <c r="Y5547" s="3" t="s">
        <v>154</v>
      </c>
      <c r="Z5547" s="3" t="s">
        <v>154</v>
      </c>
      <c r="AA5547" s="3" t="s">
        <v>154</v>
      </c>
      <c r="AB5547" s="3" t="s">
        <v>154</v>
      </c>
      <c r="AC5547" s="3" t="s">
        <v>154</v>
      </c>
      <c r="AD5547" s="3" t="s">
        <v>6151</v>
      </c>
      <c r="AE5547" s="3" t="s">
        <v>6151</v>
      </c>
      <c r="AF5547" s="3" t="s">
        <v>6040</v>
      </c>
      <c r="AG5547" s="3" t="s">
        <v>154</v>
      </c>
      <c r="AH5547" s="3" t="s">
        <v>6478</v>
      </c>
      <c r="AI5547" s="3" t="s">
        <v>6482</v>
      </c>
      <c r="AJ5547" s="3" t="s">
        <v>6225</v>
      </c>
    </row>
    <row r="5548" spans="1:36" ht="15">
      <c r="A5548" s="10">
        <v>5687</v>
      </c>
      <c r="B5548" t="str">
        <f>IF(K5548="总计","",INDEX(主数据!A:AD,MATCH(J5548,主数据!A:A,0),9))</f>
        <v>华中大区公司</v>
      </c>
      <c r="C5548" t="str">
        <f>IF(K5548="","",INDEX(主数据!A:AD,MATCH(J5548,主数据!A:A,0),11))</f>
        <v>西安北区</v>
      </c>
      <c r="D5548" t="str">
        <f t="shared" si="344"/>
        <v>XA15物业服务费标准方式0.75</v>
      </c>
      <c r="E5548" s="13" t="str">
        <f t="shared" si="346"/>
        <v>0.75</v>
      </c>
      <c r="F5548" s="13" t="str">
        <f>IF(E5548="","",IFERROR(IF(IF(K5548="","",INDEX(收费标合同信息维护!A:Q,MATCH(D5548,收费标合同信息维护!J:J,0),10))=D5548,"有","无"),"无"))</f>
        <v>无</v>
      </c>
      <c r="G5548" s="13" t="str">
        <f t="shared" si="345"/>
        <v/>
      </c>
      <c r="H5548" s="13" t="str">
        <f t="shared" si="347"/>
        <v/>
      </c>
      <c r="I5548" s="13" t="str">
        <f>IF(G5548="","",IFERROR(IF(IF(K5548="","",INDEX(收费标合同信息维护!A:Q,MATCH(G5548,收费标合同信息维护!M:M,0),13))=G5548,"有","无"),"无"))</f>
        <v/>
      </c>
      <c r="J5548" s="3" t="s">
        <v>4367</v>
      </c>
      <c r="K5548" s="3" t="s">
        <v>17054</v>
      </c>
      <c r="L5548" s="3" t="s">
        <v>6025</v>
      </c>
      <c r="M5548" s="3" t="s">
        <v>6026</v>
      </c>
      <c r="N5548" s="3" t="s">
        <v>6477</v>
      </c>
      <c r="O5548" s="3" t="s">
        <v>6478</v>
      </c>
      <c r="P5548" s="3" t="s">
        <v>17066</v>
      </c>
      <c r="Q5548" s="3" t="s">
        <v>17067</v>
      </c>
      <c r="R5548" s="3" t="s">
        <v>6484</v>
      </c>
      <c r="S5548" s="3" t="s">
        <v>6491</v>
      </c>
      <c r="T5548" s="3" t="s">
        <v>10976</v>
      </c>
      <c r="U5548" s="3" t="s">
        <v>154</v>
      </c>
      <c r="V5548" s="3" t="s">
        <v>8930</v>
      </c>
      <c r="W5548" s="3" t="s">
        <v>154</v>
      </c>
      <c r="X5548" s="3" t="s">
        <v>154</v>
      </c>
      <c r="Y5548" s="3" t="s">
        <v>154</v>
      </c>
      <c r="Z5548" s="3" t="s">
        <v>154</v>
      </c>
      <c r="AA5548" s="3" t="s">
        <v>154</v>
      </c>
      <c r="AB5548" s="3" t="s">
        <v>154</v>
      </c>
      <c r="AC5548" s="3" t="s">
        <v>154</v>
      </c>
      <c r="AD5548" s="3" t="s">
        <v>6151</v>
      </c>
      <c r="AE5548" s="3" t="s">
        <v>6151</v>
      </c>
      <c r="AF5548" s="3" t="s">
        <v>154</v>
      </c>
      <c r="AG5548" s="3" t="s">
        <v>154</v>
      </c>
      <c r="AH5548" s="3" t="s">
        <v>6478</v>
      </c>
      <c r="AI5548" s="3" t="s">
        <v>6482</v>
      </c>
      <c r="AJ5548" s="3" t="s">
        <v>6031</v>
      </c>
    </row>
    <row r="5549" spans="1:36" ht="15">
      <c r="A5549" s="10">
        <v>5688</v>
      </c>
      <c r="B5549" t="str">
        <f>IF(K5549="总计","",INDEX(主数据!A:AD,MATCH(J5549,主数据!A:A,0),9))</f>
        <v>华中大区公司</v>
      </c>
      <c r="C5549" t="str">
        <f>IF(K5549="","",INDEX(主数据!A:AD,MATCH(J5549,主数据!A:A,0),11))</f>
        <v>西安北区</v>
      </c>
      <c r="D5549" t="str">
        <f t="shared" si="344"/>
        <v>XA15物业服务费标准方式1.60</v>
      </c>
      <c r="E5549" s="13" t="str">
        <f t="shared" si="346"/>
        <v>1.60</v>
      </c>
      <c r="F5549" s="13" t="str">
        <f>IF(E5549="","",IFERROR(IF(IF(K5549="","",INDEX(收费标合同信息维护!A:Q,MATCH(D5549,收费标合同信息维护!J:J,0),10))=D5549,"有","无"),"无"))</f>
        <v>无</v>
      </c>
      <c r="G5549" s="13" t="str">
        <f t="shared" si="345"/>
        <v/>
      </c>
      <c r="H5549" s="13" t="str">
        <f t="shared" si="347"/>
        <v/>
      </c>
      <c r="I5549" s="13" t="str">
        <f>IF(G5549="","",IFERROR(IF(IF(K5549="","",INDEX(收费标合同信息维护!A:Q,MATCH(G5549,收费标合同信息维护!M:M,0),13))=G5549,"有","无"),"无"))</f>
        <v/>
      </c>
      <c r="J5549" s="3" t="s">
        <v>4367</v>
      </c>
      <c r="K5549" s="3" t="s">
        <v>17054</v>
      </c>
      <c r="L5549" s="3" t="s">
        <v>6025</v>
      </c>
      <c r="M5549" s="3" t="s">
        <v>6026</v>
      </c>
      <c r="N5549" s="3" t="s">
        <v>6477</v>
      </c>
      <c r="O5549" s="3" t="s">
        <v>6478</v>
      </c>
      <c r="P5549" s="3" t="s">
        <v>17068</v>
      </c>
      <c r="Q5549" s="3" t="s">
        <v>17069</v>
      </c>
      <c r="R5549" s="3" t="s">
        <v>6484</v>
      </c>
      <c r="S5549" s="3" t="s">
        <v>6491</v>
      </c>
      <c r="T5549" s="3" t="s">
        <v>10976</v>
      </c>
      <c r="U5549" s="3" t="s">
        <v>154</v>
      </c>
      <c r="V5549" s="3" t="s">
        <v>9398</v>
      </c>
      <c r="W5549" s="3" t="s">
        <v>154</v>
      </c>
      <c r="X5549" s="3" t="s">
        <v>154</v>
      </c>
      <c r="Y5549" s="3" t="s">
        <v>154</v>
      </c>
      <c r="Z5549" s="3" t="s">
        <v>154</v>
      </c>
      <c r="AA5549" s="3" t="s">
        <v>154</v>
      </c>
      <c r="AB5549" s="3" t="s">
        <v>154</v>
      </c>
      <c r="AC5549" s="3" t="s">
        <v>154</v>
      </c>
      <c r="AD5549" s="3" t="s">
        <v>6151</v>
      </c>
      <c r="AE5549" s="3" t="s">
        <v>6151</v>
      </c>
      <c r="AF5549" s="3" t="s">
        <v>154</v>
      </c>
      <c r="AG5549" s="3" t="s">
        <v>154</v>
      </c>
      <c r="AH5549" s="3" t="s">
        <v>6478</v>
      </c>
      <c r="AI5549" s="3" t="s">
        <v>6482</v>
      </c>
      <c r="AJ5549" s="3" t="s">
        <v>6032</v>
      </c>
    </row>
    <row r="5550" spans="1:36" ht="15">
      <c r="A5550" s="10">
        <v>5689</v>
      </c>
      <c r="B5550" t="str">
        <f>IF(K5550="总计","",INDEX(主数据!A:AD,MATCH(J5550,主数据!A:A,0),9))</f>
        <v>华中大区公司</v>
      </c>
      <c r="C5550" t="str">
        <f>IF(K5550="","",INDEX(主数据!A:AD,MATCH(J5550,主数据!A:A,0),11))</f>
        <v>西安北区</v>
      </c>
      <c r="D5550" t="str">
        <f t="shared" si="344"/>
        <v>XA15物业服务费标准方式3.15</v>
      </c>
      <c r="E5550" s="13" t="str">
        <f t="shared" si="346"/>
        <v>3.15</v>
      </c>
      <c r="F5550" s="13" t="str">
        <f>IF(E5550="","",IFERROR(IF(IF(K5550="","",INDEX(收费标合同信息维护!A:Q,MATCH(D5550,收费标合同信息维护!J:J,0),10))=D5550,"有","无"),"无"))</f>
        <v>无</v>
      </c>
      <c r="G5550" s="13" t="str">
        <f t="shared" si="345"/>
        <v/>
      </c>
      <c r="H5550" s="13" t="str">
        <f t="shared" si="347"/>
        <v/>
      </c>
      <c r="I5550" s="13" t="str">
        <f>IF(G5550="","",IFERROR(IF(IF(K5550="","",INDEX(收费标合同信息维护!A:Q,MATCH(G5550,收费标合同信息维护!M:M,0),13))=G5550,"有","无"),"无"))</f>
        <v/>
      </c>
      <c r="J5550" s="3" t="s">
        <v>4367</v>
      </c>
      <c r="K5550" s="3" t="s">
        <v>17054</v>
      </c>
      <c r="L5550" s="3" t="s">
        <v>6025</v>
      </c>
      <c r="M5550" s="3" t="s">
        <v>6026</v>
      </c>
      <c r="N5550" s="3" t="s">
        <v>6477</v>
      </c>
      <c r="O5550" s="3" t="s">
        <v>6478</v>
      </c>
      <c r="P5550" s="3" t="s">
        <v>17070</v>
      </c>
      <c r="Q5550" s="3" t="s">
        <v>17071</v>
      </c>
      <c r="R5550" s="3" t="s">
        <v>6484</v>
      </c>
      <c r="S5550" s="3" t="s">
        <v>6491</v>
      </c>
      <c r="T5550" s="3" t="s">
        <v>10976</v>
      </c>
      <c r="U5550" s="3" t="s">
        <v>154</v>
      </c>
      <c r="V5550" s="3" t="s">
        <v>8268</v>
      </c>
      <c r="W5550" s="3" t="s">
        <v>154</v>
      </c>
      <c r="X5550" s="3" t="s">
        <v>154</v>
      </c>
      <c r="Y5550" s="3" t="s">
        <v>154</v>
      </c>
      <c r="Z5550" s="3" t="s">
        <v>154</v>
      </c>
      <c r="AA5550" s="3" t="s">
        <v>154</v>
      </c>
      <c r="AB5550" s="3" t="s">
        <v>154</v>
      </c>
      <c r="AC5550" s="3" t="s">
        <v>154</v>
      </c>
      <c r="AD5550" s="3" t="s">
        <v>6151</v>
      </c>
      <c r="AE5550" s="3" t="s">
        <v>6151</v>
      </c>
      <c r="AF5550" s="3" t="s">
        <v>6040</v>
      </c>
      <c r="AG5550" s="3" t="s">
        <v>154</v>
      </c>
      <c r="AH5550" s="3" t="s">
        <v>6478</v>
      </c>
      <c r="AI5550" s="3" t="s">
        <v>6482</v>
      </c>
      <c r="AJ5550" s="3" t="s">
        <v>17</v>
      </c>
    </row>
    <row r="5551" spans="1:36" ht="15">
      <c r="A5551" s="10">
        <v>5690</v>
      </c>
      <c r="B5551" t="str">
        <f>IF(K5551="总计","",INDEX(主数据!A:AD,MATCH(J5551,主数据!A:A,0),9))</f>
        <v>华中大区公司</v>
      </c>
      <c r="C5551" t="str">
        <f>IF(K5551="","",INDEX(主数据!A:AD,MATCH(J5551,主数据!A:A,0),11))</f>
        <v>西安北区</v>
      </c>
      <c r="D5551" t="str">
        <f t="shared" si="344"/>
        <v>XA15物业服务费标准方式2.25</v>
      </c>
      <c r="E5551" s="13" t="str">
        <f t="shared" si="346"/>
        <v>2.25</v>
      </c>
      <c r="F5551" s="13" t="str">
        <f>IF(E5551="","",IFERROR(IF(IF(K5551="","",INDEX(收费标合同信息维护!A:Q,MATCH(D5551,收费标合同信息维护!J:J,0),10))=D5551,"有","无"),"无"))</f>
        <v>无</v>
      </c>
      <c r="G5551" s="13" t="str">
        <f t="shared" si="345"/>
        <v/>
      </c>
      <c r="H5551" s="13" t="str">
        <f t="shared" si="347"/>
        <v/>
      </c>
      <c r="I5551" s="13" t="str">
        <f>IF(G5551="","",IFERROR(IF(IF(K5551="","",INDEX(收费标合同信息维护!A:Q,MATCH(G5551,收费标合同信息维护!M:M,0),13))=G5551,"有","无"),"无"))</f>
        <v/>
      </c>
      <c r="J5551" s="3" t="s">
        <v>4367</v>
      </c>
      <c r="K5551" s="3" t="s">
        <v>17054</v>
      </c>
      <c r="L5551" s="3" t="s">
        <v>6025</v>
      </c>
      <c r="M5551" s="3" t="s">
        <v>6026</v>
      </c>
      <c r="N5551" s="3" t="s">
        <v>6477</v>
      </c>
      <c r="O5551" s="3" t="s">
        <v>6478</v>
      </c>
      <c r="P5551" s="3" t="s">
        <v>18455</v>
      </c>
      <c r="Q5551" s="3" t="s">
        <v>18456</v>
      </c>
      <c r="R5551" s="3" t="s">
        <v>6484</v>
      </c>
      <c r="S5551" s="3" t="s">
        <v>6491</v>
      </c>
      <c r="T5551" s="3" t="s">
        <v>6514</v>
      </c>
      <c r="U5551" s="3" t="s">
        <v>154</v>
      </c>
      <c r="V5551" s="3" t="s">
        <v>8424</v>
      </c>
      <c r="W5551" s="3" t="s">
        <v>154</v>
      </c>
      <c r="X5551" s="3" t="s">
        <v>154</v>
      </c>
      <c r="Y5551" s="3" t="s">
        <v>154</v>
      </c>
      <c r="Z5551" s="3" t="s">
        <v>154</v>
      </c>
      <c r="AA5551" s="3" t="s">
        <v>154</v>
      </c>
      <c r="AB5551" s="3" t="s">
        <v>154</v>
      </c>
      <c r="AC5551" s="3" t="s">
        <v>154</v>
      </c>
      <c r="AD5551" s="3" t="s">
        <v>6151</v>
      </c>
      <c r="AE5551" s="3" t="s">
        <v>6151</v>
      </c>
      <c r="AF5551" s="3" t="s">
        <v>6040</v>
      </c>
      <c r="AG5551" s="3" t="s">
        <v>154</v>
      </c>
      <c r="AH5551" s="3" t="s">
        <v>6478</v>
      </c>
      <c r="AI5551" s="3" t="s">
        <v>6482</v>
      </c>
      <c r="AJ5551" s="3" t="s">
        <v>6033</v>
      </c>
    </row>
    <row r="5552" spans="1:36" ht="15">
      <c r="A5552" s="10">
        <v>5691</v>
      </c>
      <c r="B5552" t="str">
        <f>IF(K5552="总计","",INDEX(主数据!A:AD,MATCH(J5552,主数据!A:A,0),9))</f>
        <v>华中大区公司</v>
      </c>
      <c r="C5552" t="str">
        <f>IF(K5552="","",INDEX(主数据!A:AD,MATCH(J5552,主数据!A:A,0),11))</f>
        <v>西安北区</v>
      </c>
      <c r="D5552" t="str">
        <f t="shared" si="344"/>
        <v>XA15公共能耗费用及其他标准方式0.48</v>
      </c>
      <c r="E5552" s="13" t="str">
        <f t="shared" si="346"/>
        <v>0.48</v>
      </c>
      <c r="F5552" s="13" t="str">
        <f>IF(E5552="","",IFERROR(IF(IF(K5552="","",INDEX(收费标合同信息维护!A:Q,MATCH(D5552,收费标合同信息维护!J:J,0),10))=D5552,"有","无"),"无"))</f>
        <v>无</v>
      </c>
      <c r="G5552" s="13" t="str">
        <f t="shared" si="345"/>
        <v/>
      </c>
      <c r="H5552" s="13" t="str">
        <f t="shared" si="347"/>
        <v/>
      </c>
      <c r="I5552" s="13" t="str">
        <f>IF(G5552="","",IFERROR(IF(IF(K5552="","",INDEX(收费标合同信息维护!A:Q,MATCH(G5552,收费标合同信息维护!M:M,0),13))=G5552,"有","无"),"无"))</f>
        <v/>
      </c>
      <c r="J5552" s="3" t="s">
        <v>4367</v>
      </c>
      <c r="K5552" s="3" t="s">
        <v>17054</v>
      </c>
      <c r="L5552" s="3" t="s">
        <v>6702</v>
      </c>
      <c r="M5552" s="3" t="s">
        <v>6703</v>
      </c>
      <c r="N5552" s="3" t="s">
        <v>6477</v>
      </c>
      <c r="O5552" s="3" t="s">
        <v>6478</v>
      </c>
      <c r="P5552" s="3" t="s">
        <v>17072</v>
      </c>
      <c r="Q5552" s="3" t="s">
        <v>9352</v>
      </c>
      <c r="R5552" s="3" t="s">
        <v>6484</v>
      </c>
      <c r="S5552" s="3" t="s">
        <v>6491</v>
      </c>
      <c r="T5552" s="3" t="s">
        <v>10976</v>
      </c>
      <c r="U5552" s="3" t="s">
        <v>154</v>
      </c>
      <c r="V5552" s="3" t="s">
        <v>13001</v>
      </c>
      <c r="W5552" s="3" t="s">
        <v>154</v>
      </c>
      <c r="X5552" s="3" t="s">
        <v>154</v>
      </c>
      <c r="Y5552" s="3" t="s">
        <v>154</v>
      </c>
      <c r="Z5552" s="3" t="s">
        <v>154</v>
      </c>
      <c r="AA5552" s="3" t="s">
        <v>154</v>
      </c>
      <c r="AB5552" s="3" t="s">
        <v>154</v>
      </c>
      <c r="AC5552" s="3" t="s">
        <v>154</v>
      </c>
      <c r="AD5552" s="3" t="s">
        <v>6151</v>
      </c>
      <c r="AE5552" s="3" t="s">
        <v>6151</v>
      </c>
      <c r="AF5552" s="3" t="s">
        <v>6040</v>
      </c>
      <c r="AG5552" s="3" t="s">
        <v>154</v>
      </c>
      <c r="AH5552" s="3" t="s">
        <v>6478</v>
      </c>
      <c r="AI5552" s="3" t="s">
        <v>6482</v>
      </c>
      <c r="AJ5552" s="3" t="s">
        <v>17073</v>
      </c>
    </row>
    <row r="5553" spans="1:36" ht="30">
      <c r="A5553" s="10">
        <v>5692</v>
      </c>
      <c r="B5553" t="str">
        <f>IF(K5553="总计","",INDEX(主数据!A:AD,MATCH(J5553,主数据!A:A,0),9))</f>
        <v>华中大区公司</v>
      </c>
      <c r="C5553" t="str">
        <f>IF(K5553="","",INDEX(主数据!A:AD,MATCH(J5553,主数据!A:A,0),11))</f>
        <v>西安北区</v>
      </c>
      <c r="D5553" t="str">
        <f t="shared" si="344"/>
        <v>XA15生活垃圾清运费-委托清运定额</v>
      </c>
      <c r="E5553" s="13" t="str">
        <f t="shared" si="346"/>
        <v/>
      </c>
      <c r="F5553" s="13" t="str">
        <f>IF(E5553="","",IFERROR(IF(IF(K5553="","",INDEX(收费标合同信息维护!A:Q,MATCH(D5553,收费标合同信息维护!J:J,0),10))=D5553,"有","无"),"无"))</f>
        <v/>
      </c>
      <c r="G5553" s="13" t="str">
        <f t="shared" si="345"/>
        <v>XA15生活垃圾清运费-委托清运定额6.00</v>
      </c>
      <c r="H5553" s="13" t="str">
        <f t="shared" si="347"/>
        <v>6.00</v>
      </c>
      <c r="I5553" s="13" t="str">
        <f>IF(G5553="","",IFERROR(IF(IF(K5553="","",INDEX(收费标合同信息维护!A:Q,MATCH(G5553,收费标合同信息维护!M:M,0),13))=G5553,"有","无"),"无"))</f>
        <v>无</v>
      </c>
      <c r="J5553" s="3" t="s">
        <v>4367</v>
      </c>
      <c r="K5553" s="3" t="s">
        <v>17054</v>
      </c>
      <c r="L5553" s="3" t="s">
        <v>6630</v>
      </c>
      <c r="M5553" s="3" t="s">
        <v>6631</v>
      </c>
      <c r="N5553" s="3" t="s">
        <v>6477</v>
      </c>
      <c r="O5553" s="3" t="s">
        <v>6478</v>
      </c>
      <c r="P5553" s="3" t="s">
        <v>17074</v>
      </c>
      <c r="Q5553" s="3" t="s">
        <v>12784</v>
      </c>
      <c r="R5553" s="3" t="s">
        <v>6490</v>
      </c>
      <c r="S5553" s="3" t="s">
        <v>6491</v>
      </c>
      <c r="T5553" s="3" t="s">
        <v>10976</v>
      </c>
      <c r="U5553" s="3" t="s">
        <v>154</v>
      </c>
      <c r="V5553" s="3" t="s">
        <v>154</v>
      </c>
      <c r="W5553" s="3" t="s">
        <v>6634</v>
      </c>
      <c r="X5553" s="3" t="s">
        <v>154</v>
      </c>
      <c r="Y5553" s="3" t="s">
        <v>154</v>
      </c>
      <c r="Z5553" s="3" t="s">
        <v>154</v>
      </c>
      <c r="AA5553" s="3" t="s">
        <v>154</v>
      </c>
      <c r="AB5553" s="3" t="s">
        <v>154</v>
      </c>
      <c r="AC5553" s="3" t="s">
        <v>154</v>
      </c>
      <c r="AD5553" s="3" t="s">
        <v>6151</v>
      </c>
      <c r="AE5553" s="3" t="s">
        <v>6151</v>
      </c>
      <c r="AF5553" s="3" t="s">
        <v>6040</v>
      </c>
      <c r="AG5553" s="3" t="s">
        <v>154</v>
      </c>
      <c r="AH5553" s="3" t="s">
        <v>6478</v>
      </c>
      <c r="AI5553" s="3" t="s">
        <v>6482</v>
      </c>
      <c r="AJ5553" s="3" t="s">
        <v>17075</v>
      </c>
    </row>
    <row r="5554" spans="1:36" ht="30">
      <c r="A5554" s="10">
        <v>5693</v>
      </c>
      <c r="B5554" t="str">
        <f>IF(K5554="总计","",INDEX(主数据!A:AD,MATCH(J5554,主数据!A:A,0),9))</f>
        <v>华中大区公司</v>
      </c>
      <c r="C5554" t="str">
        <f>IF(K5554="","",INDEX(主数据!A:AD,MATCH(J5554,主数据!A:A,0),11))</f>
        <v>西安北区</v>
      </c>
      <c r="D5554" t="str">
        <f t="shared" si="344"/>
        <v>XA15生活垃圾清运费-委托清运定额</v>
      </c>
      <c r="E5554" s="13" t="str">
        <f t="shared" si="346"/>
        <v/>
      </c>
      <c r="F5554" s="13" t="str">
        <f>IF(E5554="","",IFERROR(IF(IF(K5554="","",INDEX(收费标合同信息维护!A:Q,MATCH(D5554,收费标合同信息维护!J:J,0),10))=D5554,"有","无"),"无"))</f>
        <v/>
      </c>
      <c r="G5554" s="13" t="str">
        <f t="shared" si="345"/>
        <v>XA15生活垃圾清运费-委托清运定额10.00</v>
      </c>
      <c r="H5554" s="13" t="str">
        <f t="shared" si="347"/>
        <v>10.00</v>
      </c>
      <c r="I5554" s="13" t="str">
        <f>IF(G5554="","",IFERROR(IF(IF(K5554="","",INDEX(收费标合同信息维护!A:Q,MATCH(G5554,收费标合同信息维护!M:M,0),13))=G5554,"有","无"),"无"))</f>
        <v>无</v>
      </c>
      <c r="J5554" s="3" t="s">
        <v>4367</v>
      </c>
      <c r="K5554" s="3" t="s">
        <v>17054</v>
      </c>
      <c r="L5554" s="3" t="s">
        <v>6630</v>
      </c>
      <c r="M5554" s="3" t="s">
        <v>6631</v>
      </c>
      <c r="N5554" s="3" t="s">
        <v>6477</v>
      </c>
      <c r="O5554" s="3" t="s">
        <v>6478</v>
      </c>
      <c r="P5554" s="3" t="s">
        <v>17076</v>
      </c>
      <c r="Q5554" s="3" t="s">
        <v>17077</v>
      </c>
      <c r="R5554" s="3" t="s">
        <v>6490</v>
      </c>
      <c r="S5554" s="3" t="s">
        <v>6491</v>
      </c>
      <c r="T5554" s="3" t="s">
        <v>10976</v>
      </c>
      <c r="U5554" s="3" t="s">
        <v>154</v>
      </c>
      <c r="V5554" s="3" t="s">
        <v>154</v>
      </c>
      <c r="W5554" s="3" t="s">
        <v>6708</v>
      </c>
      <c r="X5554" s="3" t="s">
        <v>154</v>
      </c>
      <c r="Y5554" s="3" t="s">
        <v>154</v>
      </c>
      <c r="Z5554" s="3" t="s">
        <v>154</v>
      </c>
      <c r="AA5554" s="3" t="s">
        <v>154</v>
      </c>
      <c r="AB5554" s="3" t="s">
        <v>154</v>
      </c>
      <c r="AC5554" s="3" t="s">
        <v>154</v>
      </c>
      <c r="AD5554" s="3" t="s">
        <v>6151</v>
      </c>
      <c r="AE5554" s="3" t="s">
        <v>6151</v>
      </c>
      <c r="AF5554" s="3" t="s">
        <v>6040</v>
      </c>
      <c r="AG5554" s="3" t="s">
        <v>154</v>
      </c>
      <c r="AH5554" s="3" t="s">
        <v>6478</v>
      </c>
      <c r="AI5554" s="3" t="s">
        <v>6482</v>
      </c>
      <c r="AJ5554" s="3" t="s">
        <v>35</v>
      </c>
    </row>
    <row r="5555" spans="1:36" ht="30">
      <c r="A5555" s="10">
        <v>5694</v>
      </c>
      <c r="B5555" t="str">
        <f>IF(K5555="总计","",INDEX(主数据!A:AD,MATCH(J5555,主数据!A:A,0),9))</f>
        <v>华中大区公司</v>
      </c>
      <c r="C5555" t="str">
        <f>IF(K5555="","",INDEX(主数据!A:AD,MATCH(J5555,主数据!A:A,0),11))</f>
        <v>西安北区</v>
      </c>
      <c r="D5555" t="str">
        <f t="shared" si="344"/>
        <v>XA15生活垃圾清运费-委托清运定额</v>
      </c>
      <c r="E5555" s="13" t="str">
        <f t="shared" si="346"/>
        <v/>
      </c>
      <c r="F5555" s="13" t="str">
        <f>IF(E5555="","",IFERROR(IF(IF(K5555="","",INDEX(收费标合同信息维护!A:Q,MATCH(D5555,收费标合同信息维护!J:J,0),10))=D5555,"有","无"),"无"))</f>
        <v/>
      </c>
      <c r="G5555" s="13" t="str">
        <f t="shared" si="345"/>
        <v>XA15生活垃圾清运费-委托清运定额220.00</v>
      </c>
      <c r="H5555" s="13" t="str">
        <f t="shared" si="347"/>
        <v>220.00</v>
      </c>
      <c r="I5555" s="13" t="str">
        <f>IF(G5555="","",IFERROR(IF(IF(K5555="","",INDEX(收费标合同信息维护!A:Q,MATCH(G5555,收费标合同信息维护!M:M,0),13))=G5555,"有","无"),"无"))</f>
        <v>无</v>
      </c>
      <c r="J5555" s="3" t="s">
        <v>4367</v>
      </c>
      <c r="K5555" s="3" t="s">
        <v>17054</v>
      </c>
      <c r="L5555" s="3" t="s">
        <v>6630</v>
      </c>
      <c r="M5555" s="3" t="s">
        <v>6631</v>
      </c>
      <c r="N5555" s="3" t="s">
        <v>6477</v>
      </c>
      <c r="O5555" s="3" t="s">
        <v>6478</v>
      </c>
      <c r="P5555" s="3" t="s">
        <v>17078</v>
      </c>
      <c r="Q5555" s="3" t="s">
        <v>17079</v>
      </c>
      <c r="R5555" s="3" t="s">
        <v>6490</v>
      </c>
      <c r="S5555" s="3" t="s">
        <v>6491</v>
      </c>
      <c r="T5555" s="3" t="s">
        <v>10976</v>
      </c>
      <c r="U5555" s="3" t="s">
        <v>154</v>
      </c>
      <c r="V5555" s="3" t="s">
        <v>154</v>
      </c>
      <c r="W5555" s="3" t="s">
        <v>10558</v>
      </c>
      <c r="X5555" s="3" t="s">
        <v>154</v>
      </c>
      <c r="Y5555" s="3" t="s">
        <v>154</v>
      </c>
      <c r="Z5555" s="3" t="s">
        <v>154</v>
      </c>
      <c r="AA5555" s="3" t="s">
        <v>154</v>
      </c>
      <c r="AB5555" s="3" t="s">
        <v>154</v>
      </c>
      <c r="AC5555" s="3" t="s">
        <v>154</v>
      </c>
      <c r="AD5555" s="3" t="s">
        <v>6151</v>
      </c>
      <c r="AE5555" s="3" t="s">
        <v>6151</v>
      </c>
      <c r="AF5555" s="3" t="s">
        <v>154</v>
      </c>
      <c r="AG5555" s="3" t="s">
        <v>154</v>
      </c>
      <c r="AH5555" s="3" t="s">
        <v>6478</v>
      </c>
      <c r="AI5555" s="3" t="s">
        <v>6482</v>
      </c>
      <c r="AJ5555" s="3" t="s">
        <v>6033</v>
      </c>
    </row>
    <row r="5556" spans="1:36" ht="15">
      <c r="A5556" s="10">
        <v>5695</v>
      </c>
      <c r="B5556" t="str">
        <f>IF(K5556="总计","",INDEX(主数据!A:AD,MATCH(J5556,主数据!A:A,0),9))</f>
        <v>华中大区公司</v>
      </c>
      <c r="C5556" t="str">
        <f>IF(K5556="","",INDEX(主数据!A:AD,MATCH(J5556,主数据!A:A,0),11))</f>
        <v>西安北区</v>
      </c>
      <c r="D5556" t="str">
        <f t="shared" si="344"/>
        <v>XA15电梯费标准方式0.34</v>
      </c>
      <c r="E5556" s="13" t="str">
        <f t="shared" si="346"/>
        <v>0.34</v>
      </c>
      <c r="F5556" s="13" t="str">
        <f>IF(E5556="","",IFERROR(IF(IF(K5556="","",INDEX(收费标合同信息维护!A:Q,MATCH(D5556,收费标合同信息维护!J:J,0),10))=D5556,"有","无"),"无"))</f>
        <v>无</v>
      </c>
      <c r="G5556" s="13" t="str">
        <f t="shared" si="345"/>
        <v/>
      </c>
      <c r="H5556" s="13" t="str">
        <f t="shared" si="347"/>
        <v/>
      </c>
      <c r="I5556" s="13" t="str">
        <f>IF(G5556="","",IFERROR(IF(IF(K5556="","",INDEX(收费标合同信息维护!A:Q,MATCH(G5556,收费标合同信息维护!M:M,0),13))=G5556,"有","无"),"无"))</f>
        <v/>
      </c>
      <c r="J5556" s="3" t="s">
        <v>4367</v>
      </c>
      <c r="K5556" s="3" t="s">
        <v>17054</v>
      </c>
      <c r="L5556" s="3" t="s">
        <v>7063</v>
      </c>
      <c r="M5556" s="3" t="s">
        <v>7064</v>
      </c>
      <c r="N5556" s="3" t="s">
        <v>6477</v>
      </c>
      <c r="O5556" s="3" t="s">
        <v>6478</v>
      </c>
      <c r="P5556" s="3" t="s">
        <v>17080</v>
      </c>
      <c r="Q5556" s="3" t="s">
        <v>13808</v>
      </c>
      <c r="R5556" s="3" t="s">
        <v>6484</v>
      </c>
      <c r="S5556" s="3" t="s">
        <v>6491</v>
      </c>
      <c r="T5556" s="3" t="s">
        <v>10976</v>
      </c>
      <c r="U5556" s="3" t="s">
        <v>154</v>
      </c>
      <c r="V5556" s="3" t="s">
        <v>17081</v>
      </c>
      <c r="W5556" s="3" t="s">
        <v>154</v>
      </c>
      <c r="X5556" s="3" t="s">
        <v>154</v>
      </c>
      <c r="Y5556" s="3" t="s">
        <v>154</v>
      </c>
      <c r="Z5556" s="3" t="s">
        <v>154</v>
      </c>
      <c r="AA5556" s="3" t="s">
        <v>154</v>
      </c>
      <c r="AB5556" s="3" t="s">
        <v>154</v>
      </c>
      <c r="AC5556" s="3" t="s">
        <v>154</v>
      </c>
      <c r="AD5556" s="3" t="s">
        <v>6151</v>
      </c>
      <c r="AE5556" s="3" t="s">
        <v>6151</v>
      </c>
      <c r="AF5556" s="3" t="s">
        <v>6040</v>
      </c>
      <c r="AG5556" s="3" t="s">
        <v>154</v>
      </c>
      <c r="AH5556" s="3" t="s">
        <v>6478</v>
      </c>
      <c r="AI5556" s="3" t="s">
        <v>6482</v>
      </c>
      <c r="AJ5556" s="3" t="s">
        <v>17082</v>
      </c>
    </row>
    <row r="5557" spans="1:36" ht="15">
      <c r="A5557" s="10">
        <v>5696</v>
      </c>
      <c r="B5557" t="str">
        <f>IF(K5557="总计","",INDEX(主数据!A:AD,MATCH(J5557,主数据!A:A,0),9))</f>
        <v>华中大区公司</v>
      </c>
      <c r="C5557" t="str">
        <f>IF(K5557="","",INDEX(主数据!A:AD,MATCH(J5557,主数据!A:A,0),11))</f>
        <v>西安北区</v>
      </c>
      <c r="D5557" t="str">
        <f t="shared" si="344"/>
        <v>XA15电梯费标准方式0.48</v>
      </c>
      <c r="E5557" s="13" t="str">
        <f t="shared" si="346"/>
        <v>0.48</v>
      </c>
      <c r="F5557" s="13" t="str">
        <f>IF(E5557="","",IFERROR(IF(IF(K5557="","",INDEX(收费标合同信息维护!A:Q,MATCH(D5557,收费标合同信息维护!J:J,0),10))=D5557,"有","无"),"无"))</f>
        <v>无</v>
      </c>
      <c r="G5557" s="13" t="str">
        <f t="shared" si="345"/>
        <v/>
      </c>
      <c r="H5557" s="13" t="str">
        <f t="shared" si="347"/>
        <v/>
      </c>
      <c r="I5557" s="13" t="str">
        <f>IF(G5557="","",IFERROR(IF(IF(K5557="","",INDEX(收费标合同信息维护!A:Q,MATCH(G5557,收费标合同信息维护!M:M,0),13))=G5557,"有","无"),"无"))</f>
        <v/>
      </c>
      <c r="J5557" s="3" t="s">
        <v>4367</v>
      </c>
      <c r="K5557" s="3" t="s">
        <v>17054</v>
      </c>
      <c r="L5557" s="3" t="s">
        <v>7063</v>
      </c>
      <c r="M5557" s="3" t="s">
        <v>7064</v>
      </c>
      <c r="N5557" s="3" t="s">
        <v>6477</v>
      </c>
      <c r="O5557" s="3" t="s">
        <v>6478</v>
      </c>
      <c r="P5557" s="3" t="s">
        <v>17083</v>
      </c>
      <c r="Q5557" s="3" t="s">
        <v>17084</v>
      </c>
      <c r="R5557" s="3" t="s">
        <v>6484</v>
      </c>
      <c r="S5557" s="3" t="s">
        <v>6491</v>
      </c>
      <c r="T5557" s="3" t="s">
        <v>10976</v>
      </c>
      <c r="U5557" s="3" t="s">
        <v>154</v>
      </c>
      <c r="V5557" s="3" t="s">
        <v>13001</v>
      </c>
      <c r="W5557" s="3" t="s">
        <v>154</v>
      </c>
      <c r="X5557" s="3" t="s">
        <v>154</v>
      </c>
      <c r="Y5557" s="3" t="s">
        <v>154</v>
      </c>
      <c r="Z5557" s="3" t="s">
        <v>154</v>
      </c>
      <c r="AA5557" s="3" t="s">
        <v>154</v>
      </c>
      <c r="AB5557" s="3" t="s">
        <v>154</v>
      </c>
      <c r="AC5557" s="3" t="s">
        <v>154</v>
      </c>
      <c r="AD5557" s="3" t="s">
        <v>6151</v>
      </c>
      <c r="AE5557" s="3" t="s">
        <v>6151</v>
      </c>
      <c r="AF5557" s="3" t="s">
        <v>6040</v>
      </c>
      <c r="AG5557" s="3" t="s">
        <v>154</v>
      </c>
      <c r="AH5557" s="3" t="s">
        <v>6478</v>
      </c>
      <c r="AI5557" s="3" t="s">
        <v>6482</v>
      </c>
      <c r="AJ5557" s="3" t="s">
        <v>35</v>
      </c>
    </row>
    <row r="5558" spans="1:36" ht="30">
      <c r="A5558" s="10">
        <v>5697</v>
      </c>
      <c r="B5558" t="str">
        <f>IF(K5558="总计","",INDEX(主数据!A:AD,MATCH(J5558,主数据!A:A,0),9))</f>
        <v>华中大区公司</v>
      </c>
      <c r="C5558" t="str">
        <f>IF(K5558="","",INDEX(主数据!A:AD,MATCH(J5558,主数据!A:A,0),11))</f>
        <v>西安北区</v>
      </c>
      <c r="D5558" t="str">
        <f t="shared" si="344"/>
        <v>XA15开发商委托停车管理费（固定）定额</v>
      </c>
      <c r="E5558" s="13" t="str">
        <f t="shared" si="346"/>
        <v/>
      </c>
      <c r="F5558" s="13" t="str">
        <f>IF(E5558="","",IFERROR(IF(IF(K5558="","",INDEX(收费标合同信息维护!A:Q,MATCH(D5558,收费标合同信息维护!J:J,0),10))=D5558,"有","无"),"无"))</f>
        <v/>
      </c>
      <c r="G5558" s="13" t="str">
        <f t="shared" si="345"/>
        <v>XA15开发商委托停车管理费（固定）定额150.00</v>
      </c>
      <c r="H5558" s="13" t="str">
        <f t="shared" si="347"/>
        <v>150.00</v>
      </c>
      <c r="I5558" s="13" t="str">
        <f>IF(G5558="","",IFERROR(IF(IF(K5558="","",INDEX(收费标合同信息维护!A:Q,MATCH(G5558,收费标合同信息维护!M:M,0),13))=G5558,"有","无"),"无"))</f>
        <v>无</v>
      </c>
      <c r="J5558" s="3" t="s">
        <v>4367</v>
      </c>
      <c r="K5558" s="3" t="s">
        <v>17054</v>
      </c>
      <c r="L5558" s="3" t="s">
        <v>6512</v>
      </c>
      <c r="M5558" s="3" t="s">
        <v>6513</v>
      </c>
      <c r="N5558" s="3" t="s">
        <v>6477</v>
      </c>
      <c r="O5558" s="3" t="s">
        <v>6478</v>
      </c>
      <c r="P5558" s="3" t="s">
        <v>17085</v>
      </c>
      <c r="Q5558" s="3" t="s">
        <v>9543</v>
      </c>
      <c r="R5558" s="3" t="s">
        <v>6490</v>
      </c>
      <c r="S5558" s="3" t="s">
        <v>6491</v>
      </c>
      <c r="T5558" s="3" t="s">
        <v>10376</v>
      </c>
      <c r="U5558" s="3" t="s">
        <v>154</v>
      </c>
      <c r="V5558" s="3" t="s">
        <v>154</v>
      </c>
      <c r="W5558" s="3" t="s">
        <v>8442</v>
      </c>
      <c r="X5558" s="3" t="s">
        <v>154</v>
      </c>
      <c r="Y5558" s="3" t="s">
        <v>154</v>
      </c>
      <c r="Z5558" s="3" t="s">
        <v>154</v>
      </c>
      <c r="AA5558" s="3" t="s">
        <v>154</v>
      </c>
      <c r="AB5558" s="3" t="s">
        <v>154</v>
      </c>
      <c r="AC5558" s="3" t="s">
        <v>154</v>
      </c>
      <c r="AD5558" s="3" t="s">
        <v>6151</v>
      </c>
      <c r="AE5558" s="3" t="s">
        <v>6151</v>
      </c>
      <c r="AF5558" s="3" t="s">
        <v>6040</v>
      </c>
      <c r="AG5558" s="3" t="s">
        <v>154</v>
      </c>
      <c r="AH5558" s="3" t="s">
        <v>6478</v>
      </c>
      <c r="AI5558" s="3" t="s">
        <v>6482</v>
      </c>
      <c r="AJ5558" s="3" t="s">
        <v>6437</v>
      </c>
    </row>
    <row r="5559" spans="1:36" ht="15">
      <c r="A5559" s="10">
        <v>5698</v>
      </c>
      <c r="B5559" t="str">
        <f>IF(K5559="总计","",INDEX(主数据!A:AD,MATCH(J5559,主数据!A:A,0),9))</f>
        <v>华中大区公司</v>
      </c>
      <c r="C5559" t="str">
        <f>IF(K5559="","",INDEX(主数据!A:AD,MATCH(J5559,主数据!A:A,0),11))</f>
        <v>西安北区</v>
      </c>
      <c r="D5559" t="str">
        <f t="shared" si="344"/>
        <v>XA15自来水费（简易征收）标准方式3.80</v>
      </c>
      <c r="E5559" s="13" t="str">
        <f t="shared" si="346"/>
        <v>3.80</v>
      </c>
      <c r="F5559" s="13" t="str">
        <f>IF(E5559="","",IFERROR(IF(IF(K5559="","",INDEX(收费标合同信息维护!A:Q,MATCH(D5559,收费标合同信息维护!J:J,0),10))=D5559,"有","无"),"无"))</f>
        <v>无</v>
      </c>
      <c r="G5559" s="13" t="str">
        <f t="shared" si="345"/>
        <v/>
      </c>
      <c r="H5559" s="13" t="str">
        <f t="shared" si="347"/>
        <v/>
      </c>
      <c r="I5559" s="13" t="str">
        <f>IF(G5559="","",IFERROR(IF(IF(K5559="","",INDEX(收费标合同信息维护!A:Q,MATCH(G5559,收费标合同信息维护!M:M,0),13))=G5559,"有","无"),"无"))</f>
        <v/>
      </c>
      <c r="J5559" s="3" t="s">
        <v>4367</v>
      </c>
      <c r="K5559" s="3" t="s">
        <v>17054</v>
      </c>
      <c r="L5559" s="3" t="s">
        <v>6615</v>
      </c>
      <c r="M5559" s="3" t="s">
        <v>6616</v>
      </c>
      <c r="N5559" s="3" t="s">
        <v>6603</v>
      </c>
      <c r="O5559" s="3" t="s">
        <v>6478</v>
      </c>
      <c r="P5559" s="3" t="s">
        <v>17086</v>
      </c>
      <c r="Q5559" s="3" t="s">
        <v>6616</v>
      </c>
      <c r="R5559" s="3" t="s">
        <v>6484</v>
      </c>
      <c r="S5559" s="3" t="s">
        <v>6491</v>
      </c>
      <c r="T5559" s="3" t="s">
        <v>10976</v>
      </c>
      <c r="U5559" s="3" t="s">
        <v>154</v>
      </c>
      <c r="V5559" s="3" t="s">
        <v>6991</v>
      </c>
      <c r="W5559" s="3" t="s">
        <v>154</v>
      </c>
      <c r="X5559" s="3" t="s">
        <v>154</v>
      </c>
      <c r="Y5559" s="3" t="s">
        <v>154</v>
      </c>
      <c r="Z5559" s="3" t="s">
        <v>154</v>
      </c>
      <c r="AA5559" s="3" t="s">
        <v>154</v>
      </c>
      <c r="AB5559" s="3" t="s">
        <v>154</v>
      </c>
      <c r="AC5559" s="3" t="s">
        <v>154</v>
      </c>
      <c r="AD5559" s="3" t="s">
        <v>6151</v>
      </c>
      <c r="AE5559" s="3" t="s">
        <v>6151</v>
      </c>
      <c r="AF5559" s="3" t="s">
        <v>154</v>
      </c>
      <c r="AG5559" s="3" t="s">
        <v>154</v>
      </c>
      <c r="AH5559" s="3" t="s">
        <v>6478</v>
      </c>
      <c r="AI5559" s="3" t="s">
        <v>6482</v>
      </c>
      <c r="AJ5559" s="3" t="s">
        <v>6489</v>
      </c>
    </row>
    <row r="5560" spans="1:36" ht="15">
      <c r="A5560" s="10">
        <v>5699</v>
      </c>
      <c r="B5560" t="str">
        <f>IF(K5560="总计","",INDEX(主数据!A:AD,MATCH(J5560,主数据!A:A,0),9))</f>
        <v>华南大区公司</v>
      </c>
      <c r="C5560" t="str">
        <f>IF(K5560="","",INDEX(主数据!A:AD,MATCH(J5560,主数据!A:A,0),11))</f>
        <v>深圳中区</v>
      </c>
      <c r="D5560" t="str">
        <f t="shared" si="344"/>
        <v>SZ30物业服务费定额</v>
      </c>
      <c r="E5560" s="13" t="str">
        <f t="shared" si="346"/>
        <v/>
      </c>
      <c r="F5560" s="13" t="str">
        <f>IF(E5560="","",IFERROR(IF(IF(K5560="","",INDEX(收费标合同信息维护!A:Q,MATCH(D5560,收费标合同信息维护!J:J,0),10))=D5560,"有","无"),"无"))</f>
        <v/>
      </c>
      <c r="G5560" s="13" t="str">
        <f t="shared" si="345"/>
        <v>SZ30物业服务费定额2121.80</v>
      </c>
      <c r="H5560" s="13" t="str">
        <f t="shared" si="347"/>
        <v>2121.80</v>
      </c>
      <c r="I5560" s="13" t="str">
        <f>IF(G5560="","",IFERROR(IF(IF(K5560="","",INDEX(收费标合同信息维护!A:Q,MATCH(G5560,收费标合同信息维护!M:M,0),13))=G5560,"有","无"),"无"))</f>
        <v>无</v>
      </c>
      <c r="J5560" s="3" t="s">
        <v>4583</v>
      </c>
      <c r="K5560" s="3" t="s">
        <v>17087</v>
      </c>
      <c r="L5560" s="3" t="s">
        <v>6025</v>
      </c>
      <c r="M5560" s="3" t="s">
        <v>6026</v>
      </c>
      <c r="N5560" s="3" t="s">
        <v>6477</v>
      </c>
      <c r="O5560" s="3" t="s">
        <v>6478</v>
      </c>
      <c r="P5560" s="3" t="s">
        <v>17088</v>
      </c>
      <c r="Q5560" s="3" t="s">
        <v>6026</v>
      </c>
      <c r="R5560" s="3" t="s">
        <v>6490</v>
      </c>
      <c r="S5560" s="3" t="s">
        <v>6491</v>
      </c>
      <c r="T5560" s="3" t="s">
        <v>7084</v>
      </c>
      <c r="U5560" s="3" t="s">
        <v>154</v>
      </c>
      <c r="V5560" s="3" t="s">
        <v>154</v>
      </c>
      <c r="W5560" s="3" t="s">
        <v>17089</v>
      </c>
      <c r="X5560" s="3" t="s">
        <v>154</v>
      </c>
      <c r="Y5560" s="3" t="s">
        <v>154</v>
      </c>
      <c r="Z5560" s="3" t="s">
        <v>154</v>
      </c>
      <c r="AA5560" s="3" t="s">
        <v>154</v>
      </c>
      <c r="AB5560" s="3" t="s">
        <v>154</v>
      </c>
      <c r="AC5560" s="3" t="s">
        <v>154</v>
      </c>
      <c r="AD5560" s="3" t="s">
        <v>6151</v>
      </c>
      <c r="AE5560" s="3" t="s">
        <v>6151</v>
      </c>
      <c r="AF5560" s="3" t="s">
        <v>154</v>
      </c>
      <c r="AG5560" s="3" t="s">
        <v>154</v>
      </c>
      <c r="AH5560" s="3" t="s">
        <v>6478</v>
      </c>
      <c r="AI5560" s="3" t="s">
        <v>6482</v>
      </c>
      <c r="AJ5560" s="3" t="s">
        <v>6033</v>
      </c>
    </row>
    <row r="5561" spans="1:36" ht="15">
      <c r="A5561" s="10">
        <v>5700</v>
      </c>
      <c r="B5561" t="str">
        <f>IF(K5561="总计","",INDEX(主数据!A:AD,MATCH(J5561,主数据!A:A,0),9))</f>
        <v>华南大区公司</v>
      </c>
      <c r="C5561" t="str">
        <f>IF(K5561="","",INDEX(主数据!A:AD,MATCH(J5561,主数据!A:A,0),11))</f>
        <v>深圳中区</v>
      </c>
      <c r="D5561" t="str">
        <f t="shared" si="344"/>
        <v>SZ30物业服务费定额</v>
      </c>
      <c r="E5561" s="13" t="str">
        <f t="shared" si="346"/>
        <v/>
      </c>
      <c r="F5561" s="13" t="str">
        <f>IF(E5561="","",IFERROR(IF(IF(K5561="","",INDEX(收费标合同信息维护!A:Q,MATCH(D5561,收费标合同信息维护!J:J,0),10))=D5561,"有","无"),"无"))</f>
        <v/>
      </c>
      <c r="G5561" s="13" t="str">
        <f t="shared" si="345"/>
        <v>SZ30物业服务费定额8225.59</v>
      </c>
      <c r="H5561" s="13" t="str">
        <f t="shared" si="347"/>
        <v>8225.59</v>
      </c>
      <c r="I5561" s="13" t="str">
        <f>IF(G5561="","",IFERROR(IF(IF(K5561="","",INDEX(收费标合同信息维护!A:Q,MATCH(G5561,收费标合同信息维护!M:M,0),13))=G5561,"有","无"),"无"))</f>
        <v>无</v>
      </c>
      <c r="J5561" s="3" t="s">
        <v>4583</v>
      </c>
      <c r="K5561" s="3" t="s">
        <v>17087</v>
      </c>
      <c r="L5561" s="3" t="s">
        <v>6025</v>
      </c>
      <c r="M5561" s="3" t="s">
        <v>6026</v>
      </c>
      <c r="N5561" s="3" t="s">
        <v>6477</v>
      </c>
      <c r="O5561" s="3" t="s">
        <v>6478</v>
      </c>
      <c r="P5561" s="3" t="s">
        <v>17090</v>
      </c>
      <c r="Q5561" s="3" t="s">
        <v>7437</v>
      </c>
      <c r="R5561" s="3" t="s">
        <v>6490</v>
      </c>
      <c r="S5561" s="3" t="s">
        <v>6491</v>
      </c>
      <c r="T5561" s="3" t="s">
        <v>6496</v>
      </c>
      <c r="U5561" s="3" t="s">
        <v>154</v>
      </c>
      <c r="V5561" s="3" t="s">
        <v>154</v>
      </c>
      <c r="W5561" s="3" t="s">
        <v>17091</v>
      </c>
      <c r="X5561" s="3" t="s">
        <v>154</v>
      </c>
      <c r="Y5561" s="3" t="s">
        <v>154</v>
      </c>
      <c r="Z5561" s="3" t="s">
        <v>154</v>
      </c>
      <c r="AA5561" s="3" t="s">
        <v>154</v>
      </c>
      <c r="AB5561" s="3" t="s">
        <v>154</v>
      </c>
      <c r="AC5561" s="3" t="s">
        <v>154</v>
      </c>
      <c r="AD5561" s="3" t="s">
        <v>6151</v>
      </c>
      <c r="AE5561" s="3" t="s">
        <v>6151</v>
      </c>
      <c r="AF5561" s="3" t="s">
        <v>154</v>
      </c>
      <c r="AG5561" s="3" t="s">
        <v>154</v>
      </c>
      <c r="AH5561" s="3" t="s">
        <v>6478</v>
      </c>
      <c r="AI5561" s="3" t="s">
        <v>6482</v>
      </c>
      <c r="AJ5561" s="3" t="s">
        <v>6033</v>
      </c>
    </row>
    <row r="5562" spans="1:36" ht="15">
      <c r="A5562" s="10">
        <v>5701</v>
      </c>
      <c r="B5562" t="str">
        <f>IF(K5562="总计","",INDEX(主数据!A:AD,MATCH(J5562,主数据!A:A,0),9))</f>
        <v>华南大区公司</v>
      </c>
      <c r="C5562" t="str">
        <f>IF(K5562="","",INDEX(主数据!A:AD,MATCH(J5562,主数据!A:A,0),11))</f>
        <v>深圳中区</v>
      </c>
      <c r="D5562" t="str">
        <f t="shared" si="344"/>
        <v>SZ30物业服务费标准方式2.60</v>
      </c>
      <c r="E5562" s="13" t="str">
        <f t="shared" si="346"/>
        <v>2.60</v>
      </c>
      <c r="F5562" s="13" t="str">
        <f>IF(E5562="","",IFERROR(IF(IF(K5562="","",INDEX(收费标合同信息维护!A:Q,MATCH(D5562,收费标合同信息维护!J:J,0),10))=D5562,"有","无"),"无"))</f>
        <v>无</v>
      </c>
      <c r="G5562" s="13" t="str">
        <f t="shared" si="345"/>
        <v/>
      </c>
      <c r="H5562" s="13" t="str">
        <f t="shared" si="347"/>
        <v/>
      </c>
      <c r="I5562" s="13" t="str">
        <f>IF(G5562="","",IFERROR(IF(IF(K5562="","",INDEX(收费标合同信息维护!A:Q,MATCH(G5562,收费标合同信息维护!M:M,0),13))=G5562,"有","无"),"无"))</f>
        <v/>
      </c>
      <c r="J5562" s="3" t="s">
        <v>4583</v>
      </c>
      <c r="K5562" s="3" t="s">
        <v>17087</v>
      </c>
      <c r="L5562" s="3" t="s">
        <v>6025</v>
      </c>
      <c r="M5562" s="3" t="s">
        <v>6026</v>
      </c>
      <c r="N5562" s="3" t="s">
        <v>6477</v>
      </c>
      <c r="O5562" s="3" t="s">
        <v>6478</v>
      </c>
      <c r="P5562" s="3" t="s">
        <v>17092</v>
      </c>
      <c r="Q5562" s="3" t="s">
        <v>14704</v>
      </c>
      <c r="R5562" s="3" t="s">
        <v>6484</v>
      </c>
      <c r="S5562" s="3" t="s">
        <v>6491</v>
      </c>
      <c r="T5562" s="3" t="s">
        <v>7411</v>
      </c>
      <c r="U5562" s="3" t="s">
        <v>154</v>
      </c>
      <c r="V5562" s="3" t="s">
        <v>9155</v>
      </c>
      <c r="W5562" s="3" t="s">
        <v>154</v>
      </c>
      <c r="X5562" s="3" t="s">
        <v>154</v>
      </c>
      <c r="Y5562" s="3" t="s">
        <v>154</v>
      </c>
      <c r="Z5562" s="3" t="s">
        <v>154</v>
      </c>
      <c r="AA5562" s="3" t="s">
        <v>154</v>
      </c>
      <c r="AB5562" s="3" t="s">
        <v>154</v>
      </c>
      <c r="AC5562" s="3" t="s">
        <v>154</v>
      </c>
      <c r="AD5562" s="3" t="s">
        <v>6151</v>
      </c>
      <c r="AE5562" s="3" t="s">
        <v>6151</v>
      </c>
      <c r="AF5562" s="3" t="s">
        <v>154</v>
      </c>
      <c r="AG5562" s="3" t="s">
        <v>154</v>
      </c>
      <c r="AH5562" s="3" t="s">
        <v>6478</v>
      </c>
      <c r="AI5562" s="3" t="s">
        <v>6482</v>
      </c>
      <c r="AJ5562" s="3" t="s">
        <v>17093</v>
      </c>
    </row>
    <row r="5563" spans="1:36" ht="15">
      <c r="A5563" s="10">
        <v>5702</v>
      </c>
      <c r="B5563" t="str">
        <f>IF(K5563="总计","",INDEX(主数据!A:AD,MATCH(J5563,主数据!A:A,0),9))</f>
        <v>华南大区公司</v>
      </c>
      <c r="C5563" t="str">
        <f>IF(K5563="","",INDEX(主数据!A:AD,MATCH(J5563,主数据!A:A,0),11))</f>
        <v>深圳中区</v>
      </c>
      <c r="D5563" t="str">
        <f t="shared" si="344"/>
        <v>SZ30物业服务费标准方式3.80</v>
      </c>
      <c r="E5563" s="13" t="str">
        <f t="shared" si="346"/>
        <v>3.80</v>
      </c>
      <c r="F5563" s="13" t="str">
        <f>IF(E5563="","",IFERROR(IF(IF(K5563="","",INDEX(收费标合同信息维护!A:Q,MATCH(D5563,收费标合同信息维护!J:J,0),10))=D5563,"有","无"),"无"))</f>
        <v>无</v>
      </c>
      <c r="G5563" s="13" t="str">
        <f t="shared" si="345"/>
        <v/>
      </c>
      <c r="H5563" s="13" t="str">
        <f t="shared" si="347"/>
        <v/>
      </c>
      <c r="I5563" s="13" t="str">
        <f>IF(G5563="","",IFERROR(IF(IF(K5563="","",INDEX(收费标合同信息维护!A:Q,MATCH(G5563,收费标合同信息维护!M:M,0),13))=G5563,"有","无"),"无"))</f>
        <v/>
      </c>
      <c r="J5563" s="3" t="s">
        <v>4583</v>
      </c>
      <c r="K5563" s="3" t="s">
        <v>17087</v>
      </c>
      <c r="L5563" s="3" t="s">
        <v>6025</v>
      </c>
      <c r="M5563" s="3" t="s">
        <v>6026</v>
      </c>
      <c r="N5563" s="3" t="s">
        <v>6477</v>
      </c>
      <c r="O5563" s="3" t="s">
        <v>6478</v>
      </c>
      <c r="P5563" s="3" t="s">
        <v>17094</v>
      </c>
      <c r="Q5563" s="3" t="s">
        <v>17095</v>
      </c>
      <c r="R5563" s="3" t="s">
        <v>6484</v>
      </c>
      <c r="S5563" s="3" t="s">
        <v>6491</v>
      </c>
      <c r="T5563" s="3" t="s">
        <v>7411</v>
      </c>
      <c r="U5563" s="3" t="s">
        <v>154</v>
      </c>
      <c r="V5563" s="3" t="s">
        <v>6991</v>
      </c>
      <c r="W5563" s="3" t="s">
        <v>154</v>
      </c>
      <c r="X5563" s="3" t="s">
        <v>154</v>
      </c>
      <c r="Y5563" s="3" t="s">
        <v>154</v>
      </c>
      <c r="Z5563" s="3" t="s">
        <v>154</v>
      </c>
      <c r="AA5563" s="3" t="s">
        <v>154</v>
      </c>
      <c r="AB5563" s="3" t="s">
        <v>154</v>
      </c>
      <c r="AC5563" s="3" t="s">
        <v>154</v>
      </c>
      <c r="AD5563" s="3" t="s">
        <v>6151</v>
      </c>
      <c r="AE5563" s="3" t="s">
        <v>6151</v>
      </c>
      <c r="AF5563" s="3" t="s">
        <v>6040</v>
      </c>
      <c r="AG5563" s="3" t="s">
        <v>154</v>
      </c>
      <c r="AH5563" s="3" t="s">
        <v>6478</v>
      </c>
      <c r="AI5563" s="3" t="s">
        <v>6482</v>
      </c>
      <c r="AJ5563" s="3" t="s">
        <v>6243</v>
      </c>
    </row>
    <row r="5564" spans="1:36" ht="15">
      <c r="A5564" s="10">
        <v>5703</v>
      </c>
      <c r="B5564" t="str">
        <f>IF(K5564="总计","",INDEX(主数据!A:AD,MATCH(J5564,主数据!A:A,0),9))</f>
        <v>华南大区公司</v>
      </c>
      <c r="C5564" t="str">
        <f>IF(K5564="","",INDEX(主数据!A:AD,MATCH(J5564,主数据!A:A,0),11))</f>
        <v>深圳中区</v>
      </c>
      <c r="D5564" t="str">
        <f t="shared" si="344"/>
        <v>SZ30物业服务费直接录入</v>
      </c>
      <c r="E5564" s="13" t="str">
        <f t="shared" si="346"/>
        <v/>
      </c>
      <c r="F5564" s="13" t="str">
        <f>IF(E5564="","",IFERROR(IF(IF(K5564="","",INDEX(收费标合同信息维护!A:Q,MATCH(D5564,收费标合同信息维护!J:J,0),10))=D5564,"有","无"),"无"))</f>
        <v/>
      </c>
      <c r="G5564" s="13" t="str">
        <f t="shared" si="345"/>
        <v/>
      </c>
      <c r="H5564" s="13" t="str">
        <f t="shared" si="347"/>
        <v/>
      </c>
      <c r="I5564" s="13" t="str">
        <f>IF(G5564="","",IFERROR(IF(IF(K5564="","",INDEX(收费标合同信息维护!A:Q,MATCH(G5564,收费标合同信息维护!M:M,0),13))=G5564,"有","无"),"无"))</f>
        <v/>
      </c>
      <c r="J5564" s="3" t="s">
        <v>4583</v>
      </c>
      <c r="K5564" s="3" t="s">
        <v>17087</v>
      </c>
      <c r="L5564" s="3" t="s">
        <v>6025</v>
      </c>
      <c r="M5564" s="3" t="s">
        <v>6026</v>
      </c>
      <c r="N5564" s="3" t="s">
        <v>6477</v>
      </c>
      <c r="O5564" s="3" t="s">
        <v>6478</v>
      </c>
      <c r="P5564" s="3" t="s">
        <v>17096</v>
      </c>
      <c r="Q5564" s="3" t="s">
        <v>17097</v>
      </c>
      <c r="R5564" s="3" t="s">
        <v>6479</v>
      </c>
      <c r="S5564" s="3" t="s">
        <v>6480</v>
      </c>
      <c r="T5564" s="3" t="s">
        <v>6754</v>
      </c>
      <c r="U5564" s="3" t="s">
        <v>154</v>
      </c>
      <c r="V5564" s="3" t="s">
        <v>154</v>
      </c>
      <c r="W5564" s="3" t="s">
        <v>154</v>
      </c>
      <c r="X5564" s="3" t="s">
        <v>154</v>
      </c>
      <c r="Y5564" s="3" t="s">
        <v>154</v>
      </c>
      <c r="Z5564" s="3" t="s">
        <v>154</v>
      </c>
      <c r="AA5564" s="3" t="s">
        <v>154</v>
      </c>
      <c r="AB5564" s="3" t="s">
        <v>154</v>
      </c>
      <c r="AC5564" s="3" t="s">
        <v>154</v>
      </c>
      <c r="AD5564" s="3" t="s">
        <v>6151</v>
      </c>
      <c r="AE5564" s="3" t="s">
        <v>6151</v>
      </c>
      <c r="AF5564" s="3" t="s">
        <v>154</v>
      </c>
      <c r="AG5564" s="3" t="s">
        <v>154</v>
      </c>
      <c r="AH5564" s="3" t="s">
        <v>6478</v>
      </c>
      <c r="AI5564" s="3" t="s">
        <v>6482</v>
      </c>
      <c r="AJ5564" s="3" t="s">
        <v>17098</v>
      </c>
    </row>
    <row r="5565" spans="1:36" ht="15">
      <c r="A5565" s="10">
        <v>5704</v>
      </c>
      <c r="B5565" t="str">
        <f>IF(K5565="总计","",INDEX(主数据!A:AD,MATCH(J5565,主数据!A:A,0),9))</f>
        <v>华南大区公司</v>
      </c>
      <c r="C5565" t="str">
        <f>IF(K5565="","",INDEX(主数据!A:AD,MATCH(J5565,主数据!A:A,0),11))</f>
        <v>深圳中区</v>
      </c>
      <c r="D5565" t="str">
        <f t="shared" si="344"/>
        <v>SZ30维修基金直接录入</v>
      </c>
      <c r="E5565" s="13" t="str">
        <f t="shared" si="346"/>
        <v/>
      </c>
      <c r="F5565" s="13" t="str">
        <f>IF(E5565="","",IFERROR(IF(IF(K5565="","",INDEX(收费标合同信息维护!A:Q,MATCH(D5565,收费标合同信息维护!J:J,0),10))=D5565,"有","无"),"无"))</f>
        <v/>
      </c>
      <c r="G5565" s="13" t="str">
        <f t="shared" si="345"/>
        <v/>
      </c>
      <c r="H5565" s="13" t="str">
        <f t="shared" si="347"/>
        <v/>
      </c>
      <c r="I5565" s="13" t="str">
        <f>IF(G5565="","",IFERROR(IF(IF(K5565="","",INDEX(收费标合同信息维护!A:Q,MATCH(G5565,收费标合同信息维护!M:M,0),13))=G5565,"有","无"),"无"))</f>
        <v/>
      </c>
      <c r="J5565" s="3" t="s">
        <v>4583</v>
      </c>
      <c r="K5565" s="3" t="s">
        <v>17087</v>
      </c>
      <c r="L5565" s="3" t="s">
        <v>6696</v>
      </c>
      <c r="M5565" s="3" t="s">
        <v>6697</v>
      </c>
      <c r="N5565" s="3" t="s">
        <v>6477</v>
      </c>
      <c r="O5565" s="3" t="s">
        <v>6478</v>
      </c>
      <c r="P5565" s="3" t="s">
        <v>17099</v>
      </c>
      <c r="Q5565" s="3" t="s">
        <v>17100</v>
      </c>
      <c r="R5565" s="3" t="s">
        <v>6479</v>
      </c>
      <c r="S5565" s="3" t="s">
        <v>6480</v>
      </c>
      <c r="T5565" s="3" t="s">
        <v>6754</v>
      </c>
      <c r="U5565" s="3" t="s">
        <v>154</v>
      </c>
      <c r="V5565" s="3" t="s">
        <v>154</v>
      </c>
      <c r="W5565" s="3" t="s">
        <v>154</v>
      </c>
      <c r="X5565" s="3" t="s">
        <v>154</v>
      </c>
      <c r="Y5565" s="3" t="s">
        <v>154</v>
      </c>
      <c r="Z5565" s="3" t="s">
        <v>154</v>
      </c>
      <c r="AA5565" s="3" t="s">
        <v>154</v>
      </c>
      <c r="AB5565" s="3" t="s">
        <v>154</v>
      </c>
      <c r="AC5565" s="3" t="s">
        <v>154</v>
      </c>
      <c r="AD5565" s="3" t="s">
        <v>6151</v>
      </c>
      <c r="AE5565" s="3" t="s">
        <v>6151</v>
      </c>
      <c r="AF5565" s="3" t="s">
        <v>154</v>
      </c>
      <c r="AG5565" s="3" t="s">
        <v>154</v>
      </c>
      <c r="AH5565" s="3" t="s">
        <v>6478</v>
      </c>
      <c r="AI5565" s="3" t="s">
        <v>6482</v>
      </c>
      <c r="AJ5565" s="3" t="s">
        <v>17098</v>
      </c>
    </row>
    <row r="5566" spans="1:36" ht="15">
      <c r="A5566" s="10">
        <v>5705</v>
      </c>
      <c r="B5566" t="str">
        <f>IF(K5566="总计","",INDEX(主数据!A:AD,MATCH(J5566,主数据!A:A,0),9))</f>
        <v>华南大区公司</v>
      </c>
      <c r="C5566" t="str">
        <f>IF(K5566="","",INDEX(主数据!A:AD,MATCH(J5566,主数据!A:A,0),11))</f>
        <v>深圳中区</v>
      </c>
      <c r="D5566" t="str">
        <f t="shared" si="344"/>
        <v>SZ30维修基金标准方式0.25</v>
      </c>
      <c r="E5566" s="13" t="str">
        <f t="shared" si="346"/>
        <v>0.25</v>
      </c>
      <c r="F5566" s="13" t="str">
        <f>IF(E5566="","",IFERROR(IF(IF(K5566="","",INDEX(收费标合同信息维护!A:Q,MATCH(D5566,收费标合同信息维护!J:J,0),10))=D5566,"有","无"),"无"))</f>
        <v>无</v>
      </c>
      <c r="G5566" s="13" t="str">
        <f t="shared" si="345"/>
        <v/>
      </c>
      <c r="H5566" s="13" t="str">
        <f t="shared" si="347"/>
        <v/>
      </c>
      <c r="I5566" s="13" t="str">
        <f>IF(G5566="","",IFERROR(IF(IF(K5566="","",INDEX(收费标合同信息维护!A:Q,MATCH(G5566,收费标合同信息维护!M:M,0),13))=G5566,"有","无"),"无"))</f>
        <v/>
      </c>
      <c r="J5566" s="3" t="s">
        <v>4583</v>
      </c>
      <c r="K5566" s="3" t="s">
        <v>17087</v>
      </c>
      <c r="L5566" s="3" t="s">
        <v>6696</v>
      </c>
      <c r="M5566" s="3" t="s">
        <v>6697</v>
      </c>
      <c r="N5566" s="3" t="s">
        <v>6477</v>
      </c>
      <c r="O5566" s="3" t="s">
        <v>6478</v>
      </c>
      <c r="P5566" s="3" t="s">
        <v>17101</v>
      </c>
      <c r="Q5566" s="3" t="s">
        <v>6697</v>
      </c>
      <c r="R5566" s="3" t="s">
        <v>6484</v>
      </c>
      <c r="S5566" s="3" t="s">
        <v>6491</v>
      </c>
      <c r="T5566" s="3" t="s">
        <v>7411</v>
      </c>
      <c r="U5566" s="3" t="s">
        <v>154</v>
      </c>
      <c r="V5566" s="3" t="s">
        <v>6766</v>
      </c>
      <c r="W5566" s="3" t="s">
        <v>154</v>
      </c>
      <c r="X5566" s="3" t="s">
        <v>154</v>
      </c>
      <c r="Y5566" s="3" t="s">
        <v>154</v>
      </c>
      <c r="Z5566" s="3" t="s">
        <v>154</v>
      </c>
      <c r="AA5566" s="3" t="s">
        <v>154</v>
      </c>
      <c r="AB5566" s="3" t="s">
        <v>154</v>
      </c>
      <c r="AC5566" s="3" t="s">
        <v>154</v>
      </c>
      <c r="AD5566" s="3" t="s">
        <v>6151</v>
      </c>
      <c r="AE5566" s="3" t="s">
        <v>6151</v>
      </c>
      <c r="AF5566" s="3" t="s">
        <v>154</v>
      </c>
      <c r="AG5566" s="3" t="s">
        <v>154</v>
      </c>
      <c r="AH5566" s="3" t="s">
        <v>6478</v>
      </c>
      <c r="AI5566" s="3" t="s">
        <v>6482</v>
      </c>
      <c r="AJ5566" s="3" t="s">
        <v>17102</v>
      </c>
    </row>
    <row r="5567" spans="1:36" ht="30">
      <c r="A5567" s="10">
        <v>5706</v>
      </c>
      <c r="B5567" t="str">
        <f>IF(K5567="总计","",INDEX(主数据!A:AD,MATCH(J5567,主数据!A:A,0),9))</f>
        <v>华南大区公司</v>
      </c>
      <c r="C5567" t="str">
        <f>IF(K5567="","",INDEX(主数据!A:AD,MATCH(J5567,主数据!A:A,0),11))</f>
        <v>深圳中区</v>
      </c>
      <c r="D5567" t="str">
        <f t="shared" si="344"/>
        <v>SZ30生活垃圾消纳费（仪表）阶梯方式0.53</v>
      </c>
      <c r="E5567" s="13" t="str">
        <f t="shared" si="346"/>
        <v>0.53</v>
      </c>
      <c r="F5567" s="13" t="str">
        <f>IF(E5567="","",IFERROR(IF(IF(K5567="","",INDEX(收费标合同信息维护!A:Q,MATCH(D5567,收费标合同信息维护!J:J,0),10))=D5567,"有","无"),"无"))</f>
        <v>无</v>
      </c>
      <c r="G5567" s="13" t="str">
        <f t="shared" si="345"/>
        <v/>
      </c>
      <c r="H5567" s="13" t="str">
        <f t="shared" si="347"/>
        <v/>
      </c>
      <c r="I5567" s="13" t="str">
        <f>IF(G5567="","",IFERROR(IF(IF(K5567="","",INDEX(收费标合同信息维护!A:Q,MATCH(G5567,收费标合同信息维护!M:M,0),13))=G5567,"有","无"),"无"))</f>
        <v/>
      </c>
      <c r="J5567" s="3" t="s">
        <v>4583</v>
      </c>
      <c r="K5567" s="3" t="s">
        <v>17087</v>
      </c>
      <c r="L5567" s="3" t="s">
        <v>6705</v>
      </c>
      <c r="M5567" s="3" t="s">
        <v>6706</v>
      </c>
      <c r="N5567" s="3" t="s">
        <v>6603</v>
      </c>
      <c r="O5567" s="3" t="s">
        <v>6478</v>
      </c>
      <c r="P5567" s="3" t="s">
        <v>17103</v>
      </c>
      <c r="Q5567" s="3" t="s">
        <v>17104</v>
      </c>
      <c r="R5567" s="3" t="s">
        <v>6720</v>
      </c>
      <c r="S5567" s="3" t="s">
        <v>6491</v>
      </c>
      <c r="T5567" s="3" t="s">
        <v>17105</v>
      </c>
      <c r="U5567" s="3" t="s">
        <v>154</v>
      </c>
      <c r="V5567" s="3" t="s">
        <v>6903</v>
      </c>
      <c r="W5567" s="3" t="s">
        <v>154</v>
      </c>
      <c r="X5567" s="3" t="s">
        <v>6725</v>
      </c>
      <c r="Y5567" s="3" t="s">
        <v>6903</v>
      </c>
      <c r="Z5567" s="3" t="s">
        <v>6049</v>
      </c>
      <c r="AA5567" s="3" t="s">
        <v>6903</v>
      </c>
      <c r="AB5567" s="3" t="s">
        <v>154</v>
      </c>
      <c r="AC5567" s="3" t="s">
        <v>154</v>
      </c>
      <c r="AD5567" s="3" t="s">
        <v>6151</v>
      </c>
      <c r="AE5567" s="3" t="s">
        <v>6151</v>
      </c>
      <c r="AF5567" s="3" t="s">
        <v>154</v>
      </c>
      <c r="AG5567" s="3" t="s">
        <v>154</v>
      </c>
      <c r="AH5567" s="3" t="s">
        <v>6478</v>
      </c>
      <c r="AI5567" s="3" t="s">
        <v>6482</v>
      </c>
      <c r="AJ5567" s="3" t="s">
        <v>6489</v>
      </c>
    </row>
    <row r="5568" spans="1:36" ht="30">
      <c r="A5568" s="10">
        <v>5707</v>
      </c>
      <c r="B5568" t="str">
        <f>IF(K5568="总计","",INDEX(主数据!A:AD,MATCH(J5568,主数据!A:A,0),9))</f>
        <v>华南大区公司</v>
      </c>
      <c r="C5568" t="str">
        <f>IF(K5568="","",INDEX(主数据!A:AD,MATCH(J5568,主数据!A:A,0),11))</f>
        <v>深圳中区</v>
      </c>
      <c r="D5568" t="str">
        <f t="shared" si="344"/>
        <v>SZ30生活垃圾消纳费（仪表）阶梯方式0.27</v>
      </c>
      <c r="E5568" s="13" t="str">
        <f t="shared" si="346"/>
        <v>0.27</v>
      </c>
      <c r="F5568" s="13" t="str">
        <f>IF(E5568="","",IFERROR(IF(IF(K5568="","",INDEX(收费标合同信息维护!A:Q,MATCH(D5568,收费标合同信息维护!J:J,0),10))=D5568,"有","无"),"无"))</f>
        <v>无</v>
      </c>
      <c r="G5568" s="13" t="str">
        <f t="shared" si="345"/>
        <v/>
      </c>
      <c r="H5568" s="13" t="str">
        <f t="shared" si="347"/>
        <v/>
      </c>
      <c r="I5568" s="13" t="str">
        <f>IF(G5568="","",IFERROR(IF(IF(K5568="","",INDEX(收费标合同信息维护!A:Q,MATCH(G5568,收费标合同信息维护!M:M,0),13))=G5568,"有","无"),"无"))</f>
        <v/>
      </c>
      <c r="J5568" s="3" t="s">
        <v>4583</v>
      </c>
      <c r="K5568" s="3" t="s">
        <v>17087</v>
      </c>
      <c r="L5568" s="3" t="s">
        <v>6705</v>
      </c>
      <c r="M5568" s="3" t="s">
        <v>6706</v>
      </c>
      <c r="N5568" s="3" t="s">
        <v>6603</v>
      </c>
      <c r="O5568" s="3" t="s">
        <v>6478</v>
      </c>
      <c r="P5568" s="3" t="s">
        <v>17106</v>
      </c>
      <c r="Q5568" s="3" t="s">
        <v>17107</v>
      </c>
      <c r="R5568" s="3" t="s">
        <v>6720</v>
      </c>
      <c r="S5568" s="3" t="s">
        <v>6491</v>
      </c>
      <c r="T5568" s="3" t="s">
        <v>17105</v>
      </c>
      <c r="U5568" s="3" t="s">
        <v>154</v>
      </c>
      <c r="V5568" s="3" t="s">
        <v>10250</v>
      </c>
      <c r="W5568" s="3" t="s">
        <v>154</v>
      </c>
      <c r="X5568" s="3" t="s">
        <v>6725</v>
      </c>
      <c r="Y5568" s="3" t="s">
        <v>10250</v>
      </c>
      <c r="Z5568" s="3" t="s">
        <v>6049</v>
      </c>
      <c r="AA5568" s="3" t="s">
        <v>10250</v>
      </c>
      <c r="AB5568" s="3" t="s">
        <v>154</v>
      </c>
      <c r="AC5568" s="3" t="s">
        <v>154</v>
      </c>
      <c r="AD5568" s="3" t="s">
        <v>6151</v>
      </c>
      <c r="AE5568" s="3" t="s">
        <v>6151</v>
      </c>
      <c r="AF5568" s="3" t="s">
        <v>154</v>
      </c>
      <c r="AG5568" s="3" t="s">
        <v>154</v>
      </c>
      <c r="AH5568" s="3" t="s">
        <v>6478</v>
      </c>
      <c r="AI5568" s="3" t="s">
        <v>6482</v>
      </c>
      <c r="AJ5568" s="3" t="s">
        <v>6489</v>
      </c>
    </row>
    <row r="5569" spans="1:36" ht="15">
      <c r="A5569" s="10">
        <v>5708</v>
      </c>
      <c r="B5569" t="str">
        <f>IF(K5569="总计","",INDEX(主数据!A:AD,MATCH(J5569,主数据!A:A,0),9))</f>
        <v>华南大区公司</v>
      </c>
      <c r="C5569" t="str">
        <f>IF(K5569="","",INDEX(主数据!A:AD,MATCH(J5569,主数据!A:A,0),11))</f>
        <v>深圳中区</v>
      </c>
      <c r="D5569" t="str">
        <f t="shared" si="344"/>
        <v>SZ30电费标准方式1.06</v>
      </c>
      <c r="E5569" s="13" t="str">
        <f t="shared" si="346"/>
        <v>1.06</v>
      </c>
      <c r="F5569" s="13" t="str">
        <f>IF(E5569="","",IFERROR(IF(IF(K5569="","",INDEX(收费标合同信息维护!A:Q,MATCH(D5569,收费标合同信息维护!J:J,0),10))=D5569,"有","无"),"无"))</f>
        <v>无</v>
      </c>
      <c r="G5569" s="13" t="str">
        <f t="shared" si="345"/>
        <v/>
      </c>
      <c r="H5569" s="13" t="str">
        <f t="shared" si="347"/>
        <v/>
      </c>
      <c r="I5569" s="13" t="str">
        <f>IF(G5569="","",IFERROR(IF(IF(K5569="","",INDEX(收费标合同信息维护!A:Q,MATCH(G5569,收费标合同信息维护!M:M,0),13))=G5569,"有","无"),"无"))</f>
        <v/>
      </c>
      <c r="J5569" s="3" t="s">
        <v>4583</v>
      </c>
      <c r="K5569" s="3" t="s">
        <v>17087</v>
      </c>
      <c r="L5569" s="3" t="s">
        <v>6601</v>
      </c>
      <c r="M5569" s="3" t="s">
        <v>6602</v>
      </c>
      <c r="N5569" s="3" t="s">
        <v>6603</v>
      </c>
      <c r="O5569" s="3" t="s">
        <v>6478</v>
      </c>
      <c r="P5569" s="3" t="s">
        <v>17108</v>
      </c>
      <c r="Q5569" s="3" t="s">
        <v>17109</v>
      </c>
      <c r="R5569" s="3" t="s">
        <v>6484</v>
      </c>
      <c r="S5569" s="3" t="s">
        <v>6491</v>
      </c>
      <c r="T5569" s="3" t="s">
        <v>17110</v>
      </c>
      <c r="U5569" s="3" t="s">
        <v>154</v>
      </c>
      <c r="V5569" s="3" t="s">
        <v>10630</v>
      </c>
      <c r="W5569" s="3" t="s">
        <v>154</v>
      </c>
      <c r="X5569" s="3" t="s">
        <v>154</v>
      </c>
      <c r="Y5569" s="3" t="s">
        <v>154</v>
      </c>
      <c r="Z5569" s="3" t="s">
        <v>154</v>
      </c>
      <c r="AA5569" s="3" t="s">
        <v>154</v>
      </c>
      <c r="AB5569" s="3" t="s">
        <v>154</v>
      </c>
      <c r="AC5569" s="3" t="s">
        <v>154</v>
      </c>
      <c r="AD5569" s="3" t="s">
        <v>6151</v>
      </c>
      <c r="AE5569" s="3" t="s">
        <v>6151</v>
      </c>
      <c r="AF5569" s="3" t="s">
        <v>154</v>
      </c>
      <c r="AG5569" s="3" t="s">
        <v>154</v>
      </c>
      <c r="AH5569" s="3" t="s">
        <v>6478</v>
      </c>
      <c r="AI5569" s="3" t="s">
        <v>6482</v>
      </c>
      <c r="AJ5569" s="3" t="s">
        <v>6489</v>
      </c>
    </row>
    <row r="5570" spans="1:36" ht="15">
      <c r="A5570" s="10">
        <v>5709</v>
      </c>
      <c r="B5570" t="str">
        <f>IF(K5570="总计","",INDEX(主数据!A:AD,MATCH(J5570,主数据!A:A,0),9))</f>
        <v>华南大区公司</v>
      </c>
      <c r="C5570" t="str">
        <f>IF(K5570="","",INDEX(主数据!A:AD,MATCH(J5570,主数据!A:A,0),11))</f>
        <v>深圳中区</v>
      </c>
      <c r="D5570" t="str">
        <f t="shared" ref="D5570:D5633" si="348">J5570&amp;M5570&amp;R5570&amp;E5570</f>
        <v>SZ30自来水费（简易征收）阶梯方式2.67</v>
      </c>
      <c r="E5570" s="13" t="str">
        <f t="shared" si="346"/>
        <v>2.67</v>
      </c>
      <c r="F5570" s="13" t="str">
        <f>IF(E5570="","",IFERROR(IF(IF(K5570="","",INDEX(收费标合同信息维护!A:Q,MATCH(D5570,收费标合同信息维护!J:J,0),10))=D5570,"有","无"),"无"))</f>
        <v>无</v>
      </c>
      <c r="G5570" s="13" t="str">
        <f t="shared" ref="G5570:G5633" si="349">IF(W5570="","",J5570&amp;M5570&amp;R5570&amp;H5570)</f>
        <v/>
      </c>
      <c r="H5570" s="13" t="str">
        <f t="shared" si="347"/>
        <v/>
      </c>
      <c r="I5570" s="13" t="str">
        <f>IF(G5570="","",IFERROR(IF(IF(K5570="","",INDEX(收费标合同信息维护!A:Q,MATCH(G5570,收费标合同信息维护!M:M,0),13))=G5570,"有","无"),"无"))</f>
        <v/>
      </c>
      <c r="J5570" s="3" t="s">
        <v>4583</v>
      </c>
      <c r="K5570" s="3" t="s">
        <v>17087</v>
      </c>
      <c r="L5570" s="3" t="s">
        <v>6615</v>
      </c>
      <c r="M5570" s="3" t="s">
        <v>6616</v>
      </c>
      <c r="N5570" s="3" t="s">
        <v>6603</v>
      </c>
      <c r="O5570" s="3" t="s">
        <v>6478</v>
      </c>
      <c r="P5570" s="3" t="s">
        <v>17111</v>
      </c>
      <c r="Q5570" s="3" t="s">
        <v>16802</v>
      </c>
      <c r="R5570" s="3" t="s">
        <v>6720</v>
      </c>
      <c r="S5570" s="3" t="s">
        <v>6491</v>
      </c>
      <c r="T5570" s="3" t="s">
        <v>17105</v>
      </c>
      <c r="U5570" s="3" t="s">
        <v>154</v>
      </c>
      <c r="V5570" s="3" t="s">
        <v>6724</v>
      </c>
      <c r="W5570" s="3" t="s">
        <v>154</v>
      </c>
      <c r="X5570" s="3" t="s">
        <v>6725</v>
      </c>
      <c r="Y5570" s="3" t="s">
        <v>6954</v>
      </c>
      <c r="Z5570" s="3" t="s">
        <v>6049</v>
      </c>
      <c r="AA5570" s="3" t="s">
        <v>6955</v>
      </c>
      <c r="AB5570" s="3" t="s">
        <v>154</v>
      </c>
      <c r="AC5570" s="3" t="s">
        <v>154</v>
      </c>
      <c r="AD5570" s="3" t="s">
        <v>6151</v>
      </c>
      <c r="AE5570" s="3" t="s">
        <v>6151</v>
      </c>
      <c r="AF5570" s="3" t="s">
        <v>154</v>
      </c>
      <c r="AG5570" s="3" t="s">
        <v>154</v>
      </c>
      <c r="AH5570" s="3" t="s">
        <v>6478</v>
      </c>
      <c r="AI5570" s="3" t="s">
        <v>6482</v>
      </c>
      <c r="AJ5570" s="3" t="s">
        <v>6489</v>
      </c>
    </row>
    <row r="5571" spans="1:36" ht="15">
      <c r="A5571" s="10">
        <v>5710</v>
      </c>
      <c r="B5571" t="str">
        <f>IF(K5571="总计","",INDEX(主数据!A:AD,MATCH(J5571,主数据!A:A,0),9))</f>
        <v>华南大区公司</v>
      </c>
      <c r="C5571" t="str">
        <f>IF(K5571="","",INDEX(主数据!A:AD,MATCH(J5571,主数据!A:A,0),11))</f>
        <v>深圳中区</v>
      </c>
      <c r="D5571" t="str">
        <f t="shared" si="348"/>
        <v>SZ30自来水费（简易征收）阶梯方式3.77</v>
      </c>
      <c r="E5571" s="13" t="str">
        <f t="shared" ref="E5571:E5634" si="350">TEXT(IF(V5571="","",--V5571),"0.00")</f>
        <v>3.77</v>
      </c>
      <c r="F5571" s="13" t="str">
        <f>IF(E5571="","",IFERROR(IF(IF(K5571="","",INDEX(收费标合同信息维护!A:Q,MATCH(D5571,收费标合同信息维护!J:J,0),10))=D5571,"有","无"),"无"))</f>
        <v>无</v>
      </c>
      <c r="G5571" s="13" t="str">
        <f t="shared" si="349"/>
        <v/>
      </c>
      <c r="H5571" s="13" t="str">
        <f t="shared" ref="H5571:H5634" si="351">TEXT(IF(W5571="","",--W5571),"0.00")</f>
        <v/>
      </c>
      <c r="I5571" s="13" t="str">
        <f>IF(G5571="","",IFERROR(IF(IF(K5571="","",INDEX(收费标合同信息维护!A:Q,MATCH(G5571,收费标合同信息维护!M:M,0),13))=G5571,"有","无"),"无"))</f>
        <v/>
      </c>
      <c r="J5571" s="3" t="s">
        <v>4583</v>
      </c>
      <c r="K5571" s="3" t="s">
        <v>17087</v>
      </c>
      <c r="L5571" s="3" t="s">
        <v>6615</v>
      </c>
      <c r="M5571" s="3" t="s">
        <v>6616</v>
      </c>
      <c r="N5571" s="3" t="s">
        <v>6603</v>
      </c>
      <c r="O5571" s="3" t="s">
        <v>6478</v>
      </c>
      <c r="P5571" s="3" t="s">
        <v>17112</v>
      </c>
      <c r="Q5571" s="3" t="s">
        <v>16804</v>
      </c>
      <c r="R5571" s="3" t="s">
        <v>6720</v>
      </c>
      <c r="S5571" s="3" t="s">
        <v>6491</v>
      </c>
      <c r="T5571" s="3" t="s">
        <v>17105</v>
      </c>
      <c r="U5571" s="3" t="s">
        <v>154</v>
      </c>
      <c r="V5571" s="3" t="s">
        <v>6958</v>
      </c>
      <c r="W5571" s="3" t="s">
        <v>154</v>
      </c>
      <c r="X5571" s="3" t="s">
        <v>6725</v>
      </c>
      <c r="Y5571" s="3" t="s">
        <v>6958</v>
      </c>
      <c r="Z5571" s="3" t="s">
        <v>6049</v>
      </c>
      <c r="AA5571" s="3" t="s">
        <v>6958</v>
      </c>
      <c r="AB5571" s="3" t="s">
        <v>154</v>
      </c>
      <c r="AC5571" s="3" t="s">
        <v>154</v>
      </c>
      <c r="AD5571" s="3" t="s">
        <v>6151</v>
      </c>
      <c r="AE5571" s="3" t="s">
        <v>6151</v>
      </c>
      <c r="AF5571" s="3" t="s">
        <v>154</v>
      </c>
      <c r="AG5571" s="3" t="s">
        <v>154</v>
      </c>
      <c r="AH5571" s="3" t="s">
        <v>6478</v>
      </c>
      <c r="AI5571" s="3" t="s">
        <v>6482</v>
      </c>
      <c r="AJ5571" s="3" t="s">
        <v>6489</v>
      </c>
    </row>
    <row r="5572" spans="1:36" ht="15">
      <c r="A5572" s="10">
        <v>5711</v>
      </c>
      <c r="B5572" t="str">
        <f>IF(K5572="总计","",INDEX(主数据!A:AD,MATCH(J5572,主数据!A:A,0),9))</f>
        <v>华南大区公司</v>
      </c>
      <c r="C5572" t="str">
        <f>IF(K5572="","",INDEX(主数据!A:AD,MATCH(J5572,主数据!A:A,0),11))</f>
        <v>深圳中区</v>
      </c>
      <c r="D5572" t="str">
        <f t="shared" si="348"/>
        <v>SZ30排水费（仪表）阶梯方式1.20</v>
      </c>
      <c r="E5572" s="13" t="str">
        <f t="shared" si="350"/>
        <v>1.20</v>
      </c>
      <c r="F5572" s="13" t="str">
        <f>IF(E5572="","",IFERROR(IF(IF(K5572="","",INDEX(收费标合同信息维护!A:Q,MATCH(D5572,收费标合同信息维护!J:J,0),10))=D5572,"有","无"),"无"))</f>
        <v>无</v>
      </c>
      <c r="G5572" s="13" t="str">
        <f t="shared" si="349"/>
        <v/>
      </c>
      <c r="H5572" s="13" t="str">
        <f t="shared" si="351"/>
        <v/>
      </c>
      <c r="I5572" s="13" t="str">
        <f>IF(G5572="","",IFERROR(IF(IF(K5572="","",INDEX(收费标合同信息维护!A:Q,MATCH(G5572,收费标合同信息维护!M:M,0),13))=G5572,"有","无"),"无"))</f>
        <v/>
      </c>
      <c r="J5572" s="3" t="s">
        <v>4583</v>
      </c>
      <c r="K5572" s="3" t="s">
        <v>17087</v>
      </c>
      <c r="L5572" s="3" t="s">
        <v>6971</v>
      </c>
      <c r="M5572" s="3" t="s">
        <v>6972</v>
      </c>
      <c r="N5572" s="3" t="s">
        <v>6603</v>
      </c>
      <c r="O5572" s="3" t="s">
        <v>6478</v>
      </c>
      <c r="P5572" s="3" t="s">
        <v>17113</v>
      </c>
      <c r="Q5572" s="3" t="s">
        <v>17114</v>
      </c>
      <c r="R5572" s="3" t="s">
        <v>6720</v>
      </c>
      <c r="S5572" s="3" t="s">
        <v>6491</v>
      </c>
      <c r="T5572" s="3" t="s">
        <v>17105</v>
      </c>
      <c r="U5572" s="3" t="s">
        <v>154</v>
      </c>
      <c r="V5572" s="3" t="s">
        <v>6614</v>
      </c>
      <c r="W5572" s="3" t="s">
        <v>154</v>
      </c>
      <c r="X5572" s="3" t="s">
        <v>6725</v>
      </c>
      <c r="Y5572" s="3" t="s">
        <v>6614</v>
      </c>
      <c r="Z5572" s="3" t="s">
        <v>6049</v>
      </c>
      <c r="AA5572" s="3" t="s">
        <v>6614</v>
      </c>
      <c r="AB5572" s="3" t="s">
        <v>154</v>
      </c>
      <c r="AC5572" s="3" t="s">
        <v>154</v>
      </c>
      <c r="AD5572" s="3" t="s">
        <v>6151</v>
      </c>
      <c r="AE5572" s="3" t="s">
        <v>6151</v>
      </c>
      <c r="AF5572" s="3" t="s">
        <v>154</v>
      </c>
      <c r="AG5572" s="3" t="s">
        <v>154</v>
      </c>
      <c r="AH5572" s="3" t="s">
        <v>6478</v>
      </c>
      <c r="AI5572" s="3" t="s">
        <v>6482</v>
      </c>
      <c r="AJ5572" s="3" t="s">
        <v>6489</v>
      </c>
    </row>
    <row r="5573" spans="1:36" ht="30">
      <c r="A5573" s="10">
        <v>5712</v>
      </c>
      <c r="B5573" t="str">
        <f>IF(K5573="总计","",INDEX(主数据!A:AD,MATCH(J5573,主数据!A:A,0),9))</f>
        <v>华南大区公司</v>
      </c>
      <c r="C5573" t="str">
        <f>IF(K5573="","",INDEX(主数据!A:AD,MATCH(J5573,主数据!A:A,0),11))</f>
        <v>深圳中区</v>
      </c>
      <c r="D5573" t="str">
        <f t="shared" si="348"/>
        <v>SZ30排水费（仪表）阶梯方式0.81</v>
      </c>
      <c r="E5573" s="13" t="str">
        <f t="shared" si="350"/>
        <v>0.81</v>
      </c>
      <c r="F5573" s="13" t="str">
        <f>IF(E5573="","",IFERROR(IF(IF(K5573="","",INDEX(收费标合同信息维护!A:Q,MATCH(D5573,收费标合同信息维护!J:J,0),10))=D5573,"有","无"),"无"))</f>
        <v>无</v>
      </c>
      <c r="G5573" s="13" t="str">
        <f t="shared" si="349"/>
        <v/>
      </c>
      <c r="H5573" s="13" t="str">
        <f t="shared" si="351"/>
        <v/>
      </c>
      <c r="I5573" s="13" t="str">
        <f>IF(G5573="","",IFERROR(IF(IF(K5573="","",INDEX(收费标合同信息维护!A:Q,MATCH(G5573,收费标合同信息维护!M:M,0),13))=G5573,"有","无"),"无"))</f>
        <v/>
      </c>
      <c r="J5573" s="3" t="s">
        <v>4583</v>
      </c>
      <c r="K5573" s="3" t="s">
        <v>17087</v>
      </c>
      <c r="L5573" s="3" t="s">
        <v>6971</v>
      </c>
      <c r="M5573" s="3" t="s">
        <v>6972</v>
      </c>
      <c r="N5573" s="3" t="s">
        <v>6603</v>
      </c>
      <c r="O5573" s="3" t="s">
        <v>6478</v>
      </c>
      <c r="P5573" s="3" t="s">
        <v>17115</v>
      </c>
      <c r="Q5573" s="3" t="s">
        <v>17116</v>
      </c>
      <c r="R5573" s="3" t="s">
        <v>6720</v>
      </c>
      <c r="S5573" s="3" t="s">
        <v>6491</v>
      </c>
      <c r="T5573" s="3" t="s">
        <v>17105</v>
      </c>
      <c r="U5573" s="3" t="s">
        <v>154</v>
      </c>
      <c r="V5573" s="3" t="s">
        <v>6978</v>
      </c>
      <c r="W5573" s="3" t="s">
        <v>154</v>
      </c>
      <c r="X5573" s="3" t="s">
        <v>6725</v>
      </c>
      <c r="Y5573" s="3" t="s">
        <v>6979</v>
      </c>
      <c r="Z5573" s="3" t="s">
        <v>6049</v>
      </c>
      <c r="AA5573" s="3" t="s">
        <v>6980</v>
      </c>
      <c r="AB5573" s="3" t="s">
        <v>154</v>
      </c>
      <c r="AC5573" s="3" t="s">
        <v>154</v>
      </c>
      <c r="AD5573" s="3" t="s">
        <v>6151</v>
      </c>
      <c r="AE5573" s="3" t="s">
        <v>6151</v>
      </c>
      <c r="AF5573" s="3" t="s">
        <v>154</v>
      </c>
      <c r="AG5573" s="3" t="s">
        <v>154</v>
      </c>
      <c r="AH5573" s="3" t="s">
        <v>6478</v>
      </c>
      <c r="AI5573" s="3" t="s">
        <v>6482</v>
      </c>
      <c r="AJ5573" s="3" t="s">
        <v>6489</v>
      </c>
    </row>
    <row r="5574" spans="1:36" ht="15">
      <c r="A5574" s="10">
        <v>5713</v>
      </c>
      <c r="B5574" t="str">
        <f>IF(K5574="总计","",INDEX(主数据!A:AD,MATCH(J5574,主数据!A:A,0),9))</f>
        <v>华南大区公司</v>
      </c>
      <c r="C5574" t="str">
        <f>IF(K5574="","",INDEX(主数据!A:AD,MATCH(J5574,主数据!A:A,0),11))</f>
        <v>深圳中区</v>
      </c>
      <c r="D5574" t="str">
        <f t="shared" si="348"/>
        <v>SZ57物业服务费直接录入</v>
      </c>
      <c r="E5574" s="13" t="str">
        <f t="shared" si="350"/>
        <v/>
      </c>
      <c r="F5574" s="13" t="str">
        <f>IF(E5574="","",IFERROR(IF(IF(K5574="","",INDEX(收费标合同信息维护!A:Q,MATCH(D5574,收费标合同信息维护!J:J,0),10))=D5574,"有","无"),"无"))</f>
        <v/>
      </c>
      <c r="G5574" s="13" t="str">
        <f t="shared" si="349"/>
        <v/>
      </c>
      <c r="H5574" s="13" t="str">
        <f t="shared" si="351"/>
        <v/>
      </c>
      <c r="I5574" s="13" t="str">
        <f>IF(G5574="","",IFERROR(IF(IF(K5574="","",INDEX(收费标合同信息维护!A:Q,MATCH(G5574,收费标合同信息维护!M:M,0),13))=G5574,"有","无"),"无"))</f>
        <v/>
      </c>
      <c r="J5574" s="3" t="s">
        <v>4300</v>
      </c>
      <c r="K5574" s="3" t="s">
        <v>17117</v>
      </c>
      <c r="L5574" s="3" t="s">
        <v>6025</v>
      </c>
      <c r="M5574" s="3" t="s">
        <v>6026</v>
      </c>
      <c r="N5574" s="3" t="s">
        <v>6477</v>
      </c>
      <c r="O5574" s="3" t="s">
        <v>6478</v>
      </c>
      <c r="P5574" s="3" t="s">
        <v>17118</v>
      </c>
      <c r="Q5574" s="3" t="s">
        <v>17119</v>
      </c>
      <c r="R5574" s="3" t="s">
        <v>6479</v>
      </c>
      <c r="S5574" s="3" t="s">
        <v>6480</v>
      </c>
      <c r="T5574" s="3" t="s">
        <v>7189</v>
      </c>
      <c r="U5574" s="3" t="s">
        <v>154</v>
      </c>
      <c r="V5574" s="3" t="s">
        <v>154</v>
      </c>
      <c r="W5574" s="3" t="s">
        <v>154</v>
      </c>
      <c r="X5574" s="3" t="s">
        <v>154</v>
      </c>
      <c r="Y5574" s="3" t="s">
        <v>154</v>
      </c>
      <c r="Z5574" s="3" t="s">
        <v>154</v>
      </c>
      <c r="AA5574" s="3" t="s">
        <v>154</v>
      </c>
      <c r="AB5574" s="3" t="s">
        <v>154</v>
      </c>
      <c r="AC5574" s="3" t="s">
        <v>154</v>
      </c>
      <c r="AD5574" s="3" t="s">
        <v>6151</v>
      </c>
      <c r="AE5574" s="3" t="s">
        <v>6151</v>
      </c>
      <c r="AF5574" s="3" t="s">
        <v>154</v>
      </c>
      <c r="AG5574" s="3" t="s">
        <v>154</v>
      </c>
      <c r="AH5574" s="3" t="s">
        <v>6478</v>
      </c>
      <c r="AI5574" s="3" t="s">
        <v>6482</v>
      </c>
      <c r="AJ5574" s="3" t="s">
        <v>17120</v>
      </c>
    </row>
    <row r="5575" spans="1:36" ht="15">
      <c r="A5575" s="10">
        <v>5714</v>
      </c>
      <c r="B5575" t="str">
        <f>IF(K5575="总计","",INDEX(主数据!A:AD,MATCH(J5575,主数据!A:A,0),9))</f>
        <v>华南大区公司</v>
      </c>
      <c r="C5575" t="str">
        <f>IF(K5575="","",INDEX(主数据!A:AD,MATCH(J5575,主数据!A:A,0),11))</f>
        <v>深圳中区</v>
      </c>
      <c r="D5575" t="str">
        <f t="shared" si="348"/>
        <v>SZ57物业服务费标准方式4.20</v>
      </c>
      <c r="E5575" s="13" t="str">
        <f t="shared" si="350"/>
        <v>4.20</v>
      </c>
      <c r="F5575" s="13" t="str">
        <f>IF(E5575="","",IFERROR(IF(IF(K5575="","",INDEX(收费标合同信息维护!A:Q,MATCH(D5575,收费标合同信息维护!J:J,0),10))=D5575,"有","无"),"无"))</f>
        <v>无</v>
      </c>
      <c r="G5575" s="13" t="str">
        <f t="shared" si="349"/>
        <v/>
      </c>
      <c r="H5575" s="13" t="str">
        <f t="shared" si="351"/>
        <v/>
      </c>
      <c r="I5575" s="13" t="str">
        <f>IF(G5575="","",IFERROR(IF(IF(K5575="","",INDEX(收费标合同信息维护!A:Q,MATCH(G5575,收费标合同信息维护!M:M,0),13))=G5575,"有","无"),"无"))</f>
        <v/>
      </c>
      <c r="J5575" s="3" t="s">
        <v>4300</v>
      </c>
      <c r="K5575" s="3" t="s">
        <v>17117</v>
      </c>
      <c r="L5575" s="3" t="s">
        <v>6025</v>
      </c>
      <c r="M5575" s="3" t="s">
        <v>6026</v>
      </c>
      <c r="N5575" s="3" t="s">
        <v>6477</v>
      </c>
      <c r="O5575" s="3" t="s">
        <v>6478</v>
      </c>
      <c r="P5575" s="3" t="s">
        <v>17121</v>
      </c>
      <c r="Q5575" s="3" t="s">
        <v>16419</v>
      </c>
      <c r="R5575" s="3" t="s">
        <v>6484</v>
      </c>
      <c r="S5575" s="3" t="s">
        <v>6491</v>
      </c>
      <c r="T5575" s="3" t="s">
        <v>6751</v>
      </c>
      <c r="U5575" s="3" t="s">
        <v>154</v>
      </c>
      <c r="V5575" s="3" t="s">
        <v>6987</v>
      </c>
      <c r="W5575" s="3" t="s">
        <v>154</v>
      </c>
      <c r="X5575" s="3" t="s">
        <v>154</v>
      </c>
      <c r="Y5575" s="3" t="s">
        <v>154</v>
      </c>
      <c r="Z5575" s="3" t="s">
        <v>154</v>
      </c>
      <c r="AA5575" s="3" t="s">
        <v>154</v>
      </c>
      <c r="AB5575" s="3" t="s">
        <v>154</v>
      </c>
      <c r="AC5575" s="3" t="s">
        <v>154</v>
      </c>
      <c r="AD5575" s="3" t="s">
        <v>6151</v>
      </c>
      <c r="AE5575" s="3" t="s">
        <v>6151</v>
      </c>
      <c r="AF5575" s="3" t="s">
        <v>154</v>
      </c>
      <c r="AG5575" s="3" t="s">
        <v>154</v>
      </c>
      <c r="AH5575" s="3" t="s">
        <v>6478</v>
      </c>
      <c r="AI5575" s="3" t="s">
        <v>6482</v>
      </c>
      <c r="AJ5575" s="3" t="s">
        <v>6116</v>
      </c>
    </row>
    <row r="5576" spans="1:36" ht="15">
      <c r="A5576" s="10">
        <v>5715</v>
      </c>
      <c r="B5576" t="str">
        <f>IF(K5576="总计","",INDEX(主数据!A:AD,MATCH(J5576,主数据!A:A,0),9))</f>
        <v>华南大区公司</v>
      </c>
      <c r="C5576" t="str">
        <f>IF(K5576="","",INDEX(主数据!A:AD,MATCH(J5576,主数据!A:A,0),11))</f>
        <v>深圳中区</v>
      </c>
      <c r="D5576" t="str">
        <f t="shared" si="348"/>
        <v>SZ57物业服务费标准方式2.83</v>
      </c>
      <c r="E5576" s="13" t="str">
        <f t="shared" si="350"/>
        <v>2.83</v>
      </c>
      <c r="F5576" s="13" t="str">
        <f>IF(E5576="","",IFERROR(IF(IF(K5576="","",INDEX(收费标合同信息维护!A:Q,MATCH(D5576,收费标合同信息维护!J:J,0),10))=D5576,"有","无"),"无"))</f>
        <v>无</v>
      </c>
      <c r="G5576" s="13" t="str">
        <f t="shared" si="349"/>
        <v/>
      </c>
      <c r="H5576" s="13" t="str">
        <f t="shared" si="351"/>
        <v/>
      </c>
      <c r="I5576" s="13" t="str">
        <f>IF(G5576="","",IFERROR(IF(IF(K5576="","",INDEX(收费标合同信息维护!A:Q,MATCH(G5576,收费标合同信息维护!M:M,0),13))=G5576,"有","无"),"无"))</f>
        <v/>
      </c>
      <c r="J5576" s="3" t="s">
        <v>4300</v>
      </c>
      <c r="K5576" s="3" t="s">
        <v>17117</v>
      </c>
      <c r="L5576" s="3" t="s">
        <v>6025</v>
      </c>
      <c r="M5576" s="3" t="s">
        <v>6026</v>
      </c>
      <c r="N5576" s="3" t="s">
        <v>6477</v>
      </c>
      <c r="O5576" s="3" t="s">
        <v>6478</v>
      </c>
      <c r="P5576" s="3" t="s">
        <v>17122</v>
      </c>
      <c r="Q5576" s="3" t="s">
        <v>8670</v>
      </c>
      <c r="R5576" s="3" t="s">
        <v>6484</v>
      </c>
      <c r="S5576" s="3" t="s">
        <v>6491</v>
      </c>
      <c r="T5576" s="3" t="s">
        <v>6751</v>
      </c>
      <c r="U5576" s="3" t="s">
        <v>154</v>
      </c>
      <c r="V5576" s="3" t="s">
        <v>17123</v>
      </c>
      <c r="W5576" s="3" t="s">
        <v>154</v>
      </c>
      <c r="X5576" s="3" t="s">
        <v>154</v>
      </c>
      <c r="Y5576" s="3" t="s">
        <v>154</v>
      </c>
      <c r="Z5576" s="3" t="s">
        <v>154</v>
      </c>
      <c r="AA5576" s="3" t="s">
        <v>154</v>
      </c>
      <c r="AB5576" s="3" t="s">
        <v>154</v>
      </c>
      <c r="AC5576" s="3" t="s">
        <v>154</v>
      </c>
      <c r="AD5576" s="3" t="s">
        <v>6151</v>
      </c>
      <c r="AE5576" s="3" t="s">
        <v>6151</v>
      </c>
      <c r="AF5576" s="3" t="s">
        <v>154</v>
      </c>
      <c r="AG5576" s="3" t="s">
        <v>154</v>
      </c>
      <c r="AH5576" s="3" t="s">
        <v>6478</v>
      </c>
      <c r="AI5576" s="3" t="s">
        <v>6482</v>
      </c>
      <c r="AJ5576" s="3" t="s">
        <v>18457</v>
      </c>
    </row>
    <row r="5577" spans="1:36" ht="15">
      <c r="A5577" s="10">
        <v>5716</v>
      </c>
      <c r="B5577" t="str">
        <f>IF(K5577="总计","",INDEX(主数据!A:AD,MATCH(J5577,主数据!A:A,0),9))</f>
        <v>华南大区公司</v>
      </c>
      <c r="C5577" t="str">
        <f>IF(K5577="","",INDEX(主数据!A:AD,MATCH(J5577,主数据!A:A,0),11))</f>
        <v>深圳中区</v>
      </c>
      <c r="D5577" t="str">
        <f t="shared" si="348"/>
        <v>SZ57维修基金标准方式0.25</v>
      </c>
      <c r="E5577" s="13" t="str">
        <f t="shared" si="350"/>
        <v>0.25</v>
      </c>
      <c r="F5577" s="13" t="str">
        <f>IF(E5577="","",IFERROR(IF(IF(K5577="","",INDEX(收费标合同信息维护!A:Q,MATCH(D5577,收费标合同信息维护!J:J,0),10))=D5577,"有","无"),"无"))</f>
        <v>无</v>
      </c>
      <c r="G5577" s="13" t="str">
        <f t="shared" si="349"/>
        <v/>
      </c>
      <c r="H5577" s="13" t="str">
        <f t="shared" si="351"/>
        <v/>
      </c>
      <c r="I5577" s="13" t="str">
        <f>IF(G5577="","",IFERROR(IF(IF(K5577="","",INDEX(收费标合同信息维护!A:Q,MATCH(G5577,收费标合同信息维护!M:M,0),13))=G5577,"有","无"),"无"))</f>
        <v/>
      </c>
      <c r="J5577" s="3" t="s">
        <v>4300</v>
      </c>
      <c r="K5577" s="3" t="s">
        <v>17117</v>
      </c>
      <c r="L5577" s="3" t="s">
        <v>6696</v>
      </c>
      <c r="M5577" s="3" t="s">
        <v>6697</v>
      </c>
      <c r="N5577" s="3" t="s">
        <v>6477</v>
      </c>
      <c r="O5577" s="3" t="s">
        <v>6478</v>
      </c>
      <c r="P5577" s="3" t="s">
        <v>17124</v>
      </c>
      <c r="Q5577" s="3" t="s">
        <v>6697</v>
      </c>
      <c r="R5577" s="3" t="s">
        <v>6484</v>
      </c>
      <c r="S5577" s="3" t="s">
        <v>6491</v>
      </c>
      <c r="T5577" s="3" t="s">
        <v>6751</v>
      </c>
      <c r="U5577" s="3" t="s">
        <v>154</v>
      </c>
      <c r="V5577" s="3" t="s">
        <v>6766</v>
      </c>
      <c r="W5577" s="3" t="s">
        <v>154</v>
      </c>
      <c r="X5577" s="3" t="s">
        <v>154</v>
      </c>
      <c r="Y5577" s="3" t="s">
        <v>154</v>
      </c>
      <c r="Z5577" s="3" t="s">
        <v>154</v>
      </c>
      <c r="AA5577" s="3" t="s">
        <v>154</v>
      </c>
      <c r="AB5577" s="3" t="s">
        <v>154</v>
      </c>
      <c r="AC5577" s="3" t="s">
        <v>154</v>
      </c>
      <c r="AD5577" s="3" t="s">
        <v>6151</v>
      </c>
      <c r="AE5577" s="3" t="s">
        <v>6151</v>
      </c>
      <c r="AF5577" s="3" t="s">
        <v>154</v>
      </c>
      <c r="AG5577" s="3" t="s">
        <v>154</v>
      </c>
      <c r="AH5577" s="3" t="s">
        <v>6478</v>
      </c>
      <c r="AI5577" s="3" t="s">
        <v>6482</v>
      </c>
      <c r="AJ5577" s="3" t="s">
        <v>13578</v>
      </c>
    </row>
    <row r="5578" spans="1:36" ht="15">
      <c r="A5578" s="10">
        <v>5717</v>
      </c>
      <c r="B5578" t="str">
        <f>IF(K5578="总计","",INDEX(主数据!A:AD,MATCH(J5578,主数据!A:A,0),9))</f>
        <v>华南大区公司</v>
      </c>
      <c r="C5578" t="str">
        <f>IF(K5578="","",INDEX(主数据!A:AD,MATCH(J5578,主数据!A:A,0),11))</f>
        <v>深圳中区</v>
      </c>
      <c r="D5578" t="str">
        <f t="shared" si="348"/>
        <v>SZ57维修基金直接录入</v>
      </c>
      <c r="E5578" s="13" t="str">
        <f t="shared" si="350"/>
        <v/>
      </c>
      <c r="F5578" s="13" t="str">
        <f>IF(E5578="","",IFERROR(IF(IF(K5578="","",INDEX(收费标合同信息维护!A:Q,MATCH(D5578,收费标合同信息维护!J:J,0),10))=D5578,"有","无"),"无"))</f>
        <v/>
      </c>
      <c r="G5578" s="13" t="str">
        <f t="shared" si="349"/>
        <v/>
      </c>
      <c r="H5578" s="13" t="str">
        <f t="shared" si="351"/>
        <v/>
      </c>
      <c r="I5578" s="13" t="str">
        <f>IF(G5578="","",IFERROR(IF(IF(K5578="","",INDEX(收费标合同信息维护!A:Q,MATCH(G5578,收费标合同信息维护!M:M,0),13))=G5578,"有","无"),"无"))</f>
        <v/>
      </c>
      <c r="J5578" s="3" t="s">
        <v>4300</v>
      </c>
      <c r="K5578" s="3" t="s">
        <v>17117</v>
      </c>
      <c r="L5578" s="3" t="s">
        <v>6696</v>
      </c>
      <c r="M5578" s="3" t="s">
        <v>6697</v>
      </c>
      <c r="N5578" s="3" t="s">
        <v>6477</v>
      </c>
      <c r="O5578" s="3" t="s">
        <v>6478</v>
      </c>
      <c r="P5578" s="3" t="s">
        <v>17125</v>
      </c>
      <c r="Q5578" s="3" t="s">
        <v>17126</v>
      </c>
      <c r="R5578" s="3" t="s">
        <v>6479</v>
      </c>
      <c r="S5578" s="3" t="s">
        <v>6480</v>
      </c>
      <c r="T5578" s="3" t="s">
        <v>8198</v>
      </c>
      <c r="U5578" s="3" t="s">
        <v>154</v>
      </c>
      <c r="V5578" s="3" t="s">
        <v>154</v>
      </c>
      <c r="W5578" s="3" t="s">
        <v>154</v>
      </c>
      <c r="X5578" s="3" t="s">
        <v>154</v>
      </c>
      <c r="Y5578" s="3" t="s">
        <v>154</v>
      </c>
      <c r="Z5578" s="3" t="s">
        <v>154</v>
      </c>
      <c r="AA5578" s="3" t="s">
        <v>154</v>
      </c>
      <c r="AB5578" s="3" t="s">
        <v>154</v>
      </c>
      <c r="AC5578" s="3" t="s">
        <v>154</v>
      </c>
      <c r="AD5578" s="3" t="s">
        <v>6151</v>
      </c>
      <c r="AE5578" s="3" t="s">
        <v>6151</v>
      </c>
      <c r="AF5578" s="3" t="s">
        <v>154</v>
      </c>
      <c r="AG5578" s="3" t="s">
        <v>154</v>
      </c>
      <c r="AH5578" s="3" t="s">
        <v>6478</v>
      </c>
      <c r="AI5578" s="3" t="s">
        <v>6482</v>
      </c>
      <c r="AJ5578" s="3" t="s">
        <v>17127</v>
      </c>
    </row>
    <row r="5579" spans="1:36" ht="30">
      <c r="A5579" s="10">
        <v>5718</v>
      </c>
      <c r="B5579" t="str">
        <f>IF(K5579="总计","",INDEX(主数据!A:AD,MATCH(J5579,主数据!A:A,0),9))</f>
        <v>华南大区公司</v>
      </c>
      <c r="C5579" t="str">
        <f>IF(K5579="","",INDEX(主数据!A:AD,MATCH(J5579,主数据!A:A,0),11))</f>
        <v>深圳中区</v>
      </c>
      <c r="D5579" t="str">
        <f t="shared" si="348"/>
        <v>SZ57生活垃圾消纳费（仪表）标准方式0.27</v>
      </c>
      <c r="E5579" s="13" t="str">
        <f t="shared" si="350"/>
        <v>0.27</v>
      </c>
      <c r="F5579" s="13" t="str">
        <f>IF(E5579="","",IFERROR(IF(IF(K5579="","",INDEX(收费标合同信息维护!A:Q,MATCH(D5579,收费标合同信息维护!J:J,0),10))=D5579,"有","无"),"无"))</f>
        <v>无</v>
      </c>
      <c r="G5579" s="13" t="str">
        <f t="shared" si="349"/>
        <v/>
      </c>
      <c r="H5579" s="13" t="str">
        <f t="shared" si="351"/>
        <v/>
      </c>
      <c r="I5579" s="13" t="str">
        <f>IF(G5579="","",IFERROR(IF(IF(K5579="","",INDEX(收费标合同信息维护!A:Q,MATCH(G5579,收费标合同信息维护!M:M,0),13))=G5579,"有","无"),"无"))</f>
        <v/>
      </c>
      <c r="J5579" s="3" t="s">
        <v>4300</v>
      </c>
      <c r="K5579" s="3" t="s">
        <v>17117</v>
      </c>
      <c r="L5579" s="3" t="s">
        <v>6705</v>
      </c>
      <c r="M5579" s="3" t="s">
        <v>6706</v>
      </c>
      <c r="N5579" s="3" t="s">
        <v>6603</v>
      </c>
      <c r="O5579" s="3" t="s">
        <v>6478</v>
      </c>
      <c r="P5579" s="3" t="s">
        <v>17128</v>
      </c>
      <c r="Q5579" s="3" t="s">
        <v>17129</v>
      </c>
      <c r="R5579" s="3" t="s">
        <v>6484</v>
      </c>
      <c r="S5579" s="3" t="s">
        <v>6491</v>
      </c>
      <c r="T5579" s="3" t="s">
        <v>6751</v>
      </c>
      <c r="U5579" s="3" t="s">
        <v>154</v>
      </c>
      <c r="V5579" s="3" t="s">
        <v>10250</v>
      </c>
      <c r="W5579" s="3" t="s">
        <v>154</v>
      </c>
      <c r="X5579" s="3" t="s">
        <v>154</v>
      </c>
      <c r="Y5579" s="3" t="s">
        <v>154</v>
      </c>
      <c r="Z5579" s="3" t="s">
        <v>154</v>
      </c>
      <c r="AA5579" s="3" t="s">
        <v>154</v>
      </c>
      <c r="AB5579" s="3" t="s">
        <v>154</v>
      </c>
      <c r="AC5579" s="3" t="s">
        <v>154</v>
      </c>
      <c r="AD5579" s="3" t="s">
        <v>6151</v>
      </c>
      <c r="AE5579" s="3" t="s">
        <v>6151</v>
      </c>
      <c r="AF5579" s="3" t="s">
        <v>154</v>
      </c>
      <c r="AG5579" s="3" t="s">
        <v>154</v>
      </c>
      <c r="AH5579" s="3" t="s">
        <v>6478</v>
      </c>
      <c r="AI5579" s="3" t="s">
        <v>6482</v>
      </c>
      <c r="AJ5579" s="3" t="s">
        <v>6489</v>
      </c>
    </row>
    <row r="5580" spans="1:36" ht="30">
      <c r="A5580" s="10">
        <v>5719</v>
      </c>
      <c r="B5580" t="str">
        <f>IF(K5580="总计","",INDEX(主数据!A:AD,MATCH(J5580,主数据!A:A,0),9))</f>
        <v>华南大区公司</v>
      </c>
      <c r="C5580" t="str">
        <f>IF(K5580="","",INDEX(主数据!A:AD,MATCH(J5580,主数据!A:A,0),11))</f>
        <v>深圳中区</v>
      </c>
      <c r="D5580" t="str">
        <f t="shared" si="348"/>
        <v>SZ57生活垃圾消纳费（仪表）标准方式0.24</v>
      </c>
      <c r="E5580" s="13" t="str">
        <f t="shared" si="350"/>
        <v>0.24</v>
      </c>
      <c r="F5580" s="13" t="str">
        <f>IF(E5580="","",IFERROR(IF(IF(K5580="","",INDEX(收费标合同信息维护!A:Q,MATCH(D5580,收费标合同信息维护!J:J,0),10))=D5580,"有","无"),"无"))</f>
        <v>无</v>
      </c>
      <c r="G5580" s="13" t="str">
        <f t="shared" si="349"/>
        <v/>
      </c>
      <c r="H5580" s="13" t="str">
        <f t="shared" si="351"/>
        <v/>
      </c>
      <c r="I5580" s="13" t="str">
        <f>IF(G5580="","",IFERROR(IF(IF(K5580="","",INDEX(收费标合同信息维护!A:Q,MATCH(G5580,收费标合同信息维护!M:M,0),13))=G5580,"有","无"),"无"))</f>
        <v/>
      </c>
      <c r="J5580" s="3" t="s">
        <v>4300</v>
      </c>
      <c r="K5580" s="3" t="s">
        <v>17117</v>
      </c>
      <c r="L5580" s="3" t="s">
        <v>6705</v>
      </c>
      <c r="M5580" s="3" t="s">
        <v>6706</v>
      </c>
      <c r="N5580" s="3" t="s">
        <v>6603</v>
      </c>
      <c r="O5580" s="3" t="s">
        <v>6478</v>
      </c>
      <c r="P5580" s="3" t="s">
        <v>17130</v>
      </c>
      <c r="Q5580" s="3" t="s">
        <v>17131</v>
      </c>
      <c r="R5580" s="3" t="s">
        <v>6484</v>
      </c>
      <c r="S5580" s="3" t="s">
        <v>6491</v>
      </c>
      <c r="T5580" s="3" t="s">
        <v>6751</v>
      </c>
      <c r="U5580" s="3" t="s">
        <v>154</v>
      </c>
      <c r="V5580" s="3" t="s">
        <v>6899</v>
      </c>
      <c r="W5580" s="3" t="s">
        <v>154</v>
      </c>
      <c r="X5580" s="3" t="s">
        <v>154</v>
      </c>
      <c r="Y5580" s="3" t="s">
        <v>154</v>
      </c>
      <c r="Z5580" s="3" t="s">
        <v>154</v>
      </c>
      <c r="AA5580" s="3" t="s">
        <v>154</v>
      </c>
      <c r="AB5580" s="3" t="s">
        <v>154</v>
      </c>
      <c r="AC5580" s="3" t="s">
        <v>154</v>
      </c>
      <c r="AD5580" s="3" t="s">
        <v>6151</v>
      </c>
      <c r="AE5580" s="3" t="s">
        <v>6151</v>
      </c>
      <c r="AF5580" s="3" t="s">
        <v>154</v>
      </c>
      <c r="AG5580" s="3" t="s">
        <v>154</v>
      </c>
      <c r="AH5580" s="3" t="s">
        <v>6478</v>
      </c>
      <c r="AI5580" s="3" t="s">
        <v>6482</v>
      </c>
      <c r="AJ5580" s="3" t="s">
        <v>6489</v>
      </c>
    </row>
    <row r="5581" spans="1:36" ht="30">
      <c r="A5581" s="10">
        <v>5720</v>
      </c>
      <c r="B5581" t="str">
        <f>IF(K5581="总计","",INDEX(主数据!A:AD,MATCH(J5581,主数据!A:A,0),9))</f>
        <v>华南大区公司</v>
      </c>
      <c r="C5581" t="str">
        <f>IF(K5581="","",INDEX(主数据!A:AD,MATCH(J5581,主数据!A:A,0),11))</f>
        <v>深圳中区</v>
      </c>
      <c r="D5581" t="str">
        <f t="shared" si="348"/>
        <v>SZ57生活垃圾消纳费（仪表）阶梯方式0.53</v>
      </c>
      <c r="E5581" s="13" t="str">
        <f t="shared" si="350"/>
        <v>0.53</v>
      </c>
      <c r="F5581" s="13" t="str">
        <f>IF(E5581="","",IFERROR(IF(IF(K5581="","",INDEX(收费标合同信息维护!A:Q,MATCH(D5581,收费标合同信息维护!J:J,0),10))=D5581,"有","无"),"无"))</f>
        <v>无</v>
      </c>
      <c r="G5581" s="13" t="str">
        <f t="shared" si="349"/>
        <v/>
      </c>
      <c r="H5581" s="13" t="str">
        <f t="shared" si="351"/>
        <v/>
      </c>
      <c r="I5581" s="13" t="str">
        <f>IF(G5581="","",IFERROR(IF(IF(K5581="","",INDEX(收费标合同信息维护!A:Q,MATCH(G5581,收费标合同信息维护!M:M,0),13))=G5581,"有","无"),"无"))</f>
        <v/>
      </c>
      <c r="J5581" s="3" t="s">
        <v>4300</v>
      </c>
      <c r="K5581" s="3" t="s">
        <v>17117</v>
      </c>
      <c r="L5581" s="3" t="s">
        <v>6705</v>
      </c>
      <c r="M5581" s="3" t="s">
        <v>6706</v>
      </c>
      <c r="N5581" s="3" t="s">
        <v>6603</v>
      </c>
      <c r="O5581" s="3" t="s">
        <v>6478</v>
      </c>
      <c r="P5581" s="3" t="s">
        <v>17132</v>
      </c>
      <c r="Q5581" s="3" t="s">
        <v>9062</v>
      </c>
      <c r="R5581" s="3" t="s">
        <v>6720</v>
      </c>
      <c r="S5581" s="3" t="s">
        <v>6491</v>
      </c>
      <c r="T5581" s="3" t="s">
        <v>6760</v>
      </c>
      <c r="U5581" s="3" t="s">
        <v>154</v>
      </c>
      <c r="V5581" s="3" t="s">
        <v>6903</v>
      </c>
      <c r="W5581" s="3" t="s">
        <v>154</v>
      </c>
      <c r="X5581" s="3" t="s">
        <v>6725</v>
      </c>
      <c r="Y5581" s="3" t="s">
        <v>6903</v>
      </c>
      <c r="Z5581" s="3" t="s">
        <v>6049</v>
      </c>
      <c r="AA5581" s="3" t="s">
        <v>6903</v>
      </c>
      <c r="AB5581" s="3" t="s">
        <v>154</v>
      </c>
      <c r="AC5581" s="3" t="s">
        <v>154</v>
      </c>
      <c r="AD5581" s="3" t="s">
        <v>6151</v>
      </c>
      <c r="AE5581" s="3" t="s">
        <v>6151</v>
      </c>
      <c r="AF5581" s="3" t="s">
        <v>154</v>
      </c>
      <c r="AG5581" s="3" t="s">
        <v>154</v>
      </c>
      <c r="AH5581" s="3" t="s">
        <v>6478</v>
      </c>
      <c r="AI5581" s="3" t="s">
        <v>6482</v>
      </c>
      <c r="AJ5581" s="3" t="s">
        <v>6489</v>
      </c>
    </row>
    <row r="5582" spans="1:36" ht="30">
      <c r="A5582" s="10">
        <v>5721</v>
      </c>
      <c r="B5582" t="str">
        <f>IF(K5582="总计","",INDEX(主数据!A:AD,MATCH(J5582,主数据!A:A,0),9))</f>
        <v>华南大区公司</v>
      </c>
      <c r="C5582" t="str">
        <f>IF(K5582="","",INDEX(主数据!A:AD,MATCH(J5582,主数据!A:A,0),11))</f>
        <v>深圳中区</v>
      </c>
      <c r="D5582" t="str">
        <f t="shared" si="348"/>
        <v>SZ57生活垃圾消纳费（非仪表）直接录入</v>
      </c>
      <c r="E5582" s="13" t="str">
        <f t="shared" si="350"/>
        <v/>
      </c>
      <c r="F5582" s="13" t="str">
        <f>IF(E5582="","",IFERROR(IF(IF(K5582="","",INDEX(收费标合同信息维护!A:Q,MATCH(D5582,收费标合同信息维护!J:J,0),10))=D5582,"有","无"),"无"))</f>
        <v/>
      </c>
      <c r="G5582" s="13" t="str">
        <f t="shared" si="349"/>
        <v/>
      </c>
      <c r="H5582" s="13" t="str">
        <f t="shared" si="351"/>
        <v/>
      </c>
      <c r="I5582" s="13" t="str">
        <f>IF(G5582="","",IFERROR(IF(IF(K5582="","",INDEX(收费标合同信息维护!A:Q,MATCH(G5582,收费标合同信息维护!M:M,0),13))=G5582,"有","无"),"无"))</f>
        <v/>
      </c>
      <c r="J5582" s="3" t="s">
        <v>4300</v>
      </c>
      <c r="K5582" s="3" t="s">
        <v>17117</v>
      </c>
      <c r="L5582" s="3" t="s">
        <v>6906</v>
      </c>
      <c r="M5582" s="3" t="s">
        <v>6907</v>
      </c>
      <c r="N5582" s="3" t="s">
        <v>6477</v>
      </c>
      <c r="O5582" s="3" t="s">
        <v>6478</v>
      </c>
      <c r="P5582" s="3" t="s">
        <v>17133</v>
      </c>
      <c r="Q5582" s="3" t="s">
        <v>17134</v>
      </c>
      <c r="R5582" s="3" t="s">
        <v>6479</v>
      </c>
      <c r="S5582" s="3" t="s">
        <v>6480</v>
      </c>
      <c r="T5582" s="3" t="s">
        <v>7025</v>
      </c>
      <c r="U5582" s="3" t="s">
        <v>154</v>
      </c>
      <c r="V5582" s="3" t="s">
        <v>154</v>
      </c>
      <c r="W5582" s="3" t="s">
        <v>154</v>
      </c>
      <c r="X5582" s="3" t="s">
        <v>154</v>
      </c>
      <c r="Y5582" s="3" t="s">
        <v>154</v>
      </c>
      <c r="Z5582" s="3" t="s">
        <v>154</v>
      </c>
      <c r="AA5582" s="3" t="s">
        <v>154</v>
      </c>
      <c r="AB5582" s="3" t="s">
        <v>154</v>
      </c>
      <c r="AC5582" s="3" t="s">
        <v>154</v>
      </c>
      <c r="AD5582" s="3" t="s">
        <v>6151</v>
      </c>
      <c r="AE5582" s="3" t="s">
        <v>6151</v>
      </c>
      <c r="AF5582" s="3" t="s">
        <v>154</v>
      </c>
      <c r="AG5582" s="3" t="s">
        <v>154</v>
      </c>
      <c r="AH5582" s="3" t="s">
        <v>6478</v>
      </c>
      <c r="AI5582" s="3" t="s">
        <v>6482</v>
      </c>
      <c r="AJ5582" s="3" t="s">
        <v>20</v>
      </c>
    </row>
    <row r="5583" spans="1:36" ht="15">
      <c r="A5583" s="10">
        <v>5722</v>
      </c>
      <c r="B5583" t="str">
        <f>IF(K5583="总计","",INDEX(主数据!A:AD,MATCH(J5583,主数据!A:A,0),9))</f>
        <v>华南大区公司</v>
      </c>
      <c r="C5583" t="str">
        <f>IF(K5583="","",INDEX(主数据!A:AD,MATCH(J5583,主数据!A:A,0),11))</f>
        <v>深圳中区</v>
      </c>
      <c r="D5583" t="str">
        <f t="shared" si="348"/>
        <v>SZ57电费标准方式0.70</v>
      </c>
      <c r="E5583" s="13" t="str">
        <f t="shared" si="350"/>
        <v>0.70</v>
      </c>
      <c r="F5583" s="13" t="str">
        <f>IF(E5583="","",IFERROR(IF(IF(K5583="","",INDEX(收费标合同信息维护!A:Q,MATCH(D5583,收费标合同信息维护!J:J,0),10))=D5583,"有","无"),"无"))</f>
        <v>无</v>
      </c>
      <c r="G5583" s="13" t="str">
        <f t="shared" si="349"/>
        <v/>
      </c>
      <c r="H5583" s="13" t="str">
        <f t="shared" si="351"/>
        <v/>
      </c>
      <c r="I5583" s="13" t="str">
        <f>IF(G5583="","",IFERROR(IF(IF(K5583="","",INDEX(收费标合同信息维护!A:Q,MATCH(G5583,收费标合同信息维护!M:M,0),13))=G5583,"有","无"),"无"))</f>
        <v/>
      </c>
      <c r="J5583" s="3" t="s">
        <v>4300</v>
      </c>
      <c r="K5583" s="3" t="s">
        <v>17117</v>
      </c>
      <c r="L5583" s="3" t="s">
        <v>6601</v>
      </c>
      <c r="M5583" s="3" t="s">
        <v>6602</v>
      </c>
      <c r="N5583" s="3" t="s">
        <v>6603</v>
      </c>
      <c r="O5583" s="3" t="s">
        <v>6478</v>
      </c>
      <c r="P5583" s="3" t="s">
        <v>17135</v>
      </c>
      <c r="Q5583" s="3" t="s">
        <v>17136</v>
      </c>
      <c r="R5583" s="3" t="s">
        <v>6484</v>
      </c>
      <c r="S5583" s="3" t="s">
        <v>6491</v>
      </c>
      <c r="T5583" s="3" t="s">
        <v>7100</v>
      </c>
      <c r="U5583" s="3" t="s">
        <v>154</v>
      </c>
      <c r="V5583" s="3" t="s">
        <v>17137</v>
      </c>
      <c r="W5583" s="3" t="s">
        <v>154</v>
      </c>
      <c r="X5583" s="3" t="s">
        <v>154</v>
      </c>
      <c r="Y5583" s="3" t="s">
        <v>154</v>
      </c>
      <c r="Z5583" s="3" t="s">
        <v>154</v>
      </c>
      <c r="AA5583" s="3" t="s">
        <v>154</v>
      </c>
      <c r="AB5583" s="3" t="s">
        <v>154</v>
      </c>
      <c r="AC5583" s="3" t="s">
        <v>154</v>
      </c>
      <c r="AD5583" s="3" t="s">
        <v>6151</v>
      </c>
      <c r="AE5583" s="3" t="s">
        <v>6151</v>
      </c>
      <c r="AF5583" s="3" t="s">
        <v>154</v>
      </c>
      <c r="AG5583" s="3" t="s">
        <v>154</v>
      </c>
      <c r="AH5583" s="3" t="s">
        <v>6478</v>
      </c>
      <c r="AI5583" s="3" t="s">
        <v>6482</v>
      </c>
      <c r="AJ5583" s="3" t="s">
        <v>6489</v>
      </c>
    </row>
    <row r="5584" spans="1:36" ht="15">
      <c r="A5584" s="10">
        <v>5723</v>
      </c>
      <c r="B5584" t="str">
        <f>IF(K5584="总计","",INDEX(主数据!A:AD,MATCH(J5584,主数据!A:A,0),9))</f>
        <v>华南大区公司</v>
      </c>
      <c r="C5584" t="str">
        <f>IF(K5584="","",INDEX(主数据!A:AD,MATCH(J5584,主数据!A:A,0),11))</f>
        <v>深圳中区</v>
      </c>
      <c r="D5584" t="str">
        <f t="shared" si="348"/>
        <v>SZ57电费标准方式1.20</v>
      </c>
      <c r="E5584" s="13" t="str">
        <f t="shared" si="350"/>
        <v>1.20</v>
      </c>
      <c r="F5584" s="13" t="str">
        <f>IF(E5584="","",IFERROR(IF(IF(K5584="","",INDEX(收费标合同信息维护!A:Q,MATCH(D5584,收费标合同信息维护!J:J,0),10))=D5584,"有","无"),"无"))</f>
        <v>无</v>
      </c>
      <c r="G5584" s="13" t="str">
        <f t="shared" si="349"/>
        <v/>
      </c>
      <c r="H5584" s="13" t="str">
        <f t="shared" si="351"/>
        <v/>
      </c>
      <c r="I5584" s="13" t="str">
        <f>IF(G5584="","",IFERROR(IF(IF(K5584="","",INDEX(收费标合同信息维护!A:Q,MATCH(G5584,收费标合同信息维护!M:M,0),13))=G5584,"有","无"),"无"))</f>
        <v/>
      </c>
      <c r="J5584" s="3" t="s">
        <v>4300</v>
      </c>
      <c r="K5584" s="3" t="s">
        <v>17117</v>
      </c>
      <c r="L5584" s="3" t="s">
        <v>6601</v>
      </c>
      <c r="M5584" s="3" t="s">
        <v>6602</v>
      </c>
      <c r="N5584" s="3" t="s">
        <v>6603</v>
      </c>
      <c r="O5584" s="3" t="s">
        <v>6478</v>
      </c>
      <c r="P5584" s="3" t="s">
        <v>17138</v>
      </c>
      <c r="Q5584" s="3" t="s">
        <v>14365</v>
      </c>
      <c r="R5584" s="3" t="s">
        <v>6484</v>
      </c>
      <c r="S5584" s="3" t="s">
        <v>6491</v>
      </c>
      <c r="T5584" s="3" t="s">
        <v>6751</v>
      </c>
      <c r="U5584" s="3" t="s">
        <v>154</v>
      </c>
      <c r="V5584" s="3" t="s">
        <v>6614</v>
      </c>
      <c r="W5584" s="3" t="s">
        <v>154</v>
      </c>
      <c r="X5584" s="3" t="s">
        <v>154</v>
      </c>
      <c r="Y5584" s="3" t="s">
        <v>154</v>
      </c>
      <c r="Z5584" s="3" t="s">
        <v>154</v>
      </c>
      <c r="AA5584" s="3" t="s">
        <v>154</v>
      </c>
      <c r="AB5584" s="3" t="s">
        <v>154</v>
      </c>
      <c r="AC5584" s="3" t="s">
        <v>154</v>
      </c>
      <c r="AD5584" s="3" t="s">
        <v>6151</v>
      </c>
      <c r="AE5584" s="3" t="s">
        <v>6151</v>
      </c>
      <c r="AF5584" s="3" t="s">
        <v>154</v>
      </c>
      <c r="AG5584" s="3" t="s">
        <v>154</v>
      </c>
      <c r="AH5584" s="3" t="s">
        <v>6478</v>
      </c>
      <c r="AI5584" s="3" t="s">
        <v>6482</v>
      </c>
      <c r="AJ5584" s="3" t="s">
        <v>6489</v>
      </c>
    </row>
    <row r="5585" spans="1:36" ht="15">
      <c r="A5585" s="10">
        <v>5724</v>
      </c>
      <c r="B5585" t="str">
        <f>IF(K5585="总计","",INDEX(主数据!A:AD,MATCH(J5585,主数据!A:A,0),9))</f>
        <v>华南大区公司</v>
      </c>
      <c r="C5585" t="str">
        <f>IF(K5585="","",INDEX(主数据!A:AD,MATCH(J5585,主数据!A:A,0),11))</f>
        <v>深圳中区</v>
      </c>
      <c r="D5585" t="str">
        <f t="shared" si="348"/>
        <v>SZ57电费标准方式0.68</v>
      </c>
      <c r="E5585" s="13" t="str">
        <f t="shared" si="350"/>
        <v>0.68</v>
      </c>
      <c r="F5585" s="13" t="str">
        <f>IF(E5585="","",IFERROR(IF(IF(K5585="","",INDEX(收费标合同信息维护!A:Q,MATCH(D5585,收费标合同信息维护!J:J,0),10))=D5585,"有","无"),"无"))</f>
        <v>无</v>
      </c>
      <c r="G5585" s="13" t="str">
        <f t="shared" si="349"/>
        <v/>
      </c>
      <c r="H5585" s="13" t="str">
        <f t="shared" si="351"/>
        <v/>
      </c>
      <c r="I5585" s="13" t="str">
        <f>IF(G5585="","",IFERROR(IF(IF(K5585="","",INDEX(收费标合同信息维护!A:Q,MATCH(G5585,收费标合同信息维护!M:M,0),13))=G5585,"有","无"),"无"))</f>
        <v/>
      </c>
      <c r="J5585" s="3" t="s">
        <v>4300</v>
      </c>
      <c r="K5585" s="3" t="s">
        <v>17117</v>
      </c>
      <c r="L5585" s="3" t="s">
        <v>6601</v>
      </c>
      <c r="M5585" s="3" t="s">
        <v>6602</v>
      </c>
      <c r="N5585" s="3" t="s">
        <v>6603</v>
      </c>
      <c r="O5585" s="3" t="s">
        <v>6478</v>
      </c>
      <c r="P5585" s="3" t="s">
        <v>17139</v>
      </c>
      <c r="Q5585" s="3" t="s">
        <v>14367</v>
      </c>
      <c r="R5585" s="3" t="s">
        <v>6484</v>
      </c>
      <c r="S5585" s="3" t="s">
        <v>6491</v>
      </c>
      <c r="T5585" s="3" t="s">
        <v>6751</v>
      </c>
      <c r="U5585" s="3" t="s">
        <v>154</v>
      </c>
      <c r="V5585" s="3" t="s">
        <v>10321</v>
      </c>
      <c r="W5585" s="3" t="s">
        <v>154</v>
      </c>
      <c r="X5585" s="3" t="s">
        <v>154</v>
      </c>
      <c r="Y5585" s="3" t="s">
        <v>154</v>
      </c>
      <c r="Z5585" s="3" t="s">
        <v>154</v>
      </c>
      <c r="AA5585" s="3" t="s">
        <v>154</v>
      </c>
      <c r="AB5585" s="3" t="s">
        <v>154</v>
      </c>
      <c r="AC5585" s="3" t="s">
        <v>154</v>
      </c>
      <c r="AD5585" s="3" t="s">
        <v>6151</v>
      </c>
      <c r="AE5585" s="3" t="s">
        <v>6151</v>
      </c>
      <c r="AF5585" s="3" t="s">
        <v>154</v>
      </c>
      <c r="AG5585" s="3" t="s">
        <v>154</v>
      </c>
      <c r="AH5585" s="3" t="s">
        <v>6478</v>
      </c>
      <c r="AI5585" s="3" t="s">
        <v>6482</v>
      </c>
      <c r="AJ5585" s="3" t="s">
        <v>6489</v>
      </c>
    </row>
    <row r="5586" spans="1:36" ht="15">
      <c r="A5586" s="10">
        <v>5725</v>
      </c>
      <c r="B5586" t="str">
        <f>IF(K5586="总计","",INDEX(主数据!A:AD,MATCH(J5586,主数据!A:A,0),9))</f>
        <v>华南大区公司</v>
      </c>
      <c r="C5586" t="str">
        <f>IF(K5586="","",INDEX(主数据!A:AD,MATCH(J5586,主数据!A:A,0),11))</f>
        <v>深圳中区</v>
      </c>
      <c r="D5586" t="str">
        <f t="shared" si="348"/>
        <v>SZ57自来水费（简易征收）标准方式3.77</v>
      </c>
      <c r="E5586" s="13" t="str">
        <f t="shared" si="350"/>
        <v>3.77</v>
      </c>
      <c r="F5586" s="13" t="str">
        <f>IF(E5586="","",IFERROR(IF(IF(K5586="","",INDEX(收费标合同信息维护!A:Q,MATCH(D5586,收费标合同信息维护!J:J,0),10))=D5586,"有","无"),"无"))</f>
        <v>无</v>
      </c>
      <c r="G5586" s="13" t="str">
        <f t="shared" si="349"/>
        <v/>
      </c>
      <c r="H5586" s="13" t="str">
        <f t="shared" si="351"/>
        <v/>
      </c>
      <c r="I5586" s="13" t="str">
        <f>IF(G5586="","",IFERROR(IF(IF(K5586="","",INDEX(收费标合同信息维护!A:Q,MATCH(G5586,收费标合同信息维护!M:M,0),13))=G5586,"有","无"),"无"))</f>
        <v/>
      </c>
      <c r="J5586" s="3" t="s">
        <v>4300</v>
      </c>
      <c r="K5586" s="3" t="s">
        <v>17117</v>
      </c>
      <c r="L5586" s="3" t="s">
        <v>6615</v>
      </c>
      <c r="M5586" s="3" t="s">
        <v>6616</v>
      </c>
      <c r="N5586" s="3" t="s">
        <v>6603</v>
      </c>
      <c r="O5586" s="3" t="s">
        <v>6478</v>
      </c>
      <c r="P5586" s="3" t="s">
        <v>17140</v>
      </c>
      <c r="Q5586" s="3" t="s">
        <v>17141</v>
      </c>
      <c r="R5586" s="3" t="s">
        <v>6484</v>
      </c>
      <c r="S5586" s="3" t="s">
        <v>6491</v>
      </c>
      <c r="T5586" s="3" t="s">
        <v>6751</v>
      </c>
      <c r="U5586" s="3" t="s">
        <v>154</v>
      </c>
      <c r="V5586" s="3" t="s">
        <v>6958</v>
      </c>
      <c r="W5586" s="3" t="s">
        <v>154</v>
      </c>
      <c r="X5586" s="3" t="s">
        <v>154</v>
      </c>
      <c r="Y5586" s="3" t="s">
        <v>154</v>
      </c>
      <c r="Z5586" s="3" t="s">
        <v>154</v>
      </c>
      <c r="AA5586" s="3" t="s">
        <v>154</v>
      </c>
      <c r="AB5586" s="3" t="s">
        <v>154</v>
      </c>
      <c r="AC5586" s="3" t="s">
        <v>154</v>
      </c>
      <c r="AD5586" s="3" t="s">
        <v>6151</v>
      </c>
      <c r="AE5586" s="3" t="s">
        <v>6151</v>
      </c>
      <c r="AF5586" s="3" t="s">
        <v>154</v>
      </c>
      <c r="AG5586" s="3" t="s">
        <v>154</v>
      </c>
      <c r="AH5586" s="3" t="s">
        <v>6478</v>
      </c>
      <c r="AI5586" s="3" t="s">
        <v>6482</v>
      </c>
      <c r="AJ5586" s="3" t="s">
        <v>6489</v>
      </c>
    </row>
    <row r="5587" spans="1:36" ht="15">
      <c r="A5587" s="10">
        <v>5726</v>
      </c>
      <c r="B5587" t="str">
        <f>IF(K5587="总计","",INDEX(主数据!A:AD,MATCH(J5587,主数据!A:A,0),9))</f>
        <v>华南大区公司</v>
      </c>
      <c r="C5587" t="str">
        <f>IF(K5587="","",INDEX(主数据!A:AD,MATCH(J5587,主数据!A:A,0),11))</f>
        <v>深圳中区</v>
      </c>
      <c r="D5587" t="str">
        <f t="shared" si="348"/>
        <v>SZ57自来水费（简易征收）阶梯方式4.09</v>
      </c>
      <c r="E5587" s="13" t="str">
        <f t="shared" si="350"/>
        <v>4.09</v>
      </c>
      <c r="F5587" s="13" t="str">
        <f>IF(E5587="","",IFERROR(IF(IF(K5587="","",INDEX(收费标合同信息维护!A:Q,MATCH(D5587,收费标合同信息维护!J:J,0),10))=D5587,"有","无"),"无"))</f>
        <v>无</v>
      </c>
      <c r="G5587" s="13" t="str">
        <f t="shared" si="349"/>
        <v/>
      </c>
      <c r="H5587" s="13" t="str">
        <f t="shared" si="351"/>
        <v/>
      </c>
      <c r="I5587" s="13" t="str">
        <f>IF(G5587="","",IFERROR(IF(IF(K5587="","",INDEX(收费标合同信息维护!A:Q,MATCH(G5587,收费标合同信息维护!M:M,0),13))=G5587,"有","无"),"无"))</f>
        <v/>
      </c>
      <c r="J5587" s="3" t="s">
        <v>4300</v>
      </c>
      <c r="K5587" s="3" t="s">
        <v>17117</v>
      </c>
      <c r="L5587" s="3" t="s">
        <v>6615</v>
      </c>
      <c r="M5587" s="3" t="s">
        <v>6616</v>
      </c>
      <c r="N5587" s="3" t="s">
        <v>6603</v>
      </c>
      <c r="O5587" s="3" t="s">
        <v>6478</v>
      </c>
      <c r="P5587" s="3" t="s">
        <v>17142</v>
      </c>
      <c r="Q5587" s="3" t="s">
        <v>17143</v>
      </c>
      <c r="R5587" s="3" t="s">
        <v>6720</v>
      </c>
      <c r="S5587" s="3" t="s">
        <v>6491</v>
      </c>
      <c r="T5587" s="3" t="s">
        <v>6496</v>
      </c>
      <c r="U5587" s="3" t="s">
        <v>154</v>
      </c>
      <c r="V5587" s="3" t="s">
        <v>17144</v>
      </c>
      <c r="W5587" s="3" t="s">
        <v>154</v>
      </c>
      <c r="X5587" s="3" t="s">
        <v>6725</v>
      </c>
      <c r="Y5587" s="3" t="s">
        <v>17145</v>
      </c>
      <c r="Z5587" s="3" t="s">
        <v>6049</v>
      </c>
      <c r="AA5587" s="3" t="s">
        <v>17146</v>
      </c>
      <c r="AB5587" s="3" t="s">
        <v>154</v>
      </c>
      <c r="AC5587" s="3" t="s">
        <v>154</v>
      </c>
      <c r="AD5587" s="3" t="s">
        <v>6151</v>
      </c>
      <c r="AE5587" s="3" t="s">
        <v>6151</v>
      </c>
      <c r="AF5587" s="3" t="s">
        <v>154</v>
      </c>
      <c r="AG5587" s="3" t="s">
        <v>154</v>
      </c>
      <c r="AH5587" s="3" t="s">
        <v>6478</v>
      </c>
      <c r="AI5587" s="3" t="s">
        <v>6482</v>
      </c>
      <c r="AJ5587" s="3" t="s">
        <v>6489</v>
      </c>
    </row>
    <row r="5588" spans="1:36" ht="15">
      <c r="A5588" s="10">
        <v>5727</v>
      </c>
      <c r="B5588" t="str">
        <f>IF(K5588="总计","",INDEX(主数据!A:AD,MATCH(J5588,主数据!A:A,0),9))</f>
        <v>华南大区公司</v>
      </c>
      <c r="C5588" t="str">
        <f>IF(K5588="","",INDEX(主数据!A:AD,MATCH(J5588,主数据!A:A,0),11))</f>
        <v>深圳中区</v>
      </c>
      <c r="D5588" t="str">
        <f t="shared" si="348"/>
        <v>SZ57自来水费（简易征收）标准方式5.33</v>
      </c>
      <c r="E5588" s="13" t="str">
        <f t="shared" si="350"/>
        <v>5.33</v>
      </c>
      <c r="F5588" s="13" t="str">
        <f>IF(E5588="","",IFERROR(IF(IF(K5588="","",INDEX(收费标合同信息维护!A:Q,MATCH(D5588,收费标合同信息维护!J:J,0),10))=D5588,"有","无"),"无"))</f>
        <v>无</v>
      </c>
      <c r="G5588" s="13" t="str">
        <f t="shared" si="349"/>
        <v/>
      </c>
      <c r="H5588" s="13" t="str">
        <f t="shared" si="351"/>
        <v/>
      </c>
      <c r="I5588" s="13" t="str">
        <f>IF(G5588="","",IFERROR(IF(IF(K5588="","",INDEX(收费标合同信息维护!A:Q,MATCH(G5588,收费标合同信息维护!M:M,0),13))=G5588,"有","无"),"无"))</f>
        <v/>
      </c>
      <c r="J5588" s="3" t="s">
        <v>4300</v>
      </c>
      <c r="K5588" s="3" t="s">
        <v>17117</v>
      </c>
      <c r="L5588" s="3" t="s">
        <v>6615</v>
      </c>
      <c r="M5588" s="3" t="s">
        <v>6616</v>
      </c>
      <c r="N5588" s="3" t="s">
        <v>6603</v>
      </c>
      <c r="O5588" s="3" t="s">
        <v>6478</v>
      </c>
      <c r="P5588" s="3" t="s">
        <v>17147</v>
      </c>
      <c r="Q5588" s="3" t="s">
        <v>17148</v>
      </c>
      <c r="R5588" s="3" t="s">
        <v>6484</v>
      </c>
      <c r="S5588" s="3" t="s">
        <v>6491</v>
      </c>
      <c r="T5588" s="3" t="s">
        <v>6496</v>
      </c>
      <c r="U5588" s="3" t="s">
        <v>154</v>
      </c>
      <c r="V5588" s="3" t="s">
        <v>17149</v>
      </c>
      <c r="W5588" s="3" t="s">
        <v>154</v>
      </c>
      <c r="X5588" s="3" t="s">
        <v>154</v>
      </c>
      <c r="Y5588" s="3" t="s">
        <v>154</v>
      </c>
      <c r="Z5588" s="3" t="s">
        <v>154</v>
      </c>
      <c r="AA5588" s="3" t="s">
        <v>154</v>
      </c>
      <c r="AB5588" s="3" t="s">
        <v>154</v>
      </c>
      <c r="AC5588" s="3" t="s">
        <v>154</v>
      </c>
      <c r="AD5588" s="3" t="s">
        <v>6151</v>
      </c>
      <c r="AE5588" s="3" t="s">
        <v>6151</v>
      </c>
      <c r="AF5588" s="3" t="s">
        <v>154</v>
      </c>
      <c r="AG5588" s="3" t="s">
        <v>154</v>
      </c>
      <c r="AH5588" s="3" t="s">
        <v>6478</v>
      </c>
      <c r="AI5588" s="3" t="s">
        <v>6482</v>
      </c>
      <c r="AJ5588" s="3" t="s">
        <v>6489</v>
      </c>
    </row>
    <row r="5589" spans="1:36" ht="15">
      <c r="A5589" s="10">
        <v>5728</v>
      </c>
      <c r="B5589" t="str">
        <f>IF(K5589="总计","",INDEX(主数据!A:AD,MATCH(J5589,主数据!A:A,0),9))</f>
        <v>华南大区公司</v>
      </c>
      <c r="C5589" t="str">
        <f>IF(K5589="","",INDEX(主数据!A:AD,MATCH(J5589,主数据!A:A,0),11))</f>
        <v>深圳中区</v>
      </c>
      <c r="D5589" t="str">
        <f t="shared" si="348"/>
        <v>SZ57自来水费（简易征收）标准方式3.77</v>
      </c>
      <c r="E5589" s="13" t="str">
        <f t="shared" si="350"/>
        <v>3.77</v>
      </c>
      <c r="F5589" s="13" t="str">
        <f>IF(E5589="","",IFERROR(IF(IF(K5589="","",INDEX(收费标合同信息维护!A:Q,MATCH(D5589,收费标合同信息维护!J:J,0),10))=D5589,"有","无"),"无"))</f>
        <v>无</v>
      </c>
      <c r="G5589" s="13" t="str">
        <f t="shared" si="349"/>
        <v/>
      </c>
      <c r="H5589" s="13" t="str">
        <f t="shared" si="351"/>
        <v/>
      </c>
      <c r="I5589" s="13" t="str">
        <f>IF(G5589="","",IFERROR(IF(IF(K5589="","",INDEX(收费标合同信息维护!A:Q,MATCH(G5589,收费标合同信息维护!M:M,0),13))=G5589,"有","无"),"无"))</f>
        <v/>
      </c>
      <c r="J5589" s="3" t="s">
        <v>4300</v>
      </c>
      <c r="K5589" s="3" t="s">
        <v>17117</v>
      </c>
      <c r="L5589" s="3" t="s">
        <v>6615</v>
      </c>
      <c r="M5589" s="3" t="s">
        <v>6616</v>
      </c>
      <c r="N5589" s="3" t="s">
        <v>6603</v>
      </c>
      <c r="O5589" s="3" t="s">
        <v>6478</v>
      </c>
      <c r="P5589" s="3" t="s">
        <v>17150</v>
      </c>
      <c r="Q5589" s="3" t="s">
        <v>14369</v>
      </c>
      <c r="R5589" s="3" t="s">
        <v>6484</v>
      </c>
      <c r="S5589" s="3" t="s">
        <v>6491</v>
      </c>
      <c r="T5589" s="3" t="s">
        <v>6751</v>
      </c>
      <c r="U5589" s="3" t="s">
        <v>154</v>
      </c>
      <c r="V5589" s="3" t="s">
        <v>6958</v>
      </c>
      <c r="W5589" s="3" t="s">
        <v>154</v>
      </c>
      <c r="X5589" s="3" t="s">
        <v>154</v>
      </c>
      <c r="Y5589" s="3" t="s">
        <v>154</v>
      </c>
      <c r="Z5589" s="3" t="s">
        <v>154</v>
      </c>
      <c r="AA5589" s="3" t="s">
        <v>154</v>
      </c>
      <c r="AB5589" s="3" t="s">
        <v>154</v>
      </c>
      <c r="AC5589" s="3" t="s">
        <v>154</v>
      </c>
      <c r="AD5589" s="3" t="s">
        <v>6151</v>
      </c>
      <c r="AE5589" s="3" t="s">
        <v>6151</v>
      </c>
      <c r="AF5589" s="3" t="s">
        <v>154</v>
      </c>
      <c r="AG5589" s="3" t="s">
        <v>154</v>
      </c>
      <c r="AH5589" s="3" t="s">
        <v>6478</v>
      </c>
      <c r="AI5589" s="3" t="s">
        <v>6482</v>
      </c>
      <c r="AJ5589" s="3" t="s">
        <v>6489</v>
      </c>
    </row>
    <row r="5590" spans="1:36" ht="15">
      <c r="A5590" s="10">
        <v>5729</v>
      </c>
      <c r="B5590" t="str">
        <f>IF(K5590="总计","",INDEX(主数据!A:AD,MATCH(J5590,主数据!A:A,0),9))</f>
        <v>华南大区公司</v>
      </c>
      <c r="C5590" t="str">
        <f>IF(K5590="","",INDEX(主数据!A:AD,MATCH(J5590,主数据!A:A,0),11))</f>
        <v>深圳中区</v>
      </c>
      <c r="D5590" t="str">
        <f t="shared" si="348"/>
        <v>SZ57自来水费（简易征收）阶梯方式2.67</v>
      </c>
      <c r="E5590" s="13" t="str">
        <f t="shared" si="350"/>
        <v>2.67</v>
      </c>
      <c r="F5590" s="13" t="str">
        <f>IF(E5590="","",IFERROR(IF(IF(K5590="","",INDEX(收费标合同信息维护!A:Q,MATCH(D5590,收费标合同信息维护!J:J,0),10))=D5590,"有","无"),"无"))</f>
        <v>无</v>
      </c>
      <c r="G5590" s="13" t="str">
        <f t="shared" si="349"/>
        <v/>
      </c>
      <c r="H5590" s="13" t="str">
        <f t="shared" si="351"/>
        <v/>
      </c>
      <c r="I5590" s="13" t="str">
        <f>IF(G5590="","",IFERROR(IF(IF(K5590="","",INDEX(收费标合同信息维护!A:Q,MATCH(G5590,收费标合同信息维护!M:M,0),13))=G5590,"有","无"),"无"))</f>
        <v/>
      </c>
      <c r="J5590" s="3" t="s">
        <v>4300</v>
      </c>
      <c r="K5590" s="3" t="s">
        <v>17117</v>
      </c>
      <c r="L5590" s="3" t="s">
        <v>6615</v>
      </c>
      <c r="M5590" s="3" t="s">
        <v>6616</v>
      </c>
      <c r="N5590" s="3" t="s">
        <v>6603</v>
      </c>
      <c r="O5590" s="3" t="s">
        <v>6478</v>
      </c>
      <c r="P5590" s="3" t="s">
        <v>17151</v>
      </c>
      <c r="Q5590" s="3" t="s">
        <v>9069</v>
      </c>
      <c r="R5590" s="3" t="s">
        <v>6720</v>
      </c>
      <c r="S5590" s="3" t="s">
        <v>6491</v>
      </c>
      <c r="T5590" s="3" t="s">
        <v>6751</v>
      </c>
      <c r="U5590" s="3" t="s">
        <v>154</v>
      </c>
      <c r="V5590" s="3" t="s">
        <v>6724</v>
      </c>
      <c r="W5590" s="3" t="s">
        <v>154</v>
      </c>
      <c r="X5590" s="3" t="s">
        <v>6725</v>
      </c>
      <c r="Y5590" s="3" t="s">
        <v>6954</v>
      </c>
      <c r="Z5590" s="3" t="s">
        <v>6049</v>
      </c>
      <c r="AA5590" s="3" t="s">
        <v>6955</v>
      </c>
      <c r="AB5590" s="3" t="s">
        <v>154</v>
      </c>
      <c r="AC5590" s="3" t="s">
        <v>154</v>
      </c>
      <c r="AD5590" s="3" t="s">
        <v>6151</v>
      </c>
      <c r="AE5590" s="3" t="s">
        <v>6151</v>
      </c>
      <c r="AF5590" s="3" t="s">
        <v>154</v>
      </c>
      <c r="AG5590" s="3" t="s">
        <v>154</v>
      </c>
      <c r="AH5590" s="3" t="s">
        <v>6478</v>
      </c>
      <c r="AI5590" s="3" t="s">
        <v>6482</v>
      </c>
      <c r="AJ5590" s="3" t="s">
        <v>6489</v>
      </c>
    </row>
    <row r="5591" spans="1:36" ht="30">
      <c r="A5591" s="10">
        <v>5730</v>
      </c>
      <c r="B5591" t="str">
        <f>IF(K5591="总计","",INDEX(主数据!A:AD,MATCH(J5591,主数据!A:A,0),9))</f>
        <v>华南大区公司</v>
      </c>
      <c r="C5591" t="str">
        <f>IF(K5591="","",INDEX(主数据!A:AD,MATCH(J5591,主数据!A:A,0),11))</f>
        <v>深圳中区</v>
      </c>
      <c r="D5591" t="str">
        <f t="shared" si="348"/>
        <v>SZ57排水费直接录入</v>
      </c>
      <c r="E5591" s="13" t="str">
        <f t="shared" si="350"/>
        <v/>
      </c>
      <c r="F5591" s="13" t="str">
        <f>IF(E5591="","",IFERROR(IF(IF(K5591="","",INDEX(收费标合同信息维护!A:Q,MATCH(D5591,收费标合同信息维护!J:J,0),10))=D5591,"有","无"),"无"))</f>
        <v/>
      </c>
      <c r="G5591" s="13" t="str">
        <f t="shared" si="349"/>
        <v/>
      </c>
      <c r="H5591" s="13" t="str">
        <f t="shared" si="351"/>
        <v/>
      </c>
      <c r="I5591" s="13" t="str">
        <f>IF(G5591="","",IFERROR(IF(IF(K5591="","",INDEX(收费标合同信息维护!A:Q,MATCH(G5591,收费标合同信息维护!M:M,0),13))=G5591,"有","无"),"无"))</f>
        <v/>
      </c>
      <c r="J5591" s="3" t="s">
        <v>4300</v>
      </c>
      <c r="K5591" s="3" t="s">
        <v>17117</v>
      </c>
      <c r="L5591" s="3" t="s">
        <v>6959</v>
      </c>
      <c r="M5591" s="3" t="s">
        <v>6960</v>
      </c>
      <c r="N5591" s="3" t="s">
        <v>6477</v>
      </c>
      <c r="O5591" s="3" t="s">
        <v>6478</v>
      </c>
      <c r="P5591" s="3" t="s">
        <v>17152</v>
      </c>
      <c r="Q5591" s="3" t="s">
        <v>17153</v>
      </c>
      <c r="R5591" s="3" t="s">
        <v>6479</v>
      </c>
      <c r="S5591" s="3" t="s">
        <v>6480</v>
      </c>
      <c r="T5591" s="3" t="s">
        <v>6658</v>
      </c>
      <c r="U5591" s="3" t="s">
        <v>154</v>
      </c>
      <c r="V5591" s="3" t="s">
        <v>154</v>
      </c>
      <c r="W5591" s="3" t="s">
        <v>154</v>
      </c>
      <c r="X5591" s="3" t="s">
        <v>154</v>
      </c>
      <c r="Y5591" s="3" t="s">
        <v>154</v>
      </c>
      <c r="Z5591" s="3" t="s">
        <v>154</v>
      </c>
      <c r="AA5591" s="3" t="s">
        <v>154</v>
      </c>
      <c r="AB5591" s="3" t="s">
        <v>154</v>
      </c>
      <c r="AC5591" s="3" t="s">
        <v>154</v>
      </c>
      <c r="AD5591" s="3" t="s">
        <v>6151</v>
      </c>
      <c r="AE5591" s="3" t="s">
        <v>6151</v>
      </c>
      <c r="AF5591" s="3" t="s">
        <v>154</v>
      </c>
      <c r="AG5591" s="3" t="s">
        <v>154</v>
      </c>
      <c r="AH5591" s="3" t="s">
        <v>6478</v>
      </c>
      <c r="AI5591" s="3" t="s">
        <v>6482</v>
      </c>
      <c r="AJ5591" s="3" t="s">
        <v>19</v>
      </c>
    </row>
    <row r="5592" spans="1:36" ht="15">
      <c r="A5592" s="10">
        <v>5731</v>
      </c>
      <c r="B5592" t="str">
        <f>IF(K5592="总计","",INDEX(主数据!A:AD,MATCH(J5592,主数据!A:A,0),9))</f>
        <v>华南大区公司</v>
      </c>
      <c r="C5592" t="str">
        <f>IF(K5592="","",INDEX(主数据!A:AD,MATCH(J5592,主数据!A:A,0),11))</f>
        <v>深圳中区</v>
      </c>
      <c r="D5592" t="str">
        <f t="shared" si="348"/>
        <v>SZ57排水费标准方式1.20</v>
      </c>
      <c r="E5592" s="13" t="str">
        <f t="shared" si="350"/>
        <v>1.20</v>
      </c>
      <c r="F5592" s="13" t="str">
        <f>IF(E5592="","",IFERROR(IF(IF(K5592="","",INDEX(收费标合同信息维护!A:Q,MATCH(D5592,收费标合同信息维护!J:J,0),10))=D5592,"有","无"),"无"))</f>
        <v>无</v>
      </c>
      <c r="G5592" s="13" t="str">
        <f t="shared" si="349"/>
        <v/>
      </c>
      <c r="H5592" s="13" t="str">
        <f t="shared" si="351"/>
        <v/>
      </c>
      <c r="I5592" s="13" t="str">
        <f>IF(G5592="","",IFERROR(IF(IF(K5592="","",INDEX(收费标合同信息维护!A:Q,MATCH(G5592,收费标合同信息维护!M:M,0),13))=G5592,"有","无"),"无"))</f>
        <v/>
      </c>
      <c r="J5592" s="3" t="s">
        <v>4300</v>
      </c>
      <c r="K5592" s="3" t="s">
        <v>17117</v>
      </c>
      <c r="L5592" s="3" t="s">
        <v>6959</v>
      </c>
      <c r="M5592" s="3" t="s">
        <v>6960</v>
      </c>
      <c r="N5592" s="3" t="s">
        <v>6477</v>
      </c>
      <c r="O5592" s="3" t="s">
        <v>6478</v>
      </c>
      <c r="P5592" s="3" t="s">
        <v>17154</v>
      </c>
      <c r="Q5592" s="3" t="s">
        <v>17155</v>
      </c>
      <c r="R5592" s="3" t="s">
        <v>6484</v>
      </c>
      <c r="S5592" s="3" t="s">
        <v>6491</v>
      </c>
      <c r="T5592" s="3" t="s">
        <v>6751</v>
      </c>
      <c r="U5592" s="3" t="s">
        <v>154</v>
      </c>
      <c r="V5592" s="3" t="s">
        <v>6614</v>
      </c>
      <c r="W5592" s="3" t="s">
        <v>154</v>
      </c>
      <c r="X5592" s="3" t="s">
        <v>154</v>
      </c>
      <c r="Y5592" s="3" t="s">
        <v>154</v>
      </c>
      <c r="Z5592" s="3" t="s">
        <v>154</v>
      </c>
      <c r="AA5592" s="3" t="s">
        <v>154</v>
      </c>
      <c r="AB5592" s="3" t="s">
        <v>154</v>
      </c>
      <c r="AC5592" s="3" t="s">
        <v>154</v>
      </c>
      <c r="AD5592" s="3" t="s">
        <v>6151</v>
      </c>
      <c r="AE5592" s="3" t="s">
        <v>6151</v>
      </c>
      <c r="AF5592" s="3" t="s">
        <v>154</v>
      </c>
      <c r="AG5592" s="3" t="s">
        <v>154</v>
      </c>
      <c r="AH5592" s="3" t="s">
        <v>6478</v>
      </c>
      <c r="AI5592" s="3" t="s">
        <v>6482</v>
      </c>
      <c r="AJ5592" s="3" t="s">
        <v>6489</v>
      </c>
    </row>
    <row r="5593" spans="1:36" ht="15">
      <c r="A5593" s="10">
        <v>5732</v>
      </c>
      <c r="B5593" t="str">
        <f>IF(K5593="总计","",INDEX(主数据!A:AD,MATCH(J5593,主数据!A:A,0),9))</f>
        <v>华南大区公司</v>
      </c>
      <c r="C5593" t="str">
        <f>IF(K5593="","",INDEX(主数据!A:AD,MATCH(J5593,主数据!A:A,0),11))</f>
        <v>深圳中区</v>
      </c>
      <c r="D5593" t="str">
        <f t="shared" si="348"/>
        <v>SZ57电费（充值型）直接录入</v>
      </c>
      <c r="E5593" s="13" t="str">
        <f t="shared" si="350"/>
        <v/>
      </c>
      <c r="F5593" s="13" t="str">
        <f>IF(E5593="","",IFERROR(IF(IF(K5593="","",INDEX(收费标合同信息维护!A:Q,MATCH(D5593,收费标合同信息维护!J:J,0),10))=D5593,"有","无"),"无"))</f>
        <v/>
      </c>
      <c r="G5593" s="13" t="str">
        <f t="shared" si="349"/>
        <v/>
      </c>
      <c r="H5593" s="13" t="str">
        <f t="shared" si="351"/>
        <v/>
      </c>
      <c r="I5593" s="13" t="str">
        <f>IF(G5593="","",IFERROR(IF(IF(K5593="","",INDEX(收费标合同信息维护!A:Q,MATCH(G5593,收费标合同信息维护!M:M,0),13))=G5593,"有","无"),"无"))</f>
        <v/>
      </c>
      <c r="J5593" s="3" t="s">
        <v>4300</v>
      </c>
      <c r="K5593" s="3" t="s">
        <v>17117</v>
      </c>
      <c r="L5593" s="3" t="s">
        <v>6733</v>
      </c>
      <c r="M5593" s="3" t="s">
        <v>6734</v>
      </c>
      <c r="N5593" s="3" t="s">
        <v>6477</v>
      </c>
      <c r="O5593" s="3" t="s">
        <v>6478</v>
      </c>
      <c r="P5593" s="3" t="s">
        <v>17156</v>
      </c>
      <c r="Q5593" s="3" t="s">
        <v>17157</v>
      </c>
      <c r="R5593" s="3" t="s">
        <v>6479</v>
      </c>
      <c r="S5593" s="3" t="s">
        <v>6480</v>
      </c>
      <c r="T5593" s="3" t="s">
        <v>7025</v>
      </c>
      <c r="U5593" s="3" t="s">
        <v>154</v>
      </c>
      <c r="V5593" s="3" t="s">
        <v>154</v>
      </c>
      <c r="W5593" s="3" t="s">
        <v>154</v>
      </c>
      <c r="X5593" s="3" t="s">
        <v>154</v>
      </c>
      <c r="Y5593" s="3" t="s">
        <v>154</v>
      </c>
      <c r="Z5593" s="3" t="s">
        <v>154</v>
      </c>
      <c r="AA5593" s="3" t="s">
        <v>154</v>
      </c>
      <c r="AB5593" s="3" t="s">
        <v>154</v>
      </c>
      <c r="AC5593" s="3" t="s">
        <v>154</v>
      </c>
      <c r="AD5593" s="3" t="s">
        <v>6151</v>
      </c>
      <c r="AE5593" s="3" t="s">
        <v>6151</v>
      </c>
      <c r="AF5593" s="3" t="s">
        <v>154</v>
      </c>
      <c r="AG5593" s="3" t="s">
        <v>154</v>
      </c>
      <c r="AH5593" s="3" t="s">
        <v>6478</v>
      </c>
      <c r="AI5593" s="3" t="s">
        <v>6482</v>
      </c>
      <c r="AJ5593" s="3" t="s">
        <v>17158</v>
      </c>
    </row>
    <row r="5594" spans="1:36" ht="30">
      <c r="A5594" s="10">
        <v>5733</v>
      </c>
      <c r="B5594" t="str">
        <f>IF(K5594="总计","",INDEX(主数据!A:AD,MATCH(J5594,主数据!A:A,0),9))</f>
        <v>华南大区公司</v>
      </c>
      <c r="C5594" t="str">
        <f>IF(K5594="","",INDEX(主数据!A:AD,MATCH(J5594,主数据!A:A,0),11))</f>
        <v>深圳中区</v>
      </c>
      <c r="D5594" t="str">
        <f t="shared" si="348"/>
        <v>SZ57自来水费（充值型-简易征收）直接录入</v>
      </c>
      <c r="E5594" s="13" t="str">
        <f t="shared" si="350"/>
        <v/>
      </c>
      <c r="F5594" s="13" t="str">
        <f>IF(E5594="","",IFERROR(IF(IF(K5594="","",INDEX(收费标合同信息维护!A:Q,MATCH(D5594,收费标合同信息维护!J:J,0),10))=D5594,"有","无"),"无"))</f>
        <v/>
      </c>
      <c r="G5594" s="13" t="str">
        <f t="shared" si="349"/>
        <v/>
      </c>
      <c r="H5594" s="13" t="str">
        <f t="shared" si="351"/>
        <v/>
      </c>
      <c r="I5594" s="13" t="str">
        <f>IF(G5594="","",IFERROR(IF(IF(K5594="","",INDEX(收费标合同信息维护!A:Q,MATCH(G5594,收费标合同信息维护!M:M,0),13))=G5594,"有","无"),"无"))</f>
        <v/>
      </c>
      <c r="J5594" s="3" t="s">
        <v>4300</v>
      </c>
      <c r="K5594" s="3" t="s">
        <v>17117</v>
      </c>
      <c r="L5594" s="3" t="s">
        <v>6966</v>
      </c>
      <c r="M5594" s="3" t="s">
        <v>6967</v>
      </c>
      <c r="N5594" s="3" t="s">
        <v>6477</v>
      </c>
      <c r="O5594" s="3" t="s">
        <v>6478</v>
      </c>
      <c r="P5594" s="3" t="s">
        <v>17159</v>
      </c>
      <c r="Q5594" s="3" t="s">
        <v>17160</v>
      </c>
      <c r="R5594" s="3" t="s">
        <v>6479</v>
      </c>
      <c r="S5594" s="3" t="s">
        <v>6480</v>
      </c>
      <c r="T5594" s="3" t="s">
        <v>7025</v>
      </c>
      <c r="U5594" s="3" t="s">
        <v>154</v>
      </c>
      <c r="V5594" s="3" t="s">
        <v>154</v>
      </c>
      <c r="W5594" s="3" t="s">
        <v>154</v>
      </c>
      <c r="X5594" s="3" t="s">
        <v>154</v>
      </c>
      <c r="Y5594" s="3" t="s">
        <v>154</v>
      </c>
      <c r="Z5594" s="3" t="s">
        <v>154</v>
      </c>
      <c r="AA5594" s="3" t="s">
        <v>154</v>
      </c>
      <c r="AB5594" s="3" t="s">
        <v>154</v>
      </c>
      <c r="AC5594" s="3" t="s">
        <v>154</v>
      </c>
      <c r="AD5594" s="3" t="s">
        <v>6151</v>
      </c>
      <c r="AE5594" s="3" t="s">
        <v>6151</v>
      </c>
      <c r="AF5594" s="3" t="s">
        <v>154</v>
      </c>
      <c r="AG5594" s="3" t="s">
        <v>154</v>
      </c>
      <c r="AH5594" s="3" t="s">
        <v>6478</v>
      </c>
      <c r="AI5594" s="3" t="s">
        <v>6482</v>
      </c>
      <c r="AJ5594" s="3" t="s">
        <v>23</v>
      </c>
    </row>
    <row r="5595" spans="1:36" ht="15">
      <c r="A5595" s="10">
        <v>5734</v>
      </c>
      <c r="B5595" t="str">
        <f>IF(K5595="总计","",INDEX(主数据!A:AD,MATCH(J5595,主数据!A:A,0),9))</f>
        <v>华南大区公司</v>
      </c>
      <c r="C5595" t="str">
        <f>IF(K5595="","",INDEX(主数据!A:AD,MATCH(J5595,主数据!A:A,0),11))</f>
        <v>深圳中区</v>
      </c>
      <c r="D5595" t="str">
        <f t="shared" si="348"/>
        <v>SZ57排水费（仪表）标准方式1.10</v>
      </c>
      <c r="E5595" s="13" t="str">
        <f t="shared" si="350"/>
        <v>1.10</v>
      </c>
      <c r="F5595" s="13" t="str">
        <f>IF(E5595="","",IFERROR(IF(IF(K5595="","",INDEX(收费标合同信息维护!A:Q,MATCH(D5595,收费标合同信息维护!J:J,0),10))=D5595,"有","无"),"无"))</f>
        <v>无</v>
      </c>
      <c r="G5595" s="13" t="str">
        <f t="shared" si="349"/>
        <v/>
      </c>
      <c r="H5595" s="13" t="str">
        <f t="shared" si="351"/>
        <v/>
      </c>
      <c r="I5595" s="13" t="str">
        <f>IF(G5595="","",IFERROR(IF(IF(K5595="","",INDEX(收费标合同信息维护!A:Q,MATCH(G5595,收费标合同信息维护!M:M,0),13))=G5595,"有","无"),"无"))</f>
        <v/>
      </c>
      <c r="J5595" s="3" t="s">
        <v>4300</v>
      </c>
      <c r="K5595" s="3" t="s">
        <v>17117</v>
      </c>
      <c r="L5595" s="3" t="s">
        <v>6971</v>
      </c>
      <c r="M5595" s="3" t="s">
        <v>6972</v>
      </c>
      <c r="N5595" s="3" t="s">
        <v>6603</v>
      </c>
      <c r="O5595" s="3" t="s">
        <v>6478</v>
      </c>
      <c r="P5595" s="3" t="s">
        <v>17161</v>
      </c>
      <c r="Q5595" s="3" t="s">
        <v>17162</v>
      </c>
      <c r="R5595" s="3" t="s">
        <v>6484</v>
      </c>
      <c r="S5595" s="3" t="s">
        <v>6491</v>
      </c>
      <c r="T5595" s="3" t="s">
        <v>6751</v>
      </c>
      <c r="U5595" s="3" t="s">
        <v>154</v>
      </c>
      <c r="V5595" s="3" t="s">
        <v>6488</v>
      </c>
      <c r="W5595" s="3" t="s">
        <v>154</v>
      </c>
      <c r="X5595" s="3" t="s">
        <v>154</v>
      </c>
      <c r="Y5595" s="3" t="s">
        <v>154</v>
      </c>
      <c r="Z5595" s="3" t="s">
        <v>154</v>
      </c>
      <c r="AA5595" s="3" t="s">
        <v>154</v>
      </c>
      <c r="AB5595" s="3" t="s">
        <v>154</v>
      </c>
      <c r="AC5595" s="3" t="s">
        <v>154</v>
      </c>
      <c r="AD5595" s="3" t="s">
        <v>6151</v>
      </c>
      <c r="AE5595" s="3" t="s">
        <v>6151</v>
      </c>
      <c r="AF5595" s="3" t="s">
        <v>154</v>
      </c>
      <c r="AG5595" s="3" t="s">
        <v>154</v>
      </c>
      <c r="AH5595" s="3" t="s">
        <v>6478</v>
      </c>
      <c r="AI5595" s="3" t="s">
        <v>6482</v>
      </c>
      <c r="AJ5595" s="3" t="s">
        <v>6489</v>
      </c>
    </row>
    <row r="5596" spans="1:36" ht="15">
      <c r="A5596" s="10">
        <v>5735</v>
      </c>
      <c r="B5596" t="str">
        <f>IF(K5596="总计","",INDEX(主数据!A:AD,MATCH(J5596,主数据!A:A,0),9))</f>
        <v>华南大区公司</v>
      </c>
      <c r="C5596" t="str">
        <f>IF(K5596="","",INDEX(主数据!A:AD,MATCH(J5596,主数据!A:A,0),11))</f>
        <v>深圳中区</v>
      </c>
      <c r="D5596" t="str">
        <f t="shared" si="348"/>
        <v>SZ57排水费（仪表）标准方式1.20</v>
      </c>
      <c r="E5596" s="13" t="str">
        <f t="shared" si="350"/>
        <v>1.20</v>
      </c>
      <c r="F5596" s="13" t="str">
        <f>IF(E5596="","",IFERROR(IF(IF(K5596="","",INDEX(收费标合同信息维护!A:Q,MATCH(D5596,收费标合同信息维护!J:J,0),10))=D5596,"有","无"),"无"))</f>
        <v>无</v>
      </c>
      <c r="G5596" s="13" t="str">
        <f t="shared" si="349"/>
        <v/>
      </c>
      <c r="H5596" s="13" t="str">
        <f t="shared" si="351"/>
        <v/>
      </c>
      <c r="I5596" s="13" t="str">
        <f>IF(G5596="","",IFERROR(IF(IF(K5596="","",INDEX(收费标合同信息维护!A:Q,MATCH(G5596,收费标合同信息维护!M:M,0),13))=G5596,"有","无"),"无"))</f>
        <v/>
      </c>
      <c r="J5596" s="3" t="s">
        <v>4300</v>
      </c>
      <c r="K5596" s="3" t="s">
        <v>17117</v>
      </c>
      <c r="L5596" s="3" t="s">
        <v>6971</v>
      </c>
      <c r="M5596" s="3" t="s">
        <v>6972</v>
      </c>
      <c r="N5596" s="3" t="s">
        <v>6603</v>
      </c>
      <c r="O5596" s="3" t="s">
        <v>6478</v>
      </c>
      <c r="P5596" s="3" t="s">
        <v>17154</v>
      </c>
      <c r="Q5596" s="3" t="s">
        <v>17155</v>
      </c>
      <c r="R5596" s="3" t="s">
        <v>6484</v>
      </c>
      <c r="S5596" s="3" t="s">
        <v>6491</v>
      </c>
      <c r="T5596" s="3" t="s">
        <v>6754</v>
      </c>
      <c r="U5596" s="3" t="s">
        <v>154</v>
      </c>
      <c r="V5596" s="3" t="s">
        <v>6614</v>
      </c>
      <c r="W5596" s="3" t="s">
        <v>154</v>
      </c>
      <c r="X5596" s="3" t="s">
        <v>154</v>
      </c>
      <c r="Y5596" s="3" t="s">
        <v>154</v>
      </c>
      <c r="Z5596" s="3" t="s">
        <v>154</v>
      </c>
      <c r="AA5596" s="3" t="s">
        <v>154</v>
      </c>
      <c r="AB5596" s="3" t="s">
        <v>154</v>
      </c>
      <c r="AC5596" s="3" t="s">
        <v>154</v>
      </c>
      <c r="AD5596" s="3" t="s">
        <v>6151</v>
      </c>
      <c r="AE5596" s="3" t="s">
        <v>6151</v>
      </c>
      <c r="AF5596" s="3" t="s">
        <v>154</v>
      </c>
      <c r="AG5596" s="3" t="s">
        <v>154</v>
      </c>
      <c r="AH5596" s="3" t="s">
        <v>6478</v>
      </c>
      <c r="AI5596" s="3" t="s">
        <v>6482</v>
      </c>
      <c r="AJ5596" s="3" t="s">
        <v>6489</v>
      </c>
    </row>
    <row r="5597" spans="1:36" ht="15">
      <c r="A5597" s="10">
        <v>5736</v>
      </c>
      <c r="B5597" t="str">
        <f>IF(K5597="总计","",INDEX(主数据!A:AD,MATCH(J5597,主数据!A:A,0),9))</f>
        <v>华南大区公司</v>
      </c>
      <c r="C5597" t="str">
        <f>IF(K5597="","",INDEX(主数据!A:AD,MATCH(J5597,主数据!A:A,0),11))</f>
        <v>深圳中区</v>
      </c>
      <c r="D5597" t="str">
        <f t="shared" si="348"/>
        <v>SZ57排水费（仪表）阶梯方式0.81</v>
      </c>
      <c r="E5597" s="13" t="str">
        <f t="shared" si="350"/>
        <v>0.81</v>
      </c>
      <c r="F5597" s="13" t="str">
        <f>IF(E5597="","",IFERROR(IF(IF(K5597="","",INDEX(收费标合同信息维护!A:Q,MATCH(D5597,收费标合同信息维护!J:J,0),10))=D5597,"有","无"),"无"))</f>
        <v>无</v>
      </c>
      <c r="G5597" s="13" t="str">
        <f t="shared" si="349"/>
        <v/>
      </c>
      <c r="H5597" s="13" t="str">
        <f t="shared" si="351"/>
        <v/>
      </c>
      <c r="I5597" s="13" t="str">
        <f>IF(G5597="","",IFERROR(IF(IF(K5597="","",INDEX(收费标合同信息维护!A:Q,MATCH(G5597,收费标合同信息维护!M:M,0),13))=G5597,"有","无"),"无"))</f>
        <v/>
      </c>
      <c r="J5597" s="3" t="s">
        <v>4300</v>
      </c>
      <c r="K5597" s="3" t="s">
        <v>17117</v>
      </c>
      <c r="L5597" s="3" t="s">
        <v>6971</v>
      </c>
      <c r="M5597" s="3" t="s">
        <v>6972</v>
      </c>
      <c r="N5597" s="3" t="s">
        <v>6603</v>
      </c>
      <c r="O5597" s="3" t="s">
        <v>6478</v>
      </c>
      <c r="P5597" s="3" t="s">
        <v>17163</v>
      </c>
      <c r="Q5597" s="3" t="s">
        <v>9073</v>
      </c>
      <c r="R5597" s="3" t="s">
        <v>6720</v>
      </c>
      <c r="S5597" s="3" t="s">
        <v>6491</v>
      </c>
      <c r="T5597" s="3" t="s">
        <v>6760</v>
      </c>
      <c r="U5597" s="3" t="s">
        <v>154</v>
      </c>
      <c r="V5597" s="3" t="s">
        <v>6978</v>
      </c>
      <c r="W5597" s="3" t="s">
        <v>154</v>
      </c>
      <c r="X5597" s="3" t="s">
        <v>6725</v>
      </c>
      <c r="Y5597" s="3" t="s">
        <v>6979</v>
      </c>
      <c r="Z5597" s="3" t="s">
        <v>6049</v>
      </c>
      <c r="AA5597" s="3" t="s">
        <v>6980</v>
      </c>
      <c r="AB5597" s="3" t="s">
        <v>154</v>
      </c>
      <c r="AC5597" s="3" t="s">
        <v>154</v>
      </c>
      <c r="AD5597" s="3" t="s">
        <v>6151</v>
      </c>
      <c r="AE5597" s="3" t="s">
        <v>6151</v>
      </c>
      <c r="AF5597" s="3" t="s">
        <v>154</v>
      </c>
      <c r="AG5597" s="3" t="s">
        <v>154</v>
      </c>
      <c r="AH5597" s="3" t="s">
        <v>6478</v>
      </c>
      <c r="AI5597" s="3" t="s">
        <v>6482</v>
      </c>
      <c r="AJ5597" s="3" t="s">
        <v>6489</v>
      </c>
    </row>
    <row r="5598" spans="1:36" ht="15">
      <c r="A5598" s="10">
        <v>5737</v>
      </c>
      <c r="B5598" t="str">
        <f>IF(K5598="总计","",INDEX(主数据!A:AD,MATCH(J5598,主数据!A:A,0),9))</f>
        <v>环渤海大区公司</v>
      </c>
      <c r="C5598" t="str">
        <f>IF(K5598="","",INDEX(主数据!A:AD,MATCH(J5598,主数据!A:A,0),11))</f>
        <v>天津开发区城区</v>
      </c>
      <c r="D5598" t="str">
        <f t="shared" si="348"/>
        <v>TJ23物业服务费直接录入</v>
      </c>
      <c r="E5598" s="13" t="str">
        <f t="shared" si="350"/>
        <v/>
      </c>
      <c r="F5598" s="13" t="str">
        <f>IF(E5598="","",IFERROR(IF(IF(K5598="","",INDEX(收费标合同信息维护!A:Q,MATCH(D5598,收费标合同信息维护!J:J,0),10))=D5598,"有","无"),"无"))</f>
        <v/>
      </c>
      <c r="G5598" s="13" t="str">
        <f t="shared" si="349"/>
        <v/>
      </c>
      <c r="H5598" s="13" t="str">
        <f t="shared" si="351"/>
        <v/>
      </c>
      <c r="I5598" s="13" t="str">
        <f>IF(G5598="","",IFERROR(IF(IF(K5598="","",INDEX(收费标合同信息维护!A:Q,MATCH(G5598,收费标合同信息维护!M:M,0),13))=G5598,"有","无"),"无"))</f>
        <v/>
      </c>
      <c r="J5598" s="3" t="s">
        <v>2540</v>
      </c>
      <c r="K5598" s="3" t="s">
        <v>17164</v>
      </c>
      <c r="L5598" s="3" t="s">
        <v>6025</v>
      </c>
      <c r="M5598" s="3" t="s">
        <v>6026</v>
      </c>
      <c r="N5598" s="3" t="s">
        <v>6477</v>
      </c>
      <c r="O5598" s="3" t="s">
        <v>6478</v>
      </c>
      <c r="P5598" s="3" t="s">
        <v>1</v>
      </c>
      <c r="Q5598" s="3" t="s">
        <v>17165</v>
      </c>
      <c r="R5598" s="3" t="s">
        <v>6479</v>
      </c>
      <c r="S5598" s="3" t="s">
        <v>6480</v>
      </c>
      <c r="T5598" s="3" t="s">
        <v>6754</v>
      </c>
      <c r="U5598" s="3" t="s">
        <v>154</v>
      </c>
      <c r="V5598" s="3" t="s">
        <v>154</v>
      </c>
      <c r="W5598" s="3" t="s">
        <v>154</v>
      </c>
      <c r="X5598" s="3" t="s">
        <v>154</v>
      </c>
      <c r="Y5598" s="3" t="s">
        <v>154</v>
      </c>
      <c r="Z5598" s="3" t="s">
        <v>154</v>
      </c>
      <c r="AA5598" s="3" t="s">
        <v>154</v>
      </c>
      <c r="AB5598" s="3" t="s">
        <v>154</v>
      </c>
      <c r="AC5598" s="3" t="s">
        <v>154</v>
      </c>
      <c r="AD5598" s="3" t="s">
        <v>6151</v>
      </c>
      <c r="AE5598" s="3" t="s">
        <v>6151</v>
      </c>
      <c r="AF5598" s="3" t="s">
        <v>154</v>
      </c>
      <c r="AG5598" s="3" t="s">
        <v>154</v>
      </c>
      <c r="AH5598" s="3" t="s">
        <v>6478</v>
      </c>
      <c r="AI5598" s="3" t="s">
        <v>6482</v>
      </c>
      <c r="AJ5598" s="3" t="s">
        <v>6489</v>
      </c>
    </row>
    <row r="5599" spans="1:36" ht="15">
      <c r="A5599" s="10">
        <v>5738</v>
      </c>
      <c r="B5599" t="str">
        <f>IF(K5599="总计","",INDEX(主数据!A:AD,MATCH(J5599,主数据!A:A,0),9))</f>
        <v>环渤海大区公司</v>
      </c>
      <c r="C5599" t="str">
        <f>IF(K5599="","",INDEX(主数据!A:AD,MATCH(J5599,主数据!A:A,0),11))</f>
        <v>天津开发区城区</v>
      </c>
      <c r="D5599" t="str">
        <f t="shared" si="348"/>
        <v>TJ23物业服务费定额</v>
      </c>
      <c r="E5599" s="13" t="str">
        <f t="shared" si="350"/>
        <v/>
      </c>
      <c r="F5599" s="13" t="str">
        <f>IF(E5599="","",IFERROR(IF(IF(K5599="","",INDEX(收费标合同信息维护!A:Q,MATCH(D5599,收费标合同信息维护!J:J,0),10))=D5599,"有","无"),"无"))</f>
        <v/>
      </c>
      <c r="G5599" s="13" t="str">
        <f t="shared" si="349"/>
        <v>TJ23物业服务费定额655632.00</v>
      </c>
      <c r="H5599" s="13" t="str">
        <f t="shared" si="351"/>
        <v>655632.00</v>
      </c>
      <c r="I5599" s="13" t="str">
        <f>IF(G5599="","",IFERROR(IF(IF(K5599="","",INDEX(收费标合同信息维护!A:Q,MATCH(G5599,收费标合同信息维护!M:M,0),13))=G5599,"有","无"),"无"))</f>
        <v>无</v>
      </c>
      <c r="J5599" s="3" t="s">
        <v>2540</v>
      </c>
      <c r="K5599" s="3" t="s">
        <v>17164</v>
      </c>
      <c r="L5599" s="3" t="s">
        <v>6025</v>
      </c>
      <c r="M5599" s="3" t="s">
        <v>6026</v>
      </c>
      <c r="N5599" s="3" t="s">
        <v>6477</v>
      </c>
      <c r="O5599" s="3" t="s">
        <v>6478</v>
      </c>
      <c r="P5599" s="3" t="s">
        <v>2</v>
      </c>
      <c r="Q5599" s="3" t="s">
        <v>17166</v>
      </c>
      <c r="R5599" s="3" t="s">
        <v>6490</v>
      </c>
      <c r="S5599" s="3" t="s">
        <v>6491</v>
      </c>
      <c r="T5599" s="3" t="s">
        <v>6882</v>
      </c>
      <c r="U5599" s="3" t="s">
        <v>6533</v>
      </c>
      <c r="V5599" s="3" t="s">
        <v>154</v>
      </c>
      <c r="W5599" s="3" t="s">
        <v>17167</v>
      </c>
      <c r="X5599" s="3" t="s">
        <v>154</v>
      </c>
      <c r="Y5599" s="3" t="s">
        <v>154</v>
      </c>
      <c r="Z5599" s="3" t="s">
        <v>154</v>
      </c>
      <c r="AA5599" s="3" t="s">
        <v>154</v>
      </c>
      <c r="AB5599" s="3" t="s">
        <v>154</v>
      </c>
      <c r="AC5599" s="3" t="s">
        <v>154</v>
      </c>
      <c r="AD5599" s="3" t="s">
        <v>6151</v>
      </c>
      <c r="AE5599" s="3" t="s">
        <v>6151</v>
      </c>
      <c r="AF5599" s="3" t="s">
        <v>154</v>
      </c>
      <c r="AG5599" s="3" t="s">
        <v>154</v>
      </c>
      <c r="AH5599" s="3" t="s">
        <v>6597</v>
      </c>
      <c r="AI5599" s="3" t="s">
        <v>6482</v>
      </c>
      <c r="AJ5599" s="3" t="s">
        <v>6489</v>
      </c>
    </row>
    <row r="5600" spans="1:36" ht="15">
      <c r="A5600" s="10">
        <v>5739</v>
      </c>
      <c r="B5600" t="str">
        <f>IF(K5600="总计","",INDEX(主数据!A:AD,MATCH(J5600,主数据!A:A,0),9))</f>
        <v>环渤海大区公司</v>
      </c>
      <c r="C5600" t="str">
        <f>IF(K5600="","",INDEX(主数据!A:AD,MATCH(J5600,主数据!A:A,0),11))</f>
        <v>天津开发区城区</v>
      </c>
      <c r="D5600" t="str">
        <f t="shared" si="348"/>
        <v>TJ23物业服务费定额</v>
      </c>
      <c r="E5600" s="13" t="str">
        <f t="shared" si="350"/>
        <v/>
      </c>
      <c r="F5600" s="13" t="str">
        <f>IF(E5600="","",IFERROR(IF(IF(K5600="","",INDEX(收费标合同信息维护!A:Q,MATCH(D5600,收费标合同信息维护!J:J,0),10))=D5600,"有","无"),"无"))</f>
        <v/>
      </c>
      <c r="G5600" s="13" t="str">
        <f t="shared" si="349"/>
        <v>TJ23物业服务费定额729035.00</v>
      </c>
      <c r="H5600" s="13" t="str">
        <f t="shared" si="351"/>
        <v>729035.00</v>
      </c>
      <c r="I5600" s="13" t="str">
        <f>IF(G5600="","",IFERROR(IF(IF(K5600="","",INDEX(收费标合同信息维护!A:Q,MATCH(G5600,收费标合同信息维护!M:M,0),13))=G5600,"有","无"),"无"))</f>
        <v>无</v>
      </c>
      <c r="J5600" s="3" t="s">
        <v>2540</v>
      </c>
      <c r="K5600" s="3" t="s">
        <v>17164</v>
      </c>
      <c r="L5600" s="3" t="s">
        <v>6025</v>
      </c>
      <c r="M5600" s="3" t="s">
        <v>6026</v>
      </c>
      <c r="N5600" s="3" t="s">
        <v>6477</v>
      </c>
      <c r="O5600" s="3" t="s">
        <v>6478</v>
      </c>
      <c r="P5600" s="3" t="s">
        <v>3</v>
      </c>
      <c r="Q5600" s="3" t="s">
        <v>17168</v>
      </c>
      <c r="R5600" s="3" t="s">
        <v>6490</v>
      </c>
      <c r="S5600" s="3" t="s">
        <v>6491</v>
      </c>
      <c r="T5600" s="3" t="s">
        <v>6537</v>
      </c>
      <c r="U5600" s="3" t="s">
        <v>6511</v>
      </c>
      <c r="V5600" s="3" t="s">
        <v>154</v>
      </c>
      <c r="W5600" s="3" t="s">
        <v>17169</v>
      </c>
      <c r="X5600" s="3" t="s">
        <v>154</v>
      </c>
      <c r="Y5600" s="3" t="s">
        <v>154</v>
      </c>
      <c r="Z5600" s="3" t="s">
        <v>154</v>
      </c>
      <c r="AA5600" s="3" t="s">
        <v>154</v>
      </c>
      <c r="AB5600" s="3" t="s">
        <v>154</v>
      </c>
      <c r="AC5600" s="3" t="s">
        <v>154</v>
      </c>
      <c r="AD5600" s="3" t="s">
        <v>6151</v>
      </c>
      <c r="AE5600" s="3" t="s">
        <v>6151</v>
      </c>
      <c r="AF5600" s="3" t="s">
        <v>154</v>
      </c>
      <c r="AG5600" s="3" t="s">
        <v>154</v>
      </c>
      <c r="AH5600" s="3" t="s">
        <v>6597</v>
      </c>
      <c r="AI5600" s="3" t="s">
        <v>6482</v>
      </c>
      <c r="AJ5600" s="3" t="s">
        <v>6489</v>
      </c>
    </row>
    <row r="5601" spans="1:36" ht="15">
      <c r="A5601" s="10">
        <v>5740</v>
      </c>
      <c r="B5601" t="str">
        <f>IF(K5601="总计","",INDEX(主数据!A:AD,MATCH(J5601,主数据!A:A,0),9))</f>
        <v>环渤海大区公司</v>
      </c>
      <c r="C5601" t="str">
        <f>IF(K5601="","",INDEX(主数据!A:AD,MATCH(J5601,主数据!A:A,0),11))</f>
        <v>天津开发区城区</v>
      </c>
      <c r="D5601" t="str">
        <f t="shared" si="348"/>
        <v>TJ23物业服务费定额</v>
      </c>
      <c r="E5601" s="13" t="str">
        <f t="shared" si="350"/>
        <v/>
      </c>
      <c r="F5601" s="13" t="str">
        <f>IF(E5601="","",IFERROR(IF(IF(K5601="","",INDEX(收费标合同信息维护!A:Q,MATCH(D5601,收费标合同信息维护!J:J,0),10))=D5601,"有","无"),"无"))</f>
        <v/>
      </c>
      <c r="G5601" s="13" t="str">
        <f t="shared" si="349"/>
        <v>TJ23物业服务费定额728117.83</v>
      </c>
      <c r="H5601" s="13" t="str">
        <f t="shared" si="351"/>
        <v>728117.83</v>
      </c>
      <c r="I5601" s="13" t="str">
        <f>IF(G5601="","",IFERROR(IF(IF(K5601="","",INDEX(收费标合同信息维护!A:Q,MATCH(G5601,收费标合同信息维护!M:M,0),13))=G5601,"有","无"),"无"))</f>
        <v>无</v>
      </c>
      <c r="J5601" s="3" t="s">
        <v>2540</v>
      </c>
      <c r="K5601" s="3" t="s">
        <v>17164</v>
      </c>
      <c r="L5601" s="3" t="s">
        <v>6025</v>
      </c>
      <c r="M5601" s="3" t="s">
        <v>6026</v>
      </c>
      <c r="N5601" s="3" t="s">
        <v>6477</v>
      </c>
      <c r="O5601" s="3" t="s">
        <v>6478</v>
      </c>
      <c r="P5601" s="3" t="s">
        <v>4</v>
      </c>
      <c r="Q5601" s="3" t="s">
        <v>17170</v>
      </c>
      <c r="R5601" s="3" t="s">
        <v>6490</v>
      </c>
      <c r="S5601" s="3" t="s">
        <v>6491</v>
      </c>
      <c r="T5601" s="3" t="s">
        <v>7001</v>
      </c>
      <c r="U5601" s="3" t="s">
        <v>154</v>
      </c>
      <c r="V5601" s="3" t="s">
        <v>154</v>
      </c>
      <c r="W5601" s="3" t="s">
        <v>17171</v>
      </c>
      <c r="X5601" s="3" t="s">
        <v>154</v>
      </c>
      <c r="Y5601" s="3" t="s">
        <v>154</v>
      </c>
      <c r="Z5601" s="3" t="s">
        <v>154</v>
      </c>
      <c r="AA5601" s="3" t="s">
        <v>154</v>
      </c>
      <c r="AB5601" s="3" t="s">
        <v>154</v>
      </c>
      <c r="AC5601" s="3" t="s">
        <v>154</v>
      </c>
      <c r="AD5601" s="3" t="s">
        <v>6151</v>
      </c>
      <c r="AE5601" s="3" t="s">
        <v>6151</v>
      </c>
      <c r="AF5601" s="3" t="s">
        <v>154</v>
      </c>
      <c r="AG5601" s="3" t="s">
        <v>154</v>
      </c>
      <c r="AH5601" s="3" t="s">
        <v>6478</v>
      </c>
      <c r="AI5601" s="3" t="s">
        <v>6482</v>
      </c>
      <c r="AJ5601" s="3" t="s">
        <v>6033</v>
      </c>
    </row>
    <row r="5602" spans="1:36" ht="15">
      <c r="A5602" s="10">
        <v>5741</v>
      </c>
      <c r="B5602" t="str">
        <f>IF(K5602="总计","",INDEX(主数据!A:AD,MATCH(J5602,主数据!A:A,0),9))</f>
        <v>华西大区公司</v>
      </c>
      <c r="C5602" t="str">
        <f>IF(K5602="","",INDEX(主数据!A:AD,MATCH(J5602,主数据!A:A,0),11))</f>
        <v>呼和浩特东区</v>
      </c>
      <c r="D5602" t="str">
        <f t="shared" si="348"/>
        <v>NM103物业服务费标准方式2.30</v>
      </c>
      <c r="E5602" s="13" t="str">
        <f t="shared" si="350"/>
        <v>2.30</v>
      </c>
      <c r="F5602" s="13" t="str">
        <f>IF(E5602="","",IFERROR(IF(IF(K5602="","",INDEX(收费标合同信息维护!A:Q,MATCH(D5602,收费标合同信息维护!J:J,0),10))=D5602,"有","无"),"无"))</f>
        <v>无</v>
      </c>
      <c r="G5602" s="13" t="str">
        <f t="shared" si="349"/>
        <v/>
      </c>
      <c r="H5602" s="13" t="str">
        <f t="shared" si="351"/>
        <v/>
      </c>
      <c r="I5602" s="13" t="str">
        <f>IF(G5602="","",IFERROR(IF(IF(K5602="","",INDEX(收费标合同信息维护!A:Q,MATCH(G5602,收费标合同信息维护!M:M,0),13))=G5602,"有","无"),"无"))</f>
        <v/>
      </c>
      <c r="J5602" s="3" t="s">
        <v>3755</v>
      </c>
      <c r="K5602" s="3" t="s">
        <v>17172</v>
      </c>
      <c r="L5602" s="3" t="s">
        <v>6025</v>
      </c>
      <c r="M5602" s="3" t="s">
        <v>6026</v>
      </c>
      <c r="N5602" s="3" t="s">
        <v>6477</v>
      </c>
      <c r="O5602" s="3" t="s">
        <v>6478</v>
      </c>
      <c r="P5602" s="3" t="s">
        <v>6025</v>
      </c>
      <c r="Q5602" s="3" t="s">
        <v>11584</v>
      </c>
      <c r="R5602" s="3" t="s">
        <v>6484</v>
      </c>
      <c r="S5602" s="3" t="s">
        <v>6491</v>
      </c>
      <c r="T5602" s="3" t="s">
        <v>6800</v>
      </c>
      <c r="U5602" s="3" t="s">
        <v>154</v>
      </c>
      <c r="V5602" s="3" t="s">
        <v>7313</v>
      </c>
      <c r="W5602" s="3" t="s">
        <v>154</v>
      </c>
      <c r="X5602" s="3" t="s">
        <v>154</v>
      </c>
      <c r="Y5602" s="3" t="s">
        <v>154</v>
      </c>
      <c r="Z5602" s="3" t="s">
        <v>154</v>
      </c>
      <c r="AA5602" s="3" t="s">
        <v>154</v>
      </c>
      <c r="AB5602" s="3" t="s">
        <v>154</v>
      </c>
      <c r="AC5602" s="3" t="s">
        <v>154</v>
      </c>
      <c r="AD5602" s="3" t="s">
        <v>6151</v>
      </c>
      <c r="AE5602" s="3" t="s">
        <v>6151</v>
      </c>
      <c r="AF5602" s="3" t="s">
        <v>6040</v>
      </c>
      <c r="AG5602" s="3" t="s">
        <v>154</v>
      </c>
      <c r="AH5602" s="3" t="s">
        <v>6478</v>
      </c>
      <c r="AI5602" s="3" t="s">
        <v>6482</v>
      </c>
      <c r="AJ5602" s="3" t="s">
        <v>13683</v>
      </c>
    </row>
    <row r="5603" spans="1:36" ht="15">
      <c r="A5603" s="10">
        <v>5742</v>
      </c>
      <c r="B5603" t="str">
        <f>IF(K5603="总计","",INDEX(主数据!A:AD,MATCH(J5603,主数据!A:A,0),9))</f>
        <v>华西大区公司</v>
      </c>
      <c r="C5603" t="str">
        <f>IF(K5603="","",INDEX(主数据!A:AD,MATCH(J5603,主数据!A:A,0),11))</f>
        <v>呼和浩特东区</v>
      </c>
      <c r="D5603" t="str">
        <f t="shared" si="348"/>
        <v>NM103物业服务费标准方式3.20</v>
      </c>
      <c r="E5603" s="13" t="str">
        <f t="shared" si="350"/>
        <v>3.20</v>
      </c>
      <c r="F5603" s="13" t="str">
        <f>IF(E5603="","",IFERROR(IF(IF(K5603="","",INDEX(收费标合同信息维护!A:Q,MATCH(D5603,收费标合同信息维护!J:J,0),10))=D5603,"有","无"),"无"))</f>
        <v>无</v>
      </c>
      <c r="G5603" s="13" t="str">
        <f t="shared" si="349"/>
        <v/>
      </c>
      <c r="H5603" s="13" t="str">
        <f t="shared" si="351"/>
        <v/>
      </c>
      <c r="I5603" s="13" t="str">
        <f>IF(G5603="","",IFERROR(IF(IF(K5603="","",INDEX(收费标合同信息维护!A:Q,MATCH(G5603,收费标合同信息维护!M:M,0),13))=G5603,"有","无"),"无"))</f>
        <v/>
      </c>
      <c r="J5603" s="3" t="s">
        <v>3755</v>
      </c>
      <c r="K5603" s="3" t="s">
        <v>17172</v>
      </c>
      <c r="L5603" s="3" t="s">
        <v>6025</v>
      </c>
      <c r="M5603" s="3" t="s">
        <v>6026</v>
      </c>
      <c r="N5603" s="3" t="s">
        <v>6477</v>
      </c>
      <c r="O5603" s="3" t="s">
        <v>6478</v>
      </c>
      <c r="P5603" s="3" t="s">
        <v>17173</v>
      </c>
      <c r="Q5603" s="3" t="s">
        <v>6830</v>
      </c>
      <c r="R5603" s="3" t="s">
        <v>6484</v>
      </c>
      <c r="S5603" s="3" t="s">
        <v>6491</v>
      </c>
      <c r="T5603" s="3" t="s">
        <v>17174</v>
      </c>
      <c r="U5603" s="3" t="s">
        <v>154</v>
      </c>
      <c r="V5603" s="3" t="s">
        <v>6857</v>
      </c>
      <c r="W5603" s="3" t="s">
        <v>154</v>
      </c>
      <c r="X5603" s="3" t="s">
        <v>154</v>
      </c>
      <c r="Y5603" s="3" t="s">
        <v>154</v>
      </c>
      <c r="Z5603" s="3" t="s">
        <v>154</v>
      </c>
      <c r="AA5603" s="3" t="s">
        <v>154</v>
      </c>
      <c r="AB5603" s="3" t="s">
        <v>154</v>
      </c>
      <c r="AC5603" s="3" t="s">
        <v>154</v>
      </c>
      <c r="AD5603" s="3" t="s">
        <v>6151</v>
      </c>
      <c r="AE5603" s="3" t="s">
        <v>6151</v>
      </c>
      <c r="AF5603" s="3" t="s">
        <v>6040</v>
      </c>
      <c r="AG5603" s="3" t="s">
        <v>154</v>
      </c>
      <c r="AH5603" s="3" t="s">
        <v>6478</v>
      </c>
      <c r="AI5603" s="3" t="s">
        <v>6482</v>
      </c>
      <c r="AJ5603" s="3" t="s">
        <v>6046</v>
      </c>
    </row>
    <row r="5604" spans="1:36" ht="30">
      <c r="A5604" s="10">
        <v>5743</v>
      </c>
      <c r="B5604" t="str">
        <f>IF(K5604="总计","",INDEX(主数据!A:AD,MATCH(J5604,主数据!A:A,0),9))</f>
        <v>华西大区公司</v>
      </c>
      <c r="C5604" t="str">
        <f>IF(K5604="","",INDEX(主数据!A:AD,MATCH(J5604,主数据!A:A,0),11))</f>
        <v>呼和浩特东区</v>
      </c>
      <c r="D5604" t="str">
        <f t="shared" si="348"/>
        <v>NM103小业主委托停车管理费（固定）定额90.00</v>
      </c>
      <c r="E5604" s="13" t="str">
        <f t="shared" si="350"/>
        <v>90.00</v>
      </c>
      <c r="F5604" s="13" t="str">
        <f>IF(E5604="","",IFERROR(IF(IF(K5604="","",INDEX(收费标合同信息维护!A:Q,MATCH(D5604,收费标合同信息维护!J:J,0),10))=D5604,"有","无"),"无"))</f>
        <v>无</v>
      </c>
      <c r="G5604" s="13" t="str">
        <f t="shared" si="349"/>
        <v>NM103小业主委托停车管理费（固定）定额90.00</v>
      </c>
      <c r="H5604" s="13" t="str">
        <f t="shared" si="351"/>
        <v>90.00</v>
      </c>
      <c r="I5604" s="13" t="str">
        <f>IF(G5604="","",IFERROR(IF(IF(K5604="","",INDEX(收费标合同信息维护!A:Q,MATCH(G5604,收费标合同信息维护!M:M,0),13))=G5604,"有","无"),"无"))</f>
        <v>无</v>
      </c>
      <c r="J5604" s="3" t="s">
        <v>3755</v>
      </c>
      <c r="K5604" s="3" t="s">
        <v>17172</v>
      </c>
      <c r="L5604" s="3" t="s">
        <v>7013</v>
      </c>
      <c r="M5604" s="3" t="s">
        <v>7014</v>
      </c>
      <c r="N5604" s="3" t="s">
        <v>6477</v>
      </c>
      <c r="O5604" s="3" t="s">
        <v>6478</v>
      </c>
      <c r="P5604" s="3" t="s">
        <v>17175</v>
      </c>
      <c r="Q5604" s="3" t="s">
        <v>7015</v>
      </c>
      <c r="R5604" s="3" t="s">
        <v>6490</v>
      </c>
      <c r="S5604" s="3" t="s">
        <v>6491</v>
      </c>
      <c r="T5604" s="3" t="s">
        <v>7848</v>
      </c>
      <c r="U5604" s="3" t="s">
        <v>154</v>
      </c>
      <c r="V5604" s="3" t="s">
        <v>7163</v>
      </c>
      <c r="W5604" s="3" t="s">
        <v>7163</v>
      </c>
      <c r="X5604" s="3" t="s">
        <v>154</v>
      </c>
      <c r="Y5604" s="3" t="s">
        <v>154</v>
      </c>
      <c r="Z5604" s="3" t="s">
        <v>154</v>
      </c>
      <c r="AA5604" s="3" t="s">
        <v>154</v>
      </c>
      <c r="AB5604" s="3" t="s">
        <v>154</v>
      </c>
      <c r="AC5604" s="3" t="s">
        <v>154</v>
      </c>
      <c r="AD5604" s="3" t="s">
        <v>6151</v>
      </c>
      <c r="AE5604" s="3" t="s">
        <v>6151</v>
      </c>
      <c r="AF5604" s="3" t="s">
        <v>6040</v>
      </c>
      <c r="AG5604" s="3" t="s">
        <v>154</v>
      </c>
      <c r="AH5604" s="3" t="s">
        <v>6478</v>
      </c>
      <c r="AI5604" s="3" t="s">
        <v>6482</v>
      </c>
      <c r="AJ5604" s="3" t="s">
        <v>16</v>
      </c>
    </row>
    <row r="5605" spans="1:36" ht="30">
      <c r="A5605" s="10">
        <v>5744</v>
      </c>
      <c r="B5605" t="str">
        <f>IF(K5605="总计","",INDEX(主数据!A:AD,MATCH(J5605,主数据!A:A,0),9))</f>
        <v>华西大区公司</v>
      </c>
      <c r="C5605" t="str">
        <f>IF(K5605="","",INDEX(主数据!A:AD,MATCH(J5605,主数据!A:A,0),11))</f>
        <v>呼和浩特东区</v>
      </c>
      <c r="D5605" t="str">
        <f t="shared" si="348"/>
        <v>NM103小业主委托停车管理费（固定）定额</v>
      </c>
      <c r="E5605" s="13" t="str">
        <f t="shared" si="350"/>
        <v/>
      </c>
      <c r="F5605" s="13" t="str">
        <f>IF(E5605="","",IFERROR(IF(IF(K5605="","",INDEX(收费标合同信息维护!A:Q,MATCH(D5605,收费标合同信息维护!J:J,0),10))=D5605,"有","无"),"无"))</f>
        <v/>
      </c>
      <c r="G5605" s="13" t="str">
        <f t="shared" si="349"/>
        <v>NM103小业主委托停车管理费（固定）定额180.00</v>
      </c>
      <c r="H5605" s="13" t="str">
        <f t="shared" si="351"/>
        <v>180.00</v>
      </c>
      <c r="I5605" s="13" t="str">
        <f>IF(G5605="","",IFERROR(IF(IF(K5605="","",INDEX(收费标合同信息维护!A:Q,MATCH(G5605,收费标合同信息维护!M:M,0),13))=G5605,"有","无"),"无"))</f>
        <v>无</v>
      </c>
      <c r="J5605" s="3" t="s">
        <v>3755</v>
      </c>
      <c r="K5605" s="3" t="s">
        <v>17172</v>
      </c>
      <c r="L5605" s="3" t="s">
        <v>7013</v>
      </c>
      <c r="M5605" s="3" t="s">
        <v>7014</v>
      </c>
      <c r="N5605" s="3" t="s">
        <v>6477</v>
      </c>
      <c r="O5605" s="3" t="s">
        <v>6478</v>
      </c>
      <c r="P5605" s="3" t="s">
        <v>17176</v>
      </c>
      <c r="Q5605" s="3" t="s">
        <v>14687</v>
      </c>
      <c r="R5605" s="3" t="s">
        <v>6490</v>
      </c>
      <c r="S5605" s="3" t="s">
        <v>6491</v>
      </c>
      <c r="T5605" s="3" t="s">
        <v>6537</v>
      </c>
      <c r="U5605" s="3" t="s">
        <v>154</v>
      </c>
      <c r="V5605" s="3" t="s">
        <v>154</v>
      </c>
      <c r="W5605" s="3" t="s">
        <v>6515</v>
      </c>
      <c r="X5605" s="3" t="s">
        <v>154</v>
      </c>
      <c r="Y5605" s="3" t="s">
        <v>154</v>
      </c>
      <c r="Z5605" s="3" t="s">
        <v>154</v>
      </c>
      <c r="AA5605" s="3" t="s">
        <v>154</v>
      </c>
      <c r="AB5605" s="3" t="s">
        <v>154</v>
      </c>
      <c r="AC5605" s="3" t="s">
        <v>154</v>
      </c>
      <c r="AD5605" s="3" t="s">
        <v>6151</v>
      </c>
      <c r="AE5605" s="3" t="s">
        <v>6151</v>
      </c>
      <c r="AF5605" s="3" t="s">
        <v>6040</v>
      </c>
      <c r="AG5605" s="3" t="s">
        <v>154</v>
      </c>
      <c r="AH5605" s="3" t="s">
        <v>6478</v>
      </c>
      <c r="AI5605" s="3" t="s">
        <v>6482</v>
      </c>
      <c r="AJ5605" s="3" t="s">
        <v>6070</v>
      </c>
    </row>
    <row r="5606" spans="1:36" ht="30">
      <c r="A5606" s="10">
        <v>5745</v>
      </c>
      <c r="B5606" t="str">
        <f>IF(K5606="总计","",INDEX(主数据!A:AD,MATCH(J5606,主数据!A:A,0),9))</f>
        <v>华西大区公司</v>
      </c>
      <c r="C5606" t="str">
        <f>IF(K5606="","",INDEX(主数据!A:AD,MATCH(J5606,主数据!A:A,0),11))</f>
        <v>呼和浩特东区</v>
      </c>
      <c r="D5606" t="str">
        <f t="shared" si="348"/>
        <v>NM103小业主委托停车管理费（固定）定额</v>
      </c>
      <c r="E5606" s="13" t="str">
        <f t="shared" si="350"/>
        <v/>
      </c>
      <c r="F5606" s="13" t="str">
        <f>IF(E5606="","",IFERROR(IF(IF(K5606="","",INDEX(收费标合同信息维护!A:Q,MATCH(D5606,收费标合同信息维护!J:J,0),10))=D5606,"有","无"),"无"))</f>
        <v/>
      </c>
      <c r="G5606" s="13" t="str">
        <f t="shared" si="349"/>
        <v>NM103小业主委托停车管理费（固定）定额90.00</v>
      </c>
      <c r="H5606" s="13" t="str">
        <f t="shared" si="351"/>
        <v>90.00</v>
      </c>
      <c r="I5606" s="13" t="str">
        <f>IF(G5606="","",IFERROR(IF(IF(K5606="","",INDEX(收费标合同信息维护!A:Q,MATCH(G5606,收费标合同信息维护!M:M,0),13))=G5606,"有","无"),"无"))</f>
        <v>无</v>
      </c>
      <c r="J5606" s="3" t="s">
        <v>3755</v>
      </c>
      <c r="K5606" s="3" t="s">
        <v>17172</v>
      </c>
      <c r="L5606" s="3" t="s">
        <v>7013</v>
      </c>
      <c r="M5606" s="3" t="s">
        <v>7014</v>
      </c>
      <c r="N5606" s="3" t="s">
        <v>6477</v>
      </c>
      <c r="O5606" s="3" t="s">
        <v>6478</v>
      </c>
      <c r="P5606" s="3" t="s">
        <v>17177</v>
      </c>
      <c r="Q5606" s="3" t="s">
        <v>14768</v>
      </c>
      <c r="R5606" s="3" t="s">
        <v>6490</v>
      </c>
      <c r="S5606" s="3" t="s">
        <v>6491</v>
      </c>
      <c r="T5606" s="3" t="s">
        <v>6496</v>
      </c>
      <c r="U5606" s="3" t="s">
        <v>154</v>
      </c>
      <c r="V5606" s="3" t="s">
        <v>154</v>
      </c>
      <c r="W5606" s="3" t="s">
        <v>7163</v>
      </c>
      <c r="X5606" s="3" t="s">
        <v>154</v>
      </c>
      <c r="Y5606" s="3" t="s">
        <v>154</v>
      </c>
      <c r="Z5606" s="3" t="s">
        <v>154</v>
      </c>
      <c r="AA5606" s="3" t="s">
        <v>154</v>
      </c>
      <c r="AB5606" s="3" t="s">
        <v>154</v>
      </c>
      <c r="AC5606" s="3" t="s">
        <v>154</v>
      </c>
      <c r="AD5606" s="3" t="s">
        <v>6151</v>
      </c>
      <c r="AE5606" s="3" t="s">
        <v>6151</v>
      </c>
      <c r="AF5606" s="3" t="s">
        <v>6040</v>
      </c>
      <c r="AG5606" s="3" t="s">
        <v>154</v>
      </c>
      <c r="AH5606" s="3" t="s">
        <v>6478</v>
      </c>
      <c r="AI5606" s="3" t="s">
        <v>6482</v>
      </c>
      <c r="AJ5606" s="3" t="s">
        <v>17178</v>
      </c>
    </row>
    <row r="5607" spans="1:36" ht="15">
      <c r="A5607" s="10">
        <v>5746</v>
      </c>
      <c r="B5607" t="str">
        <f>IF(K5607="总计","",INDEX(主数据!A:AD,MATCH(J5607,主数据!A:A,0),9))</f>
        <v>华西大区公司</v>
      </c>
      <c r="C5607" t="str">
        <f>IF(K5607="","",INDEX(主数据!A:AD,MATCH(J5607,主数据!A:A,0),11))</f>
        <v>呼和浩特东区</v>
      </c>
      <c r="D5607" t="str">
        <f t="shared" si="348"/>
        <v>NM103空置物业费标准方式1.61</v>
      </c>
      <c r="E5607" s="13" t="str">
        <f t="shared" si="350"/>
        <v>1.61</v>
      </c>
      <c r="F5607" s="13" t="str">
        <f>IF(E5607="","",IFERROR(IF(IF(K5607="","",INDEX(收费标合同信息维护!A:Q,MATCH(D5607,收费标合同信息维护!J:J,0),10))=D5607,"有","无"),"无"))</f>
        <v>无</v>
      </c>
      <c r="G5607" s="13" t="str">
        <f t="shared" si="349"/>
        <v/>
      </c>
      <c r="H5607" s="13" t="str">
        <f t="shared" si="351"/>
        <v/>
      </c>
      <c r="I5607" s="13" t="str">
        <f>IF(G5607="","",IFERROR(IF(IF(K5607="","",INDEX(收费标合同信息维护!A:Q,MATCH(G5607,收费标合同信息维护!M:M,0),13))=G5607,"有","无"),"无"))</f>
        <v/>
      </c>
      <c r="J5607" s="3" t="s">
        <v>3755</v>
      </c>
      <c r="K5607" s="3" t="s">
        <v>17172</v>
      </c>
      <c r="L5607" s="3" t="s">
        <v>6580</v>
      </c>
      <c r="M5607" s="3" t="s">
        <v>6581</v>
      </c>
      <c r="N5607" s="3" t="s">
        <v>6477</v>
      </c>
      <c r="O5607" s="3" t="s">
        <v>6478</v>
      </c>
      <c r="P5607" s="3" t="s">
        <v>17179</v>
      </c>
      <c r="Q5607" s="3" t="s">
        <v>17180</v>
      </c>
      <c r="R5607" s="3" t="s">
        <v>6484</v>
      </c>
      <c r="S5607" s="3" t="s">
        <v>6491</v>
      </c>
      <c r="T5607" s="3" t="s">
        <v>7845</v>
      </c>
      <c r="U5607" s="3" t="s">
        <v>154</v>
      </c>
      <c r="V5607" s="3" t="s">
        <v>11597</v>
      </c>
      <c r="W5607" s="3" t="s">
        <v>154</v>
      </c>
      <c r="X5607" s="3" t="s">
        <v>154</v>
      </c>
      <c r="Y5607" s="3" t="s">
        <v>154</v>
      </c>
      <c r="Z5607" s="3" t="s">
        <v>154</v>
      </c>
      <c r="AA5607" s="3" t="s">
        <v>154</v>
      </c>
      <c r="AB5607" s="3" t="s">
        <v>154</v>
      </c>
      <c r="AC5607" s="3" t="s">
        <v>154</v>
      </c>
      <c r="AD5607" s="3" t="s">
        <v>6151</v>
      </c>
      <c r="AE5607" s="3" t="s">
        <v>6151</v>
      </c>
      <c r="AF5607" s="3" t="s">
        <v>154</v>
      </c>
      <c r="AG5607" s="3" t="s">
        <v>154</v>
      </c>
      <c r="AH5607" s="3" t="s">
        <v>6478</v>
      </c>
      <c r="AI5607" s="3" t="s">
        <v>6482</v>
      </c>
      <c r="AJ5607" s="3" t="s">
        <v>6489</v>
      </c>
    </row>
    <row r="5608" spans="1:36" ht="15">
      <c r="A5608" s="10">
        <v>5747</v>
      </c>
      <c r="B5608" t="str">
        <f>IF(K5608="总计","",INDEX(主数据!A:AD,MATCH(J5608,主数据!A:A,0),9))</f>
        <v>华西大区公司</v>
      </c>
      <c r="C5608" t="str">
        <f>IF(K5608="","",INDEX(主数据!A:AD,MATCH(J5608,主数据!A:A,0),11))</f>
        <v>呼和浩特东区</v>
      </c>
      <c r="D5608" t="str">
        <f t="shared" si="348"/>
        <v>NM103空置物业费标准方式2.24</v>
      </c>
      <c r="E5608" s="13" t="str">
        <f t="shared" si="350"/>
        <v>2.24</v>
      </c>
      <c r="F5608" s="13" t="str">
        <f>IF(E5608="","",IFERROR(IF(IF(K5608="","",INDEX(收费标合同信息维护!A:Q,MATCH(D5608,收费标合同信息维护!J:J,0),10))=D5608,"有","无"),"无"))</f>
        <v>无</v>
      </c>
      <c r="G5608" s="13" t="str">
        <f t="shared" si="349"/>
        <v/>
      </c>
      <c r="H5608" s="13" t="str">
        <f t="shared" si="351"/>
        <v/>
      </c>
      <c r="I5608" s="13" t="str">
        <f>IF(G5608="","",IFERROR(IF(IF(K5608="","",INDEX(收费标合同信息维护!A:Q,MATCH(G5608,收费标合同信息维护!M:M,0),13))=G5608,"有","无"),"无"))</f>
        <v/>
      </c>
      <c r="J5608" s="3" t="s">
        <v>3755</v>
      </c>
      <c r="K5608" s="3" t="s">
        <v>17172</v>
      </c>
      <c r="L5608" s="3" t="s">
        <v>6580</v>
      </c>
      <c r="M5608" s="3" t="s">
        <v>6581</v>
      </c>
      <c r="N5608" s="3" t="s">
        <v>6477</v>
      </c>
      <c r="O5608" s="3" t="s">
        <v>6478</v>
      </c>
      <c r="P5608" s="3" t="s">
        <v>17181</v>
      </c>
      <c r="Q5608" s="3" t="s">
        <v>17182</v>
      </c>
      <c r="R5608" s="3" t="s">
        <v>6484</v>
      </c>
      <c r="S5608" s="3" t="s">
        <v>6491</v>
      </c>
      <c r="T5608" s="3" t="s">
        <v>7845</v>
      </c>
      <c r="U5608" s="3" t="s">
        <v>154</v>
      </c>
      <c r="V5608" s="3" t="s">
        <v>11594</v>
      </c>
      <c r="W5608" s="3" t="s">
        <v>154</v>
      </c>
      <c r="X5608" s="3" t="s">
        <v>154</v>
      </c>
      <c r="Y5608" s="3" t="s">
        <v>154</v>
      </c>
      <c r="Z5608" s="3" t="s">
        <v>154</v>
      </c>
      <c r="AA5608" s="3" t="s">
        <v>154</v>
      </c>
      <c r="AB5608" s="3" t="s">
        <v>154</v>
      </c>
      <c r="AC5608" s="3" t="s">
        <v>154</v>
      </c>
      <c r="AD5608" s="3" t="s">
        <v>6151</v>
      </c>
      <c r="AE5608" s="3" t="s">
        <v>6151</v>
      </c>
      <c r="AF5608" s="3" t="s">
        <v>6040</v>
      </c>
      <c r="AG5608" s="3" t="s">
        <v>154</v>
      </c>
      <c r="AH5608" s="3" t="s">
        <v>6478</v>
      </c>
      <c r="AI5608" s="3" t="s">
        <v>6482</v>
      </c>
      <c r="AJ5608" s="3" t="s">
        <v>20</v>
      </c>
    </row>
    <row r="5609" spans="1:36" ht="30">
      <c r="A5609" s="10">
        <v>5748</v>
      </c>
      <c r="B5609" t="str">
        <f>IF(K5609="总计","",INDEX(主数据!A:AD,MATCH(J5609,主数据!A:A,0),9))</f>
        <v>华北大区公司</v>
      </c>
      <c r="C5609" t="str">
        <f>IF(K5609="","",INDEX(主数据!A:AD,MATCH(J5609,主数据!A:A,0),11))</f>
        <v>北京一城区</v>
      </c>
      <c r="D5609" t="str">
        <f t="shared" si="348"/>
        <v>BJ11物业服务费标准方式0.63</v>
      </c>
      <c r="E5609" s="13" t="str">
        <f t="shared" si="350"/>
        <v>0.63</v>
      </c>
      <c r="F5609" s="13" t="str">
        <f>IF(E5609="","",IFERROR(IF(IF(K5609="","",INDEX(收费标合同信息维护!A:Q,MATCH(D5609,收费标合同信息维护!J:J,0),10))=D5609,"有","无"),"无"))</f>
        <v>无</v>
      </c>
      <c r="G5609" s="13" t="str">
        <f t="shared" si="349"/>
        <v/>
      </c>
      <c r="H5609" s="13" t="str">
        <f t="shared" si="351"/>
        <v/>
      </c>
      <c r="I5609" s="13" t="str">
        <f>IF(G5609="","",IFERROR(IF(IF(K5609="","",INDEX(收费标合同信息维护!A:Q,MATCH(G5609,收费标合同信息维护!M:M,0),13))=G5609,"有","无"),"无"))</f>
        <v/>
      </c>
      <c r="J5609" s="3" t="s">
        <v>2599</v>
      </c>
      <c r="K5609" s="3" t="s">
        <v>17183</v>
      </c>
      <c r="L5609" s="3" t="s">
        <v>6025</v>
      </c>
      <c r="M5609" s="3" t="s">
        <v>6026</v>
      </c>
      <c r="N5609" s="3" t="s">
        <v>6477</v>
      </c>
      <c r="O5609" s="3" t="s">
        <v>6478</v>
      </c>
      <c r="P5609" s="3" t="s">
        <v>17184</v>
      </c>
      <c r="Q5609" s="3" t="s">
        <v>17185</v>
      </c>
      <c r="R5609" s="3" t="s">
        <v>6484</v>
      </c>
      <c r="S5609" s="3" t="s">
        <v>6485</v>
      </c>
      <c r="T5609" s="3" t="s">
        <v>6496</v>
      </c>
      <c r="U5609" s="3" t="s">
        <v>154</v>
      </c>
      <c r="V5609" s="3" t="s">
        <v>8635</v>
      </c>
      <c r="W5609" s="3" t="s">
        <v>154</v>
      </c>
      <c r="X5609" s="3" t="s">
        <v>154</v>
      </c>
      <c r="Y5609" s="3" t="s">
        <v>154</v>
      </c>
      <c r="Z5609" s="3" t="s">
        <v>154</v>
      </c>
      <c r="AA5609" s="3" t="s">
        <v>154</v>
      </c>
      <c r="AB5609" s="3" t="s">
        <v>154</v>
      </c>
      <c r="AC5609" s="3" t="s">
        <v>154</v>
      </c>
      <c r="AD5609" s="3" t="s">
        <v>6151</v>
      </c>
      <c r="AE5609" s="3" t="s">
        <v>6151</v>
      </c>
      <c r="AF5609" s="3" t="s">
        <v>6040</v>
      </c>
      <c r="AG5609" s="3" t="s">
        <v>154</v>
      </c>
      <c r="AH5609" s="3" t="s">
        <v>6478</v>
      </c>
      <c r="AI5609" s="3" t="s">
        <v>6482</v>
      </c>
      <c r="AJ5609" s="3" t="s">
        <v>18458</v>
      </c>
    </row>
    <row r="5610" spans="1:36" ht="30">
      <c r="A5610" s="10">
        <v>5749</v>
      </c>
      <c r="B5610" t="str">
        <f>IF(K5610="总计","",INDEX(主数据!A:AD,MATCH(J5610,主数据!A:A,0),9))</f>
        <v>华北大区公司</v>
      </c>
      <c r="C5610" t="str">
        <f>IF(K5610="","",INDEX(主数据!A:AD,MATCH(J5610,主数据!A:A,0),11))</f>
        <v>北京一城区</v>
      </c>
      <c r="D5610" t="str">
        <f t="shared" si="348"/>
        <v>BJ11物业服务费标准方式1.54</v>
      </c>
      <c r="E5610" s="13" t="str">
        <f t="shared" si="350"/>
        <v>1.54</v>
      </c>
      <c r="F5610" s="13" t="str">
        <f>IF(E5610="","",IFERROR(IF(IF(K5610="","",INDEX(收费标合同信息维护!A:Q,MATCH(D5610,收费标合同信息维护!J:J,0),10))=D5610,"有","无"),"无"))</f>
        <v>无</v>
      </c>
      <c r="G5610" s="13" t="str">
        <f t="shared" si="349"/>
        <v/>
      </c>
      <c r="H5610" s="13" t="str">
        <f t="shared" si="351"/>
        <v/>
      </c>
      <c r="I5610" s="13" t="str">
        <f>IF(G5610="","",IFERROR(IF(IF(K5610="","",INDEX(收费标合同信息维护!A:Q,MATCH(G5610,收费标合同信息维护!M:M,0),13))=G5610,"有","无"),"无"))</f>
        <v/>
      </c>
      <c r="J5610" s="3" t="s">
        <v>2599</v>
      </c>
      <c r="K5610" s="3" t="s">
        <v>17183</v>
      </c>
      <c r="L5610" s="3" t="s">
        <v>6025</v>
      </c>
      <c r="M5610" s="3" t="s">
        <v>6026</v>
      </c>
      <c r="N5610" s="3" t="s">
        <v>6477</v>
      </c>
      <c r="O5610" s="3" t="s">
        <v>6478</v>
      </c>
      <c r="P5610" s="3" t="s">
        <v>17186</v>
      </c>
      <c r="Q5610" s="3" t="s">
        <v>17187</v>
      </c>
      <c r="R5610" s="3" t="s">
        <v>6484</v>
      </c>
      <c r="S5610" s="3" t="s">
        <v>6485</v>
      </c>
      <c r="T5610" s="3" t="s">
        <v>6751</v>
      </c>
      <c r="U5610" s="3" t="s">
        <v>154</v>
      </c>
      <c r="V5610" s="3" t="s">
        <v>11729</v>
      </c>
      <c r="W5610" s="3" t="s">
        <v>154</v>
      </c>
      <c r="X5610" s="3" t="s">
        <v>154</v>
      </c>
      <c r="Y5610" s="3" t="s">
        <v>154</v>
      </c>
      <c r="Z5610" s="3" t="s">
        <v>154</v>
      </c>
      <c r="AA5610" s="3" t="s">
        <v>154</v>
      </c>
      <c r="AB5610" s="3" t="s">
        <v>154</v>
      </c>
      <c r="AC5610" s="3" t="s">
        <v>154</v>
      </c>
      <c r="AD5610" s="3" t="s">
        <v>6151</v>
      </c>
      <c r="AE5610" s="3" t="s">
        <v>6151</v>
      </c>
      <c r="AF5610" s="3" t="s">
        <v>6040</v>
      </c>
      <c r="AG5610" s="3" t="s">
        <v>154</v>
      </c>
      <c r="AH5610" s="3" t="s">
        <v>6478</v>
      </c>
      <c r="AI5610" s="3" t="s">
        <v>6482</v>
      </c>
      <c r="AJ5610" s="3" t="s">
        <v>28</v>
      </c>
    </row>
    <row r="5611" spans="1:36" ht="15">
      <c r="A5611" s="10">
        <v>5750</v>
      </c>
      <c r="B5611" t="str">
        <f>IF(K5611="总计","",INDEX(主数据!A:AD,MATCH(J5611,主数据!A:A,0),9))</f>
        <v>华北大区公司</v>
      </c>
      <c r="C5611" t="str">
        <f>IF(K5611="","",INDEX(主数据!A:AD,MATCH(J5611,主数据!A:A,0),11))</f>
        <v>北京一城区</v>
      </c>
      <c r="D5611" t="str">
        <f t="shared" si="348"/>
        <v>BJ11物业服务费直接录入</v>
      </c>
      <c r="E5611" s="13" t="str">
        <f t="shared" si="350"/>
        <v/>
      </c>
      <c r="F5611" s="13" t="str">
        <f>IF(E5611="","",IFERROR(IF(IF(K5611="","",INDEX(收费标合同信息维护!A:Q,MATCH(D5611,收费标合同信息维护!J:J,0),10))=D5611,"有","无"),"无"))</f>
        <v/>
      </c>
      <c r="G5611" s="13" t="str">
        <f t="shared" si="349"/>
        <v/>
      </c>
      <c r="H5611" s="13" t="str">
        <f t="shared" si="351"/>
        <v/>
      </c>
      <c r="I5611" s="13" t="str">
        <f>IF(G5611="","",IFERROR(IF(IF(K5611="","",INDEX(收费标合同信息维护!A:Q,MATCH(G5611,收费标合同信息维护!M:M,0),13))=G5611,"有","无"),"无"))</f>
        <v/>
      </c>
      <c r="J5611" s="3" t="s">
        <v>2599</v>
      </c>
      <c r="K5611" s="3" t="s">
        <v>17183</v>
      </c>
      <c r="L5611" s="3" t="s">
        <v>6025</v>
      </c>
      <c r="M5611" s="3" t="s">
        <v>6026</v>
      </c>
      <c r="N5611" s="3" t="s">
        <v>6477</v>
      </c>
      <c r="O5611" s="3" t="s">
        <v>6478</v>
      </c>
      <c r="P5611" s="3" t="s">
        <v>17188</v>
      </c>
      <c r="Q5611" s="3" t="s">
        <v>6026</v>
      </c>
      <c r="R5611" s="3" t="s">
        <v>6479</v>
      </c>
      <c r="S5611" s="3" t="s">
        <v>6480</v>
      </c>
      <c r="T5611" s="3" t="s">
        <v>6751</v>
      </c>
      <c r="U5611" s="3" t="s">
        <v>154</v>
      </c>
      <c r="V5611" s="3" t="s">
        <v>154</v>
      </c>
      <c r="W5611" s="3" t="s">
        <v>154</v>
      </c>
      <c r="X5611" s="3" t="s">
        <v>154</v>
      </c>
      <c r="Y5611" s="3" t="s">
        <v>154</v>
      </c>
      <c r="Z5611" s="3" t="s">
        <v>154</v>
      </c>
      <c r="AA5611" s="3" t="s">
        <v>154</v>
      </c>
      <c r="AB5611" s="3" t="s">
        <v>154</v>
      </c>
      <c r="AC5611" s="3" t="s">
        <v>154</v>
      </c>
      <c r="AD5611" s="3" t="s">
        <v>6151</v>
      </c>
      <c r="AE5611" s="3" t="s">
        <v>6151</v>
      </c>
      <c r="AF5611" s="3" t="s">
        <v>154</v>
      </c>
      <c r="AG5611" s="3" t="s">
        <v>154</v>
      </c>
      <c r="AH5611" s="3" t="s">
        <v>6478</v>
      </c>
      <c r="AI5611" s="3" t="s">
        <v>6482</v>
      </c>
      <c r="AJ5611" s="3" t="s">
        <v>18459</v>
      </c>
    </row>
    <row r="5612" spans="1:36" ht="15">
      <c r="A5612" s="10">
        <v>5751</v>
      </c>
      <c r="B5612" t="str">
        <f>IF(K5612="总计","",INDEX(主数据!A:AD,MATCH(J5612,主数据!A:A,0),9))</f>
        <v>华北大区公司</v>
      </c>
      <c r="C5612" t="str">
        <f>IF(K5612="","",INDEX(主数据!A:AD,MATCH(J5612,主数据!A:A,0),11))</f>
        <v>北京一城区</v>
      </c>
      <c r="D5612" t="str">
        <f t="shared" si="348"/>
        <v>BJ11公共电费直接录入</v>
      </c>
      <c r="E5612" s="13" t="str">
        <f t="shared" si="350"/>
        <v/>
      </c>
      <c r="F5612" s="13" t="str">
        <f>IF(E5612="","",IFERROR(IF(IF(K5612="","",INDEX(收费标合同信息维护!A:Q,MATCH(D5612,收费标合同信息维护!J:J,0),10))=D5612,"有","无"),"无"))</f>
        <v/>
      </c>
      <c r="G5612" s="13" t="str">
        <f t="shared" si="349"/>
        <v/>
      </c>
      <c r="H5612" s="13" t="str">
        <f t="shared" si="351"/>
        <v/>
      </c>
      <c r="I5612" s="13" t="str">
        <f>IF(G5612="","",IFERROR(IF(IF(K5612="","",INDEX(收费标合同信息维护!A:Q,MATCH(G5612,收费标合同信息维护!M:M,0),13))=G5612,"有","无"),"无"))</f>
        <v/>
      </c>
      <c r="J5612" s="3" t="s">
        <v>2599</v>
      </c>
      <c r="K5612" s="3" t="s">
        <v>17183</v>
      </c>
      <c r="L5612" s="3" t="s">
        <v>6826</v>
      </c>
      <c r="M5612" s="3" t="s">
        <v>7076</v>
      </c>
      <c r="N5612" s="3" t="s">
        <v>6477</v>
      </c>
      <c r="O5612" s="3" t="s">
        <v>6478</v>
      </c>
      <c r="P5612" s="3" t="s">
        <v>17189</v>
      </c>
      <c r="Q5612" s="3" t="s">
        <v>11743</v>
      </c>
      <c r="R5612" s="3" t="s">
        <v>6479</v>
      </c>
      <c r="S5612" s="3" t="s">
        <v>6480</v>
      </c>
      <c r="T5612" s="3" t="s">
        <v>6751</v>
      </c>
      <c r="U5612" s="3" t="s">
        <v>154</v>
      </c>
      <c r="V5612" s="3" t="s">
        <v>154</v>
      </c>
      <c r="W5612" s="3" t="s">
        <v>154</v>
      </c>
      <c r="X5612" s="3" t="s">
        <v>154</v>
      </c>
      <c r="Y5612" s="3" t="s">
        <v>154</v>
      </c>
      <c r="Z5612" s="3" t="s">
        <v>154</v>
      </c>
      <c r="AA5612" s="3" t="s">
        <v>154</v>
      </c>
      <c r="AB5612" s="3" t="s">
        <v>154</v>
      </c>
      <c r="AC5612" s="3" t="s">
        <v>154</v>
      </c>
      <c r="AD5612" s="3" t="s">
        <v>6151</v>
      </c>
      <c r="AE5612" s="3" t="s">
        <v>6151</v>
      </c>
      <c r="AF5612" s="3" t="s">
        <v>154</v>
      </c>
      <c r="AG5612" s="3" t="s">
        <v>154</v>
      </c>
      <c r="AH5612" s="3" t="s">
        <v>6478</v>
      </c>
      <c r="AI5612" s="3" t="s">
        <v>6482</v>
      </c>
      <c r="AJ5612" s="3" t="s">
        <v>6489</v>
      </c>
    </row>
    <row r="5613" spans="1:36" ht="15">
      <c r="A5613" s="10">
        <v>5752</v>
      </c>
      <c r="B5613" t="str">
        <f>IF(K5613="总计","",INDEX(主数据!A:AD,MATCH(J5613,主数据!A:A,0),9))</f>
        <v>华北大区公司</v>
      </c>
      <c r="C5613" t="str">
        <f>IF(K5613="","",INDEX(主数据!A:AD,MATCH(J5613,主数据!A:A,0),11))</f>
        <v>北京一城区</v>
      </c>
      <c r="D5613" t="str">
        <f t="shared" si="348"/>
        <v>BJ11公共电费直接录入</v>
      </c>
      <c r="E5613" s="13" t="str">
        <f t="shared" si="350"/>
        <v/>
      </c>
      <c r="F5613" s="13" t="str">
        <f>IF(E5613="","",IFERROR(IF(IF(K5613="","",INDEX(收费标合同信息维护!A:Q,MATCH(D5613,收费标合同信息维护!J:J,0),10))=D5613,"有","无"),"无"))</f>
        <v/>
      </c>
      <c r="G5613" s="13" t="str">
        <f t="shared" si="349"/>
        <v/>
      </c>
      <c r="H5613" s="13" t="str">
        <f t="shared" si="351"/>
        <v/>
      </c>
      <c r="I5613" s="13" t="str">
        <f>IF(G5613="","",IFERROR(IF(IF(K5613="","",INDEX(收费标合同信息维护!A:Q,MATCH(G5613,收费标合同信息维护!M:M,0),13))=G5613,"有","无"),"无"))</f>
        <v/>
      </c>
      <c r="J5613" s="3" t="s">
        <v>2599</v>
      </c>
      <c r="K5613" s="3" t="s">
        <v>17183</v>
      </c>
      <c r="L5613" s="3" t="s">
        <v>6826</v>
      </c>
      <c r="M5613" s="3" t="s">
        <v>7076</v>
      </c>
      <c r="N5613" s="3" t="s">
        <v>6477</v>
      </c>
      <c r="O5613" s="3" t="s">
        <v>6478</v>
      </c>
      <c r="P5613" s="3" t="s">
        <v>17190</v>
      </c>
      <c r="Q5613" s="3" t="s">
        <v>11743</v>
      </c>
      <c r="R5613" s="3" t="s">
        <v>6479</v>
      </c>
      <c r="S5613" s="3" t="s">
        <v>6480</v>
      </c>
      <c r="T5613" s="3" t="s">
        <v>6751</v>
      </c>
      <c r="U5613" s="3" t="s">
        <v>154</v>
      </c>
      <c r="V5613" s="3" t="s">
        <v>154</v>
      </c>
      <c r="W5613" s="3" t="s">
        <v>154</v>
      </c>
      <c r="X5613" s="3" t="s">
        <v>154</v>
      </c>
      <c r="Y5613" s="3" t="s">
        <v>154</v>
      </c>
      <c r="Z5613" s="3" t="s">
        <v>154</v>
      </c>
      <c r="AA5613" s="3" t="s">
        <v>154</v>
      </c>
      <c r="AB5613" s="3" t="s">
        <v>154</v>
      </c>
      <c r="AC5613" s="3" t="s">
        <v>154</v>
      </c>
      <c r="AD5613" s="3" t="s">
        <v>6151</v>
      </c>
      <c r="AE5613" s="3" t="s">
        <v>6151</v>
      </c>
      <c r="AF5613" s="3" t="s">
        <v>154</v>
      </c>
      <c r="AG5613" s="3" t="s">
        <v>154</v>
      </c>
      <c r="AH5613" s="3" t="s">
        <v>6478</v>
      </c>
      <c r="AI5613" s="3" t="s">
        <v>6482</v>
      </c>
      <c r="AJ5613" s="3" t="s">
        <v>18459</v>
      </c>
    </row>
    <row r="5614" spans="1:36" ht="15">
      <c r="A5614" s="10">
        <v>5753</v>
      </c>
      <c r="B5614" t="str">
        <f>IF(K5614="总计","",INDEX(主数据!A:AD,MATCH(J5614,主数据!A:A,0),9))</f>
        <v>华北大区公司</v>
      </c>
      <c r="C5614" t="str">
        <f>IF(K5614="","",INDEX(主数据!A:AD,MATCH(J5614,主数据!A:A,0),11))</f>
        <v>北京一城区</v>
      </c>
      <c r="D5614" t="str">
        <f t="shared" si="348"/>
        <v>BJ11公共电费定额</v>
      </c>
      <c r="E5614" s="13" t="str">
        <f t="shared" si="350"/>
        <v/>
      </c>
      <c r="F5614" s="13" t="str">
        <f>IF(E5614="","",IFERROR(IF(IF(K5614="","",INDEX(收费标合同信息维护!A:Q,MATCH(D5614,收费标合同信息维护!J:J,0),10))=D5614,"有","无"),"无"))</f>
        <v/>
      </c>
      <c r="G5614" s="13" t="str">
        <f t="shared" si="349"/>
        <v>BJ11公共电费定额2.50</v>
      </c>
      <c r="H5614" s="13" t="str">
        <f t="shared" si="351"/>
        <v>2.50</v>
      </c>
      <c r="I5614" s="13" t="str">
        <f>IF(G5614="","",IFERROR(IF(IF(K5614="","",INDEX(收费标合同信息维护!A:Q,MATCH(G5614,收费标合同信息维护!M:M,0),13))=G5614,"有","无"),"无"))</f>
        <v>无</v>
      </c>
      <c r="J5614" s="3" t="s">
        <v>2599</v>
      </c>
      <c r="K5614" s="3" t="s">
        <v>17183</v>
      </c>
      <c r="L5614" s="3" t="s">
        <v>6826</v>
      </c>
      <c r="M5614" s="3" t="s">
        <v>7076</v>
      </c>
      <c r="N5614" s="3" t="s">
        <v>6477</v>
      </c>
      <c r="O5614" s="3" t="s">
        <v>6478</v>
      </c>
      <c r="P5614" s="3" t="s">
        <v>17191</v>
      </c>
      <c r="Q5614" s="3" t="s">
        <v>17192</v>
      </c>
      <c r="R5614" s="3" t="s">
        <v>6490</v>
      </c>
      <c r="S5614" s="3" t="s">
        <v>6485</v>
      </c>
      <c r="T5614" s="3" t="s">
        <v>7034</v>
      </c>
      <c r="U5614" s="3" t="s">
        <v>154</v>
      </c>
      <c r="V5614" s="3" t="s">
        <v>154</v>
      </c>
      <c r="W5614" s="3" t="s">
        <v>6675</v>
      </c>
      <c r="X5614" s="3" t="s">
        <v>154</v>
      </c>
      <c r="Y5614" s="3" t="s">
        <v>154</v>
      </c>
      <c r="Z5614" s="3" t="s">
        <v>154</v>
      </c>
      <c r="AA5614" s="3" t="s">
        <v>154</v>
      </c>
      <c r="AB5614" s="3" t="s">
        <v>154</v>
      </c>
      <c r="AC5614" s="3" t="s">
        <v>154</v>
      </c>
      <c r="AD5614" s="3" t="s">
        <v>6151</v>
      </c>
      <c r="AE5614" s="3" t="s">
        <v>6151</v>
      </c>
      <c r="AF5614" s="3" t="s">
        <v>154</v>
      </c>
      <c r="AG5614" s="3" t="s">
        <v>154</v>
      </c>
      <c r="AH5614" s="3" t="s">
        <v>6597</v>
      </c>
      <c r="AI5614" s="3" t="s">
        <v>6482</v>
      </c>
      <c r="AJ5614" s="3" t="s">
        <v>6032</v>
      </c>
    </row>
    <row r="5615" spans="1:36" ht="30">
      <c r="A5615" s="10">
        <v>5754</v>
      </c>
      <c r="B5615" t="str">
        <f>IF(K5615="总计","",INDEX(主数据!A:AD,MATCH(J5615,主数据!A:A,0),9))</f>
        <v>华北大区公司</v>
      </c>
      <c r="C5615" t="str">
        <f>IF(K5615="","",INDEX(主数据!A:AD,MATCH(J5615,主数据!A:A,0),11))</f>
        <v>北京一城区</v>
      </c>
      <c r="D5615" t="str">
        <f t="shared" si="348"/>
        <v>BJ11生活垃圾清运费-委托清运定额</v>
      </c>
      <c r="E5615" s="13" t="str">
        <f t="shared" si="350"/>
        <v/>
      </c>
      <c r="F5615" s="13" t="str">
        <f>IF(E5615="","",IFERROR(IF(IF(K5615="","",INDEX(收费标合同信息维护!A:Q,MATCH(D5615,收费标合同信息维护!J:J,0),10))=D5615,"有","无"),"无"))</f>
        <v/>
      </c>
      <c r="G5615" s="13" t="str">
        <f t="shared" si="349"/>
        <v>BJ11生活垃圾清运费-委托清运定额2.50</v>
      </c>
      <c r="H5615" s="13" t="str">
        <f t="shared" si="351"/>
        <v>2.50</v>
      </c>
      <c r="I5615" s="13" t="str">
        <f>IF(G5615="","",IFERROR(IF(IF(K5615="","",INDEX(收费标合同信息维护!A:Q,MATCH(G5615,收费标合同信息维护!M:M,0),13))=G5615,"有","无"),"无"))</f>
        <v>无</v>
      </c>
      <c r="J5615" s="3" t="s">
        <v>2599</v>
      </c>
      <c r="K5615" s="3" t="s">
        <v>17183</v>
      </c>
      <c r="L5615" s="3" t="s">
        <v>6630</v>
      </c>
      <c r="M5615" s="3" t="s">
        <v>6631</v>
      </c>
      <c r="N5615" s="3" t="s">
        <v>6477</v>
      </c>
      <c r="O5615" s="3" t="s">
        <v>6478</v>
      </c>
      <c r="P5615" s="3" t="s">
        <v>17193</v>
      </c>
      <c r="Q5615" s="3" t="s">
        <v>17194</v>
      </c>
      <c r="R5615" s="3" t="s">
        <v>6490</v>
      </c>
      <c r="S5615" s="3" t="s">
        <v>6485</v>
      </c>
      <c r="T5615" s="3" t="s">
        <v>7034</v>
      </c>
      <c r="U5615" s="3" t="s">
        <v>154</v>
      </c>
      <c r="V5615" s="3" t="s">
        <v>154</v>
      </c>
      <c r="W5615" s="3" t="s">
        <v>6675</v>
      </c>
      <c r="X5615" s="3" t="s">
        <v>154</v>
      </c>
      <c r="Y5615" s="3" t="s">
        <v>154</v>
      </c>
      <c r="Z5615" s="3" t="s">
        <v>154</v>
      </c>
      <c r="AA5615" s="3" t="s">
        <v>154</v>
      </c>
      <c r="AB5615" s="3" t="s">
        <v>154</v>
      </c>
      <c r="AC5615" s="3" t="s">
        <v>154</v>
      </c>
      <c r="AD5615" s="3" t="s">
        <v>6151</v>
      </c>
      <c r="AE5615" s="3" t="s">
        <v>6151</v>
      </c>
      <c r="AF5615" s="3" t="s">
        <v>154</v>
      </c>
      <c r="AG5615" s="3" t="s">
        <v>154</v>
      </c>
      <c r="AH5615" s="3" t="s">
        <v>6478</v>
      </c>
      <c r="AI5615" s="3" t="s">
        <v>6482</v>
      </c>
      <c r="AJ5615" s="3" t="s">
        <v>18459</v>
      </c>
    </row>
    <row r="5616" spans="1:36" ht="30">
      <c r="A5616" s="10">
        <v>5755</v>
      </c>
      <c r="B5616" t="str">
        <f>IF(K5616="总计","",INDEX(主数据!A:AD,MATCH(J5616,主数据!A:A,0),9))</f>
        <v>华北大区公司</v>
      </c>
      <c r="C5616" t="str">
        <f>IF(K5616="","",INDEX(主数据!A:AD,MATCH(J5616,主数据!A:A,0),11))</f>
        <v>北京一城区</v>
      </c>
      <c r="D5616" t="str">
        <f t="shared" si="348"/>
        <v>BJ11生活垃圾消纳费（非仪表）直接录入</v>
      </c>
      <c r="E5616" s="13" t="str">
        <f t="shared" si="350"/>
        <v/>
      </c>
      <c r="F5616" s="13" t="str">
        <f>IF(E5616="","",IFERROR(IF(IF(K5616="","",INDEX(收费标合同信息维护!A:Q,MATCH(D5616,收费标合同信息维护!J:J,0),10))=D5616,"有","无"),"无"))</f>
        <v/>
      </c>
      <c r="G5616" s="13" t="str">
        <f t="shared" si="349"/>
        <v/>
      </c>
      <c r="H5616" s="13" t="str">
        <f t="shared" si="351"/>
        <v/>
      </c>
      <c r="I5616" s="13" t="str">
        <f>IF(G5616="","",IFERROR(IF(IF(K5616="","",INDEX(收费标合同信息维护!A:Q,MATCH(G5616,收费标合同信息维护!M:M,0),13))=G5616,"有","无"),"无"))</f>
        <v/>
      </c>
      <c r="J5616" s="3" t="s">
        <v>2599</v>
      </c>
      <c r="K5616" s="3" t="s">
        <v>17183</v>
      </c>
      <c r="L5616" s="3" t="s">
        <v>6906</v>
      </c>
      <c r="M5616" s="3" t="s">
        <v>6907</v>
      </c>
      <c r="N5616" s="3" t="s">
        <v>6477</v>
      </c>
      <c r="O5616" s="3" t="s">
        <v>6478</v>
      </c>
      <c r="P5616" s="3" t="s">
        <v>17189</v>
      </c>
      <c r="Q5616" s="3" t="s">
        <v>6632</v>
      </c>
      <c r="R5616" s="3" t="s">
        <v>6479</v>
      </c>
      <c r="S5616" s="3" t="s">
        <v>6480</v>
      </c>
      <c r="T5616" s="3" t="s">
        <v>6751</v>
      </c>
      <c r="U5616" s="3" t="s">
        <v>154</v>
      </c>
      <c r="V5616" s="3" t="s">
        <v>154</v>
      </c>
      <c r="W5616" s="3" t="s">
        <v>154</v>
      </c>
      <c r="X5616" s="3" t="s">
        <v>154</v>
      </c>
      <c r="Y5616" s="3" t="s">
        <v>154</v>
      </c>
      <c r="Z5616" s="3" t="s">
        <v>154</v>
      </c>
      <c r="AA5616" s="3" t="s">
        <v>154</v>
      </c>
      <c r="AB5616" s="3" t="s">
        <v>154</v>
      </c>
      <c r="AC5616" s="3" t="s">
        <v>154</v>
      </c>
      <c r="AD5616" s="3" t="s">
        <v>6151</v>
      </c>
      <c r="AE5616" s="3" t="s">
        <v>6151</v>
      </c>
      <c r="AF5616" s="3" t="s">
        <v>154</v>
      </c>
      <c r="AG5616" s="3" t="s">
        <v>154</v>
      </c>
      <c r="AH5616" s="3" t="s">
        <v>6478</v>
      </c>
      <c r="AI5616" s="3" t="s">
        <v>6482</v>
      </c>
      <c r="AJ5616" s="3" t="s">
        <v>18459</v>
      </c>
    </row>
    <row r="5617" spans="1:36" ht="30">
      <c r="A5617" s="10">
        <v>5756</v>
      </c>
      <c r="B5617" t="str">
        <f>IF(K5617="总计","",INDEX(主数据!A:AD,MATCH(J5617,主数据!A:A,0),9))</f>
        <v>华北大区公司</v>
      </c>
      <c r="C5617" t="str">
        <f>IF(K5617="","",INDEX(主数据!A:AD,MATCH(J5617,主数据!A:A,0),11))</f>
        <v>北京一城区</v>
      </c>
      <c r="D5617" t="str">
        <f t="shared" si="348"/>
        <v>BJ11生活垃圾消纳费（非仪表）定额</v>
      </c>
      <c r="E5617" s="13" t="str">
        <f t="shared" si="350"/>
        <v/>
      </c>
      <c r="F5617" s="13" t="str">
        <f>IF(E5617="","",IFERROR(IF(IF(K5617="","",INDEX(收费标合同信息维护!A:Q,MATCH(D5617,收费标合同信息维护!J:J,0),10))=D5617,"有","无"),"无"))</f>
        <v/>
      </c>
      <c r="G5617" s="13" t="str">
        <f t="shared" si="349"/>
        <v>BJ11生活垃圾消纳费（非仪表）定额1.00</v>
      </c>
      <c r="H5617" s="13" t="str">
        <f t="shared" si="351"/>
        <v>1.00</v>
      </c>
      <c r="I5617" s="13" t="str">
        <f>IF(G5617="","",IFERROR(IF(IF(K5617="","",INDEX(收费标合同信息维护!A:Q,MATCH(G5617,收费标合同信息维护!M:M,0),13))=G5617,"有","无"),"无"))</f>
        <v>无</v>
      </c>
      <c r="J5617" s="3" t="s">
        <v>2599</v>
      </c>
      <c r="K5617" s="3" t="s">
        <v>17183</v>
      </c>
      <c r="L5617" s="3" t="s">
        <v>6906</v>
      </c>
      <c r="M5617" s="3" t="s">
        <v>6907</v>
      </c>
      <c r="N5617" s="3" t="s">
        <v>6477</v>
      </c>
      <c r="O5617" s="3" t="s">
        <v>6478</v>
      </c>
      <c r="P5617" s="3" t="s">
        <v>17195</v>
      </c>
      <c r="Q5617" s="3" t="s">
        <v>17196</v>
      </c>
      <c r="R5617" s="3" t="s">
        <v>6490</v>
      </c>
      <c r="S5617" s="3" t="s">
        <v>6485</v>
      </c>
      <c r="T5617" s="3" t="s">
        <v>7034</v>
      </c>
      <c r="U5617" s="3" t="s">
        <v>154</v>
      </c>
      <c r="V5617" s="3" t="s">
        <v>154</v>
      </c>
      <c r="W5617" s="3" t="s">
        <v>6737</v>
      </c>
      <c r="X5617" s="3" t="s">
        <v>154</v>
      </c>
      <c r="Y5617" s="3" t="s">
        <v>154</v>
      </c>
      <c r="Z5617" s="3" t="s">
        <v>154</v>
      </c>
      <c r="AA5617" s="3" t="s">
        <v>154</v>
      </c>
      <c r="AB5617" s="3" t="s">
        <v>154</v>
      </c>
      <c r="AC5617" s="3" t="s">
        <v>154</v>
      </c>
      <c r="AD5617" s="3" t="s">
        <v>6151</v>
      </c>
      <c r="AE5617" s="3" t="s">
        <v>6151</v>
      </c>
      <c r="AF5617" s="3" t="s">
        <v>154</v>
      </c>
      <c r="AG5617" s="3" t="s">
        <v>154</v>
      </c>
      <c r="AH5617" s="3" t="s">
        <v>6478</v>
      </c>
      <c r="AI5617" s="3" t="s">
        <v>6482</v>
      </c>
      <c r="AJ5617" s="3" t="s">
        <v>18459</v>
      </c>
    </row>
    <row r="5618" spans="1:36" ht="15">
      <c r="A5618" s="10">
        <v>5757</v>
      </c>
      <c r="B5618" t="str">
        <f>IF(K5618="总计","",INDEX(主数据!A:AD,MATCH(J5618,主数据!A:A,0),9))</f>
        <v>华北大区公司</v>
      </c>
      <c r="C5618" t="str">
        <f>IF(K5618="","",INDEX(主数据!A:AD,MATCH(J5618,主数据!A:A,0),11))</f>
        <v>北京一城区</v>
      </c>
      <c r="D5618" t="str">
        <f t="shared" si="348"/>
        <v>BJ11自来水费（简易征收）标准方式9.00</v>
      </c>
      <c r="E5618" s="13" t="str">
        <f t="shared" si="350"/>
        <v>9.00</v>
      </c>
      <c r="F5618" s="13" t="str">
        <f>IF(E5618="","",IFERROR(IF(IF(K5618="","",INDEX(收费标合同信息维护!A:Q,MATCH(D5618,收费标合同信息维护!J:J,0),10))=D5618,"有","无"),"无"))</f>
        <v>无</v>
      </c>
      <c r="G5618" s="13" t="str">
        <f t="shared" si="349"/>
        <v/>
      </c>
      <c r="H5618" s="13" t="str">
        <f t="shared" si="351"/>
        <v/>
      </c>
      <c r="I5618" s="13" t="str">
        <f>IF(G5618="","",IFERROR(IF(IF(K5618="","",INDEX(收费标合同信息维护!A:Q,MATCH(G5618,收费标合同信息维护!M:M,0),13))=G5618,"有","无"),"无"))</f>
        <v/>
      </c>
      <c r="J5618" s="3" t="s">
        <v>2599</v>
      </c>
      <c r="K5618" s="3" t="s">
        <v>17183</v>
      </c>
      <c r="L5618" s="3" t="s">
        <v>6615</v>
      </c>
      <c r="M5618" s="3" t="s">
        <v>6616</v>
      </c>
      <c r="N5618" s="3" t="s">
        <v>6603</v>
      </c>
      <c r="O5618" s="3" t="s">
        <v>6478</v>
      </c>
      <c r="P5618" s="3" t="s">
        <v>17197</v>
      </c>
      <c r="Q5618" s="3" t="s">
        <v>17198</v>
      </c>
      <c r="R5618" s="3" t="s">
        <v>6484</v>
      </c>
      <c r="S5618" s="3" t="s">
        <v>6491</v>
      </c>
      <c r="T5618" s="3" t="s">
        <v>17199</v>
      </c>
      <c r="U5618" s="3" t="s">
        <v>154</v>
      </c>
      <c r="V5618" s="3" t="s">
        <v>9120</v>
      </c>
      <c r="W5618" s="3" t="s">
        <v>154</v>
      </c>
      <c r="X5618" s="3" t="s">
        <v>154</v>
      </c>
      <c r="Y5618" s="3" t="s">
        <v>154</v>
      </c>
      <c r="Z5618" s="3" t="s">
        <v>154</v>
      </c>
      <c r="AA5618" s="3" t="s">
        <v>154</v>
      </c>
      <c r="AB5618" s="3" t="s">
        <v>154</v>
      </c>
      <c r="AC5618" s="3" t="s">
        <v>154</v>
      </c>
      <c r="AD5618" s="3" t="s">
        <v>6151</v>
      </c>
      <c r="AE5618" s="3" t="s">
        <v>6151</v>
      </c>
      <c r="AF5618" s="3" t="s">
        <v>154</v>
      </c>
      <c r="AG5618" s="3" t="s">
        <v>154</v>
      </c>
      <c r="AH5618" s="3" t="s">
        <v>6478</v>
      </c>
      <c r="AI5618" s="3" t="s">
        <v>6482</v>
      </c>
      <c r="AJ5618" s="3" t="s">
        <v>6489</v>
      </c>
    </row>
    <row r="5619" spans="1:36" ht="15">
      <c r="A5619" s="10">
        <v>5758</v>
      </c>
      <c r="B5619" t="str">
        <f>IF(K5619="总计","",INDEX(主数据!A:AD,MATCH(J5619,主数据!A:A,0),9))</f>
        <v>华北大区公司</v>
      </c>
      <c r="C5619" t="str">
        <f>IF(K5619="","",INDEX(主数据!A:AD,MATCH(J5619,主数据!A:A,0),11))</f>
        <v>北京一城区</v>
      </c>
      <c r="D5619" t="str">
        <f t="shared" si="348"/>
        <v>BJ11自来水费（简易征收）标准方式10.00</v>
      </c>
      <c r="E5619" s="13" t="str">
        <f t="shared" si="350"/>
        <v>10.00</v>
      </c>
      <c r="F5619" s="13" t="str">
        <f>IF(E5619="","",IFERROR(IF(IF(K5619="","",INDEX(收费标合同信息维护!A:Q,MATCH(D5619,收费标合同信息维护!J:J,0),10))=D5619,"有","无"),"无"))</f>
        <v>无</v>
      </c>
      <c r="G5619" s="13" t="str">
        <f t="shared" si="349"/>
        <v/>
      </c>
      <c r="H5619" s="13" t="str">
        <f t="shared" si="351"/>
        <v/>
      </c>
      <c r="I5619" s="13" t="str">
        <f>IF(G5619="","",IFERROR(IF(IF(K5619="","",INDEX(收费标合同信息维护!A:Q,MATCH(G5619,收费标合同信息维护!M:M,0),13))=G5619,"有","无"),"无"))</f>
        <v/>
      </c>
      <c r="J5619" s="3" t="s">
        <v>2599</v>
      </c>
      <c r="K5619" s="3" t="s">
        <v>17183</v>
      </c>
      <c r="L5619" s="3" t="s">
        <v>6615</v>
      </c>
      <c r="M5619" s="3" t="s">
        <v>6616</v>
      </c>
      <c r="N5619" s="3" t="s">
        <v>6603</v>
      </c>
      <c r="O5619" s="3" t="s">
        <v>6478</v>
      </c>
      <c r="P5619" s="3" t="s">
        <v>17200</v>
      </c>
      <c r="Q5619" s="3" t="s">
        <v>17201</v>
      </c>
      <c r="R5619" s="3" t="s">
        <v>6484</v>
      </c>
      <c r="S5619" s="3" t="s">
        <v>6491</v>
      </c>
      <c r="T5619" s="3" t="s">
        <v>17199</v>
      </c>
      <c r="U5619" s="3" t="s">
        <v>154</v>
      </c>
      <c r="V5619" s="3" t="s">
        <v>6708</v>
      </c>
      <c r="W5619" s="3" t="s">
        <v>154</v>
      </c>
      <c r="X5619" s="3" t="s">
        <v>154</v>
      </c>
      <c r="Y5619" s="3" t="s">
        <v>154</v>
      </c>
      <c r="Z5619" s="3" t="s">
        <v>154</v>
      </c>
      <c r="AA5619" s="3" t="s">
        <v>154</v>
      </c>
      <c r="AB5619" s="3" t="s">
        <v>154</v>
      </c>
      <c r="AC5619" s="3" t="s">
        <v>154</v>
      </c>
      <c r="AD5619" s="3" t="s">
        <v>6151</v>
      </c>
      <c r="AE5619" s="3" t="s">
        <v>6151</v>
      </c>
      <c r="AF5619" s="3" t="s">
        <v>154</v>
      </c>
      <c r="AG5619" s="3" t="s">
        <v>154</v>
      </c>
      <c r="AH5619" s="3" t="s">
        <v>6478</v>
      </c>
      <c r="AI5619" s="3" t="s">
        <v>6482</v>
      </c>
      <c r="AJ5619" s="3" t="s">
        <v>6489</v>
      </c>
    </row>
    <row r="5620" spans="1:36" ht="30">
      <c r="A5620" s="10">
        <v>5759</v>
      </c>
      <c r="B5620" t="str">
        <f>IF(K5620="总计","",INDEX(主数据!A:AD,MATCH(J5620,主数据!A:A,0),9))</f>
        <v>环渤海大区公司</v>
      </c>
      <c r="C5620" t="str">
        <f>IF(K5620="","",INDEX(主数据!A:AD,MATCH(J5620,主数据!A:A,0),11))</f>
        <v>天津生态城城区</v>
      </c>
      <c r="D5620" t="str">
        <f t="shared" si="348"/>
        <v>TJ80物业服务费标准方式4.54</v>
      </c>
      <c r="E5620" s="13" t="str">
        <f t="shared" si="350"/>
        <v>4.54</v>
      </c>
      <c r="F5620" s="13" t="str">
        <f>IF(E5620="","",IFERROR(IF(IF(K5620="","",INDEX(收费标合同信息维护!A:Q,MATCH(D5620,收费标合同信息维护!J:J,0),10))=D5620,"有","无"),"无"))</f>
        <v>无</v>
      </c>
      <c r="G5620" s="13" t="str">
        <f t="shared" si="349"/>
        <v/>
      </c>
      <c r="H5620" s="13" t="str">
        <f t="shared" si="351"/>
        <v/>
      </c>
      <c r="I5620" s="13" t="str">
        <f>IF(G5620="","",IFERROR(IF(IF(K5620="","",INDEX(收费标合同信息维护!A:Q,MATCH(G5620,收费标合同信息维护!M:M,0),13))=G5620,"有","无"),"无"))</f>
        <v/>
      </c>
      <c r="J5620" s="3" t="s">
        <v>3555</v>
      </c>
      <c r="K5620" s="3" t="s">
        <v>17202</v>
      </c>
      <c r="L5620" s="3" t="s">
        <v>6025</v>
      </c>
      <c r="M5620" s="3" t="s">
        <v>6026</v>
      </c>
      <c r="N5620" s="3" t="s">
        <v>6477</v>
      </c>
      <c r="O5620" s="3" t="s">
        <v>6478</v>
      </c>
      <c r="P5620" s="3" t="s">
        <v>17203</v>
      </c>
      <c r="Q5620" s="3" t="s">
        <v>17204</v>
      </c>
      <c r="R5620" s="3" t="s">
        <v>6484</v>
      </c>
      <c r="S5620" s="3" t="s">
        <v>6491</v>
      </c>
      <c r="T5620" s="3" t="s">
        <v>6633</v>
      </c>
      <c r="U5620" s="3" t="s">
        <v>154</v>
      </c>
      <c r="V5620" s="3" t="s">
        <v>17205</v>
      </c>
      <c r="W5620" s="3" t="s">
        <v>154</v>
      </c>
      <c r="X5620" s="3" t="s">
        <v>154</v>
      </c>
      <c r="Y5620" s="3" t="s">
        <v>154</v>
      </c>
      <c r="Z5620" s="3" t="s">
        <v>154</v>
      </c>
      <c r="AA5620" s="3" t="s">
        <v>154</v>
      </c>
      <c r="AB5620" s="3" t="s">
        <v>154</v>
      </c>
      <c r="AC5620" s="3" t="s">
        <v>154</v>
      </c>
      <c r="AD5620" s="3" t="s">
        <v>6151</v>
      </c>
      <c r="AE5620" s="3" t="s">
        <v>6151</v>
      </c>
      <c r="AF5620" s="3" t="s">
        <v>154</v>
      </c>
      <c r="AG5620" s="3" t="s">
        <v>154</v>
      </c>
      <c r="AH5620" s="3" t="s">
        <v>6478</v>
      </c>
      <c r="AI5620" s="3" t="s">
        <v>6482</v>
      </c>
      <c r="AJ5620" s="3" t="s">
        <v>6278</v>
      </c>
    </row>
    <row r="5621" spans="1:36" ht="30">
      <c r="A5621" s="10">
        <v>5760</v>
      </c>
      <c r="B5621" t="str">
        <f>IF(K5621="总计","",INDEX(主数据!A:AD,MATCH(J5621,主数据!A:A,0),9))</f>
        <v>环渤海大区公司</v>
      </c>
      <c r="C5621" t="str">
        <f>IF(K5621="","",INDEX(主数据!A:AD,MATCH(J5621,主数据!A:A,0),11))</f>
        <v>天津生态城城区</v>
      </c>
      <c r="D5621" t="str">
        <f t="shared" si="348"/>
        <v>TJ80物业服务费标准方式1.00</v>
      </c>
      <c r="E5621" s="13" t="str">
        <f t="shared" si="350"/>
        <v>1.00</v>
      </c>
      <c r="F5621" s="13" t="str">
        <f>IF(E5621="","",IFERROR(IF(IF(K5621="","",INDEX(收费标合同信息维护!A:Q,MATCH(D5621,收费标合同信息维护!J:J,0),10))=D5621,"有","无"),"无"))</f>
        <v>无</v>
      </c>
      <c r="G5621" s="13" t="str">
        <f t="shared" si="349"/>
        <v/>
      </c>
      <c r="H5621" s="13" t="str">
        <f t="shared" si="351"/>
        <v/>
      </c>
      <c r="I5621" s="13" t="str">
        <f>IF(G5621="","",IFERROR(IF(IF(K5621="","",INDEX(收费标合同信息维护!A:Q,MATCH(G5621,收费标合同信息维护!M:M,0),13))=G5621,"有","无"),"无"))</f>
        <v/>
      </c>
      <c r="J5621" s="3" t="s">
        <v>3555</v>
      </c>
      <c r="K5621" s="3" t="s">
        <v>17202</v>
      </c>
      <c r="L5621" s="3" t="s">
        <v>6025</v>
      </c>
      <c r="M5621" s="3" t="s">
        <v>6026</v>
      </c>
      <c r="N5621" s="3" t="s">
        <v>6477</v>
      </c>
      <c r="O5621" s="3" t="s">
        <v>6478</v>
      </c>
      <c r="P5621" s="3" t="s">
        <v>17206</v>
      </c>
      <c r="Q5621" s="3" t="s">
        <v>17207</v>
      </c>
      <c r="R5621" s="3" t="s">
        <v>6484</v>
      </c>
      <c r="S5621" s="3" t="s">
        <v>6491</v>
      </c>
      <c r="T5621" s="3" t="s">
        <v>6633</v>
      </c>
      <c r="U5621" s="3" t="s">
        <v>154</v>
      </c>
      <c r="V5621" s="3" t="s">
        <v>6737</v>
      </c>
      <c r="W5621" s="3" t="s">
        <v>154</v>
      </c>
      <c r="X5621" s="3" t="s">
        <v>154</v>
      </c>
      <c r="Y5621" s="3" t="s">
        <v>154</v>
      </c>
      <c r="Z5621" s="3" t="s">
        <v>154</v>
      </c>
      <c r="AA5621" s="3" t="s">
        <v>154</v>
      </c>
      <c r="AB5621" s="3" t="s">
        <v>154</v>
      </c>
      <c r="AC5621" s="3" t="s">
        <v>154</v>
      </c>
      <c r="AD5621" s="3" t="s">
        <v>6151</v>
      </c>
      <c r="AE5621" s="3" t="s">
        <v>6151</v>
      </c>
      <c r="AF5621" s="3" t="s">
        <v>154</v>
      </c>
      <c r="AG5621" s="3" t="s">
        <v>154</v>
      </c>
      <c r="AH5621" s="3" t="s">
        <v>6478</v>
      </c>
      <c r="AI5621" s="3" t="s">
        <v>6482</v>
      </c>
      <c r="AJ5621" s="3" t="s">
        <v>6032</v>
      </c>
    </row>
    <row r="5622" spans="1:36" ht="30">
      <c r="A5622" s="10">
        <v>5761</v>
      </c>
      <c r="B5622" t="str">
        <f>IF(K5622="总计","",INDEX(主数据!A:AD,MATCH(J5622,主数据!A:A,0),9))</f>
        <v>环渤海大区公司</v>
      </c>
      <c r="C5622" t="str">
        <f>IF(K5622="","",INDEX(主数据!A:AD,MATCH(J5622,主数据!A:A,0),11))</f>
        <v>天津生态城城区</v>
      </c>
      <c r="D5622" t="str">
        <f t="shared" si="348"/>
        <v>TJ80物业服务费标准方式6.00</v>
      </c>
      <c r="E5622" s="13" t="str">
        <f t="shared" si="350"/>
        <v>6.00</v>
      </c>
      <c r="F5622" s="13" t="str">
        <f>IF(E5622="","",IFERROR(IF(IF(K5622="","",INDEX(收费标合同信息维护!A:Q,MATCH(D5622,收费标合同信息维护!J:J,0),10))=D5622,"有","无"),"无"))</f>
        <v>无</v>
      </c>
      <c r="G5622" s="13" t="str">
        <f t="shared" si="349"/>
        <v/>
      </c>
      <c r="H5622" s="13" t="str">
        <f t="shared" si="351"/>
        <v/>
      </c>
      <c r="I5622" s="13" t="str">
        <f>IF(G5622="","",IFERROR(IF(IF(K5622="","",INDEX(收费标合同信息维护!A:Q,MATCH(G5622,收费标合同信息维护!M:M,0),13))=G5622,"有","无"),"无"))</f>
        <v/>
      </c>
      <c r="J5622" s="3" t="s">
        <v>3555</v>
      </c>
      <c r="K5622" s="3" t="s">
        <v>17202</v>
      </c>
      <c r="L5622" s="3" t="s">
        <v>6025</v>
      </c>
      <c r="M5622" s="3" t="s">
        <v>6026</v>
      </c>
      <c r="N5622" s="3" t="s">
        <v>6477</v>
      </c>
      <c r="O5622" s="3" t="s">
        <v>6478</v>
      </c>
      <c r="P5622" s="3" t="s">
        <v>17208</v>
      </c>
      <c r="Q5622" s="3" t="s">
        <v>17209</v>
      </c>
      <c r="R5622" s="3" t="s">
        <v>6484</v>
      </c>
      <c r="S5622" s="3" t="s">
        <v>6491</v>
      </c>
      <c r="T5622" s="3" t="s">
        <v>6633</v>
      </c>
      <c r="U5622" s="3" t="s">
        <v>154</v>
      </c>
      <c r="V5622" s="3" t="s">
        <v>6634</v>
      </c>
      <c r="W5622" s="3" t="s">
        <v>154</v>
      </c>
      <c r="X5622" s="3" t="s">
        <v>154</v>
      </c>
      <c r="Y5622" s="3" t="s">
        <v>154</v>
      </c>
      <c r="Z5622" s="3" t="s">
        <v>154</v>
      </c>
      <c r="AA5622" s="3" t="s">
        <v>154</v>
      </c>
      <c r="AB5622" s="3" t="s">
        <v>154</v>
      </c>
      <c r="AC5622" s="3" t="s">
        <v>154</v>
      </c>
      <c r="AD5622" s="3" t="s">
        <v>6151</v>
      </c>
      <c r="AE5622" s="3" t="s">
        <v>6151</v>
      </c>
      <c r="AF5622" s="3" t="s">
        <v>154</v>
      </c>
      <c r="AG5622" s="3" t="s">
        <v>154</v>
      </c>
      <c r="AH5622" s="3" t="s">
        <v>6478</v>
      </c>
      <c r="AI5622" s="3" t="s">
        <v>6482</v>
      </c>
      <c r="AJ5622" s="3" t="s">
        <v>13</v>
      </c>
    </row>
    <row r="5623" spans="1:36" ht="30">
      <c r="A5623" s="10">
        <v>5762</v>
      </c>
      <c r="B5623" t="str">
        <f>IF(K5623="总计","",INDEX(主数据!A:AD,MATCH(J5623,主数据!A:A,0),9))</f>
        <v>环渤海大区公司</v>
      </c>
      <c r="C5623" t="str">
        <f>IF(K5623="","",INDEX(主数据!A:AD,MATCH(J5623,主数据!A:A,0),11))</f>
        <v>天津生态城城区</v>
      </c>
      <c r="D5623" t="str">
        <f t="shared" si="348"/>
        <v>TJ80物业服务费标准方式2.00</v>
      </c>
      <c r="E5623" s="13" t="str">
        <f t="shared" si="350"/>
        <v>2.00</v>
      </c>
      <c r="F5623" s="13" t="str">
        <f>IF(E5623="","",IFERROR(IF(IF(K5623="","",INDEX(收费标合同信息维护!A:Q,MATCH(D5623,收费标合同信息维护!J:J,0),10))=D5623,"有","无"),"无"))</f>
        <v>无</v>
      </c>
      <c r="G5623" s="13" t="str">
        <f t="shared" si="349"/>
        <v/>
      </c>
      <c r="H5623" s="13" t="str">
        <f t="shared" si="351"/>
        <v/>
      </c>
      <c r="I5623" s="13" t="str">
        <f>IF(G5623="","",IFERROR(IF(IF(K5623="","",INDEX(收费标合同信息维护!A:Q,MATCH(G5623,收费标合同信息维护!M:M,0),13))=G5623,"有","无"),"无"))</f>
        <v/>
      </c>
      <c r="J5623" s="3" t="s">
        <v>3555</v>
      </c>
      <c r="K5623" s="3" t="s">
        <v>17202</v>
      </c>
      <c r="L5623" s="3" t="s">
        <v>6025</v>
      </c>
      <c r="M5623" s="3" t="s">
        <v>6026</v>
      </c>
      <c r="N5623" s="3" t="s">
        <v>6477</v>
      </c>
      <c r="O5623" s="3" t="s">
        <v>6478</v>
      </c>
      <c r="P5623" s="3" t="s">
        <v>17210</v>
      </c>
      <c r="Q5623" s="3" t="s">
        <v>17211</v>
      </c>
      <c r="R5623" s="3" t="s">
        <v>6484</v>
      </c>
      <c r="S5623" s="3" t="s">
        <v>6491</v>
      </c>
      <c r="T5623" s="3" t="s">
        <v>17212</v>
      </c>
      <c r="U5623" s="3" t="s">
        <v>154</v>
      </c>
      <c r="V5623" s="3" t="s">
        <v>6686</v>
      </c>
      <c r="W5623" s="3" t="s">
        <v>154</v>
      </c>
      <c r="X5623" s="3" t="s">
        <v>154</v>
      </c>
      <c r="Y5623" s="3" t="s">
        <v>154</v>
      </c>
      <c r="Z5623" s="3" t="s">
        <v>154</v>
      </c>
      <c r="AA5623" s="3" t="s">
        <v>154</v>
      </c>
      <c r="AB5623" s="3" t="s">
        <v>154</v>
      </c>
      <c r="AC5623" s="3" t="s">
        <v>154</v>
      </c>
      <c r="AD5623" s="3" t="s">
        <v>6151</v>
      </c>
      <c r="AE5623" s="3" t="s">
        <v>6151</v>
      </c>
      <c r="AF5623" s="3" t="s">
        <v>154</v>
      </c>
      <c r="AG5623" s="3" t="s">
        <v>154</v>
      </c>
      <c r="AH5623" s="3" t="s">
        <v>6478</v>
      </c>
      <c r="AI5623" s="3" t="s">
        <v>6482</v>
      </c>
      <c r="AJ5623" s="3" t="s">
        <v>6489</v>
      </c>
    </row>
    <row r="5624" spans="1:36" ht="30">
      <c r="A5624" s="10">
        <v>5763</v>
      </c>
      <c r="B5624" t="str">
        <f>IF(K5624="总计","",INDEX(主数据!A:AD,MATCH(J5624,主数据!A:A,0),9))</f>
        <v>环渤海大区公司</v>
      </c>
      <c r="C5624" t="str">
        <f>IF(K5624="","",INDEX(主数据!A:AD,MATCH(J5624,主数据!A:A,0),11))</f>
        <v>天津生态城城区</v>
      </c>
      <c r="D5624" t="str">
        <f t="shared" si="348"/>
        <v>TJ80物业服务费标准方式4.20</v>
      </c>
      <c r="E5624" s="13" t="str">
        <f t="shared" si="350"/>
        <v>4.20</v>
      </c>
      <c r="F5624" s="13" t="str">
        <f>IF(E5624="","",IFERROR(IF(IF(K5624="","",INDEX(收费标合同信息维护!A:Q,MATCH(D5624,收费标合同信息维护!J:J,0),10))=D5624,"有","无"),"无"))</f>
        <v>无</v>
      </c>
      <c r="G5624" s="13" t="str">
        <f t="shared" si="349"/>
        <v/>
      </c>
      <c r="H5624" s="13" t="str">
        <f t="shared" si="351"/>
        <v/>
      </c>
      <c r="I5624" s="13" t="str">
        <f>IF(G5624="","",IFERROR(IF(IF(K5624="","",INDEX(收费标合同信息维护!A:Q,MATCH(G5624,收费标合同信息维护!M:M,0),13))=G5624,"有","无"),"无"))</f>
        <v/>
      </c>
      <c r="J5624" s="3" t="s">
        <v>3555</v>
      </c>
      <c r="K5624" s="3" t="s">
        <v>17202</v>
      </c>
      <c r="L5624" s="3" t="s">
        <v>6025</v>
      </c>
      <c r="M5624" s="3" t="s">
        <v>6026</v>
      </c>
      <c r="N5624" s="3" t="s">
        <v>6477</v>
      </c>
      <c r="O5624" s="3" t="s">
        <v>6478</v>
      </c>
      <c r="P5624" s="3" t="s">
        <v>17213</v>
      </c>
      <c r="Q5624" s="3" t="s">
        <v>17214</v>
      </c>
      <c r="R5624" s="3" t="s">
        <v>6484</v>
      </c>
      <c r="S5624" s="3" t="s">
        <v>6491</v>
      </c>
      <c r="T5624" s="3" t="s">
        <v>17212</v>
      </c>
      <c r="U5624" s="3" t="s">
        <v>154</v>
      </c>
      <c r="V5624" s="3" t="s">
        <v>6987</v>
      </c>
      <c r="W5624" s="3" t="s">
        <v>154</v>
      </c>
      <c r="X5624" s="3" t="s">
        <v>154</v>
      </c>
      <c r="Y5624" s="3" t="s">
        <v>154</v>
      </c>
      <c r="Z5624" s="3" t="s">
        <v>154</v>
      </c>
      <c r="AA5624" s="3" t="s">
        <v>154</v>
      </c>
      <c r="AB5624" s="3" t="s">
        <v>154</v>
      </c>
      <c r="AC5624" s="3" t="s">
        <v>154</v>
      </c>
      <c r="AD5624" s="3" t="s">
        <v>6151</v>
      </c>
      <c r="AE5624" s="3" t="s">
        <v>6151</v>
      </c>
      <c r="AF5624" s="3" t="s">
        <v>154</v>
      </c>
      <c r="AG5624" s="3" t="s">
        <v>154</v>
      </c>
      <c r="AH5624" s="3" t="s">
        <v>6478</v>
      </c>
      <c r="AI5624" s="3" t="s">
        <v>6482</v>
      </c>
      <c r="AJ5624" s="3" t="s">
        <v>16</v>
      </c>
    </row>
    <row r="5625" spans="1:36" ht="15">
      <c r="A5625" s="10">
        <v>5764</v>
      </c>
      <c r="B5625" t="str">
        <f>IF(K5625="总计","",INDEX(主数据!A:AD,MATCH(J5625,主数据!A:A,0),9))</f>
        <v>环渤海大区公司</v>
      </c>
      <c r="C5625" t="str">
        <f>IF(K5625="","",INDEX(主数据!A:AD,MATCH(J5625,主数据!A:A,0),11))</f>
        <v>天津生态城城区</v>
      </c>
      <c r="D5625" t="str">
        <f t="shared" si="348"/>
        <v>TJ80自来水费（简易征收）标准方式7.90</v>
      </c>
      <c r="E5625" s="13" t="str">
        <f t="shared" si="350"/>
        <v>7.90</v>
      </c>
      <c r="F5625" s="13" t="str">
        <f>IF(E5625="","",IFERROR(IF(IF(K5625="","",INDEX(收费标合同信息维护!A:Q,MATCH(D5625,收费标合同信息维护!J:J,0),10))=D5625,"有","无"),"无"))</f>
        <v>无</v>
      </c>
      <c r="G5625" s="13" t="str">
        <f t="shared" si="349"/>
        <v/>
      </c>
      <c r="H5625" s="13" t="str">
        <f t="shared" si="351"/>
        <v/>
      </c>
      <c r="I5625" s="13" t="str">
        <f>IF(G5625="","",IFERROR(IF(IF(K5625="","",INDEX(收费标合同信息维护!A:Q,MATCH(G5625,收费标合同信息维护!M:M,0),13))=G5625,"有","无"),"无"))</f>
        <v/>
      </c>
      <c r="J5625" s="3" t="s">
        <v>3555</v>
      </c>
      <c r="K5625" s="3" t="s">
        <v>17202</v>
      </c>
      <c r="L5625" s="3" t="s">
        <v>6615</v>
      </c>
      <c r="M5625" s="3" t="s">
        <v>6616</v>
      </c>
      <c r="N5625" s="3" t="s">
        <v>6603</v>
      </c>
      <c r="O5625" s="3" t="s">
        <v>6478</v>
      </c>
      <c r="P5625" s="3" t="s">
        <v>17215</v>
      </c>
      <c r="Q5625" s="3" t="s">
        <v>6723</v>
      </c>
      <c r="R5625" s="3" t="s">
        <v>6484</v>
      </c>
      <c r="S5625" s="3" t="s">
        <v>6491</v>
      </c>
      <c r="T5625" s="3" t="s">
        <v>6690</v>
      </c>
      <c r="U5625" s="3" t="s">
        <v>154</v>
      </c>
      <c r="V5625" s="3" t="s">
        <v>10937</v>
      </c>
      <c r="W5625" s="3" t="s">
        <v>154</v>
      </c>
      <c r="X5625" s="3" t="s">
        <v>154</v>
      </c>
      <c r="Y5625" s="3" t="s">
        <v>154</v>
      </c>
      <c r="Z5625" s="3" t="s">
        <v>154</v>
      </c>
      <c r="AA5625" s="3" t="s">
        <v>154</v>
      </c>
      <c r="AB5625" s="3" t="s">
        <v>154</v>
      </c>
      <c r="AC5625" s="3" t="s">
        <v>154</v>
      </c>
      <c r="AD5625" s="3" t="s">
        <v>6151</v>
      </c>
      <c r="AE5625" s="3" t="s">
        <v>6151</v>
      </c>
      <c r="AF5625" s="3" t="s">
        <v>154</v>
      </c>
      <c r="AG5625" s="3" t="s">
        <v>154</v>
      </c>
      <c r="AH5625" s="3" t="s">
        <v>6478</v>
      </c>
      <c r="AI5625" s="3" t="s">
        <v>6482</v>
      </c>
      <c r="AJ5625" s="3" t="s">
        <v>6489</v>
      </c>
    </row>
    <row r="5626" spans="1:36" ht="15">
      <c r="A5626" s="10">
        <v>5765</v>
      </c>
      <c r="B5626" t="str">
        <f>IF(K5626="总计","",INDEX(主数据!A:AD,MATCH(J5626,主数据!A:A,0),9))</f>
        <v>环渤海大区公司</v>
      </c>
      <c r="C5626" t="str">
        <f>IF(K5626="","",INDEX(主数据!A:AD,MATCH(J5626,主数据!A:A,0),11))</f>
        <v>天津生态城城区</v>
      </c>
      <c r="D5626" t="str">
        <f t="shared" si="348"/>
        <v>TJ80中水费标准方式7.90</v>
      </c>
      <c r="E5626" s="13" t="str">
        <f t="shared" si="350"/>
        <v>7.90</v>
      </c>
      <c r="F5626" s="13" t="str">
        <f>IF(E5626="","",IFERROR(IF(IF(K5626="","",INDEX(收费标合同信息维护!A:Q,MATCH(D5626,收费标合同信息维护!J:J,0),10))=D5626,"有","无"),"无"))</f>
        <v>无</v>
      </c>
      <c r="G5626" s="13" t="str">
        <f t="shared" si="349"/>
        <v/>
      </c>
      <c r="H5626" s="13" t="str">
        <f t="shared" si="351"/>
        <v/>
      </c>
      <c r="I5626" s="13" t="str">
        <f>IF(G5626="","",IFERROR(IF(IF(K5626="","",INDEX(收费标合同信息维护!A:Q,MATCH(G5626,收费标合同信息维护!M:M,0),13))=G5626,"有","无"),"无"))</f>
        <v/>
      </c>
      <c r="J5626" s="3" t="s">
        <v>3555</v>
      </c>
      <c r="K5626" s="3" t="s">
        <v>17202</v>
      </c>
      <c r="L5626" s="3" t="s">
        <v>6730</v>
      </c>
      <c r="M5626" s="3" t="s">
        <v>6731</v>
      </c>
      <c r="N5626" s="3" t="s">
        <v>6603</v>
      </c>
      <c r="O5626" s="3" t="s">
        <v>6478</v>
      </c>
      <c r="P5626" s="3" t="s">
        <v>17216</v>
      </c>
      <c r="Q5626" s="3" t="s">
        <v>6731</v>
      </c>
      <c r="R5626" s="3" t="s">
        <v>6484</v>
      </c>
      <c r="S5626" s="3" t="s">
        <v>6491</v>
      </c>
      <c r="T5626" s="3" t="s">
        <v>6690</v>
      </c>
      <c r="U5626" s="3" t="s">
        <v>154</v>
      </c>
      <c r="V5626" s="3" t="s">
        <v>10937</v>
      </c>
      <c r="W5626" s="3" t="s">
        <v>154</v>
      </c>
      <c r="X5626" s="3" t="s">
        <v>154</v>
      </c>
      <c r="Y5626" s="3" t="s">
        <v>154</v>
      </c>
      <c r="Z5626" s="3" t="s">
        <v>154</v>
      </c>
      <c r="AA5626" s="3" t="s">
        <v>154</v>
      </c>
      <c r="AB5626" s="3" t="s">
        <v>154</v>
      </c>
      <c r="AC5626" s="3" t="s">
        <v>154</v>
      </c>
      <c r="AD5626" s="3" t="s">
        <v>6151</v>
      </c>
      <c r="AE5626" s="3" t="s">
        <v>6151</v>
      </c>
      <c r="AF5626" s="3" t="s">
        <v>154</v>
      </c>
      <c r="AG5626" s="3" t="s">
        <v>154</v>
      </c>
      <c r="AH5626" s="3" t="s">
        <v>6478</v>
      </c>
      <c r="AI5626" s="3" t="s">
        <v>6482</v>
      </c>
      <c r="AJ5626" s="3" t="s">
        <v>6489</v>
      </c>
    </row>
    <row r="5627" spans="1:36" ht="15">
      <c r="A5627" s="10">
        <v>5766</v>
      </c>
      <c r="B5627" t="str">
        <f>IF(K5627="总计","",INDEX(主数据!A:AD,MATCH(J5627,主数据!A:A,0),9))</f>
        <v>环渤海大区公司</v>
      </c>
      <c r="C5627" t="str">
        <f>IF(K5627="","",INDEX(主数据!A:AD,MATCH(J5627,主数据!A:A,0),11))</f>
        <v>天津生态城城区</v>
      </c>
      <c r="D5627" t="str">
        <f t="shared" si="348"/>
        <v>TJ80空置物业费定额96758.09</v>
      </c>
      <c r="E5627" s="13" t="str">
        <f t="shared" si="350"/>
        <v>96758.09</v>
      </c>
      <c r="F5627" s="13" t="str">
        <f>IF(E5627="","",IFERROR(IF(IF(K5627="","",INDEX(收费标合同信息维护!A:Q,MATCH(D5627,收费标合同信息维护!J:J,0),10))=D5627,"有","无"),"无"))</f>
        <v>无</v>
      </c>
      <c r="G5627" s="13" t="str">
        <f t="shared" si="349"/>
        <v>TJ80空置物业费定额44066.25</v>
      </c>
      <c r="H5627" s="13" t="str">
        <f t="shared" si="351"/>
        <v>44066.25</v>
      </c>
      <c r="I5627" s="13" t="str">
        <f>IF(G5627="","",IFERROR(IF(IF(K5627="","",INDEX(收费标合同信息维护!A:Q,MATCH(G5627,收费标合同信息维护!M:M,0),13))=G5627,"有","无"),"无"))</f>
        <v>无</v>
      </c>
      <c r="J5627" s="3" t="s">
        <v>3555</v>
      </c>
      <c r="K5627" s="3" t="s">
        <v>17202</v>
      </c>
      <c r="L5627" s="3" t="s">
        <v>6580</v>
      </c>
      <c r="M5627" s="3" t="s">
        <v>6581</v>
      </c>
      <c r="N5627" s="3" t="s">
        <v>6477</v>
      </c>
      <c r="O5627" s="3" t="s">
        <v>6478</v>
      </c>
      <c r="P5627" s="3" t="s">
        <v>17217</v>
      </c>
      <c r="Q5627" s="3" t="s">
        <v>17218</v>
      </c>
      <c r="R5627" s="3" t="s">
        <v>6490</v>
      </c>
      <c r="S5627" s="3" t="s">
        <v>6491</v>
      </c>
      <c r="T5627" s="3" t="s">
        <v>6537</v>
      </c>
      <c r="U5627" s="3" t="s">
        <v>154</v>
      </c>
      <c r="V5627" s="3" t="s">
        <v>17219</v>
      </c>
      <c r="W5627" s="3" t="s">
        <v>17220</v>
      </c>
      <c r="X5627" s="3" t="s">
        <v>154</v>
      </c>
      <c r="Y5627" s="3" t="s">
        <v>154</v>
      </c>
      <c r="Z5627" s="3" t="s">
        <v>154</v>
      </c>
      <c r="AA5627" s="3" t="s">
        <v>154</v>
      </c>
      <c r="AB5627" s="3" t="s">
        <v>154</v>
      </c>
      <c r="AC5627" s="3" t="s">
        <v>154</v>
      </c>
      <c r="AD5627" s="3" t="s">
        <v>6151</v>
      </c>
      <c r="AE5627" s="3" t="s">
        <v>6151</v>
      </c>
      <c r="AF5627" s="3" t="s">
        <v>154</v>
      </c>
      <c r="AG5627" s="3" t="s">
        <v>154</v>
      </c>
      <c r="AH5627" s="3" t="s">
        <v>6478</v>
      </c>
      <c r="AI5627" s="3" t="s">
        <v>6482</v>
      </c>
      <c r="AJ5627" s="3" t="s">
        <v>6033</v>
      </c>
    </row>
    <row r="5628" spans="1:36" ht="30">
      <c r="A5628" s="10">
        <v>5767</v>
      </c>
      <c r="B5628" t="str">
        <f>IF(K5628="总计","",INDEX(主数据!A:AD,MATCH(J5628,主数据!A:A,0),9))</f>
        <v>华东大区公司</v>
      </c>
      <c r="C5628" t="str">
        <f>IF(K5628="","",INDEX(主数据!A:AD,MATCH(J5628,主数据!A:A,0),11))</f>
        <v>浙江城区</v>
      </c>
      <c r="D5628" t="str">
        <f t="shared" si="348"/>
        <v>SH91销售中心物业费定额</v>
      </c>
      <c r="E5628" s="13" t="str">
        <f t="shared" si="350"/>
        <v/>
      </c>
      <c r="F5628" s="13" t="str">
        <f>IF(E5628="","",IFERROR(IF(IF(K5628="","",INDEX(收费标合同信息维护!A:Q,MATCH(D5628,收费标合同信息维护!J:J,0),10))=D5628,"有","无"),"无"))</f>
        <v/>
      </c>
      <c r="G5628" s="13" t="str">
        <f t="shared" si="349"/>
        <v>SH91销售中心物业费定额95400.00</v>
      </c>
      <c r="H5628" s="13" t="str">
        <f t="shared" si="351"/>
        <v>95400.00</v>
      </c>
      <c r="I5628" s="13" t="str">
        <f>IF(G5628="","",IFERROR(IF(IF(K5628="","",INDEX(收费标合同信息维护!A:Q,MATCH(G5628,收费标合同信息维护!M:M,0),13))=G5628,"有","无"),"无"))</f>
        <v>无</v>
      </c>
      <c r="J5628" s="3" t="s">
        <v>3975</v>
      </c>
      <c r="K5628" s="3" t="s">
        <v>17221</v>
      </c>
      <c r="L5628" s="3" t="s">
        <v>6638</v>
      </c>
      <c r="M5628" s="3" t="s">
        <v>6639</v>
      </c>
      <c r="N5628" s="3" t="s">
        <v>6477</v>
      </c>
      <c r="O5628" s="3" t="s">
        <v>6478</v>
      </c>
      <c r="P5628" s="3" t="s">
        <v>6683</v>
      </c>
      <c r="Q5628" s="3" t="s">
        <v>17222</v>
      </c>
      <c r="R5628" s="3" t="s">
        <v>6490</v>
      </c>
      <c r="S5628" s="3" t="s">
        <v>6491</v>
      </c>
      <c r="T5628" s="3" t="s">
        <v>7127</v>
      </c>
      <c r="U5628" s="3" t="s">
        <v>6511</v>
      </c>
      <c r="V5628" s="3" t="s">
        <v>154</v>
      </c>
      <c r="W5628" s="3" t="s">
        <v>17223</v>
      </c>
      <c r="X5628" s="3" t="s">
        <v>154</v>
      </c>
      <c r="Y5628" s="3" t="s">
        <v>154</v>
      </c>
      <c r="Z5628" s="3" t="s">
        <v>154</v>
      </c>
      <c r="AA5628" s="3" t="s">
        <v>154</v>
      </c>
      <c r="AB5628" s="3" t="s">
        <v>154</v>
      </c>
      <c r="AC5628" s="3" t="s">
        <v>154</v>
      </c>
      <c r="AD5628" s="3" t="s">
        <v>6151</v>
      </c>
      <c r="AE5628" s="3" t="s">
        <v>6151</v>
      </c>
      <c r="AF5628" s="3" t="s">
        <v>154</v>
      </c>
      <c r="AG5628" s="3" t="s">
        <v>154</v>
      </c>
      <c r="AH5628" s="3" t="s">
        <v>6478</v>
      </c>
      <c r="AI5628" s="3" t="s">
        <v>6482</v>
      </c>
      <c r="AJ5628" s="3" t="s">
        <v>6033</v>
      </c>
    </row>
    <row r="5629" spans="1:36" ht="15">
      <c r="A5629" s="10">
        <v>5768</v>
      </c>
      <c r="B5629" t="str">
        <f>IF(K5629="总计","",INDEX(主数据!A:AD,MATCH(J5629,主数据!A:A,0),9))</f>
        <v>华南大区公司</v>
      </c>
      <c r="C5629" t="str">
        <f>IF(K5629="","",INDEX(主数据!A:AD,MATCH(J5629,主数据!A:A,0),11))</f>
        <v>长沙西区</v>
      </c>
      <c r="D5629" t="str">
        <f t="shared" si="348"/>
        <v>CS25物业服务费标准方式1.50</v>
      </c>
      <c r="E5629" s="13" t="str">
        <f t="shared" si="350"/>
        <v>1.50</v>
      </c>
      <c r="F5629" s="13" t="str">
        <f>IF(E5629="","",IFERROR(IF(IF(K5629="","",INDEX(收费标合同信息维护!A:Q,MATCH(D5629,收费标合同信息维护!J:J,0),10))=D5629,"有","无"),"无"))</f>
        <v>无</v>
      </c>
      <c r="G5629" s="13" t="str">
        <f t="shared" si="349"/>
        <v/>
      </c>
      <c r="H5629" s="13" t="str">
        <f t="shared" si="351"/>
        <v/>
      </c>
      <c r="I5629" s="13" t="str">
        <f>IF(G5629="","",IFERROR(IF(IF(K5629="","",INDEX(收费标合同信息维护!A:Q,MATCH(G5629,收费标合同信息维护!M:M,0),13))=G5629,"有","无"),"无"))</f>
        <v/>
      </c>
      <c r="J5629" s="3" t="s">
        <v>2537</v>
      </c>
      <c r="K5629" s="3" t="s">
        <v>17224</v>
      </c>
      <c r="L5629" s="3" t="s">
        <v>6025</v>
      </c>
      <c r="M5629" s="3" t="s">
        <v>6026</v>
      </c>
      <c r="N5629" s="3" t="s">
        <v>6477</v>
      </c>
      <c r="O5629" s="3" t="s">
        <v>6478</v>
      </c>
      <c r="P5629" s="3" t="s">
        <v>17225</v>
      </c>
      <c r="Q5629" s="3" t="s">
        <v>17226</v>
      </c>
      <c r="R5629" s="3" t="s">
        <v>6484</v>
      </c>
      <c r="S5629" s="3" t="s">
        <v>6491</v>
      </c>
      <c r="T5629" s="3" t="s">
        <v>6561</v>
      </c>
      <c r="U5629" s="3" t="s">
        <v>154</v>
      </c>
      <c r="V5629" s="3" t="s">
        <v>6608</v>
      </c>
      <c r="W5629" s="3" t="s">
        <v>154</v>
      </c>
      <c r="X5629" s="3" t="s">
        <v>154</v>
      </c>
      <c r="Y5629" s="3" t="s">
        <v>154</v>
      </c>
      <c r="Z5629" s="3" t="s">
        <v>154</v>
      </c>
      <c r="AA5629" s="3" t="s">
        <v>154</v>
      </c>
      <c r="AB5629" s="3" t="s">
        <v>154</v>
      </c>
      <c r="AC5629" s="3" t="s">
        <v>154</v>
      </c>
      <c r="AD5629" s="3" t="s">
        <v>6151</v>
      </c>
      <c r="AE5629" s="3" t="s">
        <v>6151</v>
      </c>
      <c r="AF5629" s="3" t="s">
        <v>154</v>
      </c>
      <c r="AG5629" s="3" t="s">
        <v>154</v>
      </c>
      <c r="AH5629" s="3" t="s">
        <v>6478</v>
      </c>
      <c r="AI5629" s="3" t="s">
        <v>6482</v>
      </c>
      <c r="AJ5629" s="3" t="s">
        <v>17227</v>
      </c>
    </row>
    <row r="5630" spans="1:36" ht="15">
      <c r="A5630" s="10">
        <v>5769</v>
      </c>
      <c r="B5630" t="str">
        <f>IF(K5630="总计","",INDEX(主数据!A:AD,MATCH(J5630,主数据!A:A,0),9))</f>
        <v>华南大区公司</v>
      </c>
      <c r="C5630" t="str">
        <f>IF(K5630="","",INDEX(主数据!A:AD,MATCH(J5630,主数据!A:A,0),11))</f>
        <v>长沙西区</v>
      </c>
      <c r="D5630" t="str">
        <f t="shared" si="348"/>
        <v>CS25物业服务费直接录入</v>
      </c>
      <c r="E5630" s="13" t="str">
        <f t="shared" si="350"/>
        <v/>
      </c>
      <c r="F5630" s="13" t="str">
        <f>IF(E5630="","",IFERROR(IF(IF(K5630="","",INDEX(收费标合同信息维护!A:Q,MATCH(D5630,收费标合同信息维护!J:J,0),10))=D5630,"有","无"),"无"))</f>
        <v/>
      </c>
      <c r="G5630" s="13" t="str">
        <f t="shared" si="349"/>
        <v/>
      </c>
      <c r="H5630" s="13" t="str">
        <f t="shared" si="351"/>
        <v/>
      </c>
      <c r="I5630" s="13" t="str">
        <f>IF(G5630="","",IFERROR(IF(IF(K5630="","",INDEX(收费标合同信息维护!A:Q,MATCH(G5630,收费标合同信息维护!M:M,0),13))=G5630,"有","无"),"无"))</f>
        <v/>
      </c>
      <c r="J5630" s="3" t="s">
        <v>2537</v>
      </c>
      <c r="K5630" s="3" t="s">
        <v>17224</v>
      </c>
      <c r="L5630" s="3" t="s">
        <v>6025</v>
      </c>
      <c r="M5630" s="3" t="s">
        <v>6026</v>
      </c>
      <c r="N5630" s="3" t="s">
        <v>6477</v>
      </c>
      <c r="O5630" s="3" t="s">
        <v>6478</v>
      </c>
      <c r="P5630" s="3" t="s">
        <v>17228</v>
      </c>
      <c r="Q5630" s="3" t="s">
        <v>16966</v>
      </c>
      <c r="R5630" s="3" t="s">
        <v>6479</v>
      </c>
      <c r="S5630" s="3" t="s">
        <v>6480</v>
      </c>
      <c r="T5630" s="3" t="s">
        <v>13121</v>
      </c>
      <c r="U5630" s="3" t="s">
        <v>154</v>
      </c>
      <c r="V5630" s="3" t="s">
        <v>154</v>
      </c>
      <c r="W5630" s="3" t="s">
        <v>154</v>
      </c>
      <c r="X5630" s="3" t="s">
        <v>154</v>
      </c>
      <c r="Y5630" s="3" t="s">
        <v>154</v>
      </c>
      <c r="Z5630" s="3" t="s">
        <v>154</v>
      </c>
      <c r="AA5630" s="3" t="s">
        <v>154</v>
      </c>
      <c r="AB5630" s="3" t="s">
        <v>154</v>
      </c>
      <c r="AC5630" s="3" t="s">
        <v>154</v>
      </c>
      <c r="AD5630" s="3" t="s">
        <v>6151</v>
      </c>
      <c r="AE5630" s="3" t="s">
        <v>6151</v>
      </c>
      <c r="AF5630" s="3" t="s">
        <v>154</v>
      </c>
      <c r="AG5630" s="3" t="s">
        <v>154</v>
      </c>
      <c r="AH5630" s="3" t="s">
        <v>6478</v>
      </c>
      <c r="AI5630" s="3" t="s">
        <v>6482</v>
      </c>
      <c r="AJ5630" s="3" t="s">
        <v>16326</v>
      </c>
    </row>
    <row r="5631" spans="1:36" ht="15">
      <c r="A5631" s="10">
        <v>5770</v>
      </c>
      <c r="B5631" t="str">
        <f>IF(K5631="总计","",INDEX(主数据!A:AD,MATCH(J5631,主数据!A:A,0),9))</f>
        <v>华南大区公司</v>
      </c>
      <c r="C5631" t="str">
        <f>IF(K5631="","",INDEX(主数据!A:AD,MATCH(J5631,主数据!A:A,0),11))</f>
        <v>长沙西区</v>
      </c>
      <c r="D5631" t="str">
        <f t="shared" si="348"/>
        <v>CS25物业服务费直接录入</v>
      </c>
      <c r="E5631" s="13" t="str">
        <f t="shared" si="350"/>
        <v/>
      </c>
      <c r="F5631" s="13" t="str">
        <f>IF(E5631="","",IFERROR(IF(IF(K5631="","",INDEX(收费标合同信息维护!A:Q,MATCH(D5631,收费标合同信息维护!J:J,0),10))=D5631,"有","无"),"无"))</f>
        <v/>
      </c>
      <c r="G5631" s="13" t="str">
        <f t="shared" si="349"/>
        <v/>
      </c>
      <c r="H5631" s="13" t="str">
        <f t="shared" si="351"/>
        <v/>
      </c>
      <c r="I5631" s="13" t="str">
        <f>IF(G5631="","",IFERROR(IF(IF(K5631="","",INDEX(收费标合同信息维护!A:Q,MATCH(G5631,收费标合同信息维护!M:M,0),13))=G5631,"有","无"),"无"))</f>
        <v/>
      </c>
      <c r="J5631" s="3" t="s">
        <v>2537</v>
      </c>
      <c r="K5631" s="3" t="s">
        <v>17224</v>
      </c>
      <c r="L5631" s="3" t="s">
        <v>6025</v>
      </c>
      <c r="M5631" s="3" t="s">
        <v>6026</v>
      </c>
      <c r="N5631" s="3" t="s">
        <v>6477</v>
      </c>
      <c r="O5631" s="3" t="s">
        <v>6478</v>
      </c>
      <c r="P5631" s="3" t="s">
        <v>17229</v>
      </c>
      <c r="Q5631" s="3" t="s">
        <v>16969</v>
      </c>
      <c r="R5631" s="3" t="s">
        <v>6479</v>
      </c>
      <c r="S5631" s="3" t="s">
        <v>6480</v>
      </c>
      <c r="T5631" s="3" t="s">
        <v>13121</v>
      </c>
      <c r="U5631" s="3" t="s">
        <v>154</v>
      </c>
      <c r="V5631" s="3" t="s">
        <v>154</v>
      </c>
      <c r="W5631" s="3" t="s">
        <v>154</v>
      </c>
      <c r="X5631" s="3" t="s">
        <v>154</v>
      </c>
      <c r="Y5631" s="3" t="s">
        <v>154</v>
      </c>
      <c r="Z5631" s="3" t="s">
        <v>154</v>
      </c>
      <c r="AA5631" s="3" t="s">
        <v>154</v>
      </c>
      <c r="AB5631" s="3" t="s">
        <v>154</v>
      </c>
      <c r="AC5631" s="3" t="s">
        <v>154</v>
      </c>
      <c r="AD5631" s="3" t="s">
        <v>6151</v>
      </c>
      <c r="AE5631" s="3" t="s">
        <v>6151</v>
      </c>
      <c r="AF5631" s="3" t="s">
        <v>154</v>
      </c>
      <c r="AG5631" s="3" t="s">
        <v>154</v>
      </c>
      <c r="AH5631" s="3" t="s">
        <v>6478</v>
      </c>
      <c r="AI5631" s="3" t="s">
        <v>6482</v>
      </c>
      <c r="AJ5631" s="3" t="s">
        <v>42</v>
      </c>
    </row>
    <row r="5632" spans="1:36" ht="15">
      <c r="A5632" s="10">
        <v>5771</v>
      </c>
      <c r="B5632" t="str">
        <f>IF(K5632="总计","",INDEX(主数据!A:AD,MATCH(J5632,主数据!A:A,0),9))</f>
        <v>华南大区公司</v>
      </c>
      <c r="C5632" t="str">
        <f>IF(K5632="","",INDEX(主数据!A:AD,MATCH(J5632,主数据!A:A,0),11))</f>
        <v>长沙西区</v>
      </c>
      <c r="D5632" t="str">
        <f t="shared" si="348"/>
        <v>CS25物业服务费标准方式2.50</v>
      </c>
      <c r="E5632" s="13" t="str">
        <f t="shared" si="350"/>
        <v>2.50</v>
      </c>
      <c r="F5632" s="13" t="str">
        <f>IF(E5632="","",IFERROR(IF(IF(K5632="","",INDEX(收费标合同信息维护!A:Q,MATCH(D5632,收费标合同信息维护!J:J,0),10))=D5632,"有","无"),"无"))</f>
        <v>无</v>
      </c>
      <c r="G5632" s="13" t="str">
        <f t="shared" si="349"/>
        <v/>
      </c>
      <c r="H5632" s="13" t="str">
        <f t="shared" si="351"/>
        <v/>
      </c>
      <c r="I5632" s="13" t="str">
        <f>IF(G5632="","",IFERROR(IF(IF(K5632="","",INDEX(收费标合同信息维护!A:Q,MATCH(G5632,收费标合同信息维护!M:M,0),13))=G5632,"有","无"),"无"))</f>
        <v/>
      </c>
      <c r="J5632" s="3" t="s">
        <v>2537</v>
      </c>
      <c r="K5632" s="3" t="s">
        <v>17224</v>
      </c>
      <c r="L5632" s="3" t="s">
        <v>6025</v>
      </c>
      <c r="M5632" s="3" t="s">
        <v>6026</v>
      </c>
      <c r="N5632" s="3" t="s">
        <v>6477</v>
      </c>
      <c r="O5632" s="3" t="s">
        <v>6478</v>
      </c>
      <c r="P5632" s="3" t="s">
        <v>17230</v>
      </c>
      <c r="Q5632" s="3" t="s">
        <v>17231</v>
      </c>
      <c r="R5632" s="3" t="s">
        <v>6484</v>
      </c>
      <c r="S5632" s="3" t="s">
        <v>6491</v>
      </c>
      <c r="T5632" s="3" t="s">
        <v>6499</v>
      </c>
      <c r="U5632" s="3" t="s">
        <v>154</v>
      </c>
      <c r="V5632" s="3" t="s">
        <v>6675</v>
      </c>
      <c r="W5632" s="3" t="s">
        <v>154</v>
      </c>
      <c r="X5632" s="3" t="s">
        <v>154</v>
      </c>
      <c r="Y5632" s="3" t="s">
        <v>154</v>
      </c>
      <c r="Z5632" s="3" t="s">
        <v>154</v>
      </c>
      <c r="AA5632" s="3" t="s">
        <v>154</v>
      </c>
      <c r="AB5632" s="3" t="s">
        <v>154</v>
      </c>
      <c r="AC5632" s="3" t="s">
        <v>154</v>
      </c>
      <c r="AD5632" s="3" t="s">
        <v>6151</v>
      </c>
      <c r="AE5632" s="3" t="s">
        <v>6151</v>
      </c>
      <c r="AF5632" s="3" t="s">
        <v>154</v>
      </c>
      <c r="AG5632" s="3" t="s">
        <v>154</v>
      </c>
      <c r="AH5632" s="3" t="s">
        <v>6478</v>
      </c>
      <c r="AI5632" s="3" t="s">
        <v>6482</v>
      </c>
      <c r="AJ5632" s="3" t="s">
        <v>49</v>
      </c>
    </row>
    <row r="5633" spans="1:36" ht="15">
      <c r="A5633" s="10">
        <v>5772</v>
      </c>
      <c r="B5633" t="str">
        <f>IF(K5633="总计","",INDEX(主数据!A:AD,MATCH(J5633,主数据!A:A,0),9))</f>
        <v>华北大区公司</v>
      </c>
      <c r="C5633" t="str">
        <f>IF(K5633="","",INDEX(主数据!A:AD,MATCH(J5633,主数据!A:A,0),11))</f>
        <v>北京六城区</v>
      </c>
      <c r="D5633" t="str">
        <f t="shared" si="348"/>
        <v>BJ28物业服务费定额5000.00</v>
      </c>
      <c r="E5633" s="13" t="str">
        <f t="shared" si="350"/>
        <v>5000.00</v>
      </c>
      <c r="F5633" s="13" t="str">
        <f>IF(E5633="","",IFERROR(IF(IF(K5633="","",INDEX(收费标合同信息维护!A:Q,MATCH(D5633,收费标合同信息维护!J:J,0),10))=D5633,"有","无"),"无"))</f>
        <v>无</v>
      </c>
      <c r="G5633" s="13" t="str">
        <f t="shared" si="349"/>
        <v>BJ28物业服务费定额5000.00</v>
      </c>
      <c r="H5633" s="13" t="str">
        <f t="shared" si="351"/>
        <v>5000.00</v>
      </c>
      <c r="I5633" s="13" t="str">
        <f>IF(G5633="","",IFERROR(IF(IF(K5633="","",INDEX(收费标合同信息维护!A:Q,MATCH(G5633,收费标合同信息维护!M:M,0),13))=G5633,"有","无"),"无"))</f>
        <v>无</v>
      </c>
      <c r="J5633" s="3" t="s">
        <v>4585</v>
      </c>
      <c r="K5633" s="3" t="s">
        <v>17232</v>
      </c>
      <c r="L5633" s="3" t="s">
        <v>6025</v>
      </c>
      <c r="M5633" s="3" t="s">
        <v>6026</v>
      </c>
      <c r="N5633" s="3" t="s">
        <v>6477</v>
      </c>
      <c r="O5633" s="3" t="s">
        <v>6478</v>
      </c>
      <c r="P5633" s="3" t="s">
        <v>17233</v>
      </c>
      <c r="Q5633" s="3" t="s">
        <v>17234</v>
      </c>
      <c r="R5633" s="3" t="s">
        <v>6490</v>
      </c>
      <c r="S5633" s="3" t="s">
        <v>6491</v>
      </c>
      <c r="T5633" s="3" t="s">
        <v>6506</v>
      </c>
      <c r="U5633" s="3" t="s">
        <v>154</v>
      </c>
      <c r="V5633" s="3" t="s">
        <v>7152</v>
      </c>
      <c r="W5633" s="3" t="s">
        <v>7152</v>
      </c>
      <c r="X5633" s="3" t="s">
        <v>154</v>
      </c>
      <c r="Y5633" s="3" t="s">
        <v>154</v>
      </c>
      <c r="Z5633" s="3" t="s">
        <v>154</v>
      </c>
      <c r="AA5633" s="3" t="s">
        <v>154</v>
      </c>
      <c r="AB5633" s="3" t="s">
        <v>154</v>
      </c>
      <c r="AC5633" s="3" t="s">
        <v>154</v>
      </c>
      <c r="AD5633" s="3" t="s">
        <v>6151</v>
      </c>
      <c r="AE5633" s="3" t="s">
        <v>6151</v>
      </c>
      <c r="AF5633" s="3" t="s">
        <v>154</v>
      </c>
      <c r="AG5633" s="3" t="s">
        <v>154</v>
      </c>
      <c r="AH5633" s="3" t="s">
        <v>6478</v>
      </c>
      <c r="AI5633" s="3" t="s">
        <v>6482</v>
      </c>
      <c r="AJ5633" s="3" t="s">
        <v>6033</v>
      </c>
    </row>
    <row r="5634" spans="1:36" ht="15">
      <c r="A5634" s="10">
        <v>5773</v>
      </c>
      <c r="B5634" t="str">
        <f>IF(K5634="总计","",INDEX(主数据!A:AD,MATCH(J5634,主数据!A:A,0),9))</f>
        <v>华北大区公司</v>
      </c>
      <c r="C5634" t="str">
        <f>IF(K5634="","",INDEX(主数据!A:AD,MATCH(J5634,主数据!A:A,0),11))</f>
        <v>北京六城区</v>
      </c>
      <c r="D5634" t="str">
        <f t="shared" ref="D5634:D5697" si="352">J5634&amp;M5634&amp;R5634&amp;E5634</f>
        <v>BJ28物业服务费定额1048.75</v>
      </c>
      <c r="E5634" s="13" t="str">
        <f t="shared" si="350"/>
        <v>1048.75</v>
      </c>
      <c r="F5634" s="13" t="str">
        <f>IF(E5634="","",IFERROR(IF(IF(K5634="","",INDEX(收费标合同信息维护!A:Q,MATCH(D5634,收费标合同信息维护!J:J,0),10))=D5634,"有","无"),"无"))</f>
        <v>无</v>
      </c>
      <c r="G5634" s="13" t="str">
        <f t="shared" ref="G5634:G5697" si="353">IF(W5634="","",J5634&amp;M5634&amp;R5634&amp;H5634)</f>
        <v>BJ28物业服务费定额1048.75</v>
      </c>
      <c r="H5634" s="13" t="str">
        <f t="shared" si="351"/>
        <v>1048.75</v>
      </c>
      <c r="I5634" s="13" t="str">
        <f>IF(G5634="","",IFERROR(IF(IF(K5634="","",INDEX(收费标合同信息维护!A:Q,MATCH(G5634,收费标合同信息维护!M:M,0),13))=G5634,"有","无"),"无"))</f>
        <v>无</v>
      </c>
      <c r="J5634" s="3" t="s">
        <v>4585</v>
      </c>
      <c r="K5634" s="3" t="s">
        <v>17232</v>
      </c>
      <c r="L5634" s="3" t="s">
        <v>6025</v>
      </c>
      <c r="M5634" s="3" t="s">
        <v>6026</v>
      </c>
      <c r="N5634" s="3" t="s">
        <v>6477</v>
      </c>
      <c r="O5634" s="3" t="s">
        <v>6478</v>
      </c>
      <c r="P5634" s="3" t="s">
        <v>17235</v>
      </c>
      <c r="Q5634" s="3" t="s">
        <v>17236</v>
      </c>
      <c r="R5634" s="3" t="s">
        <v>6490</v>
      </c>
      <c r="S5634" s="3" t="s">
        <v>6491</v>
      </c>
      <c r="T5634" s="3" t="s">
        <v>6506</v>
      </c>
      <c r="U5634" s="3" t="s">
        <v>154</v>
      </c>
      <c r="V5634" s="3" t="s">
        <v>17237</v>
      </c>
      <c r="W5634" s="3" t="s">
        <v>17237</v>
      </c>
      <c r="X5634" s="3" t="s">
        <v>154</v>
      </c>
      <c r="Y5634" s="3" t="s">
        <v>154</v>
      </c>
      <c r="Z5634" s="3" t="s">
        <v>154</v>
      </c>
      <c r="AA5634" s="3" t="s">
        <v>154</v>
      </c>
      <c r="AB5634" s="3" t="s">
        <v>154</v>
      </c>
      <c r="AC5634" s="3" t="s">
        <v>154</v>
      </c>
      <c r="AD5634" s="3" t="s">
        <v>6151</v>
      </c>
      <c r="AE5634" s="3" t="s">
        <v>6151</v>
      </c>
      <c r="AF5634" s="3" t="s">
        <v>154</v>
      </c>
      <c r="AG5634" s="3" t="s">
        <v>154</v>
      </c>
      <c r="AH5634" s="3" t="s">
        <v>6478</v>
      </c>
      <c r="AI5634" s="3" t="s">
        <v>6482</v>
      </c>
      <c r="AJ5634" s="3" t="s">
        <v>6032</v>
      </c>
    </row>
    <row r="5635" spans="1:36" ht="15">
      <c r="A5635" s="10">
        <v>5774</v>
      </c>
      <c r="B5635" t="str">
        <f>IF(K5635="总计","",INDEX(主数据!A:AD,MATCH(J5635,主数据!A:A,0),9))</f>
        <v>华北大区公司</v>
      </c>
      <c r="C5635" t="str">
        <f>IF(K5635="","",INDEX(主数据!A:AD,MATCH(J5635,主数据!A:A,0),11))</f>
        <v>北京六城区</v>
      </c>
      <c r="D5635" t="str">
        <f t="shared" si="352"/>
        <v>BJ28物业服务费定额</v>
      </c>
      <c r="E5635" s="13" t="str">
        <f t="shared" ref="E5635:E5698" si="354">TEXT(IF(V5635="","",--V5635),"0.00")</f>
        <v/>
      </c>
      <c r="F5635" s="13" t="str">
        <f>IF(E5635="","",IFERROR(IF(IF(K5635="","",INDEX(收费标合同信息维护!A:Q,MATCH(D5635,收费标合同信息维护!J:J,0),10))=D5635,"有","无"),"无"))</f>
        <v/>
      </c>
      <c r="G5635" s="13" t="str">
        <f t="shared" si="353"/>
        <v>BJ28物业服务费定额1118.50</v>
      </c>
      <c r="H5635" s="13" t="str">
        <f t="shared" ref="H5635:H5698" si="355">TEXT(IF(W5635="","",--W5635),"0.00")</f>
        <v>1118.50</v>
      </c>
      <c r="I5635" s="13" t="str">
        <f>IF(G5635="","",IFERROR(IF(IF(K5635="","",INDEX(收费标合同信息维护!A:Q,MATCH(G5635,收费标合同信息维护!M:M,0),13))=G5635,"有","无"),"无"))</f>
        <v>无</v>
      </c>
      <c r="J5635" s="3" t="s">
        <v>4585</v>
      </c>
      <c r="K5635" s="3" t="s">
        <v>17232</v>
      </c>
      <c r="L5635" s="3" t="s">
        <v>6025</v>
      </c>
      <c r="M5635" s="3" t="s">
        <v>6026</v>
      </c>
      <c r="N5635" s="3" t="s">
        <v>6477</v>
      </c>
      <c r="O5635" s="3" t="s">
        <v>6478</v>
      </c>
      <c r="P5635" s="3" t="s">
        <v>17238</v>
      </c>
      <c r="Q5635" s="3" t="s">
        <v>17239</v>
      </c>
      <c r="R5635" s="3" t="s">
        <v>6490</v>
      </c>
      <c r="S5635" s="3" t="s">
        <v>6491</v>
      </c>
      <c r="T5635" s="3" t="s">
        <v>6506</v>
      </c>
      <c r="U5635" s="3" t="s">
        <v>154</v>
      </c>
      <c r="V5635" s="3" t="s">
        <v>154</v>
      </c>
      <c r="W5635" s="3" t="s">
        <v>17240</v>
      </c>
      <c r="X5635" s="3" t="s">
        <v>154</v>
      </c>
      <c r="Y5635" s="3" t="s">
        <v>154</v>
      </c>
      <c r="Z5635" s="3" t="s">
        <v>154</v>
      </c>
      <c r="AA5635" s="3" t="s">
        <v>154</v>
      </c>
      <c r="AB5635" s="3" t="s">
        <v>154</v>
      </c>
      <c r="AC5635" s="3" t="s">
        <v>154</v>
      </c>
      <c r="AD5635" s="3" t="s">
        <v>6151</v>
      </c>
      <c r="AE5635" s="3" t="s">
        <v>6151</v>
      </c>
      <c r="AF5635" s="3" t="s">
        <v>154</v>
      </c>
      <c r="AG5635" s="3" t="s">
        <v>154</v>
      </c>
      <c r="AH5635" s="3" t="s">
        <v>6478</v>
      </c>
      <c r="AI5635" s="3" t="s">
        <v>6482</v>
      </c>
      <c r="AJ5635" s="3" t="s">
        <v>6033</v>
      </c>
    </row>
    <row r="5636" spans="1:36" ht="15">
      <c r="A5636" s="10">
        <v>5775</v>
      </c>
      <c r="B5636" t="str">
        <f>IF(K5636="总计","",INDEX(主数据!A:AD,MATCH(J5636,主数据!A:A,0),9))</f>
        <v>华北大区公司</v>
      </c>
      <c r="C5636" t="str">
        <f>IF(K5636="","",INDEX(主数据!A:AD,MATCH(J5636,主数据!A:A,0),11))</f>
        <v>北京六城区</v>
      </c>
      <c r="D5636" t="str">
        <f t="shared" si="352"/>
        <v>BJ28物业服务费定额</v>
      </c>
      <c r="E5636" s="13" t="str">
        <f t="shared" si="354"/>
        <v/>
      </c>
      <c r="F5636" s="13" t="str">
        <f>IF(E5636="","",IFERROR(IF(IF(K5636="","",INDEX(收费标合同信息维护!A:Q,MATCH(D5636,收费标合同信息维护!J:J,0),10))=D5636,"有","无"),"无"))</f>
        <v/>
      </c>
      <c r="G5636" s="13" t="str">
        <f t="shared" si="353"/>
        <v>BJ28物业服务费定额1175.97</v>
      </c>
      <c r="H5636" s="13" t="str">
        <f t="shared" si="355"/>
        <v>1175.97</v>
      </c>
      <c r="I5636" s="13" t="str">
        <f>IF(G5636="","",IFERROR(IF(IF(K5636="","",INDEX(收费标合同信息维护!A:Q,MATCH(G5636,收费标合同信息维护!M:M,0),13))=G5636,"有","无"),"无"))</f>
        <v>无</v>
      </c>
      <c r="J5636" s="3" t="s">
        <v>4585</v>
      </c>
      <c r="K5636" s="3" t="s">
        <v>17232</v>
      </c>
      <c r="L5636" s="3" t="s">
        <v>6025</v>
      </c>
      <c r="M5636" s="3" t="s">
        <v>6026</v>
      </c>
      <c r="N5636" s="3" t="s">
        <v>6477</v>
      </c>
      <c r="O5636" s="3" t="s">
        <v>6478</v>
      </c>
      <c r="P5636" s="3" t="s">
        <v>17241</v>
      </c>
      <c r="Q5636" s="3" t="s">
        <v>17242</v>
      </c>
      <c r="R5636" s="3" t="s">
        <v>6490</v>
      </c>
      <c r="S5636" s="3" t="s">
        <v>6491</v>
      </c>
      <c r="T5636" s="3" t="s">
        <v>6506</v>
      </c>
      <c r="U5636" s="3" t="s">
        <v>154</v>
      </c>
      <c r="V5636" s="3" t="s">
        <v>154</v>
      </c>
      <c r="W5636" s="3" t="s">
        <v>17243</v>
      </c>
      <c r="X5636" s="3" t="s">
        <v>154</v>
      </c>
      <c r="Y5636" s="3" t="s">
        <v>154</v>
      </c>
      <c r="Z5636" s="3" t="s">
        <v>154</v>
      </c>
      <c r="AA5636" s="3" t="s">
        <v>154</v>
      </c>
      <c r="AB5636" s="3" t="s">
        <v>154</v>
      </c>
      <c r="AC5636" s="3" t="s">
        <v>154</v>
      </c>
      <c r="AD5636" s="3" t="s">
        <v>6151</v>
      </c>
      <c r="AE5636" s="3" t="s">
        <v>6151</v>
      </c>
      <c r="AF5636" s="3" t="s">
        <v>154</v>
      </c>
      <c r="AG5636" s="3" t="s">
        <v>154</v>
      </c>
      <c r="AH5636" s="3" t="s">
        <v>6478</v>
      </c>
      <c r="AI5636" s="3" t="s">
        <v>6482</v>
      </c>
      <c r="AJ5636" s="3" t="s">
        <v>6033</v>
      </c>
    </row>
    <row r="5637" spans="1:36" ht="15">
      <c r="A5637" s="10">
        <v>5776</v>
      </c>
      <c r="B5637" t="str">
        <f>IF(K5637="总计","",INDEX(主数据!A:AD,MATCH(J5637,主数据!A:A,0),9))</f>
        <v>华北大区公司</v>
      </c>
      <c r="C5637" t="str">
        <f>IF(K5637="","",INDEX(主数据!A:AD,MATCH(J5637,主数据!A:A,0),11))</f>
        <v>北京六城区</v>
      </c>
      <c r="D5637" t="str">
        <f t="shared" si="352"/>
        <v>BJ28物业服务费定额</v>
      </c>
      <c r="E5637" s="13" t="str">
        <f t="shared" si="354"/>
        <v/>
      </c>
      <c r="F5637" s="13" t="str">
        <f>IF(E5637="","",IFERROR(IF(IF(K5637="","",INDEX(收费标合同信息维护!A:Q,MATCH(D5637,收费标合同信息维护!J:J,0),10))=D5637,"有","无"),"无"))</f>
        <v/>
      </c>
      <c r="G5637" s="13" t="str">
        <f t="shared" si="353"/>
        <v>BJ28物业服务费定额934.23</v>
      </c>
      <c r="H5637" s="13" t="str">
        <f t="shared" si="355"/>
        <v>934.23</v>
      </c>
      <c r="I5637" s="13" t="str">
        <f>IF(G5637="","",IFERROR(IF(IF(K5637="","",INDEX(收费标合同信息维护!A:Q,MATCH(G5637,收费标合同信息维护!M:M,0),13))=G5637,"有","无"),"无"))</f>
        <v>无</v>
      </c>
      <c r="J5637" s="3" t="s">
        <v>4585</v>
      </c>
      <c r="K5637" s="3" t="s">
        <v>17232</v>
      </c>
      <c r="L5637" s="3" t="s">
        <v>6025</v>
      </c>
      <c r="M5637" s="3" t="s">
        <v>6026</v>
      </c>
      <c r="N5637" s="3" t="s">
        <v>6477</v>
      </c>
      <c r="O5637" s="3" t="s">
        <v>6478</v>
      </c>
      <c r="P5637" s="3" t="s">
        <v>17244</v>
      </c>
      <c r="Q5637" s="3" t="s">
        <v>17245</v>
      </c>
      <c r="R5637" s="3" t="s">
        <v>6490</v>
      </c>
      <c r="S5637" s="3" t="s">
        <v>6491</v>
      </c>
      <c r="T5637" s="3" t="s">
        <v>6506</v>
      </c>
      <c r="U5637" s="3" t="s">
        <v>154</v>
      </c>
      <c r="V5637" s="3" t="s">
        <v>154</v>
      </c>
      <c r="W5637" s="3" t="s">
        <v>17246</v>
      </c>
      <c r="X5637" s="3" t="s">
        <v>154</v>
      </c>
      <c r="Y5637" s="3" t="s">
        <v>154</v>
      </c>
      <c r="Z5637" s="3" t="s">
        <v>154</v>
      </c>
      <c r="AA5637" s="3" t="s">
        <v>154</v>
      </c>
      <c r="AB5637" s="3" t="s">
        <v>154</v>
      </c>
      <c r="AC5637" s="3" t="s">
        <v>154</v>
      </c>
      <c r="AD5637" s="3" t="s">
        <v>6151</v>
      </c>
      <c r="AE5637" s="3" t="s">
        <v>6151</v>
      </c>
      <c r="AF5637" s="3" t="s">
        <v>154</v>
      </c>
      <c r="AG5637" s="3" t="s">
        <v>154</v>
      </c>
      <c r="AH5637" s="3" t="s">
        <v>6478</v>
      </c>
      <c r="AI5637" s="3" t="s">
        <v>6482</v>
      </c>
      <c r="AJ5637" s="3" t="s">
        <v>6033</v>
      </c>
    </row>
    <row r="5638" spans="1:36" ht="15">
      <c r="A5638" s="10">
        <v>5777</v>
      </c>
      <c r="B5638" t="str">
        <f>IF(K5638="总计","",INDEX(主数据!A:AD,MATCH(J5638,主数据!A:A,0),9))</f>
        <v>华北大区公司</v>
      </c>
      <c r="C5638" t="str">
        <f>IF(K5638="","",INDEX(主数据!A:AD,MATCH(J5638,主数据!A:A,0),11))</f>
        <v>北京六城区</v>
      </c>
      <c r="D5638" t="str">
        <f t="shared" si="352"/>
        <v>BJ28物业服务费定额</v>
      </c>
      <c r="E5638" s="13" t="str">
        <f t="shared" si="354"/>
        <v/>
      </c>
      <c r="F5638" s="13" t="str">
        <f>IF(E5638="","",IFERROR(IF(IF(K5638="","",INDEX(收费标合同信息维护!A:Q,MATCH(D5638,收费标合同信息维护!J:J,0),10))=D5638,"有","无"),"无"))</f>
        <v/>
      </c>
      <c r="G5638" s="13" t="str">
        <f t="shared" si="353"/>
        <v>BJ28物业服务费定额1027.64</v>
      </c>
      <c r="H5638" s="13" t="str">
        <f t="shared" si="355"/>
        <v>1027.64</v>
      </c>
      <c r="I5638" s="13" t="str">
        <f>IF(G5638="","",IFERROR(IF(IF(K5638="","",INDEX(收费标合同信息维护!A:Q,MATCH(G5638,收费标合同信息维护!M:M,0),13))=G5638,"有","无"),"无"))</f>
        <v>无</v>
      </c>
      <c r="J5638" s="3" t="s">
        <v>4585</v>
      </c>
      <c r="K5638" s="3" t="s">
        <v>17232</v>
      </c>
      <c r="L5638" s="3" t="s">
        <v>6025</v>
      </c>
      <c r="M5638" s="3" t="s">
        <v>6026</v>
      </c>
      <c r="N5638" s="3" t="s">
        <v>6477</v>
      </c>
      <c r="O5638" s="3" t="s">
        <v>6478</v>
      </c>
      <c r="P5638" s="3" t="s">
        <v>17247</v>
      </c>
      <c r="Q5638" s="3" t="s">
        <v>17248</v>
      </c>
      <c r="R5638" s="3" t="s">
        <v>6490</v>
      </c>
      <c r="S5638" s="3" t="s">
        <v>6491</v>
      </c>
      <c r="T5638" s="3" t="s">
        <v>6506</v>
      </c>
      <c r="U5638" s="3" t="s">
        <v>154</v>
      </c>
      <c r="V5638" s="3" t="s">
        <v>154</v>
      </c>
      <c r="W5638" s="3" t="s">
        <v>17249</v>
      </c>
      <c r="X5638" s="3" t="s">
        <v>154</v>
      </c>
      <c r="Y5638" s="3" t="s">
        <v>154</v>
      </c>
      <c r="Z5638" s="3" t="s">
        <v>154</v>
      </c>
      <c r="AA5638" s="3" t="s">
        <v>154</v>
      </c>
      <c r="AB5638" s="3" t="s">
        <v>154</v>
      </c>
      <c r="AC5638" s="3" t="s">
        <v>154</v>
      </c>
      <c r="AD5638" s="3" t="s">
        <v>6151</v>
      </c>
      <c r="AE5638" s="3" t="s">
        <v>6151</v>
      </c>
      <c r="AF5638" s="3" t="s">
        <v>154</v>
      </c>
      <c r="AG5638" s="3" t="s">
        <v>154</v>
      </c>
      <c r="AH5638" s="3" t="s">
        <v>6478</v>
      </c>
      <c r="AI5638" s="3" t="s">
        <v>6482</v>
      </c>
      <c r="AJ5638" s="3" t="s">
        <v>6033</v>
      </c>
    </row>
    <row r="5639" spans="1:36" ht="15">
      <c r="A5639" s="10">
        <v>5778</v>
      </c>
      <c r="B5639" t="str">
        <f>IF(K5639="总计","",INDEX(主数据!A:AD,MATCH(J5639,主数据!A:A,0),9))</f>
        <v>华北大区公司</v>
      </c>
      <c r="C5639" t="str">
        <f>IF(K5639="","",INDEX(主数据!A:AD,MATCH(J5639,主数据!A:A,0),11))</f>
        <v>北京六城区</v>
      </c>
      <c r="D5639" t="str">
        <f t="shared" si="352"/>
        <v>BJ28物业服务费定额</v>
      </c>
      <c r="E5639" s="13" t="str">
        <f t="shared" si="354"/>
        <v/>
      </c>
      <c r="F5639" s="13" t="str">
        <f>IF(E5639="","",IFERROR(IF(IF(K5639="","",INDEX(收费标合同信息维护!A:Q,MATCH(D5639,收费标合同信息维护!J:J,0),10))=D5639,"有","无"),"无"))</f>
        <v/>
      </c>
      <c r="G5639" s="13" t="str">
        <f t="shared" si="353"/>
        <v>BJ28物业服务费定额1599.91</v>
      </c>
      <c r="H5639" s="13" t="str">
        <f t="shared" si="355"/>
        <v>1599.91</v>
      </c>
      <c r="I5639" s="13" t="str">
        <f>IF(G5639="","",IFERROR(IF(IF(K5639="","",INDEX(收费标合同信息维护!A:Q,MATCH(G5639,收费标合同信息维护!M:M,0),13))=G5639,"有","无"),"无"))</f>
        <v>无</v>
      </c>
      <c r="J5639" s="3" t="s">
        <v>4585</v>
      </c>
      <c r="K5639" s="3" t="s">
        <v>17232</v>
      </c>
      <c r="L5639" s="3" t="s">
        <v>6025</v>
      </c>
      <c r="M5639" s="3" t="s">
        <v>6026</v>
      </c>
      <c r="N5639" s="3" t="s">
        <v>6477</v>
      </c>
      <c r="O5639" s="3" t="s">
        <v>6478</v>
      </c>
      <c r="P5639" s="3" t="s">
        <v>17250</v>
      </c>
      <c r="Q5639" s="3" t="s">
        <v>17251</v>
      </c>
      <c r="R5639" s="3" t="s">
        <v>6490</v>
      </c>
      <c r="S5639" s="3" t="s">
        <v>6491</v>
      </c>
      <c r="T5639" s="3" t="s">
        <v>6506</v>
      </c>
      <c r="U5639" s="3" t="s">
        <v>154</v>
      </c>
      <c r="V5639" s="3" t="s">
        <v>154</v>
      </c>
      <c r="W5639" s="3" t="s">
        <v>17252</v>
      </c>
      <c r="X5639" s="3" t="s">
        <v>154</v>
      </c>
      <c r="Y5639" s="3" t="s">
        <v>154</v>
      </c>
      <c r="Z5639" s="3" t="s">
        <v>154</v>
      </c>
      <c r="AA5639" s="3" t="s">
        <v>154</v>
      </c>
      <c r="AB5639" s="3" t="s">
        <v>154</v>
      </c>
      <c r="AC5639" s="3" t="s">
        <v>154</v>
      </c>
      <c r="AD5639" s="3" t="s">
        <v>6151</v>
      </c>
      <c r="AE5639" s="3" t="s">
        <v>6151</v>
      </c>
      <c r="AF5639" s="3" t="s">
        <v>154</v>
      </c>
      <c r="AG5639" s="3" t="s">
        <v>154</v>
      </c>
      <c r="AH5639" s="3" t="s">
        <v>6478</v>
      </c>
      <c r="AI5639" s="3" t="s">
        <v>6482</v>
      </c>
      <c r="AJ5639" s="3" t="s">
        <v>6033</v>
      </c>
    </row>
    <row r="5640" spans="1:36" ht="15">
      <c r="A5640" s="10">
        <v>5779</v>
      </c>
      <c r="B5640" t="str">
        <f>IF(K5640="总计","",INDEX(主数据!A:AD,MATCH(J5640,主数据!A:A,0),9))</f>
        <v>华北大区公司</v>
      </c>
      <c r="C5640" t="str">
        <f>IF(K5640="","",INDEX(主数据!A:AD,MATCH(J5640,主数据!A:A,0),11))</f>
        <v>北京六城区</v>
      </c>
      <c r="D5640" t="str">
        <f t="shared" si="352"/>
        <v>BJ28物业服务费定额</v>
      </c>
      <c r="E5640" s="13" t="str">
        <f t="shared" si="354"/>
        <v/>
      </c>
      <c r="F5640" s="13" t="str">
        <f>IF(E5640="","",IFERROR(IF(IF(K5640="","",INDEX(收费标合同信息维护!A:Q,MATCH(D5640,收费标合同信息维护!J:J,0),10))=D5640,"有","无"),"无"))</f>
        <v/>
      </c>
      <c r="G5640" s="13" t="str">
        <f t="shared" si="353"/>
        <v>BJ28物业服务费定额1148.95</v>
      </c>
      <c r="H5640" s="13" t="str">
        <f t="shared" si="355"/>
        <v>1148.95</v>
      </c>
      <c r="I5640" s="13" t="str">
        <f>IF(G5640="","",IFERROR(IF(IF(K5640="","",INDEX(收费标合同信息维护!A:Q,MATCH(G5640,收费标合同信息维护!M:M,0),13))=G5640,"有","无"),"无"))</f>
        <v>无</v>
      </c>
      <c r="J5640" s="3" t="s">
        <v>4585</v>
      </c>
      <c r="K5640" s="3" t="s">
        <v>17232</v>
      </c>
      <c r="L5640" s="3" t="s">
        <v>6025</v>
      </c>
      <c r="M5640" s="3" t="s">
        <v>6026</v>
      </c>
      <c r="N5640" s="3" t="s">
        <v>6477</v>
      </c>
      <c r="O5640" s="3" t="s">
        <v>6478</v>
      </c>
      <c r="P5640" s="3" t="s">
        <v>17253</v>
      </c>
      <c r="Q5640" s="3" t="s">
        <v>17254</v>
      </c>
      <c r="R5640" s="3" t="s">
        <v>6490</v>
      </c>
      <c r="S5640" s="3" t="s">
        <v>6491</v>
      </c>
      <c r="T5640" s="3" t="s">
        <v>6506</v>
      </c>
      <c r="U5640" s="3" t="s">
        <v>154</v>
      </c>
      <c r="V5640" s="3" t="s">
        <v>154</v>
      </c>
      <c r="W5640" s="3" t="s">
        <v>17255</v>
      </c>
      <c r="X5640" s="3" t="s">
        <v>154</v>
      </c>
      <c r="Y5640" s="3" t="s">
        <v>154</v>
      </c>
      <c r="Z5640" s="3" t="s">
        <v>154</v>
      </c>
      <c r="AA5640" s="3" t="s">
        <v>154</v>
      </c>
      <c r="AB5640" s="3" t="s">
        <v>154</v>
      </c>
      <c r="AC5640" s="3" t="s">
        <v>154</v>
      </c>
      <c r="AD5640" s="3" t="s">
        <v>6151</v>
      </c>
      <c r="AE5640" s="3" t="s">
        <v>6151</v>
      </c>
      <c r="AF5640" s="3" t="s">
        <v>154</v>
      </c>
      <c r="AG5640" s="3" t="s">
        <v>154</v>
      </c>
      <c r="AH5640" s="3" t="s">
        <v>6478</v>
      </c>
      <c r="AI5640" s="3" t="s">
        <v>6482</v>
      </c>
      <c r="AJ5640" s="3" t="s">
        <v>6033</v>
      </c>
    </row>
    <row r="5641" spans="1:36" ht="15">
      <c r="A5641" s="10">
        <v>5780</v>
      </c>
      <c r="B5641" t="str">
        <f>IF(K5641="总计","",INDEX(主数据!A:AD,MATCH(J5641,主数据!A:A,0),9))</f>
        <v>华北大区公司</v>
      </c>
      <c r="C5641" t="str">
        <f>IF(K5641="","",INDEX(主数据!A:AD,MATCH(J5641,主数据!A:A,0),11))</f>
        <v>北京六城区</v>
      </c>
      <c r="D5641" t="str">
        <f t="shared" si="352"/>
        <v>BJ28物业服务费标准方式1.00</v>
      </c>
      <c r="E5641" s="13" t="str">
        <f t="shared" si="354"/>
        <v>1.00</v>
      </c>
      <c r="F5641" s="13" t="str">
        <f>IF(E5641="","",IFERROR(IF(IF(K5641="","",INDEX(收费标合同信息维护!A:Q,MATCH(D5641,收费标合同信息维护!J:J,0),10))=D5641,"有","无"),"无"))</f>
        <v>无</v>
      </c>
      <c r="G5641" s="13" t="str">
        <f t="shared" si="353"/>
        <v/>
      </c>
      <c r="H5641" s="13" t="str">
        <f t="shared" si="355"/>
        <v/>
      </c>
      <c r="I5641" s="13" t="str">
        <f>IF(G5641="","",IFERROR(IF(IF(K5641="","",INDEX(收费标合同信息维护!A:Q,MATCH(G5641,收费标合同信息维护!M:M,0),13))=G5641,"有","无"),"无"))</f>
        <v/>
      </c>
      <c r="J5641" s="3" t="s">
        <v>4585</v>
      </c>
      <c r="K5641" s="3" t="s">
        <v>17232</v>
      </c>
      <c r="L5641" s="3" t="s">
        <v>6025</v>
      </c>
      <c r="M5641" s="3" t="s">
        <v>6026</v>
      </c>
      <c r="N5641" s="3" t="s">
        <v>6477</v>
      </c>
      <c r="O5641" s="3" t="s">
        <v>6478</v>
      </c>
      <c r="P5641" s="3" t="s">
        <v>17256</v>
      </c>
      <c r="Q5641" s="3" t="s">
        <v>17257</v>
      </c>
      <c r="R5641" s="3" t="s">
        <v>6484</v>
      </c>
      <c r="S5641" s="3" t="s">
        <v>6491</v>
      </c>
      <c r="T5641" s="3" t="s">
        <v>6506</v>
      </c>
      <c r="U5641" s="3" t="s">
        <v>154</v>
      </c>
      <c r="V5641" s="3" t="s">
        <v>6737</v>
      </c>
      <c r="W5641" s="3" t="s">
        <v>154</v>
      </c>
      <c r="X5641" s="3" t="s">
        <v>154</v>
      </c>
      <c r="Y5641" s="3" t="s">
        <v>154</v>
      </c>
      <c r="Z5641" s="3" t="s">
        <v>154</v>
      </c>
      <c r="AA5641" s="3" t="s">
        <v>154</v>
      </c>
      <c r="AB5641" s="3" t="s">
        <v>154</v>
      </c>
      <c r="AC5641" s="3" t="s">
        <v>154</v>
      </c>
      <c r="AD5641" s="3" t="s">
        <v>6151</v>
      </c>
      <c r="AE5641" s="3" t="s">
        <v>6151</v>
      </c>
      <c r="AF5641" s="3" t="s">
        <v>154</v>
      </c>
      <c r="AG5641" s="3" t="s">
        <v>154</v>
      </c>
      <c r="AH5641" s="3" t="s">
        <v>6478</v>
      </c>
      <c r="AI5641" s="3" t="s">
        <v>6482</v>
      </c>
      <c r="AJ5641" s="3" t="s">
        <v>6276</v>
      </c>
    </row>
    <row r="5642" spans="1:36" ht="15">
      <c r="A5642" s="10">
        <v>5781</v>
      </c>
      <c r="B5642" t="str">
        <f>IF(K5642="总计","",INDEX(主数据!A:AD,MATCH(J5642,主数据!A:A,0),9))</f>
        <v>华北大区公司</v>
      </c>
      <c r="C5642" t="str">
        <f>IF(K5642="","",INDEX(主数据!A:AD,MATCH(J5642,主数据!A:A,0),11))</f>
        <v>北京六城区</v>
      </c>
      <c r="D5642" t="str">
        <f t="shared" si="352"/>
        <v>BJ28物业服务费标准方式1.85</v>
      </c>
      <c r="E5642" s="13" t="str">
        <f t="shared" si="354"/>
        <v>1.85</v>
      </c>
      <c r="F5642" s="13" t="str">
        <f>IF(E5642="","",IFERROR(IF(IF(K5642="","",INDEX(收费标合同信息维护!A:Q,MATCH(D5642,收费标合同信息维护!J:J,0),10))=D5642,"有","无"),"无"))</f>
        <v>无</v>
      </c>
      <c r="G5642" s="13" t="str">
        <f t="shared" si="353"/>
        <v/>
      </c>
      <c r="H5642" s="13" t="str">
        <f t="shared" si="355"/>
        <v/>
      </c>
      <c r="I5642" s="13" t="str">
        <f>IF(G5642="","",IFERROR(IF(IF(K5642="","",INDEX(收费标合同信息维护!A:Q,MATCH(G5642,收费标合同信息维护!M:M,0),13))=G5642,"有","无"),"无"))</f>
        <v/>
      </c>
      <c r="J5642" s="3" t="s">
        <v>4585</v>
      </c>
      <c r="K5642" s="3" t="s">
        <v>17232</v>
      </c>
      <c r="L5642" s="3" t="s">
        <v>6025</v>
      </c>
      <c r="M5642" s="3" t="s">
        <v>6026</v>
      </c>
      <c r="N5642" s="3" t="s">
        <v>6477</v>
      </c>
      <c r="O5642" s="3" t="s">
        <v>6478</v>
      </c>
      <c r="P5642" s="3" t="s">
        <v>17258</v>
      </c>
      <c r="Q5642" s="3" t="s">
        <v>17259</v>
      </c>
      <c r="R5642" s="3" t="s">
        <v>6484</v>
      </c>
      <c r="S5642" s="3" t="s">
        <v>6491</v>
      </c>
      <c r="T5642" s="3" t="s">
        <v>6506</v>
      </c>
      <c r="U5642" s="3" t="s">
        <v>154</v>
      </c>
      <c r="V5642" s="3" t="s">
        <v>10364</v>
      </c>
      <c r="W5642" s="3" t="s">
        <v>154</v>
      </c>
      <c r="X5642" s="3" t="s">
        <v>154</v>
      </c>
      <c r="Y5642" s="3" t="s">
        <v>154</v>
      </c>
      <c r="Z5642" s="3" t="s">
        <v>154</v>
      </c>
      <c r="AA5642" s="3" t="s">
        <v>154</v>
      </c>
      <c r="AB5642" s="3" t="s">
        <v>154</v>
      </c>
      <c r="AC5642" s="3" t="s">
        <v>154</v>
      </c>
      <c r="AD5642" s="3" t="s">
        <v>6151</v>
      </c>
      <c r="AE5642" s="3" t="s">
        <v>6151</v>
      </c>
      <c r="AF5642" s="3" t="s">
        <v>154</v>
      </c>
      <c r="AG5642" s="3" t="s">
        <v>154</v>
      </c>
      <c r="AH5642" s="3" t="s">
        <v>6478</v>
      </c>
      <c r="AI5642" s="3" t="s">
        <v>6482</v>
      </c>
      <c r="AJ5642" s="3" t="s">
        <v>18460</v>
      </c>
    </row>
    <row r="5643" spans="1:36" ht="15">
      <c r="A5643" s="10">
        <v>5782</v>
      </c>
      <c r="B5643" t="str">
        <f>IF(K5643="总计","",INDEX(主数据!A:AD,MATCH(J5643,主数据!A:A,0),9))</f>
        <v>华北大区公司</v>
      </c>
      <c r="C5643" t="str">
        <f>IF(K5643="","",INDEX(主数据!A:AD,MATCH(J5643,主数据!A:A,0),11))</f>
        <v>北京六城区</v>
      </c>
      <c r="D5643" t="str">
        <f t="shared" si="352"/>
        <v>BJ28物业服务费标准方式2.00</v>
      </c>
      <c r="E5643" s="13" t="str">
        <f t="shared" si="354"/>
        <v>2.00</v>
      </c>
      <c r="F5643" s="13" t="str">
        <f>IF(E5643="","",IFERROR(IF(IF(K5643="","",INDEX(收费标合同信息维护!A:Q,MATCH(D5643,收费标合同信息维护!J:J,0),10))=D5643,"有","无"),"无"))</f>
        <v>无</v>
      </c>
      <c r="G5643" s="13" t="str">
        <f t="shared" si="353"/>
        <v/>
      </c>
      <c r="H5643" s="13" t="str">
        <f t="shared" si="355"/>
        <v/>
      </c>
      <c r="I5643" s="13" t="str">
        <f>IF(G5643="","",IFERROR(IF(IF(K5643="","",INDEX(收费标合同信息维护!A:Q,MATCH(G5643,收费标合同信息维护!M:M,0),13))=G5643,"有","无"),"无"))</f>
        <v/>
      </c>
      <c r="J5643" s="3" t="s">
        <v>4585</v>
      </c>
      <c r="K5643" s="3" t="s">
        <v>17232</v>
      </c>
      <c r="L5643" s="3" t="s">
        <v>6025</v>
      </c>
      <c r="M5643" s="3" t="s">
        <v>6026</v>
      </c>
      <c r="N5643" s="3" t="s">
        <v>6477</v>
      </c>
      <c r="O5643" s="3" t="s">
        <v>6478</v>
      </c>
      <c r="P5643" s="3" t="s">
        <v>17260</v>
      </c>
      <c r="Q5643" s="3" t="s">
        <v>9091</v>
      </c>
      <c r="R5643" s="3" t="s">
        <v>6484</v>
      </c>
      <c r="S5643" s="3" t="s">
        <v>6491</v>
      </c>
      <c r="T5643" s="3" t="s">
        <v>6506</v>
      </c>
      <c r="U5643" s="3" t="s">
        <v>154</v>
      </c>
      <c r="V5643" s="3" t="s">
        <v>6686</v>
      </c>
      <c r="W5643" s="3" t="s">
        <v>154</v>
      </c>
      <c r="X5643" s="3" t="s">
        <v>154</v>
      </c>
      <c r="Y5643" s="3" t="s">
        <v>154</v>
      </c>
      <c r="Z5643" s="3" t="s">
        <v>154</v>
      </c>
      <c r="AA5643" s="3" t="s">
        <v>154</v>
      </c>
      <c r="AB5643" s="3" t="s">
        <v>154</v>
      </c>
      <c r="AC5643" s="3" t="s">
        <v>154</v>
      </c>
      <c r="AD5643" s="3" t="s">
        <v>6151</v>
      </c>
      <c r="AE5643" s="3" t="s">
        <v>6151</v>
      </c>
      <c r="AF5643" s="3" t="s">
        <v>154</v>
      </c>
      <c r="AG5643" s="3" t="s">
        <v>154</v>
      </c>
      <c r="AH5643" s="3" t="s">
        <v>6478</v>
      </c>
      <c r="AI5643" s="3" t="s">
        <v>6482</v>
      </c>
      <c r="AJ5643" s="3" t="s">
        <v>18461</v>
      </c>
    </row>
    <row r="5644" spans="1:36" ht="15">
      <c r="A5644" s="10">
        <v>5783</v>
      </c>
      <c r="B5644" t="str">
        <f>IF(K5644="总计","",INDEX(主数据!A:AD,MATCH(J5644,主数据!A:A,0),9))</f>
        <v>华北大区公司</v>
      </c>
      <c r="C5644" t="str">
        <f>IF(K5644="","",INDEX(主数据!A:AD,MATCH(J5644,主数据!A:A,0),11))</f>
        <v>北京六城区</v>
      </c>
      <c r="D5644" t="str">
        <f t="shared" si="352"/>
        <v>BJ28物业服务费标准方式3.50</v>
      </c>
      <c r="E5644" s="13" t="str">
        <f t="shared" si="354"/>
        <v>3.50</v>
      </c>
      <c r="F5644" s="13" t="str">
        <f>IF(E5644="","",IFERROR(IF(IF(K5644="","",INDEX(收费标合同信息维护!A:Q,MATCH(D5644,收费标合同信息维护!J:J,0),10))=D5644,"有","无"),"无"))</f>
        <v>无</v>
      </c>
      <c r="G5644" s="13" t="str">
        <f t="shared" si="353"/>
        <v/>
      </c>
      <c r="H5644" s="13" t="str">
        <f t="shared" si="355"/>
        <v/>
      </c>
      <c r="I5644" s="13" t="str">
        <f>IF(G5644="","",IFERROR(IF(IF(K5644="","",INDEX(收费标合同信息维护!A:Q,MATCH(G5644,收费标合同信息维护!M:M,0),13))=G5644,"有","无"),"无"))</f>
        <v/>
      </c>
      <c r="J5644" s="3" t="s">
        <v>4585</v>
      </c>
      <c r="K5644" s="3" t="s">
        <v>17232</v>
      </c>
      <c r="L5644" s="3" t="s">
        <v>6025</v>
      </c>
      <c r="M5644" s="3" t="s">
        <v>6026</v>
      </c>
      <c r="N5644" s="3" t="s">
        <v>6477</v>
      </c>
      <c r="O5644" s="3" t="s">
        <v>6478</v>
      </c>
      <c r="P5644" s="3" t="s">
        <v>17261</v>
      </c>
      <c r="Q5644" s="3" t="s">
        <v>17262</v>
      </c>
      <c r="R5644" s="3" t="s">
        <v>6484</v>
      </c>
      <c r="S5644" s="3" t="s">
        <v>6491</v>
      </c>
      <c r="T5644" s="3" t="s">
        <v>6506</v>
      </c>
      <c r="U5644" s="3" t="s">
        <v>154</v>
      </c>
      <c r="V5644" s="3" t="s">
        <v>6869</v>
      </c>
      <c r="W5644" s="3" t="s">
        <v>154</v>
      </c>
      <c r="X5644" s="3" t="s">
        <v>154</v>
      </c>
      <c r="Y5644" s="3" t="s">
        <v>154</v>
      </c>
      <c r="Z5644" s="3" t="s">
        <v>154</v>
      </c>
      <c r="AA5644" s="3" t="s">
        <v>154</v>
      </c>
      <c r="AB5644" s="3" t="s">
        <v>154</v>
      </c>
      <c r="AC5644" s="3" t="s">
        <v>154</v>
      </c>
      <c r="AD5644" s="3" t="s">
        <v>6151</v>
      </c>
      <c r="AE5644" s="3" t="s">
        <v>6151</v>
      </c>
      <c r="AF5644" s="3" t="s">
        <v>154</v>
      </c>
      <c r="AG5644" s="3" t="s">
        <v>154</v>
      </c>
      <c r="AH5644" s="3" t="s">
        <v>6478</v>
      </c>
      <c r="AI5644" s="3" t="s">
        <v>6482</v>
      </c>
      <c r="AJ5644" s="3" t="s">
        <v>6104</v>
      </c>
    </row>
    <row r="5645" spans="1:36" ht="15">
      <c r="A5645" s="10">
        <v>5784</v>
      </c>
      <c r="B5645" t="str">
        <f>IF(K5645="总计","",INDEX(主数据!A:AD,MATCH(J5645,主数据!A:A,0),9))</f>
        <v>华北大区公司</v>
      </c>
      <c r="C5645" t="str">
        <f>IF(K5645="","",INDEX(主数据!A:AD,MATCH(J5645,主数据!A:A,0),11))</f>
        <v>北京六城区</v>
      </c>
      <c r="D5645" t="str">
        <f t="shared" si="352"/>
        <v>BJ28物业服务费标准方式5.00</v>
      </c>
      <c r="E5645" s="13" t="str">
        <f t="shared" si="354"/>
        <v>5.00</v>
      </c>
      <c r="F5645" s="13" t="str">
        <f>IF(E5645="","",IFERROR(IF(IF(K5645="","",INDEX(收费标合同信息维护!A:Q,MATCH(D5645,收费标合同信息维护!J:J,0),10))=D5645,"有","无"),"无"))</f>
        <v>无</v>
      </c>
      <c r="G5645" s="13" t="str">
        <f t="shared" si="353"/>
        <v/>
      </c>
      <c r="H5645" s="13" t="str">
        <f t="shared" si="355"/>
        <v/>
      </c>
      <c r="I5645" s="13" t="str">
        <f>IF(G5645="","",IFERROR(IF(IF(K5645="","",INDEX(收费标合同信息维护!A:Q,MATCH(G5645,收费标合同信息维护!M:M,0),13))=G5645,"有","无"),"无"))</f>
        <v/>
      </c>
      <c r="J5645" s="3" t="s">
        <v>4585</v>
      </c>
      <c r="K5645" s="3" t="s">
        <v>17232</v>
      </c>
      <c r="L5645" s="3" t="s">
        <v>6025</v>
      </c>
      <c r="M5645" s="3" t="s">
        <v>6026</v>
      </c>
      <c r="N5645" s="3" t="s">
        <v>6477</v>
      </c>
      <c r="O5645" s="3" t="s">
        <v>6478</v>
      </c>
      <c r="P5645" s="3" t="s">
        <v>17263</v>
      </c>
      <c r="Q5645" s="3" t="s">
        <v>17264</v>
      </c>
      <c r="R5645" s="3" t="s">
        <v>6484</v>
      </c>
      <c r="S5645" s="3" t="s">
        <v>6491</v>
      </c>
      <c r="T5645" s="3" t="s">
        <v>6506</v>
      </c>
      <c r="U5645" s="3" t="s">
        <v>154</v>
      </c>
      <c r="V5645" s="3" t="s">
        <v>6744</v>
      </c>
      <c r="W5645" s="3" t="s">
        <v>154</v>
      </c>
      <c r="X5645" s="3" t="s">
        <v>154</v>
      </c>
      <c r="Y5645" s="3" t="s">
        <v>154</v>
      </c>
      <c r="Z5645" s="3" t="s">
        <v>154</v>
      </c>
      <c r="AA5645" s="3" t="s">
        <v>154</v>
      </c>
      <c r="AB5645" s="3" t="s">
        <v>154</v>
      </c>
      <c r="AC5645" s="3" t="s">
        <v>154</v>
      </c>
      <c r="AD5645" s="3" t="s">
        <v>6151</v>
      </c>
      <c r="AE5645" s="3" t="s">
        <v>6151</v>
      </c>
      <c r="AF5645" s="3" t="s">
        <v>154</v>
      </c>
      <c r="AG5645" s="3" t="s">
        <v>154</v>
      </c>
      <c r="AH5645" s="3" t="s">
        <v>6478</v>
      </c>
      <c r="AI5645" s="3" t="s">
        <v>6482</v>
      </c>
      <c r="AJ5645" s="3" t="s">
        <v>18462</v>
      </c>
    </row>
    <row r="5646" spans="1:36" ht="15">
      <c r="A5646" s="10">
        <v>5785</v>
      </c>
      <c r="B5646" t="str">
        <f>IF(K5646="总计","",INDEX(主数据!A:AD,MATCH(J5646,主数据!A:A,0),9))</f>
        <v>华北大区公司</v>
      </c>
      <c r="C5646" t="str">
        <f>IF(K5646="","",INDEX(主数据!A:AD,MATCH(J5646,主数据!A:A,0),11))</f>
        <v>北京六城区</v>
      </c>
      <c r="D5646" t="str">
        <f t="shared" si="352"/>
        <v>BJ28居民供暖费标准方式7.50</v>
      </c>
      <c r="E5646" s="13" t="str">
        <f t="shared" si="354"/>
        <v>7.50</v>
      </c>
      <c r="F5646" s="13" t="str">
        <f>IF(E5646="","",IFERROR(IF(IF(K5646="","",INDEX(收费标合同信息维护!A:Q,MATCH(D5646,收费标合同信息维护!J:J,0),10))=D5646,"有","无"),"无"))</f>
        <v>无</v>
      </c>
      <c r="G5646" s="13" t="str">
        <f t="shared" si="353"/>
        <v/>
      </c>
      <c r="H5646" s="13" t="str">
        <f t="shared" si="355"/>
        <v/>
      </c>
      <c r="I5646" s="13" t="str">
        <f>IF(G5646="","",IFERROR(IF(IF(K5646="","",INDEX(收费标合同信息维护!A:Q,MATCH(G5646,收费标合同信息维护!M:M,0),13))=G5646,"有","无"),"无"))</f>
        <v/>
      </c>
      <c r="J5646" s="3" t="s">
        <v>4585</v>
      </c>
      <c r="K5646" s="3" t="s">
        <v>17232</v>
      </c>
      <c r="L5646" s="3" t="s">
        <v>6598</v>
      </c>
      <c r="M5646" s="3" t="s">
        <v>7571</v>
      </c>
      <c r="N5646" s="3" t="s">
        <v>6477</v>
      </c>
      <c r="O5646" s="3" t="s">
        <v>6478</v>
      </c>
      <c r="P5646" s="3" t="s">
        <v>17265</v>
      </c>
      <c r="Q5646" s="3" t="s">
        <v>7571</v>
      </c>
      <c r="R5646" s="3" t="s">
        <v>6484</v>
      </c>
      <c r="S5646" s="3" t="s">
        <v>6491</v>
      </c>
      <c r="T5646" s="3" t="s">
        <v>8601</v>
      </c>
      <c r="U5646" s="3" t="s">
        <v>8602</v>
      </c>
      <c r="V5646" s="3" t="s">
        <v>8595</v>
      </c>
      <c r="W5646" s="3" t="s">
        <v>154</v>
      </c>
      <c r="X5646" s="3" t="s">
        <v>154</v>
      </c>
      <c r="Y5646" s="3" t="s">
        <v>154</v>
      </c>
      <c r="Z5646" s="3" t="s">
        <v>154</v>
      </c>
      <c r="AA5646" s="3" t="s">
        <v>154</v>
      </c>
      <c r="AB5646" s="3" t="s">
        <v>154</v>
      </c>
      <c r="AC5646" s="3" t="s">
        <v>154</v>
      </c>
      <c r="AD5646" s="3" t="s">
        <v>6151</v>
      </c>
      <c r="AE5646" s="3" t="s">
        <v>6151</v>
      </c>
      <c r="AF5646" s="3" t="s">
        <v>154</v>
      </c>
      <c r="AG5646" s="3" t="s">
        <v>154</v>
      </c>
      <c r="AH5646" s="3" t="s">
        <v>6478</v>
      </c>
      <c r="AI5646" s="3" t="s">
        <v>6482</v>
      </c>
      <c r="AJ5646" s="3" t="s">
        <v>17266</v>
      </c>
    </row>
    <row r="5647" spans="1:36" ht="15">
      <c r="A5647" s="10">
        <v>5786</v>
      </c>
      <c r="B5647" t="str">
        <f>IF(K5647="总计","",INDEX(主数据!A:AD,MATCH(J5647,主数据!A:A,0),9))</f>
        <v>华北大区公司</v>
      </c>
      <c r="C5647" t="str">
        <f>IF(K5647="","",INDEX(主数据!A:AD,MATCH(J5647,主数据!A:A,0),11))</f>
        <v>北京六城区</v>
      </c>
      <c r="D5647" t="str">
        <f t="shared" si="352"/>
        <v>BJ28商业供暖标准方式11.25</v>
      </c>
      <c r="E5647" s="13" t="str">
        <f t="shared" si="354"/>
        <v>11.25</v>
      </c>
      <c r="F5647" s="13" t="str">
        <f>IF(E5647="","",IFERROR(IF(IF(K5647="","",INDEX(收费标合同信息维护!A:Q,MATCH(D5647,收费标合同信息维护!J:J,0),10))=D5647,"有","无"),"无"))</f>
        <v>无</v>
      </c>
      <c r="G5647" s="13" t="str">
        <f t="shared" si="353"/>
        <v/>
      </c>
      <c r="H5647" s="13" t="str">
        <f t="shared" si="355"/>
        <v/>
      </c>
      <c r="I5647" s="13" t="str">
        <f>IF(G5647="","",IFERROR(IF(IF(K5647="","",INDEX(收费标合同信息维护!A:Q,MATCH(G5647,收费标合同信息维护!M:M,0),13))=G5647,"有","无"),"无"))</f>
        <v/>
      </c>
      <c r="J5647" s="3" t="s">
        <v>4585</v>
      </c>
      <c r="K5647" s="3" t="s">
        <v>17232</v>
      </c>
      <c r="L5647" s="3" t="s">
        <v>6622</v>
      </c>
      <c r="M5647" s="3" t="s">
        <v>8598</v>
      </c>
      <c r="N5647" s="3" t="s">
        <v>6477</v>
      </c>
      <c r="O5647" s="3" t="s">
        <v>6478</v>
      </c>
      <c r="P5647" s="3" t="s">
        <v>17267</v>
      </c>
      <c r="Q5647" s="3" t="s">
        <v>17268</v>
      </c>
      <c r="R5647" s="3" t="s">
        <v>6484</v>
      </c>
      <c r="S5647" s="3" t="s">
        <v>6491</v>
      </c>
      <c r="T5647" s="3" t="s">
        <v>8601</v>
      </c>
      <c r="U5647" s="3" t="s">
        <v>10273</v>
      </c>
      <c r="V5647" s="3" t="s">
        <v>12925</v>
      </c>
      <c r="W5647" s="3" t="s">
        <v>154</v>
      </c>
      <c r="X5647" s="3" t="s">
        <v>154</v>
      </c>
      <c r="Y5647" s="3" t="s">
        <v>154</v>
      </c>
      <c r="Z5647" s="3" t="s">
        <v>154</v>
      </c>
      <c r="AA5647" s="3" t="s">
        <v>154</v>
      </c>
      <c r="AB5647" s="3" t="s">
        <v>154</v>
      </c>
      <c r="AC5647" s="3" t="s">
        <v>154</v>
      </c>
      <c r="AD5647" s="3" t="s">
        <v>6151</v>
      </c>
      <c r="AE5647" s="3" t="s">
        <v>6151</v>
      </c>
      <c r="AF5647" s="3" t="s">
        <v>154</v>
      </c>
      <c r="AG5647" s="3" t="s">
        <v>154</v>
      </c>
      <c r="AH5647" s="3" t="s">
        <v>6478</v>
      </c>
      <c r="AI5647" s="3" t="s">
        <v>6482</v>
      </c>
      <c r="AJ5647" s="3" t="s">
        <v>6117</v>
      </c>
    </row>
    <row r="5648" spans="1:36" ht="30">
      <c r="A5648" s="10">
        <v>5787</v>
      </c>
      <c r="B5648" t="str">
        <f>IF(K5648="总计","",INDEX(主数据!A:AD,MATCH(J5648,主数据!A:A,0),9))</f>
        <v>华北大区公司</v>
      </c>
      <c r="C5648" t="str">
        <f>IF(K5648="","",INDEX(主数据!A:AD,MATCH(J5648,主数据!A:A,0),11))</f>
        <v>北京六城区</v>
      </c>
      <c r="D5648" t="str">
        <f t="shared" si="352"/>
        <v>BJ28生活垃圾清运费-委托清运定额</v>
      </c>
      <c r="E5648" s="13" t="str">
        <f t="shared" si="354"/>
        <v/>
      </c>
      <c r="F5648" s="13" t="str">
        <f>IF(E5648="","",IFERROR(IF(IF(K5648="","",INDEX(收费标合同信息维护!A:Q,MATCH(D5648,收费标合同信息维护!J:J,0),10))=D5648,"有","无"),"无"))</f>
        <v/>
      </c>
      <c r="G5648" s="13" t="str">
        <f t="shared" si="353"/>
        <v>BJ28生活垃圾清运费-委托清运定额5.00</v>
      </c>
      <c r="H5648" s="13" t="str">
        <f t="shared" si="355"/>
        <v>5.00</v>
      </c>
      <c r="I5648" s="13" t="str">
        <f>IF(G5648="","",IFERROR(IF(IF(K5648="","",INDEX(收费标合同信息维护!A:Q,MATCH(G5648,收费标合同信息维护!M:M,0),13))=G5648,"有","无"),"无"))</f>
        <v>无</v>
      </c>
      <c r="J5648" s="3" t="s">
        <v>4585</v>
      </c>
      <c r="K5648" s="3" t="s">
        <v>17232</v>
      </c>
      <c r="L5648" s="3" t="s">
        <v>6630</v>
      </c>
      <c r="M5648" s="3" t="s">
        <v>6631</v>
      </c>
      <c r="N5648" s="3" t="s">
        <v>6477</v>
      </c>
      <c r="O5648" s="3" t="s">
        <v>6478</v>
      </c>
      <c r="P5648" s="3" t="s">
        <v>17269</v>
      </c>
      <c r="Q5648" s="3" t="s">
        <v>17270</v>
      </c>
      <c r="R5648" s="3" t="s">
        <v>6490</v>
      </c>
      <c r="S5648" s="3" t="s">
        <v>6485</v>
      </c>
      <c r="T5648" s="3" t="s">
        <v>6537</v>
      </c>
      <c r="U5648" s="3" t="s">
        <v>154</v>
      </c>
      <c r="V5648" s="3" t="s">
        <v>154</v>
      </c>
      <c r="W5648" s="3" t="s">
        <v>6744</v>
      </c>
      <c r="X5648" s="3" t="s">
        <v>154</v>
      </c>
      <c r="Y5648" s="3" t="s">
        <v>154</v>
      </c>
      <c r="Z5648" s="3" t="s">
        <v>154</v>
      </c>
      <c r="AA5648" s="3" t="s">
        <v>154</v>
      </c>
      <c r="AB5648" s="3" t="s">
        <v>154</v>
      </c>
      <c r="AC5648" s="3" t="s">
        <v>154</v>
      </c>
      <c r="AD5648" s="3" t="s">
        <v>6151</v>
      </c>
      <c r="AE5648" s="3" t="s">
        <v>6151</v>
      </c>
      <c r="AF5648" s="3" t="s">
        <v>154</v>
      </c>
      <c r="AG5648" s="3" t="s">
        <v>154</v>
      </c>
      <c r="AH5648" s="3" t="s">
        <v>6478</v>
      </c>
      <c r="AI5648" s="3" t="s">
        <v>6482</v>
      </c>
      <c r="AJ5648" s="3" t="s">
        <v>17271</v>
      </c>
    </row>
    <row r="5649" spans="1:36" ht="30">
      <c r="A5649" s="10">
        <v>5788</v>
      </c>
      <c r="B5649" t="str">
        <f>IF(K5649="总计","",INDEX(主数据!A:AD,MATCH(J5649,主数据!A:A,0),9))</f>
        <v>华北大区公司</v>
      </c>
      <c r="C5649" t="str">
        <f>IF(K5649="","",INDEX(主数据!A:AD,MATCH(J5649,主数据!A:A,0),11))</f>
        <v>北京六城区</v>
      </c>
      <c r="D5649" t="str">
        <f t="shared" si="352"/>
        <v>BJ28生活垃圾清运费-委托清运定额</v>
      </c>
      <c r="E5649" s="13" t="str">
        <f t="shared" si="354"/>
        <v/>
      </c>
      <c r="F5649" s="13" t="str">
        <f>IF(E5649="","",IFERROR(IF(IF(K5649="","",INDEX(收费标合同信息维护!A:Q,MATCH(D5649,收费标合同信息维护!J:J,0),10))=D5649,"有","无"),"无"))</f>
        <v/>
      </c>
      <c r="G5649" s="13" t="str">
        <f t="shared" si="353"/>
        <v>BJ28生活垃圾清运费-委托清运定额58.00</v>
      </c>
      <c r="H5649" s="13" t="str">
        <f t="shared" si="355"/>
        <v>58.00</v>
      </c>
      <c r="I5649" s="13" t="str">
        <f>IF(G5649="","",IFERROR(IF(IF(K5649="","",INDEX(收费标合同信息维护!A:Q,MATCH(G5649,收费标合同信息维护!M:M,0),13))=G5649,"有","无"),"无"))</f>
        <v>无</v>
      </c>
      <c r="J5649" s="3" t="s">
        <v>4585</v>
      </c>
      <c r="K5649" s="3" t="s">
        <v>17232</v>
      </c>
      <c r="L5649" s="3" t="s">
        <v>6630</v>
      </c>
      <c r="M5649" s="3" t="s">
        <v>6631</v>
      </c>
      <c r="N5649" s="3" t="s">
        <v>6477</v>
      </c>
      <c r="O5649" s="3" t="s">
        <v>6478</v>
      </c>
      <c r="P5649" s="3" t="s">
        <v>17272</v>
      </c>
      <c r="Q5649" s="3" t="s">
        <v>17273</v>
      </c>
      <c r="R5649" s="3" t="s">
        <v>6490</v>
      </c>
      <c r="S5649" s="3" t="s">
        <v>6485</v>
      </c>
      <c r="T5649" s="3" t="s">
        <v>6537</v>
      </c>
      <c r="U5649" s="3" t="s">
        <v>154</v>
      </c>
      <c r="V5649" s="3" t="s">
        <v>154</v>
      </c>
      <c r="W5649" s="3" t="s">
        <v>11136</v>
      </c>
      <c r="X5649" s="3" t="s">
        <v>154</v>
      </c>
      <c r="Y5649" s="3" t="s">
        <v>154</v>
      </c>
      <c r="Z5649" s="3" t="s">
        <v>154</v>
      </c>
      <c r="AA5649" s="3" t="s">
        <v>154</v>
      </c>
      <c r="AB5649" s="3" t="s">
        <v>154</v>
      </c>
      <c r="AC5649" s="3" t="s">
        <v>154</v>
      </c>
      <c r="AD5649" s="3" t="s">
        <v>6151</v>
      </c>
      <c r="AE5649" s="3" t="s">
        <v>6151</v>
      </c>
      <c r="AF5649" s="3" t="s">
        <v>154</v>
      </c>
      <c r="AG5649" s="3" t="s">
        <v>154</v>
      </c>
      <c r="AH5649" s="3" t="s">
        <v>6478</v>
      </c>
      <c r="AI5649" s="3" t="s">
        <v>6482</v>
      </c>
      <c r="AJ5649" s="3" t="s">
        <v>6227</v>
      </c>
    </row>
    <row r="5650" spans="1:36" ht="30">
      <c r="A5650" s="10">
        <v>5789</v>
      </c>
      <c r="B5650" t="str">
        <f>IF(K5650="总计","",INDEX(主数据!A:AD,MATCH(J5650,主数据!A:A,0),9))</f>
        <v>华北大区公司</v>
      </c>
      <c r="C5650" t="str">
        <f>IF(K5650="","",INDEX(主数据!A:AD,MATCH(J5650,主数据!A:A,0),11))</f>
        <v>北京六城区</v>
      </c>
      <c r="D5650" t="str">
        <f t="shared" si="352"/>
        <v>BJ28生活垃圾清运费-委托清运定额1.00</v>
      </c>
      <c r="E5650" s="13" t="str">
        <f t="shared" si="354"/>
        <v>1.00</v>
      </c>
      <c r="F5650" s="13" t="str">
        <f>IF(E5650="","",IFERROR(IF(IF(K5650="","",INDEX(收费标合同信息维护!A:Q,MATCH(D5650,收费标合同信息维护!J:J,0),10))=D5650,"有","无"),"无"))</f>
        <v>无</v>
      </c>
      <c r="G5650" s="13" t="str">
        <f t="shared" si="353"/>
        <v>BJ28生活垃圾清运费-委托清运定额964.82</v>
      </c>
      <c r="H5650" s="13" t="str">
        <f t="shared" si="355"/>
        <v>964.82</v>
      </c>
      <c r="I5650" s="13" t="str">
        <f>IF(G5650="","",IFERROR(IF(IF(K5650="","",INDEX(收费标合同信息维护!A:Q,MATCH(G5650,收费标合同信息维护!M:M,0),13))=G5650,"有","无"),"无"))</f>
        <v>无</v>
      </c>
      <c r="J5650" s="3" t="s">
        <v>4585</v>
      </c>
      <c r="K5650" s="3" t="s">
        <v>17232</v>
      </c>
      <c r="L5650" s="3" t="s">
        <v>6630</v>
      </c>
      <c r="M5650" s="3" t="s">
        <v>6631</v>
      </c>
      <c r="N5650" s="3" t="s">
        <v>6477</v>
      </c>
      <c r="O5650" s="3" t="s">
        <v>6478</v>
      </c>
      <c r="P5650" s="3" t="s">
        <v>17274</v>
      </c>
      <c r="Q5650" s="3" t="s">
        <v>17275</v>
      </c>
      <c r="R5650" s="3" t="s">
        <v>6490</v>
      </c>
      <c r="S5650" s="3" t="s">
        <v>6485</v>
      </c>
      <c r="T5650" s="3" t="s">
        <v>6537</v>
      </c>
      <c r="U5650" s="3" t="s">
        <v>154</v>
      </c>
      <c r="V5650" s="3" t="s">
        <v>6737</v>
      </c>
      <c r="W5650" s="3" t="s">
        <v>17276</v>
      </c>
      <c r="X5650" s="3" t="s">
        <v>154</v>
      </c>
      <c r="Y5650" s="3" t="s">
        <v>154</v>
      </c>
      <c r="Z5650" s="3" t="s">
        <v>154</v>
      </c>
      <c r="AA5650" s="3" t="s">
        <v>154</v>
      </c>
      <c r="AB5650" s="3" t="s">
        <v>154</v>
      </c>
      <c r="AC5650" s="3" t="s">
        <v>154</v>
      </c>
      <c r="AD5650" s="3" t="s">
        <v>6151</v>
      </c>
      <c r="AE5650" s="3" t="s">
        <v>6151</v>
      </c>
      <c r="AF5650" s="3" t="s">
        <v>154</v>
      </c>
      <c r="AG5650" s="3" t="s">
        <v>154</v>
      </c>
      <c r="AH5650" s="3" t="s">
        <v>6478</v>
      </c>
      <c r="AI5650" s="3" t="s">
        <v>6482</v>
      </c>
      <c r="AJ5650" s="3" t="s">
        <v>6033</v>
      </c>
    </row>
    <row r="5651" spans="1:36" ht="30">
      <c r="A5651" s="10">
        <v>5790</v>
      </c>
      <c r="B5651" t="str">
        <f>IF(K5651="总计","",INDEX(主数据!A:AD,MATCH(J5651,主数据!A:A,0),9))</f>
        <v>华北大区公司</v>
      </c>
      <c r="C5651" t="str">
        <f>IF(K5651="","",INDEX(主数据!A:AD,MATCH(J5651,主数据!A:A,0),11))</f>
        <v>北京六城区</v>
      </c>
      <c r="D5651" t="str">
        <f t="shared" si="352"/>
        <v>BJ28生活垃圾清运费-委托清运定额</v>
      </c>
      <c r="E5651" s="13" t="str">
        <f t="shared" si="354"/>
        <v/>
      </c>
      <c r="F5651" s="13" t="str">
        <f>IF(E5651="","",IFERROR(IF(IF(K5651="","",INDEX(收费标合同信息维护!A:Q,MATCH(D5651,收费标合同信息维护!J:J,0),10))=D5651,"有","无"),"无"))</f>
        <v/>
      </c>
      <c r="G5651" s="13" t="str">
        <f t="shared" si="353"/>
        <v>BJ28生活垃圾清运费-委托清运定额250.77</v>
      </c>
      <c r="H5651" s="13" t="str">
        <f t="shared" si="355"/>
        <v>250.77</v>
      </c>
      <c r="I5651" s="13" t="str">
        <f>IF(G5651="","",IFERROR(IF(IF(K5651="","",INDEX(收费标合同信息维护!A:Q,MATCH(G5651,收费标合同信息维护!M:M,0),13))=G5651,"有","无"),"无"))</f>
        <v>无</v>
      </c>
      <c r="J5651" s="3" t="s">
        <v>4585</v>
      </c>
      <c r="K5651" s="3" t="s">
        <v>17232</v>
      </c>
      <c r="L5651" s="3" t="s">
        <v>6630</v>
      </c>
      <c r="M5651" s="3" t="s">
        <v>6631</v>
      </c>
      <c r="N5651" s="3" t="s">
        <v>6477</v>
      </c>
      <c r="O5651" s="3" t="s">
        <v>6478</v>
      </c>
      <c r="P5651" s="3" t="s">
        <v>17277</v>
      </c>
      <c r="Q5651" s="3" t="s">
        <v>17278</v>
      </c>
      <c r="R5651" s="3" t="s">
        <v>6490</v>
      </c>
      <c r="S5651" s="3" t="s">
        <v>6485</v>
      </c>
      <c r="T5651" s="3" t="s">
        <v>6537</v>
      </c>
      <c r="U5651" s="3" t="s">
        <v>154</v>
      </c>
      <c r="V5651" s="3" t="s">
        <v>154</v>
      </c>
      <c r="W5651" s="3" t="s">
        <v>17279</v>
      </c>
      <c r="X5651" s="3" t="s">
        <v>154</v>
      </c>
      <c r="Y5651" s="3" t="s">
        <v>154</v>
      </c>
      <c r="Z5651" s="3" t="s">
        <v>154</v>
      </c>
      <c r="AA5651" s="3" t="s">
        <v>154</v>
      </c>
      <c r="AB5651" s="3" t="s">
        <v>154</v>
      </c>
      <c r="AC5651" s="3" t="s">
        <v>154</v>
      </c>
      <c r="AD5651" s="3" t="s">
        <v>6151</v>
      </c>
      <c r="AE5651" s="3" t="s">
        <v>6151</v>
      </c>
      <c r="AF5651" s="3" t="s">
        <v>154</v>
      </c>
      <c r="AG5651" s="3" t="s">
        <v>154</v>
      </c>
      <c r="AH5651" s="3" t="s">
        <v>6478</v>
      </c>
      <c r="AI5651" s="3" t="s">
        <v>6482</v>
      </c>
      <c r="AJ5651" s="3" t="s">
        <v>6033</v>
      </c>
    </row>
    <row r="5652" spans="1:36" ht="30">
      <c r="A5652" s="10">
        <v>5791</v>
      </c>
      <c r="B5652" t="str">
        <f>IF(K5652="总计","",INDEX(主数据!A:AD,MATCH(J5652,主数据!A:A,0),9))</f>
        <v>华北大区公司</v>
      </c>
      <c r="C5652" t="str">
        <f>IF(K5652="","",INDEX(主数据!A:AD,MATCH(J5652,主数据!A:A,0),11))</f>
        <v>北京六城区</v>
      </c>
      <c r="D5652" t="str">
        <f t="shared" si="352"/>
        <v>BJ28生活垃圾清运费-委托清运定额</v>
      </c>
      <c r="E5652" s="13" t="str">
        <f t="shared" si="354"/>
        <v/>
      </c>
      <c r="F5652" s="13" t="str">
        <f>IF(E5652="","",IFERROR(IF(IF(K5652="","",INDEX(收费标合同信息维护!A:Q,MATCH(D5652,收费标合同信息维护!J:J,0),10))=D5652,"有","无"),"无"))</f>
        <v/>
      </c>
      <c r="G5652" s="13" t="str">
        <f t="shared" si="353"/>
        <v>BJ28生活垃圾清运费-委托清运定额41.67</v>
      </c>
      <c r="H5652" s="13" t="str">
        <f t="shared" si="355"/>
        <v>41.67</v>
      </c>
      <c r="I5652" s="13" t="str">
        <f>IF(G5652="","",IFERROR(IF(IF(K5652="","",INDEX(收费标合同信息维护!A:Q,MATCH(G5652,收费标合同信息维护!M:M,0),13))=G5652,"有","无"),"无"))</f>
        <v>无</v>
      </c>
      <c r="J5652" s="3" t="s">
        <v>4585</v>
      </c>
      <c r="K5652" s="3" t="s">
        <v>17232</v>
      </c>
      <c r="L5652" s="3" t="s">
        <v>6630</v>
      </c>
      <c r="M5652" s="3" t="s">
        <v>6631</v>
      </c>
      <c r="N5652" s="3" t="s">
        <v>6477</v>
      </c>
      <c r="O5652" s="3" t="s">
        <v>6478</v>
      </c>
      <c r="P5652" s="3" t="s">
        <v>17280</v>
      </c>
      <c r="Q5652" s="3" t="s">
        <v>17281</v>
      </c>
      <c r="R5652" s="3" t="s">
        <v>6490</v>
      </c>
      <c r="S5652" s="3" t="s">
        <v>6485</v>
      </c>
      <c r="T5652" s="3" t="s">
        <v>6537</v>
      </c>
      <c r="U5652" s="3" t="s">
        <v>154</v>
      </c>
      <c r="V5652" s="3" t="s">
        <v>154</v>
      </c>
      <c r="W5652" s="3" t="s">
        <v>11056</v>
      </c>
      <c r="X5652" s="3" t="s">
        <v>154</v>
      </c>
      <c r="Y5652" s="3" t="s">
        <v>154</v>
      </c>
      <c r="Z5652" s="3" t="s">
        <v>154</v>
      </c>
      <c r="AA5652" s="3" t="s">
        <v>154</v>
      </c>
      <c r="AB5652" s="3" t="s">
        <v>154</v>
      </c>
      <c r="AC5652" s="3" t="s">
        <v>154</v>
      </c>
      <c r="AD5652" s="3" t="s">
        <v>6151</v>
      </c>
      <c r="AE5652" s="3" t="s">
        <v>6151</v>
      </c>
      <c r="AF5652" s="3" t="s">
        <v>154</v>
      </c>
      <c r="AG5652" s="3" t="s">
        <v>154</v>
      </c>
      <c r="AH5652" s="3" t="s">
        <v>6478</v>
      </c>
      <c r="AI5652" s="3" t="s">
        <v>6482</v>
      </c>
      <c r="AJ5652" s="3" t="s">
        <v>6033</v>
      </c>
    </row>
    <row r="5653" spans="1:36" ht="30">
      <c r="A5653" s="10">
        <v>5792</v>
      </c>
      <c r="B5653" t="str">
        <f>IF(K5653="总计","",INDEX(主数据!A:AD,MATCH(J5653,主数据!A:A,0),9))</f>
        <v>华北大区公司</v>
      </c>
      <c r="C5653" t="str">
        <f>IF(K5653="","",INDEX(主数据!A:AD,MATCH(J5653,主数据!A:A,0),11))</f>
        <v>北京六城区</v>
      </c>
      <c r="D5653" t="str">
        <f t="shared" si="352"/>
        <v>BJ28生活垃圾清运费-委托清运定额</v>
      </c>
      <c r="E5653" s="13" t="str">
        <f t="shared" si="354"/>
        <v/>
      </c>
      <c r="F5653" s="13" t="str">
        <f>IF(E5653="","",IFERROR(IF(IF(K5653="","",INDEX(收费标合同信息维护!A:Q,MATCH(D5653,收费标合同信息维护!J:J,0),10))=D5653,"有","无"),"无"))</f>
        <v/>
      </c>
      <c r="G5653" s="13" t="str">
        <f t="shared" si="353"/>
        <v>BJ28生活垃圾清运费-委托清运定额500.00</v>
      </c>
      <c r="H5653" s="13" t="str">
        <f t="shared" si="355"/>
        <v>500.00</v>
      </c>
      <c r="I5653" s="13" t="str">
        <f>IF(G5653="","",IFERROR(IF(IF(K5653="","",INDEX(收费标合同信息维护!A:Q,MATCH(G5653,收费标合同信息维护!M:M,0),13))=G5653,"有","无"),"无"))</f>
        <v>无</v>
      </c>
      <c r="J5653" s="3" t="s">
        <v>4585</v>
      </c>
      <c r="K5653" s="3" t="s">
        <v>17232</v>
      </c>
      <c r="L5653" s="3" t="s">
        <v>6630</v>
      </c>
      <c r="M5653" s="3" t="s">
        <v>6631</v>
      </c>
      <c r="N5653" s="3" t="s">
        <v>6477</v>
      </c>
      <c r="O5653" s="3" t="s">
        <v>6478</v>
      </c>
      <c r="P5653" s="3" t="s">
        <v>17282</v>
      </c>
      <c r="Q5653" s="3" t="s">
        <v>17283</v>
      </c>
      <c r="R5653" s="3" t="s">
        <v>6490</v>
      </c>
      <c r="S5653" s="3" t="s">
        <v>6485</v>
      </c>
      <c r="T5653" s="3" t="s">
        <v>6537</v>
      </c>
      <c r="U5653" s="3" t="s">
        <v>154</v>
      </c>
      <c r="V5653" s="3" t="s">
        <v>154</v>
      </c>
      <c r="W5653" s="3" t="s">
        <v>6752</v>
      </c>
      <c r="X5653" s="3" t="s">
        <v>154</v>
      </c>
      <c r="Y5653" s="3" t="s">
        <v>154</v>
      </c>
      <c r="Z5653" s="3" t="s">
        <v>154</v>
      </c>
      <c r="AA5653" s="3" t="s">
        <v>154</v>
      </c>
      <c r="AB5653" s="3" t="s">
        <v>154</v>
      </c>
      <c r="AC5653" s="3" t="s">
        <v>154</v>
      </c>
      <c r="AD5653" s="3" t="s">
        <v>6151</v>
      </c>
      <c r="AE5653" s="3" t="s">
        <v>6151</v>
      </c>
      <c r="AF5653" s="3" t="s">
        <v>154</v>
      </c>
      <c r="AG5653" s="3" t="s">
        <v>154</v>
      </c>
      <c r="AH5653" s="3" t="s">
        <v>6478</v>
      </c>
      <c r="AI5653" s="3" t="s">
        <v>6482</v>
      </c>
      <c r="AJ5653" s="3" t="s">
        <v>6033</v>
      </c>
    </row>
    <row r="5654" spans="1:36" ht="15">
      <c r="A5654" s="10">
        <v>5793</v>
      </c>
      <c r="B5654" t="str">
        <f>IF(K5654="总计","",INDEX(主数据!A:AD,MATCH(J5654,主数据!A:A,0),9))</f>
        <v>华北大区公司</v>
      </c>
      <c r="C5654" t="str">
        <f>IF(K5654="","",INDEX(主数据!A:AD,MATCH(J5654,主数据!A:A,0),11))</f>
        <v>北京六城区</v>
      </c>
      <c r="D5654" t="str">
        <f t="shared" si="352"/>
        <v>BJ28专供电服务费标准方式0.18</v>
      </c>
      <c r="E5654" s="13" t="str">
        <f t="shared" si="354"/>
        <v>0.18</v>
      </c>
      <c r="F5654" s="13" t="str">
        <f>IF(E5654="","",IFERROR(IF(IF(K5654="","",INDEX(收费标合同信息维护!A:Q,MATCH(D5654,收费标合同信息维护!J:J,0),10))=D5654,"有","无"),"无"))</f>
        <v>无</v>
      </c>
      <c r="G5654" s="13" t="str">
        <f t="shared" si="353"/>
        <v/>
      </c>
      <c r="H5654" s="13" t="str">
        <f t="shared" si="355"/>
        <v/>
      </c>
      <c r="I5654" s="13" t="str">
        <f>IF(G5654="","",IFERROR(IF(IF(K5654="","",INDEX(收费标合同信息维护!A:Q,MATCH(G5654,收费标合同信息维护!M:M,0),13))=G5654,"有","无"),"无"))</f>
        <v/>
      </c>
      <c r="J5654" s="3" t="s">
        <v>4585</v>
      </c>
      <c r="K5654" s="3" t="s">
        <v>17232</v>
      </c>
      <c r="L5654" s="3" t="s">
        <v>6911</v>
      </c>
      <c r="M5654" s="3" t="s">
        <v>6912</v>
      </c>
      <c r="N5654" s="3" t="s">
        <v>6603</v>
      </c>
      <c r="O5654" s="3" t="s">
        <v>6478</v>
      </c>
      <c r="P5654" s="3" t="s">
        <v>17284</v>
      </c>
      <c r="Q5654" s="3" t="s">
        <v>17285</v>
      </c>
      <c r="R5654" s="3" t="s">
        <v>6484</v>
      </c>
      <c r="S5654" s="3" t="s">
        <v>6491</v>
      </c>
      <c r="T5654" s="3" t="s">
        <v>7001</v>
      </c>
      <c r="U5654" s="3" t="s">
        <v>154</v>
      </c>
      <c r="V5654" s="3" t="s">
        <v>17286</v>
      </c>
      <c r="W5654" s="3" t="s">
        <v>154</v>
      </c>
      <c r="X5654" s="3" t="s">
        <v>154</v>
      </c>
      <c r="Y5654" s="3" t="s">
        <v>154</v>
      </c>
      <c r="Z5654" s="3" t="s">
        <v>154</v>
      </c>
      <c r="AA5654" s="3" t="s">
        <v>154</v>
      </c>
      <c r="AB5654" s="3" t="s">
        <v>154</v>
      </c>
      <c r="AC5654" s="3" t="s">
        <v>154</v>
      </c>
      <c r="AD5654" s="3" t="s">
        <v>6151</v>
      </c>
      <c r="AE5654" s="3" t="s">
        <v>6151</v>
      </c>
      <c r="AF5654" s="3" t="s">
        <v>154</v>
      </c>
      <c r="AG5654" s="3" t="s">
        <v>154</v>
      </c>
      <c r="AH5654" s="3" t="s">
        <v>6478</v>
      </c>
      <c r="AI5654" s="3" t="s">
        <v>6482</v>
      </c>
      <c r="AJ5654" s="3" t="s">
        <v>6489</v>
      </c>
    </row>
    <row r="5655" spans="1:36" ht="30">
      <c r="A5655" s="10">
        <v>5794</v>
      </c>
      <c r="B5655" t="str">
        <f>IF(K5655="总计","",INDEX(主数据!A:AD,MATCH(J5655,主数据!A:A,0),9))</f>
        <v>华北大区公司</v>
      </c>
      <c r="C5655" t="str">
        <f>IF(K5655="","",INDEX(主数据!A:AD,MATCH(J5655,主数据!A:A,0),11))</f>
        <v>北京六城区</v>
      </c>
      <c r="D5655" t="str">
        <f t="shared" si="352"/>
        <v>BJ28开发商委托停车管理费（固定）定额</v>
      </c>
      <c r="E5655" s="13" t="str">
        <f t="shared" si="354"/>
        <v/>
      </c>
      <c r="F5655" s="13" t="str">
        <f>IF(E5655="","",IFERROR(IF(IF(K5655="","",INDEX(收费标合同信息维护!A:Q,MATCH(D5655,收费标合同信息维护!J:J,0),10))=D5655,"有","无"),"无"))</f>
        <v/>
      </c>
      <c r="G5655" s="13" t="str">
        <f t="shared" si="353"/>
        <v>BJ28开发商委托停车管理费（固定）定额90.00</v>
      </c>
      <c r="H5655" s="13" t="str">
        <f t="shared" si="355"/>
        <v>90.00</v>
      </c>
      <c r="I5655" s="13" t="str">
        <f>IF(G5655="","",IFERROR(IF(IF(K5655="","",INDEX(收费标合同信息维护!A:Q,MATCH(G5655,收费标合同信息维护!M:M,0),13))=G5655,"有","无"),"无"))</f>
        <v>无</v>
      </c>
      <c r="J5655" s="3" t="s">
        <v>4585</v>
      </c>
      <c r="K5655" s="3" t="s">
        <v>17232</v>
      </c>
      <c r="L5655" s="3" t="s">
        <v>6512</v>
      </c>
      <c r="M5655" s="3" t="s">
        <v>6513</v>
      </c>
      <c r="N5655" s="3" t="s">
        <v>6477</v>
      </c>
      <c r="O5655" s="3" t="s">
        <v>6478</v>
      </c>
      <c r="P5655" s="3" t="s">
        <v>18463</v>
      </c>
      <c r="Q5655" s="3" t="s">
        <v>18464</v>
      </c>
      <c r="R5655" s="3" t="s">
        <v>6490</v>
      </c>
      <c r="S5655" s="3" t="s">
        <v>6491</v>
      </c>
      <c r="T5655" s="3" t="s">
        <v>6510</v>
      </c>
      <c r="U5655" s="3" t="s">
        <v>154</v>
      </c>
      <c r="V5655" s="3" t="s">
        <v>154</v>
      </c>
      <c r="W5655" s="3" t="s">
        <v>7163</v>
      </c>
      <c r="X5655" s="3" t="s">
        <v>154</v>
      </c>
      <c r="Y5655" s="3" t="s">
        <v>154</v>
      </c>
      <c r="Z5655" s="3" t="s">
        <v>154</v>
      </c>
      <c r="AA5655" s="3" t="s">
        <v>154</v>
      </c>
      <c r="AB5655" s="3" t="s">
        <v>154</v>
      </c>
      <c r="AC5655" s="3" t="s">
        <v>154</v>
      </c>
      <c r="AD5655" s="3" t="s">
        <v>6151</v>
      </c>
      <c r="AE5655" s="3" t="s">
        <v>6151</v>
      </c>
      <c r="AF5655" s="3" t="s">
        <v>6040</v>
      </c>
      <c r="AG5655" s="3" t="s">
        <v>154</v>
      </c>
      <c r="AH5655" s="3" t="s">
        <v>6478</v>
      </c>
      <c r="AI5655" s="3" t="s">
        <v>6482</v>
      </c>
      <c r="AJ5655" s="3" t="s">
        <v>33</v>
      </c>
    </row>
    <row r="5656" spans="1:36" ht="30">
      <c r="A5656" s="10">
        <v>5795</v>
      </c>
      <c r="B5656" t="str">
        <f>IF(K5656="总计","",INDEX(主数据!A:AD,MATCH(J5656,主数据!A:A,0),9))</f>
        <v>华北大区公司</v>
      </c>
      <c r="C5656" t="str">
        <f>IF(K5656="","",INDEX(主数据!A:AD,MATCH(J5656,主数据!A:A,0),11))</f>
        <v>北京六城区</v>
      </c>
      <c r="D5656" t="str">
        <f t="shared" si="352"/>
        <v>BJ28开发商委托停车管理费（固定）定额</v>
      </c>
      <c r="E5656" s="13" t="str">
        <f t="shared" si="354"/>
        <v/>
      </c>
      <c r="F5656" s="13" t="str">
        <f>IF(E5656="","",IFERROR(IF(IF(K5656="","",INDEX(收费标合同信息维护!A:Q,MATCH(D5656,收费标合同信息维护!J:J,0),10))=D5656,"有","无"),"无"))</f>
        <v/>
      </c>
      <c r="G5656" s="13" t="str">
        <f t="shared" si="353"/>
        <v>BJ28开发商委托停车管理费（固定）定额150.00</v>
      </c>
      <c r="H5656" s="13" t="str">
        <f t="shared" si="355"/>
        <v>150.00</v>
      </c>
      <c r="I5656" s="13" t="str">
        <f>IF(G5656="","",IFERROR(IF(IF(K5656="","",INDEX(收费标合同信息维护!A:Q,MATCH(G5656,收费标合同信息维护!M:M,0),13))=G5656,"有","无"),"无"))</f>
        <v>无</v>
      </c>
      <c r="J5656" s="3" t="s">
        <v>4585</v>
      </c>
      <c r="K5656" s="3" t="s">
        <v>17232</v>
      </c>
      <c r="L5656" s="3" t="s">
        <v>6512</v>
      </c>
      <c r="M5656" s="3" t="s">
        <v>6513</v>
      </c>
      <c r="N5656" s="3" t="s">
        <v>6477</v>
      </c>
      <c r="O5656" s="3" t="s">
        <v>6478</v>
      </c>
      <c r="P5656" s="3" t="s">
        <v>18465</v>
      </c>
      <c r="Q5656" s="3" t="s">
        <v>18466</v>
      </c>
      <c r="R5656" s="3" t="s">
        <v>6490</v>
      </c>
      <c r="S5656" s="3" t="s">
        <v>6491</v>
      </c>
      <c r="T5656" s="3" t="s">
        <v>6510</v>
      </c>
      <c r="U5656" s="3" t="s">
        <v>154</v>
      </c>
      <c r="V5656" s="3" t="s">
        <v>154</v>
      </c>
      <c r="W5656" s="3" t="s">
        <v>8442</v>
      </c>
      <c r="X5656" s="3" t="s">
        <v>154</v>
      </c>
      <c r="Y5656" s="3" t="s">
        <v>154</v>
      </c>
      <c r="Z5656" s="3" t="s">
        <v>154</v>
      </c>
      <c r="AA5656" s="3" t="s">
        <v>154</v>
      </c>
      <c r="AB5656" s="3" t="s">
        <v>154</v>
      </c>
      <c r="AC5656" s="3" t="s">
        <v>154</v>
      </c>
      <c r="AD5656" s="3" t="s">
        <v>6151</v>
      </c>
      <c r="AE5656" s="3" t="s">
        <v>6151</v>
      </c>
      <c r="AF5656" s="3" t="s">
        <v>154</v>
      </c>
      <c r="AG5656" s="3" t="s">
        <v>154</v>
      </c>
      <c r="AH5656" s="3" t="s">
        <v>6478</v>
      </c>
      <c r="AI5656" s="3" t="s">
        <v>6482</v>
      </c>
      <c r="AJ5656" s="3" t="s">
        <v>6489</v>
      </c>
    </row>
    <row r="5657" spans="1:36" ht="15">
      <c r="A5657" s="10">
        <v>5796</v>
      </c>
      <c r="B5657" t="str">
        <f>IF(K5657="总计","",INDEX(主数据!A:AD,MATCH(J5657,主数据!A:A,0),9))</f>
        <v>华北大区公司</v>
      </c>
      <c r="C5657" t="str">
        <f>IF(K5657="","",INDEX(主数据!A:AD,MATCH(J5657,主数据!A:A,0),11))</f>
        <v>北京六城区</v>
      </c>
      <c r="D5657" t="str">
        <f t="shared" si="352"/>
        <v>BJ28电费标准方式1.28</v>
      </c>
      <c r="E5657" s="13" t="str">
        <f t="shared" si="354"/>
        <v>1.28</v>
      </c>
      <c r="F5657" s="13" t="str">
        <f>IF(E5657="","",IFERROR(IF(IF(K5657="","",INDEX(收费标合同信息维护!A:Q,MATCH(D5657,收费标合同信息维护!J:J,0),10))=D5657,"有","无"),"无"))</f>
        <v>无</v>
      </c>
      <c r="G5657" s="13" t="str">
        <f t="shared" si="353"/>
        <v/>
      </c>
      <c r="H5657" s="13" t="str">
        <f t="shared" si="355"/>
        <v/>
      </c>
      <c r="I5657" s="13" t="str">
        <f>IF(G5657="","",IFERROR(IF(IF(K5657="","",INDEX(收费标合同信息维护!A:Q,MATCH(G5657,收费标合同信息维护!M:M,0),13))=G5657,"有","无"),"无"))</f>
        <v/>
      </c>
      <c r="J5657" s="3" t="s">
        <v>4585</v>
      </c>
      <c r="K5657" s="3" t="s">
        <v>17232</v>
      </c>
      <c r="L5657" s="3" t="s">
        <v>6601</v>
      </c>
      <c r="M5657" s="3" t="s">
        <v>6602</v>
      </c>
      <c r="N5657" s="3" t="s">
        <v>6603</v>
      </c>
      <c r="O5657" s="3" t="s">
        <v>6478</v>
      </c>
      <c r="P5657" s="3" t="s">
        <v>17287</v>
      </c>
      <c r="Q5657" s="3" t="s">
        <v>17288</v>
      </c>
      <c r="R5657" s="3" t="s">
        <v>6484</v>
      </c>
      <c r="S5657" s="3" t="s">
        <v>6491</v>
      </c>
      <c r="T5657" s="3" t="s">
        <v>7001</v>
      </c>
      <c r="U5657" s="3" t="s">
        <v>154</v>
      </c>
      <c r="V5657" s="3" t="s">
        <v>9049</v>
      </c>
      <c r="W5657" s="3" t="s">
        <v>154</v>
      </c>
      <c r="X5657" s="3" t="s">
        <v>154</v>
      </c>
      <c r="Y5657" s="3" t="s">
        <v>154</v>
      </c>
      <c r="Z5657" s="3" t="s">
        <v>154</v>
      </c>
      <c r="AA5657" s="3" t="s">
        <v>154</v>
      </c>
      <c r="AB5657" s="3" t="s">
        <v>154</v>
      </c>
      <c r="AC5657" s="3" t="s">
        <v>154</v>
      </c>
      <c r="AD5657" s="3" t="s">
        <v>6151</v>
      </c>
      <c r="AE5657" s="3" t="s">
        <v>6151</v>
      </c>
      <c r="AF5657" s="3" t="s">
        <v>154</v>
      </c>
      <c r="AG5657" s="3" t="s">
        <v>154</v>
      </c>
      <c r="AH5657" s="3" t="s">
        <v>6478</v>
      </c>
      <c r="AI5657" s="3" t="s">
        <v>6482</v>
      </c>
      <c r="AJ5657" s="3" t="s">
        <v>6489</v>
      </c>
    </row>
    <row r="5658" spans="1:36" ht="15">
      <c r="A5658" s="10">
        <v>5797</v>
      </c>
      <c r="B5658" t="str">
        <f>IF(K5658="总计","",INDEX(主数据!A:AD,MATCH(J5658,主数据!A:A,0),9))</f>
        <v>华北大区公司</v>
      </c>
      <c r="C5658" t="str">
        <f>IF(K5658="","",INDEX(主数据!A:AD,MATCH(J5658,主数据!A:A,0),11))</f>
        <v>北京六城区</v>
      </c>
      <c r="D5658" t="str">
        <f t="shared" si="352"/>
        <v>BJ28电费标准方式1.10</v>
      </c>
      <c r="E5658" s="13" t="str">
        <f t="shared" si="354"/>
        <v>1.10</v>
      </c>
      <c r="F5658" s="13" t="str">
        <f>IF(E5658="","",IFERROR(IF(IF(K5658="","",INDEX(收费标合同信息维护!A:Q,MATCH(D5658,收费标合同信息维护!J:J,0),10))=D5658,"有","无"),"无"))</f>
        <v>无</v>
      </c>
      <c r="G5658" s="13" t="str">
        <f t="shared" si="353"/>
        <v/>
      </c>
      <c r="H5658" s="13" t="str">
        <f t="shared" si="355"/>
        <v/>
      </c>
      <c r="I5658" s="13" t="str">
        <f>IF(G5658="","",IFERROR(IF(IF(K5658="","",INDEX(收费标合同信息维护!A:Q,MATCH(G5658,收费标合同信息维护!M:M,0),13))=G5658,"有","无"),"无"))</f>
        <v/>
      </c>
      <c r="J5658" s="3" t="s">
        <v>4585</v>
      </c>
      <c r="K5658" s="3" t="s">
        <v>17232</v>
      </c>
      <c r="L5658" s="3" t="s">
        <v>6601</v>
      </c>
      <c r="M5658" s="3" t="s">
        <v>6602</v>
      </c>
      <c r="N5658" s="3" t="s">
        <v>6603</v>
      </c>
      <c r="O5658" s="3" t="s">
        <v>6478</v>
      </c>
      <c r="P5658" s="3" t="s">
        <v>17289</v>
      </c>
      <c r="Q5658" s="3" t="s">
        <v>17290</v>
      </c>
      <c r="R5658" s="3" t="s">
        <v>6484</v>
      </c>
      <c r="S5658" s="3" t="s">
        <v>6491</v>
      </c>
      <c r="T5658" s="3" t="s">
        <v>7001</v>
      </c>
      <c r="U5658" s="3" t="s">
        <v>154</v>
      </c>
      <c r="V5658" s="3" t="s">
        <v>6488</v>
      </c>
      <c r="W5658" s="3" t="s">
        <v>154</v>
      </c>
      <c r="X5658" s="3" t="s">
        <v>154</v>
      </c>
      <c r="Y5658" s="3" t="s">
        <v>154</v>
      </c>
      <c r="Z5658" s="3" t="s">
        <v>154</v>
      </c>
      <c r="AA5658" s="3" t="s">
        <v>154</v>
      </c>
      <c r="AB5658" s="3" t="s">
        <v>154</v>
      </c>
      <c r="AC5658" s="3" t="s">
        <v>154</v>
      </c>
      <c r="AD5658" s="3" t="s">
        <v>6151</v>
      </c>
      <c r="AE5658" s="3" t="s">
        <v>6151</v>
      </c>
      <c r="AF5658" s="3" t="s">
        <v>154</v>
      </c>
      <c r="AG5658" s="3" t="s">
        <v>154</v>
      </c>
      <c r="AH5658" s="3" t="s">
        <v>6478</v>
      </c>
      <c r="AI5658" s="3" t="s">
        <v>6482</v>
      </c>
      <c r="AJ5658" s="3" t="s">
        <v>6489</v>
      </c>
    </row>
    <row r="5659" spans="1:36" ht="15">
      <c r="A5659" s="10">
        <v>5798</v>
      </c>
      <c r="B5659" t="str">
        <f>IF(K5659="总计","",INDEX(主数据!A:AD,MATCH(J5659,主数据!A:A,0),9))</f>
        <v>华北大区公司</v>
      </c>
      <c r="C5659" t="str">
        <f>IF(K5659="","",INDEX(主数据!A:AD,MATCH(J5659,主数据!A:A,0),11))</f>
        <v>北京六城区</v>
      </c>
      <c r="D5659" t="str">
        <f t="shared" si="352"/>
        <v>BJ28电费标准方式1.20</v>
      </c>
      <c r="E5659" s="13" t="str">
        <f t="shared" si="354"/>
        <v>1.20</v>
      </c>
      <c r="F5659" s="13" t="str">
        <f>IF(E5659="","",IFERROR(IF(IF(K5659="","",INDEX(收费标合同信息维护!A:Q,MATCH(D5659,收费标合同信息维护!J:J,0),10))=D5659,"有","无"),"无"))</f>
        <v>无</v>
      </c>
      <c r="G5659" s="13" t="str">
        <f t="shared" si="353"/>
        <v/>
      </c>
      <c r="H5659" s="13" t="str">
        <f t="shared" si="355"/>
        <v/>
      </c>
      <c r="I5659" s="13" t="str">
        <f>IF(G5659="","",IFERROR(IF(IF(K5659="","",INDEX(收费标合同信息维护!A:Q,MATCH(G5659,收费标合同信息维护!M:M,0),13))=G5659,"有","无"),"无"))</f>
        <v/>
      </c>
      <c r="J5659" s="3" t="s">
        <v>4585</v>
      </c>
      <c r="K5659" s="3" t="s">
        <v>17232</v>
      </c>
      <c r="L5659" s="3" t="s">
        <v>6601</v>
      </c>
      <c r="M5659" s="3" t="s">
        <v>6602</v>
      </c>
      <c r="N5659" s="3" t="s">
        <v>6603</v>
      </c>
      <c r="O5659" s="3" t="s">
        <v>6478</v>
      </c>
      <c r="P5659" s="3" t="s">
        <v>17291</v>
      </c>
      <c r="Q5659" s="3" t="s">
        <v>17292</v>
      </c>
      <c r="R5659" s="3" t="s">
        <v>6484</v>
      </c>
      <c r="S5659" s="3" t="s">
        <v>6491</v>
      </c>
      <c r="T5659" s="3" t="s">
        <v>6510</v>
      </c>
      <c r="U5659" s="3" t="s">
        <v>154</v>
      </c>
      <c r="V5659" s="3" t="s">
        <v>6614</v>
      </c>
      <c r="W5659" s="3" t="s">
        <v>154</v>
      </c>
      <c r="X5659" s="3" t="s">
        <v>154</v>
      </c>
      <c r="Y5659" s="3" t="s">
        <v>154</v>
      </c>
      <c r="Z5659" s="3" t="s">
        <v>154</v>
      </c>
      <c r="AA5659" s="3" t="s">
        <v>154</v>
      </c>
      <c r="AB5659" s="3" t="s">
        <v>154</v>
      </c>
      <c r="AC5659" s="3" t="s">
        <v>154</v>
      </c>
      <c r="AD5659" s="3" t="s">
        <v>6151</v>
      </c>
      <c r="AE5659" s="3" t="s">
        <v>6151</v>
      </c>
      <c r="AF5659" s="3" t="s">
        <v>154</v>
      </c>
      <c r="AG5659" s="3" t="s">
        <v>154</v>
      </c>
      <c r="AH5659" s="3" t="s">
        <v>6478</v>
      </c>
      <c r="AI5659" s="3" t="s">
        <v>6482</v>
      </c>
      <c r="AJ5659" s="3" t="s">
        <v>6489</v>
      </c>
    </row>
    <row r="5660" spans="1:36" ht="15">
      <c r="A5660" s="10">
        <v>5799</v>
      </c>
      <c r="B5660" t="str">
        <f>IF(K5660="总计","",INDEX(主数据!A:AD,MATCH(J5660,主数据!A:A,0),9))</f>
        <v>华北大区公司</v>
      </c>
      <c r="C5660" t="str">
        <f>IF(K5660="","",INDEX(主数据!A:AD,MATCH(J5660,主数据!A:A,0),11))</f>
        <v>北京六城区</v>
      </c>
      <c r="D5660" t="str">
        <f t="shared" si="352"/>
        <v>BJ28电费标准方式1.22</v>
      </c>
      <c r="E5660" s="13" t="str">
        <f t="shared" si="354"/>
        <v>1.22</v>
      </c>
      <c r="F5660" s="13" t="str">
        <f>IF(E5660="","",IFERROR(IF(IF(K5660="","",INDEX(收费标合同信息维护!A:Q,MATCH(D5660,收费标合同信息维护!J:J,0),10))=D5660,"有","无"),"无"))</f>
        <v>无</v>
      </c>
      <c r="G5660" s="13" t="str">
        <f t="shared" si="353"/>
        <v/>
      </c>
      <c r="H5660" s="13" t="str">
        <f t="shared" si="355"/>
        <v/>
      </c>
      <c r="I5660" s="13" t="str">
        <f>IF(G5660="","",IFERROR(IF(IF(K5660="","",INDEX(收费标合同信息维护!A:Q,MATCH(G5660,收费标合同信息维护!M:M,0),13))=G5660,"有","无"),"无"))</f>
        <v/>
      </c>
      <c r="J5660" s="3" t="s">
        <v>4585</v>
      </c>
      <c r="K5660" s="3" t="s">
        <v>17232</v>
      </c>
      <c r="L5660" s="3" t="s">
        <v>6601</v>
      </c>
      <c r="M5660" s="3" t="s">
        <v>6602</v>
      </c>
      <c r="N5660" s="3" t="s">
        <v>6603</v>
      </c>
      <c r="O5660" s="3" t="s">
        <v>6478</v>
      </c>
      <c r="P5660" s="3" t="s">
        <v>17293</v>
      </c>
      <c r="Q5660" s="3" t="s">
        <v>17294</v>
      </c>
      <c r="R5660" s="3" t="s">
        <v>6484</v>
      </c>
      <c r="S5660" s="3" t="s">
        <v>6491</v>
      </c>
      <c r="T5660" s="3" t="s">
        <v>6510</v>
      </c>
      <c r="U5660" s="3" t="s">
        <v>154</v>
      </c>
      <c r="V5660" s="3" t="s">
        <v>10935</v>
      </c>
      <c r="W5660" s="3" t="s">
        <v>154</v>
      </c>
      <c r="X5660" s="3" t="s">
        <v>154</v>
      </c>
      <c r="Y5660" s="3" t="s">
        <v>154</v>
      </c>
      <c r="Z5660" s="3" t="s">
        <v>154</v>
      </c>
      <c r="AA5660" s="3" t="s">
        <v>154</v>
      </c>
      <c r="AB5660" s="3" t="s">
        <v>154</v>
      </c>
      <c r="AC5660" s="3" t="s">
        <v>154</v>
      </c>
      <c r="AD5660" s="3" t="s">
        <v>6151</v>
      </c>
      <c r="AE5660" s="3" t="s">
        <v>6151</v>
      </c>
      <c r="AF5660" s="3" t="s">
        <v>154</v>
      </c>
      <c r="AG5660" s="3" t="s">
        <v>154</v>
      </c>
      <c r="AH5660" s="3" t="s">
        <v>6478</v>
      </c>
      <c r="AI5660" s="3" t="s">
        <v>6482</v>
      </c>
      <c r="AJ5660" s="3" t="s">
        <v>6489</v>
      </c>
    </row>
    <row r="5661" spans="1:36" ht="15">
      <c r="A5661" s="10">
        <v>5800</v>
      </c>
      <c r="B5661" t="str">
        <f>IF(K5661="总计","",INDEX(主数据!A:AD,MATCH(J5661,主数据!A:A,0),9))</f>
        <v>华北大区公司</v>
      </c>
      <c r="C5661" t="str">
        <f>IF(K5661="","",INDEX(主数据!A:AD,MATCH(J5661,主数据!A:A,0),11))</f>
        <v>北京六城区</v>
      </c>
      <c r="D5661" t="str">
        <f t="shared" si="352"/>
        <v>BJ28电费标准方式1.30</v>
      </c>
      <c r="E5661" s="13" t="str">
        <f t="shared" si="354"/>
        <v>1.30</v>
      </c>
      <c r="F5661" s="13" t="str">
        <f>IF(E5661="","",IFERROR(IF(IF(K5661="","",INDEX(收费标合同信息维护!A:Q,MATCH(D5661,收费标合同信息维护!J:J,0),10))=D5661,"有","无"),"无"))</f>
        <v>无</v>
      </c>
      <c r="G5661" s="13" t="str">
        <f t="shared" si="353"/>
        <v/>
      </c>
      <c r="H5661" s="13" t="str">
        <f t="shared" si="355"/>
        <v/>
      </c>
      <c r="I5661" s="13" t="str">
        <f>IF(G5661="","",IFERROR(IF(IF(K5661="","",INDEX(收费标合同信息维护!A:Q,MATCH(G5661,收费标合同信息维护!M:M,0),13))=G5661,"有","无"),"无"))</f>
        <v/>
      </c>
      <c r="J5661" s="3" t="s">
        <v>4585</v>
      </c>
      <c r="K5661" s="3" t="s">
        <v>17232</v>
      </c>
      <c r="L5661" s="3" t="s">
        <v>6601</v>
      </c>
      <c r="M5661" s="3" t="s">
        <v>6602</v>
      </c>
      <c r="N5661" s="3" t="s">
        <v>6603</v>
      </c>
      <c r="O5661" s="3" t="s">
        <v>6478</v>
      </c>
      <c r="P5661" s="3" t="s">
        <v>17295</v>
      </c>
      <c r="Q5661" s="3" t="s">
        <v>17296</v>
      </c>
      <c r="R5661" s="3" t="s">
        <v>6484</v>
      </c>
      <c r="S5661" s="3" t="s">
        <v>6491</v>
      </c>
      <c r="T5661" s="3" t="s">
        <v>6510</v>
      </c>
      <c r="U5661" s="3" t="s">
        <v>154</v>
      </c>
      <c r="V5661" s="3" t="s">
        <v>6611</v>
      </c>
      <c r="W5661" s="3" t="s">
        <v>154</v>
      </c>
      <c r="X5661" s="3" t="s">
        <v>154</v>
      </c>
      <c r="Y5661" s="3" t="s">
        <v>154</v>
      </c>
      <c r="Z5661" s="3" t="s">
        <v>154</v>
      </c>
      <c r="AA5661" s="3" t="s">
        <v>154</v>
      </c>
      <c r="AB5661" s="3" t="s">
        <v>154</v>
      </c>
      <c r="AC5661" s="3" t="s">
        <v>154</v>
      </c>
      <c r="AD5661" s="3" t="s">
        <v>6151</v>
      </c>
      <c r="AE5661" s="3" t="s">
        <v>6151</v>
      </c>
      <c r="AF5661" s="3" t="s">
        <v>154</v>
      </c>
      <c r="AG5661" s="3" t="s">
        <v>154</v>
      </c>
      <c r="AH5661" s="3" t="s">
        <v>6478</v>
      </c>
      <c r="AI5661" s="3" t="s">
        <v>6482</v>
      </c>
      <c r="AJ5661" s="3" t="s">
        <v>6489</v>
      </c>
    </row>
    <row r="5662" spans="1:36" ht="15">
      <c r="A5662" s="10">
        <v>5801</v>
      </c>
      <c r="B5662" t="str">
        <f>IF(K5662="总计","",INDEX(主数据!A:AD,MATCH(J5662,主数据!A:A,0),9))</f>
        <v>华北大区公司</v>
      </c>
      <c r="C5662" t="str">
        <f>IF(K5662="","",INDEX(主数据!A:AD,MATCH(J5662,主数据!A:A,0),11))</f>
        <v>北京六城区</v>
      </c>
      <c r="D5662" t="str">
        <f t="shared" si="352"/>
        <v>BJ28自来水费（简易征收）标准方式9.50</v>
      </c>
      <c r="E5662" s="13" t="str">
        <f t="shared" si="354"/>
        <v>9.50</v>
      </c>
      <c r="F5662" s="13" t="str">
        <f>IF(E5662="","",IFERROR(IF(IF(K5662="","",INDEX(收费标合同信息维护!A:Q,MATCH(D5662,收费标合同信息维护!J:J,0),10))=D5662,"有","无"),"无"))</f>
        <v>无</v>
      </c>
      <c r="G5662" s="13" t="str">
        <f t="shared" si="353"/>
        <v/>
      </c>
      <c r="H5662" s="13" t="str">
        <f t="shared" si="355"/>
        <v/>
      </c>
      <c r="I5662" s="13" t="str">
        <f>IF(G5662="","",IFERROR(IF(IF(K5662="","",INDEX(收费标合同信息维护!A:Q,MATCH(G5662,收费标合同信息维护!M:M,0),13))=G5662,"有","无"),"无"))</f>
        <v/>
      </c>
      <c r="J5662" s="3" t="s">
        <v>4585</v>
      </c>
      <c r="K5662" s="3" t="s">
        <v>17232</v>
      </c>
      <c r="L5662" s="3" t="s">
        <v>6615</v>
      </c>
      <c r="M5662" s="3" t="s">
        <v>6616</v>
      </c>
      <c r="N5662" s="3" t="s">
        <v>6603</v>
      </c>
      <c r="O5662" s="3" t="s">
        <v>6478</v>
      </c>
      <c r="P5662" s="3" t="s">
        <v>17297</v>
      </c>
      <c r="Q5662" s="3" t="s">
        <v>17298</v>
      </c>
      <c r="R5662" s="3" t="s">
        <v>6484</v>
      </c>
      <c r="S5662" s="3" t="s">
        <v>6491</v>
      </c>
      <c r="T5662" s="3" t="s">
        <v>7127</v>
      </c>
      <c r="U5662" s="3" t="s">
        <v>154</v>
      </c>
      <c r="V5662" s="3" t="s">
        <v>6619</v>
      </c>
      <c r="W5662" s="3" t="s">
        <v>154</v>
      </c>
      <c r="X5662" s="3" t="s">
        <v>154</v>
      </c>
      <c r="Y5662" s="3" t="s">
        <v>154</v>
      </c>
      <c r="Z5662" s="3" t="s">
        <v>154</v>
      </c>
      <c r="AA5662" s="3" t="s">
        <v>154</v>
      </c>
      <c r="AB5662" s="3" t="s">
        <v>154</v>
      </c>
      <c r="AC5662" s="3" t="s">
        <v>154</v>
      </c>
      <c r="AD5662" s="3" t="s">
        <v>6151</v>
      </c>
      <c r="AE5662" s="3" t="s">
        <v>6151</v>
      </c>
      <c r="AF5662" s="3" t="s">
        <v>154</v>
      </c>
      <c r="AG5662" s="3" t="s">
        <v>154</v>
      </c>
      <c r="AH5662" s="3" t="s">
        <v>6478</v>
      </c>
      <c r="AI5662" s="3" t="s">
        <v>6482</v>
      </c>
      <c r="AJ5662" s="3" t="s">
        <v>6489</v>
      </c>
    </row>
    <row r="5663" spans="1:36" ht="15">
      <c r="A5663" s="10">
        <v>5802</v>
      </c>
      <c r="B5663" t="str">
        <f>IF(K5663="总计","",INDEX(主数据!A:AD,MATCH(J5663,主数据!A:A,0),9))</f>
        <v>华北大区公司</v>
      </c>
      <c r="C5663" t="str">
        <f>IF(K5663="","",INDEX(主数据!A:AD,MATCH(J5663,主数据!A:A,0),11))</f>
        <v>北京六城区</v>
      </c>
      <c r="D5663" t="str">
        <f t="shared" si="352"/>
        <v>BJ28中水费标准方式1.00</v>
      </c>
      <c r="E5663" s="13" t="str">
        <f t="shared" si="354"/>
        <v>1.00</v>
      </c>
      <c r="F5663" s="13" t="str">
        <f>IF(E5663="","",IFERROR(IF(IF(K5663="","",INDEX(收费标合同信息维护!A:Q,MATCH(D5663,收费标合同信息维护!J:J,0),10))=D5663,"有","无"),"无"))</f>
        <v>无</v>
      </c>
      <c r="G5663" s="13" t="str">
        <f t="shared" si="353"/>
        <v/>
      </c>
      <c r="H5663" s="13" t="str">
        <f t="shared" si="355"/>
        <v/>
      </c>
      <c r="I5663" s="13" t="str">
        <f>IF(G5663="","",IFERROR(IF(IF(K5663="","",INDEX(收费标合同信息维护!A:Q,MATCH(G5663,收费标合同信息维护!M:M,0),13))=G5663,"有","无"),"无"))</f>
        <v/>
      </c>
      <c r="J5663" s="3" t="s">
        <v>4585</v>
      </c>
      <c r="K5663" s="3" t="s">
        <v>17232</v>
      </c>
      <c r="L5663" s="3" t="s">
        <v>6730</v>
      </c>
      <c r="M5663" s="3" t="s">
        <v>6731</v>
      </c>
      <c r="N5663" s="3" t="s">
        <v>6603</v>
      </c>
      <c r="O5663" s="3" t="s">
        <v>6478</v>
      </c>
      <c r="P5663" s="3" t="s">
        <v>17299</v>
      </c>
      <c r="Q5663" s="3" t="s">
        <v>17300</v>
      </c>
      <c r="R5663" s="3" t="s">
        <v>6484</v>
      </c>
      <c r="S5663" s="3" t="s">
        <v>6491</v>
      </c>
      <c r="T5663" s="3" t="s">
        <v>7001</v>
      </c>
      <c r="U5663" s="3" t="s">
        <v>154</v>
      </c>
      <c r="V5663" s="3" t="s">
        <v>6737</v>
      </c>
      <c r="W5663" s="3" t="s">
        <v>154</v>
      </c>
      <c r="X5663" s="3" t="s">
        <v>154</v>
      </c>
      <c r="Y5663" s="3" t="s">
        <v>154</v>
      </c>
      <c r="Z5663" s="3" t="s">
        <v>154</v>
      </c>
      <c r="AA5663" s="3" t="s">
        <v>154</v>
      </c>
      <c r="AB5663" s="3" t="s">
        <v>154</v>
      </c>
      <c r="AC5663" s="3" t="s">
        <v>154</v>
      </c>
      <c r="AD5663" s="3" t="s">
        <v>6151</v>
      </c>
      <c r="AE5663" s="3" t="s">
        <v>6151</v>
      </c>
      <c r="AF5663" s="3" t="s">
        <v>154</v>
      </c>
      <c r="AG5663" s="3" t="s">
        <v>154</v>
      </c>
      <c r="AH5663" s="3" t="s">
        <v>6478</v>
      </c>
      <c r="AI5663" s="3" t="s">
        <v>6482</v>
      </c>
      <c r="AJ5663" s="3" t="s">
        <v>6489</v>
      </c>
    </row>
    <row r="5664" spans="1:36" ht="15">
      <c r="A5664" s="10">
        <v>5803</v>
      </c>
      <c r="B5664" t="str">
        <f>IF(K5664="总计","",INDEX(主数据!A:AD,MATCH(J5664,主数据!A:A,0),9))</f>
        <v>环渤海大区公司</v>
      </c>
      <c r="C5664" t="str">
        <f>IF(K5664="","",INDEX(主数据!A:AD,MATCH(J5664,主数据!A:A,0),11))</f>
        <v>天津南区</v>
      </c>
      <c r="D5664" t="str">
        <f t="shared" si="352"/>
        <v>TJ15物业服务费标准方式2.10</v>
      </c>
      <c r="E5664" s="13" t="str">
        <f t="shared" si="354"/>
        <v>2.10</v>
      </c>
      <c r="F5664" s="13" t="str">
        <f>IF(E5664="","",IFERROR(IF(IF(K5664="","",INDEX(收费标合同信息维护!A:Q,MATCH(D5664,收费标合同信息维护!J:J,0),10))=D5664,"有","无"),"无"))</f>
        <v>无</v>
      </c>
      <c r="G5664" s="13" t="str">
        <f t="shared" si="353"/>
        <v/>
      </c>
      <c r="H5664" s="13" t="str">
        <f t="shared" si="355"/>
        <v/>
      </c>
      <c r="I5664" s="13" t="str">
        <f>IF(G5664="","",IFERROR(IF(IF(K5664="","",INDEX(收费标合同信息维护!A:Q,MATCH(G5664,收费标合同信息维护!M:M,0),13))=G5664,"有","无"),"无"))</f>
        <v/>
      </c>
      <c r="J5664" s="3" t="s">
        <v>2921</v>
      </c>
      <c r="K5664" s="3" t="s">
        <v>17301</v>
      </c>
      <c r="L5664" s="3" t="s">
        <v>6025</v>
      </c>
      <c r="M5664" s="3" t="s">
        <v>6026</v>
      </c>
      <c r="N5664" s="3" t="s">
        <v>6477</v>
      </c>
      <c r="O5664" s="3" t="s">
        <v>6478</v>
      </c>
      <c r="P5664" s="3" t="s">
        <v>17302</v>
      </c>
      <c r="Q5664" s="3" t="s">
        <v>10003</v>
      </c>
      <c r="R5664" s="3" t="s">
        <v>6484</v>
      </c>
      <c r="S5664" s="3" t="s">
        <v>6491</v>
      </c>
      <c r="T5664" s="3" t="s">
        <v>6481</v>
      </c>
      <c r="U5664" s="3" t="s">
        <v>7034</v>
      </c>
      <c r="V5664" s="3" t="s">
        <v>8269</v>
      </c>
      <c r="W5664" s="3" t="s">
        <v>154</v>
      </c>
      <c r="X5664" s="3" t="s">
        <v>154</v>
      </c>
      <c r="Y5664" s="3" t="s">
        <v>154</v>
      </c>
      <c r="Z5664" s="3" t="s">
        <v>154</v>
      </c>
      <c r="AA5664" s="3" t="s">
        <v>154</v>
      </c>
      <c r="AB5664" s="3" t="s">
        <v>154</v>
      </c>
      <c r="AC5664" s="3" t="s">
        <v>154</v>
      </c>
      <c r="AD5664" s="3" t="s">
        <v>6151</v>
      </c>
      <c r="AE5664" s="3" t="s">
        <v>6151</v>
      </c>
      <c r="AF5664" s="3" t="s">
        <v>154</v>
      </c>
      <c r="AG5664" s="3" t="s">
        <v>154</v>
      </c>
      <c r="AH5664" s="3" t="s">
        <v>6597</v>
      </c>
      <c r="AI5664" s="3" t="s">
        <v>6482</v>
      </c>
      <c r="AJ5664" s="3" t="s">
        <v>6489</v>
      </c>
    </row>
    <row r="5665" spans="1:36" ht="15">
      <c r="A5665" s="10">
        <v>5804</v>
      </c>
      <c r="B5665" t="str">
        <f>IF(K5665="总计","",INDEX(主数据!A:AD,MATCH(J5665,主数据!A:A,0),9))</f>
        <v>环渤海大区公司</v>
      </c>
      <c r="C5665" t="str">
        <f>IF(K5665="","",INDEX(主数据!A:AD,MATCH(J5665,主数据!A:A,0),11))</f>
        <v>天津南区</v>
      </c>
      <c r="D5665" t="str">
        <f t="shared" si="352"/>
        <v>TJ15物业服务费标准方式2.25</v>
      </c>
      <c r="E5665" s="13" t="str">
        <f t="shared" si="354"/>
        <v>2.25</v>
      </c>
      <c r="F5665" s="13" t="str">
        <f>IF(E5665="","",IFERROR(IF(IF(K5665="","",INDEX(收费标合同信息维护!A:Q,MATCH(D5665,收费标合同信息维护!J:J,0),10))=D5665,"有","无"),"无"))</f>
        <v>无</v>
      </c>
      <c r="G5665" s="13" t="str">
        <f t="shared" si="353"/>
        <v/>
      </c>
      <c r="H5665" s="13" t="str">
        <f t="shared" si="355"/>
        <v/>
      </c>
      <c r="I5665" s="13" t="str">
        <f>IF(G5665="","",IFERROR(IF(IF(K5665="","",INDEX(收费标合同信息维护!A:Q,MATCH(G5665,收费标合同信息维护!M:M,0),13))=G5665,"有","无"),"无"))</f>
        <v/>
      </c>
      <c r="J5665" s="3" t="s">
        <v>2921</v>
      </c>
      <c r="K5665" s="3" t="s">
        <v>17301</v>
      </c>
      <c r="L5665" s="3" t="s">
        <v>6025</v>
      </c>
      <c r="M5665" s="3" t="s">
        <v>6026</v>
      </c>
      <c r="N5665" s="3" t="s">
        <v>6477</v>
      </c>
      <c r="O5665" s="3" t="s">
        <v>6478</v>
      </c>
      <c r="P5665" s="3" t="s">
        <v>17303</v>
      </c>
      <c r="Q5665" s="3" t="s">
        <v>17304</v>
      </c>
      <c r="R5665" s="3" t="s">
        <v>6484</v>
      </c>
      <c r="S5665" s="3" t="s">
        <v>6491</v>
      </c>
      <c r="T5665" s="3" t="s">
        <v>6481</v>
      </c>
      <c r="U5665" s="3" t="s">
        <v>7034</v>
      </c>
      <c r="V5665" s="3" t="s">
        <v>8424</v>
      </c>
      <c r="W5665" s="3" t="s">
        <v>154</v>
      </c>
      <c r="X5665" s="3" t="s">
        <v>154</v>
      </c>
      <c r="Y5665" s="3" t="s">
        <v>154</v>
      </c>
      <c r="Z5665" s="3" t="s">
        <v>154</v>
      </c>
      <c r="AA5665" s="3" t="s">
        <v>154</v>
      </c>
      <c r="AB5665" s="3" t="s">
        <v>154</v>
      </c>
      <c r="AC5665" s="3" t="s">
        <v>154</v>
      </c>
      <c r="AD5665" s="3" t="s">
        <v>6151</v>
      </c>
      <c r="AE5665" s="3" t="s">
        <v>6151</v>
      </c>
      <c r="AF5665" s="3" t="s">
        <v>154</v>
      </c>
      <c r="AG5665" s="3" t="s">
        <v>154</v>
      </c>
      <c r="AH5665" s="3" t="s">
        <v>6597</v>
      </c>
      <c r="AI5665" s="3" t="s">
        <v>6482</v>
      </c>
      <c r="AJ5665" s="3" t="s">
        <v>6489</v>
      </c>
    </row>
    <row r="5666" spans="1:36" ht="15">
      <c r="A5666" s="10">
        <v>5805</v>
      </c>
      <c r="B5666" t="str">
        <f>IF(K5666="总计","",INDEX(主数据!A:AD,MATCH(J5666,主数据!A:A,0),9))</f>
        <v>环渤海大区公司</v>
      </c>
      <c r="C5666" t="str">
        <f>IF(K5666="","",INDEX(主数据!A:AD,MATCH(J5666,主数据!A:A,0),11))</f>
        <v>天津南区</v>
      </c>
      <c r="D5666" t="str">
        <f t="shared" si="352"/>
        <v>TJ15物业服务费标准方式2.40</v>
      </c>
      <c r="E5666" s="13" t="str">
        <f t="shared" si="354"/>
        <v>2.40</v>
      </c>
      <c r="F5666" s="13" t="str">
        <f>IF(E5666="","",IFERROR(IF(IF(K5666="","",INDEX(收费标合同信息维护!A:Q,MATCH(D5666,收费标合同信息维护!J:J,0),10))=D5666,"有","无"),"无"))</f>
        <v>无</v>
      </c>
      <c r="G5666" s="13" t="str">
        <f t="shared" si="353"/>
        <v/>
      </c>
      <c r="H5666" s="13" t="str">
        <f t="shared" si="355"/>
        <v/>
      </c>
      <c r="I5666" s="13" t="str">
        <f>IF(G5666="","",IFERROR(IF(IF(K5666="","",INDEX(收费标合同信息维护!A:Q,MATCH(G5666,收费标合同信息维护!M:M,0),13))=G5666,"有","无"),"无"))</f>
        <v/>
      </c>
      <c r="J5666" s="3" t="s">
        <v>2921</v>
      </c>
      <c r="K5666" s="3" t="s">
        <v>17301</v>
      </c>
      <c r="L5666" s="3" t="s">
        <v>6025</v>
      </c>
      <c r="M5666" s="3" t="s">
        <v>6026</v>
      </c>
      <c r="N5666" s="3" t="s">
        <v>6477</v>
      </c>
      <c r="O5666" s="3" t="s">
        <v>6478</v>
      </c>
      <c r="P5666" s="3" t="s">
        <v>17305</v>
      </c>
      <c r="Q5666" s="3" t="s">
        <v>13217</v>
      </c>
      <c r="R5666" s="3" t="s">
        <v>6484</v>
      </c>
      <c r="S5666" s="3" t="s">
        <v>6491</v>
      </c>
      <c r="T5666" s="3" t="s">
        <v>6496</v>
      </c>
      <c r="U5666" s="3" t="s">
        <v>17306</v>
      </c>
      <c r="V5666" s="3" t="s">
        <v>6765</v>
      </c>
      <c r="W5666" s="3" t="s">
        <v>154</v>
      </c>
      <c r="X5666" s="3" t="s">
        <v>154</v>
      </c>
      <c r="Y5666" s="3" t="s">
        <v>154</v>
      </c>
      <c r="Z5666" s="3" t="s">
        <v>154</v>
      </c>
      <c r="AA5666" s="3" t="s">
        <v>154</v>
      </c>
      <c r="AB5666" s="3" t="s">
        <v>154</v>
      </c>
      <c r="AC5666" s="3" t="s">
        <v>154</v>
      </c>
      <c r="AD5666" s="3" t="s">
        <v>6151</v>
      </c>
      <c r="AE5666" s="3" t="s">
        <v>6151</v>
      </c>
      <c r="AF5666" s="3" t="s">
        <v>154</v>
      </c>
      <c r="AG5666" s="3" t="s">
        <v>154</v>
      </c>
      <c r="AH5666" s="3" t="s">
        <v>6478</v>
      </c>
      <c r="AI5666" s="3" t="s">
        <v>6482</v>
      </c>
      <c r="AJ5666" s="3" t="s">
        <v>9791</v>
      </c>
    </row>
    <row r="5667" spans="1:36" ht="15">
      <c r="A5667" s="10">
        <v>5806</v>
      </c>
      <c r="B5667" t="str">
        <f>IF(K5667="总计","",INDEX(主数据!A:AD,MATCH(J5667,主数据!A:A,0),9))</f>
        <v>环渤海大区公司</v>
      </c>
      <c r="C5667" t="str">
        <f>IF(K5667="","",INDEX(主数据!A:AD,MATCH(J5667,主数据!A:A,0),11))</f>
        <v>天津南区</v>
      </c>
      <c r="D5667" t="str">
        <f t="shared" si="352"/>
        <v>TJ15物业服务费标准方式2.55</v>
      </c>
      <c r="E5667" s="13" t="str">
        <f t="shared" si="354"/>
        <v>2.55</v>
      </c>
      <c r="F5667" s="13" t="str">
        <f>IF(E5667="","",IFERROR(IF(IF(K5667="","",INDEX(收费标合同信息维护!A:Q,MATCH(D5667,收费标合同信息维护!J:J,0),10))=D5667,"有","无"),"无"))</f>
        <v>无</v>
      </c>
      <c r="G5667" s="13" t="str">
        <f t="shared" si="353"/>
        <v/>
      </c>
      <c r="H5667" s="13" t="str">
        <f t="shared" si="355"/>
        <v/>
      </c>
      <c r="I5667" s="13" t="str">
        <f>IF(G5667="","",IFERROR(IF(IF(K5667="","",INDEX(收费标合同信息维护!A:Q,MATCH(G5667,收费标合同信息维护!M:M,0),13))=G5667,"有","无"),"无"))</f>
        <v/>
      </c>
      <c r="J5667" s="3" t="s">
        <v>2921</v>
      </c>
      <c r="K5667" s="3" t="s">
        <v>17301</v>
      </c>
      <c r="L5667" s="3" t="s">
        <v>6025</v>
      </c>
      <c r="M5667" s="3" t="s">
        <v>6026</v>
      </c>
      <c r="N5667" s="3" t="s">
        <v>6477</v>
      </c>
      <c r="O5667" s="3" t="s">
        <v>6478</v>
      </c>
      <c r="P5667" s="3" t="s">
        <v>17307</v>
      </c>
      <c r="Q5667" s="3" t="s">
        <v>17308</v>
      </c>
      <c r="R5667" s="3" t="s">
        <v>6484</v>
      </c>
      <c r="S5667" s="3" t="s">
        <v>6491</v>
      </c>
      <c r="T5667" s="3" t="s">
        <v>6496</v>
      </c>
      <c r="U5667" s="3" t="s">
        <v>17306</v>
      </c>
      <c r="V5667" s="3" t="s">
        <v>6497</v>
      </c>
      <c r="W5667" s="3" t="s">
        <v>154</v>
      </c>
      <c r="X5667" s="3" t="s">
        <v>154</v>
      </c>
      <c r="Y5667" s="3" t="s">
        <v>154</v>
      </c>
      <c r="Z5667" s="3" t="s">
        <v>154</v>
      </c>
      <c r="AA5667" s="3" t="s">
        <v>154</v>
      </c>
      <c r="AB5667" s="3" t="s">
        <v>154</v>
      </c>
      <c r="AC5667" s="3" t="s">
        <v>154</v>
      </c>
      <c r="AD5667" s="3" t="s">
        <v>6151</v>
      </c>
      <c r="AE5667" s="3" t="s">
        <v>6151</v>
      </c>
      <c r="AF5667" s="3" t="s">
        <v>154</v>
      </c>
      <c r="AG5667" s="3" t="s">
        <v>154</v>
      </c>
      <c r="AH5667" s="3" t="s">
        <v>6478</v>
      </c>
      <c r="AI5667" s="3" t="s">
        <v>6482</v>
      </c>
      <c r="AJ5667" s="3" t="s">
        <v>6088</v>
      </c>
    </row>
    <row r="5668" spans="1:36" ht="15">
      <c r="A5668" s="10">
        <v>5807</v>
      </c>
      <c r="B5668" t="str">
        <f>IF(K5668="总计","",INDEX(主数据!A:AD,MATCH(J5668,主数据!A:A,0),9))</f>
        <v>环渤海大区公司</v>
      </c>
      <c r="C5668" t="str">
        <f>IF(K5668="","",INDEX(主数据!A:AD,MATCH(J5668,主数据!A:A,0),11))</f>
        <v>天津南区</v>
      </c>
      <c r="D5668" t="str">
        <f t="shared" si="352"/>
        <v>TJ15物业服务费标准方式3.30</v>
      </c>
      <c r="E5668" s="13" t="str">
        <f t="shared" si="354"/>
        <v>3.30</v>
      </c>
      <c r="F5668" s="13" t="str">
        <f>IF(E5668="","",IFERROR(IF(IF(K5668="","",INDEX(收费标合同信息维护!A:Q,MATCH(D5668,收费标合同信息维护!J:J,0),10))=D5668,"有","无"),"无"))</f>
        <v>无</v>
      </c>
      <c r="G5668" s="13" t="str">
        <f t="shared" si="353"/>
        <v/>
      </c>
      <c r="H5668" s="13" t="str">
        <f t="shared" si="355"/>
        <v/>
      </c>
      <c r="I5668" s="13" t="str">
        <f>IF(G5668="","",IFERROR(IF(IF(K5668="","",INDEX(收费标合同信息维护!A:Q,MATCH(G5668,收费标合同信息维护!M:M,0),13))=G5668,"有","无"),"无"))</f>
        <v/>
      </c>
      <c r="J5668" s="3" t="s">
        <v>2921</v>
      </c>
      <c r="K5668" s="3" t="s">
        <v>17301</v>
      </c>
      <c r="L5668" s="3" t="s">
        <v>6025</v>
      </c>
      <c r="M5668" s="3" t="s">
        <v>6026</v>
      </c>
      <c r="N5668" s="3" t="s">
        <v>6477</v>
      </c>
      <c r="O5668" s="3" t="s">
        <v>6478</v>
      </c>
      <c r="P5668" s="3" t="s">
        <v>17309</v>
      </c>
      <c r="Q5668" s="3" t="s">
        <v>17310</v>
      </c>
      <c r="R5668" s="3" t="s">
        <v>6484</v>
      </c>
      <c r="S5668" s="3" t="s">
        <v>6491</v>
      </c>
      <c r="T5668" s="3" t="s">
        <v>6481</v>
      </c>
      <c r="U5668" s="3" t="s">
        <v>17306</v>
      </c>
      <c r="V5668" s="3" t="s">
        <v>6732</v>
      </c>
      <c r="W5668" s="3" t="s">
        <v>154</v>
      </c>
      <c r="X5668" s="3" t="s">
        <v>154</v>
      </c>
      <c r="Y5668" s="3" t="s">
        <v>154</v>
      </c>
      <c r="Z5668" s="3" t="s">
        <v>154</v>
      </c>
      <c r="AA5668" s="3" t="s">
        <v>154</v>
      </c>
      <c r="AB5668" s="3" t="s">
        <v>154</v>
      </c>
      <c r="AC5668" s="3" t="s">
        <v>154</v>
      </c>
      <c r="AD5668" s="3" t="s">
        <v>6151</v>
      </c>
      <c r="AE5668" s="3" t="s">
        <v>6151</v>
      </c>
      <c r="AF5668" s="3" t="s">
        <v>154</v>
      </c>
      <c r="AG5668" s="3" t="s">
        <v>154</v>
      </c>
      <c r="AH5668" s="3" t="s">
        <v>6478</v>
      </c>
      <c r="AI5668" s="3" t="s">
        <v>6482</v>
      </c>
      <c r="AJ5668" s="3" t="s">
        <v>40</v>
      </c>
    </row>
    <row r="5669" spans="1:36" ht="15">
      <c r="A5669" s="10">
        <v>5808</v>
      </c>
      <c r="B5669" t="str">
        <f>IF(K5669="总计","",INDEX(主数据!A:AD,MATCH(J5669,主数据!A:A,0),9))</f>
        <v>环渤海大区公司</v>
      </c>
      <c r="C5669" t="str">
        <f>IF(K5669="","",INDEX(主数据!A:AD,MATCH(J5669,主数据!A:A,0),11))</f>
        <v>天津南区</v>
      </c>
      <c r="D5669" t="str">
        <f t="shared" si="352"/>
        <v>TJ15物业服务费直接录入</v>
      </c>
      <c r="E5669" s="13" t="str">
        <f t="shared" si="354"/>
        <v/>
      </c>
      <c r="F5669" s="13" t="str">
        <f>IF(E5669="","",IFERROR(IF(IF(K5669="","",INDEX(收费标合同信息维护!A:Q,MATCH(D5669,收费标合同信息维护!J:J,0),10))=D5669,"有","无"),"无"))</f>
        <v/>
      </c>
      <c r="G5669" s="13" t="str">
        <f t="shared" si="353"/>
        <v/>
      </c>
      <c r="H5669" s="13" t="str">
        <f t="shared" si="355"/>
        <v/>
      </c>
      <c r="I5669" s="13" t="str">
        <f>IF(G5669="","",IFERROR(IF(IF(K5669="","",INDEX(收费标合同信息维护!A:Q,MATCH(G5669,收费标合同信息维护!M:M,0),13))=G5669,"有","无"),"无"))</f>
        <v/>
      </c>
      <c r="J5669" s="3" t="s">
        <v>2921</v>
      </c>
      <c r="K5669" s="3" t="s">
        <v>17301</v>
      </c>
      <c r="L5669" s="3" t="s">
        <v>6025</v>
      </c>
      <c r="M5669" s="3" t="s">
        <v>6026</v>
      </c>
      <c r="N5669" s="3" t="s">
        <v>6477</v>
      </c>
      <c r="O5669" s="3" t="s">
        <v>6478</v>
      </c>
      <c r="P5669" s="3" t="s">
        <v>17311</v>
      </c>
      <c r="Q5669" s="3" t="s">
        <v>6643</v>
      </c>
      <c r="R5669" s="3" t="s">
        <v>6479</v>
      </c>
      <c r="S5669" s="3" t="s">
        <v>6480</v>
      </c>
      <c r="T5669" s="3" t="s">
        <v>7075</v>
      </c>
      <c r="U5669" s="3" t="s">
        <v>154</v>
      </c>
      <c r="V5669" s="3" t="s">
        <v>154</v>
      </c>
      <c r="W5669" s="3" t="s">
        <v>154</v>
      </c>
      <c r="X5669" s="3" t="s">
        <v>154</v>
      </c>
      <c r="Y5669" s="3" t="s">
        <v>154</v>
      </c>
      <c r="Z5669" s="3" t="s">
        <v>154</v>
      </c>
      <c r="AA5669" s="3" t="s">
        <v>154</v>
      </c>
      <c r="AB5669" s="3" t="s">
        <v>154</v>
      </c>
      <c r="AC5669" s="3" t="s">
        <v>154</v>
      </c>
      <c r="AD5669" s="3" t="s">
        <v>6151</v>
      </c>
      <c r="AE5669" s="3" t="s">
        <v>6151</v>
      </c>
      <c r="AF5669" s="3" t="s">
        <v>154</v>
      </c>
      <c r="AG5669" s="3" t="s">
        <v>154</v>
      </c>
      <c r="AH5669" s="3" t="s">
        <v>6478</v>
      </c>
      <c r="AI5669" s="3" t="s">
        <v>6482</v>
      </c>
      <c r="AJ5669" s="3" t="s">
        <v>6297</v>
      </c>
    </row>
    <row r="5670" spans="1:36" ht="30">
      <c r="A5670" s="10">
        <v>5809</v>
      </c>
      <c r="B5670" t="str">
        <f>IF(K5670="总计","",INDEX(主数据!A:AD,MATCH(J5670,主数据!A:A,0),9))</f>
        <v>环渤海大区公司</v>
      </c>
      <c r="C5670" t="str">
        <f>IF(K5670="","",INDEX(主数据!A:AD,MATCH(J5670,主数据!A:A,0),11))</f>
        <v>天津南区</v>
      </c>
      <c r="D5670" t="str">
        <f t="shared" si="352"/>
        <v>TJ15小业主委托停车管理费（固定）定额</v>
      </c>
      <c r="E5670" s="13" t="str">
        <f t="shared" si="354"/>
        <v/>
      </c>
      <c r="F5670" s="13" t="str">
        <f>IF(E5670="","",IFERROR(IF(IF(K5670="","",INDEX(收费标合同信息维护!A:Q,MATCH(D5670,收费标合同信息维护!J:J,0),10))=D5670,"有","无"),"无"))</f>
        <v/>
      </c>
      <c r="G5670" s="13" t="str">
        <f t="shared" si="353"/>
        <v>TJ15小业主委托停车管理费（固定）定额100.00</v>
      </c>
      <c r="H5670" s="13" t="str">
        <f t="shared" si="355"/>
        <v>100.00</v>
      </c>
      <c r="I5670" s="13" t="str">
        <f>IF(G5670="","",IFERROR(IF(IF(K5670="","",INDEX(收费标合同信息维护!A:Q,MATCH(G5670,收费标合同信息维护!M:M,0),13))=G5670,"有","无"),"无"))</f>
        <v>无</v>
      </c>
      <c r="J5670" s="3" t="s">
        <v>2921</v>
      </c>
      <c r="K5670" s="3" t="s">
        <v>17301</v>
      </c>
      <c r="L5670" s="3" t="s">
        <v>7013</v>
      </c>
      <c r="M5670" s="3" t="s">
        <v>7014</v>
      </c>
      <c r="N5670" s="3" t="s">
        <v>6477</v>
      </c>
      <c r="O5670" s="3" t="s">
        <v>6478</v>
      </c>
      <c r="P5670" s="3" t="s">
        <v>7013</v>
      </c>
      <c r="Q5670" s="3" t="s">
        <v>7015</v>
      </c>
      <c r="R5670" s="3" t="s">
        <v>6490</v>
      </c>
      <c r="S5670" s="3" t="s">
        <v>6491</v>
      </c>
      <c r="T5670" s="3" t="s">
        <v>6800</v>
      </c>
      <c r="U5670" s="3" t="s">
        <v>154</v>
      </c>
      <c r="V5670" s="3" t="s">
        <v>154</v>
      </c>
      <c r="W5670" s="3" t="s">
        <v>6743</v>
      </c>
      <c r="X5670" s="3" t="s">
        <v>154</v>
      </c>
      <c r="Y5670" s="3" t="s">
        <v>154</v>
      </c>
      <c r="Z5670" s="3" t="s">
        <v>154</v>
      </c>
      <c r="AA5670" s="3" t="s">
        <v>154</v>
      </c>
      <c r="AB5670" s="3" t="s">
        <v>154</v>
      </c>
      <c r="AC5670" s="3" t="s">
        <v>154</v>
      </c>
      <c r="AD5670" s="3" t="s">
        <v>6151</v>
      </c>
      <c r="AE5670" s="3" t="s">
        <v>6151</v>
      </c>
      <c r="AF5670" s="3" t="s">
        <v>154</v>
      </c>
      <c r="AG5670" s="3" t="s">
        <v>154</v>
      </c>
      <c r="AH5670" s="3" t="s">
        <v>6478</v>
      </c>
      <c r="AI5670" s="3" t="s">
        <v>6482</v>
      </c>
      <c r="AJ5670" s="3" t="s">
        <v>6242</v>
      </c>
    </row>
    <row r="5671" spans="1:36" ht="30">
      <c r="A5671" s="10">
        <v>5810</v>
      </c>
      <c r="B5671" t="str">
        <f>IF(K5671="总计","",INDEX(主数据!A:AD,MATCH(J5671,主数据!A:A,0),9))</f>
        <v>环渤海大区公司</v>
      </c>
      <c r="C5671" t="str">
        <f>IF(K5671="","",INDEX(主数据!A:AD,MATCH(J5671,主数据!A:A,0),11))</f>
        <v>天津南区</v>
      </c>
      <c r="D5671" t="str">
        <f t="shared" si="352"/>
        <v>TJ15小业主委托停车管理费（固定）定额</v>
      </c>
      <c r="E5671" s="13" t="str">
        <f t="shared" si="354"/>
        <v/>
      </c>
      <c r="F5671" s="13" t="str">
        <f>IF(E5671="","",IFERROR(IF(IF(K5671="","",INDEX(收费标合同信息维护!A:Q,MATCH(D5671,收费标合同信息维护!J:J,0),10))=D5671,"有","无"),"无"))</f>
        <v/>
      </c>
      <c r="G5671" s="13" t="str">
        <f t="shared" si="353"/>
        <v>TJ15小业主委托停车管理费（固定）定额150.00</v>
      </c>
      <c r="H5671" s="13" t="str">
        <f t="shared" si="355"/>
        <v>150.00</v>
      </c>
      <c r="I5671" s="13" t="str">
        <f>IF(G5671="","",IFERROR(IF(IF(K5671="","",INDEX(收费标合同信息维护!A:Q,MATCH(G5671,收费标合同信息维护!M:M,0),13))=G5671,"有","无"),"无"))</f>
        <v>无</v>
      </c>
      <c r="J5671" s="3" t="s">
        <v>2921</v>
      </c>
      <c r="K5671" s="3" t="s">
        <v>17301</v>
      </c>
      <c r="L5671" s="3" t="s">
        <v>7013</v>
      </c>
      <c r="M5671" s="3" t="s">
        <v>7014</v>
      </c>
      <c r="N5671" s="3" t="s">
        <v>6477</v>
      </c>
      <c r="O5671" s="3" t="s">
        <v>6478</v>
      </c>
      <c r="P5671" s="3" t="s">
        <v>17312</v>
      </c>
      <c r="Q5671" s="3" t="s">
        <v>17313</v>
      </c>
      <c r="R5671" s="3" t="s">
        <v>6490</v>
      </c>
      <c r="S5671" s="3" t="s">
        <v>6491</v>
      </c>
      <c r="T5671" s="3" t="s">
        <v>6800</v>
      </c>
      <c r="U5671" s="3" t="s">
        <v>154</v>
      </c>
      <c r="V5671" s="3" t="s">
        <v>154</v>
      </c>
      <c r="W5671" s="3" t="s">
        <v>8442</v>
      </c>
      <c r="X5671" s="3" t="s">
        <v>154</v>
      </c>
      <c r="Y5671" s="3" t="s">
        <v>154</v>
      </c>
      <c r="Z5671" s="3" t="s">
        <v>154</v>
      </c>
      <c r="AA5671" s="3" t="s">
        <v>154</v>
      </c>
      <c r="AB5671" s="3" t="s">
        <v>154</v>
      </c>
      <c r="AC5671" s="3" t="s">
        <v>154</v>
      </c>
      <c r="AD5671" s="3" t="s">
        <v>6151</v>
      </c>
      <c r="AE5671" s="3" t="s">
        <v>6151</v>
      </c>
      <c r="AF5671" s="3" t="s">
        <v>154</v>
      </c>
      <c r="AG5671" s="3" t="s">
        <v>154</v>
      </c>
      <c r="AH5671" s="3" t="s">
        <v>6478</v>
      </c>
      <c r="AI5671" s="3" t="s">
        <v>6482</v>
      </c>
      <c r="AJ5671" s="3" t="s">
        <v>6030</v>
      </c>
    </row>
    <row r="5672" spans="1:36" ht="15">
      <c r="A5672" s="10">
        <v>5811</v>
      </c>
      <c r="B5672" t="str">
        <f>IF(K5672="总计","",INDEX(主数据!A:AD,MATCH(J5672,主数据!A:A,0),9))</f>
        <v>华南大区公司</v>
      </c>
      <c r="C5672" t="str">
        <f>IF(K5672="","",INDEX(主数据!A:AD,MATCH(J5672,主数据!A:A,0),11))</f>
        <v>长沙西区</v>
      </c>
      <c r="D5672" t="str">
        <f t="shared" si="352"/>
        <v>CS28物业服务费标准方式1.80</v>
      </c>
      <c r="E5672" s="13" t="str">
        <f t="shared" si="354"/>
        <v>1.80</v>
      </c>
      <c r="F5672" s="13" t="str">
        <f>IF(E5672="","",IFERROR(IF(IF(K5672="","",INDEX(收费标合同信息维护!A:Q,MATCH(D5672,收费标合同信息维护!J:J,0),10))=D5672,"有","无"),"无"))</f>
        <v>无</v>
      </c>
      <c r="G5672" s="13" t="str">
        <f t="shared" si="353"/>
        <v/>
      </c>
      <c r="H5672" s="13" t="str">
        <f t="shared" si="355"/>
        <v/>
      </c>
      <c r="I5672" s="13" t="str">
        <f>IF(G5672="","",IFERROR(IF(IF(K5672="","",INDEX(收费标合同信息维护!A:Q,MATCH(G5672,收费标合同信息维护!M:M,0),13))=G5672,"有","无"),"无"))</f>
        <v/>
      </c>
      <c r="J5672" s="3" t="s">
        <v>2467</v>
      </c>
      <c r="K5672" s="3" t="s">
        <v>17314</v>
      </c>
      <c r="L5672" s="3" t="s">
        <v>6025</v>
      </c>
      <c r="M5672" s="3" t="s">
        <v>6026</v>
      </c>
      <c r="N5672" s="3" t="s">
        <v>6477</v>
      </c>
      <c r="O5672" s="3" t="s">
        <v>6478</v>
      </c>
      <c r="P5672" s="3" t="s">
        <v>17315</v>
      </c>
      <c r="Q5672" s="3" t="s">
        <v>17316</v>
      </c>
      <c r="R5672" s="3" t="s">
        <v>6484</v>
      </c>
      <c r="S5672" s="3" t="s">
        <v>6491</v>
      </c>
      <c r="T5672" s="3" t="s">
        <v>6640</v>
      </c>
      <c r="U5672" s="3" t="s">
        <v>7030</v>
      </c>
      <c r="V5672" s="3" t="s">
        <v>6759</v>
      </c>
      <c r="W5672" s="3" t="s">
        <v>154</v>
      </c>
      <c r="X5672" s="3" t="s">
        <v>154</v>
      </c>
      <c r="Y5672" s="3" t="s">
        <v>154</v>
      </c>
      <c r="Z5672" s="3" t="s">
        <v>154</v>
      </c>
      <c r="AA5672" s="3" t="s">
        <v>154</v>
      </c>
      <c r="AB5672" s="3" t="s">
        <v>154</v>
      </c>
      <c r="AC5672" s="3" t="s">
        <v>154</v>
      </c>
      <c r="AD5672" s="3" t="s">
        <v>6151</v>
      </c>
      <c r="AE5672" s="3" t="s">
        <v>6151</v>
      </c>
      <c r="AF5672" s="3" t="s">
        <v>6040</v>
      </c>
      <c r="AG5672" s="3" t="s">
        <v>154</v>
      </c>
      <c r="AH5672" s="3" t="s">
        <v>6478</v>
      </c>
      <c r="AI5672" s="3" t="s">
        <v>6482</v>
      </c>
      <c r="AJ5672" s="3" t="s">
        <v>6033</v>
      </c>
    </row>
    <row r="5673" spans="1:36" ht="15">
      <c r="A5673" s="10">
        <v>5812</v>
      </c>
      <c r="B5673" t="str">
        <f>IF(K5673="总计","",INDEX(主数据!A:AD,MATCH(J5673,主数据!A:A,0),9))</f>
        <v>华南大区公司</v>
      </c>
      <c r="C5673" t="str">
        <f>IF(K5673="","",INDEX(主数据!A:AD,MATCH(J5673,主数据!A:A,0),11))</f>
        <v>长沙西区</v>
      </c>
      <c r="D5673" t="str">
        <f t="shared" si="352"/>
        <v>CS28物业服务费标准方式3.00</v>
      </c>
      <c r="E5673" s="13" t="str">
        <f t="shared" si="354"/>
        <v>3.00</v>
      </c>
      <c r="F5673" s="13" t="str">
        <f>IF(E5673="","",IFERROR(IF(IF(K5673="","",INDEX(收费标合同信息维护!A:Q,MATCH(D5673,收费标合同信息维护!J:J,0),10))=D5673,"有","无"),"无"))</f>
        <v>无</v>
      </c>
      <c r="G5673" s="13" t="str">
        <f t="shared" si="353"/>
        <v/>
      </c>
      <c r="H5673" s="13" t="str">
        <f t="shared" si="355"/>
        <v/>
      </c>
      <c r="I5673" s="13" t="str">
        <f>IF(G5673="","",IFERROR(IF(IF(K5673="","",INDEX(收费标合同信息维护!A:Q,MATCH(G5673,收费标合同信息维护!M:M,0),13))=G5673,"有","无"),"无"))</f>
        <v/>
      </c>
      <c r="J5673" s="3" t="s">
        <v>2467</v>
      </c>
      <c r="K5673" s="3" t="s">
        <v>17314</v>
      </c>
      <c r="L5673" s="3" t="s">
        <v>6025</v>
      </c>
      <c r="M5673" s="3" t="s">
        <v>6026</v>
      </c>
      <c r="N5673" s="3" t="s">
        <v>6477</v>
      </c>
      <c r="O5673" s="3" t="s">
        <v>6478</v>
      </c>
      <c r="P5673" s="3" t="s">
        <v>17317</v>
      </c>
      <c r="Q5673" s="3" t="s">
        <v>17318</v>
      </c>
      <c r="R5673" s="3" t="s">
        <v>6484</v>
      </c>
      <c r="S5673" s="3" t="s">
        <v>6491</v>
      </c>
      <c r="T5673" s="3" t="s">
        <v>6936</v>
      </c>
      <c r="U5673" s="3" t="s">
        <v>154</v>
      </c>
      <c r="V5673" s="3" t="s">
        <v>6672</v>
      </c>
      <c r="W5673" s="3" t="s">
        <v>154</v>
      </c>
      <c r="X5673" s="3" t="s">
        <v>154</v>
      </c>
      <c r="Y5673" s="3" t="s">
        <v>154</v>
      </c>
      <c r="Z5673" s="3" t="s">
        <v>154</v>
      </c>
      <c r="AA5673" s="3" t="s">
        <v>154</v>
      </c>
      <c r="AB5673" s="3" t="s">
        <v>154</v>
      </c>
      <c r="AC5673" s="3" t="s">
        <v>154</v>
      </c>
      <c r="AD5673" s="3" t="s">
        <v>6151</v>
      </c>
      <c r="AE5673" s="3" t="s">
        <v>6151</v>
      </c>
      <c r="AF5673" s="3" t="s">
        <v>154</v>
      </c>
      <c r="AG5673" s="3" t="s">
        <v>154</v>
      </c>
      <c r="AH5673" s="3" t="s">
        <v>6478</v>
      </c>
      <c r="AI5673" s="3" t="s">
        <v>6482</v>
      </c>
      <c r="AJ5673" s="3" t="s">
        <v>11</v>
      </c>
    </row>
    <row r="5674" spans="1:36" ht="30">
      <c r="A5674" s="10">
        <v>5813</v>
      </c>
      <c r="B5674" t="str">
        <f>IF(K5674="总计","",INDEX(主数据!A:AD,MATCH(J5674,主数据!A:A,0),9))</f>
        <v>华南大区公司</v>
      </c>
      <c r="C5674" t="str">
        <f>IF(K5674="","",INDEX(主数据!A:AD,MATCH(J5674,主数据!A:A,0),11))</f>
        <v>长沙西区</v>
      </c>
      <c r="D5674" t="str">
        <f t="shared" si="352"/>
        <v>CS28物业服务费标准方式1.80</v>
      </c>
      <c r="E5674" s="13" t="str">
        <f t="shared" si="354"/>
        <v>1.80</v>
      </c>
      <c r="F5674" s="13" t="str">
        <f>IF(E5674="","",IFERROR(IF(IF(K5674="","",INDEX(收费标合同信息维护!A:Q,MATCH(D5674,收费标合同信息维护!J:J,0),10))=D5674,"有","无"),"无"))</f>
        <v>无</v>
      </c>
      <c r="G5674" s="13" t="str">
        <f t="shared" si="353"/>
        <v/>
      </c>
      <c r="H5674" s="13" t="str">
        <f t="shared" si="355"/>
        <v/>
      </c>
      <c r="I5674" s="13" t="str">
        <f>IF(G5674="","",IFERROR(IF(IF(K5674="","",INDEX(收费标合同信息维护!A:Q,MATCH(G5674,收费标合同信息维护!M:M,0),13))=G5674,"有","无"),"无"))</f>
        <v/>
      </c>
      <c r="J5674" s="3" t="s">
        <v>2467</v>
      </c>
      <c r="K5674" s="3" t="s">
        <v>17314</v>
      </c>
      <c r="L5674" s="3" t="s">
        <v>6025</v>
      </c>
      <c r="M5674" s="3" t="s">
        <v>6026</v>
      </c>
      <c r="N5674" s="3" t="s">
        <v>6477</v>
      </c>
      <c r="O5674" s="3" t="s">
        <v>6478</v>
      </c>
      <c r="P5674" s="3" t="s">
        <v>17319</v>
      </c>
      <c r="Q5674" s="3" t="s">
        <v>17320</v>
      </c>
      <c r="R5674" s="3" t="s">
        <v>6484</v>
      </c>
      <c r="S5674" s="3" t="s">
        <v>6491</v>
      </c>
      <c r="T5674" s="3" t="s">
        <v>6936</v>
      </c>
      <c r="U5674" s="3" t="s">
        <v>154</v>
      </c>
      <c r="V5674" s="3" t="s">
        <v>6759</v>
      </c>
      <c r="W5674" s="3" t="s">
        <v>154</v>
      </c>
      <c r="X5674" s="3" t="s">
        <v>154</v>
      </c>
      <c r="Y5674" s="3" t="s">
        <v>154</v>
      </c>
      <c r="Z5674" s="3" t="s">
        <v>154</v>
      </c>
      <c r="AA5674" s="3" t="s">
        <v>154</v>
      </c>
      <c r="AB5674" s="3" t="s">
        <v>154</v>
      </c>
      <c r="AC5674" s="3" t="s">
        <v>154</v>
      </c>
      <c r="AD5674" s="3" t="s">
        <v>6151</v>
      </c>
      <c r="AE5674" s="3" t="s">
        <v>6151</v>
      </c>
      <c r="AF5674" s="3" t="s">
        <v>154</v>
      </c>
      <c r="AG5674" s="3" t="s">
        <v>154</v>
      </c>
      <c r="AH5674" s="3" t="s">
        <v>6478</v>
      </c>
      <c r="AI5674" s="3" t="s">
        <v>6482</v>
      </c>
      <c r="AJ5674" s="3" t="s">
        <v>17321</v>
      </c>
    </row>
    <row r="5675" spans="1:36" ht="15">
      <c r="A5675" s="10">
        <v>5814</v>
      </c>
      <c r="B5675" t="str">
        <f>IF(K5675="总计","",INDEX(主数据!A:AD,MATCH(J5675,主数据!A:A,0),9))</f>
        <v>华南大区公司</v>
      </c>
      <c r="C5675" t="str">
        <f>IF(K5675="","",INDEX(主数据!A:AD,MATCH(J5675,主数据!A:A,0),11))</f>
        <v>深圳西区</v>
      </c>
      <c r="D5675" t="str">
        <f t="shared" si="352"/>
        <v>SZ18物业服务费标准方式2.80</v>
      </c>
      <c r="E5675" s="13" t="str">
        <f t="shared" si="354"/>
        <v>2.80</v>
      </c>
      <c r="F5675" s="13" t="str">
        <f>IF(E5675="","",IFERROR(IF(IF(K5675="","",INDEX(收费标合同信息维护!A:Q,MATCH(D5675,收费标合同信息维护!J:J,0),10))=D5675,"有","无"),"无"))</f>
        <v>无</v>
      </c>
      <c r="G5675" s="13" t="str">
        <f t="shared" si="353"/>
        <v/>
      </c>
      <c r="H5675" s="13" t="str">
        <f t="shared" si="355"/>
        <v/>
      </c>
      <c r="I5675" s="13" t="str">
        <f>IF(G5675="","",IFERROR(IF(IF(K5675="","",INDEX(收费标合同信息维护!A:Q,MATCH(G5675,收费标合同信息维护!M:M,0),13))=G5675,"有","无"),"无"))</f>
        <v/>
      </c>
      <c r="J5675" s="3" t="s">
        <v>2196</v>
      </c>
      <c r="K5675" s="3" t="s">
        <v>17322</v>
      </c>
      <c r="L5675" s="3" t="s">
        <v>6025</v>
      </c>
      <c r="M5675" s="3" t="s">
        <v>6026</v>
      </c>
      <c r="N5675" s="3" t="s">
        <v>6477</v>
      </c>
      <c r="O5675" s="3" t="s">
        <v>6478</v>
      </c>
      <c r="P5675" s="3" t="s">
        <v>17323</v>
      </c>
      <c r="Q5675" s="3" t="s">
        <v>11205</v>
      </c>
      <c r="R5675" s="3" t="s">
        <v>6484</v>
      </c>
      <c r="S5675" s="3" t="s">
        <v>6491</v>
      </c>
      <c r="T5675" s="3" t="s">
        <v>7411</v>
      </c>
      <c r="U5675" s="3" t="s">
        <v>154</v>
      </c>
      <c r="V5675" s="3" t="s">
        <v>6543</v>
      </c>
      <c r="W5675" s="3" t="s">
        <v>154</v>
      </c>
      <c r="X5675" s="3" t="s">
        <v>154</v>
      </c>
      <c r="Y5675" s="3" t="s">
        <v>154</v>
      </c>
      <c r="Z5675" s="3" t="s">
        <v>154</v>
      </c>
      <c r="AA5675" s="3" t="s">
        <v>154</v>
      </c>
      <c r="AB5675" s="3" t="s">
        <v>154</v>
      </c>
      <c r="AC5675" s="3" t="s">
        <v>154</v>
      </c>
      <c r="AD5675" s="3" t="s">
        <v>6151</v>
      </c>
      <c r="AE5675" s="3" t="s">
        <v>6151</v>
      </c>
      <c r="AF5675" s="3" t="s">
        <v>154</v>
      </c>
      <c r="AG5675" s="3" t="s">
        <v>154</v>
      </c>
      <c r="AH5675" s="3" t="s">
        <v>6478</v>
      </c>
      <c r="AI5675" s="3" t="s">
        <v>6482</v>
      </c>
      <c r="AJ5675" s="3" t="s">
        <v>11261</v>
      </c>
    </row>
    <row r="5676" spans="1:36" ht="15">
      <c r="A5676" s="10">
        <v>5815</v>
      </c>
      <c r="B5676" t="str">
        <f>IF(K5676="总计","",INDEX(主数据!A:AD,MATCH(J5676,主数据!A:A,0),9))</f>
        <v>华南大区公司</v>
      </c>
      <c r="C5676" t="str">
        <f>IF(K5676="","",INDEX(主数据!A:AD,MATCH(J5676,主数据!A:A,0),11))</f>
        <v>深圳西区</v>
      </c>
      <c r="D5676" t="str">
        <f t="shared" si="352"/>
        <v>SZ18物业服务费标准方式4.80</v>
      </c>
      <c r="E5676" s="13" t="str">
        <f t="shared" si="354"/>
        <v>4.80</v>
      </c>
      <c r="F5676" s="13" t="str">
        <f>IF(E5676="","",IFERROR(IF(IF(K5676="","",INDEX(收费标合同信息维护!A:Q,MATCH(D5676,收费标合同信息维护!J:J,0),10))=D5676,"有","无"),"无"))</f>
        <v>无</v>
      </c>
      <c r="G5676" s="13" t="str">
        <f t="shared" si="353"/>
        <v/>
      </c>
      <c r="H5676" s="13" t="str">
        <f t="shared" si="355"/>
        <v/>
      </c>
      <c r="I5676" s="13" t="str">
        <f>IF(G5676="","",IFERROR(IF(IF(K5676="","",INDEX(收费标合同信息维护!A:Q,MATCH(G5676,收费标合同信息维护!M:M,0),13))=G5676,"有","无"),"无"))</f>
        <v/>
      </c>
      <c r="J5676" s="3" t="s">
        <v>2196</v>
      </c>
      <c r="K5676" s="3" t="s">
        <v>17322</v>
      </c>
      <c r="L5676" s="3" t="s">
        <v>6025</v>
      </c>
      <c r="M5676" s="3" t="s">
        <v>6026</v>
      </c>
      <c r="N5676" s="3" t="s">
        <v>6477</v>
      </c>
      <c r="O5676" s="3" t="s">
        <v>6478</v>
      </c>
      <c r="P5676" s="3" t="s">
        <v>17324</v>
      </c>
      <c r="Q5676" s="3" t="s">
        <v>17325</v>
      </c>
      <c r="R5676" s="3" t="s">
        <v>6484</v>
      </c>
      <c r="S5676" s="3" t="s">
        <v>6491</v>
      </c>
      <c r="T5676" s="3" t="s">
        <v>7411</v>
      </c>
      <c r="U5676" s="3" t="s">
        <v>154</v>
      </c>
      <c r="V5676" s="3" t="s">
        <v>6883</v>
      </c>
      <c r="W5676" s="3" t="s">
        <v>154</v>
      </c>
      <c r="X5676" s="3" t="s">
        <v>154</v>
      </c>
      <c r="Y5676" s="3" t="s">
        <v>154</v>
      </c>
      <c r="Z5676" s="3" t="s">
        <v>154</v>
      </c>
      <c r="AA5676" s="3" t="s">
        <v>154</v>
      </c>
      <c r="AB5676" s="3" t="s">
        <v>154</v>
      </c>
      <c r="AC5676" s="3" t="s">
        <v>154</v>
      </c>
      <c r="AD5676" s="3" t="s">
        <v>6151</v>
      </c>
      <c r="AE5676" s="3" t="s">
        <v>6151</v>
      </c>
      <c r="AF5676" s="3" t="s">
        <v>154</v>
      </c>
      <c r="AG5676" s="3" t="s">
        <v>154</v>
      </c>
      <c r="AH5676" s="3" t="s">
        <v>6478</v>
      </c>
      <c r="AI5676" s="3" t="s">
        <v>6482</v>
      </c>
      <c r="AJ5676" s="3" t="s">
        <v>6027</v>
      </c>
    </row>
    <row r="5677" spans="1:36" ht="15">
      <c r="A5677" s="10">
        <v>5816</v>
      </c>
      <c r="B5677" t="str">
        <f>IF(K5677="总计","",INDEX(主数据!A:AD,MATCH(J5677,主数据!A:A,0),9))</f>
        <v>华南大区公司</v>
      </c>
      <c r="C5677" t="str">
        <f>IF(K5677="","",INDEX(主数据!A:AD,MATCH(J5677,主数据!A:A,0),11))</f>
        <v>深圳西区</v>
      </c>
      <c r="D5677" t="str">
        <f t="shared" si="352"/>
        <v>SZ18维修基金标准方式0.25</v>
      </c>
      <c r="E5677" s="13" t="str">
        <f t="shared" si="354"/>
        <v>0.25</v>
      </c>
      <c r="F5677" s="13" t="str">
        <f>IF(E5677="","",IFERROR(IF(IF(K5677="","",INDEX(收费标合同信息维护!A:Q,MATCH(D5677,收费标合同信息维护!J:J,0),10))=D5677,"有","无"),"无"))</f>
        <v>无</v>
      </c>
      <c r="G5677" s="13" t="str">
        <f t="shared" si="353"/>
        <v/>
      </c>
      <c r="H5677" s="13" t="str">
        <f t="shared" si="355"/>
        <v/>
      </c>
      <c r="I5677" s="13" t="str">
        <f>IF(G5677="","",IFERROR(IF(IF(K5677="","",INDEX(收费标合同信息维护!A:Q,MATCH(G5677,收费标合同信息维护!M:M,0),13))=G5677,"有","无"),"无"))</f>
        <v/>
      </c>
      <c r="J5677" s="3" t="s">
        <v>2196</v>
      </c>
      <c r="K5677" s="3" t="s">
        <v>17322</v>
      </c>
      <c r="L5677" s="3" t="s">
        <v>6696</v>
      </c>
      <c r="M5677" s="3" t="s">
        <v>6697</v>
      </c>
      <c r="N5677" s="3" t="s">
        <v>6477</v>
      </c>
      <c r="O5677" s="3" t="s">
        <v>6478</v>
      </c>
      <c r="P5677" s="3" t="s">
        <v>17326</v>
      </c>
      <c r="Q5677" s="3" t="s">
        <v>6697</v>
      </c>
      <c r="R5677" s="3" t="s">
        <v>6484</v>
      </c>
      <c r="S5677" s="3" t="s">
        <v>6491</v>
      </c>
      <c r="T5677" s="3" t="s">
        <v>7411</v>
      </c>
      <c r="U5677" s="3" t="s">
        <v>154</v>
      </c>
      <c r="V5677" s="3" t="s">
        <v>6766</v>
      </c>
      <c r="W5677" s="3" t="s">
        <v>154</v>
      </c>
      <c r="X5677" s="3" t="s">
        <v>154</v>
      </c>
      <c r="Y5677" s="3" t="s">
        <v>154</v>
      </c>
      <c r="Z5677" s="3" t="s">
        <v>154</v>
      </c>
      <c r="AA5677" s="3" t="s">
        <v>154</v>
      </c>
      <c r="AB5677" s="3" t="s">
        <v>154</v>
      </c>
      <c r="AC5677" s="3" t="s">
        <v>154</v>
      </c>
      <c r="AD5677" s="3" t="s">
        <v>6151</v>
      </c>
      <c r="AE5677" s="3" t="s">
        <v>6151</v>
      </c>
      <c r="AF5677" s="3" t="s">
        <v>154</v>
      </c>
      <c r="AG5677" s="3" t="s">
        <v>154</v>
      </c>
      <c r="AH5677" s="3" t="s">
        <v>6478</v>
      </c>
      <c r="AI5677" s="3" t="s">
        <v>6482</v>
      </c>
      <c r="AJ5677" s="3" t="s">
        <v>6489</v>
      </c>
    </row>
    <row r="5678" spans="1:36" ht="15">
      <c r="A5678" s="10">
        <v>5817</v>
      </c>
      <c r="B5678" t="str">
        <f>IF(K5678="总计","",INDEX(主数据!A:AD,MATCH(J5678,主数据!A:A,0),9))</f>
        <v>华南大区公司</v>
      </c>
      <c r="C5678" t="str">
        <f>IF(K5678="","",INDEX(主数据!A:AD,MATCH(J5678,主数据!A:A,0),11))</f>
        <v>深圳西区</v>
      </c>
      <c r="D5678" t="str">
        <f t="shared" si="352"/>
        <v>SZ18维修基金定额</v>
      </c>
      <c r="E5678" s="13" t="str">
        <f t="shared" si="354"/>
        <v/>
      </c>
      <c r="F5678" s="13" t="str">
        <f>IF(E5678="","",IFERROR(IF(IF(K5678="","",INDEX(收费标合同信息维护!A:Q,MATCH(D5678,收费标合同信息维护!J:J,0),10))=D5678,"有","无"),"无"))</f>
        <v/>
      </c>
      <c r="G5678" s="13" t="str">
        <f t="shared" si="353"/>
        <v>SZ18维修基金定额0.25</v>
      </c>
      <c r="H5678" s="13" t="str">
        <f t="shared" si="355"/>
        <v>0.25</v>
      </c>
      <c r="I5678" s="13" t="str">
        <f>IF(G5678="","",IFERROR(IF(IF(K5678="","",INDEX(收费标合同信息维护!A:Q,MATCH(G5678,收费标合同信息维护!M:M,0),13))=G5678,"有","无"),"无"))</f>
        <v>无</v>
      </c>
      <c r="J5678" s="3" t="s">
        <v>2196</v>
      </c>
      <c r="K5678" s="3" t="s">
        <v>17322</v>
      </c>
      <c r="L5678" s="3" t="s">
        <v>6696</v>
      </c>
      <c r="M5678" s="3" t="s">
        <v>6697</v>
      </c>
      <c r="N5678" s="3" t="s">
        <v>6477</v>
      </c>
      <c r="O5678" s="3" t="s">
        <v>6478</v>
      </c>
      <c r="P5678" s="3" t="s">
        <v>17327</v>
      </c>
      <c r="Q5678" s="3" t="s">
        <v>6697</v>
      </c>
      <c r="R5678" s="3" t="s">
        <v>6490</v>
      </c>
      <c r="S5678" s="3" t="s">
        <v>6491</v>
      </c>
      <c r="T5678" s="3" t="s">
        <v>7411</v>
      </c>
      <c r="U5678" s="3" t="s">
        <v>154</v>
      </c>
      <c r="V5678" s="3" t="s">
        <v>154</v>
      </c>
      <c r="W5678" s="3" t="s">
        <v>6766</v>
      </c>
      <c r="X5678" s="3" t="s">
        <v>154</v>
      </c>
      <c r="Y5678" s="3" t="s">
        <v>154</v>
      </c>
      <c r="Z5678" s="3" t="s">
        <v>154</v>
      </c>
      <c r="AA5678" s="3" t="s">
        <v>154</v>
      </c>
      <c r="AB5678" s="3" t="s">
        <v>154</v>
      </c>
      <c r="AC5678" s="3" t="s">
        <v>154</v>
      </c>
      <c r="AD5678" s="3" t="s">
        <v>6151</v>
      </c>
      <c r="AE5678" s="3" t="s">
        <v>6151</v>
      </c>
      <c r="AF5678" s="3" t="s">
        <v>154</v>
      </c>
      <c r="AG5678" s="3" t="s">
        <v>154</v>
      </c>
      <c r="AH5678" s="3" t="s">
        <v>6478</v>
      </c>
      <c r="AI5678" s="3" t="s">
        <v>6482</v>
      </c>
      <c r="AJ5678" s="3" t="s">
        <v>6489</v>
      </c>
    </row>
    <row r="5679" spans="1:36" ht="15">
      <c r="A5679" s="10">
        <v>5818</v>
      </c>
      <c r="B5679" t="str">
        <f>IF(K5679="总计","",INDEX(主数据!A:AD,MATCH(J5679,主数据!A:A,0),9))</f>
        <v>华南大区公司</v>
      </c>
      <c r="C5679" t="str">
        <f>IF(K5679="","",INDEX(主数据!A:AD,MATCH(J5679,主数据!A:A,0),11))</f>
        <v>深圳西区</v>
      </c>
      <c r="D5679" t="str">
        <f t="shared" si="352"/>
        <v>SZ18维修基金标准方式0.25</v>
      </c>
      <c r="E5679" s="13" t="str">
        <f t="shared" si="354"/>
        <v>0.25</v>
      </c>
      <c r="F5679" s="13" t="str">
        <f>IF(E5679="","",IFERROR(IF(IF(K5679="","",INDEX(收费标合同信息维护!A:Q,MATCH(D5679,收费标合同信息维护!J:J,0),10))=D5679,"有","无"),"无"))</f>
        <v>无</v>
      </c>
      <c r="G5679" s="13" t="str">
        <f t="shared" si="353"/>
        <v>SZ18维修基金标准方式0.25</v>
      </c>
      <c r="H5679" s="13" t="str">
        <f t="shared" si="355"/>
        <v>0.25</v>
      </c>
      <c r="I5679" s="13" t="str">
        <f>IF(G5679="","",IFERROR(IF(IF(K5679="","",INDEX(收费标合同信息维护!A:Q,MATCH(G5679,收费标合同信息维护!M:M,0),13))=G5679,"有","无"),"无"))</f>
        <v>无</v>
      </c>
      <c r="J5679" s="3" t="s">
        <v>2196</v>
      </c>
      <c r="K5679" s="3" t="s">
        <v>17322</v>
      </c>
      <c r="L5679" s="3" t="s">
        <v>6696</v>
      </c>
      <c r="M5679" s="3" t="s">
        <v>6697</v>
      </c>
      <c r="N5679" s="3" t="s">
        <v>6477</v>
      </c>
      <c r="O5679" s="3" t="s">
        <v>6478</v>
      </c>
      <c r="P5679" s="3" t="s">
        <v>17328</v>
      </c>
      <c r="Q5679" s="3" t="s">
        <v>6697</v>
      </c>
      <c r="R5679" s="3" t="s">
        <v>6484</v>
      </c>
      <c r="S5679" s="3" t="s">
        <v>6491</v>
      </c>
      <c r="T5679" s="3" t="s">
        <v>7411</v>
      </c>
      <c r="U5679" s="3" t="s">
        <v>154</v>
      </c>
      <c r="V5679" s="3" t="s">
        <v>6766</v>
      </c>
      <c r="W5679" s="3" t="s">
        <v>6766</v>
      </c>
      <c r="X5679" s="3" t="s">
        <v>154</v>
      </c>
      <c r="Y5679" s="3" t="s">
        <v>154</v>
      </c>
      <c r="Z5679" s="3" t="s">
        <v>154</v>
      </c>
      <c r="AA5679" s="3" t="s">
        <v>154</v>
      </c>
      <c r="AB5679" s="3" t="s">
        <v>154</v>
      </c>
      <c r="AC5679" s="3" t="s">
        <v>154</v>
      </c>
      <c r="AD5679" s="3" t="s">
        <v>6151</v>
      </c>
      <c r="AE5679" s="3" t="s">
        <v>6151</v>
      </c>
      <c r="AF5679" s="3" t="s">
        <v>154</v>
      </c>
      <c r="AG5679" s="3" t="s">
        <v>154</v>
      </c>
      <c r="AH5679" s="3" t="s">
        <v>6478</v>
      </c>
      <c r="AI5679" s="3" t="s">
        <v>6482</v>
      </c>
      <c r="AJ5679" s="3" t="s">
        <v>6212</v>
      </c>
    </row>
    <row r="5680" spans="1:36" ht="30">
      <c r="A5680" s="10">
        <v>5819</v>
      </c>
      <c r="B5680" t="str">
        <f>IF(K5680="总计","",INDEX(主数据!A:AD,MATCH(J5680,主数据!A:A,0),9))</f>
        <v>华南大区公司</v>
      </c>
      <c r="C5680" t="str">
        <f>IF(K5680="","",INDEX(主数据!A:AD,MATCH(J5680,主数据!A:A,0),11))</f>
        <v>深圳西区</v>
      </c>
      <c r="D5680" t="str">
        <f t="shared" si="352"/>
        <v>SZ18生活垃圾消纳费（仪表）定额阶梯13.50</v>
      </c>
      <c r="E5680" s="13" t="str">
        <f t="shared" si="354"/>
        <v>13.50</v>
      </c>
      <c r="F5680" s="13" t="str">
        <f>IF(E5680="","",IFERROR(IF(IF(K5680="","",INDEX(收费标合同信息维护!A:Q,MATCH(D5680,收费标合同信息维护!J:J,0),10))=D5680,"有","无"),"无"))</f>
        <v>无</v>
      </c>
      <c r="G5680" s="13" t="str">
        <f t="shared" si="353"/>
        <v/>
      </c>
      <c r="H5680" s="13" t="str">
        <f t="shared" si="355"/>
        <v/>
      </c>
      <c r="I5680" s="13" t="str">
        <f>IF(G5680="","",IFERROR(IF(IF(K5680="","",INDEX(收费标合同信息维护!A:Q,MATCH(G5680,收费标合同信息维护!M:M,0),13))=G5680,"有","无"),"无"))</f>
        <v/>
      </c>
      <c r="J5680" s="3" t="s">
        <v>2196</v>
      </c>
      <c r="K5680" s="3" t="s">
        <v>17322</v>
      </c>
      <c r="L5680" s="3" t="s">
        <v>6705</v>
      </c>
      <c r="M5680" s="3" t="s">
        <v>6706</v>
      </c>
      <c r="N5680" s="3" t="s">
        <v>6603</v>
      </c>
      <c r="O5680" s="3" t="s">
        <v>6478</v>
      </c>
      <c r="P5680" s="3" t="s">
        <v>17329</v>
      </c>
      <c r="Q5680" s="3" t="s">
        <v>17330</v>
      </c>
      <c r="R5680" s="3" t="s">
        <v>6707</v>
      </c>
      <c r="S5680" s="3" t="s">
        <v>6491</v>
      </c>
      <c r="T5680" s="3" t="s">
        <v>7411</v>
      </c>
      <c r="U5680" s="3" t="s">
        <v>154</v>
      </c>
      <c r="V5680" s="3" t="s">
        <v>10389</v>
      </c>
      <c r="W5680" s="3" t="s">
        <v>154</v>
      </c>
      <c r="X5680" s="3" t="s">
        <v>10390</v>
      </c>
      <c r="Y5680" s="3" t="s">
        <v>10389</v>
      </c>
      <c r="Z5680" s="3" t="s">
        <v>6763</v>
      </c>
      <c r="AA5680" s="3" t="s">
        <v>10389</v>
      </c>
      <c r="AB5680" s="3" t="s">
        <v>6049</v>
      </c>
      <c r="AC5680" s="3" t="s">
        <v>10389</v>
      </c>
      <c r="AD5680" s="3" t="s">
        <v>6151</v>
      </c>
      <c r="AE5680" s="3" t="s">
        <v>6151</v>
      </c>
      <c r="AF5680" s="3" t="s">
        <v>154</v>
      </c>
      <c r="AG5680" s="3" t="s">
        <v>154</v>
      </c>
      <c r="AH5680" s="3" t="s">
        <v>6478</v>
      </c>
      <c r="AI5680" s="3" t="s">
        <v>6482</v>
      </c>
      <c r="AJ5680" s="3" t="s">
        <v>6489</v>
      </c>
    </row>
    <row r="5681" spans="1:36" ht="30">
      <c r="A5681" s="10">
        <v>5820</v>
      </c>
      <c r="B5681" t="str">
        <f>IF(K5681="总计","",INDEX(主数据!A:AD,MATCH(J5681,主数据!A:A,0),9))</f>
        <v>华南大区公司</v>
      </c>
      <c r="C5681" t="str">
        <f>IF(K5681="","",INDEX(主数据!A:AD,MATCH(J5681,主数据!A:A,0),11))</f>
        <v>深圳西区</v>
      </c>
      <c r="D5681" t="str">
        <f t="shared" si="352"/>
        <v>SZ18生活垃圾消纳费（仪表）标准方式0.53</v>
      </c>
      <c r="E5681" s="13" t="str">
        <f t="shared" si="354"/>
        <v>0.53</v>
      </c>
      <c r="F5681" s="13" t="str">
        <f>IF(E5681="","",IFERROR(IF(IF(K5681="","",INDEX(收费标合同信息维护!A:Q,MATCH(D5681,收费标合同信息维护!J:J,0),10))=D5681,"有","无"),"无"))</f>
        <v>无</v>
      </c>
      <c r="G5681" s="13" t="str">
        <f t="shared" si="353"/>
        <v/>
      </c>
      <c r="H5681" s="13" t="str">
        <f t="shared" si="355"/>
        <v/>
      </c>
      <c r="I5681" s="13" t="str">
        <f>IF(G5681="","",IFERROR(IF(IF(K5681="","",INDEX(收费标合同信息维护!A:Q,MATCH(G5681,收费标合同信息维护!M:M,0),13))=G5681,"有","无"),"无"))</f>
        <v/>
      </c>
      <c r="J5681" s="3" t="s">
        <v>2196</v>
      </c>
      <c r="K5681" s="3" t="s">
        <v>17322</v>
      </c>
      <c r="L5681" s="3" t="s">
        <v>6705</v>
      </c>
      <c r="M5681" s="3" t="s">
        <v>6706</v>
      </c>
      <c r="N5681" s="3" t="s">
        <v>6603</v>
      </c>
      <c r="O5681" s="3" t="s">
        <v>6478</v>
      </c>
      <c r="P5681" s="3" t="s">
        <v>17331</v>
      </c>
      <c r="Q5681" s="3" t="s">
        <v>17332</v>
      </c>
      <c r="R5681" s="3" t="s">
        <v>6484</v>
      </c>
      <c r="S5681" s="3" t="s">
        <v>6491</v>
      </c>
      <c r="T5681" s="3" t="s">
        <v>6882</v>
      </c>
      <c r="U5681" s="3" t="s">
        <v>154</v>
      </c>
      <c r="V5681" s="3" t="s">
        <v>6903</v>
      </c>
      <c r="W5681" s="3" t="s">
        <v>154</v>
      </c>
      <c r="X5681" s="3" t="s">
        <v>154</v>
      </c>
      <c r="Y5681" s="3" t="s">
        <v>154</v>
      </c>
      <c r="Z5681" s="3" t="s">
        <v>154</v>
      </c>
      <c r="AA5681" s="3" t="s">
        <v>154</v>
      </c>
      <c r="AB5681" s="3" t="s">
        <v>154</v>
      </c>
      <c r="AC5681" s="3" t="s">
        <v>154</v>
      </c>
      <c r="AD5681" s="3" t="s">
        <v>6151</v>
      </c>
      <c r="AE5681" s="3" t="s">
        <v>6151</v>
      </c>
      <c r="AF5681" s="3" t="s">
        <v>154</v>
      </c>
      <c r="AG5681" s="3" t="s">
        <v>154</v>
      </c>
      <c r="AH5681" s="3" t="s">
        <v>6478</v>
      </c>
      <c r="AI5681" s="3" t="s">
        <v>6482</v>
      </c>
      <c r="AJ5681" s="3" t="s">
        <v>6489</v>
      </c>
    </row>
    <row r="5682" spans="1:36" ht="15">
      <c r="A5682" s="10">
        <v>5821</v>
      </c>
      <c r="B5682" t="str">
        <f>IF(K5682="总计","",INDEX(主数据!A:AD,MATCH(J5682,主数据!A:A,0),9))</f>
        <v>华南大区公司</v>
      </c>
      <c r="C5682" t="str">
        <f>IF(K5682="","",INDEX(主数据!A:AD,MATCH(J5682,主数据!A:A,0),11))</f>
        <v>深圳西区</v>
      </c>
      <c r="D5682" t="str">
        <f t="shared" si="352"/>
        <v>SZ18自来水费（简易征收）阶梯方式2.67</v>
      </c>
      <c r="E5682" s="13" t="str">
        <f t="shared" si="354"/>
        <v>2.67</v>
      </c>
      <c r="F5682" s="13" t="str">
        <f>IF(E5682="","",IFERROR(IF(IF(K5682="","",INDEX(收费标合同信息维护!A:Q,MATCH(D5682,收费标合同信息维护!J:J,0),10))=D5682,"有","无"),"无"))</f>
        <v>无</v>
      </c>
      <c r="G5682" s="13" t="str">
        <f t="shared" si="353"/>
        <v/>
      </c>
      <c r="H5682" s="13" t="str">
        <f t="shared" si="355"/>
        <v/>
      </c>
      <c r="I5682" s="13" t="str">
        <f>IF(G5682="","",IFERROR(IF(IF(K5682="","",INDEX(收费标合同信息维护!A:Q,MATCH(G5682,收费标合同信息维护!M:M,0),13))=G5682,"有","无"),"无"))</f>
        <v/>
      </c>
      <c r="J5682" s="3" t="s">
        <v>2196</v>
      </c>
      <c r="K5682" s="3" t="s">
        <v>17322</v>
      </c>
      <c r="L5682" s="3" t="s">
        <v>6615</v>
      </c>
      <c r="M5682" s="3" t="s">
        <v>6616</v>
      </c>
      <c r="N5682" s="3" t="s">
        <v>6603</v>
      </c>
      <c r="O5682" s="3" t="s">
        <v>6478</v>
      </c>
      <c r="P5682" s="3" t="s">
        <v>17333</v>
      </c>
      <c r="Q5682" s="3" t="s">
        <v>13407</v>
      </c>
      <c r="R5682" s="3" t="s">
        <v>6720</v>
      </c>
      <c r="S5682" s="3" t="s">
        <v>6491</v>
      </c>
      <c r="T5682" s="3" t="s">
        <v>7411</v>
      </c>
      <c r="U5682" s="3" t="s">
        <v>154</v>
      </c>
      <c r="V5682" s="3" t="s">
        <v>6724</v>
      </c>
      <c r="W5682" s="3" t="s">
        <v>154</v>
      </c>
      <c r="X5682" s="3" t="s">
        <v>6725</v>
      </c>
      <c r="Y5682" s="3" t="s">
        <v>6954</v>
      </c>
      <c r="Z5682" s="3" t="s">
        <v>6049</v>
      </c>
      <c r="AA5682" s="3" t="s">
        <v>6955</v>
      </c>
      <c r="AB5682" s="3" t="s">
        <v>154</v>
      </c>
      <c r="AC5682" s="3" t="s">
        <v>154</v>
      </c>
      <c r="AD5682" s="3" t="s">
        <v>6151</v>
      </c>
      <c r="AE5682" s="3" t="s">
        <v>6151</v>
      </c>
      <c r="AF5682" s="3" t="s">
        <v>154</v>
      </c>
      <c r="AG5682" s="3" t="s">
        <v>154</v>
      </c>
      <c r="AH5682" s="3" t="s">
        <v>6478</v>
      </c>
      <c r="AI5682" s="3" t="s">
        <v>6482</v>
      </c>
      <c r="AJ5682" s="3" t="s">
        <v>6489</v>
      </c>
    </row>
    <row r="5683" spans="1:36" ht="15">
      <c r="A5683" s="10">
        <v>5822</v>
      </c>
      <c r="B5683" t="str">
        <f>IF(K5683="总计","",INDEX(主数据!A:AD,MATCH(J5683,主数据!A:A,0),9))</f>
        <v>华南大区公司</v>
      </c>
      <c r="C5683" t="str">
        <f>IF(K5683="","",INDEX(主数据!A:AD,MATCH(J5683,主数据!A:A,0),11))</f>
        <v>深圳西区</v>
      </c>
      <c r="D5683" t="str">
        <f t="shared" si="352"/>
        <v>SZ18排水费（仪表）阶梯方式0.81</v>
      </c>
      <c r="E5683" s="13" t="str">
        <f t="shared" si="354"/>
        <v>0.81</v>
      </c>
      <c r="F5683" s="13" t="str">
        <f>IF(E5683="","",IFERROR(IF(IF(K5683="","",INDEX(收费标合同信息维护!A:Q,MATCH(D5683,收费标合同信息维护!J:J,0),10))=D5683,"有","无"),"无"))</f>
        <v>无</v>
      </c>
      <c r="G5683" s="13" t="str">
        <f t="shared" si="353"/>
        <v/>
      </c>
      <c r="H5683" s="13" t="str">
        <f t="shared" si="355"/>
        <v/>
      </c>
      <c r="I5683" s="13" t="str">
        <f>IF(G5683="","",IFERROR(IF(IF(K5683="","",INDEX(收费标合同信息维护!A:Q,MATCH(G5683,收费标合同信息维护!M:M,0),13))=G5683,"有","无"),"无"))</f>
        <v/>
      </c>
      <c r="J5683" s="3" t="s">
        <v>2196</v>
      </c>
      <c r="K5683" s="3" t="s">
        <v>17322</v>
      </c>
      <c r="L5683" s="3" t="s">
        <v>6971</v>
      </c>
      <c r="M5683" s="3" t="s">
        <v>6972</v>
      </c>
      <c r="N5683" s="3" t="s">
        <v>6603</v>
      </c>
      <c r="O5683" s="3" t="s">
        <v>6478</v>
      </c>
      <c r="P5683" s="3" t="s">
        <v>17334</v>
      </c>
      <c r="Q5683" s="3" t="s">
        <v>17335</v>
      </c>
      <c r="R5683" s="3" t="s">
        <v>6720</v>
      </c>
      <c r="S5683" s="3" t="s">
        <v>6491</v>
      </c>
      <c r="T5683" s="3" t="s">
        <v>7411</v>
      </c>
      <c r="U5683" s="3" t="s">
        <v>154</v>
      </c>
      <c r="V5683" s="3" t="s">
        <v>6978</v>
      </c>
      <c r="W5683" s="3" t="s">
        <v>154</v>
      </c>
      <c r="X5683" s="3" t="s">
        <v>6725</v>
      </c>
      <c r="Y5683" s="3" t="s">
        <v>6978</v>
      </c>
      <c r="Z5683" s="3" t="s">
        <v>17336</v>
      </c>
      <c r="AA5683" s="3" t="s">
        <v>6979</v>
      </c>
      <c r="AB5683" s="3" t="s">
        <v>6049</v>
      </c>
      <c r="AC5683" s="3" t="s">
        <v>6980</v>
      </c>
      <c r="AD5683" s="3" t="s">
        <v>6151</v>
      </c>
      <c r="AE5683" s="3" t="s">
        <v>6151</v>
      </c>
      <c r="AF5683" s="3" t="s">
        <v>154</v>
      </c>
      <c r="AG5683" s="3" t="s">
        <v>154</v>
      </c>
      <c r="AH5683" s="3" t="s">
        <v>6478</v>
      </c>
      <c r="AI5683" s="3" t="s">
        <v>6482</v>
      </c>
      <c r="AJ5683" s="3" t="s">
        <v>6489</v>
      </c>
    </row>
    <row r="5684" spans="1:36" ht="15">
      <c r="A5684" s="10">
        <v>5823</v>
      </c>
      <c r="B5684" t="str">
        <f>IF(K5684="总计","",INDEX(主数据!A:AD,MATCH(J5684,主数据!A:A,0),9))</f>
        <v>华南大区公司</v>
      </c>
      <c r="C5684" t="str">
        <f>IF(K5684="","",INDEX(主数据!A:AD,MATCH(J5684,主数据!A:A,0),11))</f>
        <v>深圳西区</v>
      </c>
      <c r="D5684" t="str">
        <f t="shared" si="352"/>
        <v>SZ18排水费（仪表）阶梯方式0.81</v>
      </c>
      <c r="E5684" s="13" t="str">
        <f t="shared" si="354"/>
        <v>0.81</v>
      </c>
      <c r="F5684" s="13" t="str">
        <f>IF(E5684="","",IFERROR(IF(IF(K5684="","",INDEX(收费标合同信息维护!A:Q,MATCH(D5684,收费标合同信息维护!J:J,0),10))=D5684,"有","无"),"无"))</f>
        <v>无</v>
      </c>
      <c r="G5684" s="13" t="str">
        <f t="shared" si="353"/>
        <v/>
      </c>
      <c r="H5684" s="13" t="str">
        <f t="shared" si="355"/>
        <v/>
      </c>
      <c r="I5684" s="13" t="str">
        <f>IF(G5684="","",IFERROR(IF(IF(K5684="","",INDEX(收费标合同信息维护!A:Q,MATCH(G5684,收费标合同信息维护!M:M,0),13))=G5684,"有","无"),"无"))</f>
        <v/>
      </c>
      <c r="J5684" s="3" t="s">
        <v>2196</v>
      </c>
      <c r="K5684" s="3" t="s">
        <v>17322</v>
      </c>
      <c r="L5684" s="3" t="s">
        <v>6971</v>
      </c>
      <c r="M5684" s="3" t="s">
        <v>6972</v>
      </c>
      <c r="N5684" s="3" t="s">
        <v>6603</v>
      </c>
      <c r="O5684" s="3" t="s">
        <v>6478</v>
      </c>
      <c r="P5684" s="3" t="s">
        <v>17337</v>
      </c>
      <c r="Q5684" s="3" t="s">
        <v>6960</v>
      </c>
      <c r="R5684" s="3" t="s">
        <v>6720</v>
      </c>
      <c r="S5684" s="3" t="s">
        <v>6491</v>
      </c>
      <c r="T5684" s="3" t="s">
        <v>7411</v>
      </c>
      <c r="U5684" s="3" t="s">
        <v>154</v>
      </c>
      <c r="V5684" s="3" t="s">
        <v>6978</v>
      </c>
      <c r="W5684" s="3" t="s">
        <v>154</v>
      </c>
      <c r="X5684" s="3" t="s">
        <v>6725</v>
      </c>
      <c r="Y5684" s="3" t="s">
        <v>6979</v>
      </c>
      <c r="Z5684" s="3" t="s">
        <v>6049</v>
      </c>
      <c r="AA5684" s="3" t="s">
        <v>6980</v>
      </c>
      <c r="AB5684" s="3" t="s">
        <v>154</v>
      </c>
      <c r="AC5684" s="3" t="s">
        <v>154</v>
      </c>
      <c r="AD5684" s="3" t="s">
        <v>6151</v>
      </c>
      <c r="AE5684" s="3" t="s">
        <v>6151</v>
      </c>
      <c r="AF5684" s="3" t="s">
        <v>154</v>
      </c>
      <c r="AG5684" s="3" t="s">
        <v>154</v>
      </c>
      <c r="AH5684" s="3" t="s">
        <v>6478</v>
      </c>
      <c r="AI5684" s="3" t="s">
        <v>6482</v>
      </c>
      <c r="AJ5684" s="3" t="s">
        <v>6489</v>
      </c>
    </row>
    <row r="5685" spans="1:36" ht="15">
      <c r="A5685" s="10">
        <v>5824</v>
      </c>
      <c r="B5685" t="str">
        <f>IF(K5685="总计","",INDEX(主数据!A:AD,MATCH(J5685,主数据!A:A,0),9))</f>
        <v>环渤海大区公司</v>
      </c>
      <c r="C5685" t="str">
        <f>IF(K5685="","",INDEX(主数据!A:AD,MATCH(J5685,主数据!A:A,0),11))</f>
        <v>大连城区</v>
      </c>
      <c r="D5685" t="str">
        <f t="shared" si="352"/>
        <v>DL14物业服务费标准方式3.20</v>
      </c>
      <c r="E5685" s="13" t="str">
        <f t="shared" si="354"/>
        <v>3.20</v>
      </c>
      <c r="F5685" s="13" t="str">
        <f>IF(E5685="","",IFERROR(IF(IF(K5685="","",INDEX(收费标合同信息维护!A:Q,MATCH(D5685,收费标合同信息维护!J:J,0),10))=D5685,"有","无"),"无"))</f>
        <v>无</v>
      </c>
      <c r="G5685" s="13" t="str">
        <f t="shared" si="353"/>
        <v/>
      </c>
      <c r="H5685" s="13" t="str">
        <f t="shared" si="355"/>
        <v/>
      </c>
      <c r="I5685" s="13" t="str">
        <f>IF(G5685="","",IFERROR(IF(IF(K5685="","",INDEX(收费标合同信息维护!A:Q,MATCH(G5685,收费标合同信息维护!M:M,0),13))=G5685,"有","无"),"无"))</f>
        <v/>
      </c>
      <c r="J5685" s="3" t="s">
        <v>3043</v>
      </c>
      <c r="K5685" s="3" t="s">
        <v>17338</v>
      </c>
      <c r="L5685" s="3" t="s">
        <v>6025</v>
      </c>
      <c r="M5685" s="3" t="s">
        <v>6026</v>
      </c>
      <c r="N5685" s="3" t="s">
        <v>6477</v>
      </c>
      <c r="O5685" s="3" t="s">
        <v>6478</v>
      </c>
      <c r="P5685" s="3" t="s">
        <v>17173</v>
      </c>
      <c r="Q5685" s="3" t="s">
        <v>6856</v>
      </c>
      <c r="R5685" s="3" t="s">
        <v>6484</v>
      </c>
      <c r="S5685" s="3" t="s">
        <v>6627</v>
      </c>
      <c r="T5685" s="3" t="s">
        <v>6537</v>
      </c>
      <c r="U5685" s="3" t="s">
        <v>154</v>
      </c>
      <c r="V5685" s="3" t="s">
        <v>6857</v>
      </c>
      <c r="W5685" s="3" t="s">
        <v>154</v>
      </c>
      <c r="X5685" s="3" t="s">
        <v>154</v>
      </c>
      <c r="Y5685" s="3" t="s">
        <v>154</v>
      </c>
      <c r="Z5685" s="3" t="s">
        <v>154</v>
      </c>
      <c r="AA5685" s="3" t="s">
        <v>154</v>
      </c>
      <c r="AB5685" s="3" t="s">
        <v>154</v>
      </c>
      <c r="AC5685" s="3" t="s">
        <v>154</v>
      </c>
      <c r="AD5685" s="3" t="s">
        <v>6151</v>
      </c>
      <c r="AE5685" s="3" t="s">
        <v>6151</v>
      </c>
      <c r="AF5685" s="3" t="s">
        <v>6040</v>
      </c>
      <c r="AG5685" s="3" t="s">
        <v>154</v>
      </c>
      <c r="AH5685" s="3" t="s">
        <v>6478</v>
      </c>
      <c r="AI5685" s="3" t="s">
        <v>6482</v>
      </c>
      <c r="AJ5685" s="3" t="s">
        <v>13229</v>
      </c>
    </row>
    <row r="5686" spans="1:36" ht="30">
      <c r="A5686" s="10">
        <v>5825</v>
      </c>
      <c r="B5686" t="str">
        <f>IF(K5686="总计","",INDEX(主数据!A:AD,MATCH(J5686,主数据!A:A,0),9))</f>
        <v>环渤海大区公司</v>
      </c>
      <c r="C5686" t="str">
        <f>IF(K5686="","",INDEX(主数据!A:AD,MATCH(J5686,主数据!A:A,0),11))</f>
        <v>大连城区</v>
      </c>
      <c r="D5686" t="str">
        <f t="shared" si="352"/>
        <v>DL14物业服务费标准方式3.20</v>
      </c>
      <c r="E5686" s="13" t="str">
        <f t="shared" si="354"/>
        <v>3.20</v>
      </c>
      <c r="F5686" s="13" t="str">
        <f>IF(E5686="","",IFERROR(IF(IF(K5686="","",INDEX(收费标合同信息维护!A:Q,MATCH(D5686,收费标合同信息维护!J:J,0),10))=D5686,"有","无"),"无"))</f>
        <v>无</v>
      </c>
      <c r="G5686" s="13" t="str">
        <f t="shared" si="353"/>
        <v/>
      </c>
      <c r="H5686" s="13" t="str">
        <f t="shared" si="355"/>
        <v/>
      </c>
      <c r="I5686" s="13" t="str">
        <f>IF(G5686="","",IFERROR(IF(IF(K5686="","",INDEX(收费标合同信息维护!A:Q,MATCH(G5686,收费标合同信息维护!M:M,0),13))=G5686,"有","无"),"无"))</f>
        <v/>
      </c>
      <c r="J5686" s="3" t="s">
        <v>3043</v>
      </c>
      <c r="K5686" s="3" t="s">
        <v>17338</v>
      </c>
      <c r="L5686" s="3" t="s">
        <v>6025</v>
      </c>
      <c r="M5686" s="3" t="s">
        <v>6026</v>
      </c>
      <c r="N5686" s="3" t="s">
        <v>6477</v>
      </c>
      <c r="O5686" s="3" t="s">
        <v>6478</v>
      </c>
      <c r="P5686" s="3" t="s">
        <v>17339</v>
      </c>
      <c r="Q5686" s="3" t="s">
        <v>17340</v>
      </c>
      <c r="R5686" s="3" t="s">
        <v>6484</v>
      </c>
      <c r="S5686" s="3" t="s">
        <v>6485</v>
      </c>
      <c r="T5686" s="3" t="s">
        <v>6496</v>
      </c>
      <c r="U5686" s="3" t="s">
        <v>6533</v>
      </c>
      <c r="V5686" s="3" t="s">
        <v>6857</v>
      </c>
      <c r="W5686" s="3" t="s">
        <v>154</v>
      </c>
      <c r="X5686" s="3" t="s">
        <v>154</v>
      </c>
      <c r="Y5686" s="3" t="s">
        <v>154</v>
      </c>
      <c r="Z5686" s="3" t="s">
        <v>154</v>
      </c>
      <c r="AA5686" s="3" t="s">
        <v>154</v>
      </c>
      <c r="AB5686" s="3" t="s">
        <v>154</v>
      </c>
      <c r="AC5686" s="3" t="s">
        <v>154</v>
      </c>
      <c r="AD5686" s="3" t="s">
        <v>6151</v>
      </c>
      <c r="AE5686" s="3" t="s">
        <v>6151</v>
      </c>
      <c r="AF5686" s="3" t="s">
        <v>6040</v>
      </c>
      <c r="AG5686" s="3" t="s">
        <v>154</v>
      </c>
      <c r="AH5686" s="3" t="s">
        <v>6478</v>
      </c>
      <c r="AI5686" s="3" t="s">
        <v>6482</v>
      </c>
      <c r="AJ5686" s="3" t="s">
        <v>6489</v>
      </c>
    </row>
    <row r="5687" spans="1:36" ht="15">
      <c r="A5687" s="10">
        <v>5826</v>
      </c>
      <c r="B5687" t="str">
        <f>IF(K5687="总计","",INDEX(主数据!A:AD,MATCH(J5687,主数据!A:A,0),9))</f>
        <v>环渤海大区公司</v>
      </c>
      <c r="C5687" t="str">
        <f>IF(K5687="","",INDEX(主数据!A:AD,MATCH(J5687,主数据!A:A,0),11))</f>
        <v>大连城区</v>
      </c>
      <c r="D5687" t="str">
        <f t="shared" si="352"/>
        <v>DL14物业服务费标准方式3.00</v>
      </c>
      <c r="E5687" s="13" t="str">
        <f t="shared" si="354"/>
        <v>3.00</v>
      </c>
      <c r="F5687" s="13" t="str">
        <f>IF(E5687="","",IFERROR(IF(IF(K5687="","",INDEX(收费标合同信息维护!A:Q,MATCH(D5687,收费标合同信息维护!J:J,0),10))=D5687,"有","无"),"无"))</f>
        <v>无</v>
      </c>
      <c r="G5687" s="13" t="str">
        <f t="shared" si="353"/>
        <v/>
      </c>
      <c r="H5687" s="13" t="str">
        <f t="shared" si="355"/>
        <v/>
      </c>
      <c r="I5687" s="13" t="str">
        <f>IF(G5687="","",IFERROR(IF(IF(K5687="","",INDEX(收费标合同信息维护!A:Q,MATCH(G5687,收费标合同信息维护!M:M,0),13))=G5687,"有","无"),"无"))</f>
        <v/>
      </c>
      <c r="J5687" s="3" t="s">
        <v>3043</v>
      </c>
      <c r="K5687" s="3" t="s">
        <v>17338</v>
      </c>
      <c r="L5687" s="3" t="s">
        <v>6025</v>
      </c>
      <c r="M5687" s="3" t="s">
        <v>6026</v>
      </c>
      <c r="N5687" s="3" t="s">
        <v>6477</v>
      </c>
      <c r="O5687" s="3" t="s">
        <v>6478</v>
      </c>
      <c r="P5687" s="3" t="s">
        <v>17341</v>
      </c>
      <c r="Q5687" s="3" t="s">
        <v>17342</v>
      </c>
      <c r="R5687" s="3" t="s">
        <v>6484</v>
      </c>
      <c r="S5687" s="3" t="s">
        <v>6485</v>
      </c>
      <c r="T5687" s="3" t="s">
        <v>6493</v>
      </c>
      <c r="U5687" s="3" t="s">
        <v>7034</v>
      </c>
      <c r="V5687" s="3" t="s">
        <v>6672</v>
      </c>
      <c r="W5687" s="3" t="s">
        <v>154</v>
      </c>
      <c r="X5687" s="3" t="s">
        <v>154</v>
      </c>
      <c r="Y5687" s="3" t="s">
        <v>154</v>
      </c>
      <c r="Z5687" s="3" t="s">
        <v>154</v>
      </c>
      <c r="AA5687" s="3" t="s">
        <v>154</v>
      </c>
      <c r="AB5687" s="3" t="s">
        <v>154</v>
      </c>
      <c r="AC5687" s="3" t="s">
        <v>154</v>
      </c>
      <c r="AD5687" s="3" t="s">
        <v>6151</v>
      </c>
      <c r="AE5687" s="3" t="s">
        <v>6151</v>
      </c>
      <c r="AF5687" s="3" t="s">
        <v>6040</v>
      </c>
      <c r="AG5687" s="3" t="s">
        <v>154</v>
      </c>
      <c r="AH5687" s="3" t="s">
        <v>6478</v>
      </c>
      <c r="AI5687" s="3" t="s">
        <v>6482</v>
      </c>
      <c r="AJ5687" s="3" t="s">
        <v>6031</v>
      </c>
    </row>
    <row r="5688" spans="1:36" ht="15">
      <c r="A5688" s="10">
        <v>5827</v>
      </c>
      <c r="B5688" t="str">
        <f>IF(K5688="总计","",INDEX(主数据!A:AD,MATCH(J5688,主数据!A:A,0),9))</f>
        <v>环渤海大区公司</v>
      </c>
      <c r="C5688" t="str">
        <f>IF(K5688="","",INDEX(主数据!A:AD,MATCH(J5688,主数据!A:A,0),11))</f>
        <v>大连城区</v>
      </c>
      <c r="D5688" t="str">
        <f t="shared" si="352"/>
        <v>DL14物业服务费标准方式3.00</v>
      </c>
      <c r="E5688" s="13" t="str">
        <f t="shared" si="354"/>
        <v>3.00</v>
      </c>
      <c r="F5688" s="13" t="str">
        <f>IF(E5688="","",IFERROR(IF(IF(K5688="","",INDEX(收费标合同信息维护!A:Q,MATCH(D5688,收费标合同信息维护!J:J,0),10))=D5688,"有","无"),"无"))</f>
        <v>无</v>
      </c>
      <c r="G5688" s="13" t="str">
        <f t="shared" si="353"/>
        <v/>
      </c>
      <c r="H5688" s="13" t="str">
        <f t="shared" si="355"/>
        <v/>
      </c>
      <c r="I5688" s="13" t="str">
        <f>IF(G5688="","",IFERROR(IF(IF(K5688="","",INDEX(收费标合同信息维护!A:Q,MATCH(G5688,收费标合同信息维护!M:M,0),13))=G5688,"有","无"),"无"))</f>
        <v/>
      </c>
      <c r="J5688" s="3" t="s">
        <v>3043</v>
      </c>
      <c r="K5688" s="3" t="s">
        <v>17338</v>
      </c>
      <c r="L5688" s="3" t="s">
        <v>6025</v>
      </c>
      <c r="M5688" s="3" t="s">
        <v>6026</v>
      </c>
      <c r="N5688" s="3" t="s">
        <v>6477</v>
      </c>
      <c r="O5688" s="3" t="s">
        <v>6478</v>
      </c>
      <c r="P5688" s="3" t="s">
        <v>17343</v>
      </c>
      <c r="Q5688" s="3" t="s">
        <v>6026</v>
      </c>
      <c r="R5688" s="3" t="s">
        <v>6484</v>
      </c>
      <c r="S5688" s="3" t="s">
        <v>6627</v>
      </c>
      <c r="T5688" s="3" t="s">
        <v>17344</v>
      </c>
      <c r="U5688" s="3" t="s">
        <v>7034</v>
      </c>
      <c r="V5688" s="3" t="s">
        <v>6672</v>
      </c>
      <c r="W5688" s="3" t="s">
        <v>154</v>
      </c>
      <c r="X5688" s="3" t="s">
        <v>154</v>
      </c>
      <c r="Y5688" s="3" t="s">
        <v>154</v>
      </c>
      <c r="Z5688" s="3" t="s">
        <v>154</v>
      </c>
      <c r="AA5688" s="3" t="s">
        <v>154</v>
      </c>
      <c r="AB5688" s="3" t="s">
        <v>154</v>
      </c>
      <c r="AC5688" s="3" t="s">
        <v>154</v>
      </c>
      <c r="AD5688" s="3" t="s">
        <v>6151</v>
      </c>
      <c r="AE5688" s="3" t="s">
        <v>6151</v>
      </c>
      <c r="AF5688" s="3" t="s">
        <v>154</v>
      </c>
      <c r="AG5688" s="3" t="s">
        <v>154</v>
      </c>
      <c r="AH5688" s="3" t="s">
        <v>6597</v>
      </c>
      <c r="AI5688" s="3" t="s">
        <v>6482</v>
      </c>
      <c r="AJ5688" s="3" t="s">
        <v>6489</v>
      </c>
    </row>
    <row r="5689" spans="1:36" ht="30">
      <c r="A5689" s="10">
        <v>5828</v>
      </c>
      <c r="B5689" t="str">
        <f>IF(K5689="总计","",INDEX(主数据!A:AD,MATCH(J5689,主数据!A:A,0),9))</f>
        <v>环渤海大区公司</v>
      </c>
      <c r="C5689" t="str">
        <f>IF(K5689="","",INDEX(主数据!A:AD,MATCH(J5689,主数据!A:A,0),11))</f>
        <v>大连城区</v>
      </c>
      <c r="D5689" t="str">
        <f t="shared" si="352"/>
        <v>DL14小业主委托停车管理费（固定）定额</v>
      </c>
      <c r="E5689" s="13" t="str">
        <f t="shared" si="354"/>
        <v/>
      </c>
      <c r="F5689" s="13" t="str">
        <f>IF(E5689="","",IFERROR(IF(IF(K5689="","",INDEX(收费标合同信息维护!A:Q,MATCH(D5689,收费标合同信息维护!J:J,0),10))=D5689,"有","无"),"无"))</f>
        <v/>
      </c>
      <c r="G5689" s="13" t="str">
        <f t="shared" si="353"/>
        <v>DL14小业主委托停车管理费（固定）定额66.66</v>
      </c>
      <c r="H5689" s="13" t="str">
        <f t="shared" si="355"/>
        <v>66.66</v>
      </c>
      <c r="I5689" s="13" t="str">
        <f>IF(G5689="","",IFERROR(IF(IF(K5689="","",INDEX(收费标合同信息维护!A:Q,MATCH(G5689,收费标合同信息维护!M:M,0),13))=G5689,"有","无"),"无"))</f>
        <v>无</v>
      </c>
      <c r="J5689" s="3" t="s">
        <v>3043</v>
      </c>
      <c r="K5689" s="3" t="s">
        <v>17338</v>
      </c>
      <c r="L5689" s="3" t="s">
        <v>7013</v>
      </c>
      <c r="M5689" s="3" t="s">
        <v>7014</v>
      </c>
      <c r="N5689" s="3" t="s">
        <v>6477</v>
      </c>
      <c r="O5689" s="3" t="s">
        <v>6478</v>
      </c>
      <c r="P5689" s="3" t="s">
        <v>7013</v>
      </c>
      <c r="Q5689" s="3" t="s">
        <v>17345</v>
      </c>
      <c r="R5689" s="3" t="s">
        <v>6490</v>
      </c>
      <c r="S5689" s="3" t="s">
        <v>6485</v>
      </c>
      <c r="T5689" s="3" t="s">
        <v>6537</v>
      </c>
      <c r="U5689" s="3" t="s">
        <v>154</v>
      </c>
      <c r="V5689" s="3" t="s">
        <v>154</v>
      </c>
      <c r="W5689" s="3" t="s">
        <v>17346</v>
      </c>
      <c r="X5689" s="3" t="s">
        <v>154</v>
      </c>
      <c r="Y5689" s="3" t="s">
        <v>154</v>
      </c>
      <c r="Z5689" s="3" t="s">
        <v>154</v>
      </c>
      <c r="AA5689" s="3" t="s">
        <v>154</v>
      </c>
      <c r="AB5689" s="3" t="s">
        <v>154</v>
      </c>
      <c r="AC5689" s="3" t="s">
        <v>154</v>
      </c>
      <c r="AD5689" s="3" t="s">
        <v>6151</v>
      </c>
      <c r="AE5689" s="3" t="s">
        <v>6151</v>
      </c>
      <c r="AF5689" s="3" t="s">
        <v>154</v>
      </c>
      <c r="AG5689" s="3" t="s">
        <v>154</v>
      </c>
      <c r="AH5689" s="3" t="s">
        <v>6478</v>
      </c>
      <c r="AI5689" s="3" t="s">
        <v>6482</v>
      </c>
      <c r="AJ5689" s="3" t="s">
        <v>13229</v>
      </c>
    </row>
    <row r="5690" spans="1:36" ht="15">
      <c r="A5690" s="10">
        <v>5829</v>
      </c>
      <c r="B5690" t="str">
        <f>IF(K5690="总计","",INDEX(主数据!A:AD,MATCH(J5690,主数据!A:A,0),9))</f>
        <v>华北大区公司</v>
      </c>
      <c r="C5690" t="str">
        <f>IF(K5690="","",INDEX(主数据!A:AD,MATCH(J5690,主数据!A:A,0),11))</f>
        <v>唐山城区</v>
      </c>
      <c r="D5690" t="str">
        <f t="shared" si="352"/>
        <v>BJ197物业服务费标准方式2.40</v>
      </c>
      <c r="E5690" s="13" t="str">
        <f t="shared" si="354"/>
        <v>2.40</v>
      </c>
      <c r="F5690" s="13" t="str">
        <f>IF(E5690="","",IFERROR(IF(IF(K5690="","",INDEX(收费标合同信息维护!A:Q,MATCH(D5690,收费标合同信息维护!J:J,0),10))=D5690,"有","无"),"无"))</f>
        <v>无</v>
      </c>
      <c r="G5690" s="13" t="str">
        <f t="shared" si="353"/>
        <v/>
      </c>
      <c r="H5690" s="13" t="str">
        <f t="shared" si="355"/>
        <v/>
      </c>
      <c r="I5690" s="13" t="str">
        <f>IF(G5690="","",IFERROR(IF(IF(K5690="","",INDEX(收费标合同信息维护!A:Q,MATCH(G5690,收费标合同信息维护!M:M,0),13))=G5690,"有","无"),"无"))</f>
        <v/>
      </c>
      <c r="J5690" s="3" t="s">
        <v>4236</v>
      </c>
      <c r="K5690" s="3" t="s">
        <v>17347</v>
      </c>
      <c r="L5690" s="3" t="s">
        <v>6025</v>
      </c>
      <c r="M5690" s="3" t="s">
        <v>6026</v>
      </c>
      <c r="N5690" s="3" t="s">
        <v>6477</v>
      </c>
      <c r="O5690" s="3" t="s">
        <v>6478</v>
      </c>
      <c r="P5690" s="3" t="s">
        <v>17348</v>
      </c>
      <c r="Q5690" s="3" t="s">
        <v>17349</v>
      </c>
      <c r="R5690" s="3" t="s">
        <v>6484</v>
      </c>
      <c r="S5690" s="3" t="s">
        <v>6485</v>
      </c>
      <c r="T5690" s="3" t="s">
        <v>6537</v>
      </c>
      <c r="U5690" s="3" t="s">
        <v>154</v>
      </c>
      <c r="V5690" s="3" t="s">
        <v>6765</v>
      </c>
      <c r="W5690" s="3" t="s">
        <v>154</v>
      </c>
      <c r="X5690" s="3" t="s">
        <v>154</v>
      </c>
      <c r="Y5690" s="3" t="s">
        <v>154</v>
      </c>
      <c r="Z5690" s="3" t="s">
        <v>154</v>
      </c>
      <c r="AA5690" s="3" t="s">
        <v>154</v>
      </c>
      <c r="AB5690" s="3" t="s">
        <v>154</v>
      </c>
      <c r="AC5690" s="3" t="s">
        <v>154</v>
      </c>
      <c r="AD5690" s="3" t="s">
        <v>6151</v>
      </c>
      <c r="AE5690" s="3" t="s">
        <v>6151</v>
      </c>
      <c r="AF5690" s="3" t="s">
        <v>6040</v>
      </c>
      <c r="AG5690" s="3" t="s">
        <v>154</v>
      </c>
      <c r="AH5690" s="3" t="s">
        <v>6478</v>
      </c>
      <c r="AI5690" s="3" t="s">
        <v>6482</v>
      </c>
      <c r="AJ5690" s="3" t="s">
        <v>6036</v>
      </c>
    </row>
    <row r="5691" spans="1:36" ht="15">
      <c r="A5691" s="10">
        <v>5830</v>
      </c>
      <c r="B5691" t="str">
        <f>IF(K5691="总计","",INDEX(主数据!A:AD,MATCH(J5691,主数据!A:A,0),9))</f>
        <v>华北大区公司</v>
      </c>
      <c r="C5691" t="str">
        <f>IF(K5691="","",INDEX(主数据!A:AD,MATCH(J5691,主数据!A:A,0),11))</f>
        <v>唐山城区</v>
      </c>
      <c r="D5691" t="str">
        <f t="shared" si="352"/>
        <v>BJ197物业服务费标准方式3.50</v>
      </c>
      <c r="E5691" s="13" t="str">
        <f t="shared" si="354"/>
        <v>3.50</v>
      </c>
      <c r="F5691" s="13" t="str">
        <f>IF(E5691="","",IFERROR(IF(IF(K5691="","",INDEX(收费标合同信息维护!A:Q,MATCH(D5691,收费标合同信息维护!J:J,0),10))=D5691,"有","无"),"无"))</f>
        <v>无</v>
      </c>
      <c r="G5691" s="13" t="str">
        <f t="shared" si="353"/>
        <v/>
      </c>
      <c r="H5691" s="13" t="str">
        <f t="shared" si="355"/>
        <v/>
      </c>
      <c r="I5691" s="13" t="str">
        <f>IF(G5691="","",IFERROR(IF(IF(K5691="","",INDEX(收费标合同信息维护!A:Q,MATCH(G5691,收费标合同信息维护!M:M,0),13))=G5691,"有","无"),"无"))</f>
        <v/>
      </c>
      <c r="J5691" s="3" t="s">
        <v>4236</v>
      </c>
      <c r="K5691" s="3" t="s">
        <v>17347</v>
      </c>
      <c r="L5691" s="3" t="s">
        <v>6025</v>
      </c>
      <c r="M5691" s="3" t="s">
        <v>6026</v>
      </c>
      <c r="N5691" s="3" t="s">
        <v>6477</v>
      </c>
      <c r="O5691" s="3" t="s">
        <v>6478</v>
      </c>
      <c r="P5691" s="3" t="s">
        <v>17350</v>
      </c>
      <c r="Q5691" s="3" t="s">
        <v>8519</v>
      </c>
      <c r="R5691" s="3" t="s">
        <v>6484</v>
      </c>
      <c r="S5691" s="3" t="s">
        <v>6485</v>
      </c>
      <c r="T5691" s="3" t="s">
        <v>6537</v>
      </c>
      <c r="U5691" s="3" t="s">
        <v>154</v>
      </c>
      <c r="V5691" s="3" t="s">
        <v>6869</v>
      </c>
      <c r="W5691" s="3" t="s">
        <v>154</v>
      </c>
      <c r="X5691" s="3" t="s">
        <v>154</v>
      </c>
      <c r="Y5691" s="3" t="s">
        <v>154</v>
      </c>
      <c r="Z5691" s="3" t="s">
        <v>154</v>
      </c>
      <c r="AA5691" s="3" t="s">
        <v>154</v>
      </c>
      <c r="AB5691" s="3" t="s">
        <v>154</v>
      </c>
      <c r="AC5691" s="3" t="s">
        <v>154</v>
      </c>
      <c r="AD5691" s="3" t="s">
        <v>6151</v>
      </c>
      <c r="AE5691" s="3" t="s">
        <v>6151</v>
      </c>
      <c r="AF5691" s="3" t="s">
        <v>154</v>
      </c>
      <c r="AG5691" s="3" t="s">
        <v>154</v>
      </c>
      <c r="AH5691" s="3" t="s">
        <v>6478</v>
      </c>
      <c r="AI5691" s="3" t="s">
        <v>6482</v>
      </c>
      <c r="AJ5691" s="3" t="s">
        <v>6489</v>
      </c>
    </row>
    <row r="5692" spans="1:36" ht="30">
      <c r="A5692" s="10">
        <v>5831</v>
      </c>
      <c r="B5692" t="str">
        <f>IF(K5692="总计","",INDEX(主数据!A:AD,MATCH(J5692,主数据!A:A,0),9))</f>
        <v>华北大区公司</v>
      </c>
      <c r="C5692" t="str">
        <f>IF(K5692="","",INDEX(主数据!A:AD,MATCH(J5692,主数据!A:A,0),11))</f>
        <v>唐山城区</v>
      </c>
      <c r="D5692" t="str">
        <f t="shared" si="352"/>
        <v>BJ197物业服务费标准方式2.40</v>
      </c>
      <c r="E5692" s="13" t="str">
        <f t="shared" si="354"/>
        <v>2.40</v>
      </c>
      <c r="F5692" s="13" t="str">
        <f>IF(E5692="","",IFERROR(IF(IF(K5692="","",INDEX(收费标合同信息维护!A:Q,MATCH(D5692,收费标合同信息维护!J:J,0),10))=D5692,"有","无"),"无"))</f>
        <v>无</v>
      </c>
      <c r="G5692" s="13" t="str">
        <f t="shared" si="353"/>
        <v/>
      </c>
      <c r="H5692" s="13" t="str">
        <f t="shared" si="355"/>
        <v/>
      </c>
      <c r="I5692" s="13" t="str">
        <f>IF(G5692="","",IFERROR(IF(IF(K5692="","",INDEX(收费标合同信息维护!A:Q,MATCH(G5692,收费标合同信息维护!M:M,0),13))=G5692,"有","无"),"无"))</f>
        <v/>
      </c>
      <c r="J5692" s="3" t="s">
        <v>4236</v>
      </c>
      <c r="K5692" s="3" t="s">
        <v>17347</v>
      </c>
      <c r="L5692" s="3" t="s">
        <v>6025</v>
      </c>
      <c r="M5692" s="3" t="s">
        <v>6026</v>
      </c>
      <c r="N5692" s="3" t="s">
        <v>6477</v>
      </c>
      <c r="O5692" s="3" t="s">
        <v>6478</v>
      </c>
      <c r="P5692" s="3" t="s">
        <v>17351</v>
      </c>
      <c r="Q5692" s="3" t="s">
        <v>17352</v>
      </c>
      <c r="R5692" s="3" t="s">
        <v>6484</v>
      </c>
      <c r="S5692" s="3" t="s">
        <v>6491</v>
      </c>
      <c r="T5692" s="3" t="s">
        <v>6537</v>
      </c>
      <c r="U5692" s="3" t="s">
        <v>6511</v>
      </c>
      <c r="V5692" s="3" t="s">
        <v>6765</v>
      </c>
      <c r="W5692" s="3" t="s">
        <v>154</v>
      </c>
      <c r="X5692" s="3" t="s">
        <v>154</v>
      </c>
      <c r="Y5692" s="3" t="s">
        <v>154</v>
      </c>
      <c r="Z5692" s="3" t="s">
        <v>154</v>
      </c>
      <c r="AA5692" s="3" t="s">
        <v>154</v>
      </c>
      <c r="AB5692" s="3" t="s">
        <v>154</v>
      </c>
      <c r="AC5692" s="3" t="s">
        <v>154</v>
      </c>
      <c r="AD5692" s="3" t="s">
        <v>6151</v>
      </c>
      <c r="AE5692" s="3" t="s">
        <v>6151</v>
      </c>
      <c r="AF5692" s="3" t="s">
        <v>6040</v>
      </c>
      <c r="AG5692" s="3" t="s">
        <v>154</v>
      </c>
      <c r="AH5692" s="3" t="s">
        <v>6597</v>
      </c>
      <c r="AI5692" s="3" t="s">
        <v>6482</v>
      </c>
      <c r="AJ5692" s="3" t="s">
        <v>6033</v>
      </c>
    </row>
    <row r="5693" spans="1:36" ht="30">
      <c r="A5693" s="10">
        <v>5832</v>
      </c>
      <c r="B5693" t="str">
        <f>IF(K5693="总计","",INDEX(主数据!A:AD,MATCH(J5693,主数据!A:A,0),9))</f>
        <v>华北大区公司</v>
      </c>
      <c r="C5693" t="str">
        <f>IF(K5693="","",INDEX(主数据!A:AD,MATCH(J5693,主数据!A:A,0),11))</f>
        <v>唐山城区</v>
      </c>
      <c r="D5693" t="str">
        <f t="shared" si="352"/>
        <v>BJ197物业服务费标准方式2.40</v>
      </c>
      <c r="E5693" s="13" t="str">
        <f t="shared" si="354"/>
        <v>2.40</v>
      </c>
      <c r="F5693" s="13" t="str">
        <f>IF(E5693="","",IFERROR(IF(IF(K5693="","",INDEX(收费标合同信息维护!A:Q,MATCH(D5693,收费标合同信息维护!J:J,0),10))=D5693,"有","无"),"无"))</f>
        <v>无</v>
      </c>
      <c r="G5693" s="13" t="str">
        <f t="shared" si="353"/>
        <v/>
      </c>
      <c r="H5693" s="13" t="str">
        <f t="shared" si="355"/>
        <v/>
      </c>
      <c r="I5693" s="13" t="str">
        <f>IF(G5693="","",IFERROR(IF(IF(K5693="","",INDEX(收费标合同信息维护!A:Q,MATCH(G5693,收费标合同信息维护!M:M,0),13))=G5693,"有","无"),"无"))</f>
        <v/>
      </c>
      <c r="J5693" s="3" t="s">
        <v>4236</v>
      </c>
      <c r="K5693" s="3" t="s">
        <v>17347</v>
      </c>
      <c r="L5693" s="3" t="s">
        <v>6025</v>
      </c>
      <c r="M5693" s="3" t="s">
        <v>6026</v>
      </c>
      <c r="N5693" s="3" t="s">
        <v>6477</v>
      </c>
      <c r="O5693" s="3" t="s">
        <v>6478</v>
      </c>
      <c r="P5693" s="3" t="s">
        <v>17353</v>
      </c>
      <c r="Q5693" s="3" t="s">
        <v>17354</v>
      </c>
      <c r="R5693" s="3" t="s">
        <v>6484</v>
      </c>
      <c r="S5693" s="3" t="s">
        <v>6491</v>
      </c>
      <c r="T5693" s="3" t="s">
        <v>6493</v>
      </c>
      <c r="U5693" s="3" t="s">
        <v>6533</v>
      </c>
      <c r="V5693" s="3" t="s">
        <v>6765</v>
      </c>
      <c r="W5693" s="3" t="s">
        <v>154</v>
      </c>
      <c r="X5693" s="3" t="s">
        <v>154</v>
      </c>
      <c r="Y5693" s="3" t="s">
        <v>154</v>
      </c>
      <c r="Z5693" s="3" t="s">
        <v>154</v>
      </c>
      <c r="AA5693" s="3" t="s">
        <v>154</v>
      </c>
      <c r="AB5693" s="3" t="s">
        <v>154</v>
      </c>
      <c r="AC5693" s="3" t="s">
        <v>154</v>
      </c>
      <c r="AD5693" s="3" t="s">
        <v>6151</v>
      </c>
      <c r="AE5693" s="3" t="s">
        <v>6151</v>
      </c>
      <c r="AF5693" s="3" t="s">
        <v>6040</v>
      </c>
      <c r="AG5693" s="3" t="s">
        <v>154</v>
      </c>
      <c r="AH5693" s="3" t="s">
        <v>6478</v>
      </c>
      <c r="AI5693" s="3" t="s">
        <v>6482</v>
      </c>
      <c r="AJ5693" s="3" t="s">
        <v>6489</v>
      </c>
    </row>
    <row r="5694" spans="1:36" ht="30">
      <c r="A5694" s="10">
        <v>5833</v>
      </c>
      <c r="B5694" t="str">
        <f>IF(K5694="总计","",INDEX(主数据!A:AD,MATCH(J5694,主数据!A:A,0),9))</f>
        <v>华北大区公司</v>
      </c>
      <c r="C5694" t="str">
        <f>IF(K5694="","",INDEX(主数据!A:AD,MATCH(J5694,主数据!A:A,0),11))</f>
        <v>唐山城区</v>
      </c>
      <c r="D5694" t="str">
        <f t="shared" si="352"/>
        <v>BJ197物业服务费标准方式2.40</v>
      </c>
      <c r="E5694" s="13" t="str">
        <f t="shared" si="354"/>
        <v>2.40</v>
      </c>
      <c r="F5694" s="13" t="str">
        <f>IF(E5694="","",IFERROR(IF(IF(K5694="","",INDEX(收费标合同信息维护!A:Q,MATCH(D5694,收费标合同信息维护!J:J,0),10))=D5694,"有","无"),"无"))</f>
        <v>无</v>
      </c>
      <c r="G5694" s="13" t="str">
        <f t="shared" si="353"/>
        <v/>
      </c>
      <c r="H5694" s="13" t="str">
        <f t="shared" si="355"/>
        <v/>
      </c>
      <c r="I5694" s="13" t="str">
        <f>IF(G5694="","",IFERROR(IF(IF(K5694="","",INDEX(收费标合同信息维护!A:Q,MATCH(G5694,收费标合同信息维护!M:M,0),13))=G5694,"有","无"),"无"))</f>
        <v/>
      </c>
      <c r="J5694" s="3" t="s">
        <v>4236</v>
      </c>
      <c r="K5694" s="3" t="s">
        <v>17347</v>
      </c>
      <c r="L5694" s="3" t="s">
        <v>6025</v>
      </c>
      <c r="M5694" s="3" t="s">
        <v>6026</v>
      </c>
      <c r="N5694" s="3" t="s">
        <v>6477</v>
      </c>
      <c r="O5694" s="3" t="s">
        <v>6478</v>
      </c>
      <c r="P5694" s="3" t="s">
        <v>17355</v>
      </c>
      <c r="Q5694" s="3" t="s">
        <v>17356</v>
      </c>
      <c r="R5694" s="3" t="s">
        <v>6484</v>
      </c>
      <c r="S5694" s="3" t="s">
        <v>8214</v>
      </c>
      <c r="T5694" s="3" t="s">
        <v>6800</v>
      </c>
      <c r="U5694" s="3" t="s">
        <v>6511</v>
      </c>
      <c r="V5694" s="3" t="s">
        <v>6765</v>
      </c>
      <c r="W5694" s="3" t="s">
        <v>154</v>
      </c>
      <c r="X5694" s="3" t="s">
        <v>154</v>
      </c>
      <c r="Y5694" s="3" t="s">
        <v>154</v>
      </c>
      <c r="Z5694" s="3" t="s">
        <v>154</v>
      </c>
      <c r="AA5694" s="3" t="s">
        <v>154</v>
      </c>
      <c r="AB5694" s="3" t="s">
        <v>154</v>
      </c>
      <c r="AC5694" s="3" t="s">
        <v>154</v>
      </c>
      <c r="AD5694" s="3" t="s">
        <v>6151</v>
      </c>
      <c r="AE5694" s="3" t="s">
        <v>6151</v>
      </c>
      <c r="AF5694" s="3" t="s">
        <v>6040</v>
      </c>
      <c r="AG5694" s="3" t="s">
        <v>154</v>
      </c>
      <c r="AH5694" s="3" t="s">
        <v>6478</v>
      </c>
      <c r="AI5694" s="3" t="s">
        <v>6482</v>
      </c>
      <c r="AJ5694" s="3" t="s">
        <v>6489</v>
      </c>
    </row>
    <row r="5695" spans="1:36" ht="30">
      <c r="A5695" s="10">
        <v>5834</v>
      </c>
      <c r="B5695" t="str">
        <f>IF(K5695="总计","",INDEX(主数据!A:AD,MATCH(J5695,主数据!A:A,0),9))</f>
        <v>华北大区公司</v>
      </c>
      <c r="C5695" t="str">
        <f>IF(K5695="","",INDEX(主数据!A:AD,MATCH(J5695,主数据!A:A,0),11))</f>
        <v>唐山城区</v>
      </c>
      <c r="D5695" t="str">
        <f t="shared" si="352"/>
        <v>BJ197物业服务费标准方式2.40</v>
      </c>
      <c r="E5695" s="13" t="str">
        <f t="shared" si="354"/>
        <v>2.40</v>
      </c>
      <c r="F5695" s="13" t="str">
        <f>IF(E5695="","",IFERROR(IF(IF(K5695="","",INDEX(收费标合同信息维护!A:Q,MATCH(D5695,收费标合同信息维护!J:J,0),10))=D5695,"有","无"),"无"))</f>
        <v>无</v>
      </c>
      <c r="G5695" s="13" t="str">
        <f t="shared" si="353"/>
        <v/>
      </c>
      <c r="H5695" s="13" t="str">
        <f t="shared" si="355"/>
        <v/>
      </c>
      <c r="I5695" s="13" t="str">
        <f>IF(G5695="","",IFERROR(IF(IF(K5695="","",INDEX(收费标合同信息维护!A:Q,MATCH(G5695,收费标合同信息维护!M:M,0),13))=G5695,"有","无"),"无"))</f>
        <v/>
      </c>
      <c r="J5695" s="3" t="s">
        <v>4236</v>
      </c>
      <c r="K5695" s="3" t="s">
        <v>17347</v>
      </c>
      <c r="L5695" s="3" t="s">
        <v>6025</v>
      </c>
      <c r="M5695" s="3" t="s">
        <v>6026</v>
      </c>
      <c r="N5695" s="3" t="s">
        <v>6477</v>
      </c>
      <c r="O5695" s="3" t="s">
        <v>6478</v>
      </c>
      <c r="P5695" s="3" t="s">
        <v>17357</v>
      </c>
      <c r="Q5695" s="3" t="s">
        <v>17358</v>
      </c>
      <c r="R5695" s="3" t="s">
        <v>6484</v>
      </c>
      <c r="S5695" s="3" t="s">
        <v>7060</v>
      </c>
      <c r="T5695" s="3" t="s">
        <v>6690</v>
      </c>
      <c r="U5695" s="3" t="s">
        <v>6511</v>
      </c>
      <c r="V5695" s="3" t="s">
        <v>6765</v>
      </c>
      <c r="W5695" s="3" t="s">
        <v>154</v>
      </c>
      <c r="X5695" s="3" t="s">
        <v>154</v>
      </c>
      <c r="Y5695" s="3" t="s">
        <v>154</v>
      </c>
      <c r="Z5695" s="3" t="s">
        <v>154</v>
      </c>
      <c r="AA5695" s="3" t="s">
        <v>154</v>
      </c>
      <c r="AB5695" s="3" t="s">
        <v>154</v>
      </c>
      <c r="AC5695" s="3" t="s">
        <v>154</v>
      </c>
      <c r="AD5695" s="3" t="s">
        <v>6151</v>
      </c>
      <c r="AE5695" s="3" t="s">
        <v>6151</v>
      </c>
      <c r="AF5695" s="3" t="s">
        <v>6040</v>
      </c>
      <c r="AG5695" s="3" t="s">
        <v>154</v>
      </c>
      <c r="AH5695" s="3" t="s">
        <v>6478</v>
      </c>
      <c r="AI5695" s="3" t="s">
        <v>6482</v>
      </c>
      <c r="AJ5695" s="3" t="s">
        <v>6489</v>
      </c>
    </row>
    <row r="5696" spans="1:36" ht="30">
      <c r="A5696" s="10">
        <v>5835</v>
      </c>
      <c r="B5696" t="str">
        <f>IF(K5696="总计","",INDEX(主数据!A:AD,MATCH(J5696,主数据!A:A,0),9))</f>
        <v>华北大区公司</v>
      </c>
      <c r="C5696" t="str">
        <f>IF(K5696="","",INDEX(主数据!A:AD,MATCH(J5696,主数据!A:A,0),11))</f>
        <v>唐山城区</v>
      </c>
      <c r="D5696" t="str">
        <f t="shared" si="352"/>
        <v>BJ197物业服务费标准方式2.40</v>
      </c>
      <c r="E5696" s="13" t="str">
        <f t="shared" si="354"/>
        <v>2.40</v>
      </c>
      <c r="F5696" s="13" t="str">
        <f>IF(E5696="","",IFERROR(IF(IF(K5696="","",INDEX(收费标合同信息维护!A:Q,MATCH(D5696,收费标合同信息维护!J:J,0),10))=D5696,"有","无"),"无"))</f>
        <v>无</v>
      </c>
      <c r="G5696" s="13" t="str">
        <f t="shared" si="353"/>
        <v/>
      </c>
      <c r="H5696" s="13" t="str">
        <f t="shared" si="355"/>
        <v/>
      </c>
      <c r="I5696" s="13" t="str">
        <f>IF(G5696="","",IFERROR(IF(IF(K5696="","",INDEX(收费标合同信息维护!A:Q,MATCH(G5696,收费标合同信息维护!M:M,0),13))=G5696,"有","无"),"无"))</f>
        <v/>
      </c>
      <c r="J5696" s="3" t="s">
        <v>4236</v>
      </c>
      <c r="K5696" s="3" t="s">
        <v>17347</v>
      </c>
      <c r="L5696" s="3" t="s">
        <v>6025</v>
      </c>
      <c r="M5696" s="3" t="s">
        <v>6026</v>
      </c>
      <c r="N5696" s="3" t="s">
        <v>6477</v>
      </c>
      <c r="O5696" s="3" t="s">
        <v>6478</v>
      </c>
      <c r="P5696" s="3" t="s">
        <v>17359</v>
      </c>
      <c r="Q5696" s="3" t="s">
        <v>17360</v>
      </c>
      <c r="R5696" s="3" t="s">
        <v>6484</v>
      </c>
      <c r="S5696" s="3" t="s">
        <v>8257</v>
      </c>
      <c r="T5696" s="3" t="s">
        <v>6590</v>
      </c>
      <c r="U5696" s="3" t="s">
        <v>6511</v>
      </c>
      <c r="V5696" s="3" t="s">
        <v>6765</v>
      </c>
      <c r="W5696" s="3" t="s">
        <v>154</v>
      </c>
      <c r="X5696" s="3" t="s">
        <v>154</v>
      </c>
      <c r="Y5696" s="3" t="s">
        <v>154</v>
      </c>
      <c r="Z5696" s="3" t="s">
        <v>154</v>
      </c>
      <c r="AA5696" s="3" t="s">
        <v>154</v>
      </c>
      <c r="AB5696" s="3" t="s">
        <v>154</v>
      </c>
      <c r="AC5696" s="3" t="s">
        <v>154</v>
      </c>
      <c r="AD5696" s="3" t="s">
        <v>6151</v>
      </c>
      <c r="AE5696" s="3" t="s">
        <v>6151</v>
      </c>
      <c r="AF5696" s="3" t="s">
        <v>6040</v>
      </c>
      <c r="AG5696" s="3" t="s">
        <v>154</v>
      </c>
      <c r="AH5696" s="3" t="s">
        <v>6478</v>
      </c>
      <c r="AI5696" s="3" t="s">
        <v>6482</v>
      </c>
      <c r="AJ5696" s="3" t="s">
        <v>6489</v>
      </c>
    </row>
    <row r="5697" spans="1:36" ht="30">
      <c r="A5697" s="10">
        <v>5836</v>
      </c>
      <c r="B5697" t="str">
        <f>IF(K5697="总计","",INDEX(主数据!A:AD,MATCH(J5697,主数据!A:A,0),9))</f>
        <v>华北大区公司</v>
      </c>
      <c r="C5697" t="str">
        <f>IF(K5697="","",INDEX(主数据!A:AD,MATCH(J5697,主数据!A:A,0),11))</f>
        <v>唐山城区</v>
      </c>
      <c r="D5697" t="str">
        <f t="shared" si="352"/>
        <v>BJ197物业服务费标准方式2.40</v>
      </c>
      <c r="E5697" s="13" t="str">
        <f t="shared" si="354"/>
        <v>2.40</v>
      </c>
      <c r="F5697" s="13" t="str">
        <f>IF(E5697="","",IFERROR(IF(IF(K5697="","",INDEX(收费标合同信息维护!A:Q,MATCH(D5697,收费标合同信息维护!J:J,0),10))=D5697,"有","无"),"无"))</f>
        <v>无</v>
      </c>
      <c r="G5697" s="13" t="str">
        <f t="shared" si="353"/>
        <v/>
      </c>
      <c r="H5697" s="13" t="str">
        <f t="shared" si="355"/>
        <v/>
      </c>
      <c r="I5697" s="13" t="str">
        <f>IF(G5697="","",IFERROR(IF(IF(K5697="","",INDEX(收费标合同信息维护!A:Q,MATCH(G5697,收费标合同信息维护!M:M,0),13))=G5697,"有","无"),"无"))</f>
        <v/>
      </c>
      <c r="J5697" s="3" t="s">
        <v>4236</v>
      </c>
      <c r="K5697" s="3" t="s">
        <v>17347</v>
      </c>
      <c r="L5697" s="3" t="s">
        <v>6025</v>
      </c>
      <c r="M5697" s="3" t="s">
        <v>6026</v>
      </c>
      <c r="N5697" s="3" t="s">
        <v>6477</v>
      </c>
      <c r="O5697" s="3" t="s">
        <v>6478</v>
      </c>
      <c r="P5697" s="3" t="s">
        <v>17361</v>
      </c>
      <c r="Q5697" s="3" t="s">
        <v>17362</v>
      </c>
      <c r="R5697" s="3" t="s">
        <v>6484</v>
      </c>
      <c r="S5697" s="3" t="s">
        <v>8607</v>
      </c>
      <c r="T5697" s="3" t="s">
        <v>6691</v>
      </c>
      <c r="U5697" s="3" t="s">
        <v>6511</v>
      </c>
      <c r="V5697" s="3" t="s">
        <v>6765</v>
      </c>
      <c r="W5697" s="3" t="s">
        <v>154</v>
      </c>
      <c r="X5697" s="3" t="s">
        <v>154</v>
      </c>
      <c r="Y5697" s="3" t="s">
        <v>154</v>
      </c>
      <c r="Z5697" s="3" t="s">
        <v>154</v>
      </c>
      <c r="AA5697" s="3" t="s">
        <v>154</v>
      </c>
      <c r="AB5697" s="3" t="s">
        <v>154</v>
      </c>
      <c r="AC5697" s="3" t="s">
        <v>154</v>
      </c>
      <c r="AD5697" s="3" t="s">
        <v>6151</v>
      </c>
      <c r="AE5697" s="3" t="s">
        <v>6151</v>
      </c>
      <c r="AF5697" s="3" t="s">
        <v>6040</v>
      </c>
      <c r="AG5697" s="3" t="s">
        <v>154</v>
      </c>
      <c r="AH5697" s="3" t="s">
        <v>6478</v>
      </c>
      <c r="AI5697" s="3" t="s">
        <v>6482</v>
      </c>
      <c r="AJ5697" s="3" t="s">
        <v>6489</v>
      </c>
    </row>
    <row r="5698" spans="1:36" ht="30">
      <c r="A5698" s="10">
        <v>5837</v>
      </c>
      <c r="B5698" t="str">
        <f>IF(K5698="总计","",INDEX(主数据!A:AD,MATCH(J5698,主数据!A:A,0),9))</f>
        <v>华北大区公司</v>
      </c>
      <c r="C5698" t="str">
        <f>IF(K5698="","",INDEX(主数据!A:AD,MATCH(J5698,主数据!A:A,0),11))</f>
        <v>唐山城区</v>
      </c>
      <c r="D5698" t="str">
        <f t="shared" ref="D5698:D5761" si="356">J5698&amp;M5698&amp;R5698&amp;E5698</f>
        <v>BJ197物业服务费标准方式2.40</v>
      </c>
      <c r="E5698" s="13" t="str">
        <f t="shared" si="354"/>
        <v>2.40</v>
      </c>
      <c r="F5698" s="13" t="str">
        <f>IF(E5698="","",IFERROR(IF(IF(K5698="","",INDEX(收费标合同信息维护!A:Q,MATCH(D5698,收费标合同信息维护!J:J,0),10))=D5698,"有","无"),"无"))</f>
        <v>无</v>
      </c>
      <c r="G5698" s="13" t="str">
        <f t="shared" ref="G5698:G5761" si="357">IF(W5698="","",J5698&amp;M5698&amp;R5698&amp;H5698)</f>
        <v/>
      </c>
      <c r="H5698" s="13" t="str">
        <f t="shared" si="355"/>
        <v/>
      </c>
      <c r="I5698" s="13" t="str">
        <f>IF(G5698="","",IFERROR(IF(IF(K5698="","",INDEX(收费标合同信息维护!A:Q,MATCH(G5698,收费标合同信息维护!M:M,0),13))=G5698,"有","无"),"无"))</f>
        <v/>
      </c>
      <c r="J5698" s="3" t="s">
        <v>4236</v>
      </c>
      <c r="K5698" s="3" t="s">
        <v>17347</v>
      </c>
      <c r="L5698" s="3" t="s">
        <v>6025</v>
      </c>
      <c r="M5698" s="3" t="s">
        <v>6026</v>
      </c>
      <c r="N5698" s="3" t="s">
        <v>6477</v>
      </c>
      <c r="O5698" s="3" t="s">
        <v>6478</v>
      </c>
      <c r="P5698" s="3" t="s">
        <v>17363</v>
      </c>
      <c r="Q5698" s="3" t="s">
        <v>17364</v>
      </c>
      <c r="R5698" s="3" t="s">
        <v>6484</v>
      </c>
      <c r="S5698" s="3" t="s">
        <v>6594</v>
      </c>
      <c r="T5698" s="3" t="s">
        <v>6492</v>
      </c>
      <c r="U5698" s="3" t="s">
        <v>6511</v>
      </c>
      <c r="V5698" s="3" t="s">
        <v>6765</v>
      </c>
      <c r="W5698" s="3" t="s">
        <v>154</v>
      </c>
      <c r="X5698" s="3" t="s">
        <v>154</v>
      </c>
      <c r="Y5698" s="3" t="s">
        <v>154</v>
      </c>
      <c r="Z5698" s="3" t="s">
        <v>154</v>
      </c>
      <c r="AA5698" s="3" t="s">
        <v>154</v>
      </c>
      <c r="AB5698" s="3" t="s">
        <v>154</v>
      </c>
      <c r="AC5698" s="3" t="s">
        <v>154</v>
      </c>
      <c r="AD5698" s="3" t="s">
        <v>6151</v>
      </c>
      <c r="AE5698" s="3" t="s">
        <v>6151</v>
      </c>
      <c r="AF5698" s="3" t="s">
        <v>6040</v>
      </c>
      <c r="AG5698" s="3" t="s">
        <v>154</v>
      </c>
      <c r="AH5698" s="3" t="s">
        <v>6478</v>
      </c>
      <c r="AI5698" s="3" t="s">
        <v>6482</v>
      </c>
      <c r="AJ5698" s="3" t="s">
        <v>6489</v>
      </c>
    </row>
    <row r="5699" spans="1:36" ht="30">
      <c r="A5699" s="10">
        <v>5838</v>
      </c>
      <c r="B5699" t="str">
        <f>IF(K5699="总计","",INDEX(主数据!A:AD,MATCH(J5699,主数据!A:A,0),9))</f>
        <v>华北大区公司</v>
      </c>
      <c r="C5699" t="str">
        <f>IF(K5699="","",INDEX(主数据!A:AD,MATCH(J5699,主数据!A:A,0),11))</f>
        <v>唐山城区</v>
      </c>
      <c r="D5699" t="str">
        <f t="shared" si="356"/>
        <v>BJ197物业服务费标准方式2.40</v>
      </c>
      <c r="E5699" s="13" t="str">
        <f t="shared" ref="E5699:E5751" si="358">TEXT(IF(V5699="","",--V5699),"0.00")</f>
        <v>2.40</v>
      </c>
      <c r="F5699" s="13" t="str">
        <f>IF(E5699="","",IFERROR(IF(IF(K5699="","",INDEX(收费标合同信息维护!A:Q,MATCH(D5699,收费标合同信息维护!J:J,0),10))=D5699,"有","无"),"无"))</f>
        <v>无</v>
      </c>
      <c r="G5699" s="13" t="str">
        <f t="shared" si="357"/>
        <v/>
      </c>
      <c r="H5699" s="13" t="str">
        <f t="shared" ref="H5699:H5751" si="359">TEXT(IF(W5699="","",--W5699),"0.00")</f>
        <v/>
      </c>
      <c r="I5699" s="13" t="str">
        <f>IF(G5699="","",IFERROR(IF(IF(K5699="","",INDEX(收费标合同信息维护!A:Q,MATCH(G5699,收费标合同信息维护!M:M,0),13))=G5699,"有","无"),"无"))</f>
        <v/>
      </c>
      <c r="J5699" s="3" t="s">
        <v>4236</v>
      </c>
      <c r="K5699" s="3" t="s">
        <v>17347</v>
      </c>
      <c r="L5699" s="3" t="s">
        <v>6025</v>
      </c>
      <c r="M5699" s="3" t="s">
        <v>6026</v>
      </c>
      <c r="N5699" s="3" t="s">
        <v>6477</v>
      </c>
      <c r="O5699" s="3" t="s">
        <v>6478</v>
      </c>
      <c r="P5699" s="3" t="s">
        <v>17365</v>
      </c>
      <c r="Q5699" s="3" t="s">
        <v>17366</v>
      </c>
      <c r="R5699" s="3" t="s">
        <v>6484</v>
      </c>
      <c r="S5699" s="3" t="s">
        <v>7050</v>
      </c>
      <c r="T5699" s="3" t="s">
        <v>6936</v>
      </c>
      <c r="U5699" s="3" t="s">
        <v>6511</v>
      </c>
      <c r="V5699" s="3" t="s">
        <v>6765</v>
      </c>
      <c r="W5699" s="3" t="s">
        <v>154</v>
      </c>
      <c r="X5699" s="3" t="s">
        <v>154</v>
      </c>
      <c r="Y5699" s="3" t="s">
        <v>154</v>
      </c>
      <c r="Z5699" s="3" t="s">
        <v>154</v>
      </c>
      <c r="AA5699" s="3" t="s">
        <v>154</v>
      </c>
      <c r="AB5699" s="3" t="s">
        <v>154</v>
      </c>
      <c r="AC5699" s="3" t="s">
        <v>154</v>
      </c>
      <c r="AD5699" s="3" t="s">
        <v>6151</v>
      </c>
      <c r="AE5699" s="3" t="s">
        <v>6151</v>
      </c>
      <c r="AF5699" s="3" t="s">
        <v>6040</v>
      </c>
      <c r="AG5699" s="3" t="s">
        <v>154</v>
      </c>
      <c r="AH5699" s="3" t="s">
        <v>6478</v>
      </c>
      <c r="AI5699" s="3" t="s">
        <v>6482</v>
      </c>
      <c r="AJ5699" s="3" t="s">
        <v>6489</v>
      </c>
    </row>
    <row r="5700" spans="1:36" ht="30">
      <c r="A5700" s="10">
        <v>5839</v>
      </c>
      <c r="B5700" t="str">
        <f>IF(K5700="总计","",INDEX(主数据!A:AD,MATCH(J5700,主数据!A:A,0),9))</f>
        <v>华北大区公司</v>
      </c>
      <c r="C5700" t="str">
        <f>IF(K5700="","",INDEX(主数据!A:AD,MATCH(J5700,主数据!A:A,0),11))</f>
        <v>唐山城区</v>
      </c>
      <c r="D5700" t="str">
        <f t="shared" si="356"/>
        <v>BJ197物业服务费标准方式2.40</v>
      </c>
      <c r="E5700" s="13" t="str">
        <f t="shared" si="358"/>
        <v>2.40</v>
      </c>
      <c r="F5700" s="13" t="str">
        <f>IF(E5700="","",IFERROR(IF(IF(K5700="","",INDEX(收费标合同信息维护!A:Q,MATCH(D5700,收费标合同信息维护!J:J,0),10))=D5700,"有","无"),"无"))</f>
        <v>无</v>
      </c>
      <c r="G5700" s="13" t="str">
        <f t="shared" si="357"/>
        <v/>
      </c>
      <c r="H5700" s="13" t="str">
        <f t="shared" si="359"/>
        <v/>
      </c>
      <c r="I5700" s="13" t="str">
        <f>IF(G5700="","",IFERROR(IF(IF(K5700="","",INDEX(收费标合同信息维护!A:Q,MATCH(G5700,收费标合同信息维护!M:M,0),13))=G5700,"有","无"),"无"))</f>
        <v/>
      </c>
      <c r="J5700" s="3" t="s">
        <v>4236</v>
      </c>
      <c r="K5700" s="3" t="s">
        <v>17347</v>
      </c>
      <c r="L5700" s="3" t="s">
        <v>6025</v>
      </c>
      <c r="M5700" s="3" t="s">
        <v>6026</v>
      </c>
      <c r="N5700" s="3" t="s">
        <v>6477</v>
      </c>
      <c r="O5700" s="3" t="s">
        <v>6478</v>
      </c>
      <c r="P5700" s="3" t="s">
        <v>17367</v>
      </c>
      <c r="Q5700" s="3" t="s">
        <v>17368</v>
      </c>
      <c r="R5700" s="3" t="s">
        <v>6484</v>
      </c>
      <c r="S5700" s="3" t="s">
        <v>6693</v>
      </c>
      <c r="T5700" s="3" t="s">
        <v>7127</v>
      </c>
      <c r="U5700" s="3" t="s">
        <v>6511</v>
      </c>
      <c r="V5700" s="3" t="s">
        <v>6765</v>
      </c>
      <c r="W5700" s="3" t="s">
        <v>154</v>
      </c>
      <c r="X5700" s="3" t="s">
        <v>154</v>
      </c>
      <c r="Y5700" s="3" t="s">
        <v>154</v>
      </c>
      <c r="Z5700" s="3" t="s">
        <v>154</v>
      </c>
      <c r="AA5700" s="3" t="s">
        <v>154</v>
      </c>
      <c r="AB5700" s="3" t="s">
        <v>154</v>
      </c>
      <c r="AC5700" s="3" t="s">
        <v>154</v>
      </c>
      <c r="AD5700" s="3" t="s">
        <v>6151</v>
      </c>
      <c r="AE5700" s="3" t="s">
        <v>6151</v>
      </c>
      <c r="AF5700" s="3" t="s">
        <v>6040</v>
      </c>
      <c r="AG5700" s="3" t="s">
        <v>154</v>
      </c>
      <c r="AH5700" s="3" t="s">
        <v>6478</v>
      </c>
      <c r="AI5700" s="3" t="s">
        <v>6482</v>
      </c>
      <c r="AJ5700" s="3" t="s">
        <v>6489</v>
      </c>
    </row>
    <row r="5701" spans="1:36" ht="30">
      <c r="A5701" s="10">
        <v>5840</v>
      </c>
      <c r="B5701" t="str">
        <f>IF(K5701="总计","",INDEX(主数据!A:AD,MATCH(J5701,主数据!A:A,0),9))</f>
        <v>华北大区公司</v>
      </c>
      <c r="C5701" t="str">
        <f>IF(K5701="","",INDEX(主数据!A:AD,MATCH(J5701,主数据!A:A,0),11))</f>
        <v>唐山城区</v>
      </c>
      <c r="D5701" t="str">
        <f t="shared" si="356"/>
        <v>BJ197物业服务费标准方式2.40</v>
      </c>
      <c r="E5701" s="13" t="str">
        <f t="shared" si="358"/>
        <v>2.40</v>
      </c>
      <c r="F5701" s="13" t="str">
        <f>IF(E5701="","",IFERROR(IF(IF(K5701="","",INDEX(收费标合同信息维护!A:Q,MATCH(D5701,收费标合同信息维护!J:J,0),10))=D5701,"有","无"),"无"))</f>
        <v>无</v>
      </c>
      <c r="G5701" s="13" t="str">
        <f t="shared" si="357"/>
        <v/>
      </c>
      <c r="H5701" s="13" t="str">
        <f t="shared" si="359"/>
        <v/>
      </c>
      <c r="I5701" s="13" t="str">
        <f>IF(G5701="","",IFERROR(IF(IF(K5701="","",INDEX(收费标合同信息维护!A:Q,MATCH(G5701,收费标合同信息维护!M:M,0),13))=G5701,"有","无"),"无"))</f>
        <v/>
      </c>
      <c r="J5701" s="3" t="s">
        <v>4236</v>
      </c>
      <c r="K5701" s="3" t="s">
        <v>17347</v>
      </c>
      <c r="L5701" s="3" t="s">
        <v>6025</v>
      </c>
      <c r="M5701" s="3" t="s">
        <v>6026</v>
      </c>
      <c r="N5701" s="3" t="s">
        <v>6477</v>
      </c>
      <c r="O5701" s="3" t="s">
        <v>6478</v>
      </c>
      <c r="P5701" s="3" t="s">
        <v>17369</v>
      </c>
      <c r="Q5701" s="3" t="s">
        <v>17370</v>
      </c>
      <c r="R5701" s="3" t="s">
        <v>6484</v>
      </c>
      <c r="S5701" s="3" t="s">
        <v>8608</v>
      </c>
      <c r="T5701" s="3" t="s">
        <v>6548</v>
      </c>
      <c r="U5701" s="3" t="s">
        <v>6511</v>
      </c>
      <c r="V5701" s="3" t="s">
        <v>6765</v>
      </c>
      <c r="W5701" s="3" t="s">
        <v>154</v>
      </c>
      <c r="X5701" s="3" t="s">
        <v>154</v>
      </c>
      <c r="Y5701" s="3" t="s">
        <v>154</v>
      </c>
      <c r="Z5701" s="3" t="s">
        <v>154</v>
      </c>
      <c r="AA5701" s="3" t="s">
        <v>154</v>
      </c>
      <c r="AB5701" s="3" t="s">
        <v>154</v>
      </c>
      <c r="AC5701" s="3" t="s">
        <v>154</v>
      </c>
      <c r="AD5701" s="3" t="s">
        <v>6151</v>
      </c>
      <c r="AE5701" s="3" t="s">
        <v>6151</v>
      </c>
      <c r="AF5701" s="3" t="s">
        <v>6040</v>
      </c>
      <c r="AG5701" s="3" t="s">
        <v>154</v>
      </c>
      <c r="AH5701" s="3" t="s">
        <v>6478</v>
      </c>
      <c r="AI5701" s="3" t="s">
        <v>6482</v>
      </c>
      <c r="AJ5701" s="3" t="s">
        <v>6032</v>
      </c>
    </row>
    <row r="5702" spans="1:36" ht="30">
      <c r="A5702" s="10">
        <v>5841</v>
      </c>
      <c r="B5702" t="str">
        <f>IF(K5702="总计","",INDEX(主数据!A:AD,MATCH(J5702,主数据!A:A,0),9))</f>
        <v>华北大区公司</v>
      </c>
      <c r="C5702" t="str">
        <f>IF(K5702="","",INDEX(主数据!A:AD,MATCH(J5702,主数据!A:A,0),11))</f>
        <v>唐山城区</v>
      </c>
      <c r="D5702" t="str">
        <f t="shared" si="356"/>
        <v>BJ197物业服务费标准方式2.40</v>
      </c>
      <c r="E5702" s="13" t="str">
        <f t="shared" si="358"/>
        <v>2.40</v>
      </c>
      <c r="F5702" s="13" t="str">
        <f>IF(E5702="","",IFERROR(IF(IF(K5702="","",INDEX(收费标合同信息维护!A:Q,MATCH(D5702,收费标合同信息维护!J:J,0),10))=D5702,"有","无"),"无"))</f>
        <v>无</v>
      </c>
      <c r="G5702" s="13" t="str">
        <f t="shared" si="357"/>
        <v/>
      </c>
      <c r="H5702" s="13" t="str">
        <f t="shared" si="359"/>
        <v/>
      </c>
      <c r="I5702" s="13" t="str">
        <f>IF(G5702="","",IFERROR(IF(IF(K5702="","",INDEX(收费标合同信息维护!A:Q,MATCH(G5702,收费标合同信息维护!M:M,0),13))=G5702,"有","无"),"无"))</f>
        <v/>
      </c>
      <c r="J5702" s="3" t="s">
        <v>4236</v>
      </c>
      <c r="K5702" s="3" t="s">
        <v>17347</v>
      </c>
      <c r="L5702" s="3" t="s">
        <v>6025</v>
      </c>
      <c r="M5702" s="3" t="s">
        <v>6026</v>
      </c>
      <c r="N5702" s="3" t="s">
        <v>6477</v>
      </c>
      <c r="O5702" s="3" t="s">
        <v>6478</v>
      </c>
      <c r="P5702" s="3" t="s">
        <v>17371</v>
      </c>
      <c r="Q5702" s="3" t="s">
        <v>17372</v>
      </c>
      <c r="R5702" s="3" t="s">
        <v>6484</v>
      </c>
      <c r="S5702" s="3" t="s">
        <v>6627</v>
      </c>
      <c r="T5702" s="3" t="s">
        <v>7084</v>
      </c>
      <c r="U5702" s="3" t="s">
        <v>6511</v>
      </c>
      <c r="V5702" s="3" t="s">
        <v>6765</v>
      </c>
      <c r="W5702" s="3" t="s">
        <v>154</v>
      </c>
      <c r="X5702" s="3" t="s">
        <v>154</v>
      </c>
      <c r="Y5702" s="3" t="s">
        <v>154</v>
      </c>
      <c r="Z5702" s="3" t="s">
        <v>154</v>
      </c>
      <c r="AA5702" s="3" t="s">
        <v>154</v>
      </c>
      <c r="AB5702" s="3" t="s">
        <v>154</v>
      </c>
      <c r="AC5702" s="3" t="s">
        <v>154</v>
      </c>
      <c r="AD5702" s="3" t="s">
        <v>6151</v>
      </c>
      <c r="AE5702" s="3" t="s">
        <v>6151</v>
      </c>
      <c r="AF5702" s="3" t="s">
        <v>6040</v>
      </c>
      <c r="AG5702" s="3" t="s">
        <v>154</v>
      </c>
      <c r="AH5702" s="3" t="s">
        <v>6478</v>
      </c>
      <c r="AI5702" s="3" t="s">
        <v>6482</v>
      </c>
      <c r="AJ5702" s="3" t="s">
        <v>6489</v>
      </c>
    </row>
    <row r="5703" spans="1:36" ht="30">
      <c r="A5703" s="10">
        <v>5842</v>
      </c>
      <c r="B5703" t="str">
        <f>IF(K5703="总计","",INDEX(主数据!A:AD,MATCH(J5703,主数据!A:A,0),9))</f>
        <v>华北大区公司</v>
      </c>
      <c r="C5703" t="str">
        <f>IF(K5703="","",INDEX(主数据!A:AD,MATCH(J5703,主数据!A:A,0),11))</f>
        <v>唐山城区</v>
      </c>
      <c r="D5703" t="str">
        <f t="shared" si="356"/>
        <v>BJ197物业服务费标准方式2.40</v>
      </c>
      <c r="E5703" s="13" t="str">
        <f t="shared" si="358"/>
        <v>2.40</v>
      </c>
      <c r="F5703" s="13" t="str">
        <f>IF(E5703="","",IFERROR(IF(IF(K5703="","",INDEX(收费标合同信息维护!A:Q,MATCH(D5703,收费标合同信息维护!J:J,0),10))=D5703,"有","无"),"无"))</f>
        <v>无</v>
      </c>
      <c r="G5703" s="13" t="str">
        <f t="shared" si="357"/>
        <v/>
      </c>
      <c r="H5703" s="13" t="str">
        <f t="shared" si="359"/>
        <v/>
      </c>
      <c r="I5703" s="13" t="str">
        <f>IF(G5703="","",IFERROR(IF(IF(K5703="","",INDEX(收费标合同信息维护!A:Q,MATCH(G5703,收费标合同信息维护!M:M,0),13))=G5703,"有","无"),"无"))</f>
        <v/>
      </c>
      <c r="J5703" s="3" t="s">
        <v>4236</v>
      </c>
      <c r="K5703" s="3" t="s">
        <v>17347</v>
      </c>
      <c r="L5703" s="3" t="s">
        <v>6025</v>
      </c>
      <c r="M5703" s="3" t="s">
        <v>6026</v>
      </c>
      <c r="N5703" s="3" t="s">
        <v>6477</v>
      </c>
      <c r="O5703" s="3" t="s">
        <v>6478</v>
      </c>
      <c r="P5703" s="3" t="s">
        <v>17373</v>
      </c>
      <c r="Q5703" s="3" t="s">
        <v>17374</v>
      </c>
      <c r="R5703" s="3" t="s">
        <v>6484</v>
      </c>
      <c r="S5703" s="3" t="s">
        <v>6689</v>
      </c>
      <c r="T5703" s="3" t="s">
        <v>7001</v>
      </c>
      <c r="U5703" s="3" t="s">
        <v>6511</v>
      </c>
      <c r="V5703" s="3" t="s">
        <v>6765</v>
      </c>
      <c r="W5703" s="3" t="s">
        <v>154</v>
      </c>
      <c r="X5703" s="3" t="s">
        <v>154</v>
      </c>
      <c r="Y5703" s="3" t="s">
        <v>154</v>
      </c>
      <c r="Z5703" s="3" t="s">
        <v>154</v>
      </c>
      <c r="AA5703" s="3" t="s">
        <v>154</v>
      </c>
      <c r="AB5703" s="3" t="s">
        <v>154</v>
      </c>
      <c r="AC5703" s="3" t="s">
        <v>154</v>
      </c>
      <c r="AD5703" s="3" t="s">
        <v>6151</v>
      </c>
      <c r="AE5703" s="3" t="s">
        <v>6151</v>
      </c>
      <c r="AF5703" s="3" t="s">
        <v>6040</v>
      </c>
      <c r="AG5703" s="3" t="s">
        <v>154</v>
      </c>
      <c r="AH5703" s="3" t="s">
        <v>6478</v>
      </c>
      <c r="AI5703" s="3" t="s">
        <v>6482</v>
      </c>
      <c r="AJ5703" s="3" t="s">
        <v>6489</v>
      </c>
    </row>
    <row r="5704" spans="1:36" ht="30">
      <c r="A5704" s="10">
        <v>5843</v>
      </c>
      <c r="B5704" t="str">
        <f>IF(K5704="总计","",INDEX(主数据!A:AD,MATCH(J5704,主数据!A:A,0),9))</f>
        <v>华北大区公司</v>
      </c>
      <c r="C5704" t="str">
        <f>IF(K5704="","",INDEX(主数据!A:AD,MATCH(J5704,主数据!A:A,0),11))</f>
        <v>唐山城区</v>
      </c>
      <c r="D5704" t="str">
        <f t="shared" si="356"/>
        <v>BJ197物业服务费标准方式2.40</v>
      </c>
      <c r="E5704" s="13" t="str">
        <f t="shared" si="358"/>
        <v>2.40</v>
      </c>
      <c r="F5704" s="13" t="str">
        <f>IF(E5704="","",IFERROR(IF(IF(K5704="","",INDEX(收费标合同信息维护!A:Q,MATCH(D5704,收费标合同信息维护!J:J,0),10))=D5704,"有","无"),"无"))</f>
        <v>无</v>
      </c>
      <c r="G5704" s="13" t="str">
        <f t="shared" si="357"/>
        <v/>
      </c>
      <c r="H5704" s="13" t="str">
        <f t="shared" si="359"/>
        <v/>
      </c>
      <c r="I5704" s="13" t="str">
        <f>IF(G5704="","",IFERROR(IF(IF(K5704="","",INDEX(收费标合同信息维护!A:Q,MATCH(G5704,收费标合同信息维护!M:M,0),13))=G5704,"有","无"),"无"))</f>
        <v/>
      </c>
      <c r="J5704" s="3" t="s">
        <v>4236</v>
      </c>
      <c r="K5704" s="3" t="s">
        <v>17347</v>
      </c>
      <c r="L5704" s="3" t="s">
        <v>6025</v>
      </c>
      <c r="M5704" s="3" t="s">
        <v>6026</v>
      </c>
      <c r="N5704" s="3" t="s">
        <v>6477</v>
      </c>
      <c r="O5704" s="3" t="s">
        <v>6478</v>
      </c>
      <c r="P5704" s="3" t="s">
        <v>17375</v>
      </c>
      <c r="Q5704" s="3" t="s">
        <v>17376</v>
      </c>
      <c r="R5704" s="3" t="s">
        <v>6484</v>
      </c>
      <c r="S5704" s="3" t="s">
        <v>6491</v>
      </c>
      <c r="T5704" s="3" t="s">
        <v>6510</v>
      </c>
      <c r="U5704" s="3" t="s">
        <v>6511</v>
      </c>
      <c r="V5704" s="3" t="s">
        <v>6765</v>
      </c>
      <c r="W5704" s="3" t="s">
        <v>154</v>
      </c>
      <c r="X5704" s="3" t="s">
        <v>154</v>
      </c>
      <c r="Y5704" s="3" t="s">
        <v>154</v>
      </c>
      <c r="Z5704" s="3" t="s">
        <v>154</v>
      </c>
      <c r="AA5704" s="3" t="s">
        <v>154</v>
      </c>
      <c r="AB5704" s="3" t="s">
        <v>154</v>
      </c>
      <c r="AC5704" s="3" t="s">
        <v>154</v>
      </c>
      <c r="AD5704" s="3" t="s">
        <v>6151</v>
      </c>
      <c r="AE5704" s="3" t="s">
        <v>6151</v>
      </c>
      <c r="AF5704" s="3" t="s">
        <v>6040</v>
      </c>
      <c r="AG5704" s="3" t="s">
        <v>154</v>
      </c>
      <c r="AH5704" s="3" t="s">
        <v>6478</v>
      </c>
      <c r="AI5704" s="3" t="s">
        <v>6482</v>
      </c>
      <c r="AJ5704" s="3" t="s">
        <v>6033</v>
      </c>
    </row>
    <row r="5705" spans="1:36" ht="30">
      <c r="A5705" s="10">
        <v>5844</v>
      </c>
      <c r="B5705" t="str">
        <f>IF(K5705="总计","",INDEX(主数据!A:AD,MATCH(J5705,主数据!A:A,0),9))</f>
        <v>华北大区公司</v>
      </c>
      <c r="C5705" t="str">
        <f>IF(K5705="","",INDEX(主数据!A:AD,MATCH(J5705,主数据!A:A,0),11))</f>
        <v>唐山城区</v>
      </c>
      <c r="D5705" t="str">
        <f t="shared" si="356"/>
        <v>BJ197物业服务费标准方式2.40</v>
      </c>
      <c r="E5705" s="13" t="str">
        <f t="shared" si="358"/>
        <v>2.40</v>
      </c>
      <c r="F5705" s="13" t="str">
        <f>IF(E5705="","",IFERROR(IF(IF(K5705="","",INDEX(收费标合同信息维护!A:Q,MATCH(D5705,收费标合同信息维护!J:J,0),10))=D5705,"有","无"),"无"))</f>
        <v>无</v>
      </c>
      <c r="G5705" s="13" t="str">
        <f t="shared" si="357"/>
        <v/>
      </c>
      <c r="H5705" s="13" t="str">
        <f t="shared" si="359"/>
        <v/>
      </c>
      <c r="I5705" s="13" t="str">
        <f>IF(G5705="","",IFERROR(IF(IF(K5705="","",INDEX(收费标合同信息维护!A:Q,MATCH(G5705,收费标合同信息维护!M:M,0),13))=G5705,"有","无"),"无"))</f>
        <v/>
      </c>
      <c r="J5705" s="3" t="s">
        <v>4236</v>
      </c>
      <c r="K5705" s="3" t="s">
        <v>17347</v>
      </c>
      <c r="L5705" s="3" t="s">
        <v>6025</v>
      </c>
      <c r="M5705" s="3" t="s">
        <v>6026</v>
      </c>
      <c r="N5705" s="3" t="s">
        <v>6477</v>
      </c>
      <c r="O5705" s="3" t="s">
        <v>6478</v>
      </c>
      <c r="P5705" s="3" t="s">
        <v>17377</v>
      </c>
      <c r="Q5705" s="3" t="s">
        <v>17378</v>
      </c>
      <c r="R5705" s="3" t="s">
        <v>6484</v>
      </c>
      <c r="S5705" s="3" t="s">
        <v>6485</v>
      </c>
      <c r="T5705" s="3" t="s">
        <v>6537</v>
      </c>
      <c r="U5705" s="3" t="s">
        <v>154</v>
      </c>
      <c r="V5705" s="3" t="s">
        <v>6765</v>
      </c>
      <c r="W5705" s="3" t="s">
        <v>154</v>
      </c>
      <c r="X5705" s="3" t="s">
        <v>154</v>
      </c>
      <c r="Y5705" s="3" t="s">
        <v>154</v>
      </c>
      <c r="Z5705" s="3" t="s">
        <v>154</v>
      </c>
      <c r="AA5705" s="3" t="s">
        <v>154</v>
      </c>
      <c r="AB5705" s="3" t="s">
        <v>154</v>
      </c>
      <c r="AC5705" s="3" t="s">
        <v>154</v>
      </c>
      <c r="AD5705" s="3" t="s">
        <v>6151</v>
      </c>
      <c r="AE5705" s="3" t="s">
        <v>6151</v>
      </c>
      <c r="AF5705" s="3" t="s">
        <v>6040</v>
      </c>
      <c r="AG5705" s="3" t="s">
        <v>154</v>
      </c>
      <c r="AH5705" s="3" t="s">
        <v>6478</v>
      </c>
      <c r="AI5705" s="3" t="s">
        <v>6482</v>
      </c>
      <c r="AJ5705" s="3" t="s">
        <v>6489</v>
      </c>
    </row>
    <row r="5706" spans="1:36" ht="30">
      <c r="A5706" s="10">
        <v>5845</v>
      </c>
      <c r="B5706" t="str">
        <f>IF(K5706="总计","",INDEX(主数据!A:AD,MATCH(J5706,主数据!A:A,0),9))</f>
        <v>华北大区公司</v>
      </c>
      <c r="C5706" t="str">
        <f>IF(K5706="","",INDEX(主数据!A:AD,MATCH(J5706,主数据!A:A,0),11))</f>
        <v>唐山城区</v>
      </c>
      <c r="D5706" t="str">
        <f t="shared" si="356"/>
        <v>BJ197物业服务费定额</v>
      </c>
      <c r="E5706" s="13" t="str">
        <f t="shared" si="358"/>
        <v/>
      </c>
      <c r="F5706" s="13" t="str">
        <f>IF(E5706="","",IFERROR(IF(IF(K5706="","",INDEX(收费标合同信息维护!A:Q,MATCH(D5706,收费标合同信息维护!J:J,0),10))=D5706,"有","无"),"无"))</f>
        <v/>
      </c>
      <c r="G5706" s="13" t="str">
        <f t="shared" si="357"/>
        <v>BJ197物业服务费定额22600.00</v>
      </c>
      <c r="H5706" s="13" t="str">
        <f t="shared" si="359"/>
        <v>22600.00</v>
      </c>
      <c r="I5706" s="13" t="str">
        <f>IF(G5706="","",IFERROR(IF(IF(K5706="","",INDEX(收费标合同信息维护!A:Q,MATCH(G5706,收费标合同信息维护!M:M,0),13))=G5706,"有","无"),"无"))</f>
        <v>无</v>
      </c>
      <c r="J5706" s="3" t="s">
        <v>4236</v>
      </c>
      <c r="K5706" s="3" t="s">
        <v>17347</v>
      </c>
      <c r="L5706" s="3" t="s">
        <v>6025</v>
      </c>
      <c r="M5706" s="3" t="s">
        <v>6026</v>
      </c>
      <c r="N5706" s="3" t="s">
        <v>6477</v>
      </c>
      <c r="O5706" s="3" t="s">
        <v>6478</v>
      </c>
      <c r="P5706" s="3" t="s">
        <v>17379</v>
      </c>
      <c r="Q5706" s="3" t="s">
        <v>17380</v>
      </c>
      <c r="R5706" s="3" t="s">
        <v>6490</v>
      </c>
      <c r="S5706" s="3" t="s">
        <v>6627</v>
      </c>
      <c r="T5706" s="3" t="s">
        <v>6537</v>
      </c>
      <c r="U5706" s="3" t="s">
        <v>6538</v>
      </c>
      <c r="V5706" s="3" t="s">
        <v>154</v>
      </c>
      <c r="W5706" s="3" t="s">
        <v>17381</v>
      </c>
      <c r="X5706" s="3" t="s">
        <v>154</v>
      </c>
      <c r="Y5706" s="3" t="s">
        <v>154</v>
      </c>
      <c r="Z5706" s="3" t="s">
        <v>154</v>
      </c>
      <c r="AA5706" s="3" t="s">
        <v>154</v>
      </c>
      <c r="AB5706" s="3" t="s">
        <v>154</v>
      </c>
      <c r="AC5706" s="3" t="s">
        <v>154</v>
      </c>
      <c r="AD5706" s="3" t="s">
        <v>6151</v>
      </c>
      <c r="AE5706" s="3" t="s">
        <v>6151</v>
      </c>
      <c r="AF5706" s="3" t="s">
        <v>6040</v>
      </c>
      <c r="AG5706" s="3" t="s">
        <v>154</v>
      </c>
      <c r="AH5706" s="3" t="s">
        <v>6478</v>
      </c>
      <c r="AI5706" s="3" t="s">
        <v>6482</v>
      </c>
      <c r="AJ5706" s="3" t="s">
        <v>6032</v>
      </c>
    </row>
    <row r="5707" spans="1:36" ht="15">
      <c r="A5707" s="10">
        <v>5846</v>
      </c>
      <c r="B5707" t="str">
        <f>IF(K5707="总计","",INDEX(主数据!A:AD,MATCH(J5707,主数据!A:A,0),9))</f>
        <v>华北大区公司</v>
      </c>
      <c r="C5707" t="str">
        <f>IF(K5707="","",INDEX(主数据!A:AD,MATCH(J5707,主数据!A:A,0),11))</f>
        <v>唐山城区</v>
      </c>
      <c r="D5707" t="str">
        <f t="shared" si="356"/>
        <v>BJ197物业服务费标准方式2.40</v>
      </c>
      <c r="E5707" s="13" t="str">
        <f t="shared" si="358"/>
        <v>2.40</v>
      </c>
      <c r="F5707" s="13" t="str">
        <f>IF(E5707="","",IFERROR(IF(IF(K5707="","",INDEX(收费标合同信息维护!A:Q,MATCH(D5707,收费标合同信息维护!J:J,0),10))=D5707,"有","无"),"无"))</f>
        <v>无</v>
      </c>
      <c r="G5707" s="13" t="str">
        <f t="shared" si="357"/>
        <v/>
      </c>
      <c r="H5707" s="13" t="str">
        <f t="shared" si="359"/>
        <v/>
      </c>
      <c r="I5707" s="13" t="str">
        <f>IF(G5707="","",IFERROR(IF(IF(K5707="","",INDEX(收费标合同信息维护!A:Q,MATCH(G5707,收费标合同信息维护!M:M,0),13))=G5707,"有","无"),"无"))</f>
        <v/>
      </c>
      <c r="J5707" s="3" t="s">
        <v>4236</v>
      </c>
      <c r="K5707" s="3" t="s">
        <v>17347</v>
      </c>
      <c r="L5707" s="3" t="s">
        <v>6025</v>
      </c>
      <c r="M5707" s="3" t="s">
        <v>6026</v>
      </c>
      <c r="N5707" s="3" t="s">
        <v>6477</v>
      </c>
      <c r="O5707" s="3" t="s">
        <v>6478</v>
      </c>
      <c r="P5707" s="3" t="s">
        <v>17382</v>
      </c>
      <c r="Q5707" s="3" t="s">
        <v>17383</v>
      </c>
      <c r="R5707" s="3" t="s">
        <v>6484</v>
      </c>
      <c r="S5707" s="3" t="s">
        <v>6491</v>
      </c>
      <c r="T5707" s="3" t="s">
        <v>6506</v>
      </c>
      <c r="U5707" s="3" t="s">
        <v>154</v>
      </c>
      <c r="V5707" s="3" t="s">
        <v>6765</v>
      </c>
      <c r="W5707" s="3" t="s">
        <v>154</v>
      </c>
      <c r="X5707" s="3" t="s">
        <v>154</v>
      </c>
      <c r="Y5707" s="3" t="s">
        <v>154</v>
      </c>
      <c r="Z5707" s="3" t="s">
        <v>154</v>
      </c>
      <c r="AA5707" s="3" t="s">
        <v>154</v>
      </c>
      <c r="AB5707" s="3" t="s">
        <v>154</v>
      </c>
      <c r="AC5707" s="3" t="s">
        <v>154</v>
      </c>
      <c r="AD5707" s="3" t="s">
        <v>6151</v>
      </c>
      <c r="AE5707" s="3" t="s">
        <v>6151</v>
      </c>
      <c r="AF5707" s="3" t="s">
        <v>154</v>
      </c>
      <c r="AG5707" s="3" t="s">
        <v>154</v>
      </c>
      <c r="AH5707" s="3" t="s">
        <v>6478</v>
      </c>
      <c r="AI5707" s="3" t="s">
        <v>6482</v>
      </c>
      <c r="AJ5707" s="3" t="s">
        <v>18467</v>
      </c>
    </row>
    <row r="5708" spans="1:36" ht="30">
      <c r="A5708" s="10">
        <v>5847</v>
      </c>
      <c r="B5708" t="str">
        <f>IF(K5708="总计","",INDEX(主数据!A:AD,MATCH(J5708,主数据!A:A,0),9))</f>
        <v>华北大区公司</v>
      </c>
      <c r="C5708" t="str">
        <f>IF(K5708="","",INDEX(主数据!A:AD,MATCH(J5708,主数据!A:A,0),11))</f>
        <v>唐山城区</v>
      </c>
      <c r="D5708" t="str">
        <f t="shared" si="356"/>
        <v>BJ197开发商委托停车管理费（固定）标准方式2.40</v>
      </c>
      <c r="E5708" s="13" t="str">
        <f t="shared" si="358"/>
        <v>2.40</v>
      </c>
      <c r="F5708" s="13" t="str">
        <f>IF(E5708="","",IFERROR(IF(IF(K5708="","",INDEX(收费标合同信息维护!A:Q,MATCH(D5708,收费标合同信息维护!J:J,0),10))=D5708,"有","无"),"无"))</f>
        <v>无</v>
      </c>
      <c r="G5708" s="13" t="str">
        <f t="shared" si="357"/>
        <v/>
      </c>
      <c r="H5708" s="13" t="str">
        <f t="shared" si="359"/>
        <v/>
      </c>
      <c r="I5708" s="13" t="str">
        <f>IF(G5708="","",IFERROR(IF(IF(K5708="","",INDEX(收费标合同信息维护!A:Q,MATCH(G5708,收费标合同信息维护!M:M,0),13))=G5708,"有","无"),"无"))</f>
        <v/>
      </c>
      <c r="J5708" s="3" t="s">
        <v>4236</v>
      </c>
      <c r="K5708" s="3" t="s">
        <v>17347</v>
      </c>
      <c r="L5708" s="3" t="s">
        <v>6512</v>
      </c>
      <c r="M5708" s="3" t="s">
        <v>6513</v>
      </c>
      <c r="N5708" s="3" t="s">
        <v>6477</v>
      </c>
      <c r="O5708" s="3" t="s">
        <v>6478</v>
      </c>
      <c r="P5708" s="3" t="s">
        <v>17384</v>
      </c>
      <c r="Q5708" s="3" t="s">
        <v>17385</v>
      </c>
      <c r="R5708" s="3" t="s">
        <v>6484</v>
      </c>
      <c r="S5708" s="3" t="s">
        <v>6491</v>
      </c>
      <c r="T5708" s="3" t="s">
        <v>6506</v>
      </c>
      <c r="U5708" s="3" t="s">
        <v>154</v>
      </c>
      <c r="V5708" s="3" t="s">
        <v>6765</v>
      </c>
      <c r="W5708" s="3" t="s">
        <v>154</v>
      </c>
      <c r="X5708" s="3" t="s">
        <v>154</v>
      </c>
      <c r="Y5708" s="3" t="s">
        <v>154</v>
      </c>
      <c r="Z5708" s="3" t="s">
        <v>154</v>
      </c>
      <c r="AA5708" s="3" t="s">
        <v>154</v>
      </c>
      <c r="AB5708" s="3" t="s">
        <v>154</v>
      </c>
      <c r="AC5708" s="3" t="s">
        <v>154</v>
      </c>
      <c r="AD5708" s="3" t="s">
        <v>6151</v>
      </c>
      <c r="AE5708" s="3" t="s">
        <v>6151</v>
      </c>
      <c r="AF5708" s="3" t="s">
        <v>154</v>
      </c>
      <c r="AG5708" s="3" t="s">
        <v>154</v>
      </c>
      <c r="AH5708" s="3" t="s">
        <v>6478</v>
      </c>
      <c r="AI5708" s="3" t="s">
        <v>6482</v>
      </c>
      <c r="AJ5708" s="3" t="s">
        <v>6489</v>
      </c>
    </row>
    <row r="5709" spans="1:36" ht="30">
      <c r="A5709" s="10">
        <v>5848</v>
      </c>
      <c r="B5709" t="str">
        <f>IF(K5709="总计","",INDEX(主数据!A:AD,MATCH(J5709,主数据!A:A,0),9))</f>
        <v>华南大区公司</v>
      </c>
      <c r="C5709" t="str">
        <f>IF(K5709="","",INDEX(主数据!A:AD,MATCH(J5709,主数据!A:A,0),11))</f>
        <v>海南城区</v>
      </c>
      <c r="D5709" t="str">
        <f t="shared" si="356"/>
        <v>HK15物业服务费标准方式2.50</v>
      </c>
      <c r="E5709" s="13" t="str">
        <f t="shared" si="358"/>
        <v>2.50</v>
      </c>
      <c r="F5709" s="13" t="str">
        <f>IF(E5709="","",IFERROR(IF(IF(K5709="","",INDEX(收费标合同信息维护!A:Q,MATCH(D5709,收费标合同信息维护!J:J,0),10))=D5709,"有","无"),"无"))</f>
        <v>无</v>
      </c>
      <c r="G5709" s="13" t="str">
        <f t="shared" si="357"/>
        <v/>
      </c>
      <c r="H5709" s="13" t="str">
        <f t="shared" si="359"/>
        <v/>
      </c>
      <c r="I5709" s="13" t="str">
        <f>IF(G5709="","",IFERROR(IF(IF(K5709="","",INDEX(收费标合同信息维护!A:Q,MATCH(G5709,收费标合同信息维护!M:M,0),13))=G5709,"有","无"),"无"))</f>
        <v/>
      </c>
      <c r="J5709" s="3" t="s">
        <v>3474</v>
      </c>
      <c r="K5709" s="3" t="s">
        <v>17386</v>
      </c>
      <c r="L5709" s="3" t="s">
        <v>6025</v>
      </c>
      <c r="M5709" s="3" t="s">
        <v>6026</v>
      </c>
      <c r="N5709" s="3" t="s">
        <v>6477</v>
      </c>
      <c r="O5709" s="3" t="s">
        <v>6478</v>
      </c>
      <c r="P5709" s="3" t="s">
        <v>17387</v>
      </c>
      <c r="Q5709" s="3" t="s">
        <v>9056</v>
      </c>
      <c r="R5709" s="3" t="s">
        <v>6484</v>
      </c>
      <c r="S5709" s="3" t="s">
        <v>6491</v>
      </c>
      <c r="T5709" s="3" t="s">
        <v>6590</v>
      </c>
      <c r="U5709" s="3" t="s">
        <v>17388</v>
      </c>
      <c r="V5709" s="3" t="s">
        <v>6675</v>
      </c>
      <c r="W5709" s="3" t="s">
        <v>154</v>
      </c>
      <c r="X5709" s="3" t="s">
        <v>154</v>
      </c>
      <c r="Y5709" s="3" t="s">
        <v>154</v>
      </c>
      <c r="Z5709" s="3" t="s">
        <v>154</v>
      </c>
      <c r="AA5709" s="3" t="s">
        <v>154</v>
      </c>
      <c r="AB5709" s="3" t="s">
        <v>154</v>
      </c>
      <c r="AC5709" s="3" t="s">
        <v>154</v>
      </c>
      <c r="AD5709" s="3" t="s">
        <v>6151</v>
      </c>
      <c r="AE5709" s="3" t="s">
        <v>6151</v>
      </c>
      <c r="AF5709" s="3" t="s">
        <v>154</v>
      </c>
      <c r="AG5709" s="3" t="s">
        <v>154</v>
      </c>
      <c r="AH5709" s="3" t="s">
        <v>6478</v>
      </c>
      <c r="AI5709" s="3" t="s">
        <v>6482</v>
      </c>
      <c r="AJ5709" s="3" t="s">
        <v>17389</v>
      </c>
    </row>
    <row r="5710" spans="1:36" ht="30">
      <c r="A5710" s="10">
        <v>5849</v>
      </c>
      <c r="B5710" t="str">
        <f>IF(K5710="总计","",INDEX(主数据!A:AD,MATCH(J5710,主数据!A:A,0),9))</f>
        <v>华南大区公司</v>
      </c>
      <c r="C5710" t="str">
        <f>IF(K5710="","",INDEX(主数据!A:AD,MATCH(J5710,主数据!A:A,0),11))</f>
        <v>海南城区</v>
      </c>
      <c r="D5710" t="str">
        <f t="shared" si="356"/>
        <v>HK15物业服务费标准方式3.30</v>
      </c>
      <c r="E5710" s="13" t="str">
        <f t="shared" si="358"/>
        <v>3.30</v>
      </c>
      <c r="F5710" s="13" t="str">
        <f>IF(E5710="","",IFERROR(IF(IF(K5710="","",INDEX(收费标合同信息维护!A:Q,MATCH(D5710,收费标合同信息维护!J:J,0),10))=D5710,"有","无"),"无"))</f>
        <v>无</v>
      </c>
      <c r="G5710" s="13" t="str">
        <f t="shared" si="357"/>
        <v/>
      </c>
      <c r="H5710" s="13" t="str">
        <f t="shared" si="359"/>
        <v/>
      </c>
      <c r="I5710" s="13" t="str">
        <f>IF(G5710="","",IFERROR(IF(IF(K5710="","",INDEX(收费标合同信息维护!A:Q,MATCH(G5710,收费标合同信息维护!M:M,0),13))=G5710,"有","无"),"无"))</f>
        <v/>
      </c>
      <c r="J5710" s="3" t="s">
        <v>3474</v>
      </c>
      <c r="K5710" s="3" t="s">
        <v>17386</v>
      </c>
      <c r="L5710" s="3" t="s">
        <v>6025</v>
      </c>
      <c r="M5710" s="3" t="s">
        <v>6026</v>
      </c>
      <c r="N5710" s="3" t="s">
        <v>6477</v>
      </c>
      <c r="O5710" s="3" t="s">
        <v>6478</v>
      </c>
      <c r="P5710" s="3" t="s">
        <v>17390</v>
      </c>
      <c r="Q5710" s="3" t="s">
        <v>14261</v>
      </c>
      <c r="R5710" s="3" t="s">
        <v>6484</v>
      </c>
      <c r="S5710" s="3" t="s">
        <v>6491</v>
      </c>
      <c r="T5710" s="3" t="s">
        <v>6514</v>
      </c>
      <c r="U5710" s="3" t="s">
        <v>154</v>
      </c>
      <c r="V5710" s="3" t="s">
        <v>6732</v>
      </c>
      <c r="W5710" s="3" t="s">
        <v>154</v>
      </c>
      <c r="X5710" s="3" t="s">
        <v>154</v>
      </c>
      <c r="Y5710" s="3" t="s">
        <v>154</v>
      </c>
      <c r="Z5710" s="3" t="s">
        <v>154</v>
      </c>
      <c r="AA5710" s="3" t="s">
        <v>154</v>
      </c>
      <c r="AB5710" s="3" t="s">
        <v>154</v>
      </c>
      <c r="AC5710" s="3" t="s">
        <v>154</v>
      </c>
      <c r="AD5710" s="3" t="s">
        <v>6151</v>
      </c>
      <c r="AE5710" s="3" t="s">
        <v>6151</v>
      </c>
      <c r="AF5710" s="3" t="s">
        <v>154</v>
      </c>
      <c r="AG5710" s="3" t="s">
        <v>154</v>
      </c>
      <c r="AH5710" s="3" t="s">
        <v>6478</v>
      </c>
      <c r="AI5710" s="3" t="s">
        <v>6482</v>
      </c>
      <c r="AJ5710" s="3" t="s">
        <v>49</v>
      </c>
    </row>
    <row r="5711" spans="1:36" ht="30">
      <c r="A5711" s="10">
        <v>5850</v>
      </c>
      <c r="B5711" t="str">
        <f>IF(K5711="总计","",INDEX(主数据!A:AD,MATCH(J5711,主数据!A:A,0),9))</f>
        <v>华南大区公司</v>
      </c>
      <c r="C5711" t="str">
        <f>IF(K5711="","",INDEX(主数据!A:AD,MATCH(J5711,主数据!A:A,0),11))</f>
        <v>海南城区</v>
      </c>
      <c r="D5711" t="str">
        <f t="shared" si="356"/>
        <v>HK15空置物业费标准方式2.50</v>
      </c>
      <c r="E5711" s="13" t="str">
        <f t="shared" si="358"/>
        <v>2.50</v>
      </c>
      <c r="F5711" s="13" t="str">
        <f>IF(E5711="","",IFERROR(IF(IF(K5711="","",INDEX(收费标合同信息维护!A:Q,MATCH(D5711,收费标合同信息维护!J:J,0),10))=D5711,"有","无"),"无"))</f>
        <v>无</v>
      </c>
      <c r="G5711" s="13" t="str">
        <f t="shared" si="357"/>
        <v/>
      </c>
      <c r="H5711" s="13" t="str">
        <f t="shared" si="359"/>
        <v/>
      </c>
      <c r="I5711" s="13" t="str">
        <f>IF(G5711="","",IFERROR(IF(IF(K5711="","",INDEX(收费标合同信息维护!A:Q,MATCH(G5711,收费标合同信息维护!M:M,0),13))=G5711,"有","无"),"无"))</f>
        <v/>
      </c>
      <c r="J5711" s="3" t="s">
        <v>3474</v>
      </c>
      <c r="K5711" s="3" t="s">
        <v>17386</v>
      </c>
      <c r="L5711" s="3" t="s">
        <v>6580</v>
      </c>
      <c r="M5711" s="3" t="s">
        <v>6581</v>
      </c>
      <c r="N5711" s="3" t="s">
        <v>6477</v>
      </c>
      <c r="O5711" s="3" t="s">
        <v>6478</v>
      </c>
      <c r="P5711" s="3" t="s">
        <v>17391</v>
      </c>
      <c r="Q5711" s="3" t="s">
        <v>17392</v>
      </c>
      <c r="R5711" s="3" t="s">
        <v>6484</v>
      </c>
      <c r="S5711" s="3" t="s">
        <v>6491</v>
      </c>
      <c r="T5711" s="3" t="s">
        <v>7411</v>
      </c>
      <c r="U5711" s="3" t="s">
        <v>154</v>
      </c>
      <c r="V5711" s="3" t="s">
        <v>6675</v>
      </c>
      <c r="W5711" s="3" t="s">
        <v>154</v>
      </c>
      <c r="X5711" s="3" t="s">
        <v>154</v>
      </c>
      <c r="Y5711" s="3" t="s">
        <v>154</v>
      </c>
      <c r="Z5711" s="3" t="s">
        <v>154</v>
      </c>
      <c r="AA5711" s="3" t="s">
        <v>154</v>
      </c>
      <c r="AB5711" s="3" t="s">
        <v>154</v>
      </c>
      <c r="AC5711" s="3" t="s">
        <v>154</v>
      </c>
      <c r="AD5711" s="3" t="s">
        <v>6151</v>
      </c>
      <c r="AE5711" s="3" t="s">
        <v>6151</v>
      </c>
      <c r="AF5711" s="3" t="s">
        <v>154</v>
      </c>
      <c r="AG5711" s="3" t="s">
        <v>154</v>
      </c>
      <c r="AH5711" s="3" t="s">
        <v>6478</v>
      </c>
      <c r="AI5711" s="3" t="s">
        <v>6482</v>
      </c>
      <c r="AJ5711" s="3" t="s">
        <v>6489</v>
      </c>
    </row>
    <row r="5712" spans="1:36" ht="30">
      <c r="A5712" s="10">
        <v>5851</v>
      </c>
      <c r="B5712" t="str">
        <f>IF(K5712="总计","",INDEX(主数据!A:AD,MATCH(J5712,主数据!A:A,0),9))</f>
        <v>华南大区公司</v>
      </c>
      <c r="C5712" t="str">
        <f>IF(K5712="","",INDEX(主数据!A:AD,MATCH(J5712,主数据!A:A,0),11))</f>
        <v>海南城区</v>
      </c>
      <c r="D5712" t="str">
        <f t="shared" si="356"/>
        <v>HK15空置物业费标准方式3.30</v>
      </c>
      <c r="E5712" s="13" t="str">
        <f t="shared" si="358"/>
        <v>3.30</v>
      </c>
      <c r="F5712" s="13" t="str">
        <f>IF(E5712="","",IFERROR(IF(IF(K5712="","",INDEX(收费标合同信息维护!A:Q,MATCH(D5712,收费标合同信息维护!J:J,0),10))=D5712,"有","无"),"无"))</f>
        <v>无</v>
      </c>
      <c r="G5712" s="13" t="str">
        <f t="shared" si="357"/>
        <v/>
      </c>
      <c r="H5712" s="13" t="str">
        <f t="shared" si="359"/>
        <v/>
      </c>
      <c r="I5712" s="13" t="str">
        <f>IF(G5712="","",IFERROR(IF(IF(K5712="","",INDEX(收费标合同信息维护!A:Q,MATCH(G5712,收费标合同信息维护!M:M,0),13))=G5712,"有","无"),"无"))</f>
        <v/>
      </c>
      <c r="J5712" s="3" t="s">
        <v>3474</v>
      </c>
      <c r="K5712" s="3" t="s">
        <v>17386</v>
      </c>
      <c r="L5712" s="3" t="s">
        <v>6580</v>
      </c>
      <c r="M5712" s="3" t="s">
        <v>6581</v>
      </c>
      <c r="N5712" s="3" t="s">
        <v>6477</v>
      </c>
      <c r="O5712" s="3" t="s">
        <v>6478</v>
      </c>
      <c r="P5712" s="3" t="s">
        <v>17393</v>
      </c>
      <c r="Q5712" s="3" t="s">
        <v>17394</v>
      </c>
      <c r="R5712" s="3" t="s">
        <v>6484</v>
      </c>
      <c r="S5712" s="3" t="s">
        <v>6491</v>
      </c>
      <c r="T5712" s="3" t="s">
        <v>6514</v>
      </c>
      <c r="U5712" s="3" t="s">
        <v>154</v>
      </c>
      <c r="V5712" s="3" t="s">
        <v>6732</v>
      </c>
      <c r="W5712" s="3" t="s">
        <v>154</v>
      </c>
      <c r="X5712" s="3" t="s">
        <v>154</v>
      </c>
      <c r="Y5712" s="3" t="s">
        <v>154</v>
      </c>
      <c r="Z5712" s="3" t="s">
        <v>154</v>
      </c>
      <c r="AA5712" s="3" t="s">
        <v>154</v>
      </c>
      <c r="AB5712" s="3" t="s">
        <v>154</v>
      </c>
      <c r="AC5712" s="3" t="s">
        <v>154</v>
      </c>
      <c r="AD5712" s="3" t="s">
        <v>6151</v>
      </c>
      <c r="AE5712" s="3" t="s">
        <v>6151</v>
      </c>
      <c r="AF5712" s="3" t="s">
        <v>154</v>
      </c>
      <c r="AG5712" s="3" t="s">
        <v>154</v>
      </c>
      <c r="AH5712" s="3" t="s">
        <v>6478</v>
      </c>
      <c r="AI5712" s="3" t="s">
        <v>6482</v>
      </c>
      <c r="AJ5712" s="3" t="s">
        <v>6489</v>
      </c>
    </row>
    <row r="5713" spans="1:36" ht="15">
      <c r="A5713" s="10">
        <v>5852</v>
      </c>
      <c r="B5713" t="str">
        <f>IF(K5713="总计","",INDEX(主数据!A:AD,MATCH(J5713,主数据!A:A,0),9))</f>
        <v>华西大区公司</v>
      </c>
      <c r="C5713" t="str">
        <f>IF(K5713="","",INDEX(主数据!A:AD,MATCH(J5713,主数据!A:A,0),11))</f>
        <v>呼和浩特东区</v>
      </c>
      <c r="D5713" t="str">
        <f t="shared" si="356"/>
        <v>NM100物业服务费标准方式1.65</v>
      </c>
      <c r="E5713" s="13" t="str">
        <f t="shared" si="358"/>
        <v>1.65</v>
      </c>
      <c r="F5713" s="13" t="str">
        <f>IF(E5713="","",IFERROR(IF(IF(K5713="","",INDEX(收费标合同信息维护!A:Q,MATCH(D5713,收费标合同信息维护!J:J,0),10))=D5713,"有","无"),"无"))</f>
        <v>无</v>
      </c>
      <c r="G5713" s="13" t="str">
        <f t="shared" si="357"/>
        <v/>
      </c>
      <c r="H5713" s="13" t="str">
        <f t="shared" si="359"/>
        <v/>
      </c>
      <c r="I5713" s="13" t="str">
        <f>IF(G5713="","",IFERROR(IF(IF(K5713="","",INDEX(收费标合同信息维护!A:Q,MATCH(G5713,收费标合同信息维护!M:M,0),13))=G5713,"有","无"),"无"))</f>
        <v/>
      </c>
      <c r="J5713" s="3" t="s">
        <v>3561</v>
      </c>
      <c r="K5713" s="3" t="s">
        <v>17395</v>
      </c>
      <c r="L5713" s="3" t="s">
        <v>6025</v>
      </c>
      <c r="M5713" s="3" t="s">
        <v>6026</v>
      </c>
      <c r="N5713" s="3" t="s">
        <v>6477</v>
      </c>
      <c r="O5713" s="3" t="s">
        <v>6478</v>
      </c>
      <c r="P5713" s="3" t="s">
        <v>6646</v>
      </c>
      <c r="Q5713" s="3" t="s">
        <v>6026</v>
      </c>
      <c r="R5713" s="3" t="s">
        <v>6484</v>
      </c>
      <c r="S5713" s="3" t="s">
        <v>6491</v>
      </c>
      <c r="T5713" s="3" t="s">
        <v>6496</v>
      </c>
      <c r="U5713" s="3" t="s">
        <v>154</v>
      </c>
      <c r="V5713" s="3" t="s">
        <v>9613</v>
      </c>
      <c r="W5713" s="3" t="s">
        <v>154</v>
      </c>
      <c r="X5713" s="3" t="s">
        <v>154</v>
      </c>
      <c r="Y5713" s="3" t="s">
        <v>154</v>
      </c>
      <c r="Z5713" s="3" t="s">
        <v>154</v>
      </c>
      <c r="AA5713" s="3" t="s">
        <v>154</v>
      </c>
      <c r="AB5713" s="3" t="s">
        <v>154</v>
      </c>
      <c r="AC5713" s="3" t="s">
        <v>154</v>
      </c>
      <c r="AD5713" s="3" t="s">
        <v>6151</v>
      </c>
      <c r="AE5713" s="3" t="s">
        <v>6151</v>
      </c>
      <c r="AF5713" s="3" t="s">
        <v>154</v>
      </c>
      <c r="AG5713" s="3" t="s">
        <v>154</v>
      </c>
      <c r="AH5713" s="3" t="s">
        <v>6478</v>
      </c>
      <c r="AI5713" s="3" t="s">
        <v>6482</v>
      </c>
      <c r="AJ5713" s="3" t="s">
        <v>17396</v>
      </c>
    </row>
    <row r="5714" spans="1:36" ht="30">
      <c r="A5714" s="10">
        <v>5853</v>
      </c>
      <c r="B5714" t="str">
        <f>IF(K5714="总计","",INDEX(主数据!A:AD,MATCH(J5714,主数据!A:A,0),9))</f>
        <v>华西大区公司</v>
      </c>
      <c r="C5714" t="str">
        <f>IF(K5714="","",INDEX(主数据!A:AD,MATCH(J5714,主数据!A:A,0),11))</f>
        <v>呼和浩特东区</v>
      </c>
      <c r="D5714" t="str">
        <f t="shared" si="356"/>
        <v>NM100开发商委托停车管理费（固定）标准方式60.00</v>
      </c>
      <c r="E5714" s="13" t="str">
        <f t="shared" si="358"/>
        <v>60.00</v>
      </c>
      <c r="F5714" s="13" t="str">
        <f>IF(E5714="","",IFERROR(IF(IF(K5714="","",INDEX(收费标合同信息维护!A:Q,MATCH(D5714,收费标合同信息维护!J:J,0),10))=D5714,"有","无"),"无"))</f>
        <v>无</v>
      </c>
      <c r="G5714" s="13" t="str">
        <f t="shared" si="357"/>
        <v/>
      </c>
      <c r="H5714" s="13" t="str">
        <f t="shared" si="359"/>
        <v/>
      </c>
      <c r="I5714" s="13" t="str">
        <f>IF(G5714="","",IFERROR(IF(IF(K5714="","",INDEX(收费标合同信息维护!A:Q,MATCH(G5714,收费标合同信息维护!M:M,0),13))=G5714,"有","无"),"无"))</f>
        <v/>
      </c>
      <c r="J5714" s="3" t="s">
        <v>3561</v>
      </c>
      <c r="K5714" s="3" t="s">
        <v>17395</v>
      </c>
      <c r="L5714" s="3" t="s">
        <v>6512</v>
      </c>
      <c r="M5714" s="3" t="s">
        <v>6513</v>
      </c>
      <c r="N5714" s="3" t="s">
        <v>6477</v>
      </c>
      <c r="O5714" s="3" t="s">
        <v>6478</v>
      </c>
      <c r="P5714" s="3" t="s">
        <v>18468</v>
      </c>
      <c r="Q5714" s="3" t="s">
        <v>18469</v>
      </c>
      <c r="R5714" s="3" t="s">
        <v>6484</v>
      </c>
      <c r="S5714" s="3" t="s">
        <v>6491</v>
      </c>
      <c r="T5714" s="3" t="s">
        <v>6506</v>
      </c>
      <c r="U5714" s="3" t="s">
        <v>154</v>
      </c>
      <c r="V5714" s="3" t="s">
        <v>7016</v>
      </c>
      <c r="W5714" s="3" t="s">
        <v>154</v>
      </c>
      <c r="X5714" s="3" t="s">
        <v>154</v>
      </c>
      <c r="Y5714" s="3" t="s">
        <v>154</v>
      </c>
      <c r="Z5714" s="3" t="s">
        <v>154</v>
      </c>
      <c r="AA5714" s="3" t="s">
        <v>154</v>
      </c>
      <c r="AB5714" s="3" t="s">
        <v>154</v>
      </c>
      <c r="AC5714" s="3" t="s">
        <v>154</v>
      </c>
      <c r="AD5714" s="3" t="s">
        <v>6151</v>
      </c>
      <c r="AE5714" s="3" t="s">
        <v>6151</v>
      </c>
      <c r="AF5714" s="3" t="s">
        <v>154</v>
      </c>
      <c r="AG5714" s="3" t="s">
        <v>154</v>
      </c>
      <c r="AH5714" s="3" t="s">
        <v>6478</v>
      </c>
      <c r="AI5714" s="3" t="s">
        <v>6482</v>
      </c>
      <c r="AJ5714" s="3" t="s">
        <v>18470</v>
      </c>
    </row>
    <row r="5715" spans="1:36" ht="30">
      <c r="A5715" s="10">
        <v>5854</v>
      </c>
      <c r="B5715" t="str">
        <f>IF(K5715="总计","",INDEX(主数据!A:AD,MATCH(J5715,主数据!A:A,0),9))</f>
        <v>华西大区公司</v>
      </c>
      <c r="C5715" t="str">
        <f>IF(K5715="","",INDEX(主数据!A:AD,MATCH(J5715,主数据!A:A,0),11))</f>
        <v>呼和浩特东区</v>
      </c>
      <c r="D5715" t="str">
        <f t="shared" si="356"/>
        <v>NM100小业主委托停车管理费（固定）定额</v>
      </c>
      <c r="E5715" s="13" t="str">
        <f t="shared" si="358"/>
        <v/>
      </c>
      <c r="F5715" s="13" t="str">
        <f>IF(E5715="","",IFERROR(IF(IF(K5715="","",INDEX(收费标合同信息维护!A:Q,MATCH(D5715,收费标合同信息维护!J:J,0),10))=D5715,"有","无"),"无"))</f>
        <v/>
      </c>
      <c r="G5715" s="13" t="str">
        <f t="shared" si="357"/>
        <v>NM100小业主委托停车管理费（固定）定额90.00</v>
      </c>
      <c r="H5715" s="13" t="str">
        <f t="shared" si="359"/>
        <v>90.00</v>
      </c>
      <c r="I5715" s="13" t="str">
        <f>IF(G5715="","",IFERROR(IF(IF(K5715="","",INDEX(收费标合同信息维护!A:Q,MATCH(G5715,收费标合同信息维护!M:M,0),13))=G5715,"有","无"),"无"))</f>
        <v>无</v>
      </c>
      <c r="J5715" s="3" t="s">
        <v>3561</v>
      </c>
      <c r="K5715" s="3" t="s">
        <v>17395</v>
      </c>
      <c r="L5715" s="3" t="s">
        <v>7013</v>
      </c>
      <c r="M5715" s="3" t="s">
        <v>7014</v>
      </c>
      <c r="N5715" s="3" t="s">
        <v>6477</v>
      </c>
      <c r="O5715" s="3" t="s">
        <v>6478</v>
      </c>
      <c r="P5715" s="3" t="s">
        <v>17397</v>
      </c>
      <c r="Q5715" s="3" t="s">
        <v>17398</v>
      </c>
      <c r="R5715" s="3" t="s">
        <v>6490</v>
      </c>
      <c r="S5715" s="3" t="s">
        <v>6491</v>
      </c>
      <c r="T5715" s="3" t="s">
        <v>6537</v>
      </c>
      <c r="U5715" s="3" t="s">
        <v>154</v>
      </c>
      <c r="V5715" s="3" t="s">
        <v>154</v>
      </c>
      <c r="W5715" s="3" t="s">
        <v>7163</v>
      </c>
      <c r="X5715" s="3" t="s">
        <v>154</v>
      </c>
      <c r="Y5715" s="3" t="s">
        <v>154</v>
      </c>
      <c r="Z5715" s="3" t="s">
        <v>154</v>
      </c>
      <c r="AA5715" s="3" t="s">
        <v>154</v>
      </c>
      <c r="AB5715" s="3" t="s">
        <v>154</v>
      </c>
      <c r="AC5715" s="3" t="s">
        <v>154</v>
      </c>
      <c r="AD5715" s="3" t="s">
        <v>6151</v>
      </c>
      <c r="AE5715" s="3" t="s">
        <v>6151</v>
      </c>
      <c r="AF5715" s="3" t="s">
        <v>6040</v>
      </c>
      <c r="AG5715" s="3" t="s">
        <v>154</v>
      </c>
      <c r="AH5715" s="3" t="s">
        <v>6478</v>
      </c>
      <c r="AI5715" s="3" t="s">
        <v>6482</v>
      </c>
      <c r="AJ5715" s="3" t="s">
        <v>18471</v>
      </c>
    </row>
    <row r="5716" spans="1:36" ht="30">
      <c r="A5716" s="10">
        <v>5855</v>
      </c>
      <c r="B5716" t="str">
        <f>IF(K5716="总计","",INDEX(主数据!A:AD,MATCH(J5716,主数据!A:A,0),9))</f>
        <v>华西大区公司</v>
      </c>
      <c r="C5716" t="str">
        <f>IF(K5716="","",INDEX(主数据!A:AD,MATCH(J5716,主数据!A:A,0),11))</f>
        <v>呼和浩特东区</v>
      </c>
      <c r="D5716" t="str">
        <f t="shared" si="356"/>
        <v>NM100小业主委托停车管理费（固定）定额</v>
      </c>
      <c r="E5716" s="13" t="str">
        <f t="shared" si="358"/>
        <v/>
      </c>
      <c r="F5716" s="13" t="str">
        <f>IF(E5716="","",IFERROR(IF(IF(K5716="","",INDEX(收费标合同信息维护!A:Q,MATCH(D5716,收费标合同信息维护!J:J,0),10))=D5716,"有","无"),"无"))</f>
        <v/>
      </c>
      <c r="G5716" s="13" t="str">
        <f t="shared" si="357"/>
        <v>NM100小业主委托停车管理费（固定）定额180.00</v>
      </c>
      <c r="H5716" s="13" t="str">
        <f t="shared" si="359"/>
        <v>180.00</v>
      </c>
      <c r="I5716" s="13" t="str">
        <f>IF(G5716="","",IFERROR(IF(IF(K5716="","",INDEX(收费标合同信息维护!A:Q,MATCH(G5716,收费标合同信息维护!M:M,0),13))=G5716,"有","无"),"无"))</f>
        <v>无</v>
      </c>
      <c r="J5716" s="3" t="s">
        <v>3561</v>
      </c>
      <c r="K5716" s="3" t="s">
        <v>17395</v>
      </c>
      <c r="L5716" s="3" t="s">
        <v>7013</v>
      </c>
      <c r="M5716" s="3" t="s">
        <v>7014</v>
      </c>
      <c r="N5716" s="3" t="s">
        <v>6477</v>
      </c>
      <c r="O5716" s="3" t="s">
        <v>6478</v>
      </c>
      <c r="P5716" s="3" t="s">
        <v>17399</v>
      </c>
      <c r="Q5716" s="3" t="s">
        <v>17400</v>
      </c>
      <c r="R5716" s="3" t="s">
        <v>6490</v>
      </c>
      <c r="S5716" s="3" t="s">
        <v>6491</v>
      </c>
      <c r="T5716" s="3" t="s">
        <v>6537</v>
      </c>
      <c r="U5716" s="3" t="s">
        <v>154</v>
      </c>
      <c r="V5716" s="3" t="s">
        <v>154</v>
      </c>
      <c r="W5716" s="3" t="s">
        <v>6515</v>
      </c>
      <c r="X5716" s="3" t="s">
        <v>154</v>
      </c>
      <c r="Y5716" s="3" t="s">
        <v>154</v>
      </c>
      <c r="Z5716" s="3" t="s">
        <v>154</v>
      </c>
      <c r="AA5716" s="3" t="s">
        <v>154</v>
      </c>
      <c r="AB5716" s="3" t="s">
        <v>154</v>
      </c>
      <c r="AC5716" s="3" t="s">
        <v>154</v>
      </c>
      <c r="AD5716" s="3" t="s">
        <v>6151</v>
      </c>
      <c r="AE5716" s="3" t="s">
        <v>6151</v>
      </c>
      <c r="AF5716" s="3" t="s">
        <v>6040</v>
      </c>
      <c r="AG5716" s="3" t="s">
        <v>154</v>
      </c>
      <c r="AH5716" s="3" t="s">
        <v>6478</v>
      </c>
      <c r="AI5716" s="3" t="s">
        <v>6482</v>
      </c>
      <c r="AJ5716" s="3" t="s">
        <v>19</v>
      </c>
    </row>
    <row r="5717" spans="1:36" ht="30">
      <c r="A5717" s="10">
        <v>5856</v>
      </c>
      <c r="B5717" t="str">
        <f>IF(K5717="总计","",INDEX(主数据!A:AD,MATCH(J5717,主数据!A:A,0),9))</f>
        <v>华西大区公司</v>
      </c>
      <c r="C5717" t="str">
        <f>IF(K5717="","",INDEX(主数据!A:AD,MATCH(J5717,主数据!A:A,0),11))</f>
        <v>呼和浩特东区</v>
      </c>
      <c r="D5717" t="str">
        <f t="shared" si="356"/>
        <v>NM100小业主委托停车管理费（固定）定额</v>
      </c>
      <c r="E5717" s="13" t="str">
        <f t="shared" si="358"/>
        <v/>
      </c>
      <c r="F5717" s="13" t="str">
        <f>IF(E5717="","",IFERROR(IF(IF(K5717="","",INDEX(收费标合同信息维护!A:Q,MATCH(D5717,收费标合同信息维护!J:J,0),10))=D5717,"有","无"),"无"))</f>
        <v/>
      </c>
      <c r="G5717" s="13" t="str">
        <f t="shared" si="357"/>
        <v>NM100小业主委托停车管理费（固定）定额270.00</v>
      </c>
      <c r="H5717" s="13" t="str">
        <f t="shared" si="359"/>
        <v>270.00</v>
      </c>
      <c r="I5717" s="13" t="str">
        <f>IF(G5717="","",IFERROR(IF(IF(K5717="","",INDEX(收费标合同信息维护!A:Q,MATCH(G5717,收费标合同信息维护!M:M,0),13))=G5717,"有","无"),"无"))</f>
        <v>无</v>
      </c>
      <c r="J5717" s="3" t="s">
        <v>3561</v>
      </c>
      <c r="K5717" s="3" t="s">
        <v>17395</v>
      </c>
      <c r="L5717" s="3" t="s">
        <v>7013</v>
      </c>
      <c r="M5717" s="3" t="s">
        <v>7014</v>
      </c>
      <c r="N5717" s="3" t="s">
        <v>6477</v>
      </c>
      <c r="O5717" s="3" t="s">
        <v>6478</v>
      </c>
      <c r="P5717" s="3" t="s">
        <v>17401</v>
      </c>
      <c r="Q5717" s="3" t="s">
        <v>17402</v>
      </c>
      <c r="R5717" s="3" t="s">
        <v>6490</v>
      </c>
      <c r="S5717" s="3" t="s">
        <v>6491</v>
      </c>
      <c r="T5717" s="3" t="s">
        <v>6537</v>
      </c>
      <c r="U5717" s="3" t="s">
        <v>154</v>
      </c>
      <c r="V5717" s="3" t="s">
        <v>154</v>
      </c>
      <c r="W5717" s="3" t="s">
        <v>9393</v>
      </c>
      <c r="X5717" s="3" t="s">
        <v>154</v>
      </c>
      <c r="Y5717" s="3" t="s">
        <v>154</v>
      </c>
      <c r="Z5717" s="3" t="s">
        <v>154</v>
      </c>
      <c r="AA5717" s="3" t="s">
        <v>154</v>
      </c>
      <c r="AB5717" s="3" t="s">
        <v>154</v>
      </c>
      <c r="AC5717" s="3" t="s">
        <v>154</v>
      </c>
      <c r="AD5717" s="3" t="s">
        <v>6151</v>
      </c>
      <c r="AE5717" s="3" t="s">
        <v>6151</v>
      </c>
      <c r="AF5717" s="3" t="s">
        <v>6040</v>
      </c>
      <c r="AG5717" s="3" t="s">
        <v>154</v>
      </c>
      <c r="AH5717" s="3" t="s">
        <v>6478</v>
      </c>
      <c r="AI5717" s="3" t="s">
        <v>6482</v>
      </c>
      <c r="AJ5717" s="3" t="s">
        <v>6032</v>
      </c>
    </row>
    <row r="5718" spans="1:36" ht="15">
      <c r="A5718" s="10">
        <v>5857</v>
      </c>
      <c r="B5718" t="str">
        <f>IF(K5718="总计","",INDEX(主数据!A:AD,MATCH(J5718,主数据!A:A,0),9))</f>
        <v>华南大区公司</v>
      </c>
      <c r="C5718" t="str">
        <f>IF(K5718="","",INDEX(主数据!A:AD,MATCH(J5718,主数据!A:A,0),11))</f>
        <v>长沙东区</v>
      </c>
      <c r="D5718" t="str">
        <f t="shared" si="356"/>
        <v>CS23物业服务费标准方式1.60</v>
      </c>
      <c r="E5718" s="13" t="str">
        <f t="shared" si="358"/>
        <v>1.60</v>
      </c>
      <c r="F5718" s="13" t="str">
        <f>IF(E5718="","",IFERROR(IF(IF(K5718="","",INDEX(收费标合同信息维护!A:Q,MATCH(D5718,收费标合同信息维护!J:J,0),10))=D5718,"有","无"),"无"))</f>
        <v>无</v>
      </c>
      <c r="G5718" s="13" t="str">
        <f t="shared" si="357"/>
        <v/>
      </c>
      <c r="H5718" s="13" t="str">
        <f t="shared" si="359"/>
        <v/>
      </c>
      <c r="I5718" s="13" t="str">
        <f>IF(G5718="","",IFERROR(IF(IF(K5718="","",INDEX(收费标合同信息维护!A:Q,MATCH(G5718,收费标合同信息维护!M:M,0),13))=G5718,"有","无"),"无"))</f>
        <v/>
      </c>
      <c r="J5718" s="3" t="s">
        <v>2521</v>
      </c>
      <c r="K5718" s="3" t="s">
        <v>17403</v>
      </c>
      <c r="L5718" s="3" t="s">
        <v>6025</v>
      </c>
      <c r="M5718" s="3" t="s">
        <v>6026</v>
      </c>
      <c r="N5718" s="3" t="s">
        <v>6477</v>
      </c>
      <c r="O5718" s="3" t="s">
        <v>6478</v>
      </c>
      <c r="P5718" s="3" t="s">
        <v>6721</v>
      </c>
      <c r="Q5718" s="3" t="s">
        <v>7355</v>
      </c>
      <c r="R5718" s="3" t="s">
        <v>6484</v>
      </c>
      <c r="S5718" s="3" t="s">
        <v>6485</v>
      </c>
      <c r="T5718" s="3" t="s">
        <v>6493</v>
      </c>
      <c r="U5718" s="3" t="s">
        <v>154</v>
      </c>
      <c r="V5718" s="3" t="s">
        <v>9398</v>
      </c>
      <c r="W5718" s="3" t="s">
        <v>154</v>
      </c>
      <c r="X5718" s="3" t="s">
        <v>154</v>
      </c>
      <c r="Y5718" s="3" t="s">
        <v>154</v>
      </c>
      <c r="Z5718" s="3" t="s">
        <v>154</v>
      </c>
      <c r="AA5718" s="3" t="s">
        <v>154</v>
      </c>
      <c r="AB5718" s="3" t="s">
        <v>154</v>
      </c>
      <c r="AC5718" s="3" t="s">
        <v>154</v>
      </c>
      <c r="AD5718" s="3" t="s">
        <v>6151</v>
      </c>
      <c r="AE5718" s="3" t="s">
        <v>6151</v>
      </c>
      <c r="AF5718" s="3" t="s">
        <v>6040</v>
      </c>
      <c r="AG5718" s="3" t="s">
        <v>154</v>
      </c>
      <c r="AH5718" s="3" t="s">
        <v>6478</v>
      </c>
      <c r="AI5718" s="3" t="s">
        <v>6482</v>
      </c>
      <c r="AJ5718" s="3" t="s">
        <v>17404</v>
      </c>
    </row>
    <row r="5719" spans="1:36" ht="15">
      <c r="A5719" s="10">
        <v>5858</v>
      </c>
      <c r="B5719" t="str">
        <f>IF(K5719="总计","",INDEX(主数据!A:AD,MATCH(J5719,主数据!A:A,0),9))</f>
        <v>华南大区公司</v>
      </c>
      <c r="C5719" t="str">
        <f>IF(K5719="","",INDEX(主数据!A:AD,MATCH(J5719,主数据!A:A,0),11))</f>
        <v>长沙东区</v>
      </c>
      <c r="D5719" t="str">
        <f t="shared" si="356"/>
        <v>CS23物业服务费标准方式1.10</v>
      </c>
      <c r="E5719" s="13" t="str">
        <f t="shared" si="358"/>
        <v>1.10</v>
      </c>
      <c r="F5719" s="13" t="str">
        <f>IF(E5719="","",IFERROR(IF(IF(K5719="","",INDEX(收费标合同信息维护!A:Q,MATCH(D5719,收费标合同信息维护!J:J,0),10))=D5719,"有","无"),"无"))</f>
        <v>无</v>
      </c>
      <c r="G5719" s="13" t="str">
        <f t="shared" si="357"/>
        <v/>
      </c>
      <c r="H5719" s="13" t="str">
        <f t="shared" si="359"/>
        <v/>
      </c>
      <c r="I5719" s="13" t="str">
        <f>IF(G5719="","",IFERROR(IF(IF(K5719="","",INDEX(收费标合同信息维护!A:Q,MATCH(G5719,收费标合同信息维护!M:M,0),13))=G5719,"有","无"),"无"))</f>
        <v/>
      </c>
      <c r="J5719" s="3" t="s">
        <v>2521</v>
      </c>
      <c r="K5719" s="3" t="s">
        <v>17403</v>
      </c>
      <c r="L5719" s="3" t="s">
        <v>6025</v>
      </c>
      <c r="M5719" s="3" t="s">
        <v>6026</v>
      </c>
      <c r="N5719" s="3" t="s">
        <v>6477</v>
      </c>
      <c r="O5719" s="3" t="s">
        <v>6478</v>
      </c>
      <c r="P5719" s="3" t="s">
        <v>7517</v>
      </c>
      <c r="Q5719" s="3" t="s">
        <v>17405</v>
      </c>
      <c r="R5719" s="3" t="s">
        <v>6484</v>
      </c>
      <c r="S5719" s="3" t="s">
        <v>6491</v>
      </c>
      <c r="T5719" s="3" t="s">
        <v>6493</v>
      </c>
      <c r="U5719" s="3" t="s">
        <v>7034</v>
      </c>
      <c r="V5719" s="3" t="s">
        <v>6488</v>
      </c>
      <c r="W5719" s="3" t="s">
        <v>154</v>
      </c>
      <c r="X5719" s="3" t="s">
        <v>154</v>
      </c>
      <c r="Y5719" s="3" t="s">
        <v>154</v>
      </c>
      <c r="Z5719" s="3" t="s">
        <v>154</v>
      </c>
      <c r="AA5719" s="3" t="s">
        <v>154</v>
      </c>
      <c r="AB5719" s="3" t="s">
        <v>154</v>
      </c>
      <c r="AC5719" s="3" t="s">
        <v>154</v>
      </c>
      <c r="AD5719" s="3" t="s">
        <v>6151</v>
      </c>
      <c r="AE5719" s="3" t="s">
        <v>6151</v>
      </c>
      <c r="AF5719" s="3" t="s">
        <v>6040</v>
      </c>
      <c r="AG5719" s="3" t="s">
        <v>154</v>
      </c>
      <c r="AH5719" s="3" t="s">
        <v>6478</v>
      </c>
      <c r="AI5719" s="3" t="s">
        <v>6482</v>
      </c>
      <c r="AJ5719" s="3" t="s">
        <v>6038</v>
      </c>
    </row>
    <row r="5720" spans="1:36" ht="15">
      <c r="A5720" s="10">
        <v>5859</v>
      </c>
      <c r="B5720" t="str">
        <f>IF(K5720="总计","",INDEX(主数据!A:AD,MATCH(J5720,主数据!A:A,0),9))</f>
        <v>华南大区公司</v>
      </c>
      <c r="C5720" t="str">
        <f>IF(K5720="","",INDEX(主数据!A:AD,MATCH(J5720,主数据!A:A,0),11))</f>
        <v>长沙东区</v>
      </c>
      <c r="D5720" t="str">
        <f t="shared" si="356"/>
        <v>CS23物业服务费标准方式2.50</v>
      </c>
      <c r="E5720" s="13" t="str">
        <f t="shared" si="358"/>
        <v>2.50</v>
      </c>
      <c r="F5720" s="13" t="str">
        <f>IF(E5720="","",IFERROR(IF(IF(K5720="","",INDEX(收费标合同信息维护!A:Q,MATCH(D5720,收费标合同信息维护!J:J,0),10))=D5720,"有","无"),"无"))</f>
        <v>无</v>
      </c>
      <c r="G5720" s="13" t="str">
        <f t="shared" si="357"/>
        <v/>
      </c>
      <c r="H5720" s="13" t="str">
        <f t="shared" si="359"/>
        <v/>
      </c>
      <c r="I5720" s="13" t="str">
        <f>IF(G5720="","",IFERROR(IF(IF(K5720="","",INDEX(收费标合同信息维护!A:Q,MATCH(G5720,收费标合同信息维护!M:M,0),13))=G5720,"有","无"),"无"))</f>
        <v/>
      </c>
      <c r="J5720" s="3" t="s">
        <v>2521</v>
      </c>
      <c r="K5720" s="3" t="s">
        <v>17403</v>
      </c>
      <c r="L5720" s="3" t="s">
        <v>6025</v>
      </c>
      <c r="M5720" s="3" t="s">
        <v>6026</v>
      </c>
      <c r="N5720" s="3" t="s">
        <v>6477</v>
      </c>
      <c r="O5720" s="3" t="s">
        <v>6478</v>
      </c>
      <c r="P5720" s="3" t="s">
        <v>7519</v>
      </c>
      <c r="Q5720" s="3" t="s">
        <v>17406</v>
      </c>
      <c r="R5720" s="3" t="s">
        <v>6484</v>
      </c>
      <c r="S5720" s="3" t="s">
        <v>6485</v>
      </c>
      <c r="T5720" s="3" t="s">
        <v>6493</v>
      </c>
      <c r="U5720" s="3" t="s">
        <v>154</v>
      </c>
      <c r="V5720" s="3" t="s">
        <v>6675</v>
      </c>
      <c r="W5720" s="3" t="s">
        <v>154</v>
      </c>
      <c r="X5720" s="3" t="s">
        <v>154</v>
      </c>
      <c r="Y5720" s="3" t="s">
        <v>154</v>
      </c>
      <c r="Z5720" s="3" t="s">
        <v>154</v>
      </c>
      <c r="AA5720" s="3" t="s">
        <v>154</v>
      </c>
      <c r="AB5720" s="3" t="s">
        <v>154</v>
      </c>
      <c r="AC5720" s="3" t="s">
        <v>154</v>
      </c>
      <c r="AD5720" s="3" t="s">
        <v>6151</v>
      </c>
      <c r="AE5720" s="3" t="s">
        <v>6151</v>
      </c>
      <c r="AF5720" s="3" t="s">
        <v>6040</v>
      </c>
      <c r="AG5720" s="3" t="s">
        <v>154</v>
      </c>
      <c r="AH5720" s="3" t="s">
        <v>6478</v>
      </c>
      <c r="AI5720" s="3" t="s">
        <v>6482</v>
      </c>
      <c r="AJ5720" s="3" t="s">
        <v>6101</v>
      </c>
    </row>
    <row r="5721" spans="1:36" ht="15">
      <c r="A5721" s="10">
        <v>5860</v>
      </c>
      <c r="B5721" t="str">
        <f>IF(K5721="总计","",INDEX(主数据!A:AD,MATCH(J5721,主数据!A:A,0),9))</f>
        <v>华南大区公司</v>
      </c>
      <c r="C5721" t="str">
        <f>IF(K5721="","",INDEX(主数据!A:AD,MATCH(J5721,主数据!A:A,0),11))</f>
        <v>长沙东区</v>
      </c>
      <c r="D5721" t="str">
        <f t="shared" si="356"/>
        <v>CS23物业服务费标准方式1.60</v>
      </c>
      <c r="E5721" s="13" t="str">
        <f t="shared" si="358"/>
        <v>1.60</v>
      </c>
      <c r="F5721" s="13" t="str">
        <f>IF(E5721="","",IFERROR(IF(IF(K5721="","",INDEX(收费标合同信息维护!A:Q,MATCH(D5721,收费标合同信息维护!J:J,0),10))=D5721,"有","无"),"无"))</f>
        <v>无</v>
      </c>
      <c r="G5721" s="13" t="str">
        <f t="shared" si="357"/>
        <v/>
      </c>
      <c r="H5721" s="13" t="str">
        <f t="shared" si="359"/>
        <v/>
      </c>
      <c r="I5721" s="13" t="str">
        <f>IF(G5721="","",IFERROR(IF(IF(K5721="","",INDEX(收费标合同信息维护!A:Q,MATCH(G5721,收费标合同信息维护!M:M,0),13))=G5721,"有","无"),"无"))</f>
        <v/>
      </c>
      <c r="J5721" s="3" t="s">
        <v>2521</v>
      </c>
      <c r="K5721" s="3" t="s">
        <v>17403</v>
      </c>
      <c r="L5721" s="3" t="s">
        <v>6025</v>
      </c>
      <c r="M5721" s="3" t="s">
        <v>6026</v>
      </c>
      <c r="N5721" s="3" t="s">
        <v>6477</v>
      </c>
      <c r="O5721" s="3" t="s">
        <v>6478</v>
      </c>
      <c r="P5721" s="3" t="s">
        <v>7521</v>
      </c>
      <c r="Q5721" s="3" t="s">
        <v>17407</v>
      </c>
      <c r="R5721" s="3" t="s">
        <v>6484</v>
      </c>
      <c r="S5721" s="3" t="s">
        <v>6491</v>
      </c>
      <c r="T5721" s="3" t="s">
        <v>6492</v>
      </c>
      <c r="U5721" s="3" t="s">
        <v>9082</v>
      </c>
      <c r="V5721" s="3" t="s">
        <v>9398</v>
      </c>
      <c r="W5721" s="3" t="s">
        <v>154</v>
      </c>
      <c r="X5721" s="3" t="s">
        <v>154</v>
      </c>
      <c r="Y5721" s="3" t="s">
        <v>154</v>
      </c>
      <c r="Z5721" s="3" t="s">
        <v>154</v>
      </c>
      <c r="AA5721" s="3" t="s">
        <v>154</v>
      </c>
      <c r="AB5721" s="3" t="s">
        <v>154</v>
      </c>
      <c r="AC5721" s="3" t="s">
        <v>154</v>
      </c>
      <c r="AD5721" s="3" t="s">
        <v>6151</v>
      </c>
      <c r="AE5721" s="3" t="s">
        <v>6151</v>
      </c>
      <c r="AF5721" s="3" t="s">
        <v>154</v>
      </c>
      <c r="AG5721" s="3" t="s">
        <v>154</v>
      </c>
      <c r="AH5721" s="3" t="s">
        <v>6478</v>
      </c>
      <c r="AI5721" s="3" t="s">
        <v>6482</v>
      </c>
      <c r="AJ5721" s="3" t="s">
        <v>6032</v>
      </c>
    </row>
    <row r="5722" spans="1:36" ht="15">
      <c r="A5722" s="10">
        <v>5861</v>
      </c>
      <c r="B5722" t="str">
        <f>IF(K5722="总计","",INDEX(主数据!A:AD,MATCH(J5722,主数据!A:A,0),9))</f>
        <v>华南大区公司</v>
      </c>
      <c r="C5722" t="str">
        <f>IF(K5722="","",INDEX(主数据!A:AD,MATCH(J5722,主数据!A:A,0),11))</f>
        <v>长沙东区</v>
      </c>
      <c r="D5722" t="str">
        <f t="shared" si="356"/>
        <v>CS23电费标准方式1.09</v>
      </c>
      <c r="E5722" s="13" t="str">
        <f t="shared" si="358"/>
        <v>1.09</v>
      </c>
      <c r="F5722" s="13" t="str">
        <f>IF(E5722="","",IFERROR(IF(IF(K5722="","",INDEX(收费标合同信息维护!A:Q,MATCH(D5722,收费标合同信息维护!J:J,0),10))=D5722,"有","无"),"无"))</f>
        <v>无</v>
      </c>
      <c r="G5722" s="13" t="str">
        <f t="shared" si="357"/>
        <v/>
      </c>
      <c r="H5722" s="13" t="str">
        <f t="shared" si="359"/>
        <v/>
      </c>
      <c r="I5722" s="13" t="str">
        <f>IF(G5722="","",IFERROR(IF(IF(K5722="","",INDEX(收费标合同信息维护!A:Q,MATCH(G5722,收费标合同信息维护!M:M,0),13))=G5722,"有","无"),"无"))</f>
        <v/>
      </c>
      <c r="J5722" s="3" t="s">
        <v>2521</v>
      </c>
      <c r="K5722" s="3" t="s">
        <v>17403</v>
      </c>
      <c r="L5722" s="3" t="s">
        <v>6601</v>
      </c>
      <c r="M5722" s="3" t="s">
        <v>6602</v>
      </c>
      <c r="N5722" s="3" t="s">
        <v>6603</v>
      </c>
      <c r="O5722" s="3" t="s">
        <v>6478</v>
      </c>
      <c r="P5722" s="3" t="s">
        <v>7354</v>
      </c>
      <c r="Q5722" s="3" t="s">
        <v>6602</v>
      </c>
      <c r="R5722" s="3" t="s">
        <v>6484</v>
      </c>
      <c r="S5722" s="3" t="s">
        <v>6491</v>
      </c>
      <c r="T5722" s="3" t="s">
        <v>6704</v>
      </c>
      <c r="U5722" s="3" t="s">
        <v>154</v>
      </c>
      <c r="V5722" s="3" t="s">
        <v>17408</v>
      </c>
      <c r="W5722" s="3" t="s">
        <v>154</v>
      </c>
      <c r="X5722" s="3" t="s">
        <v>154</v>
      </c>
      <c r="Y5722" s="3" t="s">
        <v>154</v>
      </c>
      <c r="Z5722" s="3" t="s">
        <v>154</v>
      </c>
      <c r="AA5722" s="3" t="s">
        <v>154</v>
      </c>
      <c r="AB5722" s="3" t="s">
        <v>154</v>
      </c>
      <c r="AC5722" s="3" t="s">
        <v>154</v>
      </c>
      <c r="AD5722" s="3" t="s">
        <v>6151</v>
      </c>
      <c r="AE5722" s="3" t="s">
        <v>6151</v>
      </c>
      <c r="AF5722" s="3" t="s">
        <v>154</v>
      </c>
      <c r="AG5722" s="3" t="s">
        <v>154</v>
      </c>
      <c r="AH5722" s="3" t="s">
        <v>6478</v>
      </c>
      <c r="AI5722" s="3" t="s">
        <v>6482</v>
      </c>
      <c r="AJ5722" s="3" t="s">
        <v>6489</v>
      </c>
    </row>
    <row r="5723" spans="1:36" ht="15">
      <c r="A5723" s="10">
        <v>5862</v>
      </c>
      <c r="B5723" t="str">
        <f>IF(K5723="总计","",INDEX(主数据!A:AD,MATCH(J5723,主数据!A:A,0),9))</f>
        <v>华南大区公司</v>
      </c>
      <c r="C5723" t="str">
        <f>IF(K5723="","",INDEX(主数据!A:AD,MATCH(J5723,主数据!A:A,0),11))</f>
        <v>长沙东区</v>
      </c>
      <c r="D5723" t="str">
        <f t="shared" si="356"/>
        <v>CS23自来水费（简易征收）标准方式4.14</v>
      </c>
      <c r="E5723" s="13" t="str">
        <f t="shared" si="358"/>
        <v>4.14</v>
      </c>
      <c r="F5723" s="13" t="str">
        <f>IF(E5723="","",IFERROR(IF(IF(K5723="","",INDEX(收费标合同信息维护!A:Q,MATCH(D5723,收费标合同信息维护!J:J,0),10))=D5723,"有","无"),"无"))</f>
        <v>无</v>
      </c>
      <c r="G5723" s="13" t="str">
        <f t="shared" si="357"/>
        <v/>
      </c>
      <c r="H5723" s="13" t="str">
        <f t="shared" si="359"/>
        <v/>
      </c>
      <c r="I5723" s="13" t="str">
        <f>IF(G5723="","",IFERROR(IF(IF(K5723="","",INDEX(收费标合同信息维护!A:Q,MATCH(G5723,收费标合同信息维护!M:M,0),13))=G5723,"有","无"),"无"))</f>
        <v/>
      </c>
      <c r="J5723" s="3" t="s">
        <v>2521</v>
      </c>
      <c r="K5723" s="3" t="s">
        <v>17403</v>
      </c>
      <c r="L5723" s="3" t="s">
        <v>6615</v>
      </c>
      <c r="M5723" s="3" t="s">
        <v>6616</v>
      </c>
      <c r="N5723" s="3" t="s">
        <v>6603</v>
      </c>
      <c r="O5723" s="3" t="s">
        <v>6478</v>
      </c>
      <c r="P5723" s="3" t="s">
        <v>6683</v>
      </c>
      <c r="Q5723" s="3" t="s">
        <v>6723</v>
      </c>
      <c r="R5723" s="3" t="s">
        <v>6484</v>
      </c>
      <c r="S5723" s="3" t="s">
        <v>6491</v>
      </c>
      <c r="T5723" s="3" t="s">
        <v>6704</v>
      </c>
      <c r="U5723" s="3" t="s">
        <v>154</v>
      </c>
      <c r="V5723" s="3" t="s">
        <v>17409</v>
      </c>
      <c r="W5723" s="3" t="s">
        <v>154</v>
      </c>
      <c r="X5723" s="3" t="s">
        <v>154</v>
      </c>
      <c r="Y5723" s="3" t="s">
        <v>154</v>
      </c>
      <c r="Z5723" s="3" t="s">
        <v>154</v>
      </c>
      <c r="AA5723" s="3" t="s">
        <v>154</v>
      </c>
      <c r="AB5723" s="3" t="s">
        <v>154</v>
      </c>
      <c r="AC5723" s="3" t="s">
        <v>154</v>
      </c>
      <c r="AD5723" s="3" t="s">
        <v>6151</v>
      </c>
      <c r="AE5723" s="3" t="s">
        <v>6151</v>
      </c>
      <c r="AF5723" s="3" t="s">
        <v>154</v>
      </c>
      <c r="AG5723" s="3" t="s">
        <v>154</v>
      </c>
      <c r="AH5723" s="3" t="s">
        <v>6478</v>
      </c>
      <c r="AI5723" s="3" t="s">
        <v>6482</v>
      </c>
      <c r="AJ5723" s="3" t="s">
        <v>6489</v>
      </c>
    </row>
    <row r="5724" spans="1:36" ht="15">
      <c r="A5724" s="10">
        <v>5863</v>
      </c>
      <c r="B5724" t="str">
        <f>IF(K5724="总计","",INDEX(主数据!A:AD,MATCH(J5724,主数据!A:A,0),9))</f>
        <v>华东大区公司</v>
      </c>
      <c r="C5724" t="str">
        <f>IF(K5724="","",INDEX(主数据!A:AD,MATCH(J5724,主数据!A:A,0),11))</f>
        <v>合肥城区</v>
      </c>
      <c r="D5724" t="str">
        <f t="shared" si="356"/>
        <v>HF37物业服务费标准方式1.50</v>
      </c>
      <c r="E5724" s="13" t="str">
        <f t="shared" si="358"/>
        <v>1.50</v>
      </c>
      <c r="F5724" s="13" t="str">
        <f>IF(E5724="","",IFERROR(IF(IF(K5724="","",INDEX(收费标合同信息维护!A:Q,MATCH(D5724,收费标合同信息维护!J:J,0),10))=D5724,"有","无"),"无"))</f>
        <v>无</v>
      </c>
      <c r="G5724" s="13" t="str">
        <f t="shared" si="357"/>
        <v/>
      </c>
      <c r="H5724" s="13" t="str">
        <f t="shared" si="359"/>
        <v/>
      </c>
      <c r="I5724" s="13" t="str">
        <f>IF(G5724="","",IFERROR(IF(IF(K5724="","",INDEX(收费标合同信息维护!A:Q,MATCH(G5724,收费标合同信息维护!M:M,0),13))=G5724,"有","无"),"无"))</f>
        <v/>
      </c>
      <c r="J5724" s="3" t="s">
        <v>3541</v>
      </c>
      <c r="K5724" s="3" t="s">
        <v>17410</v>
      </c>
      <c r="L5724" s="3" t="s">
        <v>6025</v>
      </c>
      <c r="M5724" s="3" t="s">
        <v>6026</v>
      </c>
      <c r="N5724" s="3" t="s">
        <v>6477</v>
      </c>
      <c r="O5724" s="3" t="s">
        <v>6478</v>
      </c>
      <c r="P5724" s="3" t="s">
        <v>17411</v>
      </c>
      <c r="Q5724" s="3" t="s">
        <v>7157</v>
      </c>
      <c r="R5724" s="3" t="s">
        <v>6484</v>
      </c>
      <c r="S5724" s="3" t="s">
        <v>6491</v>
      </c>
      <c r="T5724" s="3" t="s">
        <v>6760</v>
      </c>
      <c r="U5724" s="3" t="s">
        <v>154</v>
      </c>
      <c r="V5724" s="3" t="s">
        <v>6608</v>
      </c>
      <c r="W5724" s="3" t="s">
        <v>154</v>
      </c>
      <c r="X5724" s="3" t="s">
        <v>154</v>
      </c>
      <c r="Y5724" s="3" t="s">
        <v>154</v>
      </c>
      <c r="Z5724" s="3" t="s">
        <v>154</v>
      </c>
      <c r="AA5724" s="3" t="s">
        <v>154</v>
      </c>
      <c r="AB5724" s="3" t="s">
        <v>154</v>
      </c>
      <c r="AC5724" s="3" t="s">
        <v>154</v>
      </c>
      <c r="AD5724" s="3" t="s">
        <v>6151</v>
      </c>
      <c r="AE5724" s="3" t="s">
        <v>6151</v>
      </c>
      <c r="AF5724" s="3" t="s">
        <v>6040</v>
      </c>
      <c r="AG5724" s="3" t="s">
        <v>154</v>
      </c>
      <c r="AH5724" s="3" t="s">
        <v>6478</v>
      </c>
      <c r="AI5724" s="3" t="s">
        <v>6482</v>
      </c>
      <c r="AJ5724" s="3" t="s">
        <v>6044</v>
      </c>
    </row>
    <row r="5725" spans="1:36" ht="15">
      <c r="A5725" s="10">
        <v>5864</v>
      </c>
      <c r="B5725" t="str">
        <f>IF(K5725="总计","",INDEX(主数据!A:AD,MATCH(J5725,主数据!A:A,0),9))</f>
        <v>华东大区公司</v>
      </c>
      <c r="C5725" t="str">
        <f>IF(K5725="","",INDEX(主数据!A:AD,MATCH(J5725,主数据!A:A,0),11))</f>
        <v>合肥城区</v>
      </c>
      <c r="D5725" t="str">
        <f t="shared" si="356"/>
        <v>HF37物业服务费标准方式1.00</v>
      </c>
      <c r="E5725" s="13" t="str">
        <f t="shared" si="358"/>
        <v>1.00</v>
      </c>
      <c r="F5725" s="13" t="str">
        <f>IF(E5725="","",IFERROR(IF(IF(K5725="","",INDEX(收费标合同信息维护!A:Q,MATCH(D5725,收费标合同信息维护!J:J,0),10))=D5725,"有","无"),"无"))</f>
        <v>无</v>
      </c>
      <c r="G5725" s="13" t="str">
        <f t="shared" si="357"/>
        <v/>
      </c>
      <c r="H5725" s="13" t="str">
        <f t="shared" si="359"/>
        <v/>
      </c>
      <c r="I5725" s="13" t="str">
        <f>IF(G5725="","",IFERROR(IF(IF(K5725="","",INDEX(收费标合同信息维护!A:Q,MATCH(G5725,收费标合同信息维护!M:M,0),13))=G5725,"有","无"),"无"))</f>
        <v/>
      </c>
      <c r="J5725" s="3" t="s">
        <v>3541</v>
      </c>
      <c r="K5725" s="3" t="s">
        <v>17410</v>
      </c>
      <c r="L5725" s="3" t="s">
        <v>6025</v>
      </c>
      <c r="M5725" s="3" t="s">
        <v>6026</v>
      </c>
      <c r="N5725" s="3" t="s">
        <v>6477</v>
      </c>
      <c r="O5725" s="3" t="s">
        <v>6478</v>
      </c>
      <c r="P5725" s="3" t="s">
        <v>17412</v>
      </c>
      <c r="Q5725" s="3" t="s">
        <v>17413</v>
      </c>
      <c r="R5725" s="3" t="s">
        <v>6484</v>
      </c>
      <c r="S5725" s="3" t="s">
        <v>6491</v>
      </c>
      <c r="T5725" s="3" t="s">
        <v>6760</v>
      </c>
      <c r="U5725" s="3" t="s">
        <v>154</v>
      </c>
      <c r="V5725" s="3" t="s">
        <v>6737</v>
      </c>
      <c r="W5725" s="3" t="s">
        <v>154</v>
      </c>
      <c r="X5725" s="3" t="s">
        <v>154</v>
      </c>
      <c r="Y5725" s="3" t="s">
        <v>154</v>
      </c>
      <c r="Z5725" s="3" t="s">
        <v>154</v>
      </c>
      <c r="AA5725" s="3" t="s">
        <v>154</v>
      </c>
      <c r="AB5725" s="3" t="s">
        <v>154</v>
      </c>
      <c r="AC5725" s="3" t="s">
        <v>154</v>
      </c>
      <c r="AD5725" s="3" t="s">
        <v>6151</v>
      </c>
      <c r="AE5725" s="3" t="s">
        <v>6151</v>
      </c>
      <c r="AF5725" s="3" t="s">
        <v>6040</v>
      </c>
      <c r="AG5725" s="3" t="s">
        <v>154</v>
      </c>
      <c r="AH5725" s="3" t="s">
        <v>6478</v>
      </c>
      <c r="AI5725" s="3" t="s">
        <v>6482</v>
      </c>
      <c r="AJ5725" s="3" t="s">
        <v>6128</v>
      </c>
    </row>
    <row r="5726" spans="1:36" ht="15">
      <c r="A5726" s="10">
        <v>5865</v>
      </c>
      <c r="B5726" t="str">
        <f>IF(K5726="总计","",INDEX(主数据!A:AD,MATCH(J5726,主数据!A:A,0),9))</f>
        <v>华东大区公司</v>
      </c>
      <c r="C5726" t="str">
        <f>IF(K5726="","",INDEX(主数据!A:AD,MATCH(J5726,主数据!A:A,0),11))</f>
        <v>合肥城区</v>
      </c>
      <c r="D5726" t="str">
        <f t="shared" si="356"/>
        <v>HF37物业服务费标准方式0.90</v>
      </c>
      <c r="E5726" s="13" t="str">
        <f t="shared" si="358"/>
        <v>0.90</v>
      </c>
      <c r="F5726" s="13" t="str">
        <f>IF(E5726="","",IFERROR(IF(IF(K5726="","",INDEX(收费标合同信息维护!A:Q,MATCH(D5726,收费标合同信息维护!J:J,0),10))=D5726,"有","无"),"无"))</f>
        <v>无</v>
      </c>
      <c r="G5726" s="13" t="str">
        <f t="shared" si="357"/>
        <v/>
      </c>
      <c r="H5726" s="13" t="str">
        <f t="shared" si="359"/>
        <v/>
      </c>
      <c r="I5726" s="13" t="str">
        <f>IF(G5726="","",IFERROR(IF(IF(K5726="","",INDEX(收费标合同信息维护!A:Q,MATCH(G5726,收费标合同信息维护!M:M,0),13))=G5726,"有","无"),"无"))</f>
        <v/>
      </c>
      <c r="J5726" s="3" t="s">
        <v>3541</v>
      </c>
      <c r="K5726" s="3" t="s">
        <v>17410</v>
      </c>
      <c r="L5726" s="3" t="s">
        <v>6025</v>
      </c>
      <c r="M5726" s="3" t="s">
        <v>6026</v>
      </c>
      <c r="N5726" s="3" t="s">
        <v>6477</v>
      </c>
      <c r="O5726" s="3" t="s">
        <v>6478</v>
      </c>
      <c r="P5726" s="3" t="s">
        <v>17414</v>
      </c>
      <c r="Q5726" s="3" t="s">
        <v>17415</v>
      </c>
      <c r="R5726" s="3" t="s">
        <v>6484</v>
      </c>
      <c r="S5726" s="3" t="s">
        <v>6491</v>
      </c>
      <c r="T5726" s="3" t="s">
        <v>6760</v>
      </c>
      <c r="U5726" s="3" t="s">
        <v>154</v>
      </c>
      <c r="V5726" s="3" t="s">
        <v>6979</v>
      </c>
      <c r="W5726" s="3" t="s">
        <v>154</v>
      </c>
      <c r="X5726" s="3" t="s">
        <v>154</v>
      </c>
      <c r="Y5726" s="3" t="s">
        <v>154</v>
      </c>
      <c r="Z5726" s="3" t="s">
        <v>154</v>
      </c>
      <c r="AA5726" s="3" t="s">
        <v>154</v>
      </c>
      <c r="AB5726" s="3" t="s">
        <v>154</v>
      </c>
      <c r="AC5726" s="3" t="s">
        <v>154</v>
      </c>
      <c r="AD5726" s="3" t="s">
        <v>6151</v>
      </c>
      <c r="AE5726" s="3" t="s">
        <v>6151</v>
      </c>
      <c r="AF5726" s="3" t="s">
        <v>6040</v>
      </c>
      <c r="AG5726" s="3" t="s">
        <v>154</v>
      </c>
      <c r="AH5726" s="3" t="s">
        <v>6478</v>
      </c>
      <c r="AI5726" s="3" t="s">
        <v>6482</v>
      </c>
      <c r="AJ5726" s="3" t="s">
        <v>6057</v>
      </c>
    </row>
    <row r="5727" spans="1:36" ht="15">
      <c r="A5727" s="10">
        <v>5866</v>
      </c>
      <c r="B5727" t="str">
        <f>IF(K5727="总计","",INDEX(主数据!A:AD,MATCH(J5727,主数据!A:A,0),9))</f>
        <v>华东大区公司</v>
      </c>
      <c r="C5727" t="str">
        <f>IF(K5727="","",INDEX(主数据!A:AD,MATCH(J5727,主数据!A:A,0),11))</f>
        <v>合肥城区</v>
      </c>
      <c r="D5727" t="str">
        <f t="shared" si="356"/>
        <v>HF37物业服务费标准方式1.10</v>
      </c>
      <c r="E5727" s="13" t="str">
        <f t="shared" si="358"/>
        <v>1.10</v>
      </c>
      <c r="F5727" s="13" t="str">
        <f>IF(E5727="","",IFERROR(IF(IF(K5727="","",INDEX(收费标合同信息维护!A:Q,MATCH(D5727,收费标合同信息维护!J:J,0),10))=D5727,"有","无"),"无"))</f>
        <v>无</v>
      </c>
      <c r="G5727" s="13" t="str">
        <f t="shared" si="357"/>
        <v/>
      </c>
      <c r="H5727" s="13" t="str">
        <f t="shared" si="359"/>
        <v/>
      </c>
      <c r="I5727" s="13" t="str">
        <f>IF(G5727="","",IFERROR(IF(IF(K5727="","",INDEX(收费标合同信息维护!A:Q,MATCH(G5727,收费标合同信息维护!M:M,0),13))=G5727,"有","无"),"无"))</f>
        <v/>
      </c>
      <c r="J5727" s="3" t="s">
        <v>3541</v>
      </c>
      <c r="K5727" s="3" t="s">
        <v>17410</v>
      </c>
      <c r="L5727" s="3" t="s">
        <v>6025</v>
      </c>
      <c r="M5727" s="3" t="s">
        <v>6026</v>
      </c>
      <c r="N5727" s="3" t="s">
        <v>6477</v>
      </c>
      <c r="O5727" s="3" t="s">
        <v>6478</v>
      </c>
      <c r="P5727" s="3" t="s">
        <v>17416</v>
      </c>
      <c r="Q5727" s="3" t="s">
        <v>17417</v>
      </c>
      <c r="R5727" s="3" t="s">
        <v>6484</v>
      </c>
      <c r="S5727" s="3" t="s">
        <v>6491</v>
      </c>
      <c r="T5727" s="3" t="s">
        <v>6760</v>
      </c>
      <c r="U5727" s="3" t="s">
        <v>154</v>
      </c>
      <c r="V5727" s="3" t="s">
        <v>6488</v>
      </c>
      <c r="W5727" s="3" t="s">
        <v>154</v>
      </c>
      <c r="X5727" s="3" t="s">
        <v>154</v>
      </c>
      <c r="Y5727" s="3" t="s">
        <v>154</v>
      </c>
      <c r="Z5727" s="3" t="s">
        <v>154</v>
      </c>
      <c r="AA5727" s="3" t="s">
        <v>154</v>
      </c>
      <c r="AB5727" s="3" t="s">
        <v>154</v>
      </c>
      <c r="AC5727" s="3" t="s">
        <v>154</v>
      </c>
      <c r="AD5727" s="3" t="s">
        <v>6151</v>
      </c>
      <c r="AE5727" s="3" t="s">
        <v>6151</v>
      </c>
      <c r="AF5727" s="3" t="s">
        <v>6040</v>
      </c>
      <c r="AG5727" s="3" t="s">
        <v>154</v>
      </c>
      <c r="AH5727" s="3" t="s">
        <v>6478</v>
      </c>
      <c r="AI5727" s="3" t="s">
        <v>6482</v>
      </c>
      <c r="AJ5727" s="3" t="s">
        <v>17418</v>
      </c>
    </row>
    <row r="5728" spans="1:36" ht="15">
      <c r="A5728" s="10">
        <v>5867</v>
      </c>
      <c r="B5728" t="str">
        <f>IF(K5728="总计","",INDEX(主数据!A:AD,MATCH(J5728,主数据!A:A,0),9))</f>
        <v>华东大区公司</v>
      </c>
      <c r="C5728" t="str">
        <f>IF(K5728="","",INDEX(主数据!A:AD,MATCH(J5728,主数据!A:A,0),11))</f>
        <v>合肥城区</v>
      </c>
      <c r="D5728" t="str">
        <f t="shared" si="356"/>
        <v>HF37物业服务费标准方式0.85</v>
      </c>
      <c r="E5728" s="13" t="str">
        <f t="shared" si="358"/>
        <v>0.85</v>
      </c>
      <c r="F5728" s="13" t="str">
        <f>IF(E5728="","",IFERROR(IF(IF(K5728="","",INDEX(收费标合同信息维护!A:Q,MATCH(D5728,收费标合同信息维护!J:J,0),10))=D5728,"有","无"),"无"))</f>
        <v>无</v>
      </c>
      <c r="G5728" s="13" t="str">
        <f t="shared" si="357"/>
        <v/>
      </c>
      <c r="H5728" s="13" t="str">
        <f t="shared" si="359"/>
        <v/>
      </c>
      <c r="I5728" s="13" t="str">
        <f>IF(G5728="","",IFERROR(IF(IF(K5728="","",INDEX(收费标合同信息维护!A:Q,MATCH(G5728,收费标合同信息维护!M:M,0),13))=G5728,"有","无"),"无"))</f>
        <v/>
      </c>
      <c r="J5728" s="3" t="s">
        <v>3541</v>
      </c>
      <c r="K5728" s="3" t="s">
        <v>17410</v>
      </c>
      <c r="L5728" s="3" t="s">
        <v>6025</v>
      </c>
      <c r="M5728" s="3" t="s">
        <v>6026</v>
      </c>
      <c r="N5728" s="3" t="s">
        <v>6477</v>
      </c>
      <c r="O5728" s="3" t="s">
        <v>6478</v>
      </c>
      <c r="P5728" s="3" t="s">
        <v>17419</v>
      </c>
      <c r="Q5728" s="3" t="s">
        <v>17420</v>
      </c>
      <c r="R5728" s="3" t="s">
        <v>6484</v>
      </c>
      <c r="S5728" s="3" t="s">
        <v>6491</v>
      </c>
      <c r="T5728" s="3" t="s">
        <v>6760</v>
      </c>
      <c r="U5728" s="3" t="s">
        <v>154</v>
      </c>
      <c r="V5728" s="3" t="s">
        <v>11806</v>
      </c>
      <c r="W5728" s="3" t="s">
        <v>154</v>
      </c>
      <c r="X5728" s="3" t="s">
        <v>154</v>
      </c>
      <c r="Y5728" s="3" t="s">
        <v>154</v>
      </c>
      <c r="Z5728" s="3" t="s">
        <v>154</v>
      </c>
      <c r="AA5728" s="3" t="s">
        <v>154</v>
      </c>
      <c r="AB5728" s="3" t="s">
        <v>154</v>
      </c>
      <c r="AC5728" s="3" t="s">
        <v>154</v>
      </c>
      <c r="AD5728" s="3" t="s">
        <v>6151</v>
      </c>
      <c r="AE5728" s="3" t="s">
        <v>6151</v>
      </c>
      <c r="AF5728" s="3" t="s">
        <v>6040</v>
      </c>
      <c r="AG5728" s="3" t="s">
        <v>154</v>
      </c>
      <c r="AH5728" s="3" t="s">
        <v>6478</v>
      </c>
      <c r="AI5728" s="3" t="s">
        <v>6482</v>
      </c>
      <c r="AJ5728" s="3" t="s">
        <v>7276</v>
      </c>
    </row>
    <row r="5729" spans="1:36" ht="15">
      <c r="A5729" s="10">
        <v>5868</v>
      </c>
      <c r="B5729" t="str">
        <f>IF(K5729="总计","",INDEX(主数据!A:AD,MATCH(J5729,主数据!A:A,0),9))</f>
        <v>华东大区公司</v>
      </c>
      <c r="C5729" t="str">
        <f>IF(K5729="","",INDEX(主数据!A:AD,MATCH(J5729,主数据!A:A,0),11))</f>
        <v>合肥城区</v>
      </c>
      <c r="D5729" t="str">
        <f t="shared" si="356"/>
        <v>HF37自来水费（简易征收）标准方式3.54</v>
      </c>
      <c r="E5729" s="13" t="str">
        <f t="shared" si="358"/>
        <v>3.54</v>
      </c>
      <c r="F5729" s="13" t="str">
        <f>IF(E5729="","",IFERROR(IF(IF(K5729="","",INDEX(收费标合同信息维护!A:Q,MATCH(D5729,收费标合同信息维护!J:J,0),10))=D5729,"有","无"),"无"))</f>
        <v>无</v>
      </c>
      <c r="G5729" s="13" t="str">
        <f t="shared" si="357"/>
        <v/>
      </c>
      <c r="H5729" s="13" t="str">
        <f t="shared" si="359"/>
        <v/>
      </c>
      <c r="I5729" s="13" t="str">
        <f>IF(G5729="","",IFERROR(IF(IF(K5729="","",INDEX(收费标合同信息维护!A:Q,MATCH(G5729,收费标合同信息维护!M:M,0),13))=G5729,"有","无"),"无"))</f>
        <v/>
      </c>
      <c r="J5729" s="3" t="s">
        <v>3541</v>
      </c>
      <c r="K5729" s="3" t="s">
        <v>17410</v>
      </c>
      <c r="L5729" s="3" t="s">
        <v>6615</v>
      </c>
      <c r="M5729" s="3" t="s">
        <v>6616</v>
      </c>
      <c r="N5729" s="3" t="s">
        <v>6603</v>
      </c>
      <c r="O5729" s="3" t="s">
        <v>6478</v>
      </c>
      <c r="P5729" s="3" t="s">
        <v>17421</v>
      </c>
      <c r="Q5729" s="3" t="s">
        <v>10780</v>
      </c>
      <c r="R5729" s="3" t="s">
        <v>6484</v>
      </c>
      <c r="S5729" s="3" t="s">
        <v>6491</v>
      </c>
      <c r="T5729" s="3" t="s">
        <v>6760</v>
      </c>
      <c r="U5729" s="3" t="s">
        <v>154</v>
      </c>
      <c r="V5729" s="3" t="s">
        <v>17422</v>
      </c>
      <c r="W5729" s="3" t="s">
        <v>154</v>
      </c>
      <c r="X5729" s="3" t="s">
        <v>154</v>
      </c>
      <c r="Y5729" s="3" t="s">
        <v>154</v>
      </c>
      <c r="Z5729" s="3" t="s">
        <v>154</v>
      </c>
      <c r="AA5729" s="3" t="s">
        <v>154</v>
      </c>
      <c r="AB5729" s="3" t="s">
        <v>154</v>
      </c>
      <c r="AC5729" s="3" t="s">
        <v>154</v>
      </c>
      <c r="AD5729" s="3" t="s">
        <v>6151</v>
      </c>
      <c r="AE5729" s="3" t="s">
        <v>6151</v>
      </c>
      <c r="AF5729" s="3" t="s">
        <v>154</v>
      </c>
      <c r="AG5729" s="3" t="s">
        <v>154</v>
      </c>
      <c r="AH5729" s="3" t="s">
        <v>6478</v>
      </c>
      <c r="AI5729" s="3" t="s">
        <v>6482</v>
      </c>
      <c r="AJ5729" s="3" t="s">
        <v>6489</v>
      </c>
    </row>
    <row r="5730" spans="1:36" ht="15">
      <c r="A5730" s="10">
        <v>5869</v>
      </c>
      <c r="B5730" t="str">
        <f>IF(K5730="总计","",INDEX(主数据!A:AD,MATCH(J5730,主数据!A:A,0),9))</f>
        <v>华南大区公司</v>
      </c>
      <c r="C5730" t="str">
        <f>IF(K5730="","",INDEX(主数据!A:AD,MATCH(J5730,主数据!A:A,0),11))</f>
        <v>长沙西区</v>
      </c>
      <c r="D5730" t="str">
        <f t="shared" si="356"/>
        <v>CS13物业服务费标准方式1.70</v>
      </c>
      <c r="E5730" s="13" t="str">
        <f t="shared" si="358"/>
        <v>1.70</v>
      </c>
      <c r="F5730" s="13" t="str">
        <f>IF(E5730="","",IFERROR(IF(IF(K5730="","",INDEX(收费标合同信息维护!A:Q,MATCH(D5730,收费标合同信息维护!J:J,0),10))=D5730,"有","无"),"无"))</f>
        <v>无</v>
      </c>
      <c r="G5730" s="13" t="str">
        <f t="shared" si="357"/>
        <v/>
      </c>
      <c r="H5730" s="13" t="str">
        <f t="shared" si="359"/>
        <v/>
      </c>
      <c r="I5730" s="13" t="str">
        <f>IF(G5730="","",IFERROR(IF(IF(K5730="","",INDEX(收费标合同信息维护!A:Q,MATCH(G5730,收费标合同信息维护!M:M,0),13))=G5730,"有","无"),"无"))</f>
        <v/>
      </c>
      <c r="J5730" s="3" t="s">
        <v>4631</v>
      </c>
      <c r="K5730" s="3" t="s">
        <v>17423</v>
      </c>
      <c r="L5730" s="3" t="s">
        <v>6025</v>
      </c>
      <c r="M5730" s="3" t="s">
        <v>6026</v>
      </c>
      <c r="N5730" s="3" t="s">
        <v>6477</v>
      </c>
      <c r="O5730" s="3" t="s">
        <v>6478</v>
      </c>
      <c r="P5730" s="3" t="s">
        <v>17424</v>
      </c>
      <c r="Q5730" s="3" t="s">
        <v>17425</v>
      </c>
      <c r="R5730" s="3" t="s">
        <v>6484</v>
      </c>
      <c r="S5730" s="3" t="s">
        <v>6491</v>
      </c>
      <c r="T5730" s="3" t="s">
        <v>6506</v>
      </c>
      <c r="U5730" s="3" t="s">
        <v>154</v>
      </c>
      <c r="V5730" s="3" t="s">
        <v>9710</v>
      </c>
      <c r="W5730" s="3" t="s">
        <v>154</v>
      </c>
      <c r="X5730" s="3" t="s">
        <v>154</v>
      </c>
      <c r="Y5730" s="3" t="s">
        <v>154</v>
      </c>
      <c r="Z5730" s="3" t="s">
        <v>154</v>
      </c>
      <c r="AA5730" s="3" t="s">
        <v>154</v>
      </c>
      <c r="AB5730" s="3" t="s">
        <v>154</v>
      </c>
      <c r="AC5730" s="3" t="s">
        <v>154</v>
      </c>
      <c r="AD5730" s="3" t="s">
        <v>6151</v>
      </c>
      <c r="AE5730" s="3" t="s">
        <v>6151</v>
      </c>
      <c r="AF5730" s="3" t="s">
        <v>154</v>
      </c>
      <c r="AG5730" s="3" t="s">
        <v>154</v>
      </c>
      <c r="AH5730" s="3" t="s">
        <v>6478</v>
      </c>
      <c r="AI5730" s="3" t="s">
        <v>6482</v>
      </c>
      <c r="AJ5730" s="3" t="s">
        <v>6403</v>
      </c>
    </row>
    <row r="5731" spans="1:36" ht="15">
      <c r="A5731" s="10">
        <v>5870</v>
      </c>
      <c r="B5731" t="str">
        <f>IF(K5731="总计","",INDEX(主数据!A:AD,MATCH(J5731,主数据!A:A,0),9))</f>
        <v>华南大区公司</v>
      </c>
      <c r="C5731" t="str">
        <f>IF(K5731="","",INDEX(主数据!A:AD,MATCH(J5731,主数据!A:A,0),11))</f>
        <v>长沙西区</v>
      </c>
      <c r="D5731" t="str">
        <f t="shared" si="356"/>
        <v>CS13物业服务费标准方式2.60</v>
      </c>
      <c r="E5731" s="13" t="str">
        <f t="shared" si="358"/>
        <v>2.60</v>
      </c>
      <c r="F5731" s="13" t="str">
        <f>IF(E5731="","",IFERROR(IF(IF(K5731="","",INDEX(收费标合同信息维护!A:Q,MATCH(D5731,收费标合同信息维护!J:J,0),10))=D5731,"有","无"),"无"))</f>
        <v>无</v>
      </c>
      <c r="G5731" s="13" t="str">
        <f t="shared" si="357"/>
        <v/>
      </c>
      <c r="H5731" s="13" t="str">
        <f t="shared" si="359"/>
        <v/>
      </c>
      <c r="I5731" s="13" t="str">
        <f>IF(G5731="","",IFERROR(IF(IF(K5731="","",INDEX(收费标合同信息维护!A:Q,MATCH(G5731,收费标合同信息维护!M:M,0),13))=G5731,"有","无"),"无"))</f>
        <v/>
      </c>
      <c r="J5731" s="3" t="s">
        <v>4631</v>
      </c>
      <c r="K5731" s="3" t="s">
        <v>17423</v>
      </c>
      <c r="L5731" s="3" t="s">
        <v>6025</v>
      </c>
      <c r="M5731" s="3" t="s">
        <v>6026</v>
      </c>
      <c r="N5731" s="3" t="s">
        <v>6477</v>
      </c>
      <c r="O5731" s="3" t="s">
        <v>6478</v>
      </c>
      <c r="P5731" s="3" t="s">
        <v>17426</v>
      </c>
      <c r="Q5731" s="3" t="s">
        <v>17427</v>
      </c>
      <c r="R5731" s="3" t="s">
        <v>6484</v>
      </c>
      <c r="S5731" s="3" t="s">
        <v>6491</v>
      </c>
      <c r="T5731" s="3" t="s">
        <v>6506</v>
      </c>
      <c r="U5731" s="3" t="s">
        <v>154</v>
      </c>
      <c r="V5731" s="3" t="s">
        <v>9155</v>
      </c>
      <c r="W5731" s="3" t="s">
        <v>154</v>
      </c>
      <c r="X5731" s="3" t="s">
        <v>154</v>
      </c>
      <c r="Y5731" s="3" t="s">
        <v>154</v>
      </c>
      <c r="Z5731" s="3" t="s">
        <v>154</v>
      </c>
      <c r="AA5731" s="3" t="s">
        <v>154</v>
      </c>
      <c r="AB5731" s="3" t="s">
        <v>154</v>
      </c>
      <c r="AC5731" s="3" t="s">
        <v>154</v>
      </c>
      <c r="AD5731" s="3" t="s">
        <v>6151</v>
      </c>
      <c r="AE5731" s="3" t="s">
        <v>6151</v>
      </c>
      <c r="AF5731" s="3" t="s">
        <v>154</v>
      </c>
      <c r="AG5731" s="3" t="s">
        <v>154</v>
      </c>
      <c r="AH5731" s="3" t="s">
        <v>6478</v>
      </c>
      <c r="AI5731" s="3" t="s">
        <v>6482</v>
      </c>
      <c r="AJ5731" s="3" t="s">
        <v>17428</v>
      </c>
    </row>
    <row r="5732" spans="1:36" ht="15">
      <c r="A5732" s="10">
        <v>5871</v>
      </c>
      <c r="B5732" t="str">
        <f>IF(K5732="总计","",INDEX(主数据!A:AD,MATCH(J5732,主数据!A:A,0),9))</f>
        <v>华南大区公司</v>
      </c>
      <c r="C5732" t="str">
        <f>IF(K5732="","",INDEX(主数据!A:AD,MATCH(J5732,主数据!A:A,0),11))</f>
        <v>长沙西区</v>
      </c>
      <c r="D5732" t="str">
        <f t="shared" si="356"/>
        <v>CS13物业服务费标准方式3.00</v>
      </c>
      <c r="E5732" s="13" t="str">
        <f t="shared" si="358"/>
        <v>3.00</v>
      </c>
      <c r="F5732" s="13" t="str">
        <f>IF(E5732="","",IFERROR(IF(IF(K5732="","",INDEX(收费标合同信息维护!A:Q,MATCH(D5732,收费标合同信息维护!J:J,0),10))=D5732,"有","无"),"无"))</f>
        <v>无</v>
      </c>
      <c r="G5732" s="13" t="str">
        <f t="shared" si="357"/>
        <v/>
      </c>
      <c r="H5732" s="13" t="str">
        <f t="shared" si="359"/>
        <v/>
      </c>
      <c r="I5732" s="13" t="str">
        <f>IF(G5732="","",IFERROR(IF(IF(K5732="","",INDEX(收费标合同信息维护!A:Q,MATCH(G5732,收费标合同信息维护!M:M,0),13))=G5732,"有","无"),"无"))</f>
        <v/>
      </c>
      <c r="J5732" s="3" t="s">
        <v>4631</v>
      </c>
      <c r="K5732" s="3" t="s">
        <v>17423</v>
      </c>
      <c r="L5732" s="3" t="s">
        <v>6025</v>
      </c>
      <c r="M5732" s="3" t="s">
        <v>6026</v>
      </c>
      <c r="N5732" s="3" t="s">
        <v>6477</v>
      </c>
      <c r="O5732" s="3" t="s">
        <v>6478</v>
      </c>
      <c r="P5732" s="3" t="s">
        <v>17429</v>
      </c>
      <c r="Q5732" s="3" t="s">
        <v>17430</v>
      </c>
      <c r="R5732" s="3" t="s">
        <v>6484</v>
      </c>
      <c r="S5732" s="3" t="s">
        <v>6491</v>
      </c>
      <c r="T5732" s="3" t="s">
        <v>6506</v>
      </c>
      <c r="U5732" s="3" t="s">
        <v>154</v>
      </c>
      <c r="V5732" s="3" t="s">
        <v>6672</v>
      </c>
      <c r="W5732" s="3" t="s">
        <v>154</v>
      </c>
      <c r="X5732" s="3" t="s">
        <v>154</v>
      </c>
      <c r="Y5732" s="3" t="s">
        <v>154</v>
      </c>
      <c r="Z5732" s="3" t="s">
        <v>154</v>
      </c>
      <c r="AA5732" s="3" t="s">
        <v>154</v>
      </c>
      <c r="AB5732" s="3" t="s">
        <v>154</v>
      </c>
      <c r="AC5732" s="3" t="s">
        <v>154</v>
      </c>
      <c r="AD5732" s="3" t="s">
        <v>6151</v>
      </c>
      <c r="AE5732" s="3" t="s">
        <v>6151</v>
      </c>
      <c r="AF5732" s="3" t="s">
        <v>154</v>
      </c>
      <c r="AG5732" s="3" t="s">
        <v>154</v>
      </c>
      <c r="AH5732" s="3" t="s">
        <v>6478</v>
      </c>
      <c r="AI5732" s="3" t="s">
        <v>6482</v>
      </c>
      <c r="AJ5732" s="3" t="s">
        <v>6069</v>
      </c>
    </row>
    <row r="5733" spans="1:36" ht="15">
      <c r="A5733" s="10">
        <v>5872</v>
      </c>
      <c r="B5733" t="str">
        <f>IF(K5733="总计","",INDEX(主数据!A:AD,MATCH(J5733,主数据!A:A,0),9))</f>
        <v>华北大区公司</v>
      </c>
      <c r="C5733" t="str">
        <f>IF(K5733="","",INDEX(主数据!A:AD,MATCH(J5733,主数据!A:A,0),11))</f>
        <v>北京一城区</v>
      </c>
      <c r="D5733" t="str">
        <f t="shared" si="356"/>
        <v>BJ31物业服务费标准方式2.80</v>
      </c>
      <c r="E5733" s="13" t="str">
        <f t="shared" si="358"/>
        <v>2.80</v>
      </c>
      <c r="F5733" s="13" t="str">
        <f>IF(E5733="","",IFERROR(IF(IF(K5733="","",INDEX(收费标合同信息维护!A:Q,MATCH(D5733,收费标合同信息维护!J:J,0),10))=D5733,"有","无"),"无"))</f>
        <v>无</v>
      </c>
      <c r="G5733" s="13" t="str">
        <f t="shared" si="357"/>
        <v/>
      </c>
      <c r="H5733" s="13" t="str">
        <f t="shared" si="359"/>
        <v/>
      </c>
      <c r="I5733" s="13" t="str">
        <f>IF(G5733="","",IFERROR(IF(IF(K5733="","",INDEX(收费标合同信息维护!A:Q,MATCH(G5733,收费标合同信息维护!M:M,0),13))=G5733,"有","无"),"无"))</f>
        <v/>
      </c>
      <c r="J5733" s="3" t="s">
        <v>3070</v>
      </c>
      <c r="K5733" s="3" t="s">
        <v>17431</v>
      </c>
      <c r="L5733" s="3" t="s">
        <v>6025</v>
      </c>
      <c r="M5733" s="3" t="s">
        <v>6026</v>
      </c>
      <c r="N5733" s="3" t="s">
        <v>6477</v>
      </c>
      <c r="O5733" s="3" t="s">
        <v>6478</v>
      </c>
      <c r="P5733" s="3" t="s">
        <v>11746</v>
      </c>
      <c r="Q5733" s="3" t="s">
        <v>17432</v>
      </c>
      <c r="R5733" s="3" t="s">
        <v>6484</v>
      </c>
      <c r="S5733" s="3" t="s">
        <v>6491</v>
      </c>
      <c r="T5733" s="3" t="s">
        <v>6506</v>
      </c>
      <c r="U5733" s="3" t="s">
        <v>154</v>
      </c>
      <c r="V5733" s="3" t="s">
        <v>6543</v>
      </c>
      <c r="W5733" s="3" t="s">
        <v>154</v>
      </c>
      <c r="X5733" s="3" t="s">
        <v>154</v>
      </c>
      <c r="Y5733" s="3" t="s">
        <v>154</v>
      </c>
      <c r="Z5733" s="3" t="s">
        <v>154</v>
      </c>
      <c r="AA5733" s="3" t="s">
        <v>154</v>
      </c>
      <c r="AB5733" s="3" t="s">
        <v>154</v>
      </c>
      <c r="AC5733" s="3" t="s">
        <v>154</v>
      </c>
      <c r="AD5733" s="3" t="s">
        <v>6151</v>
      </c>
      <c r="AE5733" s="3" t="s">
        <v>6151</v>
      </c>
      <c r="AF5733" s="3" t="s">
        <v>154</v>
      </c>
      <c r="AG5733" s="3" t="s">
        <v>154</v>
      </c>
      <c r="AH5733" s="3" t="s">
        <v>6478</v>
      </c>
      <c r="AI5733" s="3" t="s">
        <v>6482</v>
      </c>
      <c r="AJ5733" s="3" t="s">
        <v>17433</v>
      </c>
    </row>
    <row r="5734" spans="1:36" ht="15">
      <c r="A5734" s="10">
        <v>5873</v>
      </c>
      <c r="B5734" t="str">
        <f>IF(K5734="总计","",INDEX(主数据!A:AD,MATCH(J5734,主数据!A:A,0),9))</f>
        <v>华北大区公司</v>
      </c>
      <c r="C5734" t="str">
        <f>IF(K5734="","",INDEX(主数据!A:AD,MATCH(J5734,主数据!A:A,0),11))</f>
        <v>北京一城区</v>
      </c>
      <c r="D5734" t="str">
        <f t="shared" si="356"/>
        <v>BJ31物业服务费标准方式3.80</v>
      </c>
      <c r="E5734" s="13" t="str">
        <f t="shared" si="358"/>
        <v>3.80</v>
      </c>
      <c r="F5734" s="13" t="str">
        <f>IF(E5734="","",IFERROR(IF(IF(K5734="","",INDEX(收费标合同信息维护!A:Q,MATCH(D5734,收费标合同信息维护!J:J,0),10))=D5734,"有","无"),"无"))</f>
        <v>无</v>
      </c>
      <c r="G5734" s="13" t="str">
        <f t="shared" si="357"/>
        <v/>
      </c>
      <c r="H5734" s="13" t="str">
        <f t="shared" si="359"/>
        <v/>
      </c>
      <c r="I5734" s="13" t="str">
        <f>IF(G5734="","",IFERROR(IF(IF(K5734="","",INDEX(收费标合同信息维护!A:Q,MATCH(G5734,收费标合同信息维护!M:M,0),13))=G5734,"有","无"),"无"))</f>
        <v/>
      </c>
      <c r="J5734" s="3" t="s">
        <v>3070</v>
      </c>
      <c r="K5734" s="3" t="s">
        <v>17431</v>
      </c>
      <c r="L5734" s="3" t="s">
        <v>6025</v>
      </c>
      <c r="M5734" s="3" t="s">
        <v>6026</v>
      </c>
      <c r="N5734" s="3" t="s">
        <v>6477</v>
      </c>
      <c r="O5734" s="3" t="s">
        <v>6478</v>
      </c>
      <c r="P5734" s="3" t="s">
        <v>11748</v>
      </c>
      <c r="Q5734" s="3" t="s">
        <v>17434</v>
      </c>
      <c r="R5734" s="3" t="s">
        <v>6484</v>
      </c>
      <c r="S5734" s="3" t="s">
        <v>6491</v>
      </c>
      <c r="T5734" s="3" t="s">
        <v>6506</v>
      </c>
      <c r="U5734" s="3" t="s">
        <v>154</v>
      </c>
      <c r="V5734" s="3" t="s">
        <v>6991</v>
      </c>
      <c r="W5734" s="3" t="s">
        <v>154</v>
      </c>
      <c r="X5734" s="3" t="s">
        <v>154</v>
      </c>
      <c r="Y5734" s="3" t="s">
        <v>154</v>
      </c>
      <c r="Z5734" s="3" t="s">
        <v>154</v>
      </c>
      <c r="AA5734" s="3" t="s">
        <v>154</v>
      </c>
      <c r="AB5734" s="3" t="s">
        <v>154</v>
      </c>
      <c r="AC5734" s="3" t="s">
        <v>154</v>
      </c>
      <c r="AD5734" s="3" t="s">
        <v>6151</v>
      </c>
      <c r="AE5734" s="3" t="s">
        <v>6151</v>
      </c>
      <c r="AF5734" s="3" t="s">
        <v>154</v>
      </c>
      <c r="AG5734" s="3" t="s">
        <v>154</v>
      </c>
      <c r="AH5734" s="3" t="s">
        <v>6478</v>
      </c>
      <c r="AI5734" s="3" t="s">
        <v>6482</v>
      </c>
      <c r="AJ5734" s="3" t="s">
        <v>17</v>
      </c>
    </row>
    <row r="5735" spans="1:36" ht="15">
      <c r="A5735" s="10">
        <v>5874</v>
      </c>
      <c r="B5735" t="str">
        <f>IF(K5735="总计","",INDEX(主数据!A:AD,MATCH(J5735,主数据!A:A,0),9))</f>
        <v>华北大区公司</v>
      </c>
      <c r="C5735" t="str">
        <f>IF(K5735="","",INDEX(主数据!A:AD,MATCH(J5735,主数据!A:A,0),11))</f>
        <v>北京一城区</v>
      </c>
      <c r="D5735" t="str">
        <f t="shared" si="356"/>
        <v>BJ31电费标准方式1.20</v>
      </c>
      <c r="E5735" s="13" t="str">
        <f t="shared" si="358"/>
        <v>1.20</v>
      </c>
      <c r="F5735" s="13" t="str">
        <f>IF(E5735="","",IFERROR(IF(IF(K5735="","",INDEX(收费标合同信息维护!A:Q,MATCH(D5735,收费标合同信息维护!J:J,0),10))=D5735,"有","无"),"无"))</f>
        <v>无</v>
      </c>
      <c r="G5735" s="13" t="str">
        <f t="shared" si="357"/>
        <v/>
      </c>
      <c r="H5735" s="13" t="str">
        <f t="shared" si="359"/>
        <v/>
      </c>
      <c r="I5735" s="13" t="str">
        <f>IF(G5735="","",IFERROR(IF(IF(K5735="","",INDEX(收费标合同信息维护!A:Q,MATCH(G5735,收费标合同信息维护!M:M,0),13))=G5735,"有","无"),"无"))</f>
        <v/>
      </c>
      <c r="J5735" s="3" t="s">
        <v>3070</v>
      </c>
      <c r="K5735" s="3" t="s">
        <v>17431</v>
      </c>
      <c r="L5735" s="3" t="s">
        <v>6601</v>
      </c>
      <c r="M5735" s="3" t="s">
        <v>6602</v>
      </c>
      <c r="N5735" s="3" t="s">
        <v>6603</v>
      </c>
      <c r="O5735" s="3" t="s">
        <v>6478</v>
      </c>
      <c r="P5735" s="3" t="s">
        <v>6048</v>
      </c>
      <c r="Q5735" s="3" t="s">
        <v>17435</v>
      </c>
      <c r="R5735" s="3" t="s">
        <v>6484</v>
      </c>
      <c r="S5735" s="3" t="s">
        <v>6491</v>
      </c>
      <c r="T5735" s="3" t="s">
        <v>7001</v>
      </c>
      <c r="U5735" s="3" t="s">
        <v>154</v>
      </c>
      <c r="V5735" s="3" t="s">
        <v>6614</v>
      </c>
      <c r="W5735" s="3" t="s">
        <v>154</v>
      </c>
      <c r="X5735" s="3" t="s">
        <v>154</v>
      </c>
      <c r="Y5735" s="3" t="s">
        <v>154</v>
      </c>
      <c r="Z5735" s="3" t="s">
        <v>154</v>
      </c>
      <c r="AA5735" s="3" t="s">
        <v>154</v>
      </c>
      <c r="AB5735" s="3" t="s">
        <v>154</v>
      </c>
      <c r="AC5735" s="3" t="s">
        <v>154</v>
      </c>
      <c r="AD5735" s="3" t="s">
        <v>6151</v>
      </c>
      <c r="AE5735" s="3" t="s">
        <v>6151</v>
      </c>
      <c r="AF5735" s="3" t="s">
        <v>154</v>
      </c>
      <c r="AG5735" s="3" t="s">
        <v>154</v>
      </c>
      <c r="AH5735" s="3" t="s">
        <v>6478</v>
      </c>
      <c r="AI5735" s="3" t="s">
        <v>6482</v>
      </c>
      <c r="AJ5735" s="3" t="s">
        <v>6489</v>
      </c>
    </row>
    <row r="5736" spans="1:36" ht="15">
      <c r="A5736" s="10">
        <v>5875</v>
      </c>
      <c r="B5736" t="str">
        <f>IF(K5736="总计","",INDEX(主数据!A:AD,MATCH(J5736,主数据!A:A,0),9))</f>
        <v>华北大区公司</v>
      </c>
      <c r="C5736" t="str">
        <f>IF(K5736="","",INDEX(主数据!A:AD,MATCH(J5736,主数据!A:A,0),11))</f>
        <v>北京一城区</v>
      </c>
      <c r="D5736" t="str">
        <f t="shared" si="356"/>
        <v>BJ31电费标准方式1.30</v>
      </c>
      <c r="E5736" s="13" t="str">
        <f t="shared" si="358"/>
        <v>1.30</v>
      </c>
      <c r="F5736" s="13" t="str">
        <f>IF(E5736="","",IFERROR(IF(IF(K5736="","",INDEX(收费标合同信息维护!A:Q,MATCH(D5736,收费标合同信息维护!J:J,0),10))=D5736,"有","无"),"无"))</f>
        <v>无</v>
      </c>
      <c r="G5736" s="13" t="str">
        <f t="shared" si="357"/>
        <v/>
      </c>
      <c r="H5736" s="13" t="str">
        <f t="shared" si="359"/>
        <v/>
      </c>
      <c r="I5736" s="13" t="str">
        <f>IF(G5736="","",IFERROR(IF(IF(K5736="","",INDEX(收费标合同信息维护!A:Q,MATCH(G5736,收费标合同信息维护!M:M,0),13))=G5736,"有","无"),"无"))</f>
        <v/>
      </c>
      <c r="J5736" s="3" t="s">
        <v>3070</v>
      </c>
      <c r="K5736" s="3" t="s">
        <v>17431</v>
      </c>
      <c r="L5736" s="3" t="s">
        <v>6601</v>
      </c>
      <c r="M5736" s="3" t="s">
        <v>6602</v>
      </c>
      <c r="N5736" s="3" t="s">
        <v>6603</v>
      </c>
      <c r="O5736" s="3" t="s">
        <v>6478</v>
      </c>
      <c r="P5736" s="3" t="s">
        <v>17436</v>
      </c>
      <c r="Q5736" s="3" t="s">
        <v>17437</v>
      </c>
      <c r="R5736" s="3" t="s">
        <v>6484</v>
      </c>
      <c r="S5736" s="3" t="s">
        <v>6491</v>
      </c>
      <c r="T5736" s="3" t="s">
        <v>17438</v>
      </c>
      <c r="U5736" s="3" t="s">
        <v>154</v>
      </c>
      <c r="V5736" s="3" t="s">
        <v>6611</v>
      </c>
      <c r="W5736" s="3" t="s">
        <v>154</v>
      </c>
      <c r="X5736" s="3" t="s">
        <v>154</v>
      </c>
      <c r="Y5736" s="3" t="s">
        <v>154</v>
      </c>
      <c r="Z5736" s="3" t="s">
        <v>154</v>
      </c>
      <c r="AA5736" s="3" t="s">
        <v>154</v>
      </c>
      <c r="AB5736" s="3" t="s">
        <v>154</v>
      </c>
      <c r="AC5736" s="3" t="s">
        <v>154</v>
      </c>
      <c r="AD5736" s="3" t="s">
        <v>6151</v>
      </c>
      <c r="AE5736" s="3" t="s">
        <v>6151</v>
      </c>
      <c r="AF5736" s="3" t="s">
        <v>154</v>
      </c>
      <c r="AG5736" s="3" t="s">
        <v>154</v>
      </c>
      <c r="AH5736" s="3" t="s">
        <v>6478</v>
      </c>
      <c r="AI5736" s="3" t="s">
        <v>6482</v>
      </c>
      <c r="AJ5736" s="3" t="s">
        <v>6489</v>
      </c>
    </row>
    <row r="5737" spans="1:36" ht="15">
      <c r="A5737" s="10">
        <v>5876</v>
      </c>
      <c r="B5737" t="str">
        <f>IF(K5737="总计","",INDEX(主数据!A:AD,MATCH(J5737,主数据!A:A,0),9))</f>
        <v>华北大区公司</v>
      </c>
      <c r="C5737" t="str">
        <f>IF(K5737="","",INDEX(主数据!A:AD,MATCH(J5737,主数据!A:A,0),11))</f>
        <v>北京一城区</v>
      </c>
      <c r="D5737" t="str">
        <f t="shared" si="356"/>
        <v>BJ31电费标准方式1.36</v>
      </c>
      <c r="E5737" s="13" t="str">
        <f t="shared" si="358"/>
        <v>1.36</v>
      </c>
      <c r="F5737" s="13" t="str">
        <f>IF(E5737="","",IFERROR(IF(IF(K5737="","",INDEX(收费标合同信息维护!A:Q,MATCH(D5737,收费标合同信息维护!J:J,0),10))=D5737,"有","无"),"无"))</f>
        <v>无</v>
      </c>
      <c r="G5737" s="13" t="str">
        <f t="shared" si="357"/>
        <v/>
      </c>
      <c r="H5737" s="13" t="str">
        <f t="shared" si="359"/>
        <v/>
      </c>
      <c r="I5737" s="13" t="str">
        <f>IF(G5737="","",IFERROR(IF(IF(K5737="","",INDEX(收费标合同信息维护!A:Q,MATCH(G5737,收费标合同信息维护!M:M,0),13))=G5737,"有","无"),"无"))</f>
        <v/>
      </c>
      <c r="J5737" s="3" t="s">
        <v>3070</v>
      </c>
      <c r="K5737" s="3" t="s">
        <v>17431</v>
      </c>
      <c r="L5737" s="3" t="s">
        <v>6601</v>
      </c>
      <c r="M5737" s="3" t="s">
        <v>6602</v>
      </c>
      <c r="N5737" s="3" t="s">
        <v>6603</v>
      </c>
      <c r="O5737" s="3" t="s">
        <v>6478</v>
      </c>
      <c r="P5737" s="3" t="s">
        <v>17439</v>
      </c>
      <c r="Q5737" s="3" t="s">
        <v>6602</v>
      </c>
      <c r="R5737" s="3" t="s">
        <v>6484</v>
      </c>
      <c r="S5737" s="3" t="s">
        <v>6491</v>
      </c>
      <c r="T5737" s="3" t="s">
        <v>7001</v>
      </c>
      <c r="U5737" s="3" t="s">
        <v>154</v>
      </c>
      <c r="V5737" s="3" t="s">
        <v>17440</v>
      </c>
      <c r="W5737" s="3" t="s">
        <v>154</v>
      </c>
      <c r="X5737" s="3" t="s">
        <v>154</v>
      </c>
      <c r="Y5737" s="3" t="s">
        <v>154</v>
      </c>
      <c r="Z5737" s="3" t="s">
        <v>154</v>
      </c>
      <c r="AA5737" s="3" t="s">
        <v>154</v>
      </c>
      <c r="AB5737" s="3" t="s">
        <v>154</v>
      </c>
      <c r="AC5737" s="3" t="s">
        <v>154</v>
      </c>
      <c r="AD5737" s="3" t="s">
        <v>6151</v>
      </c>
      <c r="AE5737" s="3" t="s">
        <v>6151</v>
      </c>
      <c r="AF5737" s="3" t="s">
        <v>154</v>
      </c>
      <c r="AG5737" s="3" t="s">
        <v>154</v>
      </c>
      <c r="AH5737" s="3" t="s">
        <v>6478</v>
      </c>
      <c r="AI5737" s="3" t="s">
        <v>6482</v>
      </c>
      <c r="AJ5737" s="3" t="s">
        <v>6489</v>
      </c>
    </row>
    <row r="5738" spans="1:36" ht="15">
      <c r="A5738" s="10">
        <v>5877</v>
      </c>
      <c r="B5738" t="str">
        <f>IF(K5738="总计","",INDEX(主数据!A:AD,MATCH(J5738,主数据!A:A,0),9))</f>
        <v>华东大区公司</v>
      </c>
      <c r="C5738" t="str">
        <f>IF(K5738="","",INDEX(主数据!A:AD,MATCH(J5738,主数据!A:A,0),11))</f>
        <v>无锡城区</v>
      </c>
      <c r="D5738" t="str">
        <f t="shared" si="356"/>
        <v>WX25物业服务费标准方式2.45</v>
      </c>
      <c r="E5738" s="13" t="str">
        <f t="shared" si="358"/>
        <v>2.45</v>
      </c>
      <c r="F5738" s="13" t="str">
        <f>IF(E5738="","",IFERROR(IF(IF(K5738="","",INDEX(收费标合同信息维护!A:Q,MATCH(D5738,收费标合同信息维护!J:J,0),10))=D5738,"有","无"),"无"))</f>
        <v>无</v>
      </c>
      <c r="G5738" s="13" t="str">
        <f t="shared" si="357"/>
        <v/>
      </c>
      <c r="H5738" s="13" t="str">
        <f t="shared" si="359"/>
        <v/>
      </c>
      <c r="I5738" s="13" t="str">
        <f>IF(G5738="","",IFERROR(IF(IF(K5738="","",INDEX(收费标合同信息维护!A:Q,MATCH(G5738,收费标合同信息维护!M:M,0),13))=G5738,"有","无"),"无"))</f>
        <v/>
      </c>
      <c r="J5738" s="3" t="s">
        <v>3124</v>
      </c>
      <c r="K5738" s="3" t="s">
        <v>17441</v>
      </c>
      <c r="L5738" s="3" t="s">
        <v>6025</v>
      </c>
      <c r="M5738" s="3" t="s">
        <v>6026</v>
      </c>
      <c r="N5738" s="3" t="s">
        <v>6477</v>
      </c>
      <c r="O5738" s="3" t="s">
        <v>6478</v>
      </c>
      <c r="P5738" s="3" t="s">
        <v>17442</v>
      </c>
      <c r="Q5738" s="3" t="s">
        <v>17443</v>
      </c>
      <c r="R5738" s="3" t="s">
        <v>6484</v>
      </c>
      <c r="S5738" s="3" t="s">
        <v>6491</v>
      </c>
      <c r="T5738" s="3" t="s">
        <v>7189</v>
      </c>
      <c r="U5738" s="3" t="s">
        <v>154</v>
      </c>
      <c r="V5738" s="3" t="s">
        <v>7408</v>
      </c>
      <c r="W5738" s="3" t="s">
        <v>154</v>
      </c>
      <c r="X5738" s="3" t="s">
        <v>154</v>
      </c>
      <c r="Y5738" s="3" t="s">
        <v>154</v>
      </c>
      <c r="Z5738" s="3" t="s">
        <v>154</v>
      </c>
      <c r="AA5738" s="3" t="s">
        <v>154</v>
      </c>
      <c r="AB5738" s="3" t="s">
        <v>154</v>
      </c>
      <c r="AC5738" s="3" t="s">
        <v>154</v>
      </c>
      <c r="AD5738" s="3" t="s">
        <v>6151</v>
      </c>
      <c r="AE5738" s="3" t="s">
        <v>6151</v>
      </c>
      <c r="AF5738" s="3" t="s">
        <v>154</v>
      </c>
      <c r="AG5738" s="3" t="s">
        <v>154</v>
      </c>
      <c r="AH5738" s="3" t="s">
        <v>6478</v>
      </c>
      <c r="AI5738" s="3" t="s">
        <v>6482</v>
      </c>
      <c r="AJ5738" s="3" t="s">
        <v>36</v>
      </c>
    </row>
    <row r="5739" spans="1:36" ht="15">
      <c r="A5739" s="10">
        <v>5878</v>
      </c>
      <c r="B5739" t="str">
        <f>IF(K5739="总计","",INDEX(主数据!A:AD,MATCH(J5739,主数据!A:A,0),9))</f>
        <v>华东大区公司</v>
      </c>
      <c r="C5739" t="str">
        <f>IF(K5739="","",INDEX(主数据!A:AD,MATCH(J5739,主数据!A:A,0),11))</f>
        <v>无锡城区</v>
      </c>
      <c r="D5739" t="str">
        <f t="shared" si="356"/>
        <v>WX25物业服务费标准方式0.50</v>
      </c>
      <c r="E5739" s="13" t="str">
        <f t="shared" si="358"/>
        <v>0.50</v>
      </c>
      <c r="F5739" s="13" t="str">
        <f>IF(E5739="","",IFERROR(IF(IF(K5739="","",INDEX(收费标合同信息维护!A:Q,MATCH(D5739,收费标合同信息维护!J:J,0),10))=D5739,"有","无"),"无"))</f>
        <v>无</v>
      </c>
      <c r="G5739" s="13" t="str">
        <f t="shared" si="357"/>
        <v/>
      </c>
      <c r="H5739" s="13" t="str">
        <f t="shared" si="359"/>
        <v/>
      </c>
      <c r="I5739" s="13" t="str">
        <f>IF(G5739="","",IFERROR(IF(IF(K5739="","",INDEX(收费标合同信息维护!A:Q,MATCH(G5739,收费标合同信息维护!M:M,0),13))=G5739,"有","无"),"无"))</f>
        <v/>
      </c>
      <c r="J5739" s="3" t="s">
        <v>3124</v>
      </c>
      <c r="K5739" s="3" t="s">
        <v>17441</v>
      </c>
      <c r="L5739" s="3" t="s">
        <v>6025</v>
      </c>
      <c r="M5739" s="3" t="s">
        <v>6026</v>
      </c>
      <c r="N5739" s="3" t="s">
        <v>6477</v>
      </c>
      <c r="O5739" s="3" t="s">
        <v>6478</v>
      </c>
      <c r="P5739" s="3" t="s">
        <v>17444</v>
      </c>
      <c r="Q5739" s="3" t="s">
        <v>17445</v>
      </c>
      <c r="R5739" s="3" t="s">
        <v>6484</v>
      </c>
      <c r="S5739" s="3" t="s">
        <v>6491</v>
      </c>
      <c r="T5739" s="3" t="s">
        <v>7189</v>
      </c>
      <c r="U5739" s="3" t="s">
        <v>154</v>
      </c>
      <c r="V5739" s="3" t="s">
        <v>9007</v>
      </c>
      <c r="W5739" s="3" t="s">
        <v>154</v>
      </c>
      <c r="X5739" s="3" t="s">
        <v>154</v>
      </c>
      <c r="Y5739" s="3" t="s">
        <v>154</v>
      </c>
      <c r="Z5739" s="3" t="s">
        <v>154</v>
      </c>
      <c r="AA5739" s="3" t="s">
        <v>154</v>
      </c>
      <c r="AB5739" s="3" t="s">
        <v>154</v>
      </c>
      <c r="AC5739" s="3" t="s">
        <v>154</v>
      </c>
      <c r="AD5739" s="3" t="s">
        <v>6151</v>
      </c>
      <c r="AE5739" s="3" t="s">
        <v>6151</v>
      </c>
      <c r="AF5739" s="3" t="s">
        <v>154</v>
      </c>
      <c r="AG5739" s="3" t="s">
        <v>154</v>
      </c>
      <c r="AH5739" s="3" t="s">
        <v>6478</v>
      </c>
      <c r="AI5739" s="3" t="s">
        <v>6482</v>
      </c>
      <c r="AJ5739" s="3" t="s">
        <v>6182</v>
      </c>
    </row>
    <row r="5740" spans="1:36" ht="15">
      <c r="A5740" s="10">
        <v>5879</v>
      </c>
      <c r="B5740" t="str">
        <f>IF(K5740="总计","",INDEX(主数据!A:AD,MATCH(J5740,主数据!A:A,0),9))</f>
        <v>华东大区公司</v>
      </c>
      <c r="C5740" t="str">
        <f>IF(K5740="","",INDEX(主数据!A:AD,MATCH(J5740,主数据!A:A,0),11))</f>
        <v>无锡城区</v>
      </c>
      <c r="D5740" t="str">
        <f t="shared" si="356"/>
        <v>WX25物业服务费标准方式0.90</v>
      </c>
      <c r="E5740" s="13" t="str">
        <f t="shared" si="358"/>
        <v>0.90</v>
      </c>
      <c r="F5740" s="13" t="str">
        <f>IF(E5740="","",IFERROR(IF(IF(K5740="","",INDEX(收费标合同信息维护!A:Q,MATCH(D5740,收费标合同信息维护!J:J,0),10))=D5740,"有","无"),"无"))</f>
        <v>无</v>
      </c>
      <c r="G5740" s="13" t="str">
        <f t="shared" si="357"/>
        <v/>
      </c>
      <c r="H5740" s="13" t="str">
        <f t="shared" si="359"/>
        <v/>
      </c>
      <c r="I5740" s="13" t="str">
        <f>IF(G5740="","",IFERROR(IF(IF(K5740="","",INDEX(收费标合同信息维护!A:Q,MATCH(G5740,收费标合同信息维护!M:M,0),13))=G5740,"有","无"),"无"))</f>
        <v/>
      </c>
      <c r="J5740" s="3" t="s">
        <v>3124</v>
      </c>
      <c r="K5740" s="3" t="s">
        <v>17441</v>
      </c>
      <c r="L5740" s="3" t="s">
        <v>6025</v>
      </c>
      <c r="M5740" s="3" t="s">
        <v>6026</v>
      </c>
      <c r="N5740" s="3" t="s">
        <v>6477</v>
      </c>
      <c r="O5740" s="3" t="s">
        <v>6478</v>
      </c>
      <c r="P5740" s="3" t="s">
        <v>17446</v>
      </c>
      <c r="Q5740" s="3" t="s">
        <v>13801</v>
      </c>
      <c r="R5740" s="3" t="s">
        <v>6484</v>
      </c>
      <c r="S5740" s="3" t="s">
        <v>6491</v>
      </c>
      <c r="T5740" s="3" t="s">
        <v>8529</v>
      </c>
      <c r="U5740" s="3" t="s">
        <v>154</v>
      </c>
      <c r="V5740" s="3" t="s">
        <v>6979</v>
      </c>
      <c r="W5740" s="3" t="s">
        <v>154</v>
      </c>
      <c r="X5740" s="3" t="s">
        <v>154</v>
      </c>
      <c r="Y5740" s="3" t="s">
        <v>154</v>
      </c>
      <c r="Z5740" s="3" t="s">
        <v>154</v>
      </c>
      <c r="AA5740" s="3" t="s">
        <v>154</v>
      </c>
      <c r="AB5740" s="3" t="s">
        <v>154</v>
      </c>
      <c r="AC5740" s="3" t="s">
        <v>154</v>
      </c>
      <c r="AD5740" s="3" t="s">
        <v>6151</v>
      </c>
      <c r="AE5740" s="3" t="s">
        <v>6151</v>
      </c>
      <c r="AF5740" s="3" t="s">
        <v>154</v>
      </c>
      <c r="AG5740" s="3" t="s">
        <v>154</v>
      </c>
      <c r="AH5740" s="3" t="s">
        <v>6478</v>
      </c>
      <c r="AI5740" s="3" t="s">
        <v>6482</v>
      </c>
      <c r="AJ5740" s="3" t="s">
        <v>17447</v>
      </c>
    </row>
    <row r="5741" spans="1:36" ht="15">
      <c r="A5741" s="10">
        <v>5880</v>
      </c>
      <c r="B5741" t="str">
        <f>IF(K5741="总计","",INDEX(主数据!A:AD,MATCH(J5741,主数据!A:A,0),9))</f>
        <v>华东大区公司</v>
      </c>
      <c r="C5741" t="str">
        <f>IF(K5741="","",INDEX(主数据!A:AD,MATCH(J5741,主数据!A:A,0),11))</f>
        <v>无锡城区</v>
      </c>
      <c r="D5741" t="str">
        <f t="shared" si="356"/>
        <v>WX25物业服务费标准方式3.50</v>
      </c>
      <c r="E5741" s="13" t="str">
        <f t="shared" si="358"/>
        <v>3.50</v>
      </c>
      <c r="F5741" s="13" t="str">
        <f>IF(E5741="","",IFERROR(IF(IF(K5741="","",INDEX(收费标合同信息维护!A:Q,MATCH(D5741,收费标合同信息维护!J:J,0),10))=D5741,"有","无"),"无"))</f>
        <v>无</v>
      </c>
      <c r="G5741" s="13" t="str">
        <f t="shared" si="357"/>
        <v/>
      </c>
      <c r="H5741" s="13" t="str">
        <f t="shared" si="359"/>
        <v/>
      </c>
      <c r="I5741" s="13" t="str">
        <f>IF(G5741="","",IFERROR(IF(IF(K5741="","",INDEX(收费标合同信息维护!A:Q,MATCH(G5741,收费标合同信息维护!M:M,0),13))=G5741,"有","无"),"无"))</f>
        <v/>
      </c>
      <c r="J5741" s="3" t="s">
        <v>3124</v>
      </c>
      <c r="K5741" s="3" t="s">
        <v>17441</v>
      </c>
      <c r="L5741" s="3" t="s">
        <v>6025</v>
      </c>
      <c r="M5741" s="3" t="s">
        <v>6026</v>
      </c>
      <c r="N5741" s="3" t="s">
        <v>6477</v>
      </c>
      <c r="O5741" s="3" t="s">
        <v>6478</v>
      </c>
      <c r="P5741" s="3" t="s">
        <v>17448</v>
      </c>
      <c r="Q5741" s="3" t="s">
        <v>8403</v>
      </c>
      <c r="R5741" s="3" t="s">
        <v>6484</v>
      </c>
      <c r="S5741" s="3" t="s">
        <v>6491</v>
      </c>
      <c r="T5741" s="3" t="s">
        <v>17449</v>
      </c>
      <c r="U5741" s="3" t="s">
        <v>154</v>
      </c>
      <c r="V5741" s="3" t="s">
        <v>6869</v>
      </c>
      <c r="W5741" s="3" t="s">
        <v>154</v>
      </c>
      <c r="X5741" s="3" t="s">
        <v>154</v>
      </c>
      <c r="Y5741" s="3" t="s">
        <v>154</v>
      </c>
      <c r="Z5741" s="3" t="s">
        <v>154</v>
      </c>
      <c r="AA5741" s="3" t="s">
        <v>154</v>
      </c>
      <c r="AB5741" s="3" t="s">
        <v>154</v>
      </c>
      <c r="AC5741" s="3" t="s">
        <v>154</v>
      </c>
      <c r="AD5741" s="3" t="s">
        <v>6151</v>
      </c>
      <c r="AE5741" s="3" t="s">
        <v>6151</v>
      </c>
      <c r="AF5741" s="3" t="s">
        <v>154</v>
      </c>
      <c r="AG5741" s="3" t="s">
        <v>154</v>
      </c>
      <c r="AH5741" s="3" t="s">
        <v>6478</v>
      </c>
      <c r="AI5741" s="3" t="s">
        <v>6482</v>
      </c>
      <c r="AJ5741" s="3" t="s">
        <v>9961</v>
      </c>
    </row>
    <row r="5742" spans="1:36" ht="15">
      <c r="A5742" s="10">
        <v>5881</v>
      </c>
      <c r="B5742" t="str">
        <f>IF(K5742="总计","",INDEX(主数据!A:AD,MATCH(J5742,主数据!A:A,0),9))</f>
        <v>华东大区公司</v>
      </c>
      <c r="C5742" t="str">
        <f>IF(K5742="","",INDEX(主数据!A:AD,MATCH(J5742,主数据!A:A,0),11))</f>
        <v>无锡城区</v>
      </c>
      <c r="D5742" t="str">
        <f t="shared" si="356"/>
        <v>WX25物业服务费标准方式0.63</v>
      </c>
      <c r="E5742" s="13" t="str">
        <f t="shared" si="358"/>
        <v>0.63</v>
      </c>
      <c r="F5742" s="13" t="str">
        <f>IF(E5742="","",IFERROR(IF(IF(K5742="","",INDEX(收费标合同信息维护!A:Q,MATCH(D5742,收费标合同信息维护!J:J,0),10))=D5742,"有","无"),"无"))</f>
        <v>无</v>
      </c>
      <c r="G5742" s="13" t="str">
        <f t="shared" si="357"/>
        <v/>
      </c>
      <c r="H5742" s="13" t="str">
        <f t="shared" si="359"/>
        <v/>
      </c>
      <c r="I5742" s="13" t="str">
        <f>IF(G5742="","",IFERROR(IF(IF(K5742="","",INDEX(收费标合同信息维护!A:Q,MATCH(G5742,收费标合同信息维护!M:M,0),13))=G5742,"有","无"),"无"))</f>
        <v/>
      </c>
      <c r="J5742" s="3" t="s">
        <v>3124</v>
      </c>
      <c r="K5742" s="3" t="s">
        <v>17441</v>
      </c>
      <c r="L5742" s="3" t="s">
        <v>6025</v>
      </c>
      <c r="M5742" s="3" t="s">
        <v>6026</v>
      </c>
      <c r="N5742" s="3" t="s">
        <v>6477</v>
      </c>
      <c r="O5742" s="3" t="s">
        <v>6478</v>
      </c>
      <c r="P5742" s="3" t="s">
        <v>17450</v>
      </c>
      <c r="Q5742" s="3" t="s">
        <v>17451</v>
      </c>
      <c r="R5742" s="3" t="s">
        <v>6484</v>
      </c>
      <c r="S5742" s="3" t="s">
        <v>6491</v>
      </c>
      <c r="T5742" s="3" t="s">
        <v>6590</v>
      </c>
      <c r="U5742" s="3" t="s">
        <v>154</v>
      </c>
      <c r="V5742" s="3" t="s">
        <v>8635</v>
      </c>
      <c r="W5742" s="3" t="s">
        <v>154</v>
      </c>
      <c r="X5742" s="3" t="s">
        <v>154</v>
      </c>
      <c r="Y5742" s="3" t="s">
        <v>154</v>
      </c>
      <c r="Z5742" s="3" t="s">
        <v>154</v>
      </c>
      <c r="AA5742" s="3" t="s">
        <v>154</v>
      </c>
      <c r="AB5742" s="3" t="s">
        <v>154</v>
      </c>
      <c r="AC5742" s="3" t="s">
        <v>154</v>
      </c>
      <c r="AD5742" s="3" t="s">
        <v>6151</v>
      </c>
      <c r="AE5742" s="3" t="s">
        <v>6151</v>
      </c>
      <c r="AF5742" s="3" t="s">
        <v>154</v>
      </c>
      <c r="AG5742" s="3" t="s">
        <v>154</v>
      </c>
      <c r="AH5742" s="3" t="s">
        <v>6478</v>
      </c>
      <c r="AI5742" s="3" t="s">
        <v>6482</v>
      </c>
      <c r="AJ5742" s="3" t="s">
        <v>6033</v>
      </c>
    </row>
    <row r="5743" spans="1:36" ht="15">
      <c r="A5743" s="10">
        <v>5882</v>
      </c>
      <c r="B5743" t="str">
        <f>IF(K5743="总计","",INDEX(主数据!A:AD,MATCH(J5743,主数据!A:A,0),9))</f>
        <v>华东大区公司</v>
      </c>
      <c r="C5743" t="str">
        <f>IF(K5743="","",INDEX(主数据!A:AD,MATCH(J5743,主数据!A:A,0),11))</f>
        <v>无锡城区</v>
      </c>
      <c r="D5743" t="str">
        <f t="shared" si="356"/>
        <v>WX25公共能耗费用及其他标准方式0.35</v>
      </c>
      <c r="E5743" s="13" t="str">
        <f t="shared" si="358"/>
        <v>0.35</v>
      </c>
      <c r="F5743" s="13" t="str">
        <f>IF(E5743="","",IFERROR(IF(IF(K5743="","",INDEX(收费标合同信息维护!A:Q,MATCH(D5743,收费标合同信息维护!J:J,0),10))=D5743,"有","无"),"无"))</f>
        <v>无</v>
      </c>
      <c r="G5743" s="13" t="str">
        <f t="shared" si="357"/>
        <v/>
      </c>
      <c r="H5743" s="13" t="str">
        <f t="shared" si="359"/>
        <v/>
      </c>
      <c r="I5743" s="13" t="str">
        <f>IF(G5743="","",IFERROR(IF(IF(K5743="","",INDEX(收费标合同信息维护!A:Q,MATCH(G5743,收费标合同信息维护!M:M,0),13))=G5743,"有","无"),"无"))</f>
        <v/>
      </c>
      <c r="J5743" s="3" t="s">
        <v>3124</v>
      </c>
      <c r="K5743" s="3" t="s">
        <v>17441</v>
      </c>
      <c r="L5743" s="3" t="s">
        <v>6702</v>
      </c>
      <c r="M5743" s="3" t="s">
        <v>6703</v>
      </c>
      <c r="N5743" s="3" t="s">
        <v>6477</v>
      </c>
      <c r="O5743" s="3" t="s">
        <v>6478</v>
      </c>
      <c r="P5743" s="3" t="s">
        <v>17452</v>
      </c>
      <c r="Q5743" s="3" t="s">
        <v>9352</v>
      </c>
      <c r="R5743" s="3" t="s">
        <v>6484</v>
      </c>
      <c r="S5743" s="3" t="s">
        <v>6491</v>
      </c>
      <c r="T5743" s="3" t="s">
        <v>7189</v>
      </c>
      <c r="U5743" s="3" t="s">
        <v>154</v>
      </c>
      <c r="V5743" s="3" t="s">
        <v>12998</v>
      </c>
      <c r="W5743" s="3" t="s">
        <v>154</v>
      </c>
      <c r="X5743" s="3" t="s">
        <v>154</v>
      </c>
      <c r="Y5743" s="3" t="s">
        <v>154</v>
      </c>
      <c r="Z5743" s="3" t="s">
        <v>154</v>
      </c>
      <c r="AA5743" s="3" t="s">
        <v>154</v>
      </c>
      <c r="AB5743" s="3" t="s">
        <v>154</v>
      </c>
      <c r="AC5743" s="3" t="s">
        <v>154</v>
      </c>
      <c r="AD5743" s="3" t="s">
        <v>6151</v>
      </c>
      <c r="AE5743" s="3" t="s">
        <v>6151</v>
      </c>
      <c r="AF5743" s="3" t="s">
        <v>154</v>
      </c>
      <c r="AG5743" s="3" t="s">
        <v>154</v>
      </c>
      <c r="AH5743" s="3" t="s">
        <v>6478</v>
      </c>
      <c r="AI5743" s="3" t="s">
        <v>6482</v>
      </c>
      <c r="AJ5743" s="3" t="s">
        <v>17453</v>
      </c>
    </row>
    <row r="5744" spans="1:36" ht="15">
      <c r="A5744" s="10">
        <v>5883</v>
      </c>
      <c r="B5744" t="str">
        <f>IF(K5744="总计","",INDEX(主数据!A:AD,MATCH(J5744,主数据!A:A,0),9))</f>
        <v>华东大区公司</v>
      </c>
      <c r="C5744" t="str">
        <f>IF(K5744="","",INDEX(主数据!A:AD,MATCH(J5744,主数据!A:A,0),11))</f>
        <v>无锡城区</v>
      </c>
      <c r="D5744" t="str">
        <f t="shared" si="356"/>
        <v>WX25公共能耗费用及其他标准方式0.25</v>
      </c>
      <c r="E5744" s="13" t="str">
        <f t="shared" si="358"/>
        <v>0.25</v>
      </c>
      <c r="F5744" s="13" t="str">
        <f>IF(E5744="","",IFERROR(IF(IF(K5744="","",INDEX(收费标合同信息维护!A:Q,MATCH(D5744,收费标合同信息维护!J:J,0),10))=D5744,"有","无"),"无"))</f>
        <v>无</v>
      </c>
      <c r="G5744" s="13" t="str">
        <f t="shared" si="357"/>
        <v/>
      </c>
      <c r="H5744" s="13" t="str">
        <f t="shared" si="359"/>
        <v/>
      </c>
      <c r="I5744" s="13" t="str">
        <f>IF(G5744="","",IFERROR(IF(IF(K5744="","",INDEX(收费标合同信息维护!A:Q,MATCH(G5744,收费标合同信息维护!M:M,0),13))=G5744,"有","无"),"无"))</f>
        <v/>
      </c>
      <c r="J5744" s="3" t="s">
        <v>3124</v>
      </c>
      <c r="K5744" s="3" t="s">
        <v>17441</v>
      </c>
      <c r="L5744" s="3" t="s">
        <v>6702</v>
      </c>
      <c r="M5744" s="3" t="s">
        <v>6703</v>
      </c>
      <c r="N5744" s="3" t="s">
        <v>6477</v>
      </c>
      <c r="O5744" s="3" t="s">
        <v>6478</v>
      </c>
      <c r="P5744" s="3" t="s">
        <v>17454</v>
      </c>
      <c r="Q5744" s="3" t="s">
        <v>17455</v>
      </c>
      <c r="R5744" s="3" t="s">
        <v>6484</v>
      </c>
      <c r="S5744" s="3" t="s">
        <v>6491</v>
      </c>
      <c r="T5744" s="3" t="s">
        <v>6590</v>
      </c>
      <c r="U5744" s="3" t="s">
        <v>154</v>
      </c>
      <c r="V5744" s="3" t="s">
        <v>17456</v>
      </c>
      <c r="W5744" s="3" t="s">
        <v>154</v>
      </c>
      <c r="X5744" s="3" t="s">
        <v>154</v>
      </c>
      <c r="Y5744" s="3" t="s">
        <v>154</v>
      </c>
      <c r="Z5744" s="3" t="s">
        <v>154</v>
      </c>
      <c r="AA5744" s="3" t="s">
        <v>154</v>
      </c>
      <c r="AB5744" s="3" t="s">
        <v>154</v>
      </c>
      <c r="AC5744" s="3" t="s">
        <v>154</v>
      </c>
      <c r="AD5744" s="3" t="s">
        <v>6151</v>
      </c>
      <c r="AE5744" s="3" t="s">
        <v>6151</v>
      </c>
      <c r="AF5744" s="3" t="s">
        <v>154</v>
      </c>
      <c r="AG5744" s="3" t="s">
        <v>154</v>
      </c>
      <c r="AH5744" s="3" t="s">
        <v>6478</v>
      </c>
      <c r="AI5744" s="3" t="s">
        <v>6482</v>
      </c>
      <c r="AJ5744" s="3" t="s">
        <v>6033</v>
      </c>
    </row>
    <row r="5745" spans="1:36" ht="15">
      <c r="A5745" s="10">
        <v>5884</v>
      </c>
      <c r="B5745" t="str">
        <f>IF(K5745="总计","",INDEX(主数据!A:AD,MATCH(J5745,主数据!A:A,0),9))</f>
        <v>华东大区公司</v>
      </c>
      <c r="C5745" t="str">
        <f>IF(K5745="","",INDEX(主数据!A:AD,MATCH(J5745,主数据!A:A,0),11))</f>
        <v>无锡城区</v>
      </c>
      <c r="D5745" t="str">
        <f t="shared" si="356"/>
        <v>WX25自营停车费（固定）定额</v>
      </c>
      <c r="E5745" s="13" t="str">
        <f t="shared" si="358"/>
        <v/>
      </c>
      <c r="F5745" s="13" t="str">
        <f>IF(E5745="","",IFERROR(IF(IF(K5745="","",INDEX(收费标合同信息维护!A:Q,MATCH(D5745,收费标合同信息维护!J:J,0),10))=D5745,"有","无"),"无"))</f>
        <v/>
      </c>
      <c r="G5745" s="13" t="str">
        <f t="shared" si="357"/>
        <v>WX25自营停车费（固定）定额50.00</v>
      </c>
      <c r="H5745" s="13" t="str">
        <f t="shared" si="359"/>
        <v>50.00</v>
      </c>
      <c r="I5745" s="13" t="str">
        <f>IF(G5745="","",IFERROR(IF(IF(K5745="","",INDEX(收费标合同信息维护!A:Q,MATCH(G5745,收费标合同信息维护!M:M,0),13))=G5745,"有","无"),"无"))</f>
        <v>无</v>
      </c>
      <c r="J5745" s="3" t="s">
        <v>3124</v>
      </c>
      <c r="K5745" s="3" t="s">
        <v>17441</v>
      </c>
      <c r="L5745" s="3" t="s">
        <v>6714</v>
      </c>
      <c r="M5745" s="3" t="s">
        <v>6715</v>
      </c>
      <c r="N5745" s="3" t="s">
        <v>6477</v>
      </c>
      <c r="O5745" s="3" t="s">
        <v>6597</v>
      </c>
      <c r="P5745" s="3" t="s">
        <v>17457</v>
      </c>
      <c r="Q5745" s="3" t="s">
        <v>17458</v>
      </c>
      <c r="R5745" s="3" t="s">
        <v>6490</v>
      </c>
      <c r="S5745" s="3" t="s">
        <v>6491</v>
      </c>
      <c r="T5745" s="3" t="s">
        <v>7075</v>
      </c>
      <c r="U5745" s="3" t="s">
        <v>6716</v>
      </c>
      <c r="V5745" s="3" t="s">
        <v>154</v>
      </c>
      <c r="W5745" s="3" t="s">
        <v>6712</v>
      </c>
      <c r="X5745" s="3" t="s">
        <v>154</v>
      </c>
      <c r="Y5745" s="3" t="s">
        <v>154</v>
      </c>
      <c r="Z5745" s="3" t="s">
        <v>154</v>
      </c>
      <c r="AA5745" s="3" t="s">
        <v>154</v>
      </c>
      <c r="AB5745" s="3" t="s">
        <v>154</v>
      </c>
      <c r="AC5745" s="3" t="s">
        <v>154</v>
      </c>
      <c r="AD5745" s="3" t="s">
        <v>6151</v>
      </c>
      <c r="AE5745" s="3" t="s">
        <v>6151</v>
      </c>
      <c r="AF5745" s="3" t="s">
        <v>154</v>
      </c>
      <c r="AG5745" s="3" t="s">
        <v>154</v>
      </c>
      <c r="AH5745" s="3" t="s">
        <v>6597</v>
      </c>
      <c r="AI5745" s="3" t="s">
        <v>6482</v>
      </c>
      <c r="AJ5745" s="3" t="s">
        <v>46</v>
      </c>
    </row>
    <row r="5746" spans="1:36" ht="15">
      <c r="A5746" s="10">
        <v>5885</v>
      </c>
      <c r="B5746" t="str">
        <f>IF(K5746="总计","",INDEX(主数据!A:AD,MATCH(J5746,主数据!A:A,0),9))</f>
        <v>华东大区公司</v>
      </c>
      <c r="C5746" t="str">
        <f>IF(K5746="","",INDEX(主数据!A:AD,MATCH(J5746,主数据!A:A,0),11))</f>
        <v>无锡城区</v>
      </c>
      <c r="D5746" t="str">
        <f t="shared" si="356"/>
        <v>WX25委托停车费（固定）定额</v>
      </c>
      <c r="E5746" s="13" t="str">
        <f t="shared" si="358"/>
        <v/>
      </c>
      <c r="F5746" s="13" t="str">
        <f>IF(E5746="","",IFERROR(IF(IF(K5746="","",INDEX(收费标合同信息维护!A:Q,MATCH(D5746,收费标合同信息维护!J:J,0),10))=D5746,"有","无"),"无"))</f>
        <v/>
      </c>
      <c r="G5746" s="13" t="str">
        <f t="shared" si="357"/>
        <v>WX25委托停车费（固定）定额50.00</v>
      </c>
      <c r="H5746" s="13" t="str">
        <f t="shared" si="359"/>
        <v>50.00</v>
      </c>
      <c r="I5746" s="13" t="str">
        <f>IF(G5746="","",IFERROR(IF(IF(K5746="","",INDEX(收费标合同信息维护!A:Q,MATCH(G5746,收费标合同信息维护!M:M,0),13))=G5746,"有","无"),"无"))</f>
        <v>无</v>
      </c>
      <c r="J5746" s="3" t="s">
        <v>3124</v>
      </c>
      <c r="K5746" s="3" t="s">
        <v>17441</v>
      </c>
      <c r="L5746" s="3" t="s">
        <v>7341</v>
      </c>
      <c r="M5746" s="3" t="s">
        <v>7342</v>
      </c>
      <c r="N5746" s="3" t="s">
        <v>6477</v>
      </c>
      <c r="O5746" s="3" t="s">
        <v>6597</v>
      </c>
      <c r="P5746" s="3" t="s">
        <v>17459</v>
      </c>
      <c r="Q5746" s="3" t="s">
        <v>7342</v>
      </c>
      <c r="R5746" s="3" t="s">
        <v>6490</v>
      </c>
      <c r="S5746" s="3" t="s">
        <v>6491</v>
      </c>
      <c r="T5746" s="3" t="s">
        <v>6595</v>
      </c>
      <c r="U5746" s="3" t="s">
        <v>6716</v>
      </c>
      <c r="V5746" s="3" t="s">
        <v>154</v>
      </c>
      <c r="W5746" s="3" t="s">
        <v>6712</v>
      </c>
      <c r="X5746" s="3" t="s">
        <v>154</v>
      </c>
      <c r="Y5746" s="3" t="s">
        <v>154</v>
      </c>
      <c r="Z5746" s="3" t="s">
        <v>154</v>
      </c>
      <c r="AA5746" s="3" t="s">
        <v>154</v>
      </c>
      <c r="AB5746" s="3" t="s">
        <v>154</v>
      </c>
      <c r="AC5746" s="3" t="s">
        <v>154</v>
      </c>
      <c r="AD5746" s="3" t="s">
        <v>6151</v>
      </c>
      <c r="AE5746" s="3" t="s">
        <v>6151</v>
      </c>
      <c r="AF5746" s="3" t="s">
        <v>154</v>
      </c>
      <c r="AG5746" s="3" t="s">
        <v>154</v>
      </c>
      <c r="AH5746" s="3" t="s">
        <v>6478</v>
      </c>
      <c r="AI5746" s="3" t="s">
        <v>6482</v>
      </c>
      <c r="AJ5746" s="3" t="s">
        <v>32</v>
      </c>
    </row>
    <row r="5747" spans="1:36" ht="30">
      <c r="A5747" s="10">
        <v>5886</v>
      </c>
      <c r="B5747" t="str">
        <f>IF(K5747="总计","",INDEX(主数据!A:AD,MATCH(J5747,主数据!A:A,0),9))</f>
        <v>华东大区公司</v>
      </c>
      <c r="C5747" t="str">
        <f>IF(K5747="","",INDEX(主数据!A:AD,MATCH(J5747,主数据!A:A,0),11))</f>
        <v>无锡城区</v>
      </c>
      <c r="D5747" t="str">
        <f t="shared" si="356"/>
        <v>WX25委托停车费（固定）定额</v>
      </c>
      <c r="E5747" s="13" t="str">
        <f t="shared" si="358"/>
        <v/>
      </c>
      <c r="F5747" s="13" t="str">
        <f>IF(E5747="","",IFERROR(IF(IF(K5747="","",INDEX(收费标合同信息维护!A:Q,MATCH(D5747,收费标合同信息维护!J:J,0),10))=D5747,"有","无"),"无"))</f>
        <v/>
      </c>
      <c r="G5747" s="13" t="str">
        <f t="shared" si="357"/>
        <v>WX25委托停车费（固定）定额120.00</v>
      </c>
      <c r="H5747" s="13" t="str">
        <f t="shared" si="359"/>
        <v>120.00</v>
      </c>
      <c r="I5747" s="13" t="str">
        <f>IF(G5747="","",IFERROR(IF(IF(K5747="","",INDEX(收费标合同信息维护!A:Q,MATCH(G5747,收费标合同信息维护!M:M,0),13))=G5747,"有","无"),"无"))</f>
        <v>无</v>
      </c>
      <c r="J5747" s="3" t="s">
        <v>3124</v>
      </c>
      <c r="K5747" s="3" t="s">
        <v>17441</v>
      </c>
      <c r="L5747" s="3" t="s">
        <v>7341</v>
      </c>
      <c r="M5747" s="3" t="s">
        <v>7342</v>
      </c>
      <c r="N5747" s="3" t="s">
        <v>6477</v>
      </c>
      <c r="O5747" s="3" t="s">
        <v>6597</v>
      </c>
      <c r="P5747" s="3" t="s">
        <v>17460</v>
      </c>
      <c r="Q5747" s="3" t="s">
        <v>17461</v>
      </c>
      <c r="R5747" s="3" t="s">
        <v>6490</v>
      </c>
      <c r="S5747" s="3" t="s">
        <v>6491</v>
      </c>
      <c r="T5747" s="3" t="s">
        <v>6595</v>
      </c>
      <c r="U5747" s="3" t="s">
        <v>6716</v>
      </c>
      <c r="V5747" s="3" t="s">
        <v>154</v>
      </c>
      <c r="W5747" s="3" t="s">
        <v>6518</v>
      </c>
      <c r="X5747" s="3" t="s">
        <v>154</v>
      </c>
      <c r="Y5747" s="3" t="s">
        <v>154</v>
      </c>
      <c r="Z5747" s="3" t="s">
        <v>154</v>
      </c>
      <c r="AA5747" s="3" t="s">
        <v>154</v>
      </c>
      <c r="AB5747" s="3" t="s">
        <v>154</v>
      </c>
      <c r="AC5747" s="3" t="s">
        <v>154</v>
      </c>
      <c r="AD5747" s="3" t="s">
        <v>6151</v>
      </c>
      <c r="AE5747" s="3" t="s">
        <v>6151</v>
      </c>
      <c r="AF5747" s="3" t="s">
        <v>154</v>
      </c>
      <c r="AG5747" s="3" t="s">
        <v>154</v>
      </c>
      <c r="AH5747" s="3" t="s">
        <v>6478</v>
      </c>
      <c r="AI5747" s="3" t="s">
        <v>6482</v>
      </c>
      <c r="AJ5747" s="3" t="s">
        <v>11</v>
      </c>
    </row>
    <row r="5748" spans="1:36" ht="15">
      <c r="A5748" s="10">
        <v>5887</v>
      </c>
      <c r="B5748" t="str">
        <f>IF(K5748="总计","",INDEX(主数据!A:AD,MATCH(J5748,主数据!A:A,0),9))</f>
        <v>华东大区公司</v>
      </c>
      <c r="C5748" t="str">
        <f>IF(K5748="","",INDEX(主数据!A:AD,MATCH(J5748,主数据!A:A,0),11))</f>
        <v>无锡城区</v>
      </c>
      <c r="D5748" t="str">
        <f t="shared" si="356"/>
        <v>WX25电梯费标准方式0.95</v>
      </c>
      <c r="E5748" s="13" t="str">
        <f t="shared" si="358"/>
        <v>0.95</v>
      </c>
      <c r="F5748" s="13" t="str">
        <f>IF(E5748="","",IFERROR(IF(IF(K5748="","",INDEX(收费标合同信息维护!A:Q,MATCH(D5748,收费标合同信息维护!J:J,0),10))=D5748,"有","无"),"无"))</f>
        <v>无</v>
      </c>
      <c r="G5748" s="13" t="str">
        <f t="shared" si="357"/>
        <v/>
      </c>
      <c r="H5748" s="13" t="str">
        <f t="shared" si="359"/>
        <v/>
      </c>
      <c r="I5748" s="13" t="str">
        <f>IF(G5748="","",IFERROR(IF(IF(K5748="","",INDEX(收费标合同信息维护!A:Q,MATCH(G5748,收费标合同信息维护!M:M,0),13))=G5748,"有","无"),"无"))</f>
        <v/>
      </c>
      <c r="J5748" s="3" t="s">
        <v>3124</v>
      </c>
      <c r="K5748" s="3" t="s">
        <v>17441</v>
      </c>
      <c r="L5748" s="3" t="s">
        <v>7063</v>
      </c>
      <c r="M5748" s="3" t="s">
        <v>7064</v>
      </c>
      <c r="N5748" s="3" t="s">
        <v>6477</v>
      </c>
      <c r="O5748" s="3" t="s">
        <v>6478</v>
      </c>
      <c r="P5748" s="3" t="s">
        <v>17462</v>
      </c>
      <c r="Q5748" s="3" t="s">
        <v>17463</v>
      </c>
      <c r="R5748" s="3" t="s">
        <v>6484</v>
      </c>
      <c r="S5748" s="3" t="s">
        <v>6491</v>
      </c>
      <c r="T5748" s="3" t="s">
        <v>7189</v>
      </c>
      <c r="U5748" s="3" t="s">
        <v>154</v>
      </c>
      <c r="V5748" s="3" t="s">
        <v>9078</v>
      </c>
      <c r="W5748" s="3" t="s">
        <v>154</v>
      </c>
      <c r="X5748" s="3" t="s">
        <v>154</v>
      </c>
      <c r="Y5748" s="3" t="s">
        <v>154</v>
      </c>
      <c r="Z5748" s="3" t="s">
        <v>154</v>
      </c>
      <c r="AA5748" s="3" t="s">
        <v>154</v>
      </c>
      <c r="AB5748" s="3" t="s">
        <v>154</v>
      </c>
      <c r="AC5748" s="3" t="s">
        <v>154</v>
      </c>
      <c r="AD5748" s="3" t="s">
        <v>6151</v>
      </c>
      <c r="AE5748" s="3" t="s">
        <v>6151</v>
      </c>
      <c r="AF5748" s="3" t="s">
        <v>154</v>
      </c>
      <c r="AG5748" s="3" t="s">
        <v>154</v>
      </c>
      <c r="AH5748" s="3" t="s">
        <v>6478</v>
      </c>
      <c r="AI5748" s="3" t="s">
        <v>6482</v>
      </c>
      <c r="AJ5748" s="3" t="s">
        <v>6182</v>
      </c>
    </row>
    <row r="5749" spans="1:36" ht="15">
      <c r="A5749" s="10">
        <v>5888</v>
      </c>
      <c r="B5749" t="str">
        <f>IF(K5749="总计","",INDEX(主数据!A:AD,MATCH(J5749,主数据!A:A,0),9))</f>
        <v>华东大区公司</v>
      </c>
      <c r="C5749" t="str">
        <f>IF(K5749="","",INDEX(主数据!A:AD,MATCH(J5749,主数据!A:A,0),11))</f>
        <v>无锡城区</v>
      </c>
      <c r="D5749" t="str">
        <f t="shared" si="356"/>
        <v>WX25电梯费标准方式0.55</v>
      </c>
      <c r="E5749" s="13" t="str">
        <f t="shared" si="358"/>
        <v>0.55</v>
      </c>
      <c r="F5749" s="13" t="str">
        <f>IF(E5749="","",IFERROR(IF(IF(K5749="","",INDEX(收费标合同信息维护!A:Q,MATCH(D5749,收费标合同信息维护!J:J,0),10))=D5749,"有","无"),"无"))</f>
        <v>无</v>
      </c>
      <c r="G5749" s="13" t="str">
        <f t="shared" si="357"/>
        <v/>
      </c>
      <c r="H5749" s="13" t="str">
        <f t="shared" si="359"/>
        <v/>
      </c>
      <c r="I5749" s="13" t="str">
        <f>IF(G5749="","",IFERROR(IF(IF(K5749="","",INDEX(收费标合同信息维护!A:Q,MATCH(G5749,收费标合同信息维护!M:M,0),13))=G5749,"有","无"),"无"))</f>
        <v/>
      </c>
      <c r="J5749" s="3" t="s">
        <v>3124</v>
      </c>
      <c r="K5749" s="3" t="s">
        <v>17441</v>
      </c>
      <c r="L5749" s="3" t="s">
        <v>7063</v>
      </c>
      <c r="M5749" s="3" t="s">
        <v>7064</v>
      </c>
      <c r="N5749" s="3" t="s">
        <v>6477</v>
      </c>
      <c r="O5749" s="3" t="s">
        <v>6478</v>
      </c>
      <c r="P5749" s="3" t="s">
        <v>17464</v>
      </c>
      <c r="Q5749" s="3" t="s">
        <v>17465</v>
      </c>
      <c r="R5749" s="3" t="s">
        <v>6484</v>
      </c>
      <c r="S5749" s="3" t="s">
        <v>6491</v>
      </c>
      <c r="T5749" s="3" t="s">
        <v>8529</v>
      </c>
      <c r="U5749" s="3" t="s">
        <v>154</v>
      </c>
      <c r="V5749" s="3" t="s">
        <v>12515</v>
      </c>
      <c r="W5749" s="3" t="s">
        <v>154</v>
      </c>
      <c r="X5749" s="3" t="s">
        <v>154</v>
      </c>
      <c r="Y5749" s="3" t="s">
        <v>154</v>
      </c>
      <c r="Z5749" s="3" t="s">
        <v>154</v>
      </c>
      <c r="AA5749" s="3" t="s">
        <v>154</v>
      </c>
      <c r="AB5749" s="3" t="s">
        <v>154</v>
      </c>
      <c r="AC5749" s="3" t="s">
        <v>154</v>
      </c>
      <c r="AD5749" s="3" t="s">
        <v>6151</v>
      </c>
      <c r="AE5749" s="3" t="s">
        <v>6151</v>
      </c>
      <c r="AF5749" s="3" t="s">
        <v>154</v>
      </c>
      <c r="AG5749" s="3" t="s">
        <v>154</v>
      </c>
      <c r="AH5749" s="3" t="s">
        <v>6478</v>
      </c>
      <c r="AI5749" s="3" t="s">
        <v>6482</v>
      </c>
      <c r="AJ5749" s="3" t="s">
        <v>17447</v>
      </c>
    </row>
    <row r="5750" spans="1:36" ht="15">
      <c r="A5750" s="10">
        <v>5889</v>
      </c>
      <c r="B5750" t="str">
        <f>IF(K5750="总计","",INDEX(主数据!A:AD,MATCH(J5750,主数据!A:A,0),9))</f>
        <v>华东大区公司</v>
      </c>
      <c r="C5750" t="str">
        <f>IF(K5750="","",INDEX(主数据!A:AD,MATCH(J5750,主数据!A:A,0),11))</f>
        <v>无锡城区</v>
      </c>
      <c r="D5750" t="str">
        <f t="shared" si="356"/>
        <v>WX25电梯费标准方式0.39</v>
      </c>
      <c r="E5750" s="13" t="str">
        <f t="shared" si="358"/>
        <v>0.39</v>
      </c>
      <c r="F5750" s="13" t="str">
        <f>IF(E5750="","",IFERROR(IF(IF(K5750="","",INDEX(收费标合同信息维护!A:Q,MATCH(D5750,收费标合同信息维护!J:J,0),10))=D5750,"有","无"),"无"))</f>
        <v>无</v>
      </c>
      <c r="G5750" s="13" t="str">
        <f t="shared" si="357"/>
        <v/>
      </c>
      <c r="H5750" s="13" t="str">
        <f t="shared" si="359"/>
        <v/>
      </c>
      <c r="I5750" s="13" t="str">
        <f>IF(G5750="","",IFERROR(IF(IF(K5750="","",INDEX(收费标合同信息维护!A:Q,MATCH(G5750,收费标合同信息维护!M:M,0),13))=G5750,"有","无"),"无"))</f>
        <v/>
      </c>
      <c r="J5750" s="3" t="s">
        <v>3124</v>
      </c>
      <c r="K5750" s="3" t="s">
        <v>17441</v>
      </c>
      <c r="L5750" s="3" t="s">
        <v>7063</v>
      </c>
      <c r="M5750" s="3" t="s">
        <v>7064</v>
      </c>
      <c r="N5750" s="3" t="s">
        <v>6477</v>
      </c>
      <c r="O5750" s="3" t="s">
        <v>6478</v>
      </c>
      <c r="P5750" s="3" t="s">
        <v>17466</v>
      </c>
      <c r="Q5750" s="3" t="s">
        <v>17467</v>
      </c>
      <c r="R5750" s="3" t="s">
        <v>6484</v>
      </c>
      <c r="S5750" s="3" t="s">
        <v>6491</v>
      </c>
      <c r="T5750" s="3" t="s">
        <v>6590</v>
      </c>
      <c r="U5750" s="3" t="s">
        <v>154</v>
      </c>
      <c r="V5750" s="3" t="s">
        <v>17468</v>
      </c>
      <c r="W5750" s="3" t="s">
        <v>154</v>
      </c>
      <c r="X5750" s="3" t="s">
        <v>154</v>
      </c>
      <c r="Y5750" s="3" t="s">
        <v>154</v>
      </c>
      <c r="Z5750" s="3" t="s">
        <v>154</v>
      </c>
      <c r="AA5750" s="3" t="s">
        <v>154</v>
      </c>
      <c r="AB5750" s="3" t="s">
        <v>154</v>
      </c>
      <c r="AC5750" s="3" t="s">
        <v>154</v>
      </c>
      <c r="AD5750" s="3" t="s">
        <v>6151</v>
      </c>
      <c r="AE5750" s="3" t="s">
        <v>6151</v>
      </c>
      <c r="AF5750" s="3" t="s">
        <v>154</v>
      </c>
      <c r="AG5750" s="3" t="s">
        <v>154</v>
      </c>
      <c r="AH5750" s="3" t="s">
        <v>6478</v>
      </c>
      <c r="AI5750" s="3" t="s">
        <v>6482</v>
      </c>
      <c r="AJ5750" s="3" t="s">
        <v>6033</v>
      </c>
    </row>
    <row r="5751" spans="1:36" ht="30">
      <c r="A5751" s="10">
        <v>5890</v>
      </c>
      <c r="B5751" t="str">
        <f>IF(K5751="总计","",INDEX(主数据!A:AD,MATCH(J5751,主数据!A:A,0),9))</f>
        <v>华东大区公司</v>
      </c>
      <c r="C5751" t="str">
        <f>IF(K5751="","",INDEX(主数据!A:AD,MATCH(J5751,主数据!A:A,0),11))</f>
        <v>无锡城区</v>
      </c>
      <c r="D5751" t="str">
        <f t="shared" si="356"/>
        <v>WX25小业主委托停车管理费（固定）定额</v>
      </c>
      <c r="E5751" s="13" t="str">
        <f t="shared" si="358"/>
        <v/>
      </c>
      <c r="F5751" s="13" t="str">
        <f>IF(E5751="","",IFERROR(IF(IF(K5751="","",INDEX(收费标合同信息维护!A:Q,MATCH(D5751,收费标合同信息维护!J:J,0),10))=D5751,"有","无"),"无"))</f>
        <v/>
      </c>
      <c r="G5751" s="13" t="str">
        <f t="shared" si="357"/>
        <v>WX25小业主委托停车管理费（固定）定额50.00</v>
      </c>
      <c r="H5751" s="13" t="str">
        <f t="shared" si="359"/>
        <v>50.00</v>
      </c>
      <c r="I5751" s="13" t="str">
        <f>IF(G5751="","",IFERROR(IF(IF(K5751="","",INDEX(收费标合同信息维护!A:Q,MATCH(G5751,收费标合同信息维护!M:M,0),13))=G5751,"有","无"),"无"))</f>
        <v>无</v>
      </c>
      <c r="J5751" s="3" t="s">
        <v>3124</v>
      </c>
      <c r="K5751" s="3" t="s">
        <v>17441</v>
      </c>
      <c r="L5751" s="3" t="s">
        <v>7013</v>
      </c>
      <c r="M5751" s="3" t="s">
        <v>7014</v>
      </c>
      <c r="N5751" s="3" t="s">
        <v>6477</v>
      </c>
      <c r="O5751" s="3" t="s">
        <v>6478</v>
      </c>
      <c r="P5751" s="3" t="s">
        <v>17469</v>
      </c>
      <c r="Q5751" s="3" t="s">
        <v>7014</v>
      </c>
      <c r="R5751" s="3" t="s">
        <v>6490</v>
      </c>
      <c r="S5751" s="3" t="s">
        <v>6491</v>
      </c>
      <c r="T5751" s="3" t="s">
        <v>6496</v>
      </c>
      <c r="U5751" s="3" t="s">
        <v>154</v>
      </c>
      <c r="V5751" s="3" t="s">
        <v>154</v>
      </c>
      <c r="W5751" s="3" t="s">
        <v>6712</v>
      </c>
      <c r="X5751" s="3" t="s">
        <v>154</v>
      </c>
      <c r="Y5751" s="3" t="s">
        <v>154</v>
      </c>
      <c r="Z5751" s="3" t="s">
        <v>154</v>
      </c>
      <c r="AA5751" s="3" t="s">
        <v>154</v>
      </c>
      <c r="AB5751" s="3" t="s">
        <v>154</v>
      </c>
      <c r="AC5751" s="3" t="s">
        <v>154</v>
      </c>
      <c r="AD5751" s="3" t="s">
        <v>6151</v>
      </c>
      <c r="AE5751" s="3" t="s">
        <v>6151</v>
      </c>
      <c r="AF5751" s="3" t="s">
        <v>154</v>
      </c>
      <c r="AG5751" s="3" t="s">
        <v>154</v>
      </c>
      <c r="AH5751" s="3" t="s">
        <v>6478</v>
      </c>
      <c r="AI5751" s="3" t="s">
        <v>6482</v>
      </c>
      <c r="AJ5751" s="3" t="s">
        <v>6123</v>
      </c>
    </row>
    <row r="5752" spans="1:36" ht="30">
      <c r="A5752" s="10">
        <v>5891</v>
      </c>
      <c r="B5752" t="str">
        <f>IF(K5752="总计","",INDEX(主数据!A:AD,MATCH(J5752,主数据!A:A,0),9))</f>
        <v>华东大区公司</v>
      </c>
      <c r="C5752" t="str">
        <f>IF(K5752="","",INDEX(主数据!A:AD,MATCH(J5752,主数据!A:A,0),11))</f>
        <v>无锡城区</v>
      </c>
      <c r="D5752" t="str">
        <f t="shared" ref="D5752:D5767" si="360">J5752&amp;M5752&amp;R5752&amp;E5752</f>
        <v>WX25小业主委托停车管理费（固定）定额</v>
      </c>
      <c r="E5752" s="13" t="str">
        <f t="shared" ref="E5752:E5767" si="361">TEXT(IF(V5752="","",--V5752),"0.00")</f>
        <v/>
      </c>
      <c r="F5752" s="13" t="str">
        <f>IF(E5752="","",IFERROR(IF(IF(K5752="","",INDEX(收费标合同信息维护!A:Q,MATCH(D5752,收费标合同信息维护!J:J,0),10))=D5752,"有","无"),"无"))</f>
        <v/>
      </c>
      <c r="G5752" s="13" t="str">
        <f t="shared" ref="G5752:G5767" si="362">IF(W5752="","",J5752&amp;M5752&amp;R5752&amp;H5752)</f>
        <v>WX25小业主委托停车管理费（固定）定额100.00</v>
      </c>
      <c r="H5752" s="13" t="str">
        <f t="shared" ref="H5752:H5767" si="363">TEXT(IF(W5752="","",--W5752),"0.00")</f>
        <v>100.00</v>
      </c>
      <c r="I5752" s="13" t="str">
        <f>IF(G5752="","",IFERROR(IF(IF(K5752="","",INDEX(收费标合同信息维护!A:Q,MATCH(G5752,收费标合同信息维护!M:M,0),13))=G5752,"有","无"),"无"))</f>
        <v>无</v>
      </c>
      <c r="J5752" s="3" t="s">
        <v>3124</v>
      </c>
      <c r="K5752" s="3" t="s">
        <v>17441</v>
      </c>
      <c r="L5752" s="3" t="s">
        <v>7013</v>
      </c>
      <c r="M5752" s="3" t="s">
        <v>7014</v>
      </c>
      <c r="N5752" s="3" t="s">
        <v>6477</v>
      </c>
      <c r="O5752" s="3" t="s">
        <v>6478</v>
      </c>
      <c r="P5752" s="3" t="s">
        <v>17470</v>
      </c>
      <c r="Q5752" s="3" t="s">
        <v>17471</v>
      </c>
      <c r="R5752" s="3" t="s">
        <v>6490</v>
      </c>
      <c r="S5752" s="3" t="s">
        <v>6491</v>
      </c>
      <c r="T5752" s="3" t="s">
        <v>6496</v>
      </c>
      <c r="U5752" s="3" t="s">
        <v>154</v>
      </c>
      <c r="V5752" s="3" t="s">
        <v>154</v>
      </c>
      <c r="W5752" s="3" t="s">
        <v>6743</v>
      </c>
      <c r="X5752" s="3" t="s">
        <v>154</v>
      </c>
      <c r="Y5752" s="3" t="s">
        <v>154</v>
      </c>
      <c r="Z5752" s="3" t="s">
        <v>154</v>
      </c>
      <c r="AA5752" s="3" t="s">
        <v>154</v>
      </c>
      <c r="AB5752" s="3" t="s">
        <v>154</v>
      </c>
      <c r="AC5752" s="3" t="s">
        <v>154</v>
      </c>
      <c r="AD5752" s="3" t="s">
        <v>6151</v>
      </c>
      <c r="AE5752" s="3" t="s">
        <v>6151</v>
      </c>
      <c r="AF5752" s="3" t="s">
        <v>154</v>
      </c>
      <c r="AG5752" s="3" t="s">
        <v>154</v>
      </c>
      <c r="AH5752" s="3" t="s">
        <v>6478</v>
      </c>
      <c r="AI5752" s="3" t="s">
        <v>6482</v>
      </c>
      <c r="AJ5752" s="3" t="s">
        <v>16</v>
      </c>
    </row>
    <row r="5753" spans="1:36" ht="15">
      <c r="A5753" s="10">
        <v>5892</v>
      </c>
      <c r="B5753" t="str">
        <f>IF(K5753="总计","",INDEX(主数据!A:AD,MATCH(J5753,主数据!A:A,0),9))</f>
        <v>华南大区公司</v>
      </c>
      <c r="C5753" t="str">
        <f>IF(K5753="","",INDEX(主数据!A:AD,MATCH(J5753,主数据!A:A,0),11))</f>
        <v>深圳中区</v>
      </c>
      <c r="D5753" t="str">
        <f t="shared" si="360"/>
        <v>SZ56物业服务费标准方式2.85</v>
      </c>
      <c r="E5753" s="13" t="str">
        <f t="shared" si="361"/>
        <v>2.85</v>
      </c>
      <c r="F5753" s="13" t="str">
        <f>IF(E5753="","",IFERROR(IF(IF(K5753="","",INDEX(收费标合同信息维护!A:Q,MATCH(D5753,收费标合同信息维护!J:J,0),10))=D5753,"有","无"),"无"))</f>
        <v>无</v>
      </c>
      <c r="G5753" s="13" t="str">
        <f t="shared" si="362"/>
        <v/>
      </c>
      <c r="H5753" s="13" t="str">
        <f t="shared" si="363"/>
        <v/>
      </c>
      <c r="I5753" s="13" t="str">
        <f>IF(G5753="","",IFERROR(IF(IF(K5753="","",INDEX(收费标合同信息维护!A:Q,MATCH(G5753,收费标合同信息维护!M:M,0),13))=G5753,"有","无"),"无"))</f>
        <v/>
      </c>
      <c r="J5753" s="3" t="s">
        <v>4607</v>
      </c>
      <c r="K5753" s="3" t="s">
        <v>17472</v>
      </c>
      <c r="L5753" s="3" t="s">
        <v>6025</v>
      </c>
      <c r="M5753" s="3" t="s">
        <v>6026</v>
      </c>
      <c r="N5753" s="3" t="s">
        <v>6477</v>
      </c>
      <c r="O5753" s="3" t="s">
        <v>6478</v>
      </c>
      <c r="P5753" s="3" t="s">
        <v>17473</v>
      </c>
      <c r="Q5753" s="3" t="s">
        <v>17474</v>
      </c>
      <c r="R5753" s="3" t="s">
        <v>6484</v>
      </c>
      <c r="S5753" s="3" t="s">
        <v>6491</v>
      </c>
      <c r="T5753" s="3" t="s">
        <v>7100</v>
      </c>
      <c r="U5753" s="3" t="s">
        <v>154</v>
      </c>
      <c r="V5753" s="3" t="s">
        <v>8629</v>
      </c>
      <c r="W5753" s="3" t="s">
        <v>154</v>
      </c>
      <c r="X5753" s="3" t="s">
        <v>154</v>
      </c>
      <c r="Y5753" s="3" t="s">
        <v>154</v>
      </c>
      <c r="Z5753" s="3" t="s">
        <v>154</v>
      </c>
      <c r="AA5753" s="3" t="s">
        <v>154</v>
      </c>
      <c r="AB5753" s="3" t="s">
        <v>154</v>
      </c>
      <c r="AC5753" s="3" t="s">
        <v>154</v>
      </c>
      <c r="AD5753" s="3" t="s">
        <v>6151</v>
      </c>
      <c r="AE5753" s="3" t="s">
        <v>6151</v>
      </c>
      <c r="AF5753" s="3" t="s">
        <v>154</v>
      </c>
      <c r="AG5753" s="3" t="s">
        <v>154</v>
      </c>
      <c r="AH5753" s="3" t="s">
        <v>6478</v>
      </c>
      <c r="AI5753" s="3" t="s">
        <v>6482</v>
      </c>
      <c r="AJ5753" s="3" t="s">
        <v>17475</v>
      </c>
    </row>
    <row r="5754" spans="1:36" ht="15">
      <c r="A5754" s="10">
        <v>5893</v>
      </c>
      <c r="B5754" t="str">
        <f>IF(K5754="总计","",INDEX(主数据!A:AD,MATCH(J5754,主数据!A:A,0),9))</f>
        <v>华南大区公司</v>
      </c>
      <c r="C5754" t="str">
        <f>IF(K5754="","",INDEX(主数据!A:AD,MATCH(J5754,主数据!A:A,0),11))</f>
        <v>深圳中区</v>
      </c>
      <c r="D5754" t="str">
        <f t="shared" si="360"/>
        <v>SZ56物业服务费标准方式5.88</v>
      </c>
      <c r="E5754" s="13" t="str">
        <f t="shared" si="361"/>
        <v>5.88</v>
      </c>
      <c r="F5754" s="13" t="str">
        <f>IF(E5754="","",IFERROR(IF(IF(K5754="","",INDEX(收费标合同信息维护!A:Q,MATCH(D5754,收费标合同信息维护!J:J,0),10))=D5754,"有","无"),"无"))</f>
        <v>无</v>
      </c>
      <c r="G5754" s="13" t="str">
        <f t="shared" si="362"/>
        <v/>
      </c>
      <c r="H5754" s="13" t="str">
        <f t="shared" si="363"/>
        <v/>
      </c>
      <c r="I5754" s="13" t="str">
        <f>IF(G5754="","",IFERROR(IF(IF(K5754="","",INDEX(收费标合同信息维护!A:Q,MATCH(G5754,收费标合同信息维护!M:M,0),13))=G5754,"有","无"),"无"))</f>
        <v/>
      </c>
      <c r="J5754" s="3" t="s">
        <v>4607</v>
      </c>
      <c r="K5754" s="3" t="s">
        <v>17472</v>
      </c>
      <c r="L5754" s="3" t="s">
        <v>6025</v>
      </c>
      <c r="M5754" s="3" t="s">
        <v>6026</v>
      </c>
      <c r="N5754" s="3" t="s">
        <v>6477</v>
      </c>
      <c r="O5754" s="3" t="s">
        <v>6478</v>
      </c>
      <c r="P5754" s="3" t="s">
        <v>17476</v>
      </c>
      <c r="Q5754" s="3" t="s">
        <v>17477</v>
      </c>
      <c r="R5754" s="3" t="s">
        <v>6484</v>
      </c>
      <c r="S5754" s="3" t="s">
        <v>6491</v>
      </c>
      <c r="T5754" s="3" t="s">
        <v>7100</v>
      </c>
      <c r="U5754" s="3" t="s">
        <v>154</v>
      </c>
      <c r="V5754" s="3" t="s">
        <v>17478</v>
      </c>
      <c r="W5754" s="3" t="s">
        <v>154</v>
      </c>
      <c r="X5754" s="3" t="s">
        <v>154</v>
      </c>
      <c r="Y5754" s="3" t="s">
        <v>154</v>
      </c>
      <c r="Z5754" s="3" t="s">
        <v>154</v>
      </c>
      <c r="AA5754" s="3" t="s">
        <v>154</v>
      </c>
      <c r="AB5754" s="3" t="s">
        <v>154</v>
      </c>
      <c r="AC5754" s="3" t="s">
        <v>154</v>
      </c>
      <c r="AD5754" s="3" t="s">
        <v>6151</v>
      </c>
      <c r="AE5754" s="3" t="s">
        <v>6151</v>
      </c>
      <c r="AF5754" s="3" t="s">
        <v>154</v>
      </c>
      <c r="AG5754" s="3" t="s">
        <v>154</v>
      </c>
      <c r="AH5754" s="3" t="s">
        <v>6478</v>
      </c>
      <c r="AI5754" s="3" t="s">
        <v>6482</v>
      </c>
      <c r="AJ5754" s="3" t="s">
        <v>10328</v>
      </c>
    </row>
    <row r="5755" spans="1:36" ht="15">
      <c r="A5755" s="10">
        <v>5894</v>
      </c>
      <c r="B5755" t="str">
        <f>IF(K5755="总计","",INDEX(主数据!A:AD,MATCH(J5755,主数据!A:A,0),9))</f>
        <v>华南大区公司</v>
      </c>
      <c r="C5755" t="str">
        <f>IF(K5755="","",INDEX(主数据!A:AD,MATCH(J5755,主数据!A:A,0),11))</f>
        <v>深圳中区</v>
      </c>
      <c r="D5755" t="str">
        <f t="shared" si="360"/>
        <v>SZ56物业服务费直接录入</v>
      </c>
      <c r="E5755" s="13" t="str">
        <f t="shared" si="361"/>
        <v/>
      </c>
      <c r="F5755" s="13" t="str">
        <f>IF(E5755="","",IFERROR(IF(IF(K5755="","",INDEX(收费标合同信息维护!A:Q,MATCH(D5755,收费标合同信息维护!J:J,0),10))=D5755,"有","无"),"无"))</f>
        <v/>
      </c>
      <c r="G5755" s="13" t="str">
        <f t="shared" si="362"/>
        <v/>
      </c>
      <c r="H5755" s="13" t="str">
        <f t="shared" si="363"/>
        <v/>
      </c>
      <c r="I5755" s="13" t="str">
        <f>IF(G5755="","",IFERROR(IF(IF(K5755="","",INDEX(收费标合同信息维护!A:Q,MATCH(G5755,收费标合同信息维护!M:M,0),13))=G5755,"有","无"),"无"))</f>
        <v/>
      </c>
      <c r="J5755" s="3" t="s">
        <v>4607</v>
      </c>
      <c r="K5755" s="3" t="s">
        <v>17472</v>
      </c>
      <c r="L5755" s="3" t="s">
        <v>6025</v>
      </c>
      <c r="M5755" s="3" t="s">
        <v>6026</v>
      </c>
      <c r="N5755" s="3" t="s">
        <v>6477</v>
      </c>
      <c r="O5755" s="3" t="s">
        <v>6478</v>
      </c>
      <c r="P5755" s="3" t="s">
        <v>17479</v>
      </c>
      <c r="Q5755" s="3" t="s">
        <v>7355</v>
      </c>
      <c r="R5755" s="3" t="s">
        <v>6479</v>
      </c>
      <c r="S5755" s="3" t="s">
        <v>6480</v>
      </c>
      <c r="T5755" s="3" t="s">
        <v>7100</v>
      </c>
      <c r="U5755" s="3" t="s">
        <v>154</v>
      </c>
      <c r="V5755" s="3" t="s">
        <v>154</v>
      </c>
      <c r="W5755" s="3" t="s">
        <v>154</v>
      </c>
      <c r="X5755" s="3" t="s">
        <v>154</v>
      </c>
      <c r="Y5755" s="3" t="s">
        <v>154</v>
      </c>
      <c r="Z5755" s="3" t="s">
        <v>154</v>
      </c>
      <c r="AA5755" s="3" t="s">
        <v>154</v>
      </c>
      <c r="AB5755" s="3" t="s">
        <v>154</v>
      </c>
      <c r="AC5755" s="3" t="s">
        <v>154</v>
      </c>
      <c r="AD5755" s="3" t="s">
        <v>6151</v>
      </c>
      <c r="AE5755" s="3" t="s">
        <v>6151</v>
      </c>
      <c r="AF5755" s="3" t="s">
        <v>154</v>
      </c>
      <c r="AG5755" s="3" t="s">
        <v>154</v>
      </c>
      <c r="AH5755" s="3" t="s">
        <v>6478</v>
      </c>
      <c r="AI5755" s="3" t="s">
        <v>6482</v>
      </c>
      <c r="AJ5755" s="3" t="s">
        <v>6038</v>
      </c>
    </row>
    <row r="5756" spans="1:36" ht="15">
      <c r="A5756" s="10">
        <v>5895</v>
      </c>
      <c r="B5756" t="str">
        <f>IF(K5756="总计","",INDEX(主数据!A:AD,MATCH(J5756,主数据!A:A,0),9))</f>
        <v>华南大区公司</v>
      </c>
      <c r="C5756" t="str">
        <f>IF(K5756="","",INDEX(主数据!A:AD,MATCH(J5756,主数据!A:A,0),11))</f>
        <v>深圳中区</v>
      </c>
      <c r="D5756" t="str">
        <f t="shared" si="360"/>
        <v>SZ56维修基金标准方式0.25</v>
      </c>
      <c r="E5756" s="13" t="str">
        <f t="shared" si="361"/>
        <v>0.25</v>
      </c>
      <c r="F5756" s="13" t="str">
        <f>IF(E5756="","",IFERROR(IF(IF(K5756="","",INDEX(收费标合同信息维护!A:Q,MATCH(D5756,收费标合同信息维护!J:J,0),10))=D5756,"有","无"),"无"))</f>
        <v>无</v>
      </c>
      <c r="G5756" s="13" t="str">
        <f t="shared" si="362"/>
        <v/>
      </c>
      <c r="H5756" s="13" t="str">
        <f t="shared" si="363"/>
        <v/>
      </c>
      <c r="I5756" s="13" t="str">
        <f>IF(G5756="","",IFERROR(IF(IF(K5756="","",INDEX(收费标合同信息维护!A:Q,MATCH(G5756,收费标合同信息维护!M:M,0),13))=G5756,"有","无"),"无"))</f>
        <v/>
      </c>
      <c r="J5756" s="3" t="s">
        <v>4607</v>
      </c>
      <c r="K5756" s="3" t="s">
        <v>17472</v>
      </c>
      <c r="L5756" s="3" t="s">
        <v>6696</v>
      </c>
      <c r="M5756" s="3" t="s">
        <v>6697</v>
      </c>
      <c r="N5756" s="3" t="s">
        <v>6477</v>
      </c>
      <c r="O5756" s="3" t="s">
        <v>6478</v>
      </c>
      <c r="P5756" s="3" t="s">
        <v>17480</v>
      </c>
      <c r="Q5756" s="3" t="s">
        <v>13386</v>
      </c>
      <c r="R5756" s="3" t="s">
        <v>6484</v>
      </c>
      <c r="S5756" s="3" t="s">
        <v>6491</v>
      </c>
      <c r="T5756" s="3" t="s">
        <v>7100</v>
      </c>
      <c r="U5756" s="3" t="s">
        <v>154</v>
      </c>
      <c r="V5756" s="3" t="s">
        <v>6766</v>
      </c>
      <c r="W5756" s="3" t="s">
        <v>154</v>
      </c>
      <c r="X5756" s="3" t="s">
        <v>154</v>
      </c>
      <c r="Y5756" s="3" t="s">
        <v>154</v>
      </c>
      <c r="Z5756" s="3" t="s">
        <v>154</v>
      </c>
      <c r="AA5756" s="3" t="s">
        <v>154</v>
      </c>
      <c r="AB5756" s="3" t="s">
        <v>154</v>
      </c>
      <c r="AC5756" s="3" t="s">
        <v>154</v>
      </c>
      <c r="AD5756" s="3" t="s">
        <v>6151</v>
      </c>
      <c r="AE5756" s="3" t="s">
        <v>6151</v>
      </c>
      <c r="AF5756" s="3" t="s">
        <v>154</v>
      </c>
      <c r="AG5756" s="3" t="s">
        <v>154</v>
      </c>
      <c r="AH5756" s="3" t="s">
        <v>6478</v>
      </c>
      <c r="AI5756" s="3" t="s">
        <v>6482</v>
      </c>
      <c r="AJ5756" s="3" t="s">
        <v>17481</v>
      </c>
    </row>
    <row r="5757" spans="1:36" ht="15">
      <c r="A5757" s="10">
        <v>5896</v>
      </c>
      <c r="B5757" t="str">
        <f>IF(K5757="总计","",INDEX(主数据!A:AD,MATCH(J5757,主数据!A:A,0),9))</f>
        <v>华南大区公司</v>
      </c>
      <c r="C5757" t="str">
        <f>IF(K5757="","",INDEX(主数据!A:AD,MATCH(J5757,主数据!A:A,0),11))</f>
        <v>深圳中区</v>
      </c>
      <c r="D5757" t="str">
        <f t="shared" si="360"/>
        <v>SZ56维修基金标准方式0.25</v>
      </c>
      <c r="E5757" s="13" t="str">
        <f t="shared" si="361"/>
        <v>0.25</v>
      </c>
      <c r="F5757" s="13" t="str">
        <f>IF(E5757="","",IFERROR(IF(IF(K5757="","",INDEX(收费标合同信息维护!A:Q,MATCH(D5757,收费标合同信息维护!J:J,0),10))=D5757,"有","无"),"无"))</f>
        <v>无</v>
      </c>
      <c r="G5757" s="13" t="str">
        <f t="shared" si="362"/>
        <v/>
      </c>
      <c r="H5757" s="13" t="str">
        <f t="shared" si="363"/>
        <v/>
      </c>
      <c r="I5757" s="13" t="str">
        <f>IF(G5757="","",IFERROR(IF(IF(K5757="","",INDEX(收费标合同信息维护!A:Q,MATCH(G5757,收费标合同信息维护!M:M,0),13))=G5757,"有","无"),"无"))</f>
        <v/>
      </c>
      <c r="J5757" s="3" t="s">
        <v>4607</v>
      </c>
      <c r="K5757" s="3" t="s">
        <v>17472</v>
      </c>
      <c r="L5757" s="3" t="s">
        <v>6696</v>
      </c>
      <c r="M5757" s="3" t="s">
        <v>6697</v>
      </c>
      <c r="N5757" s="3" t="s">
        <v>6477</v>
      </c>
      <c r="O5757" s="3" t="s">
        <v>6478</v>
      </c>
      <c r="P5757" s="3" t="s">
        <v>17482</v>
      </c>
      <c r="Q5757" s="3" t="s">
        <v>6887</v>
      </c>
      <c r="R5757" s="3" t="s">
        <v>6484</v>
      </c>
      <c r="S5757" s="3" t="s">
        <v>6491</v>
      </c>
      <c r="T5757" s="3" t="s">
        <v>7100</v>
      </c>
      <c r="U5757" s="3" t="s">
        <v>154</v>
      </c>
      <c r="V5757" s="3" t="s">
        <v>6766</v>
      </c>
      <c r="W5757" s="3" t="s">
        <v>154</v>
      </c>
      <c r="X5757" s="3" t="s">
        <v>154</v>
      </c>
      <c r="Y5757" s="3" t="s">
        <v>154</v>
      </c>
      <c r="Z5757" s="3" t="s">
        <v>154</v>
      </c>
      <c r="AA5757" s="3" t="s">
        <v>154</v>
      </c>
      <c r="AB5757" s="3" t="s">
        <v>154</v>
      </c>
      <c r="AC5757" s="3" t="s">
        <v>154</v>
      </c>
      <c r="AD5757" s="3" t="s">
        <v>6151</v>
      </c>
      <c r="AE5757" s="3" t="s">
        <v>6151</v>
      </c>
      <c r="AF5757" s="3" t="s">
        <v>154</v>
      </c>
      <c r="AG5757" s="3" t="s">
        <v>154</v>
      </c>
      <c r="AH5757" s="3" t="s">
        <v>6478</v>
      </c>
      <c r="AI5757" s="3" t="s">
        <v>6727</v>
      </c>
      <c r="AJ5757" s="3" t="s">
        <v>6489</v>
      </c>
    </row>
    <row r="5758" spans="1:36" ht="15">
      <c r="A5758" s="10">
        <v>5897</v>
      </c>
      <c r="B5758" t="str">
        <f>IF(K5758="总计","",INDEX(主数据!A:AD,MATCH(J5758,主数据!A:A,0),9))</f>
        <v>华南大区公司</v>
      </c>
      <c r="C5758" t="str">
        <f>IF(K5758="","",INDEX(主数据!A:AD,MATCH(J5758,主数据!A:A,0),11))</f>
        <v>深圳中区</v>
      </c>
      <c r="D5758" t="str">
        <f t="shared" si="360"/>
        <v>SZ56维修基金标准方式0.27</v>
      </c>
      <c r="E5758" s="13" t="str">
        <f t="shared" si="361"/>
        <v>0.27</v>
      </c>
      <c r="F5758" s="13" t="str">
        <f>IF(E5758="","",IFERROR(IF(IF(K5758="","",INDEX(收费标合同信息维护!A:Q,MATCH(D5758,收费标合同信息维护!J:J,0),10))=D5758,"有","无"),"无"))</f>
        <v>无</v>
      </c>
      <c r="G5758" s="13" t="str">
        <f t="shared" si="362"/>
        <v/>
      </c>
      <c r="H5758" s="13" t="str">
        <f t="shared" si="363"/>
        <v/>
      </c>
      <c r="I5758" s="13" t="str">
        <f>IF(G5758="","",IFERROR(IF(IF(K5758="","",INDEX(收费标合同信息维护!A:Q,MATCH(G5758,收费标合同信息维护!M:M,0),13))=G5758,"有","无"),"无"))</f>
        <v/>
      </c>
      <c r="J5758" s="3" t="s">
        <v>4607</v>
      </c>
      <c r="K5758" s="3" t="s">
        <v>17472</v>
      </c>
      <c r="L5758" s="3" t="s">
        <v>6696</v>
      </c>
      <c r="M5758" s="3" t="s">
        <v>6697</v>
      </c>
      <c r="N5758" s="3" t="s">
        <v>6477</v>
      </c>
      <c r="O5758" s="3" t="s">
        <v>6478</v>
      </c>
      <c r="P5758" s="3" t="s">
        <v>17483</v>
      </c>
      <c r="Q5758" s="3" t="s">
        <v>17484</v>
      </c>
      <c r="R5758" s="3" t="s">
        <v>6484</v>
      </c>
      <c r="S5758" s="3" t="s">
        <v>6491</v>
      </c>
      <c r="T5758" s="3" t="s">
        <v>7100</v>
      </c>
      <c r="U5758" s="3" t="s">
        <v>154</v>
      </c>
      <c r="V5758" s="3" t="s">
        <v>10250</v>
      </c>
      <c r="W5758" s="3" t="s">
        <v>154</v>
      </c>
      <c r="X5758" s="3" t="s">
        <v>154</v>
      </c>
      <c r="Y5758" s="3" t="s">
        <v>154</v>
      </c>
      <c r="Z5758" s="3" t="s">
        <v>154</v>
      </c>
      <c r="AA5758" s="3" t="s">
        <v>154</v>
      </c>
      <c r="AB5758" s="3" t="s">
        <v>154</v>
      </c>
      <c r="AC5758" s="3" t="s">
        <v>154</v>
      </c>
      <c r="AD5758" s="3" t="s">
        <v>6151</v>
      </c>
      <c r="AE5758" s="3" t="s">
        <v>6151</v>
      </c>
      <c r="AF5758" s="3" t="s">
        <v>154</v>
      </c>
      <c r="AG5758" s="3" t="s">
        <v>154</v>
      </c>
      <c r="AH5758" s="3" t="s">
        <v>6478</v>
      </c>
      <c r="AI5758" s="3" t="s">
        <v>6482</v>
      </c>
      <c r="AJ5758" s="3" t="s">
        <v>6489</v>
      </c>
    </row>
    <row r="5759" spans="1:36" ht="30">
      <c r="A5759" s="10">
        <v>5898</v>
      </c>
      <c r="B5759" t="str">
        <f>IF(K5759="总计","",INDEX(主数据!A:AD,MATCH(J5759,主数据!A:A,0),9))</f>
        <v>华南大区公司</v>
      </c>
      <c r="C5759" t="str">
        <f>IF(K5759="","",INDEX(主数据!A:AD,MATCH(J5759,主数据!A:A,0),11))</f>
        <v>深圳中区</v>
      </c>
      <c r="D5759" t="str">
        <f t="shared" si="360"/>
        <v>SZ56生活垃圾消纳费（仪表）标准方式0.53</v>
      </c>
      <c r="E5759" s="13" t="str">
        <f t="shared" si="361"/>
        <v>0.53</v>
      </c>
      <c r="F5759" s="13" t="str">
        <f>IF(E5759="","",IFERROR(IF(IF(K5759="","",INDEX(收费标合同信息维护!A:Q,MATCH(D5759,收费标合同信息维护!J:J,0),10))=D5759,"有","无"),"无"))</f>
        <v>无</v>
      </c>
      <c r="G5759" s="13" t="str">
        <f t="shared" si="362"/>
        <v/>
      </c>
      <c r="H5759" s="13" t="str">
        <f t="shared" si="363"/>
        <v/>
      </c>
      <c r="I5759" s="13" t="str">
        <f>IF(G5759="","",IFERROR(IF(IF(K5759="","",INDEX(收费标合同信息维护!A:Q,MATCH(G5759,收费标合同信息维护!M:M,0),13))=G5759,"有","无"),"无"))</f>
        <v/>
      </c>
      <c r="J5759" s="3" t="s">
        <v>4607</v>
      </c>
      <c r="K5759" s="3" t="s">
        <v>17472</v>
      </c>
      <c r="L5759" s="3" t="s">
        <v>6705</v>
      </c>
      <c r="M5759" s="3" t="s">
        <v>6706</v>
      </c>
      <c r="N5759" s="3" t="s">
        <v>6603</v>
      </c>
      <c r="O5759" s="3" t="s">
        <v>6478</v>
      </c>
      <c r="P5759" s="3" t="s">
        <v>17485</v>
      </c>
      <c r="Q5759" s="3" t="s">
        <v>17486</v>
      </c>
      <c r="R5759" s="3" t="s">
        <v>6484</v>
      </c>
      <c r="S5759" s="3" t="s">
        <v>6491</v>
      </c>
      <c r="T5759" s="3" t="s">
        <v>7100</v>
      </c>
      <c r="U5759" s="3" t="s">
        <v>154</v>
      </c>
      <c r="V5759" s="3" t="s">
        <v>6903</v>
      </c>
      <c r="W5759" s="3" t="s">
        <v>154</v>
      </c>
      <c r="X5759" s="3" t="s">
        <v>154</v>
      </c>
      <c r="Y5759" s="3" t="s">
        <v>154</v>
      </c>
      <c r="Z5759" s="3" t="s">
        <v>154</v>
      </c>
      <c r="AA5759" s="3" t="s">
        <v>154</v>
      </c>
      <c r="AB5759" s="3" t="s">
        <v>154</v>
      </c>
      <c r="AC5759" s="3" t="s">
        <v>154</v>
      </c>
      <c r="AD5759" s="3" t="s">
        <v>6151</v>
      </c>
      <c r="AE5759" s="3" t="s">
        <v>6151</v>
      </c>
      <c r="AF5759" s="3" t="s">
        <v>154</v>
      </c>
      <c r="AG5759" s="3" t="s">
        <v>154</v>
      </c>
      <c r="AH5759" s="3" t="s">
        <v>6478</v>
      </c>
      <c r="AI5759" s="3" t="s">
        <v>6482</v>
      </c>
      <c r="AJ5759" s="3" t="s">
        <v>6489</v>
      </c>
    </row>
    <row r="5760" spans="1:36" ht="30">
      <c r="A5760" s="10">
        <v>5899</v>
      </c>
      <c r="B5760" t="str">
        <f>IF(K5760="总计","",INDEX(主数据!A:AD,MATCH(J5760,主数据!A:A,0),9))</f>
        <v>华南大区公司</v>
      </c>
      <c r="C5760" t="str">
        <f>IF(K5760="","",INDEX(主数据!A:AD,MATCH(J5760,主数据!A:A,0),11))</f>
        <v>深圳中区</v>
      </c>
      <c r="D5760" t="str">
        <f t="shared" si="360"/>
        <v>SZ56生活垃圾消纳费（仪表）标准方式0.24</v>
      </c>
      <c r="E5760" s="13" t="str">
        <f t="shared" si="361"/>
        <v>0.24</v>
      </c>
      <c r="F5760" s="13" t="str">
        <f>IF(E5760="","",IFERROR(IF(IF(K5760="","",INDEX(收费标合同信息维护!A:Q,MATCH(D5760,收费标合同信息维护!J:J,0),10))=D5760,"有","无"),"无"))</f>
        <v>无</v>
      </c>
      <c r="G5760" s="13" t="str">
        <f t="shared" si="362"/>
        <v/>
      </c>
      <c r="H5760" s="13" t="str">
        <f t="shared" si="363"/>
        <v/>
      </c>
      <c r="I5760" s="13" t="str">
        <f>IF(G5760="","",IFERROR(IF(IF(K5760="","",INDEX(收费标合同信息维护!A:Q,MATCH(G5760,收费标合同信息维护!M:M,0),13))=G5760,"有","无"),"无"))</f>
        <v/>
      </c>
      <c r="J5760" s="3" t="s">
        <v>4607</v>
      </c>
      <c r="K5760" s="3" t="s">
        <v>17472</v>
      </c>
      <c r="L5760" s="3" t="s">
        <v>6705</v>
      </c>
      <c r="M5760" s="3" t="s">
        <v>6706</v>
      </c>
      <c r="N5760" s="3" t="s">
        <v>6603</v>
      </c>
      <c r="O5760" s="3" t="s">
        <v>6478</v>
      </c>
      <c r="P5760" s="3" t="s">
        <v>17487</v>
      </c>
      <c r="Q5760" s="3" t="s">
        <v>17488</v>
      </c>
      <c r="R5760" s="3" t="s">
        <v>6484</v>
      </c>
      <c r="S5760" s="3" t="s">
        <v>6491</v>
      </c>
      <c r="T5760" s="3" t="s">
        <v>7100</v>
      </c>
      <c r="U5760" s="3" t="s">
        <v>154</v>
      </c>
      <c r="V5760" s="3" t="s">
        <v>6899</v>
      </c>
      <c r="W5760" s="3" t="s">
        <v>154</v>
      </c>
      <c r="X5760" s="3" t="s">
        <v>154</v>
      </c>
      <c r="Y5760" s="3" t="s">
        <v>154</v>
      </c>
      <c r="Z5760" s="3" t="s">
        <v>154</v>
      </c>
      <c r="AA5760" s="3" t="s">
        <v>154</v>
      </c>
      <c r="AB5760" s="3" t="s">
        <v>154</v>
      </c>
      <c r="AC5760" s="3" t="s">
        <v>154</v>
      </c>
      <c r="AD5760" s="3" t="s">
        <v>6151</v>
      </c>
      <c r="AE5760" s="3" t="s">
        <v>6151</v>
      </c>
      <c r="AF5760" s="3" t="s">
        <v>154</v>
      </c>
      <c r="AG5760" s="3" t="s">
        <v>154</v>
      </c>
      <c r="AH5760" s="3" t="s">
        <v>6478</v>
      </c>
      <c r="AI5760" s="3" t="s">
        <v>6482</v>
      </c>
      <c r="AJ5760" s="3" t="s">
        <v>6489</v>
      </c>
    </row>
    <row r="5761" spans="1:36" ht="15">
      <c r="A5761" s="10">
        <v>5900</v>
      </c>
      <c r="B5761" t="str">
        <f>IF(K5761="总计","",INDEX(主数据!A:AD,MATCH(J5761,主数据!A:A,0),9))</f>
        <v>华南大区公司</v>
      </c>
      <c r="C5761" t="str">
        <f>IF(K5761="","",INDEX(主数据!A:AD,MATCH(J5761,主数据!A:A,0),11))</f>
        <v>深圳中区</v>
      </c>
      <c r="D5761" t="str">
        <f t="shared" si="360"/>
        <v>SZ56电费标准方式1.10</v>
      </c>
      <c r="E5761" s="13" t="str">
        <f t="shared" si="361"/>
        <v>1.10</v>
      </c>
      <c r="F5761" s="13" t="str">
        <f>IF(E5761="","",IFERROR(IF(IF(K5761="","",INDEX(收费标合同信息维护!A:Q,MATCH(D5761,收费标合同信息维护!J:J,0),10))=D5761,"有","无"),"无"))</f>
        <v>无</v>
      </c>
      <c r="G5761" s="13" t="str">
        <f t="shared" si="362"/>
        <v/>
      </c>
      <c r="H5761" s="13" t="str">
        <f t="shared" si="363"/>
        <v/>
      </c>
      <c r="I5761" s="13" t="str">
        <f>IF(G5761="","",IFERROR(IF(IF(K5761="","",INDEX(收费标合同信息维护!A:Q,MATCH(G5761,收费标合同信息维护!M:M,0),13))=G5761,"有","无"),"无"))</f>
        <v/>
      </c>
      <c r="J5761" s="3" t="s">
        <v>4607</v>
      </c>
      <c r="K5761" s="3" t="s">
        <v>17472</v>
      </c>
      <c r="L5761" s="3" t="s">
        <v>6601</v>
      </c>
      <c r="M5761" s="3" t="s">
        <v>6602</v>
      </c>
      <c r="N5761" s="3" t="s">
        <v>6603</v>
      </c>
      <c r="O5761" s="3" t="s">
        <v>6478</v>
      </c>
      <c r="P5761" s="3" t="s">
        <v>17489</v>
      </c>
      <c r="Q5761" s="3" t="s">
        <v>14365</v>
      </c>
      <c r="R5761" s="3" t="s">
        <v>6484</v>
      </c>
      <c r="S5761" s="3" t="s">
        <v>6491</v>
      </c>
      <c r="T5761" s="3" t="s">
        <v>7100</v>
      </c>
      <c r="U5761" s="3" t="s">
        <v>154</v>
      </c>
      <c r="V5761" s="3" t="s">
        <v>6488</v>
      </c>
      <c r="W5761" s="3" t="s">
        <v>154</v>
      </c>
      <c r="X5761" s="3" t="s">
        <v>154</v>
      </c>
      <c r="Y5761" s="3" t="s">
        <v>154</v>
      </c>
      <c r="Z5761" s="3" t="s">
        <v>154</v>
      </c>
      <c r="AA5761" s="3" t="s">
        <v>154</v>
      </c>
      <c r="AB5761" s="3" t="s">
        <v>154</v>
      </c>
      <c r="AC5761" s="3" t="s">
        <v>154</v>
      </c>
      <c r="AD5761" s="3" t="s">
        <v>6151</v>
      </c>
      <c r="AE5761" s="3" t="s">
        <v>6151</v>
      </c>
      <c r="AF5761" s="3" t="s">
        <v>154</v>
      </c>
      <c r="AG5761" s="3" t="s">
        <v>154</v>
      </c>
      <c r="AH5761" s="3" t="s">
        <v>6478</v>
      </c>
      <c r="AI5761" s="3" t="s">
        <v>6482</v>
      </c>
      <c r="AJ5761" s="3" t="s">
        <v>6489</v>
      </c>
    </row>
    <row r="5762" spans="1:36" ht="15">
      <c r="A5762" s="10">
        <v>5901</v>
      </c>
      <c r="B5762" t="str">
        <f>IF(K5762="总计","",INDEX(主数据!A:AD,MATCH(J5762,主数据!A:A,0),9))</f>
        <v>华南大区公司</v>
      </c>
      <c r="C5762" t="str">
        <f>IF(K5762="","",INDEX(主数据!A:AD,MATCH(J5762,主数据!A:A,0),11))</f>
        <v>深圳中区</v>
      </c>
      <c r="D5762" t="str">
        <f t="shared" si="360"/>
        <v>SZ56自来水费（简易征收）阶梯方式2.67</v>
      </c>
      <c r="E5762" s="13" t="str">
        <f t="shared" si="361"/>
        <v>2.67</v>
      </c>
      <c r="F5762" s="13" t="str">
        <f>IF(E5762="","",IFERROR(IF(IF(K5762="","",INDEX(收费标合同信息维护!A:Q,MATCH(D5762,收费标合同信息维护!J:J,0),10))=D5762,"有","无"),"无"))</f>
        <v>无</v>
      </c>
      <c r="G5762" s="13" t="str">
        <f t="shared" si="362"/>
        <v/>
      </c>
      <c r="H5762" s="13" t="str">
        <f t="shared" si="363"/>
        <v/>
      </c>
      <c r="I5762" s="13" t="str">
        <f>IF(G5762="","",IFERROR(IF(IF(K5762="","",INDEX(收费标合同信息维护!A:Q,MATCH(G5762,收费标合同信息维护!M:M,0),13))=G5762,"有","无"),"无"))</f>
        <v/>
      </c>
      <c r="J5762" s="3" t="s">
        <v>4607</v>
      </c>
      <c r="K5762" s="3" t="s">
        <v>17472</v>
      </c>
      <c r="L5762" s="3" t="s">
        <v>6615</v>
      </c>
      <c r="M5762" s="3" t="s">
        <v>6616</v>
      </c>
      <c r="N5762" s="3" t="s">
        <v>6603</v>
      </c>
      <c r="O5762" s="3" t="s">
        <v>6478</v>
      </c>
      <c r="P5762" s="3" t="s">
        <v>17490</v>
      </c>
      <c r="Q5762" s="3" t="s">
        <v>17491</v>
      </c>
      <c r="R5762" s="3" t="s">
        <v>6720</v>
      </c>
      <c r="S5762" s="3" t="s">
        <v>6491</v>
      </c>
      <c r="T5762" s="3" t="s">
        <v>7100</v>
      </c>
      <c r="U5762" s="3" t="s">
        <v>154</v>
      </c>
      <c r="V5762" s="3" t="s">
        <v>6724</v>
      </c>
      <c r="W5762" s="3" t="s">
        <v>154</v>
      </c>
      <c r="X5762" s="3" t="s">
        <v>6725</v>
      </c>
      <c r="Y5762" s="3" t="s">
        <v>6954</v>
      </c>
      <c r="Z5762" s="3" t="s">
        <v>6049</v>
      </c>
      <c r="AA5762" s="3" t="s">
        <v>6955</v>
      </c>
      <c r="AB5762" s="3" t="s">
        <v>154</v>
      </c>
      <c r="AC5762" s="3" t="s">
        <v>154</v>
      </c>
      <c r="AD5762" s="3" t="s">
        <v>6151</v>
      </c>
      <c r="AE5762" s="3" t="s">
        <v>6151</v>
      </c>
      <c r="AF5762" s="3" t="s">
        <v>154</v>
      </c>
      <c r="AG5762" s="3" t="s">
        <v>154</v>
      </c>
      <c r="AH5762" s="3" t="s">
        <v>6478</v>
      </c>
      <c r="AI5762" s="3" t="s">
        <v>6482</v>
      </c>
      <c r="AJ5762" s="3" t="s">
        <v>6489</v>
      </c>
    </row>
    <row r="5763" spans="1:36" ht="15">
      <c r="A5763" s="10">
        <v>5902</v>
      </c>
      <c r="B5763" t="str">
        <f>IF(K5763="总计","",INDEX(主数据!A:AD,MATCH(J5763,主数据!A:A,0),9))</f>
        <v>华南大区公司</v>
      </c>
      <c r="C5763" t="str">
        <f>IF(K5763="","",INDEX(主数据!A:AD,MATCH(J5763,主数据!A:A,0),11))</f>
        <v>深圳中区</v>
      </c>
      <c r="D5763" t="str">
        <f t="shared" si="360"/>
        <v>SZ56自来水费（简易征收）标准方式3.77</v>
      </c>
      <c r="E5763" s="13" t="str">
        <f t="shared" si="361"/>
        <v>3.77</v>
      </c>
      <c r="F5763" s="13" t="str">
        <f>IF(E5763="","",IFERROR(IF(IF(K5763="","",INDEX(收费标合同信息维护!A:Q,MATCH(D5763,收费标合同信息维护!J:J,0),10))=D5763,"有","无"),"无"))</f>
        <v>无</v>
      </c>
      <c r="G5763" s="13" t="str">
        <f t="shared" si="362"/>
        <v/>
      </c>
      <c r="H5763" s="13" t="str">
        <f t="shared" si="363"/>
        <v/>
      </c>
      <c r="I5763" s="13" t="str">
        <f>IF(G5763="","",IFERROR(IF(IF(K5763="","",INDEX(收费标合同信息维护!A:Q,MATCH(G5763,收费标合同信息维护!M:M,0),13))=G5763,"有","无"),"无"))</f>
        <v/>
      </c>
      <c r="J5763" s="3" t="s">
        <v>4607</v>
      </c>
      <c r="K5763" s="3" t="s">
        <v>17472</v>
      </c>
      <c r="L5763" s="3" t="s">
        <v>6615</v>
      </c>
      <c r="M5763" s="3" t="s">
        <v>6616</v>
      </c>
      <c r="N5763" s="3" t="s">
        <v>6603</v>
      </c>
      <c r="O5763" s="3" t="s">
        <v>6478</v>
      </c>
      <c r="P5763" s="3" t="s">
        <v>17492</v>
      </c>
      <c r="Q5763" s="3" t="s">
        <v>17493</v>
      </c>
      <c r="R5763" s="3" t="s">
        <v>6484</v>
      </c>
      <c r="S5763" s="3" t="s">
        <v>6491</v>
      </c>
      <c r="T5763" s="3" t="s">
        <v>7100</v>
      </c>
      <c r="U5763" s="3" t="s">
        <v>154</v>
      </c>
      <c r="V5763" s="3" t="s">
        <v>6958</v>
      </c>
      <c r="W5763" s="3" t="s">
        <v>154</v>
      </c>
      <c r="X5763" s="3" t="s">
        <v>154</v>
      </c>
      <c r="Y5763" s="3" t="s">
        <v>154</v>
      </c>
      <c r="Z5763" s="3" t="s">
        <v>154</v>
      </c>
      <c r="AA5763" s="3" t="s">
        <v>154</v>
      </c>
      <c r="AB5763" s="3" t="s">
        <v>154</v>
      </c>
      <c r="AC5763" s="3" t="s">
        <v>154</v>
      </c>
      <c r="AD5763" s="3" t="s">
        <v>6151</v>
      </c>
      <c r="AE5763" s="3" t="s">
        <v>6151</v>
      </c>
      <c r="AF5763" s="3" t="s">
        <v>154</v>
      </c>
      <c r="AG5763" s="3" t="s">
        <v>154</v>
      </c>
      <c r="AH5763" s="3" t="s">
        <v>6478</v>
      </c>
      <c r="AI5763" s="3" t="s">
        <v>6482</v>
      </c>
      <c r="AJ5763" s="3" t="s">
        <v>6489</v>
      </c>
    </row>
    <row r="5764" spans="1:36" ht="15">
      <c r="A5764" s="10">
        <v>5903</v>
      </c>
      <c r="B5764" t="str">
        <f>IF(K5764="总计","",INDEX(主数据!A:AD,MATCH(J5764,主数据!A:A,0),9))</f>
        <v>华南大区公司</v>
      </c>
      <c r="C5764" t="str">
        <f>IF(K5764="","",INDEX(主数据!A:AD,MATCH(J5764,主数据!A:A,0),11))</f>
        <v>深圳中区</v>
      </c>
      <c r="D5764" t="str">
        <f t="shared" si="360"/>
        <v>SZ56自来水费（简易征收）标准方式16.17</v>
      </c>
      <c r="E5764" s="13" t="str">
        <f t="shared" si="361"/>
        <v>16.17</v>
      </c>
      <c r="F5764" s="13" t="str">
        <f>IF(E5764="","",IFERROR(IF(IF(K5764="","",INDEX(收费标合同信息维护!A:Q,MATCH(D5764,收费标合同信息维护!J:J,0),10))=D5764,"有","无"),"无"))</f>
        <v>无</v>
      </c>
      <c r="G5764" s="13" t="str">
        <f t="shared" si="362"/>
        <v/>
      </c>
      <c r="H5764" s="13" t="str">
        <f t="shared" si="363"/>
        <v/>
      </c>
      <c r="I5764" s="13" t="str">
        <f>IF(G5764="","",IFERROR(IF(IF(K5764="","",INDEX(收费标合同信息维护!A:Q,MATCH(G5764,收费标合同信息维护!M:M,0),13))=G5764,"有","无"),"无"))</f>
        <v/>
      </c>
      <c r="J5764" s="3" t="s">
        <v>4607</v>
      </c>
      <c r="K5764" s="3" t="s">
        <v>17472</v>
      </c>
      <c r="L5764" s="3" t="s">
        <v>6615</v>
      </c>
      <c r="M5764" s="3" t="s">
        <v>6616</v>
      </c>
      <c r="N5764" s="3" t="s">
        <v>6603</v>
      </c>
      <c r="O5764" s="3" t="s">
        <v>6478</v>
      </c>
      <c r="P5764" s="3" t="s">
        <v>17494</v>
      </c>
      <c r="Q5764" s="3" t="s">
        <v>17495</v>
      </c>
      <c r="R5764" s="3" t="s">
        <v>6484</v>
      </c>
      <c r="S5764" s="3" t="s">
        <v>6491</v>
      </c>
      <c r="T5764" s="3" t="s">
        <v>7100</v>
      </c>
      <c r="U5764" s="3" t="s">
        <v>154</v>
      </c>
      <c r="V5764" s="3" t="s">
        <v>10406</v>
      </c>
      <c r="W5764" s="3" t="s">
        <v>154</v>
      </c>
      <c r="X5764" s="3" t="s">
        <v>154</v>
      </c>
      <c r="Y5764" s="3" t="s">
        <v>154</v>
      </c>
      <c r="Z5764" s="3" t="s">
        <v>154</v>
      </c>
      <c r="AA5764" s="3" t="s">
        <v>154</v>
      </c>
      <c r="AB5764" s="3" t="s">
        <v>154</v>
      </c>
      <c r="AC5764" s="3" t="s">
        <v>154</v>
      </c>
      <c r="AD5764" s="3" t="s">
        <v>6151</v>
      </c>
      <c r="AE5764" s="3" t="s">
        <v>6151</v>
      </c>
      <c r="AF5764" s="3" t="s">
        <v>154</v>
      </c>
      <c r="AG5764" s="3" t="s">
        <v>154</v>
      </c>
      <c r="AH5764" s="3" t="s">
        <v>6478</v>
      </c>
      <c r="AI5764" s="3" t="s">
        <v>6482</v>
      </c>
      <c r="AJ5764" s="3" t="s">
        <v>6489</v>
      </c>
    </row>
    <row r="5765" spans="1:36" ht="15">
      <c r="A5765" s="10">
        <v>5904</v>
      </c>
      <c r="B5765" t="str">
        <f>IF(K5765="总计","",INDEX(主数据!A:AD,MATCH(J5765,主数据!A:A,0),9))</f>
        <v>华南大区公司</v>
      </c>
      <c r="C5765" t="str">
        <f>IF(K5765="","",INDEX(主数据!A:AD,MATCH(J5765,主数据!A:A,0),11))</f>
        <v>深圳中区</v>
      </c>
      <c r="D5765" t="str">
        <f t="shared" si="360"/>
        <v>SZ56排水费标准方式1.20</v>
      </c>
      <c r="E5765" s="13" t="str">
        <f t="shared" si="361"/>
        <v>1.20</v>
      </c>
      <c r="F5765" s="13" t="str">
        <f>IF(E5765="","",IFERROR(IF(IF(K5765="","",INDEX(收费标合同信息维护!A:Q,MATCH(D5765,收费标合同信息维护!J:J,0),10))=D5765,"有","无"),"无"))</f>
        <v>无</v>
      </c>
      <c r="G5765" s="13" t="str">
        <f t="shared" si="362"/>
        <v/>
      </c>
      <c r="H5765" s="13" t="str">
        <f t="shared" si="363"/>
        <v/>
      </c>
      <c r="I5765" s="13" t="str">
        <f>IF(G5765="","",IFERROR(IF(IF(K5765="","",INDEX(收费标合同信息维护!A:Q,MATCH(G5765,收费标合同信息维护!M:M,0),13))=G5765,"有","无"),"无"))</f>
        <v/>
      </c>
      <c r="J5765" s="3" t="s">
        <v>4607</v>
      </c>
      <c r="K5765" s="3" t="s">
        <v>17472</v>
      </c>
      <c r="L5765" s="3" t="s">
        <v>6959</v>
      </c>
      <c r="M5765" s="3" t="s">
        <v>6960</v>
      </c>
      <c r="N5765" s="3" t="s">
        <v>6477</v>
      </c>
      <c r="O5765" s="3" t="s">
        <v>6478</v>
      </c>
      <c r="P5765" s="3" t="s">
        <v>17496</v>
      </c>
      <c r="Q5765" s="3" t="s">
        <v>17497</v>
      </c>
      <c r="R5765" s="3" t="s">
        <v>6484</v>
      </c>
      <c r="S5765" s="3" t="s">
        <v>6491</v>
      </c>
      <c r="T5765" s="3" t="s">
        <v>7100</v>
      </c>
      <c r="U5765" s="3" t="s">
        <v>154</v>
      </c>
      <c r="V5765" s="3" t="s">
        <v>6614</v>
      </c>
      <c r="W5765" s="3" t="s">
        <v>154</v>
      </c>
      <c r="X5765" s="3" t="s">
        <v>154</v>
      </c>
      <c r="Y5765" s="3" t="s">
        <v>154</v>
      </c>
      <c r="Z5765" s="3" t="s">
        <v>154</v>
      </c>
      <c r="AA5765" s="3" t="s">
        <v>154</v>
      </c>
      <c r="AB5765" s="3" t="s">
        <v>154</v>
      </c>
      <c r="AC5765" s="3" t="s">
        <v>154</v>
      </c>
      <c r="AD5765" s="3" t="s">
        <v>6151</v>
      </c>
      <c r="AE5765" s="3" t="s">
        <v>6151</v>
      </c>
      <c r="AF5765" s="3" t="s">
        <v>154</v>
      </c>
      <c r="AG5765" s="3" t="s">
        <v>154</v>
      </c>
      <c r="AH5765" s="3" t="s">
        <v>6597</v>
      </c>
      <c r="AI5765" s="3" t="s">
        <v>6727</v>
      </c>
      <c r="AJ5765" s="3" t="s">
        <v>6489</v>
      </c>
    </row>
    <row r="5766" spans="1:36" ht="15">
      <c r="A5766" s="10">
        <v>5905</v>
      </c>
      <c r="B5766" t="str">
        <f>IF(K5766="总计","",INDEX(主数据!A:AD,MATCH(J5766,主数据!A:A,0),9))</f>
        <v>华南大区公司</v>
      </c>
      <c r="C5766" t="str">
        <f>IF(K5766="","",INDEX(主数据!A:AD,MATCH(J5766,主数据!A:A,0),11))</f>
        <v>深圳中区</v>
      </c>
      <c r="D5766" t="str">
        <f t="shared" si="360"/>
        <v>SZ56排水费标准方式1.80</v>
      </c>
      <c r="E5766" s="13" t="str">
        <f t="shared" si="361"/>
        <v>1.80</v>
      </c>
      <c r="F5766" s="13" t="str">
        <f>IF(E5766="","",IFERROR(IF(IF(K5766="","",INDEX(收费标合同信息维护!A:Q,MATCH(D5766,收费标合同信息维护!J:J,0),10))=D5766,"有","无"),"无"))</f>
        <v>无</v>
      </c>
      <c r="G5766" s="13" t="str">
        <f t="shared" si="362"/>
        <v/>
      </c>
      <c r="H5766" s="13" t="str">
        <f t="shared" si="363"/>
        <v/>
      </c>
      <c r="I5766" s="13" t="str">
        <f>IF(G5766="","",IFERROR(IF(IF(K5766="","",INDEX(收费标合同信息维护!A:Q,MATCH(G5766,收费标合同信息维护!M:M,0),13))=G5766,"有","无"),"无"))</f>
        <v/>
      </c>
      <c r="J5766" s="3" t="s">
        <v>4607</v>
      </c>
      <c r="K5766" s="3" t="s">
        <v>17472</v>
      </c>
      <c r="L5766" s="3" t="s">
        <v>6959</v>
      </c>
      <c r="M5766" s="3" t="s">
        <v>6960</v>
      </c>
      <c r="N5766" s="3" t="s">
        <v>6477</v>
      </c>
      <c r="O5766" s="3" t="s">
        <v>6478</v>
      </c>
      <c r="P5766" s="3" t="s">
        <v>17498</v>
      </c>
      <c r="Q5766" s="3" t="s">
        <v>17499</v>
      </c>
      <c r="R5766" s="3" t="s">
        <v>6484</v>
      </c>
      <c r="S5766" s="3" t="s">
        <v>6491</v>
      </c>
      <c r="T5766" s="3" t="s">
        <v>7100</v>
      </c>
      <c r="U5766" s="3" t="s">
        <v>154</v>
      </c>
      <c r="V5766" s="3" t="s">
        <v>6759</v>
      </c>
      <c r="W5766" s="3" t="s">
        <v>154</v>
      </c>
      <c r="X5766" s="3" t="s">
        <v>154</v>
      </c>
      <c r="Y5766" s="3" t="s">
        <v>154</v>
      </c>
      <c r="Z5766" s="3" t="s">
        <v>154</v>
      </c>
      <c r="AA5766" s="3" t="s">
        <v>154</v>
      </c>
      <c r="AB5766" s="3" t="s">
        <v>154</v>
      </c>
      <c r="AC5766" s="3" t="s">
        <v>154</v>
      </c>
      <c r="AD5766" s="3" t="s">
        <v>6151</v>
      </c>
      <c r="AE5766" s="3" t="s">
        <v>6151</v>
      </c>
      <c r="AF5766" s="3" t="s">
        <v>154</v>
      </c>
      <c r="AG5766" s="3" t="s">
        <v>154</v>
      </c>
      <c r="AH5766" s="3" t="s">
        <v>6597</v>
      </c>
      <c r="AI5766" s="3" t="s">
        <v>6727</v>
      </c>
      <c r="AJ5766" s="3" t="s">
        <v>6489</v>
      </c>
    </row>
    <row r="5767" spans="1:36" ht="15">
      <c r="A5767" s="10">
        <v>5906</v>
      </c>
      <c r="B5767" t="str">
        <f>IF(K5767="总计","",INDEX(主数据!A:AD,MATCH(J5767,主数据!A:A,0),9))</f>
        <v>华南大区公司</v>
      </c>
      <c r="C5767" t="str">
        <f>IF(K5767="","",INDEX(主数据!A:AD,MATCH(J5767,主数据!A:A,0),11))</f>
        <v>深圳中区</v>
      </c>
      <c r="D5767" t="str">
        <f t="shared" si="360"/>
        <v>SZ56热水费标准方式6.00</v>
      </c>
      <c r="E5767" s="13" t="str">
        <f t="shared" si="361"/>
        <v>6.00</v>
      </c>
      <c r="F5767" s="13" t="str">
        <f>IF(E5767="","",IFERROR(IF(IF(K5767="","",INDEX(收费标合同信息维护!A:Q,MATCH(D5767,收费标合同信息维护!J:J,0),10))=D5767,"有","无"),"无"))</f>
        <v>无</v>
      </c>
      <c r="G5767" s="13" t="str">
        <f t="shared" si="362"/>
        <v/>
      </c>
      <c r="H5767" s="13" t="str">
        <f t="shared" si="363"/>
        <v/>
      </c>
      <c r="I5767" s="13" t="str">
        <f>IF(G5767="","",IFERROR(IF(IF(K5767="","",INDEX(收费标合同信息维护!A:Q,MATCH(G5767,收费标合同信息维护!M:M,0),13))=G5767,"有","无"),"无"))</f>
        <v/>
      </c>
      <c r="J5767" s="3" t="s">
        <v>4607</v>
      </c>
      <c r="K5767" s="3" t="s">
        <v>17472</v>
      </c>
      <c r="L5767" s="3" t="s">
        <v>10315</v>
      </c>
      <c r="M5767" s="3" t="s">
        <v>10316</v>
      </c>
      <c r="N5767" s="3" t="s">
        <v>6477</v>
      </c>
      <c r="O5767" s="3" t="s">
        <v>6478</v>
      </c>
      <c r="P5767" s="3" t="s">
        <v>17500</v>
      </c>
      <c r="Q5767" s="3" t="s">
        <v>17501</v>
      </c>
      <c r="R5767" s="3" t="s">
        <v>6484</v>
      </c>
      <c r="S5767" s="3" t="s">
        <v>6491</v>
      </c>
      <c r="T5767" s="3" t="s">
        <v>7100</v>
      </c>
      <c r="U5767" s="3" t="s">
        <v>154</v>
      </c>
      <c r="V5767" s="3" t="s">
        <v>6634</v>
      </c>
      <c r="W5767" s="3" t="s">
        <v>154</v>
      </c>
      <c r="X5767" s="3" t="s">
        <v>154</v>
      </c>
      <c r="Y5767" s="3" t="s">
        <v>154</v>
      </c>
      <c r="Z5767" s="3" t="s">
        <v>154</v>
      </c>
      <c r="AA5767" s="3" t="s">
        <v>154</v>
      </c>
      <c r="AB5767" s="3" t="s">
        <v>154</v>
      </c>
      <c r="AC5767" s="3" t="s">
        <v>154</v>
      </c>
      <c r="AD5767" s="3" t="s">
        <v>6151</v>
      </c>
      <c r="AE5767" s="3" t="s">
        <v>6151</v>
      </c>
      <c r="AF5767" s="3" t="s">
        <v>154</v>
      </c>
      <c r="AG5767" s="3" t="s">
        <v>154</v>
      </c>
      <c r="AH5767" s="3" t="s">
        <v>6478</v>
      </c>
      <c r="AI5767" s="3" t="s">
        <v>6482</v>
      </c>
      <c r="AJ5767" s="3" t="s">
        <v>6489</v>
      </c>
    </row>
    <row r="5768" spans="1:36" ht="15">
      <c r="A5768" s="10">
        <v>5907</v>
      </c>
      <c r="B5768" t="str">
        <f>IF(K5768="总计","",INDEX(主数据!A:AD,MATCH(J5768,主数据!A:A,0),9))</f>
        <v>华南大区公司</v>
      </c>
      <c r="C5768" t="str">
        <f>IF(K5768="","",INDEX(主数据!A:AD,MATCH(J5768,主数据!A:A,0),11))</f>
        <v>深圳中区</v>
      </c>
      <c r="D5768" t="str">
        <f t="shared" ref="D5768:D5831" si="364">J5768&amp;M5768&amp;R5768&amp;E5768</f>
        <v>SZ56电费（充值型）直接录入</v>
      </c>
      <c r="E5768" s="13" t="str">
        <f t="shared" ref="E5768:E5831" si="365">TEXT(IF(V5768="","",--V5768),"0.00")</f>
        <v/>
      </c>
      <c r="F5768" s="13" t="str">
        <f>IF(E5768="","",IFERROR(IF(IF(K5768="","",INDEX(收费标合同信息维护!A:Q,MATCH(D5768,收费标合同信息维护!J:J,0),10))=D5768,"有","无"),"无"))</f>
        <v/>
      </c>
      <c r="G5768" s="13" t="str">
        <f t="shared" ref="G5768:G5831" si="366">IF(W5768="","",J5768&amp;M5768&amp;R5768&amp;H5768)</f>
        <v/>
      </c>
      <c r="H5768" s="13" t="str">
        <f t="shared" ref="H5768:H5831" si="367">TEXT(IF(W5768="","",--W5768),"0.00")</f>
        <v/>
      </c>
      <c r="I5768" s="13" t="str">
        <f>IF(G5768="","",IFERROR(IF(IF(K5768="","",INDEX(收费标合同信息维护!A:Q,MATCH(G5768,收费标合同信息维护!M:M,0),13))=G5768,"有","无"),"无"))</f>
        <v/>
      </c>
      <c r="J5768" s="3" t="s">
        <v>4607</v>
      </c>
      <c r="K5768" s="3" t="s">
        <v>17472</v>
      </c>
      <c r="L5768" s="3" t="s">
        <v>6733</v>
      </c>
      <c r="M5768" s="3" t="s">
        <v>6734</v>
      </c>
      <c r="N5768" s="3" t="s">
        <v>6477</v>
      </c>
      <c r="O5768" s="3" t="s">
        <v>6478</v>
      </c>
      <c r="P5768" s="3" t="s">
        <v>17502</v>
      </c>
      <c r="Q5768" s="3" t="s">
        <v>6602</v>
      </c>
      <c r="R5768" s="3" t="s">
        <v>6479</v>
      </c>
      <c r="S5768" s="3" t="s">
        <v>6480</v>
      </c>
      <c r="T5768" s="3" t="s">
        <v>6848</v>
      </c>
      <c r="U5768" s="3" t="s">
        <v>154</v>
      </c>
      <c r="V5768" s="3" t="s">
        <v>154</v>
      </c>
      <c r="W5768" s="3" t="s">
        <v>154</v>
      </c>
      <c r="X5768" s="3" t="s">
        <v>154</v>
      </c>
      <c r="Y5768" s="3" t="s">
        <v>154</v>
      </c>
      <c r="Z5768" s="3" t="s">
        <v>154</v>
      </c>
      <c r="AA5768" s="3" t="s">
        <v>154</v>
      </c>
      <c r="AB5768" s="3" t="s">
        <v>154</v>
      </c>
      <c r="AC5768" s="3" t="s">
        <v>154</v>
      </c>
      <c r="AD5768" s="3" t="s">
        <v>6151</v>
      </c>
      <c r="AE5768" s="3" t="s">
        <v>6151</v>
      </c>
      <c r="AF5768" s="3" t="s">
        <v>154</v>
      </c>
      <c r="AG5768" s="3" t="s">
        <v>154</v>
      </c>
      <c r="AH5768" s="3" t="s">
        <v>6478</v>
      </c>
      <c r="AI5768" s="3" t="s">
        <v>6482</v>
      </c>
      <c r="AJ5768" s="3" t="s">
        <v>6033</v>
      </c>
    </row>
    <row r="5769" spans="1:36" ht="15">
      <c r="A5769" s="10">
        <v>5908</v>
      </c>
      <c r="B5769" t="str">
        <f>IF(K5769="总计","",INDEX(主数据!A:AD,MATCH(J5769,主数据!A:A,0),9))</f>
        <v>华南大区公司</v>
      </c>
      <c r="C5769" t="str">
        <f>IF(K5769="","",INDEX(主数据!A:AD,MATCH(J5769,主数据!A:A,0),11))</f>
        <v>深圳中区</v>
      </c>
      <c r="D5769" t="str">
        <f t="shared" si="364"/>
        <v>SZ56燃油附加费标准方式0.02</v>
      </c>
      <c r="E5769" s="13" t="str">
        <f t="shared" si="365"/>
        <v>0.02</v>
      </c>
      <c r="F5769" s="13" t="str">
        <f>IF(E5769="","",IFERROR(IF(IF(K5769="","",INDEX(收费标合同信息维护!A:Q,MATCH(D5769,收费标合同信息维护!J:J,0),10))=D5769,"有","无"),"无"))</f>
        <v>无</v>
      </c>
      <c r="G5769" s="13" t="str">
        <f t="shared" si="366"/>
        <v/>
      </c>
      <c r="H5769" s="13" t="str">
        <f t="shared" si="367"/>
        <v/>
      </c>
      <c r="I5769" s="13" t="str">
        <f>IF(G5769="","",IFERROR(IF(IF(K5769="","",INDEX(收费标合同信息维护!A:Q,MATCH(G5769,收费标合同信息维护!M:M,0),13))=G5769,"有","无"),"无"))</f>
        <v/>
      </c>
      <c r="J5769" s="3" t="s">
        <v>4607</v>
      </c>
      <c r="K5769" s="3" t="s">
        <v>17472</v>
      </c>
      <c r="L5769" s="3" t="s">
        <v>10907</v>
      </c>
      <c r="M5769" s="3" t="s">
        <v>10908</v>
      </c>
      <c r="N5769" s="3" t="s">
        <v>6603</v>
      </c>
      <c r="O5769" s="3" t="s">
        <v>6597</v>
      </c>
      <c r="P5769" s="3" t="s">
        <v>17503</v>
      </c>
      <c r="Q5769" s="3" t="s">
        <v>17504</v>
      </c>
      <c r="R5769" s="3" t="s">
        <v>6484</v>
      </c>
      <c r="S5769" s="3" t="s">
        <v>6491</v>
      </c>
      <c r="T5769" s="3" t="s">
        <v>7100</v>
      </c>
      <c r="U5769" s="3" t="s">
        <v>6716</v>
      </c>
      <c r="V5769" s="3" t="s">
        <v>10910</v>
      </c>
      <c r="W5769" s="3" t="s">
        <v>154</v>
      </c>
      <c r="X5769" s="3" t="s">
        <v>154</v>
      </c>
      <c r="Y5769" s="3" t="s">
        <v>154</v>
      </c>
      <c r="Z5769" s="3" t="s">
        <v>154</v>
      </c>
      <c r="AA5769" s="3" t="s">
        <v>154</v>
      </c>
      <c r="AB5769" s="3" t="s">
        <v>154</v>
      </c>
      <c r="AC5769" s="3" t="s">
        <v>154</v>
      </c>
      <c r="AD5769" s="3" t="s">
        <v>6151</v>
      </c>
      <c r="AE5769" s="3" t="s">
        <v>6151</v>
      </c>
      <c r="AF5769" s="3" t="s">
        <v>154</v>
      </c>
      <c r="AG5769" s="3" t="s">
        <v>154</v>
      </c>
      <c r="AH5769" s="3" t="s">
        <v>6478</v>
      </c>
      <c r="AI5769" s="3" t="s">
        <v>6482</v>
      </c>
      <c r="AJ5769" s="3" t="s">
        <v>6489</v>
      </c>
    </row>
    <row r="5770" spans="1:36" ht="15">
      <c r="A5770" s="10">
        <v>5909</v>
      </c>
      <c r="B5770" t="str">
        <f>IF(K5770="总计","",INDEX(主数据!A:AD,MATCH(J5770,主数据!A:A,0),9))</f>
        <v>华南大区公司</v>
      </c>
      <c r="C5770" t="str">
        <f>IF(K5770="","",INDEX(主数据!A:AD,MATCH(J5770,主数据!A:A,0),11))</f>
        <v>深圳中区</v>
      </c>
      <c r="D5770" t="str">
        <f t="shared" si="364"/>
        <v>SZ56排水费（仪表）标准方式1.80</v>
      </c>
      <c r="E5770" s="13" t="str">
        <f t="shared" si="365"/>
        <v>1.80</v>
      </c>
      <c r="F5770" s="13" t="str">
        <f>IF(E5770="","",IFERROR(IF(IF(K5770="","",INDEX(收费标合同信息维护!A:Q,MATCH(D5770,收费标合同信息维护!J:J,0),10))=D5770,"有","无"),"无"))</f>
        <v>无</v>
      </c>
      <c r="G5770" s="13" t="str">
        <f t="shared" si="366"/>
        <v/>
      </c>
      <c r="H5770" s="13" t="str">
        <f t="shared" si="367"/>
        <v/>
      </c>
      <c r="I5770" s="13" t="str">
        <f>IF(G5770="","",IFERROR(IF(IF(K5770="","",INDEX(收费标合同信息维护!A:Q,MATCH(G5770,收费标合同信息维护!M:M,0),13))=G5770,"有","无"),"无"))</f>
        <v/>
      </c>
      <c r="J5770" s="3" t="s">
        <v>4607</v>
      </c>
      <c r="K5770" s="3" t="s">
        <v>17472</v>
      </c>
      <c r="L5770" s="3" t="s">
        <v>6971</v>
      </c>
      <c r="M5770" s="3" t="s">
        <v>6972</v>
      </c>
      <c r="N5770" s="3" t="s">
        <v>6603</v>
      </c>
      <c r="O5770" s="3" t="s">
        <v>6478</v>
      </c>
      <c r="P5770" s="3" t="s">
        <v>17505</v>
      </c>
      <c r="Q5770" s="3" t="s">
        <v>17499</v>
      </c>
      <c r="R5770" s="3" t="s">
        <v>6484</v>
      </c>
      <c r="S5770" s="3" t="s">
        <v>6491</v>
      </c>
      <c r="T5770" s="3" t="s">
        <v>7100</v>
      </c>
      <c r="U5770" s="3" t="s">
        <v>154</v>
      </c>
      <c r="V5770" s="3" t="s">
        <v>6759</v>
      </c>
      <c r="W5770" s="3" t="s">
        <v>154</v>
      </c>
      <c r="X5770" s="3" t="s">
        <v>154</v>
      </c>
      <c r="Y5770" s="3" t="s">
        <v>154</v>
      </c>
      <c r="Z5770" s="3" t="s">
        <v>154</v>
      </c>
      <c r="AA5770" s="3" t="s">
        <v>154</v>
      </c>
      <c r="AB5770" s="3" t="s">
        <v>154</v>
      </c>
      <c r="AC5770" s="3" t="s">
        <v>154</v>
      </c>
      <c r="AD5770" s="3" t="s">
        <v>6151</v>
      </c>
      <c r="AE5770" s="3" t="s">
        <v>6151</v>
      </c>
      <c r="AF5770" s="3" t="s">
        <v>154</v>
      </c>
      <c r="AG5770" s="3" t="s">
        <v>154</v>
      </c>
      <c r="AH5770" s="3" t="s">
        <v>6478</v>
      </c>
      <c r="AI5770" s="3" t="s">
        <v>6482</v>
      </c>
      <c r="AJ5770" s="3" t="s">
        <v>6489</v>
      </c>
    </row>
    <row r="5771" spans="1:36" ht="15">
      <c r="A5771" s="10">
        <v>5910</v>
      </c>
      <c r="B5771" t="str">
        <f>IF(K5771="总计","",INDEX(主数据!A:AD,MATCH(J5771,主数据!A:A,0),9))</f>
        <v>华南大区公司</v>
      </c>
      <c r="C5771" t="str">
        <f>IF(K5771="","",INDEX(主数据!A:AD,MATCH(J5771,主数据!A:A,0),11))</f>
        <v>深圳中区</v>
      </c>
      <c r="D5771" t="str">
        <f t="shared" si="364"/>
        <v>SZ56排水费（仪表）标准方式1.20</v>
      </c>
      <c r="E5771" s="13" t="str">
        <f t="shared" si="365"/>
        <v>1.20</v>
      </c>
      <c r="F5771" s="13" t="str">
        <f>IF(E5771="","",IFERROR(IF(IF(K5771="","",INDEX(收费标合同信息维护!A:Q,MATCH(D5771,收费标合同信息维护!J:J,0),10))=D5771,"有","无"),"无"))</f>
        <v>无</v>
      </c>
      <c r="G5771" s="13" t="str">
        <f t="shared" si="366"/>
        <v/>
      </c>
      <c r="H5771" s="13" t="str">
        <f t="shared" si="367"/>
        <v/>
      </c>
      <c r="I5771" s="13" t="str">
        <f>IF(G5771="","",IFERROR(IF(IF(K5771="","",INDEX(收费标合同信息维护!A:Q,MATCH(G5771,收费标合同信息维护!M:M,0),13))=G5771,"有","无"),"无"))</f>
        <v/>
      </c>
      <c r="J5771" s="3" t="s">
        <v>4607</v>
      </c>
      <c r="K5771" s="3" t="s">
        <v>17472</v>
      </c>
      <c r="L5771" s="3" t="s">
        <v>6971</v>
      </c>
      <c r="M5771" s="3" t="s">
        <v>6972</v>
      </c>
      <c r="N5771" s="3" t="s">
        <v>6603</v>
      </c>
      <c r="O5771" s="3" t="s">
        <v>6478</v>
      </c>
      <c r="P5771" s="3" t="s">
        <v>17506</v>
      </c>
      <c r="Q5771" s="3" t="s">
        <v>17507</v>
      </c>
      <c r="R5771" s="3" t="s">
        <v>6484</v>
      </c>
      <c r="S5771" s="3" t="s">
        <v>6491</v>
      </c>
      <c r="T5771" s="3" t="s">
        <v>7100</v>
      </c>
      <c r="U5771" s="3" t="s">
        <v>154</v>
      </c>
      <c r="V5771" s="3" t="s">
        <v>6614</v>
      </c>
      <c r="W5771" s="3" t="s">
        <v>154</v>
      </c>
      <c r="X5771" s="3" t="s">
        <v>154</v>
      </c>
      <c r="Y5771" s="3" t="s">
        <v>154</v>
      </c>
      <c r="Z5771" s="3" t="s">
        <v>154</v>
      </c>
      <c r="AA5771" s="3" t="s">
        <v>154</v>
      </c>
      <c r="AB5771" s="3" t="s">
        <v>154</v>
      </c>
      <c r="AC5771" s="3" t="s">
        <v>154</v>
      </c>
      <c r="AD5771" s="3" t="s">
        <v>6151</v>
      </c>
      <c r="AE5771" s="3" t="s">
        <v>6151</v>
      </c>
      <c r="AF5771" s="3" t="s">
        <v>154</v>
      </c>
      <c r="AG5771" s="3" t="s">
        <v>154</v>
      </c>
      <c r="AH5771" s="3" t="s">
        <v>6478</v>
      </c>
      <c r="AI5771" s="3" t="s">
        <v>6482</v>
      </c>
      <c r="AJ5771" s="3" t="s">
        <v>6489</v>
      </c>
    </row>
    <row r="5772" spans="1:36" ht="15">
      <c r="A5772" s="10">
        <v>5911</v>
      </c>
      <c r="B5772" t="str">
        <f>IF(K5772="总计","",INDEX(主数据!A:AD,MATCH(J5772,主数据!A:A,0),9))</f>
        <v>华南大区公司</v>
      </c>
      <c r="C5772" t="str">
        <f>IF(K5772="","",INDEX(主数据!A:AD,MATCH(J5772,主数据!A:A,0),11))</f>
        <v>深圳中区</v>
      </c>
      <c r="D5772" t="str">
        <f t="shared" si="364"/>
        <v>SZ56排水费（仪表）阶梯方式0.81</v>
      </c>
      <c r="E5772" s="13" t="str">
        <f t="shared" si="365"/>
        <v>0.81</v>
      </c>
      <c r="F5772" s="13" t="str">
        <f>IF(E5772="","",IFERROR(IF(IF(K5772="","",INDEX(收费标合同信息维护!A:Q,MATCH(D5772,收费标合同信息维护!J:J,0),10))=D5772,"有","无"),"无"))</f>
        <v>无</v>
      </c>
      <c r="G5772" s="13" t="str">
        <f t="shared" si="366"/>
        <v/>
      </c>
      <c r="H5772" s="13" t="str">
        <f t="shared" si="367"/>
        <v/>
      </c>
      <c r="I5772" s="13" t="str">
        <f>IF(G5772="","",IFERROR(IF(IF(K5772="","",INDEX(收费标合同信息维护!A:Q,MATCH(G5772,收费标合同信息维护!M:M,0),13))=G5772,"有","无"),"无"))</f>
        <v/>
      </c>
      <c r="J5772" s="3" t="s">
        <v>4607</v>
      </c>
      <c r="K5772" s="3" t="s">
        <v>17472</v>
      </c>
      <c r="L5772" s="3" t="s">
        <v>6971</v>
      </c>
      <c r="M5772" s="3" t="s">
        <v>6972</v>
      </c>
      <c r="N5772" s="3" t="s">
        <v>6603</v>
      </c>
      <c r="O5772" s="3" t="s">
        <v>6478</v>
      </c>
      <c r="P5772" s="3" t="s">
        <v>17508</v>
      </c>
      <c r="Q5772" s="3" t="s">
        <v>17509</v>
      </c>
      <c r="R5772" s="3" t="s">
        <v>6720</v>
      </c>
      <c r="S5772" s="3" t="s">
        <v>6491</v>
      </c>
      <c r="T5772" s="3" t="s">
        <v>7100</v>
      </c>
      <c r="U5772" s="3" t="s">
        <v>154</v>
      </c>
      <c r="V5772" s="3" t="s">
        <v>6978</v>
      </c>
      <c r="W5772" s="3" t="s">
        <v>154</v>
      </c>
      <c r="X5772" s="3" t="s">
        <v>6725</v>
      </c>
      <c r="Y5772" s="3" t="s">
        <v>6979</v>
      </c>
      <c r="Z5772" s="3" t="s">
        <v>6049</v>
      </c>
      <c r="AA5772" s="3" t="s">
        <v>6980</v>
      </c>
      <c r="AB5772" s="3" t="s">
        <v>154</v>
      </c>
      <c r="AC5772" s="3" t="s">
        <v>154</v>
      </c>
      <c r="AD5772" s="3" t="s">
        <v>6151</v>
      </c>
      <c r="AE5772" s="3" t="s">
        <v>6151</v>
      </c>
      <c r="AF5772" s="3" t="s">
        <v>154</v>
      </c>
      <c r="AG5772" s="3" t="s">
        <v>154</v>
      </c>
      <c r="AH5772" s="3" t="s">
        <v>6478</v>
      </c>
      <c r="AI5772" s="3" t="s">
        <v>6482</v>
      </c>
      <c r="AJ5772" s="3" t="s">
        <v>6489</v>
      </c>
    </row>
    <row r="5773" spans="1:36" ht="15">
      <c r="A5773" s="10">
        <v>5912</v>
      </c>
      <c r="B5773" t="str">
        <f>IF(K5773="总计","",INDEX(主数据!A:AD,MATCH(J5773,主数据!A:A,0),9))</f>
        <v>环渤海大区公司</v>
      </c>
      <c r="C5773" t="str">
        <f>IF(K5773="","",INDEX(主数据!A:AD,MATCH(J5773,主数据!A:A,0),11))</f>
        <v>天津东区</v>
      </c>
      <c r="D5773" t="str">
        <f t="shared" si="364"/>
        <v>TJ16物业服务费定额</v>
      </c>
      <c r="E5773" s="13" t="str">
        <f t="shared" si="365"/>
        <v/>
      </c>
      <c r="F5773" s="13" t="str">
        <f>IF(E5773="","",IFERROR(IF(IF(K5773="","",INDEX(收费标合同信息维护!A:Q,MATCH(D5773,收费标合同信息维护!J:J,0),10))=D5773,"有","无"),"无"))</f>
        <v/>
      </c>
      <c r="G5773" s="13" t="str">
        <f t="shared" si="366"/>
        <v>TJ16物业服务费定额548383.35</v>
      </c>
      <c r="H5773" s="13" t="str">
        <f t="shared" si="367"/>
        <v>548383.35</v>
      </c>
      <c r="I5773" s="13" t="str">
        <f>IF(G5773="","",IFERROR(IF(IF(K5773="","",INDEX(收费标合同信息维护!A:Q,MATCH(G5773,收费标合同信息维护!M:M,0),13))=G5773,"有","无"),"无"))</f>
        <v>无</v>
      </c>
      <c r="J5773" s="3" t="s">
        <v>2615</v>
      </c>
      <c r="K5773" s="3" t="s">
        <v>17510</v>
      </c>
      <c r="L5773" s="3" t="s">
        <v>6025</v>
      </c>
      <c r="M5773" s="3" t="s">
        <v>6026</v>
      </c>
      <c r="N5773" s="3" t="s">
        <v>6477</v>
      </c>
      <c r="O5773" s="3" t="s">
        <v>6478</v>
      </c>
      <c r="P5773" s="3" t="s">
        <v>17511</v>
      </c>
      <c r="Q5773" s="3" t="s">
        <v>17512</v>
      </c>
      <c r="R5773" s="3" t="s">
        <v>6490</v>
      </c>
      <c r="S5773" s="3" t="s">
        <v>6627</v>
      </c>
      <c r="T5773" s="3" t="s">
        <v>17513</v>
      </c>
      <c r="U5773" s="3" t="s">
        <v>7991</v>
      </c>
      <c r="V5773" s="3" t="s">
        <v>154</v>
      </c>
      <c r="W5773" s="3" t="s">
        <v>17514</v>
      </c>
      <c r="X5773" s="3" t="s">
        <v>154</v>
      </c>
      <c r="Y5773" s="3" t="s">
        <v>154</v>
      </c>
      <c r="Z5773" s="3" t="s">
        <v>154</v>
      </c>
      <c r="AA5773" s="3" t="s">
        <v>154</v>
      </c>
      <c r="AB5773" s="3" t="s">
        <v>154</v>
      </c>
      <c r="AC5773" s="3" t="s">
        <v>154</v>
      </c>
      <c r="AD5773" s="3" t="s">
        <v>6151</v>
      </c>
      <c r="AE5773" s="3" t="s">
        <v>6151</v>
      </c>
      <c r="AF5773" s="3" t="s">
        <v>154</v>
      </c>
      <c r="AG5773" s="3" t="s">
        <v>154</v>
      </c>
      <c r="AH5773" s="3" t="s">
        <v>6478</v>
      </c>
      <c r="AI5773" s="3" t="s">
        <v>6482</v>
      </c>
      <c r="AJ5773" s="3" t="s">
        <v>6489</v>
      </c>
    </row>
    <row r="5774" spans="1:36" ht="15">
      <c r="A5774" s="10">
        <v>5913</v>
      </c>
      <c r="B5774" t="str">
        <f>IF(K5774="总计","",INDEX(主数据!A:AD,MATCH(J5774,主数据!A:A,0),9))</f>
        <v>环渤海大区公司</v>
      </c>
      <c r="C5774" t="str">
        <f>IF(K5774="","",INDEX(主数据!A:AD,MATCH(J5774,主数据!A:A,0),11))</f>
        <v>天津东区</v>
      </c>
      <c r="D5774" t="str">
        <f t="shared" si="364"/>
        <v>TJ16物业服务费直接录入</v>
      </c>
      <c r="E5774" s="13" t="str">
        <f t="shared" si="365"/>
        <v/>
      </c>
      <c r="F5774" s="13" t="str">
        <f>IF(E5774="","",IFERROR(IF(IF(K5774="","",INDEX(收费标合同信息维护!A:Q,MATCH(D5774,收费标合同信息维护!J:J,0),10))=D5774,"有","无"),"无"))</f>
        <v/>
      </c>
      <c r="G5774" s="13" t="str">
        <f t="shared" si="366"/>
        <v/>
      </c>
      <c r="H5774" s="13" t="str">
        <f t="shared" si="367"/>
        <v/>
      </c>
      <c r="I5774" s="13" t="str">
        <f>IF(G5774="","",IFERROR(IF(IF(K5774="","",INDEX(收费标合同信息维护!A:Q,MATCH(G5774,收费标合同信息维护!M:M,0),13))=G5774,"有","无"),"无"))</f>
        <v/>
      </c>
      <c r="J5774" s="3" t="s">
        <v>2615</v>
      </c>
      <c r="K5774" s="3" t="s">
        <v>17510</v>
      </c>
      <c r="L5774" s="3" t="s">
        <v>6025</v>
      </c>
      <c r="M5774" s="3" t="s">
        <v>6026</v>
      </c>
      <c r="N5774" s="3" t="s">
        <v>6477</v>
      </c>
      <c r="O5774" s="3" t="s">
        <v>6478</v>
      </c>
      <c r="P5774" s="3" t="s">
        <v>17515</v>
      </c>
      <c r="Q5774" s="3" t="s">
        <v>17516</v>
      </c>
      <c r="R5774" s="3" t="s">
        <v>6479</v>
      </c>
      <c r="S5774" s="3" t="s">
        <v>6480</v>
      </c>
      <c r="T5774" s="3" t="s">
        <v>17513</v>
      </c>
      <c r="U5774" s="3" t="s">
        <v>7991</v>
      </c>
      <c r="V5774" s="3" t="s">
        <v>154</v>
      </c>
      <c r="W5774" s="3" t="s">
        <v>154</v>
      </c>
      <c r="X5774" s="3" t="s">
        <v>154</v>
      </c>
      <c r="Y5774" s="3" t="s">
        <v>154</v>
      </c>
      <c r="Z5774" s="3" t="s">
        <v>154</v>
      </c>
      <c r="AA5774" s="3" t="s">
        <v>154</v>
      </c>
      <c r="AB5774" s="3" t="s">
        <v>154</v>
      </c>
      <c r="AC5774" s="3" t="s">
        <v>154</v>
      </c>
      <c r="AD5774" s="3" t="s">
        <v>6151</v>
      </c>
      <c r="AE5774" s="3" t="s">
        <v>6151</v>
      </c>
      <c r="AF5774" s="3" t="s">
        <v>154</v>
      </c>
      <c r="AG5774" s="3" t="s">
        <v>154</v>
      </c>
      <c r="AH5774" s="3" t="s">
        <v>6478</v>
      </c>
      <c r="AI5774" s="3" t="s">
        <v>6482</v>
      </c>
      <c r="AJ5774" s="3" t="s">
        <v>6489</v>
      </c>
    </row>
    <row r="5775" spans="1:36" ht="15">
      <c r="A5775" s="10">
        <v>5914</v>
      </c>
      <c r="B5775" t="str">
        <f>IF(K5775="总计","",INDEX(主数据!A:AD,MATCH(J5775,主数据!A:A,0),9))</f>
        <v>环渤海大区公司</v>
      </c>
      <c r="C5775" t="str">
        <f>IF(K5775="","",INDEX(主数据!A:AD,MATCH(J5775,主数据!A:A,0),11))</f>
        <v>天津东区</v>
      </c>
      <c r="D5775" t="str">
        <f t="shared" si="364"/>
        <v>TJ16物业服务费直接录入</v>
      </c>
      <c r="E5775" s="13" t="str">
        <f t="shared" si="365"/>
        <v/>
      </c>
      <c r="F5775" s="13" t="str">
        <f>IF(E5775="","",IFERROR(IF(IF(K5775="","",INDEX(收费标合同信息维护!A:Q,MATCH(D5775,收费标合同信息维护!J:J,0),10))=D5775,"有","无"),"无"))</f>
        <v/>
      </c>
      <c r="G5775" s="13" t="str">
        <f t="shared" si="366"/>
        <v/>
      </c>
      <c r="H5775" s="13" t="str">
        <f t="shared" si="367"/>
        <v/>
      </c>
      <c r="I5775" s="13" t="str">
        <f>IF(G5775="","",IFERROR(IF(IF(K5775="","",INDEX(收费标合同信息维护!A:Q,MATCH(G5775,收费标合同信息维护!M:M,0),13))=G5775,"有","无"),"无"))</f>
        <v/>
      </c>
      <c r="J5775" s="3" t="s">
        <v>2615</v>
      </c>
      <c r="K5775" s="3" t="s">
        <v>17510</v>
      </c>
      <c r="L5775" s="3" t="s">
        <v>6025</v>
      </c>
      <c r="M5775" s="3" t="s">
        <v>6026</v>
      </c>
      <c r="N5775" s="3" t="s">
        <v>6477</v>
      </c>
      <c r="O5775" s="3" t="s">
        <v>6478</v>
      </c>
      <c r="P5775" s="3" t="s">
        <v>17517</v>
      </c>
      <c r="Q5775" s="3" t="s">
        <v>17518</v>
      </c>
      <c r="R5775" s="3" t="s">
        <v>6479</v>
      </c>
      <c r="S5775" s="3" t="s">
        <v>6480</v>
      </c>
      <c r="T5775" s="3" t="s">
        <v>10198</v>
      </c>
      <c r="U5775" s="3" t="s">
        <v>17519</v>
      </c>
      <c r="V5775" s="3" t="s">
        <v>154</v>
      </c>
      <c r="W5775" s="3" t="s">
        <v>154</v>
      </c>
      <c r="X5775" s="3" t="s">
        <v>154</v>
      </c>
      <c r="Y5775" s="3" t="s">
        <v>154</v>
      </c>
      <c r="Z5775" s="3" t="s">
        <v>154</v>
      </c>
      <c r="AA5775" s="3" t="s">
        <v>154</v>
      </c>
      <c r="AB5775" s="3" t="s">
        <v>154</v>
      </c>
      <c r="AC5775" s="3" t="s">
        <v>154</v>
      </c>
      <c r="AD5775" s="3" t="s">
        <v>6151</v>
      </c>
      <c r="AE5775" s="3" t="s">
        <v>6151</v>
      </c>
      <c r="AF5775" s="3" t="s">
        <v>154</v>
      </c>
      <c r="AG5775" s="3" t="s">
        <v>154</v>
      </c>
      <c r="AH5775" s="3" t="s">
        <v>6478</v>
      </c>
      <c r="AI5775" s="3" t="s">
        <v>6482</v>
      </c>
      <c r="AJ5775" s="3" t="s">
        <v>6489</v>
      </c>
    </row>
    <row r="5776" spans="1:36" ht="15">
      <c r="A5776" s="10">
        <v>5915</v>
      </c>
      <c r="B5776" t="str">
        <f>IF(K5776="总计","",INDEX(主数据!A:AD,MATCH(J5776,主数据!A:A,0),9))</f>
        <v>环渤海大区公司</v>
      </c>
      <c r="C5776" t="str">
        <f>IF(K5776="","",INDEX(主数据!A:AD,MATCH(J5776,主数据!A:A,0),11))</f>
        <v>天津东区</v>
      </c>
      <c r="D5776" t="str">
        <f t="shared" si="364"/>
        <v>TJ16物业服务费直接录入</v>
      </c>
      <c r="E5776" s="13" t="str">
        <f t="shared" si="365"/>
        <v/>
      </c>
      <c r="F5776" s="13" t="str">
        <f>IF(E5776="","",IFERROR(IF(IF(K5776="","",INDEX(收费标合同信息维护!A:Q,MATCH(D5776,收费标合同信息维护!J:J,0),10))=D5776,"有","无"),"无"))</f>
        <v/>
      </c>
      <c r="G5776" s="13" t="str">
        <f t="shared" si="366"/>
        <v/>
      </c>
      <c r="H5776" s="13" t="str">
        <f t="shared" si="367"/>
        <v/>
      </c>
      <c r="I5776" s="13" t="str">
        <f>IF(G5776="","",IFERROR(IF(IF(K5776="","",INDEX(收费标合同信息维护!A:Q,MATCH(G5776,收费标合同信息维护!M:M,0),13))=G5776,"有","无"),"无"))</f>
        <v/>
      </c>
      <c r="J5776" s="3" t="s">
        <v>2615</v>
      </c>
      <c r="K5776" s="3" t="s">
        <v>17510</v>
      </c>
      <c r="L5776" s="3" t="s">
        <v>6025</v>
      </c>
      <c r="M5776" s="3" t="s">
        <v>6026</v>
      </c>
      <c r="N5776" s="3" t="s">
        <v>6477</v>
      </c>
      <c r="O5776" s="3" t="s">
        <v>6478</v>
      </c>
      <c r="P5776" s="3" t="s">
        <v>17520</v>
      </c>
      <c r="Q5776" s="3" t="s">
        <v>17521</v>
      </c>
      <c r="R5776" s="3" t="s">
        <v>6479</v>
      </c>
      <c r="S5776" s="3" t="s">
        <v>6480</v>
      </c>
      <c r="T5776" s="3" t="s">
        <v>6701</v>
      </c>
      <c r="U5776" s="3" t="s">
        <v>17522</v>
      </c>
      <c r="V5776" s="3" t="s">
        <v>154</v>
      </c>
      <c r="W5776" s="3" t="s">
        <v>154</v>
      </c>
      <c r="X5776" s="3" t="s">
        <v>154</v>
      </c>
      <c r="Y5776" s="3" t="s">
        <v>154</v>
      </c>
      <c r="Z5776" s="3" t="s">
        <v>154</v>
      </c>
      <c r="AA5776" s="3" t="s">
        <v>154</v>
      </c>
      <c r="AB5776" s="3" t="s">
        <v>154</v>
      </c>
      <c r="AC5776" s="3" t="s">
        <v>154</v>
      </c>
      <c r="AD5776" s="3" t="s">
        <v>6151</v>
      </c>
      <c r="AE5776" s="3" t="s">
        <v>6151</v>
      </c>
      <c r="AF5776" s="3" t="s">
        <v>154</v>
      </c>
      <c r="AG5776" s="3" t="s">
        <v>154</v>
      </c>
      <c r="AH5776" s="3" t="s">
        <v>6478</v>
      </c>
      <c r="AI5776" s="3" t="s">
        <v>6482</v>
      </c>
      <c r="AJ5776" s="3" t="s">
        <v>6489</v>
      </c>
    </row>
    <row r="5777" spans="1:36" ht="15">
      <c r="A5777" s="10">
        <v>5916</v>
      </c>
      <c r="B5777" t="str">
        <f>IF(K5777="总计","",INDEX(主数据!A:AD,MATCH(J5777,主数据!A:A,0),9))</f>
        <v>环渤海大区公司</v>
      </c>
      <c r="C5777" t="str">
        <f>IF(K5777="","",INDEX(主数据!A:AD,MATCH(J5777,主数据!A:A,0),11))</f>
        <v>天津东区</v>
      </c>
      <c r="D5777" t="str">
        <f t="shared" si="364"/>
        <v>TJ16物业服务费直接录入</v>
      </c>
      <c r="E5777" s="13" t="str">
        <f t="shared" si="365"/>
        <v/>
      </c>
      <c r="F5777" s="13" t="str">
        <f>IF(E5777="","",IFERROR(IF(IF(K5777="","",INDEX(收费标合同信息维护!A:Q,MATCH(D5777,收费标合同信息维护!J:J,0),10))=D5777,"有","无"),"无"))</f>
        <v/>
      </c>
      <c r="G5777" s="13" t="str">
        <f t="shared" si="366"/>
        <v/>
      </c>
      <c r="H5777" s="13" t="str">
        <f t="shared" si="367"/>
        <v/>
      </c>
      <c r="I5777" s="13" t="str">
        <f>IF(G5777="","",IFERROR(IF(IF(K5777="","",INDEX(收费标合同信息维护!A:Q,MATCH(G5777,收费标合同信息维护!M:M,0),13))=G5777,"有","无"),"无"))</f>
        <v/>
      </c>
      <c r="J5777" s="3" t="s">
        <v>2615</v>
      </c>
      <c r="K5777" s="3" t="s">
        <v>17510</v>
      </c>
      <c r="L5777" s="3" t="s">
        <v>6025</v>
      </c>
      <c r="M5777" s="3" t="s">
        <v>6026</v>
      </c>
      <c r="N5777" s="3" t="s">
        <v>6477</v>
      </c>
      <c r="O5777" s="3" t="s">
        <v>6478</v>
      </c>
      <c r="P5777" s="3" t="s">
        <v>17523</v>
      </c>
      <c r="Q5777" s="3" t="s">
        <v>17524</v>
      </c>
      <c r="R5777" s="3" t="s">
        <v>6479</v>
      </c>
      <c r="S5777" s="3" t="s">
        <v>6480</v>
      </c>
      <c r="T5777" s="3" t="s">
        <v>6751</v>
      </c>
      <c r="U5777" s="3" t="s">
        <v>7991</v>
      </c>
      <c r="V5777" s="3" t="s">
        <v>154</v>
      </c>
      <c r="W5777" s="3" t="s">
        <v>154</v>
      </c>
      <c r="X5777" s="3" t="s">
        <v>154</v>
      </c>
      <c r="Y5777" s="3" t="s">
        <v>154</v>
      </c>
      <c r="Z5777" s="3" t="s">
        <v>154</v>
      </c>
      <c r="AA5777" s="3" t="s">
        <v>154</v>
      </c>
      <c r="AB5777" s="3" t="s">
        <v>154</v>
      </c>
      <c r="AC5777" s="3" t="s">
        <v>154</v>
      </c>
      <c r="AD5777" s="3" t="s">
        <v>6151</v>
      </c>
      <c r="AE5777" s="3" t="s">
        <v>6151</v>
      </c>
      <c r="AF5777" s="3" t="s">
        <v>154</v>
      </c>
      <c r="AG5777" s="3" t="s">
        <v>154</v>
      </c>
      <c r="AH5777" s="3" t="s">
        <v>6478</v>
      </c>
      <c r="AI5777" s="3" t="s">
        <v>6482</v>
      </c>
      <c r="AJ5777" s="3" t="s">
        <v>6489</v>
      </c>
    </row>
    <row r="5778" spans="1:36" ht="15">
      <c r="A5778" s="10">
        <v>5917</v>
      </c>
      <c r="B5778" t="str">
        <f>IF(K5778="总计","",INDEX(主数据!A:AD,MATCH(J5778,主数据!A:A,0),9))</f>
        <v>环渤海大区公司</v>
      </c>
      <c r="C5778" t="str">
        <f>IF(K5778="","",INDEX(主数据!A:AD,MATCH(J5778,主数据!A:A,0),11))</f>
        <v>天津东区</v>
      </c>
      <c r="D5778" t="str">
        <f t="shared" si="364"/>
        <v>TJ16物业服务费直接录入</v>
      </c>
      <c r="E5778" s="13" t="str">
        <f t="shared" si="365"/>
        <v/>
      </c>
      <c r="F5778" s="13" t="str">
        <f>IF(E5778="","",IFERROR(IF(IF(K5778="","",INDEX(收费标合同信息维护!A:Q,MATCH(D5778,收费标合同信息维护!J:J,0),10))=D5778,"有","无"),"无"))</f>
        <v/>
      </c>
      <c r="G5778" s="13" t="str">
        <f t="shared" si="366"/>
        <v/>
      </c>
      <c r="H5778" s="13" t="str">
        <f t="shared" si="367"/>
        <v/>
      </c>
      <c r="I5778" s="13" t="str">
        <f>IF(G5778="","",IFERROR(IF(IF(K5778="","",INDEX(收费标合同信息维护!A:Q,MATCH(G5778,收费标合同信息维护!M:M,0),13))=G5778,"有","无"),"无"))</f>
        <v/>
      </c>
      <c r="J5778" s="3" t="s">
        <v>2615</v>
      </c>
      <c r="K5778" s="3" t="s">
        <v>17510</v>
      </c>
      <c r="L5778" s="3" t="s">
        <v>6025</v>
      </c>
      <c r="M5778" s="3" t="s">
        <v>6026</v>
      </c>
      <c r="N5778" s="3" t="s">
        <v>6477</v>
      </c>
      <c r="O5778" s="3" t="s">
        <v>6478</v>
      </c>
      <c r="P5778" s="3" t="s">
        <v>17525</v>
      </c>
      <c r="Q5778" s="3" t="s">
        <v>17526</v>
      </c>
      <c r="R5778" s="3" t="s">
        <v>6479</v>
      </c>
      <c r="S5778" s="3" t="s">
        <v>6480</v>
      </c>
      <c r="T5778" s="3" t="s">
        <v>17527</v>
      </c>
      <c r="U5778" s="3" t="s">
        <v>17528</v>
      </c>
      <c r="V5778" s="3" t="s">
        <v>154</v>
      </c>
      <c r="W5778" s="3" t="s">
        <v>154</v>
      </c>
      <c r="X5778" s="3" t="s">
        <v>154</v>
      </c>
      <c r="Y5778" s="3" t="s">
        <v>154</v>
      </c>
      <c r="Z5778" s="3" t="s">
        <v>154</v>
      </c>
      <c r="AA5778" s="3" t="s">
        <v>154</v>
      </c>
      <c r="AB5778" s="3" t="s">
        <v>154</v>
      </c>
      <c r="AC5778" s="3" t="s">
        <v>154</v>
      </c>
      <c r="AD5778" s="3" t="s">
        <v>6151</v>
      </c>
      <c r="AE5778" s="3" t="s">
        <v>6151</v>
      </c>
      <c r="AF5778" s="3" t="s">
        <v>154</v>
      </c>
      <c r="AG5778" s="3" t="s">
        <v>154</v>
      </c>
      <c r="AH5778" s="3" t="s">
        <v>6478</v>
      </c>
      <c r="AI5778" s="3" t="s">
        <v>6482</v>
      </c>
      <c r="AJ5778" s="3" t="s">
        <v>6489</v>
      </c>
    </row>
    <row r="5779" spans="1:36" ht="15">
      <c r="A5779" s="10">
        <v>5918</v>
      </c>
      <c r="B5779" t="str">
        <f>IF(K5779="总计","",INDEX(主数据!A:AD,MATCH(J5779,主数据!A:A,0),9))</f>
        <v>环渤海大区公司</v>
      </c>
      <c r="C5779" t="str">
        <f>IF(K5779="","",INDEX(主数据!A:AD,MATCH(J5779,主数据!A:A,0),11))</f>
        <v>天津东区</v>
      </c>
      <c r="D5779" t="str">
        <f t="shared" si="364"/>
        <v>TJ16物业服务费直接录入</v>
      </c>
      <c r="E5779" s="13" t="str">
        <f t="shared" si="365"/>
        <v/>
      </c>
      <c r="F5779" s="13" t="str">
        <f>IF(E5779="","",IFERROR(IF(IF(K5779="","",INDEX(收费标合同信息维护!A:Q,MATCH(D5779,收费标合同信息维护!J:J,0),10))=D5779,"有","无"),"无"))</f>
        <v/>
      </c>
      <c r="G5779" s="13" t="str">
        <f t="shared" si="366"/>
        <v/>
      </c>
      <c r="H5779" s="13" t="str">
        <f t="shared" si="367"/>
        <v/>
      </c>
      <c r="I5779" s="13" t="str">
        <f>IF(G5779="","",IFERROR(IF(IF(K5779="","",INDEX(收费标合同信息维护!A:Q,MATCH(G5779,收费标合同信息维护!M:M,0),13))=G5779,"有","无"),"无"))</f>
        <v/>
      </c>
      <c r="J5779" s="3" t="s">
        <v>2615</v>
      </c>
      <c r="K5779" s="3" t="s">
        <v>17510</v>
      </c>
      <c r="L5779" s="3" t="s">
        <v>6025</v>
      </c>
      <c r="M5779" s="3" t="s">
        <v>6026</v>
      </c>
      <c r="N5779" s="3" t="s">
        <v>6477</v>
      </c>
      <c r="O5779" s="3" t="s">
        <v>6478</v>
      </c>
      <c r="P5779" s="3" t="s">
        <v>17529</v>
      </c>
      <c r="Q5779" s="3" t="s">
        <v>17530</v>
      </c>
      <c r="R5779" s="3" t="s">
        <v>6479</v>
      </c>
      <c r="S5779" s="3" t="s">
        <v>6480</v>
      </c>
      <c r="T5779" s="3" t="s">
        <v>17513</v>
      </c>
      <c r="U5779" s="3" t="s">
        <v>7991</v>
      </c>
      <c r="V5779" s="3" t="s">
        <v>154</v>
      </c>
      <c r="W5779" s="3" t="s">
        <v>154</v>
      </c>
      <c r="X5779" s="3" t="s">
        <v>154</v>
      </c>
      <c r="Y5779" s="3" t="s">
        <v>154</v>
      </c>
      <c r="Z5779" s="3" t="s">
        <v>154</v>
      </c>
      <c r="AA5779" s="3" t="s">
        <v>154</v>
      </c>
      <c r="AB5779" s="3" t="s">
        <v>154</v>
      </c>
      <c r="AC5779" s="3" t="s">
        <v>154</v>
      </c>
      <c r="AD5779" s="3" t="s">
        <v>6151</v>
      </c>
      <c r="AE5779" s="3" t="s">
        <v>6151</v>
      </c>
      <c r="AF5779" s="3" t="s">
        <v>154</v>
      </c>
      <c r="AG5779" s="3" t="s">
        <v>154</v>
      </c>
      <c r="AH5779" s="3" t="s">
        <v>6478</v>
      </c>
      <c r="AI5779" s="3" t="s">
        <v>6482</v>
      </c>
      <c r="AJ5779" s="3" t="s">
        <v>6489</v>
      </c>
    </row>
    <row r="5780" spans="1:36" ht="15">
      <c r="A5780" s="10">
        <v>5919</v>
      </c>
      <c r="B5780" t="str">
        <f>IF(K5780="总计","",INDEX(主数据!A:AD,MATCH(J5780,主数据!A:A,0),9))</f>
        <v>环渤海大区公司</v>
      </c>
      <c r="C5780" t="str">
        <f>IF(K5780="","",INDEX(主数据!A:AD,MATCH(J5780,主数据!A:A,0),11))</f>
        <v>天津东区</v>
      </c>
      <c r="D5780" t="str">
        <f t="shared" si="364"/>
        <v>TJ16物业服务费直接录入</v>
      </c>
      <c r="E5780" s="13" t="str">
        <f t="shared" si="365"/>
        <v/>
      </c>
      <c r="F5780" s="13" t="str">
        <f>IF(E5780="","",IFERROR(IF(IF(K5780="","",INDEX(收费标合同信息维护!A:Q,MATCH(D5780,收费标合同信息维护!J:J,0),10))=D5780,"有","无"),"无"))</f>
        <v/>
      </c>
      <c r="G5780" s="13" t="str">
        <f t="shared" si="366"/>
        <v/>
      </c>
      <c r="H5780" s="13" t="str">
        <f t="shared" si="367"/>
        <v/>
      </c>
      <c r="I5780" s="13" t="str">
        <f>IF(G5780="","",IFERROR(IF(IF(K5780="","",INDEX(收费标合同信息维护!A:Q,MATCH(G5780,收费标合同信息维护!M:M,0),13))=G5780,"有","无"),"无"))</f>
        <v/>
      </c>
      <c r="J5780" s="3" t="s">
        <v>2615</v>
      </c>
      <c r="K5780" s="3" t="s">
        <v>17510</v>
      </c>
      <c r="L5780" s="3" t="s">
        <v>6025</v>
      </c>
      <c r="M5780" s="3" t="s">
        <v>6026</v>
      </c>
      <c r="N5780" s="3" t="s">
        <v>6477</v>
      </c>
      <c r="O5780" s="3" t="s">
        <v>6478</v>
      </c>
      <c r="P5780" s="3" t="s">
        <v>17531</v>
      </c>
      <c r="Q5780" s="3" t="s">
        <v>17532</v>
      </c>
      <c r="R5780" s="3" t="s">
        <v>6479</v>
      </c>
      <c r="S5780" s="3" t="s">
        <v>6480</v>
      </c>
      <c r="T5780" s="3" t="s">
        <v>17533</v>
      </c>
      <c r="U5780" s="3" t="s">
        <v>7423</v>
      </c>
      <c r="V5780" s="3" t="s">
        <v>154</v>
      </c>
      <c r="W5780" s="3" t="s">
        <v>154</v>
      </c>
      <c r="X5780" s="3" t="s">
        <v>154</v>
      </c>
      <c r="Y5780" s="3" t="s">
        <v>154</v>
      </c>
      <c r="Z5780" s="3" t="s">
        <v>154</v>
      </c>
      <c r="AA5780" s="3" t="s">
        <v>154</v>
      </c>
      <c r="AB5780" s="3" t="s">
        <v>154</v>
      </c>
      <c r="AC5780" s="3" t="s">
        <v>154</v>
      </c>
      <c r="AD5780" s="3" t="s">
        <v>6151</v>
      </c>
      <c r="AE5780" s="3" t="s">
        <v>6151</v>
      </c>
      <c r="AF5780" s="3" t="s">
        <v>154</v>
      </c>
      <c r="AG5780" s="3" t="s">
        <v>154</v>
      </c>
      <c r="AH5780" s="3" t="s">
        <v>6478</v>
      </c>
      <c r="AI5780" s="3" t="s">
        <v>6482</v>
      </c>
      <c r="AJ5780" s="3" t="s">
        <v>6489</v>
      </c>
    </row>
    <row r="5781" spans="1:36" ht="15">
      <c r="A5781" s="10">
        <v>5920</v>
      </c>
      <c r="B5781" t="str">
        <f>IF(K5781="总计","",INDEX(主数据!A:AD,MATCH(J5781,主数据!A:A,0),9))</f>
        <v>环渤海大区公司</v>
      </c>
      <c r="C5781" t="str">
        <f>IF(K5781="","",INDEX(主数据!A:AD,MATCH(J5781,主数据!A:A,0),11))</f>
        <v>天津东区</v>
      </c>
      <c r="D5781" t="str">
        <f t="shared" si="364"/>
        <v>TJ16物业服务费直接录入</v>
      </c>
      <c r="E5781" s="13" t="str">
        <f t="shared" si="365"/>
        <v/>
      </c>
      <c r="F5781" s="13" t="str">
        <f>IF(E5781="","",IFERROR(IF(IF(K5781="","",INDEX(收费标合同信息维护!A:Q,MATCH(D5781,收费标合同信息维护!J:J,0),10))=D5781,"有","无"),"无"))</f>
        <v/>
      </c>
      <c r="G5781" s="13" t="str">
        <f t="shared" si="366"/>
        <v/>
      </c>
      <c r="H5781" s="13" t="str">
        <f t="shared" si="367"/>
        <v/>
      </c>
      <c r="I5781" s="13" t="str">
        <f>IF(G5781="","",IFERROR(IF(IF(K5781="","",INDEX(收费标合同信息维护!A:Q,MATCH(G5781,收费标合同信息维护!M:M,0),13))=G5781,"有","无"),"无"))</f>
        <v/>
      </c>
      <c r="J5781" s="3" t="s">
        <v>2615</v>
      </c>
      <c r="K5781" s="3" t="s">
        <v>17510</v>
      </c>
      <c r="L5781" s="3" t="s">
        <v>6025</v>
      </c>
      <c r="M5781" s="3" t="s">
        <v>6026</v>
      </c>
      <c r="N5781" s="3" t="s">
        <v>6477</v>
      </c>
      <c r="O5781" s="3" t="s">
        <v>6478</v>
      </c>
      <c r="P5781" s="3" t="s">
        <v>17534</v>
      </c>
      <c r="Q5781" s="3" t="s">
        <v>17535</v>
      </c>
      <c r="R5781" s="3" t="s">
        <v>6479</v>
      </c>
      <c r="S5781" s="3" t="s">
        <v>6480</v>
      </c>
      <c r="T5781" s="3" t="s">
        <v>6493</v>
      </c>
      <c r="U5781" s="3" t="s">
        <v>12270</v>
      </c>
      <c r="V5781" s="3" t="s">
        <v>154</v>
      </c>
      <c r="W5781" s="3" t="s">
        <v>154</v>
      </c>
      <c r="X5781" s="3" t="s">
        <v>154</v>
      </c>
      <c r="Y5781" s="3" t="s">
        <v>154</v>
      </c>
      <c r="Z5781" s="3" t="s">
        <v>154</v>
      </c>
      <c r="AA5781" s="3" t="s">
        <v>154</v>
      </c>
      <c r="AB5781" s="3" t="s">
        <v>154</v>
      </c>
      <c r="AC5781" s="3" t="s">
        <v>154</v>
      </c>
      <c r="AD5781" s="3" t="s">
        <v>6151</v>
      </c>
      <c r="AE5781" s="3" t="s">
        <v>6151</v>
      </c>
      <c r="AF5781" s="3" t="s">
        <v>154</v>
      </c>
      <c r="AG5781" s="3" t="s">
        <v>154</v>
      </c>
      <c r="AH5781" s="3" t="s">
        <v>6478</v>
      </c>
      <c r="AI5781" s="3" t="s">
        <v>6482</v>
      </c>
      <c r="AJ5781" s="3" t="s">
        <v>6489</v>
      </c>
    </row>
    <row r="5782" spans="1:36" ht="15">
      <c r="A5782" s="10">
        <v>5921</v>
      </c>
      <c r="B5782" t="str">
        <f>IF(K5782="总计","",INDEX(主数据!A:AD,MATCH(J5782,主数据!A:A,0),9))</f>
        <v>环渤海大区公司</v>
      </c>
      <c r="C5782" t="str">
        <f>IF(K5782="","",INDEX(主数据!A:AD,MATCH(J5782,主数据!A:A,0),11))</f>
        <v>天津东区</v>
      </c>
      <c r="D5782" t="str">
        <f t="shared" si="364"/>
        <v>TJ16物业服务费定额</v>
      </c>
      <c r="E5782" s="13" t="str">
        <f t="shared" si="365"/>
        <v/>
      </c>
      <c r="F5782" s="13" t="str">
        <f>IF(E5782="","",IFERROR(IF(IF(K5782="","",INDEX(收费标合同信息维护!A:Q,MATCH(D5782,收费标合同信息维护!J:J,0),10))=D5782,"有","无"),"无"))</f>
        <v/>
      </c>
      <c r="G5782" s="13" t="str">
        <f t="shared" si="366"/>
        <v>TJ16物业服务费定额733633.89</v>
      </c>
      <c r="H5782" s="13" t="str">
        <f t="shared" si="367"/>
        <v>733633.89</v>
      </c>
      <c r="I5782" s="13" t="str">
        <f>IF(G5782="","",IFERROR(IF(IF(K5782="","",INDEX(收费标合同信息维护!A:Q,MATCH(G5782,收费标合同信息维护!M:M,0),13))=G5782,"有","无"),"无"))</f>
        <v>无</v>
      </c>
      <c r="J5782" s="3" t="s">
        <v>2615</v>
      </c>
      <c r="K5782" s="3" t="s">
        <v>17510</v>
      </c>
      <c r="L5782" s="3" t="s">
        <v>6025</v>
      </c>
      <c r="M5782" s="3" t="s">
        <v>6026</v>
      </c>
      <c r="N5782" s="3" t="s">
        <v>6477</v>
      </c>
      <c r="O5782" s="3" t="s">
        <v>6478</v>
      </c>
      <c r="P5782" s="3" t="s">
        <v>17536</v>
      </c>
      <c r="Q5782" s="3" t="s">
        <v>17537</v>
      </c>
      <c r="R5782" s="3" t="s">
        <v>6490</v>
      </c>
      <c r="S5782" s="3" t="s">
        <v>6491</v>
      </c>
      <c r="T5782" s="3" t="s">
        <v>6492</v>
      </c>
      <c r="U5782" s="3" t="s">
        <v>154</v>
      </c>
      <c r="V5782" s="3" t="s">
        <v>154</v>
      </c>
      <c r="W5782" s="3" t="s">
        <v>17538</v>
      </c>
      <c r="X5782" s="3" t="s">
        <v>154</v>
      </c>
      <c r="Y5782" s="3" t="s">
        <v>154</v>
      </c>
      <c r="Z5782" s="3" t="s">
        <v>154</v>
      </c>
      <c r="AA5782" s="3" t="s">
        <v>154</v>
      </c>
      <c r="AB5782" s="3" t="s">
        <v>154</v>
      </c>
      <c r="AC5782" s="3" t="s">
        <v>154</v>
      </c>
      <c r="AD5782" s="3" t="s">
        <v>6151</v>
      </c>
      <c r="AE5782" s="3" t="s">
        <v>6151</v>
      </c>
      <c r="AF5782" s="3" t="s">
        <v>154</v>
      </c>
      <c r="AG5782" s="3" t="s">
        <v>154</v>
      </c>
      <c r="AH5782" s="3" t="s">
        <v>6478</v>
      </c>
      <c r="AI5782" s="3" t="s">
        <v>6482</v>
      </c>
      <c r="AJ5782" s="3" t="s">
        <v>6033</v>
      </c>
    </row>
    <row r="5783" spans="1:36" ht="15">
      <c r="A5783" s="10">
        <v>5922</v>
      </c>
      <c r="B5783" t="str">
        <f>IF(K5783="总计","",INDEX(主数据!A:AD,MATCH(J5783,主数据!A:A,0),9))</f>
        <v>环渤海大区公司</v>
      </c>
      <c r="C5783" t="str">
        <f>IF(K5783="","",INDEX(主数据!A:AD,MATCH(J5783,主数据!A:A,0),11))</f>
        <v>天津东区</v>
      </c>
      <c r="D5783" t="str">
        <f t="shared" si="364"/>
        <v>TJ16物业服务费定额</v>
      </c>
      <c r="E5783" s="13" t="str">
        <f t="shared" si="365"/>
        <v/>
      </c>
      <c r="F5783" s="13" t="str">
        <f>IF(E5783="","",IFERROR(IF(IF(K5783="","",INDEX(收费标合同信息维护!A:Q,MATCH(D5783,收费标合同信息维护!J:J,0),10))=D5783,"有","无"),"无"))</f>
        <v/>
      </c>
      <c r="G5783" s="13" t="str">
        <f t="shared" si="366"/>
        <v>TJ16物业服务费定额9880.00</v>
      </c>
      <c r="H5783" s="13" t="str">
        <f t="shared" si="367"/>
        <v>9880.00</v>
      </c>
      <c r="I5783" s="13" t="str">
        <f>IF(G5783="","",IFERROR(IF(IF(K5783="","",INDEX(收费标合同信息维护!A:Q,MATCH(G5783,收费标合同信息维护!M:M,0),13))=G5783,"有","无"),"无"))</f>
        <v>无</v>
      </c>
      <c r="J5783" s="3" t="s">
        <v>2615</v>
      </c>
      <c r="K5783" s="3" t="s">
        <v>17510</v>
      </c>
      <c r="L5783" s="3" t="s">
        <v>6025</v>
      </c>
      <c r="M5783" s="3" t="s">
        <v>6026</v>
      </c>
      <c r="N5783" s="3" t="s">
        <v>6477</v>
      </c>
      <c r="O5783" s="3" t="s">
        <v>6478</v>
      </c>
      <c r="P5783" s="3" t="s">
        <v>17539</v>
      </c>
      <c r="Q5783" s="3" t="s">
        <v>17540</v>
      </c>
      <c r="R5783" s="3" t="s">
        <v>6490</v>
      </c>
      <c r="S5783" s="3" t="s">
        <v>6491</v>
      </c>
      <c r="T5783" s="3" t="s">
        <v>6902</v>
      </c>
      <c r="U5783" s="3" t="s">
        <v>154</v>
      </c>
      <c r="V5783" s="3" t="s">
        <v>154</v>
      </c>
      <c r="W5783" s="3" t="s">
        <v>17541</v>
      </c>
      <c r="X5783" s="3" t="s">
        <v>154</v>
      </c>
      <c r="Y5783" s="3" t="s">
        <v>154</v>
      </c>
      <c r="Z5783" s="3" t="s">
        <v>154</v>
      </c>
      <c r="AA5783" s="3" t="s">
        <v>154</v>
      </c>
      <c r="AB5783" s="3" t="s">
        <v>154</v>
      </c>
      <c r="AC5783" s="3" t="s">
        <v>154</v>
      </c>
      <c r="AD5783" s="3" t="s">
        <v>6151</v>
      </c>
      <c r="AE5783" s="3" t="s">
        <v>6151</v>
      </c>
      <c r="AF5783" s="3" t="s">
        <v>154</v>
      </c>
      <c r="AG5783" s="3" t="s">
        <v>154</v>
      </c>
      <c r="AH5783" s="3" t="s">
        <v>6478</v>
      </c>
      <c r="AI5783" s="3" t="s">
        <v>6482</v>
      </c>
      <c r="AJ5783" s="3" t="s">
        <v>6033</v>
      </c>
    </row>
    <row r="5784" spans="1:36" ht="30">
      <c r="A5784" s="10">
        <v>5923</v>
      </c>
      <c r="B5784" t="str">
        <f>IF(K5784="总计","",INDEX(主数据!A:AD,MATCH(J5784,主数据!A:A,0),9))</f>
        <v>华北大区公司</v>
      </c>
      <c r="C5784" t="str">
        <f>IF(K5784="","",INDEX(主数据!A:AD,MATCH(J5784,主数据!A:A,0),11))</f>
        <v>北京二城区</v>
      </c>
      <c r="D5784" t="str">
        <f t="shared" si="364"/>
        <v>BJ51物业服务费直接录入</v>
      </c>
      <c r="E5784" s="13" t="str">
        <f t="shared" si="365"/>
        <v/>
      </c>
      <c r="F5784" s="13" t="str">
        <f>IF(E5784="","",IFERROR(IF(IF(K5784="","",INDEX(收费标合同信息维护!A:Q,MATCH(D5784,收费标合同信息维护!J:J,0),10))=D5784,"有","无"),"无"))</f>
        <v/>
      </c>
      <c r="G5784" s="13" t="str">
        <f t="shared" si="366"/>
        <v/>
      </c>
      <c r="H5784" s="13" t="str">
        <f t="shared" si="367"/>
        <v/>
      </c>
      <c r="I5784" s="13" t="str">
        <f>IF(G5784="","",IFERROR(IF(IF(K5784="","",INDEX(收费标合同信息维护!A:Q,MATCH(G5784,收费标合同信息维护!M:M,0),13))=G5784,"有","无"),"无"))</f>
        <v/>
      </c>
      <c r="J5784" s="3" t="s">
        <v>2309</v>
      </c>
      <c r="K5784" s="3" t="s">
        <v>17542</v>
      </c>
      <c r="L5784" s="3" t="s">
        <v>6025</v>
      </c>
      <c r="M5784" s="3" t="s">
        <v>6026</v>
      </c>
      <c r="N5784" s="3" t="s">
        <v>6477</v>
      </c>
      <c r="O5784" s="3" t="s">
        <v>6478</v>
      </c>
      <c r="P5784" s="3" t="s">
        <v>17543</v>
      </c>
      <c r="Q5784" s="3" t="s">
        <v>17544</v>
      </c>
      <c r="R5784" s="3" t="s">
        <v>6479</v>
      </c>
      <c r="S5784" s="3" t="s">
        <v>6480</v>
      </c>
      <c r="T5784" s="3" t="s">
        <v>17545</v>
      </c>
      <c r="U5784" s="3" t="s">
        <v>9047</v>
      </c>
      <c r="V5784" s="3" t="s">
        <v>154</v>
      </c>
      <c r="W5784" s="3" t="s">
        <v>154</v>
      </c>
      <c r="X5784" s="3" t="s">
        <v>154</v>
      </c>
      <c r="Y5784" s="3" t="s">
        <v>154</v>
      </c>
      <c r="Z5784" s="3" t="s">
        <v>154</v>
      </c>
      <c r="AA5784" s="3" t="s">
        <v>154</v>
      </c>
      <c r="AB5784" s="3" t="s">
        <v>154</v>
      </c>
      <c r="AC5784" s="3" t="s">
        <v>154</v>
      </c>
      <c r="AD5784" s="3" t="s">
        <v>6151</v>
      </c>
      <c r="AE5784" s="3" t="s">
        <v>6151</v>
      </c>
      <c r="AF5784" s="3" t="s">
        <v>154</v>
      </c>
      <c r="AG5784" s="3" t="s">
        <v>154</v>
      </c>
      <c r="AH5784" s="3" t="s">
        <v>6478</v>
      </c>
      <c r="AI5784" s="3" t="s">
        <v>6482</v>
      </c>
      <c r="AJ5784" s="3" t="s">
        <v>17546</v>
      </c>
    </row>
    <row r="5785" spans="1:36" ht="30">
      <c r="A5785" s="10">
        <v>5924</v>
      </c>
      <c r="B5785" t="str">
        <f>IF(K5785="总计","",INDEX(主数据!A:AD,MATCH(J5785,主数据!A:A,0),9))</f>
        <v>华北大区公司</v>
      </c>
      <c r="C5785" t="str">
        <f>IF(K5785="","",INDEX(主数据!A:AD,MATCH(J5785,主数据!A:A,0),11))</f>
        <v>北京二城区</v>
      </c>
      <c r="D5785" t="str">
        <f t="shared" si="364"/>
        <v>BJ51物业服务费直接录入</v>
      </c>
      <c r="E5785" s="13" t="str">
        <f t="shared" si="365"/>
        <v/>
      </c>
      <c r="F5785" s="13" t="str">
        <f>IF(E5785="","",IFERROR(IF(IF(K5785="","",INDEX(收费标合同信息维护!A:Q,MATCH(D5785,收费标合同信息维护!J:J,0),10))=D5785,"有","无"),"无"))</f>
        <v/>
      </c>
      <c r="G5785" s="13" t="str">
        <f t="shared" si="366"/>
        <v/>
      </c>
      <c r="H5785" s="13" t="str">
        <f t="shared" si="367"/>
        <v/>
      </c>
      <c r="I5785" s="13" t="str">
        <f>IF(G5785="","",IFERROR(IF(IF(K5785="","",INDEX(收费标合同信息维护!A:Q,MATCH(G5785,收费标合同信息维护!M:M,0),13))=G5785,"有","无"),"无"))</f>
        <v/>
      </c>
      <c r="J5785" s="3" t="s">
        <v>2309</v>
      </c>
      <c r="K5785" s="3" t="s">
        <v>17542</v>
      </c>
      <c r="L5785" s="3" t="s">
        <v>6025</v>
      </c>
      <c r="M5785" s="3" t="s">
        <v>6026</v>
      </c>
      <c r="N5785" s="3" t="s">
        <v>6477</v>
      </c>
      <c r="O5785" s="3" t="s">
        <v>6478</v>
      </c>
      <c r="P5785" s="3" t="s">
        <v>17547</v>
      </c>
      <c r="Q5785" s="3" t="s">
        <v>17548</v>
      </c>
      <c r="R5785" s="3" t="s">
        <v>6479</v>
      </c>
      <c r="S5785" s="3" t="s">
        <v>6480</v>
      </c>
      <c r="T5785" s="3" t="s">
        <v>17545</v>
      </c>
      <c r="U5785" s="3" t="s">
        <v>17549</v>
      </c>
      <c r="V5785" s="3" t="s">
        <v>154</v>
      </c>
      <c r="W5785" s="3" t="s">
        <v>154</v>
      </c>
      <c r="X5785" s="3" t="s">
        <v>154</v>
      </c>
      <c r="Y5785" s="3" t="s">
        <v>154</v>
      </c>
      <c r="Z5785" s="3" t="s">
        <v>154</v>
      </c>
      <c r="AA5785" s="3" t="s">
        <v>154</v>
      </c>
      <c r="AB5785" s="3" t="s">
        <v>154</v>
      </c>
      <c r="AC5785" s="3" t="s">
        <v>154</v>
      </c>
      <c r="AD5785" s="3" t="s">
        <v>6151</v>
      </c>
      <c r="AE5785" s="3" t="s">
        <v>6151</v>
      </c>
      <c r="AF5785" s="3" t="s">
        <v>154</v>
      </c>
      <c r="AG5785" s="3" t="s">
        <v>154</v>
      </c>
      <c r="AH5785" s="3" t="s">
        <v>6478</v>
      </c>
      <c r="AI5785" s="3" t="s">
        <v>6482</v>
      </c>
      <c r="AJ5785" s="3" t="s">
        <v>10</v>
      </c>
    </row>
    <row r="5786" spans="1:36" ht="30">
      <c r="A5786" s="10">
        <v>5925</v>
      </c>
      <c r="B5786" t="str">
        <f>IF(K5786="总计","",INDEX(主数据!A:AD,MATCH(J5786,主数据!A:A,0),9))</f>
        <v>华北大区公司</v>
      </c>
      <c r="C5786" t="str">
        <f>IF(K5786="","",INDEX(主数据!A:AD,MATCH(J5786,主数据!A:A,0),11))</f>
        <v>北京二城区</v>
      </c>
      <c r="D5786" t="str">
        <f t="shared" si="364"/>
        <v>BJ51物业服务费直接录入</v>
      </c>
      <c r="E5786" s="13" t="str">
        <f t="shared" si="365"/>
        <v/>
      </c>
      <c r="F5786" s="13" t="str">
        <f>IF(E5786="","",IFERROR(IF(IF(K5786="","",INDEX(收费标合同信息维护!A:Q,MATCH(D5786,收费标合同信息维护!J:J,0),10))=D5786,"有","无"),"无"))</f>
        <v/>
      </c>
      <c r="G5786" s="13" t="str">
        <f t="shared" si="366"/>
        <v/>
      </c>
      <c r="H5786" s="13" t="str">
        <f t="shared" si="367"/>
        <v/>
      </c>
      <c r="I5786" s="13" t="str">
        <f>IF(G5786="","",IFERROR(IF(IF(K5786="","",INDEX(收费标合同信息维护!A:Q,MATCH(G5786,收费标合同信息维护!M:M,0),13))=G5786,"有","无"),"无"))</f>
        <v/>
      </c>
      <c r="J5786" s="3" t="s">
        <v>2309</v>
      </c>
      <c r="K5786" s="3" t="s">
        <v>17542</v>
      </c>
      <c r="L5786" s="3" t="s">
        <v>6025</v>
      </c>
      <c r="M5786" s="3" t="s">
        <v>6026</v>
      </c>
      <c r="N5786" s="3" t="s">
        <v>6477</v>
      </c>
      <c r="O5786" s="3" t="s">
        <v>6478</v>
      </c>
      <c r="P5786" s="3" t="s">
        <v>17550</v>
      </c>
      <c r="Q5786" s="3" t="s">
        <v>17551</v>
      </c>
      <c r="R5786" s="3" t="s">
        <v>6479</v>
      </c>
      <c r="S5786" s="3" t="s">
        <v>6480</v>
      </c>
      <c r="T5786" s="3" t="s">
        <v>17545</v>
      </c>
      <c r="U5786" s="3" t="s">
        <v>9047</v>
      </c>
      <c r="V5786" s="3" t="s">
        <v>154</v>
      </c>
      <c r="W5786" s="3" t="s">
        <v>154</v>
      </c>
      <c r="X5786" s="3" t="s">
        <v>154</v>
      </c>
      <c r="Y5786" s="3" t="s">
        <v>154</v>
      </c>
      <c r="Z5786" s="3" t="s">
        <v>154</v>
      </c>
      <c r="AA5786" s="3" t="s">
        <v>154</v>
      </c>
      <c r="AB5786" s="3" t="s">
        <v>154</v>
      </c>
      <c r="AC5786" s="3" t="s">
        <v>154</v>
      </c>
      <c r="AD5786" s="3" t="s">
        <v>6151</v>
      </c>
      <c r="AE5786" s="3" t="s">
        <v>6151</v>
      </c>
      <c r="AF5786" s="3" t="s">
        <v>154</v>
      </c>
      <c r="AG5786" s="3" t="s">
        <v>154</v>
      </c>
      <c r="AH5786" s="3" t="s">
        <v>6478</v>
      </c>
      <c r="AI5786" s="3" t="s">
        <v>6482</v>
      </c>
      <c r="AJ5786" s="3" t="s">
        <v>6034</v>
      </c>
    </row>
    <row r="5787" spans="1:36" ht="30">
      <c r="A5787" s="10">
        <v>5926</v>
      </c>
      <c r="B5787" t="str">
        <f>IF(K5787="总计","",INDEX(主数据!A:AD,MATCH(J5787,主数据!A:A,0),9))</f>
        <v>华北大区公司</v>
      </c>
      <c r="C5787" t="str">
        <f>IF(K5787="","",INDEX(主数据!A:AD,MATCH(J5787,主数据!A:A,0),11))</f>
        <v>北京二城区</v>
      </c>
      <c r="D5787" t="str">
        <f t="shared" si="364"/>
        <v>BJ51物业服务费直接录入</v>
      </c>
      <c r="E5787" s="13" t="str">
        <f t="shared" si="365"/>
        <v/>
      </c>
      <c r="F5787" s="13" t="str">
        <f>IF(E5787="","",IFERROR(IF(IF(K5787="","",INDEX(收费标合同信息维护!A:Q,MATCH(D5787,收费标合同信息维护!J:J,0),10))=D5787,"有","无"),"无"))</f>
        <v/>
      </c>
      <c r="G5787" s="13" t="str">
        <f t="shared" si="366"/>
        <v/>
      </c>
      <c r="H5787" s="13" t="str">
        <f t="shared" si="367"/>
        <v/>
      </c>
      <c r="I5787" s="13" t="str">
        <f>IF(G5787="","",IFERROR(IF(IF(K5787="","",INDEX(收费标合同信息维护!A:Q,MATCH(G5787,收费标合同信息维护!M:M,0),13))=G5787,"有","无"),"无"))</f>
        <v/>
      </c>
      <c r="J5787" s="3" t="s">
        <v>2309</v>
      </c>
      <c r="K5787" s="3" t="s">
        <v>17542</v>
      </c>
      <c r="L5787" s="3" t="s">
        <v>6025</v>
      </c>
      <c r="M5787" s="3" t="s">
        <v>6026</v>
      </c>
      <c r="N5787" s="3" t="s">
        <v>6477</v>
      </c>
      <c r="O5787" s="3" t="s">
        <v>6478</v>
      </c>
      <c r="P5787" s="3" t="s">
        <v>17552</v>
      </c>
      <c r="Q5787" s="3" t="s">
        <v>17553</v>
      </c>
      <c r="R5787" s="3" t="s">
        <v>6479</v>
      </c>
      <c r="S5787" s="3" t="s">
        <v>6480</v>
      </c>
      <c r="T5787" s="3" t="s">
        <v>7367</v>
      </c>
      <c r="U5787" s="3" t="s">
        <v>7460</v>
      </c>
      <c r="V5787" s="3" t="s">
        <v>154</v>
      </c>
      <c r="W5787" s="3" t="s">
        <v>154</v>
      </c>
      <c r="X5787" s="3" t="s">
        <v>154</v>
      </c>
      <c r="Y5787" s="3" t="s">
        <v>154</v>
      </c>
      <c r="Z5787" s="3" t="s">
        <v>154</v>
      </c>
      <c r="AA5787" s="3" t="s">
        <v>154</v>
      </c>
      <c r="AB5787" s="3" t="s">
        <v>154</v>
      </c>
      <c r="AC5787" s="3" t="s">
        <v>154</v>
      </c>
      <c r="AD5787" s="3" t="s">
        <v>6151</v>
      </c>
      <c r="AE5787" s="3" t="s">
        <v>6151</v>
      </c>
      <c r="AF5787" s="3" t="s">
        <v>154</v>
      </c>
      <c r="AG5787" s="3" t="s">
        <v>154</v>
      </c>
      <c r="AH5787" s="3" t="s">
        <v>6478</v>
      </c>
      <c r="AI5787" s="3" t="s">
        <v>6482</v>
      </c>
      <c r="AJ5787" s="3" t="s">
        <v>6489</v>
      </c>
    </row>
    <row r="5788" spans="1:36" ht="15">
      <c r="A5788" s="10">
        <v>5927</v>
      </c>
      <c r="B5788" t="str">
        <f>IF(K5788="总计","",INDEX(主数据!A:AD,MATCH(J5788,主数据!A:A,0),9))</f>
        <v>华北大区公司</v>
      </c>
      <c r="C5788" t="str">
        <f>IF(K5788="","",INDEX(主数据!A:AD,MATCH(J5788,主数据!A:A,0),11))</f>
        <v>北京二城区</v>
      </c>
      <c r="D5788" t="str">
        <f t="shared" si="364"/>
        <v>BJ51物业服务费标准方式2.00</v>
      </c>
      <c r="E5788" s="13" t="str">
        <f t="shared" si="365"/>
        <v>2.00</v>
      </c>
      <c r="F5788" s="13" t="str">
        <f>IF(E5788="","",IFERROR(IF(IF(K5788="","",INDEX(收费标合同信息维护!A:Q,MATCH(D5788,收费标合同信息维护!J:J,0),10))=D5788,"有","无"),"无"))</f>
        <v>无</v>
      </c>
      <c r="G5788" s="13" t="str">
        <f t="shared" si="366"/>
        <v/>
      </c>
      <c r="H5788" s="13" t="str">
        <f t="shared" si="367"/>
        <v/>
      </c>
      <c r="I5788" s="13" t="str">
        <f>IF(G5788="","",IFERROR(IF(IF(K5788="","",INDEX(收费标合同信息维护!A:Q,MATCH(G5788,收费标合同信息维护!M:M,0),13))=G5788,"有","无"),"无"))</f>
        <v/>
      </c>
      <c r="J5788" s="3" t="s">
        <v>2309</v>
      </c>
      <c r="K5788" s="3" t="s">
        <v>17542</v>
      </c>
      <c r="L5788" s="3" t="s">
        <v>6025</v>
      </c>
      <c r="M5788" s="3" t="s">
        <v>6026</v>
      </c>
      <c r="N5788" s="3" t="s">
        <v>6477</v>
      </c>
      <c r="O5788" s="3" t="s">
        <v>6478</v>
      </c>
      <c r="P5788" s="3" t="s">
        <v>17554</v>
      </c>
      <c r="Q5788" s="3" t="s">
        <v>17555</v>
      </c>
      <c r="R5788" s="3" t="s">
        <v>6484</v>
      </c>
      <c r="S5788" s="3" t="s">
        <v>6485</v>
      </c>
      <c r="T5788" s="3" t="s">
        <v>6537</v>
      </c>
      <c r="U5788" s="3" t="s">
        <v>154</v>
      </c>
      <c r="V5788" s="3" t="s">
        <v>6686</v>
      </c>
      <c r="W5788" s="3" t="s">
        <v>154</v>
      </c>
      <c r="X5788" s="3" t="s">
        <v>154</v>
      </c>
      <c r="Y5788" s="3" t="s">
        <v>154</v>
      </c>
      <c r="Z5788" s="3" t="s">
        <v>154</v>
      </c>
      <c r="AA5788" s="3" t="s">
        <v>154</v>
      </c>
      <c r="AB5788" s="3" t="s">
        <v>154</v>
      </c>
      <c r="AC5788" s="3" t="s">
        <v>154</v>
      </c>
      <c r="AD5788" s="3" t="s">
        <v>6151</v>
      </c>
      <c r="AE5788" s="3" t="s">
        <v>6151</v>
      </c>
      <c r="AF5788" s="3" t="s">
        <v>6040</v>
      </c>
      <c r="AG5788" s="3" t="s">
        <v>154</v>
      </c>
      <c r="AH5788" s="3" t="s">
        <v>6478</v>
      </c>
      <c r="AI5788" s="3" t="s">
        <v>6482</v>
      </c>
      <c r="AJ5788" s="3" t="s">
        <v>6033</v>
      </c>
    </row>
    <row r="5789" spans="1:36" ht="15">
      <c r="A5789" s="10">
        <v>5928</v>
      </c>
      <c r="B5789" t="str">
        <f>IF(K5789="总计","",INDEX(主数据!A:AD,MATCH(J5789,主数据!A:A,0),9))</f>
        <v>华北大区公司</v>
      </c>
      <c r="C5789" t="str">
        <f>IF(K5789="","",INDEX(主数据!A:AD,MATCH(J5789,主数据!A:A,0),11))</f>
        <v>北京二城区</v>
      </c>
      <c r="D5789" t="str">
        <f t="shared" si="364"/>
        <v>BJ51物业服务费标准方式3.88</v>
      </c>
      <c r="E5789" s="13" t="str">
        <f t="shared" si="365"/>
        <v>3.88</v>
      </c>
      <c r="F5789" s="13" t="str">
        <f>IF(E5789="","",IFERROR(IF(IF(K5789="","",INDEX(收费标合同信息维护!A:Q,MATCH(D5789,收费标合同信息维护!J:J,0),10))=D5789,"有","无"),"无"))</f>
        <v>无</v>
      </c>
      <c r="G5789" s="13" t="str">
        <f t="shared" si="366"/>
        <v/>
      </c>
      <c r="H5789" s="13" t="str">
        <f t="shared" si="367"/>
        <v/>
      </c>
      <c r="I5789" s="13" t="str">
        <f>IF(G5789="","",IFERROR(IF(IF(K5789="","",INDEX(收费标合同信息维护!A:Q,MATCH(G5789,收费标合同信息维护!M:M,0),13))=G5789,"有","无"),"无"))</f>
        <v/>
      </c>
      <c r="J5789" s="3" t="s">
        <v>2309</v>
      </c>
      <c r="K5789" s="3" t="s">
        <v>17542</v>
      </c>
      <c r="L5789" s="3" t="s">
        <v>6025</v>
      </c>
      <c r="M5789" s="3" t="s">
        <v>6026</v>
      </c>
      <c r="N5789" s="3" t="s">
        <v>6477</v>
      </c>
      <c r="O5789" s="3" t="s">
        <v>6478</v>
      </c>
      <c r="P5789" s="3" t="s">
        <v>17556</v>
      </c>
      <c r="Q5789" s="3" t="s">
        <v>17557</v>
      </c>
      <c r="R5789" s="3" t="s">
        <v>6484</v>
      </c>
      <c r="S5789" s="3" t="s">
        <v>6485</v>
      </c>
      <c r="T5789" s="3" t="s">
        <v>6496</v>
      </c>
      <c r="U5789" s="3" t="s">
        <v>154</v>
      </c>
      <c r="V5789" s="3" t="s">
        <v>10010</v>
      </c>
      <c r="W5789" s="3" t="s">
        <v>154</v>
      </c>
      <c r="X5789" s="3" t="s">
        <v>154</v>
      </c>
      <c r="Y5789" s="3" t="s">
        <v>154</v>
      </c>
      <c r="Z5789" s="3" t="s">
        <v>154</v>
      </c>
      <c r="AA5789" s="3" t="s">
        <v>154</v>
      </c>
      <c r="AB5789" s="3" t="s">
        <v>154</v>
      </c>
      <c r="AC5789" s="3" t="s">
        <v>154</v>
      </c>
      <c r="AD5789" s="3" t="s">
        <v>6151</v>
      </c>
      <c r="AE5789" s="3" t="s">
        <v>6151</v>
      </c>
      <c r="AF5789" s="3" t="s">
        <v>6040</v>
      </c>
      <c r="AG5789" s="3" t="s">
        <v>154</v>
      </c>
      <c r="AH5789" s="3" t="s">
        <v>6478</v>
      </c>
      <c r="AI5789" s="3" t="s">
        <v>6482</v>
      </c>
      <c r="AJ5789" s="3" t="s">
        <v>16217</v>
      </c>
    </row>
    <row r="5790" spans="1:36" ht="15">
      <c r="A5790" s="10">
        <v>5929</v>
      </c>
      <c r="B5790" t="str">
        <f>IF(K5790="总计","",INDEX(主数据!A:AD,MATCH(J5790,主数据!A:A,0),9))</f>
        <v>华北大区公司</v>
      </c>
      <c r="C5790" t="str">
        <f>IF(K5790="","",INDEX(主数据!A:AD,MATCH(J5790,主数据!A:A,0),11))</f>
        <v>北京二城区</v>
      </c>
      <c r="D5790" t="str">
        <f t="shared" si="364"/>
        <v>BJ51物业服务费标准方式3.28</v>
      </c>
      <c r="E5790" s="13" t="str">
        <f t="shared" si="365"/>
        <v>3.28</v>
      </c>
      <c r="F5790" s="13" t="str">
        <f>IF(E5790="","",IFERROR(IF(IF(K5790="","",INDEX(收费标合同信息维护!A:Q,MATCH(D5790,收费标合同信息维护!J:J,0),10))=D5790,"有","无"),"无"))</f>
        <v>无</v>
      </c>
      <c r="G5790" s="13" t="str">
        <f t="shared" si="366"/>
        <v/>
      </c>
      <c r="H5790" s="13" t="str">
        <f t="shared" si="367"/>
        <v/>
      </c>
      <c r="I5790" s="13" t="str">
        <f>IF(G5790="","",IFERROR(IF(IF(K5790="","",INDEX(收费标合同信息维护!A:Q,MATCH(G5790,收费标合同信息维护!M:M,0),13))=G5790,"有","无"),"无"))</f>
        <v/>
      </c>
      <c r="J5790" s="3" t="s">
        <v>2309</v>
      </c>
      <c r="K5790" s="3" t="s">
        <v>17542</v>
      </c>
      <c r="L5790" s="3" t="s">
        <v>6025</v>
      </c>
      <c r="M5790" s="3" t="s">
        <v>6026</v>
      </c>
      <c r="N5790" s="3" t="s">
        <v>6477</v>
      </c>
      <c r="O5790" s="3" t="s">
        <v>6478</v>
      </c>
      <c r="P5790" s="3" t="s">
        <v>17558</v>
      </c>
      <c r="Q5790" s="3" t="s">
        <v>17559</v>
      </c>
      <c r="R5790" s="3" t="s">
        <v>6484</v>
      </c>
      <c r="S5790" s="3" t="s">
        <v>6485</v>
      </c>
      <c r="T5790" s="3" t="s">
        <v>6496</v>
      </c>
      <c r="U5790" s="3" t="s">
        <v>154</v>
      </c>
      <c r="V5790" s="3" t="s">
        <v>11388</v>
      </c>
      <c r="W5790" s="3" t="s">
        <v>154</v>
      </c>
      <c r="X5790" s="3" t="s">
        <v>154</v>
      </c>
      <c r="Y5790" s="3" t="s">
        <v>154</v>
      </c>
      <c r="Z5790" s="3" t="s">
        <v>154</v>
      </c>
      <c r="AA5790" s="3" t="s">
        <v>154</v>
      </c>
      <c r="AB5790" s="3" t="s">
        <v>154</v>
      </c>
      <c r="AC5790" s="3" t="s">
        <v>154</v>
      </c>
      <c r="AD5790" s="3" t="s">
        <v>6151</v>
      </c>
      <c r="AE5790" s="3" t="s">
        <v>6151</v>
      </c>
      <c r="AF5790" s="3" t="s">
        <v>154</v>
      </c>
      <c r="AG5790" s="3" t="s">
        <v>154</v>
      </c>
      <c r="AH5790" s="3" t="s">
        <v>6478</v>
      </c>
      <c r="AI5790" s="3" t="s">
        <v>6482</v>
      </c>
      <c r="AJ5790" s="3" t="s">
        <v>15</v>
      </c>
    </row>
    <row r="5791" spans="1:36" ht="15">
      <c r="A5791" s="10">
        <v>5930</v>
      </c>
      <c r="B5791" t="str">
        <f>IF(K5791="总计","",INDEX(主数据!A:AD,MATCH(J5791,主数据!A:A,0),9))</f>
        <v>华北大区公司</v>
      </c>
      <c r="C5791" t="str">
        <f>IF(K5791="","",INDEX(主数据!A:AD,MATCH(J5791,主数据!A:A,0),11))</f>
        <v>北京二城区</v>
      </c>
      <c r="D5791" t="str">
        <f t="shared" si="364"/>
        <v>BJ51物业服务费标准方式5.00</v>
      </c>
      <c r="E5791" s="13" t="str">
        <f t="shared" si="365"/>
        <v>5.00</v>
      </c>
      <c r="F5791" s="13" t="str">
        <f>IF(E5791="","",IFERROR(IF(IF(K5791="","",INDEX(收费标合同信息维护!A:Q,MATCH(D5791,收费标合同信息维护!J:J,0),10))=D5791,"有","无"),"无"))</f>
        <v>无</v>
      </c>
      <c r="G5791" s="13" t="str">
        <f t="shared" si="366"/>
        <v/>
      </c>
      <c r="H5791" s="13" t="str">
        <f t="shared" si="367"/>
        <v/>
      </c>
      <c r="I5791" s="13" t="str">
        <f>IF(G5791="","",IFERROR(IF(IF(K5791="","",INDEX(收费标合同信息维护!A:Q,MATCH(G5791,收费标合同信息维护!M:M,0),13))=G5791,"有","无"),"无"))</f>
        <v/>
      </c>
      <c r="J5791" s="3" t="s">
        <v>2309</v>
      </c>
      <c r="K5791" s="3" t="s">
        <v>17542</v>
      </c>
      <c r="L5791" s="3" t="s">
        <v>6025</v>
      </c>
      <c r="M5791" s="3" t="s">
        <v>6026</v>
      </c>
      <c r="N5791" s="3" t="s">
        <v>6477</v>
      </c>
      <c r="O5791" s="3" t="s">
        <v>6478</v>
      </c>
      <c r="P5791" s="3" t="s">
        <v>17560</v>
      </c>
      <c r="Q5791" s="3" t="s">
        <v>17561</v>
      </c>
      <c r="R5791" s="3" t="s">
        <v>6484</v>
      </c>
      <c r="S5791" s="3" t="s">
        <v>6485</v>
      </c>
      <c r="T5791" s="3" t="s">
        <v>6496</v>
      </c>
      <c r="U5791" s="3" t="s">
        <v>154</v>
      </c>
      <c r="V5791" s="3" t="s">
        <v>6744</v>
      </c>
      <c r="W5791" s="3" t="s">
        <v>154</v>
      </c>
      <c r="X5791" s="3" t="s">
        <v>154</v>
      </c>
      <c r="Y5791" s="3" t="s">
        <v>154</v>
      </c>
      <c r="Z5791" s="3" t="s">
        <v>154</v>
      </c>
      <c r="AA5791" s="3" t="s">
        <v>154</v>
      </c>
      <c r="AB5791" s="3" t="s">
        <v>154</v>
      </c>
      <c r="AC5791" s="3" t="s">
        <v>154</v>
      </c>
      <c r="AD5791" s="3" t="s">
        <v>6151</v>
      </c>
      <c r="AE5791" s="3" t="s">
        <v>6151</v>
      </c>
      <c r="AF5791" s="3" t="s">
        <v>6040</v>
      </c>
      <c r="AG5791" s="3" t="s">
        <v>154</v>
      </c>
      <c r="AH5791" s="3" t="s">
        <v>6478</v>
      </c>
      <c r="AI5791" s="3" t="s">
        <v>6482</v>
      </c>
      <c r="AJ5791" s="3" t="s">
        <v>14</v>
      </c>
    </row>
    <row r="5792" spans="1:36" ht="30">
      <c r="A5792" s="10">
        <v>5931</v>
      </c>
      <c r="B5792" t="str">
        <f>IF(K5792="总计","",INDEX(主数据!A:AD,MATCH(J5792,主数据!A:A,0),9))</f>
        <v>华北大区公司</v>
      </c>
      <c r="C5792" t="str">
        <f>IF(K5792="","",INDEX(主数据!A:AD,MATCH(J5792,主数据!A:A,0),11))</f>
        <v>北京二城区</v>
      </c>
      <c r="D5792" t="str">
        <f t="shared" si="364"/>
        <v>BJ51生活垃圾清运费-委托清运直接录入</v>
      </c>
      <c r="E5792" s="13" t="str">
        <f t="shared" si="365"/>
        <v/>
      </c>
      <c r="F5792" s="13" t="str">
        <f>IF(E5792="","",IFERROR(IF(IF(K5792="","",INDEX(收费标合同信息维护!A:Q,MATCH(D5792,收费标合同信息维护!J:J,0),10))=D5792,"有","无"),"无"))</f>
        <v/>
      </c>
      <c r="G5792" s="13" t="str">
        <f t="shared" si="366"/>
        <v/>
      </c>
      <c r="H5792" s="13" t="str">
        <f t="shared" si="367"/>
        <v/>
      </c>
      <c r="I5792" s="13" t="str">
        <f>IF(G5792="","",IFERROR(IF(IF(K5792="","",INDEX(收费标合同信息维护!A:Q,MATCH(G5792,收费标合同信息维护!M:M,0),13))=G5792,"有","无"),"无"))</f>
        <v/>
      </c>
      <c r="J5792" s="3" t="s">
        <v>2309</v>
      </c>
      <c r="K5792" s="3" t="s">
        <v>17542</v>
      </c>
      <c r="L5792" s="3" t="s">
        <v>6630</v>
      </c>
      <c r="M5792" s="3" t="s">
        <v>6631</v>
      </c>
      <c r="N5792" s="3" t="s">
        <v>6477</v>
      </c>
      <c r="O5792" s="3" t="s">
        <v>6478</v>
      </c>
      <c r="P5792" s="3" t="s">
        <v>6033</v>
      </c>
      <c r="Q5792" s="3" t="s">
        <v>6632</v>
      </c>
      <c r="R5792" s="3" t="s">
        <v>6479</v>
      </c>
      <c r="S5792" s="3" t="s">
        <v>6480</v>
      </c>
      <c r="T5792" s="3" t="s">
        <v>15006</v>
      </c>
      <c r="U5792" s="3" t="s">
        <v>154</v>
      </c>
      <c r="V5792" s="3" t="s">
        <v>154</v>
      </c>
      <c r="W5792" s="3" t="s">
        <v>154</v>
      </c>
      <c r="X5792" s="3" t="s">
        <v>154</v>
      </c>
      <c r="Y5792" s="3" t="s">
        <v>154</v>
      </c>
      <c r="Z5792" s="3" t="s">
        <v>154</v>
      </c>
      <c r="AA5792" s="3" t="s">
        <v>154</v>
      </c>
      <c r="AB5792" s="3" t="s">
        <v>154</v>
      </c>
      <c r="AC5792" s="3" t="s">
        <v>154</v>
      </c>
      <c r="AD5792" s="3" t="s">
        <v>6151</v>
      </c>
      <c r="AE5792" s="3" t="s">
        <v>6151</v>
      </c>
      <c r="AF5792" s="3" t="s">
        <v>154</v>
      </c>
      <c r="AG5792" s="3" t="s">
        <v>154</v>
      </c>
      <c r="AH5792" s="3" t="s">
        <v>6478</v>
      </c>
      <c r="AI5792" s="3" t="s">
        <v>6482</v>
      </c>
      <c r="AJ5792" s="3" t="s">
        <v>6489</v>
      </c>
    </row>
    <row r="5793" spans="1:36" ht="15">
      <c r="A5793" s="10">
        <v>5932</v>
      </c>
      <c r="B5793" t="str">
        <f>IF(K5793="总计","",INDEX(主数据!A:AD,MATCH(J5793,主数据!A:A,0),9))</f>
        <v>华北大区公司</v>
      </c>
      <c r="C5793" t="str">
        <f>IF(K5793="","",INDEX(主数据!A:AD,MATCH(J5793,主数据!A:A,0),11))</f>
        <v>北京七城区</v>
      </c>
      <c r="D5793" t="str">
        <f t="shared" si="364"/>
        <v>BJ37物业服务费定额</v>
      </c>
      <c r="E5793" s="13" t="str">
        <f t="shared" si="365"/>
        <v/>
      </c>
      <c r="F5793" s="13" t="str">
        <f>IF(E5793="","",IFERROR(IF(IF(K5793="","",INDEX(收费标合同信息维护!A:Q,MATCH(D5793,收费标合同信息维护!J:J,0),10))=D5793,"有","无"),"无"))</f>
        <v/>
      </c>
      <c r="G5793" s="13" t="str">
        <f t="shared" si="366"/>
        <v>BJ37物业服务费定额6993.10</v>
      </c>
      <c r="H5793" s="13" t="str">
        <f t="shared" si="367"/>
        <v>6993.10</v>
      </c>
      <c r="I5793" s="13" t="str">
        <f>IF(G5793="","",IFERROR(IF(IF(K5793="","",INDEX(收费标合同信息维护!A:Q,MATCH(G5793,收费标合同信息维护!M:M,0),13))=G5793,"有","无"),"无"))</f>
        <v>无</v>
      </c>
      <c r="J5793" s="3" t="s">
        <v>4601</v>
      </c>
      <c r="K5793" s="3" t="s">
        <v>6317</v>
      </c>
      <c r="L5793" s="3" t="s">
        <v>6025</v>
      </c>
      <c r="M5793" s="3" t="s">
        <v>6026</v>
      </c>
      <c r="N5793" s="3" t="s">
        <v>6477</v>
      </c>
      <c r="O5793" s="3" t="s">
        <v>6478</v>
      </c>
      <c r="P5793" s="3" t="s">
        <v>6721</v>
      </c>
      <c r="Q5793" s="3" t="s">
        <v>17562</v>
      </c>
      <c r="R5793" s="3" t="s">
        <v>6490</v>
      </c>
      <c r="S5793" s="3" t="s">
        <v>6491</v>
      </c>
      <c r="T5793" s="3" t="s">
        <v>17563</v>
      </c>
      <c r="U5793" s="3" t="s">
        <v>17564</v>
      </c>
      <c r="V5793" s="3" t="s">
        <v>154</v>
      </c>
      <c r="W5793" s="3" t="s">
        <v>17565</v>
      </c>
      <c r="X5793" s="3" t="s">
        <v>154</v>
      </c>
      <c r="Y5793" s="3" t="s">
        <v>154</v>
      </c>
      <c r="Z5793" s="3" t="s">
        <v>154</v>
      </c>
      <c r="AA5793" s="3" t="s">
        <v>154</v>
      </c>
      <c r="AB5793" s="3" t="s">
        <v>154</v>
      </c>
      <c r="AC5793" s="3" t="s">
        <v>154</v>
      </c>
      <c r="AD5793" s="3" t="s">
        <v>6151</v>
      </c>
      <c r="AE5793" s="3" t="s">
        <v>6151</v>
      </c>
      <c r="AF5793" s="3" t="s">
        <v>154</v>
      </c>
      <c r="AG5793" s="3" t="s">
        <v>154</v>
      </c>
      <c r="AH5793" s="3" t="s">
        <v>6478</v>
      </c>
      <c r="AI5793" s="3" t="s">
        <v>6482</v>
      </c>
      <c r="AJ5793" s="3" t="s">
        <v>6489</v>
      </c>
    </row>
    <row r="5794" spans="1:36" ht="15">
      <c r="A5794" s="10">
        <v>5933</v>
      </c>
      <c r="B5794" t="str">
        <f>IF(K5794="总计","",INDEX(主数据!A:AD,MATCH(J5794,主数据!A:A,0),9))</f>
        <v>华北大区公司</v>
      </c>
      <c r="C5794" t="str">
        <f>IF(K5794="","",INDEX(主数据!A:AD,MATCH(J5794,主数据!A:A,0),11))</f>
        <v>北京七城区</v>
      </c>
      <c r="D5794" t="str">
        <f t="shared" si="364"/>
        <v>BJ37物业服务费标准方式1.00</v>
      </c>
      <c r="E5794" s="13" t="str">
        <f t="shared" si="365"/>
        <v>1.00</v>
      </c>
      <c r="F5794" s="13" t="str">
        <f>IF(E5794="","",IFERROR(IF(IF(K5794="","",INDEX(收费标合同信息维护!A:Q,MATCH(D5794,收费标合同信息维护!J:J,0),10))=D5794,"有","无"),"无"))</f>
        <v>无</v>
      </c>
      <c r="G5794" s="13" t="str">
        <f t="shared" si="366"/>
        <v/>
      </c>
      <c r="H5794" s="13" t="str">
        <f t="shared" si="367"/>
        <v/>
      </c>
      <c r="I5794" s="13" t="str">
        <f>IF(G5794="","",IFERROR(IF(IF(K5794="","",INDEX(收费标合同信息维护!A:Q,MATCH(G5794,收费标合同信息维护!M:M,0),13))=G5794,"有","无"),"无"))</f>
        <v/>
      </c>
      <c r="J5794" s="3" t="s">
        <v>4601</v>
      </c>
      <c r="K5794" s="3" t="s">
        <v>6317</v>
      </c>
      <c r="L5794" s="3" t="s">
        <v>6025</v>
      </c>
      <c r="M5794" s="3" t="s">
        <v>6026</v>
      </c>
      <c r="N5794" s="3" t="s">
        <v>6477</v>
      </c>
      <c r="O5794" s="3" t="s">
        <v>6478</v>
      </c>
      <c r="P5794" s="3" t="s">
        <v>6683</v>
      </c>
      <c r="Q5794" s="3" t="s">
        <v>17566</v>
      </c>
      <c r="R5794" s="3" t="s">
        <v>6484</v>
      </c>
      <c r="S5794" s="3" t="s">
        <v>6491</v>
      </c>
      <c r="T5794" s="3" t="s">
        <v>17563</v>
      </c>
      <c r="U5794" s="3" t="s">
        <v>17567</v>
      </c>
      <c r="V5794" s="3" t="s">
        <v>6737</v>
      </c>
      <c r="W5794" s="3" t="s">
        <v>154</v>
      </c>
      <c r="X5794" s="3" t="s">
        <v>154</v>
      </c>
      <c r="Y5794" s="3" t="s">
        <v>154</v>
      </c>
      <c r="Z5794" s="3" t="s">
        <v>154</v>
      </c>
      <c r="AA5794" s="3" t="s">
        <v>154</v>
      </c>
      <c r="AB5794" s="3" t="s">
        <v>154</v>
      </c>
      <c r="AC5794" s="3" t="s">
        <v>154</v>
      </c>
      <c r="AD5794" s="3" t="s">
        <v>6151</v>
      </c>
      <c r="AE5794" s="3" t="s">
        <v>6151</v>
      </c>
      <c r="AF5794" s="3" t="s">
        <v>154</v>
      </c>
      <c r="AG5794" s="3" t="s">
        <v>154</v>
      </c>
      <c r="AH5794" s="3" t="s">
        <v>6478</v>
      </c>
      <c r="AI5794" s="3" t="s">
        <v>6482</v>
      </c>
      <c r="AJ5794" s="3" t="s">
        <v>6033</v>
      </c>
    </row>
    <row r="5795" spans="1:36" ht="15">
      <c r="A5795" s="10">
        <v>5934</v>
      </c>
      <c r="B5795" t="str">
        <f>IF(K5795="总计","",INDEX(主数据!A:AD,MATCH(J5795,主数据!A:A,0),9))</f>
        <v>华北大区公司</v>
      </c>
      <c r="C5795" t="str">
        <f>IF(K5795="","",INDEX(主数据!A:AD,MATCH(J5795,主数据!A:A,0),11))</f>
        <v>北京七城区</v>
      </c>
      <c r="D5795" t="str">
        <f t="shared" si="364"/>
        <v>BJ37物业服务费标准方式2.45</v>
      </c>
      <c r="E5795" s="13" t="str">
        <f t="shared" si="365"/>
        <v>2.45</v>
      </c>
      <c r="F5795" s="13" t="str">
        <f>IF(E5795="","",IFERROR(IF(IF(K5795="","",INDEX(收费标合同信息维护!A:Q,MATCH(D5795,收费标合同信息维护!J:J,0),10))=D5795,"有","无"),"无"))</f>
        <v>无</v>
      </c>
      <c r="G5795" s="13" t="str">
        <f t="shared" si="366"/>
        <v/>
      </c>
      <c r="H5795" s="13" t="str">
        <f t="shared" si="367"/>
        <v/>
      </c>
      <c r="I5795" s="13" t="str">
        <f>IF(G5795="","",IFERROR(IF(IF(K5795="","",INDEX(收费标合同信息维护!A:Q,MATCH(G5795,收费标合同信息维护!M:M,0),13))=G5795,"有","无"),"无"))</f>
        <v/>
      </c>
      <c r="J5795" s="3" t="s">
        <v>4601</v>
      </c>
      <c r="K5795" s="3" t="s">
        <v>6317</v>
      </c>
      <c r="L5795" s="3" t="s">
        <v>6025</v>
      </c>
      <c r="M5795" s="3" t="s">
        <v>6026</v>
      </c>
      <c r="N5795" s="3" t="s">
        <v>6477</v>
      </c>
      <c r="O5795" s="3" t="s">
        <v>6478</v>
      </c>
      <c r="P5795" s="3" t="s">
        <v>17568</v>
      </c>
      <c r="Q5795" s="3" t="s">
        <v>17569</v>
      </c>
      <c r="R5795" s="3" t="s">
        <v>6484</v>
      </c>
      <c r="S5795" s="3" t="s">
        <v>6485</v>
      </c>
      <c r="T5795" s="3" t="s">
        <v>6493</v>
      </c>
      <c r="U5795" s="3" t="s">
        <v>154</v>
      </c>
      <c r="V5795" s="3" t="s">
        <v>7408</v>
      </c>
      <c r="W5795" s="3" t="s">
        <v>154</v>
      </c>
      <c r="X5795" s="3" t="s">
        <v>154</v>
      </c>
      <c r="Y5795" s="3" t="s">
        <v>154</v>
      </c>
      <c r="Z5795" s="3" t="s">
        <v>154</v>
      </c>
      <c r="AA5795" s="3" t="s">
        <v>154</v>
      </c>
      <c r="AB5795" s="3" t="s">
        <v>154</v>
      </c>
      <c r="AC5795" s="3" t="s">
        <v>154</v>
      </c>
      <c r="AD5795" s="3" t="s">
        <v>6151</v>
      </c>
      <c r="AE5795" s="3" t="s">
        <v>6151</v>
      </c>
      <c r="AF5795" s="3" t="s">
        <v>154</v>
      </c>
      <c r="AG5795" s="3" t="s">
        <v>154</v>
      </c>
      <c r="AH5795" s="3" t="s">
        <v>6478</v>
      </c>
      <c r="AI5795" s="3" t="s">
        <v>6482</v>
      </c>
      <c r="AJ5795" s="3" t="s">
        <v>13070</v>
      </c>
    </row>
    <row r="5796" spans="1:36" ht="15">
      <c r="A5796" s="10">
        <v>5935</v>
      </c>
      <c r="B5796" t="str">
        <f>IF(K5796="总计","",INDEX(主数据!A:AD,MATCH(J5796,主数据!A:A,0),9))</f>
        <v>华北大区公司</v>
      </c>
      <c r="C5796" t="str">
        <f>IF(K5796="","",INDEX(主数据!A:AD,MATCH(J5796,主数据!A:A,0),11))</f>
        <v>北京七城区</v>
      </c>
      <c r="D5796" t="str">
        <f t="shared" si="364"/>
        <v>BJ37物业服务费标准方式3.10</v>
      </c>
      <c r="E5796" s="13" t="str">
        <f t="shared" si="365"/>
        <v>3.10</v>
      </c>
      <c r="F5796" s="13" t="str">
        <f>IF(E5796="","",IFERROR(IF(IF(K5796="","",INDEX(收费标合同信息维护!A:Q,MATCH(D5796,收费标合同信息维护!J:J,0),10))=D5796,"有","无"),"无"))</f>
        <v>无</v>
      </c>
      <c r="G5796" s="13" t="str">
        <f t="shared" si="366"/>
        <v/>
      </c>
      <c r="H5796" s="13" t="str">
        <f t="shared" si="367"/>
        <v/>
      </c>
      <c r="I5796" s="13" t="str">
        <f>IF(G5796="","",IFERROR(IF(IF(K5796="","",INDEX(收费标合同信息维护!A:Q,MATCH(G5796,收费标合同信息维护!M:M,0),13))=G5796,"有","无"),"无"))</f>
        <v/>
      </c>
      <c r="J5796" s="3" t="s">
        <v>4601</v>
      </c>
      <c r="K5796" s="3" t="s">
        <v>6317</v>
      </c>
      <c r="L5796" s="3" t="s">
        <v>6025</v>
      </c>
      <c r="M5796" s="3" t="s">
        <v>6026</v>
      </c>
      <c r="N5796" s="3" t="s">
        <v>6477</v>
      </c>
      <c r="O5796" s="3" t="s">
        <v>6478</v>
      </c>
      <c r="P5796" s="3" t="s">
        <v>17570</v>
      </c>
      <c r="Q5796" s="3" t="s">
        <v>17571</v>
      </c>
      <c r="R5796" s="3" t="s">
        <v>6484</v>
      </c>
      <c r="S5796" s="3" t="s">
        <v>6485</v>
      </c>
      <c r="T5796" s="3" t="s">
        <v>6493</v>
      </c>
      <c r="U5796" s="3" t="s">
        <v>154</v>
      </c>
      <c r="V5796" s="3" t="s">
        <v>8312</v>
      </c>
      <c r="W5796" s="3" t="s">
        <v>154</v>
      </c>
      <c r="X5796" s="3" t="s">
        <v>154</v>
      </c>
      <c r="Y5796" s="3" t="s">
        <v>154</v>
      </c>
      <c r="Z5796" s="3" t="s">
        <v>154</v>
      </c>
      <c r="AA5796" s="3" t="s">
        <v>154</v>
      </c>
      <c r="AB5796" s="3" t="s">
        <v>154</v>
      </c>
      <c r="AC5796" s="3" t="s">
        <v>154</v>
      </c>
      <c r="AD5796" s="3" t="s">
        <v>6151</v>
      </c>
      <c r="AE5796" s="3" t="s">
        <v>6151</v>
      </c>
      <c r="AF5796" s="3" t="s">
        <v>154</v>
      </c>
      <c r="AG5796" s="3" t="s">
        <v>154</v>
      </c>
      <c r="AH5796" s="3" t="s">
        <v>6478</v>
      </c>
      <c r="AI5796" s="3" t="s">
        <v>6482</v>
      </c>
      <c r="AJ5796" s="3" t="s">
        <v>17572</v>
      </c>
    </row>
    <row r="5797" spans="1:36" ht="15">
      <c r="A5797" s="10">
        <v>5936</v>
      </c>
      <c r="B5797" t="str">
        <f>IF(K5797="总计","",INDEX(主数据!A:AD,MATCH(J5797,主数据!A:A,0),9))</f>
        <v>华北大区公司</v>
      </c>
      <c r="C5797" t="str">
        <f>IF(K5797="","",INDEX(主数据!A:AD,MATCH(J5797,主数据!A:A,0),11))</f>
        <v>北京七城区</v>
      </c>
      <c r="D5797" t="str">
        <f t="shared" si="364"/>
        <v>BJ37物业服务费标准方式3.20</v>
      </c>
      <c r="E5797" s="13" t="str">
        <f t="shared" si="365"/>
        <v>3.20</v>
      </c>
      <c r="F5797" s="13" t="str">
        <f>IF(E5797="","",IFERROR(IF(IF(K5797="","",INDEX(收费标合同信息维护!A:Q,MATCH(D5797,收费标合同信息维护!J:J,0),10))=D5797,"有","无"),"无"))</f>
        <v>无</v>
      </c>
      <c r="G5797" s="13" t="str">
        <f t="shared" si="366"/>
        <v/>
      </c>
      <c r="H5797" s="13" t="str">
        <f t="shared" si="367"/>
        <v/>
      </c>
      <c r="I5797" s="13" t="str">
        <f>IF(G5797="","",IFERROR(IF(IF(K5797="","",INDEX(收费标合同信息维护!A:Q,MATCH(G5797,收费标合同信息维护!M:M,0),13))=G5797,"有","无"),"无"))</f>
        <v/>
      </c>
      <c r="J5797" s="3" t="s">
        <v>4601</v>
      </c>
      <c r="K5797" s="3" t="s">
        <v>6317</v>
      </c>
      <c r="L5797" s="3" t="s">
        <v>6025</v>
      </c>
      <c r="M5797" s="3" t="s">
        <v>6026</v>
      </c>
      <c r="N5797" s="3" t="s">
        <v>6477</v>
      </c>
      <c r="O5797" s="3" t="s">
        <v>6478</v>
      </c>
      <c r="P5797" s="3" t="s">
        <v>17573</v>
      </c>
      <c r="Q5797" s="3" t="s">
        <v>13128</v>
      </c>
      <c r="R5797" s="3" t="s">
        <v>6484</v>
      </c>
      <c r="S5797" s="3" t="s">
        <v>6485</v>
      </c>
      <c r="T5797" s="3" t="s">
        <v>6493</v>
      </c>
      <c r="U5797" s="3" t="s">
        <v>154</v>
      </c>
      <c r="V5797" s="3" t="s">
        <v>6857</v>
      </c>
      <c r="W5797" s="3" t="s">
        <v>154</v>
      </c>
      <c r="X5797" s="3" t="s">
        <v>154</v>
      </c>
      <c r="Y5797" s="3" t="s">
        <v>154</v>
      </c>
      <c r="Z5797" s="3" t="s">
        <v>154</v>
      </c>
      <c r="AA5797" s="3" t="s">
        <v>154</v>
      </c>
      <c r="AB5797" s="3" t="s">
        <v>154</v>
      </c>
      <c r="AC5797" s="3" t="s">
        <v>154</v>
      </c>
      <c r="AD5797" s="3" t="s">
        <v>6151</v>
      </c>
      <c r="AE5797" s="3" t="s">
        <v>6151</v>
      </c>
      <c r="AF5797" s="3" t="s">
        <v>154</v>
      </c>
      <c r="AG5797" s="3" t="s">
        <v>154</v>
      </c>
      <c r="AH5797" s="3" t="s">
        <v>6478</v>
      </c>
      <c r="AI5797" s="3" t="s">
        <v>6482</v>
      </c>
      <c r="AJ5797" s="3" t="s">
        <v>6104</v>
      </c>
    </row>
    <row r="5798" spans="1:36" ht="15">
      <c r="A5798" s="10">
        <v>5937</v>
      </c>
      <c r="B5798" t="str">
        <f>IF(K5798="总计","",INDEX(主数据!A:AD,MATCH(J5798,主数据!A:A,0),9))</f>
        <v>华北大区公司</v>
      </c>
      <c r="C5798" t="str">
        <f>IF(K5798="","",INDEX(主数据!A:AD,MATCH(J5798,主数据!A:A,0),11))</f>
        <v>北京七城区</v>
      </c>
      <c r="D5798" t="str">
        <f t="shared" si="364"/>
        <v>BJ37物业服务费标准方式3.50</v>
      </c>
      <c r="E5798" s="13" t="str">
        <f t="shared" si="365"/>
        <v>3.50</v>
      </c>
      <c r="F5798" s="13" t="str">
        <f>IF(E5798="","",IFERROR(IF(IF(K5798="","",INDEX(收费标合同信息维护!A:Q,MATCH(D5798,收费标合同信息维护!J:J,0),10))=D5798,"有","无"),"无"))</f>
        <v>无</v>
      </c>
      <c r="G5798" s="13" t="str">
        <f t="shared" si="366"/>
        <v/>
      </c>
      <c r="H5798" s="13" t="str">
        <f t="shared" si="367"/>
        <v/>
      </c>
      <c r="I5798" s="13" t="str">
        <f>IF(G5798="","",IFERROR(IF(IF(K5798="","",INDEX(收费标合同信息维护!A:Q,MATCH(G5798,收费标合同信息维护!M:M,0),13))=G5798,"有","无"),"无"))</f>
        <v/>
      </c>
      <c r="J5798" s="3" t="s">
        <v>4601</v>
      </c>
      <c r="K5798" s="3" t="s">
        <v>6317</v>
      </c>
      <c r="L5798" s="3" t="s">
        <v>6025</v>
      </c>
      <c r="M5798" s="3" t="s">
        <v>6026</v>
      </c>
      <c r="N5798" s="3" t="s">
        <v>6477</v>
      </c>
      <c r="O5798" s="3" t="s">
        <v>6478</v>
      </c>
      <c r="P5798" s="3" t="s">
        <v>17574</v>
      </c>
      <c r="Q5798" s="3" t="s">
        <v>17575</v>
      </c>
      <c r="R5798" s="3" t="s">
        <v>6484</v>
      </c>
      <c r="S5798" s="3" t="s">
        <v>6485</v>
      </c>
      <c r="T5798" s="3" t="s">
        <v>6493</v>
      </c>
      <c r="U5798" s="3" t="s">
        <v>154</v>
      </c>
      <c r="V5798" s="3" t="s">
        <v>6869</v>
      </c>
      <c r="W5798" s="3" t="s">
        <v>154</v>
      </c>
      <c r="X5798" s="3" t="s">
        <v>154</v>
      </c>
      <c r="Y5798" s="3" t="s">
        <v>154</v>
      </c>
      <c r="Z5798" s="3" t="s">
        <v>154</v>
      </c>
      <c r="AA5798" s="3" t="s">
        <v>154</v>
      </c>
      <c r="AB5798" s="3" t="s">
        <v>154</v>
      </c>
      <c r="AC5798" s="3" t="s">
        <v>154</v>
      </c>
      <c r="AD5798" s="3" t="s">
        <v>6151</v>
      </c>
      <c r="AE5798" s="3" t="s">
        <v>6151</v>
      </c>
      <c r="AF5798" s="3" t="s">
        <v>154</v>
      </c>
      <c r="AG5798" s="3" t="s">
        <v>154</v>
      </c>
      <c r="AH5798" s="3" t="s">
        <v>6478</v>
      </c>
      <c r="AI5798" s="3" t="s">
        <v>6482</v>
      </c>
      <c r="AJ5798" s="3" t="s">
        <v>6033</v>
      </c>
    </row>
    <row r="5799" spans="1:36" ht="30">
      <c r="A5799" s="10">
        <v>5938</v>
      </c>
      <c r="B5799" t="str">
        <f>IF(K5799="总计","",INDEX(主数据!A:AD,MATCH(J5799,主数据!A:A,0),9))</f>
        <v>华北大区公司</v>
      </c>
      <c r="C5799" t="str">
        <f>IF(K5799="","",INDEX(主数据!A:AD,MATCH(J5799,主数据!A:A,0),11))</f>
        <v>北京七城区</v>
      </c>
      <c r="D5799" t="str">
        <f t="shared" si="364"/>
        <v>BJ37物业服务费定额</v>
      </c>
      <c r="E5799" s="13" t="str">
        <f t="shared" si="365"/>
        <v/>
      </c>
      <c r="F5799" s="13" t="str">
        <f>IF(E5799="","",IFERROR(IF(IF(K5799="","",INDEX(收费标合同信息维护!A:Q,MATCH(D5799,收费标合同信息维护!J:J,0),10))=D5799,"有","无"),"无"))</f>
        <v/>
      </c>
      <c r="G5799" s="13" t="str">
        <f t="shared" si="366"/>
        <v>BJ37物业服务费定额10000.00</v>
      </c>
      <c r="H5799" s="13" t="str">
        <f t="shared" si="367"/>
        <v>10000.00</v>
      </c>
      <c r="I5799" s="13" t="str">
        <f>IF(G5799="","",IFERROR(IF(IF(K5799="","",INDEX(收费标合同信息维护!A:Q,MATCH(G5799,收费标合同信息维护!M:M,0),13))=G5799,"有","无"),"无"))</f>
        <v>无</v>
      </c>
      <c r="J5799" s="3" t="s">
        <v>4601</v>
      </c>
      <c r="K5799" s="3" t="s">
        <v>6317</v>
      </c>
      <c r="L5799" s="3" t="s">
        <v>6025</v>
      </c>
      <c r="M5799" s="3" t="s">
        <v>6026</v>
      </c>
      <c r="N5799" s="3" t="s">
        <v>6477</v>
      </c>
      <c r="O5799" s="3" t="s">
        <v>6478</v>
      </c>
      <c r="P5799" s="3" t="s">
        <v>17576</v>
      </c>
      <c r="Q5799" s="3" t="s">
        <v>17577</v>
      </c>
      <c r="R5799" s="3" t="s">
        <v>6490</v>
      </c>
      <c r="S5799" s="3" t="s">
        <v>6485</v>
      </c>
      <c r="T5799" s="3" t="s">
        <v>6493</v>
      </c>
      <c r="U5799" s="3" t="s">
        <v>154</v>
      </c>
      <c r="V5799" s="3" t="s">
        <v>154</v>
      </c>
      <c r="W5799" s="3" t="s">
        <v>8920</v>
      </c>
      <c r="X5799" s="3" t="s">
        <v>154</v>
      </c>
      <c r="Y5799" s="3" t="s">
        <v>154</v>
      </c>
      <c r="Z5799" s="3" t="s">
        <v>154</v>
      </c>
      <c r="AA5799" s="3" t="s">
        <v>154</v>
      </c>
      <c r="AB5799" s="3" t="s">
        <v>154</v>
      </c>
      <c r="AC5799" s="3" t="s">
        <v>154</v>
      </c>
      <c r="AD5799" s="3" t="s">
        <v>6151</v>
      </c>
      <c r="AE5799" s="3" t="s">
        <v>6151</v>
      </c>
      <c r="AF5799" s="3" t="s">
        <v>154</v>
      </c>
      <c r="AG5799" s="3" t="s">
        <v>154</v>
      </c>
      <c r="AH5799" s="3" t="s">
        <v>6478</v>
      </c>
      <c r="AI5799" s="3" t="s">
        <v>6482</v>
      </c>
      <c r="AJ5799" s="3" t="s">
        <v>6033</v>
      </c>
    </row>
    <row r="5800" spans="1:36" ht="15">
      <c r="A5800" s="10">
        <v>5939</v>
      </c>
      <c r="B5800" t="str">
        <f>IF(K5800="总计","",INDEX(主数据!A:AD,MATCH(J5800,主数据!A:A,0),9))</f>
        <v>华北大区公司</v>
      </c>
      <c r="C5800" t="str">
        <f>IF(K5800="","",INDEX(主数据!A:AD,MATCH(J5800,主数据!A:A,0),11))</f>
        <v>北京七城区</v>
      </c>
      <c r="D5800" t="str">
        <f t="shared" si="364"/>
        <v>BJ37物业服务费直接录入</v>
      </c>
      <c r="E5800" s="13" t="str">
        <f t="shared" si="365"/>
        <v/>
      </c>
      <c r="F5800" s="13" t="str">
        <f>IF(E5800="","",IFERROR(IF(IF(K5800="","",INDEX(收费标合同信息维护!A:Q,MATCH(D5800,收费标合同信息维护!J:J,0),10))=D5800,"有","无"),"无"))</f>
        <v/>
      </c>
      <c r="G5800" s="13" t="str">
        <f t="shared" si="366"/>
        <v/>
      </c>
      <c r="H5800" s="13" t="str">
        <f t="shared" si="367"/>
        <v/>
      </c>
      <c r="I5800" s="13" t="str">
        <f>IF(G5800="","",IFERROR(IF(IF(K5800="","",INDEX(收费标合同信息维护!A:Q,MATCH(G5800,收费标合同信息维护!M:M,0),13))=G5800,"有","无"),"无"))</f>
        <v/>
      </c>
      <c r="J5800" s="3" t="s">
        <v>4601</v>
      </c>
      <c r="K5800" s="3" t="s">
        <v>6317</v>
      </c>
      <c r="L5800" s="3" t="s">
        <v>6025</v>
      </c>
      <c r="M5800" s="3" t="s">
        <v>6026</v>
      </c>
      <c r="N5800" s="3" t="s">
        <v>6477</v>
      </c>
      <c r="O5800" s="3" t="s">
        <v>6478</v>
      </c>
      <c r="P5800" s="3" t="s">
        <v>17578</v>
      </c>
      <c r="Q5800" s="3" t="s">
        <v>6026</v>
      </c>
      <c r="R5800" s="3" t="s">
        <v>6479</v>
      </c>
      <c r="S5800" s="3" t="s">
        <v>6480</v>
      </c>
      <c r="T5800" s="3" t="s">
        <v>7758</v>
      </c>
      <c r="U5800" s="3" t="s">
        <v>154</v>
      </c>
      <c r="V5800" s="3" t="s">
        <v>154</v>
      </c>
      <c r="W5800" s="3" t="s">
        <v>154</v>
      </c>
      <c r="X5800" s="3" t="s">
        <v>154</v>
      </c>
      <c r="Y5800" s="3" t="s">
        <v>154</v>
      </c>
      <c r="Z5800" s="3" t="s">
        <v>154</v>
      </c>
      <c r="AA5800" s="3" t="s">
        <v>154</v>
      </c>
      <c r="AB5800" s="3" t="s">
        <v>154</v>
      </c>
      <c r="AC5800" s="3" t="s">
        <v>154</v>
      </c>
      <c r="AD5800" s="3" t="s">
        <v>6151</v>
      </c>
      <c r="AE5800" s="3" t="s">
        <v>6151</v>
      </c>
      <c r="AF5800" s="3" t="s">
        <v>154</v>
      </c>
      <c r="AG5800" s="3" t="s">
        <v>154</v>
      </c>
      <c r="AH5800" s="3" t="s">
        <v>6478</v>
      </c>
      <c r="AI5800" s="3" t="s">
        <v>6482</v>
      </c>
      <c r="AJ5800" s="3" t="s">
        <v>17579</v>
      </c>
    </row>
    <row r="5801" spans="1:36" ht="30">
      <c r="A5801" s="10">
        <v>5940</v>
      </c>
      <c r="B5801" t="str">
        <f>IF(K5801="总计","",INDEX(主数据!A:AD,MATCH(J5801,主数据!A:A,0),9))</f>
        <v>华南大区公司</v>
      </c>
      <c r="C5801" t="str">
        <f>IF(K5801="","",INDEX(主数据!A:AD,MATCH(J5801,主数据!A:A,0),11))</f>
        <v>长沙西区</v>
      </c>
      <c r="D5801" t="str">
        <f t="shared" si="364"/>
        <v>CS55物业服务费标准方式1.60</v>
      </c>
      <c r="E5801" s="13" t="str">
        <f t="shared" si="365"/>
        <v>1.60</v>
      </c>
      <c r="F5801" s="13" t="str">
        <f>IF(E5801="","",IFERROR(IF(IF(K5801="","",INDEX(收费标合同信息维护!A:Q,MATCH(D5801,收费标合同信息维护!J:J,0),10))=D5801,"有","无"),"无"))</f>
        <v>无</v>
      </c>
      <c r="G5801" s="13" t="str">
        <f t="shared" si="366"/>
        <v/>
      </c>
      <c r="H5801" s="13" t="str">
        <f t="shared" si="367"/>
        <v/>
      </c>
      <c r="I5801" s="13" t="str">
        <f>IF(G5801="","",IFERROR(IF(IF(K5801="","",INDEX(收费标合同信息维护!A:Q,MATCH(G5801,收费标合同信息维护!M:M,0),13))=G5801,"有","无"),"无"))</f>
        <v/>
      </c>
      <c r="J5801" s="3" t="s">
        <v>3740</v>
      </c>
      <c r="K5801" s="3" t="s">
        <v>17580</v>
      </c>
      <c r="L5801" s="3" t="s">
        <v>6025</v>
      </c>
      <c r="M5801" s="3" t="s">
        <v>6026</v>
      </c>
      <c r="N5801" s="3" t="s">
        <v>6477</v>
      </c>
      <c r="O5801" s="3" t="s">
        <v>6478</v>
      </c>
      <c r="P5801" s="3" t="s">
        <v>17581</v>
      </c>
      <c r="Q5801" s="3" t="s">
        <v>17582</v>
      </c>
      <c r="R5801" s="3" t="s">
        <v>6484</v>
      </c>
      <c r="S5801" s="3" t="s">
        <v>6491</v>
      </c>
      <c r="T5801" s="3" t="s">
        <v>7367</v>
      </c>
      <c r="U5801" s="3" t="s">
        <v>154</v>
      </c>
      <c r="V5801" s="3" t="s">
        <v>9398</v>
      </c>
      <c r="W5801" s="3" t="s">
        <v>154</v>
      </c>
      <c r="X5801" s="3" t="s">
        <v>154</v>
      </c>
      <c r="Y5801" s="3" t="s">
        <v>154</v>
      </c>
      <c r="Z5801" s="3" t="s">
        <v>154</v>
      </c>
      <c r="AA5801" s="3" t="s">
        <v>154</v>
      </c>
      <c r="AB5801" s="3" t="s">
        <v>154</v>
      </c>
      <c r="AC5801" s="3" t="s">
        <v>154</v>
      </c>
      <c r="AD5801" s="3" t="s">
        <v>6151</v>
      </c>
      <c r="AE5801" s="3" t="s">
        <v>6151</v>
      </c>
      <c r="AF5801" s="3" t="s">
        <v>154</v>
      </c>
      <c r="AG5801" s="3" t="s">
        <v>154</v>
      </c>
      <c r="AH5801" s="3" t="s">
        <v>6478</v>
      </c>
      <c r="AI5801" s="3" t="s">
        <v>6482</v>
      </c>
      <c r="AJ5801" s="3" t="s">
        <v>17583</v>
      </c>
    </row>
    <row r="5802" spans="1:36" ht="15">
      <c r="A5802" s="10">
        <v>5941</v>
      </c>
      <c r="B5802" t="str">
        <f>IF(K5802="总计","",INDEX(主数据!A:AD,MATCH(J5802,主数据!A:A,0),9))</f>
        <v>华南大区公司</v>
      </c>
      <c r="C5802" t="str">
        <f>IF(K5802="","",INDEX(主数据!A:AD,MATCH(J5802,主数据!A:A,0),11))</f>
        <v>长沙西区</v>
      </c>
      <c r="D5802" t="str">
        <f t="shared" si="364"/>
        <v>CS55物业服务费直接录入</v>
      </c>
      <c r="E5802" s="13" t="str">
        <f t="shared" si="365"/>
        <v/>
      </c>
      <c r="F5802" s="13" t="str">
        <f>IF(E5802="","",IFERROR(IF(IF(K5802="","",INDEX(收费标合同信息维护!A:Q,MATCH(D5802,收费标合同信息维护!J:J,0),10))=D5802,"有","无"),"无"))</f>
        <v/>
      </c>
      <c r="G5802" s="13" t="str">
        <f t="shared" si="366"/>
        <v/>
      </c>
      <c r="H5802" s="13" t="str">
        <f t="shared" si="367"/>
        <v/>
      </c>
      <c r="I5802" s="13" t="str">
        <f>IF(G5802="","",IFERROR(IF(IF(K5802="","",INDEX(收费标合同信息维护!A:Q,MATCH(G5802,收费标合同信息维护!M:M,0),13))=G5802,"有","无"),"无"))</f>
        <v/>
      </c>
      <c r="J5802" s="3" t="s">
        <v>3740</v>
      </c>
      <c r="K5802" s="3" t="s">
        <v>17580</v>
      </c>
      <c r="L5802" s="3" t="s">
        <v>6025</v>
      </c>
      <c r="M5802" s="3" t="s">
        <v>6026</v>
      </c>
      <c r="N5802" s="3" t="s">
        <v>6477</v>
      </c>
      <c r="O5802" s="3" t="s">
        <v>6478</v>
      </c>
      <c r="P5802" s="3" t="s">
        <v>17584</v>
      </c>
      <c r="Q5802" s="3" t="s">
        <v>6026</v>
      </c>
      <c r="R5802" s="3" t="s">
        <v>6479</v>
      </c>
      <c r="S5802" s="3" t="s">
        <v>6480</v>
      </c>
      <c r="T5802" s="3" t="s">
        <v>6493</v>
      </c>
      <c r="U5802" s="3" t="s">
        <v>154</v>
      </c>
      <c r="V5802" s="3" t="s">
        <v>154</v>
      </c>
      <c r="W5802" s="3" t="s">
        <v>154</v>
      </c>
      <c r="X5802" s="3" t="s">
        <v>154</v>
      </c>
      <c r="Y5802" s="3" t="s">
        <v>154</v>
      </c>
      <c r="Z5802" s="3" t="s">
        <v>154</v>
      </c>
      <c r="AA5802" s="3" t="s">
        <v>154</v>
      </c>
      <c r="AB5802" s="3" t="s">
        <v>154</v>
      </c>
      <c r="AC5802" s="3" t="s">
        <v>154</v>
      </c>
      <c r="AD5802" s="3" t="s">
        <v>6151</v>
      </c>
      <c r="AE5802" s="3" t="s">
        <v>6151</v>
      </c>
      <c r="AF5802" s="3" t="s">
        <v>154</v>
      </c>
      <c r="AG5802" s="3" t="s">
        <v>154</v>
      </c>
      <c r="AH5802" s="3" t="s">
        <v>6478</v>
      </c>
      <c r="AI5802" s="3" t="s">
        <v>6482</v>
      </c>
      <c r="AJ5802" s="3" t="s">
        <v>6489</v>
      </c>
    </row>
    <row r="5803" spans="1:36" ht="30">
      <c r="A5803" s="10">
        <v>5942</v>
      </c>
      <c r="B5803" t="str">
        <f>IF(K5803="总计","",INDEX(主数据!A:AD,MATCH(J5803,主数据!A:A,0),9))</f>
        <v>华南大区公司</v>
      </c>
      <c r="C5803" t="str">
        <f>IF(K5803="","",INDEX(主数据!A:AD,MATCH(J5803,主数据!A:A,0),11))</f>
        <v>长沙西区</v>
      </c>
      <c r="D5803" t="str">
        <f t="shared" si="364"/>
        <v>CS55物业服务费标准方式5.00</v>
      </c>
      <c r="E5803" s="13" t="str">
        <f t="shared" si="365"/>
        <v>5.00</v>
      </c>
      <c r="F5803" s="13" t="str">
        <f>IF(E5803="","",IFERROR(IF(IF(K5803="","",INDEX(收费标合同信息维护!A:Q,MATCH(D5803,收费标合同信息维护!J:J,0),10))=D5803,"有","无"),"无"))</f>
        <v>无</v>
      </c>
      <c r="G5803" s="13" t="str">
        <f t="shared" si="366"/>
        <v/>
      </c>
      <c r="H5803" s="13" t="str">
        <f t="shared" si="367"/>
        <v/>
      </c>
      <c r="I5803" s="13" t="str">
        <f>IF(G5803="","",IFERROR(IF(IF(K5803="","",INDEX(收费标合同信息维护!A:Q,MATCH(G5803,收费标合同信息维护!M:M,0),13))=G5803,"有","无"),"无"))</f>
        <v/>
      </c>
      <c r="J5803" s="3" t="s">
        <v>3740</v>
      </c>
      <c r="K5803" s="3" t="s">
        <v>17580</v>
      </c>
      <c r="L5803" s="3" t="s">
        <v>6025</v>
      </c>
      <c r="M5803" s="3" t="s">
        <v>6026</v>
      </c>
      <c r="N5803" s="3" t="s">
        <v>6477</v>
      </c>
      <c r="O5803" s="3" t="s">
        <v>6478</v>
      </c>
      <c r="P5803" s="3" t="s">
        <v>17585</v>
      </c>
      <c r="Q5803" s="3" t="s">
        <v>17586</v>
      </c>
      <c r="R5803" s="3" t="s">
        <v>6484</v>
      </c>
      <c r="S5803" s="3" t="s">
        <v>6491</v>
      </c>
      <c r="T5803" s="3" t="s">
        <v>7483</v>
      </c>
      <c r="U5803" s="3" t="s">
        <v>154</v>
      </c>
      <c r="V5803" s="3" t="s">
        <v>6744</v>
      </c>
      <c r="W5803" s="3" t="s">
        <v>154</v>
      </c>
      <c r="X5803" s="3" t="s">
        <v>154</v>
      </c>
      <c r="Y5803" s="3" t="s">
        <v>154</v>
      </c>
      <c r="Z5803" s="3" t="s">
        <v>154</v>
      </c>
      <c r="AA5803" s="3" t="s">
        <v>154</v>
      </c>
      <c r="AB5803" s="3" t="s">
        <v>154</v>
      </c>
      <c r="AC5803" s="3" t="s">
        <v>154</v>
      </c>
      <c r="AD5803" s="3" t="s">
        <v>6151</v>
      </c>
      <c r="AE5803" s="3" t="s">
        <v>6151</v>
      </c>
      <c r="AF5803" s="3" t="s">
        <v>6040</v>
      </c>
      <c r="AG5803" s="3" t="s">
        <v>154</v>
      </c>
      <c r="AH5803" s="3" t="s">
        <v>6478</v>
      </c>
      <c r="AI5803" s="3" t="s">
        <v>6482</v>
      </c>
      <c r="AJ5803" s="3" t="s">
        <v>6073</v>
      </c>
    </row>
    <row r="5804" spans="1:36" ht="15">
      <c r="A5804" s="10">
        <v>5943</v>
      </c>
      <c r="B5804" t="str">
        <f>IF(K5804="总计","",INDEX(主数据!A:AD,MATCH(J5804,主数据!A:A,0),9))</f>
        <v>华北大区公司</v>
      </c>
      <c r="C5804" t="str">
        <f>IF(K5804="","",INDEX(主数据!A:AD,MATCH(J5804,主数据!A:A,0),11))</f>
        <v>北京六城区</v>
      </c>
      <c r="D5804" t="str">
        <f t="shared" si="364"/>
        <v>BJ36物业服务费标准方式2.75</v>
      </c>
      <c r="E5804" s="13" t="str">
        <f t="shared" si="365"/>
        <v>2.75</v>
      </c>
      <c r="F5804" s="13" t="str">
        <f>IF(E5804="","",IFERROR(IF(IF(K5804="","",INDEX(收费标合同信息维护!A:Q,MATCH(D5804,收费标合同信息维护!J:J,0),10))=D5804,"有","无"),"无"))</f>
        <v>无</v>
      </c>
      <c r="G5804" s="13" t="str">
        <f t="shared" si="366"/>
        <v/>
      </c>
      <c r="H5804" s="13" t="str">
        <f t="shared" si="367"/>
        <v/>
      </c>
      <c r="I5804" s="13" t="str">
        <f>IF(G5804="","",IFERROR(IF(IF(K5804="","",INDEX(收费标合同信息维护!A:Q,MATCH(G5804,收费标合同信息维护!M:M,0),13))=G5804,"有","无"),"无"))</f>
        <v/>
      </c>
      <c r="J5804" s="3" t="s">
        <v>2786</v>
      </c>
      <c r="K5804" s="3" t="s">
        <v>17587</v>
      </c>
      <c r="L5804" s="3" t="s">
        <v>6025</v>
      </c>
      <c r="M5804" s="3" t="s">
        <v>6026</v>
      </c>
      <c r="N5804" s="3" t="s">
        <v>6477</v>
      </c>
      <c r="O5804" s="3" t="s">
        <v>6478</v>
      </c>
      <c r="P5804" s="3" t="s">
        <v>17588</v>
      </c>
      <c r="Q5804" s="3" t="s">
        <v>17589</v>
      </c>
      <c r="R5804" s="3" t="s">
        <v>6484</v>
      </c>
      <c r="S5804" s="3" t="s">
        <v>6485</v>
      </c>
      <c r="T5804" s="3" t="s">
        <v>6751</v>
      </c>
      <c r="U5804" s="3" t="s">
        <v>154</v>
      </c>
      <c r="V5804" s="3" t="s">
        <v>17590</v>
      </c>
      <c r="W5804" s="3" t="s">
        <v>154</v>
      </c>
      <c r="X5804" s="3" t="s">
        <v>154</v>
      </c>
      <c r="Y5804" s="3" t="s">
        <v>154</v>
      </c>
      <c r="Z5804" s="3" t="s">
        <v>154</v>
      </c>
      <c r="AA5804" s="3" t="s">
        <v>154</v>
      </c>
      <c r="AB5804" s="3" t="s">
        <v>154</v>
      </c>
      <c r="AC5804" s="3" t="s">
        <v>154</v>
      </c>
      <c r="AD5804" s="3" t="s">
        <v>6151</v>
      </c>
      <c r="AE5804" s="3" t="s">
        <v>6151</v>
      </c>
      <c r="AF5804" s="3" t="s">
        <v>154</v>
      </c>
      <c r="AG5804" s="3" t="s">
        <v>154</v>
      </c>
      <c r="AH5804" s="3" t="s">
        <v>6478</v>
      </c>
      <c r="AI5804" s="3" t="s">
        <v>6482</v>
      </c>
      <c r="AJ5804" s="3" t="s">
        <v>17591</v>
      </c>
    </row>
    <row r="5805" spans="1:36" ht="15">
      <c r="A5805" s="10">
        <v>5944</v>
      </c>
      <c r="B5805" t="str">
        <f>IF(K5805="总计","",INDEX(主数据!A:AD,MATCH(J5805,主数据!A:A,0),9))</f>
        <v>华北大区公司</v>
      </c>
      <c r="C5805" t="str">
        <f>IF(K5805="","",INDEX(主数据!A:AD,MATCH(J5805,主数据!A:A,0),11))</f>
        <v>北京六城区</v>
      </c>
      <c r="D5805" t="str">
        <f t="shared" si="364"/>
        <v>BJ36物业服务费标准方式1.80</v>
      </c>
      <c r="E5805" s="13" t="str">
        <f t="shared" si="365"/>
        <v>1.80</v>
      </c>
      <c r="F5805" s="13" t="str">
        <f>IF(E5805="","",IFERROR(IF(IF(K5805="","",INDEX(收费标合同信息维护!A:Q,MATCH(D5805,收费标合同信息维护!J:J,0),10))=D5805,"有","无"),"无"))</f>
        <v>无</v>
      </c>
      <c r="G5805" s="13" t="str">
        <f t="shared" si="366"/>
        <v/>
      </c>
      <c r="H5805" s="13" t="str">
        <f t="shared" si="367"/>
        <v/>
      </c>
      <c r="I5805" s="13" t="str">
        <f>IF(G5805="","",IFERROR(IF(IF(K5805="","",INDEX(收费标合同信息维护!A:Q,MATCH(G5805,收费标合同信息维护!M:M,0),13))=G5805,"有","无"),"无"))</f>
        <v/>
      </c>
      <c r="J5805" s="3" t="s">
        <v>2786</v>
      </c>
      <c r="K5805" s="3" t="s">
        <v>17587</v>
      </c>
      <c r="L5805" s="3" t="s">
        <v>6025</v>
      </c>
      <c r="M5805" s="3" t="s">
        <v>6026</v>
      </c>
      <c r="N5805" s="3" t="s">
        <v>6477</v>
      </c>
      <c r="O5805" s="3" t="s">
        <v>6478</v>
      </c>
      <c r="P5805" s="3" t="s">
        <v>17592</v>
      </c>
      <c r="Q5805" s="3" t="s">
        <v>17593</v>
      </c>
      <c r="R5805" s="3" t="s">
        <v>6484</v>
      </c>
      <c r="S5805" s="3" t="s">
        <v>6485</v>
      </c>
      <c r="T5805" s="3" t="s">
        <v>6751</v>
      </c>
      <c r="U5805" s="3" t="s">
        <v>154</v>
      </c>
      <c r="V5805" s="3" t="s">
        <v>6759</v>
      </c>
      <c r="W5805" s="3" t="s">
        <v>154</v>
      </c>
      <c r="X5805" s="3" t="s">
        <v>154</v>
      </c>
      <c r="Y5805" s="3" t="s">
        <v>154</v>
      </c>
      <c r="Z5805" s="3" t="s">
        <v>154</v>
      </c>
      <c r="AA5805" s="3" t="s">
        <v>154</v>
      </c>
      <c r="AB5805" s="3" t="s">
        <v>154</v>
      </c>
      <c r="AC5805" s="3" t="s">
        <v>154</v>
      </c>
      <c r="AD5805" s="3" t="s">
        <v>6151</v>
      </c>
      <c r="AE5805" s="3" t="s">
        <v>6151</v>
      </c>
      <c r="AF5805" s="3" t="s">
        <v>154</v>
      </c>
      <c r="AG5805" s="3" t="s">
        <v>154</v>
      </c>
      <c r="AH5805" s="3" t="s">
        <v>6478</v>
      </c>
      <c r="AI5805" s="3" t="s">
        <v>6482</v>
      </c>
      <c r="AJ5805" s="3" t="s">
        <v>6033</v>
      </c>
    </row>
    <row r="5806" spans="1:36" ht="15">
      <c r="A5806" s="10">
        <v>5945</v>
      </c>
      <c r="B5806" t="str">
        <f>IF(K5806="总计","",INDEX(主数据!A:AD,MATCH(J5806,主数据!A:A,0),9))</f>
        <v>华北大区公司</v>
      </c>
      <c r="C5806" t="str">
        <f>IF(K5806="","",INDEX(主数据!A:AD,MATCH(J5806,主数据!A:A,0),11))</f>
        <v>北京六城区</v>
      </c>
      <c r="D5806" t="str">
        <f t="shared" si="364"/>
        <v>BJ36物业服务费标准方式3.00</v>
      </c>
      <c r="E5806" s="13" t="str">
        <f t="shared" si="365"/>
        <v>3.00</v>
      </c>
      <c r="F5806" s="13" t="str">
        <f>IF(E5806="","",IFERROR(IF(IF(K5806="","",INDEX(收费标合同信息维护!A:Q,MATCH(D5806,收费标合同信息维护!J:J,0),10))=D5806,"有","无"),"无"))</f>
        <v>无</v>
      </c>
      <c r="G5806" s="13" t="str">
        <f t="shared" si="366"/>
        <v/>
      </c>
      <c r="H5806" s="13" t="str">
        <f t="shared" si="367"/>
        <v/>
      </c>
      <c r="I5806" s="13" t="str">
        <f>IF(G5806="","",IFERROR(IF(IF(K5806="","",INDEX(收费标合同信息维护!A:Q,MATCH(G5806,收费标合同信息维护!M:M,0),13))=G5806,"有","无"),"无"))</f>
        <v/>
      </c>
      <c r="J5806" s="3" t="s">
        <v>2786</v>
      </c>
      <c r="K5806" s="3" t="s">
        <v>17587</v>
      </c>
      <c r="L5806" s="3" t="s">
        <v>6025</v>
      </c>
      <c r="M5806" s="3" t="s">
        <v>6026</v>
      </c>
      <c r="N5806" s="3" t="s">
        <v>6477</v>
      </c>
      <c r="O5806" s="3" t="s">
        <v>6478</v>
      </c>
      <c r="P5806" s="3" t="s">
        <v>17594</v>
      </c>
      <c r="Q5806" s="3" t="s">
        <v>17595</v>
      </c>
      <c r="R5806" s="3" t="s">
        <v>6484</v>
      </c>
      <c r="S5806" s="3" t="s">
        <v>6485</v>
      </c>
      <c r="T5806" s="3" t="s">
        <v>6751</v>
      </c>
      <c r="U5806" s="3" t="s">
        <v>154</v>
      </c>
      <c r="V5806" s="3" t="s">
        <v>6672</v>
      </c>
      <c r="W5806" s="3" t="s">
        <v>154</v>
      </c>
      <c r="X5806" s="3" t="s">
        <v>154</v>
      </c>
      <c r="Y5806" s="3" t="s">
        <v>154</v>
      </c>
      <c r="Z5806" s="3" t="s">
        <v>154</v>
      </c>
      <c r="AA5806" s="3" t="s">
        <v>154</v>
      </c>
      <c r="AB5806" s="3" t="s">
        <v>154</v>
      </c>
      <c r="AC5806" s="3" t="s">
        <v>154</v>
      </c>
      <c r="AD5806" s="3" t="s">
        <v>6151</v>
      </c>
      <c r="AE5806" s="3" t="s">
        <v>6151</v>
      </c>
      <c r="AF5806" s="3" t="s">
        <v>154</v>
      </c>
      <c r="AG5806" s="3" t="s">
        <v>154</v>
      </c>
      <c r="AH5806" s="3" t="s">
        <v>6478</v>
      </c>
      <c r="AI5806" s="3" t="s">
        <v>6482</v>
      </c>
      <c r="AJ5806" s="3" t="s">
        <v>6032</v>
      </c>
    </row>
    <row r="5807" spans="1:36" ht="15">
      <c r="A5807" s="10">
        <v>5946</v>
      </c>
      <c r="B5807" t="str">
        <f>IF(K5807="总计","",INDEX(主数据!A:AD,MATCH(J5807,主数据!A:A,0),9))</f>
        <v>华北大区公司</v>
      </c>
      <c r="C5807" t="str">
        <f>IF(K5807="","",INDEX(主数据!A:AD,MATCH(J5807,主数据!A:A,0),11))</f>
        <v>北京六城区</v>
      </c>
      <c r="D5807" t="str">
        <f t="shared" si="364"/>
        <v>BJ36物业服务费标准方式4.00</v>
      </c>
      <c r="E5807" s="13" t="str">
        <f t="shared" si="365"/>
        <v>4.00</v>
      </c>
      <c r="F5807" s="13" t="str">
        <f>IF(E5807="","",IFERROR(IF(IF(K5807="","",INDEX(收费标合同信息维护!A:Q,MATCH(D5807,收费标合同信息维护!J:J,0),10))=D5807,"有","无"),"无"))</f>
        <v>无</v>
      </c>
      <c r="G5807" s="13" t="str">
        <f t="shared" si="366"/>
        <v/>
      </c>
      <c r="H5807" s="13" t="str">
        <f t="shared" si="367"/>
        <v/>
      </c>
      <c r="I5807" s="13" t="str">
        <f>IF(G5807="","",IFERROR(IF(IF(K5807="","",INDEX(收费标合同信息维护!A:Q,MATCH(G5807,收费标合同信息维护!M:M,0),13))=G5807,"有","无"),"无"))</f>
        <v/>
      </c>
      <c r="J5807" s="3" t="s">
        <v>2786</v>
      </c>
      <c r="K5807" s="3" t="s">
        <v>17587</v>
      </c>
      <c r="L5807" s="3" t="s">
        <v>6025</v>
      </c>
      <c r="M5807" s="3" t="s">
        <v>6026</v>
      </c>
      <c r="N5807" s="3" t="s">
        <v>6477</v>
      </c>
      <c r="O5807" s="3" t="s">
        <v>6478</v>
      </c>
      <c r="P5807" s="3" t="s">
        <v>17596</v>
      </c>
      <c r="Q5807" s="3" t="s">
        <v>17597</v>
      </c>
      <c r="R5807" s="3" t="s">
        <v>6484</v>
      </c>
      <c r="S5807" s="3" t="s">
        <v>6485</v>
      </c>
      <c r="T5807" s="3" t="s">
        <v>6751</v>
      </c>
      <c r="U5807" s="3" t="s">
        <v>154</v>
      </c>
      <c r="V5807" s="3" t="s">
        <v>6755</v>
      </c>
      <c r="W5807" s="3" t="s">
        <v>154</v>
      </c>
      <c r="X5807" s="3" t="s">
        <v>154</v>
      </c>
      <c r="Y5807" s="3" t="s">
        <v>154</v>
      </c>
      <c r="Z5807" s="3" t="s">
        <v>154</v>
      </c>
      <c r="AA5807" s="3" t="s">
        <v>154</v>
      </c>
      <c r="AB5807" s="3" t="s">
        <v>154</v>
      </c>
      <c r="AC5807" s="3" t="s">
        <v>154</v>
      </c>
      <c r="AD5807" s="3" t="s">
        <v>6151</v>
      </c>
      <c r="AE5807" s="3" t="s">
        <v>6151</v>
      </c>
      <c r="AF5807" s="3" t="s">
        <v>154</v>
      </c>
      <c r="AG5807" s="3" t="s">
        <v>154</v>
      </c>
      <c r="AH5807" s="3" t="s">
        <v>6478</v>
      </c>
      <c r="AI5807" s="3" t="s">
        <v>6482</v>
      </c>
      <c r="AJ5807" s="3" t="s">
        <v>6033</v>
      </c>
    </row>
    <row r="5808" spans="1:36" ht="15">
      <c r="A5808" s="10">
        <v>5947</v>
      </c>
      <c r="B5808" t="str">
        <f>IF(K5808="总计","",INDEX(主数据!A:AD,MATCH(J5808,主数据!A:A,0),9))</f>
        <v>华北大区公司</v>
      </c>
      <c r="C5808" t="str">
        <f>IF(K5808="","",INDEX(主数据!A:AD,MATCH(J5808,主数据!A:A,0),11))</f>
        <v>北京六城区</v>
      </c>
      <c r="D5808" t="str">
        <f t="shared" si="364"/>
        <v>BJ36物业服务费直接录入</v>
      </c>
      <c r="E5808" s="13" t="str">
        <f t="shared" si="365"/>
        <v/>
      </c>
      <c r="F5808" s="13" t="str">
        <f>IF(E5808="","",IFERROR(IF(IF(K5808="","",INDEX(收费标合同信息维护!A:Q,MATCH(D5808,收费标合同信息维护!J:J,0),10))=D5808,"有","无"),"无"))</f>
        <v/>
      </c>
      <c r="G5808" s="13" t="str">
        <f t="shared" si="366"/>
        <v/>
      </c>
      <c r="H5808" s="13" t="str">
        <f t="shared" si="367"/>
        <v/>
      </c>
      <c r="I5808" s="13" t="str">
        <f>IF(G5808="","",IFERROR(IF(IF(K5808="","",INDEX(收费标合同信息维护!A:Q,MATCH(G5808,收费标合同信息维护!M:M,0),13))=G5808,"有","无"),"无"))</f>
        <v/>
      </c>
      <c r="J5808" s="3" t="s">
        <v>2786</v>
      </c>
      <c r="K5808" s="3" t="s">
        <v>17587</v>
      </c>
      <c r="L5808" s="3" t="s">
        <v>6025</v>
      </c>
      <c r="M5808" s="3" t="s">
        <v>6026</v>
      </c>
      <c r="N5808" s="3" t="s">
        <v>6477</v>
      </c>
      <c r="O5808" s="3" t="s">
        <v>6478</v>
      </c>
      <c r="P5808" s="3" t="s">
        <v>17598</v>
      </c>
      <c r="Q5808" s="3" t="s">
        <v>6026</v>
      </c>
      <c r="R5808" s="3" t="s">
        <v>6479</v>
      </c>
      <c r="S5808" s="3" t="s">
        <v>6480</v>
      </c>
      <c r="T5808" s="3" t="s">
        <v>17599</v>
      </c>
      <c r="U5808" s="3" t="s">
        <v>154</v>
      </c>
      <c r="V5808" s="3" t="s">
        <v>154</v>
      </c>
      <c r="W5808" s="3" t="s">
        <v>154</v>
      </c>
      <c r="X5808" s="3" t="s">
        <v>154</v>
      </c>
      <c r="Y5808" s="3" t="s">
        <v>154</v>
      </c>
      <c r="Z5808" s="3" t="s">
        <v>154</v>
      </c>
      <c r="AA5808" s="3" t="s">
        <v>154</v>
      </c>
      <c r="AB5808" s="3" t="s">
        <v>154</v>
      </c>
      <c r="AC5808" s="3" t="s">
        <v>154</v>
      </c>
      <c r="AD5808" s="3" t="s">
        <v>6151</v>
      </c>
      <c r="AE5808" s="3" t="s">
        <v>6151</v>
      </c>
      <c r="AF5808" s="3" t="s">
        <v>154</v>
      </c>
      <c r="AG5808" s="3" t="s">
        <v>154</v>
      </c>
      <c r="AH5808" s="3" t="s">
        <v>6478</v>
      </c>
      <c r="AI5808" s="3" t="s">
        <v>6482</v>
      </c>
      <c r="AJ5808" s="3" t="s">
        <v>6489</v>
      </c>
    </row>
    <row r="5809" spans="1:36" ht="15">
      <c r="A5809" s="10">
        <v>5948</v>
      </c>
      <c r="B5809" t="str">
        <f>IF(K5809="总计","",INDEX(主数据!A:AD,MATCH(J5809,主数据!A:A,0),9))</f>
        <v>华北大区公司</v>
      </c>
      <c r="C5809" t="str">
        <f>IF(K5809="","",INDEX(主数据!A:AD,MATCH(J5809,主数据!A:A,0),11))</f>
        <v>北京六城区</v>
      </c>
      <c r="D5809" t="str">
        <f t="shared" si="364"/>
        <v>BJ36场地管理费直接录入</v>
      </c>
      <c r="E5809" s="13" t="str">
        <f t="shared" si="365"/>
        <v/>
      </c>
      <c r="F5809" s="13" t="str">
        <f>IF(E5809="","",IFERROR(IF(IF(K5809="","",INDEX(收费标合同信息维护!A:Q,MATCH(D5809,收费标合同信息维护!J:J,0),10))=D5809,"有","无"),"无"))</f>
        <v/>
      </c>
      <c r="G5809" s="13" t="str">
        <f t="shared" si="366"/>
        <v/>
      </c>
      <c r="H5809" s="13" t="str">
        <f t="shared" si="367"/>
        <v/>
      </c>
      <c r="I5809" s="13" t="str">
        <f>IF(G5809="","",IFERROR(IF(IF(K5809="","",INDEX(收费标合同信息维护!A:Q,MATCH(G5809,收费标合同信息维护!M:M,0),13))=G5809,"有","无"),"无"))</f>
        <v/>
      </c>
      <c r="J5809" s="3" t="s">
        <v>2786</v>
      </c>
      <c r="K5809" s="3" t="s">
        <v>17587</v>
      </c>
      <c r="L5809" s="3" t="s">
        <v>6832</v>
      </c>
      <c r="M5809" s="3" t="s">
        <v>6833</v>
      </c>
      <c r="N5809" s="3" t="s">
        <v>6477</v>
      </c>
      <c r="O5809" s="3" t="s">
        <v>6478</v>
      </c>
      <c r="P5809" s="3" t="s">
        <v>17600</v>
      </c>
      <c r="Q5809" s="3" t="s">
        <v>6833</v>
      </c>
      <c r="R5809" s="3" t="s">
        <v>6479</v>
      </c>
      <c r="S5809" s="3" t="s">
        <v>6480</v>
      </c>
      <c r="T5809" s="3" t="s">
        <v>17601</v>
      </c>
      <c r="U5809" s="3" t="s">
        <v>154</v>
      </c>
      <c r="V5809" s="3" t="s">
        <v>154</v>
      </c>
      <c r="W5809" s="3" t="s">
        <v>154</v>
      </c>
      <c r="X5809" s="3" t="s">
        <v>154</v>
      </c>
      <c r="Y5809" s="3" t="s">
        <v>154</v>
      </c>
      <c r="Z5809" s="3" t="s">
        <v>154</v>
      </c>
      <c r="AA5809" s="3" t="s">
        <v>154</v>
      </c>
      <c r="AB5809" s="3" t="s">
        <v>154</v>
      </c>
      <c r="AC5809" s="3" t="s">
        <v>154</v>
      </c>
      <c r="AD5809" s="3" t="s">
        <v>6151</v>
      </c>
      <c r="AE5809" s="3" t="s">
        <v>6151</v>
      </c>
      <c r="AF5809" s="3" t="s">
        <v>154</v>
      </c>
      <c r="AG5809" s="3" t="s">
        <v>154</v>
      </c>
      <c r="AH5809" s="3" t="s">
        <v>6478</v>
      </c>
      <c r="AI5809" s="3" t="s">
        <v>6482</v>
      </c>
      <c r="AJ5809" s="3" t="s">
        <v>6489</v>
      </c>
    </row>
    <row r="5810" spans="1:36" ht="30">
      <c r="A5810" s="10">
        <v>5949</v>
      </c>
      <c r="B5810" t="str">
        <f>IF(K5810="总计","",INDEX(主数据!A:AD,MATCH(J5810,主数据!A:A,0),9))</f>
        <v>华北大区公司</v>
      </c>
      <c r="C5810" t="str">
        <f>IF(K5810="","",INDEX(主数据!A:AD,MATCH(J5810,主数据!A:A,0),11))</f>
        <v>北京六城区</v>
      </c>
      <c r="D5810" t="str">
        <f t="shared" si="364"/>
        <v>BJ36开发商委托停车管理费（固定）标准方式0.89</v>
      </c>
      <c r="E5810" s="13" t="str">
        <f t="shared" si="365"/>
        <v>0.89</v>
      </c>
      <c r="F5810" s="13" t="str">
        <f>IF(E5810="","",IFERROR(IF(IF(K5810="","",INDEX(收费标合同信息维护!A:Q,MATCH(D5810,收费标合同信息维护!J:J,0),10))=D5810,"有","无"),"无"))</f>
        <v>无</v>
      </c>
      <c r="G5810" s="13" t="str">
        <f t="shared" si="366"/>
        <v/>
      </c>
      <c r="H5810" s="13" t="str">
        <f t="shared" si="367"/>
        <v/>
      </c>
      <c r="I5810" s="13" t="str">
        <f>IF(G5810="","",IFERROR(IF(IF(K5810="","",INDEX(收费标合同信息维护!A:Q,MATCH(G5810,收费标合同信息维护!M:M,0),13))=G5810,"有","无"),"无"))</f>
        <v/>
      </c>
      <c r="J5810" s="3" t="s">
        <v>2786</v>
      </c>
      <c r="K5810" s="3" t="s">
        <v>17587</v>
      </c>
      <c r="L5810" s="3" t="s">
        <v>6512</v>
      </c>
      <c r="M5810" s="3" t="s">
        <v>6513</v>
      </c>
      <c r="N5810" s="3" t="s">
        <v>6477</v>
      </c>
      <c r="O5810" s="3" t="s">
        <v>6478</v>
      </c>
      <c r="P5810" s="3" t="s">
        <v>17602</v>
      </c>
      <c r="Q5810" s="3" t="s">
        <v>17603</v>
      </c>
      <c r="R5810" s="3" t="s">
        <v>6484</v>
      </c>
      <c r="S5810" s="3" t="s">
        <v>6485</v>
      </c>
      <c r="T5810" s="3" t="s">
        <v>13131</v>
      </c>
      <c r="U5810" s="3" t="s">
        <v>154</v>
      </c>
      <c r="V5810" s="3" t="s">
        <v>15956</v>
      </c>
      <c r="W5810" s="3" t="s">
        <v>154</v>
      </c>
      <c r="X5810" s="3" t="s">
        <v>154</v>
      </c>
      <c r="Y5810" s="3" t="s">
        <v>154</v>
      </c>
      <c r="Z5810" s="3" t="s">
        <v>154</v>
      </c>
      <c r="AA5810" s="3" t="s">
        <v>154</v>
      </c>
      <c r="AB5810" s="3" t="s">
        <v>154</v>
      </c>
      <c r="AC5810" s="3" t="s">
        <v>154</v>
      </c>
      <c r="AD5810" s="3" t="s">
        <v>6151</v>
      </c>
      <c r="AE5810" s="3" t="s">
        <v>6151</v>
      </c>
      <c r="AF5810" s="3" t="s">
        <v>154</v>
      </c>
      <c r="AG5810" s="3" t="s">
        <v>154</v>
      </c>
      <c r="AH5810" s="3" t="s">
        <v>6597</v>
      </c>
      <c r="AI5810" s="3" t="s">
        <v>6727</v>
      </c>
      <c r="AJ5810" s="3" t="s">
        <v>6489</v>
      </c>
    </row>
    <row r="5811" spans="1:36" ht="15">
      <c r="A5811" s="10">
        <v>5950</v>
      </c>
      <c r="B5811" t="str">
        <f>IF(K5811="总计","",INDEX(主数据!A:AD,MATCH(J5811,主数据!A:A,0),9))</f>
        <v>华北大区公司</v>
      </c>
      <c r="C5811" t="str">
        <f>IF(K5811="","",INDEX(主数据!A:AD,MATCH(J5811,主数据!A:A,0),11))</f>
        <v>北京六城区</v>
      </c>
      <c r="D5811" t="str">
        <f t="shared" si="364"/>
        <v>BJ36电费标准方式1.20</v>
      </c>
      <c r="E5811" s="13" t="str">
        <f t="shared" si="365"/>
        <v>1.20</v>
      </c>
      <c r="F5811" s="13" t="str">
        <f>IF(E5811="","",IFERROR(IF(IF(K5811="","",INDEX(收费标合同信息维护!A:Q,MATCH(D5811,收费标合同信息维护!J:J,0),10))=D5811,"有","无"),"无"))</f>
        <v>无</v>
      </c>
      <c r="G5811" s="13" t="str">
        <f t="shared" si="366"/>
        <v/>
      </c>
      <c r="H5811" s="13" t="str">
        <f t="shared" si="367"/>
        <v/>
      </c>
      <c r="I5811" s="13" t="str">
        <f>IF(G5811="","",IFERROR(IF(IF(K5811="","",INDEX(收费标合同信息维护!A:Q,MATCH(G5811,收费标合同信息维护!M:M,0),13))=G5811,"有","无"),"无"))</f>
        <v/>
      </c>
      <c r="J5811" s="3" t="s">
        <v>2786</v>
      </c>
      <c r="K5811" s="3" t="s">
        <v>17587</v>
      </c>
      <c r="L5811" s="3" t="s">
        <v>6601</v>
      </c>
      <c r="M5811" s="3" t="s">
        <v>6602</v>
      </c>
      <c r="N5811" s="3" t="s">
        <v>6603</v>
      </c>
      <c r="O5811" s="3" t="s">
        <v>6478</v>
      </c>
      <c r="P5811" s="3" t="s">
        <v>17604</v>
      </c>
      <c r="Q5811" s="3" t="s">
        <v>6613</v>
      </c>
      <c r="R5811" s="3" t="s">
        <v>6484</v>
      </c>
      <c r="S5811" s="3" t="s">
        <v>6491</v>
      </c>
      <c r="T5811" s="3" t="s">
        <v>7336</v>
      </c>
      <c r="U5811" s="3" t="s">
        <v>154</v>
      </c>
      <c r="V5811" s="3" t="s">
        <v>6614</v>
      </c>
      <c r="W5811" s="3" t="s">
        <v>154</v>
      </c>
      <c r="X5811" s="3" t="s">
        <v>154</v>
      </c>
      <c r="Y5811" s="3" t="s">
        <v>154</v>
      </c>
      <c r="Z5811" s="3" t="s">
        <v>154</v>
      </c>
      <c r="AA5811" s="3" t="s">
        <v>154</v>
      </c>
      <c r="AB5811" s="3" t="s">
        <v>154</v>
      </c>
      <c r="AC5811" s="3" t="s">
        <v>154</v>
      </c>
      <c r="AD5811" s="3" t="s">
        <v>6151</v>
      </c>
      <c r="AE5811" s="3" t="s">
        <v>6151</v>
      </c>
      <c r="AF5811" s="3" t="s">
        <v>154</v>
      </c>
      <c r="AG5811" s="3" t="s">
        <v>154</v>
      </c>
      <c r="AH5811" s="3" t="s">
        <v>6478</v>
      </c>
      <c r="AI5811" s="3" t="s">
        <v>6482</v>
      </c>
      <c r="AJ5811" s="3" t="s">
        <v>6489</v>
      </c>
    </row>
    <row r="5812" spans="1:36" ht="15">
      <c r="A5812" s="10">
        <v>5951</v>
      </c>
      <c r="B5812" t="str">
        <f>IF(K5812="总计","",INDEX(主数据!A:AD,MATCH(J5812,主数据!A:A,0),9))</f>
        <v>华北大区公司</v>
      </c>
      <c r="C5812" t="str">
        <f>IF(K5812="","",INDEX(主数据!A:AD,MATCH(J5812,主数据!A:A,0),11))</f>
        <v>北京六城区</v>
      </c>
      <c r="D5812" t="str">
        <f t="shared" si="364"/>
        <v>BJ36电费标准方式0.89</v>
      </c>
      <c r="E5812" s="13" t="str">
        <f t="shared" si="365"/>
        <v>0.89</v>
      </c>
      <c r="F5812" s="13" t="str">
        <f>IF(E5812="","",IFERROR(IF(IF(K5812="","",INDEX(收费标合同信息维护!A:Q,MATCH(D5812,收费标合同信息维护!J:J,0),10))=D5812,"有","无"),"无"))</f>
        <v>无</v>
      </c>
      <c r="G5812" s="13" t="str">
        <f t="shared" si="366"/>
        <v/>
      </c>
      <c r="H5812" s="13" t="str">
        <f t="shared" si="367"/>
        <v/>
      </c>
      <c r="I5812" s="13" t="str">
        <f>IF(G5812="","",IFERROR(IF(IF(K5812="","",INDEX(收费标合同信息维护!A:Q,MATCH(G5812,收费标合同信息维护!M:M,0),13))=G5812,"有","无"),"无"))</f>
        <v/>
      </c>
      <c r="J5812" s="3" t="s">
        <v>2786</v>
      </c>
      <c r="K5812" s="3" t="s">
        <v>17587</v>
      </c>
      <c r="L5812" s="3" t="s">
        <v>6601</v>
      </c>
      <c r="M5812" s="3" t="s">
        <v>6602</v>
      </c>
      <c r="N5812" s="3" t="s">
        <v>6603</v>
      </c>
      <c r="O5812" s="3" t="s">
        <v>6478</v>
      </c>
      <c r="P5812" s="3" t="s">
        <v>17605</v>
      </c>
      <c r="Q5812" s="3" t="s">
        <v>16956</v>
      </c>
      <c r="R5812" s="3" t="s">
        <v>6484</v>
      </c>
      <c r="S5812" s="3" t="s">
        <v>6491</v>
      </c>
      <c r="T5812" s="3" t="s">
        <v>13131</v>
      </c>
      <c r="U5812" s="3" t="s">
        <v>154</v>
      </c>
      <c r="V5812" s="3" t="s">
        <v>15956</v>
      </c>
      <c r="W5812" s="3" t="s">
        <v>154</v>
      </c>
      <c r="X5812" s="3" t="s">
        <v>154</v>
      </c>
      <c r="Y5812" s="3" t="s">
        <v>154</v>
      </c>
      <c r="Z5812" s="3" t="s">
        <v>154</v>
      </c>
      <c r="AA5812" s="3" t="s">
        <v>154</v>
      </c>
      <c r="AB5812" s="3" t="s">
        <v>154</v>
      </c>
      <c r="AC5812" s="3" t="s">
        <v>154</v>
      </c>
      <c r="AD5812" s="3" t="s">
        <v>6151</v>
      </c>
      <c r="AE5812" s="3" t="s">
        <v>6151</v>
      </c>
      <c r="AF5812" s="3" t="s">
        <v>154</v>
      </c>
      <c r="AG5812" s="3" t="s">
        <v>154</v>
      </c>
      <c r="AH5812" s="3" t="s">
        <v>6597</v>
      </c>
      <c r="AI5812" s="3" t="s">
        <v>6482</v>
      </c>
      <c r="AJ5812" s="3" t="s">
        <v>6489</v>
      </c>
    </row>
    <row r="5813" spans="1:36" ht="15">
      <c r="A5813" s="10">
        <v>5952</v>
      </c>
      <c r="B5813" t="str">
        <f>IF(K5813="总计","",INDEX(主数据!A:AD,MATCH(J5813,主数据!A:A,0),9))</f>
        <v>华北大区公司</v>
      </c>
      <c r="C5813" t="str">
        <f>IF(K5813="","",INDEX(主数据!A:AD,MATCH(J5813,主数据!A:A,0),11))</f>
        <v>北京六城区</v>
      </c>
      <c r="D5813" t="str">
        <f t="shared" si="364"/>
        <v>BJ36电费标准方式0.89</v>
      </c>
      <c r="E5813" s="13" t="str">
        <f t="shared" si="365"/>
        <v>0.89</v>
      </c>
      <c r="F5813" s="13" t="str">
        <f>IF(E5813="","",IFERROR(IF(IF(K5813="","",INDEX(收费标合同信息维护!A:Q,MATCH(D5813,收费标合同信息维护!J:J,0),10))=D5813,"有","无"),"无"))</f>
        <v>无</v>
      </c>
      <c r="G5813" s="13" t="str">
        <f t="shared" si="366"/>
        <v/>
      </c>
      <c r="H5813" s="13" t="str">
        <f t="shared" si="367"/>
        <v/>
      </c>
      <c r="I5813" s="13" t="str">
        <f>IF(G5813="","",IFERROR(IF(IF(K5813="","",INDEX(收费标合同信息维护!A:Q,MATCH(G5813,收费标合同信息维护!M:M,0),13))=G5813,"有","无"),"无"))</f>
        <v/>
      </c>
      <c r="J5813" s="3" t="s">
        <v>2786</v>
      </c>
      <c r="K5813" s="3" t="s">
        <v>17587</v>
      </c>
      <c r="L5813" s="3" t="s">
        <v>6601</v>
      </c>
      <c r="M5813" s="3" t="s">
        <v>6602</v>
      </c>
      <c r="N5813" s="3" t="s">
        <v>6603</v>
      </c>
      <c r="O5813" s="3" t="s">
        <v>6478</v>
      </c>
      <c r="P5813" s="3" t="s">
        <v>17606</v>
      </c>
      <c r="Q5813" s="3" t="s">
        <v>17607</v>
      </c>
      <c r="R5813" s="3" t="s">
        <v>6484</v>
      </c>
      <c r="S5813" s="3" t="s">
        <v>6491</v>
      </c>
      <c r="T5813" s="3" t="s">
        <v>13131</v>
      </c>
      <c r="U5813" s="3" t="s">
        <v>154</v>
      </c>
      <c r="V5813" s="3" t="s">
        <v>15956</v>
      </c>
      <c r="W5813" s="3" t="s">
        <v>154</v>
      </c>
      <c r="X5813" s="3" t="s">
        <v>154</v>
      </c>
      <c r="Y5813" s="3" t="s">
        <v>154</v>
      </c>
      <c r="Z5813" s="3" t="s">
        <v>154</v>
      </c>
      <c r="AA5813" s="3" t="s">
        <v>154</v>
      </c>
      <c r="AB5813" s="3" t="s">
        <v>154</v>
      </c>
      <c r="AC5813" s="3" t="s">
        <v>154</v>
      </c>
      <c r="AD5813" s="3" t="s">
        <v>6151</v>
      </c>
      <c r="AE5813" s="3" t="s">
        <v>6151</v>
      </c>
      <c r="AF5813" s="3" t="s">
        <v>154</v>
      </c>
      <c r="AG5813" s="3" t="s">
        <v>154</v>
      </c>
      <c r="AH5813" s="3" t="s">
        <v>6478</v>
      </c>
      <c r="AI5813" s="3" t="s">
        <v>6482</v>
      </c>
      <c r="AJ5813" s="3" t="s">
        <v>6489</v>
      </c>
    </row>
    <row r="5814" spans="1:36" ht="15">
      <c r="A5814" s="10">
        <v>5953</v>
      </c>
      <c r="B5814" t="str">
        <f>IF(K5814="总计","",INDEX(主数据!A:AD,MATCH(J5814,主数据!A:A,0),9))</f>
        <v>华北大区公司</v>
      </c>
      <c r="C5814" t="str">
        <f>IF(K5814="","",INDEX(主数据!A:AD,MATCH(J5814,主数据!A:A,0),11))</f>
        <v>北京六城区</v>
      </c>
      <c r="D5814" t="str">
        <f t="shared" si="364"/>
        <v>BJ36自来水费（简易征收）标准方式9.50</v>
      </c>
      <c r="E5814" s="13" t="str">
        <f t="shared" si="365"/>
        <v>9.50</v>
      </c>
      <c r="F5814" s="13" t="str">
        <f>IF(E5814="","",IFERROR(IF(IF(K5814="","",INDEX(收费标合同信息维护!A:Q,MATCH(D5814,收费标合同信息维护!J:J,0),10))=D5814,"有","无"),"无"))</f>
        <v>无</v>
      </c>
      <c r="G5814" s="13" t="str">
        <f t="shared" si="366"/>
        <v/>
      </c>
      <c r="H5814" s="13" t="str">
        <f t="shared" si="367"/>
        <v/>
      </c>
      <c r="I5814" s="13" t="str">
        <f>IF(G5814="","",IFERROR(IF(IF(K5814="","",INDEX(收费标合同信息维护!A:Q,MATCH(G5814,收费标合同信息维护!M:M,0),13))=G5814,"有","无"),"无"))</f>
        <v/>
      </c>
      <c r="J5814" s="3" t="s">
        <v>2786</v>
      </c>
      <c r="K5814" s="3" t="s">
        <v>17587</v>
      </c>
      <c r="L5814" s="3" t="s">
        <v>6615</v>
      </c>
      <c r="M5814" s="3" t="s">
        <v>6616</v>
      </c>
      <c r="N5814" s="3" t="s">
        <v>6603</v>
      </c>
      <c r="O5814" s="3" t="s">
        <v>6478</v>
      </c>
      <c r="P5814" s="3" t="s">
        <v>17608</v>
      </c>
      <c r="Q5814" s="3" t="s">
        <v>17609</v>
      </c>
      <c r="R5814" s="3" t="s">
        <v>6484</v>
      </c>
      <c r="S5814" s="3" t="s">
        <v>6491</v>
      </c>
      <c r="T5814" s="3" t="s">
        <v>17610</v>
      </c>
      <c r="U5814" s="3" t="s">
        <v>154</v>
      </c>
      <c r="V5814" s="3" t="s">
        <v>6619</v>
      </c>
      <c r="W5814" s="3" t="s">
        <v>154</v>
      </c>
      <c r="X5814" s="3" t="s">
        <v>154</v>
      </c>
      <c r="Y5814" s="3" t="s">
        <v>154</v>
      </c>
      <c r="Z5814" s="3" t="s">
        <v>154</v>
      </c>
      <c r="AA5814" s="3" t="s">
        <v>154</v>
      </c>
      <c r="AB5814" s="3" t="s">
        <v>154</v>
      </c>
      <c r="AC5814" s="3" t="s">
        <v>154</v>
      </c>
      <c r="AD5814" s="3" t="s">
        <v>6151</v>
      </c>
      <c r="AE5814" s="3" t="s">
        <v>6151</v>
      </c>
      <c r="AF5814" s="3" t="s">
        <v>154</v>
      </c>
      <c r="AG5814" s="3" t="s">
        <v>154</v>
      </c>
      <c r="AH5814" s="3" t="s">
        <v>6478</v>
      </c>
      <c r="AI5814" s="3" t="s">
        <v>6482</v>
      </c>
      <c r="AJ5814" s="3" t="s">
        <v>6489</v>
      </c>
    </row>
    <row r="5815" spans="1:36" ht="15">
      <c r="A5815" s="10">
        <v>5954</v>
      </c>
      <c r="B5815" t="str">
        <f>IF(K5815="总计","",INDEX(主数据!A:AD,MATCH(J5815,主数据!A:A,0),9))</f>
        <v>华北大区公司</v>
      </c>
      <c r="C5815" t="str">
        <f>IF(K5815="","",INDEX(主数据!A:AD,MATCH(J5815,主数据!A:A,0),11))</f>
        <v>北京六城区</v>
      </c>
      <c r="D5815" t="str">
        <f t="shared" si="364"/>
        <v>BJ36中水费标准方式4.75</v>
      </c>
      <c r="E5815" s="13" t="str">
        <f t="shared" si="365"/>
        <v>4.75</v>
      </c>
      <c r="F5815" s="13" t="str">
        <f>IF(E5815="","",IFERROR(IF(IF(K5815="","",INDEX(收费标合同信息维护!A:Q,MATCH(D5815,收费标合同信息维护!J:J,0),10))=D5815,"有","无"),"无"))</f>
        <v>无</v>
      </c>
      <c r="G5815" s="13" t="str">
        <f t="shared" si="366"/>
        <v/>
      </c>
      <c r="H5815" s="13" t="str">
        <f t="shared" si="367"/>
        <v/>
      </c>
      <c r="I5815" s="13" t="str">
        <f>IF(G5815="","",IFERROR(IF(IF(K5815="","",INDEX(收费标合同信息维护!A:Q,MATCH(G5815,收费标合同信息维护!M:M,0),13))=G5815,"有","无"),"无"))</f>
        <v/>
      </c>
      <c r="J5815" s="3" t="s">
        <v>2786</v>
      </c>
      <c r="K5815" s="3" t="s">
        <v>17587</v>
      </c>
      <c r="L5815" s="3" t="s">
        <v>6730</v>
      </c>
      <c r="M5815" s="3" t="s">
        <v>6731</v>
      </c>
      <c r="N5815" s="3" t="s">
        <v>6603</v>
      </c>
      <c r="O5815" s="3" t="s">
        <v>6478</v>
      </c>
      <c r="P5815" s="3" t="s">
        <v>17611</v>
      </c>
      <c r="Q5815" s="3" t="s">
        <v>17612</v>
      </c>
      <c r="R5815" s="3" t="s">
        <v>6484</v>
      </c>
      <c r="S5815" s="3" t="s">
        <v>6491</v>
      </c>
      <c r="T5815" s="3" t="s">
        <v>17613</v>
      </c>
      <c r="U5815" s="3" t="s">
        <v>154</v>
      </c>
      <c r="V5815" s="3" t="s">
        <v>17614</v>
      </c>
      <c r="W5815" s="3" t="s">
        <v>154</v>
      </c>
      <c r="X5815" s="3" t="s">
        <v>154</v>
      </c>
      <c r="Y5815" s="3" t="s">
        <v>154</v>
      </c>
      <c r="Z5815" s="3" t="s">
        <v>154</v>
      </c>
      <c r="AA5815" s="3" t="s">
        <v>154</v>
      </c>
      <c r="AB5815" s="3" t="s">
        <v>154</v>
      </c>
      <c r="AC5815" s="3" t="s">
        <v>154</v>
      </c>
      <c r="AD5815" s="3" t="s">
        <v>6151</v>
      </c>
      <c r="AE5815" s="3" t="s">
        <v>6151</v>
      </c>
      <c r="AF5815" s="3" t="s">
        <v>154</v>
      </c>
      <c r="AG5815" s="3" t="s">
        <v>154</v>
      </c>
      <c r="AH5815" s="3" t="s">
        <v>6478</v>
      </c>
      <c r="AI5815" s="3" t="s">
        <v>6482</v>
      </c>
      <c r="AJ5815" s="3" t="s">
        <v>6489</v>
      </c>
    </row>
    <row r="5816" spans="1:36" ht="15">
      <c r="A5816" s="10">
        <v>5955</v>
      </c>
      <c r="B5816" t="str">
        <f>IF(K5816="总计","",INDEX(主数据!A:AD,MATCH(J5816,主数据!A:A,0),9))</f>
        <v>环渤海大区公司</v>
      </c>
      <c r="C5816" t="str">
        <f>IF(K5816="","",INDEX(主数据!A:AD,MATCH(J5816,主数据!A:A,0),11))</f>
        <v>天津南区</v>
      </c>
      <c r="D5816" t="str">
        <f t="shared" si="364"/>
        <v>TJ62物业服务费标准方式3.20</v>
      </c>
      <c r="E5816" s="13" t="str">
        <f t="shared" si="365"/>
        <v>3.20</v>
      </c>
      <c r="F5816" s="13" t="str">
        <f>IF(E5816="","",IFERROR(IF(IF(K5816="","",INDEX(收费标合同信息维护!A:Q,MATCH(D5816,收费标合同信息维护!J:J,0),10))=D5816,"有","无"),"无"))</f>
        <v>无</v>
      </c>
      <c r="G5816" s="13" t="str">
        <f t="shared" si="366"/>
        <v/>
      </c>
      <c r="H5816" s="13" t="str">
        <f t="shared" si="367"/>
        <v/>
      </c>
      <c r="I5816" s="13" t="str">
        <f>IF(G5816="","",IFERROR(IF(IF(K5816="","",INDEX(收费标合同信息维护!A:Q,MATCH(G5816,收费标合同信息维护!M:M,0),13))=G5816,"有","无"),"无"))</f>
        <v/>
      </c>
      <c r="J5816" s="3" t="s">
        <v>2854</v>
      </c>
      <c r="K5816" s="3" t="s">
        <v>17615</v>
      </c>
      <c r="L5816" s="3" t="s">
        <v>6025</v>
      </c>
      <c r="M5816" s="3" t="s">
        <v>6026</v>
      </c>
      <c r="N5816" s="3" t="s">
        <v>6477</v>
      </c>
      <c r="O5816" s="3" t="s">
        <v>6478</v>
      </c>
      <c r="P5816" s="3" t="s">
        <v>6721</v>
      </c>
      <c r="Q5816" s="3" t="s">
        <v>17616</v>
      </c>
      <c r="R5816" s="3" t="s">
        <v>6484</v>
      </c>
      <c r="S5816" s="3" t="s">
        <v>6491</v>
      </c>
      <c r="T5816" s="3" t="s">
        <v>6684</v>
      </c>
      <c r="U5816" s="3" t="s">
        <v>154</v>
      </c>
      <c r="V5816" s="3" t="s">
        <v>6857</v>
      </c>
      <c r="W5816" s="3" t="s">
        <v>154</v>
      </c>
      <c r="X5816" s="3" t="s">
        <v>154</v>
      </c>
      <c r="Y5816" s="3" t="s">
        <v>154</v>
      </c>
      <c r="Z5816" s="3" t="s">
        <v>154</v>
      </c>
      <c r="AA5816" s="3" t="s">
        <v>154</v>
      </c>
      <c r="AB5816" s="3" t="s">
        <v>154</v>
      </c>
      <c r="AC5816" s="3" t="s">
        <v>154</v>
      </c>
      <c r="AD5816" s="3" t="s">
        <v>6151</v>
      </c>
      <c r="AE5816" s="3" t="s">
        <v>6151</v>
      </c>
      <c r="AF5816" s="3" t="s">
        <v>154</v>
      </c>
      <c r="AG5816" s="3" t="s">
        <v>154</v>
      </c>
      <c r="AH5816" s="3" t="s">
        <v>6478</v>
      </c>
      <c r="AI5816" s="3" t="s">
        <v>6482</v>
      </c>
      <c r="AJ5816" s="3" t="s">
        <v>6432</v>
      </c>
    </row>
    <row r="5817" spans="1:36" ht="15">
      <c r="A5817" s="10">
        <v>5956</v>
      </c>
      <c r="B5817" t="str">
        <f>IF(K5817="总计","",INDEX(主数据!A:AD,MATCH(J5817,主数据!A:A,0),9))</f>
        <v>环渤海大区公司</v>
      </c>
      <c r="C5817" t="str">
        <f>IF(K5817="","",INDEX(主数据!A:AD,MATCH(J5817,主数据!A:A,0),11))</f>
        <v>天津南区</v>
      </c>
      <c r="D5817" t="str">
        <f t="shared" si="364"/>
        <v>TJ62物业服务费标准方式3.96</v>
      </c>
      <c r="E5817" s="13" t="str">
        <f t="shared" si="365"/>
        <v>3.96</v>
      </c>
      <c r="F5817" s="13" t="str">
        <f>IF(E5817="","",IFERROR(IF(IF(K5817="","",INDEX(收费标合同信息维护!A:Q,MATCH(D5817,收费标合同信息维护!J:J,0),10))=D5817,"有","无"),"无"))</f>
        <v>无</v>
      </c>
      <c r="G5817" s="13" t="str">
        <f t="shared" si="366"/>
        <v/>
      </c>
      <c r="H5817" s="13" t="str">
        <f t="shared" si="367"/>
        <v/>
      </c>
      <c r="I5817" s="13" t="str">
        <f>IF(G5817="","",IFERROR(IF(IF(K5817="","",INDEX(收费标合同信息维护!A:Q,MATCH(G5817,收费标合同信息维护!M:M,0),13))=G5817,"有","无"),"无"))</f>
        <v/>
      </c>
      <c r="J5817" s="3" t="s">
        <v>2854</v>
      </c>
      <c r="K5817" s="3" t="s">
        <v>17615</v>
      </c>
      <c r="L5817" s="3" t="s">
        <v>6025</v>
      </c>
      <c r="M5817" s="3" t="s">
        <v>6026</v>
      </c>
      <c r="N5817" s="3" t="s">
        <v>6477</v>
      </c>
      <c r="O5817" s="3" t="s">
        <v>6478</v>
      </c>
      <c r="P5817" s="3" t="s">
        <v>6683</v>
      </c>
      <c r="Q5817" s="3" t="s">
        <v>17617</v>
      </c>
      <c r="R5817" s="3" t="s">
        <v>6484</v>
      </c>
      <c r="S5817" s="3" t="s">
        <v>6491</v>
      </c>
      <c r="T5817" s="3" t="s">
        <v>6684</v>
      </c>
      <c r="U5817" s="3" t="s">
        <v>154</v>
      </c>
      <c r="V5817" s="3" t="s">
        <v>9367</v>
      </c>
      <c r="W5817" s="3" t="s">
        <v>154</v>
      </c>
      <c r="X5817" s="3" t="s">
        <v>154</v>
      </c>
      <c r="Y5817" s="3" t="s">
        <v>154</v>
      </c>
      <c r="Z5817" s="3" t="s">
        <v>154</v>
      </c>
      <c r="AA5817" s="3" t="s">
        <v>154</v>
      </c>
      <c r="AB5817" s="3" t="s">
        <v>154</v>
      </c>
      <c r="AC5817" s="3" t="s">
        <v>154</v>
      </c>
      <c r="AD5817" s="3" t="s">
        <v>6151</v>
      </c>
      <c r="AE5817" s="3" t="s">
        <v>6151</v>
      </c>
      <c r="AF5817" s="3" t="s">
        <v>154</v>
      </c>
      <c r="AG5817" s="3" t="s">
        <v>154</v>
      </c>
      <c r="AH5817" s="3" t="s">
        <v>6478</v>
      </c>
      <c r="AI5817" s="3" t="s">
        <v>6482</v>
      </c>
      <c r="AJ5817" s="3" t="s">
        <v>6035</v>
      </c>
    </row>
    <row r="5818" spans="1:36" ht="15">
      <c r="A5818" s="10">
        <v>5957</v>
      </c>
      <c r="B5818" t="str">
        <f>IF(K5818="总计","",INDEX(主数据!A:AD,MATCH(J5818,主数据!A:A,0),9))</f>
        <v>环渤海大区公司</v>
      </c>
      <c r="C5818" t="str">
        <f>IF(K5818="","",INDEX(主数据!A:AD,MATCH(J5818,主数据!A:A,0),11))</f>
        <v>天津南区</v>
      </c>
      <c r="D5818" t="str">
        <f t="shared" si="364"/>
        <v>TJ62物业服务费标准方式6.50</v>
      </c>
      <c r="E5818" s="13" t="str">
        <f t="shared" si="365"/>
        <v>6.50</v>
      </c>
      <c r="F5818" s="13" t="str">
        <f>IF(E5818="","",IFERROR(IF(IF(K5818="","",INDEX(收费标合同信息维护!A:Q,MATCH(D5818,收费标合同信息维护!J:J,0),10))=D5818,"有","无"),"无"))</f>
        <v>无</v>
      </c>
      <c r="G5818" s="13" t="str">
        <f t="shared" si="366"/>
        <v/>
      </c>
      <c r="H5818" s="13" t="str">
        <f t="shared" si="367"/>
        <v/>
      </c>
      <c r="I5818" s="13" t="str">
        <f>IF(G5818="","",IFERROR(IF(IF(K5818="","",INDEX(收费标合同信息维护!A:Q,MATCH(G5818,收费标合同信息维护!M:M,0),13))=G5818,"有","无"),"无"))</f>
        <v/>
      </c>
      <c r="J5818" s="3" t="s">
        <v>2854</v>
      </c>
      <c r="K5818" s="3" t="s">
        <v>17615</v>
      </c>
      <c r="L5818" s="3" t="s">
        <v>6025</v>
      </c>
      <c r="M5818" s="3" t="s">
        <v>6026</v>
      </c>
      <c r="N5818" s="3" t="s">
        <v>6477</v>
      </c>
      <c r="O5818" s="3" t="s">
        <v>6478</v>
      </c>
      <c r="P5818" s="3" t="s">
        <v>7354</v>
      </c>
      <c r="Q5818" s="3" t="s">
        <v>17618</v>
      </c>
      <c r="R5818" s="3" t="s">
        <v>6484</v>
      </c>
      <c r="S5818" s="3" t="s">
        <v>6491</v>
      </c>
      <c r="T5818" s="3" t="s">
        <v>6684</v>
      </c>
      <c r="U5818" s="3" t="s">
        <v>154</v>
      </c>
      <c r="V5818" s="3" t="s">
        <v>6787</v>
      </c>
      <c r="W5818" s="3" t="s">
        <v>154</v>
      </c>
      <c r="X5818" s="3" t="s">
        <v>154</v>
      </c>
      <c r="Y5818" s="3" t="s">
        <v>154</v>
      </c>
      <c r="Z5818" s="3" t="s">
        <v>154</v>
      </c>
      <c r="AA5818" s="3" t="s">
        <v>154</v>
      </c>
      <c r="AB5818" s="3" t="s">
        <v>154</v>
      </c>
      <c r="AC5818" s="3" t="s">
        <v>154</v>
      </c>
      <c r="AD5818" s="3" t="s">
        <v>6151</v>
      </c>
      <c r="AE5818" s="3" t="s">
        <v>6151</v>
      </c>
      <c r="AF5818" s="3" t="s">
        <v>154</v>
      </c>
      <c r="AG5818" s="3" t="s">
        <v>154</v>
      </c>
      <c r="AH5818" s="3" t="s">
        <v>6478</v>
      </c>
      <c r="AI5818" s="3" t="s">
        <v>6482</v>
      </c>
      <c r="AJ5818" s="3" t="s">
        <v>19</v>
      </c>
    </row>
    <row r="5819" spans="1:36" ht="30">
      <c r="A5819" s="10">
        <v>5958</v>
      </c>
      <c r="B5819" t="str">
        <f>IF(K5819="总计","",INDEX(主数据!A:AD,MATCH(J5819,主数据!A:A,0),9))</f>
        <v>环渤海大区公司</v>
      </c>
      <c r="C5819" t="str">
        <f>IF(K5819="","",INDEX(主数据!A:AD,MATCH(J5819,主数据!A:A,0),11))</f>
        <v>天津南区</v>
      </c>
      <c r="D5819" t="str">
        <f t="shared" si="364"/>
        <v>TJ62开发商委托停车管理费（固定）定额</v>
      </c>
      <c r="E5819" s="13" t="str">
        <f t="shared" si="365"/>
        <v/>
      </c>
      <c r="F5819" s="13" t="str">
        <f>IF(E5819="","",IFERROR(IF(IF(K5819="","",INDEX(收费标合同信息维护!A:Q,MATCH(D5819,收费标合同信息维护!J:J,0),10))=D5819,"有","无"),"无"))</f>
        <v/>
      </c>
      <c r="G5819" s="13" t="str">
        <f t="shared" si="366"/>
        <v>TJ62开发商委托停车管理费（固定）定额32512.00</v>
      </c>
      <c r="H5819" s="13" t="str">
        <f t="shared" si="367"/>
        <v>32512.00</v>
      </c>
      <c r="I5819" s="13" t="str">
        <f>IF(G5819="","",IFERROR(IF(IF(K5819="","",INDEX(收费标合同信息维护!A:Q,MATCH(G5819,收费标合同信息维护!M:M,0),13))=G5819,"有","无"),"无"))</f>
        <v>无</v>
      </c>
      <c r="J5819" s="3" t="s">
        <v>2854</v>
      </c>
      <c r="K5819" s="3" t="s">
        <v>17615</v>
      </c>
      <c r="L5819" s="3" t="s">
        <v>6512</v>
      </c>
      <c r="M5819" s="3" t="s">
        <v>6513</v>
      </c>
      <c r="N5819" s="3" t="s">
        <v>6477</v>
      </c>
      <c r="O5819" s="3" t="s">
        <v>6478</v>
      </c>
      <c r="P5819" s="3" t="s">
        <v>17619</v>
      </c>
      <c r="Q5819" s="3" t="s">
        <v>17620</v>
      </c>
      <c r="R5819" s="3" t="s">
        <v>6490</v>
      </c>
      <c r="S5819" s="3" t="s">
        <v>6491</v>
      </c>
      <c r="T5819" s="3" t="s">
        <v>7001</v>
      </c>
      <c r="U5819" s="3" t="s">
        <v>154</v>
      </c>
      <c r="V5819" s="3" t="s">
        <v>154</v>
      </c>
      <c r="W5819" s="3" t="s">
        <v>17621</v>
      </c>
      <c r="X5819" s="3" t="s">
        <v>154</v>
      </c>
      <c r="Y5819" s="3" t="s">
        <v>154</v>
      </c>
      <c r="Z5819" s="3" t="s">
        <v>154</v>
      </c>
      <c r="AA5819" s="3" t="s">
        <v>154</v>
      </c>
      <c r="AB5819" s="3" t="s">
        <v>154</v>
      </c>
      <c r="AC5819" s="3" t="s">
        <v>154</v>
      </c>
      <c r="AD5819" s="3" t="s">
        <v>6151</v>
      </c>
      <c r="AE5819" s="3" t="s">
        <v>6151</v>
      </c>
      <c r="AF5819" s="3" t="s">
        <v>154</v>
      </c>
      <c r="AG5819" s="3" t="s">
        <v>154</v>
      </c>
      <c r="AH5819" s="3" t="s">
        <v>6478</v>
      </c>
      <c r="AI5819" s="3" t="s">
        <v>6482</v>
      </c>
      <c r="AJ5819" s="3" t="s">
        <v>6033</v>
      </c>
    </row>
    <row r="5820" spans="1:36" ht="30">
      <c r="A5820" s="10">
        <v>5959</v>
      </c>
      <c r="B5820" t="str">
        <f>IF(K5820="总计","",INDEX(主数据!A:AD,MATCH(J5820,主数据!A:A,0),9))</f>
        <v>环渤海大区公司</v>
      </c>
      <c r="C5820" t="str">
        <f>IF(K5820="","",INDEX(主数据!A:AD,MATCH(J5820,主数据!A:A,0),11))</f>
        <v>天津南区</v>
      </c>
      <c r="D5820" t="str">
        <f t="shared" si="364"/>
        <v>TJ62小业主委托停车管理费（固定）定额</v>
      </c>
      <c r="E5820" s="13" t="str">
        <f t="shared" si="365"/>
        <v/>
      </c>
      <c r="F5820" s="13" t="str">
        <f>IF(E5820="","",IFERROR(IF(IF(K5820="","",INDEX(收费标合同信息维护!A:Q,MATCH(D5820,收费标合同信息维护!J:J,0),10))=D5820,"有","无"),"无"))</f>
        <v/>
      </c>
      <c r="G5820" s="13" t="str">
        <f t="shared" si="366"/>
        <v>TJ62小业主委托停车管理费（固定）定额160.00</v>
      </c>
      <c r="H5820" s="13" t="str">
        <f t="shared" si="367"/>
        <v>160.00</v>
      </c>
      <c r="I5820" s="13" t="str">
        <f>IF(G5820="","",IFERROR(IF(IF(K5820="","",INDEX(收费标合同信息维护!A:Q,MATCH(G5820,收费标合同信息维护!M:M,0),13))=G5820,"有","无"),"无"))</f>
        <v>无</v>
      </c>
      <c r="J5820" s="3" t="s">
        <v>2854</v>
      </c>
      <c r="K5820" s="3" t="s">
        <v>17615</v>
      </c>
      <c r="L5820" s="3" t="s">
        <v>7013</v>
      </c>
      <c r="M5820" s="3" t="s">
        <v>7014</v>
      </c>
      <c r="N5820" s="3" t="s">
        <v>6477</v>
      </c>
      <c r="O5820" s="3" t="s">
        <v>6478</v>
      </c>
      <c r="P5820" s="3" t="s">
        <v>13472</v>
      </c>
      <c r="Q5820" s="3" t="s">
        <v>7015</v>
      </c>
      <c r="R5820" s="3" t="s">
        <v>6490</v>
      </c>
      <c r="S5820" s="3" t="s">
        <v>6491</v>
      </c>
      <c r="T5820" s="3" t="s">
        <v>6800</v>
      </c>
      <c r="U5820" s="3" t="s">
        <v>154</v>
      </c>
      <c r="V5820" s="3" t="s">
        <v>154</v>
      </c>
      <c r="W5820" s="3" t="s">
        <v>9895</v>
      </c>
      <c r="X5820" s="3" t="s">
        <v>154</v>
      </c>
      <c r="Y5820" s="3" t="s">
        <v>154</v>
      </c>
      <c r="Z5820" s="3" t="s">
        <v>154</v>
      </c>
      <c r="AA5820" s="3" t="s">
        <v>154</v>
      </c>
      <c r="AB5820" s="3" t="s">
        <v>154</v>
      </c>
      <c r="AC5820" s="3" t="s">
        <v>154</v>
      </c>
      <c r="AD5820" s="3" t="s">
        <v>6151</v>
      </c>
      <c r="AE5820" s="3" t="s">
        <v>6151</v>
      </c>
      <c r="AF5820" s="3" t="s">
        <v>6040</v>
      </c>
      <c r="AG5820" s="3" t="s">
        <v>154</v>
      </c>
      <c r="AH5820" s="3" t="s">
        <v>6478</v>
      </c>
      <c r="AI5820" s="3" t="s">
        <v>6482</v>
      </c>
      <c r="AJ5820" s="3" t="s">
        <v>6193</v>
      </c>
    </row>
    <row r="5821" spans="1:36" ht="15">
      <c r="A5821" s="10">
        <v>5960</v>
      </c>
      <c r="B5821" t="str">
        <f>IF(K5821="总计","",INDEX(主数据!A:AD,MATCH(J5821,主数据!A:A,0),9))</f>
        <v>环渤海大区公司</v>
      </c>
      <c r="C5821" t="str">
        <f>IF(K5821="","",INDEX(主数据!A:AD,MATCH(J5821,主数据!A:A,0),11))</f>
        <v>天津南区</v>
      </c>
      <c r="D5821" t="str">
        <f t="shared" si="364"/>
        <v>TJ62空置物业费定额</v>
      </c>
      <c r="E5821" s="13" t="str">
        <f t="shared" si="365"/>
        <v/>
      </c>
      <c r="F5821" s="13" t="str">
        <f>IF(E5821="","",IFERROR(IF(IF(K5821="","",INDEX(收费标合同信息维护!A:Q,MATCH(D5821,收费标合同信息维护!J:J,0),10))=D5821,"有","无"),"无"))</f>
        <v/>
      </c>
      <c r="G5821" s="13" t="str">
        <f t="shared" si="366"/>
        <v>TJ62空置物业费定额3631.34</v>
      </c>
      <c r="H5821" s="13" t="str">
        <f t="shared" si="367"/>
        <v>3631.34</v>
      </c>
      <c r="I5821" s="13" t="str">
        <f>IF(G5821="","",IFERROR(IF(IF(K5821="","",INDEX(收费标合同信息维护!A:Q,MATCH(G5821,收费标合同信息维护!M:M,0),13))=G5821,"有","无"),"无"))</f>
        <v>无</v>
      </c>
      <c r="J5821" s="3" t="s">
        <v>2854</v>
      </c>
      <c r="K5821" s="3" t="s">
        <v>17615</v>
      </c>
      <c r="L5821" s="3" t="s">
        <v>6580</v>
      </c>
      <c r="M5821" s="3" t="s">
        <v>6581</v>
      </c>
      <c r="N5821" s="3" t="s">
        <v>6477</v>
      </c>
      <c r="O5821" s="3" t="s">
        <v>6478</v>
      </c>
      <c r="P5821" s="3" t="s">
        <v>8154</v>
      </c>
      <c r="Q5821" s="3" t="s">
        <v>17622</v>
      </c>
      <c r="R5821" s="3" t="s">
        <v>6490</v>
      </c>
      <c r="S5821" s="3" t="s">
        <v>6491</v>
      </c>
      <c r="T5821" s="3" t="s">
        <v>7001</v>
      </c>
      <c r="U5821" s="3" t="s">
        <v>154</v>
      </c>
      <c r="V5821" s="3" t="s">
        <v>154</v>
      </c>
      <c r="W5821" s="3" t="s">
        <v>17623</v>
      </c>
      <c r="X5821" s="3" t="s">
        <v>154</v>
      </c>
      <c r="Y5821" s="3" t="s">
        <v>154</v>
      </c>
      <c r="Z5821" s="3" t="s">
        <v>154</v>
      </c>
      <c r="AA5821" s="3" t="s">
        <v>154</v>
      </c>
      <c r="AB5821" s="3" t="s">
        <v>154</v>
      </c>
      <c r="AC5821" s="3" t="s">
        <v>154</v>
      </c>
      <c r="AD5821" s="3" t="s">
        <v>6151</v>
      </c>
      <c r="AE5821" s="3" t="s">
        <v>6151</v>
      </c>
      <c r="AF5821" s="3" t="s">
        <v>154</v>
      </c>
      <c r="AG5821" s="3" t="s">
        <v>154</v>
      </c>
      <c r="AH5821" s="3" t="s">
        <v>6478</v>
      </c>
      <c r="AI5821" s="3" t="s">
        <v>6482</v>
      </c>
      <c r="AJ5821" s="3" t="s">
        <v>6033</v>
      </c>
    </row>
    <row r="5822" spans="1:36" ht="15">
      <c r="A5822" s="10">
        <v>5961</v>
      </c>
      <c r="B5822" t="str">
        <f>IF(K5822="总计","",INDEX(主数据!A:AD,MATCH(J5822,主数据!A:A,0),9))</f>
        <v>华中大区公司</v>
      </c>
      <c r="C5822" t="str">
        <f>IF(K5822="","",INDEX(主数据!A:AD,MATCH(J5822,主数据!A:A,0),11))</f>
        <v>西安北区</v>
      </c>
      <c r="D5822" t="str">
        <f t="shared" si="364"/>
        <v>XA28物业服务费标准方式4.50</v>
      </c>
      <c r="E5822" s="13" t="str">
        <f t="shared" si="365"/>
        <v>4.50</v>
      </c>
      <c r="F5822" s="13" t="str">
        <f>IF(E5822="","",IFERROR(IF(IF(K5822="","",INDEX(收费标合同信息维护!A:Q,MATCH(D5822,收费标合同信息维护!J:J,0),10))=D5822,"有","无"),"无"))</f>
        <v>无</v>
      </c>
      <c r="G5822" s="13" t="str">
        <f t="shared" si="366"/>
        <v/>
      </c>
      <c r="H5822" s="13" t="str">
        <f t="shared" si="367"/>
        <v/>
      </c>
      <c r="I5822" s="13" t="str">
        <f>IF(G5822="","",IFERROR(IF(IF(K5822="","",INDEX(收费标合同信息维护!A:Q,MATCH(G5822,收费标合同信息维护!M:M,0),13))=G5822,"有","无"),"无"))</f>
        <v/>
      </c>
      <c r="J5822" s="3" t="s">
        <v>2167</v>
      </c>
      <c r="K5822" s="3" t="s">
        <v>17624</v>
      </c>
      <c r="L5822" s="3" t="s">
        <v>6025</v>
      </c>
      <c r="M5822" s="3" t="s">
        <v>6026</v>
      </c>
      <c r="N5822" s="3" t="s">
        <v>6477</v>
      </c>
      <c r="O5822" s="3" t="s">
        <v>6478</v>
      </c>
      <c r="P5822" s="3" t="s">
        <v>17625</v>
      </c>
      <c r="Q5822" s="3" t="s">
        <v>15891</v>
      </c>
      <c r="R5822" s="3" t="s">
        <v>6484</v>
      </c>
      <c r="S5822" s="3" t="s">
        <v>6491</v>
      </c>
      <c r="T5822" s="3" t="s">
        <v>8198</v>
      </c>
      <c r="U5822" s="3" t="s">
        <v>154</v>
      </c>
      <c r="V5822" s="3" t="s">
        <v>6507</v>
      </c>
      <c r="W5822" s="3" t="s">
        <v>154</v>
      </c>
      <c r="X5822" s="3" t="s">
        <v>154</v>
      </c>
      <c r="Y5822" s="3" t="s">
        <v>154</v>
      </c>
      <c r="Z5822" s="3" t="s">
        <v>154</v>
      </c>
      <c r="AA5822" s="3" t="s">
        <v>154</v>
      </c>
      <c r="AB5822" s="3" t="s">
        <v>154</v>
      </c>
      <c r="AC5822" s="3" t="s">
        <v>154</v>
      </c>
      <c r="AD5822" s="3" t="s">
        <v>6151</v>
      </c>
      <c r="AE5822" s="3" t="s">
        <v>6151</v>
      </c>
      <c r="AF5822" s="3" t="s">
        <v>6040</v>
      </c>
      <c r="AG5822" s="3" t="s">
        <v>154</v>
      </c>
      <c r="AH5822" s="3" t="s">
        <v>6478</v>
      </c>
      <c r="AI5822" s="3" t="s">
        <v>6482</v>
      </c>
      <c r="AJ5822" s="3" t="s">
        <v>6214</v>
      </c>
    </row>
    <row r="5823" spans="1:36" ht="15">
      <c r="A5823" s="10">
        <v>5962</v>
      </c>
      <c r="B5823" t="str">
        <f>IF(K5823="总计","",INDEX(主数据!A:AD,MATCH(J5823,主数据!A:A,0),9))</f>
        <v>华中大区公司</v>
      </c>
      <c r="C5823" t="str">
        <f>IF(K5823="","",INDEX(主数据!A:AD,MATCH(J5823,主数据!A:A,0),11))</f>
        <v>西安北区</v>
      </c>
      <c r="D5823" t="str">
        <f t="shared" si="364"/>
        <v>XA28物业服务费直接录入</v>
      </c>
      <c r="E5823" s="13" t="str">
        <f t="shared" si="365"/>
        <v/>
      </c>
      <c r="F5823" s="13" t="str">
        <f>IF(E5823="","",IFERROR(IF(IF(K5823="","",INDEX(收费标合同信息维护!A:Q,MATCH(D5823,收费标合同信息维护!J:J,0),10))=D5823,"有","无"),"无"))</f>
        <v/>
      </c>
      <c r="G5823" s="13" t="str">
        <f t="shared" si="366"/>
        <v/>
      </c>
      <c r="H5823" s="13" t="str">
        <f t="shared" si="367"/>
        <v/>
      </c>
      <c r="I5823" s="13" t="str">
        <f>IF(G5823="","",IFERROR(IF(IF(K5823="","",INDEX(收费标合同信息维护!A:Q,MATCH(G5823,收费标合同信息维护!M:M,0),13))=G5823,"有","无"),"无"))</f>
        <v/>
      </c>
      <c r="J5823" s="3" t="s">
        <v>2167</v>
      </c>
      <c r="K5823" s="3" t="s">
        <v>17624</v>
      </c>
      <c r="L5823" s="3" t="s">
        <v>6025</v>
      </c>
      <c r="M5823" s="3" t="s">
        <v>6026</v>
      </c>
      <c r="N5823" s="3" t="s">
        <v>6477</v>
      </c>
      <c r="O5823" s="3" t="s">
        <v>6478</v>
      </c>
      <c r="P5823" s="3" t="s">
        <v>17626</v>
      </c>
      <c r="Q5823" s="3" t="s">
        <v>6026</v>
      </c>
      <c r="R5823" s="3" t="s">
        <v>6479</v>
      </c>
      <c r="S5823" s="3" t="s">
        <v>6480</v>
      </c>
      <c r="T5823" s="3" t="s">
        <v>8109</v>
      </c>
      <c r="U5823" s="3" t="s">
        <v>154</v>
      </c>
      <c r="V5823" s="3" t="s">
        <v>154</v>
      </c>
      <c r="W5823" s="3" t="s">
        <v>154</v>
      </c>
      <c r="X5823" s="3" t="s">
        <v>154</v>
      </c>
      <c r="Y5823" s="3" t="s">
        <v>154</v>
      </c>
      <c r="Z5823" s="3" t="s">
        <v>154</v>
      </c>
      <c r="AA5823" s="3" t="s">
        <v>154</v>
      </c>
      <c r="AB5823" s="3" t="s">
        <v>154</v>
      </c>
      <c r="AC5823" s="3" t="s">
        <v>154</v>
      </c>
      <c r="AD5823" s="3" t="s">
        <v>6151</v>
      </c>
      <c r="AE5823" s="3" t="s">
        <v>6151</v>
      </c>
      <c r="AF5823" s="3" t="s">
        <v>154</v>
      </c>
      <c r="AG5823" s="3" t="s">
        <v>154</v>
      </c>
      <c r="AH5823" s="3" t="s">
        <v>6478</v>
      </c>
      <c r="AI5823" s="3" t="s">
        <v>6482</v>
      </c>
      <c r="AJ5823" s="3" t="s">
        <v>17627</v>
      </c>
    </row>
    <row r="5824" spans="1:36" ht="15">
      <c r="A5824" s="10">
        <v>5963</v>
      </c>
      <c r="B5824" t="str">
        <f>IF(K5824="总计","",INDEX(主数据!A:AD,MATCH(J5824,主数据!A:A,0),9))</f>
        <v>华中大区公司</v>
      </c>
      <c r="C5824" t="str">
        <f>IF(K5824="","",INDEX(主数据!A:AD,MATCH(J5824,主数据!A:A,0),11))</f>
        <v>西安北区</v>
      </c>
      <c r="D5824" t="str">
        <f t="shared" si="364"/>
        <v>XA28物业服务费标准方式1.50</v>
      </c>
      <c r="E5824" s="13" t="str">
        <f t="shared" si="365"/>
        <v>1.50</v>
      </c>
      <c r="F5824" s="13" t="str">
        <f>IF(E5824="","",IFERROR(IF(IF(K5824="","",INDEX(收费标合同信息维护!A:Q,MATCH(D5824,收费标合同信息维护!J:J,0),10))=D5824,"有","无"),"无"))</f>
        <v>无</v>
      </c>
      <c r="G5824" s="13" t="str">
        <f t="shared" si="366"/>
        <v/>
      </c>
      <c r="H5824" s="13" t="str">
        <f t="shared" si="367"/>
        <v/>
      </c>
      <c r="I5824" s="13" t="str">
        <f>IF(G5824="","",IFERROR(IF(IF(K5824="","",INDEX(收费标合同信息维护!A:Q,MATCH(G5824,收费标合同信息维护!M:M,0),13))=G5824,"有","无"),"无"))</f>
        <v/>
      </c>
      <c r="J5824" s="3" t="s">
        <v>2167</v>
      </c>
      <c r="K5824" s="3" t="s">
        <v>17624</v>
      </c>
      <c r="L5824" s="3" t="s">
        <v>6025</v>
      </c>
      <c r="M5824" s="3" t="s">
        <v>6026</v>
      </c>
      <c r="N5824" s="3" t="s">
        <v>6477</v>
      </c>
      <c r="O5824" s="3" t="s">
        <v>6478</v>
      </c>
      <c r="P5824" s="3" t="s">
        <v>17628</v>
      </c>
      <c r="Q5824" s="3" t="s">
        <v>17629</v>
      </c>
      <c r="R5824" s="3" t="s">
        <v>6484</v>
      </c>
      <c r="S5824" s="3" t="s">
        <v>6491</v>
      </c>
      <c r="T5824" s="3" t="s">
        <v>8198</v>
      </c>
      <c r="U5824" s="3" t="s">
        <v>154</v>
      </c>
      <c r="V5824" s="3" t="s">
        <v>6608</v>
      </c>
      <c r="W5824" s="3" t="s">
        <v>154</v>
      </c>
      <c r="X5824" s="3" t="s">
        <v>154</v>
      </c>
      <c r="Y5824" s="3" t="s">
        <v>154</v>
      </c>
      <c r="Z5824" s="3" t="s">
        <v>154</v>
      </c>
      <c r="AA5824" s="3" t="s">
        <v>154</v>
      </c>
      <c r="AB5824" s="3" t="s">
        <v>154</v>
      </c>
      <c r="AC5824" s="3" t="s">
        <v>154</v>
      </c>
      <c r="AD5824" s="3" t="s">
        <v>6151</v>
      </c>
      <c r="AE5824" s="3" t="s">
        <v>6151</v>
      </c>
      <c r="AF5824" s="3" t="s">
        <v>6040</v>
      </c>
      <c r="AG5824" s="3" t="s">
        <v>154</v>
      </c>
      <c r="AH5824" s="3" t="s">
        <v>6478</v>
      </c>
      <c r="AI5824" s="3" t="s">
        <v>6482</v>
      </c>
      <c r="AJ5824" s="3" t="s">
        <v>17630</v>
      </c>
    </row>
    <row r="5825" spans="1:36" ht="15">
      <c r="A5825" s="10">
        <v>5964</v>
      </c>
      <c r="B5825" t="str">
        <f>IF(K5825="总计","",INDEX(主数据!A:AD,MATCH(J5825,主数据!A:A,0),9))</f>
        <v>华中大区公司</v>
      </c>
      <c r="C5825" t="str">
        <f>IF(K5825="","",INDEX(主数据!A:AD,MATCH(J5825,主数据!A:A,0),11))</f>
        <v>西安北区</v>
      </c>
      <c r="D5825" t="str">
        <f t="shared" si="364"/>
        <v>XA28物业服务费标准方式1.05</v>
      </c>
      <c r="E5825" s="13" t="str">
        <f t="shared" si="365"/>
        <v>1.05</v>
      </c>
      <c r="F5825" s="13" t="str">
        <f>IF(E5825="","",IFERROR(IF(IF(K5825="","",INDEX(收费标合同信息维护!A:Q,MATCH(D5825,收费标合同信息维护!J:J,0),10))=D5825,"有","无"),"无"))</f>
        <v>无</v>
      </c>
      <c r="G5825" s="13" t="str">
        <f t="shared" si="366"/>
        <v/>
      </c>
      <c r="H5825" s="13" t="str">
        <f t="shared" si="367"/>
        <v/>
      </c>
      <c r="I5825" s="13" t="str">
        <f>IF(G5825="","",IFERROR(IF(IF(K5825="","",INDEX(收费标合同信息维护!A:Q,MATCH(G5825,收费标合同信息维护!M:M,0),13))=G5825,"有","无"),"无"))</f>
        <v/>
      </c>
      <c r="J5825" s="3" t="s">
        <v>2167</v>
      </c>
      <c r="K5825" s="3" t="s">
        <v>17624</v>
      </c>
      <c r="L5825" s="3" t="s">
        <v>6025</v>
      </c>
      <c r="M5825" s="3" t="s">
        <v>6026</v>
      </c>
      <c r="N5825" s="3" t="s">
        <v>6477</v>
      </c>
      <c r="O5825" s="3" t="s">
        <v>6478</v>
      </c>
      <c r="P5825" s="3" t="s">
        <v>17631</v>
      </c>
      <c r="Q5825" s="3" t="s">
        <v>17632</v>
      </c>
      <c r="R5825" s="3" t="s">
        <v>6484</v>
      </c>
      <c r="S5825" s="3" t="s">
        <v>6491</v>
      </c>
      <c r="T5825" s="3" t="s">
        <v>6537</v>
      </c>
      <c r="U5825" s="3" t="s">
        <v>154</v>
      </c>
      <c r="V5825" s="3" t="s">
        <v>8795</v>
      </c>
      <c r="W5825" s="3" t="s">
        <v>154</v>
      </c>
      <c r="X5825" s="3" t="s">
        <v>154</v>
      </c>
      <c r="Y5825" s="3" t="s">
        <v>154</v>
      </c>
      <c r="Z5825" s="3" t="s">
        <v>154</v>
      </c>
      <c r="AA5825" s="3" t="s">
        <v>154</v>
      </c>
      <c r="AB5825" s="3" t="s">
        <v>154</v>
      </c>
      <c r="AC5825" s="3" t="s">
        <v>154</v>
      </c>
      <c r="AD5825" s="3" t="s">
        <v>6151</v>
      </c>
      <c r="AE5825" s="3" t="s">
        <v>6151</v>
      </c>
      <c r="AF5825" s="3" t="s">
        <v>6040</v>
      </c>
      <c r="AG5825" s="3" t="s">
        <v>154</v>
      </c>
      <c r="AH5825" s="3" t="s">
        <v>6478</v>
      </c>
      <c r="AI5825" s="3" t="s">
        <v>6482</v>
      </c>
      <c r="AJ5825" s="3" t="s">
        <v>6222</v>
      </c>
    </row>
    <row r="5826" spans="1:36" ht="15">
      <c r="A5826" s="10">
        <v>5965</v>
      </c>
      <c r="B5826" t="str">
        <f>IF(K5826="总计","",INDEX(主数据!A:AD,MATCH(J5826,主数据!A:A,0),9))</f>
        <v>华中大区公司</v>
      </c>
      <c r="C5826" t="str">
        <f>IF(K5826="","",INDEX(主数据!A:AD,MATCH(J5826,主数据!A:A,0),11))</f>
        <v>西安北区</v>
      </c>
      <c r="D5826" t="str">
        <f t="shared" si="364"/>
        <v>XA28物业服务费标准方式0.75</v>
      </c>
      <c r="E5826" s="13" t="str">
        <f t="shared" si="365"/>
        <v>0.75</v>
      </c>
      <c r="F5826" s="13" t="str">
        <f>IF(E5826="","",IFERROR(IF(IF(K5826="","",INDEX(收费标合同信息维护!A:Q,MATCH(D5826,收费标合同信息维护!J:J,0),10))=D5826,"有","无"),"无"))</f>
        <v>无</v>
      </c>
      <c r="G5826" s="13" t="str">
        <f t="shared" si="366"/>
        <v/>
      </c>
      <c r="H5826" s="13" t="str">
        <f t="shared" si="367"/>
        <v/>
      </c>
      <c r="I5826" s="13" t="str">
        <f>IF(G5826="","",IFERROR(IF(IF(K5826="","",INDEX(收费标合同信息维护!A:Q,MATCH(G5826,收费标合同信息维护!M:M,0),13))=G5826,"有","无"),"无"))</f>
        <v/>
      </c>
      <c r="J5826" s="3" t="s">
        <v>2167</v>
      </c>
      <c r="K5826" s="3" t="s">
        <v>17624</v>
      </c>
      <c r="L5826" s="3" t="s">
        <v>6025</v>
      </c>
      <c r="M5826" s="3" t="s">
        <v>6026</v>
      </c>
      <c r="N5826" s="3" t="s">
        <v>6477</v>
      </c>
      <c r="O5826" s="3" t="s">
        <v>6478</v>
      </c>
      <c r="P5826" s="3" t="s">
        <v>17633</v>
      </c>
      <c r="Q5826" s="3" t="s">
        <v>17634</v>
      </c>
      <c r="R5826" s="3" t="s">
        <v>6484</v>
      </c>
      <c r="S5826" s="3" t="s">
        <v>6491</v>
      </c>
      <c r="T5826" s="3" t="s">
        <v>6496</v>
      </c>
      <c r="U5826" s="3" t="s">
        <v>154</v>
      </c>
      <c r="V5826" s="3" t="s">
        <v>8930</v>
      </c>
      <c r="W5826" s="3" t="s">
        <v>154</v>
      </c>
      <c r="X5826" s="3" t="s">
        <v>154</v>
      </c>
      <c r="Y5826" s="3" t="s">
        <v>154</v>
      </c>
      <c r="Z5826" s="3" t="s">
        <v>154</v>
      </c>
      <c r="AA5826" s="3" t="s">
        <v>154</v>
      </c>
      <c r="AB5826" s="3" t="s">
        <v>154</v>
      </c>
      <c r="AC5826" s="3" t="s">
        <v>154</v>
      </c>
      <c r="AD5826" s="3" t="s">
        <v>6151</v>
      </c>
      <c r="AE5826" s="3" t="s">
        <v>6151</v>
      </c>
      <c r="AF5826" s="3" t="s">
        <v>154</v>
      </c>
      <c r="AG5826" s="3" t="s">
        <v>154</v>
      </c>
      <c r="AH5826" s="3" t="s">
        <v>6478</v>
      </c>
      <c r="AI5826" s="3" t="s">
        <v>6482</v>
      </c>
      <c r="AJ5826" s="3" t="s">
        <v>6030</v>
      </c>
    </row>
    <row r="5827" spans="1:36" ht="15">
      <c r="A5827" s="10">
        <v>5966</v>
      </c>
      <c r="B5827" t="str">
        <f>IF(K5827="总计","",INDEX(主数据!A:AD,MATCH(J5827,主数据!A:A,0),9))</f>
        <v>华中大区公司</v>
      </c>
      <c r="C5827" t="str">
        <f>IF(K5827="","",INDEX(主数据!A:AD,MATCH(J5827,主数据!A:A,0),11))</f>
        <v>西安北区</v>
      </c>
      <c r="D5827" t="str">
        <f t="shared" si="364"/>
        <v>XA28公共能耗费用及其他直接录入</v>
      </c>
      <c r="E5827" s="13" t="str">
        <f t="shared" si="365"/>
        <v/>
      </c>
      <c r="F5827" s="13" t="str">
        <f>IF(E5827="","",IFERROR(IF(IF(K5827="","",INDEX(收费标合同信息维护!A:Q,MATCH(D5827,收费标合同信息维护!J:J,0),10))=D5827,"有","无"),"无"))</f>
        <v/>
      </c>
      <c r="G5827" s="13" t="str">
        <f t="shared" si="366"/>
        <v/>
      </c>
      <c r="H5827" s="13" t="str">
        <f t="shared" si="367"/>
        <v/>
      </c>
      <c r="I5827" s="13" t="str">
        <f>IF(G5827="","",IFERROR(IF(IF(K5827="","",INDEX(收费标合同信息维护!A:Q,MATCH(G5827,收费标合同信息维护!M:M,0),13))=G5827,"有","无"),"无"))</f>
        <v/>
      </c>
      <c r="J5827" s="3" t="s">
        <v>2167</v>
      </c>
      <c r="K5827" s="3" t="s">
        <v>17624</v>
      </c>
      <c r="L5827" s="3" t="s">
        <v>6702</v>
      </c>
      <c r="M5827" s="3" t="s">
        <v>6703</v>
      </c>
      <c r="N5827" s="3" t="s">
        <v>6477</v>
      </c>
      <c r="O5827" s="3" t="s">
        <v>6478</v>
      </c>
      <c r="P5827" s="3" t="s">
        <v>17635</v>
      </c>
      <c r="Q5827" s="3" t="s">
        <v>6703</v>
      </c>
      <c r="R5827" s="3" t="s">
        <v>6479</v>
      </c>
      <c r="S5827" s="3" t="s">
        <v>6480</v>
      </c>
      <c r="T5827" s="3" t="s">
        <v>8109</v>
      </c>
      <c r="U5827" s="3" t="s">
        <v>154</v>
      </c>
      <c r="V5827" s="3" t="s">
        <v>154</v>
      </c>
      <c r="W5827" s="3" t="s">
        <v>154</v>
      </c>
      <c r="X5827" s="3" t="s">
        <v>154</v>
      </c>
      <c r="Y5827" s="3" t="s">
        <v>154</v>
      </c>
      <c r="Z5827" s="3" t="s">
        <v>154</v>
      </c>
      <c r="AA5827" s="3" t="s">
        <v>154</v>
      </c>
      <c r="AB5827" s="3" t="s">
        <v>154</v>
      </c>
      <c r="AC5827" s="3" t="s">
        <v>154</v>
      </c>
      <c r="AD5827" s="3" t="s">
        <v>6151</v>
      </c>
      <c r="AE5827" s="3" t="s">
        <v>6151</v>
      </c>
      <c r="AF5827" s="3" t="s">
        <v>154</v>
      </c>
      <c r="AG5827" s="3" t="s">
        <v>154</v>
      </c>
      <c r="AH5827" s="3" t="s">
        <v>6478</v>
      </c>
      <c r="AI5827" s="3" t="s">
        <v>6482</v>
      </c>
      <c r="AJ5827" s="3" t="s">
        <v>17627</v>
      </c>
    </row>
    <row r="5828" spans="1:36" ht="15">
      <c r="A5828" s="10">
        <v>5967</v>
      </c>
      <c r="B5828" t="str">
        <f>IF(K5828="总计","",INDEX(主数据!A:AD,MATCH(J5828,主数据!A:A,0),9))</f>
        <v>华中大区公司</v>
      </c>
      <c r="C5828" t="str">
        <f>IF(K5828="","",INDEX(主数据!A:AD,MATCH(J5828,主数据!A:A,0),11))</f>
        <v>西安北区</v>
      </c>
      <c r="D5828" t="str">
        <f t="shared" si="364"/>
        <v>XA28公共能耗费用及其他标准方式0.24</v>
      </c>
      <c r="E5828" s="13" t="str">
        <f t="shared" si="365"/>
        <v>0.24</v>
      </c>
      <c r="F5828" s="13" t="str">
        <f>IF(E5828="","",IFERROR(IF(IF(K5828="","",INDEX(收费标合同信息维护!A:Q,MATCH(D5828,收费标合同信息维护!J:J,0),10))=D5828,"有","无"),"无"))</f>
        <v>无</v>
      </c>
      <c r="G5828" s="13" t="str">
        <f t="shared" si="366"/>
        <v/>
      </c>
      <c r="H5828" s="13" t="str">
        <f t="shared" si="367"/>
        <v/>
      </c>
      <c r="I5828" s="13" t="str">
        <f>IF(G5828="","",IFERROR(IF(IF(K5828="","",INDEX(收费标合同信息维护!A:Q,MATCH(G5828,收费标合同信息维护!M:M,0),13))=G5828,"有","无"),"无"))</f>
        <v/>
      </c>
      <c r="J5828" s="3" t="s">
        <v>2167</v>
      </c>
      <c r="K5828" s="3" t="s">
        <v>17624</v>
      </c>
      <c r="L5828" s="3" t="s">
        <v>6702</v>
      </c>
      <c r="M5828" s="3" t="s">
        <v>6703</v>
      </c>
      <c r="N5828" s="3" t="s">
        <v>6477</v>
      </c>
      <c r="O5828" s="3" t="s">
        <v>6478</v>
      </c>
      <c r="P5828" s="3" t="s">
        <v>17636</v>
      </c>
      <c r="Q5828" s="3" t="s">
        <v>9352</v>
      </c>
      <c r="R5828" s="3" t="s">
        <v>6484</v>
      </c>
      <c r="S5828" s="3" t="s">
        <v>6491</v>
      </c>
      <c r="T5828" s="3" t="s">
        <v>8198</v>
      </c>
      <c r="U5828" s="3" t="s">
        <v>154</v>
      </c>
      <c r="V5828" s="3" t="s">
        <v>14110</v>
      </c>
      <c r="W5828" s="3" t="s">
        <v>154</v>
      </c>
      <c r="X5828" s="3" t="s">
        <v>154</v>
      </c>
      <c r="Y5828" s="3" t="s">
        <v>154</v>
      </c>
      <c r="Z5828" s="3" t="s">
        <v>154</v>
      </c>
      <c r="AA5828" s="3" t="s">
        <v>154</v>
      </c>
      <c r="AB5828" s="3" t="s">
        <v>154</v>
      </c>
      <c r="AC5828" s="3" t="s">
        <v>154</v>
      </c>
      <c r="AD5828" s="3" t="s">
        <v>6151</v>
      </c>
      <c r="AE5828" s="3" t="s">
        <v>6151</v>
      </c>
      <c r="AF5828" s="3" t="s">
        <v>6040</v>
      </c>
      <c r="AG5828" s="3" t="s">
        <v>154</v>
      </c>
      <c r="AH5828" s="3" t="s">
        <v>6478</v>
      </c>
      <c r="AI5828" s="3" t="s">
        <v>6482</v>
      </c>
      <c r="AJ5828" s="3" t="s">
        <v>17637</v>
      </c>
    </row>
    <row r="5829" spans="1:36" ht="30">
      <c r="A5829" s="10">
        <v>5968</v>
      </c>
      <c r="B5829" t="str">
        <f>IF(K5829="总计","",INDEX(主数据!A:AD,MATCH(J5829,主数据!A:A,0),9))</f>
        <v>华中大区公司</v>
      </c>
      <c r="C5829" t="str">
        <f>IF(K5829="","",INDEX(主数据!A:AD,MATCH(J5829,主数据!A:A,0),11))</f>
        <v>西安北区</v>
      </c>
      <c r="D5829" t="str">
        <f t="shared" si="364"/>
        <v>XA28生活垃圾清运费-委托清运定额</v>
      </c>
      <c r="E5829" s="13" t="str">
        <f t="shared" si="365"/>
        <v/>
      </c>
      <c r="F5829" s="13" t="str">
        <f>IF(E5829="","",IFERROR(IF(IF(K5829="","",INDEX(收费标合同信息维护!A:Q,MATCH(D5829,收费标合同信息维护!J:J,0),10))=D5829,"有","无"),"无"))</f>
        <v/>
      </c>
      <c r="G5829" s="13" t="str">
        <f t="shared" si="366"/>
        <v>XA28生活垃圾清运费-委托清运定额10.00</v>
      </c>
      <c r="H5829" s="13" t="str">
        <f t="shared" si="367"/>
        <v>10.00</v>
      </c>
      <c r="I5829" s="13" t="str">
        <f>IF(G5829="","",IFERROR(IF(IF(K5829="","",INDEX(收费标合同信息维护!A:Q,MATCH(G5829,收费标合同信息维护!M:M,0),13))=G5829,"有","无"),"无"))</f>
        <v>无</v>
      </c>
      <c r="J5829" s="3" t="s">
        <v>2167</v>
      </c>
      <c r="K5829" s="3" t="s">
        <v>17624</v>
      </c>
      <c r="L5829" s="3" t="s">
        <v>6630</v>
      </c>
      <c r="M5829" s="3" t="s">
        <v>6631</v>
      </c>
      <c r="N5829" s="3" t="s">
        <v>6477</v>
      </c>
      <c r="O5829" s="3" t="s">
        <v>6478</v>
      </c>
      <c r="P5829" s="3" t="s">
        <v>17638</v>
      </c>
      <c r="Q5829" s="3" t="s">
        <v>17639</v>
      </c>
      <c r="R5829" s="3" t="s">
        <v>6490</v>
      </c>
      <c r="S5829" s="3" t="s">
        <v>6491</v>
      </c>
      <c r="T5829" s="3" t="s">
        <v>8198</v>
      </c>
      <c r="U5829" s="3" t="s">
        <v>154</v>
      </c>
      <c r="V5829" s="3" t="s">
        <v>154</v>
      </c>
      <c r="W5829" s="3" t="s">
        <v>6708</v>
      </c>
      <c r="X5829" s="3" t="s">
        <v>154</v>
      </c>
      <c r="Y5829" s="3" t="s">
        <v>154</v>
      </c>
      <c r="Z5829" s="3" t="s">
        <v>154</v>
      </c>
      <c r="AA5829" s="3" t="s">
        <v>154</v>
      </c>
      <c r="AB5829" s="3" t="s">
        <v>154</v>
      </c>
      <c r="AC5829" s="3" t="s">
        <v>154</v>
      </c>
      <c r="AD5829" s="3" t="s">
        <v>6151</v>
      </c>
      <c r="AE5829" s="3" t="s">
        <v>6151</v>
      </c>
      <c r="AF5829" s="3" t="s">
        <v>6040</v>
      </c>
      <c r="AG5829" s="3" t="s">
        <v>154</v>
      </c>
      <c r="AH5829" s="3" t="s">
        <v>6478</v>
      </c>
      <c r="AI5829" s="3" t="s">
        <v>6482</v>
      </c>
      <c r="AJ5829" s="3" t="s">
        <v>9961</v>
      </c>
    </row>
    <row r="5830" spans="1:36" ht="30">
      <c r="A5830" s="10">
        <v>5969</v>
      </c>
      <c r="B5830" t="str">
        <f>IF(K5830="总计","",INDEX(主数据!A:AD,MATCH(J5830,主数据!A:A,0),9))</f>
        <v>华中大区公司</v>
      </c>
      <c r="C5830" t="str">
        <f>IF(K5830="","",INDEX(主数据!A:AD,MATCH(J5830,主数据!A:A,0),11))</f>
        <v>西安北区</v>
      </c>
      <c r="D5830" t="str">
        <f t="shared" si="364"/>
        <v>XA28生活垃圾清运费-委托清运定额</v>
      </c>
      <c r="E5830" s="13" t="str">
        <f t="shared" si="365"/>
        <v/>
      </c>
      <c r="F5830" s="13" t="str">
        <f>IF(E5830="","",IFERROR(IF(IF(K5830="","",INDEX(收费标合同信息维护!A:Q,MATCH(D5830,收费标合同信息维护!J:J,0),10))=D5830,"有","无"),"无"))</f>
        <v/>
      </c>
      <c r="G5830" s="13" t="str">
        <f t="shared" si="366"/>
        <v>XA28生活垃圾清运费-委托清运定额6.00</v>
      </c>
      <c r="H5830" s="13" t="str">
        <f t="shared" si="367"/>
        <v>6.00</v>
      </c>
      <c r="I5830" s="13" t="str">
        <f>IF(G5830="","",IFERROR(IF(IF(K5830="","",INDEX(收费标合同信息维护!A:Q,MATCH(G5830,收费标合同信息维护!M:M,0),13))=G5830,"有","无"),"无"))</f>
        <v>无</v>
      </c>
      <c r="J5830" s="3" t="s">
        <v>2167</v>
      </c>
      <c r="K5830" s="3" t="s">
        <v>17624</v>
      </c>
      <c r="L5830" s="3" t="s">
        <v>6630</v>
      </c>
      <c r="M5830" s="3" t="s">
        <v>6631</v>
      </c>
      <c r="N5830" s="3" t="s">
        <v>6477</v>
      </c>
      <c r="O5830" s="3" t="s">
        <v>6478</v>
      </c>
      <c r="P5830" s="3" t="s">
        <v>17640</v>
      </c>
      <c r="Q5830" s="3" t="s">
        <v>6632</v>
      </c>
      <c r="R5830" s="3" t="s">
        <v>6490</v>
      </c>
      <c r="S5830" s="3" t="s">
        <v>6491</v>
      </c>
      <c r="T5830" s="3" t="s">
        <v>8198</v>
      </c>
      <c r="U5830" s="3" t="s">
        <v>154</v>
      </c>
      <c r="V5830" s="3" t="s">
        <v>154</v>
      </c>
      <c r="W5830" s="3" t="s">
        <v>6634</v>
      </c>
      <c r="X5830" s="3" t="s">
        <v>154</v>
      </c>
      <c r="Y5830" s="3" t="s">
        <v>154</v>
      </c>
      <c r="Z5830" s="3" t="s">
        <v>154</v>
      </c>
      <c r="AA5830" s="3" t="s">
        <v>154</v>
      </c>
      <c r="AB5830" s="3" t="s">
        <v>154</v>
      </c>
      <c r="AC5830" s="3" t="s">
        <v>154</v>
      </c>
      <c r="AD5830" s="3" t="s">
        <v>6151</v>
      </c>
      <c r="AE5830" s="3" t="s">
        <v>6151</v>
      </c>
      <c r="AF5830" s="3" t="s">
        <v>6040</v>
      </c>
      <c r="AG5830" s="3" t="s">
        <v>154</v>
      </c>
      <c r="AH5830" s="3" t="s">
        <v>6478</v>
      </c>
      <c r="AI5830" s="3" t="s">
        <v>6482</v>
      </c>
      <c r="AJ5830" s="3" t="s">
        <v>18472</v>
      </c>
    </row>
    <row r="5831" spans="1:36" ht="15">
      <c r="A5831" s="10">
        <v>5970</v>
      </c>
      <c r="B5831" t="str">
        <f>IF(K5831="总计","",INDEX(主数据!A:AD,MATCH(J5831,主数据!A:A,0),9))</f>
        <v>华中大区公司</v>
      </c>
      <c r="C5831" t="str">
        <f>IF(K5831="","",INDEX(主数据!A:AD,MATCH(J5831,主数据!A:A,0),11))</f>
        <v>西安北区</v>
      </c>
      <c r="D5831" t="str">
        <f t="shared" si="364"/>
        <v>XA28自营停车费（固定）定额</v>
      </c>
      <c r="E5831" s="13" t="str">
        <f t="shared" si="365"/>
        <v/>
      </c>
      <c r="F5831" s="13" t="str">
        <f>IF(E5831="","",IFERROR(IF(IF(K5831="","",INDEX(收费标合同信息维护!A:Q,MATCH(D5831,收费标合同信息维护!J:J,0),10))=D5831,"有","无"),"无"))</f>
        <v/>
      </c>
      <c r="G5831" s="13" t="str">
        <f t="shared" si="366"/>
        <v>XA28自营停车费（固定）定额150.00</v>
      </c>
      <c r="H5831" s="13" t="str">
        <f t="shared" si="367"/>
        <v>150.00</v>
      </c>
      <c r="I5831" s="13" t="str">
        <f>IF(G5831="","",IFERROR(IF(IF(K5831="","",INDEX(收费标合同信息维护!A:Q,MATCH(G5831,收费标合同信息维护!M:M,0),13))=G5831,"有","无"),"无"))</f>
        <v>无</v>
      </c>
      <c r="J5831" s="3" t="s">
        <v>2167</v>
      </c>
      <c r="K5831" s="3" t="s">
        <v>17624</v>
      </c>
      <c r="L5831" s="3" t="s">
        <v>6714</v>
      </c>
      <c r="M5831" s="3" t="s">
        <v>6715</v>
      </c>
      <c r="N5831" s="3" t="s">
        <v>6477</v>
      </c>
      <c r="O5831" s="3" t="s">
        <v>6597</v>
      </c>
      <c r="P5831" s="3" t="s">
        <v>17641</v>
      </c>
      <c r="Q5831" s="3" t="s">
        <v>6715</v>
      </c>
      <c r="R5831" s="3" t="s">
        <v>6490</v>
      </c>
      <c r="S5831" s="3" t="s">
        <v>6491</v>
      </c>
      <c r="T5831" s="3" t="s">
        <v>6496</v>
      </c>
      <c r="U5831" s="3" t="s">
        <v>6716</v>
      </c>
      <c r="V5831" s="3" t="s">
        <v>154</v>
      </c>
      <c r="W5831" s="3" t="s">
        <v>8442</v>
      </c>
      <c r="X5831" s="3" t="s">
        <v>154</v>
      </c>
      <c r="Y5831" s="3" t="s">
        <v>154</v>
      </c>
      <c r="Z5831" s="3" t="s">
        <v>154</v>
      </c>
      <c r="AA5831" s="3" t="s">
        <v>154</v>
      </c>
      <c r="AB5831" s="3" t="s">
        <v>154</v>
      </c>
      <c r="AC5831" s="3" t="s">
        <v>154</v>
      </c>
      <c r="AD5831" s="3" t="s">
        <v>6151</v>
      </c>
      <c r="AE5831" s="3" t="s">
        <v>6151</v>
      </c>
      <c r="AF5831" s="3" t="s">
        <v>154</v>
      </c>
      <c r="AG5831" s="3" t="s">
        <v>154</v>
      </c>
      <c r="AH5831" s="3" t="s">
        <v>6478</v>
      </c>
      <c r="AI5831" s="3" t="s">
        <v>6482</v>
      </c>
      <c r="AJ5831" s="3" t="s">
        <v>6489</v>
      </c>
    </row>
    <row r="5832" spans="1:36" ht="15">
      <c r="A5832" s="10">
        <v>5971</v>
      </c>
      <c r="B5832" t="str">
        <f>IF(K5832="总计","",INDEX(主数据!A:AD,MATCH(J5832,主数据!A:A,0),9))</f>
        <v>华中大区公司</v>
      </c>
      <c r="C5832" t="str">
        <f>IF(K5832="","",INDEX(主数据!A:AD,MATCH(J5832,主数据!A:A,0),11))</f>
        <v>西安北区</v>
      </c>
      <c r="D5832" t="str">
        <f t="shared" ref="D5832:D5873" si="368">J5832&amp;M5832&amp;R5832&amp;E5832</f>
        <v>XA28电梯费直接录入</v>
      </c>
      <c r="E5832" s="13" t="str">
        <f t="shared" ref="E5832:E5873" si="369">TEXT(IF(V5832="","",--V5832),"0.00")</f>
        <v/>
      </c>
      <c r="F5832" s="13" t="str">
        <f>IF(E5832="","",IFERROR(IF(IF(K5832="","",INDEX(收费标合同信息维护!A:Q,MATCH(D5832,收费标合同信息维护!J:J,0),10))=D5832,"有","无"),"无"))</f>
        <v/>
      </c>
      <c r="G5832" s="13" t="str">
        <f t="shared" ref="G5832:G5873" si="370">IF(W5832="","",J5832&amp;M5832&amp;R5832&amp;H5832)</f>
        <v/>
      </c>
      <c r="H5832" s="13" t="str">
        <f t="shared" ref="H5832:H5873" si="371">TEXT(IF(W5832="","",--W5832),"0.00")</f>
        <v/>
      </c>
      <c r="I5832" s="13" t="str">
        <f>IF(G5832="","",IFERROR(IF(IF(K5832="","",INDEX(收费标合同信息维护!A:Q,MATCH(G5832,收费标合同信息维护!M:M,0),13))=G5832,"有","无"),"无"))</f>
        <v/>
      </c>
      <c r="J5832" s="3" t="s">
        <v>2167</v>
      </c>
      <c r="K5832" s="3" t="s">
        <v>17624</v>
      </c>
      <c r="L5832" s="3" t="s">
        <v>7063</v>
      </c>
      <c r="M5832" s="3" t="s">
        <v>7064</v>
      </c>
      <c r="N5832" s="3" t="s">
        <v>6477</v>
      </c>
      <c r="O5832" s="3" t="s">
        <v>6478</v>
      </c>
      <c r="P5832" s="3" t="s">
        <v>17642</v>
      </c>
      <c r="Q5832" s="3" t="s">
        <v>17643</v>
      </c>
      <c r="R5832" s="3" t="s">
        <v>6479</v>
      </c>
      <c r="S5832" s="3" t="s">
        <v>6480</v>
      </c>
      <c r="T5832" s="3" t="s">
        <v>7189</v>
      </c>
      <c r="U5832" s="3" t="s">
        <v>154</v>
      </c>
      <c r="V5832" s="3" t="s">
        <v>154</v>
      </c>
      <c r="W5832" s="3" t="s">
        <v>154</v>
      </c>
      <c r="X5832" s="3" t="s">
        <v>154</v>
      </c>
      <c r="Y5832" s="3" t="s">
        <v>154</v>
      </c>
      <c r="Z5832" s="3" t="s">
        <v>154</v>
      </c>
      <c r="AA5832" s="3" t="s">
        <v>154</v>
      </c>
      <c r="AB5832" s="3" t="s">
        <v>154</v>
      </c>
      <c r="AC5832" s="3" t="s">
        <v>154</v>
      </c>
      <c r="AD5832" s="3" t="s">
        <v>6151</v>
      </c>
      <c r="AE5832" s="3" t="s">
        <v>6151</v>
      </c>
      <c r="AF5832" s="3" t="s">
        <v>154</v>
      </c>
      <c r="AG5832" s="3" t="s">
        <v>154</v>
      </c>
      <c r="AH5832" s="3" t="s">
        <v>6478</v>
      </c>
      <c r="AI5832" s="3" t="s">
        <v>6482</v>
      </c>
      <c r="AJ5832" s="3" t="s">
        <v>6285</v>
      </c>
    </row>
    <row r="5833" spans="1:36" ht="15">
      <c r="A5833" s="10">
        <v>5972</v>
      </c>
      <c r="B5833" t="str">
        <f>IF(K5833="总计","",INDEX(主数据!A:AD,MATCH(J5833,主数据!A:A,0),9))</f>
        <v>华中大区公司</v>
      </c>
      <c r="C5833" t="str">
        <f>IF(K5833="","",INDEX(主数据!A:AD,MATCH(J5833,主数据!A:A,0),11))</f>
        <v>西安北区</v>
      </c>
      <c r="D5833" t="str">
        <f t="shared" si="368"/>
        <v>XA28电梯费标准方式0.34</v>
      </c>
      <c r="E5833" s="13" t="str">
        <f t="shared" si="369"/>
        <v>0.34</v>
      </c>
      <c r="F5833" s="13" t="str">
        <f>IF(E5833="","",IFERROR(IF(IF(K5833="","",INDEX(收费标合同信息维护!A:Q,MATCH(D5833,收费标合同信息维护!J:J,0),10))=D5833,"有","无"),"无"))</f>
        <v>无</v>
      </c>
      <c r="G5833" s="13" t="str">
        <f t="shared" si="370"/>
        <v/>
      </c>
      <c r="H5833" s="13" t="str">
        <f t="shared" si="371"/>
        <v/>
      </c>
      <c r="I5833" s="13" t="str">
        <f>IF(G5833="","",IFERROR(IF(IF(K5833="","",INDEX(收费标合同信息维护!A:Q,MATCH(G5833,收费标合同信息维护!M:M,0),13))=G5833,"有","无"),"无"))</f>
        <v/>
      </c>
      <c r="J5833" s="3" t="s">
        <v>2167</v>
      </c>
      <c r="K5833" s="3" t="s">
        <v>17624</v>
      </c>
      <c r="L5833" s="3" t="s">
        <v>7063</v>
      </c>
      <c r="M5833" s="3" t="s">
        <v>7064</v>
      </c>
      <c r="N5833" s="3" t="s">
        <v>6477</v>
      </c>
      <c r="O5833" s="3" t="s">
        <v>6478</v>
      </c>
      <c r="P5833" s="3" t="s">
        <v>17644</v>
      </c>
      <c r="Q5833" s="3" t="s">
        <v>7064</v>
      </c>
      <c r="R5833" s="3" t="s">
        <v>6484</v>
      </c>
      <c r="S5833" s="3" t="s">
        <v>6491</v>
      </c>
      <c r="T5833" s="3" t="s">
        <v>8198</v>
      </c>
      <c r="U5833" s="3" t="s">
        <v>154</v>
      </c>
      <c r="V5833" s="3" t="s">
        <v>17081</v>
      </c>
      <c r="W5833" s="3" t="s">
        <v>154</v>
      </c>
      <c r="X5833" s="3" t="s">
        <v>154</v>
      </c>
      <c r="Y5833" s="3" t="s">
        <v>154</v>
      </c>
      <c r="Z5833" s="3" t="s">
        <v>154</v>
      </c>
      <c r="AA5833" s="3" t="s">
        <v>154</v>
      </c>
      <c r="AB5833" s="3" t="s">
        <v>154</v>
      </c>
      <c r="AC5833" s="3" t="s">
        <v>154</v>
      </c>
      <c r="AD5833" s="3" t="s">
        <v>6151</v>
      </c>
      <c r="AE5833" s="3" t="s">
        <v>6151</v>
      </c>
      <c r="AF5833" s="3" t="s">
        <v>6040</v>
      </c>
      <c r="AG5833" s="3" t="s">
        <v>154</v>
      </c>
      <c r="AH5833" s="3" t="s">
        <v>6478</v>
      </c>
      <c r="AI5833" s="3" t="s">
        <v>6482</v>
      </c>
      <c r="AJ5833" s="3" t="s">
        <v>17645</v>
      </c>
    </row>
    <row r="5834" spans="1:36" ht="30">
      <c r="A5834" s="10">
        <v>5973</v>
      </c>
      <c r="B5834" t="str">
        <f>IF(K5834="总计","",INDEX(主数据!A:AD,MATCH(J5834,主数据!A:A,0),9))</f>
        <v>华中大区公司</v>
      </c>
      <c r="C5834" t="str">
        <f>IF(K5834="","",INDEX(主数据!A:AD,MATCH(J5834,主数据!A:A,0),11))</f>
        <v>西安北区</v>
      </c>
      <c r="D5834" t="str">
        <f t="shared" si="368"/>
        <v>XA28开发商委托停车管理费（固定）定额</v>
      </c>
      <c r="E5834" s="13" t="str">
        <f t="shared" si="369"/>
        <v/>
      </c>
      <c r="F5834" s="13" t="str">
        <f>IF(E5834="","",IFERROR(IF(IF(K5834="","",INDEX(收费标合同信息维护!A:Q,MATCH(D5834,收费标合同信息维护!J:J,0),10))=D5834,"有","无"),"无"))</f>
        <v/>
      </c>
      <c r="G5834" s="13" t="str">
        <f t="shared" si="370"/>
        <v>XA28开发商委托停车管理费（固定）定额150.00</v>
      </c>
      <c r="H5834" s="13" t="str">
        <f t="shared" si="371"/>
        <v>150.00</v>
      </c>
      <c r="I5834" s="13" t="str">
        <f>IF(G5834="","",IFERROR(IF(IF(K5834="","",INDEX(收费标合同信息维护!A:Q,MATCH(G5834,收费标合同信息维护!M:M,0),13))=G5834,"有","无"),"无"))</f>
        <v>无</v>
      </c>
      <c r="J5834" s="3" t="s">
        <v>2167</v>
      </c>
      <c r="K5834" s="3" t="s">
        <v>17624</v>
      </c>
      <c r="L5834" s="3" t="s">
        <v>6512</v>
      </c>
      <c r="M5834" s="3" t="s">
        <v>6513</v>
      </c>
      <c r="N5834" s="3" t="s">
        <v>6477</v>
      </c>
      <c r="O5834" s="3" t="s">
        <v>6478</v>
      </c>
      <c r="P5834" s="3" t="s">
        <v>17646</v>
      </c>
      <c r="Q5834" s="3" t="s">
        <v>6513</v>
      </c>
      <c r="R5834" s="3" t="s">
        <v>6490</v>
      </c>
      <c r="S5834" s="3" t="s">
        <v>6491</v>
      </c>
      <c r="T5834" s="3" t="s">
        <v>17647</v>
      </c>
      <c r="U5834" s="3" t="s">
        <v>154</v>
      </c>
      <c r="V5834" s="3" t="s">
        <v>154</v>
      </c>
      <c r="W5834" s="3" t="s">
        <v>8442</v>
      </c>
      <c r="X5834" s="3" t="s">
        <v>154</v>
      </c>
      <c r="Y5834" s="3" t="s">
        <v>154</v>
      </c>
      <c r="Z5834" s="3" t="s">
        <v>154</v>
      </c>
      <c r="AA5834" s="3" t="s">
        <v>154</v>
      </c>
      <c r="AB5834" s="3" t="s">
        <v>154</v>
      </c>
      <c r="AC5834" s="3" t="s">
        <v>154</v>
      </c>
      <c r="AD5834" s="3" t="s">
        <v>6151</v>
      </c>
      <c r="AE5834" s="3" t="s">
        <v>6151</v>
      </c>
      <c r="AF5834" s="3" t="s">
        <v>154</v>
      </c>
      <c r="AG5834" s="3" t="s">
        <v>154</v>
      </c>
      <c r="AH5834" s="3" t="s">
        <v>6478</v>
      </c>
      <c r="AI5834" s="3" t="s">
        <v>6482</v>
      </c>
      <c r="AJ5834" s="3" t="s">
        <v>18473</v>
      </c>
    </row>
    <row r="5835" spans="1:36" ht="15">
      <c r="A5835" s="10">
        <v>5974</v>
      </c>
      <c r="B5835" t="str">
        <f>IF(K5835="总计","",INDEX(主数据!A:AD,MATCH(J5835,主数据!A:A,0),9))</f>
        <v>华中大区公司</v>
      </c>
      <c r="C5835" t="str">
        <f>IF(K5835="","",INDEX(主数据!A:AD,MATCH(J5835,主数据!A:A,0),11))</f>
        <v>西安北区</v>
      </c>
      <c r="D5835" t="str">
        <f t="shared" si="368"/>
        <v>XA28自来水费（简易征收）标准方式3.80</v>
      </c>
      <c r="E5835" s="13" t="str">
        <f t="shared" si="369"/>
        <v>3.80</v>
      </c>
      <c r="F5835" s="13" t="str">
        <f>IF(E5835="","",IFERROR(IF(IF(K5835="","",INDEX(收费标合同信息维护!A:Q,MATCH(D5835,收费标合同信息维护!J:J,0),10))=D5835,"有","无"),"无"))</f>
        <v>无</v>
      </c>
      <c r="G5835" s="13" t="str">
        <f t="shared" si="370"/>
        <v/>
      </c>
      <c r="H5835" s="13" t="str">
        <f t="shared" si="371"/>
        <v/>
      </c>
      <c r="I5835" s="13" t="str">
        <f>IF(G5835="","",IFERROR(IF(IF(K5835="","",INDEX(收费标合同信息维护!A:Q,MATCH(G5835,收费标合同信息维护!M:M,0),13))=G5835,"有","无"),"无"))</f>
        <v/>
      </c>
      <c r="J5835" s="3" t="s">
        <v>2167</v>
      </c>
      <c r="K5835" s="3" t="s">
        <v>17624</v>
      </c>
      <c r="L5835" s="3" t="s">
        <v>6615</v>
      </c>
      <c r="M5835" s="3" t="s">
        <v>6616</v>
      </c>
      <c r="N5835" s="3" t="s">
        <v>6603</v>
      </c>
      <c r="O5835" s="3" t="s">
        <v>6478</v>
      </c>
      <c r="P5835" s="3" t="s">
        <v>17648</v>
      </c>
      <c r="Q5835" s="3" t="s">
        <v>6723</v>
      </c>
      <c r="R5835" s="3" t="s">
        <v>6484</v>
      </c>
      <c r="S5835" s="3" t="s">
        <v>6491</v>
      </c>
      <c r="T5835" s="3" t="s">
        <v>6523</v>
      </c>
      <c r="U5835" s="3" t="s">
        <v>154</v>
      </c>
      <c r="V5835" s="3" t="s">
        <v>6991</v>
      </c>
      <c r="W5835" s="3" t="s">
        <v>154</v>
      </c>
      <c r="X5835" s="3" t="s">
        <v>154</v>
      </c>
      <c r="Y5835" s="3" t="s">
        <v>154</v>
      </c>
      <c r="Z5835" s="3" t="s">
        <v>154</v>
      </c>
      <c r="AA5835" s="3" t="s">
        <v>154</v>
      </c>
      <c r="AB5835" s="3" t="s">
        <v>154</v>
      </c>
      <c r="AC5835" s="3" t="s">
        <v>154</v>
      </c>
      <c r="AD5835" s="3" t="s">
        <v>6151</v>
      </c>
      <c r="AE5835" s="3" t="s">
        <v>6151</v>
      </c>
      <c r="AF5835" s="3" t="s">
        <v>154</v>
      </c>
      <c r="AG5835" s="3" t="s">
        <v>154</v>
      </c>
      <c r="AH5835" s="3" t="s">
        <v>6478</v>
      </c>
      <c r="AI5835" s="3" t="s">
        <v>6482</v>
      </c>
      <c r="AJ5835" s="3" t="s">
        <v>6489</v>
      </c>
    </row>
    <row r="5836" spans="1:36" ht="15">
      <c r="A5836" s="10">
        <v>5975</v>
      </c>
      <c r="B5836" t="str">
        <f>IF(K5836="总计","",INDEX(主数据!A:AD,MATCH(J5836,主数据!A:A,0),9))</f>
        <v>华中大区公司</v>
      </c>
      <c r="C5836" t="str">
        <f>IF(K5836="","",INDEX(主数据!A:AD,MATCH(J5836,主数据!A:A,0),11))</f>
        <v>西安北区</v>
      </c>
      <c r="D5836" t="str">
        <f t="shared" si="368"/>
        <v>XA28补贴款定额</v>
      </c>
      <c r="E5836" s="13" t="str">
        <f t="shared" si="369"/>
        <v/>
      </c>
      <c r="F5836" s="13" t="str">
        <f>IF(E5836="","",IFERROR(IF(IF(K5836="","",INDEX(收费标合同信息维护!A:Q,MATCH(D5836,收费标合同信息维护!J:J,0),10))=D5836,"有","无"),"无"))</f>
        <v/>
      </c>
      <c r="G5836" s="13" t="str">
        <f t="shared" si="370"/>
        <v>XA28补贴款定额310505.12</v>
      </c>
      <c r="H5836" s="13" t="str">
        <f t="shared" si="371"/>
        <v>310505.12</v>
      </c>
      <c r="I5836" s="13" t="str">
        <f>IF(G5836="","",IFERROR(IF(IF(K5836="","",INDEX(收费标合同信息维护!A:Q,MATCH(G5836,收费标合同信息维护!M:M,0),13))=G5836,"有","无"),"无"))</f>
        <v>无</v>
      </c>
      <c r="J5836" s="3" t="s">
        <v>2167</v>
      </c>
      <c r="K5836" s="3" t="s">
        <v>17624</v>
      </c>
      <c r="L5836" s="3" t="s">
        <v>6557</v>
      </c>
      <c r="M5836" s="3" t="s">
        <v>6558</v>
      </c>
      <c r="N5836" s="3" t="s">
        <v>6477</v>
      </c>
      <c r="O5836" s="3" t="s">
        <v>6478</v>
      </c>
      <c r="P5836" s="3" t="s">
        <v>18474</v>
      </c>
      <c r="Q5836" s="3" t="s">
        <v>18475</v>
      </c>
      <c r="R5836" s="3" t="s">
        <v>6490</v>
      </c>
      <c r="S5836" s="3" t="s">
        <v>6491</v>
      </c>
      <c r="T5836" s="3" t="s">
        <v>6510</v>
      </c>
      <c r="U5836" s="3" t="s">
        <v>6511</v>
      </c>
      <c r="V5836" s="3" t="s">
        <v>154</v>
      </c>
      <c r="W5836" s="3" t="s">
        <v>18476</v>
      </c>
      <c r="X5836" s="3" t="s">
        <v>154</v>
      </c>
      <c r="Y5836" s="3" t="s">
        <v>154</v>
      </c>
      <c r="Z5836" s="3" t="s">
        <v>154</v>
      </c>
      <c r="AA5836" s="3" t="s">
        <v>154</v>
      </c>
      <c r="AB5836" s="3" t="s">
        <v>154</v>
      </c>
      <c r="AC5836" s="3" t="s">
        <v>154</v>
      </c>
      <c r="AD5836" s="3" t="s">
        <v>6151</v>
      </c>
      <c r="AE5836" s="3" t="s">
        <v>6151</v>
      </c>
      <c r="AF5836" s="3" t="s">
        <v>6040</v>
      </c>
      <c r="AG5836" s="3" t="s">
        <v>154</v>
      </c>
      <c r="AH5836" s="3" t="s">
        <v>6478</v>
      </c>
      <c r="AI5836" s="3" t="s">
        <v>6482</v>
      </c>
      <c r="AJ5836" s="3" t="s">
        <v>6033</v>
      </c>
    </row>
    <row r="5837" spans="1:36" ht="15">
      <c r="A5837" s="10">
        <v>5976</v>
      </c>
      <c r="B5837" t="str">
        <f>IF(K5837="总计","",INDEX(主数据!A:AD,MATCH(J5837,主数据!A:A,0),9))</f>
        <v>华南大区公司</v>
      </c>
      <c r="C5837" t="str">
        <f>IF(K5837="","",INDEX(主数据!A:AD,MATCH(J5837,主数据!A:A,0),11))</f>
        <v>深圳西区</v>
      </c>
      <c r="D5837" t="str">
        <f t="shared" si="368"/>
        <v>SZ59物业服务费标准方式2.45</v>
      </c>
      <c r="E5837" s="13" t="str">
        <f t="shared" si="369"/>
        <v>2.45</v>
      </c>
      <c r="F5837" s="13" t="str">
        <f>IF(E5837="","",IFERROR(IF(IF(K5837="","",INDEX(收费标合同信息维护!A:Q,MATCH(D5837,收费标合同信息维护!J:J,0),10))=D5837,"有","无"),"无"))</f>
        <v>无</v>
      </c>
      <c r="G5837" s="13" t="str">
        <f t="shared" si="370"/>
        <v/>
      </c>
      <c r="H5837" s="13" t="str">
        <f t="shared" si="371"/>
        <v/>
      </c>
      <c r="I5837" s="13" t="str">
        <f>IF(G5837="","",IFERROR(IF(IF(K5837="","",INDEX(收费标合同信息维护!A:Q,MATCH(G5837,收费标合同信息维护!M:M,0),13))=G5837,"有","无"),"无"))</f>
        <v/>
      </c>
      <c r="J5837" s="3" t="s">
        <v>2151</v>
      </c>
      <c r="K5837" s="3" t="s">
        <v>17649</v>
      </c>
      <c r="L5837" s="3" t="s">
        <v>6025</v>
      </c>
      <c r="M5837" s="3" t="s">
        <v>6026</v>
      </c>
      <c r="N5837" s="3" t="s">
        <v>6477</v>
      </c>
      <c r="O5837" s="3" t="s">
        <v>6478</v>
      </c>
      <c r="P5837" s="3" t="s">
        <v>17650</v>
      </c>
      <c r="Q5837" s="3" t="s">
        <v>12775</v>
      </c>
      <c r="R5837" s="3" t="s">
        <v>6484</v>
      </c>
      <c r="S5837" s="3" t="s">
        <v>6491</v>
      </c>
      <c r="T5837" s="3" t="s">
        <v>7025</v>
      </c>
      <c r="U5837" s="3" t="s">
        <v>154</v>
      </c>
      <c r="V5837" s="3" t="s">
        <v>7408</v>
      </c>
      <c r="W5837" s="3" t="s">
        <v>154</v>
      </c>
      <c r="X5837" s="3" t="s">
        <v>154</v>
      </c>
      <c r="Y5837" s="3" t="s">
        <v>154</v>
      </c>
      <c r="Z5837" s="3" t="s">
        <v>154</v>
      </c>
      <c r="AA5837" s="3" t="s">
        <v>154</v>
      </c>
      <c r="AB5837" s="3" t="s">
        <v>154</v>
      </c>
      <c r="AC5837" s="3" t="s">
        <v>154</v>
      </c>
      <c r="AD5837" s="3" t="s">
        <v>6151</v>
      </c>
      <c r="AE5837" s="3" t="s">
        <v>6151</v>
      </c>
      <c r="AF5837" s="3" t="s">
        <v>154</v>
      </c>
      <c r="AG5837" s="3" t="s">
        <v>154</v>
      </c>
      <c r="AH5837" s="3" t="s">
        <v>6478</v>
      </c>
      <c r="AI5837" s="3" t="s">
        <v>6482</v>
      </c>
      <c r="AJ5837" s="3" t="s">
        <v>17651</v>
      </c>
    </row>
    <row r="5838" spans="1:36" ht="15">
      <c r="A5838" s="10">
        <v>5977</v>
      </c>
      <c r="B5838" t="str">
        <f>IF(K5838="总计","",INDEX(主数据!A:AD,MATCH(J5838,主数据!A:A,0),9))</f>
        <v>华南大区公司</v>
      </c>
      <c r="C5838" t="str">
        <f>IF(K5838="","",INDEX(主数据!A:AD,MATCH(J5838,主数据!A:A,0),11))</f>
        <v>深圳西区</v>
      </c>
      <c r="D5838" t="str">
        <f t="shared" si="368"/>
        <v>SZ59物业服务费直接录入</v>
      </c>
      <c r="E5838" s="13" t="str">
        <f t="shared" si="369"/>
        <v/>
      </c>
      <c r="F5838" s="13" t="str">
        <f>IF(E5838="","",IFERROR(IF(IF(K5838="","",INDEX(收费标合同信息维护!A:Q,MATCH(D5838,收费标合同信息维护!J:J,0),10))=D5838,"有","无"),"无"))</f>
        <v/>
      </c>
      <c r="G5838" s="13" t="str">
        <f t="shared" si="370"/>
        <v/>
      </c>
      <c r="H5838" s="13" t="str">
        <f t="shared" si="371"/>
        <v/>
      </c>
      <c r="I5838" s="13" t="str">
        <f>IF(G5838="","",IFERROR(IF(IF(K5838="","",INDEX(收费标合同信息维护!A:Q,MATCH(G5838,收费标合同信息维护!M:M,0),13))=G5838,"有","无"),"无"))</f>
        <v/>
      </c>
      <c r="J5838" s="3" t="s">
        <v>2151</v>
      </c>
      <c r="K5838" s="3" t="s">
        <v>17649</v>
      </c>
      <c r="L5838" s="3" t="s">
        <v>6025</v>
      </c>
      <c r="M5838" s="3" t="s">
        <v>6026</v>
      </c>
      <c r="N5838" s="3" t="s">
        <v>6477</v>
      </c>
      <c r="O5838" s="3" t="s">
        <v>6478</v>
      </c>
      <c r="P5838" s="3" t="s">
        <v>17652</v>
      </c>
      <c r="Q5838" s="3" t="s">
        <v>13853</v>
      </c>
      <c r="R5838" s="3" t="s">
        <v>6479</v>
      </c>
      <c r="S5838" s="3" t="s">
        <v>6480</v>
      </c>
      <c r="T5838" s="3" t="s">
        <v>7411</v>
      </c>
      <c r="U5838" s="3" t="s">
        <v>154</v>
      </c>
      <c r="V5838" s="3" t="s">
        <v>154</v>
      </c>
      <c r="W5838" s="3" t="s">
        <v>154</v>
      </c>
      <c r="X5838" s="3" t="s">
        <v>154</v>
      </c>
      <c r="Y5838" s="3" t="s">
        <v>154</v>
      </c>
      <c r="Z5838" s="3" t="s">
        <v>154</v>
      </c>
      <c r="AA5838" s="3" t="s">
        <v>154</v>
      </c>
      <c r="AB5838" s="3" t="s">
        <v>154</v>
      </c>
      <c r="AC5838" s="3" t="s">
        <v>154</v>
      </c>
      <c r="AD5838" s="3" t="s">
        <v>6151</v>
      </c>
      <c r="AE5838" s="3" t="s">
        <v>6151</v>
      </c>
      <c r="AF5838" s="3" t="s">
        <v>154</v>
      </c>
      <c r="AG5838" s="3" t="s">
        <v>154</v>
      </c>
      <c r="AH5838" s="3" t="s">
        <v>6478</v>
      </c>
      <c r="AI5838" s="3" t="s">
        <v>6482</v>
      </c>
      <c r="AJ5838" s="3" t="s">
        <v>17653</v>
      </c>
    </row>
    <row r="5839" spans="1:36" ht="15">
      <c r="A5839" s="10">
        <v>5978</v>
      </c>
      <c r="B5839" t="str">
        <f>IF(K5839="总计","",INDEX(主数据!A:AD,MATCH(J5839,主数据!A:A,0),9))</f>
        <v>华南大区公司</v>
      </c>
      <c r="C5839" t="str">
        <f>IF(K5839="","",INDEX(主数据!A:AD,MATCH(J5839,主数据!A:A,0),11))</f>
        <v>深圳西区</v>
      </c>
      <c r="D5839" t="str">
        <f t="shared" si="368"/>
        <v>SZ59物业服务费标准方式3.50</v>
      </c>
      <c r="E5839" s="13" t="str">
        <f t="shared" si="369"/>
        <v>3.50</v>
      </c>
      <c r="F5839" s="13" t="str">
        <f>IF(E5839="","",IFERROR(IF(IF(K5839="","",INDEX(收费标合同信息维护!A:Q,MATCH(D5839,收费标合同信息维护!J:J,0),10))=D5839,"有","无"),"无"))</f>
        <v>无</v>
      </c>
      <c r="G5839" s="13" t="str">
        <f t="shared" si="370"/>
        <v/>
      </c>
      <c r="H5839" s="13" t="str">
        <f t="shared" si="371"/>
        <v/>
      </c>
      <c r="I5839" s="13" t="str">
        <f>IF(G5839="","",IFERROR(IF(IF(K5839="","",INDEX(收费标合同信息维护!A:Q,MATCH(G5839,收费标合同信息维护!M:M,0),13))=G5839,"有","无"),"无"))</f>
        <v/>
      </c>
      <c r="J5839" s="3" t="s">
        <v>2151</v>
      </c>
      <c r="K5839" s="3" t="s">
        <v>17649</v>
      </c>
      <c r="L5839" s="3" t="s">
        <v>6025</v>
      </c>
      <c r="M5839" s="3" t="s">
        <v>6026</v>
      </c>
      <c r="N5839" s="3" t="s">
        <v>6477</v>
      </c>
      <c r="O5839" s="3" t="s">
        <v>6478</v>
      </c>
      <c r="P5839" s="3" t="s">
        <v>17654</v>
      </c>
      <c r="Q5839" s="3" t="s">
        <v>14847</v>
      </c>
      <c r="R5839" s="3" t="s">
        <v>6484</v>
      </c>
      <c r="S5839" s="3" t="s">
        <v>6491</v>
      </c>
      <c r="T5839" s="3" t="s">
        <v>7025</v>
      </c>
      <c r="U5839" s="3" t="s">
        <v>154</v>
      </c>
      <c r="V5839" s="3" t="s">
        <v>6869</v>
      </c>
      <c r="W5839" s="3" t="s">
        <v>154</v>
      </c>
      <c r="X5839" s="3" t="s">
        <v>154</v>
      </c>
      <c r="Y5839" s="3" t="s">
        <v>154</v>
      </c>
      <c r="Z5839" s="3" t="s">
        <v>154</v>
      </c>
      <c r="AA5839" s="3" t="s">
        <v>154</v>
      </c>
      <c r="AB5839" s="3" t="s">
        <v>154</v>
      </c>
      <c r="AC5839" s="3" t="s">
        <v>154</v>
      </c>
      <c r="AD5839" s="3" t="s">
        <v>6151</v>
      </c>
      <c r="AE5839" s="3" t="s">
        <v>6151</v>
      </c>
      <c r="AF5839" s="3" t="s">
        <v>6040</v>
      </c>
      <c r="AG5839" s="3" t="s">
        <v>154</v>
      </c>
      <c r="AH5839" s="3" t="s">
        <v>6478</v>
      </c>
      <c r="AI5839" s="3" t="s">
        <v>6482</v>
      </c>
      <c r="AJ5839" s="3" t="s">
        <v>6029</v>
      </c>
    </row>
    <row r="5840" spans="1:36" ht="15">
      <c r="A5840" s="10">
        <v>5979</v>
      </c>
      <c r="B5840" t="str">
        <f>IF(K5840="总计","",INDEX(主数据!A:AD,MATCH(J5840,主数据!A:A,0),9))</f>
        <v>华南大区公司</v>
      </c>
      <c r="C5840" t="str">
        <f>IF(K5840="","",INDEX(主数据!A:AD,MATCH(J5840,主数据!A:A,0),11))</f>
        <v>深圳西区</v>
      </c>
      <c r="D5840" t="str">
        <f t="shared" si="368"/>
        <v>SZ59物业服务费标准方式1.20</v>
      </c>
      <c r="E5840" s="13" t="str">
        <f t="shared" si="369"/>
        <v>1.20</v>
      </c>
      <c r="F5840" s="13" t="str">
        <f>IF(E5840="","",IFERROR(IF(IF(K5840="","",INDEX(收费标合同信息维护!A:Q,MATCH(D5840,收费标合同信息维护!J:J,0),10))=D5840,"有","无"),"无"))</f>
        <v>无</v>
      </c>
      <c r="G5840" s="13" t="str">
        <f t="shared" si="370"/>
        <v/>
      </c>
      <c r="H5840" s="13" t="str">
        <f t="shared" si="371"/>
        <v/>
      </c>
      <c r="I5840" s="13" t="str">
        <f>IF(G5840="","",IFERROR(IF(IF(K5840="","",INDEX(收费标合同信息维护!A:Q,MATCH(G5840,收费标合同信息维护!M:M,0),13))=G5840,"有","无"),"无"))</f>
        <v/>
      </c>
      <c r="J5840" s="3" t="s">
        <v>2151</v>
      </c>
      <c r="K5840" s="3" t="s">
        <v>17649</v>
      </c>
      <c r="L5840" s="3" t="s">
        <v>6025</v>
      </c>
      <c r="M5840" s="3" t="s">
        <v>6026</v>
      </c>
      <c r="N5840" s="3" t="s">
        <v>6477</v>
      </c>
      <c r="O5840" s="3" t="s">
        <v>6478</v>
      </c>
      <c r="P5840" s="3" t="s">
        <v>17655</v>
      </c>
      <c r="Q5840" s="3" t="s">
        <v>17656</v>
      </c>
      <c r="R5840" s="3" t="s">
        <v>6484</v>
      </c>
      <c r="S5840" s="3" t="s">
        <v>6491</v>
      </c>
      <c r="T5840" s="3" t="s">
        <v>7025</v>
      </c>
      <c r="U5840" s="3" t="s">
        <v>154</v>
      </c>
      <c r="V5840" s="3" t="s">
        <v>6614</v>
      </c>
      <c r="W5840" s="3" t="s">
        <v>154</v>
      </c>
      <c r="X5840" s="3" t="s">
        <v>154</v>
      </c>
      <c r="Y5840" s="3" t="s">
        <v>154</v>
      </c>
      <c r="Z5840" s="3" t="s">
        <v>154</v>
      </c>
      <c r="AA5840" s="3" t="s">
        <v>154</v>
      </c>
      <c r="AB5840" s="3" t="s">
        <v>154</v>
      </c>
      <c r="AC5840" s="3" t="s">
        <v>154</v>
      </c>
      <c r="AD5840" s="3" t="s">
        <v>6151</v>
      </c>
      <c r="AE5840" s="3" t="s">
        <v>6151</v>
      </c>
      <c r="AF5840" s="3" t="s">
        <v>154</v>
      </c>
      <c r="AG5840" s="3" t="s">
        <v>154</v>
      </c>
      <c r="AH5840" s="3" t="s">
        <v>6478</v>
      </c>
      <c r="AI5840" s="3" t="s">
        <v>6482</v>
      </c>
      <c r="AJ5840" s="3" t="s">
        <v>6032</v>
      </c>
    </row>
    <row r="5841" spans="1:36" ht="15">
      <c r="A5841" s="10">
        <v>5980</v>
      </c>
      <c r="B5841" t="str">
        <f>IF(K5841="总计","",INDEX(主数据!A:AD,MATCH(J5841,主数据!A:A,0),9))</f>
        <v>华南大区公司</v>
      </c>
      <c r="C5841" t="str">
        <f>IF(K5841="","",INDEX(主数据!A:AD,MATCH(J5841,主数据!A:A,0),11))</f>
        <v>深圳西区</v>
      </c>
      <c r="D5841" t="str">
        <f t="shared" si="368"/>
        <v>SZ59物业服务费标准方式1.60</v>
      </c>
      <c r="E5841" s="13" t="str">
        <f t="shared" si="369"/>
        <v>1.60</v>
      </c>
      <c r="F5841" s="13" t="str">
        <f>IF(E5841="","",IFERROR(IF(IF(K5841="","",INDEX(收费标合同信息维护!A:Q,MATCH(D5841,收费标合同信息维护!J:J,0),10))=D5841,"有","无"),"无"))</f>
        <v>无</v>
      </c>
      <c r="G5841" s="13" t="str">
        <f t="shared" si="370"/>
        <v/>
      </c>
      <c r="H5841" s="13" t="str">
        <f t="shared" si="371"/>
        <v/>
      </c>
      <c r="I5841" s="13" t="str">
        <f>IF(G5841="","",IFERROR(IF(IF(K5841="","",INDEX(收费标合同信息维护!A:Q,MATCH(G5841,收费标合同信息维护!M:M,0),13))=G5841,"有","无"),"无"))</f>
        <v/>
      </c>
      <c r="J5841" s="3" t="s">
        <v>2151</v>
      </c>
      <c r="K5841" s="3" t="s">
        <v>17649</v>
      </c>
      <c r="L5841" s="3" t="s">
        <v>6025</v>
      </c>
      <c r="M5841" s="3" t="s">
        <v>6026</v>
      </c>
      <c r="N5841" s="3" t="s">
        <v>6477</v>
      </c>
      <c r="O5841" s="3" t="s">
        <v>6478</v>
      </c>
      <c r="P5841" s="3" t="s">
        <v>17657</v>
      </c>
      <c r="Q5841" s="3" t="s">
        <v>17658</v>
      </c>
      <c r="R5841" s="3" t="s">
        <v>6484</v>
      </c>
      <c r="S5841" s="3" t="s">
        <v>6491</v>
      </c>
      <c r="T5841" s="3" t="s">
        <v>7025</v>
      </c>
      <c r="U5841" s="3" t="s">
        <v>154</v>
      </c>
      <c r="V5841" s="3" t="s">
        <v>9398</v>
      </c>
      <c r="W5841" s="3" t="s">
        <v>154</v>
      </c>
      <c r="X5841" s="3" t="s">
        <v>154</v>
      </c>
      <c r="Y5841" s="3" t="s">
        <v>154</v>
      </c>
      <c r="Z5841" s="3" t="s">
        <v>154</v>
      </c>
      <c r="AA5841" s="3" t="s">
        <v>154</v>
      </c>
      <c r="AB5841" s="3" t="s">
        <v>154</v>
      </c>
      <c r="AC5841" s="3" t="s">
        <v>154</v>
      </c>
      <c r="AD5841" s="3" t="s">
        <v>6151</v>
      </c>
      <c r="AE5841" s="3" t="s">
        <v>6151</v>
      </c>
      <c r="AF5841" s="3" t="s">
        <v>154</v>
      </c>
      <c r="AG5841" s="3" t="s">
        <v>154</v>
      </c>
      <c r="AH5841" s="3" t="s">
        <v>6478</v>
      </c>
      <c r="AI5841" s="3" t="s">
        <v>6482</v>
      </c>
      <c r="AJ5841" s="3" t="s">
        <v>14</v>
      </c>
    </row>
    <row r="5842" spans="1:36" ht="15">
      <c r="A5842" s="10">
        <v>5981</v>
      </c>
      <c r="B5842" t="str">
        <f>IF(K5842="总计","",INDEX(主数据!A:AD,MATCH(J5842,主数据!A:A,0),9))</f>
        <v>华南大区公司</v>
      </c>
      <c r="C5842" t="str">
        <f>IF(K5842="","",INDEX(主数据!A:AD,MATCH(J5842,主数据!A:A,0),11))</f>
        <v>深圳西区</v>
      </c>
      <c r="D5842" t="str">
        <f t="shared" si="368"/>
        <v>SZ59维修基金标准方式0.25</v>
      </c>
      <c r="E5842" s="13" t="str">
        <f t="shared" si="369"/>
        <v>0.25</v>
      </c>
      <c r="F5842" s="13" t="str">
        <f>IF(E5842="","",IFERROR(IF(IF(K5842="","",INDEX(收费标合同信息维护!A:Q,MATCH(D5842,收费标合同信息维护!J:J,0),10))=D5842,"有","无"),"无"))</f>
        <v>无</v>
      </c>
      <c r="G5842" s="13" t="str">
        <f t="shared" si="370"/>
        <v/>
      </c>
      <c r="H5842" s="13" t="str">
        <f t="shared" si="371"/>
        <v/>
      </c>
      <c r="I5842" s="13" t="str">
        <f>IF(G5842="","",IFERROR(IF(IF(K5842="","",INDEX(收费标合同信息维护!A:Q,MATCH(G5842,收费标合同信息维护!M:M,0),13))=G5842,"有","无"),"无"))</f>
        <v/>
      </c>
      <c r="J5842" s="3" t="s">
        <v>2151</v>
      </c>
      <c r="K5842" s="3" t="s">
        <v>17649</v>
      </c>
      <c r="L5842" s="3" t="s">
        <v>6696</v>
      </c>
      <c r="M5842" s="3" t="s">
        <v>6697</v>
      </c>
      <c r="N5842" s="3" t="s">
        <v>6477</v>
      </c>
      <c r="O5842" s="3" t="s">
        <v>6478</v>
      </c>
      <c r="P5842" s="3" t="s">
        <v>17659</v>
      </c>
      <c r="Q5842" s="3" t="s">
        <v>6697</v>
      </c>
      <c r="R5842" s="3" t="s">
        <v>6484</v>
      </c>
      <c r="S5842" s="3" t="s">
        <v>6491</v>
      </c>
      <c r="T5842" s="3" t="s">
        <v>6493</v>
      </c>
      <c r="U5842" s="3" t="s">
        <v>154</v>
      </c>
      <c r="V5842" s="3" t="s">
        <v>6766</v>
      </c>
      <c r="W5842" s="3" t="s">
        <v>154</v>
      </c>
      <c r="X5842" s="3" t="s">
        <v>154</v>
      </c>
      <c r="Y5842" s="3" t="s">
        <v>154</v>
      </c>
      <c r="Z5842" s="3" t="s">
        <v>154</v>
      </c>
      <c r="AA5842" s="3" t="s">
        <v>154</v>
      </c>
      <c r="AB5842" s="3" t="s">
        <v>154</v>
      </c>
      <c r="AC5842" s="3" t="s">
        <v>154</v>
      </c>
      <c r="AD5842" s="3" t="s">
        <v>6151</v>
      </c>
      <c r="AE5842" s="3" t="s">
        <v>6151</v>
      </c>
      <c r="AF5842" s="3" t="s">
        <v>154</v>
      </c>
      <c r="AG5842" s="3" t="s">
        <v>154</v>
      </c>
      <c r="AH5842" s="3" t="s">
        <v>6478</v>
      </c>
      <c r="AI5842" s="3" t="s">
        <v>6482</v>
      </c>
      <c r="AJ5842" s="3" t="s">
        <v>17003</v>
      </c>
    </row>
    <row r="5843" spans="1:36" ht="15">
      <c r="A5843" s="10">
        <v>5982</v>
      </c>
      <c r="B5843" t="str">
        <f>IF(K5843="总计","",INDEX(主数据!A:AD,MATCH(J5843,主数据!A:A,0),9))</f>
        <v>华南大区公司</v>
      </c>
      <c r="C5843" t="str">
        <f>IF(K5843="","",INDEX(主数据!A:AD,MATCH(J5843,主数据!A:A,0),11))</f>
        <v>深圳西区</v>
      </c>
      <c r="D5843" t="str">
        <f t="shared" si="368"/>
        <v>SZ59维修基金直接录入</v>
      </c>
      <c r="E5843" s="13" t="str">
        <f t="shared" si="369"/>
        <v/>
      </c>
      <c r="F5843" s="13" t="str">
        <f>IF(E5843="","",IFERROR(IF(IF(K5843="","",INDEX(收费标合同信息维护!A:Q,MATCH(D5843,收费标合同信息维护!J:J,0),10))=D5843,"有","无"),"无"))</f>
        <v/>
      </c>
      <c r="G5843" s="13" t="str">
        <f t="shared" si="370"/>
        <v/>
      </c>
      <c r="H5843" s="13" t="str">
        <f t="shared" si="371"/>
        <v/>
      </c>
      <c r="I5843" s="13" t="str">
        <f>IF(G5843="","",IFERROR(IF(IF(K5843="","",INDEX(收费标合同信息维护!A:Q,MATCH(G5843,收费标合同信息维护!M:M,0),13))=G5843,"有","无"),"无"))</f>
        <v/>
      </c>
      <c r="J5843" s="3" t="s">
        <v>2151</v>
      </c>
      <c r="K5843" s="3" t="s">
        <v>17649</v>
      </c>
      <c r="L5843" s="3" t="s">
        <v>6696</v>
      </c>
      <c r="M5843" s="3" t="s">
        <v>6697</v>
      </c>
      <c r="N5843" s="3" t="s">
        <v>6477</v>
      </c>
      <c r="O5843" s="3" t="s">
        <v>6478</v>
      </c>
      <c r="P5843" s="3" t="s">
        <v>17660</v>
      </c>
      <c r="Q5843" s="3" t="s">
        <v>16878</v>
      </c>
      <c r="R5843" s="3" t="s">
        <v>6479</v>
      </c>
      <c r="S5843" s="3" t="s">
        <v>6480</v>
      </c>
      <c r="T5843" s="3" t="s">
        <v>7411</v>
      </c>
      <c r="U5843" s="3" t="s">
        <v>154</v>
      </c>
      <c r="V5843" s="3" t="s">
        <v>154</v>
      </c>
      <c r="W5843" s="3" t="s">
        <v>154</v>
      </c>
      <c r="X5843" s="3" t="s">
        <v>154</v>
      </c>
      <c r="Y5843" s="3" t="s">
        <v>154</v>
      </c>
      <c r="Z5843" s="3" t="s">
        <v>154</v>
      </c>
      <c r="AA5843" s="3" t="s">
        <v>154</v>
      </c>
      <c r="AB5843" s="3" t="s">
        <v>154</v>
      </c>
      <c r="AC5843" s="3" t="s">
        <v>154</v>
      </c>
      <c r="AD5843" s="3" t="s">
        <v>6151</v>
      </c>
      <c r="AE5843" s="3" t="s">
        <v>6151</v>
      </c>
      <c r="AF5843" s="3" t="s">
        <v>154</v>
      </c>
      <c r="AG5843" s="3" t="s">
        <v>154</v>
      </c>
      <c r="AH5843" s="3" t="s">
        <v>6478</v>
      </c>
      <c r="AI5843" s="3" t="s">
        <v>6482</v>
      </c>
      <c r="AJ5843" s="3" t="s">
        <v>17661</v>
      </c>
    </row>
    <row r="5844" spans="1:36" ht="30">
      <c r="A5844" s="10">
        <v>5983</v>
      </c>
      <c r="B5844" t="str">
        <f>IF(K5844="总计","",INDEX(主数据!A:AD,MATCH(J5844,主数据!A:A,0),9))</f>
        <v>华南大区公司</v>
      </c>
      <c r="C5844" t="str">
        <f>IF(K5844="","",INDEX(主数据!A:AD,MATCH(J5844,主数据!A:A,0),11))</f>
        <v>深圳西区</v>
      </c>
      <c r="D5844" t="str">
        <f t="shared" si="368"/>
        <v>SZ59生活垃圾消纳费（仪表）阶梯方式0.00</v>
      </c>
      <c r="E5844" s="13" t="str">
        <f t="shared" si="369"/>
        <v>0.00</v>
      </c>
      <c r="F5844" s="13" t="str">
        <f>IF(E5844="","",IFERROR(IF(IF(K5844="","",INDEX(收费标合同信息维护!A:Q,MATCH(D5844,收费标合同信息维护!J:J,0),10))=D5844,"有","无"),"无"))</f>
        <v>无</v>
      </c>
      <c r="G5844" s="13" t="str">
        <f t="shared" si="370"/>
        <v/>
      </c>
      <c r="H5844" s="13" t="str">
        <f t="shared" si="371"/>
        <v/>
      </c>
      <c r="I5844" s="13" t="str">
        <f>IF(G5844="","",IFERROR(IF(IF(K5844="","",INDEX(收费标合同信息维护!A:Q,MATCH(G5844,收费标合同信息维护!M:M,0),13))=G5844,"有","无"),"无"))</f>
        <v/>
      </c>
      <c r="J5844" s="3" t="s">
        <v>2151</v>
      </c>
      <c r="K5844" s="3" t="s">
        <v>17649</v>
      </c>
      <c r="L5844" s="3" t="s">
        <v>6705</v>
      </c>
      <c r="M5844" s="3" t="s">
        <v>6706</v>
      </c>
      <c r="N5844" s="3" t="s">
        <v>6603</v>
      </c>
      <c r="O5844" s="3" t="s">
        <v>6478</v>
      </c>
      <c r="P5844" s="3" t="s">
        <v>17662</v>
      </c>
      <c r="Q5844" s="3" t="s">
        <v>11714</v>
      </c>
      <c r="R5844" s="3" t="s">
        <v>6720</v>
      </c>
      <c r="S5844" s="3" t="s">
        <v>6491</v>
      </c>
      <c r="T5844" s="3" t="s">
        <v>7025</v>
      </c>
      <c r="U5844" s="3" t="s">
        <v>154</v>
      </c>
      <c r="V5844" s="3" t="s">
        <v>7933</v>
      </c>
      <c r="W5844" s="3" t="s">
        <v>154</v>
      </c>
      <c r="X5844" s="3" t="s">
        <v>10390</v>
      </c>
      <c r="Y5844" s="3" t="s">
        <v>6903</v>
      </c>
      <c r="Z5844" s="3" t="s">
        <v>154</v>
      </c>
      <c r="AA5844" s="3" t="s">
        <v>154</v>
      </c>
      <c r="AB5844" s="3" t="s">
        <v>154</v>
      </c>
      <c r="AC5844" s="3" t="s">
        <v>154</v>
      </c>
      <c r="AD5844" s="3" t="s">
        <v>6151</v>
      </c>
      <c r="AE5844" s="3" t="s">
        <v>6151</v>
      </c>
      <c r="AF5844" s="3" t="s">
        <v>154</v>
      </c>
      <c r="AG5844" s="3" t="s">
        <v>154</v>
      </c>
      <c r="AH5844" s="3" t="s">
        <v>6478</v>
      </c>
      <c r="AI5844" s="3" t="s">
        <v>6482</v>
      </c>
      <c r="AJ5844" s="3" t="s">
        <v>6489</v>
      </c>
    </row>
    <row r="5845" spans="1:36" ht="30">
      <c r="A5845" s="10">
        <v>5984</v>
      </c>
      <c r="B5845" t="str">
        <f>IF(K5845="总计","",INDEX(主数据!A:AD,MATCH(J5845,主数据!A:A,0),9))</f>
        <v>华南大区公司</v>
      </c>
      <c r="C5845" t="str">
        <f>IF(K5845="","",INDEX(主数据!A:AD,MATCH(J5845,主数据!A:A,0),11))</f>
        <v>深圳西区</v>
      </c>
      <c r="D5845" t="str">
        <f t="shared" si="368"/>
        <v>SZ59生活垃圾消纳费（仪表）标准方式0.53</v>
      </c>
      <c r="E5845" s="13" t="str">
        <f t="shared" si="369"/>
        <v>0.53</v>
      </c>
      <c r="F5845" s="13" t="str">
        <f>IF(E5845="","",IFERROR(IF(IF(K5845="","",INDEX(收费标合同信息维护!A:Q,MATCH(D5845,收费标合同信息维护!J:J,0),10))=D5845,"有","无"),"无"))</f>
        <v>无</v>
      </c>
      <c r="G5845" s="13" t="str">
        <f t="shared" si="370"/>
        <v/>
      </c>
      <c r="H5845" s="13" t="str">
        <f t="shared" si="371"/>
        <v/>
      </c>
      <c r="I5845" s="13" t="str">
        <f>IF(G5845="","",IFERROR(IF(IF(K5845="","",INDEX(收费标合同信息维护!A:Q,MATCH(G5845,收费标合同信息维护!M:M,0),13))=G5845,"有","无"),"无"))</f>
        <v/>
      </c>
      <c r="J5845" s="3" t="s">
        <v>2151</v>
      </c>
      <c r="K5845" s="3" t="s">
        <v>17649</v>
      </c>
      <c r="L5845" s="3" t="s">
        <v>6705</v>
      </c>
      <c r="M5845" s="3" t="s">
        <v>6706</v>
      </c>
      <c r="N5845" s="3" t="s">
        <v>6603</v>
      </c>
      <c r="O5845" s="3" t="s">
        <v>6478</v>
      </c>
      <c r="P5845" s="3" t="s">
        <v>17663</v>
      </c>
      <c r="Q5845" s="3" t="s">
        <v>17664</v>
      </c>
      <c r="R5845" s="3" t="s">
        <v>6484</v>
      </c>
      <c r="S5845" s="3" t="s">
        <v>6491</v>
      </c>
      <c r="T5845" s="3" t="s">
        <v>17665</v>
      </c>
      <c r="U5845" s="3" t="s">
        <v>17666</v>
      </c>
      <c r="V5845" s="3" t="s">
        <v>6903</v>
      </c>
      <c r="W5845" s="3" t="s">
        <v>154</v>
      </c>
      <c r="X5845" s="3" t="s">
        <v>154</v>
      </c>
      <c r="Y5845" s="3" t="s">
        <v>154</v>
      </c>
      <c r="Z5845" s="3" t="s">
        <v>154</v>
      </c>
      <c r="AA5845" s="3" t="s">
        <v>154</v>
      </c>
      <c r="AB5845" s="3" t="s">
        <v>154</v>
      </c>
      <c r="AC5845" s="3" t="s">
        <v>154</v>
      </c>
      <c r="AD5845" s="3" t="s">
        <v>6151</v>
      </c>
      <c r="AE5845" s="3" t="s">
        <v>6151</v>
      </c>
      <c r="AF5845" s="3" t="s">
        <v>154</v>
      </c>
      <c r="AG5845" s="3" t="s">
        <v>154</v>
      </c>
      <c r="AH5845" s="3" t="s">
        <v>6478</v>
      </c>
      <c r="AI5845" s="3" t="s">
        <v>6482</v>
      </c>
      <c r="AJ5845" s="3" t="s">
        <v>6489</v>
      </c>
    </row>
    <row r="5846" spans="1:36" ht="30">
      <c r="A5846" s="10">
        <v>5985</v>
      </c>
      <c r="B5846" t="str">
        <f>IF(K5846="总计","",INDEX(主数据!A:AD,MATCH(J5846,主数据!A:A,0),9))</f>
        <v>华南大区公司</v>
      </c>
      <c r="C5846" t="str">
        <f>IF(K5846="","",INDEX(主数据!A:AD,MATCH(J5846,主数据!A:A,0),11))</f>
        <v>深圳西区</v>
      </c>
      <c r="D5846" t="str">
        <f t="shared" si="368"/>
        <v>SZ59生活垃圾消纳费（仪表）阶梯方式0.00</v>
      </c>
      <c r="E5846" s="13" t="str">
        <f t="shared" si="369"/>
        <v>0.00</v>
      </c>
      <c r="F5846" s="13" t="str">
        <f>IF(E5846="","",IFERROR(IF(IF(K5846="","",INDEX(收费标合同信息维护!A:Q,MATCH(D5846,收费标合同信息维护!J:J,0),10))=D5846,"有","无"),"无"))</f>
        <v>无</v>
      </c>
      <c r="G5846" s="13" t="str">
        <f t="shared" si="370"/>
        <v/>
      </c>
      <c r="H5846" s="13" t="str">
        <f t="shared" si="371"/>
        <v/>
      </c>
      <c r="I5846" s="13" t="str">
        <f>IF(G5846="","",IFERROR(IF(IF(K5846="","",INDEX(收费标合同信息维护!A:Q,MATCH(G5846,收费标合同信息维护!M:M,0),13))=G5846,"有","无"),"无"))</f>
        <v/>
      </c>
      <c r="J5846" s="3" t="s">
        <v>2151</v>
      </c>
      <c r="K5846" s="3" t="s">
        <v>17649</v>
      </c>
      <c r="L5846" s="3" t="s">
        <v>6705</v>
      </c>
      <c r="M5846" s="3" t="s">
        <v>6706</v>
      </c>
      <c r="N5846" s="3" t="s">
        <v>6603</v>
      </c>
      <c r="O5846" s="3" t="s">
        <v>6478</v>
      </c>
      <c r="P5846" s="3" t="s">
        <v>17667</v>
      </c>
      <c r="Q5846" s="3" t="s">
        <v>17668</v>
      </c>
      <c r="R5846" s="3" t="s">
        <v>6720</v>
      </c>
      <c r="S5846" s="3" t="s">
        <v>6491</v>
      </c>
      <c r="T5846" s="3" t="s">
        <v>7025</v>
      </c>
      <c r="U5846" s="3" t="s">
        <v>154</v>
      </c>
      <c r="V5846" s="3" t="s">
        <v>7933</v>
      </c>
      <c r="W5846" s="3" t="s">
        <v>154</v>
      </c>
      <c r="X5846" s="3" t="s">
        <v>10390</v>
      </c>
      <c r="Y5846" s="3" t="s">
        <v>6899</v>
      </c>
      <c r="Z5846" s="3" t="s">
        <v>154</v>
      </c>
      <c r="AA5846" s="3" t="s">
        <v>154</v>
      </c>
      <c r="AB5846" s="3" t="s">
        <v>154</v>
      </c>
      <c r="AC5846" s="3" t="s">
        <v>154</v>
      </c>
      <c r="AD5846" s="3" t="s">
        <v>6151</v>
      </c>
      <c r="AE5846" s="3" t="s">
        <v>6151</v>
      </c>
      <c r="AF5846" s="3" t="s">
        <v>154</v>
      </c>
      <c r="AG5846" s="3" t="s">
        <v>154</v>
      </c>
      <c r="AH5846" s="3" t="s">
        <v>6478</v>
      </c>
      <c r="AI5846" s="3" t="s">
        <v>6482</v>
      </c>
      <c r="AJ5846" s="3" t="s">
        <v>6489</v>
      </c>
    </row>
    <row r="5847" spans="1:36" ht="30">
      <c r="A5847" s="10">
        <v>5986</v>
      </c>
      <c r="B5847" t="str">
        <f>IF(K5847="总计","",INDEX(主数据!A:AD,MATCH(J5847,主数据!A:A,0),9))</f>
        <v>华南大区公司</v>
      </c>
      <c r="C5847" t="str">
        <f>IF(K5847="","",INDEX(主数据!A:AD,MATCH(J5847,主数据!A:A,0),11))</f>
        <v>深圳西区</v>
      </c>
      <c r="D5847" t="str">
        <f t="shared" si="368"/>
        <v>SZ59生活垃圾消纳费（非仪表）直接录入</v>
      </c>
      <c r="E5847" s="13" t="str">
        <f t="shared" si="369"/>
        <v/>
      </c>
      <c r="F5847" s="13" t="str">
        <f>IF(E5847="","",IFERROR(IF(IF(K5847="","",INDEX(收费标合同信息维护!A:Q,MATCH(D5847,收费标合同信息维护!J:J,0),10))=D5847,"有","无"),"无"))</f>
        <v/>
      </c>
      <c r="G5847" s="13" t="str">
        <f t="shared" si="370"/>
        <v/>
      </c>
      <c r="H5847" s="13" t="str">
        <f t="shared" si="371"/>
        <v/>
      </c>
      <c r="I5847" s="13" t="str">
        <f>IF(G5847="","",IFERROR(IF(IF(K5847="","",INDEX(收费标合同信息维护!A:Q,MATCH(G5847,收费标合同信息维护!M:M,0),13))=G5847,"有","无"),"无"))</f>
        <v/>
      </c>
      <c r="J5847" s="3" t="s">
        <v>2151</v>
      </c>
      <c r="K5847" s="3" t="s">
        <v>17649</v>
      </c>
      <c r="L5847" s="3" t="s">
        <v>6906</v>
      </c>
      <c r="M5847" s="3" t="s">
        <v>6907</v>
      </c>
      <c r="N5847" s="3" t="s">
        <v>6477</v>
      </c>
      <c r="O5847" s="3" t="s">
        <v>6478</v>
      </c>
      <c r="P5847" s="3" t="s">
        <v>17669</v>
      </c>
      <c r="Q5847" s="3" t="s">
        <v>15476</v>
      </c>
      <c r="R5847" s="3" t="s">
        <v>6479</v>
      </c>
      <c r="S5847" s="3" t="s">
        <v>6480</v>
      </c>
      <c r="T5847" s="3" t="s">
        <v>7411</v>
      </c>
      <c r="U5847" s="3" t="s">
        <v>154</v>
      </c>
      <c r="V5847" s="3" t="s">
        <v>154</v>
      </c>
      <c r="W5847" s="3" t="s">
        <v>154</v>
      </c>
      <c r="X5847" s="3" t="s">
        <v>154</v>
      </c>
      <c r="Y5847" s="3" t="s">
        <v>154</v>
      </c>
      <c r="Z5847" s="3" t="s">
        <v>154</v>
      </c>
      <c r="AA5847" s="3" t="s">
        <v>154</v>
      </c>
      <c r="AB5847" s="3" t="s">
        <v>154</v>
      </c>
      <c r="AC5847" s="3" t="s">
        <v>154</v>
      </c>
      <c r="AD5847" s="3" t="s">
        <v>6151</v>
      </c>
      <c r="AE5847" s="3" t="s">
        <v>6151</v>
      </c>
      <c r="AF5847" s="3" t="s">
        <v>154</v>
      </c>
      <c r="AG5847" s="3" t="s">
        <v>154</v>
      </c>
      <c r="AH5847" s="3" t="s">
        <v>6478</v>
      </c>
      <c r="AI5847" s="3" t="s">
        <v>6482</v>
      </c>
      <c r="AJ5847" s="3" t="s">
        <v>17653</v>
      </c>
    </row>
    <row r="5848" spans="1:36" ht="15">
      <c r="A5848" s="10">
        <v>5987</v>
      </c>
      <c r="B5848" t="str">
        <f>IF(K5848="总计","",INDEX(主数据!A:AD,MATCH(J5848,主数据!A:A,0),9))</f>
        <v>华南大区公司</v>
      </c>
      <c r="C5848" t="str">
        <f>IF(K5848="","",INDEX(主数据!A:AD,MATCH(J5848,主数据!A:A,0),11))</f>
        <v>深圳西区</v>
      </c>
      <c r="D5848" t="str">
        <f t="shared" si="368"/>
        <v>SZ59电费阶梯方式0.68</v>
      </c>
      <c r="E5848" s="13" t="str">
        <f t="shared" si="369"/>
        <v>0.68</v>
      </c>
      <c r="F5848" s="13" t="str">
        <f>IF(E5848="","",IFERROR(IF(IF(K5848="","",INDEX(收费标合同信息维护!A:Q,MATCH(D5848,收费标合同信息维护!J:J,0),10))=D5848,"有","无"),"无"))</f>
        <v>无</v>
      </c>
      <c r="G5848" s="13" t="str">
        <f t="shared" si="370"/>
        <v/>
      </c>
      <c r="H5848" s="13" t="str">
        <f t="shared" si="371"/>
        <v/>
      </c>
      <c r="I5848" s="13" t="str">
        <f>IF(G5848="","",IFERROR(IF(IF(K5848="","",INDEX(收费标合同信息维护!A:Q,MATCH(G5848,收费标合同信息维护!M:M,0),13))=G5848,"有","无"),"无"))</f>
        <v/>
      </c>
      <c r="J5848" s="3" t="s">
        <v>2151</v>
      </c>
      <c r="K5848" s="3" t="s">
        <v>17649</v>
      </c>
      <c r="L5848" s="3" t="s">
        <v>6601</v>
      </c>
      <c r="M5848" s="3" t="s">
        <v>6602</v>
      </c>
      <c r="N5848" s="3" t="s">
        <v>6603</v>
      </c>
      <c r="O5848" s="3" t="s">
        <v>6478</v>
      </c>
      <c r="P5848" s="3" t="s">
        <v>17670</v>
      </c>
      <c r="Q5848" s="3" t="s">
        <v>17671</v>
      </c>
      <c r="R5848" s="3" t="s">
        <v>6720</v>
      </c>
      <c r="S5848" s="3" t="s">
        <v>6491</v>
      </c>
      <c r="T5848" s="3" t="s">
        <v>6493</v>
      </c>
      <c r="U5848" s="3" t="s">
        <v>154</v>
      </c>
      <c r="V5848" s="3" t="s">
        <v>10321</v>
      </c>
      <c r="W5848" s="3" t="s">
        <v>154</v>
      </c>
      <c r="X5848" s="3" t="s">
        <v>6713</v>
      </c>
      <c r="Y5848" s="3" t="s">
        <v>12556</v>
      </c>
      <c r="Z5848" s="3" t="s">
        <v>6943</v>
      </c>
      <c r="AA5848" s="3" t="s">
        <v>8369</v>
      </c>
      <c r="AB5848" s="3" t="s">
        <v>154</v>
      </c>
      <c r="AC5848" s="3" t="s">
        <v>154</v>
      </c>
      <c r="AD5848" s="3" t="s">
        <v>6151</v>
      </c>
      <c r="AE5848" s="3" t="s">
        <v>6151</v>
      </c>
      <c r="AF5848" s="3" t="s">
        <v>154</v>
      </c>
      <c r="AG5848" s="3" t="s">
        <v>154</v>
      </c>
      <c r="AH5848" s="3" t="s">
        <v>6478</v>
      </c>
      <c r="AI5848" s="3" t="s">
        <v>6482</v>
      </c>
      <c r="AJ5848" s="3" t="s">
        <v>6489</v>
      </c>
    </row>
    <row r="5849" spans="1:36" ht="15">
      <c r="A5849" s="10">
        <v>5988</v>
      </c>
      <c r="B5849" t="str">
        <f>IF(K5849="总计","",INDEX(主数据!A:AD,MATCH(J5849,主数据!A:A,0),9))</f>
        <v>华南大区公司</v>
      </c>
      <c r="C5849" t="str">
        <f>IF(K5849="","",INDEX(主数据!A:AD,MATCH(J5849,主数据!A:A,0),11))</f>
        <v>深圳西区</v>
      </c>
      <c r="D5849" t="str">
        <f t="shared" si="368"/>
        <v>SZ59电费标准方式0.76</v>
      </c>
      <c r="E5849" s="13" t="str">
        <f t="shared" si="369"/>
        <v>0.76</v>
      </c>
      <c r="F5849" s="13" t="str">
        <f>IF(E5849="","",IFERROR(IF(IF(K5849="","",INDEX(收费标合同信息维护!A:Q,MATCH(D5849,收费标合同信息维护!J:J,0),10))=D5849,"有","无"),"无"))</f>
        <v>无</v>
      </c>
      <c r="G5849" s="13" t="str">
        <f t="shared" si="370"/>
        <v/>
      </c>
      <c r="H5849" s="13" t="str">
        <f t="shared" si="371"/>
        <v/>
      </c>
      <c r="I5849" s="13" t="str">
        <f>IF(G5849="","",IFERROR(IF(IF(K5849="","",INDEX(收费标合同信息维护!A:Q,MATCH(G5849,收费标合同信息维护!M:M,0),13))=G5849,"有","无"),"无"))</f>
        <v/>
      </c>
      <c r="J5849" s="3" t="s">
        <v>2151</v>
      </c>
      <c r="K5849" s="3" t="s">
        <v>17649</v>
      </c>
      <c r="L5849" s="3" t="s">
        <v>6601</v>
      </c>
      <c r="M5849" s="3" t="s">
        <v>6602</v>
      </c>
      <c r="N5849" s="3" t="s">
        <v>6603</v>
      </c>
      <c r="O5849" s="3" t="s">
        <v>6478</v>
      </c>
      <c r="P5849" s="3" t="s">
        <v>17672</v>
      </c>
      <c r="Q5849" s="3" t="s">
        <v>9064</v>
      </c>
      <c r="R5849" s="3" t="s">
        <v>6484</v>
      </c>
      <c r="S5849" s="3" t="s">
        <v>6491</v>
      </c>
      <c r="T5849" s="3" t="s">
        <v>6493</v>
      </c>
      <c r="U5849" s="3" t="s">
        <v>154</v>
      </c>
      <c r="V5849" s="3" t="s">
        <v>17673</v>
      </c>
      <c r="W5849" s="3" t="s">
        <v>154</v>
      </c>
      <c r="X5849" s="3" t="s">
        <v>154</v>
      </c>
      <c r="Y5849" s="3" t="s">
        <v>154</v>
      </c>
      <c r="Z5849" s="3" t="s">
        <v>154</v>
      </c>
      <c r="AA5849" s="3" t="s">
        <v>154</v>
      </c>
      <c r="AB5849" s="3" t="s">
        <v>154</v>
      </c>
      <c r="AC5849" s="3" t="s">
        <v>154</v>
      </c>
      <c r="AD5849" s="3" t="s">
        <v>6151</v>
      </c>
      <c r="AE5849" s="3" t="s">
        <v>6151</v>
      </c>
      <c r="AF5849" s="3" t="s">
        <v>154</v>
      </c>
      <c r="AG5849" s="3" t="s">
        <v>154</v>
      </c>
      <c r="AH5849" s="3" t="s">
        <v>6478</v>
      </c>
      <c r="AI5849" s="3" t="s">
        <v>6482</v>
      </c>
      <c r="AJ5849" s="3" t="s">
        <v>6489</v>
      </c>
    </row>
    <row r="5850" spans="1:36" ht="15">
      <c r="A5850" s="10">
        <v>5989</v>
      </c>
      <c r="B5850" t="str">
        <f>IF(K5850="总计","",INDEX(主数据!A:AD,MATCH(J5850,主数据!A:A,0),9))</f>
        <v>华南大区公司</v>
      </c>
      <c r="C5850" t="str">
        <f>IF(K5850="","",INDEX(主数据!A:AD,MATCH(J5850,主数据!A:A,0),11))</f>
        <v>深圳西区</v>
      </c>
      <c r="D5850" t="str">
        <f t="shared" si="368"/>
        <v>SZ59电费标准方式0.85</v>
      </c>
      <c r="E5850" s="13" t="str">
        <f t="shared" si="369"/>
        <v>0.85</v>
      </c>
      <c r="F5850" s="13" t="str">
        <f>IF(E5850="","",IFERROR(IF(IF(K5850="","",INDEX(收费标合同信息维护!A:Q,MATCH(D5850,收费标合同信息维护!J:J,0),10))=D5850,"有","无"),"无"))</f>
        <v>无</v>
      </c>
      <c r="G5850" s="13" t="str">
        <f t="shared" si="370"/>
        <v/>
      </c>
      <c r="H5850" s="13" t="str">
        <f t="shared" si="371"/>
        <v/>
      </c>
      <c r="I5850" s="13" t="str">
        <f>IF(G5850="","",IFERROR(IF(IF(K5850="","",INDEX(收费标合同信息维护!A:Q,MATCH(G5850,收费标合同信息维护!M:M,0),13))=G5850,"有","无"),"无"))</f>
        <v/>
      </c>
      <c r="J5850" s="3" t="s">
        <v>2151</v>
      </c>
      <c r="K5850" s="3" t="s">
        <v>17649</v>
      </c>
      <c r="L5850" s="3" t="s">
        <v>6601</v>
      </c>
      <c r="M5850" s="3" t="s">
        <v>6602</v>
      </c>
      <c r="N5850" s="3" t="s">
        <v>6603</v>
      </c>
      <c r="O5850" s="3" t="s">
        <v>6478</v>
      </c>
      <c r="P5850" s="3" t="s">
        <v>17674</v>
      </c>
      <c r="Q5850" s="3" t="s">
        <v>17675</v>
      </c>
      <c r="R5850" s="3" t="s">
        <v>6484</v>
      </c>
      <c r="S5850" s="3" t="s">
        <v>6491</v>
      </c>
      <c r="T5850" s="3" t="s">
        <v>6684</v>
      </c>
      <c r="U5850" s="3" t="s">
        <v>154</v>
      </c>
      <c r="V5850" s="3" t="s">
        <v>11806</v>
      </c>
      <c r="W5850" s="3" t="s">
        <v>154</v>
      </c>
      <c r="X5850" s="3" t="s">
        <v>154</v>
      </c>
      <c r="Y5850" s="3" t="s">
        <v>154</v>
      </c>
      <c r="Z5850" s="3" t="s">
        <v>154</v>
      </c>
      <c r="AA5850" s="3" t="s">
        <v>154</v>
      </c>
      <c r="AB5850" s="3" t="s">
        <v>154</v>
      </c>
      <c r="AC5850" s="3" t="s">
        <v>154</v>
      </c>
      <c r="AD5850" s="3" t="s">
        <v>6151</v>
      </c>
      <c r="AE5850" s="3" t="s">
        <v>6151</v>
      </c>
      <c r="AF5850" s="3" t="s">
        <v>154</v>
      </c>
      <c r="AG5850" s="3" t="s">
        <v>154</v>
      </c>
      <c r="AH5850" s="3" t="s">
        <v>6478</v>
      </c>
      <c r="AI5850" s="3" t="s">
        <v>6482</v>
      </c>
      <c r="AJ5850" s="3" t="s">
        <v>6489</v>
      </c>
    </row>
    <row r="5851" spans="1:36" ht="30">
      <c r="A5851" s="10">
        <v>5990</v>
      </c>
      <c r="B5851" t="str">
        <f>IF(K5851="总计","",INDEX(主数据!A:AD,MATCH(J5851,主数据!A:A,0),9))</f>
        <v>华南大区公司</v>
      </c>
      <c r="C5851" t="str">
        <f>IF(K5851="","",INDEX(主数据!A:AD,MATCH(J5851,主数据!A:A,0),11))</f>
        <v>深圳西区</v>
      </c>
      <c r="D5851" t="str">
        <f t="shared" si="368"/>
        <v>SZ59电费标准方式0.40</v>
      </c>
      <c r="E5851" s="13" t="str">
        <f t="shared" si="369"/>
        <v>0.40</v>
      </c>
      <c r="F5851" s="13" t="str">
        <f>IF(E5851="","",IFERROR(IF(IF(K5851="","",INDEX(收费标合同信息维护!A:Q,MATCH(D5851,收费标合同信息维护!J:J,0),10))=D5851,"有","无"),"无"))</f>
        <v>无</v>
      </c>
      <c r="G5851" s="13" t="str">
        <f t="shared" si="370"/>
        <v/>
      </c>
      <c r="H5851" s="13" t="str">
        <f t="shared" si="371"/>
        <v/>
      </c>
      <c r="I5851" s="13" t="str">
        <f>IF(G5851="","",IFERROR(IF(IF(K5851="","",INDEX(收费标合同信息维护!A:Q,MATCH(G5851,收费标合同信息维护!M:M,0),13))=G5851,"有","无"),"无"))</f>
        <v/>
      </c>
      <c r="J5851" s="3" t="s">
        <v>2151</v>
      </c>
      <c r="K5851" s="3" t="s">
        <v>17649</v>
      </c>
      <c r="L5851" s="3" t="s">
        <v>6601</v>
      </c>
      <c r="M5851" s="3" t="s">
        <v>6602</v>
      </c>
      <c r="N5851" s="3" t="s">
        <v>6603</v>
      </c>
      <c r="O5851" s="3" t="s">
        <v>6478</v>
      </c>
      <c r="P5851" s="3" t="s">
        <v>17676</v>
      </c>
      <c r="Q5851" s="3" t="s">
        <v>17677</v>
      </c>
      <c r="R5851" s="3" t="s">
        <v>6484</v>
      </c>
      <c r="S5851" s="3" t="s">
        <v>6491</v>
      </c>
      <c r="T5851" s="3" t="s">
        <v>6492</v>
      </c>
      <c r="U5851" s="3" t="s">
        <v>6511</v>
      </c>
      <c r="V5851" s="3" t="s">
        <v>8958</v>
      </c>
      <c r="W5851" s="3" t="s">
        <v>154</v>
      </c>
      <c r="X5851" s="3" t="s">
        <v>154</v>
      </c>
      <c r="Y5851" s="3" t="s">
        <v>154</v>
      </c>
      <c r="Z5851" s="3" t="s">
        <v>154</v>
      </c>
      <c r="AA5851" s="3" t="s">
        <v>154</v>
      </c>
      <c r="AB5851" s="3" t="s">
        <v>154</v>
      </c>
      <c r="AC5851" s="3" t="s">
        <v>154</v>
      </c>
      <c r="AD5851" s="3" t="s">
        <v>6151</v>
      </c>
      <c r="AE5851" s="3" t="s">
        <v>6151</v>
      </c>
      <c r="AF5851" s="3" t="s">
        <v>154</v>
      </c>
      <c r="AG5851" s="3" t="s">
        <v>154</v>
      </c>
      <c r="AH5851" s="3" t="s">
        <v>6478</v>
      </c>
      <c r="AI5851" s="3" t="s">
        <v>6482</v>
      </c>
      <c r="AJ5851" s="3" t="s">
        <v>6489</v>
      </c>
    </row>
    <row r="5852" spans="1:36" ht="15">
      <c r="A5852" s="10">
        <v>5991</v>
      </c>
      <c r="B5852" t="str">
        <f>IF(K5852="总计","",INDEX(主数据!A:AD,MATCH(J5852,主数据!A:A,0),9))</f>
        <v>华南大区公司</v>
      </c>
      <c r="C5852" t="str">
        <f>IF(K5852="","",INDEX(主数据!A:AD,MATCH(J5852,主数据!A:A,0),11))</f>
        <v>深圳西区</v>
      </c>
      <c r="D5852" t="str">
        <f t="shared" si="368"/>
        <v>SZ59电费标准方式0.11</v>
      </c>
      <c r="E5852" s="13" t="str">
        <f t="shared" si="369"/>
        <v>0.11</v>
      </c>
      <c r="F5852" s="13" t="str">
        <f>IF(E5852="","",IFERROR(IF(IF(K5852="","",INDEX(收费标合同信息维护!A:Q,MATCH(D5852,收费标合同信息维护!J:J,0),10))=D5852,"有","无"),"无"))</f>
        <v>无</v>
      </c>
      <c r="G5852" s="13" t="str">
        <f t="shared" si="370"/>
        <v/>
      </c>
      <c r="H5852" s="13" t="str">
        <f t="shared" si="371"/>
        <v/>
      </c>
      <c r="I5852" s="13" t="str">
        <f>IF(G5852="","",IFERROR(IF(IF(K5852="","",INDEX(收费标合同信息维护!A:Q,MATCH(G5852,收费标合同信息维护!M:M,0),13))=G5852,"有","无"),"无"))</f>
        <v/>
      </c>
      <c r="J5852" s="3" t="s">
        <v>2151</v>
      </c>
      <c r="K5852" s="3" t="s">
        <v>17649</v>
      </c>
      <c r="L5852" s="3" t="s">
        <v>6601</v>
      </c>
      <c r="M5852" s="3" t="s">
        <v>6602</v>
      </c>
      <c r="N5852" s="3" t="s">
        <v>6603</v>
      </c>
      <c r="O5852" s="3" t="s">
        <v>6478</v>
      </c>
      <c r="P5852" s="3" t="s">
        <v>17678</v>
      </c>
      <c r="Q5852" s="3" t="s">
        <v>17679</v>
      </c>
      <c r="R5852" s="3" t="s">
        <v>6484</v>
      </c>
      <c r="S5852" s="3" t="s">
        <v>6491</v>
      </c>
      <c r="T5852" s="3" t="s">
        <v>6492</v>
      </c>
      <c r="U5852" s="3" t="s">
        <v>154</v>
      </c>
      <c r="V5852" s="3" t="s">
        <v>17680</v>
      </c>
      <c r="W5852" s="3" t="s">
        <v>154</v>
      </c>
      <c r="X5852" s="3" t="s">
        <v>154</v>
      </c>
      <c r="Y5852" s="3" t="s">
        <v>154</v>
      </c>
      <c r="Z5852" s="3" t="s">
        <v>154</v>
      </c>
      <c r="AA5852" s="3" t="s">
        <v>154</v>
      </c>
      <c r="AB5852" s="3" t="s">
        <v>154</v>
      </c>
      <c r="AC5852" s="3" t="s">
        <v>154</v>
      </c>
      <c r="AD5852" s="3" t="s">
        <v>6151</v>
      </c>
      <c r="AE5852" s="3" t="s">
        <v>6151</v>
      </c>
      <c r="AF5852" s="3" t="s">
        <v>154</v>
      </c>
      <c r="AG5852" s="3" t="s">
        <v>154</v>
      </c>
      <c r="AH5852" s="3" t="s">
        <v>6597</v>
      </c>
      <c r="AI5852" s="3" t="s">
        <v>6482</v>
      </c>
      <c r="AJ5852" s="3" t="s">
        <v>6489</v>
      </c>
    </row>
    <row r="5853" spans="1:36" ht="15">
      <c r="A5853" s="10">
        <v>5992</v>
      </c>
      <c r="B5853" t="str">
        <f>IF(K5853="总计","",INDEX(主数据!A:AD,MATCH(J5853,主数据!A:A,0),9))</f>
        <v>华南大区公司</v>
      </c>
      <c r="C5853" t="str">
        <f>IF(K5853="","",INDEX(主数据!A:AD,MATCH(J5853,主数据!A:A,0),11))</f>
        <v>深圳西区</v>
      </c>
      <c r="D5853" t="str">
        <f t="shared" si="368"/>
        <v>SZ59自来水费（简易征收）阶梯方式2.67</v>
      </c>
      <c r="E5853" s="13" t="str">
        <f t="shared" si="369"/>
        <v>2.67</v>
      </c>
      <c r="F5853" s="13" t="str">
        <f>IF(E5853="","",IFERROR(IF(IF(K5853="","",INDEX(收费标合同信息维护!A:Q,MATCH(D5853,收费标合同信息维护!J:J,0),10))=D5853,"有","无"),"无"))</f>
        <v>无</v>
      </c>
      <c r="G5853" s="13" t="str">
        <f t="shared" si="370"/>
        <v/>
      </c>
      <c r="H5853" s="13" t="str">
        <f t="shared" si="371"/>
        <v/>
      </c>
      <c r="I5853" s="13" t="str">
        <f>IF(G5853="","",IFERROR(IF(IF(K5853="","",INDEX(收费标合同信息维护!A:Q,MATCH(G5853,收费标合同信息维护!M:M,0),13))=G5853,"有","无"),"无"))</f>
        <v/>
      </c>
      <c r="J5853" s="3" t="s">
        <v>2151</v>
      </c>
      <c r="K5853" s="3" t="s">
        <v>17649</v>
      </c>
      <c r="L5853" s="3" t="s">
        <v>6615</v>
      </c>
      <c r="M5853" s="3" t="s">
        <v>6616</v>
      </c>
      <c r="N5853" s="3" t="s">
        <v>6603</v>
      </c>
      <c r="O5853" s="3" t="s">
        <v>6478</v>
      </c>
      <c r="P5853" s="3" t="s">
        <v>17681</v>
      </c>
      <c r="Q5853" s="3" t="s">
        <v>10721</v>
      </c>
      <c r="R5853" s="3" t="s">
        <v>6720</v>
      </c>
      <c r="S5853" s="3" t="s">
        <v>6491</v>
      </c>
      <c r="T5853" s="3" t="s">
        <v>7075</v>
      </c>
      <c r="U5853" s="3" t="s">
        <v>154</v>
      </c>
      <c r="V5853" s="3" t="s">
        <v>6724</v>
      </c>
      <c r="W5853" s="3" t="s">
        <v>154</v>
      </c>
      <c r="X5853" s="3" t="s">
        <v>6725</v>
      </c>
      <c r="Y5853" s="3" t="s">
        <v>6954</v>
      </c>
      <c r="Z5853" s="3" t="s">
        <v>6049</v>
      </c>
      <c r="AA5853" s="3" t="s">
        <v>6955</v>
      </c>
      <c r="AB5853" s="3" t="s">
        <v>154</v>
      </c>
      <c r="AC5853" s="3" t="s">
        <v>154</v>
      </c>
      <c r="AD5853" s="3" t="s">
        <v>6151</v>
      </c>
      <c r="AE5853" s="3" t="s">
        <v>6151</v>
      </c>
      <c r="AF5853" s="3" t="s">
        <v>154</v>
      </c>
      <c r="AG5853" s="3" t="s">
        <v>154</v>
      </c>
      <c r="AH5853" s="3" t="s">
        <v>6478</v>
      </c>
      <c r="AI5853" s="3" t="s">
        <v>6482</v>
      </c>
      <c r="AJ5853" s="3" t="s">
        <v>6489</v>
      </c>
    </row>
    <row r="5854" spans="1:36" ht="15">
      <c r="A5854" s="10">
        <v>5993</v>
      </c>
      <c r="B5854" t="str">
        <f>IF(K5854="总计","",INDEX(主数据!A:AD,MATCH(J5854,主数据!A:A,0),9))</f>
        <v>华南大区公司</v>
      </c>
      <c r="C5854" t="str">
        <f>IF(K5854="","",INDEX(主数据!A:AD,MATCH(J5854,主数据!A:A,0),11))</f>
        <v>深圳西区</v>
      </c>
      <c r="D5854" t="str">
        <f t="shared" si="368"/>
        <v>SZ59自来水费（简易征收）标准方式2.67</v>
      </c>
      <c r="E5854" s="13" t="str">
        <f t="shared" si="369"/>
        <v>2.67</v>
      </c>
      <c r="F5854" s="13" t="str">
        <f>IF(E5854="","",IFERROR(IF(IF(K5854="","",INDEX(收费标合同信息维护!A:Q,MATCH(D5854,收费标合同信息维护!J:J,0),10))=D5854,"有","无"),"无"))</f>
        <v>无</v>
      </c>
      <c r="G5854" s="13" t="str">
        <f t="shared" si="370"/>
        <v/>
      </c>
      <c r="H5854" s="13" t="str">
        <f t="shared" si="371"/>
        <v/>
      </c>
      <c r="I5854" s="13" t="str">
        <f>IF(G5854="","",IFERROR(IF(IF(K5854="","",INDEX(收费标合同信息维护!A:Q,MATCH(G5854,收费标合同信息维护!M:M,0),13))=G5854,"有","无"),"无"))</f>
        <v/>
      </c>
      <c r="J5854" s="3" t="s">
        <v>2151</v>
      </c>
      <c r="K5854" s="3" t="s">
        <v>17649</v>
      </c>
      <c r="L5854" s="3" t="s">
        <v>6615</v>
      </c>
      <c r="M5854" s="3" t="s">
        <v>6616</v>
      </c>
      <c r="N5854" s="3" t="s">
        <v>6603</v>
      </c>
      <c r="O5854" s="3" t="s">
        <v>6478</v>
      </c>
      <c r="P5854" s="3" t="s">
        <v>17682</v>
      </c>
      <c r="Q5854" s="3" t="s">
        <v>17683</v>
      </c>
      <c r="R5854" s="3" t="s">
        <v>6484</v>
      </c>
      <c r="S5854" s="3" t="s">
        <v>6491</v>
      </c>
      <c r="T5854" s="3" t="s">
        <v>17665</v>
      </c>
      <c r="U5854" s="3" t="s">
        <v>17666</v>
      </c>
      <c r="V5854" s="3" t="s">
        <v>6724</v>
      </c>
      <c r="W5854" s="3" t="s">
        <v>154</v>
      </c>
      <c r="X5854" s="3" t="s">
        <v>154</v>
      </c>
      <c r="Y5854" s="3" t="s">
        <v>154</v>
      </c>
      <c r="Z5854" s="3" t="s">
        <v>154</v>
      </c>
      <c r="AA5854" s="3" t="s">
        <v>154</v>
      </c>
      <c r="AB5854" s="3" t="s">
        <v>154</v>
      </c>
      <c r="AC5854" s="3" t="s">
        <v>154</v>
      </c>
      <c r="AD5854" s="3" t="s">
        <v>6151</v>
      </c>
      <c r="AE5854" s="3" t="s">
        <v>6151</v>
      </c>
      <c r="AF5854" s="3" t="s">
        <v>154</v>
      </c>
      <c r="AG5854" s="3" t="s">
        <v>154</v>
      </c>
      <c r="AH5854" s="3" t="s">
        <v>6478</v>
      </c>
      <c r="AI5854" s="3" t="s">
        <v>6482</v>
      </c>
      <c r="AJ5854" s="3" t="s">
        <v>6489</v>
      </c>
    </row>
    <row r="5855" spans="1:36" ht="15">
      <c r="A5855" s="10">
        <v>5994</v>
      </c>
      <c r="B5855" t="str">
        <f>IF(K5855="总计","",INDEX(主数据!A:AD,MATCH(J5855,主数据!A:A,0),9))</f>
        <v>华南大区公司</v>
      </c>
      <c r="C5855" t="str">
        <f>IF(K5855="","",INDEX(主数据!A:AD,MATCH(J5855,主数据!A:A,0),11))</f>
        <v>深圳西区</v>
      </c>
      <c r="D5855" t="str">
        <f t="shared" si="368"/>
        <v>SZ59自来水费（简易征收）标准方式3.77</v>
      </c>
      <c r="E5855" s="13" t="str">
        <f t="shared" si="369"/>
        <v>3.77</v>
      </c>
      <c r="F5855" s="13" t="str">
        <f>IF(E5855="","",IFERROR(IF(IF(K5855="","",INDEX(收费标合同信息维护!A:Q,MATCH(D5855,收费标合同信息维护!J:J,0),10))=D5855,"有","无"),"无"))</f>
        <v>无</v>
      </c>
      <c r="G5855" s="13" t="str">
        <f t="shared" si="370"/>
        <v/>
      </c>
      <c r="H5855" s="13" t="str">
        <f t="shared" si="371"/>
        <v/>
      </c>
      <c r="I5855" s="13" t="str">
        <f>IF(G5855="","",IFERROR(IF(IF(K5855="","",INDEX(收费标合同信息维护!A:Q,MATCH(G5855,收费标合同信息维护!M:M,0),13))=G5855,"有","无"),"无"))</f>
        <v/>
      </c>
      <c r="J5855" s="3" t="s">
        <v>2151</v>
      </c>
      <c r="K5855" s="3" t="s">
        <v>17649</v>
      </c>
      <c r="L5855" s="3" t="s">
        <v>6615</v>
      </c>
      <c r="M5855" s="3" t="s">
        <v>6616</v>
      </c>
      <c r="N5855" s="3" t="s">
        <v>6603</v>
      </c>
      <c r="O5855" s="3" t="s">
        <v>6478</v>
      </c>
      <c r="P5855" s="3" t="s">
        <v>17684</v>
      </c>
      <c r="Q5855" s="3" t="s">
        <v>8698</v>
      </c>
      <c r="R5855" s="3" t="s">
        <v>6484</v>
      </c>
      <c r="S5855" s="3" t="s">
        <v>6491</v>
      </c>
      <c r="T5855" s="3" t="s">
        <v>7075</v>
      </c>
      <c r="U5855" s="3" t="s">
        <v>154</v>
      </c>
      <c r="V5855" s="3" t="s">
        <v>6958</v>
      </c>
      <c r="W5855" s="3" t="s">
        <v>154</v>
      </c>
      <c r="X5855" s="3" t="s">
        <v>154</v>
      </c>
      <c r="Y5855" s="3" t="s">
        <v>154</v>
      </c>
      <c r="Z5855" s="3" t="s">
        <v>154</v>
      </c>
      <c r="AA5855" s="3" t="s">
        <v>154</v>
      </c>
      <c r="AB5855" s="3" t="s">
        <v>154</v>
      </c>
      <c r="AC5855" s="3" t="s">
        <v>154</v>
      </c>
      <c r="AD5855" s="3" t="s">
        <v>6151</v>
      </c>
      <c r="AE5855" s="3" t="s">
        <v>6151</v>
      </c>
      <c r="AF5855" s="3" t="s">
        <v>154</v>
      </c>
      <c r="AG5855" s="3" t="s">
        <v>154</v>
      </c>
      <c r="AH5855" s="3" t="s">
        <v>6478</v>
      </c>
      <c r="AI5855" s="3" t="s">
        <v>6482</v>
      </c>
      <c r="AJ5855" s="3" t="s">
        <v>6489</v>
      </c>
    </row>
    <row r="5856" spans="1:36" ht="15">
      <c r="A5856" s="10">
        <v>5995</v>
      </c>
      <c r="B5856" t="str">
        <f>IF(K5856="总计","",INDEX(主数据!A:AD,MATCH(J5856,主数据!A:A,0),9))</f>
        <v>华南大区公司</v>
      </c>
      <c r="C5856" t="str">
        <f>IF(K5856="","",INDEX(主数据!A:AD,MATCH(J5856,主数据!A:A,0),11))</f>
        <v>深圳西区</v>
      </c>
      <c r="D5856" t="str">
        <f t="shared" si="368"/>
        <v>SZ59排水费直接录入</v>
      </c>
      <c r="E5856" s="13" t="str">
        <f t="shared" si="369"/>
        <v/>
      </c>
      <c r="F5856" s="13" t="str">
        <f>IF(E5856="","",IFERROR(IF(IF(K5856="","",INDEX(收费标合同信息维护!A:Q,MATCH(D5856,收费标合同信息维护!J:J,0),10))=D5856,"有","无"),"无"))</f>
        <v/>
      </c>
      <c r="G5856" s="13" t="str">
        <f t="shared" si="370"/>
        <v/>
      </c>
      <c r="H5856" s="13" t="str">
        <f t="shared" si="371"/>
        <v/>
      </c>
      <c r="I5856" s="13" t="str">
        <f>IF(G5856="","",IFERROR(IF(IF(K5856="","",INDEX(收费标合同信息维护!A:Q,MATCH(G5856,收费标合同信息维护!M:M,0),13))=G5856,"有","无"),"无"))</f>
        <v/>
      </c>
      <c r="J5856" s="3" t="s">
        <v>2151</v>
      </c>
      <c r="K5856" s="3" t="s">
        <v>17649</v>
      </c>
      <c r="L5856" s="3" t="s">
        <v>6959</v>
      </c>
      <c r="M5856" s="3" t="s">
        <v>6960</v>
      </c>
      <c r="N5856" s="3" t="s">
        <v>6477</v>
      </c>
      <c r="O5856" s="3" t="s">
        <v>6478</v>
      </c>
      <c r="P5856" s="3" t="s">
        <v>17685</v>
      </c>
      <c r="Q5856" s="3" t="s">
        <v>6960</v>
      </c>
      <c r="R5856" s="3" t="s">
        <v>6479</v>
      </c>
      <c r="S5856" s="3" t="s">
        <v>6480</v>
      </c>
      <c r="T5856" s="3" t="s">
        <v>7411</v>
      </c>
      <c r="U5856" s="3" t="s">
        <v>154</v>
      </c>
      <c r="V5856" s="3" t="s">
        <v>154</v>
      </c>
      <c r="W5856" s="3" t="s">
        <v>154</v>
      </c>
      <c r="X5856" s="3" t="s">
        <v>154</v>
      </c>
      <c r="Y5856" s="3" t="s">
        <v>154</v>
      </c>
      <c r="Z5856" s="3" t="s">
        <v>154</v>
      </c>
      <c r="AA5856" s="3" t="s">
        <v>154</v>
      </c>
      <c r="AB5856" s="3" t="s">
        <v>154</v>
      </c>
      <c r="AC5856" s="3" t="s">
        <v>154</v>
      </c>
      <c r="AD5856" s="3" t="s">
        <v>6151</v>
      </c>
      <c r="AE5856" s="3" t="s">
        <v>6151</v>
      </c>
      <c r="AF5856" s="3" t="s">
        <v>154</v>
      </c>
      <c r="AG5856" s="3" t="s">
        <v>154</v>
      </c>
      <c r="AH5856" s="3" t="s">
        <v>6478</v>
      </c>
      <c r="AI5856" s="3" t="s">
        <v>6482</v>
      </c>
      <c r="AJ5856" s="3" t="s">
        <v>17653</v>
      </c>
    </row>
    <row r="5857" spans="1:36" ht="15">
      <c r="A5857" s="10">
        <v>5996</v>
      </c>
      <c r="B5857" t="str">
        <f>IF(K5857="总计","",INDEX(主数据!A:AD,MATCH(J5857,主数据!A:A,0),9))</f>
        <v>华南大区公司</v>
      </c>
      <c r="C5857" t="str">
        <f>IF(K5857="","",INDEX(主数据!A:AD,MATCH(J5857,主数据!A:A,0),11))</f>
        <v>深圳西区</v>
      </c>
      <c r="D5857" t="str">
        <f t="shared" si="368"/>
        <v>SZ59电费（充值型）直接录入</v>
      </c>
      <c r="E5857" s="13" t="str">
        <f t="shared" si="369"/>
        <v/>
      </c>
      <c r="F5857" s="13" t="str">
        <f>IF(E5857="","",IFERROR(IF(IF(K5857="","",INDEX(收费标合同信息维护!A:Q,MATCH(D5857,收费标合同信息维护!J:J,0),10))=D5857,"有","无"),"无"))</f>
        <v/>
      </c>
      <c r="G5857" s="13" t="str">
        <f t="shared" si="370"/>
        <v/>
      </c>
      <c r="H5857" s="13" t="str">
        <f t="shared" si="371"/>
        <v/>
      </c>
      <c r="I5857" s="13" t="str">
        <f>IF(G5857="","",IFERROR(IF(IF(K5857="","",INDEX(收费标合同信息维护!A:Q,MATCH(G5857,收费标合同信息维护!M:M,0),13))=G5857,"有","无"),"无"))</f>
        <v/>
      </c>
      <c r="J5857" s="3" t="s">
        <v>2151</v>
      </c>
      <c r="K5857" s="3" t="s">
        <v>17649</v>
      </c>
      <c r="L5857" s="3" t="s">
        <v>6733</v>
      </c>
      <c r="M5857" s="3" t="s">
        <v>6734</v>
      </c>
      <c r="N5857" s="3" t="s">
        <v>6477</v>
      </c>
      <c r="O5857" s="3" t="s">
        <v>6478</v>
      </c>
      <c r="P5857" s="3" t="s">
        <v>17686</v>
      </c>
      <c r="Q5857" s="3" t="s">
        <v>16896</v>
      </c>
      <c r="R5857" s="3" t="s">
        <v>6479</v>
      </c>
      <c r="S5857" s="3" t="s">
        <v>6480</v>
      </c>
      <c r="T5857" s="3" t="s">
        <v>7411</v>
      </c>
      <c r="U5857" s="3" t="s">
        <v>154</v>
      </c>
      <c r="V5857" s="3" t="s">
        <v>154</v>
      </c>
      <c r="W5857" s="3" t="s">
        <v>154</v>
      </c>
      <c r="X5857" s="3" t="s">
        <v>154</v>
      </c>
      <c r="Y5857" s="3" t="s">
        <v>154</v>
      </c>
      <c r="Z5857" s="3" t="s">
        <v>154</v>
      </c>
      <c r="AA5857" s="3" t="s">
        <v>154</v>
      </c>
      <c r="AB5857" s="3" t="s">
        <v>154</v>
      </c>
      <c r="AC5857" s="3" t="s">
        <v>154</v>
      </c>
      <c r="AD5857" s="3" t="s">
        <v>6151</v>
      </c>
      <c r="AE5857" s="3" t="s">
        <v>6151</v>
      </c>
      <c r="AF5857" s="3" t="s">
        <v>154</v>
      </c>
      <c r="AG5857" s="3" t="s">
        <v>154</v>
      </c>
      <c r="AH5857" s="3" t="s">
        <v>6478</v>
      </c>
      <c r="AI5857" s="3" t="s">
        <v>6482</v>
      </c>
      <c r="AJ5857" s="3" t="s">
        <v>17653</v>
      </c>
    </row>
    <row r="5858" spans="1:36" ht="30">
      <c r="A5858" s="10">
        <v>5997</v>
      </c>
      <c r="B5858" t="str">
        <f>IF(K5858="总计","",INDEX(主数据!A:AD,MATCH(J5858,主数据!A:A,0),9))</f>
        <v>华南大区公司</v>
      </c>
      <c r="C5858" t="str">
        <f>IF(K5858="","",INDEX(主数据!A:AD,MATCH(J5858,主数据!A:A,0),11))</f>
        <v>深圳西区</v>
      </c>
      <c r="D5858" t="str">
        <f t="shared" si="368"/>
        <v>SZ59自来水费（充值型-简易征收）直接录入</v>
      </c>
      <c r="E5858" s="13" t="str">
        <f t="shared" si="369"/>
        <v/>
      </c>
      <c r="F5858" s="13" t="str">
        <f>IF(E5858="","",IFERROR(IF(IF(K5858="","",INDEX(收费标合同信息维护!A:Q,MATCH(D5858,收费标合同信息维护!J:J,0),10))=D5858,"有","无"),"无"))</f>
        <v/>
      </c>
      <c r="G5858" s="13" t="str">
        <f t="shared" si="370"/>
        <v/>
      </c>
      <c r="H5858" s="13" t="str">
        <f t="shared" si="371"/>
        <v/>
      </c>
      <c r="I5858" s="13" t="str">
        <f>IF(G5858="","",IFERROR(IF(IF(K5858="","",INDEX(收费标合同信息维护!A:Q,MATCH(G5858,收费标合同信息维护!M:M,0),13))=G5858,"有","无"),"无"))</f>
        <v/>
      </c>
      <c r="J5858" s="3" t="s">
        <v>2151</v>
      </c>
      <c r="K5858" s="3" t="s">
        <v>17649</v>
      </c>
      <c r="L5858" s="3" t="s">
        <v>6966</v>
      </c>
      <c r="M5858" s="3" t="s">
        <v>6967</v>
      </c>
      <c r="N5858" s="3" t="s">
        <v>6477</v>
      </c>
      <c r="O5858" s="3" t="s">
        <v>6478</v>
      </c>
      <c r="P5858" s="3" t="s">
        <v>17687</v>
      </c>
      <c r="Q5858" s="3" t="s">
        <v>6723</v>
      </c>
      <c r="R5858" s="3" t="s">
        <v>6479</v>
      </c>
      <c r="S5858" s="3" t="s">
        <v>6480</v>
      </c>
      <c r="T5858" s="3" t="s">
        <v>7411</v>
      </c>
      <c r="U5858" s="3" t="s">
        <v>154</v>
      </c>
      <c r="V5858" s="3" t="s">
        <v>154</v>
      </c>
      <c r="W5858" s="3" t="s">
        <v>154</v>
      </c>
      <c r="X5858" s="3" t="s">
        <v>154</v>
      </c>
      <c r="Y5858" s="3" t="s">
        <v>154</v>
      </c>
      <c r="Z5858" s="3" t="s">
        <v>154</v>
      </c>
      <c r="AA5858" s="3" t="s">
        <v>154</v>
      </c>
      <c r="AB5858" s="3" t="s">
        <v>154</v>
      </c>
      <c r="AC5858" s="3" t="s">
        <v>154</v>
      </c>
      <c r="AD5858" s="3" t="s">
        <v>6151</v>
      </c>
      <c r="AE5858" s="3" t="s">
        <v>6151</v>
      </c>
      <c r="AF5858" s="3" t="s">
        <v>154</v>
      </c>
      <c r="AG5858" s="3" t="s">
        <v>154</v>
      </c>
      <c r="AH5858" s="3" t="s">
        <v>6478</v>
      </c>
      <c r="AI5858" s="3" t="s">
        <v>6482</v>
      </c>
      <c r="AJ5858" s="3" t="s">
        <v>17653</v>
      </c>
    </row>
    <row r="5859" spans="1:36" ht="15">
      <c r="A5859" s="10">
        <v>5998</v>
      </c>
      <c r="B5859" t="str">
        <f>IF(K5859="总计","",INDEX(主数据!A:AD,MATCH(J5859,主数据!A:A,0),9))</f>
        <v>华南大区公司</v>
      </c>
      <c r="C5859" t="str">
        <f>IF(K5859="","",INDEX(主数据!A:AD,MATCH(J5859,主数据!A:A,0),11))</f>
        <v>深圳西区</v>
      </c>
      <c r="D5859" t="str">
        <f t="shared" si="368"/>
        <v>SZ59公摊费直接录入</v>
      </c>
      <c r="E5859" s="13" t="str">
        <f t="shared" si="369"/>
        <v/>
      </c>
      <c r="F5859" s="13" t="str">
        <f>IF(E5859="","",IFERROR(IF(IF(K5859="","",INDEX(收费标合同信息维护!A:Q,MATCH(D5859,收费标合同信息维护!J:J,0),10))=D5859,"有","无"),"无"))</f>
        <v/>
      </c>
      <c r="G5859" s="13" t="str">
        <f t="shared" si="370"/>
        <v/>
      </c>
      <c r="H5859" s="13" t="str">
        <f t="shared" si="371"/>
        <v/>
      </c>
      <c r="I5859" s="13" t="str">
        <f>IF(G5859="","",IFERROR(IF(IF(K5859="","",INDEX(收费标合同信息维护!A:Q,MATCH(G5859,收费标合同信息维护!M:M,0),13))=G5859,"有","无"),"无"))</f>
        <v/>
      </c>
      <c r="J5859" s="3" t="s">
        <v>2151</v>
      </c>
      <c r="K5859" s="3" t="s">
        <v>17649</v>
      </c>
      <c r="L5859" s="3" t="s">
        <v>6738</v>
      </c>
      <c r="M5859" s="3" t="s">
        <v>6739</v>
      </c>
      <c r="N5859" s="3" t="s">
        <v>6477</v>
      </c>
      <c r="O5859" s="3" t="s">
        <v>6597</v>
      </c>
      <c r="P5859" s="3" t="s">
        <v>17688</v>
      </c>
      <c r="Q5859" s="3" t="s">
        <v>17689</v>
      </c>
      <c r="R5859" s="3" t="s">
        <v>6479</v>
      </c>
      <c r="S5859" s="3" t="s">
        <v>6480</v>
      </c>
      <c r="T5859" s="3" t="s">
        <v>7411</v>
      </c>
      <c r="U5859" s="3" t="s">
        <v>6716</v>
      </c>
      <c r="V5859" s="3" t="s">
        <v>154</v>
      </c>
      <c r="W5859" s="3" t="s">
        <v>154</v>
      </c>
      <c r="X5859" s="3" t="s">
        <v>154</v>
      </c>
      <c r="Y5859" s="3" t="s">
        <v>154</v>
      </c>
      <c r="Z5859" s="3" t="s">
        <v>154</v>
      </c>
      <c r="AA5859" s="3" t="s">
        <v>154</v>
      </c>
      <c r="AB5859" s="3" t="s">
        <v>154</v>
      </c>
      <c r="AC5859" s="3" t="s">
        <v>154</v>
      </c>
      <c r="AD5859" s="3" t="s">
        <v>6151</v>
      </c>
      <c r="AE5859" s="3" t="s">
        <v>6151</v>
      </c>
      <c r="AF5859" s="3" t="s">
        <v>154</v>
      </c>
      <c r="AG5859" s="3" t="s">
        <v>154</v>
      </c>
      <c r="AH5859" s="3" t="s">
        <v>6478</v>
      </c>
      <c r="AI5859" s="3" t="s">
        <v>6482</v>
      </c>
      <c r="AJ5859" s="3" t="s">
        <v>6209</v>
      </c>
    </row>
    <row r="5860" spans="1:36" ht="15">
      <c r="A5860" s="10">
        <v>5999</v>
      </c>
      <c r="B5860" t="str">
        <f>IF(K5860="总计","",INDEX(主数据!A:AD,MATCH(J5860,主数据!A:A,0),9))</f>
        <v>华南大区公司</v>
      </c>
      <c r="C5860" t="str">
        <f>IF(K5860="","",INDEX(主数据!A:AD,MATCH(J5860,主数据!A:A,0),11))</f>
        <v>深圳西区</v>
      </c>
      <c r="D5860" t="str">
        <f t="shared" si="368"/>
        <v>SZ59排水费（仪表）阶梯方式0.81</v>
      </c>
      <c r="E5860" s="13" t="str">
        <f t="shared" si="369"/>
        <v>0.81</v>
      </c>
      <c r="F5860" s="13" t="str">
        <f>IF(E5860="","",IFERROR(IF(IF(K5860="","",INDEX(收费标合同信息维护!A:Q,MATCH(D5860,收费标合同信息维护!J:J,0),10))=D5860,"有","无"),"无"))</f>
        <v>无</v>
      </c>
      <c r="G5860" s="13" t="str">
        <f t="shared" si="370"/>
        <v/>
      </c>
      <c r="H5860" s="13" t="str">
        <f t="shared" si="371"/>
        <v/>
      </c>
      <c r="I5860" s="13" t="str">
        <f>IF(G5860="","",IFERROR(IF(IF(K5860="","",INDEX(收费标合同信息维护!A:Q,MATCH(G5860,收费标合同信息维护!M:M,0),13))=G5860,"有","无"),"无"))</f>
        <v/>
      </c>
      <c r="J5860" s="3" t="s">
        <v>2151</v>
      </c>
      <c r="K5860" s="3" t="s">
        <v>17649</v>
      </c>
      <c r="L5860" s="3" t="s">
        <v>6971</v>
      </c>
      <c r="M5860" s="3" t="s">
        <v>6972</v>
      </c>
      <c r="N5860" s="3" t="s">
        <v>6603</v>
      </c>
      <c r="O5860" s="3" t="s">
        <v>6478</v>
      </c>
      <c r="P5860" s="3" t="s">
        <v>17690</v>
      </c>
      <c r="Q5860" s="3" t="s">
        <v>14120</v>
      </c>
      <c r="R5860" s="3" t="s">
        <v>6720</v>
      </c>
      <c r="S5860" s="3" t="s">
        <v>6491</v>
      </c>
      <c r="T5860" s="3" t="s">
        <v>7029</v>
      </c>
      <c r="U5860" s="3" t="s">
        <v>154</v>
      </c>
      <c r="V5860" s="3" t="s">
        <v>6978</v>
      </c>
      <c r="W5860" s="3" t="s">
        <v>154</v>
      </c>
      <c r="X5860" s="3" t="s">
        <v>6725</v>
      </c>
      <c r="Y5860" s="3" t="s">
        <v>6979</v>
      </c>
      <c r="Z5860" s="3" t="s">
        <v>6049</v>
      </c>
      <c r="AA5860" s="3" t="s">
        <v>6980</v>
      </c>
      <c r="AB5860" s="3" t="s">
        <v>154</v>
      </c>
      <c r="AC5860" s="3" t="s">
        <v>154</v>
      </c>
      <c r="AD5860" s="3" t="s">
        <v>6151</v>
      </c>
      <c r="AE5860" s="3" t="s">
        <v>6151</v>
      </c>
      <c r="AF5860" s="3" t="s">
        <v>154</v>
      </c>
      <c r="AG5860" s="3" t="s">
        <v>154</v>
      </c>
      <c r="AH5860" s="3" t="s">
        <v>6478</v>
      </c>
      <c r="AI5860" s="3" t="s">
        <v>6482</v>
      </c>
      <c r="AJ5860" s="3" t="s">
        <v>6489</v>
      </c>
    </row>
    <row r="5861" spans="1:36" ht="15">
      <c r="A5861" s="10">
        <v>6000</v>
      </c>
      <c r="B5861" t="str">
        <f>IF(K5861="总计","",INDEX(主数据!A:AD,MATCH(J5861,主数据!A:A,0),9))</f>
        <v>华南大区公司</v>
      </c>
      <c r="C5861" t="str">
        <f>IF(K5861="","",INDEX(主数据!A:AD,MATCH(J5861,主数据!A:A,0),11))</f>
        <v>深圳西区</v>
      </c>
      <c r="D5861" t="str">
        <f t="shared" si="368"/>
        <v>SZ59排水费（仪表）标准方式0.81</v>
      </c>
      <c r="E5861" s="13" t="str">
        <f t="shared" si="369"/>
        <v>0.81</v>
      </c>
      <c r="F5861" s="13" t="str">
        <f>IF(E5861="","",IFERROR(IF(IF(K5861="","",INDEX(收费标合同信息维护!A:Q,MATCH(D5861,收费标合同信息维护!J:J,0),10))=D5861,"有","无"),"无"))</f>
        <v>无</v>
      </c>
      <c r="G5861" s="13" t="str">
        <f t="shared" si="370"/>
        <v/>
      </c>
      <c r="H5861" s="13" t="str">
        <f t="shared" si="371"/>
        <v/>
      </c>
      <c r="I5861" s="13" t="str">
        <f>IF(G5861="","",IFERROR(IF(IF(K5861="","",INDEX(收费标合同信息维护!A:Q,MATCH(G5861,收费标合同信息维护!M:M,0),13))=G5861,"有","无"),"无"))</f>
        <v/>
      </c>
      <c r="J5861" s="3" t="s">
        <v>2151</v>
      </c>
      <c r="K5861" s="3" t="s">
        <v>17649</v>
      </c>
      <c r="L5861" s="3" t="s">
        <v>6971</v>
      </c>
      <c r="M5861" s="3" t="s">
        <v>6972</v>
      </c>
      <c r="N5861" s="3" t="s">
        <v>6603</v>
      </c>
      <c r="O5861" s="3" t="s">
        <v>6478</v>
      </c>
      <c r="P5861" s="3" t="s">
        <v>17691</v>
      </c>
      <c r="Q5861" s="3" t="s">
        <v>17692</v>
      </c>
      <c r="R5861" s="3" t="s">
        <v>6484</v>
      </c>
      <c r="S5861" s="3" t="s">
        <v>6491</v>
      </c>
      <c r="T5861" s="3" t="s">
        <v>17665</v>
      </c>
      <c r="U5861" s="3" t="s">
        <v>17666</v>
      </c>
      <c r="V5861" s="3" t="s">
        <v>6978</v>
      </c>
      <c r="W5861" s="3" t="s">
        <v>154</v>
      </c>
      <c r="X5861" s="3" t="s">
        <v>154</v>
      </c>
      <c r="Y5861" s="3" t="s">
        <v>154</v>
      </c>
      <c r="Z5861" s="3" t="s">
        <v>154</v>
      </c>
      <c r="AA5861" s="3" t="s">
        <v>154</v>
      </c>
      <c r="AB5861" s="3" t="s">
        <v>154</v>
      </c>
      <c r="AC5861" s="3" t="s">
        <v>154</v>
      </c>
      <c r="AD5861" s="3" t="s">
        <v>6151</v>
      </c>
      <c r="AE5861" s="3" t="s">
        <v>6151</v>
      </c>
      <c r="AF5861" s="3" t="s">
        <v>154</v>
      </c>
      <c r="AG5861" s="3" t="s">
        <v>154</v>
      </c>
      <c r="AH5861" s="3" t="s">
        <v>6478</v>
      </c>
      <c r="AI5861" s="3" t="s">
        <v>6482</v>
      </c>
      <c r="AJ5861" s="3" t="s">
        <v>6489</v>
      </c>
    </row>
    <row r="5862" spans="1:36" ht="15">
      <c r="A5862" s="10">
        <v>6001</v>
      </c>
      <c r="B5862" t="str">
        <f>IF(K5862="总计","",INDEX(主数据!A:AD,MATCH(J5862,主数据!A:A,0),9))</f>
        <v>华南大区公司</v>
      </c>
      <c r="C5862" t="str">
        <f>IF(K5862="","",INDEX(主数据!A:AD,MATCH(J5862,主数据!A:A,0),11))</f>
        <v>深圳西区</v>
      </c>
      <c r="D5862" t="str">
        <f t="shared" si="368"/>
        <v>SZ59排水费（仪表）标准方式1.08</v>
      </c>
      <c r="E5862" s="13" t="str">
        <f t="shared" si="369"/>
        <v>1.08</v>
      </c>
      <c r="F5862" s="13" t="str">
        <f>IF(E5862="","",IFERROR(IF(IF(K5862="","",INDEX(收费标合同信息维护!A:Q,MATCH(D5862,收费标合同信息维护!J:J,0),10))=D5862,"有","无"),"无"))</f>
        <v>无</v>
      </c>
      <c r="G5862" s="13" t="str">
        <f t="shared" si="370"/>
        <v/>
      </c>
      <c r="H5862" s="13" t="str">
        <f t="shared" si="371"/>
        <v/>
      </c>
      <c r="I5862" s="13" t="str">
        <f>IF(G5862="","",IFERROR(IF(IF(K5862="","",INDEX(收费标合同信息维护!A:Q,MATCH(G5862,收费标合同信息维护!M:M,0),13))=G5862,"有","无"),"无"))</f>
        <v/>
      </c>
      <c r="J5862" s="3" t="s">
        <v>2151</v>
      </c>
      <c r="K5862" s="3" t="s">
        <v>17649</v>
      </c>
      <c r="L5862" s="3" t="s">
        <v>6971</v>
      </c>
      <c r="M5862" s="3" t="s">
        <v>6972</v>
      </c>
      <c r="N5862" s="3" t="s">
        <v>6603</v>
      </c>
      <c r="O5862" s="3" t="s">
        <v>6478</v>
      </c>
      <c r="P5862" s="3" t="s">
        <v>17693</v>
      </c>
      <c r="Q5862" s="3" t="s">
        <v>14124</v>
      </c>
      <c r="R5862" s="3" t="s">
        <v>6484</v>
      </c>
      <c r="S5862" s="3" t="s">
        <v>6491</v>
      </c>
      <c r="T5862" s="3" t="s">
        <v>6481</v>
      </c>
      <c r="U5862" s="3" t="s">
        <v>154</v>
      </c>
      <c r="V5862" s="3" t="s">
        <v>6975</v>
      </c>
      <c r="W5862" s="3" t="s">
        <v>154</v>
      </c>
      <c r="X5862" s="3" t="s">
        <v>154</v>
      </c>
      <c r="Y5862" s="3" t="s">
        <v>154</v>
      </c>
      <c r="Z5862" s="3" t="s">
        <v>154</v>
      </c>
      <c r="AA5862" s="3" t="s">
        <v>154</v>
      </c>
      <c r="AB5862" s="3" t="s">
        <v>154</v>
      </c>
      <c r="AC5862" s="3" t="s">
        <v>154</v>
      </c>
      <c r="AD5862" s="3" t="s">
        <v>6151</v>
      </c>
      <c r="AE5862" s="3" t="s">
        <v>6151</v>
      </c>
      <c r="AF5862" s="3" t="s">
        <v>154</v>
      </c>
      <c r="AG5862" s="3" t="s">
        <v>154</v>
      </c>
      <c r="AH5862" s="3" t="s">
        <v>6478</v>
      </c>
      <c r="AI5862" s="3" t="s">
        <v>6482</v>
      </c>
      <c r="AJ5862" s="3" t="s">
        <v>6489</v>
      </c>
    </row>
    <row r="5863" spans="1:36" ht="30">
      <c r="A5863" s="10">
        <v>6002</v>
      </c>
      <c r="B5863" t="str">
        <f>IF(K5863="总计","",INDEX(主数据!A:AD,MATCH(J5863,主数据!A:A,0),9))</f>
        <v>华南大区公司</v>
      </c>
      <c r="C5863" t="str">
        <f>IF(K5863="","",INDEX(主数据!A:AD,MATCH(J5863,主数据!A:A,0),11))</f>
        <v>贵州城区</v>
      </c>
      <c r="D5863" t="str">
        <f t="shared" si="368"/>
        <v>CD68物业服务费标准方式1.50</v>
      </c>
      <c r="E5863" s="13" t="str">
        <f t="shared" si="369"/>
        <v>1.50</v>
      </c>
      <c r="F5863" s="13" t="str">
        <f>IF(E5863="","",IFERROR(IF(IF(K5863="","",INDEX(收费标合同信息维护!A:Q,MATCH(D5863,收费标合同信息维护!J:J,0),10))=D5863,"有","无"),"无"))</f>
        <v>无</v>
      </c>
      <c r="G5863" s="13" t="str">
        <f t="shared" si="370"/>
        <v/>
      </c>
      <c r="H5863" s="13" t="str">
        <f t="shared" si="371"/>
        <v/>
      </c>
      <c r="I5863" s="13" t="str">
        <f>IF(G5863="","",IFERROR(IF(IF(K5863="","",INDEX(收费标合同信息维护!A:Q,MATCH(G5863,收费标合同信息维护!M:M,0),13))=G5863,"有","无"),"无"))</f>
        <v/>
      </c>
      <c r="J5863" s="3" t="s">
        <v>3923</v>
      </c>
      <c r="K5863" s="3" t="s">
        <v>17694</v>
      </c>
      <c r="L5863" s="3" t="s">
        <v>6025</v>
      </c>
      <c r="M5863" s="3" t="s">
        <v>6026</v>
      </c>
      <c r="N5863" s="3" t="s">
        <v>6477</v>
      </c>
      <c r="O5863" s="3" t="s">
        <v>6478</v>
      </c>
      <c r="P5863" s="3" t="s">
        <v>17695</v>
      </c>
      <c r="Q5863" s="3" t="s">
        <v>17696</v>
      </c>
      <c r="R5863" s="3" t="s">
        <v>6484</v>
      </c>
      <c r="S5863" s="3" t="s">
        <v>6491</v>
      </c>
      <c r="T5863" s="3" t="s">
        <v>6537</v>
      </c>
      <c r="U5863" s="3" t="s">
        <v>154</v>
      </c>
      <c r="V5863" s="3" t="s">
        <v>6608</v>
      </c>
      <c r="W5863" s="3" t="s">
        <v>154</v>
      </c>
      <c r="X5863" s="3" t="s">
        <v>154</v>
      </c>
      <c r="Y5863" s="3" t="s">
        <v>154</v>
      </c>
      <c r="Z5863" s="3" t="s">
        <v>154</v>
      </c>
      <c r="AA5863" s="3" t="s">
        <v>154</v>
      </c>
      <c r="AB5863" s="3" t="s">
        <v>154</v>
      </c>
      <c r="AC5863" s="3" t="s">
        <v>154</v>
      </c>
      <c r="AD5863" s="3" t="s">
        <v>6151</v>
      </c>
      <c r="AE5863" s="3" t="s">
        <v>6151</v>
      </c>
      <c r="AF5863" s="3" t="s">
        <v>154</v>
      </c>
      <c r="AG5863" s="3" t="s">
        <v>154</v>
      </c>
      <c r="AH5863" s="3" t="s">
        <v>6478</v>
      </c>
      <c r="AI5863" s="3" t="s">
        <v>6482</v>
      </c>
      <c r="AJ5863" s="3" t="s">
        <v>6442</v>
      </c>
    </row>
    <row r="5864" spans="1:36" ht="30">
      <c r="A5864" s="10">
        <v>6003</v>
      </c>
      <c r="B5864" t="str">
        <f>IF(K5864="总计","",INDEX(主数据!A:AD,MATCH(J5864,主数据!A:A,0),9))</f>
        <v>华南大区公司</v>
      </c>
      <c r="C5864" t="str">
        <f>IF(K5864="","",INDEX(主数据!A:AD,MATCH(J5864,主数据!A:A,0),11))</f>
        <v>贵州城区</v>
      </c>
      <c r="D5864" t="str">
        <f t="shared" si="368"/>
        <v>CD68物业服务费直接录入</v>
      </c>
      <c r="E5864" s="13" t="str">
        <f t="shared" si="369"/>
        <v/>
      </c>
      <c r="F5864" s="13" t="str">
        <f>IF(E5864="","",IFERROR(IF(IF(K5864="","",INDEX(收费标合同信息维护!A:Q,MATCH(D5864,收费标合同信息维护!J:J,0),10))=D5864,"有","无"),"无"))</f>
        <v/>
      </c>
      <c r="G5864" s="13" t="str">
        <f t="shared" si="370"/>
        <v/>
      </c>
      <c r="H5864" s="13" t="str">
        <f t="shared" si="371"/>
        <v/>
      </c>
      <c r="I5864" s="13" t="str">
        <f>IF(G5864="","",IFERROR(IF(IF(K5864="","",INDEX(收费标合同信息维护!A:Q,MATCH(G5864,收费标合同信息维护!M:M,0),13))=G5864,"有","无"),"无"))</f>
        <v/>
      </c>
      <c r="J5864" s="3" t="s">
        <v>3923</v>
      </c>
      <c r="K5864" s="3" t="s">
        <v>17694</v>
      </c>
      <c r="L5864" s="3" t="s">
        <v>6025</v>
      </c>
      <c r="M5864" s="3" t="s">
        <v>6026</v>
      </c>
      <c r="N5864" s="3" t="s">
        <v>6477</v>
      </c>
      <c r="O5864" s="3" t="s">
        <v>6478</v>
      </c>
      <c r="P5864" s="3" t="s">
        <v>6721</v>
      </c>
      <c r="Q5864" s="3" t="s">
        <v>17697</v>
      </c>
      <c r="R5864" s="3" t="s">
        <v>6479</v>
      </c>
      <c r="S5864" s="3" t="s">
        <v>6480</v>
      </c>
      <c r="T5864" s="3" t="s">
        <v>7483</v>
      </c>
      <c r="U5864" s="3" t="s">
        <v>7763</v>
      </c>
      <c r="V5864" s="3" t="s">
        <v>154</v>
      </c>
      <c r="W5864" s="3" t="s">
        <v>154</v>
      </c>
      <c r="X5864" s="3" t="s">
        <v>154</v>
      </c>
      <c r="Y5864" s="3" t="s">
        <v>154</v>
      </c>
      <c r="Z5864" s="3" t="s">
        <v>154</v>
      </c>
      <c r="AA5864" s="3" t="s">
        <v>154</v>
      </c>
      <c r="AB5864" s="3" t="s">
        <v>154</v>
      </c>
      <c r="AC5864" s="3" t="s">
        <v>154</v>
      </c>
      <c r="AD5864" s="3" t="s">
        <v>6151</v>
      </c>
      <c r="AE5864" s="3" t="s">
        <v>6151</v>
      </c>
      <c r="AF5864" s="3" t="s">
        <v>154</v>
      </c>
      <c r="AG5864" s="3" t="s">
        <v>154</v>
      </c>
      <c r="AH5864" s="3" t="s">
        <v>6478</v>
      </c>
      <c r="AI5864" s="3" t="s">
        <v>6482</v>
      </c>
      <c r="AJ5864" s="3" t="s">
        <v>6033</v>
      </c>
    </row>
    <row r="5865" spans="1:36" ht="30">
      <c r="A5865" s="10">
        <v>6004</v>
      </c>
      <c r="B5865" t="str">
        <f>IF(K5865="总计","",INDEX(主数据!A:AD,MATCH(J5865,主数据!A:A,0),9))</f>
        <v>华南大区公司</v>
      </c>
      <c r="C5865" t="str">
        <f>IF(K5865="","",INDEX(主数据!A:AD,MATCH(J5865,主数据!A:A,0),11))</f>
        <v>贵州城区</v>
      </c>
      <c r="D5865" t="str">
        <f t="shared" si="368"/>
        <v>CD68物业服务费标准方式2.50</v>
      </c>
      <c r="E5865" s="13" t="str">
        <f t="shared" si="369"/>
        <v>2.50</v>
      </c>
      <c r="F5865" s="13" t="str">
        <f>IF(E5865="","",IFERROR(IF(IF(K5865="","",INDEX(收费标合同信息维护!A:Q,MATCH(D5865,收费标合同信息维护!J:J,0),10))=D5865,"有","无"),"无"))</f>
        <v>无</v>
      </c>
      <c r="G5865" s="13" t="str">
        <f t="shared" si="370"/>
        <v/>
      </c>
      <c r="H5865" s="13" t="str">
        <f t="shared" si="371"/>
        <v/>
      </c>
      <c r="I5865" s="13" t="str">
        <f>IF(G5865="","",IFERROR(IF(IF(K5865="","",INDEX(收费标合同信息维护!A:Q,MATCH(G5865,收费标合同信息维护!M:M,0),13))=G5865,"有","无"),"无"))</f>
        <v/>
      </c>
      <c r="J5865" s="3" t="s">
        <v>3923</v>
      </c>
      <c r="K5865" s="3" t="s">
        <v>17694</v>
      </c>
      <c r="L5865" s="3" t="s">
        <v>6025</v>
      </c>
      <c r="M5865" s="3" t="s">
        <v>6026</v>
      </c>
      <c r="N5865" s="3" t="s">
        <v>6477</v>
      </c>
      <c r="O5865" s="3" t="s">
        <v>6478</v>
      </c>
      <c r="P5865" s="3" t="s">
        <v>6683</v>
      </c>
      <c r="Q5865" s="3" t="s">
        <v>17698</v>
      </c>
      <c r="R5865" s="3" t="s">
        <v>6484</v>
      </c>
      <c r="S5865" s="3" t="s">
        <v>6491</v>
      </c>
      <c r="T5865" s="3" t="s">
        <v>6496</v>
      </c>
      <c r="U5865" s="3" t="s">
        <v>6533</v>
      </c>
      <c r="V5865" s="3" t="s">
        <v>6675</v>
      </c>
      <c r="W5865" s="3" t="s">
        <v>154</v>
      </c>
      <c r="X5865" s="3" t="s">
        <v>154</v>
      </c>
      <c r="Y5865" s="3" t="s">
        <v>154</v>
      </c>
      <c r="Z5865" s="3" t="s">
        <v>154</v>
      </c>
      <c r="AA5865" s="3" t="s">
        <v>154</v>
      </c>
      <c r="AB5865" s="3" t="s">
        <v>154</v>
      </c>
      <c r="AC5865" s="3" t="s">
        <v>154</v>
      </c>
      <c r="AD5865" s="3" t="s">
        <v>6151</v>
      </c>
      <c r="AE5865" s="3" t="s">
        <v>6151</v>
      </c>
      <c r="AF5865" s="3" t="s">
        <v>154</v>
      </c>
      <c r="AG5865" s="3" t="s">
        <v>154</v>
      </c>
      <c r="AH5865" s="3" t="s">
        <v>6478</v>
      </c>
      <c r="AI5865" s="3" t="s">
        <v>6482</v>
      </c>
      <c r="AJ5865" s="3" t="s">
        <v>25</v>
      </c>
    </row>
    <row r="5866" spans="1:36" ht="30">
      <c r="A5866" s="10">
        <v>6005</v>
      </c>
      <c r="B5866" t="str">
        <f>IF(K5866="总计","",INDEX(主数据!A:AD,MATCH(J5866,主数据!A:A,0),9))</f>
        <v>华南大区公司</v>
      </c>
      <c r="C5866" t="str">
        <f>IF(K5866="","",INDEX(主数据!A:AD,MATCH(J5866,主数据!A:A,0),11))</f>
        <v>贵州城区</v>
      </c>
      <c r="D5866" t="str">
        <f t="shared" si="368"/>
        <v>CD68物业服务费标准方式3.50</v>
      </c>
      <c r="E5866" s="13" t="str">
        <f t="shared" si="369"/>
        <v>3.50</v>
      </c>
      <c r="F5866" s="13" t="str">
        <f>IF(E5866="","",IFERROR(IF(IF(K5866="","",INDEX(收费标合同信息维护!A:Q,MATCH(D5866,收费标合同信息维护!J:J,0),10))=D5866,"有","无"),"无"))</f>
        <v>无</v>
      </c>
      <c r="G5866" s="13" t="str">
        <f t="shared" si="370"/>
        <v/>
      </c>
      <c r="H5866" s="13" t="str">
        <f t="shared" si="371"/>
        <v/>
      </c>
      <c r="I5866" s="13" t="str">
        <f>IF(G5866="","",IFERROR(IF(IF(K5866="","",INDEX(收费标合同信息维护!A:Q,MATCH(G5866,收费标合同信息维护!M:M,0),13))=G5866,"有","无"),"无"))</f>
        <v/>
      </c>
      <c r="J5866" s="3" t="s">
        <v>3923</v>
      </c>
      <c r="K5866" s="3" t="s">
        <v>17694</v>
      </c>
      <c r="L5866" s="3" t="s">
        <v>6025</v>
      </c>
      <c r="M5866" s="3" t="s">
        <v>6026</v>
      </c>
      <c r="N5866" s="3" t="s">
        <v>6477</v>
      </c>
      <c r="O5866" s="3" t="s">
        <v>6478</v>
      </c>
      <c r="P5866" s="3" t="s">
        <v>7354</v>
      </c>
      <c r="Q5866" s="3" t="s">
        <v>8513</v>
      </c>
      <c r="R5866" s="3" t="s">
        <v>6484</v>
      </c>
      <c r="S5866" s="3" t="s">
        <v>6491</v>
      </c>
      <c r="T5866" s="3" t="s">
        <v>6496</v>
      </c>
      <c r="U5866" s="3" t="s">
        <v>6533</v>
      </c>
      <c r="V5866" s="3" t="s">
        <v>6869</v>
      </c>
      <c r="W5866" s="3" t="s">
        <v>154</v>
      </c>
      <c r="X5866" s="3" t="s">
        <v>154</v>
      </c>
      <c r="Y5866" s="3" t="s">
        <v>154</v>
      </c>
      <c r="Z5866" s="3" t="s">
        <v>154</v>
      </c>
      <c r="AA5866" s="3" t="s">
        <v>154</v>
      </c>
      <c r="AB5866" s="3" t="s">
        <v>154</v>
      </c>
      <c r="AC5866" s="3" t="s">
        <v>154</v>
      </c>
      <c r="AD5866" s="3" t="s">
        <v>6151</v>
      </c>
      <c r="AE5866" s="3" t="s">
        <v>6151</v>
      </c>
      <c r="AF5866" s="3" t="s">
        <v>154</v>
      </c>
      <c r="AG5866" s="3" t="s">
        <v>154</v>
      </c>
      <c r="AH5866" s="3" t="s">
        <v>6478</v>
      </c>
      <c r="AI5866" s="3" t="s">
        <v>6482</v>
      </c>
      <c r="AJ5866" s="3" t="s">
        <v>6032</v>
      </c>
    </row>
    <row r="5867" spans="1:36" ht="30">
      <c r="A5867" s="10">
        <v>6006</v>
      </c>
      <c r="B5867" t="str">
        <f>IF(K5867="总计","",INDEX(主数据!A:AD,MATCH(J5867,主数据!A:A,0),9))</f>
        <v>华南大区公司</v>
      </c>
      <c r="C5867" t="str">
        <f>IF(K5867="","",INDEX(主数据!A:AD,MATCH(J5867,主数据!A:A,0),11))</f>
        <v>贵州城区</v>
      </c>
      <c r="D5867" t="str">
        <f t="shared" si="368"/>
        <v>CD68物业服务费标准方式5.50</v>
      </c>
      <c r="E5867" s="13" t="str">
        <f t="shared" si="369"/>
        <v>5.50</v>
      </c>
      <c r="F5867" s="13" t="str">
        <f>IF(E5867="","",IFERROR(IF(IF(K5867="","",INDEX(收费标合同信息维护!A:Q,MATCH(D5867,收费标合同信息维护!J:J,0),10))=D5867,"有","无"),"无"))</f>
        <v>无</v>
      </c>
      <c r="G5867" s="13" t="str">
        <f t="shared" si="370"/>
        <v/>
      </c>
      <c r="H5867" s="13" t="str">
        <f t="shared" si="371"/>
        <v/>
      </c>
      <c r="I5867" s="13" t="str">
        <f>IF(G5867="","",IFERROR(IF(IF(K5867="","",INDEX(收费标合同信息维护!A:Q,MATCH(G5867,收费标合同信息维护!M:M,0),13))=G5867,"有","无"),"无"))</f>
        <v/>
      </c>
      <c r="J5867" s="3" t="s">
        <v>3923</v>
      </c>
      <c r="K5867" s="3" t="s">
        <v>17694</v>
      </c>
      <c r="L5867" s="3" t="s">
        <v>6025</v>
      </c>
      <c r="M5867" s="3" t="s">
        <v>6026</v>
      </c>
      <c r="N5867" s="3" t="s">
        <v>6477</v>
      </c>
      <c r="O5867" s="3" t="s">
        <v>6478</v>
      </c>
      <c r="P5867" s="3" t="s">
        <v>7517</v>
      </c>
      <c r="Q5867" s="3" t="s">
        <v>17699</v>
      </c>
      <c r="R5867" s="3" t="s">
        <v>6484</v>
      </c>
      <c r="S5867" s="3" t="s">
        <v>6491</v>
      </c>
      <c r="T5867" s="3" t="s">
        <v>7483</v>
      </c>
      <c r="U5867" s="3" t="s">
        <v>154</v>
      </c>
      <c r="V5867" s="3" t="s">
        <v>6747</v>
      </c>
      <c r="W5867" s="3" t="s">
        <v>154</v>
      </c>
      <c r="X5867" s="3" t="s">
        <v>154</v>
      </c>
      <c r="Y5867" s="3" t="s">
        <v>154</v>
      </c>
      <c r="Z5867" s="3" t="s">
        <v>154</v>
      </c>
      <c r="AA5867" s="3" t="s">
        <v>154</v>
      </c>
      <c r="AB5867" s="3" t="s">
        <v>154</v>
      </c>
      <c r="AC5867" s="3" t="s">
        <v>154</v>
      </c>
      <c r="AD5867" s="3" t="s">
        <v>6151</v>
      </c>
      <c r="AE5867" s="3" t="s">
        <v>6151</v>
      </c>
      <c r="AF5867" s="3" t="s">
        <v>154</v>
      </c>
      <c r="AG5867" s="3" t="s">
        <v>154</v>
      </c>
      <c r="AH5867" s="3" t="s">
        <v>6478</v>
      </c>
      <c r="AI5867" s="3" t="s">
        <v>6482</v>
      </c>
      <c r="AJ5867" s="3" t="s">
        <v>6033</v>
      </c>
    </row>
    <row r="5868" spans="1:36" ht="30">
      <c r="A5868" s="10">
        <v>6007</v>
      </c>
      <c r="B5868" t="str">
        <f>IF(K5868="总计","",INDEX(主数据!A:AD,MATCH(J5868,主数据!A:A,0),9))</f>
        <v>华南大区公司</v>
      </c>
      <c r="C5868" t="str">
        <f>IF(K5868="","",INDEX(主数据!A:AD,MATCH(J5868,主数据!A:A,0),11))</f>
        <v>贵州城区</v>
      </c>
      <c r="D5868" t="str">
        <f t="shared" si="368"/>
        <v>CD68物业服务费标准方式5.00</v>
      </c>
      <c r="E5868" s="13" t="str">
        <f t="shared" si="369"/>
        <v>5.00</v>
      </c>
      <c r="F5868" s="13" t="str">
        <f>IF(E5868="","",IFERROR(IF(IF(K5868="","",INDEX(收费标合同信息维护!A:Q,MATCH(D5868,收费标合同信息维护!J:J,0),10))=D5868,"有","无"),"无"))</f>
        <v>无</v>
      </c>
      <c r="G5868" s="13" t="str">
        <f t="shared" si="370"/>
        <v/>
      </c>
      <c r="H5868" s="13" t="str">
        <f t="shared" si="371"/>
        <v/>
      </c>
      <c r="I5868" s="13" t="str">
        <f>IF(G5868="","",IFERROR(IF(IF(K5868="","",INDEX(收费标合同信息维护!A:Q,MATCH(G5868,收费标合同信息维护!M:M,0),13))=G5868,"有","无"),"无"))</f>
        <v/>
      </c>
      <c r="J5868" s="3" t="s">
        <v>3923</v>
      </c>
      <c r="K5868" s="3" t="s">
        <v>17694</v>
      </c>
      <c r="L5868" s="3" t="s">
        <v>6025</v>
      </c>
      <c r="M5868" s="3" t="s">
        <v>6026</v>
      </c>
      <c r="N5868" s="3" t="s">
        <v>6477</v>
      </c>
      <c r="O5868" s="3" t="s">
        <v>6478</v>
      </c>
      <c r="P5868" s="3" t="s">
        <v>7519</v>
      </c>
      <c r="Q5868" s="3" t="s">
        <v>17700</v>
      </c>
      <c r="R5868" s="3" t="s">
        <v>6484</v>
      </c>
      <c r="S5868" s="3" t="s">
        <v>6491</v>
      </c>
      <c r="T5868" s="3" t="s">
        <v>7483</v>
      </c>
      <c r="U5868" s="3" t="s">
        <v>154</v>
      </c>
      <c r="V5868" s="3" t="s">
        <v>6744</v>
      </c>
      <c r="W5868" s="3" t="s">
        <v>154</v>
      </c>
      <c r="X5868" s="3" t="s">
        <v>154</v>
      </c>
      <c r="Y5868" s="3" t="s">
        <v>154</v>
      </c>
      <c r="Z5868" s="3" t="s">
        <v>154</v>
      </c>
      <c r="AA5868" s="3" t="s">
        <v>154</v>
      </c>
      <c r="AB5868" s="3" t="s">
        <v>154</v>
      </c>
      <c r="AC5868" s="3" t="s">
        <v>154</v>
      </c>
      <c r="AD5868" s="3" t="s">
        <v>6151</v>
      </c>
      <c r="AE5868" s="3" t="s">
        <v>6151</v>
      </c>
      <c r="AF5868" s="3" t="s">
        <v>154</v>
      </c>
      <c r="AG5868" s="3" t="s">
        <v>154</v>
      </c>
      <c r="AH5868" s="3" t="s">
        <v>6478</v>
      </c>
      <c r="AI5868" s="3" t="s">
        <v>6482</v>
      </c>
      <c r="AJ5868" s="3" t="s">
        <v>6033</v>
      </c>
    </row>
    <row r="5869" spans="1:36" ht="30">
      <c r="A5869" s="10">
        <v>6008</v>
      </c>
      <c r="B5869" t="str">
        <f>IF(K5869="总计","",INDEX(主数据!A:AD,MATCH(J5869,主数据!A:A,0),9))</f>
        <v>华南大区公司</v>
      </c>
      <c r="C5869" t="str">
        <f>IF(K5869="","",INDEX(主数据!A:AD,MATCH(J5869,主数据!A:A,0),11))</f>
        <v>贵州城区</v>
      </c>
      <c r="D5869" t="str">
        <f t="shared" si="368"/>
        <v>CD68物业服务费直接录入</v>
      </c>
      <c r="E5869" s="13" t="str">
        <f t="shared" si="369"/>
        <v/>
      </c>
      <c r="F5869" s="13" t="str">
        <f>IF(E5869="","",IFERROR(IF(IF(K5869="","",INDEX(收费标合同信息维护!A:Q,MATCH(D5869,收费标合同信息维护!J:J,0),10))=D5869,"有","无"),"无"))</f>
        <v/>
      </c>
      <c r="G5869" s="13" t="str">
        <f t="shared" si="370"/>
        <v/>
      </c>
      <c r="H5869" s="13" t="str">
        <f t="shared" si="371"/>
        <v/>
      </c>
      <c r="I5869" s="13" t="str">
        <f>IF(G5869="","",IFERROR(IF(IF(K5869="","",INDEX(收费标合同信息维护!A:Q,MATCH(G5869,收费标合同信息维护!M:M,0),13))=G5869,"有","无"),"无"))</f>
        <v/>
      </c>
      <c r="J5869" s="3" t="s">
        <v>3923</v>
      </c>
      <c r="K5869" s="3" t="s">
        <v>17694</v>
      </c>
      <c r="L5869" s="3" t="s">
        <v>6025</v>
      </c>
      <c r="M5869" s="3" t="s">
        <v>6026</v>
      </c>
      <c r="N5869" s="3" t="s">
        <v>6477</v>
      </c>
      <c r="O5869" s="3" t="s">
        <v>6478</v>
      </c>
      <c r="P5869" s="3" t="s">
        <v>6025</v>
      </c>
      <c r="Q5869" s="3" t="s">
        <v>6026</v>
      </c>
      <c r="R5869" s="3" t="s">
        <v>6479</v>
      </c>
      <c r="S5869" s="3" t="s">
        <v>6480</v>
      </c>
      <c r="T5869" s="3" t="s">
        <v>17701</v>
      </c>
      <c r="U5869" s="3" t="s">
        <v>154</v>
      </c>
      <c r="V5869" s="3" t="s">
        <v>154</v>
      </c>
      <c r="W5869" s="3" t="s">
        <v>154</v>
      </c>
      <c r="X5869" s="3" t="s">
        <v>154</v>
      </c>
      <c r="Y5869" s="3" t="s">
        <v>154</v>
      </c>
      <c r="Z5869" s="3" t="s">
        <v>154</v>
      </c>
      <c r="AA5869" s="3" t="s">
        <v>154</v>
      </c>
      <c r="AB5869" s="3" t="s">
        <v>154</v>
      </c>
      <c r="AC5869" s="3" t="s">
        <v>154</v>
      </c>
      <c r="AD5869" s="3" t="s">
        <v>6151</v>
      </c>
      <c r="AE5869" s="3" t="s">
        <v>6151</v>
      </c>
      <c r="AF5869" s="3" t="s">
        <v>154</v>
      </c>
      <c r="AG5869" s="3" t="s">
        <v>154</v>
      </c>
      <c r="AH5869" s="3" t="s">
        <v>6478</v>
      </c>
      <c r="AI5869" s="3" t="s">
        <v>6482</v>
      </c>
      <c r="AJ5869" s="3" t="s">
        <v>17702</v>
      </c>
    </row>
    <row r="5870" spans="1:36" ht="30">
      <c r="A5870" s="10">
        <v>6009</v>
      </c>
      <c r="B5870" t="str">
        <f>IF(K5870="总计","",INDEX(主数据!A:AD,MATCH(J5870,主数据!A:A,0),9))</f>
        <v>华南大区公司</v>
      </c>
      <c r="C5870" t="str">
        <f>IF(K5870="","",INDEX(主数据!A:AD,MATCH(J5870,主数据!A:A,0),11))</f>
        <v>贵州城区</v>
      </c>
      <c r="D5870" t="str">
        <f t="shared" si="368"/>
        <v>CD68电费标准方式1.20</v>
      </c>
      <c r="E5870" s="13" t="str">
        <f t="shared" si="369"/>
        <v>1.20</v>
      </c>
      <c r="F5870" s="13" t="str">
        <f>IF(E5870="","",IFERROR(IF(IF(K5870="","",INDEX(收费标合同信息维护!A:Q,MATCH(D5870,收费标合同信息维护!J:J,0),10))=D5870,"有","无"),"无"))</f>
        <v>无</v>
      </c>
      <c r="G5870" s="13" t="str">
        <f t="shared" si="370"/>
        <v/>
      </c>
      <c r="H5870" s="13" t="str">
        <f t="shared" si="371"/>
        <v/>
      </c>
      <c r="I5870" s="13" t="str">
        <f>IF(G5870="","",IFERROR(IF(IF(K5870="","",INDEX(收费标合同信息维护!A:Q,MATCH(G5870,收费标合同信息维护!M:M,0),13))=G5870,"有","无"),"无"))</f>
        <v/>
      </c>
      <c r="J5870" s="3" t="s">
        <v>3923</v>
      </c>
      <c r="K5870" s="3" t="s">
        <v>17694</v>
      </c>
      <c r="L5870" s="3" t="s">
        <v>6601</v>
      </c>
      <c r="M5870" s="3" t="s">
        <v>6602</v>
      </c>
      <c r="N5870" s="3" t="s">
        <v>6603</v>
      </c>
      <c r="O5870" s="3" t="s">
        <v>6478</v>
      </c>
      <c r="P5870" s="3" t="s">
        <v>6601</v>
      </c>
      <c r="Q5870" s="3" t="s">
        <v>14365</v>
      </c>
      <c r="R5870" s="3" t="s">
        <v>6484</v>
      </c>
      <c r="S5870" s="3" t="s">
        <v>6491</v>
      </c>
      <c r="T5870" s="3" t="s">
        <v>6493</v>
      </c>
      <c r="U5870" s="3" t="s">
        <v>7423</v>
      </c>
      <c r="V5870" s="3" t="s">
        <v>6614</v>
      </c>
      <c r="W5870" s="3" t="s">
        <v>154</v>
      </c>
      <c r="X5870" s="3" t="s">
        <v>154</v>
      </c>
      <c r="Y5870" s="3" t="s">
        <v>154</v>
      </c>
      <c r="Z5870" s="3" t="s">
        <v>154</v>
      </c>
      <c r="AA5870" s="3" t="s">
        <v>154</v>
      </c>
      <c r="AB5870" s="3" t="s">
        <v>154</v>
      </c>
      <c r="AC5870" s="3" t="s">
        <v>154</v>
      </c>
      <c r="AD5870" s="3" t="s">
        <v>6151</v>
      </c>
      <c r="AE5870" s="3" t="s">
        <v>6151</v>
      </c>
      <c r="AF5870" s="3" t="s">
        <v>154</v>
      </c>
      <c r="AG5870" s="3" t="s">
        <v>154</v>
      </c>
      <c r="AH5870" s="3" t="s">
        <v>6478</v>
      </c>
      <c r="AI5870" s="3" t="s">
        <v>6482</v>
      </c>
      <c r="AJ5870" s="3" t="s">
        <v>6489</v>
      </c>
    </row>
    <row r="5871" spans="1:36" ht="30">
      <c r="A5871" s="10">
        <v>6010</v>
      </c>
      <c r="B5871" t="str">
        <f>IF(K5871="总计","",INDEX(主数据!A:AD,MATCH(J5871,主数据!A:A,0),9))</f>
        <v>华南大区公司</v>
      </c>
      <c r="C5871" t="str">
        <f>IF(K5871="","",INDEX(主数据!A:AD,MATCH(J5871,主数据!A:A,0),11))</f>
        <v>贵州城区</v>
      </c>
      <c r="D5871" t="str">
        <f t="shared" si="368"/>
        <v>CD68电费标准方式0.76</v>
      </c>
      <c r="E5871" s="13" t="str">
        <f t="shared" si="369"/>
        <v>0.76</v>
      </c>
      <c r="F5871" s="13" t="str">
        <f>IF(E5871="","",IFERROR(IF(IF(K5871="","",INDEX(收费标合同信息维护!A:Q,MATCH(D5871,收费标合同信息维护!J:J,0),10))=D5871,"有","无"),"无"))</f>
        <v>无</v>
      </c>
      <c r="G5871" s="13" t="str">
        <f t="shared" si="370"/>
        <v/>
      </c>
      <c r="H5871" s="13" t="str">
        <f t="shared" si="371"/>
        <v/>
      </c>
      <c r="I5871" s="13" t="str">
        <f>IF(G5871="","",IFERROR(IF(IF(K5871="","",INDEX(收费标合同信息维护!A:Q,MATCH(G5871,收费标合同信息维护!M:M,0),13))=G5871,"有","无"),"无"))</f>
        <v/>
      </c>
      <c r="J5871" s="3" t="s">
        <v>3923</v>
      </c>
      <c r="K5871" s="3" t="s">
        <v>17694</v>
      </c>
      <c r="L5871" s="3" t="s">
        <v>6601</v>
      </c>
      <c r="M5871" s="3" t="s">
        <v>6602</v>
      </c>
      <c r="N5871" s="3" t="s">
        <v>6603</v>
      </c>
      <c r="O5871" s="3" t="s">
        <v>6478</v>
      </c>
      <c r="P5871" s="3" t="s">
        <v>6615</v>
      </c>
      <c r="Q5871" s="3" t="s">
        <v>14367</v>
      </c>
      <c r="R5871" s="3" t="s">
        <v>6484</v>
      </c>
      <c r="S5871" s="3" t="s">
        <v>6491</v>
      </c>
      <c r="T5871" s="3" t="s">
        <v>6493</v>
      </c>
      <c r="U5871" s="3" t="s">
        <v>12889</v>
      </c>
      <c r="V5871" s="3" t="s">
        <v>17703</v>
      </c>
      <c r="W5871" s="3" t="s">
        <v>154</v>
      </c>
      <c r="X5871" s="3" t="s">
        <v>154</v>
      </c>
      <c r="Y5871" s="3" t="s">
        <v>154</v>
      </c>
      <c r="Z5871" s="3" t="s">
        <v>154</v>
      </c>
      <c r="AA5871" s="3" t="s">
        <v>154</v>
      </c>
      <c r="AB5871" s="3" t="s">
        <v>154</v>
      </c>
      <c r="AC5871" s="3" t="s">
        <v>154</v>
      </c>
      <c r="AD5871" s="3" t="s">
        <v>6151</v>
      </c>
      <c r="AE5871" s="3" t="s">
        <v>6151</v>
      </c>
      <c r="AF5871" s="3" t="s">
        <v>154</v>
      </c>
      <c r="AG5871" s="3" t="s">
        <v>154</v>
      </c>
      <c r="AH5871" s="3" t="s">
        <v>6478</v>
      </c>
      <c r="AI5871" s="3" t="s">
        <v>6482</v>
      </c>
      <c r="AJ5871" s="3" t="s">
        <v>6489</v>
      </c>
    </row>
    <row r="5872" spans="1:36" ht="30">
      <c r="A5872" s="10">
        <v>6011</v>
      </c>
      <c r="B5872" t="str">
        <f>IF(K5872="总计","",INDEX(主数据!A:AD,MATCH(J5872,主数据!A:A,0),9))</f>
        <v>华南大区公司</v>
      </c>
      <c r="C5872" t="str">
        <f>IF(K5872="","",INDEX(主数据!A:AD,MATCH(J5872,主数据!A:A,0),11))</f>
        <v>贵州城区</v>
      </c>
      <c r="D5872" t="str">
        <f t="shared" si="368"/>
        <v>CD68电费（充值型）直接录入</v>
      </c>
      <c r="E5872" s="13" t="str">
        <f t="shared" si="369"/>
        <v/>
      </c>
      <c r="F5872" s="13" t="str">
        <f>IF(E5872="","",IFERROR(IF(IF(K5872="","",INDEX(收费标合同信息维护!A:Q,MATCH(D5872,收费标合同信息维护!J:J,0),10))=D5872,"有","无"),"无"))</f>
        <v/>
      </c>
      <c r="G5872" s="13" t="str">
        <f t="shared" si="370"/>
        <v/>
      </c>
      <c r="H5872" s="13" t="str">
        <f t="shared" si="371"/>
        <v/>
      </c>
      <c r="I5872" s="13" t="str">
        <f>IF(G5872="","",IFERROR(IF(IF(K5872="","",INDEX(收费标合同信息维护!A:Q,MATCH(G5872,收费标合同信息维护!M:M,0),13))=G5872,"有","无"),"无"))</f>
        <v/>
      </c>
      <c r="J5872" s="3" t="s">
        <v>3923</v>
      </c>
      <c r="K5872" s="3" t="s">
        <v>17694</v>
      </c>
      <c r="L5872" s="3" t="s">
        <v>6733</v>
      </c>
      <c r="M5872" s="3" t="s">
        <v>6734</v>
      </c>
      <c r="N5872" s="3" t="s">
        <v>6477</v>
      </c>
      <c r="O5872" s="3" t="s">
        <v>6478</v>
      </c>
      <c r="P5872" s="3" t="s">
        <v>6959</v>
      </c>
      <c r="Q5872" s="3" t="s">
        <v>6602</v>
      </c>
      <c r="R5872" s="3" t="s">
        <v>6479</v>
      </c>
      <c r="S5872" s="3" t="s">
        <v>6480</v>
      </c>
      <c r="T5872" s="3" t="s">
        <v>7483</v>
      </c>
      <c r="U5872" s="3" t="s">
        <v>6533</v>
      </c>
      <c r="V5872" s="3" t="s">
        <v>154</v>
      </c>
      <c r="W5872" s="3" t="s">
        <v>154</v>
      </c>
      <c r="X5872" s="3" t="s">
        <v>154</v>
      </c>
      <c r="Y5872" s="3" t="s">
        <v>154</v>
      </c>
      <c r="Z5872" s="3" t="s">
        <v>154</v>
      </c>
      <c r="AA5872" s="3" t="s">
        <v>154</v>
      </c>
      <c r="AB5872" s="3" t="s">
        <v>154</v>
      </c>
      <c r="AC5872" s="3" t="s">
        <v>154</v>
      </c>
      <c r="AD5872" s="3" t="s">
        <v>6151</v>
      </c>
      <c r="AE5872" s="3" t="s">
        <v>6151</v>
      </c>
      <c r="AF5872" s="3" t="s">
        <v>154</v>
      </c>
      <c r="AG5872" s="3" t="s">
        <v>154</v>
      </c>
      <c r="AH5872" s="3" t="s">
        <v>6478</v>
      </c>
      <c r="AI5872" s="3" t="s">
        <v>6482</v>
      </c>
      <c r="AJ5872" s="3" t="s">
        <v>17704</v>
      </c>
    </row>
    <row r="5873" spans="1:36" ht="30">
      <c r="A5873" s="10">
        <v>6012</v>
      </c>
      <c r="B5873" t="str">
        <f>IF(K5873="总计","",INDEX(主数据!A:AD,MATCH(J5873,主数据!A:A,0),9))</f>
        <v>华南大区公司</v>
      </c>
      <c r="C5873" t="str">
        <f>IF(K5873="","",INDEX(主数据!A:AD,MATCH(J5873,主数据!A:A,0),11))</f>
        <v>贵州城区</v>
      </c>
      <c r="D5873" t="str">
        <f t="shared" si="368"/>
        <v>CD68自来水费（充值型-简易征收）直接录入</v>
      </c>
      <c r="E5873" s="13" t="str">
        <f t="shared" si="369"/>
        <v/>
      </c>
      <c r="F5873" s="13" t="str">
        <f>IF(E5873="","",IFERROR(IF(IF(K5873="","",INDEX(收费标合同信息维护!A:Q,MATCH(D5873,收费标合同信息维护!J:J,0),10))=D5873,"有","无"),"无"))</f>
        <v/>
      </c>
      <c r="G5873" s="13" t="str">
        <f t="shared" si="370"/>
        <v/>
      </c>
      <c r="H5873" s="13" t="str">
        <f t="shared" si="371"/>
        <v/>
      </c>
      <c r="I5873" s="13" t="str">
        <f>IF(G5873="","",IFERROR(IF(IF(K5873="","",INDEX(收费标合同信息维护!A:Q,MATCH(G5873,收费标合同信息维护!M:M,0),13))=G5873,"有","无"),"无"))</f>
        <v/>
      </c>
      <c r="J5873" s="3" t="s">
        <v>3923</v>
      </c>
      <c r="K5873" s="3" t="s">
        <v>17694</v>
      </c>
      <c r="L5873" s="3" t="s">
        <v>6966</v>
      </c>
      <c r="M5873" s="3" t="s">
        <v>6967</v>
      </c>
      <c r="N5873" s="3" t="s">
        <v>6477</v>
      </c>
      <c r="O5873" s="3" t="s">
        <v>6478</v>
      </c>
      <c r="P5873" s="3" t="s">
        <v>6966</v>
      </c>
      <c r="Q5873" s="3" t="s">
        <v>10938</v>
      </c>
      <c r="R5873" s="3" t="s">
        <v>6479</v>
      </c>
      <c r="S5873" s="3" t="s">
        <v>6480</v>
      </c>
      <c r="T5873" s="3" t="s">
        <v>17701</v>
      </c>
      <c r="U5873" s="3" t="s">
        <v>154</v>
      </c>
      <c r="V5873" s="3" t="s">
        <v>154</v>
      </c>
      <c r="W5873" s="3" t="s">
        <v>154</v>
      </c>
      <c r="X5873" s="3" t="s">
        <v>154</v>
      </c>
      <c r="Y5873" s="3" t="s">
        <v>154</v>
      </c>
      <c r="Z5873" s="3" t="s">
        <v>154</v>
      </c>
      <c r="AA5873" s="3" t="s">
        <v>154</v>
      </c>
      <c r="AB5873" s="3" t="s">
        <v>154</v>
      </c>
      <c r="AC5873" s="3" t="s">
        <v>154</v>
      </c>
      <c r="AD5873" s="3" t="s">
        <v>6151</v>
      </c>
      <c r="AE5873" s="3" t="s">
        <v>6151</v>
      </c>
      <c r="AF5873" s="3" t="s">
        <v>154</v>
      </c>
      <c r="AG5873" s="3" t="s">
        <v>154</v>
      </c>
      <c r="AH5873" s="3" t="s">
        <v>6478</v>
      </c>
      <c r="AI5873" s="3" t="s">
        <v>6482</v>
      </c>
      <c r="AJ5873" s="3" t="s">
        <v>32</v>
      </c>
    </row>
  </sheetData>
  <phoneticPr fontId="10" type="noConversion"/>
  <conditionalFormatting sqref="F1:F1048576">
    <cfRule type="containsText" dxfId="7" priority="2" operator="containsText" text="无">
      <formula>NOT(ISERROR(SEARCH("无",F1)))</formula>
    </cfRule>
  </conditionalFormatting>
  <conditionalFormatting sqref="I1:I1048576">
    <cfRule type="containsText" dxfId="6" priority="1" operator="containsText" text="无">
      <formula>NOT(ISERROR(SEARCH("无",I1)))</formula>
    </cfRule>
  </conditionalFormatting>
  <hyperlinks>
    <hyperlink ref="A1" location="目录!A1" display="返回主页" xr:uid="{5F1FCBAC-6225-5649-BF77-9C7813F900B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9CBA1-0A72-B845-8F7F-BC8915FBD379}">
  <dimension ref="A1:Q220"/>
  <sheetViews>
    <sheetView zoomScale="101" workbookViewId="0">
      <selection activeCell="E35" sqref="E35"/>
    </sheetView>
  </sheetViews>
  <sheetFormatPr baseColWidth="10" defaultRowHeight="14"/>
  <cols>
    <col min="1" max="1" width="7.83203125" style="24" customWidth="1"/>
    <col min="2" max="2" width="8.6640625" customWidth="1"/>
    <col min="3" max="3" width="12.5" style="27" customWidth="1"/>
    <col min="4" max="4" width="11.33203125" style="27" customWidth="1"/>
    <col min="5" max="5" width="29.5" style="28" customWidth="1"/>
    <col min="6" max="6" width="10.5" customWidth="1"/>
    <col min="7" max="7" width="13" style="27" customWidth="1"/>
    <col min="8" max="8" width="12.33203125" customWidth="1"/>
    <col min="9" max="9" width="7.83203125" style="12" customWidth="1"/>
    <col min="10" max="10" width="12.6640625" style="46" customWidth="1"/>
    <col min="11" max="11" width="11.1640625" style="27" customWidth="1"/>
    <col min="12" max="12" width="12" style="12" customWidth="1"/>
    <col min="13" max="13" width="20.5" style="27" customWidth="1"/>
    <col min="14" max="14" width="11.1640625" style="27" customWidth="1"/>
    <col min="15" max="15" width="15.33203125" style="14" customWidth="1"/>
    <col min="16" max="16" width="9.1640625" customWidth="1"/>
    <col min="17" max="17" width="24.33203125" customWidth="1"/>
  </cols>
  <sheetData>
    <row r="1" spans="1:17" ht="37" customHeight="1">
      <c r="A1" s="43" t="s">
        <v>6155</v>
      </c>
      <c r="B1" s="44" t="s">
        <v>6016</v>
      </c>
      <c r="C1" s="45" t="s">
        <v>6014</v>
      </c>
      <c r="D1" s="45" t="s">
        <v>6015</v>
      </c>
      <c r="E1" s="45" t="s">
        <v>6453</v>
      </c>
      <c r="F1" s="44" t="s">
        <v>6023</v>
      </c>
      <c r="G1" s="45" t="s">
        <v>6024</v>
      </c>
      <c r="H1" s="44" t="s">
        <v>6458</v>
      </c>
      <c r="I1" s="44" t="s">
        <v>17714</v>
      </c>
      <c r="J1" s="45" t="s">
        <v>17841</v>
      </c>
      <c r="K1" s="45" t="s">
        <v>17707</v>
      </c>
      <c r="L1" s="44" t="s">
        <v>17715</v>
      </c>
      <c r="M1" s="45" t="s">
        <v>17840</v>
      </c>
      <c r="N1" s="45" t="s">
        <v>17707</v>
      </c>
      <c r="O1" s="44" t="s">
        <v>17845</v>
      </c>
      <c r="P1" s="44" t="s">
        <v>17708</v>
      </c>
      <c r="Q1" s="44" t="s">
        <v>17710</v>
      </c>
    </row>
    <row r="2" spans="1:17" ht="26" customHeight="1">
      <c r="A2" s="35" t="s">
        <v>17851</v>
      </c>
      <c r="B2" s="36" t="str">
        <f>收费云数据导出!J2</f>
        <v>AM0501</v>
      </c>
      <c r="C2" s="37" t="str">
        <f>IF(B2="","",INDEX(主数据!A:AD,MATCH(B2,主数据!A:A,0),9))</f>
        <v>华中大区公司</v>
      </c>
      <c r="D2" s="37" t="str">
        <f>IF(B2="","",INDEX(主数据!A:AD,MATCH(B2,主数据!A:A,0),11))</f>
        <v>华中大区公司本部</v>
      </c>
      <c r="E2" s="38" t="str">
        <f>IF(B2="","",INDEX(主数据!A:AD,MATCH(B2,主数据!A:A,0),2))</f>
        <v>（九江）国际金融广场售楼处</v>
      </c>
      <c r="F2" s="36">
        <v>10101</v>
      </c>
      <c r="G2" s="39" t="str">
        <f>IF(B2="","",VLOOKUP(F:F,收费项目!A:B,2,0))</f>
        <v>物业服务费</v>
      </c>
      <c r="H2" s="36" t="s">
        <v>6484</v>
      </c>
      <c r="I2" s="40" t="s">
        <v>17838</v>
      </c>
      <c r="J2" s="39" t="str">
        <f t="shared" ref="J2:J7" si="0">IF(H2="标准方式",IF(I2="","",B2&amp;G2&amp;H2&amp;I2),"")</f>
        <v>AM0501物业服务费标准方式2.55</v>
      </c>
      <c r="K2" s="39" t="str">
        <f>IF(H2="标准方式",IF(I2="","",IFERROR(IF(VLOOKUP(J:J,收费云数据导出!D:D,1,0)=J2,"相同","与合同不一样"),"与合同不一样")),"")</f>
        <v>与合同不一样</v>
      </c>
      <c r="L2" s="40"/>
      <c r="M2" s="39" t="str">
        <f t="shared" ref="M2:M7" si="1">IF(H2="定额",IF(L2="","",B2&amp;G2&amp;H2&amp;L2),"")</f>
        <v/>
      </c>
      <c r="N2" s="39" t="str">
        <f>IF(H2="定额",IF(L2="","",IFERROR(IF(VLOOKUP(M:M,收费云数据导出!G:G,1,0)=M2,"相同","与合同不一样"),"与合同不一样")),"")</f>
        <v/>
      </c>
      <c r="O2" s="42" t="s">
        <v>17846</v>
      </c>
      <c r="P2" s="41" t="s">
        <v>17843</v>
      </c>
      <c r="Q2" s="41"/>
    </row>
    <row r="3" spans="1:17" ht="26" customHeight="1">
      <c r="A3" s="35" t="s">
        <v>17852</v>
      </c>
      <c r="B3" s="36" t="str">
        <f>收费云数据导出!J3</f>
        <v>AM1201</v>
      </c>
      <c r="C3" s="37" t="str">
        <f>IF(B3="","",INDEX(主数据!A:AD,MATCH(B3,主数据!A:A,0),9))</f>
        <v>华西大区公司</v>
      </c>
      <c r="D3" s="37" t="str">
        <f>IF(B3="","",INDEX(主数据!A:AD,MATCH(B3,主数据!A:A,0),11))</f>
        <v>广安</v>
      </c>
      <c r="E3" s="38" t="str">
        <f>IF(B3="","",INDEX(主数据!A:AD,MATCH(B3,主数据!A:A,0),2))</f>
        <v>（广安）鼎盛新城管理处</v>
      </c>
      <c r="F3" s="36">
        <v>10306</v>
      </c>
      <c r="G3" s="39" t="str">
        <f>IF(B3="","",VLOOKUP(F:F,收费项目!A:B,2,0))</f>
        <v>开发商委托停车管理费（固定）</v>
      </c>
      <c r="H3" s="36" t="s">
        <v>6490</v>
      </c>
      <c r="I3" s="40"/>
      <c r="J3" s="39" t="str">
        <f t="shared" si="0"/>
        <v/>
      </c>
      <c r="K3" s="39" t="str">
        <f>IF(H3="标准方式",IF(I3="","",IFERROR(IF(VLOOKUP(J:J,收费云数据导出!D:D,1,0)=J3,"相同","与合同不一样"),"与合同不一样")),"")</f>
        <v/>
      </c>
      <c r="L3" s="40" t="s">
        <v>17854</v>
      </c>
      <c r="M3" s="39" t="str">
        <f t="shared" si="1"/>
        <v>AM1201开发商委托停车管理费（固定）定额120.00</v>
      </c>
      <c r="N3" s="39" t="str">
        <f>IF(H3="定额",IF(L3="","",IFERROR(IF(VLOOKUP(M:M,收费云数据导出!G:G,1,0)=M3,"相同","与合同不一样"),"与合同不一样")),"")</f>
        <v>与合同不一样</v>
      </c>
      <c r="O3" s="42" t="s">
        <v>17848</v>
      </c>
      <c r="P3" s="41" t="s">
        <v>17844</v>
      </c>
      <c r="Q3" s="41"/>
    </row>
    <row r="4" spans="1:17" ht="26" customHeight="1">
      <c r="A4" s="35" t="s">
        <v>17855</v>
      </c>
      <c r="B4" s="36" t="str">
        <f>收费云数据导出!J4</f>
        <v>BJ163</v>
      </c>
      <c r="C4" s="37" t="str">
        <f>IF(B4="","",INDEX(主数据!A:AD,MATCH(B4,主数据!A:A,0),9))</f>
        <v>华北大区公司</v>
      </c>
      <c r="D4" s="37" t="str">
        <f>IF(B4="","",INDEX(主数据!A:AD,MATCH(B4,主数据!A:A,0),11))</f>
        <v>华为IFM西南区管理处</v>
      </c>
      <c r="E4" s="38" t="str">
        <f>IF(B4="","",INDEX(主数据!A:AD,MATCH(B4,主数据!A:A,0),2))</f>
        <v>（石家庄）华为项目组</v>
      </c>
      <c r="F4" s="36">
        <v>10101</v>
      </c>
      <c r="G4" s="39" t="str">
        <f>IF(B4="","",VLOOKUP(F:F,收费项目!A:B,2,0))</f>
        <v>物业服务费</v>
      </c>
      <c r="H4" s="36" t="s">
        <v>6484</v>
      </c>
      <c r="I4" s="40" t="s">
        <v>17862</v>
      </c>
      <c r="J4" s="39" t="str">
        <f t="shared" ref="J4:J5" si="2">IF(H4="标准方式",IF(I4="","",B4&amp;G4&amp;H4&amp;I4),"")</f>
        <v>BJ163物业服务费标准方式2.68</v>
      </c>
      <c r="K4" s="39" t="str">
        <f>IF(H4="标准方式",IF(I4="","",IFERROR(IF(VLOOKUP(J:J,收费云数据导出!D:D,1,0)=J4,"相同","与合同不一样"),"与合同不一样")),"")</f>
        <v>与合同不一样</v>
      </c>
      <c r="L4" s="40"/>
      <c r="M4" s="39" t="str">
        <f t="shared" ref="M4:M5" si="3">IF(H4="定额",IF(L4="","",B4&amp;G4&amp;H4&amp;L4),"")</f>
        <v/>
      </c>
      <c r="N4" s="39" t="str">
        <f>IF(H4="定额",IF(L4="","",IFERROR(IF(VLOOKUP(M:M,收费云数据导出!G:G,1,0)=M4,"相同","与合同不一样"),"与合同不一样")),"")</f>
        <v/>
      </c>
      <c r="O4" s="42" t="s">
        <v>17858</v>
      </c>
      <c r="P4" s="41" t="s">
        <v>17859</v>
      </c>
      <c r="Q4" s="41"/>
    </row>
    <row r="5" spans="1:17" ht="26" customHeight="1">
      <c r="A5" s="35" t="s">
        <v>17856</v>
      </c>
      <c r="B5" s="36" t="str">
        <f>收费云数据导出!J5</f>
        <v>BJ163</v>
      </c>
      <c r="C5" s="37" t="str">
        <f>IF(B5="","",INDEX(主数据!A:AD,MATCH(B5,主数据!A:A,0),9))</f>
        <v>华北大区公司</v>
      </c>
      <c r="D5" s="37" t="str">
        <f>IF(B5="","",INDEX(主数据!A:AD,MATCH(B5,主数据!A:A,0),11))</f>
        <v>华为IFM西南区管理处</v>
      </c>
      <c r="E5" s="38" t="str">
        <f>IF(B5="","",INDEX(主数据!A:AD,MATCH(B5,主数据!A:A,0),2))</f>
        <v>（石家庄）华为项目组</v>
      </c>
      <c r="F5" s="36">
        <v>10308</v>
      </c>
      <c r="G5" s="39" t="str">
        <f>IF(B5="","",VLOOKUP(F:F,收费项目!A:B,2,0))</f>
        <v>小业主委托停车管理费（固定）</v>
      </c>
      <c r="H5" s="36" t="s">
        <v>6490</v>
      </c>
      <c r="I5" s="40"/>
      <c r="J5" s="39" t="str">
        <f t="shared" si="2"/>
        <v/>
      </c>
      <c r="K5" s="39" t="str">
        <f>IF(H5="标准方式",IF(I5="","",IFERROR(IF(VLOOKUP(J:J,收费云数据导出!D:D,1,0)=J5,"相同","与合同不一样"),"与合同不一样")),"")</f>
        <v/>
      </c>
      <c r="L5" s="40" t="s">
        <v>6230</v>
      </c>
      <c r="M5" s="39" t="str">
        <f t="shared" si="3"/>
        <v>BJ163小业主委托停车管理费（固定）定额123</v>
      </c>
      <c r="N5" s="39" t="str">
        <f>IF(H5="定额",IF(L5="","",IFERROR(IF(VLOOKUP(M:M,收费云数据导出!G:G,1,0)=M5,"相同","与合同不一样"),"与合同不一样")),"")</f>
        <v>与合同不一样</v>
      </c>
      <c r="O5" s="42" t="s">
        <v>17860</v>
      </c>
      <c r="P5" s="41" t="s">
        <v>17861</v>
      </c>
      <c r="Q5" s="41"/>
    </row>
    <row r="6" spans="1:17" ht="49" customHeight="1">
      <c r="A6" s="35" t="s">
        <v>17857</v>
      </c>
      <c r="B6" s="36" t="s">
        <v>17842</v>
      </c>
      <c r="C6" s="37" t="str">
        <f>IF(B6="","",INDEX(主数据!A:AD,MATCH(B6,主数据!A:A,0),9))</f>
        <v>华南大区公司</v>
      </c>
      <c r="D6" s="37" t="str">
        <f>IF(B6="","",INDEX(主数据!A:AD,MATCH(B6,主数据!A:A,0),11))</f>
        <v>长沙西区</v>
      </c>
      <c r="E6" s="38" t="str">
        <f>IF(B6="","",INDEX(主数据!A:AD,MATCH(B6,主数据!A:A,0),2))</f>
        <v>（长沙西区）中铁国际城二期管理处</v>
      </c>
      <c r="F6" s="36">
        <v>20140</v>
      </c>
      <c r="G6" s="39" t="str">
        <f>IF(B6="","",VLOOKUP(F:F,收费项目!A:B,2,0))</f>
        <v>电费</v>
      </c>
      <c r="H6" s="36" t="s">
        <v>17853</v>
      </c>
      <c r="I6" s="40"/>
      <c r="J6" s="39" t="str">
        <f t="shared" si="0"/>
        <v/>
      </c>
      <c r="K6" s="39" t="str">
        <f>IF(H6="标准方式",IF(I6="","",IFERROR(IF(VLOOKUP(J:J,收费云数据导出!D:D,1,0)=J6,"相同","与合同不一样"),"与合同不一样")),"")</f>
        <v/>
      </c>
      <c r="L6" s="40"/>
      <c r="M6" s="39" t="str">
        <f t="shared" si="1"/>
        <v/>
      </c>
      <c r="N6" s="39" t="str">
        <f>IF(H6="定额",IF(L6="","",IFERROR(IF(VLOOKUP(M:M,收费云数据导出!G:G,1,0)=M6,"相同","与合同不一样"),"与合同不一样")),"")</f>
        <v/>
      </c>
      <c r="O6" s="42" t="s">
        <v>17847</v>
      </c>
      <c r="P6" s="41" t="s">
        <v>17849</v>
      </c>
      <c r="Q6" s="42" t="s">
        <v>17850</v>
      </c>
    </row>
    <row r="7" spans="1:17" ht="30">
      <c r="A7" s="23">
        <v>1</v>
      </c>
      <c r="B7" s="30" t="s">
        <v>17872</v>
      </c>
      <c r="C7" s="25" t="str">
        <f>IF(B7="","",INDEX(主数据!A:AD,MATCH(B7,主数据!A:A,0),9))</f>
        <v>华南大区公司</v>
      </c>
      <c r="D7" s="25" t="str">
        <f>IF(B7="","",INDEX(主数据!A:AD,MATCH(B7,主数据!A:A,0),11))</f>
        <v>深圳东区</v>
      </c>
      <c r="E7" s="26" t="str">
        <f>IF(B7="","",INDEX(主数据!A:AD,MATCH(B7,主数据!A:A,0),2))</f>
        <v>（深圳东区）长城一花园管理处</v>
      </c>
      <c r="F7" s="30">
        <v>10101</v>
      </c>
      <c r="G7" s="29" t="str">
        <f>IF(B7="","",VLOOKUP(F:F,收费项目!A:B,2,0))</f>
        <v>物业服务费</v>
      </c>
      <c r="H7" s="31" t="s">
        <v>6484</v>
      </c>
      <c r="I7" s="31" t="s">
        <v>17873</v>
      </c>
      <c r="J7" s="29" t="str">
        <f t="shared" si="0"/>
        <v>SZ11物业服务费标准方式0.88</v>
      </c>
      <c r="K7" s="29" t="str">
        <f>IF(H7="标准方式",IF(I7="","",IFERROR(IF(VLOOKUP(J:J,收费云数据导出!D:D,1,0)=J7,"相同","与合同不一样"),"与合同不一样")),"")</f>
        <v>相同</v>
      </c>
      <c r="L7" s="31"/>
      <c r="M7" s="29" t="str">
        <f t="shared" si="1"/>
        <v/>
      </c>
      <c r="N7" s="29" t="str">
        <f>IF(H7="定额",IF(L7="","",IFERROR(IF(VLOOKUP(M:M,收费云数据导出!G:G,1,0)=M7,"相同","与合同不一样"),"与合同不一样")),"")</f>
        <v/>
      </c>
      <c r="O7" s="47" t="s">
        <v>17877</v>
      </c>
      <c r="P7" s="34" t="s">
        <v>17878</v>
      </c>
      <c r="Q7" s="32"/>
    </row>
    <row r="8" spans="1:17" ht="30">
      <c r="A8" s="23">
        <v>2</v>
      </c>
      <c r="B8" s="30" t="s">
        <v>17872</v>
      </c>
      <c r="C8" s="25" t="str">
        <f>IF(B8="","",INDEX(主数据!A:AD,MATCH(B8,主数据!A:A,0),9))</f>
        <v>华南大区公司</v>
      </c>
      <c r="D8" s="25" t="str">
        <f>IF(B8="","",INDEX(主数据!A:AD,MATCH(B8,主数据!A:A,0),11))</f>
        <v>深圳东区</v>
      </c>
      <c r="E8" s="26" t="str">
        <f>IF(B8="","",INDEX(主数据!A:AD,MATCH(B8,主数据!A:A,0),2))</f>
        <v>（深圳东区）长城一花园管理处</v>
      </c>
      <c r="F8" s="30">
        <v>10101</v>
      </c>
      <c r="G8" s="29" t="str">
        <f>IF(B8="","",VLOOKUP(F:F,收费项目!A:B,2,0))</f>
        <v>物业服务费</v>
      </c>
      <c r="H8" s="31" t="s">
        <v>6484</v>
      </c>
      <c r="I8" s="31" t="s">
        <v>17874</v>
      </c>
      <c r="J8" s="29" t="str">
        <f t="shared" ref="J8:J71" si="4">IF(H8="标准方式",IF(I8="","",B8&amp;G8&amp;H8&amp;I8),"")</f>
        <v>SZ11物业服务费标准方式2.58</v>
      </c>
      <c r="K8" s="29" t="str">
        <f>IF(H8="标准方式",IF(I8="","",IFERROR(IF(VLOOKUP(J:J,收费云数据导出!D:D,1,0)=J8,"相同","与合同不一样"),"与合同不一样")),"")</f>
        <v>相同</v>
      </c>
      <c r="L8" s="31"/>
      <c r="M8" s="29" t="str">
        <f t="shared" ref="M8:M71" si="5">IF(H8="定额",IF(L8="","",B8&amp;G8&amp;H8&amp;L8),"")</f>
        <v/>
      </c>
      <c r="N8" s="29" t="str">
        <f>IF(H8="定额",IF(L8="","",IFERROR(IF(VLOOKUP(M:M,收费云数据导出!G:G,1,0)=M8,"相同","与合同不一样"),"与合同不一样")),"")</f>
        <v/>
      </c>
      <c r="O8" s="47" t="s">
        <v>17877</v>
      </c>
      <c r="P8" s="34" t="s">
        <v>17878</v>
      </c>
      <c r="Q8" s="32"/>
    </row>
    <row r="9" spans="1:17" ht="30">
      <c r="A9" s="23">
        <v>3</v>
      </c>
      <c r="B9" s="30" t="s">
        <v>17872</v>
      </c>
      <c r="C9" s="25" t="str">
        <f>IF(B9="","",INDEX(主数据!A:AD,MATCH(B9,主数据!A:A,0),9))</f>
        <v>华南大区公司</v>
      </c>
      <c r="D9" s="25" t="str">
        <f>IF(B9="","",INDEX(主数据!A:AD,MATCH(B9,主数据!A:A,0),11))</f>
        <v>深圳东区</v>
      </c>
      <c r="E9" s="26" t="str">
        <f>IF(B9="","",INDEX(主数据!A:AD,MATCH(B9,主数据!A:A,0),2))</f>
        <v>（深圳东区）长城一花园管理处</v>
      </c>
      <c r="F9" s="30">
        <v>10101</v>
      </c>
      <c r="G9" s="29" t="str">
        <f>IF(B9="","",VLOOKUP(F:F,收费项目!A:B,2,0))</f>
        <v>物业服务费</v>
      </c>
      <c r="H9" s="31" t="s">
        <v>6484</v>
      </c>
      <c r="I9" s="31" t="s">
        <v>17875</v>
      </c>
      <c r="J9" s="29" t="str">
        <f t="shared" si="4"/>
        <v>SZ11物业服务费标准方式4.00</v>
      </c>
      <c r="K9" s="29" t="str">
        <f>IF(H9="标准方式",IF(I9="","",IFERROR(IF(VLOOKUP(J:J,收费云数据导出!D:D,1,0)=J9,"相同","与合同不一样"),"与合同不一样")),"")</f>
        <v>相同</v>
      </c>
      <c r="L9" s="31"/>
      <c r="M9" s="29" t="str">
        <f t="shared" si="5"/>
        <v/>
      </c>
      <c r="N9" s="29" t="str">
        <f>IF(H9="定额",IF(L9="","",IFERROR(IF(VLOOKUP(M:M,收费云数据导出!G:G,1,0)=M9,"相同","与合同不一样"),"与合同不一样")),"")</f>
        <v/>
      </c>
      <c r="O9" s="47" t="s">
        <v>17877</v>
      </c>
      <c r="P9" s="34" t="s">
        <v>17878</v>
      </c>
      <c r="Q9" s="32"/>
    </row>
    <row r="10" spans="1:17" ht="30">
      <c r="A10" s="23">
        <v>4</v>
      </c>
      <c r="B10" s="30" t="s">
        <v>17872</v>
      </c>
      <c r="C10" s="25" t="str">
        <f>IF(B10="","",INDEX(主数据!A:AD,MATCH(B10,主数据!A:A,0),9))</f>
        <v>华南大区公司</v>
      </c>
      <c r="D10" s="25" t="str">
        <f>IF(B10="","",INDEX(主数据!A:AD,MATCH(B10,主数据!A:A,0),11))</f>
        <v>深圳东区</v>
      </c>
      <c r="E10" s="26" t="str">
        <f>IF(B10="","",INDEX(主数据!A:AD,MATCH(B10,主数据!A:A,0),2))</f>
        <v>（深圳东区）长城一花园管理处</v>
      </c>
      <c r="F10" s="30">
        <v>10101</v>
      </c>
      <c r="G10" s="29" t="str">
        <f>IF(B10="","",VLOOKUP(F:F,收费项目!A:B,2,0))</f>
        <v>物业服务费</v>
      </c>
      <c r="H10" s="31" t="s">
        <v>6490</v>
      </c>
      <c r="I10" s="31"/>
      <c r="J10" s="29" t="str">
        <f t="shared" si="4"/>
        <v/>
      </c>
      <c r="K10" s="29" t="str">
        <f>IF(H10="标准方式",IF(I10="","",IFERROR(IF(VLOOKUP(J:J,收费云数据导出!D:D,1,0)=J10,"相同","与合同不一样"),"与合同不一样")),"")</f>
        <v/>
      </c>
      <c r="L10" s="31" t="s">
        <v>17876</v>
      </c>
      <c r="M10" s="29" t="str">
        <f t="shared" si="5"/>
        <v>SZ11物业服务费定额2875.00</v>
      </c>
      <c r="N10" s="29" t="str">
        <f>IF(H10="定额",IF(L10="","",IFERROR(IF(VLOOKUP(M:M,收费云数据导出!G:G,1,0)=M10,"相同","与合同不一样"),"与合同不一样")),"")</f>
        <v>相同</v>
      </c>
      <c r="O10" s="47" t="s">
        <v>17877</v>
      </c>
      <c r="P10" s="34" t="s">
        <v>17878</v>
      </c>
      <c r="Q10" s="32"/>
    </row>
    <row r="11" spans="1:17" ht="30">
      <c r="A11" s="23">
        <v>5</v>
      </c>
      <c r="B11" s="30" t="s">
        <v>17872</v>
      </c>
      <c r="C11" s="25" t="str">
        <f>IF(B11="","",INDEX(主数据!A:AD,MATCH(B11,主数据!A:A,0),9))</f>
        <v>华南大区公司</v>
      </c>
      <c r="D11" s="25" t="str">
        <f>IF(B11="","",INDEX(主数据!A:AD,MATCH(B11,主数据!A:A,0),11))</f>
        <v>深圳东区</v>
      </c>
      <c r="E11" s="26" t="str">
        <f>IF(B11="","",INDEX(主数据!A:AD,MATCH(B11,主数据!A:A,0),2))</f>
        <v>（深圳东区）长城一花园管理处</v>
      </c>
      <c r="F11" s="30">
        <v>10101</v>
      </c>
      <c r="G11" s="29" t="str">
        <f>IF(B11="","",VLOOKUP(F:F,收费项目!A:B,2,0))</f>
        <v>物业服务费</v>
      </c>
      <c r="H11" s="31" t="s">
        <v>6490</v>
      </c>
      <c r="I11" s="31"/>
      <c r="J11" s="29" t="str">
        <f t="shared" si="4"/>
        <v/>
      </c>
      <c r="K11" s="29" t="str">
        <f>IF(H11="标准方式",IF(I11="","",IFERROR(IF(VLOOKUP(J:J,收费云数据导出!D:D,1,0)=J11,"相同","与合同不一样"),"与合同不一样")),"")</f>
        <v/>
      </c>
      <c r="L11" s="31" t="s">
        <v>17880</v>
      </c>
      <c r="M11" s="29" t="str">
        <f t="shared" si="5"/>
        <v>SZ11物业服务费定额200.01</v>
      </c>
      <c r="N11" s="29" t="str">
        <f>IF(H11="定额",IF(L11="","",IFERROR(IF(VLOOKUP(M:M,收费云数据导出!G:G,1,0)=M11,"相同","与合同不一样"),"与合同不一样")),"")</f>
        <v>与合同不一样</v>
      </c>
      <c r="O11" s="47" t="s">
        <v>17877</v>
      </c>
      <c r="P11" s="34" t="s">
        <v>17878</v>
      </c>
      <c r="Q11" s="32"/>
    </row>
    <row r="12" spans="1:17" ht="30">
      <c r="A12" s="23">
        <v>6</v>
      </c>
      <c r="B12" s="30" t="s">
        <v>17872</v>
      </c>
      <c r="C12" s="25" t="str">
        <f>IF(B12="","",INDEX(主数据!A:AD,MATCH(B12,主数据!A:A,0),9))</f>
        <v>华南大区公司</v>
      </c>
      <c r="D12" s="25" t="str">
        <f>IF(B12="","",INDEX(主数据!A:AD,MATCH(B12,主数据!A:A,0),11))</f>
        <v>深圳东区</v>
      </c>
      <c r="E12" s="26" t="str">
        <f>IF(B12="","",INDEX(主数据!A:AD,MATCH(B12,主数据!A:A,0),2))</f>
        <v>（深圳东区）长城一花园管理处</v>
      </c>
      <c r="F12" s="30">
        <v>10102</v>
      </c>
      <c r="G12" s="29" t="str">
        <f>IF(B12="","",VLOOKUP(F:F,收费项目!A:B,2,0))</f>
        <v>维修基金</v>
      </c>
      <c r="H12" s="31" t="s">
        <v>6484</v>
      </c>
      <c r="I12" s="31" t="s">
        <v>17879</v>
      </c>
      <c r="J12" s="29" t="str">
        <f t="shared" si="4"/>
        <v>SZ11维修基金标准方式0.25</v>
      </c>
      <c r="K12" s="29" t="str">
        <f>IF(H12="标准方式",IF(I12="","",IFERROR(IF(VLOOKUP(J:J,收费云数据导出!D:D,1,0)=J12,"相同","与合同不一样"),"与合同不一样")),"")</f>
        <v>相同</v>
      </c>
      <c r="L12" s="31"/>
      <c r="M12" s="29" t="str">
        <f t="shared" si="5"/>
        <v/>
      </c>
      <c r="N12" s="29" t="str">
        <f>IF(H12="定额",IF(L12="","",IFERROR(IF(VLOOKUP(M:M,收费云数据导出!G:G,1,0)=M12,"相同","与合同不一样"),"与合同不一样")),"")</f>
        <v/>
      </c>
      <c r="O12" s="47" t="s">
        <v>17877</v>
      </c>
      <c r="P12" s="34" t="s">
        <v>17878</v>
      </c>
      <c r="Q12" s="32"/>
    </row>
    <row r="13" spans="1:17" ht="15">
      <c r="A13" s="23">
        <v>7</v>
      </c>
      <c r="B13" s="30"/>
      <c r="C13" s="25" t="str">
        <f>IF(B13="","",INDEX(主数据!A:AD,MATCH(B13,主数据!A:A,0),9))</f>
        <v/>
      </c>
      <c r="D13" s="25" t="str">
        <f>IF(B13="","",INDEX(主数据!A:AD,MATCH(B13,主数据!A:A,0),11))</f>
        <v/>
      </c>
      <c r="E13" s="26" t="str">
        <f>IF(B13="","",INDEX(主数据!A:AD,MATCH(B13,主数据!A:A,0),2))</f>
        <v/>
      </c>
      <c r="F13" s="30"/>
      <c r="G13" s="29" t="str">
        <f>IF(B13="","",VLOOKUP(F:F,收费项目!A:B,2,0))</f>
        <v/>
      </c>
      <c r="H13" s="31"/>
      <c r="I13" s="31"/>
      <c r="J13" s="29" t="str">
        <f t="shared" si="4"/>
        <v/>
      </c>
      <c r="K13" s="29" t="str">
        <f>IF(H13="标准方式",IF(I13="","",IFERROR(IF(VLOOKUP(J:J,收费云数据导出!D:D,1,0)=J13,"相同","与合同不一样"),"与合同不一样")),"")</f>
        <v/>
      </c>
      <c r="L13" s="31"/>
      <c r="M13" s="29" t="str">
        <f t="shared" si="5"/>
        <v/>
      </c>
      <c r="N13" s="29" t="str">
        <f>IF(H13="定额",IF(L13="","",IFERROR(IF(VLOOKUP(M:M,收费云数据导出!G:G,1,0)=M13,"相同","与合同不一样"),"与合同不一样")),"")</f>
        <v/>
      </c>
      <c r="O13" s="33"/>
      <c r="P13" s="32"/>
      <c r="Q13" s="32"/>
    </row>
    <row r="14" spans="1:17" ht="15">
      <c r="A14" s="23">
        <v>8</v>
      </c>
      <c r="B14" s="30"/>
      <c r="C14" s="25" t="str">
        <f>IF(B14="","",INDEX(主数据!A:AD,MATCH(B14,主数据!A:A,0),9))</f>
        <v/>
      </c>
      <c r="D14" s="25" t="str">
        <f>IF(B14="","",INDEX(主数据!A:AD,MATCH(B14,主数据!A:A,0),11))</f>
        <v/>
      </c>
      <c r="E14" s="26" t="str">
        <f>IF(B14="","",INDEX(主数据!A:AD,MATCH(B14,主数据!A:A,0),2))</f>
        <v/>
      </c>
      <c r="F14" s="30"/>
      <c r="G14" s="29" t="str">
        <f>IF(B14="","",VLOOKUP(F:F,收费项目!A:B,2,0))</f>
        <v/>
      </c>
      <c r="H14" s="31"/>
      <c r="I14" s="31"/>
      <c r="J14" s="29" t="str">
        <f t="shared" si="4"/>
        <v/>
      </c>
      <c r="K14" s="29" t="str">
        <f>IF(H14="标准方式",IF(I14="","",IFERROR(IF(VLOOKUP(J:J,收费云数据导出!D:D,1,0)=J14,"相同","与合同不一样"),"与合同不一样")),"")</f>
        <v/>
      </c>
      <c r="L14" s="31"/>
      <c r="M14" s="29" t="str">
        <f t="shared" si="5"/>
        <v/>
      </c>
      <c r="N14" s="29" t="str">
        <f>IF(H14="定额",IF(L14="","",IFERROR(IF(VLOOKUP(M:M,收费云数据导出!G:G,1,0)=M14,"相同","与合同不一样"),"与合同不一样")),"")</f>
        <v/>
      </c>
      <c r="O14" s="33"/>
      <c r="P14" s="32"/>
      <c r="Q14" s="32"/>
    </row>
    <row r="15" spans="1:17" ht="15">
      <c r="A15" s="23">
        <v>9</v>
      </c>
      <c r="B15" s="30"/>
      <c r="C15" s="25" t="str">
        <f>IF(B15="","",INDEX(主数据!A:AD,MATCH(B15,主数据!A:A,0),9))</f>
        <v/>
      </c>
      <c r="D15" s="25" t="str">
        <f>IF(B15="","",INDEX(主数据!A:AD,MATCH(B15,主数据!A:A,0),11))</f>
        <v/>
      </c>
      <c r="E15" s="26" t="str">
        <f>IF(B15="","",INDEX(主数据!A:AD,MATCH(B15,主数据!A:A,0),2))</f>
        <v/>
      </c>
      <c r="F15" s="30"/>
      <c r="G15" s="29" t="str">
        <f>IF(B15="","",VLOOKUP(F:F,收费项目!A:B,2,0))</f>
        <v/>
      </c>
      <c r="H15" s="31"/>
      <c r="I15" s="31"/>
      <c r="J15" s="29" t="str">
        <f t="shared" si="4"/>
        <v/>
      </c>
      <c r="K15" s="29" t="str">
        <f>IF(H15="标准方式",IF(I15="","",IFERROR(IF(VLOOKUP(J:J,收费云数据导出!D:D,1,0)=J15,"相同","与合同不一样"),"与合同不一样")),"")</f>
        <v/>
      </c>
      <c r="L15" s="31"/>
      <c r="M15" s="29" t="str">
        <f t="shared" si="5"/>
        <v/>
      </c>
      <c r="N15" s="29" t="str">
        <f>IF(H15="定额",IF(L15="","",IFERROR(IF(VLOOKUP(M:M,收费云数据导出!G:G,1,0)=M15,"相同","与合同不一样"),"与合同不一样")),"")</f>
        <v/>
      </c>
      <c r="O15" s="33"/>
      <c r="P15" s="32"/>
      <c r="Q15" s="32"/>
    </row>
    <row r="16" spans="1:17" ht="15">
      <c r="A16" s="23">
        <v>10</v>
      </c>
      <c r="B16" s="30"/>
      <c r="C16" s="25" t="str">
        <f>IF(B16="","",INDEX(主数据!A:AD,MATCH(B16,主数据!A:A,0),9))</f>
        <v/>
      </c>
      <c r="D16" s="25" t="str">
        <f>IF(B16="","",INDEX(主数据!A:AD,MATCH(B16,主数据!A:A,0),11))</f>
        <v/>
      </c>
      <c r="E16" s="26" t="str">
        <f>IF(B16="","",INDEX(主数据!A:AD,MATCH(B16,主数据!A:A,0),2))</f>
        <v/>
      </c>
      <c r="F16" s="30"/>
      <c r="G16" s="29" t="str">
        <f>IF(B16="","",VLOOKUP(F:F,收费项目!A:B,2,0))</f>
        <v/>
      </c>
      <c r="H16" s="31"/>
      <c r="I16" s="31"/>
      <c r="J16" s="29" t="str">
        <f t="shared" si="4"/>
        <v/>
      </c>
      <c r="K16" s="29" t="str">
        <f>IF(H16="标准方式",IF(I16="","",IFERROR(IF(VLOOKUP(J:J,收费云数据导出!D:D,1,0)=J16,"相同","与合同不一样"),"与合同不一样")),"")</f>
        <v/>
      </c>
      <c r="L16" s="31"/>
      <c r="M16" s="29" t="str">
        <f t="shared" si="5"/>
        <v/>
      </c>
      <c r="N16" s="29" t="str">
        <f>IF(H16="定额",IF(L16="","",IFERROR(IF(VLOOKUP(M:M,收费云数据导出!G:G,1,0)=M16,"相同","与合同不一样"),"与合同不一样")),"")</f>
        <v/>
      </c>
      <c r="O16" s="33"/>
      <c r="P16" s="32"/>
      <c r="Q16" s="32"/>
    </row>
    <row r="17" spans="1:17" ht="15">
      <c r="A17" s="23">
        <v>11</v>
      </c>
      <c r="B17" s="30"/>
      <c r="C17" s="25" t="str">
        <f>IF(B17="","",INDEX(主数据!A:AD,MATCH(B17,主数据!A:A,0),9))</f>
        <v/>
      </c>
      <c r="D17" s="25" t="str">
        <f>IF(B17="","",INDEX(主数据!A:AD,MATCH(B17,主数据!A:A,0),11))</f>
        <v/>
      </c>
      <c r="E17" s="26" t="str">
        <f>IF(B17="","",INDEX(主数据!A:AD,MATCH(B17,主数据!A:A,0),2))</f>
        <v/>
      </c>
      <c r="F17" s="30"/>
      <c r="G17" s="29" t="str">
        <f>IF(B17="","",VLOOKUP(F:F,收费项目!A:B,2,0))</f>
        <v/>
      </c>
      <c r="H17" s="31"/>
      <c r="I17" s="31"/>
      <c r="J17" s="29" t="str">
        <f t="shared" si="4"/>
        <v/>
      </c>
      <c r="K17" s="29" t="str">
        <f>IF(H17="标准方式",IF(I17="","",IFERROR(IF(VLOOKUP(J:J,收费云数据导出!D:D,1,0)=J17,"相同","与合同不一样"),"与合同不一样")),"")</f>
        <v/>
      </c>
      <c r="L17" s="31"/>
      <c r="M17" s="29" t="str">
        <f t="shared" si="5"/>
        <v/>
      </c>
      <c r="N17" s="29" t="str">
        <f>IF(H17="定额",IF(L17="","",IFERROR(IF(VLOOKUP(M:M,收费云数据导出!G:G,1,0)=M17,"相同","与合同不一样"),"与合同不一样")),"")</f>
        <v/>
      </c>
      <c r="O17" s="33"/>
      <c r="P17" s="32"/>
      <c r="Q17" s="32"/>
    </row>
    <row r="18" spans="1:17" ht="15">
      <c r="A18" s="23">
        <v>12</v>
      </c>
      <c r="B18" s="30"/>
      <c r="C18" s="25" t="str">
        <f>IF(B18="","",INDEX(主数据!A:AD,MATCH(B18,主数据!A:A,0),9))</f>
        <v/>
      </c>
      <c r="D18" s="25" t="str">
        <f>IF(B18="","",INDEX(主数据!A:AD,MATCH(B18,主数据!A:A,0),11))</f>
        <v/>
      </c>
      <c r="E18" s="26" t="str">
        <f>IF(B18="","",INDEX(主数据!A:AD,MATCH(B18,主数据!A:A,0),2))</f>
        <v/>
      </c>
      <c r="F18" s="30"/>
      <c r="G18" s="29" t="str">
        <f>IF(B18="","",VLOOKUP(F:F,收费项目!A:B,2,0))</f>
        <v/>
      </c>
      <c r="H18" s="31"/>
      <c r="I18" s="31"/>
      <c r="J18" s="29" t="str">
        <f t="shared" si="4"/>
        <v/>
      </c>
      <c r="K18" s="29" t="str">
        <f>IF(H18="标准方式",IF(I18="","",IFERROR(IF(VLOOKUP(J:J,收费云数据导出!D:D,1,0)=J18,"相同","与合同不一样"),"与合同不一样")),"")</f>
        <v/>
      </c>
      <c r="L18" s="31"/>
      <c r="M18" s="29" t="str">
        <f t="shared" si="5"/>
        <v/>
      </c>
      <c r="N18" s="29" t="str">
        <f>IF(H18="定额",IF(L18="","",IFERROR(IF(VLOOKUP(M:M,收费云数据导出!G:G,1,0)=M18,"相同","与合同不一样"),"与合同不一样")),"")</f>
        <v/>
      </c>
      <c r="O18" s="33"/>
      <c r="P18" s="32"/>
      <c r="Q18" s="32"/>
    </row>
    <row r="19" spans="1:17" ht="15">
      <c r="A19" s="23">
        <v>13</v>
      </c>
      <c r="B19" s="30"/>
      <c r="C19" s="25" t="str">
        <f>IF(B19="","",INDEX(主数据!A:AD,MATCH(B19,主数据!A:A,0),9))</f>
        <v/>
      </c>
      <c r="D19" s="25" t="str">
        <f>IF(B19="","",INDEX(主数据!A:AD,MATCH(B19,主数据!A:A,0),11))</f>
        <v/>
      </c>
      <c r="E19" s="26" t="str">
        <f>IF(B19="","",INDEX(主数据!A:AD,MATCH(B19,主数据!A:A,0),2))</f>
        <v/>
      </c>
      <c r="F19" s="30"/>
      <c r="G19" s="29" t="str">
        <f>IF(B19="","",VLOOKUP(F:F,收费项目!A:B,2,0))</f>
        <v/>
      </c>
      <c r="H19" s="31"/>
      <c r="I19" s="31"/>
      <c r="J19" s="29" t="str">
        <f t="shared" si="4"/>
        <v/>
      </c>
      <c r="K19" s="29" t="str">
        <f>IF(H19="标准方式",IF(I19="","",IFERROR(IF(VLOOKUP(J:J,收费云数据导出!D:D,1,0)=J19,"相同","与合同不一样"),"与合同不一样")),"")</f>
        <v/>
      </c>
      <c r="L19" s="31"/>
      <c r="M19" s="29" t="str">
        <f t="shared" si="5"/>
        <v/>
      </c>
      <c r="N19" s="29" t="str">
        <f>IF(H19="定额",IF(L19="","",IFERROR(IF(VLOOKUP(M:M,收费云数据导出!G:G,1,0)=M19,"相同","与合同不一样"),"与合同不一样")),"")</f>
        <v/>
      </c>
      <c r="O19" s="33"/>
      <c r="P19" s="32"/>
      <c r="Q19" s="32"/>
    </row>
    <row r="20" spans="1:17" ht="15">
      <c r="A20" s="23">
        <v>14</v>
      </c>
      <c r="B20" s="30"/>
      <c r="C20" s="25" t="str">
        <f>IF(B20="","",INDEX(主数据!A:AD,MATCH(B20,主数据!A:A,0),9))</f>
        <v/>
      </c>
      <c r="D20" s="25" t="str">
        <f>IF(B20="","",INDEX(主数据!A:AD,MATCH(B20,主数据!A:A,0),11))</f>
        <v/>
      </c>
      <c r="E20" s="26" t="str">
        <f>IF(B20="","",INDEX(主数据!A:AD,MATCH(B20,主数据!A:A,0),2))</f>
        <v/>
      </c>
      <c r="F20" s="30"/>
      <c r="G20" s="29" t="str">
        <f>IF(B20="","",VLOOKUP(F:F,收费项目!A:B,2,0))</f>
        <v/>
      </c>
      <c r="H20" s="31"/>
      <c r="I20" s="31"/>
      <c r="J20" s="29" t="str">
        <f t="shared" si="4"/>
        <v/>
      </c>
      <c r="K20" s="29" t="str">
        <f>IF(H20="标准方式",IF(I20="","",IFERROR(IF(VLOOKUP(J:J,收费云数据导出!D:D,1,0)=J20,"相同","与合同不一样"),"与合同不一样")),"")</f>
        <v/>
      </c>
      <c r="L20" s="31"/>
      <c r="M20" s="29" t="str">
        <f t="shared" si="5"/>
        <v/>
      </c>
      <c r="N20" s="29" t="str">
        <f>IF(H20="定额",IF(L20="","",IFERROR(IF(VLOOKUP(M:M,收费云数据导出!G:G,1,0)=M20,"相同","与合同不一样"),"与合同不一样")),"")</f>
        <v/>
      </c>
      <c r="O20" s="33"/>
      <c r="P20" s="32"/>
      <c r="Q20" s="32"/>
    </row>
    <row r="21" spans="1:17" ht="15">
      <c r="A21" s="23">
        <v>15</v>
      </c>
      <c r="B21" s="30"/>
      <c r="C21" s="25" t="str">
        <f>IF(B21="","",INDEX(主数据!A:AD,MATCH(B21,主数据!A:A,0),9))</f>
        <v/>
      </c>
      <c r="D21" s="25" t="str">
        <f>IF(B21="","",INDEX(主数据!A:AD,MATCH(B21,主数据!A:A,0),11))</f>
        <v/>
      </c>
      <c r="E21" s="26" t="str">
        <f>IF(B21="","",INDEX(主数据!A:AD,MATCH(B21,主数据!A:A,0),2))</f>
        <v/>
      </c>
      <c r="F21" s="30"/>
      <c r="G21" s="29" t="str">
        <f>IF(B21="","",VLOOKUP(F:F,收费项目!A:B,2,0))</f>
        <v/>
      </c>
      <c r="H21" s="31"/>
      <c r="I21" s="31"/>
      <c r="J21" s="29" t="str">
        <f t="shared" si="4"/>
        <v/>
      </c>
      <c r="K21" s="29" t="str">
        <f>IF(H21="标准方式",IF(I21="","",IFERROR(IF(VLOOKUP(J:J,收费云数据导出!D:D,1,0)=J21,"相同","与合同不一样"),"与合同不一样")),"")</f>
        <v/>
      </c>
      <c r="L21" s="31"/>
      <c r="M21" s="29" t="str">
        <f t="shared" si="5"/>
        <v/>
      </c>
      <c r="N21" s="29" t="str">
        <f>IF(H21="定额",IF(L21="","",IFERROR(IF(VLOOKUP(M:M,收费云数据导出!G:G,1,0)=M21,"相同","与合同不一样"),"与合同不一样")),"")</f>
        <v/>
      </c>
      <c r="O21" s="33"/>
      <c r="P21" s="32"/>
      <c r="Q21" s="32"/>
    </row>
    <row r="22" spans="1:17" ht="15">
      <c r="A22" s="23">
        <v>16</v>
      </c>
      <c r="B22" s="30"/>
      <c r="C22" s="25" t="str">
        <f>IF(B22="","",INDEX(主数据!A:AD,MATCH(B22,主数据!A:A,0),9))</f>
        <v/>
      </c>
      <c r="D22" s="25" t="str">
        <f>IF(B22="","",INDEX(主数据!A:AD,MATCH(B22,主数据!A:A,0),11))</f>
        <v/>
      </c>
      <c r="E22" s="26" t="str">
        <f>IF(B22="","",INDEX(主数据!A:AD,MATCH(B22,主数据!A:A,0),2))</f>
        <v/>
      </c>
      <c r="F22" s="30"/>
      <c r="G22" s="29" t="str">
        <f>IF(B22="","",VLOOKUP(F:F,收费项目!A:B,2,0))</f>
        <v/>
      </c>
      <c r="H22" s="31"/>
      <c r="I22" s="31"/>
      <c r="J22" s="29" t="str">
        <f t="shared" si="4"/>
        <v/>
      </c>
      <c r="K22" s="29" t="str">
        <f>IF(H22="标准方式",IF(I22="","",IFERROR(IF(VLOOKUP(J:J,收费云数据导出!D:D,1,0)=J22,"相同","与合同不一样"),"与合同不一样")),"")</f>
        <v/>
      </c>
      <c r="L22" s="31"/>
      <c r="M22" s="29" t="str">
        <f t="shared" si="5"/>
        <v/>
      </c>
      <c r="N22" s="29" t="str">
        <f>IF(H22="定额",IF(L22="","",IFERROR(IF(VLOOKUP(M:M,收费云数据导出!G:G,1,0)=M22,"相同","与合同不一样"),"与合同不一样")),"")</f>
        <v/>
      </c>
      <c r="O22" s="33"/>
      <c r="P22" s="32"/>
      <c r="Q22" s="32"/>
    </row>
    <row r="23" spans="1:17" ht="15">
      <c r="A23" s="23">
        <v>17</v>
      </c>
      <c r="B23" s="30"/>
      <c r="C23" s="25" t="str">
        <f>IF(B23="","",INDEX(主数据!A:AD,MATCH(B23,主数据!A:A,0),9))</f>
        <v/>
      </c>
      <c r="D23" s="25" t="str">
        <f>IF(B23="","",INDEX(主数据!A:AD,MATCH(B23,主数据!A:A,0),11))</f>
        <v/>
      </c>
      <c r="E23" s="26" t="str">
        <f>IF(B23="","",INDEX(主数据!A:AD,MATCH(B23,主数据!A:A,0),2))</f>
        <v/>
      </c>
      <c r="F23" s="30"/>
      <c r="G23" s="29" t="str">
        <f>IF(B23="","",VLOOKUP(F:F,收费项目!A:B,2,0))</f>
        <v/>
      </c>
      <c r="H23" s="31"/>
      <c r="I23" s="31"/>
      <c r="J23" s="29" t="str">
        <f t="shared" si="4"/>
        <v/>
      </c>
      <c r="K23" s="29" t="str">
        <f>IF(H23="标准方式",IF(I23="","",IFERROR(IF(VLOOKUP(J:J,收费云数据导出!D:D,1,0)=J23,"相同","与合同不一样"),"与合同不一样")),"")</f>
        <v/>
      </c>
      <c r="L23" s="31"/>
      <c r="M23" s="29" t="str">
        <f t="shared" si="5"/>
        <v/>
      </c>
      <c r="N23" s="29" t="str">
        <f>IF(H23="定额",IF(L23="","",IFERROR(IF(VLOOKUP(M:M,收费云数据导出!G:G,1,0)=M23,"相同","与合同不一样"),"与合同不一样")),"")</f>
        <v/>
      </c>
      <c r="O23" s="33"/>
      <c r="P23" s="32"/>
      <c r="Q23" s="32"/>
    </row>
    <row r="24" spans="1:17" ht="15">
      <c r="A24" s="23">
        <v>18</v>
      </c>
      <c r="B24" s="30"/>
      <c r="C24" s="25" t="str">
        <f>IF(B24="","",INDEX(主数据!A:AD,MATCH(B24,主数据!A:A,0),9))</f>
        <v/>
      </c>
      <c r="D24" s="25" t="str">
        <f>IF(B24="","",INDEX(主数据!A:AD,MATCH(B24,主数据!A:A,0),11))</f>
        <v/>
      </c>
      <c r="E24" s="26" t="str">
        <f>IF(B24="","",INDEX(主数据!A:AD,MATCH(B24,主数据!A:A,0),2))</f>
        <v/>
      </c>
      <c r="F24" s="30"/>
      <c r="G24" s="29" t="str">
        <f>IF(B24="","",VLOOKUP(F:F,收费项目!A:B,2,0))</f>
        <v/>
      </c>
      <c r="H24" s="31"/>
      <c r="I24" s="31"/>
      <c r="J24" s="29" t="str">
        <f t="shared" si="4"/>
        <v/>
      </c>
      <c r="K24" s="29" t="str">
        <f>IF(H24="标准方式",IF(I24="","",IFERROR(IF(VLOOKUP(J:J,收费云数据导出!D:D,1,0)=J24,"相同","与合同不一样"),"与合同不一样")),"")</f>
        <v/>
      </c>
      <c r="L24" s="31"/>
      <c r="M24" s="29" t="str">
        <f t="shared" si="5"/>
        <v/>
      </c>
      <c r="N24" s="29" t="str">
        <f>IF(H24="定额",IF(L24="","",IFERROR(IF(VLOOKUP(M:M,收费云数据导出!G:G,1,0)=M24,"相同","与合同不一样"),"与合同不一样")),"")</f>
        <v/>
      </c>
      <c r="O24" s="33"/>
      <c r="P24" s="32"/>
      <c r="Q24" s="32"/>
    </row>
    <row r="25" spans="1:17" ht="15">
      <c r="A25" s="23">
        <v>19</v>
      </c>
      <c r="B25" s="30"/>
      <c r="C25" s="25" t="str">
        <f>IF(B25="","",INDEX(主数据!A:AD,MATCH(B25,主数据!A:A,0),9))</f>
        <v/>
      </c>
      <c r="D25" s="25" t="str">
        <f>IF(B25="","",INDEX(主数据!A:AD,MATCH(B25,主数据!A:A,0),11))</f>
        <v/>
      </c>
      <c r="E25" s="26" t="str">
        <f>IF(B25="","",INDEX(主数据!A:AD,MATCH(B25,主数据!A:A,0),2))</f>
        <v/>
      </c>
      <c r="F25" s="30"/>
      <c r="G25" s="29" t="str">
        <f>IF(B25="","",VLOOKUP(F:F,收费项目!A:B,2,0))</f>
        <v/>
      </c>
      <c r="H25" s="31"/>
      <c r="I25" s="31"/>
      <c r="J25" s="29" t="str">
        <f t="shared" si="4"/>
        <v/>
      </c>
      <c r="K25" s="29" t="str">
        <f>IF(H25="标准方式",IF(I25="","",IFERROR(IF(VLOOKUP(J:J,收费云数据导出!D:D,1,0)=J25,"相同","与合同不一样"),"与合同不一样")),"")</f>
        <v/>
      </c>
      <c r="L25" s="31"/>
      <c r="M25" s="29" t="str">
        <f t="shared" si="5"/>
        <v/>
      </c>
      <c r="N25" s="29" t="str">
        <f>IF(H25="定额",IF(L25="","",IFERROR(IF(VLOOKUP(M:M,收费云数据导出!G:G,1,0)=M25,"相同","与合同不一样"),"与合同不一样")),"")</f>
        <v/>
      </c>
      <c r="O25" s="33"/>
      <c r="P25" s="32"/>
      <c r="Q25" s="32"/>
    </row>
    <row r="26" spans="1:17" ht="15">
      <c r="A26" s="23">
        <v>20</v>
      </c>
      <c r="B26" s="30"/>
      <c r="C26" s="25" t="str">
        <f>IF(B26="","",INDEX(主数据!A:AD,MATCH(B26,主数据!A:A,0),9))</f>
        <v/>
      </c>
      <c r="D26" s="25" t="str">
        <f>IF(B26="","",INDEX(主数据!A:AD,MATCH(B26,主数据!A:A,0),11))</f>
        <v/>
      </c>
      <c r="E26" s="26" t="str">
        <f>IF(B26="","",INDEX(主数据!A:AD,MATCH(B26,主数据!A:A,0),2))</f>
        <v/>
      </c>
      <c r="F26" s="30"/>
      <c r="G26" s="29" t="str">
        <f>IF(B26="","",VLOOKUP(F:F,收费项目!A:B,2,0))</f>
        <v/>
      </c>
      <c r="H26" s="31"/>
      <c r="I26" s="31"/>
      <c r="J26" s="29" t="str">
        <f t="shared" si="4"/>
        <v/>
      </c>
      <c r="K26" s="29" t="str">
        <f>IF(H26="标准方式",IF(I26="","",IFERROR(IF(VLOOKUP(J:J,收费云数据导出!D:D,1,0)=J26,"相同","与合同不一样"),"与合同不一样")),"")</f>
        <v/>
      </c>
      <c r="L26" s="31"/>
      <c r="M26" s="29" t="str">
        <f t="shared" si="5"/>
        <v/>
      </c>
      <c r="N26" s="29" t="str">
        <f>IF(H26="定额",IF(L26="","",IFERROR(IF(VLOOKUP(M:M,收费云数据导出!G:G,1,0)=M26,"相同","与合同不一样"),"与合同不一样")),"")</f>
        <v/>
      </c>
      <c r="O26" s="33"/>
      <c r="P26" s="32"/>
      <c r="Q26" s="32"/>
    </row>
    <row r="27" spans="1:17" ht="15">
      <c r="A27" s="23">
        <v>21</v>
      </c>
      <c r="B27" s="30"/>
      <c r="C27" s="25" t="str">
        <f>IF(B27="","",INDEX(主数据!A:AD,MATCH(B27,主数据!A:A,0),9))</f>
        <v/>
      </c>
      <c r="D27" s="25" t="str">
        <f>IF(B27="","",INDEX(主数据!A:AD,MATCH(B27,主数据!A:A,0),11))</f>
        <v/>
      </c>
      <c r="E27" s="26" t="str">
        <f>IF(B27="","",INDEX(主数据!A:AD,MATCH(B27,主数据!A:A,0),2))</f>
        <v/>
      </c>
      <c r="F27" s="30"/>
      <c r="G27" s="29" t="str">
        <f>IF(B27="","",VLOOKUP(F:F,收费项目!A:B,2,0))</f>
        <v/>
      </c>
      <c r="H27" s="31"/>
      <c r="I27" s="31"/>
      <c r="J27" s="29" t="str">
        <f t="shared" si="4"/>
        <v/>
      </c>
      <c r="K27" s="29" t="str">
        <f>IF(H27="标准方式",IF(I27="","",IFERROR(IF(VLOOKUP(J:J,收费云数据导出!D:D,1,0)=J27,"相同","与合同不一样"),"与合同不一样")),"")</f>
        <v/>
      </c>
      <c r="L27" s="31"/>
      <c r="M27" s="29" t="str">
        <f t="shared" si="5"/>
        <v/>
      </c>
      <c r="N27" s="29" t="str">
        <f>IF(H27="定额",IF(L27="","",IFERROR(IF(VLOOKUP(M:M,收费云数据导出!G:G,1,0)=M27,"相同","与合同不一样"),"与合同不一样")),"")</f>
        <v/>
      </c>
      <c r="O27" s="33"/>
      <c r="P27" s="32"/>
      <c r="Q27" s="32"/>
    </row>
    <row r="28" spans="1:17" ht="15">
      <c r="A28" s="23">
        <v>22</v>
      </c>
      <c r="B28" s="30"/>
      <c r="C28" s="25" t="str">
        <f>IF(B28="","",INDEX(主数据!A:AD,MATCH(B28,主数据!A:A,0),9))</f>
        <v/>
      </c>
      <c r="D28" s="25" t="str">
        <f>IF(B28="","",INDEX(主数据!A:AD,MATCH(B28,主数据!A:A,0),11))</f>
        <v/>
      </c>
      <c r="E28" s="26" t="str">
        <f>IF(B28="","",INDEX(主数据!A:AD,MATCH(B28,主数据!A:A,0),2))</f>
        <v/>
      </c>
      <c r="F28" s="30"/>
      <c r="G28" s="29" t="str">
        <f>IF(B28="","",VLOOKUP(F:F,收费项目!A:B,2,0))</f>
        <v/>
      </c>
      <c r="H28" s="31"/>
      <c r="I28" s="31"/>
      <c r="J28" s="29" t="str">
        <f t="shared" si="4"/>
        <v/>
      </c>
      <c r="K28" s="29" t="str">
        <f>IF(H28="标准方式",IF(I28="","",IFERROR(IF(VLOOKUP(J:J,收费云数据导出!D:D,1,0)=J28,"相同","与合同不一样"),"与合同不一样")),"")</f>
        <v/>
      </c>
      <c r="L28" s="31"/>
      <c r="M28" s="29" t="str">
        <f t="shared" si="5"/>
        <v/>
      </c>
      <c r="N28" s="29" t="str">
        <f>IF(H28="定额",IF(L28="","",IFERROR(IF(VLOOKUP(M:M,收费云数据导出!G:G,1,0)=M28,"相同","与合同不一样"),"与合同不一样")),"")</f>
        <v/>
      </c>
      <c r="O28" s="33"/>
      <c r="P28" s="32"/>
      <c r="Q28" s="32"/>
    </row>
    <row r="29" spans="1:17" ht="15">
      <c r="A29" s="23">
        <v>23</v>
      </c>
      <c r="B29" s="30"/>
      <c r="C29" s="25" t="str">
        <f>IF(B29="","",INDEX(主数据!A:AD,MATCH(B29,主数据!A:A,0),9))</f>
        <v/>
      </c>
      <c r="D29" s="25" t="str">
        <f>IF(B29="","",INDEX(主数据!A:AD,MATCH(B29,主数据!A:A,0),11))</f>
        <v/>
      </c>
      <c r="E29" s="26" t="str">
        <f>IF(B29="","",INDEX(主数据!A:AD,MATCH(B29,主数据!A:A,0),2))</f>
        <v/>
      </c>
      <c r="F29" s="30"/>
      <c r="G29" s="29" t="str">
        <f>IF(B29="","",VLOOKUP(F:F,收费项目!A:B,2,0))</f>
        <v/>
      </c>
      <c r="H29" s="31"/>
      <c r="I29" s="31"/>
      <c r="J29" s="29" t="str">
        <f t="shared" si="4"/>
        <v/>
      </c>
      <c r="K29" s="29" t="str">
        <f>IF(H29="标准方式",IF(I29="","",IFERROR(IF(VLOOKUP(J:J,收费云数据导出!D:D,1,0)=J29,"相同","与合同不一样"),"与合同不一样")),"")</f>
        <v/>
      </c>
      <c r="L29" s="31"/>
      <c r="M29" s="29" t="str">
        <f t="shared" si="5"/>
        <v/>
      </c>
      <c r="N29" s="29" t="str">
        <f>IF(H29="定额",IF(L29="","",IFERROR(IF(VLOOKUP(M:M,收费云数据导出!G:G,1,0)=M29,"相同","与合同不一样"),"与合同不一样")),"")</f>
        <v/>
      </c>
      <c r="O29" s="33"/>
      <c r="P29" s="32"/>
      <c r="Q29" s="32"/>
    </row>
    <row r="30" spans="1:17" ht="15">
      <c r="A30" s="23">
        <v>24</v>
      </c>
      <c r="B30" s="30"/>
      <c r="C30" s="25" t="str">
        <f>IF(B30="","",INDEX(主数据!A:AD,MATCH(B30,主数据!A:A,0),9))</f>
        <v/>
      </c>
      <c r="D30" s="25" t="str">
        <f>IF(B30="","",INDEX(主数据!A:AD,MATCH(B30,主数据!A:A,0),11))</f>
        <v/>
      </c>
      <c r="E30" s="26" t="str">
        <f>IF(B30="","",INDEX(主数据!A:AD,MATCH(B30,主数据!A:A,0),2))</f>
        <v/>
      </c>
      <c r="F30" s="30"/>
      <c r="G30" s="29" t="str">
        <f>IF(B30="","",VLOOKUP(F:F,收费项目!A:B,2,0))</f>
        <v/>
      </c>
      <c r="H30" s="31"/>
      <c r="I30" s="31"/>
      <c r="J30" s="29" t="str">
        <f t="shared" si="4"/>
        <v/>
      </c>
      <c r="K30" s="29" t="str">
        <f>IF(H30="标准方式",IF(I30="","",IFERROR(IF(VLOOKUP(J:J,收费云数据导出!D:D,1,0)=J30,"相同","与合同不一样"),"与合同不一样")),"")</f>
        <v/>
      </c>
      <c r="L30" s="31"/>
      <c r="M30" s="29" t="str">
        <f t="shared" si="5"/>
        <v/>
      </c>
      <c r="N30" s="29" t="str">
        <f>IF(H30="定额",IF(L30="","",IFERROR(IF(VLOOKUP(M:M,收费云数据导出!G:G,1,0)=M30,"相同","与合同不一样"),"与合同不一样")),"")</f>
        <v/>
      </c>
      <c r="O30" s="33"/>
      <c r="P30" s="32"/>
      <c r="Q30" s="32"/>
    </row>
    <row r="31" spans="1:17" ht="15">
      <c r="A31" s="23">
        <v>25</v>
      </c>
      <c r="B31" s="30"/>
      <c r="C31" s="25" t="str">
        <f>IF(B31="","",INDEX(主数据!A:AD,MATCH(B31,主数据!A:A,0),9))</f>
        <v/>
      </c>
      <c r="D31" s="25" t="str">
        <f>IF(B31="","",INDEX(主数据!A:AD,MATCH(B31,主数据!A:A,0),11))</f>
        <v/>
      </c>
      <c r="E31" s="26" t="str">
        <f>IF(B31="","",INDEX(主数据!A:AD,MATCH(B31,主数据!A:A,0),2))</f>
        <v/>
      </c>
      <c r="F31" s="30"/>
      <c r="G31" s="29" t="str">
        <f>IF(B31="","",VLOOKUP(F:F,收费项目!A:B,2,0))</f>
        <v/>
      </c>
      <c r="H31" s="31"/>
      <c r="I31" s="31"/>
      <c r="J31" s="29" t="str">
        <f t="shared" si="4"/>
        <v/>
      </c>
      <c r="K31" s="29" t="str">
        <f>IF(H31="标准方式",IF(I31="","",IFERROR(IF(VLOOKUP(J:J,收费云数据导出!D:D,1,0)=J31,"相同","与合同不一样"),"与合同不一样")),"")</f>
        <v/>
      </c>
      <c r="L31" s="31"/>
      <c r="M31" s="29" t="str">
        <f t="shared" si="5"/>
        <v/>
      </c>
      <c r="N31" s="29" t="str">
        <f>IF(H31="定额",IF(L31="","",IFERROR(IF(VLOOKUP(M:M,收费云数据导出!G:G,1,0)=M31,"相同","与合同不一样"),"与合同不一样")),"")</f>
        <v/>
      </c>
      <c r="O31" s="33"/>
      <c r="P31" s="32"/>
      <c r="Q31" s="32"/>
    </row>
    <row r="32" spans="1:17" ht="15">
      <c r="A32" s="23">
        <v>26</v>
      </c>
      <c r="B32" s="30"/>
      <c r="C32" s="25" t="str">
        <f>IF(B32="","",INDEX(主数据!A:AD,MATCH(B32,主数据!A:A,0),9))</f>
        <v/>
      </c>
      <c r="D32" s="25" t="str">
        <f>IF(B32="","",INDEX(主数据!A:AD,MATCH(B32,主数据!A:A,0),11))</f>
        <v/>
      </c>
      <c r="E32" s="26" t="str">
        <f>IF(B32="","",INDEX(主数据!A:AD,MATCH(B32,主数据!A:A,0),2))</f>
        <v/>
      </c>
      <c r="F32" s="30"/>
      <c r="G32" s="29" t="str">
        <f>IF(B32="","",VLOOKUP(F:F,收费项目!A:B,2,0))</f>
        <v/>
      </c>
      <c r="H32" s="31"/>
      <c r="I32" s="31"/>
      <c r="J32" s="29" t="str">
        <f t="shared" si="4"/>
        <v/>
      </c>
      <c r="K32" s="29" t="str">
        <f>IF(H32="标准方式",IF(I32="","",IFERROR(IF(VLOOKUP(J:J,收费云数据导出!D:D,1,0)=J32,"相同","与合同不一样"),"与合同不一样")),"")</f>
        <v/>
      </c>
      <c r="L32" s="31"/>
      <c r="M32" s="29" t="str">
        <f t="shared" si="5"/>
        <v/>
      </c>
      <c r="N32" s="29" t="str">
        <f>IF(H32="定额",IF(L32="","",IFERROR(IF(VLOOKUP(M:M,收费云数据导出!G:G,1,0)=M32,"相同","与合同不一样"),"与合同不一样")),"")</f>
        <v/>
      </c>
      <c r="O32" s="33"/>
      <c r="P32" s="32"/>
      <c r="Q32" s="32"/>
    </row>
    <row r="33" spans="1:17" ht="15">
      <c r="A33" s="23">
        <v>27</v>
      </c>
      <c r="B33" s="30"/>
      <c r="C33" s="25" t="str">
        <f>IF(B33="","",INDEX(主数据!A:AD,MATCH(B33,主数据!A:A,0),9))</f>
        <v/>
      </c>
      <c r="D33" s="25" t="str">
        <f>IF(B33="","",INDEX(主数据!A:AD,MATCH(B33,主数据!A:A,0),11))</f>
        <v/>
      </c>
      <c r="E33" s="26" t="str">
        <f>IF(B33="","",INDEX(主数据!A:AD,MATCH(B33,主数据!A:A,0),2))</f>
        <v/>
      </c>
      <c r="F33" s="30"/>
      <c r="G33" s="29" t="str">
        <f>IF(B33="","",VLOOKUP(F:F,收费项目!A:B,2,0))</f>
        <v/>
      </c>
      <c r="H33" s="31"/>
      <c r="I33" s="31"/>
      <c r="J33" s="29" t="str">
        <f t="shared" si="4"/>
        <v/>
      </c>
      <c r="K33" s="29" t="str">
        <f>IF(H33="标准方式",IF(I33="","",IFERROR(IF(VLOOKUP(J:J,收费云数据导出!D:D,1,0)=J33,"相同","与合同不一样"),"与合同不一样")),"")</f>
        <v/>
      </c>
      <c r="L33" s="31"/>
      <c r="M33" s="29" t="str">
        <f t="shared" si="5"/>
        <v/>
      </c>
      <c r="N33" s="29" t="str">
        <f>IF(H33="定额",IF(L33="","",IFERROR(IF(VLOOKUP(M:M,收费云数据导出!G:G,1,0)=M33,"相同","与合同不一样"),"与合同不一样")),"")</f>
        <v/>
      </c>
      <c r="O33" s="33"/>
      <c r="P33" s="32"/>
      <c r="Q33" s="32"/>
    </row>
    <row r="34" spans="1:17" ht="15">
      <c r="A34" s="23">
        <v>28</v>
      </c>
      <c r="B34" s="30"/>
      <c r="C34" s="25" t="str">
        <f>IF(B34="","",INDEX(主数据!A:AD,MATCH(B34,主数据!A:A,0),9))</f>
        <v/>
      </c>
      <c r="D34" s="25" t="str">
        <f>IF(B34="","",INDEX(主数据!A:AD,MATCH(B34,主数据!A:A,0),11))</f>
        <v/>
      </c>
      <c r="E34" s="26" t="str">
        <f>IF(B34="","",INDEX(主数据!A:AD,MATCH(B34,主数据!A:A,0),2))</f>
        <v/>
      </c>
      <c r="F34" s="30"/>
      <c r="G34" s="29" t="str">
        <f>IF(B34="","",VLOOKUP(F:F,收费项目!A:B,2,0))</f>
        <v/>
      </c>
      <c r="H34" s="31"/>
      <c r="I34" s="31"/>
      <c r="J34" s="29" t="str">
        <f t="shared" si="4"/>
        <v/>
      </c>
      <c r="K34" s="29" t="str">
        <f>IF(H34="标准方式",IF(I34="","",IFERROR(IF(VLOOKUP(J:J,收费云数据导出!D:D,1,0)=J34,"相同","与合同不一样"),"与合同不一样")),"")</f>
        <v/>
      </c>
      <c r="L34" s="31"/>
      <c r="M34" s="29" t="str">
        <f t="shared" si="5"/>
        <v/>
      </c>
      <c r="N34" s="29" t="str">
        <f>IF(H34="定额",IF(L34="","",IFERROR(IF(VLOOKUP(M:M,收费云数据导出!G:G,1,0)=M34,"相同","与合同不一样"),"与合同不一样")),"")</f>
        <v/>
      </c>
      <c r="O34" s="33"/>
      <c r="P34" s="32"/>
      <c r="Q34" s="32"/>
    </row>
    <row r="35" spans="1:17" ht="15">
      <c r="A35" s="23">
        <v>29</v>
      </c>
      <c r="B35" s="30"/>
      <c r="C35" s="25" t="str">
        <f>IF(B35="","",INDEX(主数据!A:AD,MATCH(B35,主数据!A:A,0),9))</f>
        <v/>
      </c>
      <c r="D35" s="25" t="str">
        <f>IF(B35="","",INDEX(主数据!A:AD,MATCH(B35,主数据!A:A,0),11))</f>
        <v/>
      </c>
      <c r="E35" s="26" t="str">
        <f>IF(B35="","",INDEX(主数据!A:AD,MATCH(B35,主数据!A:A,0),2))</f>
        <v/>
      </c>
      <c r="F35" s="30"/>
      <c r="G35" s="29" t="str">
        <f>IF(B35="","",VLOOKUP(F:F,收费项目!A:B,2,0))</f>
        <v/>
      </c>
      <c r="H35" s="31"/>
      <c r="I35" s="31"/>
      <c r="J35" s="29" t="str">
        <f t="shared" si="4"/>
        <v/>
      </c>
      <c r="K35" s="29" t="str">
        <f>IF(H35="标准方式",IF(I35="","",IFERROR(IF(VLOOKUP(J:J,收费云数据导出!D:D,1,0)=J35,"相同","与合同不一样"),"与合同不一样")),"")</f>
        <v/>
      </c>
      <c r="L35" s="31"/>
      <c r="M35" s="29" t="str">
        <f t="shared" si="5"/>
        <v/>
      </c>
      <c r="N35" s="29" t="str">
        <f>IF(H35="定额",IF(L35="","",IFERROR(IF(VLOOKUP(M:M,收费云数据导出!G:G,1,0)=M35,"相同","与合同不一样"),"与合同不一样")),"")</f>
        <v/>
      </c>
      <c r="O35" s="33"/>
      <c r="P35" s="32"/>
      <c r="Q35" s="32"/>
    </row>
    <row r="36" spans="1:17" ht="15">
      <c r="A36" s="23">
        <v>30</v>
      </c>
      <c r="B36" s="30"/>
      <c r="C36" s="25" t="str">
        <f>IF(B36="","",INDEX(主数据!A:AD,MATCH(B36,主数据!A:A,0),9))</f>
        <v/>
      </c>
      <c r="D36" s="25" t="str">
        <f>IF(B36="","",INDEX(主数据!A:AD,MATCH(B36,主数据!A:A,0),11))</f>
        <v/>
      </c>
      <c r="E36" s="26" t="str">
        <f>IF(B36="","",INDEX(主数据!A:AD,MATCH(B36,主数据!A:A,0),2))</f>
        <v/>
      </c>
      <c r="F36" s="30"/>
      <c r="G36" s="29" t="str">
        <f>IF(B36="","",VLOOKUP(F:F,收费项目!A:B,2,0))</f>
        <v/>
      </c>
      <c r="H36" s="31"/>
      <c r="I36" s="31"/>
      <c r="J36" s="29" t="str">
        <f t="shared" si="4"/>
        <v/>
      </c>
      <c r="K36" s="29" t="str">
        <f>IF(H36="标准方式",IF(I36="","",IFERROR(IF(VLOOKUP(J:J,收费云数据导出!D:D,1,0)=J36,"相同","与合同不一样"),"与合同不一样")),"")</f>
        <v/>
      </c>
      <c r="L36" s="31"/>
      <c r="M36" s="29" t="str">
        <f t="shared" si="5"/>
        <v/>
      </c>
      <c r="N36" s="29" t="str">
        <f>IF(H36="定额",IF(L36="","",IFERROR(IF(VLOOKUP(M:M,收费云数据导出!G:G,1,0)=M36,"相同","与合同不一样"),"与合同不一样")),"")</f>
        <v/>
      </c>
      <c r="O36" s="33"/>
      <c r="P36" s="32"/>
      <c r="Q36" s="32"/>
    </row>
    <row r="37" spans="1:17" ht="15">
      <c r="A37" s="23">
        <v>31</v>
      </c>
      <c r="B37" s="30"/>
      <c r="C37" s="25" t="str">
        <f>IF(B37="","",INDEX(主数据!A:AD,MATCH(B37,主数据!A:A,0),9))</f>
        <v/>
      </c>
      <c r="D37" s="25" t="str">
        <f>IF(B37="","",INDEX(主数据!A:AD,MATCH(B37,主数据!A:A,0),11))</f>
        <v/>
      </c>
      <c r="E37" s="26" t="str">
        <f>IF(B37="","",INDEX(主数据!A:AD,MATCH(B37,主数据!A:A,0),2))</f>
        <v/>
      </c>
      <c r="F37" s="30"/>
      <c r="G37" s="29" t="str">
        <f>IF(B37="","",VLOOKUP(F:F,收费项目!A:B,2,0))</f>
        <v/>
      </c>
      <c r="H37" s="31"/>
      <c r="I37" s="31"/>
      <c r="J37" s="29" t="str">
        <f t="shared" si="4"/>
        <v/>
      </c>
      <c r="K37" s="29" t="str">
        <f>IF(H37="标准方式",IF(I37="","",IFERROR(IF(VLOOKUP(J:J,收费云数据导出!D:D,1,0)=J37,"相同","与合同不一样"),"与合同不一样")),"")</f>
        <v/>
      </c>
      <c r="L37" s="31"/>
      <c r="M37" s="29" t="str">
        <f t="shared" si="5"/>
        <v/>
      </c>
      <c r="N37" s="29" t="str">
        <f>IF(H37="定额",IF(L37="","",IFERROR(IF(VLOOKUP(M:M,收费云数据导出!G:G,1,0)=M37,"相同","与合同不一样"),"与合同不一样")),"")</f>
        <v/>
      </c>
      <c r="O37" s="33"/>
      <c r="P37" s="32"/>
      <c r="Q37" s="32"/>
    </row>
    <row r="38" spans="1:17" ht="15">
      <c r="A38" s="23">
        <v>32</v>
      </c>
      <c r="B38" s="30"/>
      <c r="C38" s="25" t="str">
        <f>IF(B38="","",INDEX(主数据!A:AD,MATCH(B38,主数据!A:A,0),9))</f>
        <v/>
      </c>
      <c r="D38" s="25" t="str">
        <f>IF(B38="","",INDEX(主数据!A:AD,MATCH(B38,主数据!A:A,0),11))</f>
        <v/>
      </c>
      <c r="E38" s="26" t="str">
        <f>IF(B38="","",INDEX(主数据!A:AD,MATCH(B38,主数据!A:A,0),2))</f>
        <v/>
      </c>
      <c r="F38" s="30"/>
      <c r="G38" s="29" t="str">
        <f>IF(B38="","",VLOOKUP(F:F,收费项目!A:B,2,0))</f>
        <v/>
      </c>
      <c r="H38" s="31"/>
      <c r="I38" s="31"/>
      <c r="J38" s="29" t="str">
        <f t="shared" si="4"/>
        <v/>
      </c>
      <c r="K38" s="29" t="str">
        <f>IF(H38="标准方式",IF(I38="","",IFERROR(IF(VLOOKUP(J:J,收费云数据导出!D:D,1,0)=J38,"相同","与合同不一样"),"与合同不一样")),"")</f>
        <v/>
      </c>
      <c r="L38" s="31"/>
      <c r="M38" s="29" t="str">
        <f t="shared" si="5"/>
        <v/>
      </c>
      <c r="N38" s="29" t="str">
        <f>IF(H38="定额",IF(L38="","",IFERROR(IF(VLOOKUP(M:M,收费云数据导出!G:G,1,0)=M38,"相同","与合同不一样"),"与合同不一样")),"")</f>
        <v/>
      </c>
      <c r="O38" s="33"/>
      <c r="P38" s="32"/>
      <c r="Q38" s="32"/>
    </row>
    <row r="39" spans="1:17" ht="15">
      <c r="A39" s="23">
        <v>33</v>
      </c>
      <c r="B39" s="30"/>
      <c r="C39" s="25" t="str">
        <f>IF(B39="","",INDEX(主数据!A:AD,MATCH(B39,主数据!A:A,0),9))</f>
        <v/>
      </c>
      <c r="D39" s="25" t="str">
        <f>IF(B39="","",INDEX(主数据!A:AD,MATCH(B39,主数据!A:A,0),11))</f>
        <v/>
      </c>
      <c r="E39" s="26" t="str">
        <f>IF(B39="","",INDEX(主数据!A:AD,MATCH(B39,主数据!A:A,0),2))</f>
        <v/>
      </c>
      <c r="F39" s="30"/>
      <c r="G39" s="29" t="str">
        <f>IF(B39="","",VLOOKUP(F:F,收费项目!A:B,2,0))</f>
        <v/>
      </c>
      <c r="H39" s="31"/>
      <c r="I39" s="31"/>
      <c r="J39" s="29" t="str">
        <f t="shared" si="4"/>
        <v/>
      </c>
      <c r="K39" s="29" t="str">
        <f>IF(H39="标准方式",IF(I39="","",IFERROR(IF(VLOOKUP(J:J,收费云数据导出!D:D,1,0)=J39,"相同","与合同不一样"),"与合同不一样")),"")</f>
        <v/>
      </c>
      <c r="L39" s="31"/>
      <c r="M39" s="29" t="str">
        <f t="shared" si="5"/>
        <v/>
      </c>
      <c r="N39" s="29" t="str">
        <f>IF(H39="定额",IF(L39="","",IFERROR(IF(VLOOKUP(M:M,收费云数据导出!G:G,1,0)=M39,"相同","与合同不一样"),"与合同不一样")),"")</f>
        <v/>
      </c>
      <c r="O39" s="33"/>
      <c r="P39" s="32"/>
      <c r="Q39" s="32"/>
    </row>
    <row r="40" spans="1:17" ht="15">
      <c r="A40" s="23">
        <v>34</v>
      </c>
      <c r="B40" s="30"/>
      <c r="C40" s="25" t="str">
        <f>IF(B40="","",INDEX(主数据!A:AD,MATCH(B40,主数据!A:A,0),9))</f>
        <v/>
      </c>
      <c r="D40" s="25" t="str">
        <f>IF(B40="","",INDEX(主数据!A:AD,MATCH(B40,主数据!A:A,0),11))</f>
        <v/>
      </c>
      <c r="E40" s="26" t="str">
        <f>IF(B40="","",INDEX(主数据!A:AD,MATCH(B40,主数据!A:A,0),2))</f>
        <v/>
      </c>
      <c r="F40" s="30"/>
      <c r="G40" s="29" t="str">
        <f>IF(B40="","",VLOOKUP(F:F,收费项目!A:B,2,0))</f>
        <v/>
      </c>
      <c r="H40" s="31"/>
      <c r="I40" s="31"/>
      <c r="J40" s="29" t="str">
        <f t="shared" si="4"/>
        <v/>
      </c>
      <c r="K40" s="29" t="str">
        <f>IF(H40="标准方式",IF(I40="","",IFERROR(IF(VLOOKUP(J:J,收费云数据导出!D:D,1,0)=J40,"相同","与合同不一样"),"与合同不一样")),"")</f>
        <v/>
      </c>
      <c r="L40" s="31"/>
      <c r="M40" s="29" t="str">
        <f t="shared" si="5"/>
        <v/>
      </c>
      <c r="N40" s="29" t="str">
        <f>IF(H40="定额",IF(L40="","",IFERROR(IF(VLOOKUP(M:M,收费云数据导出!G:G,1,0)=M40,"相同","与合同不一样"),"与合同不一样")),"")</f>
        <v/>
      </c>
      <c r="O40" s="33"/>
      <c r="P40" s="32"/>
      <c r="Q40" s="32"/>
    </row>
    <row r="41" spans="1:17" ht="15">
      <c r="A41" s="23">
        <v>35</v>
      </c>
      <c r="B41" s="30"/>
      <c r="C41" s="25" t="str">
        <f>IF(B41="","",INDEX(主数据!A:AD,MATCH(B41,主数据!A:A,0),9))</f>
        <v/>
      </c>
      <c r="D41" s="25" t="str">
        <f>IF(B41="","",INDEX(主数据!A:AD,MATCH(B41,主数据!A:A,0),11))</f>
        <v/>
      </c>
      <c r="E41" s="26" t="str">
        <f>IF(B41="","",INDEX(主数据!A:AD,MATCH(B41,主数据!A:A,0),2))</f>
        <v/>
      </c>
      <c r="F41" s="30"/>
      <c r="G41" s="29" t="str">
        <f>IF(B41="","",VLOOKUP(F:F,收费项目!A:B,2,0))</f>
        <v/>
      </c>
      <c r="H41" s="31"/>
      <c r="I41" s="31"/>
      <c r="J41" s="29" t="str">
        <f t="shared" si="4"/>
        <v/>
      </c>
      <c r="K41" s="29" t="str">
        <f>IF(H41="标准方式",IF(I41="","",IFERROR(IF(VLOOKUP(J:J,收费云数据导出!D:D,1,0)=J41,"相同","与合同不一样"),"与合同不一样")),"")</f>
        <v/>
      </c>
      <c r="L41" s="31"/>
      <c r="M41" s="29" t="str">
        <f t="shared" si="5"/>
        <v/>
      </c>
      <c r="N41" s="29" t="str">
        <f>IF(H41="定额",IF(L41="","",IFERROR(IF(VLOOKUP(M:M,收费云数据导出!G:G,1,0)=M41,"相同","与合同不一样"),"与合同不一样")),"")</f>
        <v/>
      </c>
      <c r="O41" s="33"/>
      <c r="P41" s="32"/>
      <c r="Q41" s="32"/>
    </row>
    <row r="42" spans="1:17" ht="15">
      <c r="A42" s="23">
        <v>36</v>
      </c>
      <c r="B42" s="30"/>
      <c r="C42" s="25" t="str">
        <f>IF(B42="","",INDEX(主数据!A:AD,MATCH(B42,主数据!A:A,0),9))</f>
        <v/>
      </c>
      <c r="D42" s="25" t="str">
        <f>IF(B42="","",INDEX(主数据!A:AD,MATCH(B42,主数据!A:A,0),11))</f>
        <v/>
      </c>
      <c r="E42" s="26" t="str">
        <f>IF(B42="","",INDEX(主数据!A:AD,MATCH(B42,主数据!A:A,0),2))</f>
        <v/>
      </c>
      <c r="F42" s="30"/>
      <c r="G42" s="29" t="str">
        <f>IF(B42="","",VLOOKUP(F:F,收费项目!A:B,2,0))</f>
        <v/>
      </c>
      <c r="H42" s="31"/>
      <c r="I42" s="31"/>
      <c r="J42" s="29" t="str">
        <f t="shared" si="4"/>
        <v/>
      </c>
      <c r="K42" s="29" t="str">
        <f>IF(H42="标准方式",IF(I42="","",IFERROR(IF(VLOOKUP(J:J,收费云数据导出!D:D,1,0)=J42,"相同","与合同不一样"),"与合同不一样")),"")</f>
        <v/>
      </c>
      <c r="L42" s="31"/>
      <c r="M42" s="29" t="str">
        <f t="shared" si="5"/>
        <v/>
      </c>
      <c r="N42" s="29" t="str">
        <f>IF(H42="定额",IF(L42="","",IFERROR(IF(VLOOKUP(M:M,收费云数据导出!G:G,1,0)=M42,"相同","与合同不一样"),"与合同不一样")),"")</f>
        <v/>
      </c>
      <c r="O42" s="33"/>
      <c r="P42" s="32"/>
      <c r="Q42" s="32"/>
    </row>
    <row r="43" spans="1:17" ht="15">
      <c r="A43" s="23">
        <v>37</v>
      </c>
      <c r="B43" s="30"/>
      <c r="C43" s="25" t="str">
        <f>IF(B43="","",INDEX(主数据!A:AD,MATCH(B43,主数据!A:A,0),9))</f>
        <v/>
      </c>
      <c r="D43" s="25" t="str">
        <f>IF(B43="","",INDEX(主数据!A:AD,MATCH(B43,主数据!A:A,0),11))</f>
        <v/>
      </c>
      <c r="E43" s="26" t="str">
        <f>IF(B43="","",INDEX(主数据!A:AD,MATCH(B43,主数据!A:A,0),2))</f>
        <v/>
      </c>
      <c r="F43" s="30"/>
      <c r="G43" s="29" t="str">
        <f>IF(B43="","",VLOOKUP(F:F,收费项目!A:B,2,0))</f>
        <v/>
      </c>
      <c r="H43" s="31"/>
      <c r="I43" s="31"/>
      <c r="J43" s="29" t="str">
        <f t="shared" si="4"/>
        <v/>
      </c>
      <c r="K43" s="29" t="str">
        <f>IF(H43="标准方式",IF(I43="","",IFERROR(IF(VLOOKUP(J:J,收费云数据导出!D:D,1,0)=J43,"相同","与合同不一样"),"与合同不一样")),"")</f>
        <v/>
      </c>
      <c r="L43" s="31"/>
      <c r="M43" s="29" t="str">
        <f t="shared" si="5"/>
        <v/>
      </c>
      <c r="N43" s="29" t="str">
        <f>IF(H43="定额",IF(L43="","",IFERROR(IF(VLOOKUP(M:M,收费云数据导出!G:G,1,0)=M43,"相同","与合同不一样"),"与合同不一样")),"")</f>
        <v/>
      </c>
      <c r="O43" s="33"/>
      <c r="P43" s="32"/>
      <c r="Q43" s="32"/>
    </row>
    <row r="44" spans="1:17" ht="15">
      <c r="A44" s="23">
        <v>38</v>
      </c>
      <c r="B44" s="30"/>
      <c r="C44" s="25" t="str">
        <f>IF(B44="","",INDEX(主数据!A:AD,MATCH(B44,主数据!A:A,0),9))</f>
        <v/>
      </c>
      <c r="D44" s="25" t="str">
        <f>IF(B44="","",INDEX(主数据!A:AD,MATCH(B44,主数据!A:A,0),11))</f>
        <v/>
      </c>
      <c r="E44" s="26" t="str">
        <f>IF(B44="","",INDEX(主数据!A:AD,MATCH(B44,主数据!A:A,0),2))</f>
        <v/>
      </c>
      <c r="F44" s="30"/>
      <c r="G44" s="29" t="str">
        <f>IF(B44="","",VLOOKUP(F:F,收费项目!A:B,2,0))</f>
        <v/>
      </c>
      <c r="H44" s="31"/>
      <c r="I44" s="31"/>
      <c r="J44" s="29" t="str">
        <f t="shared" si="4"/>
        <v/>
      </c>
      <c r="K44" s="29" t="str">
        <f>IF(H44="标准方式",IF(I44="","",IFERROR(IF(VLOOKUP(J:J,收费云数据导出!D:D,1,0)=J44,"相同","与合同不一样"),"与合同不一样")),"")</f>
        <v/>
      </c>
      <c r="L44" s="31"/>
      <c r="M44" s="29" t="str">
        <f t="shared" si="5"/>
        <v/>
      </c>
      <c r="N44" s="29" t="str">
        <f>IF(H44="定额",IF(L44="","",IFERROR(IF(VLOOKUP(M:M,收费云数据导出!G:G,1,0)=M44,"相同","与合同不一样"),"与合同不一样")),"")</f>
        <v/>
      </c>
      <c r="O44" s="33"/>
      <c r="P44" s="32"/>
      <c r="Q44" s="32"/>
    </row>
    <row r="45" spans="1:17" ht="15">
      <c r="A45" s="23">
        <v>39</v>
      </c>
      <c r="B45" s="30"/>
      <c r="C45" s="25" t="str">
        <f>IF(B45="","",INDEX(主数据!A:AD,MATCH(B45,主数据!A:A,0),9))</f>
        <v/>
      </c>
      <c r="D45" s="25" t="str">
        <f>IF(B45="","",INDEX(主数据!A:AD,MATCH(B45,主数据!A:A,0),11))</f>
        <v/>
      </c>
      <c r="E45" s="26" t="str">
        <f>IF(B45="","",INDEX(主数据!A:AD,MATCH(B45,主数据!A:A,0),2))</f>
        <v/>
      </c>
      <c r="F45" s="30"/>
      <c r="G45" s="29" t="str">
        <f>IF(B45="","",VLOOKUP(F:F,收费项目!A:B,2,0))</f>
        <v/>
      </c>
      <c r="H45" s="31"/>
      <c r="I45" s="31"/>
      <c r="J45" s="29" t="str">
        <f t="shared" si="4"/>
        <v/>
      </c>
      <c r="K45" s="29" t="str">
        <f>IF(H45="标准方式",IF(I45="","",IFERROR(IF(VLOOKUP(J:J,收费云数据导出!D:D,1,0)=J45,"相同","与合同不一样"),"与合同不一样")),"")</f>
        <v/>
      </c>
      <c r="L45" s="31"/>
      <c r="M45" s="29" t="str">
        <f t="shared" si="5"/>
        <v/>
      </c>
      <c r="N45" s="29" t="str">
        <f>IF(H45="定额",IF(L45="","",IFERROR(IF(VLOOKUP(M:M,收费云数据导出!G:G,1,0)=M45,"相同","与合同不一样"),"与合同不一样")),"")</f>
        <v/>
      </c>
      <c r="O45" s="33"/>
      <c r="P45" s="32"/>
      <c r="Q45" s="32"/>
    </row>
    <row r="46" spans="1:17" ht="15">
      <c r="A46" s="23">
        <v>40</v>
      </c>
      <c r="B46" s="30"/>
      <c r="C46" s="25" t="str">
        <f>IF(B46="","",INDEX(主数据!A:AD,MATCH(B46,主数据!A:A,0),9))</f>
        <v/>
      </c>
      <c r="D46" s="25" t="str">
        <f>IF(B46="","",INDEX(主数据!A:AD,MATCH(B46,主数据!A:A,0),11))</f>
        <v/>
      </c>
      <c r="E46" s="26" t="str">
        <f>IF(B46="","",INDEX(主数据!A:AD,MATCH(B46,主数据!A:A,0),2))</f>
        <v/>
      </c>
      <c r="F46" s="30"/>
      <c r="G46" s="29" t="str">
        <f>IF(B46="","",VLOOKUP(F:F,收费项目!A:B,2,0))</f>
        <v/>
      </c>
      <c r="H46" s="31"/>
      <c r="I46" s="31"/>
      <c r="J46" s="29" t="str">
        <f t="shared" si="4"/>
        <v/>
      </c>
      <c r="K46" s="29" t="str">
        <f>IF(H46="标准方式",IF(I46="","",IFERROR(IF(VLOOKUP(J:J,收费云数据导出!D:D,1,0)=J46,"相同","与合同不一样"),"与合同不一样")),"")</f>
        <v/>
      </c>
      <c r="L46" s="31"/>
      <c r="M46" s="29" t="str">
        <f t="shared" si="5"/>
        <v/>
      </c>
      <c r="N46" s="29" t="str">
        <f>IF(H46="定额",IF(L46="","",IFERROR(IF(VLOOKUP(M:M,收费云数据导出!G:G,1,0)=M46,"相同","与合同不一样"),"与合同不一样")),"")</f>
        <v/>
      </c>
      <c r="O46" s="33"/>
      <c r="P46" s="32"/>
      <c r="Q46" s="32"/>
    </row>
    <row r="47" spans="1:17" ht="15">
      <c r="A47" s="23">
        <v>41</v>
      </c>
      <c r="B47" s="30"/>
      <c r="C47" s="25" t="str">
        <f>IF(B47="","",INDEX(主数据!A:AD,MATCH(B47,主数据!A:A,0),9))</f>
        <v/>
      </c>
      <c r="D47" s="25" t="str">
        <f>IF(B47="","",INDEX(主数据!A:AD,MATCH(B47,主数据!A:A,0),11))</f>
        <v/>
      </c>
      <c r="E47" s="26" t="str">
        <f>IF(B47="","",INDEX(主数据!A:AD,MATCH(B47,主数据!A:A,0),2))</f>
        <v/>
      </c>
      <c r="F47" s="30"/>
      <c r="G47" s="29" t="str">
        <f>IF(B47="","",VLOOKUP(F:F,收费项目!A:B,2,0))</f>
        <v/>
      </c>
      <c r="H47" s="31"/>
      <c r="I47" s="31"/>
      <c r="J47" s="29" t="str">
        <f t="shared" si="4"/>
        <v/>
      </c>
      <c r="K47" s="29" t="str">
        <f>IF(H47="标准方式",IF(I47="","",IFERROR(IF(VLOOKUP(J:J,收费云数据导出!D:D,1,0)=J47,"相同","与合同不一样"),"与合同不一样")),"")</f>
        <v/>
      </c>
      <c r="L47" s="31"/>
      <c r="M47" s="29" t="str">
        <f t="shared" si="5"/>
        <v/>
      </c>
      <c r="N47" s="29" t="str">
        <f>IF(H47="定额",IF(L47="","",IFERROR(IF(VLOOKUP(M:M,收费云数据导出!G:G,1,0)=M47,"相同","与合同不一样"),"与合同不一样")),"")</f>
        <v/>
      </c>
      <c r="O47" s="33"/>
      <c r="P47" s="32"/>
      <c r="Q47" s="32"/>
    </row>
    <row r="48" spans="1:17" ht="15">
      <c r="A48" s="23">
        <v>42</v>
      </c>
      <c r="B48" s="30"/>
      <c r="C48" s="25" t="str">
        <f>IF(B48="","",INDEX(主数据!A:AD,MATCH(B48,主数据!A:A,0),9))</f>
        <v/>
      </c>
      <c r="D48" s="25" t="str">
        <f>IF(B48="","",INDEX(主数据!A:AD,MATCH(B48,主数据!A:A,0),11))</f>
        <v/>
      </c>
      <c r="E48" s="26" t="str">
        <f>IF(B48="","",INDEX(主数据!A:AD,MATCH(B48,主数据!A:A,0),2))</f>
        <v/>
      </c>
      <c r="F48" s="30"/>
      <c r="G48" s="29" t="str">
        <f>IF(B48="","",VLOOKUP(F:F,收费项目!A:B,2,0))</f>
        <v/>
      </c>
      <c r="H48" s="31"/>
      <c r="I48" s="31"/>
      <c r="J48" s="29" t="str">
        <f t="shared" si="4"/>
        <v/>
      </c>
      <c r="K48" s="29" t="str">
        <f>IF(H48="标准方式",IF(I48="","",IFERROR(IF(VLOOKUP(J:J,收费云数据导出!D:D,1,0)=J48,"相同","与合同不一样"),"与合同不一样")),"")</f>
        <v/>
      </c>
      <c r="L48" s="31"/>
      <c r="M48" s="29" t="str">
        <f t="shared" si="5"/>
        <v/>
      </c>
      <c r="N48" s="29" t="str">
        <f>IF(H48="定额",IF(L48="","",IFERROR(IF(VLOOKUP(M:M,收费云数据导出!G:G,1,0)=M48,"相同","与合同不一样"),"与合同不一样")),"")</f>
        <v/>
      </c>
      <c r="O48" s="33"/>
      <c r="P48" s="32"/>
      <c r="Q48" s="32"/>
    </row>
    <row r="49" spans="1:17" ht="15">
      <c r="A49" s="23">
        <v>43</v>
      </c>
      <c r="B49" s="30"/>
      <c r="C49" s="25" t="str">
        <f>IF(B49="","",INDEX(主数据!A:AD,MATCH(B49,主数据!A:A,0),9))</f>
        <v/>
      </c>
      <c r="D49" s="25" t="str">
        <f>IF(B49="","",INDEX(主数据!A:AD,MATCH(B49,主数据!A:A,0),11))</f>
        <v/>
      </c>
      <c r="E49" s="26" t="str">
        <f>IF(B49="","",INDEX(主数据!A:AD,MATCH(B49,主数据!A:A,0),2))</f>
        <v/>
      </c>
      <c r="F49" s="30"/>
      <c r="G49" s="29" t="str">
        <f>IF(B49="","",VLOOKUP(F:F,收费项目!A:B,2,0))</f>
        <v/>
      </c>
      <c r="H49" s="31"/>
      <c r="I49" s="31"/>
      <c r="J49" s="29" t="str">
        <f t="shared" si="4"/>
        <v/>
      </c>
      <c r="K49" s="29" t="str">
        <f>IF(H49="标准方式",IF(I49="","",IFERROR(IF(VLOOKUP(J:J,收费云数据导出!D:D,1,0)=J49,"相同","与合同不一样"),"与合同不一样")),"")</f>
        <v/>
      </c>
      <c r="L49" s="31"/>
      <c r="M49" s="29" t="str">
        <f t="shared" si="5"/>
        <v/>
      </c>
      <c r="N49" s="29" t="str">
        <f>IF(H49="定额",IF(L49="","",IFERROR(IF(VLOOKUP(M:M,收费云数据导出!G:G,1,0)=M49,"相同","与合同不一样"),"与合同不一样")),"")</f>
        <v/>
      </c>
      <c r="O49" s="33"/>
      <c r="P49" s="32"/>
      <c r="Q49" s="32"/>
    </row>
    <row r="50" spans="1:17" ht="15">
      <c r="A50" s="23">
        <v>44</v>
      </c>
      <c r="B50" s="30"/>
      <c r="C50" s="25" t="str">
        <f>IF(B50="","",INDEX(主数据!A:AD,MATCH(B50,主数据!A:A,0),9))</f>
        <v/>
      </c>
      <c r="D50" s="25" t="str">
        <f>IF(B50="","",INDEX(主数据!A:AD,MATCH(B50,主数据!A:A,0),11))</f>
        <v/>
      </c>
      <c r="E50" s="26" t="str">
        <f>IF(B50="","",INDEX(主数据!A:AD,MATCH(B50,主数据!A:A,0),2))</f>
        <v/>
      </c>
      <c r="F50" s="30"/>
      <c r="G50" s="29" t="str">
        <f>IF(B50="","",VLOOKUP(F:F,收费项目!A:B,2,0))</f>
        <v/>
      </c>
      <c r="H50" s="31"/>
      <c r="I50" s="31"/>
      <c r="J50" s="29" t="str">
        <f t="shared" si="4"/>
        <v/>
      </c>
      <c r="K50" s="29" t="str">
        <f>IF(H50="标准方式",IF(I50="","",IFERROR(IF(VLOOKUP(J:J,收费云数据导出!D:D,1,0)=J50,"相同","与合同不一样"),"与合同不一样")),"")</f>
        <v/>
      </c>
      <c r="L50" s="31"/>
      <c r="M50" s="29" t="str">
        <f t="shared" si="5"/>
        <v/>
      </c>
      <c r="N50" s="29" t="str">
        <f>IF(H50="定额",IF(L50="","",IFERROR(IF(VLOOKUP(M:M,收费云数据导出!G:G,1,0)=M50,"相同","与合同不一样"),"与合同不一样")),"")</f>
        <v/>
      </c>
      <c r="O50" s="33"/>
      <c r="P50" s="32"/>
      <c r="Q50" s="32"/>
    </row>
    <row r="51" spans="1:17" ht="15">
      <c r="A51" s="23">
        <v>45</v>
      </c>
      <c r="B51" s="30"/>
      <c r="C51" s="25" t="str">
        <f>IF(B51="","",INDEX(主数据!A:AD,MATCH(B51,主数据!A:A,0),9))</f>
        <v/>
      </c>
      <c r="D51" s="25" t="str">
        <f>IF(B51="","",INDEX(主数据!A:AD,MATCH(B51,主数据!A:A,0),11))</f>
        <v/>
      </c>
      <c r="E51" s="26" t="str">
        <f>IF(B51="","",INDEX(主数据!A:AD,MATCH(B51,主数据!A:A,0),2))</f>
        <v/>
      </c>
      <c r="F51" s="30"/>
      <c r="G51" s="29" t="str">
        <f>IF(B51="","",VLOOKUP(F:F,收费项目!A:B,2,0))</f>
        <v/>
      </c>
      <c r="H51" s="31"/>
      <c r="I51" s="31"/>
      <c r="J51" s="29" t="str">
        <f t="shared" si="4"/>
        <v/>
      </c>
      <c r="K51" s="29" t="str">
        <f>IF(H51="标准方式",IF(I51="","",IFERROR(IF(VLOOKUP(J:J,收费云数据导出!D:D,1,0)=J51,"相同","与合同不一样"),"与合同不一样")),"")</f>
        <v/>
      </c>
      <c r="L51" s="31"/>
      <c r="M51" s="29" t="str">
        <f t="shared" si="5"/>
        <v/>
      </c>
      <c r="N51" s="29" t="str">
        <f>IF(H51="定额",IF(L51="","",IFERROR(IF(VLOOKUP(M:M,收费云数据导出!G:G,1,0)=M51,"相同","与合同不一样"),"与合同不一样")),"")</f>
        <v/>
      </c>
      <c r="O51" s="33"/>
      <c r="P51" s="32"/>
      <c r="Q51" s="32"/>
    </row>
    <row r="52" spans="1:17" ht="15">
      <c r="A52" s="23">
        <v>46</v>
      </c>
      <c r="B52" s="30"/>
      <c r="C52" s="25" t="str">
        <f>IF(B52="","",INDEX(主数据!A:AD,MATCH(B52,主数据!A:A,0),9))</f>
        <v/>
      </c>
      <c r="D52" s="25" t="str">
        <f>IF(B52="","",INDEX(主数据!A:AD,MATCH(B52,主数据!A:A,0),11))</f>
        <v/>
      </c>
      <c r="E52" s="26" t="str">
        <f>IF(B52="","",INDEX(主数据!A:AD,MATCH(B52,主数据!A:A,0),2))</f>
        <v/>
      </c>
      <c r="F52" s="30"/>
      <c r="G52" s="29" t="str">
        <f>IF(B52="","",VLOOKUP(F:F,收费项目!A:B,2,0))</f>
        <v/>
      </c>
      <c r="H52" s="31"/>
      <c r="I52" s="31"/>
      <c r="J52" s="29" t="str">
        <f t="shared" si="4"/>
        <v/>
      </c>
      <c r="K52" s="29" t="str">
        <f>IF(H52="标准方式",IF(I52="","",IFERROR(IF(VLOOKUP(J:J,收费云数据导出!D:D,1,0)=J52,"相同","与合同不一样"),"与合同不一样")),"")</f>
        <v/>
      </c>
      <c r="L52" s="31"/>
      <c r="M52" s="29" t="str">
        <f t="shared" si="5"/>
        <v/>
      </c>
      <c r="N52" s="29" t="str">
        <f>IF(H52="定额",IF(L52="","",IFERROR(IF(VLOOKUP(M:M,收费云数据导出!G:G,1,0)=M52,"相同","与合同不一样"),"与合同不一样")),"")</f>
        <v/>
      </c>
      <c r="O52" s="33"/>
      <c r="P52" s="32"/>
      <c r="Q52" s="32"/>
    </row>
    <row r="53" spans="1:17" ht="15">
      <c r="A53" s="23">
        <v>47</v>
      </c>
      <c r="B53" s="30"/>
      <c r="C53" s="25" t="str">
        <f>IF(B53="","",INDEX(主数据!A:AD,MATCH(B53,主数据!A:A,0),9))</f>
        <v/>
      </c>
      <c r="D53" s="25" t="str">
        <f>IF(B53="","",INDEX(主数据!A:AD,MATCH(B53,主数据!A:A,0),11))</f>
        <v/>
      </c>
      <c r="E53" s="26" t="str">
        <f>IF(B53="","",INDEX(主数据!A:AD,MATCH(B53,主数据!A:A,0),2))</f>
        <v/>
      </c>
      <c r="F53" s="30"/>
      <c r="G53" s="29" t="str">
        <f>IF(B53="","",VLOOKUP(F:F,收费项目!A:B,2,0))</f>
        <v/>
      </c>
      <c r="H53" s="31"/>
      <c r="I53" s="31"/>
      <c r="J53" s="29" t="str">
        <f t="shared" si="4"/>
        <v/>
      </c>
      <c r="K53" s="29" t="str">
        <f>IF(H53="标准方式",IF(I53="","",IFERROR(IF(VLOOKUP(J:J,收费云数据导出!D:D,1,0)=J53,"相同","与合同不一样"),"与合同不一样")),"")</f>
        <v/>
      </c>
      <c r="L53" s="31"/>
      <c r="M53" s="29" t="str">
        <f t="shared" si="5"/>
        <v/>
      </c>
      <c r="N53" s="29" t="str">
        <f>IF(H53="定额",IF(L53="","",IFERROR(IF(VLOOKUP(M:M,收费云数据导出!G:G,1,0)=M53,"相同","与合同不一样"),"与合同不一样")),"")</f>
        <v/>
      </c>
      <c r="O53" s="33"/>
      <c r="P53" s="32"/>
      <c r="Q53" s="32"/>
    </row>
    <row r="54" spans="1:17" ht="15">
      <c r="A54" s="23">
        <v>48</v>
      </c>
      <c r="B54" s="30"/>
      <c r="C54" s="25" t="str">
        <f>IF(B54="","",INDEX(主数据!A:AD,MATCH(B54,主数据!A:A,0),9))</f>
        <v/>
      </c>
      <c r="D54" s="25" t="str">
        <f>IF(B54="","",INDEX(主数据!A:AD,MATCH(B54,主数据!A:A,0),11))</f>
        <v/>
      </c>
      <c r="E54" s="26" t="str">
        <f>IF(B54="","",INDEX(主数据!A:AD,MATCH(B54,主数据!A:A,0),2))</f>
        <v/>
      </c>
      <c r="F54" s="30"/>
      <c r="G54" s="29" t="str">
        <f>IF(B54="","",VLOOKUP(F:F,收费项目!A:B,2,0))</f>
        <v/>
      </c>
      <c r="H54" s="31"/>
      <c r="I54" s="31"/>
      <c r="J54" s="29" t="str">
        <f t="shared" si="4"/>
        <v/>
      </c>
      <c r="K54" s="29" t="str">
        <f>IF(H54="标准方式",IF(I54="","",IFERROR(IF(VLOOKUP(J:J,收费云数据导出!D:D,1,0)=J54,"相同","与合同不一样"),"与合同不一样")),"")</f>
        <v/>
      </c>
      <c r="L54" s="31"/>
      <c r="M54" s="29" t="str">
        <f t="shared" si="5"/>
        <v/>
      </c>
      <c r="N54" s="29" t="str">
        <f>IF(H54="定额",IF(L54="","",IFERROR(IF(VLOOKUP(M:M,收费云数据导出!G:G,1,0)=M54,"相同","与合同不一样"),"与合同不一样")),"")</f>
        <v/>
      </c>
      <c r="O54" s="33"/>
      <c r="P54" s="32"/>
      <c r="Q54" s="32"/>
    </row>
    <row r="55" spans="1:17" ht="15">
      <c r="A55" s="23">
        <v>49</v>
      </c>
      <c r="B55" s="30"/>
      <c r="C55" s="25" t="str">
        <f>IF(B55="","",INDEX(主数据!A:AD,MATCH(B55,主数据!A:A,0),9))</f>
        <v/>
      </c>
      <c r="D55" s="25" t="str">
        <f>IF(B55="","",INDEX(主数据!A:AD,MATCH(B55,主数据!A:A,0),11))</f>
        <v/>
      </c>
      <c r="E55" s="26" t="str">
        <f>IF(B55="","",INDEX(主数据!A:AD,MATCH(B55,主数据!A:A,0),2))</f>
        <v/>
      </c>
      <c r="F55" s="30"/>
      <c r="G55" s="29" t="str">
        <f>IF(B55="","",VLOOKUP(F:F,收费项目!A:B,2,0))</f>
        <v/>
      </c>
      <c r="H55" s="31"/>
      <c r="I55" s="31"/>
      <c r="J55" s="29" t="str">
        <f t="shared" si="4"/>
        <v/>
      </c>
      <c r="K55" s="29" t="str">
        <f>IF(H55="标准方式",IF(I55="","",IFERROR(IF(VLOOKUP(J:J,收费云数据导出!D:D,1,0)=J55,"相同","与合同不一样"),"与合同不一样")),"")</f>
        <v/>
      </c>
      <c r="L55" s="31"/>
      <c r="M55" s="29" t="str">
        <f t="shared" si="5"/>
        <v/>
      </c>
      <c r="N55" s="29" t="str">
        <f>IF(H55="定额",IF(L55="","",IFERROR(IF(VLOOKUP(M:M,收费云数据导出!G:G,1,0)=M55,"相同","与合同不一样"),"与合同不一样")),"")</f>
        <v/>
      </c>
      <c r="O55" s="33"/>
      <c r="P55" s="32"/>
      <c r="Q55" s="32"/>
    </row>
    <row r="56" spans="1:17" ht="15">
      <c r="A56" s="23">
        <v>50</v>
      </c>
      <c r="B56" s="30"/>
      <c r="C56" s="25" t="str">
        <f>IF(B56="","",INDEX(主数据!A:AD,MATCH(B56,主数据!A:A,0),9))</f>
        <v/>
      </c>
      <c r="D56" s="25" t="str">
        <f>IF(B56="","",INDEX(主数据!A:AD,MATCH(B56,主数据!A:A,0),11))</f>
        <v/>
      </c>
      <c r="E56" s="26" t="str">
        <f>IF(B56="","",INDEX(主数据!A:AD,MATCH(B56,主数据!A:A,0),2))</f>
        <v/>
      </c>
      <c r="F56" s="30"/>
      <c r="G56" s="29" t="str">
        <f>IF(B56="","",VLOOKUP(F:F,收费项目!A:B,2,0))</f>
        <v/>
      </c>
      <c r="H56" s="31"/>
      <c r="I56" s="31"/>
      <c r="J56" s="29" t="str">
        <f t="shared" si="4"/>
        <v/>
      </c>
      <c r="K56" s="29" t="str">
        <f>IF(H56="标准方式",IF(I56="","",IFERROR(IF(VLOOKUP(J:J,收费云数据导出!D:D,1,0)=J56,"相同","与合同不一样"),"与合同不一样")),"")</f>
        <v/>
      </c>
      <c r="L56" s="31"/>
      <c r="M56" s="29" t="str">
        <f t="shared" si="5"/>
        <v/>
      </c>
      <c r="N56" s="29" t="str">
        <f>IF(H56="定额",IF(L56="","",IFERROR(IF(VLOOKUP(M:M,收费云数据导出!G:G,1,0)=M56,"相同","与合同不一样"),"与合同不一样")),"")</f>
        <v/>
      </c>
      <c r="O56" s="33"/>
      <c r="P56" s="32"/>
      <c r="Q56" s="32"/>
    </row>
    <row r="57" spans="1:17" ht="15">
      <c r="A57" s="23">
        <v>51</v>
      </c>
      <c r="B57" s="30"/>
      <c r="C57" s="25" t="str">
        <f>IF(B57="","",INDEX(主数据!A:AD,MATCH(B57,主数据!A:A,0),9))</f>
        <v/>
      </c>
      <c r="D57" s="25" t="str">
        <f>IF(B57="","",INDEX(主数据!A:AD,MATCH(B57,主数据!A:A,0),11))</f>
        <v/>
      </c>
      <c r="E57" s="26" t="str">
        <f>IF(B57="","",INDEX(主数据!A:AD,MATCH(B57,主数据!A:A,0),2))</f>
        <v/>
      </c>
      <c r="F57" s="30"/>
      <c r="G57" s="29" t="str">
        <f>IF(B57="","",VLOOKUP(F:F,收费项目!A:B,2,0))</f>
        <v/>
      </c>
      <c r="H57" s="31"/>
      <c r="I57" s="31"/>
      <c r="J57" s="29" t="str">
        <f t="shared" si="4"/>
        <v/>
      </c>
      <c r="K57" s="29" t="str">
        <f>IF(H57="标准方式",IF(I57="","",IFERROR(IF(VLOOKUP(J:J,收费云数据导出!D:D,1,0)=J57,"相同","与合同不一样"),"与合同不一样")),"")</f>
        <v/>
      </c>
      <c r="L57" s="31"/>
      <c r="M57" s="29" t="str">
        <f t="shared" si="5"/>
        <v/>
      </c>
      <c r="N57" s="29" t="str">
        <f>IF(H57="定额",IF(L57="","",IFERROR(IF(VLOOKUP(M:M,收费云数据导出!G:G,1,0)=M57,"相同","与合同不一样"),"与合同不一样")),"")</f>
        <v/>
      </c>
      <c r="O57" s="33"/>
      <c r="P57" s="32"/>
      <c r="Q57" s="32"/>
    </row>
    <row r="58" spans="1:17" ht="15">
      <c r="A58" s="23">
        <v>52</v>
      </c>
      <c r="B58" s="30"/>
      <c r="C58" s="25" t="str">
        <f>IF(B58="","",INDEX(主数据!A:AD,MATCH(B58,主数据!A:A,0),9))</f>
        <v/>
      </c>
      <c r="D58" s="25" t="str">
        <f>IF(B58="","",INDEX(主数据!A:AD,MATCH(B58,主数据!A:A,0),11))</f>
        <v/>
      </c>
      <c r="E58" s="26" t="str">
        <f>IF(B58="","",INDEX(主数据!A:AD,MATCH(B58,主数据!A:A,0),2))</f>
        <v/>
      </c>
      <c r="F58" s="30"/>
      <c r="G58" s="29" t="str">
        <f>IF(B58="","",VLOOKUP(F:F,收费项目!A:B,2,0))</f>
        <v/>
      </c>
      <c r="H58" s="31"/>
      <c r="I58" s="31"/>
      <c r="J58" s="29" t="str">
        <f t="shared" si="4"/>
        <v/>
      </c>
      <c r="K58" s="29" t="str">
        <f>IF(H58="标准方式",IF(I58="","",IFERROR(IF(VLOOKUP(J:J,收费云数据导出!D:D,1,0)=J58,"相同","与合同不一样"),"与合同不一样")),"")</f>
        <v/>
      </c>
      <c r="L58" s="31"/>
      <c r="M58" s="29" t="str">
        <f t="shared" si="5"/>
        <v/>
      </c>
      <c r="N58" s="29" t="str">
        <f>IF(H58="定额",IF(L58="","",IFERROR(IF(VLOOKUP(M:M,收费云数据导出!G:G,1,0)=M58,"相同","与合同不一样"),"与合同不一样")),"")</f>
        <v/>
      </c>
      <c r="O58" s="33"/>
      <c r="P58" s="32"/>
      <c r="Q58" s="32"/>
    </row>
    <row r="59" spans="1:17" ht="15">
      <c r="A59" s="23">
        <v>53</v>
      </c>
      <c r="B59" s="30"/>
      <c r="C59" s="25" t="str">
        <f>IF(B59="","",INDEX(主数据!A:AD,MATCH(B59,主数据!A:A,0),9))</f>
        <v/>
      </c>
      <c r="D59" s="25" t="str">
        <f>IF(B59="","",INDEX(主数据!A:AD,MATCH(B59,主数据!A:A,0),11))</f>
        <v/>
      </c>
      <c r="E59" s="26" t="str">
        <f>IF(B59="","",INDEX(主数据!A:AD,MATCH(B59,主数据!A:A,0),2))</f>
        <v/>
      </c>
      <c r="F59" s="30"/>
      <c r="G59" s="29" t="str">
        <f>IF(B59="","",VLOOKUP(F:F,收费项目!A:B,2,0))</f>
        <v/>
      </c>
      <c r="H59" s="31"/>
      <c r="I59" s="31"/>
      <c r="J59" s="29" t="str">
        <f t="shared" si="4"/>
        <v/>
      </c>
      <c r="K59" s="29" t="str">
        <f>IF(H59="标准方式",IF(I59="","",IFERROR(IF(VLOOKUP(J:J,收费云数据导出!D:D,1,0)=J59,"相同","与合同不一样"),"与合同不一样")),"")</f>
        <v/>
      </c>
      <c r="L59" s="31"/>
      <c r="M59" s="29" t="str">
        <f t="shared" si="5"/>
        <v/>
      </c>
      <c r="N59" s="29" t="str">
        <f>IF(H59="定额",IF(L59="","",IFERROR(IF(VLOOKUP(M:M,收费云数据导出!G:G,1,0)=M59,"相同","与合同不一样"),"与合同不一样")),"")</f>
        <v/>
      </c>
      <c r="O59" s="33"/>
      <c r="P59" s="32"/>
      <c r="Q59" s="32"/>
    </row>
    <row r="60" spans="1:17" ht="15">
      <c r="A60" s="23">
        <v>54</v>
      </c>
      <c r="B60" s="30"/>
      <c r="C60" s="25" t="str">
        <f>IF(B60="","",INDEX(主数据!A:AD,MATCH(B60,主数据!A:A,0),9))</f>
        <v/>
      </c>
      <c r="D60" s="25" t="str">
        <f>IF(B60="","",INDEX(主数据!A:AD,MATCH(B60,主数据!A:A,0),11))</f>
        <v/>
      </c>
      <c r="E60" s="26" t="str">
        <f>IF(B60="","",INDEX(主数据!A:AD,MATCH(B60,主数据!A:A,0),2))</f>
        <v/>
      </c>
      <c r="F60" s="30"/>
      <c r="G60" s="29" t="str">
        <f>IF(B60="","",VLOOKUP(F:F,收费项目!A:B,2,0))</f>
        <v/>
      </c>
      <c r="H60" s="31"/>
      <c r="I60" s="31"/>
      <c r="J60" s="29" t="str">
        <f t="shared" si="4"/>
        <v/>
      </c>
      <c r="K60" s="29" t="str">
        <f>IF(H60="标准方式",IF(I60="","",IFERROR(IF(VLOOKUP(J:J,收费云数据导出!D:D,1,0)=J60,"相同","与合同不一样"),"与合同不一样")),"")</f>
        <v/>
      </c>
      <c r="L60" s="31"/>
      <c r="M60" s="29" t="str">
        <f t="shared" si="5"/>
        <v/>
      </c>
      <c r="N60" s="29" t="str">
        <f>IF(H60="定额",IF(L60="","",IFERROR(IF(VLOOKUP(M:M,收费云数据导出!G:G,1,0)=M60,"相同","与合同不一样"),"与合同不一样")),"")</f>
        <v/>
      </c>
      <c r="O60" s="33"/>
      <c r="P60" s="32"/>
      <c r="Q60" s="32"/>
    </row>
    <row r="61" spans="1:17" ht="15">
      <c r="A61" s="23">
        <v>55</v>
      </c>
      <c r="B61" s="30"/>
      <c r="C61" s="25" t="str">
        <f>IF(B61="","",INDEX(主数据!A:AD,MATCH(B61,主数据!A:A,0),9))</f>
        <v/>
      </c>
      <c r="D61" s="25" t="str">
        <f>IF(B61="","",INDEX(主数据!A:AD,MATCH(B61,主数据!A:A,0),11))</f>
        <v/>
      </c>
      <c r="E61" s="26" t="str">
        <f>IF(B61="","",INDEX(主数据!A:AD,MATCH(B61,主数据!A:A,0),2))</f>
        <v/>
      </c>
      <c r="F61" s="30"/>
      <c r="G61" s="29" t="str">
        <f>IF(B61="","",VLOOKUP(F:F,收费项目!A:B,2,0))</f>
        <v/>
      </c>
      <c r="H61" s="31"/>
      <c r="I61" s="31"/>
      <c r="J61" s="29" t="str">
        <f t="shared" si="4"/>
        <v/>
      </c>
      <c r="K61" s="29" t="str">
        <f>IF(H61="标准方式",IF(I61="","",IFERROR(IF(VLOOKUP(J:J,收费云数据导出!D:D,1,0)=J61,"相同","与合同不一样"),"与合同不一样")),"")</f>
        <v/>
      </c>
      <c r="L61" s="31"/>
      <c r="M61" s="29" t="str">
        <f t="shared" si="5"/>
        <v/>
      </c>
      <c r="N61" s="29" t="str">
        <f>IF(H61="定额",IF(L61="","",IFERROR(IF(VLOOKUP(M:M,收费云数据导出!G:G,1,0)=M61,"相同","与合同不一样"),"与合同不一样")),"")</f>
        <v/>
      </c>
      <c r="O61" s="33"/>
      <c r="P61" s="32"/>
      <c r="Q61" s="32"/>
    </row>
    <row r="62" spans="1:17" ht="15">
      <c r="A62" s="23">
        <v>56</v>
      </c>
      <c r="B62" s="30"/>
      <c r="C62" s="25" t="str">
        <f>IF(B62="","",INDEX(主数据!A:AD,MATCH(B62,主数据!A:A,0),9))</f>
        <v/>
      </c>
      <c r="D62" s="25" t="str">
        <f>IF(B62="","",INDEX(主数据!A:AD,MATCH(B62,主数据!A:A,0),11))</f>
        <v/>
      </c>
      <c r="E62" s="26" t="str">
        <f>IF(B62="","",INDEX(主数据!A:AD,MATCH(B62,主数据!A:A,0),2))</f>
        <v/>
      </c>
      <c r="F62" s="30"/>
      <c r="G62" s="29" t="str">
        <f>IF(B62="","",VLOOKUP(F:F,收费项目!A:B,2,0))</f>
        <v/>
      </c>
      <c r="H62" s="31"/>
      <c r="I62" s="31"/>
      <c r="J62" s="29" t="str">
        <f t="shared" si="4"/>
        <v/>
      </c>
      <c r="K62" s="29" t="str">
        <f>IF(H62="标准方式",IF(I62="","",IFERROR(IF(VLOOKUP(J:J,收费云数据导出!D:D,1,0)=J62,"相同","与合同不一样"),"与合同不一样")),"")</f>
        <v/>
      </c>
      <c r="L62" s="31"/>
      <c r="M62" s="29" t="str">
        <f t="shared" si="5"/>
        <v/>
      </c>
      <c r="N62" s="29" t="str">
        <f>IF(H62="定额",IF(L62="","",IFERROR(IF(VLOOKUP(M:M,收费云数据导出!G:G,1,0)=M62,"相同","与合同不一样"),"与合同不一样")),"")</f>
        <v/>
      </c>
      <c r="O62" s="33"/>
      <c r="P62" s="32"/>
      <c r="Q62" s="32"/>
    </row>
    <row r="63" spans="1:17" ht="15">
      <c r="A63" s="23">
        <v>57</v>
      </c>
      <c r="B63" s="30"/>
      <c r="C63" s="25" t="str">
        <f>IF(B63="","",INDEX(主数据!A:AD,MATCH(B63,主数据!A:A,0),9))</f>
        <v/>
      </c>
      <c r="D63" s="25" t="str">
        <f>IF(B63="","",INDEX(主数据!A:AD,MATCH(B63,主数据!A:A,0),11))</f>
        <v/>
      </c>
      <c r="E63" s="26" t="str">
        <f>IF(B63="","",INDEX(主数据!A:AD,MATCH(B63,主数据!A:A,0),2))</f>
        <v/>
      </c>
      <c r="F63" s="30"/>
      <c r="G63" s="29" t="str">
        <f>IF(B63="","",VLOOKUP(F:F,收费项目!A:B,2,0))</f>
        <v/>
      </c>
      <c r="H63" s="31"/>
      <c r="I63" s="31"/>
      <c r="J63" s="29" t="str">
        <f t="shared" si="4"/>
        <v/>
      </c>
      <c r="K63" s="29" t="str">
        <f>IF(H63="标准方式",IF(I63="","",IFERROR(IF(VLOOKUP(J:J,收费云数据导出!D:D,1,0)=J63,"相同","与合同不一样"),"与合同不一样")),"")</f>
        <v/>
      </c>
      <c r="L63" s="31"/>
      <c r="M63" s="29" t="str">
        <f t="shared" si="5"/>
        <v/>
      </c>
      <c r="N63" s="29" t="str">
        <f>IF(H63="定额",IF(L63="","",IFERROR(IF(VLOOKUP(M:M,收费云数据导出!G:G,1,0)=M63,"相同","与合同不一样"),"与合同不一样")),"")</f>
        <v/>
      </c>
      <c r="O63" s="33"/>
      <c r="P63" s="32"/>
      <c r="Q63" s="32"/>
    </row>
    <row r="64" spans="1:17" ht="15">
      <c r="A64" s="23">
        <v>58</v>
      </c>
      <c r="B64" s="30"/>
      <c r="C64" s="25" t="str">
        <f>IF(B64="","",INDEX(主数据!A:AD,MATCH(B64,主数据!A:A,0),9))</f>
        <v/>
      </c>
      <c r="D64" s="25" t="str">
        <f>IF(B64="","",INDEX(主数据!A:AD,MATCH(B64,主数据!A:A,0),11))</f>
        <v/>
      </c>
      <c r="E64" s="26" t="str">
        <f>IF(B64="","",INDEX(主数据!A:AD,MATCH(B64,主数据!A:A,0),2))</f>
        <v/>
      </c>
      <c r="F64" s="30"/>
      <c r="G64" s="29" t="str">
        <f>IF(B64="","",VLOOKUP(F:F,收费项目!A:B,2,0))</f>
        <v/>
      </c>
      <c r="H64" s="31"/>
      <c r="I64" s="31"/>
      <c r="J64" s="29" t="str">
        <f t="shared" si="4"/>
        <v/>
      </c>
      <c r="K64" s="29" t="str">
        <f>IF(H64="标准方式",IF(I64="","",IFERROR(IF(VLOOKUP(J:J,收费云数据导出!D:D,1,0)=J64,"相同","与合同不一样"),"与合同不一样")),"")</f>
        <v/>
      </c>
      <c r="L64" s="31"/>
      <c r="M64" s="29" t="str">
        <f t="shared" si="5"/>
        <v/>
      </c>
      <c r="N64" s="29" t="str">
        <f>IF(H64="定额",IF(L64="","",IFERROR(IF(VLOOKUP(M:M,收费云数据导出!G:G,1,0)=M64,"相同","与合同不一样"),"与合同不一样")),"")</f>
        <v/>
      </c>
      <c r="O64" s="33"/>
      <c r="P64" s="32"/>
      <c r="Q64" s="32"/>
    </row>
    <row r="65" spans="1:17" ht="15">
      <c r="A65" s="23">
        <v>59</v>
      </c>
      <c r="B65" s="30"/>
      <c r="C65" s="25" t="str">
        <f>IF(B65="","",INDEX(主数据!A:AD,MATCH(B65,主数据!A:A,0),9))</f>
        <v/>
      </c>
      <c r="D65" s="25" t="str">
        <f>IF(B65="","",INDEX(主数据!A:AD,MATCH(B65,主数据!A:A,0),11))</f>
        <v/>
      </c>
      <c r="E65" s="26" t="str">
        <f>IF(B65="","",INDEX(主数据!A:AD,MATCH(B65,主数据!A:A,0),2))</f>
        <v/>
      </c>
      <c r="F65" s="30"/>
      <c r="G65" s="29" t="str">
        <f>IF(B65="","",VLOOKUP(F:F,收费项目!A:B,2,0))</f>
        <v/>
      </c>
      <c r="H65" s="31"/>
      <c r="I65" s="31"/>
      <c r="J65" s="29" t="str">
        <f t="shared" si="4"/>
        <v/>
      </c>
      <c r="K65" s="29" t="str">
        <f>IF(H65="标准方式",IF(I65="","",IFERROR(IF(VLOOKUP(J:J,收费云数据导出!D:D,1,0)=J65,"相同","与合同不一样"),"与合同不一样")),"")</f>
        <v/>
      </c>
      <c r="L65" s="31"/>
      <c r="M65" s="29" t="str">
        <f t="shared" si="5"/>
        <v/>
      </c>
      <c r="N65" s="29" t="str">
        <f>IF(H65="定额",IF(L65="","",IFERROR(IF(VLOOKUP(M:M,收费云数据导出!G:G,1,0)=M65,"相同","与合同不一样"),"与合同不一样")),"")</f>
        <v/>
      </c>
      <c r="O65" s="33"/>
      <c r="P65" s="32"/>
      <c r="Q65" s="32"/>
    </row>
    <row r="66" spans="1:17" ht="15">
      <c r="A66" s="23">
        <v>60</v>
      </c>
      <c r="B66" s="30"/>
      <c r="C66" s="25" t="str">
        <f>IF(B66="","",INDEX(主数据!A:AD,MATCH(B66,主数据!A:A,0),9))</f>
        <v/>
      </c>
      <c r="D66" s="25" t="str">
        <f>IF(B66="","",INDEX(主数据!A:AD,MATCH(B66,主数据!A:A,0),11))</f>
        <v/>
      </c>
      <c r="E66" s="26" t="str">
        <f>IF(B66="","",INDEX(主数据!A:AD,MATCH(B66,主数据!A:A,0),2))</f>
        <v/>
      </c>
      <c r="F66" s="30"/>
      <c r="G66" s="29" t="str">
        <f>IF(B66="","",VLOOKUP(F:F,收费项目!A:B,2,0))</f>
        <v/>
      </c>
      <c r="H66" s="31"/>
      <c r="I66" s="31"/>
      <c r="J66" s="29" t="str">
        <f t="shared" si="4"/>
        <v/>
      </c>
      <c r="K66" s="29" t="str">
        <f>IF(H66="标准方式",IF(I66="","",IFERROR(IF(VLOOKUP(J:J,收费云数据导出!D:D,1,0)=J66,"相同","与合同不一样"),"与合同不一样")),"")</f>
        <v/>
      </c>
      <c r="L66" s="31"/>
      <c r="M66" s="29" t="str">
        <f t="shared" si="5"/>
        <v/>
      </c>
      <c r="N66" s="29" t="str">
        <f>IF(H66="定额",IF(L66="","",IFERROR(IF(VLOOKUP(M:M,收费云数据导出!G:G,1,0)=M66,"相同","与合同不一样"),"与合同不一样")),"")</f>
        <v/>
      </c>
      <c r="O66" s="33"/>
      <c r="P66" s="32"/>
      <c r="Q66" s="32"/>
    </row>
    <row r="67" spans="1:17" ht="15">
      <c r="A67" s="23">
        <v>61</v>
      </c>
      <c r="B67" s="30"/>
      <c r="C67" s="25" t="str">
        <f>IF(B67="","",INDEX(主数据!A:AD,MATCH(B67,主数据!A:A,0),9))</f>
        <v/>
      </c>
      <c r="D67" s="25" t="str">
        <f>IF(B67="","",INDEX(主数据!A:AD,MATCH(B67,主数据!A:A,0),11))</f>
        <v/>
      </c>
      <c r="E67" s="26" t="str">
        <f>IF(B67="","",INDEX(主数据!A:AD,MATCH(B67,主数据!A:A,0),2))</f>
        <v/>
      </c>
      <c r="F67" s="30"/>
      <c r="G67" s="29" t="str">
        <f>IF(B67="","",VLOOKUP(F:F,收费项目!A:B,2,0))</f>
        <v/>
      </c>
      <c r="H67" s="31"/>
      <c r="I67" s="31"/>
      <c r="J67" s="29" t="str">
        <f t="shared" si="4"/>
        <v/>
      </c>
      <c r="K67" s="29" t="str">
        <f>IF(H67="标准方式",IF(I67="","",IFERROR(IF(VLOOKUP(J:J,收费云数据导出!D:D,1,0)=J67,"相同","与合同不一样"),"与合同不一样")),"")</f>
        <v/>
      </c>
      <c r="L67" s="31"/>
      <c r="M67" s="29" t="str">
        <f t="shared" si="5"/>
        <v/>
      </c>
      <c r="N67" s="29" t="str">
        <f>IF(H67="定额",IF(L67="","",IFERROR(IF(VLOOKUP(M:M,收费云数据导出!G:G,1,0)=M67,"相同","与合同不一样"),"与合同不一样")),"")</f>
        <v/>
      </c>
      <c r="O67" s="33"/>
      <c r="P67" s="32"/>
      <c r="Q67" s="32"/>
    </row>
    <row r="68" spans="1:17" ht="15">
      <c r="A68" s="23">
        <v>62</v>
      </c>
      <c r="B68" s="30"/>
      <c r="C68" s="25" t="str">
        <f>IF(B68="","",INDEX(主数据!A:AD,MATCH(B68,主数据!A:A,0),9))</f>
        <v/>
      </c>
      <c r="D68" s="25" t="str">
        <f>IF(B68="","",INDEX(主数据!A:AD,MATCH(B68,主数据!A:A,0),11))</f>
        <v/>
      </c>
      <c r="E68" s="26" t="str">
        <f>IF(B68="","",INDEX(主数据!A:AD,MATCH(B68,主数据!A:A,0),2))</f>
        <v/>
      </c>
      <c r="F68" s="30"/>
      <c r="G68" s="29" t="str">
        <f>IF(B68="","",VLOOKUP(F:F,收费项目!A:B,2,0))</f>
        <v/>
      </c>
      <c r="H68" s="31"/>
      <c r="I68" s="31"/>
      <c r="J68" s="29" t="str">
        <f t="shared" si="4"/>
        <v/>
      </c>
      <c r="K68" s="29" t="str">
        <f>IF(H68="标准方式",IF(I68="","",IFERROR(IF(VLOOKUP(J:J,收费云数据导出!D:D,1,0)=J68,"相同","与合同不一样"),"与合同不一样")),"")</f>
        <v/>
      </c>
      <c r="L68" s="31"/>
      <c r="M68" s="29" t="str">
        <f t="shared" si="5"/>
        <v/>
      </c>
      <c r="N68" s="29" t="str">
        <f>IF(H68="定额",IF(L68="","",IFERROR(IF(VLOOKUP(M:M,收费云数据导出!G:G,1,0)=M68,"相同","与合同不一样"),"与合同不一样")),"")</f>
        <v/>
      </c>
      <c r="O68" s="33"/>
      <c r="P68" s="32"/>
      <c r="Q68" s="32"/>
    </row>
    <row r="69" spans="1:17" ht="15">
      <c r="A69" s="23">
        <v>63</v>
      </c>
      <c r="B69" s="30"/>
      <c r="C69" s="25" t="str">
        <f>IF(B69="","",INDEX(主数据!A:AD,MATCH(B69,主数据!A:A,0),9))</f>
        <v/>
      </c>
      <c r="D69" s="25" t="str">
        <f>IF(B69="","",INDEX(主数据!A:AD,MATCH(B69,主数据!A:A,0),11))</f>
        <v/>
      </c>
      <c r="E69" s="26" t="str">
        <f>IF(B69="","",INDEX(主数据!A:AD,MATCH(B69,主数据!A:A,0),2))</f>
        <v/>
      </c>
      <c r="F69" s="30"/>
      <c r="G69" s="29" t="str">
        <f>IF(B69="","",VLOOKUP(F:F,收费项目!A:B,2,0))</f>
        <v/>
      </c>
      <c r="H69" s="31"/>
      <c r="I69" s="31"/>
      <c r="J69" s="29" t="str">
        <f t="shared" si="4"/>
        <v/>
      </c>
      <c r="K69" s="29" t="str">
        <f>IF(H69="标准方式",IF(I69="","",IFERROR(IF(VLOOKUP(J:J,收费云数据导出!D:D,1,0)=J69,"相同","与合同不一样"),"与合同不一样")),"")</f>
        <v/>
      </c>
      <c r="L69" s="31"/>
      <c r="M69" s="29" t="str">
        <f t="shared" si="5"/>
        <v/>
      </c>
      <c r="N69" s="29" t="str">
        <f>IF(H69="定额",IF(L69="","",IFERROR(IF(VLOOKUP(M:M,收费云数据导出!G:G,1,0)=M69,"相同","与合同不一样"),"与合同不一样")),"")</f>
        <v/>
      </c>
      <c r="O69" s="33"/>
      <c r="P69" s="32"/>
      <c r="Q69" s="32"/>
    </row>
    <row r="70" spans="1:17" ht="15">
      <c r="A70" s="23">
        <v>64</v>
      </c>
      <c r="B70" s="30"/>
      <c r="C70" s="25" t="str">
        <f>IF(B70="","",INDEX(主数据!A:AD,MATCH(B70,主数据!A:A,0),9))</f>
        <v/>
      </c>
      <c r="D70" s="25" t="str">
        <f>IF(B70="","",INDEX(主数据!A:AD,MATCH(B70,主数据!A:A,0),11))</f>
        <v/>
      </c>
      <c r="E70" s="26" t="str">
        <f>IF(B70="","",INDEX(主数据!A:AD,MATCH(B70,主数据!A:A,0),2))</f>
        <v/>
      </c>
      <c r="F70" s="30"/>
      <c r="G70" s="29" t="str">
        <f>IF(B70="","",VLOOKUP(F:F,收费项目!A:B,2,0))</f>
        <v/>
      </c>
      <c r="H70" s="31"/>
      <c r="I70" s="31"/>
      <c r="J70" s="29" t="str">
        <f t="shared" si="4"/>
        <v/>
      </c>
      <c r="K70" s="29" t="str">
        <f>IF(H70="标准方式",IF(I70="","",IFERROR(IF(VLOOKUP(J:J,收费云数据导出!D:D,1,0)=J70,"相同","与合同不一样"),"与合同不一样")),"")</f>
        <v/>
      </c>
      <c r="L70" s="31"/>
      <c r="M70" s="29" t="str">
        <f t="shared" si="5"/>
        <v/>
      </c>
      <c r="N70" s="29" t="str">
        <f>IF(H70="定额",IF(L70="","",IFERROR(IF(VLOOKUP(M:M,收费云数据导出!G:G,1,0)=M70,"相同","与合同不一样"),"与合同不一样")),"")</f>
        <v/>
      </c>
      <c r="O70" s="33"/>
      <c r="P70" s="32"/>
      <c r="Q70" s="32"/>
    </row>
    <row r="71" spans="1:17" ht="15">
      <c r="A71" s="23">
        <v>65</v>
      </c>
      <c r="B71" s="30"/>
      <c r="C71" s="25" t="str">
        <f>IF(B71="","",INDEX(主数据!A:AD,MATCH(B71,主数据!A:A,0),9))</f>
        <v/>
      </c>
      <c r="D71" s="25" t="str">
        <f>IF(B71="","",INDEX(主数据!A:AD,MATCH(B71,主数据!A:A,0),11))</f>
        <v/>
      </c>
      <c r="E71" s="26" t="str">
        <f>IF(B71="","",INDEX(主数据!A:AD,MATCH(B71,主数据!A:A,0),2))</f>
        <v/>
      </c>
      <c r="F71" s="30"/>
      <c r="G71" s="29" t="str">
        <f>IF(B71="","",VLOOKUP(F:F,收费项目!A:B,2,0))</f>
        <v/>
      </c>
      <c r="H71" s="31"/>
      <c r="I71" s="31"/>
      <c r="J71" s="29" t="str">
        <f t="shared" si="4"/>
        <v/>
      </c>
      <c r="K71" s="29" t="str">
        <f>IF(H71="标准方式",IF(I71="","",IFERROR(IF(VLOOKUP(J:J,收费云数据导出!D:D,1,0)=J71,"相同","与合同不一样"),"与合同不一样")),"")</f>
        <v/>
      </c>
      <c r="L71" s="31"/>
      <c r="M71" s="29" t="str">
        <f t="shared" si="5"/>
        <v/>
      </c>
      <c r="N71" s="29" t="str">
        <f>IF(H71="定额",IF(L71="","",IFERROR(IF(VLOOKUP(M:M,收费云数据导出!G:G,1,0)=M71,"相同","与合同不一样"),"与合同不一样")),"")</f>
        <v/>
      </c>
      <c r="O71" s="33"/>
      <c r="P71" s="32"/>
      <c r="Q71" s="32"/>
    </row>
    <row r="72" spans="1:17" ht="15">
      <c r="A72" s="23">
        <v>66</v>
      </c>
      <c r="B72" s="30"/>
      <c r="C72" s="25" t="str">
        <f>IF(B72="","",INDEX(主数据!A:AD,MATCH(B72,主数据!A:A,0),9))</f>
        <v/>
      </c>
      <c r="D72" s="25" t="str">
        <f>IF(B72="","",INDEX(主数据!A:AD,MATCH(B72,主数据!A:A,0),11))</f>
        <v/>
      </c>
      <c r="E72" s="26" t="str">
        <f>IF(B72="","",INDEX(主数据!A:AD,MATCH(B72,主数据!A:A,0),2))</f>
        <v/>
      </c>
      <c r="F72" s="30"/>
      <c r="G72" s="29" t="str">
        <f>IF(B72="","",VLOOKUP(F:F,收费项目!A:B,2,0))</f>
        <v/>
      </c>
      <c r="H72" s="31"/>
      <c r="I72" s="31"/>
      <c r="J72" s="29" t="str">
        <f t="shared" ref="J72:J135" si="6">IF(H72="标准方式",IF(I72="","",B72&amp;G72&amp;H72&amp;I72),"")</f>
        <v/>
      </c>
      <c r="K72" s="29" t="str">
        <f>IF(H72="标准方式",IF(I72="","",IFERROR(IF(VLOOKUP(J:J,收费云数据导出!D:D,1,0)=J72,"相同","与合同不一样"),"与合同不一样")),"")</f>
        <v/>
      </c>
      <c r="L72" s="31"/>
      <c r="M72" s="29" t="str">
        <f t="shared" ref="M72:M135" si="7">IF(H72="定额",IF(L72="","",B72&amp;G72&amp;H72&amp;L72),"")</f>
        <v/>
      </c>
      <c r="N72" s="29" t="str">
        <f>IF(H72="定额",IF(L72="","",IFERROR(IF(VLOOKUP(M:M,收费云数据导出!G:G,1,0)=M72,"相同","与合同不一样"),"与合同不一样")),"")</f>
        <v/>
      </c>
      <c r="O72" s="33"/>
      <c r="P72" s="32"/>
      <c r="Q72" s="32"/>
    </row>
    <row r="73" spans="1:17" ht="15">
      <c r="A73" s="23">
        <v>67</v>
      </c>
      <c r="B73" s="30"/>
      <c r="C73" s="25" t="str">
        <f>IF(B73="","",INDEX(主数据!A:AD,MATCH(B73,主数据!A:A,0),9))</f>
        <v/>
      </c>
      <c r="D73" s="25" t="str">
        <f>IF(B73="","",INDEX(主数据!A:AD,MATCH(B73,主数据!A:A,0),11))</f>
        <v/>
      </c>
      <c r="E73" s="26" t="str">
        <f>IF(B73="","",INDEX(主数据!A:AD,MATCH(B73,主数据!A:A,0),2))</f>
        <v/>
      </c>
      <c r="F73" s="30"/>
      <c r="G73" s="29" t="str">
        <f>IF(B73="","",VLOOKUP(F:F,收费项目!A:B,2,0))</f>
        <v/>
      </c>
      <c r="H73" s="31"/>
      <c r="I73" s="31"/>
      <c r="J73" s="29" t="str">
        <f t="shared" si="6"/>
        <v/>
      </c>
      <c r="K73" s="29" t="str">
        <f>IF(H73="标准方式",IF(I73="","",IFERROR(IF(VLOOKUP(J:J,收费云数据导出!D:D,1,0)=J73,"相同","与合同不一样"),"与合同不一样")),"")</f>
        <v/>
      </c>
      <c r="L73" s="31"/>
      <c r="M73" s="29" t="str">
        <f t="shared" si="7"/>
        <v/>
      </c>
      <c r="N73" s="29" t="str">
        <f>IF(H73="定额",IF(L73="","",IFERROR(IF(VLOOKUP(M:M,收费云数据导出!G:G,1,0)=M73,"相同","与合同不一样"),"与合同不一样")),"")</f>
        <v/>
      </c>
      <c r="O73" s="33"/>
      <c r="P73" s="32"/>
      <c r="Q73" s="32"/>
    </row>
    <row r="74" spans="1:17" ht="15">
      <c r="A74" s="23">
        <v>68</v>
      </c>
      <c r="B74" s="30"/>
      <c r="C74" s="25" t="str">
        <f>IF(B74="","",INDEX(主数据!A:AD,MATCH(B74,主数据!A:A,0),9))</f>
        <v/>
      </c>
      <c r="D74" s="25" t="str">
        <f>IF(B74="","",INDEX(主数据!A:AD,MATCH(B74,主数据!A:A,0),11))</f>
        <v/>
      </c>
      <c r="E74" s="26" t="str">
        <f>IF(B74="","",INDEX(主数据!A:AD,MATCH(B74,主数据!A:A,0),2))</f>
        <v/>
      </c>
      <c r="F74" s="30"/>
      <c r="G74" s="29" t="str">
        <f>IF(B74="","",VLOOKUP(F:F,收费项目!A:B,2,0))</f>
        <v/>
      </c>
      <c r="H74" s="31"/>
      <c r="I74" s="31"/>
      <c r="J74" s="29" t="str">
        <f t="shared" si="6"/>
        <v/>
      </c>
      <c r="K74" s="29" t="str">
        <f>IF(H74="标准方式",IF(I74="","",IFERROR(IF(VLOOKUP(J:J,收费云数据导出!D:D,1,0)=J74,"相同","与合同不一样"),"与合同不一样")),"")</f>
        <v/>
      </c>
      <c r="L74" s="31"/>
      <c r="M74" s="29" t="str">
        <f t="shared" si="7"/>
        <v/>
      </c>
      <c r="N74" s="29" t="str">
        <f>IF(H74="定额",IF(L74="","",IFERROR(IF(VLOOKUP(M:M,收费云数据导出!G:G,1,0)=M74,"相同","与合同不一样"),"与合同不一样")),"")</f>
        <v/>
      </c>
      <c r="O74" s="33"/>
      <c r="P74" s="32"/>
      <c r="Q74" s="32"/>
    </row>
    <row r="75" spans="1:17" ht="15">
      <c r="A75" s="23">
        <v>69</v>
      </c>
      <c r="B75" s="30"/>
      <c r="C75" s="25" t="str">
        <f>IF(B75="","",INDEX(主数据!A:AD,MATCH(B75,主数据!A:A,0),9))</f>
        <v/>
      </c>
      <c r="D75" s="25" t="str">
        <f>IF(B75="","",INDEX(主数据!A:AD,MATCH(B75,主数据!A:A,0),11))</f>
        <v/>
      </c>
      <c r="E75" s="26" t="str">
        <f>IF(B75="","",INDEX(主数据!A:AD,MATCH(B75,主数据!A:A,0),2))</f>
        <v/>
      </c>
      <c r="F75" s="30"/>
      <c r="G75" s="29" t="str">
        <f>IF(B75="","",VLOOKUP(F:F,收费项目!A:B,2,0))</f>
        <v/>
      </c>
      <c r="H75" s="31"/>
      <c r="I75" s="31"/>
      <c r="J75" s="29" t="str">
        <f t="shared" si="6"/>
        <v/>
      </c>
      <c r="K75" s="29" t="str">
        <f>IF(H75="标准方式",IF(I75="","",IFERROR(IF(VLOOKUP(J:J,收费云数据导出!D:D,1,0)=J75,"相同","与合同不一样"),"与合同不一样")),"")</f>
        <v/>
      </c>
      <c r="L75" s="31"/>
      <c r="M75" s="29" t="str">
        <f t="shared" si="7"/>
        <v/>
      </c>
      <c r="N75" s="29" t="str">
        <f>IF(H75="定额",IF(L75="","",IFERROR(IF(VLOOKUP(M:M,收费云数据导出!G:G,1,0)=M75,"相同","与合同不一样"),"与合同不一样")),"")</f>
        <v/>
      </c>
      <c r="O75" s="33"/>
      <c r="P75" s="32"/>
      <c r="Q75" s="32"/>
    </row>
    <row r="76" spans="1:17" ht="15">
      <c r="A76" s="23">
        <v>70</v>
      </c>
      <c r="B76" s="30"/>
      <c r="C76" s="25" t="str">
        <f>IF(B76="","",INDEX(主数据!A:AD,MATCH(B76,主数据!A:A,0),9))</f>
        <v/>
      </c>
      <c r="D76" s="25" t="str">
        <f>IF(B76="","",INDEX(主数据!A:AD,MATCH(B76,主数据!A:A,0),11))</f>
        <v/>
      </c>
      <c r="E76" s="26" t="str">
        <f>IF(B76="","",INDEX(主数据!A:AD,MATCH(B76,主数据!A:A,0),2))</f>
        <v/>
      </c>
      <c r="F76" s="30"/>
      <c r="G76" s="29" t="str">
        <f>IF(B76="","",VLOOKUP(F:F,收费项目!A:B,2,0))</f>
        <v/>
      </c>
      <c r="H76" s="31"/>
      <c r="I76" s="31"/>
      <c r="J76" s="29" t="str">
        <f t="shared" si="6"/>
        <v/>
      </c>
      <c r="K76" s="29" t="str">
        <f>IF(H76="标准方式",IF(I76="","",IFERROR(IF(VLOOKUP(J:J,收费云数据导出!D:D,1,0)=J76,"相同","与合同不一样"),"与合同不一样")),"")</f>
        <v/>
      </c>
      <c r="L76" s="31"/>
      <c r="M76" s="29" t="str">
        <f t="shared" si="7"/>
        <v/>
      </c>
      <c r="N76" s="29" t="str">
        <f>IF(H76="定额",IF(L76="","",IFERROR(IF(VLOOKUP(M:M,收费云数据导出!G:G,1,0)=M76,"相同","与合同不一样"),"与合同不一样")),"")</f>
        <v/>
      </c>
      <c r="O76" s="33"/>
      <c r="P76" s="32"/>
      <c r="Q76" s="32"/>
    </row>
    <row r="77" spans="1:17" ht="15">
      <c r="A77" s="23">
        <v>71</v>
      </c>
      <c r="B77" s="30"/>
      <c r="C77" s="25" t="str">
        <f>IF(B77="","",INDEX(主数据!A:AD,MATCH(B77,主数据!A:A,0),9))</f>
        <v/>
      </c>
      <c r="D77" s="25" t="str">
        <f>IF(B77="","",INDEX(主数据!A:AD,MATCH(B77,主数据!A:A,0),11))</f>
        <v/>
      </c>
      <c r="E77" s="26" t="str">
        <f>IF(B77="","",INDEX(主数据!A:AD,MATCH(B77,主数据!A:A,0),2))</f>
        <v/>
      </c>
      <c r="F77" s="30"/>
      <c r="G77" s="29" t="str">
        <f>IF(B77="","",VLOOKUP(F:F,收费项目!A:B,2,0))</f>
        <v/>
      </c>
      <c r="H77" s="31"/>
      <c r="I77" s="31"/>
      <c r="J77" s="29" t="str">
        <f t="shared" si="6"/>
        <v/>
      </c>
      <c r="K77" s="29" t="str">
        <f>IF(H77="标准方式",IF(I77="","",IFERROR(IF(VLOOKUP(J:J,收费云数据导出!D:D,1,0)=J77,"相同","与合同不一样"),"与合同不一样")),"")</f>
        <v/>
      </c>
      <c r="L77" s="31"/>
      <c r="M77" s="29" t="str">
        <f t="shared" si="7"/>
        <v/>
      </c>
      <c r="N77" s="29" t="str">
        <f>IF(H77="定额",IF(L77="","",IFERROR(IF(VLOOKUP(M:M,收费云数据导出!G:G,1,0)=M77,"相同","与合同不一样"),"与合同不一样")),"")</f>
        <v/>
      </c>
      <c r="O77" s="33"/>
      <c r="P77" s="32"/>
      <c r="Q77" s="32"/>
    </row>
    <row r="78" spans="1:17" ht="15">
      <c r="A78" s="23">
        <v>72</v>
      </c>
      <c r="B78" s="30"/>
      <c r="C78" s="25" t="str">
        <f>IF(B78="","",INDEX(主数据!A:AD,MATCH(B78,主数据!A:A,0),9))</f>
        <v/>
      </c>
      <c r="D78" s="25" t="str">
        <f>IF(B78="","",INDEX(主数据!A:AD,MATCH(B78,主数据!A:A,0),11))</f>
        <v/>
      </c>
      <c r="E78" s="26" t="str">
        <f>IF(B78="","",INDEX(主数据!A:AD,MATCH(B78,主数据!A:A,0),2))</f>
        <v/>
      </c>
      <c r="F78" s="30"/>
      <c r="G78" s="29" t="str">
        <f>IF(B78="","",VLOOKUP(F:F,收费项目!A:B,2,0))</f>
        <v/>
      </c>
      <c r="H78" s="31"/>
      <c r="I78" s="31"/>
      <c r="J78" s="29" t="str">
        <f t="shared" si="6"/>
        <v/>
      </c>
      <c r="K78" s="29" t="str">
        <f>IF(H78="标准方式",IF(I78="","",IFERROR(IF(VLOOKUP(J:J,收费云数据导出!D:D,1,0)=J78,"相同","与合同不一样"),"与合同不一样")),"")</f>
        <v/>
      </c>
      <c r="L78" s="31"/>
      <c r="M78" s="29" t="str">
        <f t="shared" si="7"/>
        <v/>
      </c>
      <c r="N78" s="29" t="str">
        <f>IF(H78="定额",IF(L78="","",IFERROR(IF(VLOOKUP(M:M,收费云数据导出!G:G,1,0)=M78,"相同","与合同不一样"),"与合同不一样")),"")</f>
        <v/>
      </c>
      <c r="O78" s="33"/>
      <c r="P78" s="32"/>
      <c r="Q78" s="32"/>
    </row>
    <row r="79" spans="1:17" ht="15">
      <c r="A79" s="23">
        <v>73</v>
      </c>
      <c r="B79" s="30"/>
      <c r="C79" s="25" t="str">
        <f>IF(B79="","",INDEX(主数据!A:AD,MATCH(B79,主数据!A:A,0),9))</f>
        <v/>
      </c>
      <c r="D79" s="25" t="str">
        <f>IF(B79="","",INDEX(主数据!A:AD,MATCH(B79,主数据!A:A,0),11))</f>
        <v/>
      </c>
      <c r="E79" s="26" t="str">
        <f>IF(B79="","",INDEX(主数据!A:AD,MATCH(B79,主数据!A:A,0),2))</f>
        <v/>
      </c>
      <c r="F79" s="30"/>
      <c r="G79" s="29" t="str">
        <f>IF(B79="","",VLOOKUP(F:F,收费项目!A:B,2,0))</f>
        <v/>
      </c>
      <c r="H79" s="31"/>
      <c r="I79" s="31"/>
      <c r="J79" s="29" t="str">
        <f t="shared" si="6"/>
        <v/>
      </c>
      <c r="K79" s="29" t="str">
        <f>IF(H79="标准方式",IF(I79="","",IFERROR(IF(VLOOKUP(J:J,收费云数据导出!D:D,1,0)=J79,"相同","与合同不一样"),"与合同不一样")),"")</f>
        <v/>
      </c>
      <c r="L79" s="31"/>
      <c r="M79" s="29" t="str">
        <f t="shared" si="7"/>
        <v/>
      </c>
      <c r="N79" s="29" t="str">
        <f>IF(H79="定额",IF(L79="","",IFERROR(IF(VLOOKUP(M:M,收费云数据导出!G:G,1,0)=M79,"相同","与合同不一样"),"与合同不一样")),"")</f>
        <v/>
      </c>
      <c r="O79" s="33"/>
      <c r="P79" s="32"/>
      <c r="Q79" s="32"/>
    </row>
    <row r="80" spans="1:17" ht="15">
      <c r="A80" s="23">
        <v>74</v>
      </c>
      <c r="B80" s="30"/>
      <c r="C80" s="25" t="str">
        <f>IF(B80="","",INDEX(主数据!A:AD,MATCH(B80,主数据!A:A,0),9))</f>
        <v/>
      </c>
      <c r="D80" s="25" t="str">
        <f>IF(B80="","",INDEX(主数据!A:AD,MATCH(B80,主数据!A:A,0),11))</f>
        <v/>
      </c>
      <c r="E80" s="26" t="str">
        <f>IF(B80="","",INDEX(主数据!A:AD,MATCH(B80,主数据!A:A,0),2))</f>
        <v/>
      </c>
      <c r="F80" s="30"/>
      <c r="G80" s="29" t="str">
        <f>IF(B80="","",VLOOKUP(F:F,收费项目!A:B,2,0))</f>
        <v/>
      </c>
      <c r="H80" s="31"/>
      <c r="I80" s="31"/>
      <c r="J80" s="29" t="str">
        <f t="shared" si="6"/>
        <v/>
      </c>
      <c r="K80" s="29" t="str">
        <f>IF(H80="标准方式",IF(I80="","",IFERROR(IF(VLOOKUP(J:J,收费云数据导出!D:D,1,0)=J80,"相同","与合同不一样"),"与合同不一样")),"")</f>
        <v/>
      </c>
      <c r="L80" s="31"/>
      <c r="M80" s="29" t="str">
        <f t="shared" si="7"/>
        <v/>
      </c>
      <c r="N80" s="29" t="str">
        <f>IF(H80="定额",IF(L80="","",IFERROR(IF(VLOOKUP(M:M,收费云数据导出!G:G,1,0)=M80,"相同","与合同不一样"),"与合同不一样")),"")</f>
        <v/>
      </c>
      <c r="O80" s="33"/>
      <c r="P80" s="32"/>
      <c r="Q80" s="32"/>
    </row>
    <row r="81" spans="1:17" ht="15">
      <c r="A81" s="23">
        <v>75</v>
      </c>
      <c r="B81" s="30"/>
      <c r="C81" s="25" t="str">
        <f>IF(B81="","",INDEX(主数据!A:AD,MATCH(B81,主数据!A:A,0),9))</f>
        <v/>
      </c>
      <c r="D81" s="25" t="str">
        <f>IF(B81="","",INDEX(主数据!A:AD,MATCH(B81,主数据!A:A,0),11))</f>
        <v/>
      </c>
      <c r="E81" s="26" t="str">
        <f>IF(B81="","",INDEX(主数据!A:AD,MATCH(B81,主数据!A:A,0),2))</f>
        <v/>
      </c>
      <c r="F81" s="30"/>
      <c r="G81" s="29" t="str">
        <f>IF(B81="","",VLOOKUP(F:F,收费项目!A:B,2,0))</f>
        <v/>
      </c>
      <c r="H81" s="31"/>
      <c r="I81" s="31"/>
      <c r="J81" s="29" t="str">
        <f t="shared" si="6"/>
        <v/>
      </c>
      <c r="K81" s="29" t="str">
        <f>IF(H81="标准方式",IF(I81="","",IFERROR(IF(VLOOKUP(J:J,收费云数据导出!D:D,1,0)=J81,"相同","与合同不一样"),"与合同不一样")),"")</f>
        <v/>
      </c>
      <c r="L81" s="31"/>
      <c r="M81" s="29" t="str">
        <f t="shared" si="7"/>
        <v/>
      </c>
      <c r="N81" s="29" t="str">
        <f>IF(H81="定额",IF(L81="","",IFERROR(IF(VLOOKUP(M:M,收费云数据导出!G:G,1,0)=M81,"相同","与合同不一样"),"与合同不一样")),"")</f>
        <v/>
      </c>
      <c r="O81" s="33"/>
      <c r="P81" s="32"/>
      <c r="Q81" s="32"/>
    </row>
    <row r="82" spans="1:17" ht="15">
      <c r="A82" s="23">
        <v>76</v>
      </c>
      <c r="B82" s="30"/>
      <c r="C82" s="25" t="str">
        <f>IF(B82="","",INDEX(主数据!A:AD,MATCH(B82,主数据!A:A,0),9))</f>
        <v/>
      </c>
      <c r="D82" s="25" t="str">
        <f>IF(B82="","",INDEX(主数据!A:AD,MATCH(B82,主数据!A:A,0),11))</f>
        <v/>
      </c>
      <c r="E82" s="26" t="str">
        <f>IF(B82="","",INDEX(主数据!A:AD,MATCH(B82,主数据!A:A,0),2))</f>
        <v/>
      </c>
      <c r="F82" s="30"/>
      <c r="G82" s="29" t="str">
        <f>IF(B82="","",VLOOKUP(F:F,收费项目!A:B,2,0))</f>
        <v/>
      </c>
      <c r="H82" s="31"/>
      <c r="I82" s="31"/>
      <c r="J82" s="29" t="str">
        <f t="shared" si="6"/>
        <v/>
      </c>
      <c r="K82" s="29" t="str">
        <f>IF(H82="标准方式",IF(I82="","",IFERROR(IF(VLOOKUP(J:J,收费云数据导出!D:D,1,0)=J82,"相同","与合同不一样"),"与合同不一样")),"")</f>
        <v/>
      </c>
      <c r="L82" s="31"/>
      <c r="M82" s="29" t="str">
        <f t="shared" si="7"/>
        <v/>
      </c>
      <c r="N82" s="29" t="str">
        <f>IF(H82="定额",IF(L82="","",IFERROR(IF(VLOOKUP(M:M,收费云数据导出!G:G,1,0)=M82,"相同","与合同不一样"),"与合同不一样")),"")</f>
        <v/>
      </c>
      <c r="O82" s="33"/>
      <c r="P82" s="32"/>
      <c r="Q82" s="32"/>
    </row>
    <row r="83" spans="1:17" ht="15">
      <c r="A83" s="23">
        <v>77</v>
      </c>
      <c r="B83" s="30"/>
      <c r="C83" s="25" t="str">
        <f>IF(B83="","",INDEX(主数据!A:AD,MATCH(B83,主数据!A:A,0),9))</f>
        <v/>
      </c>
      <c r="D83" s="25" t="str">
        <f>IF(B83="","",INDEX(主数据!A:AD,MATCH(B83,主数据!A:A,0),11))</f>
        <v/>
      </c>
      <c r="E83" s="26" t="str">
        <f>IF(B83="","",INDEX(主数据!A:AD,MATCH(B83,主数据!A:A,0),2))</f>
        <v/>
      </c>
      <c r="F83" s="30"/>
      <c r="G83" s="29" t="str">
        <f>IF(B83="","",VLOOKUP(F:F,收费项目!A:B,2,0))</f>
        <v/>
      </c>
      <c r="H83" s="31"/>
      <c r="I83" s="31"/>
      <c r="J83" s="29" t="str">
        <f t="shared" si="6"/>
        <v/>
      </c>
      <c r="K83" s="29" t="str">
        <f>IF(H83="标准方式",IF(I83="","",IFERROR(IF(VLOOKUP(J:J,收费云数据导出!D:D,1,0)=J83,"相同","与合同不一样"),"与合同不一样")),"")</f>
        <v/>
      </c>
      <c r="L83" s="31"/>
      <c r="M83" s="29" t="str">
        <f t="shared" si="7"/>
        <v/>
      </c>
      <c r="N83" s="29" t="str">
        <f>IF(H83="定额",IF(L83="","",IFERROR(IF(VLOOKUP(M:M,收费云数据导出!G:G,1,0)=M83,"相同","与合同不一样"),"与合同不一样")),"")</f>
        <v/>
      </c>
      <c r="O83" s="33"/>
      <c r="P83" s="32"/>
      <c r="Q83" s="32"/>
    </row>
    <row r="84" spans="1:17" ht="15">
      <c r="A84" s="23">
        <v>78</v>
      </c>
      <c r="B84" s="30"/>
      <c r="C84" s="25" t="str">
        <f>IF(B84="","",INDEX(主数据!A:AD,MATCH(B84,主数据!A:A,0),9))</f>
        <v/>
      </c>
      <c r="D84" s="25" t="str">
        <f>IF(B84="","",INDEX(主数据!A:AD,MATCH(B84,主数据!A:A,0),11))</f>
        <v/>
      </c>
      <c r="E84" s="26" t="str">
        <f>IF(B84="","",INDEX(主数据!A:AD,MATCH(B84,主数据!A:A,0),2))</f>
        <v/>
      </c>
      <c r="F84" s="30"/>
      <c r="G84" s="29" t="str">
        <f>IF(B84="","",VLOOKUP(F:F,收费项目!A:B,2,0))</f>
        <v/>
      </c>
      <c r="H84" s="31"/>
      <c r="I84" s="31"/>
      <c r="J84" s="29" t="str">
        <f t="shared" si="6"/>
        <v/>
      </c>
      <c r="K84" s="29" t="str">
        <f>IF(H84="标准方式",IF(I84="","",IFERROR(IF(VLOOKUP(J:J,收费云数据导出!D:D,1,0)=J84,"相同","与合同不一样"),"与合同不一样")),"")</f>
        <v/>
      </c>
      <c r="L84" s="31"/>
      <c r="M84" s="29" t="str">
        <f t="shared" si="7"/>
        <v/>
      </c>
      <c r="N84" s="29" t="str">
        <f>IF(H84="定额",IF(L84="","",IFERROR(IF(VLOOKUP(M:M,收费云数据导出!G:G,1,0)=M84,"相同","与合同不一样"),"与合同不一样")),"")</f>
        <v/>
      </c>
      <c r="O84" s="33"/>
      <c r="P84" s="32"/>
      <c r="Q84" s="32"/>
    </row>
    <row r="85" spans="1:17" ht="15">
      <c r="A85" s="23">
        <v>79</v>
      </c>
      <c r="B85" s="30"/>
      <c r="C85" s="25" t="str">
        <f>IF(B85="","",INDEX(主数据!A:AD,MATCH(B85,主数据!A:A,0),9))</f>
        <v/>
      </c>
      <c r="D85" s="25" t="str">
        <f>IF(B85="","",INDEX(主数据!A:AD,MATCH(B85,主数据!A:A,0),11))</f>
        <v/>
      </c>
      <c r="E85" s="26" t="str">
        <f>IF(B85="","",INDEX(主数据!A:AD,MATCH(B85,主数据!A:A,0),2))</f>
        <v/>
      </c>
      <c r="F85" s="30"/>
      <c r="G85" s="29" t="str">
        <f>IF(B85="","",VLOOKUP(F:F,收费项目!A:B,2,0))</f>
        <v/>
      </c>
      <c r="H85" s="31"/>
      <c r="I85" s="31"/>
      <c r="J85" s="29" t="str">
        <f t="shared" si="6"/>
        <v/>
      </c>
      <c r="K85" s="29" t="str">
        <f>IF(H85="标准方式",IF(I85="","",IFERROR(IF(VLOOKUP(J:J,收费云数据导出!D:D,1,0)=J85,"相同","与合同不一样"),"与合同不一样")),"")</f>
        <v/>
      </c>
      <c r="L85" s="31"/>
      <c r="M85" s="29" t="str">
        <f t="shared" si="7"/>
        <v/>
      </c>
      <c r="N85" s="29" t="str">
        <f>IF(H85="定额",IF(L85="","",IFERROR(IF(VLOOKUP(M:M,收费云数据导出!G:G,1,0)=M85,"相同","与合同不一样"),"与合同不一样")),"")</f>
        <v/>
      </c>
      <c r="O85" s="33"/>
      <c r="P85" s="32"/>
      <c r="Q85" s="32"/>
    </row>
    <row r="86" spans="1:17" ht="15">
      <c r="A86" s="23">
        <v>80</v>
      </c>
      <c r="B86" s="30"/>
      <c r="C86" s="25" t="str">
        <f>IF(B86="","",INDEX(主数据!A:AD,MATCH(B86,主数据!A:A,0),9))</f>
        <v/>
      </c>
      <c r="D86" s="25" t="str">
        <f>IF(B86="","",INDEX(主数据!A:AD,MATCH(B86,主数据!A:A,0),11))</f>
        <v/>
      </c>
      <c r="E86" s="26" t="str">
        <f>IF(B86="","",INDEX(主数据!A:AD,MATCH(B86,主数据!A:A,0),2))</f>
        <v/>
      </c>
      <c r="F86" s="30"/>
      <c r="G86" s="29" t="str">
        <f>IF(B86="","",VLOOKUP(F:F,收费项目!A:B,2,0))</f>
        <v/>
      </c>
      <c r="H86" s="31"/>
      <c r="I86" s="31"/>
      <c r="J86" s="29" t="str">
        <f t="shared" si="6"/>
        <v/>
      </c>
      <c r="K86" s="29" t="str">
        <f>IF(H86="标准方式",IF(I86="","",IFERROR(IF(VLOOKUP(J:J,收费云数据导出!D:D,1,0)=J86,"相同","与合同不一样"),"与合同不一样")),"")</f>
        <v/>
      </c>
      <c r="L86" s="31"/>
      <c r="M86" s="29" t="str">
        <f t="shared" si="7"/>
        <v/>
      </c>
      <c r="N86" s="29" t="str">
        <f>IF(H86="定额",IF(L86="","",IFERROR(IF(VLOOKUP(M:M,收费云数据导出!G:G,1,0)=M86,"相同","与合同不一样"),"与合同不一样")),"")</f>
        <v/>
      </c>
      <c r="O86" s="33"/>
      <c r="P86" s="32"/>
      <c r="Q86" s="32"/>
    </row>
    <row r="87" spans="1:17" ht="15">
      <c r="A87" s="23">
        <v>81</v>
      </c>
      <c r="B87" s="30"/>
      <c r="C87" s="25" t="str">
        <f>IF(B87="","",INDEX(主数据!A:AD,MATCH(B87,主数据!A:A,0),9))</f>
        <v/>
      </c>
      <c r="D87" s="25" t="str">
        <f>IF(B87="","",INDEX(主数据!A:AD,MATCH(B87,主数据!A:A,0),11))</f>
        <v/>
      </c>
      <c r="E87" s="26" t="str">
        <f>IF(B87="","",INDEX(主数据!A:AD,MATCH(B87,主数据!A:A,0),2))</f>
        <v/>
      </c>
      <c r="F87" s="30"/>
      <c r="G87" s="29" t="str">
        <f>IF(B87="","",VLOOKUP(F:F,收费项目!A:B,2,0))</f>
        <v/>
      </c>
      <c r="H87" s="31"/>
      <c r="I87" s="31"/>
      <c r="J87" s="29" t="str">
        <f t="shared" si="6"/>
        <v/>
      </c>
      <c r="K87" s="29" t="str">
        <f>IF(H87="标准方式",IF(I87="","",IFERROR(IF(VLOOKUP(J:J,收费云数据导出!D:D,1,0)=J87,"相同","与合同不一样"),"与合同不一样")),"")</f>
        <v/>
      </c>
      <c r="L87" s="31"/>
      <c r="M87" s="29" t="str">
        <f t="shared" si="7"/>
        <v/>
      </c>
      <c r="N87" s="29" t="str">
        <f>IF(H87="定额",IF(L87="","",IFERROR(IF(VLOOKUP(M:M,收费云数据导出!G:G,1,0)=M87,"相同","与合同不一样"),"与合同不一样")),"")</f>
        <v/>
      </c>
      <c r="O87" s="33"/>
      <c r="P87" s="32"/>
      <c r="Q87" s="32"/>
    </row>
    <row r="88" spans="1:17" ht="15">
      <c r="A88" s="23">
        <v>82</v>
      </c>
      <c r="B88" s="30"/>
      <c r="C88" s="25" t="str">
        <f>IF(B88="","",INDEX(主数据!A:AD,MATCH(B88,主数据!A:A,0),9))</f>
        <v/>
      </c>
      <c r="D88" s="25" t="str">
        <f>IF(B88="","",INDEX(主数据!A:AD,MATCH(B88,主数据!A:A,0),11))</f>
        <v/>
      </c>
      <c r="E88" s="26" t="str">
        <f>IF(B88="","",INDEX(主数据!A:AD,MATCH(B88,主数据!A:A,0),2))</f>
        <v/>
      </c>
      <c r="F88" s="30"/>
      <c r="G88" s="29" t="str">
        <f>IF(B88="","",VLOOKUP(F:F,收费项目!A:B,2,0))</f>
        <v/>
      </c>
      <c r="H88" s="31"/>
      <c r="I88" s="31"/>
      <c r="J88" s="29" t="str">
        <f t="shared" si="6"/>
        <v/>
      </c>
      <c r="K88" s="29" t="str">
        <f>IF(H88="标准方式",IF(I88="","",IFERROR(IF(VLOOKUP(J:J,收费云数据导出!D:D,1,0)=J88,"相同","与合同不一样"),"与合同不一样")),"")</f>
        <v/>
      </c>
      <c r="L88" s="31"/>
      <c r="M88" s="29" t="str">
        <f t="shared" si="7"/>
        <v/>
      </c>
      <c r="N88" s="29" t="str">
        <f>IF(H88="定额",IF(L88="","",IFERROR(IF(VLOOKUP(M:M,收费云数据导出!G:G,1,0)=M88,"相同","与合同不一样"),"与合同不一样")),"")</f>
        <v/>
      </c>
      <c r="O88" s="33"/>
      <c r="P88" s="32"/>
      <c r="Q88" s="32"/>
    </row>
    <row r="89" spans="1:17" ht="15">
      <c r="A89" s="23">
        <v>83</v>
      </c>
      <c r="B89" s="30"/>
      <c r="C89" s="25" t="str">
        <f>IF(B89="","",INDEX(主数据!A:AD,MATCH(B89,主数据!A:A,0),9))</f>
        <v/>
      </c>
      <c r="D89" s="25" t="str">
        <f>IF(B89="","",INDEX(主数据!A:AD,MATCH(B89,主数据!A:A,0),11))</f>
        <v/>
      </c>
      <c r="E89" s="26" t="str">
        <f>IF(B89="","",INDEX(主数据!A:AD,MATCH(B89,主数据!A:A,0),2))</f>
        <v/>
      </c>
      <c r="F89" s="30"/>
      <c r="G89" s="29" t="str">
        <f>IF(B89="","",VLOOKUP(F:F,收费项目!A:B,2,0))</f>
        <v/>
      </c>
      <c r="H89" s="31"/>
      <c r="I89" s="31"/>
      <c r="J89" s="29" t="str">
        <f t="shared" si="6"/>
        <v/>
      </c>
      <c r="K89" s="29" t="str">
        <f>IF(H89="标准方式",IF(I89="","",IFERROR(IF(VLOOKUP(J:J,收费云数据导出!D:D,1,0)=J89,"相同","与合同不一样"),"与合同不一样")),"")</f>
        <v/>
      </c>
      <c r="L89" s="31"/>
      <c r="M89" s="29" t="str">
        <f t="shared" si="7"/>
        <v/>
      </c>
      <c r="N89" s="29" t="str">
        <f>IF(H89="定额",IF(L89="","",IFERROR(IF(VLOOKUP(M:M,收费云数据导出!G:G,1,0)=M89,"相同","与合同不一样"),"与合同不一样")),"")</f>
        <v/>
      </c>
      <c r="O89" s="33"/>
      <c r="P89" s="32"/>
      <c r="Q89" s="32"/>
    </row>
    <row r="90" spans="1:17" ht="15">
      <c r="A90" s="23">
        <v>84</v>
      </c>
      <c r="B90" s="30"/>
      <c r="C90" s="25" t="str">
        <f>IF(B90="","",INDEX(主数据!A:AD,MATCH(B90,主数据!A:A,0),9))</f>
        <v/>
      </c>
      <c r="D90" s="25" t="str">
        <f>IF(B90="","",INDEX(主数据!A:AD,MATCH(B90,主数据!A:A,0),11))</f>
        <v/>
      </c>
      <c r="E90" s="26" t="str">
        <f>IF(B90="","",INDEX(主数据!A:AD,MATCH(B90,主数据!A:A,0),2))</f>
        <v/>
      </c>
      <c r="F90" s="30"/>
      <c r="G90" s="29" t="str">
        <f>IF(B90="","",VLOOKUP(F:F,收费项目!A:B,2,0))</f>
        <v/>
      </c>
      <c r="H90" s="31"/>
      <c r="I90" s="31"/>
      <c r="J90" s="29" t="str">
        <f t="shared" si="6"/>
        <v/>
      </c>
      <c r="K90" s="29" t="str">
        <f>IF(H90="标准方式",IF(I90="","",IFERROR(IF(VLOOKUP(J:J,收费云数据导出!D:D,1,0)=J90,"相同","与合同不一样"),"与合同不一样")),"")</f>
        <v/>
      </c>
      <c r="L90" s="31"/>
      <c r="M90" s="29" t="str">
        <f t="shared" si="7"/>
        <v/>
      </c>
      <c r="N90" s="29" t="str">
        <f>IF(H90="定额",IF(L90="","",IFERROR(IF(VLOOKUP(M:M,收费云数据导出!G:G,1,0)=M90,"相同","与合同不一样"),"与合同不一样")),"")</f>
        <v/>
      </c>
      <c r="O90" s="33"/>
      <c r="P90" s="32"/>
      <c r="Q90" s="32"/>
    </row>
    <row r="91" spans="1:17" ht="15">
      <c r="A91" s="23">
        <v>85</v>
      </c>
      <c r="B91" s="30"/>
      <c r="C91" s="25" t="str">
        <f>IF(B91="","",INDEX(主数据!A:AD,MATCH(B91,主数据!A:A,0),9))</f>
        <v/>
      </c>
      <c r="D91" s="25" t="str">
        <f>IF(B91="","",INDEX(主数据!A:AD,MATCH(B91,主数据!A:A,0),11))</f>
        <v/>
      </c>
      <c r="E91" s="26" t="str">
        <f>IF(B91="","",INDEX(主数据!A:AD,MATCH(B91,主数据!A:A,0),2))</f>
        <v/>
      </c>
      <c r="F91" s="30"/>
      <c r="G91" s="29" t="str">
        <f>IF(B91="","",VLOOKUP(F:F,收费项目!A:B,2,0))</f>
        <v/>
      </c>
      <c r="H91" s="31"/>
      <c r="I91" s="31"/>
      <c r="J91" s="29" t="str">
        <f t="shared" si="6"/>
        <v/>
      </c>
      <c r="K91" s="29" t="str">
        <f>IF(H91="标准方式",IF(I91="","",IFERROR(IF(VLOOKUP(J:J,收费云数据导出!D:D,1,0)=J91,"相同","与合同不一样"),"与合同不一样")),"")</f>
        <v/>
      </c>
      <c r="L91" s="31"/>
      <c r="M91" s="29" t="str">
        <f t="shared" si="7"/>
        <v/>
      </c>
      <c r="N91" s="29" t="str">
        <f>IF(H91="定额",IF(L91="","",IFERROR(IF(VLOOKUP(M:M,收费云数据导出!G:G,1,0)=M91,"相同","与合同不一样"),"与合同不一样")),"")</f>
        <v/>
      </c>
      <c r="O91" s="33"/>
      <c r="P91" s="32"/>
      <c r="Q91" s="32"/>
    </row>
    <row r="92" spans="1:17" ht="15">
      <c r="A92" s="23">
        <v>86</v>
      </c>
      <c r="B92" s="30"/>
      <c r="C92" s="25" t="str">
        <f>IF(B92="","",INDEX(主数据!A:AD,MATCH(B92,主数据!A:A,0),9))</f>
        <v/>
      </c>
      <c r="D92" s="25" t="str">
        <f>IF(B92="","",INDEX(主数据!A:AD,MATCH(B92,主数据!A:A,0),11))</f>
        <v/>
      </c>
      <c r="E92" s="26" t="str">
        <f>IF(B92="","",INDEX(主数据!A:AD,MATCH(B92,主数据!A:A,0),2))</f>
        <v/>
      </c>
      <c r="F92" s="30"/>
      <c r="G92" s="29" t="str">
        <f>IF(B92="","",VLOOKUP(F:F,收费项目!A:B,2,0))</f>
        <v/>
      </c>
      <c r="H92" s="31"/>
      <c r="I92" s="31"/>
      <c r="J92" s="29" t="str">
        <f t="shared" si="6"/>
        <v/>
      </c>
      <c r="K92" s="29" t="str">
        <f>IF(H92="标准方式",IF(I92="","",IFERROR(IF(VLOOKUP(J:J,收费云数据导出!D:D,1,0)=J92,"相同","与合同不一样"),"与合同不一样")),"")</f>
        <v/>
      </c>
      <c r="L92" s="31"/>
      <c r="M92" s="29" t="str">
        <f t="shared" si="7"/>
        <v/>
      </c>
      <c r="N92" s="29" t="str">
        <f>IF(H92="定额",IF(L92="","",IFERROR(IF(VLOOKUP(M:M,收费云数据导出!G:G,1,0)=M92,"相同","与合同不一样"),"与合同不一样")),"")</f>
        <v/>
      </c>
      <c r="O92" s="33"/>
      <c r="P92" s="32"/>
      <c r="Q92" s="32"/>
    </row>
    <row r="93" spans="1:17" ht="15">
      <c r="A93" s="23">
        <v>87</v>
      </c>
      <c r="B93" s="30"/>
      <c r="C93" s="25" t="str">
        <f>IF(B93="","",INDEX(主数据!A:AD,MATCH(B93,主数据!A:A,0),9))</f>
        <v/>
      </c>
      <c r="D93" s="25" t="str">
        <f>IF(B93="","",INDEX(主数据!A:AD,MATCH(B93,主数据!A:A,0),11))</f>
        <v/>
      </c>
      <c r="E93" s="26" t="str">
        <f>IF(B93="","",INDEX(主数据!A:AD,MATCH(B93,主数据!A:A,0),2))</f>
        <v/>
      </c>
      <c r="F93" s="30"/>
      <c r="G93" s="29" t="str">
        <f>IF(B93="","",VLOOKUP(F:F,收费项目!A:B,2,0))</f>
        <v/>
      </c>
      <c r="H93" s="31"/>
      <c r="I93" s="31"/>
      <c r="J93" s="29" t="str">
        <f t="shared" si="6"/>
        <v/>
      </c>
      <c r="K93" s="29" t="str">
        <f>IF(H93="标准方式",IF(I93="","",IFERROR(IF(VLOOKUP(J:J,收费云数据导出!D:D,1,0)=J93,"相同","与合同不一样"),"与合同不一样")),"")</f>
        <v/>
      </c>
      <c r="L93" s="31"/>
      <c r="M93" s="29" t="str">
        <f t="shared" si="7"/>
        <v/>
      </c>
      <c r="N93" s="29" t="str">
        <f>IF(H93="定额",IF(L93="","",IFERROR(IF(VLOOKUP(M:M,收费云数据导出!G:G,1,0)=M93,"相同","与合同不一样"),"与合同不一样")),"")</f>
        <v/>
      </c>
      <c r="O93" s="33"/>
      <c r="P93" s="32"/>
      <c r="Q93" s="32"/>
    </row>
    <row r="94" spans="1:17" ht="15">
      <c r="A94" s="23">
        <v>88</v>
      </c>
      <c r="B94" s="30"/>
      <c r="C94" s="25" t="str">
        <f>IF(B94="","",INDEX(主数据!A:AD,MATCH(B94,主数据!A:A,0),9))</f>
        <v/>
      </c>
      <c r="D94" s="25" t="str">
        <f>IF(B94="","",INDEX(主数据!A:AD,MATCH(B94,主数据!A:A,0),11))</f>
        <v/>
      </c>
      <c r="E94" s="26" t="str">
        <f>IF(B94="","",INDEX(主数据!A:AD,MATCH(B94,主数据!A:A,0),2))</f>
        <v/>
      </c>
      <c r="F94" s="30"/>
      <c r="G94" s="29" t="str">
        <f>IF(B94="","",VLOOKUP(F:F,收费项目!A:B,2,0))</f>
        <v/>
      </c>
      <c r="H94" s="31"/>
      <c r="I94" s="31"/>
      <c r="J94" s="29" t="str">
        <f t="shared" si="6"/>
        <v/>
      </c>
      <c r="K94" s="29" t="str">
        <f>IF(H94="标准方式",IF(I94="","",IFERROR(IF(VLOOKUP(J:J,收费云数据导出!D:D,1,0)=J94,"相同","与合同不一样"),"与合同不一样")),"")</f>
        <v/>
      </c>
      <c r="L94" s="31"/>
      <c r="M94" s="29" t="str">
        <f t="shared" si="7"/>
        <v/>
      </c>
      <c r="N94" s="29" t="str">
        <f>IF(H94="定额",IF(L94="","",IFERROR(IF(VLOOKUP(M:M,收费云数据导出!G:G,1,0)=M94,"相同","与合同不一样"),"与合同不一样")),"")</f>
        <v/>
      </c>
      <c r="O94" s="33"/>
      <c r="P94" s="32"/>
      <c r="Q94" s="32"/>
    </row>
    <row r="95" spans="1:17" ht="15">
      <c r="A95" s="23">
        <v>89</v>
      </c>
      <c r="B95" s="30"/>
      <c r="C95" s="25" t="str">
        <f>IF(B95="","",INDEX(主数据!A:AD,MATCH(B95,主数据!A:A,0),9))</f>
        <v/>
      </c>
      <c r="D95" s="25" t="str">
        <f>IF(B95="","",INDEX(主数据!A:AD,MATCH(B95,主数据!A:A,0),11))</f>
        <v/>
      </c>
      <c r="E95" s="26" t="str">
        <f>IF(B95="","",INDEX(主数据!A:AD,MATCH(B95,主数据!A:A,0),2))</f>
        <v/>
      </c>
      <c r="F95" s="30"/>
      <c r="G95" s="29" t="str">
        <f>IF(B95="","",VLOOKUP(F:F,收费项目!A:B,2,0))</f>
        <v/>
      </c>
      <c r="H95" s="31"/>
      <c r="I95" s="31"/>
      <c r="J95" s="29" t="str">
        <f t="shared" si="6"/>
        <v/>
      </c>
      <c r="K95" s="29" t="str">
        <f>IF(H95="标准方式",IF(I95="","",IFERROR(IF(VLOOKUP(J:J,收费云数据导出!D:D,1,0)=J95,"相同","与合同不一样"),"与合同不一样")),"")</f>
        <v/>
      </c>
      <c r="L95" s="31"/>
      <c r="M95" s="29" t="str">
        <f t="shared" si="7"/>
        <v/>
      </c>
      <c r="N95" s="29" t="str">
        <f>IF(H95="定额",IF(L95="","",IFERROR(IF(VLOOKUP(M:M,收费云数据导出!G:G,1,0)=M95,"相同","与合同不一样"),"与合同不一样")),"")</f>
        <v/>
      </c>
      <c r="O95" s="33"/>
      <c r="P95" s="32"/>
      <c r="Q95" s="32"/>
    </row>
    <row r="96" spans="1:17" ht="15">
      <c r="A96" s="23">
        <v>90</v>
      </c>
      <c r="B96" s="30"/>
      <c r="C96" s="25" t="str">
        <f>IF(B96="","",INDEX(主数据!A:AD,MATCH(B96,主数据!A:A,0),9))</f>
        <v/>
      </c>
      <c r="D96" s="25" t="str">
        <f>IF(B96="","",INDEX(主数据!A:AD,MATCH(B96,主数据!A:A,0),11))</f>
        <v/>
      </c>
      <c r="E96" s="26" t="str">
        <f>IF(B96="","",INDEX(主数据!A:AD,MATCH(B96,主数据!A:A,0),2))</f>
        <v/>
      </c>
      <c r="F96" s="30"/>
      <c r="G96" s="29" t="str">
        <f>IF(B96="","",VLOOKUP(F:F,收费项目!A:B,2,0))</f>
        <v/>
      </c>
      <c r="H96" s="31"/>
      <c r="I96" s="31"/>
      <c r="J96" s="29" t="str">
        <f t="shared" si="6"/>
        <v/>
      </c>
      <c r="K96" s="29" t="str">
        <f>IF(H96="标准方式",IF(I96="","",IFERROR(IF(VLOOKUP(J:J,收费云数据导出!D:D,1,0)=J96,"相同","与合同不一样"),"与合同不一样")),"")</f>
        <v/>
      </c>
      <c r="L96" s="31"/>
      <c r="M96" s="29" t="str">
        <f t="shared" si="7"/>
        <v/>
      </c>
      <c r="N96" s="29" t="str">
        <f>IF(H96="定额",IF(L96="","",IFERROR(IF(VLOOKUP(M:M,收费云数据导出!G:G,1,0)=M96,"相同","与合同不一样"),"与合同不一样")),"")</f>
        <v/>
      </c>
      <c r="O96" s="33"/>
      <c r="P96" s="32"/>
      <c r="Q96" s="32"/>
    </row>
    <row r="97" spans="1:17" ht="15">
      <c r="A97" s="23">
        <v>91</v>
      </c>
      <c r="B97" s="30"/>
      <c r="C97" s="25" t="str">
        <f>IF(B97="","",INDEX(主数据!A:AD,MATCH(B97,主数据!A:A,0),9))</f>
        <v/>
      </c>
      <c r="D97" s="25" t="str">
        <f>IF(B97="","",INDEX(主数据!A:AD,MATCH(B97,主数据!A:A,0),11))</f>
        <v/>
      </c>
      <c r="E97" s="26" t="str">
        <f>IF(B97="","",INDEX(主数据!A:AD,MATCH(B97,主数据!A:A,0),2))</f>
        <v/>
      </c>
      <c r="F97" s="30"/>
      <c r="G97" s="29" t="str">
        <f>IF(B97="","",VLOOKUP(F:F,收费项目!A:B,2,0))</f>
        <v/>
      </c>
      <c r="H97" s="31"/>
      <c r="I97" s="31"/>
      <c r="J97" s="29" t="str">
        <f t="shared" si="6"/>
        <v/>
      </c>
      <c r="K97" s="29" t="str">
        <f>IF(H97="标准方式",IF(I97="","",IFERROR(IF(VLOOKUP(J:J,收费云数据导出!D:D,1,0)=J97,"相同","与合同不一样"),"与合同不一样")),"")</f>
        <v/>
      </c>
      <c r="L97" s="31"/>
      <c r="M97" s="29" t="str">
        <f t="shared" si="7"/>
        <v/>
      </c>
      <c r="N97" s="29" t="str">
        <f>IF(H97="定额",IF(L97="","",IFERROR(IF(VLOOKUP(M:M,收费云数据导出!G:G,1,0)=M97,"相同","与合同不一样"),"与合同不一样")),"")</f>
        <v/>
      </c>
      <c r="O97" s="33"/>
      <c r="P97" s="32"/>
      <c r="Q97" s="32"/>
    </row>
    <row r="98" spans="1:17" ht="15">
      <c r="A98" s="23">
        <v>92</v>
      </c>
      <c r="B98" s="30"/>
      <c r="C98" s="25" t="str">
        <f>IF(B98="","",INDEX(主数据!A:AD,MATCH(B98,主数据!A:A,0),9))</f>
        <v/>
      </c>
      <c r="D98" s="25" t="str">
        <f>IF(B98="","",INDEX(主数据!A:AD,MATCH(B98,主数据!A:A,0),11))</f>
        <v/>
      </c>
      <c r="E98" s="26" t="str">
        <f>IF(B98="","",INDEX(主数据!A:AD,MATCH(B98,主数据!A:A,0),2))</f>
        <v/>
      </c>
      <c r="F98" s="30"/>
      <c r="G98" s="29" t="str">
        <f>IF(B98="","",VLOOKUP(F:F,收费项目!A:B,2,0))</f>
        <v/>
      </c>
      <c r="H98" s="31"/>
      <c r="I98" s="31"/>
      <c r="J98" s="29" t="str">
        <f t="shared" si="6"/>
        <v/>
      </c>
      <c r="K98" s="29" t="str">
        <f>IF(H98="标准方式",IF(I98="","",IFERROR(IF(VLOOKUP(J:J,收费云数据导出!D:D,1,0)=J98,"相同","与合同不一样"),"与合同不一样")),"")</f>
        <v/>
      </c>
      <c r="L98" s="31"/>
      <c r="M98" s="29" t="str">
        <f t="shared" si="7"/>
        <v/>
      </c>
      <c r="N98" s="29" t="str">
        <f>IF(H98="定额",IF(L98="","",IFERROR(IF(VLOOKUP(M:M,收费云数据导出!G:G,1,0)=M98,"相同","与合同不一样"),"与合同不一样")),"")</f>
        <v/>
      </c>
      <c r="O98" s="33"/>
      <c r="P98" s="32"/>
      <c r="Q98" s="32"/>
    </row>
    <row r="99" spans="1:17" ht="15">
      <c r="A99" s="23">
        <v>93</v>
      </c>
      <c r="B99" s="30"/>
      <c r="C99" s="25" t="str">
        <f>IF(B99="","",INDEX(主数据!A:AD,MATCH(B99,主数据!A:A,0),9))</f>
        <v/>
      </c>
      <c r="D99" s="25" t="str">
        <f>IF(B99="","",INDEX(主数据!A:AD,MATCH(B99,主数据!A:A,0),11))</f>
        <v/>
      </c>
      <c r="E99" s="26" t="str">
        <f>IF(B99="","",INDEX(主数据!A:AD,MATCH(B99,主数据!A:A,0),2))</f>
        <v/>
      </c>
      <c r="F99" s="30"/>
      <c r="G99" s="29" t="str">
        <f>IF(B99="","",VLOOKUP(F:F,收费项目!A:B,2,0))</f>
        <v/>
      </c>
      <c r="H99" s="31"/>
      <c r="I99" s="31"/>
      <c r="J99" s="29" t="str">
        <f t="shared" si="6"/>
        <v/>
      </c>
      <c r="K99" s="29" t="str">
        <f>IF(H99="标准方式",IF(I99="","",IFERROR(IF(VLOOKUP(J:J,收费云数据导出!D:D,1,0)=J99,"相同","与合同不一样"),"与合同不一样")),"")</f>
        <v/>
      </c>
      <c r="L99" s="31"/>
      <c r="M99" s="29" t="str">
        <f t="shared" si="7"/>
        <v/>
      </c>
      <c r="N99" s="29" t="str">
        <f>IF(H99="定额",IF(L99="","",IFERROR(IF(VLOOKUP(M:M,收费云数据导出!G:G,1,0)=M99,"相同","与合同不一样"),"与合同不一样")),"")</f>
        <v/>
      </c>
      <c r="O99" s="33"/>
      <c r="P99" s="32"/>
      <c r="Q99" s="32"/>
    </row>
    <row r="100" spans="1:17" ht="15">
      <c r="A100" s="23">
        <v>94</v>
      </c>
      <c r="B100" s="30"/>
      <c r="C100" s="25" t="str">
        <f>IF(B100="","",INDEX(主数据!A:AD,MATCH(B100,主数据!A:A,0),9))</f>
        <v/>
      </c>
      <c r="D100" s="25" t="str">
        <f>IF(B100="","",INDEX(主数据!A:AD,MATCH(B100,主数据!A:A,0),11))</f>
        <v/>
      </c>
      <c r="E100" s="26" t="str">
        <f>IF(B100="","",INDEX(主数据!A:AD,MATCH(B100,主数据!A:A,0),2))</f>
        <v/>
      </c>
      <c r="F100" s="30"/>
      <c r="G100" s="29" t="str">
        <f>IF(B100="","",VLOOKUP(F:F,收费项目!A:B,2,0))</f>
        <v/>
      </c>
      <c r="H100" s="31"/>
      <c r="I100" s="31"/>
      <c r="J100" s="29" t="str">
        <f t="shared" si="6"/>
        <v/>
      </c>
      <c r="K100" s="29" t="str">
        <f>IF(H100="标准方式",IF(I100="","",IFERROR(IF(VLOOKUP(J:J,收费云数据导出!D:D,1,0)=J100,"相同","与合同不一样"),"与合同不一样")),"")</f>
        <v/>
      </c>
      <c r="L100" s="31"/>
      <c r="M100" s="29" t="str">
        <f t="shared" si="7"/>
        <v/>
      </c>
      <c r="N100" s="29" t="str">
        <f>IF(H100="定额",IF(L100="","",IFERROR(IF(VLOOKUP(M:M,收费云数据导出!G:G,1,0)=M100,"相同","与合同不一样"),"与合同不一样")),"")</f>
        <v/>
      </c>
      <c r="O100" s="33"/>
      <c r="P100" s="32"/>
      <c r="Q100" s="32"/>
    </row>
    <row r="101" spans="1:17" ht="15">
      <c r="A101" s="23">
        <v>95</v>
      </c>
      <c r="B101" s="30"/>
      <c r="C101" s="25" t="str">
        <f>IF(B101="","",INDEX(主数据!A:AD,MATCH(B101,主数据!A:A,0),9))</f>
        <v/>
      </c>
      <c r="D101" s="25" t="str">
        <f>IF(B101="","",INDEX(主数据!A:AD,MATCH(B101,主数据!A:A,0),11))</f>
        <v/>
      </c>
      <c r="E101" s="26" t="str">
        <f>IF(B101="","",INDEX(主数据!A:AD,MATCH(B101,主数据!A:A,0),2))</f>
        <v/>
      </c>
      <c r="F101" s="30"/>
      <c r="G101" s="29" t="str">
        <f>IF(B101="","",VLOOKUP(F:F,收费项目!A:B,2,0))</f>
        <v/>
      </c>
      <c r="H101" s="31"/>
      <c r="I101" s="31"/>
      <c r="J101" s="29" t="str">
        <f t="shared" si="6"/>
        <v/>
      </c>
      <c r="K101" s="29" t="str">
        <f>IF(H101="标准方式",IF(I101="","",IFERROR(IF(VLOOKUP(J:J,收费云数据导出!D:D,1,0)=J101,"相同","与合同不一样"),"与合同不一样")),"")</f>
        <v/>
      </c>
      <c r="L101" s="31"/>
      <c r="M101" s="29" t="str">
        <f t="shared" si="7"/>
        <v/>
      </c>
      <c r="N101" s="29" t="str">
        <f>IF(H101="定额",IF(L101="","",IFERROR(IF(VLOOKUP(M:M,收费云数据导出!G:G,1,0)=M101,"相同","与合同不一样"),"与合同不一样")),"")</f>
        <v/>
      </c>
      <c r="O101" s="33"/>
      <c r="P101" s="32"/>
      <c r="Q101" s="32"/>
    </row>
    <row r="102" spans="1:17" ht="15">
      <c r="A102" s="23">
        <v>96</v>
      </c>
      <c r="B102" s="30"/>
      <c r="C102" s="25" t="str">
        <f>IF(B102="","",INDEX(主数据!A:AD,MATCH(B102,主数据!A:A,0),9))</f>
        <v/>
      </c>
      <c r="D102" s="25" t="str">
        <f>IF(B102="","",INDEX(主数据!A:AD,MATCH(B102,主数据!A:A,0),11))</f>
        <v/>
      </c>
      <c r="E102" s="26" t="str">
        <f>IF(B102="","",INDEX(主数据!A:AD,MATCH(B102,主数据!A:A,0),2))</f>
        <v/>
      </c>
      <c r="F102" s="30"/>
      <c r="G102" s="29" t="str">
        <f>IF(B102="","",VLOOKUP(F:F,收费项目!A:B,2,0))</f>
        <v/>
      </c>
      <c r="H102" s="31"/>
      <c r="I102" s="31"/>
      <c r="J102" s="29" t="str">
        <f t="shared" si="6"/>
        <v/>
      </c>
      <c r="K102" s="29" t="str">
        <f>IF(H102="标准方式",IF(I102="","",IFERROR(IF(VLOOKUP(J:J,收费云数据导出!D:D,1,0)=J102,"相同","与合同不一样"),"与合同不一样")),"")</f>
        <v/>
      </c>
      <c r="L102" s="31"/>
      <c r="M102" s="29" t="str">
        <f t="shared" si="7"/>
        <v/>
      </c>
      <c r="N102" s="29" t="str">
        <f>IF(H102="定额",IF(L102="","",IFERROR(IF(VLOOKUP(M:M,收费云数据导出!G:G,1,0)=M102,"相同","与合同不一样"),"与合同不一样")),"")</f>
        <v/>
      </c>
      <c r="O102" s="33"/>
      <c r="P102" s="32"/>
      <c r="Q102" s="32"/>
    </row>
    <row r="103" spans="1:17" ht="15">
      <c r="A103" s="23">
        <v>97</v>
      </c>
      <c r="B103" s="30"/>
      <c r="C103" s="25" t="str">
        <f>IF(B103="","",INDEX(主数据!A:AD,MATCH(B103,主数据!A:A,0),9))</f>
        <v/>
      </c>
      <c r="D103" s="25" t="str">
        <f>IF(B103="","",INDEX(主数据!A:AD,MATCH(B103,主数据!A:A,0),11))</f>
        <v/>
      </c>
      <c r="E103" s="26" t="str">
        <f>IF(B103="","",INDEX(主数据!A:AD,MATCH(B103,主数据!A:A,0),2))</f>
        <v/>
      </c>
      <c r="F103" s="30"/>
      <c r="G103" s="29" t="str">
        <f>IF(B103="","",VLOOKUP(F:F,收费项目!A:B,2,0))</f>
        <v/>
      </c>
      <c r="H103" s="31"/>
      <c r="I103" s="31"/>
      <c r="J103" s="29" t="str">
        <f t="shared" si="6"/>
        <v/>
      </c>
      <c r="K103" s="29" t="str">
        <f>IF(H103="标准方式",IF(I103="","",IFERROR(IF(VLOOKUP(J:J,收费云数据导出!D:D,1,0)=J103,"相同","与合同不一样"),"与合同不一样")),"")</f>
        <v/>
      </c>
      <c r="L103" s="31"/>
      <c r="M103" s="29" t="str">
        <f t="shared" si="7"/>
        <v/>
      </c>
      <c r="N103" s="29" t="str">
        <f>IF(H103="定额",IF(L103="","",IFERROR(IF(VLOOKUP(M:M,收费云数据导出!G:G,1,0)=M103,"相同","与合同不一样"),"与合同不一样")),"")</f>
        <v/>
      </c>
      <c r="O103" s="33"/>
      <c r="P103" s="32"/>
      <c r="Q103" s="32"/>
    </row>
    <row r="104" spans="1:17" ht="15">
      <c r="A104" s="23">
        <v>98</v>
      </c>
      <c r="B104" s="30"/>
      <c r="C104" s="25" t="str">
        <f>IF(B104="","",INDEX(主数据!A:AD,MATCH(B104,主数据!A:A,0),9))</f>
        <v/>
      </c>
      <c r="D104" s="25" t="str">
        <f>IF(B104="","",INDEX(主数据!A:AD,MATCH(B104,主数据!A:A,0),11))</f>
        <v/>
      </c>
      <c r="E104" s="26" t="str">
        <f>IF(B104="","",INDEX(主数据!A:AD,MATCH(B104,主数据!A:A,0),2))</f>
        <v/>
      </c>
      <c r="F104" s="30"/>
      <c r="G104" s="29" t="str">
        <f>IF(B104="","",VLOOKUP(F:F,收费项目!A:B,2,0))</f>
        <v/>
      </c>
      <c r="H104" s="31"/>
      <c r="I104" s="31"/>
      <c r="J104" s="29" t="str">
        <f t="shared" si="6"/>
        <v/>
      </c>
      <c r="K104" s="29" t="str">
        <f>IF(H104="标准方式",IF(I104="","",IFERROR(IF(VLOOKUP(J:J,收费云数据导出!D:D,1,0)=J104,"相同","与合同不一样"),"与合同不一样")),"")</f>
        <v/>
      </c>
      <c r="L104" s="31"/>
      <c r="M104" s="29" t="str">
        <f t="shared" si="7"/>
        <v/>
      </c>
      <c r="N104" s="29" t="str">
        <f>IF(H104="定额",IF(L104="","",IFERROR(IF(VLOOKUP(M:M,收费云数据导出!G:G,1,0)=M104,"相同","与合同不一样"),"与合同不一样")),"")</f>
        <v/>
      </c>
      <c r="O104" s="33"/>
      <c r="P104" s="32"/>
      <c r="Q104" s="32"/>
    </row>
    <row r="105" spans="1:17" ht="15">
      <c r="A105" s="23">
        <v>99</v>
      </c>
      <c r="B105" s="30"/>
      <c r="C105" s="25" t="str">
        <f>IF(B105="","",INDEX(主数据!A:AD,MATCH(B105,主数据!A:A,0),9))</f>
        <v/>
      </c>
      <c r="D105" s="25" t="str">
        <f>IF(B105="","",INDEX(主数据!A:AD,MATCH(B105,主数据!A:A,0),11))</f>
        <v/>
      </c>
      <c r="E105" s="26" t="str">
        <f>IF(B105="","",INDEX(主数据!A:AD,MATCH(B105,主数据!A:A,0),2))</f>
        <v/>
      </c>
      <c r="F105" s="30"/>
      <c r="G105" s="29" t="str">
        <f>IF(B105="","",VLOOKUP(F:F,收费项目!A:B,2,0))</f>
        <v/>
      </c>
      <c r="H105" s="31"/>
      <c r="I105" s="31"/>
      <c r="J105" s="29" t="str">
        <f t="shared" si="6"/>
        <v/>
      </c>
      <c r="K105" s="29" t="str">
        <f>IF(H105="标准方式",IF(I105="","",IFERROR(IF(VLOOKUP(J:J,收费云数据导出!D:D,1,0)=J105,"相同","与合同不一样"),"与合同不一样")),"")</f>
        <v/>
      </c>
      <c r="L105" s="31"/>
      <c r="M105" s="29" t="str">
        <f t="shared" si="7"/>
        <v/>
      </c>
      <c r="N105" s="29" t="str">
        <f>IF(H105="定额",IF(L105="","",IFERROR(IF(VLOOKUP(M:M,收费云数据导出!G:G,1,0)=M105,"相同","与合同不一样"),"与合同不一样")),"")</f>
        <v/>
      </c>
      <c r="O105" s="33"/>
      <c r="P105" s="32"/>
      <c r="Q105" s="32"/>
    </row>
    <row r="106" spans="1:17" ht="15">
      <c r="A106" s="23">
        <v>100</v>
      </c>
      <c r="B106" s="30"/>
      <c r="C106" s="25" t="str">
        <f>IF(B106="","",INDEX(主数据!A:AD,MATCH(B106,主数据!A:A,0),9))</f>
        <v/>
      </c>
      <c r="D106" s="25" t="str">
        <f>IF(B106="","",INDEX(主数据!A:AD,MATCH(B106,主数据!A:A,0),11))</f>
        <v/>
      </c>
      <c r="E106" s="26" t="str">
        <f>IF(B106="","",INDEX(主数据!A:AD,MATCH(B106,主数据!A:A,0),2))</f>
        <v/>
      </c>
      <c r="F106" s="30"/>
      <c r="G106" s="29" t="str">
        <f>IF(B106="","",VLOOKUP(F:F,收费项目!A:B,2,0))</f>
        <v/>
      </c>
      <c r="H106" s="31"/>
      <c r="I106" s="31"/>
      <c r="J106" s="29" t="str">
        <f t="shared" si="6"/>
        <v/>
      </c>
      <c r="K106" s="29" t="str">
        <f>IF(H106="标准方式",IF(I106="","",IFERROR(IF(VLOOKUP(J:J,收费云数据导出!D:D,1,0)=J106,"相同","与合同不一样"),"与合同不一样")),"")</f>
        <v/>
      </c>
      <c r="L106" s="31"/>
      <c r="M106" s="29" t="str">
        <f t="shared" si="7"/>
        <v/>
      </c>
      <c r="N106" s="29" t="str">
        <f>IF(H106="定额",IF(L106="","",IFERROR(IF(VLOOKUP(M:M,收费云数据导出!G:G,1,0)=M106,"相同","与合同不一样"),"与合同不一样")),"")</f>
        <v/>
      </c>
      <c r="O106" s="33"/>
      <c r="P106" s="32"/>
      <c r="Q106" s="32"/>
    </row>
    <row r="107" spans="1:17" ht="15">
      <c r="A107" s="23">
        <v>101</v>
      </c>
      <c r="B107" s="30"/>
      <c r="C107" s="25" t="str">
        <f>IF(B107="","",INDEX(主数据!A:AD,MATCH(B107,主数据!A:A,0),9))</f>
        <v/>
      </c>
      <c r="D107" s="25" t="str">
        <f>IF(B107="","",INDEX(主数据!A:AD,MATCH(B107,主数据!A:A,0),11))</f>
        <v/>
      </c>
      <c r="E107" s="26" t="str">
        <f>IF(B107="","",INDEX(主数据!A:AD,MATCH(B107,主数据!A:A,0),2))</f>
        <v/>
      </c>
      <c r="F107" s="30"/>
      <c r="G107" s="29" t="str">
        <f>IF(B107="","",VLOOKUP(F:F,收费项目!A:B,2,0))</f>
        <v/>
      </c>
      <c r="H107" s="31"/>
      <c r="I107" s="31"/>
      <c r="J107" s="29" t="str">
        <f t="shared" si="6"/>
        <v/>
      </c>
      <c r="K107" s="29" t="str">
        <f>IF(H107="标准方式",IF(I107="","",IFERROR(IF(VLOOKUP(J:J,收费云数据导出!D:D,1,0)=J107,"相同","与合同不一样"),"与合同不一样")),"")</f>
        <v/>
      </c>
      <c r="L107" s="31"/>
      <c r="M107" s="29" t="str">
        <f t="shared" si="7"/>
        <v/>
      </c>
      <c r="N107" s="29" t="str">
        <f>IF(H107="定额",IF(L107="","",IFERROR(IF(VLOOKUP(M:M,收费云数据导出!G:G,1,0)=M107,"相同","与合同不一样"),"与合同不一样")),"")</f>
        <v/>
      </c>
      <c r="O107" s="33"/>
      <c r="P107" s="32"/>
      <c r="Q107" s="32"/>
    </row>
    <row r="108" spans="1:17" ht="15">
      <c r="A108" s="23">
        <v>102</v>
      </c>
      <c r="B108" s="30"/>
      <c r="C108" s="25" t="str">
        <f>IF(B108="","",INDEX(主数据!A:AD,MATCH(B108,主数据!A:A,0),9))</f>
        <v/>
      </c>
      <c r="D108" s="25" t="str">
        <f>IF(B108="","",INDEX(主数据!A:AD,MATCH(B108,主数据!A:A,0),11))</f>
        <v/>
      </c>
      <c r="E108" s="26" t="str">
        <f>IF(B108="","",INDEX(主数据!A:AD,MATCH(B108,主数据!A:A,0),2))</f>
        <v/>
      </c>
      <c r="F108" s="30"/>
      <c r="G108" s="29" t="str">
        <f>IF(B108="","",VLOOKUP(F:F,收费项目!A:B,2,0))</f>
        <v/>
      </c>
      <c r="H108" s="31"/>
      <c r="I108" s="31"/>
      <c r="J108" s="29" t="str">
        <f t="shared" si="6"/>
        <v/>
      </c>
      <c r="K108" s="29" t="str">
        <f>IF(H108="标准方式",IF(I108="","",IFERROR(IF(VLOOKUP(J:J,收费云数据导出!D:D,1,0)=J108,"相同","与合同不一样"),"与合同不一样")),"")</f>
        <v/>
      </c>
      <c r="L108" s="31"/>
      <c r="M108" s="29" t="str">
        <f t="shared" si="7"/>
        <v/>
      </c>
      <c r="N108" s="29" t="str">
        <f>IF(H108="定额",IF(L108="","",IFERROR(IF(VLOOKUP(M:M,收费云数据导出!G:G,1,0)=M108,"相同","与合同不一样"),"与合同不一样")),"")</f>
        <v/>
      </c>
      <c r="O108" s="33"/>
      <c r="P108" s="32"/>
      <c r="Q108" s="32"/>
    </row>
    <row r="109" spans="1:17" ht="15">
      <c r="A109" s="23">
        <v>103</v>
      </c>
      <c r="B109" s="30"/>
      <c r="C109" s="25" t="str">
        <f>IF(B109="","",INDEX(主数据!A:AD,MATCH(B109,主数据!A:A,0),9))</f>
        <v/>
      </c>
      <c r="D109" s="25" t="str">
        <f>IF(B109="","",INDEX(主数据!A:AD,MATCH(B109,主数据!A:A,0),11))</f>
        <v/>
      </c>
      <c r="E109" s="26" t="str">
        <f>IF(B109="","",INDEX(主数据!A:AD,MATCH(B109,主数据!A:A,0),2))</f>
        <v/>
      </c>
      <c r="F109" s="30"/>
      <c r="G109" s="29" t="str">
        <f>IF(B109="","",VLOOKUP(F:F,收费项目!A:B,2,0))</f>
        <v/>
      </c>
      <c r="H109" s="31"/>
      <c r="I109" s="31"/>
      <c r="J109" s="29" t="str">
        <f t="shared" si="6"/>
        <v/>
      </c>
      <c r="K109" s="29" t="str">
        <f>IF(H109="标准方式",IF(I109="","",IFERROR(IF(VLOOKUP(J:J,收费云数据导出!D:D,1,0)=J109,"相同","与合同不一样"),"与合同不一样")),"")</f>
        <v/>
      </c>
      <c r="L109" s="31"/>
      <c r="M109" s="29" t="str">
        <f t="shared" si="7"/>
        <v/>
      </c>
      <c r="N109" s="29" t="str">
        <f>IF(H109="定额",IF(L109="","",IFERROR(IF(VLOOKUP(M:M,收费云数据导出!G:G,1,0)=M109,"相同","与合同不一样"),"与合同不一样")),"")</f>
        <v/>
      </c>
      <c r="O109" s="33"/>
      <c r="P109" s="32"/>
      <c r="Q109" s="32"/>
    </row>
    <row r="110" spans="1:17" ht="15">
      <c r="A110" s="23">
        <v>104</v>
      </c>
      <c r="B110" s="30"/>
      <c r="C110" s="25" t="str">
        <f>IF(B110="","",INDEX(主数据!A:AD,MATCH(B110,主数据!A:A,0),9))</f>
        <v/>
      </c>
      <c r="D110" s="25" t="str">
        <f>IF(B110="","",INDEX(主数据!A:AD,MATCH(B110,主数据!A:A,0),11))</f>
        <v/>
      </c>
      <c r="E110" s="26" t="str">
        <f>IF(B110="","",INDEX(主数据!A:AD,MATCH(B110,主数据!A:A,0),2))</f>
        <v/>
      </c>
      <c r="F110" s="30"/>
      <c r="G110" s="29" t="str">
        <f>IF(B110="","",VLOOKUP(F:F,收费项目!A:B,2,0))</f>
        <v/>
      </c>
      <c r="H110" s="31"/>
      <c r="I110" s="31"/>
      <c r="J110" s="29" t="str">
        <f t="shared" si="6"/>
        <v/>
      </c>
      <c r="K110" s="29" t="str">
        <f>IF(H110="标准方式",IF(I110="","",IFERROR(IF(VLOOKUP(J:J,收费云数据导出!D:D,1,0)=J110,"相同","与合同不一样"),"与合同不一样")),"")</f>
        <v/>
      </c>
      <c r="L110" s="31"/>
      <c r="M110" s="29" t="str">
        <f t="shared" si="7"/>
        <v/>
      </c>
      <c r="N110" s="29" t="str">
        <f>IF(H110="定额",IF(L110="","",IFERROR(IF(VLOOKUP(M:M,收费云数据导出!G:G,1,0)=M110,"相同","与合同不一样"),"与合同不一样")),"")</f>
        <v/>
      </c>
      <c r="O110" s="33"/>
      <c r="P110" s="32"/>
      <c r="Q110" s="32"/>
    </row>
    <row r="111" spans="1:17" ht="15">
      <c r="A111" s="23">
        <v>105</v>
      </c>
      <c r="B111" s="30"/>
      <c r="C111" s="25" t="str">
        <f>IF(B111="","",INDEX(主数据!A:AD,MATCH(B111,主数据!A:A,0),9))</f>
        <v/>
      </c>
      <c r="D111" s="25" t="str">
        <f>IF(B111="","",INDEX(主数据!A:AD,MATCH(B111,主数据!A:A,0),11))</f>
        <v/>
      </c>
      <c r="E111" s="26" t="str">
        <f>IF(B111="","",INDEX(主数据!A:AD,MATCH(B111,主数据!A:A,0),2))</f>
        <v/>
      </c>
      <c r="F111" s="30"/>
      <c r="G111" s="29" t="str">
        <f>IF(B111="","",VLOOKUP(F:F,收费项目!A:B,2,0))</f>
        <v/>
      </c>
      <c r="H111" s="31"/>
      <c r="I111" s="31"/>
      <c r="J111" s="29" t="str">
        <f t="shared" si="6"/>
        <v/>
      </c>
      <c r="K111" s="29" t="str">
        <f>IF(H111="标准方式",IF(I111="","",IFERROR(IF(VLOOKUP(J:J,收费云数据导出!D:D,1,0)=J111,"相同","与合同不一样"),"与合同不一样")),"")</f>
        <v/>
      </c>
      <c r="L111" s="31"/>
      <c r="M111" s="29" t="str">
        <f t="shared" si="7"/>
        <v/>
      </c>
      <c r="N111" s="29" t="str">
        <f>IF(H111="定额",IF(L111="","",IFERROR(IF(VLOOKUP(M:M,收费云数据导出!G:G,1,0)=M111,"相同","与合同不一样"),"与合同不一样")),"")</f>
        <v/>
      </c>
      <c r="O111" s="33"/>
      <c r="P111" s="32"/>
      <c r="Q111" s="32"/>
    </row>
    <row r="112" spans="1:17" ht="15">
      <c r="A112" s="23">
        <v>106</v>
      </c>
      <c r="B112" s="30"/>
      <c r="C112" s="25" t="str">
        <f>IF(B112="","",INDEX(主数据!A:AD,MATCH(B112,主数据!A:A,0),9))</f>
        <v/>
      </c>
      <c r="D112" s="25" t="str">
        <f>IF(B112="","",INDEX(主数据!A:AD,MATCH(B112,主数据!A:A,0),11))</f>
        <v/>
      </c>
      <c r="E112" s="26" t="str">
        <f>IF(B112="","",INDEX(主数据!A:AD,MATCH(B112,主数据!A:A,0),2))</f>
        <v/>
      </c>
      <c r="F112" s="30"/>
      <c r="G112" s="29" t="str">
        <f>IF(B112="","",VLOOKUP(F:F,收费项目!A:B,2,0))</f>
        <v/>
      </c>
      <c r="H112" s="31"/>
      <c r="I112" s="31"/>
      <c r="J112" s="29" t="str">
        <f t="shared" si="6"/>
        <v/>
      </c>
      <c r="K112" s="29" t="str">
        <f>IF(H112="标准方式",IF(I112="","",IFERROR(IF(VLOOKUP(J:J,收费云数据导出!D:D,1,0)=J112,"相同","与合同不一样"),"与合同不一样")),"")</f>
        <v/>
      </c>
      <c r="L112" s="31"/>
      <c r="M112" s="29" t="str">
        <f t="shared" si="7"/>
        <v/>
      </c>
      <c r="N112" s="29" t="str">
        <f>IF(H112="定额",IF(L112="","",IFERROR(IF(VLOOKUP(M:M,收费云数据导出!G:G,1,0)=M112,"相同","与合同不一样"),"与合同不一样")),"")</f>
        <v/>
      </c>
      <c r="O112" s="33"/>
      <c r="P112" s="32"/>
      <c r="Q112" s="32"/>
    </row>
    <row r="113" spans="1:17" ht="15">
      <c r="A113" s="23">
        <v>107</v>
      </c>
      <c r="B113" s="30"/>
      <c r="C113" s="25" t="str">
        <f>IF(B113="","",INDEX(主数据!A:AD,MATCH(B113,主数据!A:A,0),9))</f>
        <v/>
      </c>
      <c r="D113" s="25" t="str">
        <f>IF(B113="","",INDEX(主数据!A:AD,MATCH(B113,主数据!A:A,0),11))</f>
        <v/>
      </c>
      <c r="E113" s="26" t="str">
        <f>IF(B113="","",INDEX(主数据!A:AD,MATCH(B113,主数据!A:A,0),2))</f>
        <v/>
      </c>
      <c r="F113" s="30"/>
      <c r="G113" s="29" t="str">
        <f>IF(B113="","",VLOOKUP(F:F,收费项目!A:B,2,0))</f>
        <v/>
      </c>
      <c r="H113" s="31"/>
      <c r="I113" s="31"/>
      <c r="J113" s="29" t="str">
        <f t="shared" si="6"/>
        <v/>
      </c>
      <c r="K113" s="29" t="str">
        <f>IF(H113="标准方式",IF(I113="","",IFERROR(IF(VLOOKUP(J:J,收费云数据导出!D:D,1,0)=J113,"相同","与合同不一样"),"与合同不一样")),"")</f>
        <v/>
      </c>
      <c r="L113" s="31"/>
      <c r="M113" s="29" t="str">
        <f t="shared" si="7"/>
        <v/>
      </c>
      <c r="N113" s="29" t="str">
        <f>IF(H113="定额",IF(L113="","",IFERROR(IF(VLOOKUP(M:M,收费云数据导出!G:G,1,0)=M113,"相同","与合同不一样"),"与合同不一样")),"")</f>
        <v/>
      </c>
      <c r="O113" s="33"/>
      <c r="P113" s="32"/>
      <c r="Q113" s="32"/>
    </row>
    <row r="114" spans="1:17" ht="15">
      <c r="A114" s="23">
        <v>108</v>
      </c>
      <c r="B114" s="30"/>
      <c r="C114" s="25" t="str">
        <f>IF(B114="","",INDEX(主数据!A:AD,MATCH(B114,主数据!A:A,0),9))</f>
        <v/>
      </c>
      <c r="D114" s="25" t="str">
        <f>IF(B114="","",INDEX(主数据!A:AD,MATCH(B114,主数据!A:A,0),11))</f>
        <v/>
      </c>
      <c r="E114" s="26" t="str">
        <f>IF(B114="","",INDEX(主数据!A:AD,MATCH(B114,主数据!A:A,0),2))</f>
        <v/>
      </c>
      <c r="F114" s="30"/>
      <c r="G114" s="29" t="str">
        <f>IF(B114="","",VLOOKUP(F:F,收费项目!A:B,2,0))</f>
        <v/>
      </c>
      <c r="H114" s="31"/>
      <c r="I114" s="31"/>
      <c r="J114" s="29" t="str">
        <f t="shared" si="6"/>
        <v/>
      </c>
      <c r="K114" s="29" t="str">
        <f>IF(H114="标准方式",IF(I114="","",IFERROR(IF(VLOOKUP(J:J,收费云数据导出!D:D,1,0)=J114,"相同","与合同不一样"),"与合同不一样")),"")</f>
        <v/>
      </c>
      <c r="L114" s="31"/>
      <c r="M114" s="29" t="str">
        <f t="shared" si="7"/>
        <v/>
      </c>
      <c r="N114" s="29" t="str">
        <f>IF(H114="定额",IF(L114="","",IFERROR(IF(VLOOKUP(M:M,收费云数据导出!G:G,1,0)=M114,"相同","与合同不一样"),"与合同不一样")),"")</f>
        <v/>
      </c>
      <c r="O114" s="33"/>
      <c r="P114" s="32"/>
      <c r="Q114" s="32"/>
    </row>
    <row r="115" spans="1:17" ht="15">
      <c r="A115" s="23">
        <v>109</v>
      </c>
      <c r="B115" s="30"/>
      <c r="C115" s="25" t="str">
        <f>IF(B115="","",INDEX(主数据!A:AD,MATCH(B115,主数据!A:A,0),9))</f>
        <v/>
      </c>
      <c r="D115" s="25" t="str">
        <f>IF(B115="","",INDEX(主数据!A:AD,MATCH(B115,主数据!A:A,0),11))</f>
        <v/>
      </c>
      <c r="E115" s="26" t="str">
        <f>IF(B115="","",INDEX(主数据!A:AD,MATCH(B115,主数据!A:A,0),2))</f>
        <v/>
      </c>
      <c r="F115" s="30"/>
      <c r="G115" s="29" t="str">
        <f>IF(B115="","",VLOOKUP(F:F,收费项目!A:B,2,0))</f>
        <v/>
      </c>
      <c r="H115" s="31"/>
      <c r="I115" s="31"/>
      <c r="J115" s="29" t="str">
        <f t="shared" si="6"/>
        <v/>
      </c>
      <c r="K115" s="29" t="str">
        <f>IF(H115="标准方式",IF(I115="","",IFERROR(IF(VLOOKUP(J:J,收费云数据导出!D:D,1,0)=J115,"相同","与合同不一样"),"与合同不一样")),"")</f>
        <v/>
      </c>
      <c r="L115" s="31"/>
      <c r="M115" s="29" t="str">
        <f t="shared" si="7"/>
        <v/>
      </c>
      <c r="N115" s="29" t="str">
        <f>IF(H115="定额",IF(L115="","",IFERROR(IF(VLOOKUP(M:M,收费云数据导出!G:G,1,0)=M115,"相同","与合同不一样"),"与合同不一样")),"")</f>
        <v/>
      </c>
      <c r="O115" s="33"/>
      <c r="P115" s="32"/>
      <c r="Q115" s="32"/>
    </row>
    <row r="116" spans="1:17" ht="15">
      <c r="A116" s="23">
        <v>110</v>
      </c>
      <c r="B116" s="30"/>
      <c r="C116" s="25" t="str">
        <f>IF(B116="","",INDEX(主数据!A:AD,MATCH(B116,主数据!A:A,0),9))</f>
        <v/>
      </c>
      <c r="D116" s="25" t="str">
        <f>IF(B116="","",INDEX(主数据!A:AD,MATCH(B116,主数据!A:A,0),11))</f>
        <v/>
      </c>
      <c r="E116" s="26" t="str">
        <f>IF(B116="","",INDEX(主数据!A:AD,MATCH(B116,主数据!A:A,0),2))</f>
        <v/>
      </c>
      <c r="F116" s="30"/>
      <c r="G116" s="29" t="str">
        <f>IF(B116="","",VLOOKUP(F:F,收费项目!A:B,2,0))</f>
        <v/>
      </c>
      <c r="H116" s="31"/>
      <c r="I116" s="31"/>
      <c r="J116" s="29" t="str">
        <f t="shared" si="6"/>
        <v/>
      </c>
      <c r="K116" s="29" t="str">
        <f>IF(H116="标准方式",IF(I116="","",IFERROR(IF(VLOOKUP(J:J,收费云数据导出!D:D,1,0)=J116,"相同","与合同不一样"),"与合同不一样")),"")</f>
        <v/>
      </c>
      <c r="L116" s="31"/>
      <c r="M116" s="29" t="str">
        <f t="shared" si="7"/>
        <v/>
      </c>
      <c r="N116" s="29" t="str">
        <f>IF(H116="定额",IF(L116="","",IFERROR(IF(VLOOKUP(M:M,收费云数据导出!G:G,1,0)=M116,"相同","与合同不一样"),"与合同不一样")),"")</f>
        <v/>
      </c>
      <c r="O116" s="33"/>
      <c r="P116" s="32"/>
      <c r="Q116" s="32"/>
    </row>
    <row r="117" spans="1:17" ht="15">
      <c r="A117" s="23">
        <v>111</v>
      </c>
      <c r="B117" s="30"/>
      <c r="C117" s="25" t="str">
        <f>IF(B117="","",INDEX(主数据!A:AD,MATCH(B117,主数据!A:A,0),9))</f>
        <v/>
      </c>
      <c r="D117" s="25" t="str">
        <f>IF(B117="","",INDEX(主数据!A:AD,MATCH(B117,主数据!A:A,0),11))</f>
        <v/>
      </c>
      <c r="E117" s="26" t="str">
        <f>IF(B117="","",INDEX(主数据!A:AD,MATCH(B117,主数据!A:A,0),2))</f>
        <v/>
      </c>
      <c r="F117" s="30"/>
      <c r="G117" s="29" t="str">
        <f>IF(B117="","",VLOOKUP(F:F,收费项目!A:B,2,0))</f>
        <v/>
      </c>
      <c r="H117" s="31"/>
      <c r="I117" s="31"/>
      <c r="J117" s="29" t="str">
        <f t="shared" si="6"/>
        <v/>
      </c>
      <c r="K117" s="29" t="str">
        <f>IF(H117="标准方式",IF(I117="","",IFERROR(IF(VLOOKUP(J:J,收费云数据导出!D:D,1,0)=J117,"相同","与合同不一样"),"与合同不一样")),"")</f>
        <v/>
      </c>
      <c r="L117" s="31"/>
      <c r="M117" s="29" t="str">
        <f t="shared" si="7"/>
        <v/>
      </c>
      <c r="N117" s="29" t="str">
        <f>IF(H117="定额",IF(L117="","",IFERROR(IF(VLOOKUP(M:M,收费云数据导出!G:G,1,0)=M117,"相同","与合同不一样"),"与合同不一样")),"")</f>
        <v/>
      </c>
      <c r="O117" s="33"/>
      <c r="P117" s="32"/>
      <c r="Q117" s="32"/>
    </row>
    <row r="118" spans="1:17" ht="15">
      <c r="A118" s="23">
        <v>112</v>
      </c>
      <c r="B118" s="30"/>
      <c r="C118" s="25" t="str">
        <f>IF(B118="","",INDEX(主数据!A:AD,MATCH(B118,主数据!A:A,0),9))</f>
        <v/>
      </c>
      <c r="D118" s="25" t="str">
        <f>IF(B118="","",INDEX(主数据!A:AD,MATCH(B118,主数据!A:A,0),11))</f>
        <v/>
      </c>
      <c r="E118" s="26" t="str">
        <f>IF(B118="","",INDEX(主数据!A:AD,MATCH(B118,主数据!A:A,0),2))</f>
        <v/>
      </c>
      <c r="F118" s="30"/>
      <c r="G118" s="29" t="str">
        <f>IF(B118="","",VLOOKUP(F:F,收费项目!A:B,2,0))</f>
        <v/>
      </c>
      <c r="H118" s="31"/>
      <c r="I118" s="31"/>
      <c r="J118" s="29" t="str">
        <f t="shared" si="6"/>
        <v/>
      </c>
      <c r="K118" s="29" t="str">
        <f>IF(H118="标准方式",IF(I118="","",IFERROR(IF(VLOOKUP(J:J,收费云数据导出!D:D,1,0)=J118,"相同","与合同不一样"),"与合同不一样")),"")</f>
        <v/>
      </c>
      <c r="L118" s="31"/>
      <c r="M118" s="29" t="str">
        <f t="shared" si="7"/>
        <v/>
      </c>
      <c r="N118" s="29" t="str">
        <f>IF(H118="定额",IF(L118="","",IFERROR(IF(VLOOKUP(M:M,收费云数据导出!G:G,1,0)=M118,"相同","与合同不一样"),"与合同不一样")),"")</f>
        <v/>
      </c>
      <c r="O118" s="33"/>
      <c r="P118" s="32"/>
      <c r="Q118" s="32"/>
    </row>
    <row r="119" spans="1:17" ht="15">
      <c r="A119" s="23">
        <v>113</v>
      </c>
      <c r="B119" s="30"/>
      <c r="C119" s="25" t="str">
        <f>IF(B119="","",INDEX(主数据!A:AD,MATCH(B119,主数据!A:A,0),9))</f>
        <v/>
      </c>
      <c r="D119" s="25" t="str">
        <f>IF(B119="","",INDEX(主数据!A:AD,MATCH(B119,主数据!A:A,0),11))</f>
        <v/>
      </c>
      <c r="E119" s="26" t="str">
        <f>IF(B119="","",INDEX(主数据!A:AD,MATCH(B119,主数据!A:A,0),2))</f>
        <v/>
      </c>
      <c r="F119" s="30"/>
      <c r="G119" s="29" t="str">
        <f>IF(B119="","",VLOOKUP(F:F,收费项目!A:B,2,0))</f>
        <v/>
      </c>
      <c r="H119" s="31"/>
      <c r="I119" s="31"/>
      <c r="J119" s="29" t="str">
        <f t="shared" si="6"/>
        <v/>
      </c>
      <c r="K119" s="29" t="str">
        <f>IF(H119="标准方式",IF(I119="","",IFERROR(IF(VLOOKUP(J:J,收费云数据导出!D:D,1,0)=J119,"相同","与合同不一样"),"与合同不一样")),"")</f>
        <v/>
      </c>
      <c r="L119" s="31"/>
      <c r="M119" s="29" t="str">
        <f t="shared" si="7"/>
        <v/>
      </c>
      <c r="N119" s="29" t="str">
        <f>IF(H119="定额",IF(L119="","",IFERROR(IF(VLOOKUP(M:M,收费云数据导出!G:G,1,0)=M119,"相同","与合同不一样"),"与合同不一样")),"")</f>
        <v/>
      </c>
      <c r="O119" s="33"/>
      <c r="P119" s="32"/>
      <c r="Q119" s="32"/>
    </row>
    <row r="120" spans="1:17" ht="15">
      <c r="A120" s="23">
        <v>114</v>
      </c>
      <c r="B120" s="30"/>
      <c r="C120" s="25" t="str">
        <f>IF(B120="","",INDEX(主数据!A:AD,MATCH(B120,主数据!A:A,0),9))</f>
        <v/>
      </c>
      <c r="D120" s="25" t="str">
        <f>IF(B120="","",INDEX(主数据!A:AD,MATCH(B120,主数据!A:A,0),11))</f>
        <v/>
      </c>
      <c r="E120" s="26" t="str">
        <f>IF(B120="","",INDEX(主数据!A:AD,MATCH(B120,主数据!A:A,0),2))</f>
        <v/>
      </c>
      <c r="F120" s="30"/>
      <c r="G120" s="29" t="str">
        <f>IF(B120="","",VLOOKUP(F:F,收费项目!A:B,2,0))</f>
        <v/>
      </c>
      <c r="H120" s="31"/>
      <c r="I120" s="31"/>
      <c r="J120" s="29" t="str">
        <f t="shared" si="6"/>
        <v/>
      </c>
      <c r="K120" s="29" t="str">
        <f>IF(H120="标准方式",IF(I120="","",IFERROR(IF(VLOOKUP(J:J,收费云数据导出!D:D,1,0)=J120,"相同","与合同不一样"),"与合同不一样")),"")</f>
        <v/>
      </c>
      <c r="L120" s="31"/>
      <c r="M120" s="29" t="str">
        <f t="shared" si="7"/>
        <v/>
      </c>
      <c r="N120" s="29" t="str">
        <f>IF(H120="定额",IF(L120="","",IFERROR(IF(VLOOKUP(M:M,收费云数据导出!G:G,1,0)=M120,"相同","与合同不一样"),"与合同不一样")),"")</f>
        <v/>
      </c>
      <c r="O120" s="33"/>
      <c r="P120" s="32"/>
      <c r="Q120" s="32"/>
    </row>
    <row r="121" spans="1:17" ht="15">
      <c r="A121" s="23">
        <v>115</v>
      </c>
      <c r="B121" s="30"/>
      <c r="C121" s="25" t="str">
        <f>IF(B121="","",INDEX(主数据!A:AD,MATCH(B121,主数据!A:A,0),9))</f>
        <v/>
      </c>
      <c r="D121" s="25" t="str">
        <f>IF(B121="","",INDEX(主数据!A:AD,MATCH(B121,主数据!A:A,0),11))</f>
        <v/>
      </c>
      <c r="E121" s="26" t="str">
        <f>IF(B121="","",INDEX(主数据!A:AD,MATCH(B121,主数据!A:A,0),2))</f>
        <v/>
      </c>
      <c r="F121" s="30"/>
      <c r="G121" s="29" t="str">
        <f>IF(B121="","",VLOOKUP(F:F,收费项目!A:B,2,0))</f>
        <v/>
      </c>
      <c r="H121" s="31"/>
      <c r="I121" s="31"/>
      <c r="J121" s="29" t="str">
        <f t="shared" si="6"/>
        <v/>
      </c>
      <c r="K121" s="29" t="str">
        <f>IF(H121="标准方式",IF(I121="","",IFERROR(IF(VLOOKUP(J:J,收费云数据导出!D:D,1,0)=J121,"相同","与合同不一样"),"与合同不一样")),"")</f>
        <v/>
      </c>
      <c r="L121" s="31"/>
      <c r="M121" s="29" t="str">
        <f t="shared" si="7"/>
        <v/>
      </c>
      <c r="N121" s="29" t="str">
        <f>IF(H121="定额",IF(L121="","",IFERROR(IF(VLOOKUP(M:M,收费云数据导出!G:G,1,0)=M121,"相同","与合同不一样"),"与合同不一样")),"")</f>
        <v/>
      </c>
      <c r="O121" s="33"/>
      <c r="P121" s="32"/>
      <c r="Q121" s="32"/>
    </row>
    <row r="122" spans="1:17" ht="15">
      <c r="A122" s="23">
        <v>116</v>
      </c>
      <c r="B122" s="30"/>
      <c r="C122" s="25" t="str">
        <f>IF(B122="","",INDEX(主数据!A:AD,MATCH(B122,主数据!A:A,0),9))</f>
        <v/>
      </c>
      <c r="D122" s="25" t="str">
        <f>IF(B122="","",INDEX(主数据!A:AD,MATCH(B122,主数据!A:A,0),11))</f>
        <v/>
      </c>
      <c r="E122" s="26" t="str">
        <f>IF(B122="","",INDEX(主数据!A:AD,MATCH(B122,主数据!A:A,0),2))</f>
        <v/>
      </c>
      <c r="F122" s="30"/>
      <c r="G122" s="29" t="str">
        <f>IF(B122="","",VLOOKUP(F:F,收费项目!A:B,2,0))</f>
        <v/>
      </c>
      <c r="H122" s="31"/>
      <c r="I122" s="31"/>
      <c r="J122" s="29" t="str">
        <f t="shared" si="6"/>
        <v/>
      </c>
      <c r="K122" s="29" t="str">
        <f>IF(H122="标准方式",IF(I122="","",IFERROR(IF(VLOOKUP(J:J,收费云数据导出!D:D,1,0)=J122,"相同","与合同不一样"),"与合同不一样")),"")</f>
        <v/>
      </c>
      <c r="L122" s="31"/>
      <c r="M122" s="29" t="str">
        <f t="shared" si="7"/>
        <v/>
      </c>
      <c r="N122" s="29" t="str">
        <f>IF(H122="定额",IF(L122="","",IFERROR(IF(VLOOKUP(M:M,收费云数据导出!G:G,1,0)=M122,"相同","与合同不一样"),"与合同不一样")),"")</f>
        <v/>
      </c>
      <c r="O122" s="33"/>
      <c r="P122" s="32"/>
      <c r="Q122" s="32"/>
    </row>
    <row r="123" spans="1:17" ht="15">
      <c r="A123" s="23">
        <v>117</v>
      </c>
      <c r="B123" s="30"/>
      <c r="C123" s="25" t="str">
        <f>IF(B123="","",INDEX(主数据!A:AD,MATCH(B123,主数据!A:A,0),9))</f>
        <v/>
      </c>
      <c r="D123" s="25" t="str">
        <f>IF(B123="","",INDEX(主数据!A:AD,MATCH(B123,主数据!A:A,0),11))</f>
        <v/>
      </c>
      <c r="E123" s="26" t="str">
        <f>IF(B123="","",INDEX(主数据!A:AD,MATCH(B123,主数据!A:A,0),2))</f>
        <v/>
      </c>
      <c r="F123" s="30"/>
      <c r="G123" s="29" t="str">
        <f>IF(B123="","",VLOOKUP(F:F,收费项目!A:B,2,0))</f>
        <v/>
      </c>
      <c r="H123" s="31"/>
      <c r="I123" s="31"/>
      <c r="J123" s="29" t="str">
        <f t="shared" si="6"/>
        <v/>
      </c>
      <c r="K123" s="29" t="str">
        <f>IF(H123="标准方式",IF(I123="","",IFERROR(IF(VLOOKUP(J:J,收费云数据导出!D:D,1,0)=J123,"相同","与合同不一样"),"与合同不一样")),"")</f>
        <v/>
      </c>
      <c r="L123" s="31"/>
      <c r="M123" s="29" t="str">
        <f t="shared" si="7"/>
        <v/>
      </c>
      <c r="N123" s="29" t="str">
        <f>IF(H123="定额",IF(L123="","",IFERROR(IF(VLOOKUP(M:M,收费云数据导出!G:G,1,0)=M123,"相同","与合同不一样"),"与合同不一样")),"")</f>
        <v/>
      </c>
      <c r="O123" s="33"/>
      <c r="P123" s="32"/>
      <c r="Q123" s="32"/>
    </row>
    <row r="124" spans="1:17" ht="15">
      <c r="A124" s="23">
        <v>118</v>
      </c>
      <c r="B124" s="30"/>
      <c r="C124" s="25" t="str">
        <f>IF(B124="","",INDEX(主数据!A:AD,MATCH(B124,主数据!A:A,0),9))</f>
        <v/>
      </c>
      <c r="D124" s="25" t="str">
        <f>IF(B124="","",INDEX(主数据!A:AD,MATCH(B124,主数据!A:A,0),11))</f>
        <v/>
      </c>
      <c r="E124" s="26" t="str">
        <f>IF(B124="","",INDEX(主数据!A:AD,MATCH(B124,主数据!A:A,0),2))</f>
        <v/>
      </c>
      <c r="F124" s="30"/>
      <c r="G124" s="29" t="str">
        <f>IF(B124="","",VLOOKUP(F:F,收费项目!A:B,2,0))</f>
        <v/>
      </c>
      <c r="H124" s="31"/>
      <c r="I124" s="31"/>
      <c r="J124" s="29" t="str">
        <f t="shared" si="6"/>
        <v/>
      </c>
      <c r="K124" s="29" t="str">
        <f>IF(H124="标准方式",IF(I124="","",IFERROR(IF(VLOOKUP(J:J,收费云数据导出!D:D,1,0)=J124,"相同","与合同不一样"),"与合同不一样")),"")</f>
        <v/>
      </c>
      <c r="L124" s="31"/>
      <c r="M124" s="29" t="str">
        <f t="shared" si="7"/>
        <v/>
      </c>
      <c r="N124" s="29" t="str">
        <f>IF(H124="定额",IF(L124="","",IFERROR(IF(VLOOKUP(M:M,收费云数据导出!G:G,1,0)=M124,"相同","与合同不一样"),"与合同不一样")),"")</f>
        <v/>
      </c>
      <c r="O124" s="33"/>
      <c r="P124" s="32"/>
      <c r="Q124" s="32"/>
    </row>
    <row r="125" spans="1:17" ht="15">
      <c r="A125" s="23">
        <v>119</v>
      </c>
      <c r="B125" s="30"/>
      <c r="C125" s="25" t="str">
        <f>IF(B125="","",INDEX(主数据!A:AD,MATCH(B125,主数据!A:A,0),9))</f>
        <v/>
      </c>
      <c r="D125" s="25" t="str">
        <f>IF(B125="","",INDEX(主数据!A:AD,MATCH(B125,主数据!A:A,0),11))</f>
        <v/>
      </c>
      <c r="E125" s="26" t="str">
        <f>IF(B125="","",INDEX(主数据!A:AD,MATCH(B125,主数据!A:A,0),2))</f>
        <v/>
      </c>
      <c r="F125" s="30"/>
      <c r="G125" s="29" t="str">
        <f>IF(B125="","",VLOOKUP(F:F,收费项目!A:B,2,0))</f>
        <v/>
      </c>
      <c r="H125" s="31"/>
      <c r="I125" s="31"/>
      <c r="J125" s="29" t="str">
        <f t="shared" si="6"/>
        <v/>
      </c>
      <c r="K125" s="29" t="str">
        <f>IF(H125="标准方式",IF(I125="","",IFERROR(IF(VLOOKUP(J:J,收费云数据导出!D:D,1,0)=J125,"相同","与合同不一样"),"与合同不一样")),"")</f>
        <v/>
      </c>
      <c r="L125" s="31"/>
      <c r="M125" s="29" t="str">
        <f t="shared" si="7"/>
        <v/>
      </c>
      <c r="N125" s="29" t="str">
        <f>IF(H125="定额",IF(L125="","",IFERROR(IF(VLOOKUP(M:M,收费云数据导出!G:G,1,0)=M125,"相同","与合同不一样"),"与合同不一样")),"")</f>
        <v/>
      </c>
      <c r="O125" s="33"/>
      <c r="P125" s="32"/>
      <c r="Q125" s="32"/>
    </row>
    <row r="126" spans="1:17" ht="15">
      <c r="A126" s="23">
        <v>120</v>
      </c>
      <c r="B126" s="30"/>
      <c r="C126" s="25" t="str">
        <f>IF(B126="","",INDEX(主数据!A:AD,MATCH(B126,主数据!A:A,0),9))</f>
        <v/>
      </c>
      <c r="D126" s="25" t="str">
        <f>IF(B126="","",INDEX(主数据!A:AD,MATCH(B126,主数据!A:A,0),11))</f>
        <v/>
      </c>
      <c r="E126" s="26" t="str">
        <f>IF(B126="","",INDEX(主数据!A:AD,MATCH(B126,主数据!A:A,0),2))</f>
        <v/>
      </c>
      <c r="F126" s="30"/>
      <c r="G126" s="29" t="str">
        <f>IF(B126="","",VLOOKUP(F:F,收费项目!A:B,2,0))</f>
        <v/>
      </c>
      <c r="H126" s="31"/>
      <c r="I126" s="31"/>
      <c r="J126" s="29" t="str">
        <f t="shared" si="6"/>
        <v/>
      </c>
      <c r="K126" s="29" t="str">
        <f>IF(H126="标准方式",IF(I126="","",IFERROR(IF(VLOOKUP(J:J,收费云数据导出!D:D,1,0)=J126,"相同","与合同不一样"),"与合同不一样")),"")</f>
        <v/>
      </c>
      <c r="L126" s="31"/>
      <c r="M126" s="29" t="str">
        <f t="shared" si="7"/>
        <v/>
      </c>
      <c r="N126" s="29" t="str">
        <f>IF(H126="定额",IF(L126="","",IFERROR(IF(VLOOKUP(M:M,收费云数据导出!G:G,1,0)=M126,"相同","与合同不一样"),"与合同不一样")),"")</f>
        <v/>
      </c>
      <c r="O126" s="33"/>
      <c r="P126" s="32"/>
      <c r="Q126" s="32"/>
    </row>
    <row r="127" spans="1:17" ht="15">
      <c r="A127" s="23">
        <v>121</v>
      </c>
      <c r="B127" s="30"/>
      <c r="C127" s="25" t="str">
        <f>IF(B127="","",INDEX(主数据!A:AD,MATCH(B127,主数据!A:A,0),9))</f>
        <v/>
      </c>
      <c r="D127" s="25" t="str">
        <f>IF(B127="","",INDEX(主数据!A:AD,MATCH(B127,主数据!A:A,0),11))</f>
        <v/>
      </c>
      <c r="E127" s="26" t="str">
        <f>IF(B127="","",INDEX(主数据!A:AD,MATCH(B127,主数据!A:A,0),2))</f>
        <v/>
      </c>
      <c r="F127" s="30"/>
      <c r="G127" s="29" t="str">
        <f>IF(B127="","",VLOOKUP(F:F,收费项目!A:B,2,0))</f>
        <v/>
      </c>
      <c r="H127" s="31"/>
      <c r="I127" s="31"/>
      <c r="J127" s="29" t="str">
        <f t="shared" si="6"/>
        <v/>
      </c>
      <c r="K127" s="29" t="str">
        <f>IF(H127="标准方式",IF(I127="","",IFERROR(IF(VLOOKUP(J:J,收费云数据导出!D:D,1,0)=J127,"相同","与合同不一样"),"与合同不一样")),"")</f>
        <v/>
      </c>
      <c r="L127" s="31"/>
      <c r="M127" s="29" t="str">
        <f t="shared" si="7"/>
        <v/>
      </c>
      <c r="N127" s="29" t="str">
        <f>IF(H127="定额",IF(L127="","",IFERROR(IF(VLOOKUP(M:M,收费云数据导出!G:G,1,0)=M127,"相同","与合同不一样"),"与合同不一样")),"")</f>
        <v/>
      </c>
      <c r="O127" s="33"/>
      <c r="P127" s="32"/>
      <c r="Q127" s="32"/>
    </row>
    <row r="128" spans="1:17" ht="15">
      <c r="A128" s="23">
        <v>122</v>
      </c>
      <c r="B128" s="30"/>
      <c r="C128" s="25" t="str">
        <f>IF(B128="","",INDEX(主数据!A:AD,MATCH(B128,主数据!A:A,0),9))</f>
        <v/>
      </c>
      <c r="D128" s="25" t="str">
        <f>IF(B128="","",INDEX(主数据!A:AD,MATCH(B128,主数据!A:A,0),11))</f>
        <v/>
      </c>
      <c r="E128" s="26" t="str">
        <f>IF(B128="","",INDEX(主数据!A:AD,MATCH(B128,主数据!A:A,0),2))</f>
        <v/>
      </c>
      <c r="F128" s="30"/>
      <c r="G128" s="29" t="str">
        <f>IF(B128="","",VLOOKUP(F:F,收费项目!A:B,2,0))</f>
        <v/>
      </c>
      <c r="H128" s="31"/>
      <c r="I128" s="31"/>
      <c r="J128" s="29" t="str">
        <f t="shared" si="6"/>
        <v/>
      </c>
      <c r="K128" s="29" t="str">
        <f>IF(H128="标准方式",IF(I128="","",IFERROR(IF(VLOOKUP(J:J,收费云数据导出!D:D,1,0)=J128,"相同","与合同不一样"),"与合同不一样")),"")</f>
        <v/>
      </c>
      <c r="L128" s="31"/>
      <c r="M128" s="29" t="str">
        <f t="shared" si="7"/>
        <v/>
      </c>
      <c r="N128" s="29" t="str">
        <f>IF(H128="定额",IF(L128="","",IFERROR(IF(VLOOKUP(M:M,收费云数据导出!G:G,1,0)=M128,"相同","与合同不一样"),"与合同不一样")),"")</f>
        <v/>
      </c>
      <c r="O128" s="33"/>
      <c r="P128" s="32"/>
      <c r="Q128" s="32"/>
    </row>
    <row r="129" spans="1:17" ht="15">
      <c r="A129" s="23">
        <v>123</v>
      </c>
      <c r="B129" s="30"/>
      <c r="C129" s="25" t="str">
        <f>IF(B129="","",INDEX(主数据!A:AD,MATCH(B129,主数据!A:A,0),9))</f>
        <v/>
      </c>
      <c r="D129" s="25" t="str">
        <f>IF(B129="","",INDEX(主数据!A:AD,MATCH(B129,主数据!A:A,0),11))</f>
        <v/>
      </c>
      <c r="E129" s="26" t="str">
        <f>IF(B129="","",INDEX(主数据!A:AD,MATCH(B129,主数据!A:A,0),2))</f>
        <v/>
      </c>
      <c r="F129" s="30"/>
      <c r="G129" s="29" t="str">
        <f>IF(B129="","",VLOOKUP(F:F,收费项目!A:B,2,0))</f>
        <v/>
      </c>
      <c r="H129" s="31"/>
      <c r="I129" s="31"/>
      <c r="J129" s="29" t="str">
        <f t="shared" si="6"/>
        <v/>
      </c>
      <c r="K129" s="29" t="str">
        <f>IF(H129="标准方式",IF(I129="","",IFERROR(IF(VLOOKUP(J:J,收费云数据导出!D:D,1,0)=J129,"相同","与合同不一样"),"与合同不一样")),"")</f>
        <v/>
      </c>
      <c r="L129" s="31"/>
      <c r="M129" s="29" t="str">
        <f t="shared" si="7"/>
        <v/>
      </c>
      <c r="N129" s="29" t="str">
        <f>IF(H129="定额",IF(L129="","",IFERROR(IF(VLOOKUP(M:M,收费云数据导出!G:G,1,0)=M129,"相同","与合同不一样"),"与合同不一样")),"")</f>
        <v/>
      </c>
      <c r="O129" s="33"/>
      <c r="P129" s="32"/>
      <c r="Q129" s="32"/>
    </row>
    <row r="130" spans="1:17" ht="15">
      <c r="A130" s="23">
        <v>124</v>
      </c>
      <c r="B130" s="30"/>
      <c r="C130" s="25" t="str">
        <f>IF(B130="","",INDEX(主数据!A:AD,MATCH(B130,主数据!A:A,0),9))</f>
        <v/>
      </c>
      <c r="D130" s="25" t="str">
        <f>IF(B130="","",INDEX(主数据!A:AD,MATCH(B130,主数据!A:A,0),11))</f>
        <v/>
      </c>
      <c r="E130" s="26" t="str">
        <f>IF(B130="","",INDEX(主数据!A:AD,MATCH(B130,主数据!A:A,0),2))</f>
        <v/>
      </c>
      <c r="F130" s="30"/>
      <c r="G130" s="29" t="str">
        <f>IF(B130="","",VLOOKUP(F:F,收费项目!A:B,2,0))</f>
        <v/>
      </c>
      <c r="H130" s="31"/>
      <c r="I130" s="31"/>
      <c r="J130" s="29" t="str">
        <f t="shared" si="6"/>
        <v/>
      </c>
      <c r="K130" s="29" t="str">
        <f>IF(H130="标准方式",IF(I130="","",IFERROR(IF(VLOOKUP(J:J,收费云数据导出!D:D,1,0)=J130,"相同","与合同不一样"),"与合同不一样")),"")</f>
        <v/>
      </c>
      <c r="L130" s="31"/>
      <c r="M130" s="29" t="str">
        <f t="shared" si="7"/>
        <v/>
      </c>
      <c r="N130" s="29" t="str">
        <f>IF(H130="定额",IF(L130="","",IFERROR(IF(VLOOKUP(M:M,收费云数据导出!G:G,1,0)=M130,"相同","与合同不一样"),"与合同不一样")),"")</f>
        <v/>
      </c>
      <c r="O130" s="33"/>
      <c r="P130" s="32"/>
      <c r="Q130" s="32"/>
    </row>
    <row r="131" spans="1:17" ht="15">
      <c r="A131" s="23">
        <v>125</v>
      </c>
      <c r="B131" s="30"/>
      <c r="C131" s="25" t="str">
        <f>IF(B131="","",INDEX(主数据!A:AD,MATCH(B131,主数据!A:A,0),9))</f>
        <v/>
      </c>
      <c r="D131" s="25" t="str">
        <f>IF(B131="","",INDEX(主数据!A:AD,MATCH(B131,主数据!A:A,0),11))</f>
        <v/>
      </c>
      <c r="E131" s="26" t="str">
        <f>IF(B131="","",INDEX(主数据!A:AD,MATCH(B131,主数据!A:A,0),2))</f>
        <v/>
      </c>
      <c r="F131" s="30"/>
      <c r="G131" s="29" t="str">
        <f>IF(B131="","",VLOOKUP(F:F,收费项目!A:B,2,0))</f>
        <v/>
      </c>
      <c r="H131" s="31"/>
      <c r="I131" s="31"/>
      <c r="J131" s="29" t="str">
        <f t="shared" si="6"/>
        <v/>
      </c>
      <c r="K131" s="29" t="str">
        <f>IF(H131="标准方式",IF(I131="","",IFERROR(IF(VLOOKUP(J:J,收费云数据导出!D:D,1,0)=J131,"相同","与合同不一样"),"与合同不一样")),"")</f>
        <v/>
      </c>
      <c r="L131" s="31"/>
      <c r="M131" s="29" t="str">
        <f t="shared" si="7"/>
        <v/>
      </c>
      <c r="N131" s="29" t="str">
        <f>IF(H131="定额",IF(L131="","",IFERROR(IF(VLOOKUP(M:M,收费云数据导出!G:G,1,0)=M131,"相同","与合同不一样"),"与合同不一样")),"")</f>
        <v/>
      </c>
      <c r="O131" s="33"/>
      <c r="P131" s="32"/>
      <c r="Q131" s="32"/>
    </row>
    <row r="132" spans="1:17" ht="15">
      <c r="A132" s="23">
        <v>126</v>
      </c>
      <c r="B132" s="30"/>
      <c r="C132" s="25" t="str">
        <f>IF(B132="","",INDEX(主数据!A:AD,MATCH(B132,主数据!A:A,0),9))</f>
        <v/>
      </c>
      <c r="D132" s="25" t="str">
        <f>IF(B132="","",INDEX(主数据!A:AD,MATCH(B132,主数据!A:A,0),11))</f>
        <v/>
      </c>
      <c r="E132" s="26" t="str">
        <f>IF(B132="","",INDEX(主数据!A:AD,MATCH(B132,主数据!A:A,0),2))</f>
        <v/>
      </c>
      <c r="F132" s="30"/>
      <c r="G132" s="29" t="str">
        <f>IF(B132="","",VLOOKUP(F:F,收费项目!A:B,2,0))</f>
        <v/>
      </c>
      <c r="H132" s="31"/>
      <c r="I132" s="31"/>
      <c r="J132" s="29" t="str">
        <f t="shared" si="6"/>
        <v/>
      </c>
      <c r="K132" s="29" t="str">
        <f>IF(H132="标准方式",IF(I132="","",IFERROR(IF(VLOOKUP(J:J,收费云数据导出!D:D,1,0)=J132,"相同","与合同不一样"),"与合同不一样")),"")</f>
        <v/>
      </c>
      <c r="L132" s="31"/>
      <c r="M132" s="29" t="str">
        <f t="shared" si="7"/>
        <v/>
      </c>
      <c r="N132" s="29" t="str">
        <f>IF(H132="定额",IF(L132="","",IFERROR(IF(VLOOKUP(M:M,收费云数据导出!G:G,1,0)=M132,"相同","与合同不一样"),"与合同不一样")),"")</f>
        <v/>
      </c>
      <c r="O132" s="33"/>
      <c r="P132" s="32"/>
      <c r="Q132" s="32"/>
    </row>
    <row r="133" spans="1:17" ht="15">
      <c r="A133" s="23">
        <v>127</v>
      </c>
      <c r="B133" s="30"/>
      <c r="C133" s="25" t="str">
        <f>IF(B133="","",INDEX(主数据!A:AD,MATCH(B133,主数据!A:A,0),9))</f>
        <v/>
      </c>
      <c r="D133" s="25" t="str">
        <f>IF(B133="","",INDEX(主数据!A:AD,MATCH(B133,主数据!A:A,0),11))</f>
        <v/>
      </c>
      <c r="E133" s="26" t="str">
        <f>IF(B133="","",INDEX(主数据!A:AD,MATCH(B133,主数据!A:A,0),2))</f>
        <v/>
      </c>
      <c r="F133" s="30"/>
      <c r="G133" s="29" t="str">
        <f>IF(B133="","",VLOOKUP(F:F,收费项目!A:B,2,0))</f>
        <v/>
      </c>
      <c r="H133" s="31"/>
      <c r="I133" s="31"/>
      <c r="J133" s="29" t="str">
        <f t="shared" si="6"/>
        <v/>
      </c>
      <c r="K133" s="29" t="str">
        <f>IF(H133="标准方式",IF(I133="","",IFERROR(IF(VLOOKUP(J:J,收费云数据导出!D:D,1,0)=J133,"相同","与合同不一样"),"与合同不一样")),"")</f>
        <v/>
      </c>
      <c r="L133" s="31"/>
      <c r="M133" s="29" t="str">
        <f t="shared" si="7"/>
        <v/>
      </c>
      <c r="N133" s="29" t="str">
        <f>IF(H133="定额",IF(L133="","",IFERROR(IF(VLOOKUP(M:M,收费云数据导出!G:G,1,0)=M133,"相同","与合同不一样"),"与合同不一样")),"")</f>
        <v/>
      </c>
      <c r="O133" s="33"/>
      <c r="P133" s="32"/>
      <c r="Q133" s="32"/>
    </row>
    <row r="134" spans="1:17" ht="15">
      <c r="A134" s="23">
        <v>128</v>
      </c>
      <c r="B134" s="30"/>
      <c r="C134" s="25" t="str">
        <f>IF(B134="","",INDEX(主数据!A:AD,MATCH(B134,主数据!A:A,0),9))</f>
        <v/>
      </c>
      <c r="D134" s="25" t="str">
        <f>IF(B134="","",INDEX(主数据!A:AD,MATCH(B134,主数据!A:A,0),11))</f>
        <v/>
      </c>
      <c r="E134" s="26" t="str">
        <f>IF(B134="","",INDEX(主数据!A:AD,MATCH(B134,主数据!A:A,0),2))</f>
        <v/>
      </c>
      <c r="F134" s="30"/>
      <c r="G134" s="29" t="str">
        <f>IF(B134="","",VLOOKUP(F:F,收费项目!A:B,2,0))</f>
        <v/>
      </c>
      <c r="H134" s="31"/>
      <c r="I134" s="31"/>
      <c r="J134" s="29" t="str">
        <f t="shared" si="6"/>
        <v/>
      </c>
      <c r="K134" s="29" t="str">
        <f>IF(H134="标准方式",IF(I134="","",IFERROR(IF(VLOOKUP(J:J,收费云数据导出!D:D,1,0)=J134,"相同","与合同不一样"),"与合同不一样")),"")</f>
        <v/>
      </c>
      <c r="L134" s="31"/>
      <c r="M134" s="29" t="str">
        <f t="shared" si="7"/>
        <v/>
      </c>
      <c r="N134" s="29" t="str">
        <f>IF(H134="定额",IF(L134="","",IFERROR(IF(VLOOKUP(M:M,收费云数据导出!G:G,1,0)=M134,"相同","与合同不一样"),"与合同不一样")),"")</f>
        <v/>
      </c>
      <c r="O134" s="33"/>
      <c r="P134" s="32"/>
      <c r="Q134" s="32"/>
    </row>
    <row r="135" spans="1:17" ht="15">
      <c r="A135" s="23">
        <v>129</v>
      </c>
      <c r="B135" s="30"/>
      <c r="C135" s="25" t="str">
        <f>IF(B135="","",INDEX(主数据!A:AD,MATCH(B135,主数据!A:A,0),9))</f>
        <v/>
      </c>
      <c r="D135" s="25" t="str">
        <f>IF(B135="","",INDEX(主数据!A:AD,MATCH(B135,主数据!A:A,0),11))</f>
        <v/>
      </c>
      <c r="E135" s="26" t="str">
        <f>IF(B135="","",INDEX(主数据!A:AD,MATCH(B135,主数据!A:A,0),2))</f>
        <v/>
      </c>
      <c r="F135" s="30"/>
      <c r="G135" s="29" t="str">
        <f>IF(B135="","",VLOOKUP(F:F,收费项目!A:B,2,0))</f>
        <v/>
      </c>
      <c r="H135" s="31"/>
      <c r="I135" s="31"/>
      <c r="J135" s="29" t="str">
        <f t="shared" si="6"/>
        <v/>
      </c>
      <c r="K135" s="29" t="str">
        <f>IF(H135="标准方式",IF(I135="","",IFERROR(IF(VLOOKUP(J:J,收费云数据导出!D:D,1,0)=J135,"相同","与合同不一样"),"与合同不一样")),"")</f>
        <v/>
      </c>
      <c r="L135" s="31"/>
      <c r="M135" s="29" t="str">
        <f t="shared" si="7"/>
        <v/>
      </c>
      <c r="N135" s="29" t="str">
        <f>IF(H135="定额",IF(L135="","",IFERROR(IF(VLOOKUP(M:M,收费云数据导出!G:G,1,0)=M135,"相同","与合同不一样"),"与合同不一样")),"")</f>
        <v/>
      </c>
      <c r="O135" s="33"/>
      <c r="P135" s="32"/>
      <c r="Q135" s="32"/>
    </row>
    <row r="136" spans="1:17" ht="15">
      <c r="A136" s="23">
        <v>130</v>
      </c>
      <c r="B136" s="30"/>
      <c r="C136" s="25" t="str">
        <f>IF(B136="","",INDEX(主数据!A:AD,MATCH(B136,主数据!A:A,0),9))</f>
        <v/>
      </c>
      <c r="D136" s="25" t="str">
        <f>IF(B136="","",INDEX(主数据!A:AD,MATCH(B136,主数据!A:A,0),11))</f>
        <v/>
      </c>
      <c r="E136" s="26" t="str">
        <f>IF(B136="","",INDEX(主数据!A:AD,MATCH(B136,主数据!A:A,0),2))</f>
        <v/>
      </c>
      <c r="F136" s="30"/>
      <c r="G136" s="29" t="str">
        <f>IF(B136="","",VLOOKUP(F:F,收费项目!A:B,2,0))</f>
        <v/>
      </c>
      <c r="H136" s="31"/>
      <c r="I136" s="31"/>
      <c r="J136" s="29" t="str">
        <f t="shared" ref="J136:J199" si="8">IF(H136="标准方式",IF(I136="","",B136&amp;G136&amp;H136&amp;I136),"")</f>
        <v/>
      </c>
      <c r="K136" s="29" t="str">
        <f>IF(H136="标准方式",IF(I136="","",IFERROR(IF(VLOOKUP(J:J,收费云数据导出!D:D,1,0)=J136,"相同","与合同不一样"),"与合同不一样")),"")</f>
        <v/>
      </c>
      <c r="L136" s="31"/>
      <c r="M136" s="29" t="str">
        <f t="shared" ref="M136:M199" si="9">IF(H136="定额",IF(L136="","",B136&amp;G136&amp;H136&amp;L136),"")</f>
        <v/>
      </c>
      <c r="N136" s="29" t="str">
        <f>IF(H136="定额",IF(L136="","",IFERROR(IF(VLOOKUP(M:M,收费云数据导出!G:G,1,0)=M136,"相同","与合同不一样"),"与合同不一样")),"")</f>
        <v/>
      </c>
      <c r="O136" s="33"/>
      <c r="P136" s="32"/>
      <c r="Q136" s="32"/>
    </row>
    <row r="137" spans="1:17" ht="15">
      <c r="A137" s="23">
        <v>131</v>
      </c>
      <c r="B137" s="30"/>
      <c r="C137" s="25" t="str">
        <f>IF(B137="","",INDEX(主数据!A:AD,MATCH(B137,主数据!A:A,0),9))</f>
        <v/>
      </c>
      <c r="D137" s="25" t="str">
        <f>IF(B137="","",INDEX(主数据!A:AD,MATCH(B137,主数据!A:A,0),11))</f>
        <v/>
      </c>
      <c r="E137" s="26" t="str">
        <f>IF(B137="","",INDEX(主数据!A:AD,MATCH(B137,主数据!A:A,0),2))</f>
        <v/>
      </c>
      <c r="F137" s="30"/>
      <c r="G137" s="29" t="str">
        <f>IF(B137="","",VLOOKUP(F:F,收费项目!A:B,2,0))</f>
        <v/>
      </c>
      <c r="H137" s="31"/>
      <c r="I137" s="31"/>
      <c r="J137" s="29" t="str">
        <f t="shared" si="8"/>
        <v/>
      </c>
      <c r="K137" s="29" t="str">
        <f>IF(H137="标准方式",IF(I137="","",IFERROR(IF(VLOOKUP(J:J,收费云数据导出!D:D,1,0)=J137,"相同","与合同不一样"),"与合同不一样")),"")</f>
        <v/>
      </c>
      <c r="L137" s="31"/>
      <c r="M137" s="29" t="str">
        <f t="shared" si="9"/>
        <v/>
      </c>
      <c r="N137" s="29" t="str">
        <f>IF(H137="定额",IF(L137="","",IFERROR(IF(VLOOKUP(M:M,收费云数据导出!G:G,1,0)=M137,"相同","与合同不一样"),"与合同不一样")),"")</f>
        <v/>
      </c>
      <c r="O137" s="33"/>
      <c r="P137" s="32"/>
      <c r="Q137" s="32"/>
    </row>
    <row r="138" spans="1:17" ht="15">
      <c r="A138" s="23">
        <v>132</v>
      </c>
      <c r="B138" s="30"/>
      <c r="C138" s="25" t="str">
        <f>IF(B138="","",INDEX(主数据!A:AD,MATCH(B138,主数据!A:A,0),9))</f>
        <v/>
      </c>
      <c r="D138" s="25" t="str">
        <f>IF(B138="","",INDEX(主数据!A:AD,MATCH(B138,主数据!A:A,0),11))</f>
        <v/>
      </c>
      <c r="E138" s="26" t="str">
        <f>IF(B138="","",INDEX(主数据!A:AD,MATCH(B138,主数据!A:A,0),2))</f>
        <v/>
      </c>
      <c r="F138" s="30"/>
      <c r="G138" s="29" t="str">
        <f>IF(B138="","",VLOOKUP(F:F,收费项目!A:B,2,0))</f>
        <v/>
      </c>
      <c r="H138" s="31"/>
      <c r="I138" s="31"/>
      <c r="J138" s="29" t="str">
        <f t="shared" si="8"/>
        <v/>
      </c>
      <c r="K138" s="29" t="str">
        <f>IF(H138="标准方式",IF(I138="","",IFERROR(IF(VLOOKUP(J:J,收费云数据导出!D:D,1,0)=J138,"相同","与合同不一样"),"与合同不一样")),"")</f>
        <v/>
      </c>
      <c r="L138" s="31"/>
      <c r="M138" s="29" t="str">
        <f t="shared" si="9"/>
        <v/>
      </c>
      <c r="N138" s="29" t="str">
        <f>IF(H138="定额",IF(L138="","",IFERROR(IF(VLOOKUP(M:M,收费云数据导出!G:G,1,0)=M138,"相同","与合同不一样"),"与合同不一样")),"")</f>
        <v/>
      </c>
      <c r="O138" s="33"/>
      <c r="P138" s="32"/>
      <c r="Q138" s="32"/>
    </row>
    <row r="139" spans="1:17" ht="15">
      <c r="A139" s="23">
        <v>133</v>
      </c>
      <c r="B139" s="30"/>
      <c r="C139" s="25" t="str">
        <f>IF(B139="","",INDEX(主数据!A:AD,MATCH(B139,主数据!A:A,0),9))</f>
        <v/>
      </c>
      <c r="D139" s="25" t="str">
        <f>IF(B139="","",INDEX(主数据!A:AD,MATCH(B139,主数据!A:A,0),11))</f>
        <v/>
      </c>
      <c r="E139" s="26" t="str">
        <f>IF(B139="","",INDEX(主数据!A:AD,MATCH(B139,主数据!A:A,0),2))</f>
        <v/>
      </c>
      <c r="F139" s="30"/>
      <c r="G139" s="29" t="str">
        <f>IF(B139="","",VLOOKUP(F:F,收费项目!A:B,2,0))</f>
        <v/>
      </c>
      <c r="H139" s="31"/>
      <c r="I139" s="31"/>
      <c r="J139" s="29" t="str">
        <f t="shared" si="8"/>
        <v/>
      </c>
      <c r="K139" s="29" t="str">
        <f>IF(H139="标准方式",IF(I139="","",IFERROR(IF(VLOOKUP(J:J,收费云数据导出!D:D,1,0)=J139,"相同","与合同不一样"),"与合同不一样")),"")</f>
        <v/>
      </c>
      <c r="L139" s="31"/>
      <c r="M139" s="29" t="str">
        <f t="shared" si="9"/>
        <v/>
      </c>
      <c r="N139" s="29" t="str">
        <f>IF(H139="定额",IF(L139="","",IFERROR(IF(VLOOKUP(M:M,收费云数据导出!G:G,1,0)=M139,"相同","与合同不一样"),"与合同不一样")),"")</f>
        <v/>
      </c>
      <c r="O139" s="33"/>
      <c r="P139" s="32"/>
      <c r="Q139" s="32"/>
    </row>
    <row r="140" spans="1:17" ht="15">
      <c r="A140" s="23">
        <v>134</v>
      </c>
      <c r="B140" s="30"/>
      <c r="C140" s="25" t="str">
        <f>IF(B140="","",INDEX(主数据!A:AD,MATCH(B140,主数据!A:A,0),9))</f>
        <v/>
      </c>
      <c r="D140" s="25" t="str">
        <f>IF(B140="","",INDEX(主数据!A:AD,MATCH(B140,主数据!A:A,0),11))</f>
        <v/>
      </c>
      <c r="E140" s="26" t="str">
        <f>IF(B140="","",INDEX(主数据!A:AD,MATCH(B140,主数据!A:A,0),2))</f>
        <v/>
      </c>
      <c r="F140" s="30"/>
      <c r="G140" s="29" t="str">
        <f>IF(B140="","",VLOOKUP(F:F,收费项目!A:B,2,0))</f>
        <v/>
      </c>
      <c r="H140" s="31"/>
      <c r="I140" s="31"/>
      <c r="J140" s="29" t="str">
        <f t="shared" si="8"/>
        <v/>
      </c>
      <c r="K140" s="29" t="str">
        <f>IF(H140="标准方式",IF(I140="","",IFERROR(IF(VLOOKUP(J:J,收费云数据导出!D:D,1,0)=J140,"相同","与合同不一样"),"与合同不一样")),"")</f>
        <v/>
      </c>
      <c r="L140" s="31"/>
      <c r="M140" s="29" t="str">
        <f t="shared" si="9"/>
        <v/>
      </c>
      <c r="N140" s="29" t="str">
        <f>IF(H140="定额",IF(L140="","",IFERROR(IF(VLOOKUP(M:M,收费云数据导出!G:G,1,0)=M140,"相同","与合同不一样"),"与合同不一样")),"")</f>
        <v/>
      </c>
      <c r="O140" s="33"/>
      <c r="P140" s="32"/>
      <c r="Q140" s="32"/>
    </row>
    <row r="141" spans="1:17" ht="15">
      <c r="A141" s="23">
        <v>135</v>
      </c>
      <c r="B141" s="30"/>
      <c r="C141" s="25" t="str">
        <f>IF(B141="","",INDEX(主数据!A:AD,MATCH(B141,主数据!A:A,0),9))</f>
        <v/>
      </c>
      <c r="D141" s="25" t="str">
        <f>IF(B141="","",INDEX(主数据!A:AD,MATCH(B141,主数据!A:A,0),11))</f>
        <v/>
      </c>
      <c r="E141" s="26" t="str">
        <f>IF(B141="","",INDEX(主数据!A:AD,MATCH(B141,主数据!A:A,0),2))</f>
        <v/>
      </c>
      <c r="F141" s="30"/>
      <c r="G141" s="29" t="str">
        <f>IF(B141="","",VLOOKUP(F:F,收费项目!A:B,2,0))</f>
        <v/>
      </c>
      <c r="H141" s="31"/>
      <c r="I141" s="31"/>
      <c r="J141" s="29" t="str">
        <f t="shared" si="8"/>
        <v/>
      </c>
      <c r="K141" s="29" t="str">
        <f>IF(H141="标准方式",IF(I141="","",IFERROR(IF(VLOOKUP(J:J,收费云数据导出!D:D,1,0)=J141,"相同","与合同不一样"),"与合同不一样")),"")</f>
        <v/>
      </c>
      <c r="L141" s="31"/>
      <c r="M141" s="29" t="str">
        <f t="shared" si="9"/>
        <v/>
      </c>
      <c r="N141" s="29" t="str">
        <f>IF(H141="定额",IF(L141="","",IFERROR(IF(VLOOKUP(M:M,收费云数据导出!G:G,1,0)=M141,"相同","与合同不一样"),"与合同不一样")),"")</f>
        <v/>
      </c>
      <c r="O141" s="33"/>
      <c r="P141" s="32"/>
      <c r="Q141" s="32"/>
    </row>
    <row r="142" spans="1:17" ht="15">
      <c r="A142" s="23">
        <v>136</v>
      </c>
      <c r="B142" s="30"/>
      <c r="C142" s="25" t="str">
        <f>IF(B142="","",INDEX(主数据!A:AD,MATCH(B142,主数据!A:A,0),9))</f>
        <v/>
      </c>
      <c r="D142" s="25" t="str">
        <f>IF(B142="","",INDEX(主数据!A:AD,MATCH(B142,主数据!A:A,0),11))</f>
        <v/>
      </c>
      <c r="E142" s="26" t="str">
        <f>IF(B142="","",INDEX(主数据!A:AD,MATCH(B142,主数据!A:A,0),2))</f>
        <v/>
      </c>
      <c r="F142" s="30"/>
      <c r="G142" s="29" t="str">
        <f>IF(B142="","",VLOOKUP(F:F,收费项目!A:B,2,0))</f>
        <v/>
      </c>
      <c r="H142" s="31"/>
      <c r="I142" s="31"/>
      <c r="J142" s="29" t="str">
        <f t="shared" si="8"/>
        <v/>
      </c>
      <c r="K142" s="29" t="str">
        <f>IF(H142="标准方式",IF(I142="","",IFERROR(IF(VLOOKUP(J:J,收费云数据导出!D:D,1,0)=J142,"相同","与合同不一样"),"与合同不一样")),"")</f>
        <v/>
      </c>
      <c r="L142" s="31"/>
      <c r="M142" s="29" t="str">
        <f t="shared" si="9"/>
        <v/>
      </c>
      <c r="N142" s="29" t="str">
        <f>IF(H142="定额",IF(L142="","",IFERROR(IF(VLOOKUP(M:M,收费云数据导出!G:G,1,0)=M142,"相同","与合同不一样"),"与合同不一样")),"")</f>
        <v/>
      </c>
      <c r="O142" s="33"/>
      <c r="P142" s="32"/>
      <c r="Q142" s="32"/>
    </row>
    <row r="143" spans="1:17" ht="15">
      <c r="A143" s="23">
        <v>137</v>
      </c>
      <c r="B143" s="30"/>
      <c r="C143" s="25" t="str">
        <f>IF(B143="","",INDEX(主数据!A:AD,MATCH(B143,主数据!A:A,0),9))</f>
        <v/>
      </c>
      <c r="D143" s="25" t="str">
        <f>IF(B143="","",INDEX(主数据!A:AD,MATCH(B143,主数据!A:A,0),11))</f>
        <v/>
      </c>
      <c r="E143" s="26" t="str">
        <f>IF(B143="","",INDEX(主数据!A:AD,MATCH(B143,主数据!A:A,0),2))</f>
        <v/>
      </c>
      <c r="F143" s="30"/>
      <c r="G143" s="29" t="str">
        <f>IF(B143="","",VLOOKUP(F:F,收费项目!A:B,2,0))</f>
        <v/>
      </c>
      <c r="H143" s="31"/>
      <c r="I143" s="31"/>
      <c r="J143" s="29" t="str">
        <f t="shared" si="8"/>
        <v/>
      </c>
      <c r="K143" s="29" t="str">
        <f>IF(H143="标准方式",IF(I143="","",IFERROR(IF(VLOOKUP(J:J,收费云数据导出!D:D,1,0)=J143,"相同","与合同不一样"),"与合同不一样")),"")</f>
        <v/>
      </c>
      <c r="L143" s="31"/>
      <c r="M143" s="29" t="str">
        <f t="shared" si="9"/>
        <v/>
      </c>
      <c r="N143" s="29" t="str">
        <f>IF(H143="定额",IF(L143="","",IFERROR(IF(VLOOKUP(M:M,收费云数据导出!G:G,1,0)=M143,"相同","与合同不一样"),"与合同不一样")),"")</f>
        <v/>
      </c>
      <c r="O143" s="33"/>
      <c r="P143" s="32"/>
      <c r="Q143" s="32"/>
    </row>
    <row r="144" spans="1:17" ht="15">
      <c r="A144" s="23">
        <v>138</v>
      </c>
      <c r="B144" s="30"/>
      <c r="C144" s="25" t="str">
        <f>IF(B144="","",INDEX(主数据!A:AD,MATCH(B144,主数据!A:A,0),9))</f>
        <v/>
      </c>
      <c r="D144" s="25" t="str">
        <f>IF(B144="","",INDEX(主数据!A:AD,MATCH(B144,主数据!A:A,0),11))</f>
        <v/>
      </c>
      <c r="E144" s="26" t="str">
        <f>IF(B144="","",INDEX(主数据!A:AD,MATCH(B144,主数据!A:A,0),2))</f>
        <v/>
      </c>
      <c r="F144" s="30"/>
      <c r="G144" s="29" t="str">
        <f>IF(B144="","",VLOOKUP(F:F,收费项目!A:B,2,0))</f>
        <v/>
      </c>
      <c r="H144" s="31"/>
      <c r="I144" s="31"/>
      <c r="J144" s="29" t="str">
        <f t="shared" si="8"/>
        <v/>
      </c>
      <c r="K144" s="29" t="str">
        <f>IF(H144="标准方式",IF(I144="","",IFERROR(IF(VLOOKUP(J:J,收费云数据导出!D:D,1,0)=J144,"相同","与合同不一样"),"与合同不一样")),"")</f>
        <v/>
      </c>
      <c r="L144" s="31"/>
      <c r="M144" s="29" t="str">
        <f t="shared" si="9"/>
        <v/>
      </c>
      <c r="N144" s="29" t="str">
        <f>IF(H144="定额",IF(L144="","",IFERROR(IF(VLOOKUP(M:M,收费云数据导出!G:G,1,0)=M144,"相同","与合同不一样"),"与合同不一样")),"")</f>
        <v/>
      </c>
      <c r="O144" s="33"/>
      <c r="P144" s="32"/>
      <c r="Q144" s="32"/>
    </row>
    <row r="145" spans="1:17" ht="15">
      <c r="A145" s="23">
        <v>139</v>
      </c>
      <c r="B145" s="30"/>
      <c r="C145" s="25" t="str">
        <f>IF(B145="","",INDEX(主数据!A:AD,MATCH(B145,主数据!A:A,0),9))</f>
        <v/>
      </c>
      <c r="D145" s="25" t="str">
        <f>IF(B145="","",INDEX(主数据!A:AD,MATCH(B145,主数据!A:A,0),11))</f>
        <v/>
      </c>
      <c r="E145" s="26" t="str">
        <f>IF(B145="","",INDEX(主数据!A:AD,MATCH(B145,主数据!A:A,0),2))</f>
        <v/>
      </c>
      <c r="F145" s="30"/>
      <c r="G145" s="29" t="str">
        <f>IF(B145="","",VLOOKUP(F:F,收费项目!A:B,2,0))</f>
        <v/>
      </c>
      <c r="H145" s="31"/>
      <c r="I145" s="31"/>
      <c r="J145" s="29" t="str">
        <f t="shared" si="8"/>
        <v/>
      </c>
      <c r="K145" s="29" t="str">
        <f>IF(H145="标准方式",IF(I145="","",IFERROR(IF(VLOOKUP(J:J,收费云数据导出!D:D,1,0)=J145,"相同","与合同不一样"),"与合同不一样")),"")</f>
        <v/>
      </c>
      <c r="L145" s="31"/>
      <c r="M145" s="29" t="str">
        <f t="shared" si="9"/>
        <v/>
      </c>
      <c r="N145" s="29" t="str">
        <f>IF(H145="定额",IF(L145="","",IFERROR(IF(VLOOKUP(M:M,收费云数据导出!G:G,1,0)=M145,"相同","与合同不一样"),"与合同不一样")),"")</f>
        <v/>
      </c>
      <c r="O145" s="33"/>
      <c r="P145" s="32"/>
      <c r="Q145" s="32"/>
    </row>
    <row r="146" spans="1:17" ht="15">
      <c r="A146" s="23">
        <v>140</v>
      </c>
      <c r="B146" s="30"/>
      <c r="C146" s="25" t="str">
        <f>IF(B146="","",INDEX(主数据!A:AD,MATCH(B146,主数据!A:A,0),9))</f>
        <v/>
      </c>
      <c r="D146" s="25" t="str">
        <f>IF(B146="","",INDEX(主数据!A:AD,MATCH(B146,主数据!A:A,0),11))</f>
        <v/>
      </c>
      <c r="E146" s="26" t="str">
        <f>IF(B146="","",INDEX(主数据!A:AD,MATCH(B146,主数据!A:A,0),2))</f>
        <v/>
      </c>
      <c r="F146" s="30"/>
      <c r="G146" s="29" t="str">
        <f>IF(B146="","",VLOOKUP(F:F,收费项目!A:B,2,0))</f>
        <v/>
      </c>
      <c r="H146" s="31"/>
      <c r="I146" s="31"/>
      <c r="J146" s="29" t="str">
        <f t="shared" si="8"/>
        <v/>
      </c>
      <c r="K146" s="29" t="str">
        <f>IF(H146="标准方式",IF(I146="","",IFERROR(IF(VLOOKUP(J:J,收费云数据导出!D:D,1,0)=J146,"相同","与合同不一样"),"与合同不一样")),"")</f>
        <v/>
      </c>
      <c r="L146" s="31"/>
      <c r="M146" s="29" t="str">
        <f t="shared" si="9"/>
        <v/>
      </c>
      <c r="N146" s="29" t="str">
        <f>IF(H146="定额",IF(L146="","",IFERROR(IF(VLOOKUP(M:M,收费云数据导出!G:G,1,0)=M146,"相同","与合同不一样"),"与合同不一样")),"")</f>
        <v/>
      </c>
      <c r="O146" s="33"/>
      <c r="P146" s="32"/>
      <c r="Q146" s="32"/>
    </row>
    <row r="147" spans="1:17" ht="15">
      <c r="A147" s="23">
        <v>141</v>
      </c>
      <c r="B147" s="30"/>
      <c r="C147" s="25" t="str">
        <f>IF(B147="","",INDEX(主数据!A:AD,MATCH(B147,主数据!A:A,0),9))</f>
        <v/>
      </c>
      <c r="D147" s="25" t="str">
        <f>IF(B147="","",INDEX(主数据!A:AD,MATCH(B147,主数据!A:A,0),11))</f>
        <v/>
      </c>
      <c r="E147" s="26" t="str">
        <f>IF(B147="","",INDEX(主数据!A:AD,MATCH(B147,主数据!A:A,0),2))</f>
        <v/>
      </c>
      <c r="F147" s="30"/>
      <c r="G147" s="29" t="str">
        <f>IF(B147="","",VLOOKUP(F:F,收费项目!A:B,2,0))</f>
        <v/>
      </c>
      <c r="H147" s="31"/>
      <c r="I147" s="31"/>
      <c r="J147" s="29" t="str">
        <f t="shared" si="8"/>
        <v/>
      </c>
      <c r="K147" s="29" t="str">
        <f>IF(H147="标准方式",IF(I147="","",IFERROR(IF(VLOOKUP(J:J,收费云数据导出!D:D,1,0)=J147,"相同","与合同不一样"),"与合同不一样")),"")</f>
        <v/>
      </c>
      <c r="L147" s="31"/>
      <c r="M147" s="29" t="str">
        <f t="shared" si="9"/>
        <v/>
      </c>
      <c r="N147" s="29" t="str">
        <f>IF(H147="定额",IF(L147="","",IFERROR(IF(VLOOKUP(M:M,收费云数据导出!G:G,1,0)=M147,"相同","与合同不一样"),"与合同不一样")),"")</f>
        <v/>
      </c>
      <c r="O147" s="33"/>
      <c r="P147" s="32"/>
      <c r="Q147" s="32"/>
    </row>
    <row r="148" spans="1:17" ht="15">
      <c r="A148" s="23">
        <v>142</v>
      </c>
      <c r="B148" s="30"/>
      <c r="C148" s="25" t="str">
        <f>IF(B148="","",INDEX(主数据!A:AD,MATCH(B148,主数据!A:A,0),9))</f>
        <v/>
      </c>
      <c r="D148" s="25" t="str">
        <f>IF(B148="","",INDEX(主数据!A:AD,MATCH(B148,主数据!A:A,0),11))</f>
        <v/>
      </c>
      <c r="E148" s="26" t="str">
        <f>IF(B148="","",INDEX(主数据!A:AD,MATCH(B148,主数据!A:A,0),2))</f>
        <v/>
      </c>
      <c r="F148" s="30"/>
      <c r="G148" s="29" t="str">
        <f>IF(B148="","",VLOOKUP(F:F,收费项目!A:B,2,0))</f>
        <v/>
      </c>
      <c r="H148" s="31"/>
      <c r="I148" s="31"/>
      <c r="J148" s="29" t="str">
        <f t="shared" si="8"/>
        <v/>
      </c>
      <c r="K148" s="29" t="str">
        <f>IF(H148="标准方式",IF(I148="","",IFERROR(IF(VLOOKUP(J:J,收费云数据导出!D:D,1,0)=J148,"相同","与合同不一样"),"与合同不一样")),"")</f>
        <v/>
      </c>
      <c r="L148" s="31"/>
      <c r="M148" s="29" t="str">
        <f t="shared" si="9"/>
        <v/>
      </c>
      <c r="N148" s="29" t="str">
        <f>IF(H148="定额",IF(L148="","",IFERROR(IF(VLOOKUP(M:M,收费云数据导出!G:G,1,0)=M148,"相同","与合同不一样"),"与合同不一样")),"")</f>
        <v/>
      </c>
      <c r="O148" s="33"/>
      <c r="P148" s="32"/>
      <c r="Q148" s="32"/>
    </row>
    <row r="149" spans="1:17" ht="15">
      <c r="A149" s="23">
        <v>143</v>
      </c>
      <c r="B149" s="30"/>
      <c r="C149" s="25" t="str">
        <f>IF(B149="","",INDEX(主数据!A:AD,MATCH(B149,主数据!A:A,0),9))</f>
        <v/>
      </c>
      <c r="D149" s="25" t="str">
        <f>IF(B149="","",INDEX(主数据!A:AD,MATCH(B149,主数据!A:A,0),11))</f>
        <v/>
      </c>
      <c r="E149" s="26" t="str">
        <f>IF(B149="","",INDEX(主数据!A:AD,MATCH(B149,主数据!A:A,0),2))</f>
        <v/>
      </c>
      <c r="F149" s="30"/>
      <c r="G149" s="29" t="str">
        <f>IF(B149="","",VLOOKUP(F:F,收费项目!A:B,2,0))</f>
        <v/>
      </c>
      <c r="H149" s="31"/>
      <c r="I149" s="31"/>
      <c r="J149" s="29" t="str">
        <f t="shared" si="8"/>
        <v/>
      </c>
      <c r="K149" s="29" t="str">
        <f>IF(H149="标准方式",IF(I149="","",IFERROR(IF(VLOOKUP(J:J,收费云数据导出!D:D,1,0)=J149,"相同","与合同不一样"),"与合同不一样")),"")</f>
        <v/>
      </c>
      <c r="L149" s="31"/>
      <c r="M149" s="29" t="str">
        <f t="shared" si="9"/>
        <v/>
      </c>
      <c r="N149" s="29" t="str">
        <f>IF(H149="定额",IF(L149="","",IFERROR(IF(VLOOKUP(M:M,收费云数据导出!G:G,1,0)=M149,"相同","与合同不一样"),"与合同不一样")),"")</f>
        <v/>
      </c>
      <c r="O149" s="33"/>
      <c r="P149" s="32"/>
      <c r="Q149" s="32"/>
    </row>
    <row r="150" spans="1:17" ht="15">
      <c r="A150" s="23">
        <v>144</v>
      </c>
      <c r="B150" s="30"/>
      <c r="C150" s="25" t="str">
        <f>IF(B150="","",INDEX(主数据!A:AD,MATCH(B150,主数据!A:A,0),9))</f>
        <v/>
      </c>
      <c r="D150" s="25" t="str">
        <f>IF(B150="","",INDEX(主数据!A:AD,MATCH(B150,主数据!A:A,0),11))</f>
        <v/>
      </c>
      <c r="E150" s="26" t="str">
        <f>IF(B150="","",INDEX(主数据!A:AD,MATCH(B150,主数据!A:A,0),2))</f>
        <v/>
      </c>
      <c r="F150" s="30"/>
      <c r="G150" s="29" t="str">
        <f>IF(B150="","",VLOOKUP(F:F,收费项目!A:B,2,0))</f>
        <v/>
      </c>
      <c r="H150" s="31"/>
      <c r="I150" s="31"/>
      <c r="J150" s="29" t="str">
        <f t="shared" si="8"/>
        <v/>
      </c>
      <c r="K150" s="29" t="str">
        <f>IF(H150="标准方式",IF(I150="","",IFERROR(IF(VLOOKUP(J:J,收费云数据导出!D:D,1,0)=J150,"相同","与合同不一样"),"与合同不一样")),"")</f>
        <v/>
      </c>
      <c r="L150" s="31"/>
      <c r="M150" s="29" t="str">
        <f t="shared" si="9"/>
        <v/>
      </c>
      <c r="N150" s="29" t="str">
        <f>IF(H150="定额",IF(L150="","",IFERROR(IF(VLOOKUP(M:M,收费云数据导出!G:G,1,0)=M150,"相同","与合同不一样"),"与合同不一样")),"")</f>
        <v/>
      </c>
      <c r="O150" s="33"/>
      <c r="P150" s="32"/>
      <c r="Q150" s="32"/>
    </row>
    <row r="151" spans="1:17" ht="15">
      <c r="A151" s="23">
        <v>145</v>
      </c>
      <c r="B151" s="30"/>
      <c r="C151" s="25" t="str">
        <f>IF(B151="","",INDEX(主数据!A:AD,MATCH(B151,主数据!A:A,0),9))</f>
        <v/>
      </c>
      <c r="D151" s="25" t="str">
        <f>IF(B151="","",INDEX(主数据!A:AD,MATCH(B151,主数据!A:A,0),11))</f>
        <v/>
      </c>
      <c r="E151" s="26" t="str">
        <f>IF(B151="","",INDEX(主数据!A:AD,MATCH(B151,主数据!A:A,0),2))</f>
        <v/>
      </c>
      <c r="F151" s="30"/>
      <c r="G151" s="29" t="str">
        <f>IF(B151="","",VLOOKUP(F:F,收费项目!A:B,2,0))</f>
        <v/>
      </c>
      <c r="H151" s="31"/>
      <c r="I151" s="31"/>
      <c r="J151" s="29" t="str">
        <f t="shared" si="8"/>
        <v/>
      </c>
      <c r="K151" s="29" t="str">
        <f>IF(H151="标准方式",IF(I151="","",IFERROR(IF(VLOOKUP(J:J,收费云数据导出!D:D,1,0)=J151,"相同","与合同不一样"),"与合同不一样")),"")</f>
        <v/>
      </c>
      <c r="L151" s="31"/>
      <c r="M151" s="29" t="str">
        <f t="shared" si="9"/>
        <v/>
      </c>
      <c r="N151" s="29" t="str">
        <f>IF(H151="定额",IF(L151="","",IFERROR(IF(VLOOKUP(M:M,收费云数据导出!G:G,1,0)=M151,"相同","与合同不一样"),"与合同不一样")),"")</f>
        <v/>
      </c>
      <c r="O151" s="33"/>
      <c r="P151" s="32"/>
      <c r="Q151" s="32"/>
    </row>
    <row r="152" spans="1:17" ht="15">
      <c r="A152" s="23">
        <v>146</v>
      </c>
      <c r="B152" s="30"/>
      <c r="C152" s="25" t="str">
        <f>IF(B152="","",INDEX(主数据!A:AD,MATCH(B152,主数据!A:A,0),9))</f>
        <v/>
      </c>
      <c r="D152" s="25" t="str">
        <f>IF(B152="","",INDEX(主数据!A:AD,MATCH(B152,主数据!A:A,0),11))</f>
        <v/>
      </c>
      <c r="E152" s="26" t="str">
        <f>IF(B152="","",INDEX(主数据!A:AD,MATCH(B152,主数据!A:A,0),2))</f>
        <v/>
      </c>
      <c r="F152" s="30"/>
      <c r="G152" s="29" t="str">
        <f>IF(B152="","",VLOOKUP(F:F,收费项目!A:B,2,0))</f>
        <v/>
      </c>
      <c r="H152" s="31"/>
      <c r="I152" s="31"/>
      <c r="J152" s="29" t="str">
        <f t="shared" si="8"/>
        <v/>
      </c>
      <c r="K152" s="29" t="str">
        <f>IF(H152="标准方式",IF(I152="","",IFERROR(IF(VLOOKUP(J:J,收费云数据导出!D:D,1,0)=J152,"相同","与合同不一样"),"与合同不一样")),"")</f>
        <v/>
      </c>
      <c r="L152" s="31"/>
      <c r="M152" s="29" t="str">
        <f t="shared" si="9"/>
        <v/>
      </c>
      <c r="N152" s="29" t="str">
        <f>IF(H152="定额",IF(L152="","",IFERROR(IF(VLOOKUP(M:M,收费云数据导出!G:G,1,0)=M152,"相同","与合同不一样"),"与合同不一样")),"")</f>
        <v/>
      </c>
      <c r="O152" s="33"/>
      <c r="P152" s="32"/>
      <c r="Q152" s="32"/>
    </row>
    <row r="153" spans="1:17" ht="15">
      <c r="A153" s="23">
        <v>147</v>
      </c>
      <c r="B153" s="30"/>
      <c r="C153" s="25" t="str">
        <f>IF(B153="","",INDEX(主数据!A:AD,MATCH(B153,主数据!A:A,0),9))</f>
        <v/>
      </c>
      <c r="D153" s="25" t="str">
        <f>IF(B153="","",INDEX(主数据!A:AD,MATCH(B153,主数据!A:A,0),11))</f>
        <v/>
      </c>
      <c r="E153" s="26" t="str">
        <f>IF(B153="","",INDEX(主数据!A:AD,MATCH(B153,主数据!A:A,0),2))</f>
        <v/>
      </c>
      <c r="F153" s="30"/>
      <c r="G153" s="29" t="str">
        <f>IF(B153="","",VLOOKUP(F:F,收费项目!A:B,2,0))</f>
        <v/>
      </c>
      <c r="H153" s="31"/>
      <c r="I153" s="31"/>
      <c r="J153" s="29" t="str">
        <f t="shared" si="8"/>
        <v/>
      </c>
      <c r="K153" s="29" t="str">
        <f>IF(H153="标准方式",IF(I153="","",IFERROR(IF(VLOOKUP(J:J,收费云数据导出!D:D,1,0)=J153,"相同","与合同不一样"),"与合同不一样")),"")</f>
        <v/>
      </c>
      <c r="L153" s="31"/>
      <c r="M153" s="29" t="str">
        <f t="shared" si="9"/>
        <v/>
      </c>
      <c r="N153" s="29" t="str">
        <f>IF(H153="定额",IF(L153="","",IFERROR(IF(VLOOKUP(M:M,收费云数据导出!G:G,1,0)=M153,"相同","与合同不一样"),"与合同不一样")),"")</f>
        <v/>
      </c>
      <c r="O153" s="33"/>
      <c r="P153" s="32"/>
      <c r="Q153" s="32"/>
    </row>
    <row r="154" spans="1:17" ht="15">
      <c r="A154" s="23">
        <v>148</v>
      </c>
      <c r="B154" s="30"/>
      <c r="C154" s="25" t="str">
        <f>IF(B154="","",INDEX(主数据!A:AD,MATCH(B154,主数据!A:A,0),9))</f>
        <v/>
      </c>
      <c r="D154" s="25" t="str">
        <f>IF(B154="","",INDEX(主数据!A:AD,MATCH(B154,主数据!A:A,0),11))</f>
        <v/>
      </c>
      <c r="E154" s="26" t="str">
        <f>IF(B154="","",INDEX(主数据!A:AD,MATCH(B154,主数据!A:A,0),2))</f>
        <v/>
      </c>
      <c r="F154" s="30"/>
      <c r="G154" s="29" t="str">
        <f>IF(B154="","",VLOOKUP(F:F,收费项目!A:B,2,0))</f>
        <v/>
      </c>
      <c r="H154" s="31"/>
      <c r="I154" s="31"/>
      <c r="J154" s="29" t="str">
        <f t="shared" si="8"/>
        <v/>
      </c>
      <c r="K154" s="29" t="str">
        <f>IF(H154="标准方式",IF(I154="","",IFERROR(IF(VLOOKUP(J:J,收费云数据导出!D:D,1,0)=J154,"相同","与合同不一样"),"与合同不一样")),"")</f>
        <v/>
      </c>
      <c r="L154" s="31"/>
      <c r="M154" s="29" t="str">
        <f t="shared" si="9"/>
        <v/>
      </c>
      <c r="N154" s="29" t="str">
        <f>IF(H154="定额",IF(L154="","",IFERROR(IF(VLOOKUP(M:M,收费云数据导出!G:G,1,0)=M154,"相同","与合同不一样"),"与合同不一样")),"")</f>
        <v/>
      </c>
      <c r="O154" s="33"/>
      <c r="P154" s="32"/>
      <c r="Q154" s="32"/>
    </row>
    <row r="155" spans="1:17" ht="15">
      <c r="A155" s="23">
        <v>149</v>
      </c>
      <c r="B155" s="30"/>
      <c r="C155" s="25" t="str">
        <f>IF(B155="","",INDEX(主数据!A:AD,MATCH(B155,主数据!A:A,0),9))</f>
        <v/>
      </c>
      <c r="D155" s="25" t="str">
        <f>IF(B155="","",INDEX(主数据!A:AD,MATCH(B155,主数据!A:A,0),11))</f>
        <v/>
      </c>
      <c r="E155" s="26" t="str">
        <f>IF(B155="","",INDEX(主数据!A:AD,MATCH(B155,主数据!A:A,0),2))</f>
        <v/>
      </c>
      <c r="F155" s="30"/>
      <c r="G155" s="29" t="str">
        <f>IF(B155="","",VLOOKUP(F:F,收费项目!A:B,2,0))</f>
        <v/>
      </c>
      <c r="H155" s="31"/>
      <c r="I155" s="31"/>
      <c r="J155" s="29" t="str">
        <f t="shared" si="8"/>
        <v/>
      </c>
      <c r="K155" s="29" t="str">
        <f>IF(H155="标准方式",IF(I155="","",IFERROR(IF(VLOOKUP(J:J,收费云数据导出!D:D,1,0)=J155,"相同","与合同不一样"),"与合同不一样")),"")</f>
        <v/>
      </c>
      <c r="L155" s="31"/>
      <c r="M155" s="29" t="str">
        <f t="shared" si="9"/>
        <v/>
      </c>
      <c r="N155" s="29" t="str">
        <f>IF(H155="定额",IF(L155="","",IFERROR(IF(VLOOKUP(M:M,收费云数据导出!G:G,1,0)=M155,"相同","与合同不一样"),"与合同不一样")),"")</f>
        <v/>
      </c>
      <c r="O155" s="33"/>
      <c r="P155" s="32"/>
      <c r="Q155" s="32"/>
    </row>
    <row r="156" spans="1:17" ht="15">
      <c r="A156" s="23">
        <v>150</v>
      </c>
      <c r="B156" s="30"/>
      <c r="C156" s="25" t="str">
        <f>IF(B156="","",INDEX(主数据!A:AD,MATCH(B156,主数据!A:A,0),9))</f>
        <v/>
      </c>
      <c r="D156" s="25" t="str">
        <f>IF(B156="","",INDEX(主数据!A:AD,MATCH(B156,主数据!A:A,0),11))</f>
        <v/>
      </c>
      <c r="E156" s="26" t="str">
        <f>IF(B156="","",INDEX(主数据!A:AD,MATCH(B156,主数据!A:A,0),2))</f>
        <v/>
      </c>
      <c r="F156" s="30"/>
      <c r="G156" s="29" t="str">
        <f>IF(B156="","",VLOOKUP(F:F,收费项目!A:B,2,0))</f>
        <v/>
      </c>
      <c r="H156" s="31"/>
      <c r="I156" s="31"/>
      <c r="J156" s="29" t="str">
        <f t="shared" si="8"/>
        <v/>
      </c>
      <c r="K156" s="29" t="str">
        <f>IF(H156="标准方式",IF(I156="","",IFERROR(IF(VLOOKUP(J:J,收费云数据导出!D:D,1,0)=J156,"相同","与合同不一样"),"与合同不一样")),"")</f>
        <v/>
      </c>
      <c r="L156" s="31"/>
      <c r="M156" s="29" t="str">
        <f t="shared" si="9"/>
        <v/>
      </c>
      <c r="N156" s="29" t="str">
        <f>IF(H156="定额",IF(L156="","",IFERROR(IF(VLOOKUP(M:M,收费云数据导出!G:G,1,0)=M156,"相同","与合同不一样"),"与合同不一样")),"")</f>
        <v/>
      </c>
      <c r="O156" s="33"/>
      <c r="P156" s="32"/>
      <c r="Q156" s="32"/>
    </row>
    <row r="157" spans="1:17" ht="15">
      <c r="A157" s="23">
        <v>151</v>
      </c>
      <c r="B157" s="30"/>
      <c r="C157" s="25" t="str">
        <f>IF(B157="","",INDEX(主数据!A:AD,MATCH(B157,主数据!A:A,0),9))</f>
        <v/>
      </c>
      <c r="D157" s="25" t="str">
        <f>IF(B157="","",INDEX(主数据!A:AD,MATCH(B157,主数据!A:A,0),11))</f>
        <v/>
      </c>
      <c r="E157" s="26" t="str">
        <f>IF(B157="","",INDEX(主数据!A:AD,MATCH(B157,主数据!A:A,0),2))</f>
        <v/>
      </c>
      <c r="F157" s="30"/>
      <c r="G157" s="29" t="str">
        <f>IF(B157="","",VLOOKUP(F:F,收费项目!A:B,2,0))</f>
        <v/>
      </c>
      <c r="H157" s="31"/>
      <c r="I157" s="31"/>
      <c r="J157" s="29" t="str">
        <f t="shared" si="8"/>
        <v/>
      </c>
      <c r="K157" s="29" t="str">
        <f>IF(H157="标准方式",IF(I157="","",IFERROR(IF(VLOOKUP(J:J,收费云数据导出!D:D,1,0)=J157,"相同","与合同不一样"),"与合同不一样")),"")</f>
        <v/>
      </c>
      <c r="L157" s="31"/>
      <c r="M157" s="29" t="str">
        <f t="shared" si="9"/>
        <v/>
      </c>
      <c r="N157" s="29" t="str">
        <f>IF(H157="定额",IF(L157="","",IFERROR(IF(VLOOKUP(M:M,收费云数据导出!G:G,1,0)=M157,"相同","与合同不一样"),"与合同不一样")),"")</f>
        <v/>
      </c>
      <c r="O157" s="33"/>
      <c r="P157" s="32"/>
      <c r="Q157" s="32"/>
    </row>
    <row r="158" spans="1:17" ht="15">
      <c r="A158" s="23">
        <v>152</v>
      </c>
      <c r="B158" s="30"/>
      <c r="C158" s="25" t="str">
        <f>IF(B158="","",INDEX(主数据!A:AD,MATCH(B158,主数据!A:A,0),9))</f>
        <v/>
      </c>
      <c r="D158" s="25" t="str">
        <f>IF(B158="","",INDEX(主数据!A:AD,MATCH(B158,主数据!A:A,0),11))</f>
        <v/>
      </c>
      <c r="E158" s="26" t="str">
        <f>IF(B158="","",INDEX(主数据!A:AD,MATCH(B158,主数据!A:A,0),2))</f>
        <v/>
      </c>
      <c r="F158" s="30"/>
      <c r="G158" s="29" t="str">
        <f>IF(B158="","",VLOOKUP(F:F,收费项目!A:B,2,0))</f>
        <v/>
      </c>
      <c r="H158" s="31"/>
      <c r="I158" s="31"/>
      <c r="J158" s="29" t="str">
        <f t="shared" si="8"/>
        <v/>
      </c>
      <c r="K158" s="29" t="str">
        <f>IF(H158="标准方式",IF(I158="","",IFERROR(IF(VLOOKUP(J:J,收费云数据导出!D:D,1,0)=J158,"相同","与合同不一样"),"与合同不一样")),"")</f>
        <v/>
      </c>
      <c r="L158" s="31"/>
      <c r="M158" s="29" t="str">
        <f t="shared" si="9"/>
        <v/>
      </c>
      <c r="N158" s="29" t="str">
        <f>IF(H158="定额",IF(L158="","",IFERROR(IF(VLOOKUP(M:M,收费云数据导出!G:G,1,0)=M158,"相同","与合同不一样"),"与合同不一样")),"")</f>
        <v/>
      </c>
      <c r="O158" s="33"/>
      <c r="P158" s="32"/>
      <c r="Q158" s="32"/>
    </row>
    <row r="159" spans="1:17" ht="15">
      <c r="A159" s="23">
        <v>153</v>
      </c>
      <c r="B159" s="30"/>
      <c r="C159" s="25" t="str">
        <f>IF(B159="","",INDEX(主数据!A:AD,MATCH(B159,主数据!A:A,0),9))</f>
        <v/>
      </c>
      <c r="D159" s="25" t="str">
        <f>IF(B159="","",INDEX(主数据!A:AD,MATCH(B159,主数据!A:A,0),11))</f>
        <v/>
      </c>
      <c r="E159" s="26" t="str">
        <f>IF(B159="","",INDEX(主数据!A:AD,MATCH(B159,主数据!A:A,0),2))</f>
        <v/>
      </c>
      <c r="F159" s="30"/>
      <c r="G159" s="29" t="str">
        <f>IF(B159="","",VLOOKUP(F:F,收费项目!A:B,2,0))</f>
        <v/>
      </c>
      <c r="H159" s="31"/>
      <c r="I159" s="31"/>
      <c r="J159" s="29" t="str">
        <f t="shared" si="8"/>
        <v/>
      </c>
      <c r="K159" s="29" t="str">
        <f>IF(H159="标准方式",IF(I159="","",IFERROR(IF(VLOOKUP(J:J,收费云数据导出!D:D,1,0)=J159,"相同","与合同不一样"),"与合同不一样")),"")</f>
        <v/>
      </c>
      <c r="L159" s="31"/>
      <c r="M159" s="29" t="str">
        <f t="shared" si="9"/>
        <v/>
      </c>
      <c r="N159" s="29" t="str">
        <f>IF(H159="定额",IF(L159="","",IFERROR(IF(VLOOKUP(M:M,收费云数据导出!G:G,1,0)=M159,"相同","与合同不一样"),"与合同不一样")),"")</f>
        <v/>
      </c>
      <c r="O159" s="33"/>
      <c r="P159" s="32"/>
      <c r="Q159" s="32"/>
    </row>
    <row r="160" spans="1:17" ht="15">
      <c r="A160" s="23">
        <v>154</v>
      </c>
      <c r="B160" s="30"/>
      <c r="C160" s="25" t="str">
        <f>IF(B160="","",INDEX(主数据!A:AD,MATCH(B160,主数据!A:A,0),9))</f>
        <v/>
      </c>
      <c r="D160" s="25" t="str">
        <f>IF(B160="","",INDEX(主数据!A:AD,MATCH(B160,主数据!A:A,0),11))</f>
        <v/>
      </c>
      <c r="E160" s="26" t="str">
        <f>IF(B160="","",INDEX(主数据!A:AD,MATCH(B160,主数据!A:A,0),2))</f>
        <v/>
      </c>
      <c r="F160" s="30"/>
      <c r="G160" s="29" t="str">
        <f>IF(B160="","",VLOOKUP(F:F,收费项目!A:B,2,0))</f>
        <v/>
      </c>
      <c r="H160" s="31"/>
      <c r="I160" s="31"/>
      <c r="J160" s="29" t="str">
        <f t="shared" si="8"/>
        <v/>
      </c>
      <c r="K160" s="29" t="str">
        <f>IF(H160="标准方式",IF(I160="","",IFERROR(IF(VLOOKUP(J:J,收费云数据导出!D:D,1,0)=J160,"相同","与合同不一样"),"与合同不一样")),"")</f>
        <v/>
      </c>
      <c r="L160" s="31"/>
      <c r="M160" s="29" t="str">
        <f t="shared" si="9"/>
        <v/>
      </c>
      <c r="N160" s="29" t="str">
        <f>IF(H160="定额",IF(L160="","",IFERROR(IF(VLOOKUP(M:M,收费云数据导出!G:G,1,0)=M160,"相同","与合同不一样"),"与合同不一样")),"")</f>
        <v/>
      </c>
      <c r="O160" s="33"/>
      <c r="P160" s="32"/>
      <c r="Q160" s="32"/>
    </row>
    <row r="161" spans="1:17" ht="15">
      <c r="A161" s="23">
        <v>155</v>
      </c>
      <c r="B161" s="30"/>
      <c r="C161" s="25" t="str">
        <f>IF(B161="","",INDEX(主数据!A:AD,MATCH(B161,主数据!A:A,0),9))</f>
        <v/>
      </c>
      <c r="D161" s="25" t="str">
        <f>IF(B161="","",INDEX(主数据!A:AD,MATCH(B161,主数据!A:A,0),11))</f>
        <v/>
      </c>
      <c r="E161" s="26" t="str">
        <f>IF(B161="","",INDEX(主数据!A:AD,MATCH(B161,主数据!A:A,0),2))</f>
        <v/>
      </c>
      <c r="F161" s="30"/>
      <c r="G161" s="29" t="str">
        <f>IF(B161="","",VLOOKUP(F:F,收费项目!A:B,2,0))</f>
        <v/>
      </c>
      <c r="H161" s="31"/>
      <c r="I161" s="31"/>
      <c r="J161" s="29" t="str">
        <f t="shared" si="8"/>
        <v/>
      </c>
      <c r="K161" s="29" t="str">
        <f>IF(H161="标准方式",IF(I161="","",IFERROR(IF(VLOOKUP(J:J,收费云数据导出!D:D,1,0)=J161,"相同","与合同不一样"),"与合同不一样")),"")</f>
        <v/>
      </c>
      <c r="L161" s="31"/>
      <c r="M161" s="29" t="str">
        <f t="shared" si="9"/>
        <v/>
      </c>
      <c r="N161" s="29" t="str">
        <f>IF(H161="定额",IF(L161="","",IFERROR(IF(VLOOKUP(M:M,收费云数据导出!G:G,1,0)=M161,"相同","与合同不一样"),"与合同不一样")),"")</f>
        <v/>
      </c>
      <c r="O161" s="33"/>
      <c r="P161" s="32"/>
      <c r="Q161" s="32"/>
    </row>
    <row r="162" spans="1:17" ht="15">
      <c r="A162" s="23">
        <v>156</v>
      </c>
      <c r="B162" s="30"/>
      <c r="C162" s="25" t="str">
        <f>IF(B162="","",INDEX(主数据!A:AD,MATCH(B162,主数据!A:A,0),9))</f>
        <v/>
      </c>
      <c r="D162" s="25" t="str">
        <f>IF(B162="","",INDEX(主数据!A:AD,MATCH(B162,主数据!A:A,0),11))</f>
        <v/>
      </c>
      <c r="E162" s="26" t="str">
        <f>IF(B162="","",INDEX(主数据!A:AD,MATCH(B162,主数据!A:A,0),2))</f>
        <v/>
      </c>
      <c r="F162" s="30"/>
      <c r="G162" s="29" t="str">
        <f>IF(B162="","",VLOOKUP(F:F,收费项目!A:B,2,0))</f>
        <v/>
      </c>
      <c r="H162" s="31"/>
      <c r="I162" s="31"/>
      <c r="J162" s="29" t="str">
        <f t="shared" si="8"/>
        <v/>
      </c>
      <c r="K162" s="29" t="str">
        <f>IF(H162="标准方式",IF(I162="","",IFERROR(IF(VLOOKUP(J:J,收费云数据导出!D:D,1,0)=J162,"相同","与合同不一样"),"与合同不一样")),"")</f>
        <v/>
      </c>
      <c r="L162" s="31"/>
      <c r="M162" s="29" t="str">
        <f t="shared" si="9"/>
        <v/>
      </c>
      <c r="N162" s="29" t="str">
        <f>IF(H162="定额",IF(L162="","",IFERROR(IF(VLOOKUP(M:M,收费云数据导出!G:G,1,0)=M162,"相同","与合同不一样"),"与合同不一样")),"")</f>
        <v/>
      </c>
      <c r="O162" s="33"/>
      <c r="P162" s="32"/>
      <c r="Q162" s="32"/>
    </row>
    <row r="163" spans="1:17" ht="15">
      <c r="A163" s="23">
        <v>157</v>
      </c>
      <c r="B163" s="30"/>
      <c r="C163" s="25" t="str">
        <f>IF(B163="","",INDEX(主数据!A:AD,MATCH(B163,主数据!A:A,0),9))</f>
        <v/>
      </c>
      <c r="D163" s="25" t="str">
        <f>IF(B163="","",INDEX(主数据!A:AD,MATCH(B163,主数据!A:A,0),11))</f>
        <v/>
      </c>
      <c r="E163" s="26" t="str">
        <f>IF(B163="","",INDEX(主数据!A:AD,MATCH(B163,主数据!A:A,0),2))</f>
        <v/>
      </c>
      <c r="F163" s="30"/>
      <c r="G163" s="29" t="str">
        <f>IF(B163="","",VLOOKUP(F:F,收费项目!A:B,2,0))</f>
        <v/>
      </c>
      <c r="H163" s="31"/>
      <c r="I163" s="31"/>
      <c r="J163" s="29" t="str">
        <f t="shared" si="8"/>
        <v/>
      </c>
      <c r="K163" s="29" t="str">
        <f>IF(H163="标准方式",IF(I163="","",IFERROR(IF(VLOOKUP(J:J,收费云数据导出!D:D,1,0)=J163,"相同","与合同不一样"),"与合同不一样")),"")</f>
        <v/>
      </c>
      <c r="L163" s="31"/>
      <c r="M163" s="29" t="str">
        <f t="shared" si="9"/>
        <v/>
      </c>
      <c r="N163" s="29" t="str">
        <f>IF(H163="定额",IF(L163="","",IFERROR(IF(VLOOKUP(M:M,收费云数据导出!G:G,1,0)=M163,"相同","与合同不一样"),"与合同不一样")),"")</f>
        <v/>
      </c>
      <c r="O163" s="33"/>
      <c r="P163" s="32"/>
      <c r="Q163" s="32"/>
    </row>
    <row r="164" spans="1:17" ht="15">
      <c r="A164" s="23">
        <v>158</v>
      </c>
      <c r="B164" s="30"/>
      <c r="C164" s="25" t="str">
        <f>IF(B164="","",INDEX(主数据!A:AD,MATCH(B164,主数据!A:A,0),9))</f>
        <v/>
      </c>
      <c r="D164" s="25" t="str">
        <f>IF(B164="","",INDEX(主数据!A:AD,MATCH(B164,主数据!A:A,0),11))</f>
        <v/>
      </c>
      <c r="E164" s="26" t="str">
        <f>IF(B164="","",INDEX(主数据!A:AD,MATCH(B164,主数据!A:A,0),2))</f>
        <v/>
      </c>
      <c r="F164" s="30"/>
      <c r="G164" s="29" t="str">
        <f>IF(B164="","",VLOOKUP(F:F,收费项目!A:B,2,0))</f>
        <v/>
      </c>
      <c r="H164" s="31"/>
      <c r="I164" s="31"/>
      <c r="J164" s="29" t="str">
        <f t="shared" si="8"/>
        <v/>
      </c>
      <c r="K164" s="29" t="str">
        <f>IF(H164="标准方式",IF(I164="","",IFERROR(IF(VLOOKUP(J:J,收费云数据导出!D:D,1,0)=J164,"相同","与合同不一样"),"与合同不一样")),"")</f>
        <v/>
      </c>
      <c r="L164" s="31"/>
      <c r="M164" s="29" t="str">
        <f t="shared" si="9"/>
        <v/>
      </c>
      <c r="N164" s="29" t="str">
        <f>IF(H164="定额",IF(L164="","",IFERROR(IF(VLOOKUP(M:M,收费云数据导出!G:G,1,0)=M164,"相同","与合同不一样"),"与合同不一样")),"")</f>
        <v/>
      </c>
      <c r="O164" s="33"/>
      <c r="P164" s="32"/>
      <c r="Q164" s="32"/>
    </row>
    <row r="165" spans="1:17" ht="15">
      <c r="A165" s="23">
        <v>159</v>
      </c>
      <c r="B165" s="30"/>
      <c r="C165" s="25" t="str">
        <f>IF(B165="","",INDEX(主数据!A:AD,MATCH(B165,主数据!A:A,0),9))</f>
        <v/>
      </c>
      <c r="D165" s="25" t="str">
        <f>IF(B165="","",INDEX(主数据!A:AD,MATCH(B165,主数据!A:A,0),11))</f>
        <v/>
      </c>
      <c r="E165" s="26" t="str">
        <f>IF(B165="","",INDEX(主数据!A:AD,MATCH(B165,主数据!A:A,0),2))</f>
        <v/>
      </c>
      <c r="F165" s="30"/>
      <c r="G165" s="29" t="str">
        <f>IF(B165="","",VLOOKUP(F:F,收费项目!A:B,2,0))</f>
        <v/>
      </c>
      <c r="H165" s="31"/>
      <c r="I165" s="31"/>
      <c r="J165" s="29" t="str">
        <f t="shared" si="8"/>
        <v/>
      </c>
      <c r="K165" s="29" t="str">
        <f>IF(H165="标准方式",IF(I165="","",IFERROR(IF(VLOOKUP(J:J,收费云数据导出!D:D,1,0)=J165,"相同","与合同不一样"),"与合同不一样")),"")</f>
        <v/>
      </c>
      <c r="L165" s="31"/>
      <c r="M165" s="29" t="str">
        <f t="shared" si="9"/>
        <v/>
      </c>
      <c r="N165" s="29" t="str">
        <f>IF(H165="定额",IF(L165="","",IFERROR(IF(VLOOKUP(M:M,收费云数据导出!G:G,1,0)=M165,"相同","与合同不一样"),"与合同不一样")),"")</f>
        <v/>
      </c>
      <c r="O165" s="33"/>
      <c r="P165" s="32"/>
      <c r="Q165" s="32"/>
    </row>
    <row r="166" spans="1:17" ht="15">
      <c r="A166" s="23">
        <v>160</v>
      </c>
      <c r="B166" s="30"/>
      <c r="C166" s="25" t="str">
        <f>IF(B166="","",INDEX(主数据!A:AD,MATCH(B166,主数据!A:A,0),9))</f>
        <v/>
      </c>
      <c r="D166" s="25" t="str">
        <f>IF(B166="","",INDEX(主数据!A:AD,MATCH(B166,主数据!A:A,0),11))</f>
        <v/>
      </c>
      <c r="E166" s="26" t="str">
        <f>IF(B166="","",INDEX(主数据!A:AD,MATCH(B166,主数据!A:A,0),2))</f>
        <v/>
      </c>
      <c r="F166" s="30"/>
      <c r="G166" s="29" t="str">
        <f>IF(B166="","",VLOOKUP(F:F,收费项目!A:B,2,0))</f>
        <v/>
      </c>
      <c r="H166" s="31"/>
      <c r="I166" s="31"/>
      <c r="J166" s="29" t="str">
        <f t="shared" si="8"/>
        <v/>
      </c>
      <c r="K166" s="29" t="str">
        <f>IF(H166="标准方式",IF(I166="","",IFERROR(IF(VLOOKUP(J:J,收费云数据导出!D:D,1,0)=J166,"相同","与合同不一样"),"与合同不一样")),"")</f>
        <v/>
      </c>
      <c r="L166" s="31"/>
      <c r="M166" s="29" t="str">
        <f t="shared" si="9"/>
        <v/>
      </c>
      <c r="N166" s="29" t="str">
        <f>IF(H166="定额",IF(L166="","",IFERROR(IF(VLOOKUP(M:M,收费云数据导出!G:G,1,0)=M166,"相同","与合同不一样"),"与合同不一样")),"")</f>
        <v/>
      </c>
      <c r="O166" s="33"/>
      <c r="P166" s="32"/>
      <c r="Q166" s="32"/>
    </row>
    <row r="167" spans="1:17" ht="15">
      <c r="A167" s="23">
        <v>161</v>
      </c>
      <c r="B167" s="30"/>
      <c r="C167" s="25" t="str">
        <f>IF(B167="","",INDEX(主数据!A:AD,MATCH(B167,主数据!A:A,0),9))</f>
        <v/>
      </c>
      <c r="D167" s="25" t="str">
        <f>IF(B167="","",INDEX(主数据!A:AD,MATCH(B167,主数据!A:A,0),11))</f>
        <v/>
      </c>
      <c r="E167" s="26" t="str">
        <f>IF(B167="","",INDEX(主数据!A:AD,MATCH(B167,主数据!A:A,0),2))</f>
        <v/>
      </c>
      <c r="F167" s="30"/>
      <c r="G167" s="29" t="str">
        <f>IF(B167="","",VLOOKUP(F:F,收费项目!A:B,2,0))</f>
        <v/>
      </c>
      <c r="H167" s="31"/>
      <c r="I167" s="31"/>
      <c r="J167" s="29" t="str">
        <f t="shared" si="8"/>
        <v/>
      </c>
      <c r="K167" s="29" t="str">
        <f>IF(H167="标准方式",IF(I167="","",IFERROR(IF(VLOOKUP(J:J,收费云数据导出!D:D,1,0)=J167,"相同","与合同不一样"),"与合同不一样")),"")</f>
        <v/>
      </c>
      <c r="L167" s="31"/>
      <c r="M167" s="29" t="str">
        <f t="shared" si="9"/>
        <v/>
      </c>
      <c r="N167" s="29" t="str">
        <f>IF(H167="定额",IF(L167="","",IFERROR(IF(VLOOKUP(M:M,收费云数据导出!G:G,1,0)=M167,"相同","与合同不一样"),"与合同不一样")),"")</f>
        <v/>
      </c>
      <c r="O167" s="33"/>
      <c r="P167" s="32"/>
      <c r="Q167" s="32"/>
    </row>
    <row r="168" spans="1:17" ht="15">
      <c r="A168" s="23">
        <v>162</v>
      </c>
      <c r="B168" s="30"/>
      <c r="C168" s="25" t="str">
        <f>IF(B168="","",INDEX(主数据!A:AD,MATCH(B168,主数据!A:A,0),9))</f>
        <v/>
      </c>
      <c r="D168" s="25" t="str">
        <f>IF(B168="","",INDEX(主数据!A:AD,MATCH(B168,主数据!A:A,0),11))</f>
        <v/>
      </c>
      <c r="E168" s="26" t="str">
        <f>IF(B168="","",INDEX(主数据!A:AD,MATCH(B168,主数据!A:A,0),2))</f>
        <v/>
      </c>
      <c r="F168" s="30"/>
      <c r="G168" s="29" t="str">
        <f>IF(B168="","",VLOOKUP(F:F,收费项目!A:B,2,0))</f>
        <v/>
      </c>
      <c r="H168" s="31"/>
      <c r="I168" s="31"/>
      <c r="J168" s="29" t="str">
        <f t="shared" si="8"/>
        <v/>
      </c>
      <c r="K168" s="29" t="str">
        <f>IF(H168="标准方式",IF(I168="","",IFERROR(IF(VLOOKUP(J:J,收费云数据导出!D:D,1,0)=J168,"相同","与合同不一样"),"与合同不一样")),"")</f>
        <v/>
      </c>
      <c r="L168" s="31"/>
      <c r="M168" s="29" t="str">
        <f t="shared" si="9"/>
        <v/>
      </c>
      <c r="N168" s="29" t="str">
        <f>IF(H168="定额",IF(L168="","",IFERROR(IF(VLOOKUP(M:M,收费云数据导出!G:G,1,0)=M168,"相同","与合同不一样"),"与合同不一样")),"")</f>
        <v/>
      </c>
      <c r="O168" s="33"/>
      <c r="P168" s="32"/>
      <c r="Q168" s="32"/>
    </row>
    <row r="169" spans="1:17" ht="15">
      <c r="A169" s="23">
        <v>163</v>
      </c>
      <c r="B169" s="30"/>
      <c r="C169" s="25" t="str">
        <f>IF(B169="","",INDEX(主数据!A:AD,MATCH(B169,主数据!A:A,0),9))</f>
        <v/>
      </c>
      <c r="D169" s="25" t="str">
        <f>IF(B169="","",INDEX(主数据!A:AD,MATCH(B169,主数据!A:A,0),11))</f>
        <v/>
      </c>
      <c r="E169" s="26" t="str">
        <f>IF(B169="","",INDEX(主数据!A:AD,MATCH(B169,主数据!A:A,0),2))</f>
        <v/>
      </c>
      <c r="F169" s="30"/>
      <c r="G169" s="29" t="str">
        <f>IF(B169="","",VLOOKUP(F:F,收费项目!A:B,2,0))</f>
        <v/>
      </c>
      <c r="H169" s="31"/>
      <c r="I169" s="31"/>
      <c r="J169" s="29" t="str">
        <f t="shared" si="8"/>
        <v/>
      </c>
      <c r="K169" s="29" t="str">
        <f>IF(H169="标准方式",IF(I169="","",IFERROR(IF(VLOOKUP(J:J,收费云数据导出!D:D,1,0)=J169,"相同","与合同不一样"),"与合同不一样")),"")</f>
        <v/>
      </c>
      <c r="L169" s="31"/>
      <c r="M169" s="29" t="str">
        <f t="shared" si="9"/>
        <v/>
      </c>
      <c r="N169" s="29" t="str">
        <f>IF(H169="定额",IF(L169="","",IFERROR(IF(VLOOKUP(M:M,收费云数据导出!G:G,1,0)=M169,"相同","与合同不一样"),"与合同不一样")),"")</f>
        <v/>
      </c>
      <c r="O169" s="33"/>
      <c r="P169" s="32"/>
      <c r="Q169" s="32"/>
    </row>
    <row r="170" spans="1:17" ht="15">
      <c r="A170" s="23">
        <v>164</v>
      </c>
      <c r="B170" s="30"/>
      <c r="C170" s="25" t="str">
        <f>IF(B170="","",INDEX(主数据!A:AD,MATCH(B170,主数据!A:A,0),9))</f>
        <v/>
      </c>
      <c r="D170" s="25" t="str">
        <f>IF(B170="","",INDEX(主数据!A:AD,MATCH(B170,主数据!A:A,0),11))</f>
        <v/>
      </c>
      <c r="E170" s="26" t="str">
        <f>IF(B170="","",INDEX(主数据!A:AD,MATCH(B170,主数据!A:A,0),2))</f>
        <v/>
      </c>
      <c r="F170" s="30"/>
      <c r="G170" s="29" t="str">
        <f>IF(B170="","",VLOOKUP(F:F,收费项目!A:B,2,0))</f>
        <v/>
      </c>
      <c r="H170" s="31"/>
      <c r="I170" s="31"/>
      <c r="J170" s="29" t="str">
        <f t="shared" si="8"/>
        <v/>
      </c>
      <c r="K170" s="29" t="str">
        <f>IF(H170="标准方式",IF(I170="","",IFERROR(IF(VLOOKUP(J:J,收费云数据导出!D:D,1,0)=J170,"相同","与合同不一样"),"与合同不一样")),"")</f>
        <v/>
      </c>
      <c r="L170" s="31"/>
      <c r="M170" s="29" t="str">
        <f t="shared" si="9"/>
        <v/>
      </c>
      <c r="N170" s="29" t="str">
        <f>IF(H170="定额",IF(L170="","",IFERROR(IF(VLOOKUP(M:M,收费云数据导出!G:G,1,0)=M170,"相同","与合同不一样"),"与合同不一样")),"")</f>
        <v/>
      </c>
      <c r="O170" s="33"/>
      <c r="P170" s="32"/>
      <c r="Q170" s="32"/>
    </row>
    <row r="171" spans="1:17" ht="15">
      <c r="A171" s="23">
        <v>165</v>
      </c>
      <c r="B171" s="30"/>
      <c r="C171" s="25" t="str">
        <f>IF(B171="","",INDEX(主数据!A:AD,MATCH(B171,主数据!A:A,0),9))</f>
        <v/>
      </c>
      <c r="D171" s="25" t="str">
        <f>IF(B171="","",INDEX(主数据!A:AD,MATCH(B171,主数据!A:A,0),11))</f>
        <v/>
      </c>
      <c r="E171" s="26" t="str">
        <f>IF(B171="","",INDEX(主数据!A:AD,MATCH(B171,主数据!A:A,0),2))</f>
        <v/>
      </c>
      <c r="F171" s="30"/>
      <c r="G171" s="29" t="str">
        <f>IF(B171="","",VLOOKUP(F:F,收费项目!A:B,2,0))</f>
        <v/>
      </c>
      <c r="H171" s="31"/>
      <c r="I171" s="31"/>
      <c r="J171" s="29" t="str">
        <f t="shared" si="8"/>
        <v/>
      </c>
      <c r="K171" s="29" t="str">
        <f>IF(H171="标准方式",IF(I171="","",IFERROR(IF(VLOOKUP(J:J,收费云数据导出!D:D,1,0)=J171,"相同","与合同不一样"),"与合同不一样")),"")</f>
        <v/>
      </c>
      <c r="L171" s="31"/>
      <c r="M171" s="29" t="str">
        <f t="shared" si="9"/>
        <v/>
      </c>
      <c r="N171" s="29" t="str">
        <f>IF(H171="定额",IF(L171="","",IFERROR(IF(VLOOKUP(M:M,收费云数据导出!G:G,1,0)=M171,"相同","与合同不一样"),"与合同不一样")),"")</f>
        <v/>
      </c>
      <c r="O171" s="33"/>
      <c r="P171" s="32"/>
      <c r="Q171" s="32"/>
    </row>
    <row r="172" spans="1:17" ht="15">
      <c r="A172" s="23">
        <v>166</v>
      </c>
      <c r="B172" s="30"/>
      <c r="C172" s="25" t="str">
        <f>IF(B172="","",INDEX(主数据!A:AD,MATCH(B172,主数据!A:A,0),9))</f>
        <v/>
      </c>
      <c r="D172" s="25" t="str">
        <f>IF(B172="","",INDEX(主数据!A:AD,MATCH(B172,主数据!A:A,0),11))</f>
        <v/>
      </c>
      <c r="E172" s="26" t="str">
        <f>IF(B172="","",INDEX(主数据!A:AD,MATCH(B172,主数据!A:A,0),2))</f>
        <v/>
      </c>
      <c r="F172" s="30"/>
      <c r="G172" s="29" t="str">
        <f>IF(B172="","",VLOOKUP(F:F,收费项目!A:B,2,0))</f>
        <v/>
      </c>
      <c r="H172" s="31"/>
      <c r="I172" s="31"/>
      <c r="J172" s="29" t="str">
        <f t="shared" si="8"/>
        <v/>
      </c>
      <c r="K172" s="29" t="str">
        <f>IF(H172="标准方式",IF(I172="","",IFERROR(IF(VLOOKUP(J:J,收费云数据导出!D:D,1,0)=J172,"相同","与合同不一样"),"与合同不一样")),"")</f>
        <v/>
      </c>
      <c r="L172" s="31"/>
      <c r="M172" s="29" t="str">
        <f t="shared" si="9"/>
        <v/>
      </c>
      <c r="N172" s="29" t="str">
        <f>IF(H172="定额",IF(L172="","",IFERROR(IF(VLOOKUP(M:M,收费云数据导出!G:G,1,0)=M172,"相同","与合同不一样"),"与合同不一样")),"")</f>
        <v/>
      </c>
      <c r="O172" s="33"/>
      <c r="P172" s="32"/>
      <c r="Q172" s="32"/>
    </row>
    <row r="173" spans="1:17" ht="15">
      <c r="A173" s="23">
        <v>167</v>
      </c>
      <c r="B173" s="30"/>
      <c r="C173" s="25" t="str">
        <f>IF(B173="","",INDEX(主数据!A:AD,MATCH(B173,主数据!A:A,0),9))</f>
        <v/>
      </c>
      <c r="D173" s="25" t="str">
        <f>IF(B173="","",INDEX(主数据!A:AD,MATCH(B173,主数据!A:A,0),11))</f>
        <v/>
      </c>
      <c r="E173" s="26" t="str">
        <f>IF(B173="","",INDEX(主数据!A:AD,MATCH(B173,主数据!A:A,0),2))</f>
        <v/>
      </c>
      <c r="F173" s="30"/>
      <c r="G173" s="29" t="str">
        <f>IF(B173="","",VLOOKUP(F:F,收费项目!A:B,2,0))</f>
        <v/>
      </c>
      <c r="H173" s="31"/>
      <c r="I173" s="31"/>
      <c r="J173" s="29" t="str">
        <f t="shared" si="8"/>
        <v/>
      </c>
      <c r="K173" s="29" t="str">
        <f>IF(H173="标准方式",IF(I173="","",IFERROR(IF(VLOOKUP(J:J,收费云数据导出!D:D,1,0)=J173,"相同","与合同不一样"),"与合同不一样")),"")</f>
        <v/>
      </c>
      <c r="L173" s="31"/>
      <c r="M173" s="29" t="str">
        <f t="shared" si="9"/>
        <v/>
      </c>
      <c r="N173" s="29" t="str">
        <f>IF(H173="定额",IF(L173="","",IFERROR(IF(VLOOKUP(M:M,收费云数据导出!G:G,1,0)=M173,"相同","与合同不一样"),"与合同不一样")),"")</f>
        <v/>
      </c>
      <c r="O173" s="33"/>
      <c r="P173" s="32"/>
      <c r="Q173" s="32"/>
    </row>
    <row r="174" spans="1:17" ht="15">
      <c r="A174" s="23">
        <v>168</v>
      </c>
      <c r="B174" s="30"/>
      <c r="C174" s="25" t="str">
        <f>IF(B174="","",INDEX(主数据!A:AD,MATCH(B174,主数据!A:A,0),9))</f>
        <v/>
      </c>
      <c r="D174" s="25" t="str">
        <f>IF(B174="","",INDEX(主数据!A:AD,MATCH(B174,主数据!A:A,0),11))</f>
        <v/>
      </c>
      <c r="E174" s="26" t="str">
        <f>IF(B174="","",INDEX(主数据!A:AD,MATCH(B174,主数据!A:A,0),2))</f>
        <v/>
      </c>
      <c r="F174" s="30"/>
      <c r="G174" s="29" t="str">
        <f>IF(B174="","",VLOOKUP(F:F,收费项目!A:B,2,0))</f>
        <v/>
      </c>
      <c r="H174" s="31"/>
      <c r="I174" s="31"/>
      <c r="J174" s="29" t="str">
        <f t="shared" si="8"/>
        <v/>
      </c>
      <c r="K174" s="29" t="str">
        <f>IF(H174="标准方式",IF(I174="","",IFERROR(IF(VLOOKUP(J:J,收费云数据导出!D:D,1,0)=J174,"相同","与合同不一样"),"与合同不一样")),"")</f>
        <v/>
      </c>
      <c r="L174" s="31"/>
      <c r="M174" s="29" t="str">
        <f t="shared" si="9"/>
        <v/>
      </c>
      <c r="N174" s="29" t="str">
        <f>IF(H174="定额",IF(L174="","",IFERROR(IF(VLOOKUP(M:M,收费云数据导出!G:G,1,0)=M174,"相同","与合同不一样"),"与合同不一样")),"")</f>
        <v/>
      </c>
      <c r="O174" s="33"/>
      <c r="P174" s="32"/>
      <c r="Q174" s="32"/>
    </row>
    <row r="175" spans="1:17" ht="15">
      <c r="A175" s="23">
        <v>169</v>
      </c>
      <c r="B175" s="30"/>
      <c r="C175" s="25" t="str">
        <f>IF(B175="","",INDEX(主数据!A:AD,MATCH(B175,主数据!A:A,0),9))</f>
        <v/>
      </c>
      <c r="D175" s="25" t="str">
        <f>IF(B175="","",INDEX(主数据!A:AD,MATCH(B175,主数据!A:A,0),11))</f>
        <v/>
      </c>
      <c r="E175" s="26" t="str">
        <f>IF(B175="","",INDEX(主数据!A:AD,MATCH(B175,主数据!A:A,0),2))</f>
        <v/>
      </c>
      <c r="F175" s="30"/>
      <c r="G175" s="29" t="str">
        <f>IF(B175="","",VLOOKUP(F:F,收费项目!A:B,2,0))</f>
        <v/>
      </c>
      <c r="H175" s="31"/>
      <c r="I175" s="31"/>
      <c r="J175" s="29" t="str">
        <f t="shared" si="8"/>
        <v/>
      </c>
      <c r="K175" s="29" t="str">
        <f>IF(H175="标准方式",IF(I175="","",IFERROR(IF(VLOOKUP(J:J,收费云数据导出!D:D,1,0)=J175,"相同","与合同不一样"),"与合同不一样")),"")</f>
        <v/>
      </c>
      <c r="L175" s="31"/>
      <c r="M175" s="29" t="str">
        <f t="shared" si="9"/>
        <v/>
      </c>
      <c r="N175" s="29" t="str">
        <f>IF(H175="定额",IF(L175="","",IFERROR(IF(VLOOKUP(M:M,收费云数据导出!G:G,1,0)=M175,"相同","与合同不一样"),"与合同不一样")),"")</f>
        <v/>
      </c>
      <c r="O175" s="33"/>
      <c r="P175" s="32"/>
      <c r="Q175" s="32"/>
    </row>
    <row r="176" spans="1:17" ht="15">
      <c r="A176" s="23">
        <v>170</v>
      </c>
      <c r="B176" s="30"/>
      <c r="C176" s="25" t="str">
        <f>IF(B176="","",INDEX(主数据!A:AD,MATCH(B176,主数据!A:A,0),9))</f>
        <v/>
      </c>
      <c r="D176" s="25" t="str">
        <f>IF(B176="","",INDEX(主数据!A:AD,MATCH(B176,主数据!A:A,0),11))</f>
        <v/>
      </c>
      <c r="E176" s="26" t="str">
        <f>IF(B176="","",INDEX(主数据!A:AD,MATCH(B176,主数据!A:A,0),2))</f>
        <v/>
      </c>
      <c r="F176" s="30"/>
      <c r="G176" s="29" t="str">
        <f>IF(B176="","",VLOOKUP(F:F,收费项目!A:B,2,0))</f>
        <v/>
      </c>
      <c r="H176" s="31"/>
      <c r="I176" s="31"/>
      <c r="J176" s="29" t="str">
        <f t="shared" si="8"/>
        <v/>
      </c>
      <c r="K176" s="29" t="str">
        <f>IF(H176="标准方式",IF(I176="","",IFERROR(IF(VLOOKUP(J:J,收费云数据导出!D:D,1,0)=J176,"相同","与合同不一样"),"与合同不一样")),"")</f>
        <v/>
      </c>
      <c r="L176" s="31"/>
      <c r="M176" s="29" t="str">
        <f t="shared" si="9"/>
        <v/>
      </c>
      <c r="N176" s="29" t="str">
        <f>IF(H176="定额",IF(L176="","",IFERROR(IF(VLOOKUP(M:M,收费云数据导出!G:G,1,0)=M176,"相同","与合同不一样"),"与合同不一样")),"")</f>
        <v/>
      </c>
      <c r="O176" s="33"/>
      <c r="P176" s="32"/>
      <c r="Q176" s="32"/>
    </row>
    <row r="177" spans="1:17" ht="15">
      <c r="A177" s="23">
        <v>171</v>
      </c>
      <c r="B177" s="30"/>
      <c r="C177" s="25" t="str">
        <f>IF(B177="","",INDEX(主数据!A:AD,MATCH(B177,主数据!A:A,0),9))</f>
        <v/>
      </c>
      <c r="D177" s="25" t="str">
        <f>IF(B177="","",INDEX(主数据!A:AD,MATCH(B177,主数据!A:A,0),11))</f>
        <v/>
      </c>
      <c r="E177" s="26" t="str">
        <f>IF(B177="","",INDEX(主数据!A:AD,MATCH(B177,主数据!A:A,0),2))</f>
        <v/>
      </c>
      <c r="F177" s="30"/>
      <c r="G177" s="29" t="str">
        <f>IF(B177="","",VLOOKUP(F:F,收费项目!A:B,2,0))</f>
        <v/>
      </c>
      <c r="H177" s="31"/>
      <c r="I177" s="31"/>
      <c r="J177" s="29" t="str">
        <f t="shared" si="8"/>
        <v/>
      </c>
      <c r="K177" s="29" t="str">
        <f>IF(H177="标准方式",IF(I177="","",IFERROR(IF(VLOOKUP(J:J,收费云数据导出!D:D,1,0)=J177,"相同","与合同不一样"),"与合同不一样")),"")</f>
        <v/>
      </c>
      <c r="L177" s="31"/>
      <c r="M177" s="29" t="str">
        <f t="shared" si="9"/>
        <v/>
      </c>
      <c r="N177" s="29" t="str">
        <f>IF(H177="定额",IF(L177="","",IFERROR(IF(VLOOKUP(M:M,收费云数据导出!G:G,1,0)=M177,"相同","与合同不一样"),"与合同不一样")),"")</f>
        <v/>
      </c>
      <c r="O177" s="33"/>
      <c r="P177" s="32"/>
      <c r="Q177" s="32"/>
    </row>
    <row r="178" spans="1:17" ht="15">
      <c r="A178" s="23">
        <v>172</v>
      </c>
      <c r="B178" s="30"/>
      <c r="C178" s="25" t="str">
        <f>IF(B178="","",INDEX(主数据!A:AD,MATCH(B178,主数据!A:A,0),9))</f>
        <v/>
      </c>
      <c r="D178" s="25" t="str">
        <f>IF(B178="","",INDEX(主数据!A:AD,MATCH(B178,主数据!A:A,0),11))</f>
        <v/>
      </c>
      <c r="E178" s="26" t="str">
        <f>IF(B178="","",INDEX(主数据!A:AD,MATCH(B178,主数据!A:A,0),2))</f>
        <v/>
      </c>
      <c r="F178" s="30"/>
      <c r="G178" s="29" t="str">
        <f>IF(B178="","",VLOOKUP(F:F,收费项目!A:B,2,0))</f>
        <v/>
      </c>
      <c r="H178" s="31"/>
      <c r="I178" s="31"/>
      <c r="J178" s="29" t="str">
        <f t="shared" si="8"/>
        <v/>
      </c>
      <c r="K178" s="29" t="str">
        <f>IF(H178="标准方式",IF(I178="","",IFERROR(IF(VLOOKUP(J:J,收费云数据导出!D:D,1,0)=J178,"相同","与合同不一样"),"与合同不一样")),"")</f>
        <v/>
      </c>
      <c r="L178" s="31"/>
      <c r="M178" s="29" t="str">
        <f t="shared" si="9"/>
        <v/>
      </c>
      <c r="N178" s="29" t="str">
        <f>IF(H178="定额",IF(L178="","",IFERROR(IF(VLOOKUP(M:M,收费云数据导出!G:G,1,0)=M178,"相同","与合同不一样"),"与合同不一样")),"")</f>
        <v/>
      </c>
      <c r="O178" s="33"/>
      <c r="P178" s="32"/>
      <c r="Q178" s="32"/>
    </row>
    <row r="179" spans="1:17" ht="15">
      <c r="A179" s="23">
        <v>173</v>
      </c>
      <c r="B179" s="30"/>
      <c r="C179" s="25" t="str">
        <f>IF(B179="","",INDEX(主数据!A:AD,MATCH(B179,主数据!A:A,0),9))</f>
        <v/>
      </c>
      <c r="D179" s="25" t="str">
        <f>IF(B179="","",INDEX(主数据!A:AD,MATCH(B179,主数据!A:A,0),11))</f>
        <v/>
      </c>
      <c r="E179" s="26" t="str">
        <f>IF(B179="","",INDEX(主数据!A:AD,MATCH(B179,主数据!A:A,0),2))</f>
        <v/>
      </c>
      <c r="F179" s="30"/>
      <c r="G179" s="29" t="str">
        <f>IF(B179="","",VLOOKUP(F:F,收费项目!A:B,2,0))</f>
        <v/>
      </c>
      <c r="H179" s="31"/>
      <c r="I179" s="31"/>
      <c r="J179" s="29" t="str">
        <f t="shared" si="8"/>
        <v/>
      </c>
      <c r="K179" s="29" t="str">
        <f>IF(H179="标准方式",IF(I179="","",IFERROR(IF(VLOOKUP(J:J,收费云数据导出!D:D,1,0)=J179,"相同","与合同不一样"),"与合同不一样")),"")</f>
        <v/>
      </c>
      <c r="L179" s="31"/>
      <c r="M179" s="29" t="str">
        <f t="shared" si="9"/>
        <v/>
      </c>
      <c r="N179" s="29" t="str">
        <f>IF(H179="定额",IF(L179="","",IFERROR(IF(VLOOKUP(M:M,收费云数据导出!G:G,1,0)=M179,"相同","与合同不一样"),"与合同不一样")),"")</f>
        <v/>
      </c>
      <c r="O179" s="33"/>
      <c r="P179" s="32"/>
      <c r="Q179" s="32"/>
    </row>
    <row r="180" spans="1:17" ht="15">
      <c r="A180" s="23">
        <v>174</v>
      </c>
      <c r="B180" s="30"/>
      <c r="C180" s="25" t="str">
        <f>IF(B180="","",INDEX(主数据!A:AD,MATCH(B180,主数据!A:A,0),9))</f>
        <v/>
      </c>
      <c r="D180" s="25" t="str">
        <f>IF(B180="","",INDEX(主数据!A:AD,MATCH(B180,主数据!A:A,0),11))</f>
        <v/>
      </c>
      <c r="E180" s="26" t="str">
        <f>IF(B180="","",INDEX(主数据!A:AD,MATCH(B180,主数据!A:A,0),2))</f>
        <v/>
      </c>
      <c r="F180" s="30"/>
      <c r="G180" s="29" t="str">
        <f>IF(B180="","",VLOOKUP(F:F,收费项目!A:B,2,0))</f>
        <v/>
      </c>
      <c r="H180" s="31"/>
      <c r="I180" s="31"/>
      <c r="J180" s="29" t="str">
        <f t="shared" si="8"/>
        <v/>
      </c>
      <c r="K180" s="29" t="str">
        <f>IF(H180="标准方式",IF(I180="","",IFERROR(IF(VLOOKUP(J:J,收费云数据导出!D:D,1,0)=J180,"相同","与合同不一样"),"与合同不一样")),"")</f>
        <v/>
      </c>
      <c r="L180" s="31"/>
      <c r="M180" s="29" t="str">
        <f t="shared" si="9"/>
        <v/>
      </c>
      <c r="N180" s="29" t="str">
        <f>IF(H180="定额",IF(L180="","",IFERROR(IF(VLOOKUP(M:M,收费云数据导出!G:G,1,0)=M180,"相同","与合同不一样"),"与合同不一样")),"")</f>
        <v/>
      </c>
      <c r="O180" s="33"/>
      <c r="P180" s="32"/>
      <c r="Q180" s="32"/>
    </row>
    <row r="181" spans="1:17" ht="15">
      <c r="A181" s="23">
        <v>175</v>
      </c>
      <c r="B181" s="30"/>
      <c r="C181" s="25" t="str">
        <f>IF(B181="","",INDEX(主数据!A:AD,MATCH(B181,主数据!A:A,0),9))</f>
        <v/>
      </c>
      <c r="D181" s="25" t="str">
        <f>IF(B181="","",INDEX(主数据!A:AD,MATCH(B181,主数据!A:A,0),11))</f>
        <v/>
      </c>
      <c r="E181" s="26" t="str">
        <f>IF(B181="","",INDEX(主数据!A:AD,MATCH(B181,主数据!A:A,0),2))</f>
        <v/>
      </c>
      <c r="F181" s="30"/>
      <c r="G181" s="29" t="str">
        <f>IF(B181="","",VLOOKUP(F:F,收费项目!A:B,2,0))</f>
        <v/>
      </c>
      <c r="H181" s="31"/>
      <c r="I181" s="31"/>
      <c r="J181" s="29" t="str">
        <f t="shared" si="8"/>
        <v/>
      </c>
      <c r="K181" s="29" t="str">
        <f>IF(H181="标准方式",IF(I181="","",IFERROR(IF(VLOOKUP(J:J,收费云数据导出!D:D,1,0)=J181,"相同","与合同不一样"),"与合同不一样")),"")</f>
        <v/>
      </c>
      <c r="L181" s="31"/>
      <c r="M181" s="29" t="str">
        <f t="shared" si="9"/>
        <v/>
      </c>
      <c r="N181" s="29" t="str">
        <f>IF(H181="定额",IF(L181="","",IFERROR(IF(VLOOKUP(M:M,收费云数据导出!G:G,1,0)=M181,"相同","与合同不一样"),"与合同不一样")),"")</f>
        <v/>
      </c>
      <c r="O181" s="33"/>
      <c r="P181" s="32"/>
      <c r="Q181" s="32"/>
    </row>
    <row r="182" spans="1:17" ht="15">
      <c r="A182" s="23">
        <v>176</v>
      </c>
      <c r="B182" s="30"/>
      <c r="C182" s="25" t="str">
        <f>IF(B182="","",INDEX(主数据!A:AD,MATCH(B182,主数据!A:A,0),9))</f>
        <v/>
      </c>
      <c r="D182" s="25" t="str">
        <f>IF(B182="","",INDEX(主数据!A:AD,MATCH(B182,主数据!A:A,0),11))</f>
        <v/>
      </c>
      <c r="E182" s="26" t="str">
        <f>IF(B182="","",INDEX(主数据!A:AD,MATCH(B182,主数据!A:A,0),2))</f>
        <v/>
      </c>
      <c r="F182" s="30"/>
      <c r="G182" s="29" t="str">
        <f>IF(B182="","",VLOOKUP(F:F,收费项目!A:B,2,0))</f>
        <v/>
      </c>
      <c r="H182" s="31"/>
      <c r="I182" s="31"/>
      <c r="J182" s="29" t="str">
        <f t="shared" si="8"/>
        <v/>
      </c>
      <c r="K182" s="29" t="str">
        <f>IF(H182="标准方式",IF(I182="","",IFERROR(IF(VLOOKUP(J:J,收费云数据导出!D:D,1,0)=J182,"相同","与合同不一样"),"与合同不一样")),"")</f>
        <v/>
      </c>
      <c r="L182" s="31"/>
      <c r="M182" s="29" t="str">
        <f t="shared" si="9"/>
        <v/>
      </c>
      <c r="N182" s="29" t="str">
        <f>IF(H182="定额",IF(L182="","",IFERROR(IF(VLOOKUP(M:M,收费云数据导出!G:G,1,0)=M182,"相同","与合同不一样"),"与合同不一样")),"")</f>
        <v/>
      </c>
      <c r="O182" s="33"/>
      <c r="P182" s="32"/>
      <c r="Q182" s="32"/>
    </row>
    <row r="183" spans="1:17" ht="15">
      <c r="A183" s="23">
        <v>177</v>
      </c>
      <c r="B183" s="30"/>
      <c r="C183" s="25" t="str">
        <f>IF(B183="","",INDEX(主数据!A:AD,MATCH(B183,主数据!A:A,0),9))</f>
        <v/>
      </c>
      <c r="D183" s="25" t="str">
        <f>IF(B183="","",INDEX(主数据!A:AD,MATCH(B183,主数据!A:A,0),11))</f>
        <v/>
      </c>
      <c r="E183" s="26" t="str">
        <f>IF(B183="","",INDEX(主数据!A:AD,MATCH(B183,主数据!A:A,0),2))</f>
        <v/>
      </c>
      <c r="F183" s="30"/>
      <c r="G183" s="29" t="str">
        <f>IF(B183="","",VLOOKUP(F:F,收费项目!A:B,2,0))</f>
        <v/>
      </c>
      <c r="H183" s="31"/>
      <c r="I183" s="31"/>
      <c r="J183" s="29" t="str">
        <f t="shared" si="8"/>
        <v/>
      </c>
      <c r="K183" s="29" t="str">
        <f>IF(H183="标准方式",IF(I183="","",IFERROR(IF(VLOOKUP(J:J,收费云数据导出!D:D,1,0)=J183,"相同","与合同不一样"),"与合同不一样")),"")</f>
        <v/>
      </c>
      <c r="L183" s="31"/>
      <c r="M183" s="29" t="str">
        <f t="shared" si="9"/>
        <v/>
      </c>
      <c r="N183" s="29" t="str">
        <f>IF(H183="定额",IF(L183="","",IFERROR(IF(VLOOKUP(M:M,收费云数据导出!G:G,1,0)=M183,"相同","与合同不一样"),"与合同不一样")),"")</f>
        <v/>
      </c>
      <c r="O183" s="33"/>
      <c r="P183" s="32"/>
      <c r="Q183" s="32"/>
    </row>
    <row r="184" spans="1:17" ht="15">
      <c r="A184" s="23">
        <v>178</v>
      </c>
      <c r="B184" s="30"/>
      <c r="C184" s="25" t="str">
        <f>IF(B184="","",INDEX(主数据!A:AD,MATCH(B184,主数据!A:A,0),9))</f>
        <v/>
      </c>
      <c r="D184" s="25" t="str">
        <f>IF(B184="","",INDEX(主数据!A:AD,MATCH(B184,主数据!A:A,0),11))</f>
        <v/>
      </c>
      <c r="E184" s="26" t="str">
        <f>IF(B184="","",INDEX(主数据!A:AD,MATCH(B184,主数据!A:A,0),2))</f>
        <v/>
      </c>
      <c r="F184" s="30"/>
      <c r="G184" s="29" t="str">
        <f>IF(B184="","",VLOOKUP(F:F,收费项目!A:B,2,0))</f>
        <v/>
      </c>
      <c r="H184" s="31"/>
      <c r="I184" s="31"/>
      <c r="J184" s="29" t="str">
        <f t="shared" si="8"/>
        <v/>
      </c>
      <c r="K184" s="29" t="str">
        <f>IF(H184="标准方式",IF(I184="","",IFERROR(IF(VLOOKUP(J:J,收费云数据导出!D:D,1,0)=J184,"相同","与合同不一样"),"与合同不一样")),"")</f>
        <v/>
      </c>
      <c r="L184" s="31"/>
      <c r="M184" s="29" t="str">
        <f t="shared" si="9"/>
        <v/>
      </c>
      <c r="N184" s="29" t="str">
        <f>IF(H184="定额",IF(L184="","",IFERROR(IF(VLOOKUP(M:M,收费云数据导出!G:G,1,0)=M184,"相同","与合同不一样"),"与合同不一样")),"")</f>
        <v/>
      </c>
      <c r="O184" s="33"/>
      <c r="P184" s="32"/>
      <c r="Q184" s="32"/>
    </row>
    <row r="185" spans="1:17" ht="15">
      <c r="A185" s="23">
        <v>179</v>
      </c>
      <c r="B185" s="30"/>
      <c r="C185" s="25" t="str">
        <f>IF(B185="","",INDEX(主数据!A:AD,MATCH(B185,主数据!A:A,0),9))</f>
        <v/>
      </c>
      <c r="D185" s="25" t="str">
        <f>IF(B185="","",INDEX(主数据!A:AD,MATCH(B185,主数据!A:A,0),11))</f>
        <v/>
      </c>
      <c r="E185" s="26" t="str">
        <f>IF(B185="","",INDEX(主数据!A:AD,MATCH(B185,主数据!A:A,0),2))</f>
        <v/>
      </c>
      <c r="F185" s="30"/>
      <c r="G185" s="29" t="str">
        <f>IF(B185="","",VLOOKUP(F:F,收费项目!A:B,2,0))</f>
        <v/>
      </c>
      <c r="H185" s="31"/>
      <c r="I185" s="31"/>
      <c r="J185" s="29" t="str">
        <f t="shared" si="8"/>
        <v/>
      </c>
      <c r="K185" s="29" t="str">
        <f>IF(H185="标准方式",IF(I185="","",IFERROR(IF(VLOOKUP(J:J,收费云数据导出!D:D,1,0)=J185,"相同","与合同不一样"),"与合同不一样")),"")</f>
        <v/>
      </c>
      <c r="L185" s="31"/>
      <c r="M185" s="29" t="str">
        <f t="shared" si="9"/>
        <v/>
      </c>
      <c r="N185" s="29" t="str">
        <f>IF(H185="定额",IF(L185="","",IFERROR(IF(VLOOKUP(M:M,收费云数据导出!G:G,1,0)=M185,"相同","与合同不一样"),"与合同不一样")),"")</f>
        <v/>
      </c>
      <c r="O185" s="33"/>
      <c r="P185" s="32"/>
      <c r="Q185" s="32"/>
    </row>
    <row r="186" spans="1:17" ht="15">
      <c r="A186" s="23">
        <v>180</v>
      </c>
      <c r="B186" s="30"/>
      <c r="C186" s="25" t="str">
        <f>IF(B186="","",INDEX(主数据!A:AD,MATCH(B186,主数据!A:A,0),9))</f>
        <v/>
      </c>
      <c r="D186" s="25" t="str">
        <f>IF(B186="","",INDEX(主数据!A:AD,MATCH(B186,主数据!A:A,0),11))</f>
        <v/>
      </c>
      <c r="E186" s="26" t="str">
        <f>IF(B186="","",INDEX(主数据!A:AD,MATCH(B186,主数据!A:A,0),2))</f>
        <v/>
      </c>
      <c r="F186" s="30"/>
      <c r="G186" s="29" t="str">
        <f>IF(B186="","",VLOOKUP(F:F,收费项目!A:B,2,0))</f>
        <v/>
      </c>
      <c r="H186" s="31"/>
      <c r="I186" s="31"/>
      <c r="J186" s="29" t="str">
        <f t="shared" si="8"/>
        <v/>
      </c>
      <c r="K186" s="29" t="str">
        <f>IF(H186="标准方式",IF(I186="","",IFERROR(IF(VLOOKUP(J:J,收费云数据导出!D:D,1,0)=J186,"相同","与合同不一样"),"与合同不一样")),"")</f>
        <v/>
      </c>
      <c r="L186" s="31"/>
      <c r="M186" s="29" t="str">
        <f t="shared" si="9"/>
        <v/>
      </c>
      <c r="N186" s="29" t="str">
        <f>IF(H186="定额",IF(L186="","",IFERROR(IF(VLOOKUP(M:M,收费云数据导出!G:G,1,0)=M186,"相同","与合同不一样"),"与合同不一样")),"")</f>
        <v/>
      </c>
      <c r="O186" s="33"/>
      <c r="P186" s="32"/>
      <c r="Q186" s="32"/>
    </row>
    <row r="187" spans="1:17" ht="15">
      <c r="A187" s="23">
        <v>181</v>
      </c>
      <c r="B187" s="30"/>
      <c r="C187" s="25" t="str">
        <f>IF(B187="","",INDEX(主数据!A:AD,MATCH(B187,主数据!A:A,0),9))</f>
        <v/>
      </c>
      <c r="D187" s="25" t="str">
        <f>IF(B187="","",INDEX(主数据!A:AD,MATCH(B187,主数据!A:A,0),11))</f>
        <v/>
      </c>
      <c r="E187" s="26" t="str">
        <f>IF(B187="","",INDEX(主数据!A:AD,MATCH(B187,主数据!A:A,0),2))</f>
        <v/>
      </c>
      <c r="F187" s="30"/>
      <c r="G187" s="29" t="str">
        <f>IF(B187="","",VLOOKUP(F:F,收费项目!A:B,2,0))</f>
        <v/>
      </c>
      <c r="H187" s="31"/>
      <c r="I187" s="31"/>
      <c r="J187" s="29" t="str">
        <f t="shared" si="8"/>
        <v/>
      </c>
      <c r="K187" s="29" t="str">
        <f>IF(H187="标准方式",IF(I187="","",IFERROR(IF(VLOOKUP(J:J,收费云数据导出!D:D,1,0)=J187,"相同","与合同不一样"),"与合同不一样")),"")</f>
        <v/>
      </c>
      <c r="L187" s="31"/>
      <c r="M187" s="29" t="str">
        <f t="shared" si="9"/>
        <v/>
      </c>
      <c r="N187" s="29" t="str">
        <f>IF(H187="定额",IF(L187="","",IFERROR(IF(VLOOKUP(M:M,收费云数据导出!G:G,1,0)=M187,"相同","与合同不一样"),"与合同不一样")),"")</f>
        <v/>
      </c>
      <c r="O187" s="33"/>
      <c r="P187" s="32"/>
      <c r="Q187" s="32"/>
    </row>
    <row r="188" spans="1:17" ht="15">
      <c r="A188" s="23">
        <v>182</v>
      </c>
      <c r="B188" s="30"/>
      <c r="C188" s="25" t="str">
        <f>IF(B188="","",INDEX(主数据!A:AD,MATCH(B188,主数据!A:A,0),9))</f>
        <v/>
      </c>
      <c r="D188" s="25" t="str">
        <f>IF(B188="","",INDEX(主数据!A:AD,MATCH(B188,主数据!A:A,0),11))</f>
        <v/>
      </c>
      <c r="E188" s="26" t="str">
        <f>IF(B188="","",INDEX(主数据!A:AD,MATCH(B188,主数据!A:A,0),2))</f>
        <v/>
      </c>
      <c r="F188" s="30"/>
      <c r="G188" s="29" t="str">
        <f>IF(B188="","",VLOOKUP(F:F,收费项目!A:B,2,0))</f>
        <v/>
      </c>
      <c r="H188" s="31"/>
      <c r="I188" s="31"/>
      <c r="J188" s="29" t="str">
        <f t="shared" si="8"/>
        <v/>
      </c>
      <c r="K188" s="29" t="str">
        <f>IF(H188="标准方式",IF(I188="","",IFERROR(IF(VLOOKUP(J:J,收费云数据导出!D:D,1,0)=J188,"相同","与合同不一样"),"与合同不一样")),"")</f>
        <v/>
      </c>
      <c r="L188" s="31"/>
      <c r="M188" s="29" t="str">
        <f t="shared" si="9"/>
        <v/>
      </c>
      <c r="N188" s="29" t="str">
        <f>IF(H188="定额",IF(L188="","",IFERROR(IF(VLOOKUP(M:M,收费云数据导出!G:G,1,0)=M188,"相同","与合同不一样"),"与合同不一样")),"")</f>
        <v/>
      </c>
      <c r="O188" s="33"/>
      <c r="P188" s="32"/>
      <c r="Q188" s="32"/>
    </row>
    <row r="189" spans="1:17" ht="15">
      <c r="A189" s="23">
        <v>183</v>
      </c>
      <c r="B189" s="30"/>
      <c r="C189" s="25" t="str">
        <f>IF(B189="","",INDEX(主数据!A:AD,MATCH(B189,主数据!A:A,0),9))</f>
        <v/>
      </c>
      <c r="D189" s="25" t="str">
        <f>IF(B189="","",INDEX(主数据!A:AD,MATCH(B189,主数据!A:A,0),11))</f>
        <v/>
      </c>
      <c r="E189" s="26" t="str">
        <f>IF(B189="","",INDEX(主数据!A:AD,MATCH(B189,主数据!A:A,0),2))</f>
        <v/>
      </c>
      <c r="F189" s="30"/>
      <c r="G189" s="29" t="str">
        <f>IF(B189="","",VLOOKUP(F:F,收费项目!A:B,2,0))</f>
        <v/>
      </c>
      <c r="H189" s="31"/>
      <c r="I189" s="31"/>
      <c r="J189" s="29" t="str">
        <f t="shared" si="8"/>
        <v/>
      </c>
      <c r="K189" s="29" t="str">
        <f>IF(H189="标准方式",IF(I189="","",IFERROR(IF(VLOOKUP(J:J,收费云数据导出!D:D,1,0)=J189,"相同","与合同不一样"),"与合同不一样")),"")</f>
        <v/>
      </c>
      <c r="L189" s="31"/>
      <c r="M189" s="29" t="str">
        <f t="shared" si="9"/>
        <v/>
      </c>
      <c r="N189" s="29" t="str">
        <f>IF(H189="定额",IF(L189="","",IFERROR(IF(VLOOKUP(M:M,收费云数据导出!G:G,1,0)=M189,"相同","与合同不一样"),"与合同不一样")),"")</f>
        <v/>
      </c>
      <c r="O189" s="33"/>
      <c r="P189" s="32"/>
      <c r="Q189" s="32"/>
    </row>
    <row r="190" spans="1:17" ht="15">
      <c r="A190" s="23">
        <v>184</v>
      </c>
      <c r="B190" s="30"/>
      <c r="C190" s="25" t="str">
        <f>IF(B190="","",INDEX(主数据!A:AD,MATCH(B190,主数据!A:A,0),9))</f>
        <v/>
      </c>
      <c r="D190" s="25" t="str">
        <f>IF(B190="","",INDEX(主数据!A:AD,MATCH(B190,主数据!A:A,0),11))</f>
        <v/>
      </c>
      <c r="E190" s="26" t="str">
        <f>IF(B190="","",INDEX(主数据!A:AD,MATCH(B190,主数据!A:A,0),2))</f>
        <v/>
      </c>
      <c r="F190" s="30"/>
      <c r="G190" s="29" t="str">
        <f>IF(B190="","",VLOOKUP(F:F,收费项目!A:B,2,0))</f>
        <v/>
      </c>
      <c r="H190" s="31"/>
      <c r="I190" s="31"/>
      <c r="J190" s="29" t="str">
        <f t="shared" si="8"/>
        <v/>
      </c>
      <c r="K190" s="29" t="str">
        <f>IF(H190="标准方式",IF(I190="","",IFERROR(IF(VLOOKUP(J:J,收费云数据导出!D:D,1,0)=J190,"相同","与合同不一样"),"与合同不一样")),"")</f>
        <v/>
      </c>
      <c r="L190" s="31"/>
      <c r="M190" s="29" t="str">
        <f t="shared" si="9"/>
        <v/>
      </c>
      <c r="N190" s="29" t="str">
        <f>IF(H190="定额",IF(L190="","",IFERROR(IF(VLOOKUP(M:M,收费云数据导出!G:G,1,0)=M190,"相同","与合同不一样"),"与合同不一样")),"")</f>
        <v/>
      </c>
      <c r="O190" s="33"/>
      <c r="P190" s="32"/>
      <c r="Q190" s="32"/>
    </row>
    <row r="191" spans="1:17" ht="15">
      <c r="A191" s="23">
        <v>185</v>
      </c>
      <c r="B191" s="30"/>
      <c r="C191" s="25" t="str">
        <f>IF(B191="","",INDEX(主数据!A:AD,MATCH(B191,主数据!A:A,0),9))</f>
        <v/>
      </c>
      <c r="D191" s="25" t="str">
        <f>IF(B191="","",INDEX(主数据!A:AD,MATCH(B191,主数据!A:A,0),11))</f>
        <v/>
      </c>
      <c r="E191" s="26" t="str">
        <f>IF(B191="","",INDEX(主数据!A:AD,MATCH(B191,主数据!A:A,0),2))</f>
        <v/>
      </c>
      <c r="F191" s="30"/>
      <c r="G191" s="29" t="str">
        <f>IF(B191="","",VLOOKUP(F:F,收费项目!A:B,2,0))</f>
        <v/>
      </c>
      <c r="H191" s="31"/>
      <c r="I191" s="31"/>
      <c r="J191" s="29" t="str">
        <f t="shared" si="8"/>
        <v/>
      </c>
      <c r="K191" s="29" t="str">
        <f>IF(H191="标准方式",IF(I191="","",IFERROR(IF(VLOOKUP(J:J,收费云数据导出!D:D,1,0)=J191,"相同","与合同不一样"),"与合同不一样")),"")</f>
        <v/>
      </c>
      <c r="L191" s="31"/>
      <c r="M191" s="29" t="str">
        <f t="shared" si="9"/>
        <v/>
      </c>
      <c r="N191" s="29" t="str">
        <f>IF(H191="定额",IF(L191="","",IFERROR(IF(VLOOKUP(M:M,收费云数据导出!G:G,1,0)=M191,"相同","与合同不一样"),"与合同不一样")),"")</f>
        <v/>
      </c>
      <c r="O191" s="33"/>
      <c r="P191" s="32"/>
      <c r="Q191" s="32"/>
    </row>
    <row r="192" spans="1:17" ht="15">
      <c r="A192" s="23">
        <v>186</v>
      </c>
      <c r="B192" s="30"/>
      <c r="C192" s="25" t="str">
        <f>IF(B192="","",INDEX(主数据!A:AD,MATCH(B192,主数据!A:A,0),9))</f>
        <v/>
      </c>
      <c r="D192" s="25" t="str">
        <f>IF(B192="","",INDEX(主数据!A:AD,MATCH(B192,主数据!A:A,0),11))</f>
        <v/>
      </c>
      <c r="E192" s="26" t="str">
        <f>IF(B192="","",INDEX(主数据!A:AD,MATCH(B192,主数据!A:A,0),2))</f>
        <v/>
      </c>
      <c r="F192" s="30"/>
      <c r="G192" s="29" t="str">
        <f>IF(B192="","",VLOOKUP(F:F,收费项目!A:B,2,0))</f>
        <v/>
      </c>
      <c r="H192" s="31"/>
      <c r="I192" s="31"/>
      <c r="J192" s="29" t="str">
        <f t="shared" si="8"/>
        <v/>
      </c>
      <c r="K192" s="29" t="str">
        <f>IF(H192="标准方式",IF(I192="","",IFERROR(IF(VLOOKUP(J:J,收费云数据导出!D:D,1,0)=J192,"相同","与合同不一样"),"与合同不一样")),"")</f>
        <v/>
      </c>
      <c r="L192" s="31"/>
      <c r="M192" s="29" t="str">
        <f t="shared" si="9"/>
        <v/>
      </c>
      <c r="N192" s="29" t="str">
        <f>IF(H192="定额",IF(L192="","",IFERROR(IF(VLOOKUP(M:M,收费云数据导出!G:G,1,0)=M192,"相同","与合同不一样"),"与合同不一样")),"")</f>
        <v/>
      </c>
      <c r="O192" s="33"/>
      <c r="P192" s="32"/>
      <c r="Q192" s="32"/>
    </row>
    <row r="193" spans="1:17" ht="15">
      <c r="A193" s="23">
        <v>187</v>
      </c>
      <c r="B193" s="30"/>
      <c r="C193" s="25" t="str">
        <f>IF(B193="","",INDEX(主数据!A:AD,MATCH(B193,主数据!A:A,0),9))</f>
        <v/>
      </c>
      <c r="D193" s="25" t="str">
        <f>IF(B193="","",INDEX(主数据!A:AD,MATCH(B193,主数据!A:A,0),11))</f>
        <v/>
      </c>
      <c r="E193" s="26" t="str">
        <f>IF(B193="","",INDEX(主数据!A:AD,MATCH(B193,主数据!A:A,0),2))</f>
        <v/>
      </c>
      <c r="F193" s="30"/>
      <c r="G193" s="29" t="str">
        <f>IF(B193="","",VLOOKUP(F:F,收费项目!A:B,2,0))</f>
        <v/>
      </c>
      <c r="H193" s="31"/>
      <c r="I193" s="31"/>
      <c r="J193" s="29" t="str">
        <f t="shared" si="8"/>
        <v/>
      </c>
      <c r="K193" s="29" t="str">
        <f>IF(H193="标准方式",IF(I193="","",IFERROR(IF(VLOOKUP(J:J,收费云数据导出!D:D,1,0)=J193,"相同","与合同不一样"),"与合同不一样")),"")</f>
        <v/>
      </c>
      <c r="L193" s="31"/>
      <c r="M193" s="29" t="str">
        <f t="shared" si="9"/>
        <v/>
      </c>
      <c r="N193" s="29" t="str">
        <f>IF(H193="定额",IF(L193="","",IFERROR(IF(VLOOKUP(M:M,收费云数据导出!G:G,1,0)=M193,"相同","与合同不一样"),"与合同不一样")),"")</f>
        <v/>
      </c>
      <c r="O193" s="33"/>
      <c r="P193" s="32"/>
      <c r="Q193" s="32"/>
    </row>
    <row r="194" spans="1:17" ht="15">
      <c r="A194" s="23">
        <v>188</v>
      </c>
      <c r="B194" s="30"/>
      <c r="C194" s="25" t="str">
        <f>IF(B194="","",INDEX(主数据!A:AD,MATCH(B194,主数据!A:A,0),9))</f>
        <v/>
      </c>
      <c r="D194" s="25" t="str">
        <f>IF(B194="","",INDEX(主数据!A:AD,MATCH(B194,主数据!A:A,0),11))</f>
        <v/>
      </c>
      <c r="E194" s="26" t="str">
        <f>IF(B194="","",INDEX(主数据!A:AD,MATCH(B194,主数据!A:A,0),2))</f>
        <v/>
      </c>
      <c r="F194" s="30"/>
      <c r="G194" s="29" t="str">
        <f>IF(B194="","",VLOOKUP(F:F,收费项目!A:B,2,0))</f>
        <v/>
      </c>
      <c r="H194" s="31"/>
      <c r="I194" s="31"/>
      <c r="J194" s="29" t="str">
        <f t="shared" si="8"/>
        <v/>
      </c>
      <c r="K194" s="29" t="str">
        <f>IF(H194="标准方式",IF(I194="","",IFERROR(IF(VLOOKUP(J:J,收费云数据导出!D:D,1,0)=J194,"相同","与合同不一样"),"与合同不一样")),"")</f>
        <v/>
      </c>
      <c r="L194" s="31"/>
      <c r="M194" s="29" t="str">
        <f t="shared" si="9"/>
        <v/>
      </c>
      <c r="N194" s="29" t="str">
        <f>IF(H194="定额",IF(L194="","",IFERROR(IF(VLOOKUP(M:M,收费云数据导出!G:G,1,0)=M194,"相同","与合同不一样"),"与合同不一样")),"")</f>
        <v/>
      </c>
      <c r="O194" s="33"/>
      <c r="P194" s="32"/>
      <c r="Q194" s="32"/>
    </row>
    <row r="195" spans="1:17" ht="15">
      <c r="A195" s="23">
        <v>189</v>
      </c>
      <c r="B195" s="30"/>
      <c r="C195" s="25" t="str">
        <f>IF(B195="","",INDEX(主数据!A:AD,MATCH(B195,主数据!A:A,0),9))</f>
        <v/>
      </c>
      <c r="D195" s="25" t="str">
        <f>IF(B195="","",INDEX(主数据!A:AD,MATCH(B195,主数据!A:A,0),11))</f>
        <v/>
      </c>
      <c r="E195" s="26" t="str">
        <f>IF(B195="","",INDEX(主数据!A:AD,MATCH(B195,主数据!A:A,0),2))</f>
        <v/>
      </c>
      <c r="F195" s="30"/>
      <c r="G195" s="29" t="str">
        <f>IF(B195="","",VLOOKUP(F:F,收费项目!A:B,2,0))</f>
        <v/>
      </c>
      <c r="H195" s="31"/>
      <c r="I195" s="31"/>
      <c r="J195" s="29" t="str">
        <f t="shared" si="8"/>
        <v/>
      </c>
      <c r="K195" s="29" t="str">
        <f>IF(H195="标准方式",IF(I195="","",IFERROR(IF(VLOOKUP(J:J,收费云数据导出!D:D,1,0)=J195,"相同","与合同不一样"),"与合同不一样")),"")</f>
        <v/>
      </c>
      <c r="L195" s="31"/>
      <c r="M195" s="29" t="str">
        <f t="shared" si="9"/>
        <v/>
      </c>
      <c r="N195" s="29" t="str">
        <f>IF(H195="定额",IF(L195="","",IFERROR(IF(VLOOKUP(M:M,收费云数据导出!G:G,1,0)=M195,"相同","与合同不一样"),"与合同不一样")),"")</f>
        <v/>
      </c>
      <c r="O195" s="33"/>
      <c r="P195" s="32"/>
      <c r="Q195" s="32"/>
    </row>
    <row r="196" spans="1:17" ht="15">
      <c r="A196" s="23">
        <v>190</v>
      </c>
      <c r="B196" s="30"/>
      <c r="C196" s="25" t="str">
        <f>IF(B196="","",INDEX(主数据!A:AD,MATCH(B196,主数据!A:A,0),9))</f>
        <v/>
      </c>
      <c r="D196" s="25" t="str">
        <f>IF(B196="","",INDEX(主数据!A:AD,MATCH(B196,主数据!A:A,0),11))</f>
        <v/>
      </c>
      <c r="E196" s="26" t="str">
        <f>IF(B196="","",INDEX(主数据!A:AD,MATCH(B196,主数据!A:A,0),2))</f>
        <v/>
      </c>
      <c r="F196" s="30"/>
      <c r="G196" s="29" t="str">
        <f>IF(B196="","",VLOOKUP(F:F,收费项目!A:B,2,0))</f>
        <v/>
      </c>
      <c r="H196" s="31"/>
      <c r="I196" s="31"/>
      <c r="J196" s="29" t="str">
        <f t="shared" si="8"/>
        <v/>
      </c>
      <c r="K196" s="29" t="str">
        <f>IF(H196="标准方式",IF(I196="","",IFERROR(IF(VLOOKUP(J:J,收费云数据导出!D:D,1,0)=J196,"相同","与合同不一样"),"与合同不一样")),"")</f>
        <v/>
      </c>
      <c r="L196" s="31"/>
      <c r="M196" s="29" t="str">
        <f t="shared" si="9"/>
        <v/>
      </c>
      <c r="N196" s="29" t="str">
        <f>IF(H196="定额",IF(L196="","",IFERROR(IF(VLOOKUP(M:M,收费云数据导出!G:G,1,0)=M196,"相同","与合同不一样"),"与合同不一样")),"")</f>
        <v/>
      </c>
      <c r="O196" s="33"/>
      <c r="P196" s="32"/>
      <c r="Q196" s="32"/>
    </row>
    <row r="197" spans="1:17" ht="15">
      <c r="A197" s="23">
        <v>191</v>
      </c>
      <c r="B197" s="30"/>
      <c r="C197" s="25" t="str">
        <f>IF(B197="","",INDEX(主数据!A:AD,MATCH(B197,主数据!A:A,0),9))</f>
        <v/>
      </c>
      <c r="D197" s="25" t="str">
        <f>IF(B197="","",INDEX(主数据!A:AD,MATCH(B197,主数据!A:A,0),11))</f>
        <v/>
      </c>
      <c r="E197" s="26" t="str">
        <f>IF(B197="","",INDEX(主数据!A:AD,MATCH(B197,主数据!A:A,0),2))</f>
        <v/>
      </c>
      <c r="F197" s="30"/>
      <c r="G197" s="29" t="str">
        <f>IF(B197="","",VLOOKUP(F:F,收费项目!A:B,2,0))</f>
        <v/>
      </c>
      <c r="H197" s="31"/>
      <c r="I197" s="31"/>
      <c r="J197" s="29" t="str">
        <f t="shared" si="8"/>
        <v/>
      </c>
      <c r="K197" s="29" t="str">
        <f>IF(H197="标准方式",IF(I197="","",IFERROR(IF(VLOOKUP(J:J,收费云数据导出!D:D,1,0)=J197,"相同","与合同不一样"),"与合同不一样")),"")</f>
        <v/>
      </c>
      <c r="L197" s="31"/>
      <c r="M197" s="29" t="str">
        <f t="shared" si="9"/>
        <v/>
      </c>
      <c r="N197" s="29" t="str">
        <f>IF(H197="定额",IF(L197="","",IFERROR(IF(VLOOKUP(M:M,收费云数据导出!G:G,1,0)=M197,"相同","与合同不一样"),"与合同不一样")),"")</f>
        <v/>
      </c>
      <c r="O197" s="33"/>
      <c r="P197" s="32"/>
      <c r="Q197" s="32"/>
    </row>
    <row r="198" spans="1:17" ht="15">
      <c r="A198" s="23">
        <v>192</v>
      </c>
      <c r="B198" s="30"/>
      <c r="C198" s="25" t="str">
        <f>IF(B198="","",INDEX(主数据!A:AD,MATCH(B198,主数据!A:A,0),9))</f>
        <v/>
      </c>
      <c r="D198" s="25" t="str">
        <f>IF(B198="","",INDEX(主数据!A:AD,MATCH(B198,主数据!A:A,0),11))</f>
        <v/>
      </c>
      <c r="E198" s="26" t="str">
        <f>IF(B198="","",INDEX(主数据!A:AD,MATCH(B198,主数据!A:A,0),2))</f>
        <v/>
      </c>
      <c r="F198" s="30"/>
      <c r="G198" s="29" t="str">
        <f>IF(B198="","",VLOOKUP(F:F,收费项目!A:B,2,0))</f>
        <v/>
      </c>
      <c r="H198" s="31"/>
      <c r="I198" s="31"/>
      <c r="J198" s="29" t="str">
        <f t="shared" si="8"/>
        <v/>
      </c>
      <c r="K198" s="29" t="str">
        <f>IF(H198="标准方式",IF(I198="","",IFERROR(IF(VLOOKUP(J:J,收费云数据导出!D:D,1,0)=J198,"相同","与合同不一样"),"与合同不一样")),"")</f>
        <v/>
      </c>
      <c r="L198" s="31"/>
      <c r="M198" s="29" t="str">
        <f t="shared" si="9"/>
        <v/>
      </c>
      <c r="N198" s="29" t="str">
        <f>IF(H198="定额",IF(L198="","",IFERROR(IF(VLOOKUP(M:M,收费云数据导出!G:G,1,0)=M198,"相同","与合同不一样"),"与合同不一样")),"")</f>
        <v/>
      </c>
      <c r="O198" s="33"/>
      <c r="P198" s="32"/>
      <c r="Q198" s="32"/>
    </row>
    <row r="199" spans="1:17" ht="15">
      <c r="A199" s="23">
        <v>193</v>
      </c>
      <c r="B199" s="30"/>
      <c r="C199" s="25" t="str">
        <f>IF(B199="","",INDEX(主数据!A:AD,MATCH(B199,主数据!A:A,0),9))</f>
        <v/>
      </c>
      <c r="D199" s="25" t="str">
        <f>IF(B199="","",INDEX(主数据!A:AD,MATCH(B199,主数据!A:A,0),11))</f>
        <v/>
      </c>
      <c r="E199" s="26" t="str">
        <f>IF(B199="","",INDEX(主数据!A:AD,MATCH(B199,主数据!A:A,0),2))</f>
        <v/>
      </c>
      <c r="F199" s="30"/>
      <c r="G199" s="29" t="str">
        <f>IF(B199="","",VLOOKUP(F:F,收费项目!A:B,2,0))</f>
        <v/>
      </c>
      <c r="H199" s="31"/>
      <c r="I199" s="31"/>
      <c r="J199" s="29" t="str">
        <f t="shared" si="8"/>
        <v/>
      </c>
      <c r="K199" s="29" t="str">
        <f>IF(H199="标准方式",IF(I199="","",IFERROR(IF(VLOOKUP(J:J,收费云数据导出!D:D,1,0)=J199,"相同","与合同不一样"),"与合同不一样")),"")</f>
        <v/>
      </c>
      <c r="L199" s="31"/>
      <c r="M199" s="29" t="str">
        <f t="shared" si="9"/>
        <v/>
      </c>
      <c r="N199" s="29" t="str">
        <f>IF(H199="定额",IF(L199="","",IFERROR(IF(VLOOKUP(M:M,收费云数据导出!G:G,1,0)=M199,"相同","与合同不一样"),"与合同不一样")),"")</f>
        <v/>
      </c>
      <c r="O199" s="33"/>
      <c r="P199" s="32"/>
      <c r="Q199" s="32"/>
    </row>
    <row r="200" spans="1:17" ht="15">
      <c r="A200" s="23">
        <v>194</v>
      </c>
      <c r="B200" s="30"/>
      <c r="C200" s="25" t="str">
        <f>IF(B200="","",INDEX(主数据!A:AD,MATCH(B200,主数据!A:A,0),9))</f>
        <v/>
      </c>
      <c r="D200" s="25" t="str">
        <f>IF(B200="","",INDEX(主数据!A:AD,MATCH(B200,主数据!A:A,0),11))</f>
        <v/>
      </c>
      <c r="E200" s="26" t="str">
        <f>IF(B200="","",INDEX(主数据!A:AD,MATCH(B200,主数据!A:A,0),2))</f>
        <v/>
      </c>
      <c r="F200" s="30"/>
      <c r="G200" s="29" t="str">
        <f>IF(B200="","",VLOOKUP(F:F,收费项目!A:B,2,0))</f>
        <v/>
      </c>
      <c r="H200" s="31"/>
      <c r="I200" s="31"/>
      <c r="J200" s="29" t="str">
        <f t="shared" ref="J200:J220" si="10">IF(H200="标准方式",IF(I200="","",B200&amp;G200&amp;H200&amp;I200),"")</f>
        <v/>
      </c>
      <c r="K200" s="29" t="str">
        <f>IF(H200="标准方式",IF(I200="","",IFERROR(IF(VLOOKUP(J:J,收费云数据导出!D:D,1,0)=J200,"相同","与合同不一样"),"与合同不一样")),"")</f>
        <v/>
      </c>
      <c r="L200" s="31"/>
      <c r="M200" s="29" t="str">
        <f t="shared" ref="M200:M220" si="11">IF(H200="定额",IF(L200="","",B200&amp;G200&amp;H200&amp;L200),"")</f>
        <v/>
      </c>
      <c r="N200" s="29" t="str">
        <f>IF(H200="定额",IF(L200="","",IFERROR(IF(VLOOKUP(M:M,收费云数据导出!G:G,1,0)=M200,"相同","与合同不一样"),"与合同不一样")),"")</f>
        <v/>
      </c>
      <c r="O200" s="33"/>
      <c r="P200" s="32"/>
      <c r="Q200" s="32"/>
    </row>
    <row r="201" spans="1:17" ht="15">
      <c r="A201" s="23">
        <v>195</v>
      </c>
      <c r="B201" s="30"/>
      <c r="C201" s="25" t="str">
        <f>IF(B201="","",INDEX(主数据!A:AD,MATCH(B201,主数据!A:A,0),9))</f>
        <v/>
      </c>
      <c r="D201" s="25" t="str">
        <f>IF(B201="","",INDEX(主数据!A:AD,MATCH(B201,主数据!A:A,0),11))</f>
        <v/>
      </c>
      <c r="E201" s="26" t="str">
        <f>IF(B201="","",INDEX(主数据!A:AD,MATCH(B201,主数据!A:A,0),2))</f>
        <v/>
      </c>
      <c r="F201" s="30"/>
      <c r="G201" s="29" t="str">
        <f>IF(B201="","",VLOOKUP(F:F,收费项目!A:B,2,0))</f>
        <v/>
      </c>
      <c r="H201" s="31"/>
      <c r="I201" s="31"/>
      <c r="J201" s="29" t="str">
        <f t="shared" si="10"/>
        <v/>
      </c>
      <c r="K201" s="29" t="str">
        <f>IF(H201="标准方式",IF(I201="","",IFERROR(IF(VLOOKUP(J:J,收费云数据导出!D:D,1,0)=J201,"相同","与合同不一样"),"与合同不一样")),"")</f>
        <v/>
      </c>
      <c r="L201" s="31"/>
      <c r="M201" s="29" t="str">
        <f t="shared" si="11"/>
        <v/>
      </c>
      <c r="N201" s="29" t="str">
        <f>IF(H201="定额",IF(L201="","",IFERROR(IF(VLOOKUP(M:M,收费云数据导出!G:G,1,0)=M201,"相同","与合同不一样"),"与合同不一样")),"")</f>
        <v/>
      </c>
      <c r="O201" s="33"/>
      <c r="P201" s="32"/>
      <c r="Q201" s="32"/>
    </row>
    <row r="202" spans="1:17" ht="15">
      <c r="A202" s="23">
        <v>196</v>
      </c>
      <c r="B202" s="30"/>
      <c r="C202" s="25" t="str">
        <f>IF(B202="","",INDEX(主数据!A:AD,MATCH(B202,主数据!A:A,0),9))</f>
        <v/>
      </c>
      <c r="D202" s="25" t="str">
        <f>IF(B202="","",INDEX(主数据!A:AD,MATCH(B202,主数据!A:A,0),11))</f>
        <v/>
      </c>
      <c r="E202" s="26" t="str">
        <f>IF(B202="","",INDEX(主数据!A:AD,MATCH(B202,主数据!A:A,0),2))</f>
        <v/>
      </c>
      <c r="F202" s="30"/>
      <c r="G202" s="29" t="str">
        <f>IF(B202="","",VLOOKUP(F:F,收费项目!A:B,2,0))</f>
        <v/>
      </c>
      <c r="H202" s="31"/>
      <c r="I202" s="31"/>
      <c r="J202" s="29" t="str">
        <f t="shared" si="10"/>
        <v/>
      </c>
      <c r="K202" s="29" t="str">
        <f>IF(H202="标准方式",IF(I202="","",IFERROR(IF(VLOOKUP(J:J,收费云数据导出!D:D,1,0)=J202,"相同","与合同不一样"),"与合同不一样")),"")</f>
        <v/>
      </c>
      <c r="L202" s="31"/>
      <c r="M202" s="29" t="str">
        <f t="shared" si="11"/>
        <v/>
      </c>
      <c r="N202" s="29" t="str">
        <f>IF(H202="定额",IF(L202="","",IFERROR(IF(VLOOKUP(M:M,收费云数据导出!G:G,1,0)=M202,"相同","与合同不一样"),"与合同不一样")),"")</f>
        <v/>
      </c>
      <c r="O202" s="33"/>
      <c r="P202" s="32"/>
      <c r="Q202" s="32"/>
    </row>
    <row r="203" spans="1:17" ht="15">
      <c r="A203" s="23">
        <v>197</v>
      </c>
      <c r="B203" s="30"/>
      <c r="C203" s="25" t="str">
        <f>IF(B203="","",INDEX(主数据!A:AD,MATCH(B203,主数据!A:A,0),9))</f>
        <v/>
      </c>
      <c r="D203" s="25" t="str">
        <f>IF(B203="","",INDEX(主数据!A:AD,MATCH(B203,主数据!A:A,0),11))</f>
        <v/>
      </c>
      <c r="E203" s="26" t="str">
        <f>IF(B203="","",INDEX(主数据!A:AD,MATCH(B203,主数据!A:A,0),2))</f>
        <v/>
      </c>
      <c r="F203" s="30"/>
      <c r="G203" s="29" t="str">
        <f>IF(B203="","",VLOOKUP(F:F,收费项目!A:B,2,0))</f>
        <v/>
      </c>
      <c r="H203" s="31"/>
      <c r="I203" s="31"/>
      <c r="J203" s="29" t="str">
        <f t="shared" si="10"/>
        <v/>
      </c>
      <c r="K203" s="29" t="str">
        <f>IF(H203="标准方式",IF(I203="","",IFERROR(IF(VLOOKUP(J:J,收费云数据导出!D:D,1,0)=J203,"相同","与合同不一样"),"与合同不一样")),"")</f>
        <v/>
      </c>
      <c r="L203" s="31"/>
      <c r="M203" s="29" t="str">
        <f t="shared" si="11"/>
        <v/>
      </c>
      <c r="N203" s="29" t="str">
        <f>IF(H203="定额",IF(L203="","",IFERROR(IF(VLOOKUP(M:M,收费云数据导出!G:G,1,0)=M203,"相同","与合同不一样"),"与合同不一样")),"")</f>
        <v/>
      </c>
      <c r="O203" s="33"/>
      <c r="P203" s="32"/>
      <c r="Q203" s="32"/>
    </row>
    <row r="204" spans="1:17" ht="15">
      <c r="A204" s="23">
        <v>198</v>
      </c>
      <c r="B204" s="30"/>
      <c r="C204" s="25" t="str">
        <f>IF(B204="","",INDEX(主数据!A:AD,MATCH(B204,主数据!A:A,0),9))</f>
        <v/>
      </c>
      <c r="D204" s="25" t="str">
        <f>IF(B204="","",INDEX(主数据!A:AD,MATCH(B204,主数据!A:A,0),11))</f>
        <v/>
      </c>
      <c r="E204" s="26" t="str">
        <f>IF(B204="","",INDEX(主数据!A:AD,MATCH(B204,主数据!A:A,0),2))</f>
        <v/>
      </c>
      <c r="F204" s="30"/>
      <c r="G204" s="29" t="str">
        <f>IF(B204="","",VLOOKUP(F:F,收费项目!A:B,2,0))</f>
        <v/>
      </c>
      <c r="H204" s="31"/>
      <c r="I204" s="31"/>
      <c r="J204" s="29" t="str">
        <f t="shared" si="10"/>
        <v/>
      </c>
      <c r="K204" s="29" t="str">
        <f>IF(H204="标准方式",IF(I204="","",IFERROR(IF(VLOOKUP(J:J,收费云数据导出!D:D,1,0)=J204,"相同","与合同不一样"),"与合同不一样")),"")</f>
        <v/>
      </c>
      <c r="L204" s="31"/>
      <c r="M204" s="29" t="str">
        <f t="shared" si="11"/>
        <v/>
      </c>
      <c r="N204" s="29" t="str">
        <f>IF(H204="定额",IF(L204="","",IFERROR(IF(VLOOKUP(M:M,收费云数据导出!G:G,1,0)=M204,"相同","与合同不一样"),"与合同不一样")),"")</f>
        <v/>
      </c>
      <c r="O204" s="33"/>
      <c r="P204" s="32"/>
      <c r="Q204" s="32"/>
    </row>
    <row r="205" spans="1:17" ht="15">
      <c r="A205" s="23">
        <v>199</v>
      </c>
      <c r="B205" s="30"/>
      <c r="C205" s="25" t="str">
        <f>IF(B205="","",INDEX(主数据!A:AD,MATCH(B205,主数据!A:A,0),9))</f>
        <v/>
      </c>
      <c r="D205" s="25" t="str">
        <f>IF(B205="","",INDEX(主数据!A:AD,MATCH(B205,主数据!A:A,0),11))</f>
        <v/>
      </c>
      <c r="E205" s="26" t="str">
        <f>IF(B205="","",INDEX(主数据!A:AD,MATCH(B205,主数据!A:A,0),2))</f>
        <v/>
      </c>
      <c r="F205" s="30"/>
      <c r="G205" s="29" t="str">
        <f>IF(B205="","",VLOOKUP(F:F,收费项目!A:B,2,0))</f>
        <v/>
      </c>
      <c r="H205" s="31"/>
      <c r="I205" s="31"/>
      <c r="J205" s="29" t="str">
        <f t="shared" si="10"/>
        <v/>
      </c>
      <c r="K205" s="29" t="str">
        <f>IF(H205="标准方式",IF(I205="","",IFERROR(IF(VLOOKUP(J:J,收费云数据导出!D:D,1,0)=J205,"相同","与合同不一样"),"与合同不一样")),"")</f>
        <v/>
      </c>
      <c r="L205" s="31"/>
      <c r="M205" s="29" t="str">
        <f t="shared" si="11"/>
        <v/>
      </c>
      <c r="N205" s="29" t="str">
        <f>IF(H205="定额",IF(L205="","",IFERROR(IF(VLOOKUP(M:M,收费云数据导出!G:G,1,0)=M205,"相同","与合同不一样"),"与合同不一样")),"")</f>
        <v/>
      </c>
      <c r="O205" s="33"/>
      <c r="P205" s="32"/>
      <c r="Q205" s="32"/>
    </row>
    <row r="206" spans="1:17" ht="15">
      <c r="A206" s="23">
        <v>200</v>
      </c>
      <c r="B206" s="30"/>
      <c r="C206" s="25" t="str">
        <f>IF(B206="","",INDEX(主数据!A:AD,MATCH(B206,主数据!A:A,0),9))</f>
        <v/>
      </c>
      <c r="D206" s="25" t="str">
        <f>IF(B206="","",INDEX(主数据!A:AD,MATCH(B206,主数据!A:A,0),11))</f>
        <v/>
      </c>
      <c r="E206" s="26" t="str">
        <f>IF(B206="","",INDEX(主数据!A:AD,MATCH(B206,主数据!A:A,0),2))</f>
        <v/>
      </c>
      <c r="F206" s="30"/>
      <c r="G206" s="29" t="str">
        <f>IF(B206="","",VLOOKUP(F:F,收费项目!A:B,2,0))</f>
        <v/>
      </c>
      <c r="H206" s="31"/>
      <c r="I206" s="31"/>
      <c r="J206" s="29" t="str">
        <f t="shared" si="10"/>
        <v/>
      </c>
      <c r="K206" s="29" t="str">
        <f>IF(H206="标准方式",IF(I206="","",IFERROR(IF(VLOOKUP(J:J,收费云数据导出!D:D,1,0)=J206,"相同","与合同不一样"),"与合同不一样")),"")</f>
        <v/>
      </c>
      <c r="L206" s="31"/>
      <c r="M206" s="29" t="str">
        <f t="shared" si="11"/>
        <v/>
      </c>
      <c r="N206" s="29" t="str">
        <f>IF(H206="定额",IF(L206="","",IFERROR(IF(VLOOKUP(M:M,收费云数据导出!G:G,1,0)=M206,"相同","与合同不一样"),"与合同不一样")),"")</f>
        <v/>
      </c>
      <c r="O206" s="33"/>
      <c r="P206" s="32"/>
      <c r="Q206" s="32"/>
    </row>
    <row r="207" spans="1:17" ht="15">
      <c r="A207" s="23">
        <v>201</v>
      </c>
      <c r="B207" s="30"/>
      <c r="C207" s="25" t="str">
        <f>IF(B207="","",INDEX(主数据!A:AD,MATCH(B207,主数据!A:A,0),9))</f>
        <v/>
      </c>
      <c r="D207" s="25" t="str">
        <f>IF(B207="","",INDEX(主数据!A:AD,MATCH(B207,主数据!A:A,0),11))</f>
        <v/>
      </c>
      <c r="E207" s="26" t="str">
        <f>IF(B207="","",INDEX(主数据!A:AD,MATCH(B207,主数据!A:A,0),2))</f>
        <v/>
      </c>
      <c r="F207" s="30"/>
      <c r="G207" s="29" t="str">
        <f>IF(B207="","",VLOOKUP(F:F,收费项目!A:B,2,0))</f>
        <v/>
      </c>
      <c r="H207" s="31"/>
      <c r="I207" s="31"/>
      <c r="J207" s="29" t="str">
        <f t="shared" si="10"/>
        <v/>
      </c>
      <c r="K207" s="29" t="str">
        <f>IF(H207="标准方式",IF(I207="","",IFERROR(IF(VLOOKUP(J:J,收费云数据导出!D:D,1,0)=J207,"相同","与合同不一样"),"与合同不一样")),"")</f>
        <v/>
      </c>
      <c r="L207" s="31"/>
      <c r="M207" s="29" t="str">
        <f t="shared" si="11"/>
        <v/>
      </c>
      <c r="N207" s="29" t="str">
        <f>IF(H207="定额",IF(L207="","",IFERROR(IF(VLOOKUP(M:M,收费云数据导出!G:G,1,0)=M207,"相同","与合同不一样"),"与合同不一样")),"")</f>
        <v/>
      </c>
      <c r="O207" s="33"/>
      <c r="P207" s="32"/>
      <c r="Q207" s="32"/>
    </row>
    <row r="208" spans="1:17" ht="15">
      <c r="A208" s="23">
        <v>202</v>
      </c>
      <c r="B208" s="30"/>
      <c r="C208" s="25" t="str">
        <f>IF(B208="","",INDEX(主数据!A:AD,MATCH(B208,主数据!A:A,0),9))</f>
        <v/>
      </c>
      <c r="D208" s="25" t="str">
        <f>IF(B208="","",INDEX(主数据!A:AD,MATCH(B208,主数据!A:A,0),11))</f>
        <v/>
      </c>
      <c r="E208" s="26" t="str">
        <f>IF(B208="","",INDEX(主数据!A:AD,MATCH(B208,主数据!A:A,0),2))</f>
        <v/>
      </c>
      <c r="F208" s="30"/>
      <c r="G208" s="29" t="str">
        <f>IF(B208="","",VLOOKUP(F:F,收费项目!A:B,2,0))</f>
        <v/>
      </c>
      <c r="H208" s="31"/>
      <c r="I208" s="31"/>
      <c r="J208" s="29" t="str">
        <f t="shared" si="10"/>
        <v/>
      </c>
      <c r="K208" s="29" t="str">
        <f>IF(H208="标准方式",IF(I208="","",IFERROR(IF(VLOOKUP(J:J,收费云数据导出!D:D,1,0)=J208,"相同","与合同不一样"),"与合同不一样")),"")</f>
        <v/>
      </c>
      <c r="L208" s="31"/>
      <c r="M208" s="29" t="str">
        <f t="shared" si="11"/>
        <v/>
      </c>
      <c r="N208" s="29" t="str">
        <f>IF(H208="定额",IF(L208="","",IFERROR(IF(VLOOKUP(M:M,收费云数据导出!G:G,1,0)=M208,"相同","与合同不一样"),"与合同不一样")),"")</f>
        <v/>
      </c>
      <c r="O208" s="33"/>
      <c r="P208" s="32"/>
      <c r="Q208" s="32"/>
    </row>
    <row r="209" spans="1:17" ht="15">
      <c r="A209" s="23">
        <v>203</v>
      </c>
      <c r="B209" s="30"/>
      <c r="C209" s="25" t="str">
        <f>IF(B209="","",INDEX(主数据!A:AD,MATCH(B209,主数据!A:A,0),9))</f>
        <v/>
      </c>
      <c r="D209" s="25" t="str">
        <f>IF(B209="","",INDEX(主数据!A:AD,MATCH(B209,主数据!A:A,0),11))</f>
        <v/>
      </c>
      <c r="E209" s="26" t="str">
        <f>IF(B209="","",INDEX(主数据!A:AD,MATCH(B209,主数据!A:A,0),2))</f>
        <v/>
      </c>
      <c r="F209" s="30"/>
      <c r="G209" s="29" t="str">
        <f>IF(B209="","",VLOOKUP(F:F,收费项目!A:B,2,0))</f>
        <v/>
      </c>
      <c r="H209" s="31"/>
      <c r="I209" s="31"/>
      <c r="J209" s="29" t="str">
        <f t="shared" si="10"/>
        <v/>
      </c>
      <c r="K209" s="29" t="str">
        <f>IF(H209="标准方式",IF(I209="","",IFERROR(IF(VLOOKUP(J:J,收费云数据导出!D:D,1,0)=J209,"相同","与合同不一样"),"与合同不一样")),"")</f>
        <v/>
      </c>
      <c r="L209" s="31"/>
      <c r="M209" s="29" t="str">
        <f t="shared" si="11"/>
        <v/>
      </c>
      <c r="N209" s="29" t="str">
        <f>IF(H209="定额",IF(L209="","",IFERROR(IF(VLOOKUP(M:M,收费云数据导出!G:G,1,0)=M209,"相同","与合同不一样"),"与合同不一样")),"")</f>
        <v/>
      </c>
      <c r="O209" s="33"/>
      <c r="P209" s="32"/>
      <c r="Q209" s="32"/>
    </row>
    <row r="210" spans="1:17" ht="15">
      <c r="A210" s="23">
        <v>204</v>
      </c>
      <c r="B210" s="30"/>
      <c r="C210" s="25" t="str">
        <f>IF(B210="","",INDEX(主数据!A:AD,MATCH(B210,主数据!A:A,0),9))</f>
        <v/>
      </c>
      <c r="D210" s="25" t="str">
        <f>IF(B210="","",INDEX(主数据!A:AD,MATCH(B210,主数据!A:A,0),11))</f>
        <v/>
      </c>
      <c r="E210" s="26" t="str">
        <f>IF(B210="","",INDEX(主数据!A:AD,MATCH(B210,主数据!A:A,0),2))</f>
        <v/>
      </c>
      <c r="F210" s="30"/>
      <c r="G210" s="29" t="str">
        <f>IF(B210="","",VLOOKUP(F:F,收费项目!A:B,2,0))</f>
        <v/>
      </c>
      <c r="H210" s="31"/>
      <c r="I210" s="31"/>
      <c r="J210" s="29" t="str">
        <f t="shared" si="10"/>
        <v/>
      </c>
      <c r="K210" s="29" t="str">
        <f>IF(H210="标准方式",IF(I210="","",IFERROR(IF(VLOOKUP(J:J,收费云数据导出!D:D,1,0)=J210,"相同","与合同不一样"),"与合同不一样")),"")</f>
        <v/>
      </c>
      <c r="L210" s="31"/>
      <c r="M210" s="29" t="str">
        <f t="shared" si="11"/>
        <v/>
      </c>
      <c r="N210" s="29" t="str">
        <f>IF(H210="定额",IF(L210="","",IFERROR(IF(VLOOKUP(M:M,收费云数据导出!G:G,1,0)=M210,"相同","与合同不一样"),"与合同不一样")),"")</f>
        <v/>
      </c>
      <c r="O210" s="33"/>
      <c r="P210" s="32"/>
      <c r="Q210" s="32"/>
    </row>
    <row r="211" spans="1:17" ht="15">
      <c r="A211" s="23">
        <v>205</v>
      </c>
      <c r="B211" s="30"/>
      <c r="C211" s="25" t="str">
        <f>IF(B211="","",INDEX(主数据!A:AD,MATCH(B211,主数据!A:A,0),9))</f>
        <v/>
      </c>
      <c r="D211" s="25" t="str">
        <f>IF(B211="","",INDEX(主数据!A:AD,MATCH(B211,主数据!A:A,0),11))</f>
        <v/>
      </c>
      <c r="E211" s="26" t="str">
        <f>IF(B211="","",INDEX(主数据!A:AD,MATCH(B211,主数据!A:A,0),2))</f>
        <v/>
      </c>
      <c r="F211" s="30"/>
      <c r="G211" s="29" t="str">
        <f>IF(B211="","",VLOOKUP(F:F,收费项目!A:B,2,0))</f>
        <v/>
      </c>
      <c r="H211" s="31"/>
      <c r="I211" s="31"/>
      <c r="J211" s="29" t="str">
        <f t="shared" si="10"/>
        <v/>
      </c>
      <c r="K211" s="29" t="str">
        <f>IF(H211="标准方式",IF(I211="","",IFERROR(IF(VLOOKUP(J:J,收费云数据导出!D:D,1,0)=J211,"相同","与合同不一样"),"与合同不一样")),"")</f>
        <v/>
      </c>
      <c r="L211" s="31"/>
      <c r="M211" s="29" t="str">
        <f t="shared" si="11"/>
        <v/>
      </c>
      <c r="N211" s="29" t="str">
        <f>IF(H211="定额",IF(L211="","",IFERROR(IF(VLOOKUP(M:M,收费云数据导出!G:G,1,0)=M211,"相同","与合同不一样"),"与合同不一样")),"")</f>
        <v/>
      </c>
      <c r="O211" s="33"/>
      <c r="P211" s="32"/>
      <c r="Q211" s="32"/>
    </row>
    <row r="212" spans="1:17" ht="15">
      <c r="A212" s="23">
        <v>206</v>
      </c>
      <c r="B212" s="30"/>
      <c r="C212" s="25" t="str">
        <f>IF(B212="","",INDEX(主数据!A:AD,MATCH(B212,主数据!A:A,0),9))</f>
        <v/>
      </c>
      <c r="D212" s="25" t="str">
        <f>IF(B212="","",INDEX(主数据!A:AD,MATCH(B212,主数据!A:A,0),11))</f>
        <v/>
      </c>
      <c r="E212" s="26" t="str">
        <f>IF(B212="","",INDEX(主数据!A:AD,MATCH(B212,主数据!A:A,0),2))</f>
        <v/>
      </c>
      <c r="F212" s="30"/>
      <c r="G212" s="29" t="str">
        <f>IF(B212="","",VLOOKUP(F:F,收费项目!A:B,2,0))</f>
        <v/>
      </c>
      <c r="H212" s="31"/>
      <c r="I212" s="31"/>
      <c r="J212" s="29" t="str">
        <f t="shared" si="10"/>
        <v/>
      </c>
      <c r="K212" s="29" t="str">
        <f>IF(H212="标准方式",IF(I212="","",IFERROR(IF(VLOOKUP(J:J,收费云数据导出!D:D,1,0)=J212,"相同","与合同不一样"),"与合同不一样")),"")</f>
        <v/>
      </c>
      <c r="L212" s="31"/>
      <c r="M212" s="29" t="str">
        <f t="shared" si="11"/>
        <v/>
      </c>
      <c r="N212" s="29" t="str">
        <f>IF(H212="定额",IF(L212="","",IFERROR(IF(VLOOKUP(M:M,收费云数据导出!G:G,1,0)=M212,"相同","与合同不一样"),"与合同不一样")),"")</f>
        <v/>
      </c>
      <c r="O212" s="33"/>
      <c r="P212" s="32"/>
      <c r="Q212" s="32"/>
    </row>
    <row r="213" spans="1:17" ht="15">
      <c r="A213" s="23">
        <v>207</v>
      </c>
      <c r="B213" s="30"/>
      <c r="C213" s="25" t="str">
        <f>IF(B213="","",INDEX(主数据!A:AD,MATCH(B213,主数据!A:A,0),9))</f>
        <v/>
      </c>
      <c r="D213" s="25" t="str">
        <f>IF(B213="","",INDEX(主数据!A:AD,MATCH(B213,主数据!A:A,0),11))</f>
        <v/>
      </c>
      <c r="E213" s="26" t="str">
        <f>IF(B213="","",INDEX(主数据!A:AD,MATCH(B213,主数据!A:A,0),2))</f>
        <v/>
      </c>
      <c r="F213" s="30"/>
      <c r="G213" s="29" t="str">
        <f>IF(B213="","",VLOOKUP(F:F,收费项目!A:B,2,0))</f>
        <v/>
      </c>
      <c r="H213" s="31"/>
      <c r="I213" s="31"/>
      <c r="J213" s="29" t="str">
        <f t="shared" si="10"/>
        <v/>
      </c>
      <c r="K213" s="29" t="str">
        <f>IF(H213="标准方式",IF(I213="","",IFERROR(IF(VLOOKUP(J:J,收费云数据导出!D:D,1,0)=J213,"相同","与合同不一样"),"与合同不一样")),"")</f>
        <v/>
      </c>
      <c r="L213" s="31"/>
      <c r="M213" s="29" t="str">
        <f t="shared" si="11"/>
        <v/>
      </c>
      <c r="N213" s="29" t="str">
        <f>IF(H213="定额",IF(L213="","",IFERROR(IF(VLOOKUP(M:M,收费云数据导出!G:G,1,0)=M213,"相同","与合同不一样"),"与合同不一样")),"")</f>
        <v/>
      </c>
      <c r="O213" s="33"/>
      <c r="P213" s="32"/>
      <c r="Q213" s="32"/>
    </row>
    <row r="214" spans="1:17" ht="15">
      <c r="A214" s="23">
        <v>208</v>
      </c>
      <c r="B214" s="30"/>
      <c r="C214" s="25" t="str">
        <f>IF(B214="","",INDEX(主数据!A:AD,MATCH(B214,主数据!A:A,0),9))</f>
        <v/>
      </c>
      <c r="D214" s="25" t="str">
        <f>IF(B214="","",INDEX(主数据!A:AD,MATCH(B214,主数据!A:A,0),11))</f>
        <v/>
      </c>
      <c r="E214" s="26" t="str">
        <f>IF(B214="","",INDEX(主数据!A:AD,MATCH(B214,主数据!A:A,0),2))</f>
        <v/>
      </c>
      <c r="F214" s="30"/>
      <c r="G214" s="29" t="str">
        <f>IF(B214="","",VLOOKUP(F:F,收费项目!A:B,2,0))</f>
        <v/>
      </c>
      <c r="H214" s="31"/>
      <c r="I214" s="31"/>
      <c r="J214" s="29" t="str">
        <f t="shared" si="10"/>
        <v/>
      </c>
      <c r="K214" s="29" t="str">
        <f>IF(H214="标准方式",IF(I214="","",IFERROR(IF(VLOOKUP(J:J,收费云数据导出!D:D,1,0)=J214,"相同","与合同不一样"),"与合同不一样")),"")</f>
        <v/>
      </c>
      <c r="L214" s="31"/>
      <c r="M214" s="29" t="str">
        <f t="shared" si="11"/>
        <v/>
      </c>
      <c r="N214" s="29" t="str">
        <f>IF(H214="定额",IF(L214="","",IFERROR(IF(VLOOKUP(M:M,收费云数据导出!G:G,1,0)=M214,"相同","与合同不一样"),"与合同不一样")),"")</f>
        <v/>
      </c>
      <c r="O214" s="33"/>
      <c r="P214" s="32"/>
      <c r="Q214" s="32"/>
    </row>
    <row r="215" spans="1:17" ht="15">
      <c r="A215" s="23">
        <v>209</v>
      </c>
      <c r="B215" s="30"/>
      <c r="C215" s="25" t="str">
        <f>IF(B215="","",INDEX(主数据!A:AD,MATCH(B215,主数据!A:A,0),9))</f>
        <v/>
      </c>
      <c r="D215" s="25" t="str">
        <f>IF(B215="","",INDEX(主数据!A:AD,MATCH(B215,主数据!A:A,0),11))</f>
        <v/>
      </c>
      <c r="E215" s="26" t="str">
        <f>IF(B215="","",INDEX(主数据!A:AD,MATCH(B215,主数据!A:A,0),2))</f>
        <v/>
      </c>
      <c r="F215" s="30"/>
      <c r="G215" s="29" t="str">
        <f>IF(B215="","",VLOOKUP(F:F,收费项目!A:B,2,0))</f>
        <v/>
      </c>
      <c r="H215" s="31"/>
      <c r="I215" s="31"/>
      <c r="J215" s="29" t="str">
        <f t="shared" si="10"/>
        <v/>
      </c>
      <c r="K215" s="29" t="str">
        <f>IF(H215="标准方式",IF(I215="","",IFERROR(IF(VLOOKUP(J:J,收费云数据导出!D:D,1,0)=J215,"相同","与合同不一样"),"与合同不一样")),"")</f>
        <v/>
      </c>
      <c r="L215" s="31"/>
      <c r="M215" s="29" t="str">
        <f t="shared" si="11"/>
        <v/>
      </c>
      <c r="N215" s="29" t="str">
        <f>IF(H215="定额",IF(L215="","",IFERROR(IF(VLOOKUP(M:M,收费云数据导出!G:G,1,0)=M215,"相同","与合同不一样"),"与合同不一样")),"")</f>
        <v/>
      </c>
      <c r="O215" s="33"/>
      <c r="P215" s="32"/>
      <c r="Q215" s="32"/>
    </row>
    <row r="216" spans="1:17" ht="15">
      <c r="A216" s="23">
        <v>210</v>
      </c>
      <c r="B216" s="30"/>
      <c r="C216" s="25" t="str">
        <f>IF(B216="","",INDEX(主数据!A:AD,MATCH(B216,主数据!A:A,0),9))</f>
        <v/>
      </c>
      <c r="D216" s="25" t="str">
        <f>IF(B216="","",INDEX(主数据!A:AD,MATCH(B216,主数据!A:A,0),11))</f>
        <v/>
      </c>
      <c r="E216" s="26" t="str">
        <f>IF(B216="","",INDEX(主数据!A:AD,MATCH(B216,主数据!A:A,0),2))</f>
        <v/>
      </c>
      <c r="F216" s="30"/>
      <c r="G216" s="29" t="str">
        <f>IF(B216="","",VLOOKUP(F:F,收费项目!A:B,2,0))</f>
        <v/>
      </c>
      <c r="H216" s="31"/>
      <c r="I216" s="31"/>
      <c r="J216" s="29" t="str">
        <f t="shared" si="10"/>
        <v/>
      </c>
      <c r="K216" s="29" t="str">
        <f>IF(H216="标准方式",IF(I216="","",IFERROR(IF(VLOOKUP(J:J,收费云数据导出!D:D,1,0)=J216,"相同","与合同不一样"),"与合同不一样")),"")</f>
        <v/>
      </c>
      <c r="L216" s="31"/>
      <c r="M216" s="29" t="str">
        <f t="shared" si="11"/>
        <v/>
      </c>
      <c r="N216" s="29" t="str">
        <f>IF(H216="定额",IF(L216="","",IFERROR(IF(VLOOKUP(M:M,收费云数据导出!G:G,1,0)=M216,"相同","与合同不一样"),"与合同不一样")),"")</f>
        <v/>
      </c>
      <c r="O216" s="33"/>
      <c r="P216" s="32"/>
      <c r="Q216" s="32"/>
    </row>
    <row r="217" spans="1:17" ht="15">
      <c r="A217" s="23">
        <v>211</v>
      </c>
      <c r="B217" s="30"/>
      <c r="C217" s="25" t="str">
        <f>IF(B217="","",INDEX(主数据!A:AD,MATCH(B217,主数据!A:A,0),9))</f>
        <v/>
      </c>
      <c r="D217" s="25" t="str">
        <f>IF(B217="","",INDEX(主数据!A:AD,MATCH(B217,主数据!A:A,0),11))</f>
        <v/>
      </c>
      <c r="E217" s="26" t="str">
        <f>IF(B217="","",INDEX(主数据!A:AD,MATCH(B217,主数据!A:A,0),2))</f>
        <v/>
      </c>
      <c r="F217" s="30"/>
      <c r="G217" s="29" t="str">
        <f>IF(B217="","",VLOOKUP(F:F,收费项目!A:B,2,0))</f>
        <v/>
      </c>
      <c r="H217" s="31"/>
      <c r="I217" s="31"/>
      <c r="J217" s="29" t="str">
        <f t="shared" si="10"/>
        <v/>
      </c>
      <c r="K217" s="29" t="str">
        <f>IF(H217="标准方式",IF(I217="","",IFERROR(IF(VLOOKUP(J:J,收费云数据导出!D:D,1,0)=J217,"相同","与合同不一样"),"与合同不一样")),"")</f>
        <v/>
      </c>
      <c r="L217" s="31"/>
      <c r="M217" s="29" t="str">
        <f t="shared" si="11"/>
        <v/>
      </c>
      <c r="N217" s="29" t="str">
        <f>IF(H217="定额",IF(L217="","",IFERROR(IF(VLOOKUP(M:M,收费云数据导出!G:G,1,0)=M217,"相同","与合同不一样"),"与合同不一样")),"")</f>
        <v/>
      </c>
      <c r="O217" s="33"/>
      <c r="P217" s="32"/>
      <c r="Q217" s="32"/>
    </row>
    <row r="218" spans="1:17" ht="15">
      <c r="A218" s="23">
        <v>212</v>
      </c>
      <c r="B218" s="30"/>
      <c r="C218" s="25" t="str">
        <f>IF(B218="","",INDEX(主数据!A:AD,MATCH(B218,主数据!A:A,0),9))</f>
        <v/>
      </c>
      <c r="D218" s="25" t="str">
        <f>IF(B218="","",INDEX(主数据!A:AD,MATCH(B218,主数据!A:A,0),11))</f>
        <v/>
      </c>
      <c r="E218" s="26" t="str">
        <f>IF(B218="","",INDEX(主数据!A:AD,MATCH(B218,主数据!A:A,0),2))</f>
        <v/>
      </c>
      <c r="F218" s="30"/>
      <c r="G218" s="29" t="str">
        <f>IF(B218="","",VLOOKUP(F:F,收费项目!A:B,2,0))</f>
        <v/>
      </c>
      <c r="H218" s="31"/>
      <c r="I218" s="31"/>
      <c r="J218" s="29" t="str">
        <f t="shared" si="10"/>
        <v/>
      </c>
      <c r="K218" s="29" t="str">
        <f>IF(H218="标准方式",IF(I218="","",IFERROR(IF(VLOOKUP(J:J,收费云数据导出!D:D,1,0)=J218,"相同","与合同不一样"),"与合同不一样")),"")</f>
        <v/>
      </c>
      <c r="L218" s="31"/>
      <c r="M218" s="29" t="str">
        <f t="shared" si="11"/>
        <v/>
      </c>
      <c r="N218" s="29" t="str">
        <f>IF(H218="定额",IF(L218="","",IFERROR(IF(VLOOKUP(M:M,收费云数据导出!G:G,1,0)=M218,"相同","与合同不一样"),"与合同不一样")),"")</f>
        <v/>
      </c>
      <c r="O218" s="33"/>
      <c r="P218" s="32"/>
      <c r="Q218" s="32"/>
    </row>
    <row r="219" spans="1:17" ht="15">
      <c r="A219" s="23">
        <v>213</v>
      </c>
      <c r="B219" s="30"/>
      <c r="C219" s="25" t="str">
        <f>IF(B219="","",INDEX(主数据!A:AD,MATCH(B219,主数据!A:A,0),9))</f>
        <v/>
      </c>
      <c r="D219" s="25" t="str">
        <f>IF(B219="","",INDEX(主数据!A:AD,MATCH(B219,主数据!A:A,0),11))</f>
        <v/>
      </c>
      <c r="E219" s="26" t="str">
        <f>IF(B219="","",INDEX(主数据!A:AD,MATCH(B219,主数据!A:A,0),2))</f>
        <v/>
      </c>
      <c r="F219" s="30"/>
      <c r="G219" s="29" t="str">
        <f>IF(B219="","",VLOOKUP(F:F,收费项目!A:B,2,0))</f>
        <v/>
      </c>
      <c r="H219" s="31"/>
      <c r="I219" s="31"/>
      <c r="J219" s="29" t="str">
        <f t="shared" si="10"/>
        <v/>
      </c>
      <c r="K219" s="29" t="str">
        <f>IF(H219="标准方式",IF(I219="","",IFERROR(IF(VLOOKUP(J:J,收费云数据导出!D:D,1,0)=J219,"相同","与合同不一样"),"与合同不一样")),"")</f>
        <v/>
      </c>
      <c r="L219" s="31"/>
      <c r="M219" s="29" t="str">
        <f t="shared" si="11"/>
        <v/>
      </c>
      <c r="N219" s="29" t="str">
        <f>IF(H219="定额",IF(L219="","",IFERROR(IF(VLOOKUP(M:M,收费云数据导出!G:G,1,0)=M219,"相同","与合同不一样"),"与合同不一样")),"")</f>
        <v/>
      </c>
      <c r="O219" s="33"/>
      <c r="P219" s="32"/>
      <c r="Q219" s="32"/>
    </row>
    <row r="220" spans="1:17" ht="15">
      <c r="A220" s="23">
        <v>214</v>
      </c>
      <c r="B220" s="30"/>
      <c r="C220" s="25" t="str">
        <f>IF(B220="","",INDEX(主数据!A:AD,MATCH(B220,主数据!A:A,0),9))</f>
        <v/>
      </c>
      <c r="D220" s="25" t="str">
        <f>IF(B220="","",INDEX(主数据!A:AD,MATCH(B220,主数据!A:A,0),11))</f>
        <v/>
      </c>
      <c r="E220" s="26" t="str">
        <f>IF(B220="","",INDEX(主数据!A:AD,MATCH(B220,主数据!A:A,0),2))</f>
        <v/>
      </c>
      <c r="F220" s="30"/>
      <c r="G220" s="29" t="str">
        <f>IF(B220="","",VLOOKUP(F:F,收费项目!A:B,2,0))</f>
        <v/>
      </c>
      <c r="H220" s="31"/>
      <c r="I220" s="31"/>
      <c r="J220" s="29" t="str">
        <f t="shared" si="10"/>
        <v/>
      </c>
      <c r="K220" s="29" t="str">
        <f>IF(H220="标准方式",IF(I220="","",IFERROR(IF(VLOOKUP(J:J,收费云数据导出!D:D,1,0)=J220,"相同","与合同不一样"),"与合同不一样")),"")</f>
        <v/>
      </c>
      <c r="L220" s="31"/>
      <c r="M220" s="29" t="str">
        <f t="shared" si="11"/>
        <v/>
      </c>
      <c r="N220" s="29" t="str">
        <f>IF(H220="定额",IF(L220="","",IFERROR(IF(VLOOKUP(M:M,收费云数据导出!G:G,1,0)=M220,"相同","与合同不一样"),"与合同不一样")),"")</f>
        <v/>
      </c>
      <c r="O220" s="33"/>
      <c r="P220" s="32"/>
      <c r="Q220" s="32"/>
    </row>
  </sheetData>
  <sheetProtection deleteRows="0"/>
  <phoneticPr fontId="10" type="noConversion"/>
  <conditionalFormatting sqref="I2:I1048576 L2:L1048576">
    <cfRule type="expression" dxfId="5" priority="22">
      <formula>"VLOOKUP(D:D,'  数据导出'!D:D,1,0)&lt;&gt;D2"</formula>
    </cfRule>
  </conditionalFormatting>
  <conditionalFormatting sqref="P1:Q1">
    <cfRule type="cellIs" dxfId="4" priority="21" operator="equal">
      <formula>"不同"</formula>
    </cfRule>
  </conditionalFormatting>
  <conditionalFormatting sqref="O1">
    <cfRule type="cellIs" dxfId="3" priority="8" operator="equal">
      <formula>"不同"</formula>
    </cfRule>
  </conditionalFormatting>
  <conditionalFormatting sqref="K1:K1048576">
    <cfRule type="containsText" dxfId="2" priority="6" operator="containsText" text="与合同不一样">
      <formula>NOT(ISERROR(SEARCH("与合同不一样",K1)))</formula>
    </cfRule>
  </conditionalFormatting>
  <conditionalFormatting sqref="H7:H220">
    <cfRule type="expression" dxfId="1" priority="4">
      <formula>"VLOOKUP(D:D,'  数据导出'!D:D,1,0)&lt;&gt;D2"</formula>
    </cfRule>
  </conditionalFormatting>
  <conditionalFormatting sqref="N1:N1048576">
    <cfRule type="containsText" dxfId="0" priority="1" operator="containsText" text="与合同不一样">
      <formula>NOT(ISERROR(SEARCH("与合同不一样",N1)))</formula>
    </cfRule>
  </conditionalFormatting>
  <dataValidations count="1">
    <dataValidation type="list" allowBlank="1" showInputMessage="1" showErrorMessage="1" sqref="H2:H220" xr:uid="{F4033B6A-3B41-1A43-A205-D06266AFCAA6}">
      <formula1>"标准方式,定额,阶梯单价标准方式"</formula1>
    </dataValidation>
  </dataValidations>
  <hyperlinks>
    <hyperlink ref="A1" location="目录!A1" display="返回主页" xr:uid="{67B58E6E-CB97-7745-AC20-A567968BFEE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0C21E4E-D892-FF48-BAF2-AF0F0BB610FF}">
          <x14:formula1>
            <xm:f>收费项目!$A:$A</xm:f>
          </x14:formula1>
          <xm:sqref>F2:F220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目录</vt:lpstr>
      <vt:lpstr>主数据</vt:lpstr>
      <vt:lpstr>收费项目</vt:lpstr>
      <vt:lpstr>收费云导出代码</vt:lpstr>
      <vt:lpstr>收费云数据导出</vt:lpstr>
      <vt:lpstr>收费标合同信息维护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10626</dc:creator>
  <cp:lastModifiedBy>Microsoft Office User</cp:lastModifiedBy>
  <dcterms:created xsi:type="dcterms:W3CDTF">2019-12-05T10:56:00Z</dcterms:created>
  <dcterms:modified xsi:type="dcterms:W3CDTF">2020-01-06T01:51:42Z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